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tavio.batini\Desktop\Commodities_Dashboard\"/>
    </mc:Choice>
  </mc:AlternateContent>
  <xr:revisionPtr revIDLastSave="0" documentId="8_{6B2CED39-8541-49A0-9EA8-47D4668FC5B1}" xr6:coauthVersionLast="47" xr6:coauthVersionMax="47" xr10:uidLastSave="{00000000-0000-0000-0000-000000000000}"/>
  <bookViews>
    <workbookView xWindow="-120" yWindow="-120" windowWidth="29040" windowHeight="15720" tabRatio="455" activeTab="2" xr2:uid="{00000000-000D-0000-FFFF-FFFF00000000}"/>
  </bookViews>
  <sheets>
    <sheet name="Platts" sheetId="1" r:id="rId1"/>
    <sheet name="Swaps" sheetId="2" r:id="rId2"/>
    <sheet name="Steel" sheetId="3" r:id="rId3"/>
    <sheet name="Charts" sheetId="4" state="hidden" r:id="rId4"/>
    <sheet name="Average" sheetId="5" state="hidden" r:id="rId5"/>
    <sheet name="Quarter" sheetId="6" r:id="rId6"/>
  </sheets>
  <definedNames>
    <definedName name="_NG_1aadb">Steel!$E$1757</definedName>
    <definedName name="_NG_1cbd8">Steel!#REF!</definedName>
    <definedName name="_NG_59ecb">Platts!$I$2717:$I$2717</definedName>
    <definedName name="_NG_5c724">Platts!$C$2717:$C$2717</definedName>
    <definedName name="_NG_deb12" comment="&lt;LinkedObjectInfo xmlns:xsi=&quot;http://www.w3.org/2001/XMLSchema-instance&quot; xmlns:xsd=&quot;http://www.w3.org/2001/XMLSchema&quot; LastUpdated=&quot;0001-01-01T00:00:00&quot; Style=&quot;BlueDiamond&quot; /&gt;">Steel!$A$136:$B$1571</definedName>
    <definedName name="_NG_ea47e" comment="&lt;LinkedObjectInfo xmlns:xsi=&quot;http://www.w3.org/2001/XMLSchema-instance&quot; xmlns:xsd=&quot;http://www.w3.org/2001/XMLSchema&quot; LastUpdated=&quot;0001-01-01T00:00:00&quot; Style=&quot;BlueDiamond&quot; /&gt;">Quarter!#REF!</definedName>
    <definedName name="Img_ML_3b3j3x9k" hidden="1">"IMG_10"</definedName>
    <definedName name="Img_ML_3e2q4k7i" hidden="1">"IMG_10"</definedName>
    <definedName name="Img_ML_3y1j4m2m" hidden="1">"IMG_10"</definedName>
    <definedName name="Img_ML_5h6q3g8u" hidden="1">"IMG_5"</definedName>
    <definedName name="Img_ML_6f2p1m9g" hidden="1">"IMG_10"</definedName>
    <definedName name="Img_ML_6r9u1n9k" hidden="1">"IMG_39"</definedName>
    <definedName name="Img_ML_6y9f7y3n" hidden="1">"IMG_6"</definedName>
    <definedName name="Img_ML_7m5m4k3b" hidden="1">"IMG_17"</definedName>
    <definedName name="Img_ML_7n6h3t1t" hidden="1">"IMG_10"</definedName>
    <definedName name="Img_ML_8b9j5t1p" hidden="1">"IMG_10"</definedName>
    <definedName name="Img_ML_8j3w6p4c" hidden="1">"IMG_17"</definedName>
    <definedName name="Img_ML_8r1k8t4y" hidden="1">"IMG_10"</definedName>
    <definedName name="ML_1y7a6c1t">Average!$A$1:$G$12</definedName>
    <definedName name="_xlnm.Print_Area" localSheetId="0">Platts!$B$1:$F$329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989" i="1" l="1"/>
  <c r="F3236" i="3"/>
  <c r="F3237" i="3" s="1"/>
  <c r="F3238" i="3" s="1"/>
  <c r="F3239" i="3" s="1"/>
  <c r="F3240" i="3" s="1"/>
  <c r="F3241" i="3" s="1"/>
  <c r="F3242" i="3" s="1"/>
  <c r="E3242" i="3"/>
  <c r="E3241" i="3"/>
  <c r="E3240" i="3"/>
  <c r="E3239" i="3"/>
  <c r="E3238" i="3"/>
  <c r="O3113" i="2"/>
  <c r="O3112" i="2"/>
  <c r="O3111" i="2"/>
  <c r="O3110" i="2"/>
  <c r="O3109" i="2"/>
  <c r="A3110" i="2"/>
  <c r="A3111" i="2" s="1"/>
  <c r="A3112" i="2" s="1"/>
  <c r="A3113" i="2" s="1"/>
  <c r="A3109" i="2"/>
  <c r="A8" i="1"/>
  <c r="A9" i="1" s="1"/>
  <c r="A10" i="1" s="1"/>
  <c r="A11" i="1" s="1"/>
  <c r="A12" i="1" s="1"/>
  <c r="A13" i="1" s="1"/>
  <c r="A14" i="1" s="1"/>
  <c r="A15" i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N280" i="1" s="1"/>
  <c r="K281" i="1"/>
  <c r="N281" i="1" s="1"/>
  <c r="K282" i="1"/>
  <c r="N282" i="1" s="1"/>
  <c r="K283" i="1"/>
  <c r="N283" i="1" s="1"/>
  <c r="K284" i="1"/>
  <c r="N284" i="1" s="1"/>
  <c r="K285" i="1"/>
  <c r="N285" i="1" s="1"/>
  <c r="K286" i="1"/>
  <c r="N286" i="1" s="1"/>
  <c r="K287" i="1"/>
  <c r="N287" i="1" s="1"/>
  <c r="K288" i="1"/>
  <c r="N288" i="1" s="1"/>
  <c r="K289" i="1"/>
  <c r="N289" i="1" s="1"/>
  <c r="K290" i="1"/>
  <c r="N290" i="1" s="1"/>
  <c r="K291" i="1"/>
  <c r="N291" i="1" s="1"/>
  <c r="K292" i="1"/>
  <c r="N292" i="1" s="1"/>
  <c r="K293" i="1"/>
  <c r="N293" i="1" s="1"/>
  <c r="K294" i="1"/>
  <c r="N294" i="1" s="1"/>
  <c r="K295" i="1"/>
  <c r="N295" i="1" s="1"/>
  <c r="K296" i="1"/>
  <c r="N296" i="1" s="1"/>
  <c r="K297" i="1"/>
  <c r="N297" i="1" s="1"/>
  <c r="K298" i="1"/>
  <c r="N298" i="1" s="1"/>
  <c r="K299" i="1"/>
  <c r="N299" i="1" s="1"/>
  <c r="K300" i="1"/>
  <c r="N300" i="1" s="1"/>
  <c r="K301" i="1"/>
  <c r="N301" i="1" s="1"/>
  <c r="D302" i="1"/>
  <c r="K302" i="1" s="1"/>
  <c r="N302" i="1" s="1"/>
  <c r="K303" i="1"/>
  <c r="N303" i="1" s="1"/>
  <c r="K304" i="1"/>
  <c r="N304" i="1" s="1"/>
  <c r="K305" i="1"/>
  <c r="N305" i="1"/>
  <c r="K306" i="1"/>
  <c r="N306" i="1"/>
  <c r="K307" i="1"/>
  <c r="N307" i="1" s="1"/>
  <c r="K308" i="1"/>
  <c r="N308" i="1"/>
  <c r="K309" i="1"/>
  <c r="N309" i="1" s="1"/>
  <c r="K310" i="1"/>
  <c r="N310" i="1"/>
  <c r="K311" i="1"/>
  <c r="N311" i="1" s="1"/>
  <c r="K312" i="1"/>
  <c r="N312" i="1" s="1"/>
  <c r="K313" i="1"/>
  <c r="N313" i="1"/>
  <c r="K314" i="1"/>
  <c r="N314" i="1"/>
  <c r="K315" i="1"/>
  <c r="N315" i="1" s="1"/>
  <c r="K316" i="1"/>
  <c r="N316" i="1"/>
  <c r="K317" i="1"/>
  <c r="N317" i="1" s="1"/>
  <c r="K318" i="1"/>
  <c r="N318" i="1"/>
  <c r="K319" i="1"/>
  <c r="N319" i="1" s="1"/>
  <c r="K320" i="1"/>
  <c r="N320" i="1" s="1"/>
  <c r="K321" i="1"/>
  <c r="N321" i="1"/>
  <c r="K322" i="1"/>
  <c r="N322" i="1"/>
  <c r="K323" i="1"/>
  <c r="N323" i="1" s="1"/>
  <c r="K324" i="1"/>
  <c r="N324" i="1"/>
  <c r="K325" i="1"/>
  <c r="N325" i="1" s="1"/>
  <c r="K326" i="1"/>
  <c r="N326" i="1"/>
  <c r="K327" i="1"/>
  <c r="N327" i="1" s="1"/>
  <c r="K328" i="1"/>
  <c r="N328" i="1" s="1"/>
  <c r="K329" i="1"/>
  <c r="N329" i="1"/>
  <c r="K330" i="1"/>
  <c r="N330" i="1"/>
  <c r="K331" i="1"/>
  <c r="N331" i="1" s="1"/>
  <c r="K332" i="1"/>
  <c r="N332" i="1"/>
  <c r="K333" i="1"/>
  <c r="N333" i="1" s="1"/>
  <c r="K334" i="1"/>
  <c r="N334" i="1" s="1"/>
  <c r="K335" i="1"/>
  <c r="N335" i="1" s="1"/>
  <c r="K336" i="1"/>
  <c r="N336" i="1"/>
  <c r="K337" i="1"/>
  <c r="N337" i="1" s="1"/>
  <c r="K338" i="1"/>
  <c r="N338" i="1" s="1"/>
  <c r="K339" i="1"/>
  <c r="N339" i="1"/>
  <c r="K340" i="1"/>
  <c r="N340" i="1"/>
  <c r="K341" i="1"/>
  <c r="N341" i="1" s="1"/>
  <c r="K342" i="1"/>
  <c r="N342" i="1"/>
  <c r="K343" i="1"/>
  <c r="N343" i="1"/>
  <c r="K344" i="1"/>
  <c r="N344" i="1" s="1"/>
  <c r="K345" i="1"/>
  <c r="N345" i="1" s="1"/>
  <c r="K346" i="1"/>
  <c r="N346" i="1"/>
  <c r="K347" i="1"/>
  <c r="N347" i="1" s="1"/>
  <c r="K348" i="1"/>
  <c r="N348" i="1" s="1"/>
  <c r="K349" i="1"/>
  <c r="N349" i="1" s="1"/>
  <c r="K350" i="1"/>
  <c r="N350" i="1" s="1"/>
  <c r="K351" i="1"/>
  <c r="N351" i="1"/>
  <c r="K352" i="1"/>
  <c r="N352" i="1" s="1"/>
  <c r="K353" i="1"/>
  <c r="N353" i="1" s="1"/>
  <c r="K354" i="1"/>
  <c r="N354" i="1"/>
  <c r="K355" i="1"/>
  <c r="N355" i="1" s="1"/>
  <c r="K356" i="1"/>
  <c r="N356" i="1"/>
  <c r="K357" i="1"/>
  <c r="N357" i="1" s="1"/>
  <c r="K358" i="1"/>
  <c r="N358" i="1" s="1"/>
  <c r="K359" i="1"/>
  <c r="N359" i="1"/>
  <c r="K360" i="1"/>
  <c r="N360" i="1" s="1"/>
  <c r="K361" i="1"/>
  <c r="N361" i="1" s="1"/>
  <c r="K362" i="1"/>
  <c r="N362" i="1"/>
  <c r="K363" i="1"/>
  <c r="N363" i="1" s="1"/>
  <c r="K364" i="1"/>
  <c r="N364" i="1"/>
  <c r="K365" i="1"/>
  <c r="N365" i="1" s="1"/>
  <c r="K366" i="1"/>
  <c r="N366" i="1" s="1"/>
  <c r="K367" i="1"/>
  <c r="N367" i="1" s="1"/>
  <c r="K368" i="1"/>
  <c r="N368" i="1"/>
  <c r="K369" i="1"/>
  <c r="N369" i="1" s="1"/>
  <c r="K370" i="1"/>
  <c r="N370" i="1" s="1"/>
  <c r="K371" i="1"/>
  <c r="N371" i="1"/>
  <c r="K372" i="1"/>
  <c r="N372" i="1"/>
  <c r="K373" i="1"/>
  <c r="N373" i="1" s="1"/>
  <c r="K374" i="1"/>
  <c r="N374" i="1"/>
  <c r="K375" i="1"/>
  <c r="N375" i="1"/>
  <c r="K376" i="1"/>
  <c r="N376" i="1" s="1"/>
  <c r="K377" i="1"/>
  <c r="N377" i="1" s="1"/>
  <c r="K378" i="1"/>
  <c r="N378" i="1"/>
  <c r="K379" i="1"/>
  <c r="N379" i="1" s="1"/>
  <c r="K380" i="1"/>
  <c r="N380" i="1" s="1"/>
  <c r="K381" i="1"/>
  <c r="N381" i="1" s="1"/>
  <c r="K382" i="1"/>
  <c r="N382" i="1" s="1"/>
  <c r="K383" i="1"/>
  <c r="N383" i="1"/>
  <c r="K384" i="1"/>
  <c r="N384" i="1" s="1"/>
  <c r="K385" i="1"/>
  <c r="N385" i="1" s="1"/>
  <c r="K386" i="1"/>
  <c r="N386" i="1"/>
  <c r="K387" i="1"/>
  <c r="N387" i="1" s="1"/>
  <c r="K388" i="1"/>
  <c r="N388" i="1"/>
  <c r="K389" i="1"/>
  <c r="N389" i="1" s="1"/>
  <c r="K390" i="1"/>
  <c r="N390" i="1" s="1"/>
  <c r="K391" i="1"/>
  <c r="N391" i="1"/>
  <c r="K392" i="1"/>
  <c r="N392" i="1" s="1"/>
  <c r="K393" i="1"/>
  <c r="N393" i="1" s="1"/>
  <c r="K394" i="1"/>
  <c r="N394" i="1"/>
  <c r="K395" i="1"/>
  <c r="N395" i="1" s="1"/>
  <c r="K396" i="1"/>
  <c r="N396" i="1"/>
  <c r="K397" i="1"/>
  <c r="N397" i="1" s="1"/>
  <c r="K398" i="1"/>
  <c r="N398" i="1" s="1"/>
  <c r="K399" i="1"/>
  <c r="N399" i="1" s="1"/>
  <c r="K400" i="1"/>
  <c r="N400" i="1"/>
  <c r="K401" i="1"/>
  <c r="N401" i="1" s="1"/>
  <c r="K402" i="1"/>
  <c r="N402" i="1" s="1"/>
  <c r="K403" i="1"/>
  <c r="N403" i="1"/>
  <c r="K404" i="1"/>
  <c r="N404" i="1"/>
  <c r="K405" i="1"/>
  <c r="N405" i="1" s="1"/>
  <c r="K406" i="1"/>
  <c r="N406" i="1"/>
  <c r="K407" i="1"/>
  <c r="N407" i="1"/>
  <c r="K408" i="1"/>
  <c r="N408" i="1" s="1"/>
  <c r="K409" i="1"/>
  <c r="N409" i="1" s="1"/>
  <c r="K410" i="1"/>
  <c r="N410" i="1"/>
  <c r="K411" i="1"/>
  <c r="N411" i="1" s="1"/>
  <c r="K412" i="1"/>
  <c r="N412" i="1" s="1"/>
  <c r="K413" i="1"/>
  <c r="N413" i="1" s="1"/>
  <c r="K414" i="1"/>
  <c r="N414" i="1" s="1"/>
  <c r="B415" i="1"/>
  <c r="K415" i="1"/>
  <c r="N415" i="1" s="1"/>
  <c r="B416" i="1"/>
  <c r="B417" i="1" s="1"/>
  <c r="B418" i="1" s="1"/>
  <c r="K416" i="1"/>
  <c r="N416" i="1" s="1"/>
  <c r="K417" i="1"/>
  <c r="N417" i="1"/>
  <c r="K418" i="1"/>
  <c r="N418" i="1" s="1"/>
  <c r="K419" i="1"/>
  <c r="N419" i="1" s="1"/>
  <c r="K420" i="1"/>
  <c r="N420" i="1" s="1"/>
  <c r="K421" i="1"/>
  <c r="N421" i="1" s="1"/>
  <c r="K422" i="1"/>
  <c r="N422" i="1"/>
  <c r="K423" i="1"/>
  <c r="N423" i="1" s="1"/>
  <c r="K424" i="1"/>
  <c r="N424" i="1" s="1"/>
  <c r="K425" i="1"/>
  <c r="N425" i="1"/>
  <c r="K426" i="1"/>
  <c r="N426" i="1" s="1"/>
  <c r="K427" i="1"/>
  <c r="N427" i="1"/>
  <c r="K428" i="1"/>
  <c r="N428" i="1" s="1"/>
  <c r="K429" i="1"/>
  <c r="N429" i="1" s="1"/>
  <c r="K430" i="1"/>
  <c r="N430" i="1"/>
  <c r="K431" i="1"/>
  <c r="N431" i="1" s="1"/>
  <c r="K432" i="1"/>
  <c r="N432" i="1" s="1"/>
  <c r="K433" i="1"/>
  <c r="N433" i="1"/>
  <c r="K434" i="1"/>
  <c r="N434" i="1" s="1"/>
  <c r="K435" i="1"/>
  <c r="N435" i="1"/>
  <c r="K436" i="1"/>
  <c r="N436" i="1" s="1"/>
  <c r="K437" i="1"/>
  <c r="N437" i="1" s="1"/>
  <c r="K438" i="1"/>
  <c r="N438" i="1" s="1"/>
  <c r="K439" i="1"/>
  <c r="N439" i="1"/>
  <c r="K440" i="1"/>
  <c r="N440" i="1" s="1"/>
  <c r="K441" i="1"/>
  <c r="N441" i="1" s="1"/>
  <c r="K442" i="1"/>
  <c r="N442" i="1"/>
  <c r="K443" i="1"/>
  <c r="N443" i="1"/>
  <c r="K444" i="1"/>
  <c r="N444" i="1" s="1"/>
  <c r="K445" i="1"/>
  <c r="N445" i="1"/>
  <c r="K446" i="1"/>
  <c r="N446" i="1"/>
  <c r="K447" i="1"/>
  <c r="N447" i="1" s="1"/>
  <c r="K448" i="1"/>
  <c r="N448" i="1" s="1"/>
  <c r="B449" i="1"/>
  <c r="K449" i="1"/>
  <c r="N449" i="1" s="1"/>
  <c r="B450" i="1"/>
  <c r="K450" i="1"/>
  <c r="N450" i="1" s="1"/>
  <c r="B451" i="1"/>
  <c r="B452" i="1" s="1"/>
  <c r="K451" i="1"/>
  <c r="N451" i="1"/>
  <c r="K452" i="1"/>
  <c r="N452" i="1" s="1"/>
  <c r="K453" i="1"/>
  <c r="N453" i="1" s="1"/>
  <c r="K454" i="1"/>
  <c r="N454" i="1"/>
  <c r="K455" i="1"/>
  <c r="N455" i="1" s="1"/>
  <c r="K456" i="1"/>
  <c r="N456" i="1" s="1"/>
  <c r="K457" i="1"/>
  <c r="N457" i="1"/>
  <c r="K458" i="1"/>
  <c r="N458" i="1"/>
  <c r="K459" i="1"/>
  <c r="N459" i="1" s="1"/>
  <c r="K460" i="1"/>
  <c r="N460" i="1"/>
  <c r="K461" i="1"/>
  <c r="N461" i="1"/>
  <c r="K462" i="1"/>
  <c r="N462" i="1" s="1"/>
  <c r="K463" i="1"/>
  <c r="N463" i="1" s="1"/>
  <c r="K464" i="1"/>
  <c r="N464" i="1"/>
  <c r="K465" i="1"/>
  <c r="N465" i="1" s="1"/>
  <c r="K466" i="1"/>
  <c r="N466" i="1" s="1"/>
  <c r="K467" i="1"/>
  <c r="N467" i="1" s="1"/>
  <c r="K468" i="1"/>
  <c r="N468" i="1" s="1"/>
  <c r="K469" i="1"/>
  <c r="N469" i="1"/>
  <c r="B470" i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K470" i="1"/>
  <c r="N470" i="1"/>
  <c r="K471" i="1"/>
  <c r="N471" i="1" s="1"/>
  <c r="K472" i="1"/>
  <c r="N472" i="1" s="1"/>
  <c r="K473" i="1"/>
  <c r="N473" i="1" s="1"/>
  <c r="K474" i="1"/>
  <c r="N474" i="1"/>
  <c r="K475" i="1"/>
  <c r="N475" i="1" s="1"/>
  <c r="K476" i="1"/>
  <c r="N476" i="1" s="1"/>
  <c r="K477" i="1"/>
  <c r="N477" i="1" s="1"/>
  <c r="K478" i="1"/>
  <c r="N478" i="1" s="1"/>
  <c r="K479" i="1"/>
  <c r="N479" i="1" s="1"/>
  <c r="K480" i="1"/>
  <c r="N480" i="1"/>
  <c r="K481" i="1"/>
  <c r="N481" i="1" s="1"/>
  <c r="K482" i="1"/>
  <c r="N482" i="1" s="1"/>
  <c r="K483" i="1"/>
  <c r="N483" i="1" s="1"/>
  <c r="K484" i="1"/>
  <c r="N484" i="1" s="1"/>
  <c r="K485" i="1"/>
  <c r="N485" i="1"/>
  <c r="K486" i="1"/>
  <c r="N486" i="1"/>
  <c r="K487" i="1"/>
  <c r="N487" i="1" s="1"/>
  <c r="K488" i="1"/>
  <c r="N488" i="1"/>
  <c r="K489" i="1"/>
  <c r="N489" i="1"/>
  <c r="K490" i="1"/>
  <c r="N490" i="1" s="1"/>
  <c r="K491" i="1"/>
  <c r="N491" i="1" s="1"/>
  <c r="K492" i="1"/>
  <c r="N492" i="1"/>
  <c r="K493" i="1"/>
  <c r="N493" i="1" s="1"/>
  <c r="K494" i="1"/>
  <c r="N494" i="1" s="1"/>
  <c r="K495" i="1"/>
  <c r="N495" i="1" s="1"/>
  <c r="K496" i="1"/>
  <c r="N496" i="1"/>
  <c r="K497" i="1"/>
  <c r="N497" i="1" s="1"/>
  <c r="K498" i="1"/>
  <c r="N498" i="1" s="1"/>
  <c r="K499" i="1"/>
  <c r="N499" i="1" s="1"/>
  <c r="K500" i="1"/>
  <c r="N500" i="1" s="1"/>
  <c r="K501" i="1"/>
  <c r="N501" i="1"/>
  <c r="K502" i="1"/>
  <c r="N502" i="1" s="1"/>
  <c r="K503" i="1"/>
  <c r="N503" i="1"/>
  <c r="K504" i="1"/>
  <c r="N504" i="1" s="1"/>
  <c r="K505" i="1"/>
  <c r="N505" i="1" s="1"/>
  <c r="K506" i="1"/>
  <c r="N506" i="1"/>
  <c r="K507" i="1"/>
  <c r="N507" i="1" s="1"/>
  <c r="K508" i="1"/>
  <c r="N508" i="1"/>
  <c r="K509" i="1"/>
  <c r="N509" i="1" s="1"/>
  <c r="K510" i="1"/>
  <c r="N510" i="1" s="1"/>
  <c r="K511" i="1"/>
  <c r="N511" i="1" s="1"/>
  <c r="K512" i="1"/>
  <c r="N512" i="1"/>
  <c r="K513" i="1"/>
  <c r="N513" i="1" s="1"/>
  <c r="K514" i="1"/>
  <c r="N514" i="1" s="1"/>
  <c r="K515" i="1"/>
  <c r="N515" i="1"/>
  <c r="K516" i="1"/>
  <c r="N516" i="1"/>
  <c r="K517" i="1"/>
  <c r="N517" i="1" s="1"/>
  <c r="K518" i="1"/>
  <c r="N518" i="1"/>
  <c r="K519" i="1"/>
  <c r="N519" i="1"/>
  <c r="K520" i="1"/>
  <c r="N520" i="1" s="1"/>
  <c r="K521" i="1"/>
  <c r="N521" i="1" s="1"/>
  <c r="K522" i="1"/>
  <c r="N522" i="1"/>
  <c r="K523" i="1"/>
  <c r="N523" i="1" s="1"/>
  <c r="K524" i="1"/>
  <c r="N524" i="1" s="1"/>
  <c r="K525" i="1"/>
  <c r="N525" i="1" s="1"/>
  <c r="K526" i="1"/>
  <c r="N526" i="1" s="1"/>
  <c r="K527" i="1"/>
  <c r="N527" i="1"/>
  <c r="K528" i="1"/>
  <c r="N528" i="1" s="1"/>
  <c r="K529" i="1"/>
  <c r="N529" i="1" s="1"/>
  <c r="K530" i="1"/>
  <c r="N530" i="1" s="1"/>
  <c r="K531" i="1"/>
  <c r="N531" i="1"/>
  <c r="K532" i="1"/>
  <c r="N532" i="1" s="1"/>
  <c r="K533" i="1"/>
  <c r="N533" i="1" s="1"/>
  <c r="K534" i="1"/>
  <c r="N534" i="1" s="1"/>
  <c r="K535" i="1"/>
  <c r="N535" i="1" s="1"/>
  <c r="K536" i="1"/>
  <c r="N536" i="1" s="1"/>
  <c r="K537" i="1"/>
  <c r="N537" i="1" s="1"/>
  <c r="K538" i="1"/>
  <c r="N538" i="1"/>
  <c r="K539" i="1"/>
  <c r="N539" i="1"/>
  <c r="K540" i="1"/>
  <c r="N540" i="1" s="1"/>
  <c r="K541" i="1"/>
  <c r="N541" i="1" s="1"/>
  <c r="K542" i="1"/>
  <c r="N542" i="1" s="1"/>
  <c r="K543" i="1"/>
  <c r="N543" i="1"/>
  <c r="K544" i="1"/>
  <c r="N544" i="1" s="1"/>
  <c r="K545" i="1"/>
  <c r="N545" i="1" s="1"/>
  <c r="K546" i="1"/>
  <c r="N546" i="1" s="1"/>
  <c r="K547" i="1"/>
  <c r="N547" i="1"/>
  <c r="K548" i="1"/>
  <c r="N548" i="1" s="1"/>
  <c r="K549" i="1"/>
  <c r="N549" i="1" s="1"/>
  <c r="K550" i="1"/>
  <c r="N550" i="1" s="1"/>
  <c r="K551" i="1"/>
  <c r="N551" i="1" s="1"/>
  <c r="K552" i="1"/>
  <c r="N552" i="1" s="1"/>
  <c r="K553" i="1"/>
  <c r="N553" i="1" s="1"/>
  <c r="K554" i="1"/>
  <c r="N554" i="1"/>
  <c r="K555" i="1"/>
  <c r="N555" i="1"/>
  <c r="K556" i="1"/>
  <c r="N556" i="1" s="1"/>
  <c r="K557" i="1"/>
  <c r="N557" i="1" s="1"/>
  <c r="K558" i="1"/>
  <c r="N558" i="1" s="1"/>
  <c r="K559" i="1"/>
  <c r="N559" i="1"/>
  <c r="K560" i="1"/>
  <c r="N560" i="1" s="1"/>
  <c r="K561" i="1"/>
  <c r="N561" i="1" s="1"/>
  <c r="K562" i="1"/>
  <c r="N562" i="1" s="1"/>
  <c r="K563" i="1"/>
  <c r="N563" i="1"/>
  <c r="K564" i="1"/>
  <c r="N564" i="1" s="1"/>
  <c r="K565" i="1"/>
  <c r="N565" i="1" s="1"/>
  <c r="K566" i="1"/>
  <c r="N566" i="1" s="1"/>
  <c r="K567" i="1"/>
  <c r="N567" i="1" s="1"/>
  <c r="K568" i="1"/>
  <c r="N568" i="1" s="1"/>
  <c r="K569" i="1"/>
  <c r="N569" i="1" s="1"/>
  <c r="K570" i="1"/>
  <c r="N570" i="1"/>
  <c r="K571" i="1"/>
  <c r="N571" i="1"/>
  <c r="K572" i="1"/>
  <c r="N572" i="1" s="1"/>
  <c r="K573" i="1"/>
  <c r="N573" i="1" s="1"/>
  <c r="K574" i="1"/>
  <c r="N574" i="1" s="1"/>
  <c r="K575" i="1"/>
  <c r="N575" i="1"/>
  <c r="K576" i="1"/>
  <c r="N576" i="1" s="1"/>
  <c r="K577" i="1"/>
  <c r="N577" i="1" s="1"/>
  <c r="K578" i="1"/>
  <c r="N578" i="1" s="1"/>
  <c r="K579" i="1"/>
  <c r="N579" i="1"/>
  <c r="K580" i="1"/>
  <c r="N580" i="1" s="1"/>
  <c r="K581" i="1"/>
  <c r="N581" i="1" s="1"/>
  <c r="K582" i="1"/>
  <c r="N582" i="1" s="1"/>
  <c r="K583" i="1"/>
  <c r="N583" i="1" s="1"/>
  <c r="K584" i="1"/>
  <c r="N584" i="1" s="1"/>
  <c r="K585" i="1"/>
  <c r="N585" i="1" s="1"/>
  <c r="K586" i="1"/>
  <c r="N586" i="1"/>
  <c r="K587" i="1"/>
  <c r="N587" i="1"/>
  <c r="K588" i="1"/>
  <c r="N588" i="1" s="1"/>
  <c r="K589" i="1"/>
  <c r="N589" i="1" s="1"/>
  <c r="K590" i="1"/>
  <c r="N590" i="1" s="1"/>
  <c r="K591" i="1"/>
  <c r="N591" i="1"/>
  <c r="K592" i="1"/>
  <c r="N592" i="1" s="1"/>
  <c r="K593" i="1"/>
  <c r="N593" i="1" s="1"/>
  <c r="K594" i="1"/>
  <c r="N594" i="1" s="1"/>
  <c r="K595" i="1"/>
  <c r="N595" i="1" s="1"/>
  <c r="K596" i="1"/>
  <c r="N596" i="1" s="1"/>
  <c r="K597" i="1"/>
  <c r="N597" i="1" s="1"/>
  <c r="K598" i="1"/>
  <c r="N598" i="1"/>
  <c r="K599" i="1"/>
  <c r="N599" i="1"/>
  <c r="K600" i="1"/>
  <c r="N600" i="1" s="1"/>
  <c r="K601" i="1"/>
  <c r="N601" i="1" s="1"/>
  <c r="K602" i="1"/>
  <c r="N602" i="1" s="1"/>
  <c r="K603" i="1"/>
  <c r="N603" i="1"/>
  <c r="K604" i="1"/>
  <c r="N604" i="1" s="1"/>
  <c r="K605" i="1"/>
  <c r="N605" i="1" s="1"/>
  <c r="K606" i="1"/>
  <c r="N606" i="1" s="1"/>
  <c r="K607" i="1"/>
  <c r="N607" i="1"/>
  <c r="K608" i="1"/>
  <c r="N608" i="1" s="1"/>
  <c r="K609" i="1"/>
  <c r="N609" i="1" s="1"/>
  <c r="K610" i="1"/>
  <c r="N610" i="1" s="1"/>
  <c r="K611" i="1"/>
  <c r="N611" i="1" s="1"/>
  <c r="K612" i="1"/>
  <c r="N612" i="1" s="1"/>
  <c r="K613" i="1"/>
  <c r="N613" i="1" s="1"/>
  <c r="K614" i="1"/>
  <c r="N614" i="1"/>
  <c r="K615" i="1"/>
  <c r="N615" i="1" s="1"/>
  <c r="K616" i="1"/>
  <c r="N616" i="1" s="1"/>
  <c r="K617" i="1"/>
  <c r="N617" i="1" s="1"/>
  <c r="K618" i="1"/>
  <c r="N618" i="1" s="1"/>
  <c r="K619" i="1"/>
  <c r="N619" i="1"/>
  <c r="K620" i="1"/>
  <c r="N620" i="1" s="1"/>
  <c r="K621" i="1"/>
  <c r="N621" i="1" s="1"/>
  <c r="K622" i="1"/>
  <c r="N622" i="1" s="1"/>
  <c r="K623" i="1"/>
  <c r="N623" i="1"/>
  <c r="K624" i="1"/>
  <c r="N624" i="1" s="1"/>
  <c r="K625" i="1"/>
  <c r="N625" i="1" s="1"/>
  <c r="K626" i="1"/>
  <c r="N626" i="1" s="1"/>
  <c r="K627" i="1"/>
  <c r="N627" i="1" s="1"/>
  <c r="K628" i="1"/>
  <c r="N628" i="1" s="1"/>
  <c r="K629" i="1"/>
  <c r="N629" i="1" s="1"/>
  <c r="K630" i="1"/>
  <c r="N630" i="1"/>
  <c r="K631" i="1"/>
  <c r="N631" i="1"/>
  <c r="K632" i="1"/>
  <c r="N632" i="1" s="1"/>
  <c r="K633" i="1"/>
  <c r="N633" i="1" s="1"/>
  <c r="K634" i="1"/>
  <c r="N634" i="1" s="1"/>
  <c r="K635" i="1"/>
  <c r="N635" i="1"/>
  <c r="K636" i="1"/>
  <c r="N636" i="1" s="1"/>
  <c r="K637" i="1"/>
  <c r="N637" i="1" s="1"/>
  <c r="K638" i="1"/>
  <c r="N638" i="1" s="1"/>
  <c r="K639" i="1"/>
  <c r="N639" i="1"/>
  <c r="K640" i="1"/>
  <c r="N640" i="1" s="1"/>
  <c r="K641" i="1"/>
  <c r="N641" i="1" s="1"/>
  <c r="K642" i="1"/>
  <c r="N642" i="1" s="1"/>
  <c r="K643" i="1"/>
  <c r="N643" i="1" s="1"/>
  <c r="K644" i="1"/>
  <c r="N644" i="1" s="1"/>
  <c r="K645" i="1"/>
  <c r="N645" i="1" s="1"/>
  <c r="K646" i="1"/>
  <c r="N646" i="1" s="1"/>
  <c r="K647" i="1"/>
  <c r="N647" i="1"/>
  <c r="K648" i="1"/>
  <c r="N648" i="1" s="1"/>
  <c r="K649" i="1"/>
  <c r="N649" i="1" s="1"/>
  <c r="K650" i="1"/>
  <c r="N650" i="1" s="1"/>
  <c r="K651" i="1"/>
  <c r="N651" i="1" s="1"/>
  <c r="K652" i="1"/>
  <c r="N652" i="1" s="1"/>
  <c r="K653" i="1"/>
  <c r="N653" i="1" s="1"/>
  <c r="K654" i="1"/>
  <c r="N654" i="1" s="1"/>
  <c r="K655" i="1"/>
  <c r="N655" i="1" s="1"/>
  <c r="K656" i="1"/>
  <c r="N656" i="1" s="1"/>
  <c r="K657" i="1"/>
  <c r="N657" i="1" s="1"/>
  <c r="K658" i="1"/>
  <c r="N658" i="1" s="1"/>
  <c r="K659" i="1"/>
  <c r="N659" i="1" s="1"/>
  <c r="K660" i="1"/>
  <c r="N660" i="1" s="1"/>
  <c r="K661" i="1"/>
  <c r="N661" i="1" s="1"/>
  <c r="K662" i="1"/>
  <c r="N662" i="1" s="1"/>
  <c r="K663" i="1"/>
  <c r="N663" i="1"/>
  <c r="K664" i="1"/>
  <c r="N664" i="1"/>
  <c r="K665" i="1"/>
  <c r="N665" i="1" s="1"/>
  <c r="K666" i="1"/>
  <c r="N666" i="1" s="1"/>
  <c r="K667" i="1"/>
  <c r="N667" i="1" s="1"/>
  <c r="K668" i="1"/>
  <c r="N668" i="1" s="1"/>
  <c r="K669" i="1"/>
  <c r="N669" i="1"/>
  <c r="K670" i="1"/>
  <c r="N670" i="1" s="1"/>
  <c r="K671" i="1"/>
  <c r="N671" i="1" s="1"/>
  <c r="K672" i="1"/>
  <c r="N672" i="1" s="1"/>
  <c r="K673" i="1"/>
  <c r="N673" i="1"/>
  <c r="K674" i="1"/>
  <c r="N674" i="1" s="1"/>
  <c r="K675" i="1"/>
  <c r="N675" i="1" s="1"/>
  <c r="K676" i="1"/>
  <c r="N676" i="1" s="1"/>
  <c r="K677" i="1"/>
  <c r="N677" i="1"/>
  <c r="K678" i="1"/>
  <c r="N678" i="1" s="1"/>
  <c r="K679" i="1"/>
  <c r="N679" i="1"/>
  <c r="K680" i="1"/>
  <c r="N680" i="1" s="1"/>
  <c r="K681" i="1"/>
  <c r="N681" i="1" s="1"/>
  <c r="K682" i="1"/>
  <c r="N682" i="1" s="1"/>
  <c r="K683" i="1"/>
  <c r="N683" i="1" s="1"/>
  <c r="K684" i="1"/>
  <c r="N684" i="1" s="1"/>
  <c r="K685" i="1"/>
  <c r="N685" i="1"/>
  <c r="K686" i="1"/>
  <c r="N686" i="1" s="1"/>
  <c r="K687" i="1"/>
  <c r="N687" i="1" s="1"/>
  <c r="K688" i="1"/>
  <c r="N688" i="1" s="1"/>
  <c r="K689" i="1"/>
  <c r="N689" i="1"/>
  <c r="K690" i="1"/>
  <c r="N690" i="1" s="1"/>
  <c r="K691" i="1"/>
  <c r="N691" i="1" s="1"/>
  <c r="K692" i="1"/>
  <c r="N692" i="1" s="1"/>
  <c r="K693" i="1"/>
  <c r="N693" i="1"/>
  <c r="K694" i="1"/>
  <c r="N694" i="1" s="1"/>
  <c r="K695" i="1"/>
  <c r="N695" i="1"/>
  <c r="K696" i="1"/>
  <c r="N696" i="1" s="1"/>
  <c r="K697" i="1"/>
  <c r="N697" i="1" s="1"/>
  <c r="K698" i="1"/>
  <c r="N698" i="1" s="1"/>
  <c r="K699" i="1"/>
  <c r="N699" i="1" s="1"/>
  <c r="K700" i="1"/>
  <c r="N700" i="1" s="1"/>
  <c r="K701" i="1"/>
  <c r="N701" i="1"/>
  <c r="K702" i="1"/>
  <c r="N702" i="1" s="1"/>
  <c r="K703" i="1"/>
  <c r="N703" i="1" s="1"/>
  <c r="K704" i="1"/>
  <c r="N704" i="1" s="1"/>
  <c r="K705" i="1"/>
  <c r="N705" i="1"/>
  <c r="K706" i="1"/>
  <c r="N706" i="1" s="1"/>
  <c r="K707" i="1"/>
  <c r="N707" i="1" s="1"/>
  <c r="K708" i="1"/>
  <c r="N708" i="1" s="1"/>
  <c r="K709" i="1"/>
  <c r="N709" i="1"/>
  <c r="K710" i="1"/>
  <c r="N710" i="1" s="1"/>
  <c r="K711" i="1"/>
  <c r="N711" i="1"/>
  <c r="K712" i="1"/>
  <c r="N712" i="1" s="1"/>
  <c r="K713" i="1"/>
  <c r="N713" i="1" s="1"/>
  <c r="K714" i="1"/>
  <c r="N714" i="1" s="1"/>
  <c r="K715" i="1"/>
  <c r="N715" i="1" s="1"/>
  <c r="K716" i="1"/>
  <c r="N716" i="1" s="1"/>
  <c r="K717" i="1"/>
  <c r="N717" i="1"/>
  <c r="K718" i="1"/>
  <c r="N718" i="1" s="1"/>
  <c r="K719" i="1"/>
  <c r="N719" i="1" s="1"/>
  <c r="K720" i="1"/>
  <c r="N720" i="1" s="1"/>
  <c r="K721" i="1"/>
  <c r="N721" i="1"/>
  <c r="K722" i="1"/>
  <c r="N722" i="1" s="1"/>
  <c r="K723" i="1"/>
  <c r="N723" i="1" s="1"/>
  <c r="K724" i="1"/>
  <c r="N724" i="1" s="1"/>
  <c r="K725" i="1"/>
  <c r="N725" i="1"/>
  <c r="K726" i="1"/>
  <c r="N726" i="1" s="1"/>
  <c r="K727" i="1"/>
  <c r="N727" i="1"/>
  <c r="K728" i="1"/>
  <c r="N728" i="1" s="1"/>
  <c r="K729" i="1"/>
  <c r="N729" i="1" s="1"/>
  <c r="K730" i="1"/>
  <c r="N730" i="1" s="1"/>
  <c r="K731" i="1"/>
  <c r="N731" i="1" s="1"/>
  <c r="K732" i="1"/>
  <c r="N732" i="1" s="1"/>
  <c r="K733" i="1"/>
  <c r="N733" i="1"/>
  <c r="K734" i="1"/>
  <c r="N734" i="1" s="1"/>
  <c r="K735" i="1"/>
  <c r="N735" i="1" s="1"/>
  <c r="K736" i="1"/>
  <c r="N736" i="1" s="1"/>
  <c r="K737" i="1"/>
  <c r="N737" i="1"/>
  <c r="K738" i="1"/>
  <c r="N738" i="1" s="1"/>
  <c r="K739" i="1"/>
  <c r="N739" i="1" s="1"/>
  <c r="K740" i="1"/>
  <c r="N740" i="1" s="1"/>
  <c r="K741" i="1"/>
  <c r="N741" i="1"/>
  <c r="K742" i="1"/>
  <c r="N742" i="1" s="1"/>
  <c r="K743" i="1"/>
  <c r="N743" i="1"/>
  <c r="K744" i="1"/>
  <c r="N744" i="1" s="1"/>
  <c r="K745" i="1"/>
  <c r="N745" i="1" s="1"/>
  <c r="K746" i="1"/>
  <c r="N746" i="1" s="1"/>
  <c r="K747" i="1"/>
  <c r="N747" i="1" s="1"/>
  <c r="K748" i="1"/>
  <c r="N748" i="1" s="1"/>
  <c r="K749" i="1"/>
  <c r="N749" i="1"/>
  <c r="K750" i="1"/>
  <c r="N750" i="1" s="1"/>
  <c r="K751" i="1"/>
  <c r="N751" i="1" s="1"/>
  <c r="K752" i="1"/>
  <c r="N752" i="1" s="1"/>
  <c r="K753" i="1"/>
  <c r="N753" i="1"/>
  <c r="K754" i="1"/>
  <c r="N754" i="1" s="1"/>
  <c r="K755" i="1"/>
  <c r="N755" i="1" s="1"/>
  <c r="K756" i="1"/>
  <c r="N756" i="1" s="1"/>
  <c r="K757" i="1"/>
  <c r="N757" i="1" s="1"/>
  <c r="K758" i="1"/>
  <c r="N758" i="1" s="1"/>
  <c r="K759" i="1"/>
  <c r="N759" i="1"/>
  <c r="K760" i="1"/>
  <c r="N760" i="1" s="1"/>
  <c r="K761" i="1"/>
  <c r="N761" i="1" s="1"/>
  <c r="K762" i="1"/>
  <c r="N762" i="1" s="1"/>
  <c r="K763" i="1"/>
  <c r="N763" i="1"/>
  <c r="K764" i="1"/>
  <c r="N764" i="1" s="1"/>
  <c r="K765" i="1"/>
  <c r="N765" i="1" s="1"/>
  <c r="K766" i="1"/>
  <c r="N766" i="1" s="1"/>
  <c r="K767" i="1"/>
  <c r="N767" i="1" s="1"/>
  <c r="K768" i="1"/>
  <c r="N768" i="1" s="1"/>
  <c r="K769" i="1"/>
  <c r="N769" i="1"/>
  <c r="K770" i="1"/>
  <c r="N770" i="1" s="1"/>
  <c r="K771" i="1"/>
  <c r="N771" i="1" s="1"/>
  <c r="K772" i="1"/>
  <c r="N772" i="1" s="1"/>
  <c r="K773" i="1"/>
  <c r="N773" i="1" s="1"/>
  <c r="K774" i="1"/>
  <c r="N774" i="1" s="1"/>
  <c r="K775" i="1"/>
  <c r="N775" i="1" s="1"/>
  <c r="K776" i="1"/>
  <c r="N776" i="1" s="1"/>
  <c r="K777" i="1"/>
  <c r="N777" i="1"/>
  <c r="K778" i="1"/>
  <c r="N778" i="1" s="1"/>
  <c r="K779" i="1"/>
  <c r="N779" i="1" s="1"/>
  <c r="K780" i="1"/>
  <c r="N780" i="1" s="1"/>
  <c r="K781" i="1"/>
  <c r="N781" i="1" s="1"/>
  <c r="K782" i="1"/>
  <c r="N782" i="1" s="1"/>
  <c r="K783" i="1"/>
  <c r="N783" i="1" s="1"/>
  <c r="K784" i="1"/>
  <c r="N784" i="1" s="1"/>
  <c r="K785" i="1"/>
  <c r="N785" i="1"/>
  <c r="K786" i="1"/>
  <c r="N786" i="1" s="1"/>
  <c r="K787" i="1"/>
  <c r="N787" i="1" s="1"/>
  <c r="K788" i="1"/>
  <c r="N788" i="1" s="1"/>
  <c r="K789" i="1"/>
  <c r="N789" i="1" s="1"/>
  <c r="K790" i="1"/>
  <c r="N790" i="1" s="1"/>
  <c r="K791" i="1"/>
  <c r="N791" i="1" s="1"/>
  <c r="K792" i="1"/>
  <c r="N792" i="1" s="1"/>
  <c r="K793" i="1"/>
  <c r="N793" i="1"/>
  <c r="K794" i="1"/>
  <c r="N794" i="1" s="1"/>
  <c r="K795" i="1"/>
  <c r="N795" i="1" s="1"/>
  <c r="K796" i="1"/>
  <c r="N796" i="1" s="1"/>
  <c r="K797" i="1"/>
  <c r="N797" i="1" s="1"/>
  <c r="K798" i="1"/>
  <c r="N798" i="1" s="1"/>
  <c r="K799" i="1"/>
  <c r="N799" i="1" s="1"/>
  <c r="K800" i="1"/>
  <c r="N800" i="1" s="1"/>
  <c r="K801" i="1"/>
  <c r="N801" i="1"/>
  <c r="K802" i="1"/>
  <c r="N802" i="1" s="1"/>
  <c r="K803" i="1"/>
  <c r="N803" i="1" s="1"/>
  <c r="K804" i="1"/>
  <c r="N804" i="1" s="1"/>
  <c r="K805" i="1"/>
  <c r="N805" i="1" s="1"/>
  <c r="K806" i="1"/>
  <c r="N806" i="1" s="1"/>
  <c r="K807" i="1"/>
  <c r="N807" i="1" s="1"/>
  <c r="K808" i="1"/>
  <c r="N808" i="1" s="1"/>
  <c r="K809" i="1"/>
  <c r="N809" i="1"/>
  <c r="K810" i="1"/>
  <c r="N810" i="1" s="1"/>
  <c r="K811" i="1"/>
  <c r="N811" i="1" s="1"/>
  <c r="K812" i="1"/>
  <c r="N812" i="1" s="1"/>
  <c r="K813" i="1"/>
  <c r="N813" i="1" s="1"/>
  <c r="K814" i="1"/>
  <c r="N814" i="1" s="1"/>
  <c r="K815" i="1"/>
  <c r="N815" i="1" s="1"/>
  <c r="K816" i="1"/>
  <c r="N816" i="1" s="1"/>
  <c r="K817" i="1"/>
  <c r="N817" i="1"/>
  <c r="K818" i="1"/>
  <c r="N818" i="1" s="1"/>
  <c r="K819" i="1"/>
  <c r="N819" i="1" s="1"/>
  <c r="K820" i="1"/>
  <c r="N820" i="1" s="1"/>
  <c r="K821" i="1"/>
  <c r="N821" i="1" s="1"/>
  <c r="K822" i="1"/>
  <c r="N822" i="1" s="1"/>
  <c r="K823" i="1"/>
  <c r="N823" i="1" s="1"/>
  <c r="K824" i="1"/>
  <c r="N824" i="1" s="1"/>
  <c r="K825" i="1"/>
  <c r="N825" i="1"/>
  <c r="K826" i="1"/>
  <c r="N826" i="1" s="1"/>
  <c r="K827" i="1"/>
  <c r="N827" i="1" s="1"/>
  <c r="K828" i="1"/>
  <c r="N828" i="1" s="1"/>
  <c r="K829" i="1"/>
  <c r="N829" i="1" s="1"/>
  <c r="K830" i="1"/>
  <c r="N830" i="1" s="1"/>
  <c r="K831" i="1"/>
  <c r="N831" i="1" s="1"/>
  <c r="K832" i="1"/>
  <c r="N832" i="1" s="1"/>
  <c r="K833" i="1"/>
  <c r="N833" i="1"/>
  <c r="K834" i="1"/>
  <c r="N834" i="1" s="1"/>
  <c r="K835" i="1"/>
  <c r="N835" i="1" s="1"/>
  <c r="K836" i="1"/>
  <c r="N836" i="1" s="1"/>
  <c r="K837" i="1"/>
  <c r="N837" i="1" s="1"/>
  <c r="K838" i="1"/>
  <c r="N838" i="1" s="1"/>
  <c r="K839" i="1"/>
  <c r="N839" i="1" s="1"/>
  <c r="K840" i="1"/>
  <c r="N840" i="1" s="1"/>
  <c r="K841" i="1"/>
  <c r="N841" i="1"/>
  <c r="K842" i="1"/>
  <c r="N842" i="1" s="1"/>
  <c r="K843" i="1"/>
  <c r="N843" i="1" s="1"/>
  <c r="K844" i="1"/>
  <c r="N844" i="1" s="1"/>
  <c r="K845" i="1"/>
  <c r="N845" i="1" s="1"/>
  <c r="K846" i="1"/>
  <c r="N846" i="1" s="1"/>
  <c r="K847" i="1"/>
  <c r="N847" i="1" s="1"/>
  <c r="K848" i="1"/>
  <c r="N848" i="1" s="1"/>
  <c r="K849" i="1"/>
  <c r="N849" i="1"/>
  <c r="K850" i="1"/>
  <c r="N850" i="1" s="1"/>
  <c r="K851" i="1"/>
  <c r="N851" i="1" s="1"/>
  <c r="K852" i="1"/>
  <c r="N852" i="1" s="1"/>
  <c r="K853" i="1"/>
  <c r="N853" i="1" s="1"/>
  <c r="K854" i="1"/>
  <c r="N854" i="1" s="1"/>
  <c r="K855" i="1"/>
  <c r="N855" i="1" s="1"/>
  <c r="K856" i="1"/>
  <c r="N856" i="1" s="1"/>
  <c r="K857" i="1"/>
  <c r="N857" i="1"/>
  <c r="K858" i="1"/>
  <c r="N858" i="1" s="1"/>
  <c r="K859" i="1"/>
  <c r="N859" i="1" s="1"/>
  <c r="K860" i="1"/>
  <c r="N860" i="1" s="1"/>
  <c r="K861" i="1"/>
  <c r="N861" i="1" s="1"/>
  <c r="K862" i="1"/>
  <c r="N862" i="1" s="1"/>
  <c r="K863" i="1"/>
  <c r="N863" i="1" s="1"/>
  <c r="K864" i="1"/>
  <c r="N864" i="1" s="1"/>
  <c r="K865" i="1"/>
  <c r="N865" i="1"/>
  <c r="K866" i="1"/>
  <c r="N866" i="1" s="1"/>
  <c r="K867" i="1"/>
  <c r="N867" i="1" s="1"/>
  <c r="K868" i="1"/>
  <c r="N868" i="1" s="1"/>
  <c r="K869" i="1"/>
  <c r="N869" i="1" s="1"/>
  <c r="K870" i="1"/>
  <c r="N870" i="1" s="1"/>
  <c r="K871" i="1"/>
  <c r="N871" i="1" s="1"/>
  <c r="K872" i="1"/>
  <c r="N872" i="1" s="1"/>
  <c r="K873" i="1"/>
  <c r="N873" i="1"/>
  <c r="K874" i="1"/>
  <c r="N874" i="1" s="1"/>
  <c r="K875" i="1"/>
  <c r="N875" i="1" s="1"/>
  <c r="K876" i="1"/>
  <c r="N876" i="1" s="1"/>
  <c r="K877" i="1"/>
  <c r="N877" i="1" s="1"/>
  <c r="K878" i="1"/>
  <c r="N878" i="1" s="1"/>
  <c r="K879" i="1"/>
  <c r="N879" i="1" s="1"/>
  <c r="K880" i="1"/>
  <c r="N880" i="1" s="1"/>
  <c r="K881" i="1"/>
  <c r="N881" i="1"/>
  <c r="K882" i="1"/>
  <c r="N882" i="1" s="1"/>
  <c r="K883" i="1"/>
  <c r="N883" i="1" s="1"/>
  <c r="K884" i="1"/>
  <c r="N884" i="1" s="1"/>
  <c r="K885" i="1"/>
  <c r="N885" i="1" s="1"/>
  <c r="K886" i="1"/>
  <c r="N886" i="1" s="1"/>
  <c r="K887" i="1"/>
  <c r="N887" i="1" s="1"/>
  <c r="K888" i="1"/>
  <c r="N888" i="1" s="1"/>
  <c r="K889" i="1"/>
  <c r="N889" i="1" s="1"/>
  <c r="K890" i="1"/>
  <c r="N890" i="1" s="1"/>
  <c r="K891" i="1"/>
  <c r="N891" i="1" s="1"/>
  <c r="K892" i="1"/>
  <c r="N892" i="1" s="1"/>
  <c r="K893" i="1"/>
  <c r="N893" i="1" s="1"/>
  <c r="K894" i="1"/>
  <c r="N894" i="1" s="1"/>
  <c r="K895" i="1"/>
  <c r="N895" i="1" s="1"/>
  <c r="K896" i="1"/>
  <c r="N896" i="1" s="1"/>
  <c r="K897" i="1"/>
  <c r="N897" i="1" s="1"/>
  <c r="K898" i="1"/>
  <c r="N898" i="1" s="1"/>
  <c r="K899" i="1"/>
  <c r="N899" i="1" s="1"/>
  <c r="K900" i="1"/>
  <c r="N900" i="1" s="1"/>
  <c r="K901" i="1"/>
  <c r="N901" i="1" s="1"/>
  <c r="K902" i="1"/>
  <c r="N902" i="1" s="1"/>
  <c r="K903" i="1"/>
  <c r="N903" i="1" s="1"/>
  <c r="K904" i="1"/>
  <c r="N904" i="1" s="1"/>
  <c r="K905" i="1"/>
  <c r="N905" i="1" s="1"/>
  <c r="K906" i="1"/>
  <c r="N906" i="1" s="1"/>
  <c r="K907" i="1"/>
  <c r="N907" i="1" s="1"/>
  <c r="K908" i="1"/>
  <c r="N908" i="1" s="1"/>
  <c r="K909" i="1"/>
  <c r="N909" i="1" s="1"/>
  <c r="K910" i="1"/>
  <c r="N910" i="1" s="1"/>
  <c r="H911" i="1"/>
  <c r="K911" i="1"/>
  <c r="N911" i="1" s="1"/>
  <c r="K912" i="1"/>
  <c r="N912" i="1"/>
  <c r="K913" i="1"/>
  <c r="N913" i="1" s="1"/>
  <c r="K914" i="1"/>
  <c r="N914" i="1"/>
  <c r="K915" i="1"/>
  <c r="N915" i="1" s="1"/>
  <c r="K916" i="1"/>
  <c r="N916" i="1"/>
  <c r="K917" i="1"/>
  <c r="N917" i="1" s="1"/>
  <c r="K918" i="1"/>
  <c r="N918" i="1"/>
  <c r="K919" i="1"/>
  <c r="N919" i="1" s="1"/>
  <c r="K920" i="1"/>
  <c r="N920" i="1"/>
  <c r="K921" i="1"/>
  <c r="N921" i="1" s="1"/>
  <c r="K922" i="1"/>
  <c r="N922" i="1" s="1"/>
  <c r="K923" i="1"/>
  <c r="N923" i="1"/>
  <c r="K924" i="1"/>
  <c r="N924" i="1" s="1"/>
  <c r="K925" i="1"/>
  <c r="N925" i="1"/>
  <c r="K926" i="1"/>
  <c r="N926" i="1" s="1"/>
  <c r="K927" i="1"/>
  <c r="N927" i="1"/>
  <c r="E928" i="1"/>
  <c r="K928" i="1"/>
  <c r="N928" i="1" s="1"/>
  <c r="K929" i="1"/>
  <c r="N929" i="1"/>
  <c r="K930" i="1"/>
  <c r="N930" i="1" s="1"/>
  <c r="K931" i="1"/>
  <c r="N931" i="1" s="1"/>
  <c r="K932" i="1"/>
  <c r="N932" i="1" s="1"/>
  <c r="K933" i="1"/>
  <c r="N933" i="1" s="1"/>
  <c r="K934" i="1"/>
  <c r="N934" i="1" s="1"/>
  <c r="K935" i="1"/>
  <c r="N935" i="1" s="1"/>
  <c r="K936" i="1"/>
  <c r="N936" i="1" s="1"/>
  <c r="K937" i="1"/>
  <c r="N937" i="1" s="1"/>
  <c r="K938" i="1"/>
  <c r="N938" i="1" s="1"/>
  <c r="K939" i="1"/>
  <c r="N939" i="1" s="1"/>
  <c r="K940" i="1"/>
  <c r="N940" i="1" s="1"/>
  <c r="K941" i="1"/>
  <c r="N941" i="1"/>
  <c r="K942" i="1"/>
  <c r="N942" i="1" s="1"/>
  <c r="K943" i="1"/>
  <c r="N943" i="1" s="1"/>
  <c r="K944" i="1"/>
  <c r="N944" i="1" s="1"/>
  <c r="K945" i="1"/>
  <c r="N945" i="1" s="1"/>
  <c r="K946" i="1"/>
  <c r="N946" i="1" s="1"/>
  <c r="K947" i="1"/>
  <c r="N947" i="1" s="1"/>
  <c r="K948" i="1"/>
  <c r="N948" i="1" s="1"/>
  <c r="K949" i="1"/>
  <c r="N949" i="1"/>
  <c r="K950" i="1"/>
  <c r="N950" i="1" s="1"/>
  <c r="K951" i="1"/>
  <c r="N951" i="1" s="1"/>
  <c r="K952" i="1"/>
  <c r="N952" i="1" s="1"/>
  <c r="K953" i="1"/>
  <c r="N953" i="1" s="1"/>
  <c r="K954" i="1"/>
  <c r="N954" i="1" s="1"/>
  <c r="K955" i="1"/>
  <c r="N955" i="1" s="1"/>
  <c r="K956" i="1"/>
  <c r="N956" i="1" s="1"/>
  <c r="K957" i="1"/>
  <c r="N957" i="1"/>
  <c r="K958" i="1"/>
  <c r="N958" i="1" s="1"/>
  <c r="K959" i="1"/>
  <c r="N959" i="1" s="1"/>
  <c r="K960" i="1"/>
  <c r="N960" i="1" s="1"/>
  <c r="K961" i="1"/>
  <c r="N961" i="1" s="1"/>
  <c r="K962" i="1"/>
  <c r="N962" i="1" s="1"/>
  <c r="K963" i="1"/>
  <c r="N963" i="1" s="1"/>
  <c r="K964" i="1"/>
  <c r="N964" i="1" s="1"/>
  <c r="K965" i="1"/>
  <c r="N965" i="1"/>
  <c r="K966" i="1"/>
  <c r="N966" i="1" s="1"/>
  <c r="K967" i="1"/>
  <c r="N967" i="1" s="1"/>
  <c r="K968" i="1"/>
  <c r="N968" i="1" s="1"/>
  <c r="K969" i="1"/>
  <c r="N969" i="1" s="1"/>
  <c r="K970" i="1"/>
  <c r="N970" i="1" s="1"/>
  <c r="K971" i="1"/>
  <c r="N971" i="1" s="1"/>
  <c r="K972" i="1"/>
  <c r="N972" i="1" s="1"/>
  <c r="K973" i="1"/>
  <c r="N973" i="1" s="1"/>
  <c r="K974" i="1"/>
  <c r="N974" i="1" s="1"/>
  <c r="K975" i="1"/>
  <c r="N975" i="1" s="1"/>
  <c r="K976" i="1"/>
  <c r="N976" i="1" s="1"/>
  <c r="K977" i="1"/>
  <c r="N977" i="1"/>
  <c r="K978" i="1"/>
  <c r="N978" i="1" s="1"/>
  <c r="K979" i="1"/>
  <c r="N979" i="1" s="1"/>
  <c r="K980" i="1"/>
  <c r="N980" i="1" s="1"/>
  <c r="K981" i="1"/>
  <c r="N981" i="1" s="1"/>
  <c r="K982" i="1"/>
  <c r="N982" i="1" s="1"/>
  <c r="K983" i="1"/>
  <c r="N983" i="1"/>
  <c r="K984" i="1"/>
  <c r="N984" i="1" s="1"/>
  <c r="K985" i="1"/>
  <c r="N985" i="1" s="1"/>
  <c r="K986" i="1"/>
  <c r="N986" i="1" s="1"/>
  <c r="K987" i="1"/>
  <c r="N987" i="1"/>
  <c r="K988" i="1"/>
  <c r="N988" i="1" s="1"/>
  <c r="K989" i="1"/>
  <c r="N989" i="1" s="1"/>
  <c r="K990" i="1"/>
  <c r="N990" i="1" s="1"/>
  <c r="K991" i="1"/>
  <c r="N991" i="1" s="1"/>
  <c r="K992" i="1"/>
  <c r="N992" i="1" s="1"/>
  <c r="K993" i="1"/>
  <c r="N993" i="1" s="1"/>
  <c r="K994" i="1"/>
  <c r="N994" i="1" s="1"/>
  <c r="K995" i="1"/>
  <c r="N995" i="1" s="1"/>
  <c r="K996" i="1"/>
  <c r="N996" i="1" s="1"/>
  <c r="K997" i="1"/>
  <c r="N997" i="1"/>
  <c r="K998" i="1"/>
  <c r="N998" i="1" s="1"/>
  <c r="K999" i="1"/>
  <c r="N999" i="1" s="1"/>
  <c r="K1000" i="1"/>
  <c r="N1000" i="1" s="1"/>
  <c r="K1001" i="1"/>
  <c r="N1001" i="1" s="1"/>
  <c r="K1002" i="1"/>
  <c r="N1002" i="1" s="1"/>
  <c r="K1003" i="1"/>
  <c r="N1003" i="1"/>
  <c r="K1004" i="1"/>
  <c r="N1004" i="1" s="1"/>
  <c r="K1005" i="1"/>
  <c r="N1005" i="1" s="1"/>
  <c r="K1006" i="1"/>
  <c r="N1006" i="1"/>
  <c r="K1007" i="1"/>
  <c r="N1007" i="1" s="1"/>
  <c r="K1008" i="1"/>
  <c r="N1008" i="1"/>
  <c r="K1009" i="1"/>
  <c r="N1009" i="1" s="1"/>
  <c r="K1010" i="1"/>
  <c r="N1010" i="1" s="1"/>
  <c r="K1011" i="1"/>
  <c r="N1011" i="1"/>
  <c r="K1012" i="1"/>
  <c r="N1012" i="1" s="1"/>
  <c r="K1013" i="1"/>
  <c r="N1013" i="1" s="1"/>
  <c r="K1014" i="1"/>
  <c r="N1014" i="1"/>
  <c r="K1015" i="1"/>
  <c r="N1015" i="1" s="1"/>
  <c r="K1016" i="1"/>
  <c r="N1016" i="1"/>
  <c r="K1017" i="1"/>
  <c r="N1017" i="1" s="1"/>
  <c r="K1018" i="1"/>
  <c r="N1018" i="1" s="1"/>
  <c r="K1019" i="1"/>
  <c r="N1019" i="1"/>
  <c r="K1020" i="1"/>
  <c r="N1020" i="1" s="1"/>
  <c r="K1021" i="1"/>
  <c r="N1021" i="1" s="1"/>
  <c r="K1022" i="1"/>
  <c r="N1022" i="1"/>
  <c r="K1023" i="1"/>
  <c r="N1023" i="1" s="1"/>
  <c r="K1024" i="1"/>
  <c r="N1024" i="1"/>
  <c r="K1025" i="1"/>
  <c r="N1025" i="1" s="1"/>
  <c r="K1026" i="1"/>
  <c r="N1026" i="1" s="1"/>
  <c r="K1027" i="1"/>
  <c r="N1027" i="1"/>
  <c r="K1028" i="1"/>
  <c r="N1028" i="1" s="1"/>
  <c r="K1029" i="1"/>
  <c r="N1029" i="1" s="1"/>
  <c r="K1030" i="1"/>
  <c r="N1030" i="1"/>
  <c r="K1031" i="1"/>
  <c r="N1031" i="1" s="1"/>
  <c r="K1032" i="1"/>
  <c r="N1032" i="1"/>
  <c r="K1033" i="1"/>
  <c r="N1033" i="1" s="1"/>
  <c r="K1034" i="1"/>
  <c r="N1034" i="1" s="1"/>
  <c r="K1035" i="1"/>
  <c r="N1035" i="1"/>
  <c r="K1036" i="1"/>
  <c r="N1036" i="1" s="1"/>
  <c r="K1037" i="1"/>
  <c r="N1037" i="1" s="1"/>
  <c r="K1038" i="1"/>
  <c r="N1038" i="1"/>
  <c r="K1039" i="1"/>
  <c r="N1039" i="1" s="1"/>
  <c r="K1040" i="1"/>
  <c r="N1040" i="1"/>
  <c r="K1041" i="1"/>
  <c r="N1041" i="1" s="1"/>
  <c r="K1042" i="1"/>
  <c r="N1042" i="1" s="1"/>
  <c r="K1043" i="1"/>
  <c r="N1043" i="1"/>
  <c r="K1044" i="1"/>
  <c r="N1044" i="1" s="1"/>
  <c r="K1045" i="1"/>
  <c r="N1045" i="1" s="1"/>
  <c r="K1046" i="1"/>
  <c r="N1046" i="1"/>
  <c r="K1047" i="1"/>
  <c r="N1047" i="1" s="1"/>
  <c r="K1048" i="1"/>
  <c r="N1048" i="1"/>
  <c r="K1049" i="1"/>
  <c r="N1049" i="1" s="1"/>
  <c r="K1050" i="1"/>
  <c r="N1050" i="1" s="1"/>
  <c r="K1051" i="1"/>
  <c r="N1051" i="1"/>
  <c r="K1052" i="1"/>
  <c r="N1052" i="1" s="1"/>
  <c r="K1053" i="1"/>
  <c r="N1053" i="1" s="1"/>
  <c r="K1054" i="1"/>
  <c r="N1054" i="1"/>
  <c r="K1055" i="1"/>
  <c r="N1055" i="1" s="1"/>
  <c r="K1056" i="1"/>
  <c r="N1056" i="1" s="1"/>
  <c r="K1057" i="1"/>
  <c r="N1057" i="1" s="1"/>
  <c r="K1058" i="1"/>
  <c r="N1058" i="1"/>
  <c r="K1059" i="1"/>
  <c r="N1059" i="1" s="1"/>
  <c r="K1060" i="1"/>
  <c r="N1060" i="1" s="1"/>
  <c r="K1061" i="1"/>
  <c r="N1061" i="1" s="1"/>
  <c r="K1062" i="1"/>
  <c r="N1062" i="1"/>
  <c r="K1063" i="1"/>
  <c r="N1063" i="1" s="1"/>
  <c r="K1064" i="1"/>
  <c r="N1064" i="1" s="1"/>
  <c r="K1065" i="1"/>
  <c r="N1065" i="1" s="1"/>
  <c r="K1066" i="1"/>
  <c r="N1066" i="1" s="1"/>
  <c r="K1067" i="1"/>
  <c r="N1067" i="1" s="1"/>
  <c r="K1068" i="1"/>
  <c r="N1068" i="1"/>
  <c r="K1069" i="1"/>
  <c r="N1069" i="1" s="1"/>
  <c r="K1070" i="1"/>
  <c r="N1070" i="1" s="1"/>
  <c r="K1071" i="1"/>
  <c r="N1071" i="1" s="1"/>
  <c r="K1072" i="1"/>
  <c r="N1072" i="1" s="1"/>
  <c r="K1073" i="1"/>
  <c r="N1073" i="1" s="1"/>
  <c r="K1074" i="1"/>
  <c r="N1074" i="1" s="1"/>
  <c r="K1075" i="1"/>
  <c r="N1075" i="1" s="1"/>
  <c r="K1076" i="1"/>
  <c r="N1076" i="1"/>
  <c r="K1077" i="1"/>
  <c r="N1077" i="1" s="1"/>
  <c r="K1078" i="1"/>
  <c r="N1078" i="1" s="1"/>
  <c r="K1079" i="1"/>
  <c r="N1079" i="1" s="1"/>
  <c r="K1080" i="1"/>
  <c r="N1080" i="1" s="1"/>
  <c r="K1081" i="1"/>
  <c r="N1081" i="1" s="1"/>
  <c r="K1082" i="1"/>
  <c r="N1082" i="1" s="1"/>
  <c r="K1083" i="1"/>
  <c r="N1083" i="1" s="1"/>
  <c r="K1084" i="1"/>
  <c r="N1084" i="1"/>
  <c r="K1085" i="1"/>
  <c r="N1085" i="1" s="1"/>
  <c r="K1086" i="1"/>
  <c r="N1086" i="1" s="1"/>
  <c r="K1087" i="1"/>
  <c r="N1087" i="1" s="1"/>
  <c r="K1088" i="1"/>
  <c r="N1088" i="1" s="1"/>
  <c r="K1089" i="1"/>
  <c r="N1089" i="1" s="1"/>
  <c r="K1090" i="1"/>
  <c r="N1090" i="1" s="1"/>
  <c r="K1091" i="1"/>
  <c r="N1091" i="1" s="1"/>
  <c r="K1092" i="1"/>
  <c r="N1092" i="1"/>
  <c r="K1093" i="1"/>
  <c r="N1093" i="1" s="1"/>
  <c r="K1094" i="1"/>
  <c r="N1094" i="1" s="1"/>
  <c r="K1095" i="1"/>
  <c r="N1095" i="1" s="1"/>
  <c r="K1096" i="1"/>
  <c r="N1096" i="1" s="1"/>
  <c r="K1097" i="1"/>
  <c r="N1097" i="1" s="1"/>
  <c r="K1098" i="1"/>
  <c r="N1098" i="1" s="1"/>
  <c r="K1099" i="1"/>
  <c r="N1099" i="1" s="1"/>
  <c r="K1100" i="1"/>
  <c r="N1100" i="1"/>
  <c r="K1101" i="1"/>
  <c r="N1101" i="1" s="1"/>
  <c r="K1102" i="1"/>
  <c r="N1102" i="1" s="1"/>
  <c r="K1103" i="1"/>
  <c r="N1103" i="1" s="1"/>
  <c r="K1104" i="1"/>
  <c r="N1104" i="1" s="1"/>
  <c r="K1105" i="1"/>
  <c r="N1105" i="1" s="1"/>
  <c r="K1106" i="1"/>
  <c r="N1106" i="1" s="1"/>
  <c r="K1107" i="1"/>
  <c r="N1107" i="1" s="1"/>
  <c r="K1108" i="1"/>
  <c r="N1108" i="1"/>
  <c r="K1109" i="1"/>
  <c r="N1109" i="1" s="1"/>
  <c r="K1110" i="1"/>
  <c r="N1110" i="1" s="1"/>
  <c r="K1111" i="1"/>
  <c r="N1111" i="1" s="1"/>
  <c r="K1112" i="1"/>
  <c r="N1112" i="1" s="1"/>
  <c r="K1113" i="1"/>
  <c r="N1113" i="1" s="1"/>
  <c r="K1114" i="1"/>
  <c r="N1114" i="1" s="1"/>
  <c r="K1115" i="1"/>
  <c r="N1115" i="1" s="1"/>
  <c r="K1116" i="1"/>
  <c r="N1116" i="1"/>
  <c r="K1117" i="1"/>
  <c r="N1117" i="1" s="1"/>
  <c r="K1118" i="1"/>
  <c r="N1118" i="1" s="1"/>
  <c r="K1119" i="1"/>
  <c r="N1119" i="1" s="1"/>
  <c r="K1120" i="1"/>
  <c r="N1120" i="1" s="1"/>
  <c r="K1121" i="1"/>
  <c r="N1121" i="1" s="1"/>
  <c r="K1122" i="1"/>
  <c r="N1122" i="1" s="1"/>
  <c r="K1123" i="1"/>
  <c r="N1123" i="1" s="1"/>
  <c r="K1124" i="1"/>
  <c r="N1124" i="1"/>
  <c r="K1125" i="1"/>
  <c r="N1125" i="1" s="1"/>
  <c r="K1126" i="1"/>
  <c r="N1126" i="1" s="1"/>
  <c r="K1127" i="1"/>
  <c r="N1127" i="1" s="1"/>
  <c r="K1128" i="1"/>
  <c r="N1128" i="1" s="1"/>
  <c r="K1129" i="1"/>
  <c r="N1129" i="1" s="1"/>
  <c r="K1130" i="1"/>
  <c r="N1130" i="1" s="1"/>
  <c r="K1131" i="1"/>
  <c r="N1131" i="1" s="1"/>
  <c r="K1132" i="1"/>
  <c r="N1132" i="1"/>
  <c r="K1133" i="1"/>
  <c r="N1133" i="1" s="1"/>
  <c r="K1134" i="1"/>
  <c r="N1134" i="1" s="1"/>
  <c r="K1135" i="1"/>
  <c r="N1135" i="1" s="1"/>
  <c r="K1136" i="1"/>
  <c r="N1136" i="1" s="1"/>
  <c r="K1137" i="1"/>
  <c r="N1137" i="1" s="1"/>
  <c r="K1138" i="1"/>
  <c r="N1138" i="1" s="1"/>
  <c r="K1139" i="1"/>
  <c r="N1139" i="1" s="1"/>
  <c r="K1140" i="1"/>
  <c r="N1140" i="1"/>
  <c r="K1141" i="1"/>
  <c r="N1141" i="1" s="1"/>
  <c r="K1142" i="1"/>
  <c r="N1142" i="1" s="1"/>
  <c r="K1143" i="1"/>
  <c r="N1143" i="1" s="1"/>
  <c r="K1144" i="1"/>
  <c r="N1144" i="1"/>
  <c r="K1145" i="1"/>
  <c r="N1145" i="1" s="1"/>
  <c r="K1146" i="1"/>
  <c r="N1146" i="1" s="1"/>
  <c r="N1147" i="1"/>
  <c r="K1148" i="1"/>
  <c r="N1148" i="1"/>
  <c r="K1149" i="1"/>
  <c r="N1149" i="1" s="1"/>
  <c r="K1150" i="1"/>
  <c r="N1150" i="1"/>
  <c r="K1151" i="1"/>
  <c r="N1151" i="1" s="1"/>
  <c r="K1152" i="1"/>
  <c r="N1152" i="1"/>
  <c r="K1153" i="1"/>
  <c r="N1153" i="1" s="1"/>
  <c r="K1154" i="1"/>
  <c r="N1154" i="1"/>
  <c r="K1155" i="1"/>
  <c r="N1155" i="1" s="1"/>
  <c r="K1156" i="1"/>
  <c r="N1156" i="1"/>
  <c r="K1157" i="1"/>
  <c r="N1157" i="1" s="1"/>
  <c r="K1158" i="1"/>
  <c r="N1158" i="1"/>
  <c r="K1159" i="1"/>
  <c r="N1159" i="1" s="1"/>
  <c r="R1159" i="1"/>
  <c r="S1159" i="1"/>
  <c r="K1160" i="1"/>
  <c r="N1160" i="1" s="1"/>
  <c r="K1161" i="1"/>
  <c r="N1161" i="1"/>
  <c r="K1162" i="1"/>
  <c r="N1162" i="1"/>
  <c r="K1163" i="1"/>
  <c r="N1163" i="1" s="1"/>
  <c r="K1164" i="1"/>
  <c r="N1164" i="1"/>
  <c r="K1165" i="1"/>
  <c r="N1165" i="1" s="1"/>
  <c r="K1166" i="1"/>
  <c r="N1166" i="1"/>
  <c r="K1167" i="1"/>
  <c r="N1167" i="1" s="1"/>
  <c r="K1168" i="1"/>
  <c r="N1168" i="1" s="1"/>
  <c r="K1169" i="1"/>
  <c r="N1169" i="1"/>
  <c r="K1170" i="1"/>
  <c r="N1170" i="1"/>
  <c r="K1171" i="1"/>
  <c r="N1171" i="1" s="1"/>
  <c r="K1172" i="1"/>
  <c r="N1172" i="1"/>
  <c r="K1173" i="1"/>
  <c r="N1173" i="1" s="1"/>
  <c r="K1174" i="1"/>
  <c r="N1174" i="1"/>
  <c r="K1175" i="1"/>
  <c r="N1175" i="1" s="1"/>
  <c r="K1176" i="1"/>
  <c r="N1176" i="1" s="1"/>
  <c r="K1177" i="1"/>
  <c r="N1177" i="1"/>
  <c r="K1178" i="1"/>
  <c r="N1178" i="1" s="1"/>
  <c r="K1179" i="1"/>
  <c r="N1179" i="1"/>
  <c r="K1180" i="1"/>
  <c r="N1180" i="1" s="1"/>
  <c r="K1181" i="1"/>
  <c r="N1181" i="1" s="1"/>
  <c r="K1182" i="1"/>
  <c r="N1182" i="1"/>
  <c r="K1183" i="1"/>
  <c r="N1183" i="1" s="1"/>
  <c r="K1184" i="1"/>
  <c r="N1184" i="1" s="1"/>
  <c r="K1185" i="1"/>
  <c r="N1185" i="1"/>
  <c r="K1186" i="1"/>
  <c r="N1186" i="1" s="1"/>
  <c r="K1187" i="1"/>
  <c r="N1187" i="1"/>
  <c r="K1188" i="1"/>
  <c r="N1188" i="1" s="1"/>
  <c r="K1189" i="1"/>
  <c r="N1189" i="1" s="1"/>
  <c r="K1190" i="1"/>
  <c r="N1190" i="1"/>
  <c r="K1191" i="1"/>
  <c r="N1191" i="1" s="1"/>
  <c r="K1192" i="1"/>
  <c r="N1192" i="1" s="1"/>
  <c r="K1193" i="1"/>
  <c r="N1193" i="1"/>
  <c r="K1194" i="1"/>
  <c r="N1194" i="1" s="1"/>
  <c r="K1195" i="1"/>
  <c r="N1195" i="1"/>
  <c r="K1196" i="1"/>
  <c r="N1196" i="1" s="1"/>
  <c r="K1197" i="1"/>
  <c r="N1197" i="1" s="1"/>
  <c r="K1198" i="1"/>
  <c r="N1198" i="1"/>
  <c r="K1199" i="1"/>
  <c r="N1199" i="1" s="1"/>
  <c r="K1200" i="1"/>
  <c r="N1200" i="1" s="1"/>
  <c r="K1201" i="1"/>
  <c r="N1201" i="1"/>
  <c r="K1202" i="1"/>
  <c r="N1202" i="1" s="1"/>
  <c r="K1203" i="1"/>
  <c r="N1203" i="1"/>
  <c r="K1204" i="1"/>
  <c r="N1204" i="1" s="1"/>
  <c r="K1205" i="1"/>
  <c r="N1205" i="1" s="1"/>
  <c r="K1206" i="1"/>
  <c r="N1206" i="1"/>
  <c r="K1207" i="1"/>
  <c r="N1207" i="1" s="1"/>
  <c r="K1208" i="1"/>
  <c r="N1208" i="1" s="1"/>
  <c r="K1209" i="1"/>
  <c r="N1209" i="1"/>
  <c r="K1210" i="1"/>
  <c r="N1210" i="1" s="1"/>
  <c r="K1211" i="1"/>
  <c r="N1211" i="1"/>
  <c r="K1212" i="1"/>
  <c r="N1212" i="1" s="1"/>
  <c r="K1213" i="1"/>
  <c r="N1213" i="1" s="1"/>
  <c r="K1214" i="1"/>
  <c r="N1214" i="1"/>
  <c r="K1215" i="1"/>
  <c r="N1215" i="1" s="1"/>
  <c r="K1216" i="1"/>
  <c r="N1216" i="1" s="1"/>
  <c r="K1217" i="1"/>
  <c r="N1217" i="1"/>
  <c r="K1218" i="1"/>
  <c r="N1218" i="1" s="1"/>
  <c r="K1219" i="1"/>
  <c r="N1219" i="1"/>
  <c r="K1220" i="1"/>
  <c r="N1220" i="1" s="1"/>
  <c r="K1221" i="1"/>
  <c r="N1221" i="1" s="1"/>
  <c r="K1222" i="1"/>
  <c r="N1222" i="1"/>
  <c r="K1223" i="1"/>
  <c r="N1223" i="1" s="1"/>
  <c r="K1224" i="1"/>
  <c r="N1224" i="1" s="1"/>
  <c r="K1225" i="1"/>
  <c r="N1225" i="1"/>
  <c r="K1226" i="1"/>
  <c r="N1226" i="1" s="1"/>
  <c r="K1227" i="1"/>
  <c r="N1227" i="1"/>
  <c r="K1228" i="1"/>
  <c r="N1228" i="1" s="1"/>
  <c r="K1229" i="1"/>
  <c r="N1229" i="1" s="1"/>
  <c r="K1230" i="1"/>
  <c r="N1230" i="1"/>
  <c r="K1231" i="1"/>
  <c r="N1231" i="1" s="1"/>
  <c r="K1232" i="1"/>
  <c r="N1232" i="1" s="1"/>
  <c r="K1233" i="1"/>
  <c r="N1233" i="1"/>
  <c r="K1234" i="1"/>
  <c r="N1234" i="1" s="1"/>
  <c r="K1235" i="1"/>
  <c r="N1235" i="1"/>
  <c r="K1236" i="1"/>
  <c r="N1236" i="1" s="1"/>
  <c r="K1237" i="1"/>
  <c r="N1237" i="1" s="1"/>
  <c r="K1238" i="1"/>
  <c r="N1238" i="1"/>
  <c r="K1239" i="1"/>
  <c r="N1239" i="1" s="1"/>
  <c r="K1240" i="1"/>
  <c r="N1240" i="1" s="1"/>
  <c r="K1241" i="1"/>
  <c r="N1241" i="1"/>
  <c r="K1242" i="1"/>
  <c r="N1242" i="1" s="1"/>
  <c r="K1243" i="1"/>
  <c r="N1243" i="1"/>
  <c r="K1244" i="1"/>
  <c r="N1244" i="1" s="1"/>
  <c r="K1245" i="1"/>
  <c r="N1245" i="1" s="1"/>
  <c r="K1246" i="1"/>
  <c r="N1246" i="1"/>
  <c r="K1247" i="1"/>
  <c r="N1247" i="1" s="1"/>
  <c r="K1248" i="1"/>
  <c r="N1248" i="1" s="1"/>
  <c r="K1249" i="1"/>
  <c r="N1249" i="1"/>
  <c r="K1250" i="1"/>
  <c r="N1250" i="1" s="1"/>
  <c r="K1251" i="1"/>
  <c r="N1251" i="1"/>
  <c r="K1252" i="1"/>
  <c r="N1252" i="1" s="1"/>
  <c r="K1253" i="1"/>
  <c r="N1253" i="1" s="1"/>
  <c r="K1254" i="1"/>
  <c r="N1254" i="1"/>
  <c r="K1255" i="1"/>
  <c r="N1255" i="1" s="1"/>
  <c r="K1256" i="1"/>
  <c r="N1256" i="1" s="1"/>
  <c r="K1257" i="1"/>
  <c r="N1257" i="1"/>
  <c r="K1258" i="1"/>
  <c r="N1258" i="1" s="1"/>
  <c r="K1259" i="1"/>
  <c r="N1259" i="1"/>
  <c r="K1260" i="1"/>
  <c r="N1260" i="1" s="1"/>
  <c r="K1261" i="1"/>
  <c r="N1261" i="1"/>
  <c r="K1262" i="1"/>
  <c r="N1262" i="1"/>
  <c r="K1263" i="1"/>
  <c r="N1263" i="1" s="1"/>
  <c r="K1264" i="1"/>
  <c r="N1264" i="1" s="1"/>
  <c r="K1265" i="1"/>
  <c r="N1265" i="1"/>
  <c r="K1266" i="1"/>
  <c r="N1266" i="1" s="1"/>
  <c r="K1267" i="1"/>
  <c r="N1267" i="1"/>
  <c r="K1268" i="1"/>
  <c r="N1268" i="1" s="1"/>
  <c r="K1269" i="1"/>
  <c r="N1269" i="1" s="1"/>
  <c r="K1270" i="1"/>
  <c r="N1270" i="1"/>
  <c r="K1271" i="1"/>
  <c r="N1271" i="1"/>
  <c r="K1272" i="1"/>
  <c r="N1272" i="1" s="1"/>
  <c r="K1273" i="1"/>
  <c r="N1273" i="1"/>
  <c r="K1274" i="1"/>
  <c r="N1274" i="1"/>
  <c r="K1275" i="1"/>
  <c r="N1275" i="1"/>
  <c r="K1276" i="1"/>
  <c r="N1276" i="1" s="1"/>
  <c r="K1277" i="1"/>
  <c r="N1277" i="1"/>
  <c r="K1278" i="1"/>
  <c r="N1278" i="1"/>
  <c r="K1279" i="1"/>
  <c r="N1279" i="1" s="1"/>
  <c r="K1280" i="1"/>
  <c r="N1280" i="1" s="1"/>
  <c r="K1281" i="1"/>
  <c r="N1281" i="1"/>
  <c r="K1282" i="1"/>
  <c r="N1282" i="1" s="1"/>
  <c r="K1283" i="1"/>
  <c r="N1283" i="1"/>
  <c r="K1284" i="1"/>
  <c r="N1284" i="1" s="1"/>
  <c r="K1285" i="1"/>
  <c r="N1285" i="1" s="1"/>
  <c r="K1286" i="1"/>
  <c r="N1286" i="1"/>
  <c r="K1287" i="1"/>
  <c r="N1287" i="1"/>
  <c r="K1288" i="1"/>
  <c r="N1288" i="1" s="1"/>
  <c r="K1289" i="1"/>
  <c r="N1289" i="1"/>
  <c r="K1290" i="1"/>
  <c r="N1290" i="1"/>
  <c r="K1291" i="1"/>
  <c r="N1291" i="1"/>
  <c r="K1292" i="1"/>
  <c r="N1292" i="1" s="1"/>
  <c r="K1293" i="1"/>
  <c r="N1293" i="1"/>
  <c r="K1294" i="1"/>
  <c r="N1294" i="1"/>
  <c r="K1295" i="1"/>
  <c r="N1295" i="1" s="1"/>
  <c r="K1296" i="1"/>
  <c r="N1296" i="1" s="1"/>
  <c r="K1297" i="1"/>
  <c r="N1297" i="1"/>
  <c r="K1298" i="1"/>
  <c r="N1298" i="1" s="1"/>
  <c r="K1299" i="1"/>
  <c r="N1299" i="1"/>
  <c r="C1300" i="1"/>
  <c r="K1300" i="1"/>
  <c r="N1300" i="1" s="1"/>
  <c r="K1301" i="1"/>
  <c r="N1301" i="1" s="1"/>
  <c r="K1302" i="1"/>
  <c r="N1302" i="1" s="1"/>
  <c r="K1303" i="1"/>
  <c r="N1303" i="1" s="1"/>
  <c r="K1304" i="1"/>
  <c r="N1304" i="1" s="1"/>
  <c r="K1305" i="1"/>
  <c r="N1305" i="1" s="1"/>
  <c r="K1306" i="1"/>
  <c r="N1306" i="1" s="1"/>
  <c r="K1307" i="1"/>
  <c r="N1307" i="1" s="1"/>
  <c r="K1308" i="1"/>
  <c r="N1308" i="1" s="1"/>
  <c r="K1309" i="1"/>
  <c r="N1309" i="1" s="1"/>
  <c r="K1310" i="1"/>
  <c r="N1310" i="1" s="1"/>
  <c r="K1311" i="1"/>
  <c r="N1311" i="1" s="1"/>
  <c r="K1312" i="1"/>
  <c r="N1312" i="1" s="1"/>
  <c r="K1313" i="1"/>
  <c r="N1313" i="1" s="1"/>
  <c r="K1314" i="1"/>
  <c r="N1314" i="1" s="1"/>
  <c r="K1315" i="1"/>
  <c r="N1315" i="1" s="1"/>
  <c r="K1316" i="1"/>
  <c r="N1316" i="1" s="1"/>
  <c r="K1317" i="1"/>
  <c r="N1317" i="1" s="1"/>
  <c r="K1318" i="1"/>
  <c r="N1318" i="1" s="1"/>
  <c r="K1319" i="1"/>
  <c r="N1319" i="1" s="1"/>
  <c r="K1320" i="1"/>
  <c r="N1320" i="1" s="1"/>
  <c r="K1321" i="1"/>
  <c r="N1321" i="1" s="1"/>
  <c r="K1322" i="1"/>
  <c r="N1322" i="1" s="1"/>
  <c r="K1323" i="1"/>
  <c r="N1323" i="1" s="1"/>
  <c r="K1324" i="1"/>
  <c r="N1324" i="1" s="1"/>
  <c r="K1325" i="1"/>
  <c r="N1325" i="1" s="1"/>
  <c r="K1326" i="1"/>
  <c r="N1326" i="1" s="1"/>
  <c r="K1327" i="1"/>
  <c r="N1327" i="1" s="1"/>
  <c r="K1328" i="1"/>
  <c r="N1328" i="1" s="1"/>
  <c r="K1329" i="1"/>
  <c r="N1329" i="1" s="1"/>
  <c r="K1330" i="1"/>
  <c r="N1330" i="1" s="1"/>
  <c r="K1331" i="1"/>
  <c r="N1331" i="1" s="1"/>
  <c r="K1332" i="1"/>
  <c r="N1332" i="1" s="1"/>
  <c r="K1333" i="1"/>
  <c r="N1333" i="1" s="1"/>
  <c r="K1334" i="1"/>
  <c r="N1334" i="1" s="1"/>
  <c r="K1335" i="1"/>
  <c r="N1335" i="1" s="1"/>
  <c r="K1336" i="1"/>
  <c r="N1336" i="1" s="1"/>
  <c r="K1337" i="1"/>
  <c r="N1337" i="1" s="1"/>
  <c r="K1338" i="1"/>
  <c r="N1338" i="1" s="1"/>
  <c r="K1339" i="1"/>
  <c r="N1339" i="1" s="1"/>
  <c r="K1340" i="1"/>
  <c r="N1340" i="1" s="1"/>
  <c r="K1341" i="1"/>
  <c r="N1341" i="1" s="1"/>
  <c r="K1342" i="1"/>
  <c r="N1342" i="1" s="1"/>
  <c r="K1343" i="1"/>
  <c r="N1343" i="1" s="1"/>
  <c r="K1344" i="1"/>
  <c r="N1344" i="1" s="1"/>
  <c r="K1345" i="1"/>
  <c r="N1345" i="1" s="1"/>
  <c r="K1346" i="1"/>
  <c r="N1346" i="1" s="1"/>
  <c r="K1347" i="1"/>
  <c r="N1347" i="1" s="1"/>
  <c r="K1348" i="1"/>
  <c r="N1348" i="1" s="1"/>
  <c r="K1349" i="1"/>
  <c r="N1349" i="1" s="1"/>
  <c r="K1350" i="1"/>
  <c r="N1350" i="1" s="1"/>
  <c r="K1351" i="1"/>
  <c r="N1351" i="1" s="1"/>
  <c r="K1352" i="1"/>
  <c r="N1352" i="1" s="1"/>
  <c r="K1353" i="1"/>
  <c r="N1353" i="1" s="1"/>
  <c r="K1354" i="1"/>
  <c r="N1354" i="1" s="1"/>
  <c r="K1355" i="1"/>
  <c r="N1355" i="1" s="1"/>
  <c r="K1356" i="1"/>
  <c r="N1356" i="1" s="1"/>
  <c r="K1357" i="1"/>
  <c r="N1357" i="1" s="1"/>
  <c r="K1358" i="1"/>
  <c r="N1358" i="1" s="1"/>
  <c r="K1359" i="1"/>
  <c r="N1359" i="1" s="1"/>
  <c r="K1360" i="1"/>
  <c r="N1360" i="1" s="1"/>
  <c r="K1361" i="1"/>
  <c r="N1361" i="1" s="1"/>
  <c r="K1362" i="1"/>
  <c r="N1362" i="1" s="1"/>
  <c r="K1363" i="1"/>
  <c r="N1363" i="1" s="1"/>
  <c r="K1364" i="1"/>
  <c r="N1364" i="1" s="1"/>
  <c r="K1365" i="1"/>
  <c r="N1365" i="1" s="1"/>
  <c r="K1366" i="1"/>
  <c r="N1366" i="1" s="1"/>
  <c r="K1367" i="1"/>
  <c r="N1367" i="1" s="1"/>
  <c r="K1368" i="1"/>
  <c r="N1368" i="1" s="1"/>
  <c r="K1369" i="1"/>
  <c r="N1369" i="1" s="1"/>
  <c r="K1370" i="1"/>
  <c r="N1370" i="1" s="1"/>
  <c r="K1371" i="1"/>
  <c r="N1371" i="1" s="1"/>
  <c r="K1372" i="1"/>
  <c r="N1372" i="1" s="1"/>
  <c r="K1373" i="1"/>
  <c r="N1373" i="1" s="1"/>
  <c r="K1374" i="1"/>
  <c r="N1374" i="1" s="1"/>
  <c r="K1375" i="1"/>
  <c r="N1375" i="1" s="1"/>
  <c r="K1376" i="1"/>
  <c r="N1376" i="1" s="1"/>
  <c r="K1377" i="1"/>
  <c r="N1377" i="1" s="1"/>
  <c r="K1378" i="1"/>
  <c r="N1378" i="1" s="1"/>
  <c r="K1379" i="1"/>
  <c r="N1379" i="1" s="1"/>
  <c r="K1380" i="1"/>
  <c r="N1380" i="1" s="1"/>
  <c r="K1381" i="1"/>
  <c r="N1381" i="1" s="1"/>
  <c r="K1382" i="1"/>
  <c r="N1382" i="1" s="1"/>
  <c r="K1383" i="1"/>
  <c r="N1383" i="1" s="1"/>
  <c r="K1384" i="1"/>
  <c r="N1384" i="1" s="1"/>
  <c r="K1385" i="1"/>
  <c r="N1385" i="1" s="1"/>
  <c r="K1386" i="1"/>
  <c r="N1386" i="1" s="1"/>
  <c r="K1387" i="1"/>
  <c r="N1387" i="1" s="1"/>
  <c r="K1388" i="1"/>
  <c r="N1388" i="1" s="1"/>
  <c r="K1389" i="1"/>
  <c r="N1389" i="1" s="1"/>
  <c r="K1390" i="1"/>
  <c r="N1390" i="1" s="1"/>
  <c r="K1391" i="1"/>
  <c r="N1391" i="1" s="1"/>
  <c r="K1392" i="1"/>
  <c r="N1392" i="1" s="1"/>
  <c r="K1393" i="1"/>
  <c r="N1393" i="1" s="1"/>
  <c r="K1394" i="1"/>
  <c r="N1394" i="1" s="1"/>
  <c r="K1395" i="1"/>
  <c r="N1395" i="1" s="1"/>
  <c r="K1396" i="1"/>
  <c r="N1396" i="1" s="1"/>
  <c r="K1397" i="1"/>
  <c r="N1397" i="1" s="1"/>
  <c r="K1398" i="1"/>
  <c r="N1398" i="1" s="1"/>
  <c r="K1399" i="1"/>
  <c r="N1399" i="1" s="1"/>
  <c r="K1400" i="1"/>
  <c r="N1400" i="1" s="1"/>
  <c r="K1401" i="1"/>
  <c r="N1401" i="1" s="1"/>
  <c r="K1402" i="1"/>
  <c r="N1402" i="1" s="1"/>
  <c r="K1403" i="1"/>
  <c r="N1403" i="1" s="1"/>
  <c r="K1404" i="1"/>
  <c r="N1404" i="1" s="1"/>
  <c r="K1405" i="1"/>
  <c r="N1405" i="1" s="1"/>
  <c r="K1406" i="1"/>
  <c r="N1406" i="1" s="1"/>
  <c r="K1407" i="1"/>
  <c r="N1407" i="1" s="1"/>
  <c r="K1408" i="1"/>
  <c r="N1408" i="1" s="1"/>
  <c r="K1409" i="1"/>
  <c r="N1409" i="1" s="1"/>
  <c r="K1410" i="1"/>
  <c r="N1410" i="1" s="1"/>
  <c r="K1411" i="1"/>
  <c r="N1411" i="1" s="1"/>
  <c r="K1412" i="1"/>
  <c r="N1412" i="1" s="1"/>
  <c r="K1413" i="1"/>
  <c r="N1413" i="1" s="1"/>
  <c r="K1414" i="1"/>
  <c r="N1414" i="1" s="1"/>
  <c r="K1415" i="1"/>
  <c r="N1415" i="1" s="1"/>
  <c r="K1416" i="1"/>
  <c r="N1416" i="1" s="1"/>
  <c r="K1417" i="1"/>
  <c r="N1417" i="1" s="1"/>
  <c r="K1418" i="1"/>
  <c r="N1418" i="1" s="1"/>
  <c r="K1419" i="1"/>
  <c r="N1419" i="1" s="1"/>
  <c r="K1420" i="1"/>
  <c r="N1420" i="1" s="1"/>
  <c r="K1421" i="1"/>
  <c r="N1421" i="1" s="1"/>
  <c r="K1422" i="1"/>
  <c r="N1422" i="1" s="1"/>
  <c r="K1423" i="1"/>
  <c r="N1423" i="1" s="1"/>
  <c r="K1424" i="1"/>
  <c r="N1424" i="1" s="1"/>
  <c r="K1425" i="1"/>
  <c r="N1425" i="1" s="1"/>
  <c r="K1426" i="1"/>
  <c r="N1426" i="1" s="1"/>
  <c r="K1427" i="1"/>
  <c r="N1427" i="1" s="1"/>
  <c r="K1428" i="1"/>
  <c r="N1428" i="1" s="1"/>
  <c r="K1429" i="1"/>
  <c r="N1429" i="1" s="1"/>
  <c r="K1430" i="1"/>
  <c r="N1430" i="1" s="1"/>
  <c r="K1431" i="1"/>
  <c r="N1431" i="1" s="1"/>
  <c r="K1432" i="1"/>
  <c r="N1432" i="1" s="1"/>
  <c r="K1433" i="1"/>
  <c r="N1433" i="1" s="1"/>
  <c r="K1434" i="1"/>
  <c r="N1434" i="1" s="1"/>
  <c r="K1435" i="1"/>
  <c r="N1435" i="1" s="1"/>
  <c r="K1436" i="1"/>
  <c r="N1436" i="1" s="1"/>
  <c r="K1437" i="1"/>
  <c r="N1437" i="1" s="1"/>
  <c r="K1438" i="1"/>
  <c r="N1438" i="1" s="1"/>
  <c r="K1439" i="1"/>
  <c r="N1439" i="1" s="1"/>
  <c r="K1440" i="1"/>
  <c r="N1440" i="1" s="1"/>
  <c r="K1441" i="1"/>
  <c r="N1441" i="1" s="1"/>
  <c r="K1442" i="1"/>
  <c r="N1442" i="1" s="1"/>
  <c r="K1443" i="1"/>
  <c r="N1443" i="1" s="1"/>
  <c r="K1444" i="1"/>
  <c r="N1444" i="1" s="1"/>
  <c r="K1445" i="1"/>
  <c r="N1445" i="1" s="1"/>
  <c r="K1446" i="1"/>
  <c r="N1446" i="1" s="1"/>
  <c r="K1447" i="1"/>
  <c r="N1447" i="1" s="1"/>
  <c r="K1448" i="1"/>
  <c r="N1448" i="1" s="1"/>
  <c r="K1449" i="1"/>
  <c r="N1449" i="1" s="1"/>
  <c r="K1450" i="1"/>
  <c r="N1450" i="1" s="1"/>
  <c r="K1451" i="1"/>
  <c r="N1451" i="1" s="1"/>
  <c r="K1452" i="1"/>
  <c r="N1452" i="1" s="1"/>
  <c r="K1453" i="1"/>
  <c r="N1453" i="1" s="1"/>
  <c r="K1454" i="1"/>
  <c r="N1454" i="1" s="1"/>
  <c r="K1455" i="1"/>
  <c r="N1455" i="1"/>
  <c r="K1456" i="1"/>
  <c r="N1456" i="1" s="1"/>
  <c r="K1457" i="1"/>
  <c r="N1457" i="1" s="1"/>
  <c r="K1458" i="1"/>
  <c r="N1458" i="1" s="1"/>
  <c r="K1459" i="1"/>
  <c r="N1459" i="1" s="1"/>
  <c r="K1460" i="1"/>
  <c r="N1460" i="1" s="1"/>
  <c r="K1461" i="1"/>
  <c r="N1461" i="1"/>
  <c r="K1462" i="1"/>
  <c r="N1462" i="1" s="1"/>
  <c r="K1463" i="1"/>
  <c r="N1463" i="1"/>
  <c r="K1464" i="1"/>
  <c r="N1464" i="1" s="1"/>
  <c r="K1465" i="1"/>
  <c r="N1465" i="1"/>
  <c r="K1466" i="1"/>
  <c r="N1466" i="1" s="1"/>
  <c r="K1467" i="1"/>
  <c r="N1467" i="1" s="1"/>
  <c r="K1468" i="1"/>
  <c r="N1468" i="1" s="1"/>
  <c r="K1469" i="1"/>
  <c r="N1469" i="1"/>
  <c r="K1470" i="1"/>
  <c r="N1470" i="1" s="1"/>
  <c r="K1471" i="1"/>
  <c r="N1471" i="1"/>
  <c r="K1472" i="1"/>
  <c r="N1472" i="1" s="1"/>
  <c r="K1473" i="1"/>
  <c r="N1473" i="1"/>
  <c r="K1474" i="1"/>
  <c r="N1474" i="1"/>
  <c r="K1475" i="1"/>
  <c r="N1475" i="1"/>
  <c r="K1476" i="1"/>
  <c r="N1476" i="1" s="1"/>
  <c r="K1477" i="1"/>
  <c r="N1477" i="1" s="1"/>
  <c r="K1478" i="1"/>
  <c r="N1478" i="1"/>
  <c r="K1479" i="1"/>
  <c r="N1479" i="1" s="1"/>
  <c r="K1480" i="1"/>
  <c r="N1480" i="1" s="1"/>
  <c r="K1481" i="1"/>
  <c r="N1481" i="1" s="1"/>
  <c r="K1482" i="1"/>
  <c r="N1482" i="1" s="1"/>
  <c r="K1483" i="1"/>
  <c r="N1483" i="1"/>
  <c r="K1484" i="1"/>
  <c r="N1484" i="1" s="1"/>
  <c r="K1485" i="1"/>
  <c r="N1485" i="1" s="1"/>
  <c r="K1486" i="1"/>
  <c r="N1486" i="1" s="1"/>
  <c r="K1487" i="1"/>
  <c r="N1487" i="1"/>
  <c r="K1488" i="1"/>
  <c r="N1488" i="1" s="1"/>
  <c r="K1489" i="1"/>
  <c r="N1489" i="1"/>
  <c r="K1490" i="1"/>
  <c r="N1490" i="1"/>
  <c r="K1491" i="1"/>
  <c r="N1491" i="1" s="1"/>
  <c r="K1492" i="1"/>
  <c r="N1492" i="1" s="1"/>
  <c r="K1493" i="1"/>
  <c r="N1493" i="1"/>
  <c r="K1494" i="1"/>
  <c r="N1494" i="1"/>
  <c r="K1495" i="1"/>
  <c r="N1495" i="1"/>
  <c r="K1496" i="1"/>
  <c r="N1496" i="1"/>
  <c r="K1497" i="1"/>
  <c r="N1497" i="1" s="1"/>
  <c r="K1498" i="1"/>
  <c r="N1498" i="1" s="1"/>
  <c r="K1499" i="1"/>
  <c r="N1499" i="1"/>
  <c r="K1500" i="1"/>
  <c r="N1500" i="1" s="1"/>
  <c r="K1501" i="1"/>
  <c r="N1501" i="1" s="1"/>
  <c r="K1502" i="1"/>
  <c r="N1502" i="1" s="1"/>
  <c r="K1503" i="1"/>
  <c r="N1503" i="1"/>
  <c r="K1504" i="1"/>
  <c r="N1504" i="1" s="1"/>
  <c r="K1505" i="1"/>
  <c r="N1505" i="1"/>
  <c r="K1506" i="1"/>
  <c r="N1506" i="1"/>
  <c r="K1507" i="1"/>
  <c r="N1507" i="1" s="1"/>
  <c r="K1508" i="1"/>
  <c r="N1508" i="1" s="1"/>
  <c r="K1509" i="1"/>
  <c r="N1509" i="1"/>
  <c r="K1510" i="1"/>
  <c r="N1510" i="1" s="1"/>
  <c r="K1511" i="1"/>
  <c r="N1511" i="1"/>
  <c r="K1512" i="1"/>
  <c r="N1512" i="1" s="1"/>
  <c r="K1513" i="1"/>
  <c r="N1513" i="1"/>
  <c r="K1514" i="1"/>
  <c r="N1514" i="1"/>
  <c r="K1515" i="1"/>
  <c r="N1515" i="1" s="1"/>
  <c r="K1516" i="1"/>
  <c r="N1516" i="1" s="1"/>
  <c r="K1517" i="1"/>
  <c r="N1517" i="1"/>
  <c r="K1518" i="1"/>
  <c r="N1518" i="1" s="1"/>
  <c r="K1519" i="1"/>
  <c r="N1519" i="1"/>
  <c r="K1520" i="1"/>
  <c r="N1520" i="1" s="1"/>
  <c r="K1521" i="1"/>
  <c r="N1521" i="1"/>
  <c r="K1522" i="1"/>
  <c r="N1522" i="1" s="1"/>
  <c r="K1523" i="1"/>
  <c r="N1523" i="1" s="1"/>
  <c r="K1524" i="1"/>
  <c r="N1524" i="1" s="1"/>
  <c r="K1525" i="1"/>
  <c r="N1525" i="1"/>
  <c r="K1526" i="1"/>
  <c r="N1526" i="1" s="1"/>
  <c r="K1527" i="1"/>
  <c r="N1527" i="1"/>
  <c r="K1528" i="1"/>
  <c r="N1528" i="1" s="1"/>
  <c r="K1529" i="1"/>
  <c r="N1529" i="1" s="1"/>
  <c r="K1530" i="1"/>
  <c r="N1530" i="1" s="1"/>
  <c r="K1531" i="1"/>
  <c r="N1531" i="1"/>
  <c r="K1532" i="1"/>
  <c r="N1532" i="1" s="1"/>
  <c r="K1533" i="1"/>
  <c r="N1533" i="1"/>
  <c r="K1534" i="1"/>
  <c r="N1534" i="1" s="1"/>
  <c r="K1535" i="1"/>
  <c r="N1535" i="1"/>
  <c r="K1536" i="1"/>
  <c r="N1536" i="1" s="1"/>
  <c r="K1537" i="1"/>
  <c r="N1537" i="1" s="1"/>
  <c r="K1538" i="1"/>
  <c r="N1538" i="1" s="1"/>
  <c r="K1539" i="1"/>
  <c r="N1539" i="1"/>
  <c r="K1540" i="1"/>
  <c r="N1540" i="1" s="1"/>
  <c r="K1541" i="1"/>
  <c r="N1541" i="1"/>
  <c r="K1542" i="1"/>
  <c r="N1542" i="1" s="1"/>
  <c r="K1543" i="1"/>
  <c r="N1543" i="1"/>
  <c r="K1544" i="1"/>
  <c r="N1544" i="1" s="1"/>
  <c r="K1545" i="1"/>
  <c r="N1545" i="1" s="1"/>
  <c r="K1546" i="1"/>
  <c r="N1546" i="1" s="1"/>
  <c r="K1547" i="1"/>
  <c r="N1547" i="1"/>
  <c r="K1548" i="1"/>
  <c r="N1548" i="1" s="1"/>
  <c r="K1549" i="1"/>
  <c r="N1549" i="1"/>
  <c r="K1550" i="1"/>
  <c r="N1550" i="1" s="1"/>
  <c r="K1551" i="1"/>
  <c r="N1551" i="1" s="1"/>
  <c r="K1552" i="1"/>
  <c r="N1552" i="1" s="1"/>
  <c r="K1553" i="1"/>
  <c r="N1553" i="1"/>
  <c r="K1554" i="1"/>
  <c r="N1554" i="1" s="1"/>
  <c r="K1555" i="1"/>
  <c r="N1555" i="1"/>
  <c r="K1556" i="1"/>
  <c r="N1556" i="1" s="1"/>
  <c r="K1557" i="1"/>
  <c r="N1557" i="1"/>
  <c r="K1558" i="1"/>
  <c r="N1558" i="1" s="1"/>
  <c r="K1559" i="1"/>
  <c r="N1559" i="1" s="1"/>
  <c r="K1560" i="1"/>
  <c r="N1560" i="1" s="1"/>
  <c r="K1561" i="1"/>
  <c r="N1561" i="1" s="1"/>
  <c r="K1562" i="1"/>
  <c r="N1562" i="1" s="1"/>
  <c r="K1563" i="1"/>
  <c r="N1563" i="1"/>
  <c r="K1564" i="1"/>
  <c r="N1564" i="1" s="1"/>
  <c r="K1565" i="1"/>
  <c r="N1565" i="1" s="1"/>
  <c r="K1566" i="1"/>
  <c r="N1566" i="1" s="1"/>
  <c r="K1567" i="1"/>
  <c r="N1567" i="1"/>
  <c r="K1568" i="1"/>
  <c r="N1568" i="1" s="1"/>
  <c r="K1569" i="1"/>
  <c r="N1569" i="1"/>
  <c r="K1570" i="1"/>
  <c r="N1570" i="1" s="1"/>
  <c r="K1571" i="1"/>
  <c r="N1571" i="1"/>
  <c r="K1572" i="1"/>
  <c r="N1572" i="1" s="1"/>
  <c r="K1573" i="1"/>
  <c r="N1573" i="1" s="1"/>
  <c r="K1574" i="1"/>
  <c r="N1574" i="1" s="1"/>
  <c r="K1575" i="1"/>
  <c r="N1575" i="1"/>
  <c r="K1576" i="1"/>
  <c r="N1576" i="1" s="1"/>
  <c r="K1577" i="1"/>
  <c r="N1577" i="1" s="1"/>
  <c r="K1578" i="1"/>
  <c r="N1578" i="1" s="1"/>
  <c r="K1579" i="1"/>
  <c r="N1579" i="1" s="1"/>
  <c r="K1580" i="1"/>
  <c r="N1580" i="1" s="1"/>
  <c r="K1581" i="1"/>
  <c r="N1581" i="1"/>
  <c r="K1582" i="1"/>
  <c r="N1582" i="1" s="1"/>
  <c r="K1583" i="1"/>
  <c r="N1583" i="1"/>
  <c r="K1584" i="1"/>
  <c r="N1584" i="1" s="1"/>
  <c r="K1585" i="1"/>
  <c r="N1585" i="1"/>
  <c r="K1586" i="1"/>
  <c r="N1586" i="1" s="1"/>
  <c r="K1587" i="1"/>
  <c r="N1587" i="1" s="1"/>
  <c r="K1588" i="1"/>
  <c r="N1588" i="1" s="1"/>
  <c r="K1589" i="1"/>
  <c r="N1589" i="1"/>
  <c r="K1590" i="1"/>
  <c r="N1590" i="1" s="1"/>
  <c r="K1591" i="1"/>
  <c r="N1591" i="1"/>
  <c r="K1592" i="1"/>
  <c r="N1592" i="1" s="1"/>
  <c r="K1593" i="1"/>
  <c r="N1593" i="1" s="1"/>
  <c r="K1594" i="1"/>
  <c r="N1594" i="1" s="1"/>
  <c r="K1595" i="1"/>
  <c r="N1595" i="1"/>
  <c r="K1596" i="1"/>
  <c r="N1596" i="1" s="1"/>
  <c r="K1597" i="1"/>
  <c r="N1597" i="1"/>
  <c r="K1598" i="1"/>
  <c r="N1598" i="1" s="1"/>
  <c r="K1599" i="1"/>
  <c r="N1599" i="1"/>
  <c r="K1600" i="1"/>
  <c r="N1600" i="1" s="1"/>
  <c r="K1601" i="1"/>
  <c r="N1601" i="1" s="1"/>
  <c r="K1602" i="1"/>
  <c r="N1602" i="1" s="1"/>
  <c r="K1603" i="1"/>
  <c r="N1603" i="1"/>
  <c r="K1604" i="1"/>
  <c r="N1604" i="1" s="1"/>
  <c r="K1605" i="1"/>
  <c r="N1605" i="1"/>
  <c r="K1606" i="1"/>
  <c r="N1606" i="1" s="1"/>
  <c r="K1607" i="1"/>
  <c r="N1607" i="1"/>
  <c r="K1608" i="1"/>
  <c r="N1608" i="1" s="1"/>
  <c r="K1609" i="1"/>
  <c r="N1609" i="1" s="1"/>
  <c r="K1610" i="1"/>
  <c r="N1610" i="1" s="1"/>
  <c r="K1611" i="1"/>
  <c r="N1611" i="1"/>
  <c r="K1612" i="1"/>
  <c r="N1612" i="1" s="1"/>
  <c r="K1613" i="1"/>
  <c r="N1613" i="1"/>
  <c r="K1614" i="1"/>
  <c r="N1614" i="1" s="1"/>
  <c r="K1615" i="1"/>
  <c r="N1615" i="1" s="1"/>
  <c r="K1616" i="1"/>
  <c r="N1616" i="1" s="1"/>
  <c r="K1617" i="1"/>
  <c r="N1617" i="1"/>
  <c r="K1618" i="1"/>
  <c r="N1618" i="1" s="1"/>
  <c r="K1619" i="1"/>
  <c r="N1619" i="1"/>
  <c r="K1620" i="1"/>
  <c r="N1620" i="1" s="1"/>
  <c r="K1621" i="1"/>
  <c r="N1621" i="1"/>
  <c r="K1622" i="1"/>
  <c r="N1622" i="1" s="1"/>
  <c r="K1623" i="1"/>
  <c r="N1623" i="1" s="1"/>
  <c r="K1624" i="1"/>
  <c r="N1624" i="1" s="1"/>
  <c r="K1625" i="1"/>
  <c r="N1625" i="1" s="1"/>
  <c r="K1626" i="1"/>
  <c r="N1626" i="1" s="1"/>
  <c r="K1627" i="1"/>
  <c r="N1627" i="1"/>
  <c r="K1628" i="1"/>
  <c r="N1628" i="1" s="1"/>
  <c r="K1629" i="1"/>
  <c r="N1629" i="1" s="1"/>
  <c r="K1630" i="1"/>
  <c r="N1630" i="1" s="1"/>
  <c r="K1631" i="1"/>
  <c r="N1631" i="1"/>
  <c r="K1632" i="1"/>
  <c r="N1632" i="1" s="1"/>
  <c r="K1633" i="1"/>
  <c r="N1633" i="1"/>
  <c r="K1634" i="1"/>
  <c r="N1634" i="1" s="1"/>
  <c r="K1635" i="1"/>
  <c r="N1635" i="1"/>
  <c r="K1636" i="1"/>
  <c r="N1636" i="1" s="1"/>
  <c r="K1637" i="1"/>
  <c r="N1637" i="1" s="1"/>
  <c r="K1638" i="1"/>
  <c r="N1638" i="1" s="1"/>
  <c r="K1639" i="1"/>
  <c r="N1639" i="1"/>
  <c r="K1640" i="1"/>
  <c r="N1640" i="1" s="1"/>
  <c r="K1641" i="1"/>
  <c r="N1641" i="1" s="1"/>
  <c r="K1642" i="1"/>
  <c r="N1642" i="1" s="1"/>
  <c r="K1643" i="1"/>
  <c r="N1643" i="1" s="1"/>
  <c r="K1644" i="1"/>
  <c r="N1644" i="1" s="1"/>
  <c r="K1645" i="1"/>
  <c r="N1645" i="1"/>
  <c r="K1646" i="1"/>
  <c r="N1646" i="1" s="1"/>
  <c r="K1647" i="1"/>
  <c r="N1647" i="1"/>
  <c r="K1648" i="1"/>
  <c r="N1648" i="1" s="1"/>
  <c r="K1649" i="1"/>
  <c r="N1649" i="1"/>
  <c r="K1650" i="1"/>
  <c r="N1650" i="1" s="1"/>
  <c r="K1651" i="1"/>
  <c r="N1651" i="1" s="1"/>
  <c r="K1652" i="1"/>
  <c r="N1652" i="1" s="1"/>
  <c r="K1653" i="1"/>
  <c r="N1653" i="1"/>
  <c r="K1654" i="1"/>
  <c r="N1654" i="1" s="1"/>
  <c r="K1655" i="1"/>
  <c r="N1655" i="1"/>
  <c r="K1656" i="1"/>
  <c r="N1656" i="1" s="1"/>
  <c r="K1657" i="1"/>
  <c r="N1657" i="1" s="1"/>
  <c r="K1658" i="1"/>
  <c r="N1658" i="1" s="1"/>
  <c r="K1659" i="1"/>
  <c r="N1659" i="1"/>
  <c r="K1660" i="1"/>
  <c r="N1660" i="1" s="1"/>
  <c r="K1661" i="1"/>
  <c r="N1661" i="1"/>
  <c r="K1662" i="1"/>
  <c r="N1662" i="1" s="1"/>
  <c r="K1663" i="1"/>
  <c r="N1663" i="1"/>
  <c r="K1664" i="1"/>
  <c r="N1664" i="1" s="1"/>
  <c r="K1665" i="1"/>
  <c r="N1665" i="1" s="1"/>
  <c r="K1666" i="1"/>
  <c r="N1666" i="1" s="1"/>
  <c r="K1667" i="1"/>
  <c r="N1667" i="1"/>
  <c r="K1668" i="1"/>
  <c r="N1668" i="1" s="1"/>
  <c r="K1669" i="1"/>
  <c r="N1669" i="1"/>
  <c r="K1670" i="1"/>
  <c r="N1670" i="1" s="1"/>
  <c r="K1671" i="1"/>
  <c r="N1671" i="1"/>
  <c r="K1672" i="1"/>
  <c r="N1672" i="1" s="1"/>
  <c r="K1673" i="1"/>
  <c r="N1673" i="1" s="1"/>
  <c r="K1674" i="1"/>
  <c r="N1674" i="1" s="1"/>
  <c r="K1675" i="1"/>
  <c r="N1675" i="1"/>
  <c r="K1676" i="1"/>
  <c r="N1676" i="1" s="1"/>
  <c r="K1677" i="1"/>
  <c r="N1677" i="1"/>
  <c r="K1678" i="1"/>
  <c r="N1678" i="1" s="1"/>
  <c r="K1679" i="1"/>
  <c r="N1679" i="1" s="1"/>
  <c r="K1680" i="1"/>
  <c r="N1680" i="1" s="1"/>
  <c r="K1681" i="1"/>
  <c r="N1681" i="1"/>
  <c r="K1682" i="1"/>
  <c r="N1682" i="1" s="1"/>
  <c r="K1683" i="1"/>
  <c r="N1683" i="1"/>
  <c r="K1684" i="1"/>
  <c r="N1684" i="1" s="1"/>
  <c r="K1685" i="1"/>
  <c r="N1685" i="1"/>
  <c r="K1686" i="1"/>
  <c r="N1686" i="1" s="1"/>
  <c r="K1687" i="1"/>
  <c r="N1687" i="1" s="1"/>
  <c r="K1688" i="1"/>
  <c r="N1688" i="1" s="1"/>
  <c r="K1689" i="1"/>
  <c r="N1689" i="1" s="1"/>
  <c r="K1690" i="1"/>
  <c r="N1690" i="1" s="1"/>
  <c r="K1691" i="1"/>
  <c r="N1691" i="1"/>
  <c r="K1692" i="1"/>
  <c r="N1692" i="1" s="1"/>
  <c r="K1693" i="1"/>
  <c r="N1693" i="1" s="1"/>
  <c r="K1694" i="1"/>
  <c r="N1694" i="1" s="1"/>
  <c r="K1695" i="1"/>
  <c r="N1695" i="1"/>
  <c r="K1696" i="1"/>
  <c r="N1696" i="1" s="1"/>
  <c r="K1697" i="1"/>
  <c r="N1697" i="1"/>
  <c r="K1698" i="1"/>
  <c r="N1698" i="1" s="1"/>
  <c r="K1699" i="1"/>
  <c r="N1699" i="1"/>
  <c r="K1700" i="1"/>
  <c r="N1700" i="1" s="1"/>
  <c r="K1701" i="1"/>
  <c r="N1701" i="1" s="1"/>
  <c r="K1702" i="1"/>
  <c r="N1702" i="1" s="1"/>
  <c r="K1703" i="1"/>
  <c r="N1703" i="1"/>
  <c r="K1704" i="1"/>
  <c r="N1704" i="1" s="1"/>
  <c r="K1705" i="1"/>
  <c r="N1705" i="1" s="1"/>
  <c r="K1706" i="1"/>
  <c r="N1706" i="1" s="1"/>
  <c r="K1707" i="1"/>
  <c r="N1707" i="1" s="1"/>
  <c r="K1708" i="1"/>
  <c r="N1708" i="1" s="1"/>
  <c r="K1709" i="1"/>
  <c r="N1709" i="1"/>
  <c r="K1710" i="1"/>
  <c r="N1710" i="1" s="1"/>
  <c r="K1711" i="1"/>
  <c r="N1711" i="1"/>
  <c r="K1712" i="1"/>
  <c r="N1712" i="1" s="1"/>
  <c r="K1713" i="1"/>
  <c r="N1713" i="1"/>
  <c r="K1714" i="1"/>
  <c r="N1714" i="1" s="1"/>
  <c r="K1715" i="1"/>
  <c r="N1715" i="1" s="1"/>
  <c r="K1716" i="1"/>
  <c r="N1716" i="1" s="1"/>
  <c r="K1717" i="1"/>
  <c r="N1717" i="1"/>
  <c r="K1718" i="1"/>
  <c r="N1718" i="1" s="1"/>
  <c r="K1719" i="1"/>
  <c r="N1719" i="1"/>
  <c r="K1720" i="1"/>
  <c r="N1720" i="1" s="1"/>
  <c r="K1721" i="1"/>
  <c r="N1721" i="1" s="1"/>
  <c r="K1722" i="1"/>
  <c r="N1722" i="1" s="1"/>
  <c r="K1723" i="1"/>
  <c r="N1723" i="1"/>
  <c r="K1724" i="1"/>
  <c r="N1724" i="1" s="1"/>
  <c r="K1725" i="1"/>
  <c r="N1725" i="1"/>
  <c r="K1726" i="1"/>
  <c r="N1726" i="1" s="1"/>
  <c r="K1727" i="1"/>
  <c r="N1727" i="1"/>
  <c r="K1728" i="1"/>
  <c r="N1728" i="1" s="1"/>
  <c r="K1729" i="1"/>
  <c r="N1729" i="1" s="1"/>
  <c r="K1730" i="1"/>
  <c r="N1730" i="1" s="1"/>
  <c r="K1731" i="1"/>
  <c r="N1731" i="1"/>
  <c r="K1732" i="1"/>
  <c r="N1732" i="1" s="1"/>
  <c r="K1733" i="1"/>
  <c r="N1733" i="1"/>
  <c r="K1734" i="1"/>
  <c r="N1734" i="1" s="1"/>
  <c r="K1735" i="1"/>
  <c r="N1735" i="1"/>
  <c r="K1736" i="1"/>
  <c r="N1736" i="1" s="1"/>
  <c r="K1737" i="1"/>
  <c r="N1737" i="1" s="1"/>
  <c r="K1738" i="1"/>
  <c r="N1738" i="1" s="1"/>
  <c r="K1739" i="1"/>
  <c r="N1739" i="1"/>
  <c r="K1740" i="1"/>
  <c r="N1740" i="1" s="1"/>
  <c r="K1741" i="1"/>
  <c r="N1741" i="1"/>
  <c r="K1742" i="1"/>
  <c r="N1742" i="1" s="1"/>
  <c r="K1743" i="1"/>
  <c r="N1743" i="1" s="1"/>
  <c r="K1744" i="1"/>
  <c r="N1744" i="1" s="1"/>
  <c r="K1745" i="1"/>
  <c r="N1745" i="1"/>
  <c r="K1746" i="1"/>
  <c r="N1746" i="1" s="1"/>
  <c r="K1747" i="1"/>
  <c r="N1747" i="1"/>
  <c r="K1748" i="1"/>
  <c r="N1748" i="1" s="1"/>
  <c r="K1749" i="1"/>
  <c r="N1749" i="1"/>
  <c r="K1750" i="1"/>
  <c r="N1750" i="1" s="1"/>
  <c r="K1751" i="1"/>
  <c r="N1751" i="1" s="1"/>
  <c r="K1752" i="1"/>
  <c r="N1752" i="1" s="1"/>
  <c r="K1753" i="1"/>
  <c r="N1753" i="1"/>
  <c r="K1754" i="1"/>
  <c r="N1754" i="1" s="1"/>
  <c r="K1755" i="1"/>
  <c r="N1755" i="1"/>
  <c r="K1756" i="1"/>
  <c r="N1756" i="1" s="1"/>
  <c r="K1757" i="1"/>
  <c r="N1757" i="1"/>
  <c r="K1758" i="1"/>
  <c r="N1758" i="1" s="1"/>
  <c r="K1759" i="1"/>
  <c r="N1759" i="1" s="1"/>
  <c r="K1760" i="1"/>
  <c r="N1760" i="1" s="1"/>
  <c r="K1761" i="1"/>
  <c r="N1761" i="1"/>
  <c r="K1762" i="1"/>
  <c r="N1762" i="1" s="1"/>
  <c r="K1763" i="1"/>
  <c r="N1763" i="1"/>
  <c r="K1764" i="1"/>
  <c r="N1764" i="1" s="1"/>
  <c r="K1765" i="1"/>
  <c r="N1765" i="1"/>
  <c r="K1766" i="1"/>
  <c r="N1766" i="1" s="1"/>
  <c r="K1767" i="1"/>
  <c r="N1767" i="1" s="1"/>
  <c r="K1768" i="1"/>
  <c r="N1768" i="1" s="1"/>
  <c r="K1769" i="1"/>
  <c r="N1769" i="1"/>
  <c r="K1770" i="1"/>
  <c r="N1770" i="1" s="1"/>
  <c r="K1771" i="1"/>
  <c r="N1771" i="1"/>
  <c r="K1772" i="1"/>
  <c r="N1772" i="1" s="1"/>
  <c r="K1773" i="1"/>
  <c r="N1773" i="1"/>
  <c r="K1774" i="1"/>
  <c r="N1774" i="1" s="1"/>
  <c r="K1775" i="1"/>
  <c r="N1775" i="1" s="1"/>
  <c r="K1776" i="1"/>
  <c r="N1776" i="1" s="1"/>
  <c r="K1777" i="1"/>
  <c r="N1777" i="1"/>
  <c r="K1778" i="1"/>
  <c r="N1778" i="1" s="1"/>
  <c r="K1779" i="1"/>
  <c r="N1779" i="1"/>
  <c r="K1780" i="1"/>
  <c r="N1780" i="1" s="1"/>
  <c r="K1781" i="1"/>
  <c r="N1781" i="1"/>
  <c r="K1782" i="1"/>
  <c r="N1782" i="1" s="1"/>
  <c r="K1783" i="1"/>
  <c r="N1783" i="1" s="1"/>
  <c r="K1784" i="1"/>
  <c r="N1784" i="1" s="1"/>
  <c r="K1785" i="1"/>
  <c r="N1785" i="1"/>
  <c r="K1786" i="1"/>
  <c r="N1786" i="1" s="1"/>
  <c r="K1787" i="1"/>
  <c r="N1787" i="1"/>
  <c r="K1788" i="1"/>
  <c r="N1788" i="1" s="1"/>
  <c r="K1789" i="1"/>
  <c r="N1789" i="1"/>
  <c r="K1790" i="1"/>
  <c r="N1790" i="1" s="1"/>
  <c r="K1791" i="1"/>
  <c r="N1791" i="1" s="1"/>
  <c r="K1792" i="1"/>
  <c r="N1792" i="1" s="1"/>
  <c r="K1793" i="1"/>
  <c r="N1793" i="1"/>
  <c r="K1794" i="1"/>
  <c r="N1794" i="1" s="1"/>
  <c r="K1795" i="1"/>
  <c r="N1795" i="1"/>
  <c r="K1796" i="1"/>
  <c r="N1796" i="1" s="1"/>
  <c r="K1797" i="1"/>
  <c r="N1797" i="1"/>
  <c r="K1798" i="1"/>
  <c r="N1798" i="1" s="1"/>
  <c r="K1799" i="1"/>
  <c r="N1799" i="1" s="1"/>
  <c r="K1800" i="1"/>
  <c r="N1800" i="1" s="1"/>
  <c r="K1801" i="1"/>
  <c r="N1801" i="1"/>
  <c r="K1802" i="1"/>
  <c r="N1802" i="1" s="1"/>
  <c r="K1803" i="1"/>
  <c r="N1803" i="1"/>
  <c r="K1804" i="1"/>
  <c r="N1804" i="1" s="1"/>
  <c r="K1805" i="1"/>
  <c r="N1805" i="1"/>
  <c r="K1806" i="1"/>
  <c r="N1806" i="1" s="1"/>
  <c r="K1807" i="1"/>
  <c r="N1807" i="1" s="1"/>
  <c r="K1808" i="1"/>
  <c r="N1808" i="1" s="1"/>
  <c r="K1809" i="1"/>
  <c r="N1809" i="1"/>
  <c r="K1810" i="1"/>
  <c r="N1810" i="1" s="1"/>
  <c r="K1811" i="1"/>
  <c r="N1811" i="1"/>
  <c r="K1812" i="1"/>
  <c r="N1812" i="1" s="1"/>
  <c r="K1813" i="1"/>
  <c r="N1813" i="1"/>
  <c r="K1814" i="1"/>
  <c r="N1814" i="1" s="1"/>
  <c r="K1815" i="1"/>
  <c r="N1815" i="1" s="1"/>
  <c r="K1816" i="1"/>
  <c r="N1816" i="1" s="1"/>
  <c r="K1817" i="1"/>
  <c r="N1817" i="1"/>
  <c r="K1818" i="1"/>
  <c r="N1818" i="1" s="1"/>
  <c r="K1819" i="1"/>
  <c r="N1819" i="1"/>
  <c r="K1820" i="1"/>
  <c r="N1820" i="1" s="1"/>
  <c r="K1821" i="1"/>
  <c r="N1821" i="1"/>
  <c r="K1822" i="1"/>
  <c r="N1822" i="1" s="1"/>
  <c r="K1823" i="1"/>
  <c r="N1823" i="1" s="1"/>
  <c r="K1824" i="1"/>
  <c r="N1824" i="1" s="1"/>
  <c r="K1825" i="1"/>
  <c r="N1825" i="1"/>
  <c r="K1826" i="1"/>
  <c r="N1826" i="1" s="1"/>
  <c r="K1827" i="1"/>
  <c r="N1827" i="1"/>
  <c r="K1828" i="1"/>
  <c r="N1828" i="1" s="1"/>
  <c r="K1829" i="1"/>
  <c r="N1829" i="1"/>
  <c r="K1830" i="1"/>
  <c r="N1830" i="1" s="1"/>
  <c r="K1831" i="1"/>
  <c r="N1831" i="1" s="1"/>
  <c r="K1832" i="1"/>
  <c r="N1832" i="1" s="1"/>
  <c r="K1833" i="1"/>
  <c r="N1833" i="1"/>
  <c r="K1834" i="1"/>
  <c r="N1834" i="1" s="1"/>
  <c r="K1835" i="1"/>
  <c r="N1835" i="1"/>
  <c r="K1836" i="1"/>
  <c r="N1836" i="1" s="1"/>
  <c r="K1837" i="1"/>
  <c r="N1837" i="1"/>
  <c r="K1838" i="1"/>
  <c r="N1838" i="1" s="1"/>
  <c r="K1839" i="1"/>
  <c r="N1839" i="1" s="1"/>
  <c r="K1840" i="1"/>
  <c r="N1840" i="1" s="1"/>
  <c r="K1841" i="1"/>
  <c r="N1841" i="1"/>
  <c r="K1842" i="1"/>
  <c r="N1842" i="1" s="1"/>
  <c r="K1843" i="1"/>
  <c r="N1843" i="1"/>
  <c r="K1844" i="1"/>
  <c r="N1844" i="1" s="1"/>
  <c r="K1845" i="1"/>
  <c r="N1845" i="1"/>
  <c r="K1846" i="1"/>
  <c r="N1846" i="1" s="1"/>
  <c r="K1847" i="1"/>
  <c r="N1847" i="1" s="1"/>
  <c r="K1848" i="1"/>
  <c r="N1848" i="1" s="1"/>
  <c r="K1849" i="1"/>
  <c r="N1849" i="1"/>
  <c r="K1850" i="1"/>
  <c r="N1850" i="1" s="1"/>
  <c r="K1851" i="1"/>
  <c r="N1851" i="1"/>
  <c r="K1852" i="1"/>
  <c r="N1852" i="1" s="1"/>
  <c r="K1853" i="1"/>
  <c r="N1853" i="1"/>
  <c r="K1854" i="1"/>
  <c r="N1854" i="1" s="1"/>
  <c r="K1855" i="1"/>
  <c r="N1855" i="1" s="1"/>
  <c r="K1856" i="1"/>
  <c r="N1856" i="1" s="1"/>
  <c r="K1857" i="1"/>
  <c r="N1857" i="1"/>
  <c r="K1858" i="1"/>
  <c r="N1858" i="1" s="1"/>
  <c r="K1859" i="1"/>
  <c r="N1859" i="1"/>
  <c r="K1860" i="1"/>
  <c r="N1860" i="1" s="1"/>
  <c r="K1861" i="1"/>
  <c r="N1861" i="1"/>
  <c r="K1862" i="1"/>
  <c r="N1862" i="1" s="1"/>
  <c r="K1863" i="1"/>
  <c r="N1863" i="1" s="1"/>
  <c r="K1864" i="1"/>
  <c r="N1864" i="1" s="1"/>
  <c r="K1865" i="1"/>
  <c r="N1865" i="1"/>
  <c r="K1866" i="1"/>
  <c r="N1866" i="1" s="1"/>
  <c r="K1867" i="1"/>
  <c r="N1867" i="1"/>
  <c r="K1868" i="1"/>
  <c r="N1868" i="1" s="1"/>
  <c r="K1869" i="1"/>
  <c r="N1869" i="1"/>
  <c r="K1870" i="1"/>
  <c r="N1870" i="1" s="1"/>
  <c r="K1871" i="1"/>
  <c r="N1871" i="1" s="1"/>
  <c r="K1872" i="1"/>
  <c r="N1872" i="1" s="1"/>
  <c r="K1873" i="1"/>
  <c r="N1873" i="1"/>
  <c r="K1874" i="1"/>
  <c r="N1874" i="1" s="1"/>
  <c r="K1875" i="1"/>
  <c r="N1875" i="1"/>
  <c r="K1876" i="1"/>
  <c r="N1876" i="1" s="1"/>
  <c r="K1877" i="1"/>
  <c r="N1877" i="1"/>
  <c r="K1878" i="1"/>
  <c r="N1878" i="1" s="1"/>
  <c r="K1879" i="1"/>
  <c r="N1879" i="1" s="1"/>
  <c r="K1880" i="1"/>
  <c r="N1880" i="1" s="1"/>
  <c r="K1881" i="1"/>
  <c r="N1881" i="1"/>
  <c r="K1882" i="1"/>
  <c r="N1882" i="1" s="1"/>
  <c r="K1883" i="1"/>
  <c r="N1883" i="1"/>
  <c r="K1884" i="1"/>
  <c r="N1884" i="1" s="1"/>
  <c r="K1885" i="1"/>
  <c r="N1885" i="1"/>
  <c r="K1886" i="1"/>
  <c r="N1886" i="1" s="1"/>
  <c r="K1887" i="1"/>
  <c r="N1887" i="1" s="1"/>
  <c r="K1888" i="1"/>
  <c r="N1888" i="1" s="1"/>
  <c r="K1889" i="1"/>
  <c r="N1889" i="1"/>
  <c r="K1890" i="1"/>
  <c r="N1890" i="1" s="1"/>
  <c r="K1891" i="1"/>
  <c r="N1891" i="1"/>
  <c r="K1892" i="1"/>
  <c r="N1892" i="1" s="1"/>
  <c r="K1893" i="1"/>
  <c r="N1893" i="1"/>
  <c r="K1894" i="1"/>
  <c r="N1894" i="1" s="1"/>
  <c r="K1895" i="1"/>
  <c r="N1895" i="1" s="1"/>
  <c r="K1896" i="1"/>
  <c r="N1896" i="1" s="1"/>
  <c r="K1897" i="1"/>
  <c r="N1897" i="1"/>
  <c r="K1898" i="1"/>
  <c r="N1898" i="1" s="1"/>
  <c r="K1899" i="1"/>
  <c r="N1899" i="1"/>
  <c r="K1900" i="1"/>
  <c r="N1900" i="1" s="1"/>
  <c r="K1901" i="1"/>
  <c r="N1901" i="1"/>
  <c r="K1902" i="1"/>
  <c r="N1902" i="1" s="1"/>
  <c r="K1903" i="1"/>
  <c r="N1903" i="1" s="1"/>
  <c r="K1904" i="1"/>
  <c r="N1904" i="1" s="1"/>
  <c r="K1905" i="1"/>
  <c r="N1905" i="1"/>
  <c r="K1906" i="1"/>
  <c r="N1906" i="1" s="1"/>
  <c r="K1907" i="1"/>
  <c r="N1907" i="1"/>
  <c r="K1908" i="1"/>
  <c r="N1908" i="1" s="1"/>
  <c r="K1909" i="1"/>
  <c r="N1909" i="1"/>
  <c r="K1910" i="1"/>
  <c r="N1910" i="1" s="1"/>
  <c r="K1911" i="1"/>
  <c r="N1911" i="1" s="1"/>
  <c r="K1912" i="1"/>
  <c r="N1912" i="1" s="1"/>
  <c r="K1913" i="1"/>
  <c r="N1913" i="1"/>
  <c r="K1914" i="1"/>
  <c r="N1914" i="1" s="1"/>
  <c r="K1915" i="1"/>
  <c r="N1915" i="1"/>
  <c r="K1916" i="1"/>
  <c r="N1916" i="1" s="1"/>
  <c r="K1917" i="1"/>
  <c r="N1917" i="1"/>
  <c r="K1918" i="1"/>
  <c r="N1918" i="1" s="1"/>
  <c r="K1919" i="1"/>
  <c r="N1919" i="1" s="1"/>
  <c r="K1920" i="1"/>
  <c r="N1920" i="1" s="1"/>
  <c r="K1921" i="1"/>
  <c r="N1921" i="1" s="1"/>
  <c r="K1922" i="1"/>
  <c r="N1922" i="1" s="1"/>
  <c r="K1923" i="1"/>
  <c r="N1923" i="1"/>
  <c r="K1924" i="1"/>
  <c r="N1924" i="1" s="1"/>
  <c r="K1925" i="1"/>
  <c r="N1925" i="1"/>
  <c r="K1926" i="1"/>
  <c r="N1926" i="1" s="1"/>
  <c r="K1927" i="1"/>
  <c r="N1927" i="1" s="1"/>
  <c r="K1928" i="1"/>
  <c r="N1928" i="1" s="1"/>
  <c r="K1929" i="1"/>
  <c r="N1929" i="1"/>
  <c r="K1930" i="1"/>
  <c r="N1930" i="1" s="1"/>
  <c r="K1931" i="1"/>
  <c r="N1931" i="1"/>
  <c r="K1932" i="1"/>
  <c r="N1932" i="1" s="1"/>
  <c r="K1933" i="1"/>
  <c r="N1933" i="1"/>
  <c r="K1934" i="1"/>
  <c r="N1934" i="1" s="1"/>
  <c r="K1935" i="1"/>
  <c r="N1935" i="1" s="1"/>
  <c r="K1936" i="1"/>
  <c r="N1936" i="1" s="1"/>
  <c r="K1937" i="1"/>
  <c r="N1937" i="1"/>
  <c r="K1938" i="1"/>
  <c r="N1938" i="1" s="1"/>
  <c r="K1939" i="1"/>
  <c r="N1939" i="1"/>
  <c r="K1940" i="1"/>
  <c r="N1940" i="1" s="1"/>
  <c r="K1941" i="1"/>
  <c r="N1941" i="1"/>
  <c r="K1942" i="1"/>
  <c r="N1942" i="1" s="1"/>
  <c r="K1943" i="1"/>
  <c r="N1943" i="1" s="1"/>
  <c r="K1944" i="1"/>
  <c r="N1944" i="1" s="1"/>
  <c r="K1945" i="1"/>
  <c r="N1945" i="1" s="1"/>
  <c r="K1946" i="1"/>
  <c r="N1946" i="1" s="1"/>
  <c r="K1947" i="1"/>
  <c r="N1947" i="1"/>
  <c r="K1948" i="1"/>
  <c r="N1948" i="1" s="1"/>
  <c r="K1949" i="1"/>
  <c r="N1949" i="1"/>
  <c r="K1950" i="1"/>
  <c r="N1950" i="1" s="1"/>
  <c r="K1951" i="1"/>
  <c r="N1951" i="1" s="1"/>
  <c r="K1952" i="1"/>
  <c r="N1952" i="1" s="1"/>
  <c r="K1953" i="1"/>
  <c r="N1953" i="1" s="1"/>
  <c r="K1954" i="1"/>
  <c r="N1954" i="1" s="1"/>
  <c r="K1955" i="1"/>
  <c r="N1955" i="1"/>
  <c r="K1956" i="1"/>
  <c r="N1956" i="1" s="1"/>
  <c r="K1957" i="1"/>
  <c r="N1957" i="1"/>
  <c r="K1958" i="1"/>
  <c r="N1958" i="1" s="1"/>
  <c r="K1959" i="1"/>
  <c r="N1959" i="1" s="1"/>
  <c r="K1960" i="1"/>
  <c r="N1960" i="1" s="1"/>
  <c r="K1961" i="1"/>
  <c r="N1961" i="1" s="1"/>
  <c r="K1962" i="1"/>
  <c r="N1962" i="1" s="1"/>
  <c r="K1963" i="1"/>
  <c r="N1963" i="1"/>
  <c r="K1964" i="1"/>
  <c r="N1964" i="1" s="1"/>
  <c r="K1965" i="1"/>
  <c r="N1965" i="1" s="1"/>
  <c r="K1966" i="1"/>
  <c r="N1966" i="1" s="1"/>
  <c r="K1967" i="1"/>
  <c r="N1967" i="1"/>
  <c r="K1968" i="1"/>
  <c r="N1968" i="1" s="1"/>
  <c r="K1969" i="1"/>
  <c r="N1969" i="1"/>
  <c r="K1970" i="1"/>
  <c r="N1970" i="1" s="1"/>
  <c r="K1971" i="1"/>
  <c r="N1971" i="1"/>
  <c r="K1972" i="1"/>
  <c r="N1972" i="1" s="1"/>
  <c r="K1973" i="1"/>
  <c r="N1973" i="1" s="1"/>
  <c r="K1974" i="1"/>
  <c r="N1974" i="1" s="1"/>
  <c r="K1975" i="1"/>
  <c r="N1975" i="1" s="1"/>
  <c r="K1976" i="1"/>
  <c r="N1976" i="1" s="1"/>
  <c r="K1977" i="1"/>
  <c r="N1977" i="1" s="1"/>
  <c r="K1978" i="1"/>
  <c r="N1978" i="1" s="1"/>
  <c r="K1979" i="1"/>
  <c r="N1979" i="1" s="1"/>
  <c r="K1980" i="1"/>
  <c r="N1980" i="1" s="1"/>
  <c r="K1981" i="1"/>
  <c r="N1981" i="1" s="1"/>
  <c r="K1982" i="1"/>
  <c r="N1982" i="1" s="1"/>
  <c r="K1983" i="1"/>
  <c r="N1983" i="1"/>
  <c r="K1984" i="1"/>
  <c r="N1984" i="1" s="1"/>
  <c r="K1985" i="1"/>
  <c r="N1985" i="1"/>
  <c r="K1986" i="1"/>
  <c r="N1986" i="1" s="1"/>
  <c r="K1987" i="1"/>
  <c r="N1987" i="1" s="1"/>
  <c r="K1988" i="1"/>
  <c r="N1988" i="1" s="1"/>
  <c r="K1989" i="1"/>
  <c r="N1989" i="1"/>
  <c r="K1990" i="1"/>
  <c r="N1990" i="1" s="1"/>
  <c r="K1991" i="1"/>
  <c r="N1991" i="1"/>
  <c r="K1992" i="1"/>
  <c r="N1992" i="1" s="1"/>
  <c r="K1993" i="1"/>
  <c r="N1993" i="1"/>
  <c r="K1994" i="1"/>
  <c r="N1994" i="1" s="1"/>
  <c r="K1995" i="1"/>
  <c r="N1995" i="1"/>
  <c r="K1996" i="1"/>
  <c r="N1996" i="1" s="1"/>
  <c r="K1997" i="1"/>
  <c r="N1997" i="1" s="1"/>
  <c r="K1998" i="1"/>
  <c r="N1998" i="1" s="1"/>
  <c r="K1999" i="1"/>
  <c r="N1999" i="1"/>
  <c r="K2000" i="1"/>
  <c r="N2000" i="1" s="1"/>
  <c r="K2001" i="1"/>
  <c r="N2001" i="1"/>
  <c r="K2002" i="1"/>
  <c r="N2002" i="1" s="1"/>
  <c r="K2003" i="1"/>
  <c r="N2003" i="1" s="1"/>
  <c r="K2004" i="1"/>
  <c r="N2004" i="1" s="1"/>
  <c r="K2005" i="1"/>
  <c r="N2005" i="1"/>
  <c r="K2006" i="1"/>
  <c r="N2006" i="1" s="1"/>
  <c r="K2007" i="1"/>
  <c r="N2007" i="1"/>
  <c r="K2008" i="1"/>
  <c r="N2008" i="1" s="1"/>
  <c r="K2009" i="1"/>
  <c r="N2009" i="1"/>
  <c r="K2010" i="1"/>
  <c r="N2010" i="1" s="1"/>
  <c r="K2011" i="1"/>
  <c r="N2011" i="1" s="1"/>
  <c r="K2012" i="1"/>
  <c r="N2012" i="1" s="1"/>
  <c r="K2013" i="1"/>
  <c r="N2013" i="1" s="1"/>
  <c r="K2014" i="1"/>
  <c r="N2014" i="1" s="1"/>
  <c r="K2015" i="1"/>
  <c r="N2015" i="1"/>
  <c r="K2016" i="1"/>
  <c r="N2016" i="1" s="1"/>
  <c r="K2017" i="1"/>
  <c r="N2017" i="1"/>
  <c r="K2018" i="1"/>
  <c r="N2018" i="1" s="1"/>
  <c r="K2019" i="1"/>
  <c r="N2019" i="1" s="1"/>
  <c r="K2020" i="1"/>
  <c r="N2020" i="1" s="1"/>
  <c r="K2021" i="1"/>
  <c r="N2021" i="1"/>
  <c r="K2022" i="1"/>
  <c r="N2022" i="1" s="1"/>
  <c r="K2023" i="1"/>
  <c r="N2023" i="1"/>
  <c r="K2024" i="1"/>
  <c r="N2024" i="1" s="1"/>
  <c r="K2025" i="1"/>
  <c r="N2025" i="1" s="1"/>
  <c r="K2026" i="1"/>
  <c r="N2026" i="1" s="1"/>
  <c r="K2027" i="1"/>
  <c r="N2027" i="1" s="1"/>
  <c r="K2028" i="1"/>
  <c r="N2028" i="1" s="1"/>
  <c r="K2029" i="1"/>
  <c r="N2029" i="1"/>
  <c r="K2030" i="1"/>
  <c r="N2030" i="1" s="1"/>
  <c r="K2031" i="1"/>
  <c r="N2031" i="1"/>
  <c r="K2032" i="1"/>
  <c r="N2032" i="1" s="1"/>
  <c r="K2033" i="1"/>
  <c r="N2033" i="1" s="1"/>
  <c r="K2034" i="1"/>
  <c r="N2034" i="1" s="1"/>
  <c r="T2034" i="1"/>
  <c r="K2035" i="1"/>
  <c r="N2035" i="1" s="1"/>
  <c r="K2036" i="1"/>
  <c r="N2036" i="1"/>
  <c r="K2037" i="1"/>
  <c r="N2037" i="1" s="1"/>
  <c r="K2038" i="1"/>
  <c r="N2038" i="1" s="1"/>
  <c r="K2039" i="1"/>
  <c r="N2039" i="1" s="1"/>
  <c r="K2040" i="1"/>
  <c r="N2040" i="1" s="1"/>
  <c r="K2041" i="1"/>
  <c r="N2041" i="1" s="1"/>
  <c r="K2042" i="1"/>
  <c r="N2042" i="1"/>
  <c r="K2043" i="1"/>
  <c r="N2043" i="1" s="1"/>
  <c r="K2044" i="1"/>
  <c r="N2044" i="1" s="1"/>
  <c r="K2045" i="1"/>
  <c r="N2045" i="1" s="1"/>
  <c r="K2046" i="1"/>
  <c r="N2046" i="1" s="1"/>
  <c r="K2047" i="1"/>
  <c r="N2047" i="1" s="1"/>
  <c r="K2048" i="1"/>
  <c r="N2048" i="1"/>
  <c r="K2049" i="1"/>
  <c r="N2049" i="1" s="1"/>
  <c r="K2050" i="1"/>
  <c r="N2050" i="1"/>
  <c r="K2051" i="1"/>
  <c r="N2051" i="1" s="1"/>
  <c r="K2052" i="1"/>
  <c r="N2052" i="1" s="1"/>
  <c r="K2053" i="1"/>
  <c r="N2053" i="1" s="1"/>
  <c r="K2054" i="1"/>
  <c r="N2054" i="1" s="1"/>
  <c r="K2055" i="1"/>
  <c r="N2055" i="1" s="1"/>
  <c r="K2056" i="1"/>
  <c r="N2056" i="1" s="1"/>
  <c r="K2057" i="1"/>
  <c r="N2057" i="1" s="1"/>
  <c r="K2058" i="1"/>
  <c r="N2058" i="1" s="1"/>
  <c r="K2059" i="1"/>
  <c r="N2059" i="1" s="1"/>
  <c r="K2060" i="1"/>
  <c r="N2060" i="1"/>
  <c r="K2061" i="1"/>
  <c r="N2061" i="1" s="1"/>
  <c r="K2062" i="1"/>
  <c r="N2062" i="1"/>
  <c r="K2063" i="1"/>
  <c r="N2063" i="1" s="1"/>
  <c r="K2064" i="1"/>
  <c r="N2064" i="1"/>
  <c r="K2065" i="1"/>
  <c r="N2065" i="1" s="1"/>
  <c r="K2066" i="1"/>
  <c r="N2066" i="1" s="1"/>
  <c r="K2067" i="1"/>
  <c r="N2067" i="1" s="1"/>
  <c r="K2068" i="1"/>
  <c r="N2068" i="1"/>
  <c r="K2069" i="1"/>
  <c r="N2069" i="1" s="1"/>
  <c r="K2070" i="1"/>
  <c r="N2070" i="1"/>
  <c r="K2071" i="1"/>
  <c r="N2071" i="1" s="1"/>
  <c r="K2072" i="1"/>
  <c r="N2072" i="1" s="1"/>
  <c r="K2073" i="1"/>
  <c r="N2073" i="1" s="1"/>
  <c r="K2074" i="1"/>
  <c r="N2074" i="1"/>
  <c r="K2075" i="1"/>
  <c r="N2075" i="1" s="1"/>
  <c r="K2076" i="1"/>
  <c r="N2076" i="1"/>
  <c r="K2077" i="1"/>
  <c r="N2077" i="1" s="1"/>
  <c r="K2078" i="1"/>
  <c r="N2078" i="1"/>
  <c r="K2079" i="1"/>
  <c r="N2079" i="1" s="1"/>
  <c r="K2080" i="1"/>
  <c r="N2080" i="1" s="1"/>
  <c r="K2081" i="1"/>
  <c r="N2081" i="1" s="1"/>
  <c r="K2082" i="1"/>
  <c r="N2082" i="1" s="1"/>
  <c r="K2083" i="1"/>
  <c r="N2083" i="1" s="1"/>
  <c r="K2084" i="1"/>
  <c r="N2084" i="1"/>
  <c r="K2085" i="1"/>
  <c r="N2085" i="1" s="1"/>
  <c r="K2086" i="1"/>
  <c r="N2086" i="1"/>
  <c r="K2087" i="1"/>
  <c r="N2087" i="1" s="1"/>
  <c r="K2088" i="1"/>
  <c r="N2088" i="1" s="1"/>
  <c r="K2089" i="1"/>
  <c r="N2089" i="1" s="1"/>
  <c r="K2090" i="1"/>
  <c r="N2090" i="1"/>
  <c r="K2091" i="1"/>
  <c r="N2091" i="1" s="1"/>
  <c r="K2092" i="1"/>
  <c r="N2092" i="1"/>
  <c r="K2093" i="1"/>
  <c r="N2093" i="1" s="1"/>
  <c r="K2094" i="1"/>
  <c r="N2094" i="1" s="1"/>
  <c r="K2095" i="1"/>
  <c r="N2095" i="1" s="1"/>
  <c r="K2096" i="1"/>
  <c r="N2096" i="1" s="1"/>
  <c r="K2097" i="1"/>
  <c r="N2097" i="1" s="1"/>
  <c r="K2098" i="1"/>
  <c r="N2098" i="1"/>
  <c r="T2098" i="1"/>
  <c r="K2099" i="1"/>
  <c r="N2099" i="1"/>
  <c r="K2100" i="1"/>
  <c r="N2100" i="1" s="1"/>
  <c r="K2101" i="1"/>
  <c r="N2101" i="1" s="1"/>
  <c r="K2102" i="1"/>
  <c r="N2102" i="1" s="1"/>
  <c r="K2103" i="1"/>
  <c r="N2103" i="1" s="1"/>
  <c r="K2104" i="1"/>
  <c r="N2104" i="1" s="1"/>
  <c r="K2105" i="1"/>
  <c r="N2105" i="1"/>
  <c r="K2106" i="1"/>
  <c r="N2106" i="1" s="1"/>
  <c r="K2107" i="1"/>
  <c r="N2107" i="1"/>
  <c r="K2108" i="1"/>
  <c r="N2108" i="1" s="1"/>
  <c r="K2109" i="1"/>
  <c r="N2109" i="1" s="1"/>
  <c r="K2110" i="1"/>
  <c r="N2110" i="1" s="1"/>
  <c r="K2111" i="1"/>
  <c r="N2111" i="1"/>
  <c r="K2112" i="1"/>
  <c r="N2112" i="1" s="1"/>
  <c r="K2113" i="1"/>
  <c r="N2113" i="1"/>
  <c r="K2114" i="1"/>
  <c r="N2114" i="1" s="1"/>
  <c r="K2115" i="1"/>
  <c r="N2115" i="1" s="1"/>
  <c r="C2116" i="1"/>
  <c r="K2116" i="1"/>
  <c r="N2116" i="1"/>
  <c r="K2117" i="1"/>
  <c r="N2117" i="1" s="1"/>
  <c r="K2118" i="1"/>
  <c r="N2118" i="1"/>
  <c r="K2119" i="1"/>
  <c r="N2119" i="1" s="1"/>
  <c r="K2120" i="1"/>
  <c r="N2120" i="1"/>
  <c r="K2121" i="1"/>
  <c r="N2121" i="1" s="1"/>
  <c r="K2122" i="1"/>
  <c r="N2122" i="1" s="1"/>
  <c r="K2123" i="1"/>
  <c r="N2123" i="1" s="1"/>
  <c r="K2124" i="1"/>
  <c r="N2124" i="1" s="1"/>
  <c r="K2125" i="1"/>
  <c r="N2125" i="1" s="1"/>
  <c r="K2126" i="1"/>
  <c r="N2126" i="1"/>
  <c r="K2127" i="1"/>
  <c r="N2127" i="1" s="1"/>
  <c r="K2128" i="1"/>
  <c r="N2128" i="1"/>
  <c r="K2129" i="1"/>
  <c r="N2129" i="1" s="1"/>
  <c r="K2130" i="1"/>
  <c r="N2130" i="1" s="1"/>
  <c r="K2131" i="1"/>
  <c r="N2131" i="1" s="1"/>
  <c r="K2132" i="1"/>
  <c r="N2132" i="1" s="1"/>
  <c r="K2133" i="1"/>
  <c r="N2133" i="1" s="1"/>
  <c r="K2134" i="1"/>
  <c r="N2134" i="1"/>
  <c r="K2135" i="1"/>
  <c r="N2135" i="1" s="1"/>
  <c r="K2136" i="1"/>
  <c r="N2136" i="1"/>
  <c r="K2137" i="1"/>
  <c r="N2137" i="1" s="1"/>
  <c r="K2138" i="1"/>
  <c r="N2138" i="1"/>
  <c r="K2139" i="1"/>
  <c r="N2139" i="1" s="1"/>
  <c r="K2140" i="1"/>
  <c r="N2140" i="1"/>
  <c r="K2141" i="1"/>
  <c r="N2141" i="1" s="1"/>
  <c r="K2142" i="1"/>
  <c r="N2142" i="1" s="1"/>
  <c r="K2143" i="1"/>
  <c r="N2143" i="1"/>
  <c r="K2144" i="1"/>
  <c r="N2144" i="1" s="1"/>
  <c r="K2145" i="1"/>
  <c r="N2145" i="1" s="1"/>
  <c r="K2146" i="1"/>
  <c r="N2146" i="1" s="1"/>
  <c r="K2147" i="1"/>
  <c r="N2147" i="1" s="1"/>
  <c r="K2148" i="1"/>
  <c r="N2148" i="1" s="1"/>
  <c r="K2149" i="1"/>
  <c r="N2149" i="1" s="1"/>
  <c r="K2150" i="1"/>
  <c r="N2150" i="1" s="1"/>
  <c r="B2151" i="1"/>
  <c r="B2152" i="1" s="1"/>
  <c r="K2151" i="1"/>
  <c r="N2151" i="1"/>
  <c r="K2152" i="1"/>
  <c r="N2152" i="1"/>
  <c r="K2153" i="1"/>
  <c r="N2153" i="1"/>
  <c r="K2154" i="1"/>
  <c r="N2154" i="1"/>
  <c r="K2155" i="1"/>
  <c r="N2155" i="1" s="1"/>
  <c r="K2156" i="1"/>
  <c r="N2156" i="1" s="1"/>
  <c r="K2157" i="1"/>
  <c r="N2157" i="1" s="1"/>
  <c r="K2158" i="1"/>
  <c r="N2158" i="1" s="1"/>
  <c r="K2159" i="1"/>
  <c r="N2159" i="1" s="1"/>
  <c r="K2160" i="1"/>
  <c r="N2160" i="1"/>
  <c r="K2161" i="1"/>
  <c r="N2161" i="1" s="1"/>
  <c r="K2162" i="1"/>
  <c r="N2162" i="1" s="1"/>
  <c r="K2163" i="1"/>
  <c r="N2163" i="1" s="1"/>
  <c r="K2164" i="1"/>
  <c r="N2164" i="1" s="1"/>
  <c r="K2165" i="1"/>
  <c r="N2165" i="1" s="1"/>
  <c r="K2166" i="1"/>
  <c r="N2166" i="1"/>
  <c r="K2167" i="1"/>
  <c r="N2167" i="1" s="1"/>
  <c r="K2168" i="1"/>
  <c r="N2168" i="1" s="1"/>
  <c r="K2169" i="1"/>
  <c r="N2169" i="1"/>
  <c r="K2170" i="1"/>
  <c r="N2170" i="1" s="1"/>
  <c r="K2171" i="1"/>
  <c r="N2171" i="1"/>
  <c r="K2172" i="1"/>
  <c r="N2172" i="1" s="1"/>
  <c r="K2173" i="1"/>
  <c r="N2173" i="1" s="1"/>
  <c r="K2174" i="1"/>
  <c r="N2174" i="1" s="1"/>
  <c r="K2175" i="1"/>
  <c r="N2175" i="1" s="1"/>
  <c r="K2176" i="1"/>
  <c r="N2176" i="1" s="1"/>
  <c r="K2177" i="1"/>
  <c r="N2177" i="1"/>
  <c r="K2178" i="1"/>
  <c r="N2178" i="1"/>
  <c r="K2179" i="1"/>
  <c r="N2179" i="1"/>
  <c r="K2180" i="1"/>
  <c r="N2180" i="1"/>
  <c r="K2181" i="1"/>
  <c r="N2181" i="1"/>
  <c r="K2182" i="1"/>
  <c r="N2182" i="1"/>
  <c r="K2183" i="1"/>
  <c r="N2183" i="1"/>
  <c r="K2184" i="1"/>
  <c r="N2184" i="1"/>
  <c r="K2185" i="1"/>
  <c r="N2185" i="1" s="1"/>
  <c r="K2186" i="1"/>
  <c r="N2186" i="1" s="1"/>
  <c r="K2187" i="1"/>
  <c r="N2187" i="1"/>
  <c r="K2188" i="1"/>
  <c r="N2188" i="1" s="1"/>
  <c r="K2189" i="1"/>
  <c r="N2189" i="1" s="1"/>
  <c r="K2190" i="1"/>
  <c r="N2190" i="1" s="1"/>
  <c r="K2191" i="1"/>
  <c r="N2191" i="1" s="1"/>
  <c r="K2192" i="1"/>
  <c r="N2192" i="1" s="1"/>
  <c r="K2193" i="1"/>
  <c r="N2193" i="1"/>
  <c r="K2194" i="1"/>
  <c r="N2194" i="1" s="1"/>
  <c r="K2195" i="1"/>
  <c r="N2195" i="1"/>
  <c r="K2196" i="1"/>
  <c r="N2196" i="1" s="1"/>
  <c r="K2197" i="1"/>
  <c r="N2197" i="1"/>
  <c r="K2198" i="1"/>
  <c r="N2198" i="1" s="1"/>
  <c r="K2199" i="1"/>
  <c r="N2199" i="1"/>
  <c r="K2200" i="1"/>
  <c r="N2200" i="1" s="1"/>
  <c r="K2201" i="1"/>
  <c r="N2201" i="1" s="1"/>
  <c r="K2202" i="1"/>
  <c r="N2202" i="1" s="1"/>
  <c r="K2203" i="1"/>
  <c r="N2203" i="1" s="1"/>
  <c r="K2204" i="1"/>
  <c r="N2204" i="1" s="1"/>
  <c r="K2205" i="1"/>
  <c r="N2205" i="1" s="1"/>
  <c r="R2205" i="1"/>
  <c r="K2206" i="1"/>
  <c r="N2206" i="1" s="1"/>
  <c r="K2207" i="1"/>
  <c r="N2207" i="1" s="1"/>
  <c r="K2208" i="1"/>
  <c r="N2208" i="1"/>
  <c r="K2209" i="1"/>
  <c r="N2209" i="1" s="1"/>
  <c r="K2210" i="1"/>
  <c r="N2210" i="1" s="1"/>
  <c r="K2211" i="1"/>
  <c r="N2211" i="1" s="1"/>
  <c r="K2212" i="1"/>
  <c r="N2212" i="1" s="1"/>
  <c r="K2213" i="1"/>
  <c r="N2213" i="1" s="1"/>
  <c r="K2214" i="1"/>
  <c r="N2214" i="1"/>
  <c r="K2215" i="1"/>
  <c r="N2215" i="1" s="1"/>
  <c r="K2216" i="1"/>
  <c r="N2216" i="1"/>
  <c r="K2217" i="1"/>
  <c r="N2217" i="1" s="1"/>
  <c r="K2218" i="1"/>
  <c r="N2218" i="1"/>
  <c r="K2219" i="1"/>
  <c r="N2219" i="1" s="1"/>
  <c r="K2220" i="1"/>
  <c r="N2220" i="1"/>
  <c r="K2221" i="1"/>
  <c r="N2221" i="1" s="1"/>
  <c r="K2222" i="1"/>
  <c r="N2222" i="1"/>
  <c r="K2223" i="1"/>
  <c r="N2223" i="1" s="1"/>
  <c r="K2224" i="1"/>
  <c r="N2224" i="1" s="1"/>
  <c r="K2225" i="1"/>
  <c r="N2225" i="1" s="1"/>
  <c r="K2226" i="1"/>
  <c r="N2226" i="1" s="1"/>
  <c r="K2227" i="1"/>
  <c r="N2227" i="1" s="1"/>
  <c r="K2228" i="1"/>
  <c r="N2228" i="1" s="1"/>
  <c r="K2229" i="1"/>
  <c r="N2229" i="1" s="1"/>
  <c r="K2230" i="1"/>
  <c r="N2230" i="1" s="1"/>
  <c r="K2231" i="1"/>
  <c r="N2231" i="1"/>
  <c r="K2232" i="1"/>
  <c r="N2232" i="1" s="1"/>
  <c r="K2233" i="1"/>
  <c r="N2233" i="1"/>
  <c r="K2234" i="1"/>
  <c r="N2234" i="1" s="1"/>
  <c r="K2235" i="1"/>
  <c r="N2235" i="1" s="1"/>
  <c r="K2236" i="1"/>
  <c r="N2236" i="1"/>
  <c r="K2237" i="1"/>
  <c r="N2237" i="1" s="1"/>
  <c r="K2238" i="1"/>
  <c r="N2238" i="1"/>
  <c r="K2239" i="1"/>
  <c r="N2239" i="1" s="1"/>
  <c r="K2240" i="1"/>
  <c r="N2240" i="1"/>
  <c r="K2241" i="1"/>
  <c r="N2241" i="1" s="1"/>
  <c r="K2242" i="1"/>
  <c r="N2242" i="1" s="1"/>
  <c r="K2243" i="1"/>
  <c r="N2243" i="1" s="1"/>
  <c r="K2244" i="1"/>
  <c r="N2244" i="1" s="1"/>
  <c r="K2245" i="1"/>
  <c r="N2245" i="1" s="1"/>
  <c r="K2246" i="1"/>
  <c r="N2246" i="1" s="1"/>
  <c r="K2247" i="1"/>
  <c r="N2247" i="1"/>
  <c r="K2248" i="1"/>
  <c r="N2248" i="1" s="1"/>
  <c r="K2249" i="1"/>
  <c r="N2249" i="1"/>
  <c r="K2250" i="1"/>
  <c r="N2250" i="1" s="1"/>
  <c r="K2251" i="1"/>
  <c r="N2251" i="1" s="1"/>
  <c r="K2252" i="1"/>
  <c r="N2252" i="1" s="1"/>
  <c r="K2253" i="1"/>
  <c r="N2253" i="1"/>
  <c r="K2254" i="1"/>
  <c r="N2254" i="1" s="1"/>
  <c r="K2255" i="1"/>
  <c r="N2255" i="1" s="1"/>
  <c r="B2256" i="1"/>
  <c r="K2256" i="1"/>
  <c r="N2256" i="1" s="1"/>
  <c r="B2257" i="1"/>
  <c r="K2257" i="1"/>
  <c r="N2257" i="1"/>
  <c r="B2258" i="1"/>
  <c r="B2259" i="1" s="1"/>
  <c r="B2260" i="1" s="1"/>
  <c r="B2261" i="1" s="1"/>
  <c r="B2262" i="1" s="1"/>
  <c r="B2263" i="1" s="1"/>
  <c r="B2264" i="1" s="1"/>
  <c r="B2265" i="1" s="1"/>
  <c r="B2266" i="1" s="1"/>
  <c r="B2267" i="1" s="1"/>
  <c r="K2258" i="1"/>
  <c r="N2258" i="1" s="1"/>
  <c r="K2259" i="1"/>
  <c r="N2259" i="1" s="1"/>
  <c r="K2260" i="1"/>
  <c r="N2260" i="1" s="1"/>
  <c r="K2261" i="1"/>
  <c r="N2261" i="1" s="1"/>
  <c r="K2262" i="1"/>
  <c r="N2262" i="1" s="1"/>
  <c r="K2263" i="1"/>
  <c r="N2263" i="1" s="1"/>
  <c r="K2264" i="1"/>
  <c r="N2264" i="1" s="1"/>
  <c r="K2265" i="1"/>
  <c r="N2265" i="1"/>
  <c r="K2266" i="1"/>
  <c r="N2266" i="1" s="1"/>
  <c r="K2267" i="1"/>
  <c r="N2267" i="1" s="1"/>
  <c r="K2268" i="1"/>
  <c r="N2268" i="1"/>
  <c r="K2269" i="1"/>
  <c r="N2269" i="1" s="1"/>
  <c r="K2270" i="1"/>
  <c r="N2270" i="1" s="1"/>
  <c r="K2271" i="1"/>
  <c r="N2271" i="1" s="1"/>
  <c r="K2272" i="1"/>
  <c r="N2272" i="1" s="1"/>
  <c r="K2273" i="1"/>
  <c r="N2273" i="1" s="1"/>
  <c r="K2274" i="1"/>
  <c r="N2274" i="1" s="1"/>
  <c r="K2275" i="1"/>
  <c r="N2275" i="1"/>
  <c r="B2276" i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K2276" i="1"/>
  <c r="N2276" i="1" s="1"/>
  <c r="K2277" i="1"/>
  <c r="N2277" i="1" s="1"/>
  <c r="K2278" i="1"/>
  <c r="N2278" i="1" s="1"/>
  <c r="K2279" i="1"/>
  <c r="N2279" i="1"/>
  <c r="K2280" i="1"/>
  <c r="N2280" i="1" s="1"/>
  <c r="K2281" i="1"/>
  <c r="N2281" i="1" s="1"/>
  <c r="K2282" i="1"/>
  <c r="N2282" i="1" s="1"/>
  <c r="K2283" i="1"/>
  <c r="N2283" i="1"/>
  <c r="K2284" i="1"/>
  <c r="N2284" i="1" s="1"/>
  <c r="K2285" i="1"/>
  <c r="N2285" i="1" s="1"/>
  <c r="K2286" i="1"/>
  <c r="N2286" i="1" s="1"/>
  <c r="K2287" i="1"/>
  <c r="N2287" i="1" s="1"/>
  <c r="K2288" i="1"/>
  <c r="N2288" i="1" s="1"/>
  <c r="K2289" i="1"/>
  <c r="N2289" i="1" s="1"/>
  <c r="K2290" i="1"/>
  <c r="N2290" i="1" s="1"/>
  <c r="K2291" i="1"/>
  <c r="N2291" i="1" s="1"/>
  <c r="K2292" i="1"/>
  <c r="N2292" i="1" s="1"/>
  <c r="K2293" i="1"/>
  <c r="N2293" i="1" s="1"/>
  <c r="K2294" i="1"/>
  <c r="N2294" i="1" s="1"/>
  <c r="K2295" i="1"/>
  <c r="N2295" i="1"/>
  <c r="K2296" i="1"/>
  <c r="N2296" i="1" s="1"/>
  <c r="K2297" i="1"/>
  <c r="N2297" i="1" s="1"/>
  <c r="K2298" i="1"/>
  <c r="N2298" i="1" s="1"/>
  <c r="K2299" i="1"/>
  <c r="N2299" i="1"/>
  <c r="K2300" i="1"/>
  <c r="N2300" i="1" s="1"/>
  <c r="K2301" i="1"/>
  <c r="N2301" i="1" s="1"/>
  <c r="K2302" i="1"/>
  <c r="N2302" i="1" s="1"/>
  <c r="K2303" i="1"/>
  <c r="N2303" i="1"/>
  <c r="K2304" i="1"/>
  <c r="N2304" i="1" s="1"/>
  <c r="K2305" i="1"/>
  <c r="N2305" i="1" s="1"/>
  <c r="K2306" i="1"/>
  <c r="N2306" i="1" s="1"/>
  <c r="K2307" i="1"/>
  <c r="N2307" i="1" s="1"/>
  <c r="K2308" i="1"/>
  <c r="N2308" i="1" s="1"/>
  <c r="K2309" i="1"/>
  <c r="N2309" i="1" s="1"/>
  <c r="K2310" i="1"/>
  <c r="N2310" i="1" s="1"/>
  <c r="K2311" i="1"/>
  <c r="N2311" i="1"/>
  <c r="K2312" i="1"/>
  <c r="N2312" i="1" s="1"/>
  <c r="K2313" i="1"/>
  <c r="N2313" i="1" s="1"/>
  <c r="K2314" i="1"/>
  <c r="N2314" i="1" s="1"/>
  <c r="K2315" i="1"/>
  <c r="N2315" i="1"/>
  <c r="K2316" i="1"/>
  <c r="N2316" i="1" s="1"/>
  <c r="K2317" i="1"/>
  <c r="N2317" i="1" s="1"/>
  <c r="K2318" i="1"/>
  <c r="N2318" i="1" s="1"/>
  <c r="K2319" i="1"/>
  <c r="N2319" i="1" s="1"/>
  <c r="K2320" i="1"/>
  <c r="N2320" i="1" s="1"/>
  <c r="K2321" i="1"/>
  <c r="N2321" i="1" s="1"/>
  <c r="K2322" i="1"/>
  <c r="N2322" i="1" s="1"/>
  <c r="K2323" i="1"/>
  <c r="N2323" i="1" s="1"/>
  <c r="K2324" i="1"/>
  <c r="N2324" i="1" s="1"/>
  <c r="K2325" i="1"/>
  <c r="N2325" i="1" s="1"/>
  <c r="K2326" i="1"/>
  <c r="N2326" i="1" s="1"/>
  <c r="K2327" i="1"/>
  <c r="N2327" i="1"/>
  <c r="K2328" i="1"/>
  <c r="N2328" i="1" s="1"/>
  <c r="K2329" i="1"/>
  <c r="N2329" i="1" s="1"/>
  <c r="K2330" i="1"/>
  <c r="N2330" i="1" s="1"/>
  <c r="K2331" i="1"/>
  <c r="N2331" i="1"/>
  <c r="K2332" i="1"/>
  <c r="N2332" i="1" s="1"/>
  <c r="K2333" i="1"/>
  <c r="N2333" i="1" s="1"/>
  <c r="K2334" i="1"/>
  <c r="N2334" i="1" s="1"/>
  <c r="K2335" i="1"/>
  <c r="N2335" i="1" s="1"/>
  <c r="K2336" i="1"/>
  <c r="N2336" i="1" s="1"/>
  <c r="K2337" i="1"/>
  <c r="N2337" i="1" s="1"/>
  <c r="K2338" i="1"/>
  <c r="N2338" i="1" s="1"/>
  <c r="K2339" i="1"/>
  <c r="N2339" i="1" s="1"/>
  <c r="K2340" i="1"/>
  <c r="N2340" i="1" s="1"/>
  <c r="K2341" i="1"/>
  <c r="N2341" i="1" s="1"/>
  <c r="K2342" i="1"/>
  <c r="N2342" i="1" s="1"/>
  <c r="K2343" i="1"/>
  <c r="N2343" i="1"/>
  <c r="K2344" i="1"/>
  <c r="N2344" i="1" s="1"/>
  <c r="K2345" i="1"/>
  <c r="N2345" i="1" s="1"/>
  <c r="K2346" i="1"/>
  <c r="N2346" i="1" s="1"/>
  <c r="K2347" i="1"/>
  <c r="N2347" i="1"/>
  <c r="K2348" i="1"/>
  <c r="N2348" i="1" s="1"/>
  <c r="K2349" i="1"/>
  <c r="N2349" i="1" s="1"/>
  <c r="K2350" i="1"/>
  <c r="N2350" i="1" s="1"/>
  <c r="K2351" i="1"/>
  <c r="N2351" i="1"/>
  <c r="K2352" i="1"/>
  <c r="N2352" i="1" s="1"/>
  <c r="K2353" i="1"/>
  <c r="N2353" i="1" s="1"/>
  <c r="K2354" i="1"/>
  <c r="N2354" i="1" s="1"/>
  <c r="K2355" i="1"/>
  <c r="N2355" i="1" s="1"/>
  <c r="K2356" i="1"/>
  <c r="N2356" i="1" s="1"/>
  <c r="T2356" i="1"/>
  <c r="K2357" i="1"/>
  <c r="N2357" i="1" s="1"/>
  <c r="K2358" i="1"/>
  <c r="N2358" i="1"/>
  <c r="K2359" i="1"/>
  <c r="N2359" i="1" s="1"/>
  <c r="K2360" i="1"/>
  <c r="N2360" i="1" s="1"/>
  <c r="K2361" i="1"/>
  <c r="N2361" i="1"/>
  <c r="K2362" i="1"/>
  <c r="N2362" i="1" s="1"/>
  <c r="K2363" i="1"/>
  <c r="N2363" i="1" s="1"/>
  <c r="K2364" i="1"/>
  <c r="N2364" i="1" s="1"/>
  <c r="K2365" i="1"/>
  <c r="N2365" i="1" s="1"/>
  <c r="K2366" i="1"/>
  <c r="N2366" i="1"/>
  <c r="K2367" i="1"/>
  <c r="N2367" i="1" s="1"/>
  <c r="K2368" i="1"/>
  <c r="N2368" i="1" s="1"/>
  <c r="K2369" i="1"/>
  <c r="N2369" i="1"/>
  <c r="K2370" i="1"/>
  <c r="N2370" i="1" s="1"/>
  <c r="K2371" i="1"/>
  <c r="N2371" i="1" s="1"/>
  <c r="K2372" i="1"/>
  <c r="N2372" i="1" s="1"/>
  <c r="K2373" i="1"/>
  <c r="N2373" i="1" s="1"/>
  <c r="K2374" i="1"/>
  <c r="N2374" i="1" s="1"/>
  <c r="K2375" i="1"/>
  <c r="N2375" i="1" s="1"/>
  <c r="K2376" i="1"/>
  <c r="N2376" i="1" s="1"/>
  <c r="K2377" i="1"/>
  <c r="N2377" i="1" s="1"/>
  <c r="K2378" i="1"/>
  <c r="N2378" i="1" s="1"/>
  <c r="K2379" i="1"/>
  <c r="N2379" i="1" s="1"/>
  <c r="K2380" i="1"/>
  <c r="N2380" i="1" s="1"/>
  <c r="K2381" i="1"/>
  <c r="N2381" i="1" s="1"/>
  <c r="K2382" i="1"/>
  <c r="N2382" i="1"/>
  <c r="K2383" i="1"/>
  <c r="N2383" i="1" s="1"/>
  <c r="K2384" i="1"/>
  <c r="N2384" i="1" s="1"/>
  <c r="K2385" i="1"/>
  <c r="N2385" i="1"/>
  <c r="K2386" i="1"/>
  <c r="N2386" i="1" s="1"/>
  <c r="K2387" i="1"/>
  <c r="N2387" i="1" s="1"/>
  <c r="K2388" i="1"/>
  <c r="N2388" i="1" s="1"/>
  <c r="K2389" i="1"/>
  <c r="N2389" i="1" s="1"/>
  <c r="K2390" i="1"/>
  <c r="N2390" i="1" s="1"/>
  <c r="K2391" i="1"/>
  <c r="N2391" i="1" s="1"/>
  <c r="K2392" i="1"/>
  <c r="N2392" i="1" s="1"/>
  <c r="K2393" i="1"/>
  <c r="N2393" i="1" s="1"/>
  <c r="K2394" i="1"/>
  <c r="N2394" i="1" s="1"/>
  <c r="K2395" i="1"/>
  <c r="N2395" i="1" s="1"/>
  <c r="K2396" i="1"/>
  <c r="N2396" i="1" s="1"/>
  <c r="K2397" i="1"/>
  <c r="N2397" i="1" s="1"/>
  <c r="K2398" i="1"/>
  <c r="N2398" i="1"/>
  <c r="K2399" i="1"/>
  <c r="N2399" i="1" s="1"/>
  <c r="K2400" i="1"/>
  <c r="N2400" i="1" s="1"/>
  <c r="K2401" i="1"/>
  <c r="N2401" i="1" s="1"/>
  <c r="K2402" i="1"/>
  <c r="N2402" i="1"/>
  <c r="K2403" i="1"/>
  <c r="N2403" i="1" s="1"/>
  <c r="K2404" i="1"/>
  <c r="N2404" i="1"/>
  <c r="K2405" i="1"/>
  <c r="N2405" i="1" s="1"/>
  <c r="K2406" i="1"/>
  <c r="N2406" i="1" s="1"/>
  <c r="K2407" i="1"/>
  <c r="N2407" i="1" s="1"/>
  <c r="K2408" i="1"/>
  <c r="N2408" i="1" s="1"/>
  <c r="K2409" i="1"/>
  <c r="N2409" i="1" s="1"/>
  <c r="K2410" i="1"/>
  <c r="N2410" i="1" s="1"/>
  <c r="K2411" i="1"/>
  <c r="N2411" i="1" s="1"/>
  <c r="K2412" i="1"/>
  <c r="N2412" i="1" s="1"/>
  <c r="K2413" i="1"/>
  <c r="N2413" i="1" s="1"/>
  <c r="K2414" i="1"/>
  <c r="N2414" i="1"/>
  <c r="K2415" i="1"/>
  <c r="N2415" i="1" s="1"/>
  <c r="K2416" i="1"/>
  <c r="N2416" i="1" s="1"/>
  <c r="K2417" i="1"/>
  <c r="N2417" i="1" s="1"/>
  <c r="O2417" i="1"/>
  <c r="K2418" i="1"/>
  <c r="N2418" i="1" s="1"/>
  <c r="K2419" i="1"/>
  <c r="N2419" i="1" s="1"/>
  <c r="K2420" i="1"/>
  <c r="N2420" i="1" s="1"/>
  <c r="K2421" i="1"/>
  <c r="N2421" i="1" s="1"/>
  <c r="K2422" i="1"/>
  <c r="N2422" i="1" s="1"/>
  <c r="K2423" i="1"/>
  <c r="N2423" i="1" s="1"/>
  <c r="K2424" i="1"/>
  <c r="N2424" i="1" s="1"/>
  <c r="K2425" i="1"/>
  <c r="N2425" i="1" s="1"/>
  <c r="K2426" i="1"/>
  <c r="N2426" i="1"/>
  <c r="K2427" i="1"/>
  <c r="N2427" i="1" s="1"/>
  <c r="K2428" i="1"/>
  <c r="N2428" i="1" s="1"/>
  <c r="K2429" i="1"/>
  <c r="N2429" i="1"/>
  <c r="K2430" i="1"/>
  <c r="N2430" i="1" s="1"/>
  <c r="K2431" i="1"/>
  <c r="N2431" i="1" s="1"/>
  <c r="K2432" i="1"/>
  <c r="N2432" i="1" s="1"/>
  <c r="K2433" i="1"/>
  <c r="N2433" i="1"/>
  <c r="K2434" i="1"/>
  <c r="N2434" i="1" s="1"/>
  <c r="K2435" i="1"/>
  <c r="N2435" i="1"/>
  <c r="K2436" i="1"/>
  <c r="N2436" i="1" s="1"/>
  <c r="K2437" i="1"/>
  <c r="N2437" i="1"/>
  <c r="K2438" i="1"/>
  <c r="N2438" i="1" s="1"/>
  <c r="K2439" i="1"/>
  <c r="N2439" i="1"/>
  <c r="K2440" i="1"/>
  <c r="N2440" i="1" s="1"/>
  <c r="K2441" i="1"/>
  <c r="N2441" i="1" s="1"/>
  <c r="K2442" i="1"/>
  <c r="N2442" i="1"/>
  <c r="K2443" i="1"/>
  <c r="N2443" i="1" s="1"/>
  <c r="K2444" i="1"/>
  <c r="N2444" i="1" s="1"/>
  <c r="K2445" i="1"/>
  <c r="N2445" i="1"/>
  <c r="K2446" i="1"/>
  <c r="N2446" i="1" s="1"/>
  <c r="K2447" i="1"/>
  <c r="N2447" i="1" s="1"/>
  <c r="K2448" i="1"/>
  <c r="N2448" i="1" s="1"/>
  <c r="K2449" i="1"/>
  <c r="N2449" i="1"/>
  <c r="K2450" i="1"/>
  <c r="N2450" i="1" s="1"/>
  <c r="K2451" i="1"/>
  <c r="N2451" i="1"/>
  <c r="K2452" i="1"/>
  <c r="N2452" i="1" s="1"/>
  <c r="K2453" i="1"/>
  <c r="N2453" i="1" s="1"/>
  <c r="K2454" i="1"/>
  <c r="N2454" i="1" s="1"/>
  <c r="K2455" i="1"/>
  <c r="N2455" i="1"/>
  <c r="K2456" i="1"/>
  <c r="N2456" i="1" s="1"/>
  <c r="K2457" i="1"/>
  <c r="N2457" i="1"/>
  <c r="K2458" i="1"/>
  <c r="N2458" i="1" s="1"/>
  <c r="K2459" i="1"/>
  <c r="N2459" i="1" s="1"/>
  <c r="A2460" i="1"/>
  <c r="K2460" i="1"/>
  <c r="N2460" i="1" s="1"/>
  <c r="K2461" i="1"/>
  <c r="N2461" i="1" s="1"/>
  <c r="K2462" i="1"/>
  <c r="N2462" i="1"/>
  <c r="K2463" i="1"/>
  <c r="N2463" i="1" s="1"/>
  <c r="K2464" i="1"/>
  <c r="N2464" i="1" s="1"/>
  <c r="K2465" i="1"/>
  <c r="N2465" i="1" s="1"/>
  <c r="A2466" i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K2466" i="1"/>
  <c r="N2466" i="1" s="1"/>
  <c r="K2467" i="1"/>
  <c r="N2467" i="1" s="1"/>
  <c r="K2468" i="1"/>
  <c r="N2468" i="1" s="1"/>
  <c r="K2469" i="1"/>
  <c r="N2469" i="1" s="1"/>
  <c r="K2470" i="1"/>
  <c r="N2470" i="1" s="1"/>
  <c r="K2471" i="1"/>
  <c r="N2471" i="1"/>
  <c r="K2472" i="1"/>
  <c r="N2472" i="1" s="1"/>
  <c r="K2473" i="1"/>
  <c r="N2473" i="1" s="1"/>
  <c r="K2474" i="1"/>
  <c r="N2474" i="1" s="1"/>
  <c r="K2475" i="1"/>
  <c r="N2475" i="1" s="1"/>
  <c r="K2476" i="1"/>
  <c r="N2476" i="1" s="1"/>
  <c r="K2477" i="1"/>
  <c r="N2477" i="1" s="1"/>
  <c r="K2478" i="1"/>
  <c r="N2478" i="1" s="1"/>
  <c r="K2479" i="1"/>
  <c r="N2479" i="1"/>
  <c r="K2480" i="1"/>
  <c r="N2480" i="1" s="1"/>
  <c r="K2481" i="1"/>
  <c r="N2481" i="1" s="1"/>
  <c r="A2482" i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K2482" i="1"/>
  <c r="N2482" i="1" s="1"/>
  <c r="K2483" i="1"/>
  <c r="N2483" i="1" s="1"/>
  <c r="K2484" i="1"/>
  <c r="N2484" i="1"/>
  <c r="K2485" i="1"/>
  <c r="N2485" i="1" s="1"/>
  <c r="K2486" i="1"/>
  <c r="N2486" i="1" s="1"/>
  <c r="K2487" i="1"/>
  <c r="N2487" i="1"/>
  <c r="K2488" i="1"/>
  <c r="N2488" i="1" s="1"/>
  <c r="K2489" i="1"/>
  <c r="N2489" i="1" s="1"/>
  <c r="K2490" i="1"/>
  <c r="N2490" i="1" s="1"/>
  <c r="K2491" i="1"/>
  <c r="N2491" i="1" s="1"/>
  <c r="K2492" i="1"/>
  <c r="N2492" i="1" s="1"/>
  <c r="K2493" i="1"/>
  <c r="N2493" i="1" s="1"/>
  <c r="K2494" i="1"/>
  <c r="N2494" i="1" s="1"/>
  <c r="K2495" i="1"/>
  <c r="N2495" i="1"/>
  <c r="K2496" i="1"/>
  <c r="N2496" i="1" s="1"/>
  <c r="K2497" i="1"/>
  <c r="N2497" i="1" s="1"/>
  <c r="K2498" i="1"/>
  <c r="N2498" i="1" s="1"/>
  <c r="K2499" i="1"/>
  <c r="N2499" i="1"/>
  <c r="K2500" i="1"/>
  <c r="N2500" i="1"/>
  <c r="K2501" i="1"/>
  <c r="N2501" i="1"/>
  <c r="K2502" i="1"/>
  <c r="N2502" i="1" s="1"/>
  <c r="K2503" i="1"/>
  <c r="N2503" i="1" s="1"/>
  <c r="K2504" i="1"/>
  <c r="N2504" i="1" s="1"/>
  <c r="K2505" i="1"/>
  <c r="N2505" i="1" s="1"/>
  <c r="K2506" i="1"/>
  <c r="N2506" i="1" s="1"/>
  <c r="K2507" i="1"/>
  <c r="N2507" i="1"/>
  <c r="K2508" i="1"/>
  <c r="N2508" i="1"/>
  <c r="K2509" i="1"/>
  <c r="N2509" i="1"/>
  <c r="K2510" i="1"/>
  <c r="N2510" i="1" s="1"/>
  <c r="K2511" i="1"/>
  <c r="N2511" i="1" s="1"/>
  <c r="K2512" i="1"/>
  <c r="N2512" i="1" s="1"/>
  <c r="K2513" i="1"/>
  <c r="N2513" i="1" s="1"/>
  <c r="K2514" i="1"/>
  <c r="N2514" i="1" s="1"/>
  <c r="K2515" i="1"/>
  <c r="N2515" i="1" s="1"/>
  <c r="K2516" i="1"/>
  <c r="N2516" i="1" s="1"/>
  <c r="K2517" i="1"/>
  <c r="N2517" i="1"/>
  <c r="K2518" i="1"/>
  <c r="N2518" i="1" s="1"/>
  <c r="K2519" i="1"/>
  <c r="N2519" i="1" s="1"/>
  <c r="K2520" i="1"/>
  <c r="N2520" i="1"/>
  <c r="K2521" i="1"/>
  <c r="N2521" i="1" s="1"/>
  <c r="K2522" i="1"/>
  <c r="N2522" i="1" s="1"/>
  <c r="K2523" i="1"/>
  <c r="N2523" i="1"/>
  <c r="K2524" i="1"/>
  <c r="N2524" i="1" s="1"/>
  <c r="K2525" i="1"/>
  <c r="N2525" i="1"/>
  <c r="K2526" i="1"/>
  <c r="N2526" i="1" s="1"/>
  <c r="K2527" i="1"/>
  <c r="N2527" i="1" s="1"/>
  <c r="K2528" i="1"/>
  <c r="N2528" i="1" s="1"/>
  <c r="K2529" i="1"/>
  <c r="N2529" i="1" s="1"/>
  <c r="K2530" i="1"/>
  <c r="N2530" i="1" s="1"/>
  <c r="K2531" i="1"/>
  <c r="N2531" i="1" s="1"/>
  <c r="K2532" i="1"/>
  <c r="N2532" i="1" s="1"/>
  <c r="K2533" i="1"/>
  <c r="N2533" i="1"/>
  <c r="K2534" i="1"/>
  <c r="N2534" i="1" s="1"/>
  <c r="K2535" i="1"/>
  <c r="N2535" i="1" s="1"/>
  <c r="K2536" i="1"/>
  <c r="N2536" i="1"/>
  <c r="K2537" i="1"/>
  <c r="N2537" i="1"/>
  <c r="K2538" i="1"/>
  <c r="N2538" i="1" s="1"/>
  <c r="K2539" i="1"/>
  <c r="N2539" i="1" s="1"/>
  <c r="K2540" i="1"/>
  <c r="N2540" i="1"/>
  <c r="K2541" i="1"/>
  <c r="N2541" i="1" s="1"/>
  <c r="K2542" i="1"/>
  <c r="N2542" i="1" s="1"/>
  <c r="K2543" i="1"/>
  <c r="N2543" i="1"/>
  <c r="K2544" i="1"/>
  <c r="N2544" i="1" s="1"/>
  <c r="A2545" i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K2545" i="1"/>
  <c r="N2545" i="1" s="1"/>
  <c r="K2546" i="1"/>
  <c r="N2546" i="1" s="1"/>
  <c r="K2547" i="1"/>
  <c r="N2547" i="1" s="1"/>
  <c r="K2548" i="1"/>
  <c r="N2548" i="1" s="1"/>
  <c r="K2549" i="1"/>
  <c r="N2549" i="1" s="1"/>
  <c r="K2550" i="1"/>
  <c r="N2550" i="1" s="1"/>
  <c r="K2551" i="1"/>
  <c r="N2551" i="1" s="1"/>
  <c r="K2552" i="1"/>
  <c r="N2552" i="1" s="1"/>
  <c r="K2553" i="1"/>
  <c r="N2553" i="1"/>
  <c r="K2554" i="1"/>
  <c r="N2554" i="1"/>
  <c r="K2555" i="1"/>
  <c r="N2555" i="1" s="1"/>
  <c r="K2556" i="1"/>
  <c r="N2556" i="1" s="1"/>
  <c r="K2557" i="1"/>
  <c r="N2557" i="1" s="1"/>
  <c r="K2558" i="1"/>
  <c r="N2558" i="1" s="1"/>
  <c r="K2559" i="1"/>
  <c r="N2559" i="1"/>
  <c r="K2560" i="1"/>
  <c r="N2560" i="1"/>
  <c r="K2561" i="1"/>
  <c r="N2561" i="1"/>
  <c r="K2562" i="1"/>
  <c r="N2562" i="1"/>
  <c r="K2563" i="1"/>
  <c r="N2563" i="1" s="1"/>
  <c r="K2564" i="1"/>
  <c r="N2564" i="1" s="1"/>
  <c r="K2565" i="1"/>
  <c r="N2565" i="1"/>
  <c r="K2566" i="1"/>
  <c r="N2566" i="1"/>
  <c r="K2567" i="1"/>
  <c r="N2567" i="1"/>
  <c r="K2568" i="1"/>
  <c r="N2568" i="1"/>
  <c r="C2569" i="1"/>
  <c r="D2569" i="1"/>
  <c r="K2569" i="1" s="1"/>
  <c r="N2569" i="1" s="1"/>
  <c r="H2569" i="1"/>
  <c r="R2569" i="1"/>
  <c r="S2569" i="1"/>
  <c r="T2569" i="1"/>
  <c r="K2570" i="1"/>
  <c r="N2570" i="1" s="1"/>
  <c r="K2571" i="1"/>
  <c r="N2571" i="1" s="1"/>
  <c r="K2572" i="1"/>
  <c r="N2572" i="1" s="1"/>
  <c r="K2573" i="1"/>
  <c r="N2573" i="1"/>
  <c r="K2574" i="1"/>
  <c r="N2574" i="1" s="1"/>
  <c r="K2575" i="1"/>
  <c r="N2575" i="1" s="1"/>
  <c r="K2576" i="1"/>
  <c r="N2576" i="1"/>
  <c r="K2577" i="1"/>
  <c r="N2577" i="1" s="1"/>
  <c r="K2578" i="1"/>
  <c r="N2578" i="1" s="1"/>
  <c r="K2579" i="1"/>
  <c r="N2579" i="1" s="1"/>
  <c r="K2580" i="1"/>
  <c r="N2580" i="1" s="1"/>
  <c r="K2581" i="1"/>
  <c r="N2581" i="1"/>
  <c r="K2582" i="1"/>
  <c r="N2582" i="1" s="1"/>
  <c r="K2583" i="1"/>
  <c r="N2583" i="1" s="1"/>
  <c r="K2584" i="1"/>
  <c r="N2584" i="1"/>
  <c r="K2585" i="1"/>
  <c r="N2585" i="1" s="1"/>
  <c r="K2586" i="1"/>
  <c r="N2586" i="1" s="1"/>
  <c r="K2587" i="1"/>
  <c r="N2587" i="1" s="1"/>
  <c r="K2588" i="1"/>
  <c r="N2588" i="1" s="1"/>
  <c r="K2589" i="1"/>
  <c r="N2589" i="1"/>
  <c r="K2590" i="1"/>
  <c r="N2590" i="1" s="1"/>
  <c r="K2591" i="1"/>
  <c r="N2591" i="1" s="1"/>
  <c r="K2592" i="1"/>
  <c r="N2592" i="1"/>
  <c r="K2593" i="1"/>
  <c r="N2593" i="1" s="1"/>
  <c r="K2594" i="1"/>
  <c r="N2594" i="1" s="1"/>
  <c r="K2595" i="1"/>
  <c r="N2595" i="1" s="1"/>
  <c r="K2596" i="1"/>
  <c r="N2596" i="1" s="1"/>
  <c r="K2597" i="1"/>
  <c r="N2597" i="1"/>
  <c r="K2598" i="1"/>
  <c r="N2598" i="1" s="1"/>
  <c r="K2599" i="1"/>
  <c r="N2599" i="1" s="1"/>
  <c r="K2600" i="1"/>
  <c r="N2600" i="1"/>
  <c r="K2601" i="1"/>
  <c r="N2601" i="1"/>
  <c r="K2602" i="1"/>
  <c r="N2602" i="1" s="1"/>
  <c r="K2603" i="1"/>
  <c r="N2603" i="1" s="1"/>
  <c r="C2604" i="1"/>
  <c r="D2604" i="1"/>
  <c r="E2604" i="1"/>
  <c r="E2605" i="1" s="1"/>
  <c r="E2606" i="1" s="1"/>
  <c r="E2607" i="1" s="1"/>
  <c r="E2608" i="1" s="1"/>
  <c r="E2609" i="1" s="1"/>
  <c r="F2604" i="1"/>
  <c r="G2604" i="1"/>
  <c r="H2604" i="1"/>
  <c r="I2604" i="1"/>
  <c r="K2604" i="1"/>
  <c r="N2604" i="1" s="1"/>
  <c r="O2604" i="1"/>
  <c r="P2604" i="1"/>
  <c r="R2604" i="1"/>
  <c r="S2604" i="1"/>
  <c r="T2604" i="1"/>
  <c r="K2605" i="1"/>
  <c r="N2605" i="1"/>
  <c r="K2606" i="1"/>
  <c r="N2606" i="1"/>
  <c r="K2607" i="1"/>
  <c r="N2607" i="1"/>
  <c r="K2608" i="1"/>
  <c r="N2608" i="1"/>
  <c r="K2609" i="1"/>
  <c r="N2609" i="1" s="1"/>
  <c r="K2610" i="1"/>
  <c r="N2610" i="1" s="1"/>
  <c r="K2611" i="1"/>
  <c r="N2611" i="1" s="1"/>
  <c r="C2612" i="1"/>
  <c r="D2612" i="1"/>
  <c r="K2612" i="1" s="1"/>
  <c r="N2612" i="1" s="1"/>
  <c r="E2612" i="1"/>
  <c r="E2613" i="1" s="1"/>
  <c r="E2614" i="1" s="1"/>
  <c r="E2615" i="1" s="1"/>
  <c r="E2616" i="1" s="1"/>
  <c r="E2617" i="1" s="1"/>
  <c r="E2618" i="1" s="1"/>
  <c r="E2619" i="1" s="1"/>
  <c r="E2620" i="1" s="1"/>
  <c r="E2621" i="1" s="1"/>
  <c r="F2612" i="1"/>
  <c r="G2612" i="1"/>
  <c r="H2612" i="1"/>
  <c r="I2612" i="1"/>
  <c r="R2612" i="1"/>
  <c r="S2612" i="1"/>
  <c r="T2612" i="1"/>
  <c r="K2613" i="1"/>
  <c r="N2613" i="1"/>
  <c r="R2613" i="1"/>
  <c r="R2614" i="1" s="1"/>
  <c r="R2615" i="1" s="1"/>
  <c r="S2613" i="1"/>
  <c r="S2614" i="1" s="1"/>
  <c r="S2615" i="1" s="1"/>
  <c r="K2614" i="1"/>
  <c r="N2614" i="1"/>
  <c r="K2615" i="1"/>
  <c r="N2615" i="1" s="1"/>
  <c r="K2616" i="1"/>
  <c r="N2616" i="1" s="1"/>
  <c r="K2617" i="1"/>
  <c r="N2617" i="1" s="1"/>
  <c r="K2618" i="1"/>
  <c r="N2618" i="1" s="1"/>
  <c r="K2619" i="1"/>
  <c r="N2619" i="1"/>
  <c r="K2620" i="1"/>
  <c r="N2620" i="1"/>
  <c r="K2621" i="1"/>
  <c r="N2621" i="1" s="1"/>
  <c r="K2622" i="1"/>
  <c r="N2622" i="1" s="1"/>
  <c r="K2623" i="1"/>
  <c r="N2623" i="1"/>
  <c r="K2624" i="1"/>
  <c r="N2624" i="1" s="1"/>
  <c r="C2625" i="1"/>
  <c r="D2625" i="1"/>
  <c r="E2625" i="1"/>
  <c r="F2625" i="1"/>
  <c r="K2625" i="1" s="1"/>
  <c r="N2625" i="1" s="1"/>
  <c r="G2625" i="1"/>
  <c r="H2625" i="1"/>
  <c r="I2625" i="1"/>
  <c r="R2625" i="1"/>
  <c r="S2625" i="1"/>
  <c r="T2625" i="1"/>
  <c r="K2626" i="1"/>
  <c r="N2626" i="1" s="1"/>
  <c r="K2627" i="1"/>
  <c r="N2627" i="1"/>
  <c r="K2628" i="1"/>
  <c r="N2628" i="1"/>
  <c r="K2629" i="1"/>
  <c r="N2629" i="1" s="1"/>
  <c r="F2630" i="1"/>
  <c r="K2630" i="1" s="1"/>
  <c r="N2630" i="1" s="1"/>
  <c r="G2630" i="1"/>
  <c r="T2630" i="1"/>
  <c r="K2631" i="1"/>
  <c r="N2631" i="1" s="1"/>
  <c r="K2632" i="1"/>
  <c r="N2632" i="1"/>
  <c r="K2633" i="1"/>
  <c r="N2633" i="1" s="1"/>
  <c r="K2634" i="1"/>
  <c r="N2634" i="1" s="1"/>
  <c r="K2635" i="1"/>
  <c r="N2635" i="1"/>
  <c r="K2636" i="1"/>
  <c r="N2636" i="1" s="1"/>
  <c r="C2637" i="1"/>
  <c r="D2637" i="1"/>
  <c r="K2637" i="1" s="1"/>
  <c r="N2637" i="1" s="1"/>
  <c r="E2637" i="1"/>
  <c r="F2637" i="1"/>
  <c r="G2637" i="1"/>
  <c r="H2637" i="1"/>
  <c r="I2637" i="1"/>
  <c r="R2637" i="1"/>
  <c r="S2637" i="1"/>
  <c r="T2637" i="1"/>
  <c r="K2638" i="1"/>
  <c r="N2638" i="1"/>
  <c r="K2639" i="1"/>
  <c r="N2639" i="1" s="1"/>
  <c r="K2640" i="1"/>
  <c r="N2640" i="1"/>
  <c r="K2641" i="1"/>
  <c r="N2641" i="1" s="1"/>
  <c r="K2642" i="1"/>
  <c r="N2642" i="1" s="1"/>
  <c r="K2643" i="1"/>
  <c r="N2643" i="1"/>
  <c r="K2644" i="1"/>
  <c r="N2644" i="1" s="1"/>
  <c r="K2645" i="1"/>
  <c r="N2645" i="1" s="1"/>
  <c r="K2646" i="1"/>
  <c r="N2646" i="1"/>
  <c r="C2647" i="1"/>
  <c r="D2647" i="1"/>
  <c r="K2647" i="1" s="1"/>
  <c r="N2647" i="1" s="1"/>
  <c r="T2647" i="1"/>
  <c r="K2648" i="1"/>
  <c r="N2648" i="1" s="1"/>
  <c r="K2649" i="1"/>
  <c r="N2649" i="1" s="1"/>
  <c r="K2650" i="1"/>
  <c r="N2650" i="1"/>
  <c r="K2651" i="1"/>
  <c r="N2651" i="1"/>
  <c r="K2652" i="1"/>
  <c r="N2652" i="1"/>
  <c r="K2653" i="1"/>
  <c r="N2653" i="1" s="1"/>
  <c r="K2654" i="1"/>
  <c r="N2654" i="1" s="1"/>
  <c r="K2655" i="1"/>
  <c r="N2655" i="1" s="1"/>
  <c r="K2656" i="1"/>
  <c r="N2656" i="1"/>
  <c r="K2657" i="1"/>
  <c r="N2657" i="1" s="1"/>
  <c r="K2658" i="1"/>
  <c r="N2658" i="1" s="1"/>
  <c r="K2659" i="1"/>
  <c r="N2659" i="1"/>
  <c r="K2660" i="1"/>
  <c r="N2660" i="1" s="1"/>
  <c r="K2661" i="1"/>
  <c r="N2661" i="1" s="1"/>
  <c r="K2662" i="1"/>
  <c r="N2662" i="1" s="1"/>
  <c r="K2663" i="1"/>
  <c r="N2663" i="1" s="1"/>
  <c r="K2664" i="1"/>
  <c r="N2664" i="1"/>
  <c r="K2665" i="1"/>
  <c r="N2665" i="1" s="1"/>
  <c r="K2666" i="1"/>
  <c r="N2666" i="1" s="1"/>
  <c r="K2667" i="1"/>
  <c r="N2667" i="1"/>
  <c r="K2668" i="1"/>
  <c r="N2668" i="1" s="1"/>
  <c r="K2669" i="1"/>
  <c r="N2669" i="1" s="1"/>
  <c r="K2670" i="1"/>
  <c r="N2670" i="1" s="1"/>
  <c r="K2671" i="1"/>
  <c r="N2671" i="1" s="1"/>
  <c r="K2672" i="1"/>
  <c r="N2672" i="1"/>
  <c r="K2673" i="1"/>
  <c r="N2673" i="1" s="1"/>
  <c r="K2674" i="1"/>
  <c r="N2674" i="1" s="1"/>
  <c r="K2675" i="1"/>
  <c r="N2675" i="1"/>
  <c r="K2676" i="1"/>
  <c r="N2676" i="1" s="1"/>
  <c r="K2677" i="1"/>
  <c r="N2677" i="1" s="1"/>
  <c r="K2678" i="1"/>
  <c r="N2678" i="1" s="1"/>
  <c r="K2679" i="1"/>
  <c r="N2679" i="1" s="1"/>
  <c r="K2680" i="1"/>
  <c r="N2680" i="1"/>
  <c r="K2681" i="1"/>
  <c r="N2681" i="1" s="1"/>
  <c r="K2682" i="1"/>
  <c r="N2682" i="1" s="1"/>
  <c r="K2683" i="1"/>
  <c r="N2683" i="1"/>
  <c r="C2684" i="1"/>
  <c r="C2685" i="1" s="1"/>
  <c r="D2684" i="1"/>
  <c r="E2684" i="1"/>
  <c r="F2684" i="1"/>
  <c r="G2684" i="1"/>
  <c r="G2685" i="1" s="1"/>
  <c r="H2684" i="1"/>
  <c r="I2684" i="1"/>
  <c r="R2684" i="1"/>
  <c r="S2684" i="1"/>
  <c r="S2685" i="1" s="1"/>
  <c r="T2684" i="1"/>
  <c r="T2685" i="1" s="1"/>
  <c r="E2685" i="1"/>
  <c r="F2685" i="1"/>
  <c r="H2685" i="1"/>
  <c r="I2685" i="1"/>
  <c r="R2685" i="1"/>
  <c r="K2686" i="1"/>
  <c r="N2686" i="1" s="1"/>
  <c r="K2687" i="1"/>
  <c r="N2687" i="1" s="1"/>
  <c r="K2688" i="1"/>
  <c r="N2688" i="1" s="1"/>
  <c r="K2689" i="1"/>
  <c r="N2689" i="1" s="1"/>
  <c r="K2690" i="1"/>
  <c r="N2690" i="1" s="1"/>
  <c r="K2691" i="1"/>
  <c r="N2691" i="1" s="1"/>
  <c r="K2692" i="1"/>
  <c r="N2692" i="1" s="1"/>
  <c r="K2693" i="1"/>
  <c r="N2693" i="1" s="1"/>
  <c r="K2694" i="1"/>
  <c r="N2694" i="1" s="1"/>
  <c r="K2695" i="1"/>
  <c r="N2695" i="1"/>
  <c r="K2696" i="1"/>
  <c r="N2696" i="1" s="1"/>
  <c r="K2697" i="1"/>
  <c r="N2697" i="1" s="1"/>
  <c r="K2698" i="1"/>
  <c r="N2698" i="1"/>
  <c r="K2699" i="1"/>
  <c r="N2699" i="1" s="1"/>
  <c r="K2700" i="1"/>
  <c r="N2700" i="1" s="1"/>
  <c r="K2701" i="1"/>
  <c r="N2701" i="1" s="1"/>
  <c r="K2702" i="1"/>
  <c r="N2702" i="1" s="1"/>
  <c r="K2703" i="1"/>
  <c r="N2703" i="1" s="1"/>
  <c r="K2704" i="1"/>
  <c r="N2704" i="1" s="1"/>
  <c r="K2705" i="1"/>
  <c r="N2705" i="1" s="1"/>
  <c r="K2706" i="1"/>
  <c r="N2706" i="1" s="1"/>
  <c r="K2707" i="1"/>
  <c r="N2707" i="1" s="1"/>
  <c r="K2708" i="1"/>
  <c r="N2708" i="1" s="1"/>
  <c r="K2709" i="1"/>
  <c r="N2709" i="1" s="1"/>
  <c r="K2710" i="1"/>
  <c r="N2710" i="1" s="1"/>
  <c r="K2711" i="1"/>
  <c r="N2711" i="1"/>
  <c r="K2712" i="1"/>
  <c r="N2712" i="1" s="1"/>
  <c r="K2713" i="1"/>
  <c r="N2713" i="1" s="1"/>
  <c r="K2714" i="1"/>
  <c r="N2714" i="1"/>
  <c r="K2715" i="1"/>
  <c r="N2715" i="1" s="1"/>
  <c r="K2716" i="1"/>
  <c r="N2716" i="1" s="1"/>
  <c r="K2717" i="1"/>
  <c r="N2717" i="1" s="1"/>
  <c r="K2718" i="1"/>
  <c r="N2718" i="1" s="1"/>
  <c r="K2719" i="1"/>
  <c r="N2719" i="1" s="1"/>
  <c r="K2720" i="1"/>
  <c r="N2720" i="1" s="1"/>
  <c r="K2721" i="1"/>
  <c r="N2721" i="1" s="1"/>
  <c r="K2722" i="1"/>
  <c r="N2722" i="1" s="1"/>
  <c r="K2723" i="1"/>
  <c r="N2723" i="1" s="1"/>
  <c r="K2724" i="1"/>
  <c r="N2724" i="1" s="1"/>
  <c r="K2725" i="1"/>
  <c r="N2725" i="1" s="1"/>
  <c r="K2726" i="1"/>
  <c r="N2726" i="1" s="1"/>
  <c r="K2727" i="1"/>
  <c r="N2727" i="1"/>
  <c r="K2728" i="1"/>
  <c r="N2728" i="1" s="1"/>
  <c r="K2729" i="1"/>
  <c r="N2729" i="1" s="1"/>
  <c r="K2730" i="1"/>
  <c r="N2730" i="1"/>
  <c r="K2731" i="1"/>
  <c r="N2731" i="1" s="1"/>
  <c r="K2732" i="1"/>
  <c r="N2732" i="1" s="1"/>
  <c r="K2733" i="1"/>
  <c r="N2733" i="1" s="1"/>
  <c r="K2734" i="1"/>
  <c r="N2734" i="1" s="1"/>
  <c r="K2735" i="1"/>
  <c r="N2735" i="1" s="1"/>
  <c r="K2736" i="1"/>
  <c r="N2736" i="1" s="1"/>
  <c r="K2737" i="1"/>
  <c r="N2737" i="1" s="1"/>
  <c r="K2738" i="1"/>
  <c r="N2738" i="1" s="1"/>
  <c r="K2739" i="1"/>
  <c r="N2739" i="1" s="1"/>
  <c r="K2740" i="1"/>
  <c r="N2740" i="1" s="1"/>
  <c r="K2741" i="1"/>
  <c r="N2741" i="1" s="1"/>
  <c r="K2742" i="1"/>
  <c r="N2742" i="1" s="1"/>
  <c r="K2743" i="1"/>
  <c r="N2743" i="1"/>
  <c r="K2744" i="1"/>
  <c r="N2744" i="1" s="1"/>
  <c r="K2745" i="1"/>
  <c r="N2745" i="1" s="1"/>
  <c r="K2746" i="1"/>
  <c r="N2746" i="1"/>
  <c r="K2747" i="1"/>
  <c r="N2747" i="1" s="1"/>
  <c r="K2748" i="1"/>
  <c r="N2748" i="1" s="1"/>
  <c r="K2749" i="1"/>
  <c r="N2749" i="1" s="1"/>
  <c r="K2750" i="1"/>
  <c r="N2750" i="1" s="1"/>
  <c r="K2751" i="1"/>
  <c r="N2751" i="1" s="1"/>
  <c r="K2752" i="1"/>
  <c r="N2752" i="1" s="1"/>
  <c r="K2753" i="1"/>
  <c r="N2753" i="1" s="1"/>
  <c r="K2754" i="1"/>
  <c r="N2754" i="1" s="1"/>
  <c r="K2755" i="1"/>
  <c r="N2755" i="1" s="1"/>
  <c r="K2756" i="1"/>
  <c r="N2756" i="1" s="1"/>
  <c r="K2757" i="1"/>
  <c r="N2757" i="1" s="1"/>
  <c r="K2758" i="1"/>
  <c r="N2758" i="1" s="1"/>
  <c r="K2759" i="1"/>
  <c r="N2759" i="1"/>
  <c r="K2760" i="1"/>
  <c r="N2760" i="1" s="1"/>
  <c r="K2761" i="1"/>
  <c r="N2761" i="1" s="1"/>
  <c r="K2762" i="1"/>
  <c r="N2762" i="1"/>
  <c r="K2763" i="1"/>
  <c r="N2763" i="1" s="1"/>
  <c r="K2764" i="1"/>
  <c r="N2764" i="1" s="1"/>
  <c r="K2765" i="1"/>
  <c r="N2765" i="1" s="1"/>
  <c r="K2766" i="1"/>
  <c r="N2766" i="1" s="1"/>
  <c r="K2767" i="1"/>
  <c r="N2767" i="1" s="1"/>
  <c r="K2768" i="1"/>
  <c r="N2768" i="1" s="1"/>
  <c r="K2769" i="1"/>
  <c r="N2769" i="1" s="1"/>
  <c r="K2770" i="1"/>
  <c r="N2770" i="1" s="1"/>
  <c r="K2771" i="1"/>
  <c r="N2771" i="1" s="1"/>
  <c r="K2772" i="1"/>
  <c r="N2772" i="1" s="1"/>
  <c r="K2773" i="1"/>
  <c r="N2773" i="1" s="1"/>
  <c r="K2774" i="1"/>
  <c r="N2774" i="1" s="1"/>
  <c r="K2775" i="1"/>
  <c r="N2775" i="1"/>
  <c r="K2776" i="1"/>
  <c r="N2776" i="1" s="1"/>
  <c r="K2777" i="1"/>
  <c r="N2777" i="1" s="1"/>
  <c r="K2778" i="1"/>
  <c r="N2778" i="1"/>
  <c r="K2779" i="1"/>
  <c r="N2779" i="1" s="1"/>
  <c r="K2780" i="1"/>
  <c r="N2780" i="1" s="1"/>
  <c r="K2781" i="1"/>
  <c r="N2781" i="1" s="1"/>
  <c r="K2782" i="1"/>
  <c r="N2782" i="1" s="1"/>
  <c r="K2783" i="1"/>
  <c r="N2783" i="1" s="1"/>
  <c r="K2784" i="1"/>
  <c r="N2784" i="1" s="1"/>
  <c r="K2785" i="1"/>
  <c r="N2785" i="1" s="1"/>
  <c r="K2786" i="1"/>
  <c r="N2786" i="1" s="1"/>
  <c r="K2787" i="1"/>
  <c r="N2787" i="1" s="1"/>
  <c r="K2788" i="1"/>
  <c r="N2788" i="1" s="1"/>
  <c r="K2789" i="1"/>
  <c r="N2789" i="1" s="1"/>
  <c r="K2790" i="1"/>
  <c r="N2790" i="1" s="1"/>
  <c r="K2791" i="1"/>
  <c r="N2791" i="1"/>
  <c r="K2792" i="1"/>
  <c r="N2792" i="1" s="1"/>
  <c r="K2793" i="1"/>
  <c r="N2793" i="1" s="1"/>
  <c r="K2794" i="1"/>
  <c r="N2794" i="1"/>
  <c r="K2795" i="1"/>
  <c r="N2795" i="1" s="1"/>
  <c r="K2796" i="1"/>
  <c r="N2796" i="1" s="1"/>
  <c r="K2797" i="1"/>
  <c r="N2797" i="1" s="1"/>
  <c r="K2798" i="1"/>
  <c r="N2798" i="1" s="1"/>
  <c r="K2799" i="1"/>
  <c r="N2799" i="1" s="1"/>
  <c r="K2800" i="1"/>
  <c r="N2800" i="1" s="1"/>
  <c r="K2801" i="1"/>
  <c r="N2801" i="1" s="1"/>
  <c r="K2802" i="1"/>
  <c r="N2802" i="1" s="1"/>
  <c r="K2803" i="1"/>
  <c r="N2803" i="1" s="1"/>
  <c r="K2804" i="1"/>
  <c r="N2804" i="1" s="1"/>
  <c r="K2805" i="1"/>
  <c r="N2805" i="1" s="1"/>
  <c r="K2806" i="1"/>
  <c r="N2806" i="1" s="1"/>
  <c r="K2807" i="1"/>
  <c r="N2807" i="1"/>
  <c r="K2808" i="1"/>
  <c r="N2808" i="1" s="1"/>
  <c r="K2809" i="1"/>
  <c r="N2809" i="1" s="1"/>
  <c r="K2810" i="1"/>
  <c r="N2810" i="1"/>
  <c r="K2811" i="1"/>
  <c r="N2811" i="1" s="1"/>
  <c r="K2812" i="1"/>
  <c r="N2812" i="1" s="1"/>
  <c r="K2813" i="1"/>
  <c r="N2813" i="1" s="1"/>
  <c r="K2814" i="1"/>
  <c r="N2814" i="1" s="1"/>
  <c r="K2815" i="1"/>
  <c r="N2815" i="1" s="1"/>
  <c r="K2816" i="1"/>
  <c r="N2816" i="1" s="1"/>
  <c r="K2817" i="1"/>
  <c r="N2817" i="1" s="1"/>
  <c r="K2818" i="1"/>
  <c r="N2818" i="1" s="1"/>
  <c r="K2819" i="1"/>
  <c r="N2819" i="1" s="1"/>
  <c r="K2820" i="1"/>
  <c r="N2820" i="1" s="1"/>
  <c r="K2821" i="1"/>
  <c r="N2821" i="1" s="1"/>
  <c r="K2822" i="1"/>
  <c r="N2822" i="1" s="1"/>
  <c r="K2823" i="1"/>
  <c r="N2823" i="1" s="1"/>
  <c r="K2824" i="1"/>
  <c r="N2824" i="1" s="1"/>
  <c r="K2825" i="1"/>
  <c r="N2825" i="1" s="1"/>
  <c r="K2826" i="1"/>
  <c r="N2826" i="1"/>
  <c r="K2827" i="1"/>
  <c r="N2827" i="1" s="1"/>
  <c r="K2828" i="1"/>
  <c r="N2828" i="1" s="1"/>
  <c r="K2829" i="1"/>
  <c r="N2829" i="1" s="1"/>
  <c r="K2830" i="1"/>
  <c r="N2830" i="1"/>
  <c r="K2831" i="1"/>
  <c r="N2831" i="1" s="1"/>
  <c r="K2832" i="1"/>
  <c r="N2832" i="1" s="1"/>
  <c r="K2833" i="1"/>
  <c r="N2833" i="1" s="1"/>
  <c r="K2834" i="1"/>
  <c r="N2834" i="1"/>
  <c r="K2835" i="1"/>
  <c r="N2835" i="1" s="1"/>
  <c r="K2836" i="1"/>
  <c r="N2836" i="1" s="1"/>
  <c r="K2837" i="1"/>
  <c r="N2837" i="1" s="1"/>
  <c r="K2838" i="1"/>
  <c r="N2838" i="1" s="1"/>
  <c r="K2839" i="1"/>
  <c r="N2839" i="1" s="1"/>
  <c r="K2840" i="1"/>
  <c r="N2840" i="1" s="1"/>
  <c r="K2841" i="1"/>
  <c r="N2841" i="1" s="1"/>
  <c r="K2842" i="1"/>
  <c r="N2842" i="1"/>
  <c r="K2843" i="1"/>
  <c r="N2843" i="1"/>
  <c r="K2844" i="1"/>
  <c r="N2844" i="1"/>
  <c r="K2845" i="1"/>
  <c r="N2845" i="1"/>
  <c r="K2846" i="1"/>
  <c r="N2846" i="1"/>
  <c r="K2847" i="1"/>
  <c r="N2847" i="1"/>
  <c r="K2848" i="1"/>
  <c r="N2848" i="1"/>
  <c r="K2849" i="1"/>
  <c r="N2849" i="1"/>
  <c r="K2850" i="1"/>
  <c r="N2850" i="1"/>
  <c r="K2851" i="1"/>
  <c r="N2851" i="1"/>
  <c r="K2852" i="1"/>
  <c r="N2852" i="1"/>
  <c r="K2853" i="1"/>
  <c r="N2853" i="1"/>
  <c r="K2854" i="1"/>
  <c r="N2854" i="1"/>
  <c r="K2855" i="1"/>
  <c r="N2855" i="1"/>
  <c r="K2856" i="1"/>
  <c r="N2856" i="1"/>
  <c r="C2857" i="1"/>
  <c r="D2857" i="1"/>
  <c r="K2857" i="1" s="1"/>
  <c r="N2857" i="1" s="1"/>
  <c r="E2857" i="1"/>
  <c r="F2857" i="1"/>
  <c r="G2857" i="1"/>
  <c r="H2857" i="1"/>
  <c r="I2857" i="1"/>
  <c r="R2857" i="1"/>
  <c r="S2857" i="1"/>
  <c r="T2857" i="1"/>
  <c r="U2857" i="1"/>
  <c r="K2858" i="1"/>
  <c r="N2858" i="1" s="1"/>
  <c r="K2859" i="1"/>
  <c r="N2859" i="1" s="1"/>
  <c r="K2860" i="1"/>
  <c r="N2860" i="1" s="1"/>
  <c r="K2861" i="1"/>
  <c r="N2861" i="1" s="1"/>
  <c r="K2862" i="1"/>
  <c r="N2862" i="1" s="1"/>
  <c r="K2863" i="1"/>
  <c r="N2863" i="1" s="1"/>
  <c r="K2864" i="1"/>
  <c r="N2864" i="1" s="1"/>
  <c r="K2865" i="1"/>
  <c r="N2865" i="1" s="1"/>
  <c r="K2866" i="1"/>
  <c r="N2866" i="1" s="1"/>
  <c r="K2867" i="1"/>
  <c r="N2867" i="1" s="1"/>
  <c r="K2868" i="1"/>
  <c r="N2868" i="1" s="1"/>
  <c r="K2869" i="1"/>
  <c r="N2869" i="1" s="1"/>
  <c r="K2870" i="1"/>
  <c r="N2870" i="1" s="1"/>
  <c r="K2871" i="1"/>
  <c r="N2871" i="1" s="1"/>
  <c r="K2872" i="1"/>
  <c r="N2872" i="1" s="1"/>
  <c r="K2873" i="1"/>
  <c r="N2873" i="1" s="1"/>
  <c r="K2874" i="1"/>
  <c r="N2874" i="1" s="1"/>
  <c r="K2875" i="1"/>
  <c r="N2875" i="1" s="1"/>
  <c r="K2876" i="1"/>
  <c r="N2876" i="1" s="1"/>
  <c r="K2877" i="1"/>
  <c r="N2877" i="1" s="1"/>
  <c r="K2878" i="1"/>
  <c r="N2878" i="1" s="1"/>
  <c r="K2879" i="1"/>
  <c r="N2879" i="1" s="1"/>
  <c r="K2880" i="1"/>
  <c r="N2880" i="1" s="1"/>
  <c r="K2881" i="1"/>
  <c r="N2881" i="1" s="1"/>
  <c r="K2882" i="1"/>
  <c r="N2882" i="1" s="1"/>
  <c r="K2883" i="1"/>
  <c r="N2883" i="1" s="1"/>
  <c r="K2884" i="1"/>
  <c r="N2884" i="1" s="1"/>
  <c r="K2885" i="1"/>
  <c r="N2885" i="1" s="1"/>
  <c r="K2886" i="1"/>
  <c r="N2886" i="1" s="1"/>
  <c r="K2887" i="1"/>
  <c r="N2887" i="1" s="1"/>
  <c r="K2888" i="1"/>
  <c r="N2888" i="1" s="1"/>
  <c r="K2889" i="1"/>
  <c r="N2889" i="1" s="1"/>
  <c r="K2890" i="1"/>
  <c r="N2890" i="1" s="1"/>
  <c r="K2891" i="1"/>
  <c r="N2891" i="1" s="1"/>
  <c r="K2892" i="1"/>
  <c r="N2892" i="1" s="1"/>
  <c r="K2893" i="1"/>
  <c r="N2893" i="1" s="1"/>
  <c r="K2894" i="1"/>
  <c r="N2894" i="1" s="1"/>
  <c r="K2895" i="1"/>
  <c r="N2895" i="1" s="1"/>
  <c r="K2896" i="1"/>
  <c r="N2896" i="1" s="1"/>
  <c r="K2897" i="1"/>
  <c r="N2897" i="1" s="1"/>
  <c r="K2898" i="1"/>
  <c r="N2898" i="1" s="1"/>
  <c r="K2899" i="1"/>
  <c r="N2899" i="1" s="1"/>
  <c r="K2900" i="1"/>
  <c r="N2900" i="1" s="1"/>
  <c r="K2901" i="1"/>
  <c r="N2901" i="1" s="1"/>
  <c r="K2902" i="1"/>
  <c r="N2902" i="1" s="1"/>
  <c r="K2903" i="1"/>
  <c r="N2903" i="1" s="1"/>
  <c r="K2904" i="1"/>
  <c r="N2904" i="1" s="1"/>
  <c r="K2905" i="1"/>
  <c r="N2905" i="1" s="1"/>
  <c r="K2906" i="1"/>
  <c r="N2906" i="1" s="1"/>
  <c r="K2907" i="1"/>
  <c r="N2907" i="1" s="1"/>
  <c r="K2908" i="1"/>
  <c r="N2908" i="1" s="1"/>
  <c r="K2909" i="1"/>
  <c r="N2909" i="1" s="1"/>
  <c r="K2910" i="1"/>
  <c r="N2910" i="1" s="1"/>
  <c r="K2911" i="1"/>
  <c r="N2911" i="1" s="1"/>
  <c r="K2912" i="1"/>
  <c r="N2912" i="1" s="1"/>
  <c r="K2913" i="1"/>
  <c r="N2913" i="1" s="1"/>
  <c r="K2914" i="1"/>
  <c r="N2914" i="1" s="1"/>
  <c r="K2915" i="1"/>
  <c r="N2915" i="1" s="1"/>
  <c r="K2916" i="1"/>
  <c r="N2916" i="1" s="1"/>
  <c r="K2917" i="1"/>
  <c r="N2917" i="1" s="1"/>
  <c r="K2918" i="1"/>
  <c r="N2918" i="1" s="1"/>
  <c r="K2919" i="1"/>
  <c r="N2919" i="1" s="1"/>
  <c r="K2920" i="1"/>
  <c r="N2920" i="1" s="1"/>
  <c r="K2921" i="1"/>
  <c r="N2921" i="1" s="1"/>
  <c r="K2922" i="1"/>
  <c r="N2922" i="1" s="1"/>
  <c r="K2923" i="1"/>
  <c r="N2923" i="1" s="1"/>
  <c r="K2924" i="1"/>
  <c r="N2924" i="1" s="1"/>
  <c r="K2925" i="1"/>
  <c r="N2925" i="1" s="1"/>
  <c r="K2926" i="1"/>
  <c r="N2926" i="1" s="1"/>
  <c r="K2927" i="1"/>
  <c r="N2927" i="1" s="1"/>
  <c r="K2928" i="1"/>
  <c r="N2928" i="1" s="1"/>
  <c r="K2929" i="1"/>
  <c r="N2929" i="1" s="1"/>
  <c r="K2930" i="1"/>
  <c r="N2930" i="1" s="1"/>
  <c r="K2931" i="1"/>
  <c r="N2931" i="1" s="1"/>
  <c r="K2932" i="1"/>
  <c r="N2932" i="1" s="1"/>
  <c r="K2933" i="1"/>
  <c r="N2933" i="1" s="1"/>
  <c r="K2934" i="1"/>
  <c r="N2934" i="1" s="1"/>
  <c r="K2935" i="1"/>
  <c r="N2935" i="1" s="1"/>
  <c r="K2936" i="1"/>
  <c r="N2936" i="1" s="1"/>
  <c r="K2937" i="1"/>
  <c r="N2937" i="1" s="1"/>
  <c r="K2938" i="1"/>
  <c r="N2938" i="1" s="1"/>
  <c r="K2939" i="1"/>
  <c r="N2939" i="1" s="1"/>
  <c r="K2940" i="1"/>
  <c r="N2940" i="1" s="1"/>
  <c r="K2941" i="1"/>
  <c r="N2941" i="1" s="1"/>
  <c r="K2942" i="1"/>
  <c r="N2942" i="1" s="1"/>
  <c r="C2943" i="1"/>
  <c r="D2943" i="1"/>
  <c r="K2943" i="1" s="1"/>
  <c r="N2943" i="1" s="1"/>
  <c r="E2943" i="1"/>
  <c r="F2943" i="1"/>
  <c r="G2943" i="1"/>
  <c r="H2943" i="1"/>
  <c r="I2943" i="1"/>
  <c r="R2943" i="1"/>
  <c r="S2943" i="1"/>
  <c r="T2943" i="1"/>
  <c r="U2943" i="1"/>
  <c r="K2944" i="1"/>
  <c r="N2944" i="1" s="1"/>
  <c r="K2945" i="1"/>
  <c r="N2945" i="1" s="1"/>
  <c r="K2946" i="1"/>
  <c r="N2946" i="1" s="1"/>
  <c r="K2947" i="1"/>
  <c r="N2947" i="1" s="1"/>
  <c r="K2948" i="1"/>
  <c r="N2948" i="1" s="1"/>
  <c r="K2949" i="1"/>
  <c r="N2949" i="1"/>
  <c r="K2950" i="1"/>
  <c r="N2950" i="1" s="1"/>
  <c r="K2951" i="1"/>
  <c r="N2951" i="1" s="1"/>
  <c r="K2952" i="1"/>
  <c r="N2952" i="1"/>
  <c r="K2953" i="1"/>
  <c r="N2953" i="1" s="1"/>
  <c r="K2954" i="1"/>
  <c r="N2954" i="1"/>
  <c r="K2955" i="1"/>
  <c r="N2955" i="1" s="1"/>
  <c r="K2956" i="1"/>
  <c r="N2956" i="1"/>
  <c r="K2957" i="1"/>
  <c r="N2957" i="1"/>
  <c r="K2958" i="1"/>
  <c r="N2958" i="1"/>
  <c r="K2959" i="1"/>
  <c r="N2959" i="1" s="1"/>
  <c r="K2960" i="1"/>
  <c r="N2960" i="1" s="1"/>
  <c r="K2961" i="1"/>
  <c r="N2961" i="1"/>
  <c r="K2962" i="1"/>
  <c r="N2962" i="1" s="1"/>
  <c r="K2963" i="1"/>
  <c r="N2963" i="1" s="1"/>
  <c r="K2964" i="1"/>
  <c r="N2964" i="1"/>
  <c r="K2965" i="1"/>
  <c r="N2965" i="1"/>
  <c r="K2966" i="1"/>
  <c r="N2966" i="1"/>
  <c r="K2967" i="1"/>
  <c r="N2967" i="1" s="1"/>
  <c r="K2968" i="1"/>
  <c r="N2968" i="1" s="1"/>
  <c r="K2969" i="1"/>
  <c r="N2969" i="1" s="1"/>
  <c r="K2970" i="1"/>
  <c r="N2970" i="1"/>
  <c r="K2971" i="1"/>
  <c r="N2971" i="1" s="1"/>
  <c r="K2972" i="1"/>
  <c r="N2972" i="1"/>
  <c r="K2973" i="1"/>
  <c r="N2973" i="1" s="1"/>
  <c r="K2974" i="1"/>
  <c r="N2974" i="1"/>
  <c r="K2975" i="1"/>
  <c r="N2975" i="1" s="1"/>
  <c r="K2976" i="1"/>
  <c r="N2976" i="1" s="1"/>
  <c r="K2977" i="1"/>
  <c r="N2977" i="1"/>
  <c r="K2978" i="1"/>
  <c r="N2978" i="1" s="1"/>
  <c r="K2979" i="1"/>
  <c r="N2979" i="1" s="1"/>
  <c r="K2980" i="1"/>
  <c r="N2980" i="1"/>
  <c r="C2981" i="1"/>
  <c r="D2981" i="1"/>
  <c r="K2981" i="1" s="1"/>
  <c r="N2981" i="1" s="1"/>
  <c r="T2981" i="1"/>
  <c r="T2982" i="1" s="1"/>
  <c r="T2983" i="1" s="1"/>
  <c r="T2984" i="1" s="1"/>
  <c r="T2985" i="1" s="1"/>
  <c r="T2986" i="1" s="1"/>
  <c r="U2981" i="1"/>
  <c r="U2982" i="1" s="1"/>
  <c r="U2983" i="1" s="1"/>
  <c r="U2984" i="1" s="1"/>
  <c r="U2985" i="1" s="1"/>
  <c r="U2986" i="1" s="1"/>
  <c r="C2982" i="1"/>
  <c r="D2982" i="1"/>
  <c r="K2982" i="1" s="1"/>
  <c r="N2982" i="1"/>
  <c r="K2983" i="1"/>
  <c r="N2983" i="1" s="1"/>
  <c r="K2984" i="1"/>
  <c r="N2984" i="1" s="1"/>
  <c r="K2985" i="1"/>
  <c r="N2985" i="1" s="1"/>
  <c r="K2986" i="1"/>
  <c r="N2986" i="1" s="1"/>
  <c r="K2987" i="1"/>
  <c r="N2987" i="1" s="1"/>
  <c r="K2988" i="1"/>
  <c r="N2988" i="1" s="1"/>
  <c r="K2989" i="1"/>
  <c r="N2989" i="1"/>
  <c r="K2990" i="1"/>
  <c r="N2990" i="1" s="1"/>
  <c r="K2991" i="1"/>
  <c r="N2991" i="1" s="1"/>
  <c r="K2992" i="1"/>
  <c r="N2992" i="1"/>
  <c r="K2993" i="1"/>
  <c r="N2993" i="1"/>
  <c r="K2994" i="1"/>
  <c r="N2994" i="1"/>
  <c r="K2995" i="1"/>
  <c r="N2995" i="1" s="1"/>
  <c r="K2996" i="1"/>
  <c r="N2996" i="1"/>
  <c r="K2997" i="1"/>
  <c r="N2997" i="1" s="1"/>
  <c r="K2998" i="1"/>
  <c r="N2998" i="1" s="1"/>
  <c r="K2999" i="1"/>
  <c r="N2999" i="1" s="1"/>
  <c r="K3000" i="1"/>
  <c r="N3000" i="1"/>
  <c r="K3001" i="1"/>
  <c r="N3001" i="1"/>
  <c r="K3002" i="1"/>
  <c r="N3002" i="1"/>
  <c r="K3003" i="1"/>
  <c r="N3003" i="1" s="1"/>
  <c r="K3004" i="1"/>
  <c r="N3004" i="1" s="1"/>
  <c r="K3005" i="1"/>
  <c r="N3005" i="1"/>
  <c r="K3006" i="1"/>
  <c r="N3006" i="1" s="1"/>
  <c r="K3007" i="1"/>
  <c r="N3007" i="1" s="1"/>
  <c r="K3008" i="1"/>
  <c r="N3008" i="1"/>
  <c r="K3009" i="1"/>
  <c r="N3009" i="1"/>
  <c r="K3010" i="1"/>
  <c r="N3010" i="1"/>
  <c r="K3011" i="1"/>
  <c r="N3011" i="1" s="1"/>
  <c r="K3012" i="1"/>
  <c r="N3012" i="1"/>
  <c r="K3013" i="1"/>
  <c r="N3013" i="1" s="1"/>
  <c r="K3014" i="1"/>
  <c r="N3014" i="1"/>
  <c r="K3015" i="1"/>
  <c r="N3015" i="1" s="1"/>
  <c r="K3016" i="1"/>
  <c r="N3016" i="1"/>
  <c r="K3017" i="1"/>
  <c r="N3017" i="1"/>
  <c r="K3018" i="1"/>
  <c r="N3018" i="1"/>
  <c r="K3019" i="1"/>
  <c r="N3019" i="1" s="1"/>
  <c r="K3020" i="1"/>
  <c r="N3020" i="1" s="1"/>
  <c r="K3021" i="1"/>
  <c r="N3021" i="1"/>
  <c r="K3022" i="1"/>
  <c r="N3022" i="1" s="1"/>
  <c r="K3023" i="1"/>
  <c r="N3023" i="1" s="1"/>
  <c r="K3024" i="1"/>
  <c r="N3024" i="1"/>
  <c r="K3025" i="1"/>
  <c r="N3025" i="1"/>
  <c r="K3026" i="1"/>
  <c r="N3026" i="1"/>
  <c r="K3027" i="1"/>
  <c r="N3027" i="1" s="1"/>
  <c r="K3028" i="1"/>
  <c r="N3028" i="1"/>
  <c r="K3029" i="1"/>
  <c r="N3029" i="1" s="1"/>
  <c r="K3030" i="1"/>
  <c r="N3030" i="1"/>
  <c r="K3031" i="1"/>
  <c r="N3031" i="1" s="1"/>
  <c r="K3032" i="1"/>
  <c r="N3032" i="1"/>
  <c r="K3033" i="1"/>
  <c r="N3033" i="1"/>
  <c r="K3034" i="1"/>
  <c r="N3034" i="1"/>
  <c r="K3035" i="1"/>
  <c r="N3035" i="1" s="1"/>
  <c r="K3036" i="1"/>
  <c r="N3036" i="1" s="1"/>
  <c r="K3037" i="1"/>
  <c r="N3037" i="1"/>
  <c r="K3038" i="1"/>
  <c r="N3038" i="1" s="1"/>
  <c r="K3039" i="1"/>
  <c r="N3039" i="1" s="1"/>
  <c r="K3040" i="1"/>
  <c r="N3040" i="1"/>
  <c r="K3041" i="1"/>
  <c r="N3041" i="1"/>
  <c r="C3042" i="1"/>
  <c r="D3042" i="1"/>
  <c r="K3042" i="1" s="1"/>
  <c r="N3042" i="1" s="1"/>
  <c r="E3042" i="1"/>
  <c r="F3042" i="1"/>
  <c r="G3042" i="1"/>
  <c r="H3042" i="1"/>
  <c r="I3042" i="1"/>
  <c r="R3042" i="1"/>
  <c r="S3042" i="1"/>
  <c r="T3042" i="1"/>
  <c r="U3042" i="1"/>
  <c r="K3043" i="1"/>
  <c r="N3043" i="1"/>
  <c r="K3044" i="1"/>
  <c r="N3044" i="1"/>
  <c r="K3045" i="1"/>
  <c r="N3045" i="1" s="1"/>
  <c r="K3046" i="1"/>
  <c r="N3046" i="1" s="1"/>
  <c r="C3047" i="1"/>
  <c r="D3047" i="1"/>
  <c r="K3047" i="1" s="1"/>
  <c r="N3047" i="1" s="1"/>
  <c r="E3047" i="1"/>
  <c r="F3047" i="1"/>
  <c r="G3047" i="1"/>
  <c r="H3047" i="1"/>
  <c r="I3047" i="1"/>
  <c r="R3047" i="1"/>
  <c r="S3047" i="1"/>
  <c r="T3047" i="1"/>
  <c r="U3047" i="1"/>
  <c r="K3048" i="1"/>
  <c r="N3048" i="1" s="1"/>
  <c r="K3049" i="1"/>
  <c r="N3049" i="1"/>
  <c r="K3050" i="1"/>
  <c r="N3050" i="1" s="1"/>
  <c r="K3051" i="1"/>
  <c r="N3051" i="1" s="1"/>
  <c r="K3052" i="1"/>
  <c r="N3052" i="1" s="1"/>
  <c r="K3053" i="1"/>
  <c r="N3053" i="1" s="1"/>
  <c r="K3054" i="1"/>
  <c r="N3054" i="1"/>
  <c r="K3055" i="1"/>
  <c r="N3055" i="1" s="1"/>
  <c r="K3056" i="1"/>
  <c r="N3056" i="1" s="1"/>
  <c r="K3057" i="1"/>
  <c r="N3057" i="1"/>
  <c r="K3058" i="1"/>
  <c r="N3058" i="1" s="1"/>
  <c r="K3059" i="1"/>
  <c r="N3059" i="1" s="1"/>
  <c r="K3060" i="1"/>
  <c r="N3060" i="1" s="1"/>
  <c r="K3061" i="1"/>
  <c r="N3061" i="1" s="1"/>
  <c r="K3062" i="1"/>
  <c r="N3062" i="1"/>
  <c r="K3063" i="1"/>
  <c r="N3063" i="1" s="1"/>
  <c r="K3064" i="1"/>
  <c r="N3064" i="1" s="1"/>
  <c r="K3065" i="1"/>
  <c r="N3065" i="1"/>
  <c r="K3066" i="1"/>
  <c r="N3066" i="1" s="1"/>
  <c r="K3067" i="1"/>
  <c r="N3067" i="1" s="1"/>
  <c r="K3068" i="1"/>
  <c r="N3068" i="1" s="1"/>
  <c r="K3069" i="1"/>
  <c r="N3069" i="1" s="1"/>
  <c r="K3070" i="1"/>
  <c r="N3070" i="1"/>
  <c r="K3071" i="1"/>
  <c r="N3071" i="1" s="1"/>
  <c r="K3072" i="1"/>
  <c r="N3072" i="1" s="1"/>
  <c r="K3073" i="1"/>
  <c r="N3073" i="1"/>
  <c r="K3074" i="1"/>
  <c r="N3074" i="1" s="1"/>
  <c r="K3075" i="1"/>
  <c r="N3075" i="1" s="1"/>
  <c r="K3076" i="1"/>
  <c r="N3076" i="1" s="1"/>
  <c r="C3077" i="1"/>
  <c r="D3077" i="1"/>
  <c r="E3077" i="1"/>
  <c r="F3077" i="1"/>
  <c r="K3077" i="1" s="1"/>
  <c r="N3077" i="1" s="1"/>
  <c r="G3077" i="1"/>
  <c r="H3077" i="1"/>
  <c r="I3077" i="1"/>
  <c r="R3077" i="1"/>
  <c r="S3077" i="1"/>
  <c r="T3077" i="1"/>
  <c r="U3077" i="1"/>
  <c r="K3078" i="1"/>
  <c r="N3078" i="1" s="1"/>
  <c r="K3079" i="1"/>
  <c r="N3079" i="1" s="1"/>
  <c r="K3080" i="1"/>
  <c r="N3080" i="1" s="1"/>
  <c r="K3081" i="1"/>
  <c r="N3081" i="1" s="1"/>
  <c r="K3082" i="1"/>
  <c r="N3082" i="1" s="1"/>
  <c r="K3083" i="1"/>
  <c r="N3083" i="1" s="1"/>
  <c r="K3084" i="1"/>
  <c r="N3084" i="1" s="1"/>
  <c r="K3085" i="1"/>
  <c r="N3085" i="1" s="1"/>
  <c r="K3086" i="1"/>
  <c r="N3086" i="1" s="1"/>
  <c r="K3087" i="1"/>
  <c r="N3087" i="1" s="1"/>
  <c r="K3088" i="1"/>
  <c r="N3088" i="1" s="1"/>
  <c r="K3089" i="1"/>
  <c r="N3089" i="1" s="1"/>
  <c r="K3090" i="1"/>
  <c r="N3090" i="1" s="1"/>
  <c r="K3091" i="1"/>
  <c r="N3091" i="1" s="1"/>
  <c r="K3092" i="1"/>
  <c r="N3092" i="1" s="1"/>
  <c r="K3093" i="1"/>
  <c r="N3093" i="1" s="1"/>
  <c r="K3094" i="1"/>
  <c r="N3094" i="1" s="1"/>
  <c r="K3095" i="1"/>
  <c r="N3095" i="1" s="1"/>
  <c r="K3096" i="1"/>
  <c r="N3096" i="1" s="1"/>
  <c r="K3097" i="1"/>
  <c r="N3097" i="1" s="1"/>
  <c r="K3098" i="1"/>
  <c r="N3098" i="1" s="1"/>
  <c r="K3099" i="1"/>
  <c r="N3099" i="1" s="1"/>
  <c r="K3100" i="1"/>
  <c r="N3100" i="1" s="1"/>
  <c r="K3101" i="1"/>
  <c r="N3101" i="1" s="1"/>
  <c r="K3102" i="1"/>
  <c r="N3102" i="1" s="1"/>
  <c r="K3103" i="1"/>
  <c r="N3103" i="1" s="1"/>
  <c r="K3104" i="1"/>
  <c r="N3104" i="1" s="1"/>
  <c r="K3105" i="1"/>
  <c r="N3105" i="1" s="1"/>
  <c r="K3106" i="1"/>
  <c r="N3106" i="1" s="1"/>
  <c r="K3107" i="1"/>
  <c r="N3107" i="1" s="1"/>
  <c r="K3108" i="1"/>
  <c r="N3108" i="1" s="1"/>
  <c r="K3109" i="1"/>
  <c r="N3109" i="1" s="1"/>
  <c r="K3110" i="1"/>
  <c r="N3110" i="1" s="1"/>
  <c r="K3111" i="1"/>
  <c r="N3111" i="1" s="1"/>
  <c r="C3112" i="1"/>
  <c r="D3112" i="1"/>
  <c r="E3112" i="1"/>
  <c r="F3112" i="1"/>
  <c r="K3112" i="1" s="1"/>
  <c r="N3112" i="1" s="1"/>
  <c r="G3112" i="1"/>
  <c r="H3112" i="1"/>
  <c r="I3112" i="1"/>
  <c r="R3112" i="1"/>
  <c r="S3112" i="1"/>
  <c r="T3112" i="1"/>
  <c r="U3112" i="1"/>
  <c r="K3113" i="1"/>
  <c r="N3113" i="1" s="1"/>
  <c r="K3114" i="1"/>
  <c r="N3114" i="1"/>
  <c r="K3115" i="1"/>
  <c r="N3115" i="1" s="1"/>
  <c r="K3116" i="1"/>
  <c r="N3116" i="1" s="1"/>
  <c r="K3117" i="1"/>
  <c r="N3117" i="1"/>
  <c r="K3118" i="1"/>
  <c r="N3118" i="1"/>
  <c r="K3119" i="1"/>
  <c r="N3119" i="1"/>
  <c r="K3120" i="1"/>
  <c r="N3120" i="1" s="1"/>
  <c r="K3121" i="1"/>
  <c r="N3121" i="1"/>
  <c r="K3122" i="1"/>
  <c r="N3122" i="1" s="1"/>
  <c r="K3123" i="1"/>
  <c r="N3123" i="1"/>
  <c r="K3124" i="1"/>
  <c r="N3124" i="1" s="1"/>
  <c r="K3125" i="1"/>
  <c r="N3125" i="1"/>
  <c r="K3126" i="1"/>
  <c r="N3126" i="1"/>
  <c r="K3127" i="1"/>
  <c r="N3127" i="1"/>
  <c r="K3128" i="1"/>
  <c r="N3128" i="1" s="1"/>
  <c r="K3129" i="1"/>
  <c r="N3129" i="1" s="1"/>
  <c r="K3130" i="1"/>
  <c r="N3130" i="1"/>
  <c r="K3131" i="1"/>
  <c r="N3131" i="1" s="1"/>
  <c r="K3132" i="1"/>
  <c r="N3132" i="1" s="1"/>
  <c r="K3133" i="1"/>
  <c r="N3133" i="1"/>
  <c r="K3134" i="1"/>
  <c r="N3134" i="1"/>
  <c r="K3135" i="1"/>
  <c r="N3135" i="1"/>
  <c r="K3136" i="1"/>
  <c r="N3136" i="1" s="1"/>
  <c r="K3137" i="1"/>
  <c r="N3137" i="1"/>
  <c r="K3138" i="1"/>
  <c r="N3138" i="1" s="1"/>
  <c r="K3139" i="1"/>
  <c r="N3139" i="1"/>
  <c r="K3140" i="1"/>
  <c r="N3140" i="1" s="1"/>
  <c r="C3141" i="1"/>
  <c r="D3141" i="1"/>
  <c r="E3141" i="1"/>
  <c r="F3141" i="1"/>
  <c r="G3141" i="1"/>
  <c r="H3141" i="1"/>
  <c r="I3141" i="1"/>
  <c r="R3141" i="1"/>
  <c r="S3141" i="1"/>
  <c r="T3141" i="1"/>
  <c r="U3141" i="1"/>
  <c r="K3142" i="1"/>
  <c r="N3142" i="1" s="1"/>
  <c r="K3143" i="1"/>
  <c r="N3143" i="1"/>
  <c r="K3144" i="1"/>
  <c r="N3144" i="1"/>
  <c r="K3145" i="1"/>
  <c r="N3145" i="1"/>
  <c r="K3146" i="1"/>
  <c r="N3146" i="1" s="1"/>
  <c r="K3147" i="1"/>
  <c r="N3147" i="1" s="1"/>
  <c r="K3148" i="1"/>
  <c r="N3148" i="1"/>
  <c r="K3149" i="1"/>
  <c r="N3149" i="1" s="1"/>
  <c r="C3150" i="1"/>
  <c r="D3150" i="1"/>
  <c r="K3150" i="1" s="1"/>
  <c r="N3150" i="1" s="1"/>
  <c r="E3150" i="1"/>
  <c r="F3150" i="1"/>
  <c r="G3150" i="1"/>
  <c r="H3150" i="1"/>
  <c r="I3150" i="1"/>
  <c r="R3150" i="1"/>
  <c r="S3150" i="1"/>
  <c r="T3150" i="1"/>
  <c r="U3150" i="1"/>
  <c r="K3151" i="1"/>
  <c r="N3151" i="1"/>
  <c r="K3152" i="1"/>
  <c r="N3152" i="1"/>
  <c r="F3153" i="1"/>
  <c r="G3153" i="1"/>
  <c r="K3153" i="1"/>
  <c r="N3153" i="1"/>
  <c r="K3154" i="1"/>
  <c r="N3154" i="1"/>
  <c r="K3155" i="1"/>
  <c r="N3155" i="1"/>
  <c r="K3156" i="1"/>
  <c r="N3156" i="1"/>
  <c r="K3157" i="1"/>
  <c r="N3157" i="1"/>
  <c r="K3158" i="1"/>
  <c r="N3158" i="1" s="1"/>
  <c r="K3159" i="1"/>
  <c r="N3159" i="1"/>
  <c r="K3160" i="1"/>
  <c r="N3160" i="1" s="1"/>
  <c r="K3161" i="1"/>
  <c r="N3161" i="1"/>
  <c r="K3162" i="1"/>
  <c r="N3162" i="1" s="1"/>
  <c r="K3163" i="1"/>
  <c r="N3163" i="1"/>
  <c r="K3164" i="1"/>
  <c r="N3164" i="1" s="1"/>
  <c r="K3165" i="1"/>
  <c r="N3165" i="1"/>
  <c r="K3166" i="1"/>
  <c r="N3166" i="1" s="1"/>
  <c r="K3167" i="1"/>
  <c r="N3167" i="1"/>
  <c r="K3168" i="1"/>
  <c r="N3168" i="1" s="1"/>
  <c r="K3169" i="1"/>
  <c r="N3169" i="1"/>
  <c r="K3170" i="1"/>
  <c r="N3170" i="1" s="1"/>
  <c r="K3171" i="1"/>
  <c r="N3171" i="1"/>
  <c r="K3172" i="1"/>
  <c r="N3172" i="1" s="1"/>
  <c r="K3173" i="1"/>
  <c r="N3173" i="1" s="1"/>
  <c r="K3174" i="1"/>
  <c r="N3174" i="1"/>
  <c r="K3175" i="1"/>
  <c r="N3175" i="1" s="1"/>
  <c r="K3176" i="1"/>
  <c r="N3176" i="1"/>
  <c r="K3177" i="1"/>
  <c r="N3177" i="1" s="1"/>
  <c r="K3178" i="1"/>
  <c r="N3178" i="1"/>
  <c r="K3179" i="1"/>
  <c r="N3179" i="1" s="1"/>
  <c r="K3180" i="1"/>
  <c r="N3180" i="1" s="1"/>
  <c r="K3181" i="1"/>
  <c r="N3181" i="1"/>
  <c r="K3182" i="1"/>
  <c r="N3182" i="1" s="1"/>
  <c r="K3183" i="1"/>
  <c r="N3183" i="1"/>
  <c r="K3184" i="1"/>
  <c r="N3184" i="1" s="1"/>
  <c r="K3185" i="1"/>
  <c r="N3185" i="1"/>
  <c r="K3186" i="1"/>
  <c r="N3186" i="1" s="1"/>
  <c r="K3187" i="1"/>
  <c r="N3187" i="1" s="1"/>
  <c r="K3188" i="1"/>
  <c r="N3188" i="1" s="1"/>
  <c r="C3189" i="1"/>
  <c r="D3189" i="1"/>
  <c r="K3189" i="1" s="1"/>
  <c r="N3189" i="1" s="1"/>
  <c r="E3189" i="1"/>
  <c r="F3189" i="1"/>
  <c r="G3189" i="1"/>
  <c r="H3189" i="1"/>
  <c r="I3189" i="1"/>
  <c r="R3189" i="1"/>
  <c r="S3189" i="1"/>
  <c r="T3189" i="1"/>
  <c r="U3189" i="1"/>
  <c r="K3190" i="1"/>
  <c r="N3190" i="1"/>
  <c r="K3191" i="1"/>
  <c r="N3191" i="1"/>
  <c r="K3192" i="1"/>
  <c r="N3192" i="1"/>
  <c r="K3193" i="1"/>
  <c r="N3193" i="1"/>
  <c r="K3194" i="1"/>
  <c r="N3194" i="1"/>
  <c r="K3195" i="1"/>
  <c r="N3195" i="1"/>
  <c r="K3196" i="1"/>
  <c r="N3196" i="1"/>
  <c r="K3197" i="1"/>
  <c r="N3197" i="1"/>
  <c r="K3198" i="1"/>
  <c r="N3198" i="1"/>
  <c r="K3199" i="1"/>
  <c r="N3199" i="1"/>
  <c r="K3200" i="1"/>
  <c r="N3200" i="1"/>
  <c r="K3201" i="1"/>
  <c r="N3201" i="1" s="1"/>
  <c r="K3202" i="1"/>
  <c r="N3202" i="1" s="1"/>
  <c r="C3203" i="1"/>
  <c r="D3203" i="1"/>
  <c r="K3203" i="1" s="1"/>
  <c r="N3203" i="1" s="1"/>
  <c r="E3203" i="1"/>
  <c r="F3203" i="1"/>
  <c r="G3203" i="1"/>
  <c r="H3203" i="1"/>
  <c r="I3203" i="1"/>
  <c r="R3203" i="1"/>
  <c r="S3203" i="1"/>
  <c r="T3203" i="1"/>
  <c r="U3203" i="1"/>
  <c r="K3204" i="1"/>
  <c r="N3204" i="1"/>
  <c r="K3205" i="1"/>
  <c r="N3205" i="1"/>
  <c r="K3206" i="1"/>
  <c r="N3206" i="1"/>
  <c r="K3207" i="1"/>
  <c r="N3207" i="1" s="1"/>
  <c r="K3208" i="1"/>
  <c r="N3208" i="1" s="1"/>
  <c r="K3209" i="1"/>
  <c r="N3209" i="1"/>
  <c r="K3210" i="1"/>
  <c r="N3210" i="1" s="1"/>
  <c r="K3211" i="1"/>
  <c r="N3211" i="1" s="1"/>
  <c r="K3212" i="1"/>
  <c r="N3212" i="1"/>
  <c r="K3213" i="1"/>
  <c r="N3213" i="1"/>
  <c r="K3214" i="1"/>
  <c r="N3214" i="1"/>
  <c r="K3215" i="1"/>
  <c r="N3215" i="1" s="1"/>
  <c r="K3216" i="1"/>
  <c r="N3216" i="1"/>
  <c r="K3217" i="1"/>
  <c r="N3217" i="1" s="1"/>
  <c r="K3218" i="1"/>
  <c r="N3218" i="1"/>
  <c r="K3219" i="1"/>
  <c r="N3219" i="1" s="1"/>
  <c r="K3220" i="1"/>
  <c r="N3220" i="1"/>
  <c r="K3221" i="1"/>
  <c r="N3221" i="1"/>
  <c r="K3222" i="1"/>
  <c r="N3222" i="1"/>
  <c r="K3223" i="1"/>
  <c r="N3223" i="1" s="1"/>
  <c r="K3224" i="1"/>
  <c r="N3224" i="1" s="1"/>
  <c r="K3225" i="1"/>
  <c r="N3225" i="1"/>
  <c r="K3226" i="1"/>
  <c r="N3226" i="1" s="1"/>
  <c r="K3227" i="1"/>
  <c r="N3227" i="1" s="1"/>
  <c r="K3228" i="1"/>
  <c r="N3228" i="1"/>
  <c r="K3229" i="1"/>
  <c r="N3229" i="1"/>
  <c r="K3230" i="1"/>
  <c r="N3230" i="1"/>
  <c r="K3231" i="1"/>
  <c r="N3231" i="1" s="1"/>
  <c r="K3232" i="1"/>
  <c r="N3232" i="1"/>
  <c r="K3233" i="1"/>
  <c r="N3233" i="1" s="1"/>
  <c r="K3234" i="1"/>
  <c r="N3234" i="1"/>
  <c r="K3235" i="1"/>
  <c r="N3235" i="1" s="1"/>
  <c r="K3236" i="1"/>
  <c r="N3236" i="1"/>
  <c r="K3237" i="1"/>
  <c r="N3237" i="1"/>
  <c r="K3238" i="1"/>
  <c r="N3238" i="1"/>
  <c r="K3239" i="1"/>
  <c r="N3239" i="1" s="1"/>
  <c r="K3240" i="1"/>
  <c r="N3240" i="1" s="1"/>
  <c r="K3241" i="1"/>
  <c r="N3241" i="1"/>
  <c r="K3242" i="1"/>
  <c r="N3242" i="1" s="1"/>
  <c r="K3243" i="1"/>
  <c r="N3243" i="1" s="1"/>
  <c r="K3244" i="1"/>
  <c r="N3244" i="1"/>
  <c r="K3245" i="1"/>
  <c r="N3245" i="1"/>
  <c r="K3246" i="1"/>
  <c r="N3246" i="1"/>
  <c r="K3247" i="1"/>
  <c r="N3247" i="1" s="1"/>
  <c r="K3248" i="1"/>
  <c r="N3248" i="1"/>
  <c r="K3249" i="1"/>
  <c r="N3249" i="1" s="1"/>
  <c r="K3250" i="1"/>
  <c r="N3250" i="1"/>
  <c r="K3251" i="1"/>
  <c r="N3251" i="1" s="1"/>
  <c r="K3252" i="1"/>
  <c r="N3252" i="1"/>
  <c r="K3253" i="1"/>
  <c r="N3253" i="1"/>
  <c r="K3254" i="1"/>
  <c r="N3254" i="1"/>
  <c r="K3255" i="1"/>
  <c r="N3255" i="1" s="1"/>
  <c r="K3256" i="1"/>
  <c r="N3256" i="1" s="1"/>
  <c r="K3257" i="1"/>
  <c r="N3257" i="1"/>
  <c r="K3258" i="1"/>
  <c r="N3258" i="1" s="1"/>
  <c r="K3259" i="1"/>
  <c r="N3259" i="1" s="1"/>
  <c r="K3260" i="1"/>
  <c r="N3260" i="1"/>
  <c r="K3261" i="1"/>
  <c r="N3261" i="1"/>
  <c r="K3262" i="1"/>
  <c r="N3262" i="1"/>
  <c r="K3263" i="1"/>
  <c r="N3263" i="1" s="1"/>
  <c r="K3264" i="1"/>
  <c r="N3264" i="1"/>
  <c r="K3265" i="1"/>
  <c r="N3265" i="1" s="1"/>
  <c r="K3266" i="1"/>
  <c r="N3266" i="1"/>
  <c r="K3267" i="1"/>
  <c r="N3267" i="1" s="1"/>
  <c r="K3268" i="1"/>
  <c r="N3268" i="1"/>
  <c r="K3269" i="1"/>
  <c r="N3269" i="1"/>
  <c r="K3270" i="1"/>
  <c r="N3270" i="1"/>
  <c r="K3271" i="1"/>
  <c r="N3271" i="1" s="1"/>
  <c r="K3272" i="1"/>
  <c r="N3272" i="1" s="1"/>
  <c r="K3273" i="1"/>
  <c r="N3273" i="1"/>
  <c r="K3274" i="1"/>
  <c r="N3274" i="1" s="1"/>
  <c r="K3275" i="1"/>
  <c r="N3275" i="1" s="1"/>
  <c r="K3276" i="1"/>
  <c r="N3276" i="1"/>
  <c r="K3277" i="1"/>
  <c r="N3277" i="1"/>
  <c r="K3278" i="1"/>
  <c r="N3278" i="1"/>
  <c r="K3279" i="1"/>
  <c r="N3279" i="1" s="1"/>
  <c r="K3280" i="1"/>
  <c r="N3280" i="1"/>
  <c r="K3281" i="1"/>
  <c r="N3281" i="1" s="1"/>
  <c r="K3282" i="1"/>
  <c r="N3282" i="1"/>
  <c r="K3283" i="1"/>
  <c r="N3283" i="1" s="1"/>
  <c r="K3284" i="1"/>
  <c r="N3284" i="1"/>
  <c r="K3285" i="1"/>
  <c r="N3285" i="1"/>
  <c r="K3286" i="1"/>
  <c r="N3286" i="1"/>
  <c r="K3287" i="1"/>
  <c r="N3287" i="1" s="1"/>
  <c r="K3288" i="1"/>
  <c r="N3288" i="1" s="1"/>
  <c r="K3289" i="1"/>
  <c r="N3289" i="1"/>
  <c r="K3290" i="1"/>
  <c r="N3290" i="1" s="1"/>
  <c r="K3291" i="1"/>
  <c r="N3291" i="1" s="1"/>
  <c r="K3292" i="1"/>
  <c r="N3292" i="1"/>
  <c r="K3293" i="1"/>
  <c r="N3293" i="1"/>
  <c r="K3294" i="1"/>
  <c r="N3294" i="1"/>
  <c r="K3295" i="1"/>
  <c r="N3295" i="1" s="1"/>
  <c r="K3296" i="1"/>
  <c r="N3296" i="1"/>
  <c r="K3297" i="1"/>
  <c r="N3297" i="1" s="1"/>
  <c r="K3298" i="1"/>
  <c r="N3298" i="1"/>
  <c r="K3299" i="1"/>
  <c r="N3299" i="1" s="1"/>
  <c r="K3300" i="1"/>
  <c r="N3300" i="1"/>
  <c r="K3301" i="1"/>
  <c r="N3301" i="1"/>
  <c r="K3302" i="1"/>
  <c r="N3302" i="1"/>
  <c r="K3303" i="1"/>
  <c r="N3303" i="1" s="1"/>
  <c r="K3304" i="1"/>
  <c r="N3304" i="1" s="1"/>
  <c r="K3305" i="1"/>
  <c r="N3305" i="1"/>
  <c r="K3306" i="1"/>
  <c r="N3306" i="1" s="1"/>
  <c r="K3307" i="1"/>
  <c r="N3307" i="1" s="1"/>
  <c r="K3308" i="1"/>
  <c r="N3308" i="1"/>
  <c r="K3309" i="1"/>
  <c r="N3309" i="1"/>
  <c r="K3310" i="1"/>
  <c r="N3310" i="1"/>
  <c r="K3311" i="1"/>
  <c r="N3311" i="1" s="1"/>
  <c r="K3312" i="1"/>
  <c r="N3312" i="1"/>
  <c r="K3313" i="1"/>
  <c r="N3313" i="1" s="1"/>
  <c r="K3314" i="1"/>
  <c r="N3314" i="1"/>
  <c r="K3315" i="1"/>
  <c r="N3315" i="1" s="1"/>
  <c r="K3316" i="1"/>
  <c r="N3316" i="1"/>
  <c r="K3317" i="1"/>
  <c r="N3317" i="1"/>
  <c r="K3318" i="1"/>
  <c r="N3318" i="1"/>
  <c r="K3319" i="1"/>
  <c r="N3319" i="1" s="1"/>
  <c r="K3320" i="1"/>
  <c r="N3320" i="1" s="1"/>
  <c r="K3321" i="1"/>
  <c r="N3321" i="1"/>
  <c r="K3322" i="1"/>
  <c r="N3322" i="1" s="1"/>
  <c r="E3329" i="1"/>
  <c r="E3330" i="1" s="1"/>
  <c r="O3329" i="1"/>
  <c r="O3330" i="1" s="1"/>
  <c r="P3329" i="1"/>
  <c r="P3330" i="1" s="1"/>
  <c r="E3392" i="1"/>
  <c r="E3393" i="1" s="1"/>
  <c r="E3394" i="1" s="1"/>
  <c r="E3442" i="1"/>
  <c r="E3463" i="1"/>
  <c r="E3517" i="1"/>
  <c r="E3567" i="1"/>
  <c r="E3582" i="1"/>
  <c r="E3583" i="1" s="1"/>
  <c r="E3652" i="1"/>
  <c r="E3672" i="1"/>
  <c r="E3676" i="1"/>
  <c r="E3695" i="1"/>
  <c r="E3724" i="1"/>
  <c r="N3106" i="2"/>
  <c r="M3106" i="2"/>
  <c r="L3106" i="2"/>
  <c r="K3106" i="2"/>
  <c r="J3106" i="2"/>
  <c r="I3106" i="2"/>
  <c r="H3106" i="2"/>
  <c r="G3106" i="2"/>
  <c r="F3106" i="2"/>
  <c r="E3106" i="2"/>
  <c r="D3106" i="2"/>
  <c r="C3106" i="2"/>
  <c r="B3106" i="2"/>
  <c r="O3106" i="2" s="1"/>
  <c r="O3108" i="2"/>
  <c r="O3107" i="2"/>
  <c r="O3105" i="2"/>
  <c r="O3104" i="2"/>
  <c r="A3104" i="2"/>
  <c r="A3105" i="2" s="1"/>
  <c r="A3106" i="2" s="1"/>
  <c r="A3107" i="2" s="1"/>
  <c r="A3108" i="2" s="1"/>
  <c r="P1989" i="1" l="1"/>
  <c r="K3141" i="1"/>
  <c r="N3141" i="1" s="1"/>
  <c r="K2684" i="1"/>
  <c r="N2684" i="1" s="1"/>
  <c r="B3324" i="1"/>
  <c r="D2685" i="1"/>
  <c r="K2685" i="1" s="1"/>
  <c r="N2685" i="1" s="1"/>
  <c r="K3323" i="1" l="1"/>
  <c r="N3323" i="1" s="1"/>
  <c r="B3325" i="1"/>
  <c r="K3324" i="1" l="1"/>
  <c r="N3324" i="1" s="1"/>
  <c r="B3326" i="1"/>
  <c r="K3325" i="1" l="1"/>
  <c r="N3325" i="1" s="1"/>
  <c r="B3327" i="1"/>
  <c r="K3326" i="1" l="1"/>
  <c r="N3326" i="1" s="1"/>
  <c r="B3328" i="1"/>
  <c r="K3327" i="1" l="1"/>
  <c r="N3327" i="1" s="1"/>
  <c r="C3329" i="1"/>
  <c r="C3330" i="1" s="1"/>
  <c r="F3329" i="1"/>
  <c r="F3330" i="1" s="1"/>
  <c r="G3329" i="1"/>
  <c r="G3330" i="1" s="1"/>
  <c r="H3329" i="1"/>
  <c r="H3330" i="1" s="1"/>
  <c r="I3329" i="1"/>
  <c r="I3330" i="1" s="1"/>
  <c r="S3329" i="1"/>
  <c r="S3330" i="1" s="1"/>
  <c r="T3329" i="1"/>
  <c r="T3330" i="1" s="1"/>
  <c r="U3329" i="1"/>
  <c r="U3330" i="1" s="1"/>
  <c r="R3329" i="1"/>
  <c r="R3330" i="1" s="1"/>
  <c r="B3329" i="1"/>
  <c r="B3330" i="1" s="1"/>
  <c r="B3331" i="1" s="1"/>
  <c r="B3332" i="1" l="1"/>
  <c r="D3329" i="1"/>
  <c r="D3330" i="1" s="1"/>
  <c r="K3328" i="1"/>
  <c r="B3333" i="1" l="1"/>
  <c r="K3329" i="1"/>
  <c r="N3328" i="1"/>
  <c r="K3331" i="1"/>
  <c r="N3331" i="1" s="1"/>
  <c r="N3329" i="1" l="1"/>
  <c r="K3330" i="1"/>
  <c r="N3330" i="1" s="1"/>
  <c r="B3334" i="1"/>
  <c r="K3333" i="1"/>
  <c r="N3333" i="1" s="1"/>
  <c r="K3332" i="1"/>
  <c r="N3332" i="1" s="1"/>
  <c r="B3335" i="1" l="1"/>
  <c r="B3336" i="1" l="1"/>
  <c r="K3334" i="1"/>
  <c r="N3334" i="1" s="1"/>
  <c r="K3335" i="1" l="1"/>
  <c r="N3335" i="1" s="1"/>
  <c r="B3337" i="1"/>
  <c r="K3336" i="1" l="1"/>
  <c r="N3336" i="1" s="1"/>
  <c r="B3338" i="1"/>
  <c r="K3337" i="1"/>
  <c r="N3337" i="1" s="1"/>
  <c r="B3339" i="1" l="1"/>
  <c r="K3338" i="1"/>
  <c r="N3338" i="1" s="1"/>
  <c r="B3340" i="1" l="1"/>
  <c r="B3341" i="1" l="1"/>
  <c r="K3339" i="1"/>
  <c r="N3339" i="1" s="1"/>
  <c r="K3340" i="1" l="1"/>
  <c r="N3340" i="1" s="1"/>
  <c r="B3342" i="1"/>
  <c r="K3341" i="1"/>
  <c r="N3341" i="1" s="1"/>
  <c r="K3342" i="1" l="1"/>
  <c r="N3342" i="1" s="1"/>
  <c r="B3343" i="1"/>
  <c r="B3344" i="1" l="1"/>
  <c r="K3343" i="1" l="1"/>
  <c r="N3343" i="1" s="1"/>
  <c r="B3345" i="1"/>
  <c r="K3344" i="1" l="1"/>
  <c r="N3344" i="1" s="1"/>
  <c r="B3346" i="1"/>
  <c r="K3345" i="1" l="1"/>
  <c r="N3345" i="1" s="1"/>
  <c r="B3347" i="1"/>
  <c r="K3346" i="1" l="1"/>
  <c r="N3346" i="1" s="1"/>
  <c r="B3348" i="1"/>
  <c r="B3349" i="1" l="1"/>
  <c r="K3347" i="1"/>
  <c r="N3347" i="1" s="1"/>
  <c r="B3350" i="1" l="1"/>
  <c r="K3348" i="1"/>
  <c r="N3348" i="1" s="1"/>
  <c r="K3349" i="1" l="1"/>
  <c r="N3349" i="1" s="1"/>
  <c r="K3350" i="1"/>
  <c r="N3350" i="1" s="1"/>
  <c r="B3351" i="1"/>
  <c r="B3352" i="1" l="1"/>
  <c r="K3351" i="1" l="1"/>
  <c r="N3351" i="1" s="1"/>
  <c r="B3353" i="1"/>
  <c r="K3352" i="1" l="1"/>
  <c r="N3352" i="1" s="1"/>
  <c r="B3354" i="1"/>
  <c r="K3353" i="1" l="1"/>
  <c r="N3353" i="1" s="1"/>
  <c r="B3355" i="1"/>
  <c r="K3354" i="1" l="1"/>
  <c r="N3354" i="1" s="1"/>
  <c r="B3356" i="1"/>
  <c r="B3357" i="1" l="1"/>
  <c r="K3355" i="1"/>
  <c r="N3355" i="1" s="1"/>
  <c r="K3356" i="1" l="1"/>
  <c r="N3356" i="1" s="1"/>
  <c r="B3358" i="1"/>
  <c r="K3357" i="1" l="1"/>
  <c r="N3357" i="1" s="1"/>
  <c r="B3359" i="1"/>
  <c r="B3360" i="1" l="1"/>
  <c r="K3358" i="1"/>
  <c r="N3358" i="1" s="1"/>
  <c r="K3359" i="1" l="1"/>
  <c r="N3359" i="1" s="1"/>
  <c r="B3361" i="1"/>
  <c r="K3361" i="1" l="1"/>
  <c r="N3361" i="1" s="1"/>
  <c r="B3362" i="1"/>
  <c r="K3360" i="1"/>
  <c r="N3360" i="1" s="1"/>
  <c r="B3363" i="1" l="1"/>
  <c r="K3362" i="1" l="1"/>
  <c r="N3362" i="1" s="1"/>
  <c r="B3364" i="1"/>
  <c r="K3363" i="1" l="1"/>
  <c r="N3363" i="1" s="1"/>
  <c r="B3365" i="1"/>
  <c r="K3364" i="1" l="1"/>
  <c r="N3364" i="1" s="1"/>
  <c r="B3366" i="1"/>
  <c r="B3367" i="1" l="1"/>
  <c r="K3365" i="1"/>
  <c r="N3365" i="1" s="1"/>
  <c r="B3368" i="1" l="1"/>
  <c r="K3367" i="1"/>
  <c r="N3367" i="1" s="1"/>
  <c r="K3366" i="1"/>
  <c r="N3366" i="1" s="1"/>
  <c r="B3369" i="1" l="1"/>
  <c r="B3370" i="1" l="1"/>
  <c r="K3368" i="1"/>
  <c r="N3368" i="1" s="1"/>
  <c r="B3371" i="1" l="1"/>
  <c r="K3369" i="1"/>
  <c r="N3369" i="1" s="1"/>
  <c r="K3370" i="1" l="1"/>
  <c r="N3370" i="1" s="1"/>
  <c r="B3372" i="1"/>
  <c r="K3371" i="1" l="1"/>
  <c r="N3371" i="1" s="1"/>
  <c r="B3373" i="1"/>
  <c r="B3374" i="1" l="1"/>
  <c r="K3372" i="1"/>
  <c r="N3372" i="1" s="1"/>
  <c r="K3373" i="1" l="1"/>
  <c r="N3373" i="1" s="1"/>
  <c r="B3375" i="1"/>
  <c r="B3376" i="1" l="1"/>
  <c r="K3374" i="1"/>
  <c r="N3374" i="1" s="1"/>
  <c r="K3375" i="1" l="1"/>
  <c r="N3375" i="1" s="1"/>
  <c r="B3377" i="1"/>
  <c r="B3378" i="1" l="1"/>
  <c r="K3376" i="1"/>
  <c r="N3376" i="1" s="1"/>
  <c r="K3377" i="1" l="1"/>
  <c r="N3377" i="1" s="1"/>
  <c r="B3379" i="1"/>
  <c r="K3378" i="1" l="1"/>
  <c r="N3378" i="1" s="1"/>
  <c r="B3380" i="1"/>
  <c r="K3379" i="1" l="1"/>
  <c r="N3379" i="1" s="1"/>
  <c r="B3381" i="1"/>
  <c r="B3382" i="1" l="1"/>
  <c r="K3380" i="1"/>
  <c r="N3380" i="1" s="1"/>
  <c r="B3383" i="1" l="1"/>
  <c r="K3381" i="1"/>
  <c r="N3381" i="1" s="1"/>
  <c r="K3382" i="1" l="1"/>
  <c r="N3382" i="1" s="1"/>
  <c r="B3384" i="1"/>
  <c r="K3383" i="1"/>
  <c r="N3383" i="1" s="1"/>
  <c r="K3384" i="1" l="1"/>
  <c r="N3384" i="1" s="1"/>
  <c r="B3385" i="1"/>
  <c r="B3386" i="1" l="1"/>
  <c r="K3385" i="1" l="1"/>
  <c r="N3385" i="1" s="1"/>
  <c r="B3387" i="1"/>
  <c r="K3386" i="1" l="1"/>
  <c r="N3386" i="1" s="1"/>
  <c r="B3388" i="1"/>
  <c r="K3387" i="1" l="1"/>
  <c r="N3387" i="1" s="1"/>
  <c r="B3389" i="1"/>
  <c r="K3388" i="1"/>
  <c r="N3388" i="1" s="1"/>
  <c r="B3390" i="1" l="1"/>
  <c r="K3389" i="1" l="1"/>
  <c r="N3389" i="1" s="1"/>
  <c r="B3391" i="1"/>
  <c r="B3392" i="1" l="1"/>
  <c r="K3391" i="1"/>
  <c r="N3391" i="1" s="1"/>
  <c r="K3390" i="1"/>
  <c r="N3390" i="1" s="1"/>
  <c r="B3393" i="1" l="1"/>
  <c r="K3392" i="1" l="1"/>
  <c r="N3392" i="1" s="1"/>
  <c r="B3394" i="1"/>
  <c r="K3393" i="1" l="1"/>
  <c r="N3393" i="1" s="1"/>
  <c r="B3395" i="1"/>
  <c r="K3394" i="1" l="1"/>
  <c r="N3394" i="1" s="1"/>
  <c r="B3396" i="1"/>
  <c r="K3395" i="1"/>
  <c r="N3395" i="1" s="1"/>
  <c r="B3397" i="1" l="1"/>
  <c r="B3398" i="1" l="1"/>
  <c r="K3396" i="1"/>
  <c r="N3396" i="1" s="1"/>
  <c r="K3397" i="1" l="1"/>
  <c r="N3397" i="1" s="1"/>
  <c r="B3399" i="1"/>
  <c r="K3398" i="1"/>
  <c r="N3398" i="1" s="1"/>
  <c r="B3400" i="1" l="1"/>
  <c r="K3399" i="1" l="1"/>
  <c r="N3399" i="1" s="1"/>
  <c r="B3401" i="1"/>
  <c r="K3400" i="1" l="1"/>
  <c r="N3400" i="1" s="1"/>
  <c r="B3402" i="1"/>
  <c r="K3401" i="1"/>
  <c r="N3401" i="1" s="1"/>
  <c r="B3403" i="1" l="1"/>
  <c r="K3402" i="1" l="1"/>
  <c r="N3402" i="1" s="1"/>
  <c r="B3404" i="1"/>
  <c r="B3405" i="1" l="1"/>
  <c r="K3403" i="1"/>
  <c r="N3403" i="1" s="1"/>
  <c r="B3406" i="1" l="1"/>
  <c r="K3405" i="1"/>
  <c r="N3405" i="1" s="1"/>
  <c r="K3404" i="1"/>
  <c r="N3404" i="1" s="1"/>
  <c r="B3407" i="1" l="1"/>
  <c r="K3406" i="1"/>
  <c r="N3406" i="1" s="1"/>
  <c r="B3408" i="1" l="1"/>
  <c r="B3409" i="1" l="1"/>
  <c r="K3407" i="1"/>
  <c r="N3407" i="1" s="1"/>
  <c r="K3408" i="1" l="1"/>
  <c r="N3408" i="1" s="1"/>
  <c r="B3410" i="1"/>
  <c r="K3409" i="1" l="1"/>
  <c r="N3409" i="1" s="1"/>
  <c r="B3411" i="1"/>
  <c r="K3410" i="1" l="1"/>
  <c r="N3410" i="1" s="1"/>
  <c r="B3412" i="1"/>
  <c r="K3411" i="1"/>
  <c r="N3411" i="1" s="1"/>
  <c r="B3413" i="1" l="1"/>
  <c r="K3412" i="1" l="1"/>
  <c r="N3412" i="1" s="1"/>
  <c r="B3414" i="1"/>
  <c r="K3413" i="1" l="1"/>
  <c r="N3413" i="1" s="1"/>
  <c r="B3415" i="1"/>
  <c r="K3414" i="1" l="1"/>
  <c r="N3414" i="1" s="1"/>
  <c r="B3416" i="1"/>
  <c r="B3417" i="1" l="1"/>
  <c r="K3415" i="1"/>
  <c r="N3415" i="1" s="1"/>
  <c r="B3418" i="1" l="1"/>
  <c r="K3416" i="1"/>
  <c r="N3416" i="1" s="1"/>
  <c r="K3417" i="1" l="1"/>
  <c r="N3417" i="1" s="1"/>
  <c r="B3419" i="1"/>
  <c r="K3418" i="1" l="1"/>
  <c r="N3418" i="1" s="1"/>
  <c r="B3420" i="1"/>
  <c r="K3419" i="1"/>
  <c r="N3419" i="1" s="1"/>
  <c r="B3421" i="1" l="1"/>
  <c r="K3420" i="1" l="1"/>
  <c r="N3420" i="1" s="1"/>
  <c r="B3422" i="1"/>
  <c r="K3421" i="1" l="1"/>
  <c r="N3421" i="1" s="1"/>
  <c r="B3423" i="1"/>
  <c r="K3422" i="1" l="1"/>
  <c r="N3422" i="1" s="1"/>
  <c r="B3424" i="1"/>
  <c r="B3425" i="1" l="1"/>
  <c r="K3423" i="1"/>
  <c r="N3423" i="1" s="1"/>
  <c r="K3425" i="1" l="1"/>
  <c r="N3425" i="1" s="1"/>
  <c r="B3426" i="1"/>
  <c r="K3424" i="1"/>
  <c r="N3424" i="1" s="1"/>
  <c r="B3427" i="1" l="1"/>
  <c r="K3426" i="1"/>
  <c r="N3426" i="1" s="1"/>
  <c r="K3427" i="1" l="1"/>
  <c r="N3427" i="1" s="1"/>
  <c r="B3428" i="1"/>
  <c r="B3429" i="1" l="1"/>
  <c r="K3428" i="1" l="1"/>
  <c r="N3428" i="1" s="1"/>
  <c r="B3430" i="1"/>
  <c r="K3429" i="1"/>
  <c r="N3429" i="1" s="1"/>
  <c r="B3431" i="1" l="1"/>
  <c r="K3430" i="1" l="1"/>
  <c r="N3430" i="1" s="1"/>
  <c r="B3432" i="1"/>
  <c r="B3433" i="1" l="1"/>
  <c r="K3431" i="1"/>
  <c r="N3431" i="1" s="1"/>
  <c r="B3434" i="1" l="1"/>
  <c r="K3432" i="1"/>
  <c r="N3432" i="1" s="1"/>
  <c r="K3433" i="1" l="1"/>
  <c r="N3433" i="1" s="1"/>
  <c r="B3435" i="1"/>
  <c r="B3436" i="1" l="1"/>
  <c r="K3435" i="1"/>
  <c r="N3435" i="1" s="1"/>
  <c r="K3434" i="1"/>
  <c r="N3434" i="1" s="1"/>
  <c r="B3437" i="1" l="1"/>
  <c r="B3438" i="1" l="1"/>
  <c r="K3436" i="1"/>
  <c r="N3436" i="1" s="1"/>
  <c r="K3437" i="1" l="1"/>
  <c r="N3437" i="1" s="1"/>
  <c r="B3439" i="1"/>
  <c r="K3438" i="1" l="1"/>
  <c r="N3438" i="1" s="1"/>
  <c r="B3440" i="1"/>
  <c r="B3441" i="1" l="1"/>
  <c r="K3439" i="1"/>
  <c r="N3439" i="1" s="1"/>
  <c r="B3442" i="1" l="1"/>
  <c r="K3441" i="1"/>
  <c r="N3441" i="1" s="1"/>
  <c r="K3440" i="1"/>
  <c r="N3440" i="1" s="1"/>
  <c r="B3443" i="1" l="1"/>
  <c r="K3442" i="1"/>
  <c r="N3442" i="1" s="1"/>
  <c r="B3444" i="1" l="1"/>
  <c r="B3445" i="1" l="1"/>
  <c r="K3444" i="1"/>
  <c r="N3444" i="1" s="1"/>
  <c r="K3443" i="1"/>
  <c r="N3443" i="1" s="1"/>
  <c r="B3446" i="1" l="1"/>
  <c r="K3445" i="1" l="1"/>
  <c r="N3445" i="1" s="1"/>
  <c r="B3447" i="1"/>
  <c r="B3448" i="1" l="1"/>
  <c r="K3446" i="1"/>
  <c r="N3446" i="1" s="1"/>
  <c r="B3449" i="1" l="1"/>
  <c r="K3448" i="1"/>
  <c r="N3448" i="1" s="1"/>
  <c r="K3447" i="1"/>
  <c r="N3447" i="1" s="1"/>
  <c r="B3450" i="1" l="1"/>
  <c r="K3449" i="1"/>
  <c r="N3449" i="1" s="1"/>
  <c r="B3451" i="1" l="1"/>
  <c r="K3450" i="1"/>
  <c r="N3450" i="1" s="1"/>
  <c r="B3452" i="1" l="1"/>
  <c r="K3451" i="1" l="1"/>
  <c r="N3451" i="1" s="1"/>
  <c r="B3453" i="1"/>
  <c r="K3452" i="1" l="1"/>
  <c r="N3452" i="1" s="1"/>
  <c r="B3454" i="1"/>
  <c r="B3455" i="1" l="1"/>
  <c r="K3453" i="1"/>
  <c r="N3453" i="1" s="1"/>
  <c r="B3456" i="1" l="1"/>
  <c r="K3454" i="1"/>
  <c r="N3454" i="1" s="1"/>
  <c r="B3457" i="1" l="1"/>
  <c r="K3455" i="1"/>
  <c r="N3455" i="1" s="1"/>
  <c r="K3456" i="1" l="1"/>
  <c r="N3456" i="1" s="1"/>
  <c r="B3458" i="1"/>
  <c r="B3459" i="1" l="1"/>
  <c r="K3457" i="1"/>
  <c r="N3457" i="1" s="1"/>
  <c r="K3458" i="1" l="1"/>
  <c r="N3458" i="1" s="1"/>
  <c r="B3460" i="1"/>
  <c r="B3461" i="1" l="1"/>
  <c r="K3460" i="1"/>
  <c r="N3460" i="1" s="1"/>
  <c r="K3459" i="1"/>
  <c r="N3459" i="1" s="1"/>
  <c r="B3462" i="1" l="1"/>
  <c r="K3461" i="1" l="1"/>
  <c r="N3461" i="1" s="1"/>
  <c r="B3463" i="1"/>
  <c r="B3464" i="1" l="1"/>
  <c r="K3462" i="1"/>
  <c r="N3462" i="1" s="1"/>
  <c r="B3465" i="1" l="1"/>
  <c r="K3464" i="1"/>
  <c r="N3464" i="1" s="1"/>
  <c r="K3463" i="1"/>
  <c r="N3463" i="1" s="1"/>
  <c r="K3465" i="1" l="1"/>
  <c r="N3465" i="1" s="1"/>
  <c r="B3466" i="1"/>
  <c r="B3467" i="1" l="1"/>
  <c r="K3466" i="1" l="1"/>
  <c r="N3466" i="1" s="1"/>
  <c r="B3468" i="1"/>
  <c r="B3469" i="1" l="1"/>
  <c r="K3467" i="1"/>
  <c r="N3467" i="1" s="1"/>
  <c r="K3468" i="1" l="1"/>
  <c r="N3468" i="1" s="1"/>
  <c r="B3470" i="1"/>
  <c r="K3469" i="1" l="1"/>
  <c r="N3469" i="1" s="1"/>
  <c r="B3471" i="1"/>
  <c r="B3472" i="1" l="1"/>
  <c r="K3470" i="1"/>
  <c r="N3470" i="1" s="1"/>
  <c r="B3473" i="1" l="1"/>
  <c r="K3472" i="1"/>
  <c r="N3472" i="1" s="1"/>
  <c r="K3471" i="1"/>
  <c r="N3471" i="1" s="1"/>
  <c r="K3473" i="1" l="1"/>
  <c r="N3473" i="1" s="1"/>
  <c r="B3474" i="1"/>
  <c r="B3475" i="1" l="1"/>
  <c r="K3474" i="1" l="1"/>
  <c r="N3474" i="1" s="1"/>
  <c r="B3476" i="1"/>
  <c r="B3477" i="1" l="1"/>
  <c r="K3475" i="1"/>
  <c r="N3475" i="1" s="1"/>
  <c r="K3476" i="1" l="1"/>
  <c r="N3476" i="1" s="1"/>
  <c r="B3478" i="1"/>
  <c r="B3479" i="1" l="1"/>
  <c r="K3477" i="1"/>
  <c r="N3477" i="1" s="1"/>
  <c r="B3480" i="1" l="1"/>
  <c r="K3478" i="1"/>
  <c r="N3478" i="1" s="1"/>
  <c r="B3481" i="1" l="1"/>
  <c r="K3480" i="1"/>
  <c r="N3480" i="1" s="1"/>
  <c r="K3479" i="1"/>
  <c r="N3479" i="1" s="1"/>
  <c r="B3482" i="1" l="1"/>
  <c r="B3483" i="1" l="1"/>
  <c r="K3481" i="1"/>
  <c r="N3481" i="1" s="1"/>
  <c r="K3482" i="1" l="1"/>
  <c r="N3482" i="1" s="1"/>
  <c r="B3484" i="1"/>
  <c r="K3483" i="1" l="1"/>
  <c r="N3483" i="1" s="1"/>
  <c r="B3485" i="1"/>
  <c r="B3486" i="1" l="1"/>
  <c r="K3484" i="1"/>
  <c r="N3484" i="1" s="1"/>
  <c r="K3485" i="1" l="1"/>
  <c r="N3485" i="1" s="1"/>
  <c r="B3487" i="1"/>
  <c r="K3487" i="1" l="1"/>
  <c r="N3487" i="1" s="1"/>
  <c r="B3488" i="1"/>
  <c r="K3486" i="1"/>
  <c r="N3486" i="1" s="1"/>
  <c r="B3489" i="1" l="1"/>
  <c r="K3488" i="1"/>
  <c r="N3488" i="1" s="1"/>
  <c r="B3490" i="1" l="1"/>
  <c r="B3491" i="1" l="1"/>
  <c r="K3489" i="1"/>
  <c r="N3489" i="1" s="1"/>
  <c r="K3490" i="1" l="1"/>
  <c r="N3490" i="1" s="1"/>
  <c r="B3492" i="1"/>
  <c r="B3493" i="1" l="1"/>
  <c r="K3491" i="1"/>
  <c r="N3491" i="1" s="1"/>
  <c r="B3494" i="1" l="1"/>
  <c r="K3492" i="1"/>
  <c r="N3492" i="1" s="1"/>
  <c r="K3493" i="1" l="1"/>
  <c r="N3493" i="1" s="1"/>
  <c r="B3495" i="1"/>
  <c r="K3494" i="1" l="1"/>
  <c r="N3494" i="1" s="1"/>
  <c r="B3496" i="1"/>
  <c r="K3495" i="1" l="1"/>
  <c r="N3495" i="1" s="1"/>
  <c r="B3497" i="1"/>
  <c r="K3496" i="1"/>
  <c r="N3496" i="1" s="1"/>
  <c r="B3498" i="1" l="1"/>
  <c r="K3497" i="1" l="1"/>
  <c r="N3497" i="1" s="1"/>
  <c r="B3499" i="1"/>
  <c r="K3498" i="1"/>
  <c r="N3498" i="1" s="1"/>
  <c r="B3500" i="1" l="1"/>
  <c r="K3499" i="1"/>
  <c r="N3499" i="1" s="1"/>
  <c r="B3501" i="1" l="1"/>
  <c r="K3500" i="1" l="1"/>
  <c r="N3500" i="1" s="1"/>
  <c r="B3502" i="1"/>
  <c r="K3501" i="1"/>
  <c r="N3501" i="1" s="1"/>
  <c r="K3502" i="1" l="1"/>
  <c r="N3502" i="1" s="1"/>
  <c r="B3503" i="1"/>
  <c r="B3504" i="1" l="1"/>
  <c r="K3504" i="1" l="1"/>
  <c r="N3504" i="1" s="1"/>
  <c r="B3505" i="1"/>
  <c r="K3503" i="1"/>
  <c r="N3503" i="1" s="1"/>
  <c r="B3506" i="1" l="1"/>
  <c r="K3505" i="1" l="1"/>
  <c r="N3505" i="1" s="1"/>
  <c r="B3507" i="1"/>
  <c r="B3508" i="1" l="1"/>
  <c r="K3506" i="1"/>
  <c r="N3506" i="1" s="1"/>
  <c r="B3509" i="1" l="1"/>
  <c r="K3508" i="1"/>
  <c r="N3508" i="1" s="1"/>
  <c r="K3507" i="1"/>
  <c r="N3507" i="1" s="1"/>
  <c r="B3510" i="1" l="1"/>
  <c r="K3509" i="1" l="1"/>
  <c r="N3509" i="1" s="1"/>
  <c r="B3511" i="1"/>
  <c r="B3512" i="1" l="1"/>
  <c r="K3510" i="1"/>
  <c r="N3510" i="1" s="1"/>
  <c r="K3511" i="1" l="1"/>
  <c r="N3511" i="1" s="1"/>
  <c r="K3512" i="1"/>
  <c r="N3512" i="1" s="1"/>
  <c r="B3513" i="1"/>
  <c r="B3514" i="1" l="1"/>
  <c r="B3515" i="1" l="1"/>
  <c r="K3513" i="1"/>
  <c r="N3513" i="1" s="1"/>
  <c r="K3514" i="1" l="1"/>
  <c r="N3514" i="1" s="1"/>
  <c r="B3516" i="1"/>
  <c r="K3515" i="1" l="1"/>
  <c r="N3515" i="1" s="1"/>
  <c r="B3517" i="1"/>
  <c r="K3517" i="1" l="1"/>
  <c r="N3517" i="1" s="1"/>
  <c r="B3518" i="1"/>
  <c r="K3516" i="1"/>
  <c r="N3516" i="1" s="1"/>
  <c r="B3519" i="1" l="1"/>
  <c r="B3520" i="1" l="1"/>
  <c r="K3519" i="1"/>
  <c r="N3519" i="1" s="1"/>
  <c r="K3518" i="1"/>
  <c r="N3518" i="1" s="1"/>
  <c r="B3521" i="1" l="1"/>
  <c r="K3520" i="1" l="1"/>
  <c r="N3520" i="1" s="1"/>
  <c r="K3521" i="1"/>
  <c r="N3521" i="1" s="1"/>
  <c r="B3522" i="1"/>
  <c r="B3523" i="1" l="1"/>
  <c r="B3524" i="1" l="1"/>
  <c r="K3522" i="1"/>
  <c r="N3522" i="1" s="1"/>
  <c r="B3525" i="1" l="1"/>
  <c r="K3524" i="1"/>
  <c r="N3524" i="1" s="1"/>
  <c r="K3523" i="1"/>
  <c r="N3523" i="1" s="1"/>
  <c r="B3526" i="1" l="1"/>
  <c r="K3525" i="1" l="1"/>
  <c r="N3525" i="1" s="1"/>
  <c r="B3527" i="1"/>
  <c r="K3526" i="1" l="1"/>
  <c r="N3526" i="1" s="1"/>
  <c r="B3528" i="1"/>
  <c r="K3527" i="1"/>
  <c r="N3527" i="1" s="1"/>
  <c r="B3529" i="1" l="1"/>
  <c r="K3528" i="1" l="1"/>
  <c r="N3528" i="1" s="1"/>
  <c r="B3530" i="1"/>
  <c r="K3530" i="1" l="1"/>
  <c r="N3530" i="1" s="1"/>
  <c r="B3531" i="1"/>
  <c r="K3529" i="1"/>
  <c r="N3529" i="1" s="1"/>
  <c r="B3532" i="1" l="1"/>
  <c r="B3533" i="1" l="1"/>
  <c r="K3531" i="1"/>
  <c r="N3531" i="1" s="1"/>
  <c r="K3532" i="1" l="1"/>
  <c r="N3532" i="1" s="1"/>
  <c r="B3534" i="1"/>
  <c r="K3533" i="1" l="1"/>
  <c r="N3533" i="1" s="1"/>
  <c r="B3535" i="1"/>
  <c r="K3534" i="1" l="1"/>
  <c r="N3534" i="1" s="1"/>
  <c r="B3536" i="1"/>
  <c r="K3535" i="1"/>
  <c r="N3535" i="1" s="1"/>
  <c r="B3537" i="1" l="1"/>
  <c r="B3538" i="1" l="1"/>
  <c r="K3536" i="1"/>
  <c r="N3536" i="1" s="1"/>
  <c r="B3539" i="1" l="1"/>
  <c r="K3537" i="1"/>
  <c r="N3537" i="1" s="1"/>
  <c r="K3538" i="1" l="1"/>
  <c r="N3538" i="1" s="1"/>
  <c r="B3540" i="1"/>
  <c r="K3539" i="1" l="1"/>
  <c r="N3539" i="1" s="1"/>
  <c r="B3541" i="1"/>
  <c r="K3540" i="1"/>
  <c r="N3540" i="1" s="1"/>
  <c r="B3542" i="1" l="1"/>
  <c r="K3541" i="1" l="1"/>
  <c r="N3541" i="1" s="1"/>
  <c r="B3543" i="1"/>
  <c r="B3544" i="1" l="1"/>
  <c r="K3542" i="1"/>
  <c r="N3542" i="1" s="1"/>
  <c r="K3543" i="1" l="1"/>
  <c r="N3543" i="1" s="1"/>
  <c r="B3545" i="1"/>
  <c r="B3546" i="1" l="1"/>
  <c r="K3544" i="1"/>
  <c r="N3544" i="1" s="1"/>
  <c r="K3546" i="1" l="1"/>
  <c r="N3546" i="1" s="1"/>
  <c r="B3547" i="1"/>
  <c r="K3545" i="1"/>
  <c r="N3545" i="1" s="1"/>
  <c r="B3548" i="1" l="1"/>
  <c r="B3549" i="1" l="1"/>
  <c r="K3548" i="1"/>
  <c r="N3548" i="1" s="1"/>
  <c r="K3547" i="1"/>
  <c r="N3547" i="1" s="1"/>
  <c r="B3550" i="1" l="1"/>
  <c r="K3549" i="1" l="1"/>
  <c r="N3549" i="1" s="1"/>
  <c r="B3551" i="1"/>
  <c r="K3550" i="1" l="1"/>
  <c r="N3550" i="1" s="1"/>
  <c r="B3552" i="1"/>
  <c r="K3551" i="1" l="1"/>
  <c r="N3551" i="1" s="1"/>
  <c r="B3553" i="1"/>
  <c r="B3554" i="1" l="1"/>
  <c r="K3552" i="1"/>
  <c r="N3552" i="1" s="1"/>
  <c r="B3555" i="1" l="1"/>
  <c r="K3553" i="1"/>
  <c r="N3553" i="1" s="1"/>
  <c r="K3554" i="1" l="1"/>
  <c r="N3554" i="1" s="1"/>
  <c r="B3556" i="1"/>
  <c r="K3555" i="1"/>
  <c r="N3555" i="1" s="1"/>
  <c r="B3557" i="1" l="1"/>
  <c r="K3556" i="1"/>
  <c r="N3556" i="1" s="1"/>
  <c r="B3558" i="1" l="1"/>
  <c r="K3557" i="1" l="1"/>
  <c r="N3557" i="1" s="1"/>
  <c r="B3559" i="1"/>
  <c r="K3558" i="1" l="1"/>
  <c r="N3558" i="1" s="1"/>
  <c r="B3560" i="1"/>
  <c r="K3559" i="1" l="1"/>
  <c r="N3559" i="1" s="1"/>
  <c r="B3561" i="1"/>
  <c r="K3561" i="1" l="1"/>
  <c r="N3561" i="1" s="1"/>
  <c r="B3562" i="1"/>
  <c r="K3560" i="1"/>
  <c r="N3560" i="1" s="1"/>
  <c r="B3563" i="1" l="1"/>
  <c r="B3564" i="1" l="1"/>
  <c r="K3563" i="1"/>
  <c r="N3563" i="1" s="1"/>
  <c r="K3562" i="1"/>
  <c r="N3562" i="1" s="1"/>
  <c r="B3565" i="1" l="1"/>
  <c r="K3564" i="1" l="1"/>
  <c r="N3564" i="1" s="1"/>
  <c r="B3566" i="1"/>
  <c r="K3565" i="1" l="1"/>
  <c r="N3565" i="1" s="1"/>
  <c r="B3567" i="1"/>
  <c r="K3566" i="1" l="1"/>
  <c r="N3566" i="1" s="1"/>
  <c r="B3568" i="1"/>
  <c r="K3567" i="1" l="1"/>
  <c r="N3567" i="1" s="1"/>
  <c r="B3569" i="1"/>
  <c r="B3570" i="1" l="1"/>
  <c r="K3568" i="1"/>
  <c r="N3568" i="1" s="1"/>
  <c r="B3571" i="1" l="1"/>
  <c r="K3570" i="1"/>
  <c r="N3570" i="1" s="1"/>
  <c r="K3569" i="1"/>
  <c r="N3569" i="1" s="1"/>
  <c r="B3572" i="1" l="1"/>
  <c r="K3571" i="1" l="1"/>
  <c r="N3571" i="1" s="1"/>
  <c r="B3573" i="1"/>
  <c r="B3574" i="1" l="1"/>
  <c r="K3572" i="1"/>
  <c r="N3572" i="1" s="1"/>
  <c r="K3573" i="1" l="1"/>
  <c r="N3573" i="1" s="1"/>
  <c r="B3575" i="1"/>
  <c r="K3574" i="1" l="1"/>
  <c r="N3574" i="1" s="1"/>
  <c r="B3576" i="1"/>
  <c r="K3575" i="1" l="1"/>
  <c r="N3575" i="1" s="1"/>
  <c r="B3577" i="1"/>
  <c r="B3578" i="1" l="1"/>
  <c r="K3576" i="1"/>
  <c r="N3576" i="1" s="1"/>
  <c r="B3579" i="1" l="1"/>
  <c r="K3577" i="1"/>
  <c r="N3577" i="1" s="1"/>
  <c r="B3580" i="1" l="1"/>
  <c r="K3579" i="1"/>
  <c r="N3579" i="1" s="1"/>
  <c r="K3578" i="1"/>
  <c r="N3578" i="1" s="1"/>
  <c r="B3581" i="1" l="1"/>
  <c r="B3582" i="1" l="1"/>
  <c r="K3580" i="1"/>
  <c r="N3580" i="1" s="1"/>
  <c r="B3583" i="1" l="1"/>
  <c r="K3581" i="1"/>
  <c r="N3581" i="1" s="1"/>
  <c r="B3584" i="1" l="1"/>
  <c r="K3582" i="1"/>
  <c r="N3582" i="1" s="1"/>
  <c r="B3585" i="1" l="1"/>
  <c r="K3584" i="1"/>
  <c r="N3584" i="1" s="1"/>
  <c r="K3583" i="1"/>
  <c r="N3583" i="1" s="1"/>
  <c r="B3586" i="1" l="1"/>
  <c r="K3585" i="1" l="1"/>
  <c r="N3585" i="1" s="1"/>
  <c r="B3587" i="1"/>
  <c r="K3586" i="1" l="1"/>
  <c r="N3586" i="1" s="1"/>
  <c r="B3588" i="1"/>
  <c r="B3589" i="1" l="1"/>
  <c r="K3587" i="1"/>
  <c r="N3587" i="1" s="1"/>
  <c r="B3590" i="1" l="1"/>
  <c r="K3588" i="1"/>
  <c r="N3588" i="1" s="1"/>
  <c r="K3589" i="1" l="1"/>
  <c r="N3589" i="1" s="1"/>
  <c r="B3591" i="1"/>
  <c r="K3590" i="1" l="1"/>
  <c r="N3590" i="1" s="1"/>
  <c r="B3592" i="1"/>
  <c r="K3591" i="1" l="1"/>
  <c r="N3591" i="1" s="1"/>
  <c r="B3593" i="1"/>
  <c r="K3592" i="1"/>
  <c r="N3592" i="1" s="1"/>
  <c r="B3594" i="1" l="1"/>
  <c r="K3593" i="1" l="1"/>
  <c r="N3593" i="1" s="1"/>
  <c r="B3595" i="1"/>
  <c r="K3594" i="1" l="1"/>
  <c r="N3594" i="1" s="1"/>
  <c r="B3596" i="1"/>
  <c r="K3595" i="1" l="1"/>
  <c r="N3595" i="1" s="1"/>
  <c r="B3597" i="1"/>
  <c r="B3598" i="1" l="1"/>
  <c r="K3596" i="1"/>
  <c r="N3596" i="1" s="1"/>
  <c r="K3597" i="1" l="1"/>
  <c r="N3597" i="1" s="1"/>
  <c r="B3599" i="1"/>
  <c r="B3600" i="1" l="1"/>
  <c r="K3599" i="1"/>
  <c r="N3599" i="1" s="1"/>
  <c r="K3598" i="1"/>
  <c r="N3598" i="1" s="1"/>
  <c r="B3601" i="1" l="1"/>
  <c r="K3600" i="1" l="1"/>
  <c r="N3600" i="1" s="1"/>
  <c r="K3601" i="1"/>
  <c r="N3601" i="1" s="1"/>
  <c r="B3602" i="1"/>
  <c r="B3603" i="1" l="1"/>
  <c r="K3602" i="1" l="1"/>
  <c r="N3602" i="1" s="1"/>
  <c r="B3604" i="1"/>
  <c r="K3603" i="1" l="1"/>
  <c r="N3603" i="1" s="1"/>
  <c r="B3605" i="1"/>
  <c r="B3606" i="1" l="1"/>
  <c r="K3604" i="1"/>
  <c r="N3604" i="1" s="1"/>
  <c r="K3605" i="1" l="1"/>
  <c r="N3605" i="1" s="1"/>
  <c r="B3607" i="1"/>
  <c r="K3606" i="1"/>
  <c r="N3606" i="1" s="1"/>
  <c r="B3608" i="1" l="1"/>
  <c r="K3607" i="1" l="1"/>
  <c r="N3607" i="1" s="1"/>
  <c r="B3609" i="1"/>
  <c r="K3608" i="1" l="1"/>
  <c r="N3608" i="1" s="1"/>
  <c r="B3610" i="1"/>
  <c r="K3609" i="1" l="1"/>
  <c r="N3609" i="1" s="1"/>
  <c r="B3611" i="1"/>
  <c r="K3610" i="1" l="1"/>
  <c r="N3610" i="1" s="1"/>
  <c r="B3612" i="1"/>
  <c r="K3611" i="1" l="1"/>
  <c r="N3611" i="1" s="1"/>
  <c r="B3613" i="1"/>
  <c r="B3614" i="1" l="1"/>
  <c r="K3612" i="1"/>
  <c r="N3612" i="1" s="1"/>
  <c r="B3615" i="1" l="1"/>
  <c r="K3613" i="1"/>
  <c r="N3613" i="1" s="1"/>
  <c r="B3616" i="1" l="1"/>
  <c r="K3615" i="1"/>
  <c r="N3615" i="1" s="1"/>
  <c r="K3614" i="1"/>
  <c r="N3614" i="1" s="1"/>
  <c r="B3617" i="1" l="1"/>
  <c r="K3617" i="1" l="1"/>
  <c r="N3617" i="1" s="1"/>
  <c r="B3618" i="1"/>
  <c r="K3616" i="1"/>
  <c r="N3616" i="1" s="1"/>
  <c r="B3619" i="1" l="1"/>
  <c r="B3620" i="1" l="1"/>
  <c r="K3618" i="1"/>
  <c r="N3618" i="1" s="1"/>
  <c r="K3619" i="1" l="1"/>
  <c r="N3619" i="1" s="1"/>
  <c r="B3621" i="1"/>
  <c r="K3620" i="1"/>
  <c r="N3620" i="1" s="1"/>
  <c r="B3622" i="1" l="1"/>
  <c r="K3621" i="1"/>
  <c r="N3621" i="1" s="1"/>
  <c r="B3623" i="1" l="1"/>
  <c r="K3622" i="1" l="1"/>
  <c r="N3622" i="1" s="1"/>
  <c r="B3624" i="1"/>
  <c r="K3623" i="1" l="1"/>
  <c r="N3623" i="1" s="1"/>
  <c r="B3625" i="1"/>
  <c r="B3626" i="1" l="1"/>
  <c r="K3625" i="1"/>
  <c r="N3625" i="1" s="1"/>
  <c r="K3624" i="1"/>
  <c r="N3624" i="1" s="1"/>
  <c r="B3627" i="1" l="1"/>
  <c r="K3626" i="1" l="1"/>
  <c r="N3626" i="1" s="1"/>
  <c r="B3628" i="1"/>
  <c r="K3627" i="1" l="1"/>
  <c r="N3627" i="1" s="1"/>
  <c r="K3628" i="1"/>
  <c r="N3628" i="1" s="1"/>
  <c r="B3629" i="1"/>
  <c r="B3630" i="1" l="1"/>
  <c r="B3631" i="1" l="1"/>
  <c r="K3629" i="1"/>
  <c r="N3629" i="1" s="1"/>
  <c r="K3631" i="1" l="1"/>
  <c r="N3631" i="1" s="1"/>
  <c r="B3632" i="1"/>
  <c r="K3630" i="1"/>
  <c r="N3630" i="1" s="1"/>
  <c r="B3633" i="1" l="1"/>
  <c r="K3632" i="1" l="1"/>
  <c r="N3632" i="1" s="1"/>
  <c r="B3634" i="1"/>
  <c r="K3633" i="1" l="1"/>
  <c r="N3633" i="1" s="1"/>
  <c r="B3635" i="1"/>
  <c r="K3634" i="1" l="1"/>
  <c r="N3634" i="1" s="1"/>
  <c r="B3636" i="1"/>
  <c r="K3635" i="1" l="1"/>
  <c r="N3635" i="1" s="1"/>
  <c r="B3637" i="1"/>
  <c r="K3636" i="1" l="1"/>
  <c r="N3636" i="1" s="1"/>
  <c r="B3638" i="1"/>
  <c r="K3637" i="1" l="1"/>
  <c r="N3637" i="1" s="1"/>
  <c r="B3639" i="1"/>
  <c r="B3640" i="1" l="1"/>
  <c r="K3639" i="1"/>
  <c r="N3639" i="1" s="1"/>
  <c r="K3638" i="1"/>
  <c r="N3638" i="1" s="1"/>
  <c r="B3641" i="1" l="1"/>
  <c r="B3642" i="1" l="1"/>
  <c r="K3640" i="1"/>
  <c r="N3640" i="1" s="1"/>
  <c r="K3641" i="1" l="1"/>
  <c r="N3641" i="1" s="1"/>
  <c r="B3643" i="1"/>
  <c r="K3642" i="1" l="1"/>
  <c r="N3642" i="1" s="1"/>
  <c r="B3644" i="1"/>
  <c r="K3643" i="1"/>
  <c r="N3643" i="1" s="1"/>
  <c r="B3645" i="1" l="1"/>
  <c r="K3644" i="1" l="1"/>
  <c r="N3644" i="1" s="1"/>
  <c r="B3646" i="1"/>
  <c r="B3647" i="1" l="1"/>
  <c r="K3645" i="1"/>
  <c r="N3645" i="1" s="1"/>
  <c r="K3646" i="1" l="1"/>
  <c r="N3646" i="1" s="1"/>
  <c r="B3648" i="1"/>
  <c r="K3647" i="1" l="1"/>
  <c r="N3647" i="1" s="1"/>
  <c r="B3649" i="1"/>
  <c r="K3648" i="1"/>
  <c r="N3648" i="1" s="1"/>
  <c r="B3650" i="1" l="1"/>
  <c r="B3651" i="1" l="1"/>
  <c r="K3649" i="1"/>
  <c r="N3649" i="1" s="1"/>
  <c r="K3650" i="1" l="1"/>
  <c r="N3650" i="1" s="1"/>
  <c r="B3652" i="1"/>
  <c r="K3651" i="1" l="1"/>
  <c r="N3651" i="1" s="1"/>
  <c r="B3653" i="1"/>
  <c r="K3652" i="1"/>
  <c r="N3652" i="1" s="1"/>
  <c r="B3654" i="1" l="1"/>
  <c r="K3653" i="1" l="1"/>
  <c r="N3653" i="1" s="1"/>
  <c r="B3655" i="1"/>
  <c r="K3654" i="1" l="1"/>
  <c r="N3654" i="1" s="1"/>
  <c r="B3656" i="1"/>
  <c r="B3657" i="1" l="1"/>
  <c r="K3655" i="1"/>
  <c r="N3655" i="1" s="1"/>
  <c r="K3656" i="1" l="1"/>
  <c r="N3656" i="1" s="1"/>
  <c r="B3658" i="1"/>
  <c r="B3659" i="1" l="1"/>
  <c r="K3658" i="1"/>
  <c r="N3658" i="1" s="1"/>
  <c r="K3657" i="1"/>
  <c r="N3657" i="1" s="1"/>
  <c r="B3660" i="1" l="1"/>
  <c r="K3660" i="1" l="1"/>
  <c r="N3660" i="1" s="1"/>
  <c r="B3661" i="1"/>
  <c r="K3659" i="1"/>
  <c r="N3659" i="1" s="1"/>
  <c r="B3662" i="1" l="1"/>
  <c r="K3661" i="1"/>
  <c r="N3661" i="1" s="1"/>
  <c r="K3662" i="1" l="1"/>
  <c r="N3662" i="1" s="1"/>
  <c r="B3663" i="1"/>
  <c r="B3664" i="1" l="1"/>
  <c r="K3663" i="1" l="1"/>
  <c r="N3663" i="1" s="1"/>
  <c r="B3665" i="1"/>
  <c r="B3666" i="1" l="1"/>
  <c r="K3664" i="1"/>
  <c r="N3664" i="1" s="1"/>
  <c r="K3665" i="1" l="1"/>
  <c r="N3665" i="1" s="1"/>
  <c r="B3667" i="1"/>
  <c r="K3666" i="1" l="1"/>
  <c r="N3666" i="1" s="1"/>
  <c r="B3668" i="1"/>
  <c r="K3667" i="1" l="1"/>
  <c r="N3667" i="1" s="1"/>
  <c r="B3669" i="1"/>
  <c r="K3668" i="1" l="1"/>
  <c r="N3668" i="1" s="1"/>
  <c r="B3670" i="1"/>
  <c r="K3669" i="1"/>
  <c r="N3669" i="1" s="1"/>
  <c r="B3671" i="1" l="1"/>
  <c r="K3670" i="1" l="1"/>
  <c r="N3670" i="1" s="1"/>
  <c r="B3672" i="1"/>
  <c r="K3671" i="1" l="1"/>
  <c r="N3671" i="1" s="1"/>
  <c r="B3673" i="1"/>
  <c r="K3672" i="1" l="1"/>
  <c r="N3672" i="1" s="1"/>
  <c r="B3674" i="1"/>
  <c r="K3673" i="1" l="1"/>
  <c r="N3673" i="1" s="1"/>
  <c r="B3675" i="1"/>
  <c r="B3676" i="1" l="1"/>
  <c r="K3674" i="1"/>
  <c r="N3674" i="1" s="1"/>
  <c r="B3677" i="1" l="1"/>
  <c r="K3675" i="1"/>
  <c r="N3675" i="1" s="1"/>
  <c r="B3678" i="1" l="1"/>
  <c r="K3676" i="1"/>
  <c r="N3676" i="1" s="1"/>
  <c r="B3679" i="1" l="1"/>
  <c r="K3678" i="1"/>
  <c r="N3678" i="1" s="1"/>
  <c r="K3677" i="1"/>
  <c r="N3677" i="1" s="1"/>
  <c r="B3680" i="1" l="1"/>
  <c r="K3679" i="1" l="1"/>
  <c r="N3679" i="1" s="1"/>
  <c r="B3681" i="1"/>
  <c r="K3680" i="1" l="1"/>
  <c r="N3680" i="1" s="1"/>
  <c r="B3682" i="1"/>
  <c r="B3683" i="1" l="1"/>
  <c r="K3682" i="1"/>
  <c r="N3682" i="1" s="1"/>
  <c r="K3681" i="1"/>
  <c r="N3681" i="1" s="1"/>
  <c r="B3684" i="1" l="1"/>
  <c r="K3683" i="1"/>
  <c r="N3683" i="1" s="1"/>
  <c r="B3685" i="1" l="1"/>
  <c r="K3684" i="1" l="1"/>
  <c r="N3684" i="1" s="1"/>
  <c r="B3686" i="1"/>
  <c r="K3685" i="1" l="1"/>
  <c r="N3685" i="1" s="1"/>
  <c r="B3687" i="1"/>
  <c r="K3686" i="1" l="1"/>
  <c r="N3686" i="1" s="1"/>
  <c r="B3688" i="1"/>
  <c r="K3687" i="1" l="1"/>
  <c r="N3687" i="1" s="1"/>
  <c r="B3689" i="1"/>
  <c r="K3688" i="1" l="1"/>
  <c r="N3688" i="1" s="1"/>
  <c r="B3690" i="1"/>
  <c r="K3689" i="1" l="1"/>
  <c r="N3689" i="1" s="1"/>
  <c r="B3691" i="1"/>
  <c r="K3690" i="1" l="1"/>
  <c r="N3690" i="1" s="1"/>
  <c r="B3692" i="1"/>
  <c r="B3693" i="1" l="1"/>
  <c r="K3691" i="1"/>
  <c r="N3691" i="1" s="1"/>
  <c r="B3694" i="1" l="1"/>
  <c r="K3692" i="1"/>
  <c r="N3692" i="1" s="1"/>
  <c r="B3695" i="1" l="1"/>
  <c r="K3694" i="1"/>
  <c r="N3694" i="1" s="1"/>
  <c r="K3693" i="1"/>
  <c r="N3693" i="1" s="1"/>
  <c r="B3696" i="1" l="1"/>
  <c r="K3695" i="1"/>
  <c r="N3695" i="1" s="1"/>
  <c r="B3697" i="1" l="1"/>
  <c r="K3697" i="1" l="1"/>
  <c r="N3697" i="1" s="1"/>
  <c r="B3698" i="1"/>
  <c r="K3696" i="1"/>
  <c r="N3696" i="1" s="1"/>
  <c r="B3699" i="1" l="1"/>
  <c r="B3700" i="1" l="1"/>
  <c r="K3698" i="1"/>
  <c r="N3698" i="1" s="1"/>
  <c r="K3699" i="1" l="1"/>
  <c r="N3699" i="1" s="1"/>
  <c r="B3701" i="1"/>
  <c r="K3700" i="1"/>
  <c r="N3700" i="1" s="1"/>
  <c r="B3702" i="1" l="1"/>
  <c r="B3703" i="1" l="1"/>
  <c r="K3701" i="1"/>
  <c r="N3701" i="1" s="1"/>
  <c r="B3704" i="1" l="1"/>
  <c r="K3702" i="1"/>
  <c r="N3702" i="1" s="1"/>
  <c r="B3705" i="1" l="1"/>
  <c r="K3703" i="1"/>
  <c r="N3703" i="1" s="1"/>
  <c r="K3704" i="1" l="1"/>
  <c r="N3704" i="1" s="1"/>
  <c r="B3706" i="1"/>
  <c r="K3705" i="1" l="1"/>
  <c r="N3705" i="1" s="1"/>
  <c r="B3707" i="1"/>
  <c r="K3706" i="1" l="1"/>
  <c r="N3706" i="1" s="1"/>
  <c r="B3708" i="1"/>
  <c r="K3707" i="1" l="1"/>
  <c r="N3707" i="1" s="1"/>
  <c r="B3709" i="1"/>
  <c r="B3710" i="1" l="1"/>
  <c r="K3708" i="1"/>
  <c r="N3708" i="1" s="1"/>
  <c r="B3711" i="1" l="1"/>
  <c r="K3709" i="1"/>
  <c r="N3709" i="1" s="1"/>
  <c r="B3712" i="1" l="1"/>
  <c r="K3711" i="1"/>
  <c r="N3711" i="1" s="1"/>
  <c r="K3710" i="1"/>
  <c r="N3710" i="1" s="1"/>
  <c r="B3713" i="1" l="1"/>
  <c r="K3713" i="1" l="1"/>
  <c r="N3713" i="1" s="1"/>
  <c r="B3714" i="1"/>
  <c r="K3712" i="1"/>
  <c r="N3712" i="1" s="1"/>
  <c r="B3715" i="1" l="1"/>
  <c r="B3716" i="1" l="1"/>
  <c r="K3714" i="1"/>
  <c r="N3714" i="1" s="1"/>
  <c r="K3715" i="1" l="1"/>
  <c r="N3715" i="1" s="1"/>
  <c r="B3717" i="1"/>
  <c r="K3716" i="1"/>
  <c r="N3716" i="1" s="1"/>
  <c r="B3718" i="1" l="1"/>
  <c r="B3719" i="1" l="1"/>
  <c r="K3717" i="1"/>
  <c r="N3717" i="1" s="1"/>
  <c r="B3720" i="1" l="1"/>
  <c r="K3719" i="1"/>
  <c r="N3719" i="1" s="1"/>
  <c r="K3718" i="1"/>
  <c r="N3718" i="1" s="1"/>
  <c r="B3721" i="1" l="1"/>
  <c r="K3720" i="1" l="1"/>
  <c r="N3720" i="1" s="1"/>
  <c r="B3722" i="1"/>
  <c r="K3721" i="1" l="1"/>
  <c r="N3721" i="1" s="1"/>
  <c r="B3723" i="1"/>
  <c r="E3233" i="3" l="1"/>
  <c r="K3722" i="1"/>
  <c r="N3722" i="1" s="1"/>
  <c r="B3724" i="1"/>
  <c r="E3234" i="3" l="1"/>
  <c r="K3723" i="1"/>
  <c r="N3723" i="1" s="1"/>
  <c r="B3725" i="1"/>
  <c r="E3235" i="3"/>
  <c r="K3724" i="1" l="1"/>
  <c r="N3724" i="1" s="1"/>
  <c r="B3726" i="1"/>
  <c r="B3727" i="1" s="1"/>
  <c r="K3727" i="1" l="1"/>
  <c r="N3727" i="1" s="1"/>
  <c r="B3728" i="1"/>
  <c r="E3236" i="3"/>
  <c r="K3725" i="1"/>
  <c r="N3725" i="1" s="1"/>
  <c r="E3237" i="3"/>
  <c r="B3729" i="1" l="1"/>
  <c r="K3728" i="1"/>
  <c r="N3728" i="1" s="1"/>
  <c r="K3726" i="1"/>
  <c r="N3726" i="1" s="1"/>
  <c r="B3730" i="1" l="1"/>
  <c r="K3729" i="1"/>
  <c r="N3729" i="1" s="1"/>
  <c r="K3730" i="1" l="1"/>
  <c r="N3730" i="1" s="1"/>
  <c r="B3731" i="1"/>
  <c r="O3103" i="2"/>
  <c r="O3102" i="2"/>
  <c r="O3101" i="2"/>
  <c r="O3100" i="2"/>
  <c r="O3099" i="2"/>
  <c r="A3099" i="2"/>
  <c r="A3100" i="2" s="1"/>
  <c r="A3101" i="2" s="1"/>
  <c r="A3102" i="2" s="1"/>
  <c r="A3103" i="2" s="1"/>
  <c r="O3098" i="2" l="1"/>
  <c r="O3097" i="2"/>
  <c r="O3096" i="2"/>
  <c r="O3095" i="2"/>
  <c r="O3094" i="2"/>
  <c r="A3094" i="2"/>
  <c r="A3095" i="2" s="1"/>
  <c r="A3096" i="2" s="1"/>
  <c r="A3097" i="2" s="1"/>
  <c r="A3098" i="2" s="1"/>
  <c r="O3093" i="2"/>
  <c r="O3092" i="2"/>
  <c r="O3091" i="2"/>
  <c r="O3090" i="2"/>
  <c r="O3089" i="2"/>
  <c r="A3089" i="2"/>
  <c r="A3090" i="2" s="1"/>
  <c r="A3091" i="2" s="1"/>
  <c r="A3092" i="2" s="1"/>
  <c r="A3093" i="2" s="1"/>
  <c r="K3731" i="1" l="1"/>
  <c r="N3731" i="1" s="1"/>
  <c r="A3084" i="2"/>
  <c r="A3085" i="2" s="1"/>
  <c r="A3086" i="2" s="1"/>
  <c r="A3087" i="2" s="1"/>
  <c r="A3088" i="2" s="1"/>
  <c r="O3084" i="2"/>
  <c r="O3085" i="2"/>
  <c r="O3086" i="2"/>
  <c r="O3087" i="2"/>
  <c r="O3088" i="2"/>
  <c r="O3080" i="2"/>
  <c r="D3208" i="3"/>
  <c r="D3209" i="3" s="1"/>
  <c r="O3083" i="2"/>
  <c r="O3082" i="2"/>
  <c r="O3081" i="2"/>
  <c r="O3079" i="2"/>
  <c r="A3080" i="2"/>
  <c r="A3081" i="2" s="1"/>
  <c r="A3082" i="2" s="1"/>
  <c r="A3083" i="2" s="1"/>
  <c r="A3079" i="2"/>
  <c r="N3077" i="2"/>
  <c r="M3077" i="2"/>
  <c r="L3077" i="2"/>
  <c r="K3077" i="2"/>
  <c r="J3077" i="2"/>
  <c r="I3077" i="2"/>
  <c r="H3077" i="2"/>
  <c r="G3077" i="2"/>
  <c r="F3077" i="2"/>
  <c r="E3077" i="2"/>
  <c r="D3077" i="2"/>
  <c r="C3077" i="2"/>
  <c r="B3077" i="2"/>
  <c r="O3077" i="2" s="1"/>
  <c r="O3078" i="2"/>
  <c r="O3076" i="2"/>
  <c r="O3075" i="2"/>
  <c r="O3074" i="2"/>
  <c r="A3074" i="2"/>
  <c r="A3075" i="2" s="1"/>
  <c r="A3076" i="2" s="1"/>
  <c r="A3077" i="2" s="1"/>
  <c r="A3078" i="2" s="1"/>
  <c r="D3198" i="3" l="1"/>
  <c r="O3073" i="2"/>
  <c r="O3072" i="2"/>
  <c r="O3071" i="2"/>
  <c r="O3070" i="2"/>
  <c r="O3069" i="2"/>
  <c r="A3069" i="2"/>
  <c r="A3070" i="2" s="1"/>
  <c r="A3071" i="2" s="1"/>
  <c r="A3072" i="2" s="1"/>
  <c r="A3073" i="2" s="1"/>
  <c r="A3064" i="2"/>
  <c r="A3065" i="2" s="1"/>
  <c r="A3066" i="2" s="1"/>
  <c r="A3067" i="2" s="1"/>
  <c r="A3068" i="2" s="1"/>
  <c r="O3064" i="2"/>
  <c r="O3065" i="2"/>
  <c r="O3066" i="2"/>
  <c r="O3067" i="2"/>
  <c r="O3068" i="2"/>
  <c r="O3063" i="2"/>
  <c r="O3062" i="2"/>
  <c r="O3061" i="2"/>
  <c r="O3060" i="2"/>
  <c r="O3059" i="2"/>
  <c r="A3060" i="2"/>
  <c r="A3061" i="2" s="1"/>
  <c r="A3062" i="2" s="1"/>
  <c r="A3063" i="2" s="1"/>
  <c r="A3059" i="2"/>
  <c r="N3058" i="2"/>
  <c r="M3058" i="2"/>
  <c r="L3058" i="2"/>
  <c r="K3058" i="2"/>
  <c r="J3058" i="2"/>
  <c r="I3058" i="2"/>
  <c r="H3058" i="2"/>
  <c r="G3058" i="2"/>
  <c r="F3058" i="2"/>
  <c r="E3058" i="2"/>
  <c r="D3058" i="2"/>
  <c r="C3058" i="2"/>
  <c r="B3058" i="2"/>
  <c r="O3058" i="2" s="1"/>
  <c r="C3054" i="2"/>
  <c r="D3054" i="2"/>
  <c r="E3054" i="2"/>
  <c r="F3054" i="2"/>
  <c r="G3054" i="2"/>
  <c r="H3054" i="2"/>
  <c r="I3054" i="2"/>
  <c r="J3054" i="2"/>
  <c r="K3054" i="2"/>
  <c r="L3054" i="2"/>
  <c r="M3054" i="2"/>
  <c r="N3054" i="2"/>
  <c r="B3054" i="2"/>
  <c r="O3054" i="2" s="1"/>
  <c r="J3183" i="3"/>
  <c r="I3183" i="3"/>
  <c r="H3183" i="3"/>
  <c r="D3183" i="3"/>
  <c r="C3183" i="3"/>
  <c r="O3057" i="2"/>
  <c r="O3056" i="2"/>
  <c r="O3055" i="2"/>
  <c r="A3054" i="2"/>
  <c r="A3055" i="2" s="1"/>
  <c r="A3056" i="2" s="1"/>
  <c r="A3057" i="2" s="1"/>
  <c r="A3058" i="2" s="1"/>
  <c r="O3053" i="2"/>
  <c r="O3052" i="2"/>
  <c r="O3051" i="2"/>
  <c r="O3050" i="2"/>
  <c r="O3049" i="2"/>
  <c r="A3050" i="2"/>
  <c r="A3051" i="2" s="1"/>
  <c r="A3052" i="2" s="1"/>
  <c r="A3053" i="2" s="1"/>
  <c r="A3049" i="2"/>
  <c r="O3048" i="2" l="1"/>
  <c r="O3047" i="2"/>
  <c r="O3046" i="2"/>
  <c r="O3045" i="2"/>
  <c r="O3044" i="2"/>
  <c r="A3044" i="2"/>
  <c r="A3045" i="2" s="1"/>
  <c r="A3046" i="2" s="1"/>
  <c r="A3047" i="2" s="1"/>
  <c r="A3048" i="2" s="1"/>
  <c r="O3043" i="2" l="1"/>
  <c r="O3042" i="2"/>
  <c r="O3041" i="2"/>
  <c r="O3040" i="2"/>
  <c r="A3040" i="2"/>
  <c r="A3041" i="2" s="1"/>
  <c r="A3042" i="2" s="1"/>
  <c r="A3043" i="2" s="1"/>
  <c r="O3039" i="2"/>
  <c r="A3039" i="2"/>
  <c r="D3163" i="3"/>
  <c r="C3163" i="3"/>
  <c r="C3034" i="2"/>
  <c r="D3034" i="2"/>
  <c r="E3034" i="2"/>
  <c r="F3034" i="2"/>
  <c r="G3034" i="2"/>
  <c r="H3034" i="2"/>
  <c r="I3034" i="2"/>
  <c r="J3034" i="2"/>
  <c r="K3034" i="2"/>
  <c r="L3034" i="2"/>
  <c r="M3034" i="2"/>
  <c r="N3034" i="2"/>
  <c r="O3034" i="2" s="1"/>
  <c r="B3034" i="2"/>
  <c r="O3038" i="2"/>
  <c r="O3037" i="2"/>
  <c r="O3036" i="2"/>
  <c r="O3035" i="2"/>
  <c r="A3034" i="2"/>
  <c r="A3035" i="2" s="1"/>
  <c r="A3036" i="2" s="1"/>
  <c r="A3037" i="2" s="1"/>
  <c r="A3038" i="2" s="1"/>
  <c r="O3033" i="2" l="1"/>
  <c r="O3032" i="2"/>
  <c r="O3031" i="2"/>
  <c r="O3030" i="2"/>
  <c r="O3029" i="2"/>
  <c r="A3030" i="2"/>
  <c r="A3031" i="2" s="1"/>
  <c r="A3032" i="2" s="1"/>
  <c r="A3033" i="2" s="1"/>
  <c r="A3029" i="2"/>
  <c r="O3028" i="2" l="1"/>
  <c r="O3027" i="2"/>
  <c r="O3026" i="2"/>
  <c r="O3025" i="2"/>
  <c r="O3024" i="2"/>
  <c r="A3025" i="2"/>
  <c r="A3026" i="2" s="1"/>
  <c r="A3027" i="2" s="1"/>
  <c r="A3028" i="2" s="1"/>
  <c r="A3024" i="2"/>
  <c r="O3023" i="2"/>
  <c r="O3022" i="2"/>
  <c r="O3021" i="2"/>
  <c r="O3020" i="2"/>
  <c r="O3019" i="2"/>
  <c r="A3019" i="2"/>
  <c r="A3020" i="2" s="1"/>
  <c r="A3021" i="2" s="1"/>
  <c r="A3022" i="2" s="1"/>
  <c r="A3023" i="2" s="1"/>
  <c r="D3147" i="3" l="1"/>
  <c r="C3147" i="3"/>
  <c r="I3147" i="3"/>
  <c r="BK20" i="6" s="1"/>
  <c r="H3147" i="3"/>
  <c r="BK19" i="6" s="1"/>
  <c r="J3147" i="3"/>
  <c r="BK21" i="6" s="1"/>
  <c r="N3018" i="2"/>
  <c r="O3018" i="2" s="1"/>
  <c r="M3018" i="2"/>
  <c r="L3018" i="2"/>
  <c r="K3018" i="2"/>
  <c r="J3018" i="2"/>
  <c r="I3018" i="2"/>
  <c r="H3018" i="2"/>
  <c r="G3018" i="2"/>
  <c r="F3018" i="2"/>
  <c r="E3018" i="2"/>
  <c r="D3018" i="2"/>
  <c r="C3018" i="2"/>
  <c r="B3018" i="2"/>
  <c r="O3017" i="2"/>
  <c r="O3016" i="2"/>
  <c r="O3015" i="2"/>
  <c r="O3014" i="2"/>
  <c r="O3013" i="2"/>
  <c r="O3012" i="2"/>
  <c r="O3011" i="2"/>
  <c r="O3010" i="2"/>
  <c r="O3009" i="2"/>
  <c r="BK22" i="6" l="1"/>
  <c r="BK14" i="6"/>
  <c r="C3148" i="3"/>
  <c r="BK15" i="6" s="1"/>
  <c r="D3148" i="3"/>
  <c r="BK16" i="6" s="1"/>
  <c r="O3008" i="2"/>
  <c r="O3007" i="2"/>
  <c r="O3006" i="2"/>
  <c r="O3005" i="2"/>
  <c r="O3004" i="2"/>
  <c r="O3003" i="2" l="1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D3113" i="3"/>
  <c r="O2988" i="2"/>
  <c r="O2987" i="2"/>
  <c r="O2986" i="2"/>
  <c r="O2985" i="2"/>
  <c r="O2984" i="2"/>
  <c r="O2983" i="2" l="1"/>
  <c r="O2982" i="2"/>
  <c r="O2981" i="2"/>
  <c r="O2980" i="2"/>
  <c r="O2979" i="2"/>
  <c r="O2978" i="2" l="1"/>
  <c r="O2977" i="2"/>
  <c r="O2976" i="2"/>
  <c r="O2975" i="2"/>
  <c r="O2974" i="2"/>
  <c r="O2973" i="2"/>
  <c r="O2972" i="2"/>
  <c r="O2971" i="2"/>
  <c r="O2970" i="2"/>
  <c r="O2969" i="2"/>
  <c r="C2964" i="2"/>
  <c r="C2965" i="2" s="1"/>
  <c r="D2964" i="2"/>
  <c r="D2965" i="2" s="1"/>
  <c r="E2964" i="2"/>
  <c r="E2965" i="2" s="1"/>
  <c r="F2964" i="2"/>
  <c r="F2965" i="2" s="1"/>
  <c r="G2964" i="2"/>
  <c r="G2965" i="2" s="1"/>
  <c r="H2964" i="2"/>
  <c r="H2965" i="2" s="1"/>
  <c r="I2964" i="2"/>
  <c r="I2965" i="2" s="1"/>
  <c r="J2964" i="2"/>
  <c r="J2965" i="2" s="1"/>
  <c r="K2964" i="2"/>
  <c r="K2965" i="2" s="1"/>
  <c r="L2964" i="2"/>
  <c r="L2965" i="2" s="1"/>
  <c r="M2964" i="2"/>
  <c r="M2965" i="2" s="1"/>
  <c r="N2964" i="2"/>
  <c r="N2965" i="2" s="1"/>
  <c r="B2964" i="2"/>
  <c r="O2968" i="2"/>
  <c r="O2967" i="2"/>
  <c r="O2966" i="2"/>
  <c r="D3088" i="3"/>
  <c r="O2963" i="2"/>
  <c r="O2962" i="2"/>
  <c r="O2961" i="2"/>
  <c r="O2960" i="2"/>
  <c r="O2959" i="2"/>
  <c r="O2956" i="2"/>
  <c r="O2958" i="2"/>
  <c r="O2957" i="2"/>
  <c r="O2955" i="2"/>
  <c r="O2954" i="2"/>
  <c r="O2964" i="2" l="1"/>
  <c r="B2965" i="2"/>
  <c r="O2965" i="2"/>
  <c r="J3078" i="3"/>
  <c r="BJ21" i="6" s="1"/>
  <c r="I3078" i="3"/>
  <c r="BJ20" i="6" s="1"/>
  <c r="H3078" i="3"/>
  <c r="BJ19" i="6" s="1"/>
  <c r="D3078" i="3"/>
  <c r="BJ16" i="6" s="1"/>
  <c r="C3078" i="3"/>
  <c r="BJ15" i="6" s="1"/>
  <c r="C2949" i="2"/>
  <c r="D2949" i="2"/>
  <c r="E2949" i="2"/>
  <c r="F2949" i="2"/>
  <c r="G2949" i="2"/>
  <c r="H2949" i="2"/>
  <c r="I2949" i="2"/>
  <c r="J2949" i="2"/>
  <c r="K2949" i="2"/>
  <c r="L2949" i="2"/>
  <c r="M2949" i="2"/>
  <c r="N2949" i="2"/>
  <c r="B2949" i="2"/>
  <c r="O2949" i="2" s="1"/>
  <c r="O2953" i="2"/>
  <c r="O2952" i="2"/>
  <c r="O2951" i="2"/>
  <c r="O2950" i="2"/>
  <c r="BH21" i="6"/>
  <c r="BH20" i="6"/>
  <c r="BH19" i="6"/>
  <c r="D3074" i="3"/>
  <c r="C3074" i="3"/>
  <c r="BH15" i="6" s="1"/>
  <c r="O2948" i="2"/>
  <c r="O2947" i="2"/>
  <c r="O2946" i="2"/>
  <c r="O2945" i="2"/>
  <c r="O2944" i="2"/>
  <c r="O2943" i="2"/>
  <c r="O2942" i="2"/>
  <c r="O2941" i="2"/>
  <c r="O2940" i="2"/>
  <c r="O2939" i="2"/>
  <c r="BJ22" i="6" l="1"/>
  <c r="BJ14" i="6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D3050" i="3"/>
  <c r="O2923" i="2"/>
  <c r="O2922" i="2"/>
  <c r="O2921" i="2"/>
  <c r="O2920" i="2"/>
  <c r="O2919" i="2"/>
  <c r="D3051" i="3" l="1"/>
  <c r="D3052" i="3" s="1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BH16" i="6" l="1"/>
  <c r="C2899" i="2" l="1"/>
  <c r="D2899" i="2"/>
  <c r="E2899" i="2"/>
  <c r="F2899" i="2"/>
  <c r="G2899" i="2"/>
  <c r="H2899" i="2"/>
  <c r="I2899" i="2"/>
  <c r="J2899" i="2"/>
  <c r="K2899" i="2"/>
  <c r="L2899" i="2"/>
  <c r="M2899" i="2"/>
  <c r="N2899" i="2"/>
  <c r="B2899" i="2"/>
  <c r="O2903" i="2"/>
  <c r="O2902" i="2"/>
  <c r="O2901" i="2"/>
  <c r="O2900" i="2"/>
  <c r="O2899" i="2" l="1"/>
  <c r="O2898" i="2"/>
  <c r="O2897" i="2"/>
  <c r="O2896" i="2"/>
  <c r="O2895" i="2"/>
  <c r="O2894" i="2"/>
  <c r="BH14" i="6" l="1"/>
  <c r="O2893" i="2"/>
  <c r="O2892" i="2"/>
  <c r="O2891" i="2"/>
  <c r="O2890" i="2"/>
  <c r="O2889" i="2"/>
  <c r="O2888" i="2" l="1"/>
  <c r="O2887" i="2"/>
  <c r="O2886" i="2"/>
  <c r="O2885" i="2"/>
  <c r="O2884" i="2"/>
  <c r="BH22" i="6" l="1"/>
  <c r="BG21" i="6"/>
  <c r="BG20" i="6"/>
  <c r="O2883" i="2" l="1"/>
  <c r="O2882" i="2"/>
  <c r="O2881" i="2"/>
  <c r="O2880" i="2"/>
  <c r="O2879" i="2"/>
  <c r="O2878" i="2" l="1"/>
  <c r="D3003" i="3" l="1"/>
  <c r="C3003" i="3"/>
  <c r="BG22" i="6"/>
  <c r="O2877" i="2" l="1"/>
  <c r="O2876" i="2"/>
  <c r="O2875" i="2"/>
  <c r="O2874" i="2"/>
  <c r="O2873" i="2" l="1"/>
  <c r="O2872" i="2" l="1"/>
  <c r="O2871" i="2"/>
  <c r="O2870" i="2"/>
  <c r="O2869" i="2"/>
  <c r="D2993" i="3" l="1"/>
  <c r="O2868" i="2"/>
  <c r="O2867" i="2"/>
  <c r="O2866" i="2"/>
  <c r="O2865" i="2"/>
  <c r="O2864" i="2"/>
  <c r="C2988" i="3" l="1"/>
  <c r="BG15" i="6" s="1"/>
  <c r="O2863" i="2" l="1"/>
  <c r="O2862" i="2"/>
  <c r="O2861" i="2"/>
  <c r="O2860" i="2"/>
  <c r="O2859" i="2"/>
  <c r="O2858" i="2" l="1"/>
  <c r="O2857" i="2"/>
  <c r="O2856" i="2"/>
  <c r="O2855" i="2"/>
  <c r="O2854" i="2"/>
  <c r="O2853" i="2" l="1"/>
  <c r="O2852" i="2" l="1"/>
  <c r="O2851" i="2"/>
  <c r="O2850" i="2"/>
  <c r="O2849" i="2"/>
  <c r="B2974" i="3" l="1"/>
  <c r="C2845" i="2"/>
  <c r="D2845" i="2"/>
  <c r="E2845" i="2"/>
  <c r="F2845" i="2"/>
  <c r="G2845" i="2"/>
  <c r="H2845" i="2"/>
  <c r="I2845" i="2"/>
  <c r="J2845" i="2"/>
  <c r="K2845" i="2"/>
  <c r="L2845" i="2"/>
  <c r="M2845" i="2"/>
  <c r="N2845" i="2"/>
  <c r="B2845" i="2"/>
  <c r="O2848" i="2"/>
  <c r="O2847" i="2"/>
  <c r="O2846" i="2"/>
  <c r="O2844" i="2"/>
  <c r="O2845" i="2" l="1"/>
  <c r="O2843" i="2"/>
  <c r="O2842" i="2"/>
  <c r="O2841" i="2"/>
  <c r="O2840" i="2"/>
  <c r="O2839" i="2"/>
  <c r="O2835" i="2" l="1"/>
  <c r="O2836" i="2"/>
  <c r="O2837" i="2"/>
  <c r="O2838" i="2"/>
  <c r="O2834" i="2"/>
  <c r="O2833" i="2" l="1"/>
  <c r="O2832" i="2" l="1"/>
  <c r="O2829" i="2"/>
  <c r="O2830" i="2"/>
  <c r="O2831" i="2"/>
  <c r="C2824" i="2" l="1"/>
  <c r="D2824" i="2"/>
  <c r="E2824" i="2"/>
  <c r="F2824" i="2"/>
  <c r="G2824" i="2"/>
  <c r="H2824" i="2"/>
  <c r="I2824" i="2"/>
  <c r="J2824" i="2"/>
  <c r="K2824" i="2"/>
  <c r="L2824" i="2"/>
  <c r="M2824" i="2"/>
  <c r="B2824" i="2"/>
  <c r="H2953" i="3" l="1"/>
  <c r="BG19" i="6" s="1"/>
  <c r="B2953" i="3"/>
  <c r="BG14" i="6" s="1"/>
  <c r="D2948" i="3" l="1"/>
  <c r="BG16" i="6" s="1"/>
  <c r="BF21" i="6" l="1"/>
  <c r="BF20" i="6"/>
  <c r="D2938" i="3" l="1"/>
  <c r="K2926" i="3" l="1"/>
  <c r="K2927" i="3" s="1"/>
  <c r="D2926" i="3"/>
  <c r="D2927" i="3" s="1"/>
  <c r="C2926" i="3"/>
  <c r="C2927" i="3" s="1"/>
  <c r="H2913" i="3" l="1"/>
  <c r="BF19" i="6" s="1"/>
  <c r="B2913" i="3"/>
  <c r="M2784" i="2"/>
  <c r="L2784" i="2"/>
  <c r="K2784" i="2"/>
  <c r="J2784" i="2"/>
  <c r="I2784" i="2"/>
  <c r="H2784" i="2"/>
  <c r="G2784" i="2"/>
  <c r="F2784" i="2"/>
  <c r="E2784" i="2"/>
  <c r="D2784" i="2"/>
  <c r="C2784" i="2"/>
  <c r="B2784" i="2"/>
  <c r="K2903" i="3" l="1"/>
  <c r="BF22" i="6" s="1"/>
  <c r="D2903" i="3"/>
  <c r="BF16" i="6" s="1"/>
  <c r="C2903" i="3"/>
  <c r="BF15" i="6" s="1"/>
  <c r="B2903" i="3"/>
  <c r="M2774" i="2"/>
  <c r="M2775" i="2" s="1"/>
  <c r="L2774" i="2"/>
  <c r="L2775" i="2" s="1"/>
  <c r="K2774" i="2"/>
  <c r="K2775" i="2" s="1"/>
  <c r="J2774" i="2"/>
  <c r="J2775" i="2" s="1"/>
  <c r="I2774" i="2"/>
  <c r="I2775" i="2" s="1"/>
  <c r="H2774" i="2"/>
  <c r="H2775" i="2" s="1"/>
  <c r="G2774" i="2"/>
  <c r="G2775" i="2" s="1"/>
  <c r="F2774" i="2"/>
  <c r="F2775" i="2" s="1"/>
  <c r="E2774" i="2"/>
  <c r="E2775" i="2" s="1"/>
  <c r="D2774" i="2"/>
  <c r="D2775" i="2" s="1"/>
  <c r="C2774" i="2"/>
  <c r="C2775" i="2" s="1"/>
  <c r="B2774" i="2"/>
  <c r="B2775" i="2" s="1"/>
  <c r="B2904" i="3" l="1"/>
  <c r="BF14" i="6" s="1"/>
  <c r="BE22" i="6" l="1"/>
  <c r="BI22" i="6" s="1"/>
  <c r="BE21" i="6"/>
  <c r="BI21" i="6" s="1"/>
  <c r="BE20" i="6"/>
  <c r="BI20" i="6" s="1"/>
  <c r="BE19" i="6"/>
  <c r="BI19" i="6" s="1"/>
  <c r="BE16" i="6"/>
  <c r="BI16" i="6" s="1"/>
  <c r="BE15" i="6"/>
  <c r="BI15" i="6" s="1"/>
  <c r="P3735" i="1" l="1"/>
  <c r="O3735" i="1"/>
  <c r="P3734" i="1"/>
  <c r="O3734" i="1"/>
  <c r="P3732" i="1"/>
  <c r="O3732" i="1"/>
  <c r="V2981" i="1"/>
  <c r="V2943" i="1"/>
  <c r="V2857" i="1"/>
  <c r="B1" i="1" l="1"/>
  <c r="B2" i="1" l="1"/>
  <c r="E3734" i="1"/>
  <c r="E3732" i="1"/>
  <c r="E3735" i="1"/>
  <c r="E3733" i="1"/>
  <c r="P3733" i="1"/>
  <c r="O3733" i="1"/>
  <c r="B2840" i="3" l="1"/>
  <c r="B2841" i="3" l="1"/>
  <c r="BE14" i="6" l="1"/>
  <c r="BI14" i="6" s="1"/>
  <c r="BC10" i="6"/>
  <c r="BC22" i="6" l="1"/>
  <c r="BC21" i="6"/>
  <c r="BC20" i="6"/>
  <c r="BC16" i="6"/>
  <c r="BC15" i="6"/>
  <c r="BC11" i="6"/>
  <c r="BC9" i="6"/>
  <c r="BC8" i="6"/>
  <c r="BC7" i="6"/>
  <c r="BC6" i="6"/>
  <c r="BC5" i="6"/>
  <c r="BC3" i="6"/>
  <c r="BC2" i="6"/>
  <c r="E2829" i="3"/>
  <c r="E2830" i="3"/>
  <c r="E2831" i="3"/>
  <c r="E2832" i="3"/>
  <c r="E2833" i="3"/>
  <c r="E2824" i="3" l="1"/>
  <c r="E2825" i="3"/>
  <c r="E2826" i="3"/>
  <c r="E2827" i="3"/>
  <c r="E2828" i="3"/>
  <c r="E2819" i="3" l="1"/>
  <c r="E2820" i="3"/>
  <c r="E2821" i="3"/>
  <c r="E2822" i="3"/>
  <c r="E2823" i="3"/>
  <c r="BC12" i="6" l="1"/>
  <c r="E2809" i="3" l="1"/>
  <c r="E2810" i="3"/>
  <c r="E2811" i="3"/>
  <c r="E2812" i="3"/>
  <c r="E2813" i="3"/>
  <c r="E2814" i="3"/>
  <c r="E2815" i="3"/>
  <c r="E2816" i="3"/>
  <c r="E2817" i="3"/>
  <c r="E2818" i="3"/>
  <c r="E2808" i="3" l="1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H2754" i="3"/>
  <c r="E2754" i="3"/>
  <c r="E2753" i="3"/>
  <c r="B2753" i="3"/>
  <c r="E2752" i="3"/>
  <c r="E2751" i="3"/>
  <c r="E2750" i="3"/>
  <c r="E2749" i="3"/>
  <c r="E2748" i="3"/>
  <c r="E2747" i="3"/>
  <c r="E2746" i="3"/>
  <c r="E2745" i="3"/>
  <c r="E2744" i="3"/>
  <c r="B2744" i="3"/>
  <c r="B2745" i="3" s="1"/>
  <c r="E2743" i="3"/>
  <c r="E2742" i="3"/>
  <c r="E2741" i="3"/>
  <c r="E2740" i="3"/>
  <c r="E2739" i="3"/>
  <c r="E2738" i="3"/>
  <c r="E2737" i="3"/>
  <c r="E2736" i="3"/>
  <c r="E2735" i="3"/>
  <c r="E2734" i="3"/>
  <c r="D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D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B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K2644" i="3"/>
  <c r="E2644" i="3"/>
  <c r="C2644" i="3"/>
  <c r="B2644" i="3"/>
  <c r="B2645" i="3" s="1"/>
  <c r="B2646" i="3" s="1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K2623" i="3"/>
  <c r="K2624" i="3" s="1"/>
  <c r="J2623" i="3"/>
  <c r="I2623" i="3"/>
  <c r="H2623" i="3"/>
  <c r="E2623" i="3"/>
  <c r="D2623" i="3"/>
  <c r="D2624" i="3" s="1"/>
  <c r="C2623" i="3"/>
  <c r="C2624" i="3" s="1"/>
  <c r="B2623" i="3"/>
  <c r="B2624" i="3" s="1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D2589" i="3"/>
  <c r="E2588" i="3"/>
  <c r="E2587" i="3"/>
  <c r="B2587" i="3"/>
  <c r="B2588" i="3" s="1"/>
  <c r="B2589" i="3" s="1"/>
  <c r="B2590" i="3" s="1"/>
  <c r="B2591" i="3" s="1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D2569" i="3"/>
  <c r="E2568" i="3"/>
  <c r="E2567" i="3"/>
  <c r="E2566" i="3"/>
  <c r="E2565" i="3"/>
  <c r="E2564" i="3"/>
  <c r="E2563" i="3"/>
  <c r="E2562" i="3"/>
  <c r="E2561" i="3"/>
  <c r="E2560" i="3"/>
  <c r="E2559" i="3"/>
  <c r="K2558" i="3"/>
  <c r="J2558" i="3"/>
  <c r="I2558" i="3"/>
  <c r="H2558" i="3"/>
  <c r="E2558" i="3"/>
  <c r="D2558" i="3"/>
  <c r="C2558" i="3"/>
  <c r="B2558" i="3"/>
  <c r="E2557" i="3"/>
  <c r="E2556" i="3"/>
  <c r="E2555" i="3"/>
  <c r="E2554" i="3"/>
  <c r="K2553" i="3"/>
  <c r="K2554" i="3" s="1"/>
  <c r="J2553" i="3"/>
  <c r="I2553" i="3"/>
  <c r="H2553" i="3"/>
  <c r="E2553" i="3"/>
  <c r="D2553" i="3"/>
  <c r="D2554" i="3" s="1"/>
  <c r="C2553" i="3"/>
  <c r="C2554" i="3" s="1"/>
  <c r="B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D2532" i="3"/>
  <c r="D2533" i="3" s="1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B2492" i="3"/>
  <c r="B2493" i="3" s="1"/>
  <c r="B2494" i="3" s="1"/>
  <c r="B2495" i="3" s="1"/>
  <c r="B2496" i="3" s="1"/>
  <c r="B2497" i="3" s="1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D2474" i="3"/>
  <c r="E2473" i="3"/>
  <c r="E2472" i="3"/>
  <c r="E2471" i="3"/>
  <c r="E2470" i="3"/>
  <c r="K2469" i="3"/>
  <c r="E2469" i="3"/>
  <c r="D2469" i="3"/>
  <c r="C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D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K2293" i="3"/>
  <c r="E2293" i="3"/>
  <c r="D2293" i="3"/>
  <c r="C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D2274" i="3"/>
  <c r="D2275" i="3" s="1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B2232" i="3"/>
  <c r="B2233" i="3" s="1"/>
  <c r="B2234" i="3" s="1"/>
  <c r="B2235" i="3" s="1"/>
  <c r="B2236" i="3" s="1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D2211" i="3"/>
  <c r="E2210" i="3"/>
  <c r="E2209" i="3"/>
  <c r="E2208" i="3"/>
  <c r="E2207" i="3"/>
  <c r="K2206" i="3"/>
  <c r="E2206" i="3"/>
  <c r="D2206" i="3"/>
  <c r="C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D2169" i="3"/>
  <c r="D2170" i="3" s="1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B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K2126" i="3"/>
  <c r="E2126" i="3"/>
  <c r="D2126" i="3"/>
  <c r="C2126" i="3"/>
  <c r="E2125" i="3"/>
  <c r="B2125" i="3"/>
  <c r="E2124" i="3"/>
  <c r="E2123" i="3"/>
  <c r="B2123" i="3"/>
  <c r="E2122" i="3"/>
  <c r="E2121" i="3"/>
  <c r="E2120" i="3"/>
  <c r="E2119" i="3"/>
  <c r="E2118" i="3"/>
  <c r="E2117" i="3"/>
  <c r="E2116" i="3"/>
  <c r="K2115" i="3"/>
  <c r="K2116" i="3" s="1"/>
  <c r="K2117" i="3" s="1"/>
  <c r="K2118" i="3" s="1"/>
  <c r="J2115" i="3"/>
  <c r="I2115" i="3"/>
  <c r="H2115" i="3"/>
  <c r="E2115" i="3"/>
  <c r="D2115" i="3"/>
  <c r="C2115" i="3"/>
  <c r="C2116" i="3" s="1"/>
  <c r="B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J1792" i="3"/>
  <c r="G1792" i="3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E1792" i="3"/>
  <c r="D1792" i="3"/>
  <c r="A1792" i="3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E1791" i="3"/>
  <c r="E1790" i="3"/>
  <c r="E1789" i="3"/>
  <c r="E1788" i="3"/>
  <c r="E1787" i="3"/>
  <c r="E1786" i="3"/>
  <c r="E1785" i="3"/>
  <c r="E1784" i="3"/>
  <c r="E1783" i="3"/>
  <c r="E1782" i="3"/>
  <c r="G1781" i="3"/>
  <c r="G1782" i="3" s="1"/>
  <c r="E1781" i="3"/>
  <c r="A1781" i="3"/>
  <c r="A1782" i="3" s="1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G1767" i="3"/>
  <c r="G1768" i="3" s="1"/>
  <c r="E1767" i="3"/>
  <c r="A1767" i="3"/>
  <c r="A1768" i="3" s="1"/>
  <c r="A1769" i="3" s="1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G1661" i="3"/>
  <c r="G1662" i="3" s="1"/>
  <c r="E1661" i="3"/>
  <c r="A1661" i="3"/>
  <c r="A1662" i="3" s="1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G1414" i="3"/>
  <c r="E1414" i="3"/>
  <c r="G1413" i="3"/>
  <c r="E1413" i="3"/>
  <c r="G1412" i="3"/>
  <c r="E1412" i="3"/>
  <c r="G1411" i="3"/>
  <c r="E1411" i="3"/>
  <c r="G1410" i="3"/>
  <c r="E1410" i="3"/>
  <c r="G1409" i="3"/>
  <c r="E1409" i="3"/>
  <c r="G1408" i="3"/>
  <c r="E1408" i="3"/>
  <c r="G1407" i="3"/>
  <c r="E1407" i="3"/>
  <c r="G1406" i="3"/>
  <c r="E1406" i="3"/>
  <c r="G1405" i="3"/>
  <c r="E1405" i="3"/>
  <c r="G1404" i="3"/>
  <c r="E1404" i="3"/>
  <c r="G1403" i="3"/>
  <c r="E1403" i="3"/>
  <c r="G1402" i="3"/>
  <c r="E1402" i="3"/>
  <c r="G1401" i="3"/>
  <c r="E1401" i="3"/>
  <c r="G1400" i="3"/>
  <c r="E1400" i="3"/>
  <c r="G1399" i="3"/>
  <c r="E1399" i="3"/>
  <c r="G1398" i="3"/>
  <c r="E1398" i="3"/>
  <c r="G1397" i="3"/>
  <c r="E1397" i="3"/>
  <c r="G1396" i="3"/>
  <c r="E1396" i="3"/>
  <c r="G1395" i="3"/>
  <c r="E1395" i="3"/>
  <c r="G1394" i="3"/>
  <c r="E1394" i="3"/>
  <c r="G1393" i="3"/>
  <c r="E1393" i="3"/>
  <c r="G1392" i="3"/>
  <c r="E1392" i="3"/>
  <c r="G1391" i="3"/>
  <c r="E1391" i="3"/>
  <c r="G1390" i="3"/>
  <c r="E1390" i="3"/>
  <c r="G1389" i="3"/>
  <c r="E1389" i="3"/>
  <c r="G1388" i="3"/>
  <c r="E1388" i="3"/>
  <c r="G1387" i="3"/>
  <c r="E1387" i="3"/>
  <c r="G1386" i="3"/>
  <c r="E1386" i="3"/>
  <c r="G1385" i="3"/>
  <c r="E1385" i="3"/>
  <c r="G1384" i="3"/>
  <c r="E1384" i="3"/>
  <c r="G1383" i="3"/>
  <c r="E1383" i="3"/>
  <c r="G1382" i="3"/>
  <c r="E1382" i="3"/>
  <c r="G1381" i="3"/>
  <c r="E1381" i="3"/>
  <c r="G1380" i="3"/>
  <c r="E1380" i="3"/>
  <c r="G1379" i="3"/>
  <c r="E1379" i="3"/>
  <c r="G1378" i="3"/>
  <c r="E1378" i="3"/>
  <c r="G1377" i="3"/>
  <c r="E1377" i="3"/>
  <c r="G1376" i="3"/>
  <c r="E1376" i="3"/>
  <c r="G1375" i="3"/>
  <c r="E1375" i="3"/>
  <c r="G1374" i="3"/>
  <c r="E1374" i="3"/>
  <c r="G1373" i="3"/>
  <c r="E1373" i="3"/>
  <c r="G1372" i="3"/>
  <c r="E1372" i="3"/>
  <c r="G1371" i="3"/>
  <c r="E1371" i="3"/>
  <c r="G1370" i="3"/>
  <c r="E1370" i="3"/>
  <c r="G1369" i="3"/>
  <c r="E1369" i="3"/>
  <c r="G1368" i="3"/>
  <c r="E1368" i="3"/>
  <c r="G1367" i="3"/>
  <c r="E1367" i="3"/>
  <c r="G1366" i="3"/>
  <c r="E1366" i="3"/>
  <c r="G1365" i="3"/>
  <c r="E1365" i="3"/>
  <c r="G1364" i="3"/>
  <c r="E1364" i="3"/>
  <c r="G1363" i="3"/>
  <c r="E1363" i="3"/>
  <c r="G1362" i="3"/>
  <c r="E1362" i="3"/>
  <c r="G1361" i="3"/>
  <c r="E1361" i="3"/>
  <c r="G1360" i="3"/>
  <c r="E1360" i="3"/>
  <c r="G1359" i="3"/>
  <c r="E1359" i="3"/>
  <c r="G1358" i="3"/>
  <c r="E1358" i="3"/>
  <c r="G1357" i="3"/>
  <c r="E1357" i="3"/>
  <c r="G1356" i="3"/>
  <c r="E1356" i="3"/>
  <c r="G1355" i="3"/>
  <c r="E1355" i="3"/>
  <c r="G1354" i="3"/>
  <c r="E1354" i="3"/>
  <c r="G1353" i="3"/>
  <c r="E1353" i="3"/>
  <c r="G1352" i="3"/>
  <c r="E1352" i="3"/>
  <c r="G1351" i="3"/>
  <c r="E1351" i="3"/>
  <c r="G1350" i="3"/>
  <c r="E1350" i="3"/>
  <c r="G1349" i="3"/>
  <c r="E1349" i="3"/>
  <c r="G1348" i="3"/>
  <c r="E1348" i="3"/>
  <c r="G1347" i="3"/>
  <c r="E1347" i="3"/>
  <c r="G1346" i="3"/>
  <c r="E1346" i="3"/>
  <c r="G1345" i="3"/>
  <c r="E1345" i="3"/>
  <c r="G1344" i="3"/>
  <c r="E1344" i="3"/>
  <c r="G1343" i="3"/>
  <c r="E1343" i="3"/>
  <c r="G1342" i="3"/>
  <c r="E1342" i="3"/>
  <c r="G1341" i="3"/>
  <c r="E1341" i="3"/>
  <c r="G1340" i="3"/>
  <c r="E1340" i="3"/>
  <c r="G1339" i="3"/>
  <c r="E1339" i="3"/>
  <c r="G1338" i="3"/>
  <c r="E1338" i="3"/>
  <c r="G1337" i="3"/>
  <c r="E1337" i="3"/>
  <c r="G1336" i="3"/>
  <c r="E1336" i="3"/>
  <c r="G1335" i="3"/>
  <c r="E1335" i="3"/>
  <c r="G1334" i="3"/>
  <c r="E1334" i="3"/>
  <c r="G1333" i="3"/>
  <c r="E1333" i="3"/>
  <c r="G1332" i="3"/>
  <c r="E1332" i="3"/>
  <c r="G1331" i="3"/>
  <c r="E1331" i="3"/>
  <c r="G1330" i="3"/>
  <c r="E1330" i="3"/>
  <c r="G1329" i="3"/>
  <c r="E1329" i="3"/>
  <c r="G1328" i="3"/>
  <c r="E1328" i="3"/>
  <c r="G1327" i="3"/>
  <c r="E1327" i="3"/>
  <c r="G1326" i="3"/>
  <c r="E1326" i="3"/>
  <c r="G1325" i="3"/>
  <c r="E1325" i="3"/>
  <c r="G1324" i="3"/>
  <c r="E1324" i="3"/>
  <c r="G1323" i="3"/>
  <c r="E1323" i="3"/>
  <c r="G1322" i="3"/>
  <c r="E1322" i="3"/>
  <c r="G1321" i="3"/>
  <c r="E1321" i="3"/>
  <c r="G1320" i="3"/>
  <c r="E1320" i="3"/>
  <c r="G1319" i="3"/>
  <c r="E1319" i="3"/>
  <c r="G1318" i="3"/>
  <c r="E1318" i="3"/>
  <c r="G1317" i="3"/>
  <c r="E1317" i="3"/>
  <c r="G1316" i="3"/>
  <c r="E1316" i="3"/>
  <c r="G1315" i="3"/>
  <c r="E1315" i="3"/>
  <c r="G1314" i="3"/>
  <c r="E1314" i="3"/>
  <c r="G1313" i="3"/>
  <c r="E1313" i="3"/>
  <c r="G1312" i="3"/>
  <c r="E1312" i="3"/>
  <c r="G1311" i="3"/>
  <c r="E1311" i="3"/>
  <c r="G1310" i="3"/>
  <c r="E1310" i="3"/>
  <c r="G1309" i="3"/>
  <c r="E1309" i="3"/>
  <c r="G1308" i="3"/>
  <c r="E1308" i="3"/>
  <c r="G1307" i="3"/>
  <c r="E1307" i="3"/>
  <c r="G1306" i="3"/>
  <c r="E1306" i="3"/>
  <c r="G1305" i="3"/>
  <c r="E1305" i="3"/>
  <c r="G1304" i="3"/>
  <c r="E1304" i="3"/>
  <c r="G1303" i="3"/>
  <c r="E1303" i="3"/>
  <c r="G1302" i="3"/>
  <c r="E1302" i="3"/>
  <c r="G1301" i="3"/>
  <c r="E1301" i="3"/>
  <c r="G1300" i="3"/>
  <c r="E1300" i="3"/>
  <c r="G1299" i="3"/>
  <c r="E1299" i="3"/>
  <c r="G1298" i="3"/>
  <c r="E1298" i="3"/>
  <c r="G1297" i="3"/>
  <c r="E1297" i="3"/>
  <c r="G1296" i="3"/>
  <c r="E1296" i="3"/>
  <c r="G1295" i="3"/>
  <c r="E1295" i="3"/>
  <c r="G1294" i="3"/>
  <c r="E1294" i="3"/>
  <c r="G1293" i="3"/>
  <c r="E1293" i="3"/>
  <c r="G1292" i="3"/>
  <c r="E1292" i="3"/>
  <c r="G1291" i="3"/>
  <c r="E1291" i="3"/>
  <c r="G1290" i="3"/>
  <c r="E1290" i="3"/>
  <c r="G1289" i="3"/>
  <c r="E1289" i="3"/>
  <c r="G1288" i="3"/>
  <c r="E1288" i="3"/>
  <c r="G1287" i="3"/>
  <c r="E1287" i="3"/>
  <c r="G1286" i="3"/>
  <c r="E1286" i="3"/>
  <c r="G1285" i="3"/>
  <c r="E1285" i="3"/>
  <c r="G1284" i="3"/>
  <c r="E1284" i="3"/>
  <c r="G1283" i="3"/>
  <c r="E1283" i="3"/>
  <c r="G1282" i="3"/>
  <c r="E1282" i="3"/>
  <c r="G1281" i="3"/>
  <c r="E1281" i="3"/>
  <c r="G1280" i="3"/>
  <c r="E1280" i="3"/>
  <c r="G1279" i="3"/>
  <c r="E1279" i="3"/>
  <c r="G1278" i="3"/>
  <c r="E1278" i="3"/>
  <c r="G1277" i="3"/>
  <c r="E1277" i="3"/>
  <c r="G1276" i="3"/>
  <c r="E1276" i="3"/>
  <c r="G1275" i="3"/>
  <c r="E1275" i="3"/>
  <c r="G1274" i="3"/>
  <c r="E1274" i="3"/>
  <c r="G1273" i="3"/>
  <c r="E1273" i="3"/>
  <c r="G1272" i="3"/>
  <c r="E1272" i="3"/>
  <c r="G1271" i="3"/>
  <c r="E1271" i="3"/>
  <c r="G1270" i="3"/>
  <c r="E1270" i="3"/>
  <c r="G1269" i="3"/>
  <c r="E1269" i="3"/>
  <c r="G1268" i="3"/>
  <c r="E1268" i="3"/>
  <c r="G1267" i="3"/>
  <c r="E1267" i="3"/>
  <c r="G1266" i="3"/>
  <c r="E1266" i="3"/>
  <c r="G1265" i="3"/>
  <c r="E1265" i="3"/>
  <c r="G1264" i="3"/>
  <c r="E1264" i="3"/>
  <c r="G1263" i="3"/>
  <c r="E1263" i="3"/>
  <c r="G1262" i="3"/>
  <c r="E1262" i="3"/>
  <c r="G1261" i="3"/>
  <c r="E1261" i="3"/>
  <c r="G1260" i="3"/>
  <c r="E1260" i="3"/>
  <c r="G1259" i="3"/>
  <c r="E1259" i="3"/>
  <c r="G1258" i="3"/>
  <c r="E1258" i="3"/>
  <c r="G1257" i="3"/>
  <c r="E1257" i="3"/>
  <c r="G1256" i="3"/>
  <c r="E1256" i="3"/>
  <c r="G1255" i="3"/>
  <c r="E1255" i="3"/>
  <c r="G1254" i="3"/>
  <c r="E1254" i="3"/>
  <c r="G1253" i="3"/>
  <c r="E1253" i="3"/>
  <c r="G1252" i="3"/>
  <c r="E1252" i="3"/>
  <c r="G1251" i="3"/>
  <c r="E1251" i="3"/>
  <c r="G1250" i="3"/>
  <c r="E1250" i="3"/>
  <c r="G1249" i="3"/>
  <c r="E1249" i="3"/>
  <c r="G1248" i="3"/>
  <c r="E1248" i="3"/>
  <c r="G1247" i="3"/>
  <c r="E1247" i="3"/>
  <c r="G1246" i="3"/>
  <c r="E1246" i="3"/>
  <c r="G1245" i="3"/>
  <c r="E1245" i="3"/>
  <c r="G1244" i="3"/>
  <c r="E1244" i="3"/>
  <c r="G1243" i="3"/>
  <c r="E1243" i="3"/>
  <c r="G1242" i="3"/>
  <c r="E1242" i="3"/>
  <c r="G1241" i="3"/>
  <c r="E1241" i="3"/>
  <c r="G1240" i="3"/>
  <c r="E1240" i="3"/>
  <c r="G1239" i="3"/>
  <c r="E1239" i="3"/>
  <c r="G1238" i="3"/>
  <c r="E1238" i="3"/>
  <c r="G1237" i="3"/>
  <c r="E1237" i="3"/>
  <c r="G1236" i="3"/>
  <c r="E1236" i="3"/>
  <c r="G1235" i="3"/>
  <c r="E1235" i="3"/>
  <c r="G1234" i="3"/>
  <c r="E1234" i="3"/>
  <c r="G1233" i="3"/>
  <c r="E1233" i="3"/>
  <c r="G1232" i="3"/>
  <c r="E1232" i="3"/>
  <c r="G1231" i="3"/>
  <c r="E1231" i="3"/>
  <c r="G1230" i="3"/>
  <c r="E1230" i="3"/>
  <c r="G1229" i="3"/>
  <c r="E1229" i="3"/>
  <c r="G1228" i="3"/>
  <c r="E1228" i="3"/>
  <c r="G1227" i="3"/>
  <c r="E1227" i="3"/>
  <c r="G1226" i="3"/>
  <c r="E1226" i="3"/>
  <c r="G1225" i="3"/>
  <c r="E1225" i="3"/>
  <c r="G1224" i="3"/>
  <c r="E1224" i="3"/>
  <c r="G1223" i="3"/>
  <c r="E1223" i="3"/>
  <c r="G1222" i="3"/>
  <c r="E1222" i="3"/>
  <c r="G1221" i="3"/>
  <c r="E1221" i="3"/>
  <c r="G1220" i="3"/>
  <c r="E1220" i="3"/>
  <c r="G1219" i="3"/>
  <c r="E1219" i="3"/>
  <c r="G1218" i="3"/>
  <c r="E1218" i="3"/>
  <c r="G1217" i="3"/>
  <c r="E1217" i="3"/>
  <c r="G1216" i="3"/>
  <c r="E1216" i="3"/>
  <c r="G1215" i="3"/>
  <c r="E1215" i="3"/>
  <c r="G1214" i="3"/>
  <c r="E1214" i="3"/>
  <c r="G1213" i="3"/>
  <c r="E1213" i="3"/>
  <c r="G1212" i="3"/>
  <c r="E1212" i="3"/>
  <c r="G1211" i="3"/>
  <c r="E1211" i="3"/>
  <c r="G1210" i="3"/>
  <c r="E1210" i="3"/>
  <c r="G1209" i="3"/>
  <c r="E1209" i="3"/>
  <c r="G1208" i="3"/>
  <c r="E1208" i="3"/>
  <c r="G1207" i="3"/>
  <c r="E1207" i="3"/>
  <c r="G1206" i="3"/>
  <c r="E1206" i="3"/>
  <c r="G1205" i="3"/>
  <c r="E1205" i="3"/>
  <c r="G1204" i="3"/>
  <c r="E1204" i="3"/>
  <c r="G1203" i="3"/>
  <c r="E1203" i="3"/>
  <c r="G1202" i="3"/>
  <c r="E1202" i="3"/>
  <c r="G1201" i="3"/>
  <c r="E1201" i="3"/>
  <c r="G1200" i="3"/>
  <c r="E1200" i="3"/>
  <c r="G1199" i="3"/>
  <c r="E1199" i="3"/>
  <c r="G1198" i="3"/>
  <c r="E1198" i="3"/>
  <c r="G1197" i="3"/>
  <c r="E1197" i="3"/>
  <c r="G1196" i="3"/>
  <c r="E1196" i="3"/>
  <c r="G1195" i="3"/>
  <c r="E1195" i="3"/>
  <c r="G1194" i="3"/>
  <c r="E1194" i="3"/>
  <c r="G1193" i="3"/>
  <c r="E1193" i="3"/>
  <c r="G1192" i="3"/>
  <c r="E1192" i="3"/>
  <c r="G1191" i="3"/>
  <c r="E1191" i="3"/>
  <c r="G1190" i="3"/>
  <c r="E1190" i="3"/>
  <c r="G1189" i="3"/>
  <c r="E1189" i="3"/>
  <c r="G1188" i="3"/>
  <c r="E1188" i="3"/>
  <c r="G1187" i="3"/>
  <c r="E1187" i="3"/>
  <c r="G1186" i="3"/>
  <c r="E1186" i="3"/>
  <c r="G1185" i="3"/>
  <c r="E1185" i="3"/>
  <c r="G1184" i="3"/>
  <c r="E1184" i="3"/>
  <c r="G1183" i="3"/>
  <c r="E1183" i="3"/>
  <c r="G1182" i="3"/>
  <c r="E1182" i="3"/>
  <c r="G1181" i="3"/>
  <c r="E1181" i="3"/>
  <c r="G1180" i="3"/>
  <c r="E1180" i="3"/>
  <c r="G1179" i="3"/>
  <c r="E1179" i="3"/>
  <c r="G1178" i="3"/>
  <c r="E1178" i="3"/>
  <c r="G1177" i="3"/>
  <c r="E1177" i="3"/>
  <c r="G1176" i="3"/>
  <c r="E1176" i="3"/>
  <c r="G1175" i="3"/>
  <c r="E1175" i="3"/>
  <c r="G1174" i="3"/>
  <c r="E1174" i="3"/>
  <c r="G1173" i="3"/>
  <c r="E1173" i="3"/>
  <c r="G1172" i="3"/>
  <c r="E1172" i="3"/>
  <c r="G1171" i="3"/>
  <c r="E1171" i="3"/>
  <c r="B1171" i="3"/>
  <c r="G1170" i="3"/>
  <c r="E1170" i="3"/>
  <c r="G1169" i="3"/>
  <c r="E1169" i="3"/>
  <c r="G1168" i="3"/>
  <c r="E1168" i="3"/>
  <c r="G1167" i="3"/>
  <c r="E1167" i="3"/>
  <c r="G1166" i="3"/>
  <c r="E1166" i="3"/>
  <c r="G1165" i="3"/>
  <c r="E1165" i="3"/>
  <c r="G1164" i="3"/>
  <c r="E1164" i="3"/>
  <c r="G1163" i="3"/>
  <c r="E1163" i="3"/>
  <c r="G1162" i="3"/>
  <c r="E1162" i="3"/>
  <c r="G1161" i="3"/>
  <c r="E1161" i="3"/>
  <c r="G1160" i="3"/>
  <c r="E1160" i="3"/>
  <c r="G1159" i="3"/>
  <c r="E1159" i="3"/>
  <c r="G1158" i="3"/>
  <c r="E1158" i="3"/>
  <c r="G1157" i="3"/>
  <c r="E1157" i="3"/>
  <c r="G1156" i="3"/>
  <c r="E1156" i="3"/>
  <c r="G1155" i="3"/>
  <c r="E1155" i="3"/>
  <c r="G1154" i="3"/>
  <c r="E1154" i="3"/>
  <c r="G1153" i="3"/>
  <c r="E1153" i="3"/>
  <c r="G1152" i="3"/>
  <c r="E1152" i="3"/>
  <c r="G1151" i="3"/>
  <c r="E1151" i="3"/>
  <c r="G1150" i="3"/>
  <c r="E1150" i="3"/>
  <c r="G1149" i="3"/>
  <c r="E1149" i="3"/>
  <c r="G1148" i="3"/>
  <c r="E1148" i="3"/>
  <c r="G1147" i="3"/>
  <c r="E1147" i="3"/>
  <c r="G1146" i="3"/>
  <c r="E1146" i="3"/>
  <c r="G1145" i="3"/>
  <c r="E1145" i="3"/>
  <c r="G1144" i="3"/>
  <c r="E1144" i="3"/>
  <c r="G1143" i="3"/>
  <c r="E1143" i="3"/>
  <c r="G1142" i="3"/>
  <c r="E1142" i="3"/>
  <c r="G1141" i="3"/>
  <c r="E1141" i="3"/>
  <c r="G1140" i="3"/>
  <c r="E1140" i="3"/>
  <c r="G1139" i="3"/>
  <c r="E1139" i="3"/>
  <c r="G1138" i="3"/>
  <c r="E1138" i="3"/>
  <c r="G1137" i="3"/>
  <c r="E1137" i="3"/>
  <c r="G1136" i="3"/>
  <c r="E1136" i="3"/>
  <c r="G1135" i="3"/>
  <c r="E1135" i="3"/>
  <c r="G1134" i="3"/>
  <c r="E1134" i="3"/>
  <c r="G1133" i="3"/>
  <c r="E1133" i="3"/>
  <c r="G1132" i="3"/>
  <c r="E1132" i="3"/>
  <c r="G1131" i="3"/>
  <c r="E1131" i="3"/>
  <c r="G1130" i="3"/>
  <c r="E1130" i="3"/>
  <c r="G1129" i="3"/>
  <c r="E1129" i="3"/>
  <c r="G1128" i="3"/>
  <c r="E1128" i="3"/>
  <c r="G1127" i="3"/>
  <c r="E1127" i="3"/>
  <c r="G1126" i="3"/>
  <c r="E1126" i="3"/>
  <c r="G1125" i="3"/>
  <c r="E1125" i="3"/>
  <c r="G1124" i="3"/>
  <c r="E1124" i="3"/>
  <c r="G1123" i="3"/>
  <c r="E1123" i="3"/>
  <c r="G1122" i="3"/>
  <c r="E1122" i="3"/>
  <c r="G1121" i="3"/>
  <c r="E1121" i="3"/>
  <c r="G1120" i="3"/>
  <c r="E1120" i="3"/>
  <c r="G1119" i="3"/>
  <c r="E1119" i="3"/>
  <c r="G1118" i="3"/>
  <c r="E1118" i="3"/>
  <c r="G1117" i="3"/>
  <c r="E1117" i="3"/>
  <c r="G1116" i="3"/>
  <c r="E1116" i="3"/>
  <c r="G1115" i="3"/>
  <c r="E1115" i="3"/>
  <c r="G1114" i="3"/>
  <c r="E1114" i="3"/>
  <c r="G1113" i="3"/>
  <c r="E1113" i="3"/>
  <c r="G1112" i="3"/>
  <c r="E1112" i="3"/>
  <c r="G1111" i="3"/>
  <c r="E1111" i="3"/>
  <c r="G1110" i="3"/>
  <c r="E1110" i="3"/>
  <c r="G1109" i="3"/>
  <c r="E1109" i="3"/>
  <c r="G1108" i="3"/>
  <c r="E1108" i="3"/>
  <c r="G1107" i="3"/>
  <c r="E1107" i="3"/>
  <c r="G1106" i="3"/>
  <c r="E1106" i="3"/>
  <c r="G1105" i="3"/>
  <c r="E1105" i="3"/>
  <c r="G1104" i="3"/>
  <c r="E1104" i="3"/>
  <c r="G1103" i="3"/>
  <c r="E1103" i="3"/>
  <c r="G1102" i="3"/>
  <c r="E1102" i="3"/>
  <c r="G1101" i="3"/>
  <c r="E1101" i="3"/>
  <c r="G1100" i="3"/>
  <c r="E1100" i="3"/>
  <c r="G1099" i="3"/>
  <c r="E1099" i="3"/>
  <c r="G1098" i="3"/>
  <c r="E1098" i="3"/>
  <c r="G1097" i="3"/>
  <c r="E1097" i="3"/>
  <c r="G1096" i="3"/>
  <c r="E1096" i="3"/>
  <c r="G1095" i="3"/>
  <c r="E1095" i="3"/>
  <c r="G1094" i="3"/>
  <c r="E1094" i="3"/>
  <c r="G1093" i="3"/>
  <c r="E1093" i="3"/>
  <c r="G1092" i="3"/>
  <c r="E1092" i="3"/>
  <c r="G1091" i="3"/>
  <c r="E1091" i="3"/>
  <c r="G1090" i="3"/>
  <c r="E1090" i="3"/>
  <c r="G1089" i="3"/>
  <c r="E1089" i="3"/>
  <c r="G1088" i="3"/>
  <c r="E1088" i="3"/>
  <c r="G1087" i="3"/>
  <c r="E1087" i="3"/>
  <c r="G1086" i="3"/>
  <c r="E1086" i="3"/>
  <c r="G1085" i="3"/>
  <c r="E1085" i="3"/>
  <c r="G1084" i="3"/>
  <c r="E1084" i="3"/>
  <c r="G1083" i="3"/>
  <c r="E1083" i="3"/>
  <c r="G1082" i="3"/>
  <c r="E1082" i="3"/>
  <c r="G1081" i="3"/>
  <c r="E1081" i="3"/>
  <c r="G1080" i="3"/>
  <c r="E1080" i="3"/>
  <c r="G1079" i="3"/>
  <c r="E1079" i="3"/>
  <c r="G1078" i="3"/>
  <c r="E1078" i="3"/>
  <c r="G1077" i="3"/>
  <c r="E1077" i="3"/>
  <c r="G1076" i="3"/>
  <c r="E1076" i="3"/>
  <c r="G1075" i="3"/>
  <c r="E1075" i="3"/>
  <c r="G1074" i="3"/>
  <c r="E1074" i="3"/>
  <c r="G1073" i="3"/>
  <c r="E1073" i="3"/>
  <c r="G1072" i="3"/>
  <c r="E1072" i="3"/>
  <c r="G1071" i="3"/>
  <c r="E1071" i="3"/>
  <c r="G1070" i="3"/>
  <c r="E1070" i="3"/>
  <c r="G1069" i="3"/>
  <c r="E1069" i="3"/>
  <c r="G1068" i="3"/>
  <c r="E1068" i="3"/>
  <c r="G1067" i="3"/>
  <c r="E1067" i="3"/>
  <c r="G1066" i="3"/>
  <c r="E1066" i="3"/>
  <c r="G1065" i="3"/>
  <c r="E1065" i="3"/>
  <c r="G1064" i="3"/>
  <c r="E1064" i="3"/>
  <c r="G1063" i="3"/>
  <c r="E1063" i="3"/>
  <c r="G1062" i="3"/>
  <c r="E1062" i="3"/>
  <c r="G1061" i="3"/>
  <c r="E1061" i="3"/>
  <c r="G1060" i="3"/>
  <c r="E1060" i="3"/>
  <c r="G1059" i="3"/>
  <c r="E1059" i="3"/>
  <c r="G1058" i="3"/>
  <c r="E1058" i="3"/>
  <c r="G1057" i="3"/>
  <c r="E1057" i="3"/>
  <c r="G1056" i="3"/>
  <c r="E1056" i="3"/>
  <c r="G1055" i="3"/>
  <c r="E1055" i="3"/>
  <c r="G1054" i="3"/>
  <c r="E1054" i="3"/>
  <c r="G1053" i="3"/>
  <c r="E1053" i="3"/>
  <c r="G1052" i="3"/>
  <c r="E1052" i="3"/>
  <c r="G1051" i="3"/>
  <c r="E1051" i="3"/>
  <c r="G1050" i="3"/>
  <c r="E1050" i="3"/>
  <c r="G1049" i="3"/>
  <c r="E1049" i="3"/>
  <c r="G1048" i="3"/>
  <c r="E1048" i="3"/>
  <c r="G1047" i="3"/>
  <c r="E1047" i="3"/>
  <c r="G1046" i="3"/>
  <c r="E1046" i="3"/>
  <c r="G1045" i="3"/>
  <c r="E1045" i="3"/>
  <c r="G1044" i="3"/>
  <c r="E1044" i="3"/>
  <c r="G1043" i="3"/>
  <c r="E1043" i="3"/>
  <c r="G1042" i="3"/>
  <c r="E1042" i="3"/>
  <c r="G1041" i="3"/>
  <c r="E1041" i="3"/>
  <c r="G1040" i="3"/>
  <c r="E1040" i="3"/>
  <c r="G1039" i="3"/>
  <c r="E1039" i="3"/>
  <c r="G1038" i="3"/>
  <c r="E1038" i="3"/>
  <c r="G1037" i="3"/>
  <c r="E1037" i="3"/>
  <c r="G1036" i="3"/>
  <c r="E1036" i="3"/>
  <c r="G1035" i="3"/>
  <c r="E1035" i="3"/>
  <c r="G1034" i="3"/>
  <c r="E1034" i="3"/>
  <c r="G1033" i="3"/>
  <c r="E1033" i="3"/>
  <c r="G1032" i="3"/>
  <c r="E1032" i="3"/>
  <c r="G1031" i="3"/>
  <c r="E1031" i="3"/>
  <c r="G1030" i="3"/>
  <c r="E1030" i="3"/>
  <c r="G1029" i="3"/>
  <c r="E1029" i="3"/>
  <c r="G1028" i="3"/>
  <c r="E1028" i="3"/>
  <c r="G1027" i="3"/>
  <c r="E1027" i="3"/>
  <c r="G1026" i="3"/>
  <c r="E1026" i="3"/>
  <c r="G1025" i="3"/>
  <c r="E1025" i="3"/>
  <c r="G1024" i="3"/>
  <c r="E1024" i="3"/>
  <c r="G1023" i="3"/>
  <c r="E1023" i="3"/>
  <c r="G1022" i="3"/>
  <c r="E1022" i="3"/>
  <c r="G1021" i="3"/>
  <c r="E1021" i="3"/>
  <c r="G1020" i="3"/>
  <c r="E1020" i="3"/>
  <c r="G1019" i="3"/>
  <c r="E1019" i="3"/>
  <c r="G1018" i="3"/>
  <c r="E1018" i="3"/>
  <c r="G1017" i="3"/>
  <c r="E1017" i="3"/>
  <c r="G1016" i="3"/>
  <c r="E1016" i="3"/>
  <c r="G1015" i="3"/>
  <c r="E1015" i="3"/>
  <c r="G1014" i="3"/>
  <c r="E1014" i="3"/>
  <c r="G1013" i="3"/>
  <c r="E1013" i="3"/>
  <c r="G1012" i="3"/>
  <c r="E1012" i="3"/>
  <c r="G1011" i="3"/>
  <c r="E1011" i="3"/>
  <c r="G1010" i="3"/>
  <c r="E1010" i="3"/>
  <c r="G1009" i="3"/>
  <c r="E1009" i="3"/>
  <c r="G1008" i="3"/>
  <c r="E1008" i="3"/>
  <c r="G1007" i="3"/>
  <c r="E1007" i="3"/>
  <c r="G1006" i="3"/>
  <c r="E1006" i="3"/>
  <c r="G1005" i="3"/>
  <c r="E1005" i="3"/>
  <c r="G1004" i="3"/>
  <c r="E1004" i="3"/>
  <c r="G1003" i="3"/>
  <c r="E1003" i="3"/>
  <c r="G1002" i="3"/>
  <c r="E1002" i="3"/>
  <c r="G1001" i="3"/>
  <c r="E1001" i="3"/>
  <c r="G1000" i="3"/>
  <c r="E1000" i="3"/>
  <c r="G999" i="3"/>
  <c r="E999" i="3"/>
  <c r="G998" i="3"/>
  <c r="E998" i="3"/>
  <c r="G997" i="3"/>
  <c r="E997" i="3"/>
  <c r="G996" i="3"/>
  <c r="E996" i="3"/>
  <c r="G995" i="3"/>
  <c r="E995" i="3"/>
  <c r="G994" i="3"/>
  <c r="E994" i="3"/>
  <c r="G993" i="3"/>
  <c r="E993" i="3"/>
  <c r="G992" i="3"/>
  <c r="E992" i="3"/>
  <c r="G991" i="3"/>
  <c r="E991" i="3"/>
  <c r="G990" i="3"/>
  <c r="E990" i="3"/>
  <c r="G989" i="3"/>
  <c r="E989" i="3"/>
  <c r="G988" i="3"/>
  <c r="E988" i="3"/>
  <c r="G987" i="3"/>
  <c r="E987" i="3"/>
  <c r="G986" i="3"/>
  <c r="E986" i="3"/>
  <c r="G985" i="3"/>
  <c r="E985" i="3"/>
  <c r="G984" i="3"/>
  <c r="E984" i="3"/>
  <c r="G983" i="3"/>
  <c r="E983" i="3"/>
  <c r="G982" i="3"/>
  <c r="E982" i="3"/>
  <c r="G981" i="3"/>
  <c r="E981" i="3"/>
  <c r="G980" i="3"/>
  <c r="E980" i="3"/>
  <c r="G979" i="3"/>
  <c r="E979" i="3"/>
  <c r="G978" i="3"/>
  <c r="E978" i="3"/>
  <c r="G977" i="3"/>
  <c r="E977" i="3"/>
  <c r="G976" i="3"/>
  <c r="E976" i="3"/>
  <c r="G975" i="3"/>
  <c r="E975" i="3"/>
  <c r="G974" i="3"/>
  <c r="E974" i="3"/>
  <c r="G973" i="3"/>
  <c r="E973" i="3"/>
  <c r="G972" i="3"/>
  <c r="E972" i="3"/>
  <c r="G971" i="3"/>
  <c r="E971" i="3"/>
  <c r="G970" i="3"/>
  <c r="E970" i="3"/>
  <c r="G969" i="3"/>
  <c r="E969" i="3"/>
  <c r="G968" i="3"/>
  <c r="E968" i="3"/>
  <c r="G967" i="3"/>
  <c r="E967" i="3"/>
  <c r="G966" i="3"/>
  <c r="E966" i="3"/>
  <c r="G965" i="3"/>
  <c r="E965" i="3"/>
  <c r="G964" i="3"/>
  <c r="E964" i="3"/>
  <c r="G963" i="3"/>
  <c r="E963" i="3"/>
  <c r="G962" i="3"/>
  <c r="E962" i="3"/>
  <c r="G961" i="3"/>
  <c r="E961" i="3"/>
  <c r="G960" i="3"/>
  <c r="E960" i="3"/>
  <c r="G959" i="3"/>
  <c r="E959" i="3"/>
  <c r="G958" i="3"/>
  <c r="E958" i="3"/>
  <c r="G957" i="3"/>
  <c r="E957" i="3"/>
  <c r="G956" i="3"/>
  <c r="E956" i="3"/>
  <c r="G955" i="3"/>
  <c r="E955" i="3"/>
  <c r="G954" i="3"/>
  <c r="E954" i="3"/>
  <c r="G953" i="3"/>
  <c r="E953" i="3"/>
  <c r="G952" i="3"/>
  <c r="E952" i="3"/>
  <c r="G951" i="3"/>
  <c r="E951" i="3"/>
  <c r="G950" i="3"/>
  <c r="E950" i="3"/>
  <c r="G949" i="3"/>
  <c r="E949" i="3"/>
  <c r="G948" i="3"/>
  <c r="E948" i="3"/>
  <c r="G947" i="3"/>
  <c r="E947" i="3"/>
  <c r="G946" i="3"/>
  <c r="E946" i="3"/>
  <c r="G945" i="3"/>
  <c r="E945" i="3"/>
  <c r="G944" i="3"/>
  <c r="E944" i="3"/>
  <c r="G943" i="3"/>
  <c r="E943" i="3"/>
  <c r="G942" i="3"/>
  <c r="E942" i="3"/>
  <c r="G941" i="3"/>
  <c r="E941" i="3"/>
  <c r="G940" i="3"/>
  <c r="E940" i="3"/>
  <c r="G939" i="3"/>
  <c r="E939" i="3"/>
  <c r="G938" i="3"/>
  <c r="E938" i="3"/>
  <c r="G937" i="3"/>
  <c r="E937" i="3"/>
  <c r="G936" i="3"/>
  <c r="E936" i="3"/>
  <c r="G935" i="3"/>
  <c r="E935" i="3"/>
  <c r="G934" i="3"/>
  <c r="E934" i="3"/>
  <c r="G933" i="3"/>
  <c r="E933" i="3"/>
  <c r="G932" i="3"/>
  <c r="E932" i="3"/>
  <c r="G931" i="3"/>
  <c r="E931" i="3"/>
  <c r="G930" i="3"/>
  <c r="E930" i="3"/>
  <c r="G929" i="3"/>
  <c r="E929" i="3"/>
  <c r="G928" i="3"/>
  <c r="E928" i="3"/>
  <c r="G927" i="3"/>
  <c r="E927" i="3"/>
  <c r="G926" i="3"/>
  <c r="E926" i="3"/>
  <c r="G925" i="3"/>
  <c r="E925" i="3"/>
  <c r="G924" i="3"/>
  <c r="E924" i="3"/>
  <c r="G923" i="3"/>
  <c r="E923" i="3"/>
  <c r="G922" i="3"/>
  <c r="E922" i="3"/>
  <c r="G921" i="3"/>
  <c r="E921" i="3"/>
  <c r="G920" i="3"/>
  <c r="E920" i="3"/>
  <c r="G919" i="3"/>
  <c r="E919" i="3"/>
  <c r="G918" i="3"/>
  <c r="E918" i="3"/>
  <c r="G917" i="3"/>
  <c r="E917" i="3"/>
  <c r="G916" i="3"/>
  <c r="E916" i="3"/>
  <c r="G915" i="3"/>
  <c r="E915" i="3"/>
  <c r="G914" i="3"/>
  <c r="E914" i="3"/>
  <c r="G913" i="3"/>
  <c r="E913" i="3"/>
  <c r="G912" i="3"/>
  <c r="E912" i="3"/>
  <c r="G911" i="3"/>
  <c r="E911" i="3"/>
  <c r="G910" i="3"/>
  <c r="E910" i="3"/>
  <c r="G909" i="3"/>
  <c r="E909" i="3"/>
  <c r="G908" i="3"/>
  <c r="E908" i="3"/>
  <c r="G907" i="3"/>
  <c r="E907" i="3"/>
  <c r="G906" i="3"/>
  <c r="E906" i="3"/>
  <c r="G905" i="3"/>
  <c r="E905" i="3"/>
  <c r="G904" i="3"/>
  <c r="E904" i="3"/>
  <c r="G903" i="3"/>
  <c r="E903" i="3"/>
  <c r="G902" i="3"/>
  <c r="E902" i="3"/>
  <c r="G901" i="3"/>
  <c r="E901" i="3"/>
  <c r="G900" i="3"/>
  <c r="E900" i="3"/>
  <c r="G899" i="3"/>
  <c r="E899" i="3"/>
  <c r="G898" i="3"/>
  <c r="E898" i="3"/>
  <c r="G897" i="3"/>
  <c r="E897" i="3"/>
  <c r="G896" i="3"/>
  <c r="E896" i="3"/>
  <c r="G895" i="3"/>
  <c r="E895" i="3"/>
  <c r="G894" i="3"/>
  <c r="E894" i="3"/>
  <c r="G893" i="3"/>
  <c r="E893" i="3"/>
  <c r="G892" i="3"/>
  <c r="E892" i="3"/>
  <c r="G891" i="3"/>
  <c r="E891" i="3"/>
  <c r="G890" i="3"/>
  <c r="E890" i="3"/>
  <c r="G889" i="3"/>
  <c r="E889" i="3"/>
  <c r="G888" i="3"/>
  <c r="E888" i="3"/>
  <c r="G887" i="3"/>
  <c r="E887" i="3"/>
  <c r="G886" i="3"/>
  <c r="E886" i="3"/>
  <c r="G885" i="3"/>
  <c r="E885" i="3"/>
  <c r="G884" i="3"/>
  <c r="E884" i="3"/>
  <c r="G883" i="3"/>
  <c r="E883" i="3"/>
  <c r="G882" i="3"/>
  <c r="E882" i="3"/>
  <c r="G881" i="3"/>
  <c r="E881" i="3"/>
  <c r="G880" i="3"/>
  <c r="E880" i="3"/>
  <c r="G879" i="3"/>
  <c r="E879" i="3"/>
  <c r="G878" i="3"/>
  <c r="E878" i="3"/>
  <c r="G877" i="3"/>
  <c r="E877" i="3"/>
  <c r="G876" i="3"/>
  <c r="E876" i="3"/>
  <c r="G875" i="3"/>
  <c r="E875" i="3"/>
  <c r="G874" i="3"/>
  <c r="E874" i="3"/>
  <c r="G873" i="3"/>
  <c r="E873" i="3"/>
  <c r="G872" i="3"/>
  <c r="E872" i="3"/>
  <c r="G871" i="3"/>
  <c r="E871" i="3"/>
  <c r="G870" i="3"/>
  <c r="E870" i="3"/>
  <c r="G869" i="3"/>
  <c r="E869" i="3"/>
  <c r="G868" i="3"/>
  <c r="E868" i="3"/>
  <c r="G867" i="3"/>
  <c r="E867" i="3"/>
  <c r="G866" i="3"/>
  <c r="E866" i="3"/>
  <c r="G865" i="3"/>
  <c r="E865" i="3"/>
  <c r="G864" i="3"/>
  <c r="E864" i="3"/>
  <c r="G863" i="3"/>
  <c r="E863" i="3"/>
  <c r="G862" i="3"/>
  <c r="E862" i="3"/>
  <c r="G861" i="3"/>
  <c r="E861" i="3"/>
  <c r="G860" i="3"/>
  <c r="E860" i="3"/>
  <c r="G859" i="3"/>
  <c r="E859" i="3"/>
  <c r="G858" i="3"/>
  <c r="E858" i="3"/>
  <c r="G857" i="3"/>
  <c r="E857" i="3"/>
  <c r="G856" i="3"/>
  <c r="E856" i="3"/>
  <c r="G855" i="3"/>
  <c r="E855" i="3"/>
  <c r="G854" i="3"/>
  <c r="E854" i="3"/>
  <c r="G853" i="3"/>
  <c r="E853" i="3"/>
  <c r="G852" i="3"/>
  <c r="E852" i="3"/>
  <c r="G851" i="3"/>
  <c r="E851" i="3"/>
  <c r="G850" i="3"/>
  <c r="E850" i="3"/>
  <c r="G849" i="3"/>
  <c r="E849" i="3"/>
  <c r="G848" i="3"/>
  <c r="E848" i="3"/>
  <c r="G847" i="3"/>
  <c r="E847" i="3"/>
  <c r="G846" i="3"/>
  <c r="E846" i="3"/>
  <c r="G845" i="3"/>
  <c r="E845" i="3"/>
  <c r="G844" i="3"/>
  <c r="E844" i="3"/>
  <c r="G843" i="3"/>
  <c r="E843" i="3"/>
  <c r="G842" i="3"/>
  <c r="E842" i="3"/>
  <c r="G841" i="3"/>
  <c r="E841" i="3"/>
  <c r="G840" i="3"/>
  <c r="E840" i="3"/>
  <c r="G839" i="3"/>
  <c r="E839" i="3"/>
  <c r="G838" i="3"/>
  <c r="E838" i="3"/>
  <c r="D838" i="3"/>
  <c r="C838" i="3"/>
  <c r="G837" i="3"/>
  <c r="E837" i="3"/>
  <c r="G836" i="3"/>
  <c r="E836" i="3"/>
  <c r="G835" i="3"/>
  <c r="E835" i="3"/>
  <c r="G834" i="3"/>
  <c r="E834" i="3"/>
  <c r="G833" i="3"/>
  <c r="E833" i="3"/>
  <c r="G832" i="3"/>
  <c r="E832" i="3"/>
  <c r="G831" i="3"/>
  <c r="E831" i="3"/>
  <c r="G830" i="3"/>
  <c r="E830" i="3"/>
  <c r="G829" i="3"/>
  <c r="E829" i="3"/>
  <c r="G828" i="3"/>
  <c r="E828" i="3"/>
  <c r="G827" i="3"/>
  <c r="E827" i="3"/>
  <c r="G826" i="3"/>
  <c r="E826" i="3"/>
  <c r="G825" i="3"/>
  <c r="E825" i="3"/>
  <c r="G824" i="3"/>
  <c r="E824" i="3"/>
  <c r="G823" i="3"/>
  <c r="E823" i="3"/>
  <c r="G822" i="3"/>
  <c r="E822" i="3"/>
  <c r="G821" i="3"/>
  <c r="E821" i="3"/>
  <c r="G820" i="3"/>
  <c r="E820" i="3"/>
  <c r="G819" i="3"/>
  <c r="E819" i="3"/>
  <c r="G818" i="3"/>
  <c r="E818" i="3"/>
  <c r="C818" i="3"/>
  <c r="G817" i="3"/>
  <c r="E817" i="3"/>
  <c r="G816" i="3"/>
  <c r="E816" i="3"/>
  <c r="G815" i="3"/>
  <c r="E815" i="3"/>
  <c r="G814" i="3"/>
  <c r="E814" i="3"/>
  <c r="G813" i="3"/>
  <c r="E813" i="3"/>
  <c r="G812" i="3"/>
  <c r="E812" i="3"/>
  <c r="G811" i="3"/>
  <c r="E811" i="3"/>
  <c r="G810" i="3"/>
  <c r="E810" i="3"/>
  <c r="G809" i="3"/>
  <c r="E809" i="3"/>
  <c r="G808" i="3"/>
  <c r="E808" i="3"/>
  <c r="G807" i="3"/>
  <c r="E807" i="3"/>
  <c r="G806" i="3"/>
  <c r="E806" i="3"/>
  <c r="G805" i="3"/>
  <c r="E805" i="3"/>
  <c r="G804" i="3"/>
  <c r="E804" i="3"/>
  <c r="G803" i="3"/>
  <c r="E803" i="3"/>
  <c r="G802" i="3"/>
  <c r="E802" i="3"/>
  <c r="G801" i="3"/>
  <c r="E801" i="3"/>
  <c r="G800" i="3"/>
  <c r="E800" i="3"/>
  <c r="G799" i="3"/>
  <c r="E799" i="3"/>
  <c r="D799" i="3"/>
  <c r="C799" i="3"/>
  <c r="G798" i="3"/>
  <c r="E798" i="3"/>
  <c r="G797" i="3"/>
  <c r="E797" i="3"/>
  <c r="G796" i="3"/>
  <c r="E796" i="3"/>
  <c r="G795" i="3"/>
  <c r="E795" i="3"/>
  <c r="G794" i="3"/>
  <c r="E794" i="3"/>
  <c r="G793" i="3"/>
  <c r="E793" i="3"/>
  <c r="G792" i="3"/>
  <c r="E792" i="3"/>
  <c r="G791" i="3"/>
  <c r="E791" i="3"/>
  <c r="G790" i="3"/>
  <c r="E790" i="3"/>
  <c r="G789" i="3"/>
  <c r="E789" i="3"/>
  <c r="G788" i="3"/>
  <c r="E788" i="3"/>
  <c r="G787" i="3"/>
  <c r="E787" i="3"/>
  <c r="G786" i="3"/>
  <c r="E786" i="3"/>
  <c r="G785" i="3"/>
  <c r="E785" i="3"/>
  <c r="G784" i="3"/>
  <c r="E784" i="3"/>
  <c r="G783" i="3"/>
  <c r="E783" i="3"/>
  <c r="G782" i="3"/>
  <c r="E782" i="3"/>
  <c r="G781" i="3"/>
  <c r="E781" i="3"/>
  <c r="G780" i="3"/>
  <c r="E780" i="3"/>
  <c r="D780" i="3"/>
  <c r="G779" i="3"/>
  <c r="E779" i="3"/>
  <c r="G778" i="3"/>
  <c r="E778" i="3"/>
  <c r="G777" i="3"/>
  <c r="E777" i="3"/>
  <c r="G776" i="3"/>
  <c r="E776" i="3"/>
  <c r="G775" i="3"/>
  <c r="E775" i="3"/>
  <c r="G774" i="3"/>
  <c r="E774" i="3"/>
  <c r="G773" i="3"/>
  <c r="E773" i="3"/>
  <c r="G772" i="3"/>
  <c r="E772" i="3"/>
  <c r="G771" i="3"/>
  <c r="E771" i="3"/>
  <c r="G770" i="3"/>
  <c r="E770" i="3"/>
  <c r="G769" i="3"/>
  <c r="E769" i="3"/>
  <c r="G768" i="3"/>
  <c r="E768" i="3"/>
  <c r="G767" i="3"/>
  <c r="E767" i="3"/>
  <c r="G766" i="3"/>
  <c r="E766" i="3"/>
  <c r="G765" i="3"/>
  <c r="E765" i="3"/>
  <c r="G764" i="3"/>
  <c r="E764" i="3"/>
  <c r="G763" i="3"/>
  <c r="E763" i="3"/>
  <c r="G762" i="3"/>
  <c r="E762" i="3"/>
  <c r="G761" i="3"/>
  <c r="E761" i="3"/>
  <c r="G760" i="3"/>
  <c r="E760" i="3"/>
  <c r="G759" i="3"/>
  <c r="E759" i="3"/>
  <c r="G758" i="3"/>
  <c r="E758" i="3"/>
  <c r="G757" i="3"/>
  <c r="E757" i="3"/>
  <c r="G756" i="3"/>
  <c r="E756" i="3"/>
  <c r="G755" i="3"/>
  <c r="E755" i="3"/>
  <c r="G754" i="3"/>
  <c r="E754" i="3"/>
  <c r="G753" i="3"/>
  <c r="E753" i="3"/>
  <c r="G752" i="3"/>
  <c r="E752" i="3"/>
  <c r="G751" i="3"/>
  <c r="E751" i="3"/>
  <c r="G750" i="3"/>
  <c r="E750" i="3"/>
  <c r="G749" i="3"/>
  <c r="E749" i="3"/>
  <c r="G748" i="3"/>
  <c r="E748" i="3"/>
  <c r="G747" i="3"/>
  <c r="E747" i="3"/>
  <c r="G746" i="3"/>
  <c r="E746" i="3"/>
  <c r="G745" i="3"/>
  <c r="E745" i="3"/>
  <c r="G744" i="3"/>
  <c r="E744" i="3"/>
  <c r="G743" i="3"/>
  <c r="E743" i="3"/>
  <c r="G742" i="3"/>
  <c r="E742" i="3"/>
  <c r="G741" i="3"/>
  <c r="E741" i="3"/>
  <c r="G740" i="3"/>
  <c r="E740" i="3"/>
  <c r="G739" i="3"/>
  <c r="E739" i="3"/>
  <c r="G738" i="3"/>
  <c r="E738" i="3"/>
  <c r="G737" i="3"/>
  <c r="E737" i="3"/>
  <c r="G736" i="3"/>
  <c r="E736" i="3"/>
  <c r="G735" i="3"/>
  <c r="E735" i="3"/>
  <c r="G734" i="3"/>
  <c r="E734" i="3"/>
  <c r="G733" i="3"/>
  <c r="E733" i="3"/>
  <c r="G732" i="3"/>
  <c r="E732" i="3"/>
  <c r="G731" i="3"/>
  <c r="E731" i="3"/>
  <c r="G730" i="3"/>
  <c r="E730" i="3"/>
  <c r="G729" i="3"/>
  <c r="E729" i="3"/>
  <c r="G728" i="3"/>
  <c r="E728" i="3"/>
  <c r="G727" i="3"/>
  <c r="E727" i="3"/>
  <c r="G726" i="3"/>
  <c r="E726" i="3"/>
  <c r="G725" i="3"/>
  <c r="E725" i="3"/>
  <c r="G724" i="3"/>
  <c r="E724" i="3"/>
  <c r="G723" i="3"/>
  <c r="E723" i="3"/>
  <c r="G722" i="3"/>
  <c r="E722" i="3"/>
  <c r="E721" i="3"/>
  <c r="A721" i="3"/>
  <c r="G721" i="3" s="1"/>
  <c r="E720" i="3"/>
  <c r="A720" i="3"/>
  <c r="G720" i="3" s="1"/>
  <c r="E719" i="3"/>
  <c r="A719" i="3"/>
  <c r="G719" i="3" s="1"/>
  <c r="E718" i="3"/>
  <c r="A718" i="3"/>
  <c r="G718" i="3" s="1"/>
  <c r="E717" i="3"/>
  <c r="A717" i="3"/>
  <c r="G717" i="3" s="1"/>
  <c r="E716" i="3"/>
  <c r="A716" i="3"/>
  <c r="G716" i="3" s="1"/>
  <c r="E715" i="3"/>
  <c r="A715" i="3"/>
  <c r="G715" i="3" s="1"/>
  <c r="E714" i="3"/>
  <c r="A714" i="3"/>
  <c r="G714" i="3" s="1"/>
  <c r="E713" i="3"/>
  <c r="A713" i="3"/>
  <c r="G713" i="3" s="1"/>
  <c r="E712" i="3"/>
  <c r="A712" i="3"/>
  <c r="G712" i="3" s="1"/>
  <c r="E711" i="3"/>
  <c r="A711" i="3"/>
  <c r="G711" i="3" s="1"/>
  <c r="E710" i="3"/>
  <c r="A710" i="3"/>
  <c r="G710" i="3" s="1"/>
  <c r="E709" i="3"/>
  <c r="A709" i="3"/>
  <c r="G709" i="3" s="1"/>
  <c r="E708" i="3"/>
  <c r="A708" i="3"/>
  <c r="G708" i="3" s="1"/>
  <c r="E707" i="3"/>
  <c r="A707" i="3"/>
  <c r="G707" i="3" s="1"/>
  <c r="E706" i="3"/>
  <c r="A706" i="3"/>
  <c r="G706" i="3" s="1"/>
  <c r="E705" i="3"/>
  <c r="A705" i="3"/>
  <c r="G705" i="3" s="1"/>
  <c r="E704" i="3"/>
  <c r="A704" i="3"/>
  <c r="G704" i="3" s="1"/>
  <c r="E703" i="3"/>
  <c r="A703" i="3"/>
  <c r="G703" i="3" s="1"/>
  <c r="E702" i="3"/>
  <c r="A702" i="3"/>
  <c r="G702" i="3" s="1"/>
  <c r="E701" i="3"/>
  <c r="A701" i="3"/>
  <c r="G701" i="3" s="1"/>
  <c r="E700" i="3"/>
  <c r="A700" i="3"/>
  <c r="G700" i="3" s="1"/>
  <c r="E699" i="3"/>
  <c r="A699" i="3"/>
  <c r="G699" i="3" s="1"/>
  <c r="E698" i="3"/>
  <c r="A698" i="3"/>
  <c r="G698" i="3" s="1"/>
  <c r="E697" i="3"/>
  <c r="A697" i="3"/>
  <c r="G697" i="3" s="1"/>
  <c r="E696" i="3"/>
  <c r="A696" i="3"/>
  <c r="G696" i="3" s="1"/>
  <c r="E695" i="3"/>
  <c r="A695" i="3"/>
  <c r="G695" i="3" s="1"/>
  <c r="E694" i="3"/>
  <c r="A694" i="3"/>
  <c r="G694" i="3" s="1"/>
  <c r="E693" i="3"/>
  <c r="A693" i="3"/>
  <c r="G693" i="3" s="1"/>
  <c r="E692" i="3"/>
  <c r="A692" i="3"/>
  <c r="G692" i="3" s="1"/>
  <c r="E691" i="3"/>
  <c r="A691" i="3"/>
  <c r="G691" i="3" s="1"/>
  <c r="E690" i="3"/>
  <c r="A690" i="3"/>
  <c r="G690" i="3" s="1"/>
  <c r="E689" i="3"/>
  <c r="A689" i="3"/>
  <c r="G689" i="3" s="1"/>
  <c r="E688" i="3"/>
  <c r="A688" i="3"/>
  <c r="G688" i="3" s="1"/>
  <c r="E687" i="3"/>
  <c r="A687" i="3"/>
  <c r="G687" i="3" s="1"/>
  <c r="E686" i="3"/>
  <c r="A686" i="3"/>
  <c r="G686" i="3" s="1"/>
  <c r="E685" i="3"/>
  <c r="A685" i="3"/>
  <c r="G685" i="3" s="1"/>
  <c r="E684" i="3"/>
  <c r="A684" i="3"/>
  <c r="G684" i="3" s="1"/>
  <c r="E683" i="3"/>
  <c r="A683" i="3"/>
  <c r="G683" i="3" s="1"/>
  <c r="E682" i="3"/>
  <c r="A682" i="3"/>
  <c r="G682" i="3" s="1"/>
  <c r="E681" i="3"/>
  <c r="A681" i="3"/>
  <c r="G681" i="3" s="1"/>
  <c r="E680" i="3"/>
  <c r="A680" i="3"/>
  <c r="G680" i="3" s="1"/>
  <c r="E679" i="3"/>
  <c r="A679" i="3"/>
  <c r="G679" i="3" s="1"/>
  <c r="E678" i="3"/>
  <c r="A678" i="3"/>
  <c r="G678" i="3" s="1"/>
  <c r="E677" i="3"/>
  <c r="A677" i="3"/>
  <c r="G677" i="3" s="1"/>
  <c r="E676" i="3"/>
  <c r="A676" i="3"/>
  <c r="G676" i="3" s="1"/>
  <c r="E675" i="3"/>
  <c r="A675" i="3"/>
  <c r="G675" i="3" s="1"/>
  <c r="E674" i="3"/>
  <c r="A674" i="3"/>
  <c r="G674" i="3" s="1"/>
  <c r="E673" i="3"/>
  <c r="A673" i="3"/>
  <c r="G673" i="3" s="1"/>
  <c r="E672" i="3"/>
  <c r="A672" i="3"/>
  <c r="G672" i="3" s="1"/>
  <c r="E671" i="3"/>
  <c r="A671" i="3"/>
  <c r="G671" i="3" s="1"/>
  <c r="E670" i="3"/>
  <c r="A670" i="3"/>
  <c r="G670" i="3" s="1"/>
  <c r="E669" i="3"/>
  <c r="A669" i="3"/>
  <c r="G669" i="3" s="1"/>
  <c r="E668" i="3"/>
  <c r="A668" i="3"/>
  <c r="G668" i="3" s="1"/>
  <c r="E667" i="3"/>
  <c r="A667" i="3"/>
  <c r="G667" i="3" s="1"/>
  <c r="E666" i="3"/>
  <c r="A666" i="3"/>
  <c r="G666" i="3" s="1"/>
  <c r="E665" i="3"/>
  <c r="A665" i="3"/>
  <c r="G665" i="3" s="1"/>
  <c r="E664" i="3"/>
  <c r="A664" i="3"/>
  <c r="G664" i="3" s="1"/>
  <c r="E663" i="3"/>
  <c r="A663" i="3"/>
  <c r="G663" i="3" s="1"/>
  <c r="E662" i="3"/>
  <c r="D662" i="3"/>
  <c r="C662" i="3"/>
  <c r="A662" i="3"/>
  <c r="G662" i="3" s="1"/>
  <c r="E661" i="3"/>
  <c r="A661" i="3"/>
  <c r="G661" i="3" s="1"/>
  <c r="E660" i="3"/>
  <c r="A660" i="3"/>
  <c r="G660" i="3" s="1"/>
  <c r="E659" i="3"/>
  <c r="A659" i="3"/>
  <c r="G659" i="3" s="1"/>
  <c r="G658" i="3"/>
  <c r="E658" i="3"/>
  <c r="E657" i="3"/>
  <c r="A657" i="3"/>
  <c r="G657" i="3" s="1"/>
  <c r="E656" i="3"/>
  <c r="A656" i="3"/>
  <c r="G656" i="3" s="1"/>
  <c r="E655" i="3"/>
  <c r="A655" i="3"/>
  <c r="G655" i="3" s="1"/>
  <c r="E654" i="3"/>
  <c r="A654" i="3"/>
  <c r="G654" i="3" s="1"/>
  <c r="E653" i="3"/>
  <c r="A653" i="3"/>
  <c r="G653" i="3" s="1"/>
  <c r="E652" i="3"/>
  <c r="A652" i="3"/>
  <c r="G652" i="3" s="1"/>
  <c r="E651" i="3"/>
  <c r="A651" i="3"/>
  <c r="G651" i="3" s="1"/>
  <c r="E650" i="3"/>
  <c r="A650" i="3"/>
  <c r="G650" i="3" s="1"/>
  <c r="E649" i="3"/>
  <c r="A649" i="3"/>
  <c r="G649" i="3" s="1"/>
  <c r="E648" i="3"/>
  <c r="A648" i="3"/>
  <c r="G648" i="3" s="1"/>
  <c r="E647" i="3"/>
  <c r="A647" i="3"/>
  <c r="G647" i="3" s="1"/>
  <c r="E646" i="3"/>
  <c r="A646" i="3"/>
  <c r="G646" i="3" s="1"/>
  <c r="E645" i="3"/>
  <c r="A645" i="3"/>
  <c r="G645" i="3" s="1"/>
  <c r="E644" i="3"/>
  <c r="A644" i="3"/>
  <c r="G644" i="3" s="1"/>
  <c r="E643" i="3"/>
  <c r="A643" i="3"/>
  <c r="G643" i="3" s="1"/>
  <c r="E642" i="3"/>
  <c r="A642" i="3"/>
  <c r="G642" i="3" s="1"/>
  <c r="E641" i="3"/>
  <c r="A641" i="3"/>
  <c r="G641" i="3" s="1"/>
  <c r="E640" i="3"/>
  <c r="A640" i="3"/>
  <c r="G640" i="3" s="1"/>
  <c r="E639" i="3"/>
  <c r="A639" i="3"/>
  <c r="G639" i="3" s="1"/>
  <c r="E638" i="3"/>
  <c r="A638" i="3"/>
  <c r="G638" i="3" s="1"/>
  <c r="E637" i="3"/>
  <c r="A637" i="3"/>
  <c r="G637" i="3" s="1"/>
  <c r="E636" i="3"/>
  <c r="A636" i="3"/>
  <c r="G636" i="3" s="1"/>
  <c r="E635" i="3"/>
  <c r="A635" i="3"/>
  <c r="G635" i="3" s="1"/>
  <c r="E634" i="3"/>
  <c r="A634" i="3"/>
  <c r="G634" i="3" s="1"/>
  <c r="E633" i="3"/>
  <c r="A633" i="3"/>
  <c r="G633" i="3" s="1"/>
  <c r="E632" i="3"/>
  <c r="A632" i="3"/>
  <c r="G632" i="3" s="1"/>
  <c r="E631" i="3"/>
  <c r="A631" i="3"/>
  <c r="G631" i="3" s="1"/>
  <c r="E630" i="3"/>
  <c r="A630" i="3"/>
  <c r="G630" i="3" s="1"/>
  <c r="E629" i="3"/>
  <c r="A629" i="3"/>
  <c r="G629" i="3" s="1"/>
  <c r="E628" i="3"/>
  <c r="A628" i="3"/>
  <c r="G628" i="3" s="1"/>
  <c r="E627" i="3"/>
  <c r="A627" i="3"/>
  <c r="G627" i="3" s="1"/>
  <c r="E626" i="3"/>
  <c r="A626" i="3"/>
  <c r="G626" i="3" s="1"/>
  <c r="E625" i="3"/>
  <c r="A625" i="3"/>
  <c r="G625" i="3" s="1"/>
  <c r="E624" i="3"/>
  <c r="A624" i="3"/>
  <c r="G624" i="3" s="1"/>
  <c r="E623" i="3"/>
  <c r="A623" i="3"/>
  <c r="G623" i="3" s="1"/>
  <c r="E622" i="3"/>
  <c r="A622" i="3"/>
  <c r="G622" i="3" s="1"/>
  <c r="E621" i="3"/>
  <c r="D621" i="3"/>
  <c r="A621" i="3"/>
  <c r="G621" i="3" s="1"/>
  <c r="E620" i="3"/>
  <c r="A620" i="3"/>
  <c r="G620" i="3" s="1"/>
  <c r="E619" i="3"/>
  <c r="A619" i="3"/>
  <c r="G619" i="3" s="1"/>
  <c r="E618" i="3"/>
  <c r="A618" i="3"/>
  <c r="G618" i="3" s="1"/>
  <c r="E617" i="3"/>
  <c r="A617" i="3"/>
  <c r="G617" i="3" s="1"/>
  <c r="E616" i="3"/>
  <c r="A616" i="3"/>
  <c r="G616" i="3" s="1"/>
  <c r="E615" i="3"/>
  <c r="A615" i="3"/>
  <c r="G615" i="3" s="1"/>
  <c r="E614" i="3"/>
  <c r="A614" i="3"/>
  <c r="G614" i="3" s="1"/>
  <c r="E613" i="3"/>
  <c r="A613" i="3"/>
  <c r="G613" i="3" s="1"/>
  <c r="E612" i="3"/>
  <c r="A612" i="3"/>
  <c r="G612" i="3" s="1"/>
  <c r="E611" i="3"/>
  <c r="A611" i="3"/>
  <c r="G611" i="3" s="1"/>
  <c r="E610" i="3"/>
  <c r="A610" i="3"/>
  <c r="G610" i="3" s="1"/>
  <c r="E609" i="3"/>
  <c r="A609" i="3"/>
  <c r="G609" i="3" s="1"/>
  <c r="E608" i="3"/>
  <c r="A608" i="3"/>
  <c r="G608" i="3" s="1"/>
  <c r="E607" i="3"/>
  <c r="A607" i="3"/>
  <c r="G607" i="3" s="1"/>
  <c r="E606" i="3"/>
  <c r="A606" i="3"/>
  <c r="G606" i="3" s="1"/>
  <c r="E605" i="3"/>
  <c r="A605" i="3"/>
  <c r="G605" i="3" s="1"/>
  <c r="E604" i="3"/>
  <c r="A604" i="3"/>
  <c r="G604" i="3" s="1"/>
  <c r="E603" i="3"/>
  <c r="A603" i="3"/>
  <c r="G603" i="3" s="1"/>
  <c r="E602" i="3"/>
  <c r="A602" i="3"/>
  <c r="G602" i="3" s="1"/>
  <c r="E601" i="3"/>
  <c r="A601" i="3"/>
  <c r="G601" i="3" s="1"/>
  <c r="E600" i="3"/>
  <c r="A600" i="3"/>
  <c r="G600" i="3" s="1"/>
  <c r="E599" i="3"/>
  <c r="A599" i="3"/>
  <c r="G599" i="3" s="1"/>
  <c r="E598" i="3"/>
  <c r="A598" i="3"/>
  <c r="G598" i="3" s="1"/>
  <c r="E597" i="3"/>
  <c r="A597" i="3"/>
  <c r="G597" i="3" s="1"/>
  <c r="E596" i="3"/>
  <c r="A596" i="3"/>
  <c r="G596" i="3" s="1"/>
  <c r="E595" i="3"/>
  <c r="A595" i="3"/>
  <c r="G595" i="3" s="1"/>
  <c r="E594" i="3"/>
  <c r="A594" i="3"/>
  <c r="G594" i="3" s="1"/>
  <c r="E593" i="3"/>
  <c r="A593" i="3"/>
  <c r="G593" i="3" s="1"/>
  <c r="E592" i="3"/>
  <c r="A592" i="3"/>
  <c r="G592" i="3" s="1"/>
  <c r="E591" i="3"/>
  <c r="A591" i="3"/>
  <c r="G591" i="3" s="1"/>
  <c r="E590" i="3"/>
  <c r="A590" i="3"/>
  <c r="G590" i="3" s="1"/>
  <c r="E589" i="3"/>
  <c r="A589" i="3"/>
  <c r="G589" i="3" s="1"/>
  <c r="E588" i="3"/>
  <c r="A588" i="3"/>
  <c r="G588" i="3" s="1"/>
  <c r="E587" i="3"/>
  <c r="A587" i="3"/>
  <c r="G587" i="3" s="1"/>
  <c r="E586" i="3"/>
  <c r="A586" i="3"/>
  <c r="G586" i="3" s="1"/>
  <c r="E585" i="3"/>
  <c r="A585" i="3"/>
  <c r="G585" i="3" s="1"/>
  <c r="E584" i="3"/>
  <c r="A584" i="3"/>
  <c r="G584" i="3" s="1"/>
  <c r="E583" i="3"/>
  <c r="A583" i="3"/>
  <c r="G583" i="3" s="1"/>
  <c r="E582" i="3"/>
  <c r="A582" i="3"/>
  <c r="G582" i="3" s="1"/>
  <c r="E581" i="3"/>
  <c r="A581" i="3"/>
  <c r="G581" i="3" s="1"/>
  <c r="E580" i="3"/>
  <c r="A580" i="3"/>
  <c r="G580" i="3" s="1"/>
  <c r="E579" i="3"/>
  <c r="A579" i="3"/>
  <c r="G579" i="3" s="1"/>
  <c r="E578" i="3"/>
  <c r="A578" i="3"/>
  <c r="G578" i="3" s="1"/>
  <c r="E577" i="3"/>
  <c r="A577" i="3"/>
  <c r="G577" i="3" s="1"/>
  <c r="E576" i="3"/>
  <c r="A576" i="3"/>
  <c r="G576" i="3" s="1"/>
  <c r="E575" i="3"/>
  <c r="A575" i="3"/>
  <c r="G575" i="3" s="1"/>
  <c r="E574" i="3"/>
  <c r="A574" i="3"/>
  <c r="G574" i="3" s="1"/>
  <c r="E573" i="3"/>
  <c r="A573" i="3"/>
  <c r="G573" i="3" s="1"/>
  <c r="E572" i="3"/>
  <c r="A572" i="3"/>
  <c r="G572" i="3" s="1"/>
  <c r="E571" i="3"/>
  <c r="A571" i="3"/>
  <c r="G571" i="3" s="1"/>
  <c r="E570" i="3"/>
  <c r="A570" i="3"/>
  <c r="G570" i="3" s="1"/>
  <c r="E569" i="3"/>
  <c r="A569" i="3"/>
  <c r="G569" i="3" s="1"/>
  <c r="E568" i="3"/>
  <c r="A568" i="3"/>
  <c r="G568" i="3" s="1"/>
  <c r="E567" i="3"/>
  <c r="A567" i="3"/>
  <c r="G567" i="3" s="1"/>
  <c r="E566" i="3"/>
  <c r="A566" i="3"/>
  <c r="G566" i="3" s="1"/>
  <c r="E565" i="3"/>
  <c r="A565" i="3"/>
  <c r="G565" i="3" s="1"/>
  <c r="E564" i="3"/>
  <c r="A564" i="3"/>
  <c r="G564" i="3" s="1"/>
  <c r="E563" i="3"/>
  <c r="A563" i="3"/>
  <c r="G563" i="3" s="1"/>
  <c r="E562" i="3"/>
  <c r="A562" i="3"/>
  <c r="G562" i="3" s="1"/>
  <c r="E561" i="3"/>
  <c r="A561" i="3"/>
  <c r="G561" i="3" s="1"/>
  <c r="E560" i="3"/>
  <c r="A560" i="3"/>
  <c r="G560" i="3" s="1"/>
  <c r="E559" i="3"/>
  <c r="A559" i="3"/>
  <c r="G559" i="3" s="1"/>
  <c r="E558" i="3"/>
  <c r="A558" i="3"/>
  <c r="G558" i="3" s="1"/>
  <c r="E557" i="3"/>
  <c r="A557" i="3"/>
  <c r="G557" i="3" s="1"/>
  <c r="E556" i="3"/>
  <c r="A556" i="3"/>
  <c r="G556" i="3" s="1"/>
  <c r="E555" i="3"/>
  <c r="A555" i="3"/>
  <c r="G555" i="3" s="1"/>
  <c r="E554" i="3"/>
  <c r="A554" i="3"/>
  <c r="G554" i="3" s="1"/>
  <c r="E553" i="3"/>
  <c r="A553" i="3"/>
  <c r="G553" i="3" s="1"/>
  <c r="E552" i="3"/>
  <c r="A552" i="3"/>
  <c r="G552" i="3" s="1"/>
  <c r="E551" i="3"/>
  <c r="A551" i="3"/>
  <c r="G551" i="3" s="1"/>
  <c r="E550" i="3"/>
  <c r="A550" i="3"/>
  <c r="G550" i="3" s="1"/>
  <c r="E549" i="3"/>
  <c r="A549" i="3"/>
  <c r="G549" i="3" s="1"/>
  <c r="E548" i="3"/>
  <c r="A548" i="3"/>
  <c r="G548" i="3" s="1"/>
  <c r="E547" i="3"/>
  <c r="A547" i="3"/>
  <c r="G547" i="3" s="1"/>
  <c r="E546" i="3"/>
  <c r="A546" i="3"/>
  <c r="G546" i="3" s="1"/>
  <c r="E545" i="3"/>
  <c r="A545" i="3"/>
  <c r="G545" i="3" s="1"/>
  <c r="E544" i="3"/>
  <c r="A544" i="3"/>
  <c r="G544" i="3" s="1"/>
  <c r="E543" i="3"/>
  <c r="A543" i="3"/>
  <c r="G543" i="3" s="1"/>
  <c r="E542" i="3"/>
  <c r="A542" i="3"/>
  <c r="G542" i="3" s="1"/>
  <c r="E541" i="3"/>
  <c r="A541" i="3"/>
  <c r="G541" i="3" s="1"/>
  <c r="E540" i="3"/>
  <c r="A540" i="3"/>
  <c r="G540" i="3" s="1"/>
  <c r="E539" i="3"/>
  <c r="A539" i="3"/>
  <c r="G539" i="3" s="1"/>
  <c r="E538" i="3"/>
  <c r="A538" i="3"/>
  <c r="G538" i="3" s="1"/>
  <c r="E537" i="3"/>
  <c r="A537" i="3"/>
  <c r="G537" i="3" s="1"/>
  <c r="E536" i="3"/>
  <c r="A536" i="3"/>
  <c r="G536" i="3" s="1"/>
  <c r="E535" i="3"/>
  <c r="A535" i="3"/>
  <c r="G535" i="3" s="1"/>
  <c r="E534" i="3"/>
  <c r="A534" i="3"/>
  <c r="G534" i="3" s="1"/>
  <c r="E533" i="3"/>
  <c r="A533" i="3"/>
  <c r="G533" i="3" s="1"/>
  <c r="E532" i="3"/>
  <c r="A532" i="3"/>
  <c r="G532" i="3" s="1"/>
  <c r="E531" i="3"/>
  <c r="A531" i="3"/>
  <c r="G531" i="3" s="1"/>
  <c r="E530" i="3"/>
  <c r="A530" i="3"/>
  <c r="G530" i="3" s="1"/>
  <c r="E529" i="3"/>
  <c r="A529" i="3"/>
  <c r="G529" i="3" s="1"/>
  <c r="E528" i="3"/>
  <c r="A528" i="3"/>
  <c r="G528" i="3" s="1"/>
  <c r="E527" i="3"/>
  <c r="A527" i="3"/>
  <c r="G527" i="3" s="1"/>
  <c r="E526" i="3"/>
  <c r="A526" i="3"/>
  <c r="G526" i="3" s="1"/>
  <c r="E525" i="3"/>
  <c r="A525" i="3"/>
  <c r="G525" i="3" s="1"/>
  <c r="E524" i="3"/>
  <c r="A524" i="3"/>
  <c r="G524" i="3" s="1"/>
  <c r="E523" i="3"/>
  <c r="A523" i="3"/>
  <c r="G523" i="3" s="1"/>
  <c r="E522" i="3"/>
  <c r="A522" i="3"/>
  <c r="G522" i="3" s="1"/>
  <c r="E521" i="3"/>
  <c r="A521" i="3"/>
  <c r="G521" i="3" s="1"/>
  <c r="E520" i="3"/>
  <c r="A520" i="3"/>
  <c r="G520" i="3" s="1"/>
  <c r="E519" i="3"/>
  <c r="A519" i="3"/>
  <c r="G519" i="3" s="1"/>
  <c r="E518" i="3"/>
  <c r="A518" i="3"/>
  <c r="G518" i="3" s="1"/>
  <c r="E517" i="3"/>
  <c r="A517" i="3"/>
  <c r="G517" i="3" s="1"/>
  <c r="E516" i="3"/>
  <c r="A516" i="3"/>
  <c r="G516" i="3" s="1"/>
  <c r="E515" i="3"/>
  <c r="A515" i="3"/>
  <c r="G515" i="3" s="1"/>
  <c r="E514" i="3"/>
  <c r="A514" i="3"/>
  <c r="G514" i="3" s="1"/>
  <c r="E513" i="3"/>
  <c r="A513" i="3"/>
  <c r="G513" i="3" s="1"/>
  <c r="E512" i="3"/>
  <c r="A512" i="3"/>
  <c r="G512" i="3" s="1"/>
  <c r="E511" i="3"/>
  <c r="A511" i="3"/>
  <c r="G511" i="3" s="1"/>
  <c r="E510" i="3"/>
  <c r="A510" i="3"/>
  <c r="G510" i="3" s="1"/>
  <c r="E509" i="3"/>
  <c r="A509" i="3"/>
  <c r="G509" i="3" s="1"/>
  <c r="E508" i="3"/>
  <c r="A508" i="3"/>
  <c r="G508" i="3" s="1"/>
  <c r="E507" i="3"/>
  <c r="A507" i="3"/>
  <c r="G507" i="3" s="1"/>
  <c r="E506" i="3"/>
  <c r="A506" i="3"/>
  <c r="G506" i="3" s="1"/>
  <c r="E505" i="3"/>
  <c r="A505" i="3"/>
  <c r="G505" i="3" s="1"/>
  <c r="E504" i="3"/>
  <c r="A504" i="3"/>
  <c r="G504" i="3" s="1"/>
  <c r="E503" i="3"/>
  <c r="A503" i="3"/>
  <c r="G503" i="3" s="1"/>
  <c r="E502" i="3"/>
  <c r="A502" i="3"/>
  <c r="G502" i="3" s="1"/>
  <c r="E501" i="3"/>
  <c r="A501" i="3"/>
  <c r="G501" i="3" s="1"/>
  <c r="E500" i="3"/>
  <c r="A500" i="3"/>
  <c r="G500" i="3" s="1"/>
  <c r="E499" i="3"/>
  <c r="A499" i="3"/>
  <c r="G499" i="3" s="1"/>
  <c r="E498" i="3"/>
  <c r="A498" i="3"/>
  <c r="G498" i="3" s="1"/>
  <c r="E497" i="3"/>
  <c r="A497" i="3"/>
  <c r="G497" i="3" s="1"/>
  <c r="E496" i="3"/>
  <c r="A496" i="3"/>
  <c r="G496" i="3" s="1"/>
  <c r="E495" i="3"/>
  <c r="A495" i="3"/>
  <c r="G495" i="3" s="1"/>
  <c r="E494" i="3"/>
  <c r="A494" i="3"/>
  <c r="G494" i="3" s="1"/>
  <c r="E493" i="3"/>
  <c r="A493" i="3"/>
  <c r="G493" i="3" s="1"/>
  <c r="E492" i="3"/>
  <c r="A492" i="3"/>
  <c r="G492" i="3" s="1"/>
  <c r="E491" i="3"/>
  <c r="A491" i="3"/>
  <c r="G491" i="3" s="1"/>
  <c r="E490" i="3"/>
  <c r="A490" i="3"/>
  <c r="G490" i="3" s="1"/>
  <c r="E489" i="3"/>
  <c r="A489" i="3"/>
  <c r="G489" i="3" s="1"/>
  <c r="E488" i="3"/>
  <c r="A488" i="3"/>
  <c r="G488" i="3" s="1"/>
  <c r="E487" i="3"/>
  <c r="A487" i="3"/>
  <c r="G487" i="3" s="1"/>
  <c r="E486" i="3"/>
  <c r="A486" i="3"/>
  <c r="G486" i="3" s="1"/>
  <c r="E485" i="3"/>
  <c r="A485" i="3"/>
  <c r="G485" i="3" s="1"/>
  <c r="E484" i="3"/>
  <c r="A484" i="3"/>
  <c r="G484" i="3" s="1"/>
  <c r="E483" i="3"/>
  <c r="A483" i="3"/>
  <c r="G483" i="3" s="1"/>
  <c r="E482" i="3"/>
  <c r="A482" i="3"/>
  <c r="G482" i="3" s="1"/>
  <c r="E481" i="3"/>
  <c r="A481" i="3"/>
  <c r="G481" i="3" s="1"/>
  <c r="E480" i="3"/>
  <c r="A480" i="3"/>
  <c r="G480" i="3" s="1"/>
  <c r="E479" i="3"/>
  <c r="A479" i="3"/>
  <c r="G479" i="3" s="1"/>
  <c r="E478" i="3"/>
  <c r="A478" i="3"/>
  <c r="G478" i="3" s="1"/>
  <c r="E477" i="3"/>
  <c r="A477" i="3"/>
  <c r="G477" i="3" s="1"/>
  <c r="E476" i="3"/>
  <c r="A476" i="3"/>
  <c r="G476" i="3" s="1"/>
  <c r="E475" i="3"/>
  <c r="A475" i="3"/>
  <c r="G475" i="3" s="1"/>
  <c r="E474" i="3"/>
  <c r="A474" i="3"/>
  <c r="G474" i="3" s="1"/>
  <c r="E473" i="3"/>
  <c r="A473" i="3"/>
  <c r="G473" i="3" s="1"/>
  <c r="E472" i="3"/>
  <c r="A472" i="3"/>
  <c r="G472" i="3" s="1"/>
  <c r="E471" i="3"/>
  <c r="A471" i="3"/>
  <c r="G471" i="3" s="1"/>
  <c r="E470" i="3"/>
  <c r="A470" i="3"/>
  <c r="G470" i="3" s="1"/>
  <c r="E469" i="3"/>
  <c r="A469" i="3"/>
  <c r="G469" i="3" s="1"/>
  <c r="E468" i="3"/>
  <c r="A468" i="3"/>
  <c r="G468" i="3" s="1"/>
  <c r="E467" i="3"/>
  <c r="A467" i="3"/>
  <c r="G467" i="3" s="1"/>
  <c r="E466" i="3"/>
  <c r="A466" i="3"/>
  <c r="G466" i="3" s="1"/>
  <c r="E465" i="3"/>
  <c r="A465" i="3"/>
  <c r="G465" i="3" s="1"/>
  <c r="E464" i="3"/>
  <c r="A464" i="3"/>
  <c r="G464" i="3" s="1"/>
  <c r="E463" i="3"/>
  <c r="A463" i="3"/>
  <c r="G463" i="3" s="1"/>
  <c r="E462" i="3"/>
  <c r="C462" i="3"/>
  <c r="C463" i="3" s="1"/>
  <c r="A462" i="3"/>
  <c r="G462" i="3" s="1"/>
  <c r="E461" i="3"/>
  <c r="A461" i="3"/>
  <c r="G461" i="3" s="1"/>
  <c r="E460" i="3"/>
  <c r="A460" i="3"/>
  <c r="G460" i="3" s="1"/>
  <c r="E459" i="3"/>
  <c r="A459" i="3"/>
  <c r="G459" i="3" s="1"/>
  <c r="E458" i="3"/>
  <c r="A458" i="3"/>
  <c r="G458" i="3" s="1"/>
  <c r="E457" i="3"/>
  <c r="A457" i="3"/>
  <c r="G457" i="3" s="1"/>
  <c r="E456" i="3"/>
  <c r="A456" i="3"/>
  <c r="G456" i="3" s="1"/>
  <c r="E455" i="3"/>
  <c r="A455" i="3"/>
  <c r="G455" i="3" s="1"/>
  <c r="E454" i="3"/>
  <c r="A454" i="3"/>
  <c r="G454" i="3" s="1"/>
  <c r="E453" i="3"/>
  <c r="A453" i="3"/>
  <c r="G453" i="3" s="1"/>
  <c r="E452" i="3"/>
  <c r="A452" i="3"/>
  <c r="G452" i="3" s="1"/>
  <c r="E451" i="3"/>
  <c r="A451" i="3"/>
  <c r="G451" i="3" s="1"/>
  <c r="E450" i="3"/>
  <c r="A450" i="3"/>
  <c r="G450" i="3" s="1"/>
  <c r="E449" i="3"/>
  <c r="A449" i="3"/>
  <c r="G449" i="3" s="1"/>
  <c r="E448" i="3"/>
  <c r="A448" i="3"/>
  <c r="G448" i="3" s="1"/>
  <c r="E447" i="3"/>
  <c r="A447" i="3"/>
  <c r="G447" i="3" s="1"/>
  <c r="E446" i="3"/>
  <c r="A446" i="3"/>
  <c r="G446" i="3" s="1"/>
  <c r="E445" i="3"/>
  <c r="A445" i="3"/>
  <c r="G445" i="3" s="1"/>
  <c r="E444" i="3"/>
  <c r="A444" i="3"/>
  <c r="G444" i="3" s="1"/>
  <c r="E443" i="3"/>
  <c r="A443" i="3"/>
  <c r="G443" i="3" s="1"/>
  <c r="E442" i="3"/>
  <c r="A442" i="3"/>
  <c r="G442" i="3" s="1"/>
  <c r="E441" i="3"/>
  <c r="A441" i="3"/>
  <c r="G441" i="3" s="1"/>
  <c r="E440" i="3"/>
  <c r="A440" i="3"/>
  <c r="G440" i="3" s="1"/>
  <c r="E439" i="3"/>
  <c r="A439" i="3"/>
  <c r="G439" i="3" s="1"/>
  <c r="E438" i="3"/>
  <c r="A438" i="3"/>
  <c r="G438" i="3" s="1"/>
  <c r="E437" i="3"/>
  <c r="A437" i="3"/>
  <c r="G437" i="3" s="1"/>
  <c r="E436" i="3"/>
  <c r="A436" i="3"/>
  <c r="G436" i="3" s="1"/>
  <c r="E435" i="3"/>
  <c r="A435" i="3"/>
  <c r="G435" i="3" s="1"/>
  <c r="E434" i="3"/>
  <c r="A434" i="3"/>
  <c r="G434" i="3" s="1"/>
  <c r="E433" i="3"/>
  <c r="A433" i="3"/>
  <c r="G433" i="3" s="1"/>
  <c r="E432" i="3"/>
  <c r="A432" i="3"/>
  <c r="G432" i="3" s="1"/>
  <c r="E431" i="3"/>
  <c r="A431" i="3"/>
  <c r="G431" i="3" s="1"/>
  <c r="E430" i="3"/>
  <c r="A430" i="3"/>
  <c r="G430" i="3" s="1"/>
  <c r="E429" i="3"/>
  <c r="A429" i="3"/>
  <c r="G429" i="3" s="1"/>
  <c r="E428" i="3"/>
  <c r="A428" i="3"/>
  <c r="G428" i="3" s="1"/>
  <c r="E427" i="3"/>
  <c r="A427" i="3"/>
  <c r="G427" i="3" s="1"/>
  <c r="E426" i="3"/>
  <c r="A426" i="3"/>
  <c r="G426" i="3" s="1"/>
  <c r="E425" i="3"/>
  <c r="A425" i="3"/>
  <c r="G425" i="3" s="1"/>
  <c r="E424" i="3"/>
  <c r="A424" i="3"/>
  <c r="G424" i="3" s="1"/>
  <c r="E423" i="3"/>
  <c r="A423" i="3"/>
  <c r="G423" i="3" s="1"/>
  <c r="E422" i="3"/>
  <c r="A422" i="3"/>
  <c r="G422" i="3" s="1"/>
  <c r="E421" i="3"/>
  <c r="A421" i="3"/>
  <c r="G421" i="3" s="1"/>
  <c r="E420" i="3"/>
  <c r="A420" i="3"/>
  <c r="G420" i="3" s="1"/>
  <c r="E419" i="3"/>
  <c r="A419" i="3"/>
  <c r="G419" i="3" s="1"/>
  <c r="E418" i="3"/>
  <c r="A418" i="3"/>
  <c r="G418" i="3" s="1"/>
  <c r="E417" i="3"/>
  <c r="A417" i="3"/>
  <c r="G417" i="3" s="1"/>
  <c r="E416" i="3"/>
  <c r="A416" i="3"/>
  <c r="G416" i="3" s="1"/>
  <c r="E415" i="3"/>
  <c r="A415" i="3"/>
  <c r="G415" i="3" s="1"/>
  <c r="E414" i="3"/>
  <c r="A414" i="3"/>
  <c r="G414" i="3" s="1"/>
  <c r="E413" i="3"/>
  <c r="A413" i="3"/>
  <c r="G413" i="3" s="1"/>
  <c r="E412" i="3"/>
  <c r="A412" i="3"/>
  <c r="G412" i="3" s="1"/>
  <c r="E411" i="3"/>
  <c r="A411" i="3"/>
  <c r="G411" i="3" s="1"/>
  <c r="E410" i="3"/>
  <c r="A410" i="3"/>
  <c r="G410" i="3" s="1"/>
  <c r="E409" i="3"/>
  <c r="A409" i="3"/>
  <c r="G409" i="3" s="1"/>
  <c r="E408" i="3"/>
  <c r="A408" i="3"/>
  <c r="G408" i="3" s="1"/>
  <c r="E407" i="3"/>
  <c r="A407" i="3"/>
  <c r="G407" i="3" s="1"/>
  <c r="E406" i="3"/>
  <c r="A406" i="3"/>
  <c r="G406" i="3" s="1"/>
  <c r="E405" i="3"/>
  <c r="A405" i="3"/>
  <c r="G405" i="3" s="1"/>
  <c r="E404" i="3"/>
  <c r="A404" i="3"/>
  <c r="G404" i="3" s="1"/>
  <c r="E403" i="3"/>
  <c r="A403" i="3"/>
  <c r="G403" i="3" s="1"/>
  <c r="E402" i="3"/>
  <c r="A402" i="3"/>
  <c r="G402" i="3" s="1"/>
  <c r="E401" i="3"/>
  <c r="A401" i="3"/>
  <c r="G401" i="3" s="1"/>
  <c r="E400" i="3"/>
  <c r="A400" i="3"/>
  <c r="G400" i="3" s="1"/>
  <c r="E399" i="3"/>
  <c r="A399" i="3"/>
  <c r="G399" i="3" s="1"/>
  <c r="E398" i="3"/>
  <c r="A398" i="3"/>
  <c r="G398" i="3" s="1"/>
  <c r="E397" i="3"/>
  <c r="A397" i="3"/>
  <c r="G397" i="3" s="1"/>
  <c r="E396" i="3"/>
  <c r="A396" i="3"/>
  <c r="G396" i="3" s="1"/>
  <c r="E395" i="3"/>
  <c r="A395" i="3"/>
  <c r="G395" i="3" s="1"/>
  <c r="E394" i="3"/>
  <c r="A394" i="3"/>
  <c r="G394" i="3" s="1"/>
  <c r="E393" i="3"/>
  <c r="A393" i="3"/>
  <c r="G393" i="3" s="1"/>
  <c r="E392" i="3"/>
  <c r="A392" i="3"/>
  <c r="G392" i="3" s="1"/>
  <c r="E391" i="3"/>
  <c r="A391" i="3"/>
  <c r="G391" i="3" s="1"/>
  <c r="E390" i="3"/>
  <c r="A390" i="3"/>
  <c r="G390" i="3" s="1"/>
  <c r="E389" i="3"/>
  <c r="A389" i="3"/>
  <c r="G389" i="3" s="1"/>
  <c r="E388" i="3"/>
  <c r="A388" i="3"/>
  <c r="G388" i="3" s="1"/>
  <c r="E387" i="3"/>
  <c r="A387" i="3"/>
  <c r="G387" i="3" s="1"/>
  <c r="E386" i="3"/>
  <c r="A386" i="3"/>
  <c r="G386" i="3" s="1"/>
  <c r="E385" i="3"/>
  <c r="A385" i="3"/>
  <c r="G385" i="3" s="1"/>
  <c r="E384" i="3"/>
  <c r="A384" i="3"/>
  <c r="G384" i="3" s="1"/>
  <c r="E383" i="3"/>
  <c r="A383" i="3"/>
  <c r="G383" i="3" s="1"/>
  <c r="E382" i="3"/>
  <c r="A382" i="3"/>
  <c r="G382" i="3" s="1"/>
  <c r="E381" i="3"/>
  <c r="A381" i="3"/>
  <c r="G381" i="3" s="1"/>
  <c r="E380" i="3"/>
  <c r="A380" i="3"/>
  <c r="G380" i="3" s="1"/>
  <c r="E379" i="3"/>
  <c r="A379" i="3"/>
  <c r="G379" i="3" s="1"/>
  <c r="E378" i="3"/>
  <c r="A378" i="3"/>
  <c r="G378" i="3" s="1"/>
  <c r="E377" i="3"/>
  <c r="A377" i="3"/>
  <c r="G377" i="3" s="1"/>
  <c r="E376" i="3"/>
  <c r="A376" i="3"/>
  <c r="G376" i="3" s="1"/>
  <c r="E375" i="3"/>
  <c r="A375" i="3"/>
  <c r="G375" i="3" s="1"/>
  <c r="E374" i="3"/>
  <c r="A374" i="3"/>
  <c r="G374" i="3" s="1"/>
  <c r="E373" i="3"/>
  <c r="A373" i="3"/>
  <c r="G373" i="3" s="1"/>
  <c r="E372" i="3"/>
  <c r="A372" i="3"/>
  <c r="G372" i="3" s="1"/>
  <c r="E371" i="3"/>
  <c r="A371" i="3"/>
  <c r="G371" i="3" s="1"/>
  <c r="E370" i="3"/>
  <c r="A370" i="3"/>
  <c r="G370" i="3" s="1"/>
  <c r="E369" i="3"/>
  <c r="A369" i="3"/>
  <c r="G369" i="3" s="1"/>
  <c r="E368" i="3"/>
  <c r="A368" i="3"/>
  <c r="G368" i="3" s="1"/>
  <c r="E367" i="3"/>
  <c r="A367" i="3"/>
  <c r="G367" i="3" s="1"/>
  <c r="E366" i="3"/>
  <c r="A366" i="3"/>
  <c r="G366" i="3" s="1"/>
  <c r="E365" i="3"/>
  <c r="A365" i="3"/>
  <c r="G365" i="3" s="1"/>
  <c r="E364" i="3"/>
  <c r="A364" i="3"/>
  <c r="G364" i="3" s="1"/>
  <c r="E363" i="3"/>
  <c r="A363" i="3"/>
  <c r="G363" i="3" s="1"/>
  <c r="E362" i="3"/>
  <c r="A362" i="3"/>
  <c r="G362" i="3" s="1"/>
  <c r="E361" i="3"/>
  <c r="A361" i="3"/>
  <c r="G361" i="3" s="1"/>
  <c r="E360" i="3"/>
  <c r="A360" i="3"/>
  <c r="G360" i="3" s="1"/>
  <c r="E359" i="3"/>
  <c r="A359" i="3"/>
  <c r="G359" i="3" s="1"/>
  <c r="E358" i="3"/>
  <c r="A358" i="3"/>
  <c r="G358" i="3" s="1"/>
  <c r="E357" i="3"/>
  <c r="A357" i="3"/>
  <c r="G357" i="3" s="1"/>
  <c r="E356" i="3"/>
  <c r="A356" i="3"/>
  <c r="G356" i="3" s="1"/>
  <c r="E355" i="3"/>
  <c r="A355" i="3"/>
  <c r="G355" i="3" s="1"/>
  <c r="E354" i="3"/>
  <c r="A354" i="3"/>
  <c r="G354" i="3" s="1"/>
  <c r="E353" i="3"/>
  <c r="A353" i="3"/>
  <c r="G353" i="3" s="1"/>
  <c r="E352" i="3"/>
  <c r="A352" i="3"/>
  <c r="G352" i="3" s="1"/>
  <c r="E351" i="3"/>
  <c r="A351" i="3"/>
  <c r="G351" i="3" s="1"/>
  <c r="E350" i="3"/>
  <c r="A350" i="3"/>
  <c r="G350" i="3" s="1"/>
  <c r="E349" i="3"/>
  <c r="A349" i="3"/>
  <c r="G349" i="3" s="1"/>
  <c r="E348" i="3"/>
  <c r="A348" i="3"/>
  <c r="G348" i="3" s="1"/>
  <c r="E347" i="3"/>
  <c r="A347" i="3"/>
  <c r="G347" i="3" s="1"/>
  <c r="E346" i="3"/>
  <c r="A346" i="3"/>
  <c r="G346" i="3" s="1"/>
  <c r="E345" i="3"/>
  <c r="A345" i="3"/>
  <c r="G345" i="3" s="1"/>
  <c r="E344" i="3"/>
  <c r="A344" i="3"/>
  <c r="G344" i="3" s="1"/>
  <c r="E343" i="3"/>
  <c r="A343" i="3"/>
  <c r="G343" i="3" s="1"/>
  <c r="E342" i="3"/>
  <c r="A342" i="3"/>
  <c r="G342" i="3" s="1"/>
  <c r="E341" i="3"/>
  <c r="A341" i="3"/>
  <c r="G341" i="3" s="1"/>
  <c r="E340" i="3"/>
  <c r="A340" i="3"/>
  <c r="G340" i="3" s="1"/>
  <c r="E339" i="3"/>
  <c r="A339" i="3"/>
  <c r="G339" i="3" s="1"/>
  <c r="E338" i="3"/>
  <c r="A338" i="3"/>
  <c r="G338" i="3" s="1"/>
  <c r="E337" i="3"/>
  <c r="A337" i="3"/>
  <c r="G337" i="3" s="1"/>
  <c r="E336" i="3"/>
  <c r="A336" i="3"/>
  <c r="G336" i="3" s="1"/>
  <c r="E335" i="3"/>
  <c r="A335" i="3"/>
  <c r="G335" i="3" s="1"/>
  <c r="E334" i="3"/>
  <c r="A334" i="3"/>
  <c r="G334" i="3" s="1"/>
  <c r="E333" i="3"/>
  <c r="A333" i="3"/>
  <c r="G333" i="3" s="1"/>
  <c r="E332" i="3"/>
  <c r="A332" i="3"/>
  <c r="G332" i="3" s="1"/>
  <c r="E331" i="3"/>
  <c r="A331" i="3"/>
  <c r="G331" i="3" s="1"/>
  <c r="E330" i="3"/>
  <c r="A330" i="3"/>
  <c r="G330" i="3" s="1"/>
  <c r="E329" i="3"/>
  <c r="A329" i="3"/>
  <c r="G329" i="3" s="1"/>
  <c r="E328" i="3"/>
  <c r="A328" i="3"/>
  <c r="G328" i="3" s="1"/>
  <c r="E327" i="3"/>
  <c r="A327" i="3"/>
  <c r="G327" i="3" s="1"/>
  <c r="E326" i="3"/>
  <c r="A326" i="3"/>
  <c r="G326" i="3" s="1"/>
  <c r="E325" i="3"/>
  <c r="A325" i="3"/>
  <c r="G325" i="3" s="1"/>
  <c r="E324" i="3"/>
  <c r="A324" i="3"/>
  <c r="G324" i="3" s="1"/>
  <c r="E323" i="3"/>
  <c r="A323" i="3"/>
  <c r="G323" i="3" s="1"/>
  <c r="E322" i="3"/>
  <c r="A322" i="3"/>
  <c r="G322" i="3" s="1"/>
  <c r="E321" i="3"/>
  <c r="A321" i="3"/>
  <c r="G321" i="3" s="1"/>
  <c r="E320" i="3"/>
  <c r="A320" i="3"/>
  <c r="G320" i="3" s="1"/>
  <c r="E319" i="3"/>
  <c r="A319" i="3"/>
  <c r="G319" i="3" s="1"/>
  <c r="E318" i="3"/>
  <c r="A318" i="3"/>
  <c r="G318" i="3" s="1"/>
  <c r="E317" i="3"/>
  <c r="A317" i="3"/>
  <c r="G317" i="3" s="1"/>
  <c r="E316" i="3"/>
  <c r="A316" i="3"/>
  <c r="G316" i="3" s="1"/>
  <c r="E315" i="3"/>
  <c r="A315" i="3"/>
  <c r="G315" i="3" s="1"/>
  <c r="E314" i="3"/>
  <c r="A314" i="3"/>
  <c r="G314" i="3" s="1"/>
  <c r="E313" i="3"/>
  <c r="A313" i="3"/>
  <c r="G313" i="3" s="1"/>
  <c r="E312" i="3"/>
  <c r="A312" i="3"/>
  <c r="G312" i="3" s="1"/>
  <c r="E311" i="3"/>
  <c r="A311" i="3"/>
  <c r="G311" i="3" s="1"/>
  <c r="E310" i="3"/>
  <c r="A310" i="3"/>
  <c r="G310" i="3" s="1"/>
  <c r="E309" i="3"/>
  <c r="A309" i="3"/>
  <c r="G309" i="3" s="1"/>
  <c r="E308" i="3"/>
  <c r="A308" i="3"/>
  <c r="G308" i="3" s="1"/>
  <c r="E307" i="3"/>
  <c r="A307" i="3"/>
  <c r="G307" i="3" s="1"/>
  <c r="E306" i="3"/>
  <c r="A306" i="3"/>
  <c r="G306" i="3" s="1"/>
  <c r="E305" i="3"/>
  <c r="A305" i="3"/>
  <c r="G305" i="3" s="1"/>
  <c r="E304" i="3"/>
  <c r="A304" i="3"/>
  <c r="G304" i="3" s="1"/>
  <c r="E303" i="3"/>
  <c r="A303" i="3"/>
  <c r="G303" i="3" s="1"/>
  <c r="E302" i="3"/>
  <c r="A302" i="3"/>
  <c r="G302" i="3" s="1"/>
  <c r="E301" i="3"/>
  <c r="A301" i="3"/>
  <c r="G301" i="3" s="1"/>
  <c r="E300" i="3"/>
  <c r="A300" i="3"/>
  <c r="G300" i="3" s="1"/>
  <c r="E299" i="3"/>
  <c r="A299" i="3"/>
  <c r="G299" i="3" s="1"/>
  <c r="E298" i="3"/>
  <c r="A298" i="3"/>
  <c r="G298" i="3" s="1"/>
  <c r="E297" i="3"/>
  <c r="A297" i="3"/>
  <c r="G297" i="3" s="1"/>
  <c r="E296" i="3"/>
  <c r="A296" i="3"/>
  <c r="G296" i="3" s="1"/>
  <c r="E295" i="3"/>
  <c r="A295" i="3"/>
  <c r="G295" i="3" s="1"/>
  <c r="E294" i="3"/>
  <c r="A294" i="3"/>
  <c r="G294" i="3" s="1"/>
  <c r="E293" i="3"/>
  <c r="A293" i="3"/>
  <c r="G293" i="3" s="1"/>
  <c r="E292" i="3"/>
  <c r="A292" i="3"/>
  <c r="G292" i="3" s="1"/>
  <c r="E291" i="3"/>
  <c r="A291" i="3"/>
  <c r="G291" i="3" s="1"/>
  <c r="E290" i="3"/>
  <c r="A290" i="3"/>
  <c r="G290" i="3" s="1"/>
  <c r="E289" i="3"/>
  <c r="A289" i="3"/>
  <c r="G289" i="3" s="1"/>
  <c r="E288" i="3"/>
  <c r="A288" i="3"/>
  <c r="G288" i="3" s="1"/>
  <c r="E287" i="3"/>
  <c r="A287" i="3"/>
  <c r="G287" i="3" s="1"/>
  <c r="E286" i="3"/>
  <c r="A286" i="3"/>
  <c r="G286" i="3" s="1"/>
  <c r="E285" i="3"/>
  <c r="A285" i="3"/>
  <c r="G285" i="3" s="1"/>
  <c r="E284" i="3"/>
  <c r="A284" i="3"/>
  <c r="G284" i="3" s="1"/>
  <c r="E283" i="3"/>
  <c r="A283" i="3"/>
  <c r="G283" i="3" s="1"/>
  <c r="E282" i="3"/>
  <c r="A282" i="3"/>
  <c r="G282" i="3" s="1"/>
  <c r="E281" i="3"/>
  <c r="A281" i="3"/>
  <c r="G281" i="3" s="1"/>
  <c r="E280" i="3"/>
  <c r="A280" i="3"/>
  <c r="G280" i="3" s="1"/>
  <c r="E279" i="3"/>
  <c r="A279" i="3"/>
  <c r="G279" i="3" s="1"/>
  <c r="E278" i="3"/>
  <c r="A278" i="3"/>
  <c r="G278" i="3" s="1"/>
  <c r="E277" i="3"/>
  <c r="A277" i="3"/>
  <c r="G277" i="3" s="1"/>
  <c r="E276" i="3"/>
  <c r="A276" i="3"/>
  <c r="G276" i="3" s="1"/>
  <c r="E275" i="3"/>
  <c r="A275" i="3"/>
  <c r="G275" i="3" s="1"/>
  <c r="E274" i="3"/>
  <c r="A274" i="3"/>
  <c r="G274" i="3" s="1"/>
  <c r="E273" i="3"/>
  <c r="A273" i="3"/>
  <c r="G273" i="3" s="1"/>
  <c r="E272" i="3"/>
  <c r="A272" i="3"/>
  <c r="G272" i="3" s="1"/>
  <c r="E271" i="3"/>
  <c r="A271" i="3"/>
  <c r="G271" i="3" s="1"/>
  <c r="E270" i="3"/>
  <c r="A270" i="3"/>
  <c r="G270" i="3" s="1"/>
  <c r="E269" i="3"/>
  <c r="A269" i="3"/>
  <c r="G269" i="3" s="1"/>
  <c r="E268" i="3"/>
  <c r="A268" i="3"/>
  <c r="G268" i="3" s="1"/>
  <c r="E267" i="3"/>
  <c r="A267" i="3"/>
  <c r="G267" i="3" s="1"/>
  <c r="E266" i="3"/>
  <c r="A266" i="3"/>
  <c r="G266" i="3" s="1"/>
  <c r="E265" i="3"/>
  <c r="A265" i="3"/>
  <c r="G265" i="3" s="1"/>
  <c r="E264" i="3"/>
  <c r="A264" i="3"/>
  <c r="G264" i="3" s="1"/>
  <c r="E263" i="3"/>
  <c r="A263" i="3"/>
  <c r="G263" i="3" s="1"/>
  <c r="E262" i="3"/>
  <c r="A262" i="3"/>
  <c r="G262" i="3" s="1"/>
  <c r="E261" i="3"/>
  <c r="A261" i="3"/>
  <c r="G261" i="3" s="1"/>
  <c r="E260" i="3"/>
  <c r="A260" i="3"/>
  <c r="G260" i="3" s="1"/>
  <c r="E259" i="3"/>
  <c r="A259" i="3"/>
  <c r="G259" i="3" s="1"/>
  <c r="E258" i="3"/>
  <c r="A258" i="3"/>
  <c r="G258" i="3" s="1"/>
  <c r="E257" i="3"/>
  <c r="A257" i="3"/>
  <c r="G257" i="3" s="1"/>
  <c r="E256" i="3"/>
  <c r="A256" i="3"/>
  <c r="G256" i="3" s="1"/>
  <c r="E255" i="3"/>
  <c r="A255" i="3"/>
  <c r="G255" i="3" s="1"/>
  <c r="E254" i="3"/>
  <c r="A254" i="3"/>
  <c r="G254" i="3" s="1"/>
  <c r="E253" i="3"/>
  <c r="A253" i="3"/>
  <c r="G253" i="3" s="1"/>
  <c r="E252" i="3"/>
  <c r="A252" i="3"/>
  <c r="G252" i="3" s="1"/>
  <c r="E251" i="3"/>
  <c r="A251" i="3"/>
  <c r="G251" i="3" s="1"/>
  <c r="E250" i="3"/>
  <c r="A250" i="3"/>
  <c r="G250" i="3" s="1"/>
  <c r="E249" i="3"/>
  <c r="A249" i="3"/>
  <c r="G249" i="3" s="1"/>
  <c r="E248" i="3"/>
  <c r="A248" i="3"/>
  <c r="G248" i="3" s="1"/>
  <c r="E247" i="3"/>
  <c r="A247" i="3"/>
  <c r="G247" i="3" s="1"/>
  <c r="E246" i="3"/>
  <c r="A246" i="3"/>
  <c r="G246" i="3" s="1"/>
  <c r="E245" i="3"/>
  <c r="A245" i="3"/>
  <c r="G245" i="3" s="1"/>
  <c r="E244" i="3"/>
  <c r="A244" i="3"/>
  <c r="G244" i="3" s="1"/>
  <c r="E243" i="3"/>
  <c r="A243" i="3"/>
  <c r="G243" i="3" s="1"/>
  <c r="E242" i="3"/>
  <c r="A242" i="3"/>
  <c r="G242" i="3" s="1"/>
  <c r="E241" i="3"/>
  <c r="A241" i="3"/>
  <c r="G241" i="3" s="1"/>
  <c r="E240" i="3"/>
  <c r="A240" i="3"/>
  <c r="G240" i="3" s="1"/>
  <c r="E239" i="3"/>
  <c r="A239" i="3"/>
  <c r="G239" i="3" s="1"/>
  <c r="E238" i="3"/>
  <c r="A238" i="3"/>
  <c r="G238" i="3" s="1"/>
  <c r="E237" i="3"/>
  <c r="A237" i="3"/>
  <c r="G237" i="3" s="1"/>
  <c r="E236" i="3"/>
  <c r="A236" i="3"/>
  <c r="G236" i="3" s="1"/>
  <c r="E235" i="3"/>
  <c r="A235" i="3"/>
  <c r="G235" i="3" s="1"/>
  <c r="E234" i="3"/>
  <c r="A234" i="3"/>
  <c r="G234" i="3" s="1"/>
  <c r="E233" i="3"/>
  <c r="A233" i="3"/>
  <c r="G233" i="3" s="1"/>
  <c r="E232" i="3"/>
  <c r="A232" i="3"/>
  <c r="G232" i="3" s="1"/>
  <c r="E231" i="3"/>
  <c r="A231" i="3"/>
  <c r="G231" i="3" s="1"/>
  <c r="E230" i="3"/>
  <c r="A230" i="3"/>
  <c r="G230" i="3" s="1"/>
  <c r="E229" i="3"/>
  <c r="A229" i="3"/>
  <c r="G229" i="3" s="1"/>
  <c r="E228" i="3"/>
  <c r="A228" i="3"/>
  <c r="G228" i="3" s="1"/>
  <c r="E227" i="3"/>
  <c r="A227" i="3"/>
  <c r="G227" i="3" s="1"/>
  <c r="E226" i="3"/>
  <c r="A226" i="3"/>
  <c r="G226" i="3" s="1"/>
  <c r="E225" i="3"/>
  <c r="A225" i="3"/>
  <c r="G225" i="3" s="1"/>
  <c r="E224" i="3"/>
  <c r="A224" i="3"/>
  <c r="G224" i="3" s="1"/>
  <c r="E223" i="3"/>
  <c r="A223" i="3"/>
  <c r="G223" i="3" s="1"/>
  <c r="E222" i="3"/>
  <c r="A222" i="3"/>
  <c r="G222" i="3" s="1"/>
  <c r="E221" i="3"/>
  <c r="A221" i="3"/>
  <c r="G221" i="3" s="1"/>
  <c r="E220" i="3"/>
  <c r="A220" i="3"/>
  <c r="G220" i="3" s="1"/>
  <c r="E219" i="3"/>
  <c r="A219" i="3"/>
  <c r="G219" i="3" s="1"/>
  <c r="E218" i="3"/>
  <c r="A218" i="3"/>
  <c r="G218" i="3" s="1"/>
  <c r="E217" i="3"/>
  <c r="A217" i="3"/>
  <c r="G217" i="3" s="1"/>
  <c r="E216" i="3"/>
  <c r="A216" i="3"/>
  <c r="G216" i="3" s="1"/>
  <c r="E215" i="3"/>
  <c r="A215" i="3"/>
  <c r="G215" i="3" s="1"/>
  <c r="E214" i="3"/>
  <c r="A214" i="3"/>
  <c r="G214" i="3" s="1"/>
  <c r="E213" i="3"/>
  <c r="A213" i="3"/>
  <c r="G213" i="3" s="1"/>
  <c r="E212" i="3"/>
  <c r="A212" i="3"/>
  <c r="G212" i="3" s="1"/>
  <c r="E211" i="3"/>
  <c r="A211" i="3"/>
  <c r="G211" i="3" s="1"/>
  <c r="E210" i="3"/>
  <c r="A210" i="3"/>
  <c r="G210" i="3" s="1"/>
  <c r="E209" i="3"/>
  <c r="A209" i="3"/>
  <c r="G209" i="3" s="1"/>
  <c r="E208" i="3"/>
  <c r="A208" i="3"/>
  <c r="G208" i="3" s="1"/>
  <c r="E207" i="3"/>
  <c r="A207" i="3"/>
  <c r="G207" i="3" s="1"/>
  <c r="E206" i="3"/>
  <c r="A206" i="3"/>
  <c r="G206" i="3" s="1"/>
  <c r="E205" i="3"/>
  <c r="A205" i="3"/>
  <c r="G205" i="3" s="1"/>
  <c r="E204" i="3"/>
  <c r="A204" i="3"/>
  <c r="G204" i="3" s="1"/>
  <c r="E203" i="3"/>
  <c r="A203" i="3"/>
  <c r="G203" i="3" s="1"/>
  <c r="E202" i="3"/>
  <c r="A202" i="3"/>
  <c r="G202" i="3" s="1"/>
  <c r="E201" i="3"/>
  <c r="A201" i="3"/>
  <c r="G201" i="3" s="1"/>
  <c r="E200" i="3"/>
  <c r="A200" i="3"/>
  <c r="G200" i="3" s="1"/>
  <c r="E199" i="3"/>
  <c r="A199" i="3"/>
  <c r="G199" i="3" s="1"/>
  <c r="E198" i="3"/>
  <c r="A198" i="3"/>
  <c r="G198" i="3" s="1"/>
  <c r="E197" i="3"/>
  <c r="A197" i="3"/>
  <c r="G197" i="3" s="1"/>
  <c r="E196" i="3"/>
  <c r="A196" i="3"/>
  <c r="G196" i="3" s="1"/>
  <c r="E195" i="3"/>
  <c r="A195" i="3"/>
  <c r="G195" i="3" s="1"/>
  <c r="E194" i="3"/>
  <c r="A194" i="3"/>
  <c r="G194" i="3" s="1"/>
  <c r="E193" i="3"/>
  <c r="A193" i="3"/>
  <c r="G193" i="3" s="1"/>
  <c r="E192" i="3"/>
  <c r="A192" i="3"/>
  <c r="G192" i="3" s="1"/>
  <c r="E191" i="3"/>
  <c r="A191" i="3"/>
  <c r="G191" i="3" s="1"/>
  <c r="E190" i="3"/>
  <c r="A190" i="3"/>
  <c r="G190" i="3" s="1"/>
  <c r="E189" i="3"/>
  <c r="A189" i="3"/>
  <c r="G189" i="3" s="1"/>
  <c r="E188" i="3"/>
  <c r="A188" i="3"/>
  <c r="G188" i="3" s="1"/>
  <c r="E187" i="3"/>
  <c r="A187" i="3"/>
  <c r="G187" i="3" s="1"/>
  <c r="E186" i="3"/>
  <c r="A186" i="3"/>
  <c r="G186" i="3" s="1"/>
  <c r="E185" i="3"/>
  <c r="A185" i="3"/>
  <c r="G185" i="3" s="1"/>
  <c r="E184" i="3"/>
  <c r="A184" i="3"/>
  <c r="G183" i="3"/>
  <c r="E183" i="3"/>
  <c r="G182" i="3"/>
  <c r="E182" i="3"/>
  <c r="G181" i="3"/>
  <c r="E181" i="3"/>
  <c r="G180" i="3"/>
  <c r="E180" i="3"/>
  <c r="G179" i="3"/>
  <c r="E179" i="3"/>
  <c r="G178" i="3"/>
  <c r="E178" i="3"/>
  <c r="G177" i="3"/>
  <c r="E177" i="3"/>
  <c r="G176" i="3"/>
  <c r="E176" i="3"/>
  <c r="G175" i="3"/>
  <c r="E175" i="3"/>
  <c r="G174" i="3"/>
  <c r="E174" i="3"/>
  <c r="G173" i="3"/>
  <c r="E173" i="3"/>
  <c r="G172" i="3"/>
  <c r="E172" i="3"/>
  <c r="G171" i="3"/>
  <c r="E171" i="3"/>
  <c r="G170" i="3"/>
  <c r="E170" i="3"/>
  <c r="G169" i="3"/>
  <c r="E169" i="3"/>
  <c r="G168" i="3"/>
  <c r="E168" i="3"/>
  <c r="G167" i="3"/>
  <c r="E167" i="3"/>
  <c r="G166" i="3"/>
  <c r="E166" i="3"/>
  <c r="G165" i="3"/>
  <c r="E165" i="3"/>
  <c r="G164" i="3"/>
  <c r="E164" i="3"/>
  <c r="G163" i="3"/>
  <c r="E163" i="3"/>
  <c r="G162" i="3"/>
  <c r="E162" i="3"/>
  <c r="G161" i="3"/>
  <c r="E161" i="3"/>
  <c r="G160" i="3"/>
  <c r="E160" i="3"/>
  <c r="G159" i="3"/>
  <c r="E159" i="3"/>
  <c r="G158" i="3"/>
  <c r="E158" i="3"/>
  <c r="G157" i="3"/>
  <c r="E157" i="3"/>
  <c r="G156" i="3"/>
  <c r="E156" i="3"/>
  <c r="G155" i="3"/>
  <c r="E155" i="3"/>
  <c r="G154" i="3"/>
  <c r="E154" i="3"/>
  <c r="G153" i="3"/>
  <c r="E153" i="3"/>
  <c r="G152" i="3"/>
  <c r="E152" i="3"/>
  <c r="G151" i="3"/>
  <c r="E151" i="3"/>
  <c r="G150" i="3"/>
  <c r="E150" i="3"/>
  <c r="G149" i="3"/>
  <c r="E149" i="3"/>
  <c r="G148" i="3"/>
  <c r="E148" i="3"/>
  <c r="G147" i="3"/>
  <c r="E147" i="3"/>
  <c r="G146" i="3"/>
  <c r="E146" i="3"/>
  <c r="G145" i="3"/>
  <c r="E145" i="3"/>
  <c r="G144" i="3"/>
  <c r="E144" i="3"/>
  <c r="G143" i="3"/>
  <c r="E143" i="3"/>
  <c r="G142" i="3"/>
  <c r="E142" i="3"/>
  <c r="G141" i="3"/>
  <c r="E141" i="3"/>
  <c r="G140" i="3"/>
  <c r="E140" i="3"/>
  <c r="G139" i="3"/>
  <c r="E139" i="3"/>
  <c r="G138" i="3"/>
  <c r="E138" i="3"/>
  <c r="G137" i="3"/>
  <c r="E137" i="3"/>
  <c r="G136" i="3"/>
  <c r="E136" i="3"/>
  <c r="G135" i="3"/>
  <c r="E135" i="3"/>
  <c r="G134" i="3"/>
  <c r="E134" i="3"/>
  <c r="G133" i="3"/>
  <c r="E133" i="3"/>
  <c r="G132" i="3"/>
  <c r="E132" i="3"/>
  <c r="G131" i="3"/>
  <c r="E131" i="3"/>
  <c r="G130" i="3"/>
  <c r="E130" i="3"/>
  <c r="G129" i="3"/>
  <c r="E129" i="3"/>
  <c r="G128" i="3"/>
  <c r="E128" i="3"/>
  <c r="G127" i="3"/>
  <c r="E127" i="3"/>
  <c r="G126" i="3"/>
  <c r="E126" i="3"/>
  <c r="G125" i="3"/>
  <c r="E125" i="3"/>
  <c r="G124" i="3"/>
  <c r="E124" i="3"/>
  <c r="G123" i="3"/>
  <c r="E123" i="3"/>
  <c r="G122" i="3"/>
  <c r="E122" i="3"/>
  <c r="G121" i="3"/>
  <c r="E121" i="3"/>
  <c r="G120" i="3"/>
  <c r="E120" i="3"/>
  <c r="G119" i="3"/>
  <c r="E119" i="3"/>
  <c r="G118" i="3"/>
  <c r="E118" i="3"/>
  <c r="G117" i="3"/>
  <c r="E117" i="3"/>
  <c r="G116" i="3"/>
  <c r="E116" i="3"/>
  <c r="G115" i="3"/>
  <c r="E115" i="3"/>
  <c r="G114" i="3"/>
  <c r="E114" i="3"/>
  <c r="G113" i="3"/>
  <c r="E113" i="3"/>
  <c r="G112" i="3"/>
  <c r="E112" i="3"/>
  <c r="G111" i="3"/>
  <c r="E111" i="3"/>
  <c r="G110" i="3"/>
  <c r="E110" i="3"/>
  <c r="G109" i="3"/>
  <c r="E109" i="3"/>
  <c r="G108" i="3"/>
  <c r="E108" i="3"/>
  <c r="G107" i="3"/>
  <c r="E107" i="3"/>
  <c r="G106" i="3"/>
  <c r="E106" i="3"/>
  <c r="G105" i="3"/>
  <c r="E105" i="3"/>
  <c r="G104" i="3"/>
  <c r="E104" i="3"/>
  <c r="G103" i="3"/>
  <c r="E103" i="3"/>
  <c r="G102" i="3"/>
  <c r="E102" i="3"/>
  <c r="G101" i="3"/>
  <c r="E101" i="3"/>
  <c r="G100" i="3"/>
  <c r="E100" i="3"/>
  <c r="G99" i="3"/>
  <c r="E99" i="3"/>
  <c r="G98" i="3"/>
  <c r="E98" i="3"/>
  <c r="G97" i="3"/>
  <c r="E97" i="3"/>
  <c r="G96" i="3"/>
  <c r="E96" i="3"/>
  <c r="G95" i="3"/>
  <c r="E95" i="3"/>
  <c r="G94" i="3"/>
  <c r="E94" i="3"/>
  <c r="G93" i="3"/>
  <c r="E93" i="3"/>
  <c r="G92" i="3"/>
  <c r="E92" i="3"/>
  <c r="G91" i="3"/>
  <c r="E91" i="3"/>
  <c r="G90" i="3"/>
  <c r="E90" i="3"/>
  <c r="G89" i="3"/>
  <c r="E89" i="3"/>
  <c r="G88" i="3"/>
  <c r="E88" i="3"/>
  <c r="G87" i="3"/>
  <c r="E87" i="3"/>
  <c r="G86" i="3"/>
  <c r="E86" i="3"/>
  <c r="G85" i="3"/>
  <c r="E85" i="3"/>
  <c r="G84" i="3"/>
  <c r="E84" i="3"/>
  <c r="G83" i="3"/>
  <c r="E83" i="3"/>
  <c r="G82" i="3"/>
  <c r="E82" i="3"/>
  <c r="G81" i="3"/>
  <c r="E81" i="3"/>
  <c r="G80" i="3"/>
  <c r="E80" i="3"/>
  <c r="G79" i="3"/>
  <c r="E79" i="3"/>
  <c r="G78" i="3"/>
  <c r="E78" i="3"/>
  <c r="G77" i="3"/>
  <c r="E77" i="3"/>
  <c r="G76" i="3"/>
  <c r="E76" i="3"/>
  <c r="G75" i="3"/>
  <c r="E75" i="3"/>
  <c r="G74" i="3"/>
  <c r="E74" i="3"/>
  <c r="G73" i="3"/>
  <c r="E73" i="3"/>
  <c r="G72" i="3"/>
  <c r="E72" i="3"/>
  <c r="G71" i="3"/>
  <c r="E71" i="3"/>
  <c r="G70" i="3"/>
  <c r="E70" i="3"/>
  <c r="G69" i="3"/>
  <c r="E69" i="3"/>
  <c r="G68" i="3"/>
  <c r="E68" i="3"/>
  <c r="G67" i="3"/>
  <c r="E67" i="3"/>
  <c r="G66" i="3"/>
  <c r="E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D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F5" i="3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G4" i="3"/>
  <c r="G184" i="3" l="1"/>
  <c r="BC17" i="6"/>
  <c r="B2754" i="3"/>
  <c r="B2755" i="3" s="1"/>
  <c r="B2756" i="3" s="1"/>
  <c r="B2757" i="3" s="1"/>
  <c r="H2755" i="3"/>
  <c r="H2756" i="3" s="1"/>
  <c r="H2757" i="3" s="1"/>
  <c r="G1964" i="3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A1965" i="3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F1" i="3"/>
  <c r="A1770" i="3"/>
  <c r="G1769" i="3"/>
  <c r="G2049" i="3" l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A2049" i="3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BC19" i="6"/>
  <c r="BC14" i="6"/>
  <c r="F2" i="3"/>
  <c r="A1771" i="3"/>
  <c r="G1770" i="3"/>
  <c r="G2209" i="3" l="1"/>
  <c r="A1772" i="3"/>
  <c r="G1771" i="3"/>
  <c r="G2210" i="3"/>
  <c r="A2211" i="3"/>
  <c r="A2212" i="3" l="1"/>
  <c r="G2211" i="3"/>
  <c r="A1773" i="3"/>
  <c r="G1772" i="3"/>
  <c r="A1774" i="3" l="1"/>
  <c r="G1773" i="3"/>
  <c r="G1774" i="3" s="1"/>
  <c r="G1775" i="3" s="1"/>
  <c r="G1776" i="3" s="1"/>
  <c r="G1777" i="3" s="1"/>
  <c r="G1778" i="3" s="1"/>
  <c r="A2213" i="3"/>
  <c r="G2212" i="3"/>
  <c r="A1775" i="3" l="1"/>
  <c r="G2213" i="3"/>
  <c r="A2214" i="3"/>
  <c r="A1776" i="3" l="1"/>
  <c r="G2214" i="3"/>
  <c r="A2215" i="3"/>
  <c r="A1777" i="3" l="1"/>
  <c r="G2215" i="3"/>
  <c r="A2216" i="3"/>
  <c r="A1778" i="3" l="1"/>
  <c r="G2216" i="3"/>
  <c r="A2217" i="3"/>
  <c r="G2217" i="3" l="1"/>
  <c r="A2218" i="3"/>
  <c r="G2218" i="3" l="1"/>
  <c r="A2219" i="3"/>
  <c r="G2219" i="3" l="1"/>
  <c r="A2220" i="3"/>
  <c r="G2220" i="3" l="1"/>
  <c r="A2221" i="3"/>
  <c r="G2221" i="3" l="1"/>
  <c r="A2222" i="3"/>
  <c r="G2222" i="3" l="1"/>
  <c r="A2223" i="3"/>
  <c r="G2223" i="3" l="1"/>
  <c r="A2224" i="3"/>
  <c r="G2224" i="3" l="1"/>
  <c r="A2225" i="3"/>
  <c r="G2225" i="3" l="1"/>
  <c r="A2226" i="3"/>
  <c r="G2226" i="3" l="1"/>
  <c r="A2227" i="3"/>
  <c r="G2227" i="3" l="1"/>
  <c r="A2228" i="3"/>
  <c r="G2228" i="3" l="1"/>
  <c r="A2229" i="3"/>
  <c r="G2229" i="3" l="1"/>
  <c r="A2230" i="3"/>
  <c r="A2231" i="3" l="1"/>
  <c r="G2230" i="3"/>
  <c r="A2232" i="3" l="1"/>
  <c r="G2231" i="3"/>
  <c r="G2232" i="3" l="1"/>
  <c r="A2233" i="3"/>
  <c r="A2234" i="3" l="1"/>
  <c r="G2233" i="3"/>
  <c r="A2235" i="3" l="1"/>
  <c r="G2234" i="3"/>
  <c r="A2236" i="3" l="1"/>
  <c r="G2235" i="3"/>
  <c r="G2236" i="3" l="1"/>
  <c r="A2237" i="3"/>
  <c r="G2237" i="3" l="1"/>
  <c r="A2238" i="3"/>
  <c r="G2238" i="3" l="1"/>
  <c r="A2239" i="3"/>
  <c r="G2239" i="3" l="1"/>
  <c r="A2240" i="3"/>
  <c r="G2240" i="3" l="1"/>
  <c r="A2241" i="3"/>
  <c r="G2241" i="3" l="1"/>
  <c r="A2242" i="3"/>
  <c r="G2242" i="3" l="1"/>
  <c r="A2243" i="3"/>
  <c r="G2243" i="3" l="1"/>
  <c r="A2244" i="3"/>
  <c r="G2244" i="3" l="1"/>
  <c r="A2245" i="3"/>
  <c r="G2245" i="3" l="1"/>
  <c r="A2246" i="3"/>
  <c r="G2246" i="3" l="1"/>
  <c r="A2247" i="3"/>
  <c r="G2247" i="3" l="1"/>
  <c r="A2248" i="3"/>
  <c r="G2248" i="3" l="1"/>
  <c r="A2249" i="3"/>
  <c r="G2249" i="3" l="1"/>
  <c r="A2250" i="3"/>
  <c r="G2250" i="3" l="1"/>
  <c r="A2251" i="3"/>
  <c r="G2251" i="3" l="1"/>
  <c r="A2252" i="3"/>
  <c r="G2252" i="3" l="1"/>
  <c r="A2253" i="3"/>
  <c r="G2253" i="3" l="1"/>
  <c r="A2254" i="3"/>
  <c r="G2254" i="3" l="1"/>
  <c r="A2255" i="3"/>
  <c r="G2255" i="3" l="1"/>
  <c r="A2256" i="3"/>
  <c r="G2256" i="3" l="1"/>
  <c r="A2257" i="3"/>
  <c r="G2257" i="3" l="1"/>
  <c r="A2258" i="3"/>
  <c r="G2258" i="3" l="1"/>
  <c r="A2259" i="3"/>
  <c r="G2259" i="3" l="1"/>
  <c r="A2260" i="3"/>
  <c r="G2260" i="3" l="1"/>
  <c r="A2261" i="3"/>
  <c r="G2261" i="3" l="1"/>
  <c r="A2262" i="3"/>
  <c r="G2262" i="3" l="1"/>
  <c r="A2263" i="3"/>
  <c r="G2263" i="3" l="1"/>
  <c r="A2264" i="3"/>
  <c r="G2264" i="3" l="1"/>
  <c r="A2265" i="3"/>
  <c r="G2265" i="3" l="1"/>
  <c r="A2266" i="3"/>
  <c r="G2266" i="3" l="1"/>
  <c r="A2267" i="3"/>
  <c r="G2267" i="3" l="1"/>
  <c r="A2268" i="3"/>
  <c r="G2268" i="3" l="1"/>
  <c r="A2269" i="3"/>
  <c r="G2269" i="3" l="1"/>
  <c r="A2270" i="3"/>
  <c r="G2270" i="3" l="1"/>
  <c r="A2271" i="3"/>
  <c r="G2271" i="3" l="1"/>
  <c r="A2272" i="3"/>
  <c r="G2272" i="3" l="1"/>
  <c r="A2273" i="3"/>
  <c r="G2273" i="3" l="1"/>
  <c r="A2274" i="3"/>
  <c r="G2274" i="3" l="1"/>
  <c r="A2275" i="3"/>
  <c r="A2276" i="3" l="1"/>
  <c r="G2275" i="3"/>
  <c r="A2277" i="3" l="1"/>
  <c r="G2276" i="3"/>
  <c r="A2278" i="3" l="1"/>
  <c r="G2277" i="3"/>
  <c r="A2279" i="3" l="1"/>
  <c r="G2278" i="3"/>
  <c r="A2280" i="3" l="1"/>
  <c r="G2279" i="3"/>
  <c r="A2281" i="3" l="1"/>
  <c r="G2280" i="3"/>
  <c r="A2282" i="3" l="1"/>
  <c r="G2281" i="3"/>
  <c r="A2283" i="3" l="1"/>
  <c r="G2282" i="3"/>
  <c r="A2284" i="3" l="1"/>
  <c r="G2283" i="3"/>
  <c r="A2285" i="3" l="1"/>
  <c r="G2284" i="3"/>
  <c r="A2286" i="3" l="1"/>
  <c r="G2285" i="3"/>
  <c r="A2287" i="3" l="1"/>
  <c r="G2286" i="3"/>
  <c r="A2288" i="3" l="1"/>
  <c r="G2287" i="3"/>
  <c r="A2289" i="3" l="1"/>
  <c r="G2288" i="3"/>
  <c r="A2290" i="3" l="1"/>
  <c r="G2289" i="3"/>
  <c r="A2291" i="3" l="1"/>
  <c r="G2290" i="3"/>
  <c r="A2292" i="3" l="1"/>
  <c r="G2291" i="3"/>
  <c r="A2293" i="3" l="1"/>
  <c r="G2292" i="3"/>
  <c r="G2293" i="3" l="1"/>
  <c r="A2294" i="3"/>
  <c r="A2295" i="3" l="1"/>
  <c r="G2294" i="3"/>
  <c r="A2296" i="3" l="1"/>
  <c r="G2295" i="3"/>
  <c r="A2297" i="3" l="1"/>
  <c r="G2296" i="3"/>
  <c r="G2297" i="3" l="1"/>
  <c r="A2298" i="3"/>
  <c r="A2299" i="3" l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G2298" i="3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l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A2809" i="3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G3000" i="3" l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A2861" i="3"/>
  <c r="A2862" i="3" s="1"/>
  <c r="A2863" i="3" s="1"/>
  <c r="A2864" i="3" s="1"/>
  <c r="A2865" i="3" s="1"/>
  <c r="A2866" i="3" s="1"/>
  <c r="A2867" i="3" s="1"/>
  <c r="A2868" i="3" s="1"/>
  <c r="G3063" i="3" l="1"/>
  <c r="G3064" i="3" s="1"/>
  <c r="G3065" i="3" s="1"/>
  <c r="G3066" i="3" s="1"/>
  <c r="G3067" i="3" s="1"/>
  <c r="G3068" i="3" s="1"/>
  <c r="G3069" i="3" s="1"/>
  <c r="G3070" i="3" s="1"/>
  <c r="G3071" i="3" s="1"/>
  <c r="G3072" i="3" s="1"/>
  <c r="A2869" i="3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BB21" i="6"/>
  <c r="BB20" i="6"/>
  <c r="BB22" i="6"/>
  <c r="BB19" i="6"/>
  <c r="BB15" i="6"/>
  <c r="A3073" i="3" l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G3073" i="3"/>
  <c r="BB14" i="6"/>
  <c r="G3074" i="3" l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A3213" i="3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M2585" i="2"/>
  <c r="L2585" i="2"/>
  <c r="K2585" i="2"/>
  <c r="J2585" i="2"/>
  <c r="I2585" i="2"/>
  <c r="H2585" i="2"/>
  <c r="G2585" i="2"/>
  <c r="F2585" i="2"/>
  <c r="E2585" i="2"/>
  <c r="D2585" i="2"/>
  <c r="C2585" i="2"/>
  <c r="B2585" i="2"/>
  <c r="C3245" i="3" l="1"/>
  <c r="A3228" i="3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G3123" i="3"/>
  <c r="M2571" i="2"/>
  <c r="L2571" i="2"/>
  <c r="K2571" i="2"/>
  <c r="J2571" i="2"/>
  <c r="I2571" i="2"/>
  <c r="H2571" i="2"/>
  <c r="G2571" i="2"/>
  <c r="F2571" i="2"/>
  <c r="E2571" i="2"/>
  <c r="D2571" i="2"/>
  <c r="C2571" i="2"/>
  <c r="B2571" i="2"/>
  <c r="BB7" i="6"/>
  <c r="BB11" i="6"/>
  <c r="BB9" i="6"/>
  <c r="BB8" i="6"/>
  <c r="BB3" i="6"/>
  <c r="BB2" i="6"/>
  <c r="BB5" i="6"/>
  <c r="G3124" i="3" l="1"/>
  <c r="G3125" i="3" s="1"/>
  <c r="BB10" i="6"/>
  <c r="BB6" i="6"/>
  <c r="BB12" i="6" s="1"/>
  <c r="G3126" i="3" l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BB16" i="6"/>
  <c r="G3137" i="3" l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BB17" i="6"/>
  <c r="G3173" i="3" l="1"/>
  <c r="G3174" i="3" s="1"/>
  <c r="G3175" i="3" s="1"/>
  <c r="G3176" i="3" s="1"/>
  <c r="E2535" i="2"/>
  <c r="B2535" i="2"/>
  <c r="M2535" i="2"/>
  <c r="F2535" i="2"/>
  <c r="D2535" i="2"/>
  <c r="G3177" i="3" l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G3201" i="3" l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M2523" i="2"/>
  <c r="L2523" i="2"/>
  <c r="K2523" i="2"/>
  <c r="J2523" i="2"/>
  <c r="I2523" i="2"/>
  <c r="H2523" i="2"/>
  <c r="G2523" i="2"/>
  <c r="F2523" i="2"/>
  <c r="E2523" i="2"/>
  <c r="D2523" i="2"/>
  <c r="C2523" i="2"/>
  <c r="B2523" i="2"/>
  <c r="G3228" i="3" l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B541" i="2"/>
  <c r="C541" i="2"/>
  <c r="D541" i="2"/>
  <c r="E541" i="2"/>
  <c r="F541" i="2"/>
  <c r="H541" i="2"/>
  <c r="M1807" i="2"/>
  <c r="M1946" i="2"/>
  <c r="B1951" i="2"/>
  <c r="C1951" i="2"/>
  <c r="D1951" i="2"/>
  <c r="E1951" i="2"/>
  <c r="F1951" i="2"/>
  <c r="M1951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B1994" i="2"/>
  <c r="C1994" i="2"/>
  <c r="D1994" i="2"/>
  <c r="E1994" i="2"/>
  <c r="F1994" i="2"/>
  <c r="M1994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B2066" i="2"/>
  <c r="B2067" i="2" s="1"/>
  <c r="C2066" i="2"/>
  <c r="C2067" i="2" s="1"/>
  <c r="D2066" i="2"/>
  <c r="D2067" i="2" s="1"/>
  <c r="E2066" i="2"/>
  <c r="E2067" i="2" s="1"/>
  <c r="F2066" i="2"/>
  <c r="F2067" i="2" s="1"/>
  <c r="G2066" i="2"/>
  <c r="G2067" i="2" s="1"/>
  <c r="H2066" i="2"/>
  <c r="H2067" i="2" s="1"/>
  <c r="I2066" i="2"/>
  <c r="I2067" i="2" s="1"/>
  <c r="J2066" i="2"/>
  <c r="J2067" i="2" s="1"/>
  <c r="K2066" i="2"/>
  <c r="K2067" i="2" s="1"/>
  <c r="L2066" i="2"/>
  <c r="L2067" i="2" s="1"/>
  <c r="M2066" i="2"/>
  <c r="M2067" i="2" s="1"/>
  <c r="B2122" i="2"/>
  <c r="C2122" i="2"/>
  <c r="D2122" i="2"/>
  <c r="E2122" i="2"/>
  <c r="F2122" i="2"/>
  <c r="G2122" i="2"/>
  <c r="H2122" i="2"/>
  <c r="I2122" i="2"/>
  <c r="J2122" i="2"/>
  <c r="K2122" i="2"/>
  <c r="L2122" i="2"/>
  <c r="M2122" i="2"/>
  <c r="B2325" i="2"/>
  <c r="C2325" i="2"/>
  <c r="D2325" i="2"/>
  <c r="E2325" i="2"/>
  <c r="F2325" i="2"/>
  <c r="G2325" i="2"/>
  <c r="H2325" i="2"/>
  <c r="I2325" i="2"/>
  <c r="J2325" i="2"/>
  <c r="K2325" i="2"/>
  <c r="L2325" i="2"/>
  <c r="M2325" i="2"/>
  <c r="G2359" i="2"/>
  <c r="H2359" i="2"/>
  <c r="I2359" i="2"/>
  <c r="J2359" i="2"/>
  <c r="K2359" i="2"/>
  <c r="L2359" i="2"/>
  <c r="B2424" i="2"/>
  <c r="C2424" i="2"/>
  <c r="D2424" i="2"/>
  <c r="E2424" i="2"/>
  <c r="F2424" i="2"/>
  <c r="G2424" i="2"/>
  <c r="H2424" i="2"/>
  <c r="I2424" i="2"/>
  <c r="J2424" i="2"/>
  <c r="K2424" i="2"/>
  <c r="L2424" i="2"/>
  <c r="M2424" i="2"/>
  <c r="B2429" i="2"/>
  <c r="C2429" i="2"/>
  <c r="D2429" i="2"/>
  <c r="E2429" i="2"/>
  <c r="F2429" i="2"/>
  <c r="G2429" i="2"/>
  <c r="H2429" i="2"/>
  <c r="I2429" i="2"/>
  <c r="J2429" i="2"/>
  <c r="K2429" i="2"/>
  <c r="L2429" i="2"/>
  <c r="M2429" i="2"/>
  <c r="B2459" i="2"/>
  <c r="C2459" i="2"/>
  <c r="D2459" i="2"/>
  <c r="E2459" i="2"/>
  <c r="F2459" i="2"/>
  <c r="G2459" i="2"/>
  <c r="H2459" i="2"/>
  <c r="I2459" i="2"/>
  <c r="J2459" i="2"/>
  <c r="K2459" i="2"/>
  <c r="L2459" i="2"/>
  <c r="M2459" i="2"/>
  <c r="B2494" i="2"/>
  <c r="C2494" i="2"/>
  <c r="D2494" i="2"/>
  <c r="E2494" i="2"/>
  <c r="F2494" i="2"/>
  <c r="G2494" i="2"/>
  <c r="H2494" i="2"/>
  <c r="I2494" i="2"/>
  <c r="J2494" i="2"/>
  <c r="K2494" i="2"/>
  <c r="L2494" i="2"/>
  <c r="M2494" i="2"/>
  <c r="H3243" i="3" l="1"/>
  <c r="K3245" i="3"/>
  <c r="K3244" i="3"/>
  <c r="J3243" i="3"/>
  <c r="J3244" i="3"/>
  <c r="I3244" i="3"/>
  <c r="H3245" i="3"/>
  <c r="J3245" i="3"/>
  <c r="K3243" i="3"/>
  <c r="I3245" i="3"/>
  <c r="I3243" i="3"/>
  <c r="H3244" i="3"/>
  <c r="BA21" i="6"/>
  <c r="BA20" i="6"/>
  <c r="BA19" i="6"/>
  <c r="BA7" i="6"/>
  <c r="BA11" i="6"/>
  <c r="BA9" i="6"/>
  <c r="BA8" i="6"/>
  <c r="BA3" i="6"/>
  <c r="BA2" i="6"/>
  <c r="BA6" i="6"/>
  <c r="BA5" i="6"/>
  <c r="BA12" i="6" l="1"/>
  <c r="BA16" i="6"/>
  <c r="BA22" i="6"/>
  <c r="BA14" i="6"/>
  <c r="BA15" i="6"/>
  <c r="BA17" i="6"/>
  <c r="BA10" i="6"/>
  <c r="AZ5" i="6" l="1"/>
  <c r="BD5" i="6" s="1"/>
  <c r="AZ6" i="6"/>
  <c r="BD6" i="6" s="1"/>
  <c r="AZ2" i="6"/>
  <c r="BD2" i="6" s="1"/>
  <c r="AZ3" i="6"/>
  <c r="BD3" i="6" s="1"/>
  <c r="AZ8" i="6"/>
  <c r="BD8" i="6" s="1"/>
  <c r="AZ9" i="6"/>
  <c r="BD9" i="6" s="1"/>
  <c r="AZ11" i="6"/>
  <c r="BD11" i="6" s="1"/>
  <c r="AZ7" i="6"/>
  <c r="BD7" i="6" s="1"/>
  <c r="BD12" i="6" l="1"/>
  <c r="AZ10" i="6"/>
  <c r="BD10" i="6" s="1"/>
  <c r="AZ12" i="6"/>
  <c r="AX5" i="6" l="1"/>
  <c r="AZ22" i="6" l="1"/>
  <c r="BD22" i="6" s="1"/>
  <c r="AZ21" i="6"/>
  <c r="BD21" i="6" s="1"/>
  <c r="AZ20" i="6"/>
  <c r="BD20" i="6" s="1"/>
  <c r="AZ19" i="6"/>
  <c r="BD19" i="6" s="1"/>
  <c r="AZ16" i="6"/>
  <c r="BD16" i="6" s="1"/>
  <c r="AZ15" i="6"/>
  <c r="BD15" i="6" s="1"/>
  <c r="AZ14" i="6"/>
  <c r="BD14" i="6" s="1"/>
  <c r="AZ17" i="6" l="1"/>
  <c r="BD17" i="6" s="1"/>
  <c r="AX21" i="6"/>
  <c r="AX20" i="6"/>
  <c r="AX19" i="6"/>
  <c r="AX11" i="6"/>
  <c r="AX9" i="6"/>
  <c r="AX8" i="6"/>
  <c r="AX3" i="6"/>
  <c r="AX2" i="6"/>
  <c r="AX6" i="6"/>
  <c r="AX12" i="6" s="1"/>
  <c r="AX22" i="6" l="1"/>
  <c r="AX15" i="6"/>
  <c r="AX10" i="6"/>
  <c r="AX16" i="6" l="1"/>
  <c r="AX7" i="6" l="1"/>
  <c r="AW21" i="6" l="1"/>
  <c r="AW20" i="6"/>
  <c r="AW19" i="6"/>
  <c r="AW14" i="6"/>
  <c r="AX14" i="6" l="1"/>
  <c r="AX17" i="6" l="1"/>
  <c r="AW16" i="6" l="1"/>
  <c r="AW15" i="6"/>
  <c r="AW22" i="6"/>
  <c r="AW3" i="6" l="1"/>
  <c r="AW2" i="6"/>
  <c r="AW9" i="6"/>
  <c r="AW8" i="6"/>
  <c r="AW11" i="6"/>
  <c r="AW10" i="6"/>
  <c r="AW7" i="6"/>
  <c r="AW6" i="6"/>
  <c r="AW5" i="6"/>
  <c r="AW12" i="6" l="1"/>
  <c r="AW17" i="6" l="1"/>
  <c r="AV22" i="6" l="1"/>
  <c r="AV21" i="6"/>
  <c r="AV20" i="6"/>
  <c r="AV19" i="6"/>
  <c r="AV16" i="6"/>
  <c r="AV15" i="6"/>
  <c r="AV14" i="6"/>
  <c r="AV7" i="6" l="1"/>
  <c r="AV11" i="6"/>
  <c r="AV10" i="6"/>
  <c r="AV9" i="6"/>
  <c r="AV8" i="6"/>
  <c r="AV3" i="6"/>
  <c r="AV2" i="6"/>
  <c r="AV5" i="6"/>
  <c r="AV6" i="6" l="1"/>
  <c r="AV12" i="6" s="1"/>
  <c r="AU22" i="6" l="1"/>
  <c r="AY22" i="6" s="1"/>
  <c r="AU21" i="6"/>
  <c r="AY21" i="6" s="1"/>
  <c r="AU20" i="6"/>
  <c r="AY20" i="6" s="1"/>
  <c r="AU19" i="6"/>
  <c r="AY19" i="6" s="1"/>
  <c r="AU15" i="6"/>
  <c r="AY15" i="6" s="1"/>
  <c r="AU14" i="6"/>
  <c r="AY14" i="6" s="1"/>
  <c r="AU11" i="6" l="1"/>
  <c r="AY11" i="6" s="1"/>
  <c r="AU10" i="6"/>
  <c r="AY10" i="6" s="1"/>
  <c r="AU9" i="6"/>
  <c r="AY9" i="6" s="1"/>
  <c r="AU8" i="6"/>
  <c r="AY8" i="6" s="1"/>
  <c r="AU7" i="6"/>
  <c r="AY7" i="6" s="1"/>
  <c r="AU6" i="6"/>
  <c r="AY6" i="6" s="1"/>
  <c r="AU5" i="6"/>
  <c r="AY5" i="6" s="1"/>
  <c r="AU3" i="6"/>
  <c r="AY3" i="6" s="1"/>
  <c r="AU2" i="6"/>
  <c r="AY2" i="6" s="1"/>
  <c r="AY12" i="6" l="1"/>
  <c r="AU12" i="6"/>
  <c r="AV17" i="6" l="1"/>
  <c r="AU16" i="6" l="1"/>
  <c r="AY16" i="6" s="1"/>
  <c r="AB16" i="6" l="1"/>
  <c r="AB15" i="6"/>
  <c r="AB14" i="6"/>
  <c r="AC16" i="6"/>
  <c r="AC15" i="6"/>
  <c r="AC14" i="6"/>
  <c r="AD16" i="6"/>
  <c r="AD15" i="6"/>
  <c r="AD14" i="6"/>
  <c r="AE16" i="6"/>
  <c r="AE15" i="6"/>
  <c r="AE14" i="6"/>
  <c r="AB22" i="6"/>
  <c r="AB21" i="6"/>
  <c r="AB20" i="6"/>
  <c r="AB19" i="6"/>
  <c r="AC22" i="6"/>
  <c r="AC21" i="6"/>
  <c r="AC20" i="6"/>
  <c r="AC19" i="6"/>
  <c r="AD22" i="6"/>
  <c r="AD21" i="6"/>
  <c r="AD20" i="6"/>
  <c r="AD19" i="6"/>
  <c r="AE22" i="6"/>
  <c r="AE21" i="6"/>
  <c r="AE20" i="6"/>
  <c r="AE19" i="6"/>
  <c r="AF22" i="6"/>
  <c r="AF21" i="6"/>
  <c r="AF20" i="6"/>
  <c r="AF19" i="6"/>
  <c r="AF16" i="6"/>
  <c r="AF15" i="6"/>
  <c r="AF14" i="6"/>
  <c r="AS21" i="6" l="1"/>
  <c r="AS20" i="6"/>
  <c r="AS19" i="6"/>
  <c r="AS11" i="6"/>
  <c r="AS10" i="6"/>
  <c r="AS9" i="6"/>
  <c r="AS8" i="6"/>
  <c r="AS7" i="6"/>
  <c r="AS6" i="6"/>
  <c r="AS5" i="6"/>
  <c r="AS3" i="6"/>
  <c r="AS2" i="6"/>
  <c r="AS12" i="6" l="1"/>
  <c r="AU17" i="6"/>
  <c r="AY17" i="6" s="1"/>
  <c r="AS22" i="6"/>
  <c r="AS15" i="6"/>
  <c r="AP22" i="6" l="1"/>
  <c r="AO22" i="6"/>
  <c r="AN22" i="6"/>
  <c r="AM22" i="6"/>
  <c r="AL22" i="6"/>
  <c r="AK22" i="6"/>
  <c r="AJ22" i="6"/>
  <c r="AI22" i="6"/>
  <c r="AH22" i="6"/>
  <c r="AG22" i="6"/>
  <c r="AR21" i="6"/>
  <c r="AP21" i="6"/>
  <c r="AO21" i="6"/>
  <c r="AN21" i="6"/>
  <c r="AM21" i="6"/>
  <c r="AL21" i="6"/>
  <c r="AK21" i="6"/>
  <c r="AJ21" i="6"/>
  <c r="AI21" i="6"/>
  <c r="AH21" i="6"/>
  <c r="AG21" i="6"/>
  <c r="AR20" i="6"/>
  <c r="AP20" i="6"/>
  <c r="AO20" i="6"/>
  <c r="AN20" i="6"/>
  <c r="AM20" i="6"/>
  <c r="AL20" i="6"/>
  <c r="AK20" i="6"/>
  <c r="AJ20" i="6"/>
  <c r="AI20" i="6"/>
  <c r="AH20" i="6"/>
  <c r="AG20" i="6"/>
  <c r="AR19" i="6"/>
  <c r="AP19" i="6"/>
  <c r="AO19" i="6"/>
  <c r="AN19" i="6"/>
  <c r="AM19" i="6"/>
  <c r="AL19" i="6"/>
  <c r="AK19" i="6"/>
  <c r="AJ19" i="6"/>
  <c r="AI19" i="6"/>
  <c r="AH19" i="6"/>
  <c r="AG19" i="6"/>
  <c r="AP16" i="6"/>
  <c r="AN16" i="6"/>
  <c r="AM16" i="6"/>
  <c r="AL16" i="6"/>
  <c r="AJ16" i="6"/>
  <c r="AI16" i="6"/>
  <c r="AH16" i="6"/>
  <c r="AG16" i="6"/>
  <c r="AP15" i="6"/>
  <c r="AO15" i="6"/>
  <c r="AN15" i="6"/>
  <c r="AM15" i="6"/>
  <c r="AL15" i="6"/>
  <c r="AK15" i="6"/>
  <c r="AJ15" i="6"/>
  <c r="AI15" i="6"/>
  <c r="AH15" i="6"/>
  <c r="AG15" i="6"/>
  <c r="AR14" i="6"/>
  <c r="AP14" i="6"/>
  <c r="AO14" i="6"/>
  <c r="AN14" i="6"/>
  <c r="AM14" i="6"/>
  <c r="AL14" i="6"/>
  <c r="AK14" i="6"/>
  <c r="AJ14" i="6"/>
  <c r="AI14" i="6"/>
  <c r="AH14" i="6"/>
  <c r="AG14" i="6"/>
  <c r="AN11" i="6"/>
  <c r="AM11" i="6"/>
  <c r="AL11" i="6"/>
  <c r="AK11" i="6"/>
  <c r="AI11" i="6"/>
  <c r="AH11" i="6"/>
  <c r="AG11" i="6"/>
  <c r="AF11" i="6"/>
  <c r="AE11" i="6"/>
  <c r="AD11" i="6"/>
  <c r="AC11" i="6"/>
  <c r="AB11" i="6"/>
  <c r="AN10" i="6"/>
  <c r="AM10" i="6"/>
  <c r="AL10" i="6"/>
  <c r="AK10" i="6"/>
  <c r="AI10" i="6"/>
  <c r="AG10" i="6"/>
  <c r="AF10" i="6"/>
  <c r="AE10" i="6"/>
  <c r="AD10" i="6"/>
  <c r="AC10" i="6"/>
  <c r="AB10" i="6"/>
  <c r="AP9" i="6"/>
  <c r="AN9" i="6"/>
  <c r="AM9" i="6"/>
  <c r="AL9" i="6"/>
  <c r="AK9" i="6"/>
  <c r="AI9" i="6"/>
  <c r="AH9" i="6"/>
  <c r="AG9" i="6"/>
  <c r="AF9" i="6"/>
  <c r="AE9" i="6"/>
  <c r="AD9" i="6"/>
  <c r="AC9" i="6"/>
  <c r="AB9" i="6"/>
  <c r="AN8" i="6"/>
  <c r="AM8" i="6"/>
  <c r="AL8" i="6"/>
  <c r="AK8" i="6"/>
  <c r="AI8" i="6"/>
  <c r="AH8" i="6"/>
  <c r="AG8" i="6"/>
  <c r="AF8" i="6"/>
  <c r="AE8" i="6"/>
  <c r="AD8" i="6"/>
  <c r="AC8" i="6"/>
  <c r="AB8" i="6"/>
  <c r="AN7" i="6"/>
  <c r="AM7" i="6"/>
  <c r="AK7" i="6"/>
  <c r="AI7" i="6"/>
  <c r="AH7" i="6"/>
  <c r="AN6" i="6"/>
  <c r="AM6" i="6"/>
  <c r="AL6" i="6"/>
  <c r="AK6" i="6"/>
  <c r="AI6" i="6"/>
  <c r="AH6" i="6"/>
  <c r="AG6" i="6"/>
  <c r="AF6" i="6"/>
  <c r="AN5" i="6"/>
  <c r="AM5" i="6"/>
  <c r="AL5" i="6"/>
  <c r="AK5" i="6"/>
  <c r="AI5" i="6"/>
  <c r="AH5" i="6"/>
  <c r="AF5" i="6"/>
  <c r="AE5" i="6"/>
  <c r="AD5" i="6"/>
  <c r="AC5" i="6"/>
  <c r="AB5" i="6"/>
  <c r="AA5" i="6"/>
  <c r="Z5" i="6"/>
  <c r="Y5" i="6"/>
  <c r="X5" i="6"/>
  <c r="W5" i="6"/>
  <c r="V5" i="6"/>
  <c r="U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P3" i="6"/>
  <c r="AN3" i="6"/>
  <c r="AM3" i="6"/>
  <c r="AL3" i="6"/>
  <c r="AK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P2" i="6"/>
  <c r="AN2" i="6"/>
  <c r="AM2" i="6"/>
  <c r="AL2" i="6"/>
  <c r="AK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F14" i="5"/>
  <c r="D14" i="5"/>
  <c r="C14" i="5"/>
  <c r="F13" i="5"/>
  <c r="E13" i="5"/>
  <c r="D13" i="5"/>
  <c r="C13" i="5"/>
  <c r="F12" i="5"/>
  <c r="E12" i="5"/>
  <c r="D12" i="5"/>
  <c r="C12" i="5"/>
  <c r="F11" i="5"/>
  <c r="E11" i="5"/>
  <c r="D11" i="5"/>
  <c r="C11" i="5"/>
  <c r="F10" i="5"/>
  <c r="E10" i="5"/>
  <c r="D10" i="5"/>
  <c r="C10" i="5"/>
  <c r="F9" i="5"/>
  <c r="E9" i="5"/>
  <c r="D9" i="5"/>
  <c r="C9" i="5"/>
  <c r="F8" i="5"/>
  <c r="E8" i="5"/>
  <c r="D8" i="5"/>
  <c r="C8" i="5"/>
  <c r="F7" i="5"/>
  <c r="E7" i="5"/>
  <c r="D7" i="5"/>
  <c r="C7" i="5"/>
  <c r="F6" i="5"/>
  <c r="E6" i="5"/>
  <c r="D6" i="5"/>
  <c r="C6" i="5"/>
  <c r="F5" i="5"/>
  <c r="E5" i="5"/>
  <c r="D5" i="5"/>
  <c r="C5" i="5"/>
  <c r="F4" i="5"/>
  <c r="E4" i="5"/>
  <c r="D4" i="5"/>
  <c r="C4" i="5"/>
  <c r="AR22" i="6"/>
  <c r="AR15" i="6"/>
  <c r="AQ21" i="6"/>
  <c r="AQ20" i="6"/>
  <c r="O2042" i="2"/>
  <c r="A1658" i="2"/>
  <c r="A1659" i="2" s="1"/>
  <c r="A1638" i="2"/>
  <c r="A1639" i="2" s="1"/>
  <c r="A1533" i="2"/>
  <c r="N1430" i="2"/>
  <c r="O1430" i="2" s="1"/>
  <c r="N1429" i="2"/>
  <c r="O1429" i="2" s="1"/>
  <c r="N1428" i="2"/>
  <c r="O1428" i="2" s="1"/>
  <c r="N1427" i="2"/>
  <c r="O1427" i="2" s="1"/>
  <c r="N1426" i="2"/>
  <c r="O1426" i="2" s="1"/>
  <c r="N1425" i="2"/>
  <c r="O1425" i="2" s="1"/>
  <c r="N1424" i="2"/>
  <c r="O1424" i="2" s="1"/>
  <c r="N1423" i="2"/>
  <c r="O1423" i="2" s="1"/>
  <c r="N1422" i="2"/>
  <c r="O1422" i="2" s="1"/>
  <c r="N1421" i="2"/>
  <c r="O1421" i="2" s="1"/>
  <c r="N1420" i="2"/>
  <c r="O1420" i="2" s="1"/>
  <c r="N1419" i="2"/>
  <c r="O1419" i="2" s="1"/>
  <c r="N1418" i="2"/>
  <c r="O1418" i="2" s="1"/>
  <c r="N1417" i="2"/>
  <c r="O1417" i="2" s="1"/>
  <c r="N1416" i="2"/>
  <c r="O1416" i="2" s="1"/>
  <c r="N1415" i="2"/>
  <c r="O1415" i="2" s="1"/>
  <c r="N1414" i="2"/>
  <c r="O1414" i="2" s="1"/>
  <c r="N1413" i="2"/>
  <c r="O1413" i="2" s="1"/>
  <c r="N1412" i="2"/>
  <c r="O1412" i="2" s="1"/>
  <c r="N1411" i="2"/>
  <c r="O1411" i="2" s="1"/>
  <c r="N1410" i="2"/>
  <c r="O1410" i="2" s="1"/>
  <c r="N1409" i="2"/>
  <c r="O1409" i="2" s="1"/>
  <c r="N1408" i="2"/>
  <c r="O1408" i="2" s="1"/>
  <c r="N1407" i="2"/>
  <c r="O1407" i="2" s="1"/>
  <c r="N1406" i="2"/>
  <c r="O1406" i="2" s="1"/>
  <c r="N1405" i="2"/>
  <c r="O1405" i="2" s="1"/>
  <c r="N1404" i="2"/>
  <c r="O1404" i="2" s="1"/>
  <c r="N1403" i="2"/>
  <c r="O1403" i="2" s="1"/>
  <c r="N1402" i="2"/>
  <c r="O1402" i="2" s="1"/>
  <c r="N1401" i="2"/>
  <c r="O1401" i="2" s="1"/>
  <c r="N1400" i="2"/>
  <c r="O1400" i="2" s="1"/>
  <c r="N1399" i="2"/>
  <c r="O1399" i="2" s="1"/>
  <c r="N1398" i="2"/>
  <c r="O1398" i="2" s="1"/>
  <c r="N1397" i="2"/>
  <c r="O1397" i="2" s="1"/>
  <c r="N1396" i="2"/>
  <c r="O1396" i="2" s="1"/>
  <c r="N1395" i="2"/>
  <c r="O1395" i="2" s="1"/>
  <c r="N1394" i="2"/>
  <c r="O1394" i="2" s="1"/>
  <c r="N1393" i="2"/>
  <c r="O1393" i="2" s="1"/>
  <c r="N1392" i="2"/>
  <c r="O1392" i="2" s="1"/>
  <c r="N1391" i="2"/>
  <c r="O1391" i="2" s="1"/>
  <c r="N1390" i="2"/>
  <c r="O1390" i="2" s="1"/>
  <c r="N1389" i="2"/>
  <c r="O1389" i="2" s="1"/>
  <c r="N1388" i="2"/>
  <c r="O1388" i="2" s="1"/>
  <c r="N1387" i="2"/>
  <c r="O1387" i="2" s="1"/>
  <c r="N1386" i="2"/>
  <c r="O1386" i="2" s="1"/>
  <c r="N1385" i="2"/>
  <c r="O1385" i="2" s="1"/>
  <c r="N1384" i="2"/>
  <c r="O1384" i="2" s="1"/>
  <c r="N1383" i="2"/>
  <c r="O1383" i="2" s="1"/>
  <c r="N1382" i="2"/>
  <c r="O1382" i="2" s="1"/>
  <c r="N1381" i="2"/>
  <c r="O1381" i="2" s="1"/>
  <c r="N1380" i="2"/>
  <c r="O1380" i="2" s="1"/>
  <c r="N1379" i="2"/>
  <c r="O1379" i="2" s="1"/>
  <c r="N1378" i="2"/>
  <c r="O1378" i="2" s="1"/>
  <c r="N1377" i="2"/>
  <c r="O1377" i="2" s="1"/>
  <c r="N1376" i="2"/>
  <c r="O1376" i="2" s="1"/>
  <c r="N1375" i="2"/>
  <c r="O1375" i="2" s="1"/>
  <c r="N1374" i="2"/>
  <c r="O1374" i="2" s="1"/>
  <c r="N1373" i="2"/>
  <c r="O1373" i="2" s="1"/>
  <c r="N1372" i="2"/>
  <c r="O1372" i="2" s="1"/>
  <c r="N1371" i="2"/>
  <c r="O1371" i="2" s="1"/>
  <c r="N1370" i="2"/>
  <c r="O1370" i="2" s="1"/>
  <c r="N1369" i="2"/>
  <c r="O1369" i="2" s="1"/>
  <c r="N1368" i="2"/>
  <c r="O1368" i="2" s="1"/>
  <c r="N1367" i="2"/>
  <c r="O1367" i="2" s="1"/>
  <c r="N1366" i="2"/>
  <c r="O1366" i="2" s="1"/>
  <c r="N1365" i="2"/>
  <c r="O1365" i="2" s="1"/>
  <c r="N1364" i="2"/>
  <c r="O1364" i="2" s="1"/>
  <c r="N1363" i="2"/>
  <c r="O1363" i="2" s="1"/>
  <c r="N1362" i="2"/>
  <c r="O1362" i="2" s="1"/>
  <c r="N1361" i="2"/>
  <c r="O1361" i="2" s="1"/>
  <c r="N1360" i="2"/>
  <c r="O1360" i="2" s="1"/>
  <c r="N1359" i="2"/>
  <c r="O1359" i="2" s="1"/>
  <c r="N1358" i="2"/>
  <c r="O1358" i="2" s="1"/>
  <c r="N1357" i="2"/>
  <c r="O1357" i="2" s="1"/>
  <c r="N1356" i="2"/>
  <c r="O1356" i="2" s="1"/>
  <c r="N1355" i="2"/>
  <c r="O1355" i="2" s="1"/>
  <c r="N1354" i="2"/>
  <c r="O1354" i="2" s="1"/>
  <c r="N1353" i="2"/>
  <c r="O1353" i="2" s="1"/>
  <c r="N1352" i="2"/>
  <c r="O1352" i="2" s="1"/>
  <c r="N1351" i="2"/>
  <c r="O1351" i="2" s="1"/>
  <c r="N1350" i="2"/>
  <c r="O1350" i="2" s="1"/>
  <c r="N1349" i="2"/>
  <c r="O1349" i="2" s="1"/>
  <c r="N1348" i="2"/>
  <c r="O1348" i="2" s="1"/>
  <c r="N1347" i="2"/>
  <c r="O1347" i="2" s="1"/>
  <c r="N1346" i="2"/>
  <c r="O1346" i="2" s="1"/>
  <c r="N1345" i="2"/>
  <c r="O1345" i="2" s="1"/>
  <c r="N1344" i="2"/>
  <c r="O1344" i="2" s="1"/>
  <c r="N1343" i="2"/>
  <c r="O1343" i="2" s="1"/>
  <c r="N1342" i="2"/>
  <c r="O1342" i="2" s="1"/>
  <c r="N1341" i="2"/>
  <c r="O1341" i="2" s="1"/>
  <c r="N1340" i="2"/>
  <c r="O1340" i="2" s="1"/>
  <c r="N1339" i="2"/>
  <c r="O1339" i="2" s="1"/>
  <c r="N1338" i="2"/>
  <c r="O1338" i="2" s="1"/>
  <c r="N1337" i="2"/>
  <c r="O1337" i="2" s="1"/>
  <c r="N1336" i="2"/>
  <c r="O1336" i="2" s="1"/>
  <c r="N1335" i="2"/>
  <c r="O1335" i="2" s="1"/>
  <c r="N1334" i="2"/>
  <c r="O1334" i="2" s="1"/>
  <c r="N1333" i="2"/>
  <c r="O1333" i="2" s="1"/>
  <c r="N1332" i="2"/>
  <c r="O1332" i="2" s="1"/>
  <c r="N1331" i="2"/>
  <c r="O1331" i="2" s="1"/>
  <c r="N1330" i="2"/>
  <c r="O1330" i="2" s="1"/>
  <c r="N1329" i="2"/>
  <c r="O1329" i="2" s="1"/>
  <c r="N1328" i="2"/>
  <c r="O1328" i="2" s="1"/>
  <c r="N1327" i="2"/>
  <c r="O1327" i="2" s="1"/>
  <c r="N1326" i="2"/>
  <c r="O1326" i="2" s="1"/>
  <c r="N1325" i="2"/>
  <c r="O1325" i="2" s="1"/>
  <c r="N1324" i="2"/>
  <c r="O1324" i="2" s="1"/>
  <c r="N1323" i="2"/>
  <c r="O1323" i="2" s="1"/>
  <c r="N1322" i="2"/>
  <c r="O1322" i="2" s="1"/>
  <c r="N1321" i="2"/>
  <c r="O1321" i="2" s="1"/>
  <c r="N1320" i="2"/>
  <c r="O1320" i="2" s="1"/>
  <c r="N1319" i="2"/>
  <c r="O1319" i="2" s="1"/>
  <c r="N1318" i="2"/>
  <c r="O1318" i="2" s="1"/>
  <c r="N1317" i="2"/>
  <c r="O1317" i="2" s="1"/>
  <c r="N1316" i="2"/>
  <c r="O1316" i="2" s="1"/>
  <c r="N1315" i="2"/>
  <c r="O1315" i="2" s="1"/>
  <c r="N1314" i="2"/>
  <c r="O1314" i="2" s="1"/>
  <c r="N1313" i="2"/>
  <c r="O1313" i="2" s="1"/>
  <c r="N1312" i="2"/>
  <c r="O1312" i="2" s="1"/>
  <c r="N1311" i="2"/>
  <c r="O1311" i="2" s="1"/>
  <c r="N1310" i="2"/>
  <c r="O1310" i="2" s="1"/>
  <c r="N1309" i="2"/>
  <c r="O1309" i="2" s="1"/>
  <c r="N1308" i="2"/>
  <c r="O1308" i="2" s="1"/>
  <c r="N1307" i="2"/>
  <c r="O1307" i="2" s="1"/>
  <c r="N1306" i="2"/>
  <c r="O1306" i="2" s="1"/>
  <c r="N1305" i="2"/>
  <c r="O1305" i="2" s="1"/>
  <c r="N1304" i="2"/>
  <c r="O1304" i="2" s="1"/>
  <c r="N1303" i="2"/>
  <c r="O1303" i="2" s="1"/>
  <c r="N1302" i="2"/>
  <c r="O1302" i="2" s="1"/>
  <c r="N1301" i="2"/>
  <c r="O1301" i="2" s="1"/>
  <c r="N1300" i="2"/>
  <c r="O1300" i="2" s="1"/>
  <c r="N1299" i="2"/>
  <c r="O1299" i="2" s="1"/>
  <c r="N1298" i="2"/>
  <c r="O1298" i="2" s="1"/>
  <c r="N1297" i="2"/>
  <c r="O1297" i="2" s="1"/>
  <c r="N1296" i="2"/>
  <c r="O1296" i="2" s="1"/>
  <c r="N1295" i="2"/>
  <c r="O1295" i="2" s="1"/>
  <c r="N1294" i="2"/>
  <c r="O1294" i="2" s="1"/>
  <c r="N1293" i="2"/>
  <c r="O1293" i="2" s="1"/>
  <c r="N1292" i="2"/>
  <c r="O1292" i="2" s="1"/>
  <c r="N1291" i="2"/>
  <c r="O1291" i="2" s="1"/>
  <c r="N1290" i="2"/>
  <c r="O1290" i="2" s="1"/>
  <c r="N1289" i="2"/>
  <c r="O1289" i="2" s="1"/>
  <c r="N1288" i="2"/>
  <c r="O1288" i="2" s="1"/>
  <c r="N1287" i="2"/>
  <c r="O1287" i="2" s="1"/>
  <c r="N1286" i="2"/>
  <c r="O1286" i="2" s="1"/>
  <c r="N1285" i="2"/>
  <c r="O1285" i="2" s="1"/>
  <c r="N1284" i="2"/>
  <c r="O1284" i="2" s="1"/>
  <c r="N1283" i="2"/>
  <c r="O1283" i="2" s="1"/>
  <c r="N1282" i="2"/>
  <c r="O1282" i="2" s="1"/>
  <c r="N1281" i="2"/>
  <c r="O1281" i="2" s="1"/>
  <c r="N1280" i="2"/>
  <c r="O1280" i="2" s="1"/>
  <c r="N1279" i="2"/>
  <c r="O1279" i="2" s="1"/>
  <c r="N1278" i="2"/>
  <c r="O1278" i="2" s="1"/>
  <c r="N1277" i="2"/>
  <c r="O1277" i="2" s="1"/>
  <c r="N1276" i="2"/>
  <c r="O1276" i="2" s="1"/>
  <c r="N1275" i="2"/>
  <c r="O1275" i="2" s="1"/>
  <c r="N1274" i="2"/>
  <c r="O1274" i="2" s="1"/>
  <c r="N1273" i="2"/>
  <c r="O1273" i="2" s="1"/>
  <c r="N1272" i="2"/>
  <c r="O1272" i="2" s="1"/>
  <c r="N1271" i="2"/>
  <c r="O1271" i="2" s="1"/>
  <c r="N1270" i="2"/>
  <c r="O1270" i="2" s="1"/>
  <c r="N1269" i="2"/>
  <c r="O1269" i="2" s="1"/>
  <c r="N1268" i="2"/>
  <c r="O1268" i="2" s="1"/>
  <c r="N1267" i="2"/>
  <c r="O1267" i="2" s="1"/>
  <c r="N1266" i="2"/>
  <c r="O1266" i="2" s="1"/>
  <c r="N1265" i="2"/>
  <c r="O1265" i="2" s="1"/>
  <c r="N1264" i="2"/>
  <c r="O1264" i="2" s="1"/>
  <c r="N1263" i="2"/>
  <c r="O1263" i="2" s="1"/>
  <c r="N1262" i="2"/>
  <c r="O1262" i="2" s="1"/>
  <c r="N1261" i="2"/>
  <c r="O1261" i="2" s="1"/>
  <c r="N1260" i="2"/>
  <c r="O1260" i="2" s="1"/>
  <c r="N1259" i="2"/>
  <c r="O1259" i="2" s="1"/>
  <c r="N1258" i="2"/>
  <c r="O1258" i="2" s="1"/>
  <c r="N1257" i="2"/>
  <c r="O1257" i="2" s="1"/>
  <c r="N1256" i="2"/>
  <c r="O1256" i="2" s="1"/>
  <c r="N1255" i="2"/>
  <c r="O1255" i="2" s="1"/>
  <c r="N1254" i="2"/>
  <c r="O1254" i="2" s="1"/>
  <c r="N1253" i="2"/>
  <c r="O1253" i="2" s="1"/>
  <c r="N1252" i="2"/>
  <c r="O1252" i="2" s="1"/>
  <c r="N1251" i="2"/>
  <c r="O1251" i="2" s="1"/>
  <c r="N1250" i="2"/>
  <c r="O1250" i="2" s="1"/>
  <c r="N1249" i="2"/>
  <c r="O1249" i="2" s="1"/>
  <c r="N1248" i="2"/>
  <c r="O1248" i="2" s="1"/>
  <c r="N1247" i="2"/>
  <c r="O1247" i="2" s="1"/>
  <c r="N1246" i="2"/>
  <c r="O1246" i="2" s="1"/>
  <c r="N1245" i="2"/>
  <c r="O1245" i="2" s="1"/>
  <c r="N1244" i="2"/>
  <c r="O1244" i="2" s="1"/>
  <c r="N1243" i="2"/>
  <c r="O1243" i="2" s="1"/>
  <c r="N1242" i="2"/>
  <c r="O1242" i="2" s="1"/>
  <c r="N1241" i="2"/>
  <c r="O1241" i="2" s="1"/>
  <c r="N1240" i="2"/>
  <c r="O1240" i="2" s="1"/>
  <c r="N1239" i="2"/>
  <c r="O1239" i="2" s="1"/>
  <c r="N1238" i="2"/>
  <c r="O1238" i="2" s="1"/>
  <c r="N1237" i="2"/>
  <c r="O1237" i="2" s="1"/>
  <c r="N1236" i="2"/>
  <c r="O1236" i="2" s="1"/>
  <c r="N1235" i="2"/>
  <c r="O1235" i="2" s="1"/>
  <c r="N1234" i="2"/>
  <c r="O1234" i="2" s="1"/>
  <c r="N1233" i="2"/>
  <c r="O1233" i="2" s="1"/>
  <c r="N1232" i="2"/>
  <c r="O1232" i="2" s="1"/>
  <c r="N1231" i="2"/>
  <c r="O1231" i="2" s="1"/>
  <c r="N1230" i="2"/>
  <c r="O1230" i="2" s="1"/>
  <c r="N1229" i="2"/>
  <c r="O1229" i="2" s="1"/>
  <c r="N1228" i="2"/>
  <c r="O1228" i="2" s="1"/>
  <c r="N1227" i="2"/>
  <c r="O1227" i="2" s="1"/>
  <c r="N1226" i="2"/>
  <c r="O1226" i="2" s="1"/>
  <c r="N1225" i="2"/>
  <c r="O1225" i="2" s="1"/>
  <c r="N1224" i="2"/>
  <c r="O1224" i="2" s="1"/>
  <c r="N1223" i="2"/>
  <c r="O1223" i="2" s="1"/>
  <c r="N1222" i="2"/>
  <c r="O1222" i="2" s="1"/>
  <c r="N1221" i="2"/>
  <c r="O1221" i="2" s="1"/>
  <c r="N1220" i="2"/>
  <c r="O1220" i="2" s="1"/>
  <c r="N1219" i="2"/>
  <c r="O1219" i="2" s="1"/>
  <c r="N1218" i="2"/>
  <c r="O1218" i="2" s="1"/>
  <c r="N1217" i="2"/>
  <c r="O1217" i="2" s="1"/>
  <c r="N1216" i="2"/>
  <c r="O1216" i="2" s="1"/>
  <c r="N1215" i="2"/>
  <c r="O1215" i="2" s="1"/>
  <c r="N1214" i="2"/>
  <c r="O1214" i="2" s="1"/>
  <c r="N1213" i="2"/>
  <c r="O1213" i="2" s="1"/>
  <c r="N1212" i="2"/>
  <c r="O1212" i="2" s="1"/>
  <c r="N1211" i="2"/>
  <c r="O1211" i="2" s="1"/>
  <c r="N1210" i="2"/>
  <c r="O1210" i="2" s="1"/>
  <c r="N1209" i="2"/>
  <c r="O1209" i="2" s="1"/>
  <c r="N1208" i="2"/>
  <c r="O1208" i="2" s="1"/>
  <c r="N1207" i="2"/>
  <c r="O1207" i="2" s="1"/>
  <c r="N1206" i="2"/>
  <c r="O1206" i="2" s="1"/>
  <c r="N1205" i="2"/>
  <c r="O1205" i="2" s="1"/>
  <c r="N1204" i="2"/>
  <c r="O1204" i="2" s="1"/>
  <c r="N1203" i="2"/>
  <c r="O1203" i="2" s="1"/>
  <c r="N1202" i="2"/>
  <c r="O1202" i="2" s="1"/>
  <c r="N1201" i="2"/>
  <c r="O1201" i="2" s="1"/>
  <c r="N1200" i="2"/>
  <c r="O1200" i="2" s="1"/>
  <c r="N1199" i="2"/>
  <c r="O1199" i="2" s="1"/>
  <c r="N1198" i="2"/>
  <c r="O1198" i="2" s="1"/>
  <c r="N1197" i="2"/>
  <c r="O1197" i="2" s="1"/>
  <c r="N1196" i="2"/>
  <c r="O1196" i="2" s="1"/>
  <c r="N1195" i="2"/>
  <c r="O1195" i="2" s="1"/>
  <c r="N1194" i="2"/>
  <c r="O1194" i="2" s="1"/>
  <c r="N1193" i="2"/>
  <c r="O1193" i="2" s="1"/>
  <c r="N1192" i="2"/>
  <c r="O1192" i="2" s="1"/>
  <c r="N1191" i="2"/>
  <c r="O1191" i="2" s="1"/>
  <c r="N1190" i="2"/>
  <c r="O1190" i="2" s="1"/>
  <c r="N1189" i="2"/>
  <c r="O1189" i="2" s="1"/>
  <c r="N1188" i="2"/>
  <c r="O1188" i="2" s="1"/>
  <c r="N1187" i="2"/>
  <c r="O1187" i="2" s="1"/>
  <c r="N1186" i="2"/>
  <c r="O1186" i="2" s="1"/>
  <c r="N1185" i="2"/>
  <c r="O1185" i="2" s="1"/>
  <c r="N1184" i="2"/>
  <c r="O1184" i="2" s="1"/>
  <c r="N1183" i="2"/>
  <c r="O1183" i="2" s="1"/>
  <c r="N1182" i="2"/>
  <c r="O1182" i="2" s="1"/>
  <c r="N1181" i="2"/>
  <c r="O1181" i="2" s="1"/>
  <c r="N1180" i="2"/>
  <c r="O1180" i="2" s="1"/>
  <c r="N1179" i="2"/>
  <c r="O1179" i="2" s="1"/>
  <c r="N1178" i="2"/>
  <c r="O1178" i="2" s="1"/>
  <c r="N1177" i="2"/>
  <c r="O1177" i="2" s="1"/>
  <c r="N1176" i="2"/>
  <c r="O1176" i="2" s="1"/>
  <c r="N1175" i="2"/>
  <c r="O1175" i="2" s="1"/>
  <c r="N1174" i="2"/>
  <c r="O1174" i="2" s="1"/>
  <c r="N1173" i="2"/>
  <c r="O1173" i="2" s="1"/>
  <c r="N1172" i="2"/>
  <c r="O1172" i="2" s="1"/>
  <c r="N1171" i="2"/>
  <c r="O1171" i="2" s="1"/>
  <c r="N1170" i="2"/>
  <c r="O1170" i="2" s="1"/>
  <c r="N1169" i="2"/>
  <c r="O1169" i="2" s="1"/>
  <c r="N1168" i="2"/>
  <c r="O1168" i="2" s="1"/>
  <c r="N1167" i="2"/>
  <c r="O1167" i="2" s="1"/>
  <c r="N1166" i="2"/>
  <c r="O1166" i="2" s="1"/>
  <c r="N1165" i="2"/>
  <c r="O1165" i="2" s="1"/>
  <c r="N1164" i="2"/>
  <c r="O1164" i="2" s="1"/>
  <c r="N1163" i="2"/>
  <c r="O1163" i="2" s="1"/>
  <c r="N1162" i="2"/>
  <c r="O1162" i="2" s="1"/>
  <c r="N1161" i="2"/>
  <c r="O1161" i="2" s="1"/>
  <c r="N1160" i="2"/>
  <c r="O1160" i="2" s="1"/>
  <c r="N1159" i="2"/>
  <c r="O1159" i="2" s="1"/>
  <c r="N1158" i="2"/>
  <c r="O1158" i="2" s="1"/>
  <c r="N1157" i="2"/>
  <c r="O1157" i="2" s="1"/>
  <c r="N1156" i="2"/>
  <c r="O1156" i="2" s="1"/>
  <c r="N1155" i="2"/>
  <c r="O1155" i="2" s="1"/>
  <c r="N1154" i="2"/>
  <c r="O1154" i="2" s="1"/>
  <c r="N1153" i="2"/>
  <c r="O1153" i="2" s="1"/>
  <c r="N1152" i="2"/>
  <c r="O1152" i="2" s="1"/>
  <c r="N1151" i="2"/>
  <c r="O1151" i="2" s="1"/>
  <c r="N1150" i="2"/>
  <c r="O1150" i="2" s="1"/>
  <c r="N1149" i="2"/>
  <c r="O1149" i="2" s="1"/>
  <c r="N1148" i="2"/>
  <c r="O1148" i="2" s="1"/>
  <c r="N1147" i="2"/>
  <c r="O1147" i="2" s="1"/>
  <c r="N1146" i="2"/>
  <c r="O1146" i="2" s="1"/>
  <c r="N1145" i="2"/>
  <c r="O1145" i="2" s="1"/>
  <c r="N1144" i="2"/>
  <c r="O1144" i="2" s="1"/>
  <c r="N1143" i="2"/>
  <c r="O1143" i="2" s="1"/>
  <c r="N1142" i="2"/>
  <c r="O1142" i="2" s="1"/>
  <c r="N1141" i="2"/>
  <c r="O1141" i="2" s="1"/>
  <c r="N1140" i="2"/>
  <c r="O1140" i="2" s="1"/>
  <c r="N1139" i="2"/>
  <c r="O1139" i="2" s="1"/>
  <c r="N1138" i="2"/>
  <c r="O1138" i="2" s="1"/>
  <c r="N1137" i="2"/>
  <c r="O1137" i="2" s="1"/>
  <c r="N1136" i="2"/>
  <c r="O1136" i="2" s="1"/>
  <c r="N1135" i="2"/>
  <c r="O1135" i="2" s="1"/>
  <c r="N1134" i="2"/>
  <c r="O1134" i="2" s="1"/>
  <c r="N1133" i="2"/>
  <c r="O1133" i="2" s="1"/>
  <c r="N1132" i="2"/>
  <c r="O1132" i="2" s="1"/>
  <c r="N1131" i="2"/>
  <c r="O1131" i="2" s="1"/>
  <c r="N1130" i="2"/>
  <c r="O1130" i="2" s="1"/>
  <c r="N1129" i="2"/>
  <c r="O1129" i="2" s="1"/>
  <c r="N1128" i="2"/>
  <c r="O1128" i="2" s="1"/>
  <c r="N1127" i="2"/>
  <c r="O1127" i="2" s="1"/>
  <c r="N1126" i="2"/>
  <c r="O1126" i="2" s="1"/>
  <c r="N1125" i="2"/>
  <c r="O1125" i="2" s="1"/>
  <c r="N1124" i="2"/>
  <c r="O1124" i="2" s="1"/>
  <c r="N1123" i="2"/>
  <c r="O1123" i="2" s="1"/>
  <c r="N1122" i="2"/>
  <c r="O1122" i="2" s="1"/>
  <c r="N1121" i="2"/>
  <c r="O1121" i="2" s="1"/>
  <c r="N1120" i="2"/>
  <c r="O1120" i="2" s="1"/>
  <c r="N1119" i="2"/>
  <c r="O1119" i="2" s="1"/>
  <c r="N1118" i="2"/>
  <c r="O1118" i="2" s="1"/>
  <c r="N1117" i="2"/>
  <c r="O1117" i="2" s="1"/>
  <c r="N1116" i="2"/>
  <c r="O1116" i="2" s="1"/>
  <c r="N1115" i="2"/>
  <c r="O1115" i="2" s="1"/>
  <c r="N1114" i="2"/>
  <c r="O1114" i="2" s="1"/>
  <c r="N1113" i="2"/>
  <c r="O1113" i="2" s="1"/>
  <c r="N1112" i="2"/>
  <c r="O1112" i="2" s="1"/>
  <c r="N1111" i="2"/>
  <c r="O1111" i="2" s="1"/>
  <c r="N1110" i="2"/>
  <c r="O1110" i="2" s="1"/>
  <c r="N1109" i="2"/>
  <c r="O1109" i="2" s="1"/>
  <c r="N1108" i="2"/>
  <c r="O1108" i="2" s="1"/>
  <c r="N1107" i="2"/>
  <c r="O1107" i="2" s="1"/>
  <c r="N1106" i="2"/>
  <c r="O1106" i="2" s="1"/>
  <c r="N1105" i="2"/>
  <c r="O1105" i="2" s="1"/>
  <c r="N1104" i="2"/>
  <c r="O1104" i="2" s="1"/>
  <c r="N1103" i="2"/>
  <c r="O1103" i="2" s="1"/>
  <c r="N1102" i="2"/>
  <c r="O1102" i="2" s="1"/>
  <c r="N1101" i="2"/>
  <c r="O1101" i="2" s="1"/>
  <c r="N1100" i="2"/>
  <c r="O1100" i="2" s="1"/>
  <c r="N1099" i="2"/>
  <c r="O1099" i="2" s="1"/>
  <c r="N1098" i="2"/>
  <c r="O1098" i="2" s="1"/>
  <c r="N1097" i="2"/>
  <c r="O1097" i="2" s="1"/>
  <c r="N1096" i="2"/>
  <c r="O1096" i="2" s="1"/>
  <c r="N1095" i="2"/>
  <c r="O1095" i="2" s="1"/>
  <c r="N1094" i="2"/>
  <c r="O1094" i="2" s="1"/>
  <c r="N1093" i="2"/>
  <c r="O1093" i="2" s="1"/>
  <c r="N1092" i="2"/>
  <c r="O1092" i="2" s="1"/>
  <c r="N1091" i="2"/>
  <c r="O1091" i="2" s="1"/>
  <c r="N1090" i="2"/>
  <c r="O1090" i="2" s="1"/>
  <c r="N1089" i="2"/>
  <c r="O1089" i="2" s="1"/>
  <c r="N1088" i="2"/>
  <c r="O1088" i="2" s="1"/>
  <c r="N1087" i="2"/>
  <c r="O1087" i="2" s="1"/>
  <c r="N1086" i="2"/>
  <c r="O1086" i="2" s="1"/>
  <c r="N1085" i="2"/>
  <c r="O1085" i="2" s="1"/>
  <c r="N1084" i="2"/>
  <c r="O1084" i="2" s="1"/>
  <c r="N1083" i="2"/>
  <c r="O1083" i="2" s="1"/>
  <c r="N1082" i="2"/>
  <c r="O1082" i="2" s="1"/>
  <c r="N1081" i="2"/>
  <c r="O1081" i="2" s="1"/>
  <c r="N1080" i="2"/>
  <c r="O1080" i="2" s="1"/>
  <c r="N1079" i="2"/>
  <c r="O1079" i="2" s="1"/>
  <c r="N1078" i="2"/>
  <c r="O1078" i="2" s="1"/>
  <c r="N1077" i="2"/>
  <c r="O1077" i="2" s="1"/>
  <c r="N1076" i="2"/>
  <c r="O1076" i="2" s="1"/>
  <c r="N1075" i="2"/>
  <c r="O1075" i="2" s="1"/>
  <c r="N1074" i="2"/>
  <c r="O1074" i="2" s="1"/>
  <c r="N1073" i="2"/>
  <c r="O1073" i="2" s="1"/>
  <c r="N1072" i="2"/>
  <c r="O1072" i="2" s="1"/>
  <c r="N1071" i="2"/>
  <c r="O1071" i="2" s="1"/>
  <c r="N1070" i="2"/>
  <c r="O1070" i="2" s="1"/>
  <c r="N1069" i="2"/>
  <c r="O1069" i="2" s="1"/>
  <c r="N1068" i="2"/>
  <c r="O1068" i="2" s="1"/>
  <c r="N1067" i="2"/>
  <c r="O1067" i="2" s="1"/>
  <c r="N1066" i="2"/>
  <c r="O1066" i="2" s="1"/>
  <c r="N1065" i="2"/>
  <c r="O1065" i="2" s="1"/>
  <c r="N1064" i="2"/>
  <c r="O1064" i="2" s="1"/>
  <c r="N1063" i="2"/>
  <c r="O1063" i="2" s="1"/>
  <c r="N1062" i="2"/>
  <c r="O1062" i="2" s="1"/>
  <c r="N1061" i="2"/>
  <c r="O1061" i="2" s="1"/>
  <c r="N1060" i="2"/>
  <c r="O1060" i="2" s="1"/>
  <c r="N1059" i="2"/>
  <c r="O1059" i="2" s="1"/>
  <c r="N1058" i="2"/>
  <c r="O1058" i="2" s="1"/>
  <c r="N1057" i="2"/>
  <c r="O1057" i="2" s="1"/>
  <c r="N1056" i="2"/>
  <c r="O1056" i="2" s="1"/>
  <c r="N1055" i="2"/>
  <c r="O1055" i="2" s="1"/>
  <c r="N1054" i="2"/>
  <c r="O1054" i="2" s="1"/>
  <c r="N1053" i="2"/>
  <c r="O1053" i="2" s="1"/>
  <c r="N1052" i="2"/>
  <c r="O1052" i="2" s="1"/>
  <c r="N1051" i="2"/>
  <c r="O1051" i="2" s="1"/>
  <c r="N1050" i="2"/>
  <c r="O1050" i="2" s="1"/>
  <c r="N1049" i="2"/>
  <c r="O1049" i="2" s="1"/>
  <c r="N1048" i="2"/>
  <c r="O1048" i="2" s="1"/>
  <c r="N1047" i="2"/>
  <c r="O1047" i="2" s="1"/>
  <c r="N1046" i="2"/>
  <c r="O1046" i="2" s="1"/>
  <c r="N1045" i="2"/>
  <c r="O1045" i="2" s="1"/>
  <c r="N1044" i="2"/>
  <c r="O1044" i="2" s="1"/>
  <c r="N1043" i="2"/>
  <c r="O1043" i="2" s="1"/>
  <c r="N1042" i="2"/>
  <c r="O1042" i="2" s="1"/>
  <c r="N1041" i="2"/>
  <c r="O1041" i="2" s="1"/>
  <c r="N1040" i="2"/>
  <c r="O1040" i="2" s="1"/>
  <c r="N1039" i="2"/>
  <c r="O1039" i="2" s="1"/>
  <c r="N1038" i="2"/>
  <c r="O1038" i="2" s="1"/>
  <c r="N1037" i="2"/>
  <c r="O1037" i="2" s="1"/>
  <c r="N1036" i="2"/>
  <c r="O1036" i="2" s="1"/>
  <c r="N1035" i="2"/>
  <c r="O1035" i="2" s="1"/>
  <c r="N1034" i="2"/>
  <c r="O1034" i="2" s="1"/>
  <c r="N1033" i="2"/>
  <c r="O1033" i="2" s="1"/>
  <c r="N1032" i="2"/>
  <c r="O1032" i="2" s="1"/>
  <c r="N1031" i="2"/>
  <c r="O1031" i="2" s="1"/>
  <c r="N1030" i="2"/>
  <c r="O1030" i="2" s="1"/>
  <c r="N1029" i="2"/>
  <c r="O1029" i="2" s="1"/>
  <c r="N1028" i="2"/>
  <c r="O1028" i="2" s="1"/>
  <c r="N1027" i="2"/>
  <c r="O1027" i="2" s="1"/>
  <c r="N1026" i="2"/>
  <c r="O1026" i="2" s="1"/>
  <c r="N1025" i="2"/>
  <c r="O1025" i="2" s="1"/>
  <c r="N1024" i="2"/>
  <c r="O1024" i="2" s="1"/>
  <c r="N1023" i="2"/>
  <c r="O1023" i="2" s="1"/>
  <c r="N1022" i="2"/>
  <c r="O1022" i="2" s="1"/>
  <c r="N1021" i="2"/>
  <c r="O1021" i="2" s="1"/>
  <c r="N1020" i="2"/>
  <c r="O1020" i="2" s="1"/>
  <c r="N1019" i="2"/>
  <c r="O1019" i="2" s="1"/>
  <c r="N1018" i="2"/>
  <c r="O1018" i="2" s="1"/>
  <c r="N1017" i="2"/>
  <c r="O1017" i="2" s="1"/>
  <c r="N1016" i="2"/>
  <c r="O1016" i="2" s="1"/>
  <c r="N1015" i="2"/>
  <c r="O1015" i="2" s="1"/>
  <c r="N1014" i="2"/>
  <c r="O1014" i="2" s="1"/>
  <c r="N1013" i="2"/>
  <c r="O1013" i="2" s="1"/>
  <c r="N1012" i="2"/>
  <c r="O1012" i="2" s="1"/>
  <c r="N1011" i="2"/>
  <c r="O1011" i="2" s="1"/>
  <c r="N1010" i="2"/>
  <c r="O1010" i="2" s="1"/>
  <c r="N1009" i="2"/>
  <c r="O1009" i="2" s="1"/>
  <c r="N1008" i="2"/>
  <c r="O1008" i="2" s="1"/>
  <c r="N1007" i="2"/>
  <c r="O1007" i="2" s="1"/>
  <c r="N1006" i="2"/>
  <c r="O1006" i="2" s="1"/>
  <c r="N1005" i="2"/>
  <c r="O1005" i="2" s="1"/>
  <c r="N1004" i="2"/>
  <c r="O1004" i="2" s="1"/>
  <c r="N1003" i="2"/>
  <c r="O1003" i="2" s="1"/>
  <c r="N1002" i="2"/>
  <c r="O1002" i="2" s="1"/>
  <c r="N1001" i="2"/>
  <c r="O1001" i="2" s="1"/>
  <c r="N1000" i="2"/>
  <c r="O1000" i="2" s="1"/>
  <c r="N999" i="2"/>
  <c r="O999" i="2" s="1"/>
  <c r="N998" i="2"/>
  <c r="O998" i="2" s="1"/>
  <c r="N997" i="2"/>
  <c r="O997" i="2" s="1"/>
  <c r="N996" i="2"/>
  <c r="O996" i="2" s="1"/>
  <c r="N995" i="2"/>
  <c r="O995" i="2" s="1"/>
  <c r="N994" i="2"/>
  <c r="O994" i="2" s="1"/>
  <c r="N993" i="2"/>
  <c r="O993" i="2" s="1"/>
  <c r="N992" i="2"/>
  <c r="O992" i="2" s="1"/>
  <c r="N991" i="2"/>
  <c r="O991" i="2" s="1"/>
  <c r="N990" i="2"/>
  <c r="O990" i="2" s="1"/>
  <c r="N989" i="2"/>
  <c r="O989" i="2" s="1"/>
  <c r="N988" i="2"/>
  <c r="O988" i="2" s="1"/>
  <c r="N987" i="2"/>
  <c r="O987" i="2" s="1"/>
  <c r="N986" i="2"/>
  <c r="O986" i="2" s="1"/>
  <c r="N985" i="2"/>
  <c r="O985" i="2" s="1"/>
  <c r="N984" i="2"/>
  <c r="O984" i="2" s="1"/>
  <c r="N983" i="2"/>
  <c r="O983" i="2" s="1"/>
  <c r="N982" i="2"/>
  <c r="O982" i="2" s="1"/>
  <c r="N981" i="2"/>
  <c r="O981" i="2" s="1"/>
  <c r="N980" i="2"/>
  <c r="O980" i="2" s="1"/>
  <c r="N979" i="2"/>
  <c r="O979" i="2" s="1"/>
  <c r="N978" i="2"/>
  <c r="O978" i="2" s="1"/>
  <c r="N977" i="2"/>
  <c r="O977" i="2" s="1"/>
  <c r="N976" i="2"/>
  <c r="O976" i="2" s="1"/>
  <c r="N975" i="2"/>
  <c r="O975" i="2" s="1"/>
  <c r="N974" i="2"/>
  <c r="O974" i="2" s="1"/>
  <c r="N973" i="2"/>
  <c r="O973" i="2" s="1"/>
  <c r="N972" i="2"/>
  <c r="O972" i="2" s="1"/>
  <c r="N971" i="2"/>
  <c r="O971" i="2" s="1"/>
  <c r="N970" i="2"/>
  <c r="O970" i="2" s="1"/>
  <c r="N969" i="2"/>
  <c r="O969" i="2" s="1"/>
  <c r="N968" i="2"/>
  <c r="O968" i="2" s="1"/>
  <c r="N967" i="2"/>
  <c r="O967" i="2" s="1"/>
  <c r="N966" i="2"/>
  <c r="O966" i="2" s="1"/>
  <c r="N965" i="2"/>
  <c r="O965" i="2" s="1"/>
  <c r="N964" i="2"/>
  <c r="O964" i="2" s="1"/>
  <c r="N963" i="2"/>
  <c r="O963" i="2" s="1"/>
  <c r="N962" i="2"/>
  <c r="O962" i="2" s="1"/>
  <c r="N961" i="2"/>
  <c r="O961" i="2" s="1"/>
  <c r="N960" i="2"/>
  <c r="O960" i="2" s="1"/>
  <c r="N959" i="2"/>
  <c r="O959" i="2" s="1"/>
  <c r="N958" i="2"/>
  <c r="O958" i="2" s="1"/>
  <c r="N957" i="2"/>
  <c r="O957" i="2" s="1"/>
  <c r="N956" i="2"/>
  <c r="O956" i="2" s="1"/>
  <c r="N955" i="2"/>
  <c r="O955" i="2" s="1"/>
  <c r="N954" i="2"/>
  <c r="O954" i="2" s="1"/>
  <c r="N953" i="2"/>
  <c r="O953" i="2" s="1"/>
  <c r="N952" i="2"/>
  <c r="O952" i="2" s="1"/>
  <c r="N951" i="2"/>
  <c r="O951" i="2" s="1"/>
  <c r="N950" i="2"/>
  <c r="O950" i="2" s="1"/>
  <c r="N949" i="2"/>
  <c r="O949" i="2" s="1"/>
  <c r="N948" i="2"/>
  <c r="O948" i="2" s="1"/>
  <c r="N947" i="2"/>
  <c r="O947" i="2" s="1"/>
  <c r="N946" i="2"/>
  <c r="O946" i="2" s="1"/>
  <c r="N945" i="2"/>
  <c r="O945" i="2" s="1"/>
  <c r="N944" i="2"/>
  <c r="O944" i="2" s="1"/>
  <c r="N943" i="2"/>
  <c r="O943" i="2" s="1"/>
  <c r="N942" i="2"/>
  <c r="O942" i="2" s="1"/>
  <c r="N941" i="2"/>
  <c r="O941" i="2" s="1"/>
  <c r="N940" i="2"/>
  <c r="O940" i="2" s="1"/>
  <c r="N939" i="2"/>
  <c r="O939" i="2" s="1"/>
  <c r="N938" i="2"/>
  <c r="O938" i="2" s="1"/>
  <c r="N937" i="2"/>
  <c r="O937" i="2" s="1"/>
  <c r="N936" i="2"/>
  <c r="O936" i="2" s="1"/>
  <c r="N935" i="2"/>
  <c r="O935" i="2" s="1"/>
  <c r="N934" i="2"/>
  <c r="O934" i="2" s="1"/>
  <c r="N933" i="2"/>
  <c r="O933" i="2" s="1"/>
  <c r="N932" i="2"/>
  <c r="O932" i="2" s="1"/>
  <c r="N931" i="2"/>
  <c r="O931" i="2" s="1"/>
  <c r="N930" i="2"/>
  <c r="O930" i="2" s="1"/>
  <c r="N929" i="2"/>
  <c r="O929" i="2" s="1"/>
  <c r="N928" i="2"/>
  <c r="O928" i="2" s="1"/>
  <c r="N927" i="2"/>
  <c r="O927" i="2" s="1"/>
  <c r="N926" i="2"/>
  <c r="O926" i="2" s="1"/>
  <c r="N925" i="2"/>
  <c r="O925" i="2" s="1"/>
  <c r="N924" i="2"/>
  <c r="O924" i="2" s="1"/>
  <c r="N923" i="2"/>
  <c r="O923" i="2" s="1"/>
  <c r="N922" i="2"/>
  <c r="O922" i="2" s="1"/>
  <c r="N921" i="2"/>
  <c r="O921" i="2" s="1"/>
  <c r="N920" i="2"/>
  <c r="O920" i="2" s="1"/>
  <c r="N919" i="2"/>
  <c r="O919" i="2" s="1"/>
  <c r="N918" i="2"/>
  <c r="O918" i="2" s="1"/>
  <c r="N917" i="2"/>
  <c r="O917" i="2" s="1"/>
  <c r="N916" i="2"/>
  <c r="O916" i="2" s="1"/>
  <c r="N915" i="2"/>
  <c r="O915" i="2" s="1"/>
  <c r="N914" i="2"/>
  <c r="O914" i="2" s="1"/>
  <c r="N913" i="2"/>
  <c r="O913" i="2" s="1"/>
  <c r="N912" i="2"/>
  <c r="O912" i="2" s="1"/>
  <c r="N911" i="2"/>
  <c r="O911" i="2" s="1"/>
  <c r="N910" i="2"/>
  <c r="O910" i="2" s="1"/>
  <c r="N909" i="2"/>
  <c r="O909" i="2" s="1"/>
  <c r="N908" i="2"/>
  <c r="O908" i="2" s="1"/>
  <c r="N907" i="2"/>
  <c r="O907" i="2" s="1"/>
  <c r="N906" i="2"/>
  <c r="O906" i="2" s="1"/>
  <c r="N905" i="2"/>
  <c r="O905" i="2" s="1"/>
  <c r="N904" i="2"/>
  <c r="O904" i="2" s="1"/>
  <c r="N903" i="2"/>
  <c r="O903" i="2" s="1"/>
  <c r="N902" i="2"/>
  <c r="O902" i="2" s="1"/>
  <c r="N901" i="2"/>
  <c r="O901" i="2" s="1"/>
  <c r="N900" i="2"/>
  <c r="O900" i="2" s="1"/>
  <c r="N899" i="2"/>
  <c r="O899" i="2" s="1"/>
  <c r="N898" i="2"/>
  <c r="O898" i="2" s="1"/>
  <c r="AB897" i="2"/>
  <c r="AC897" i="2" s="1"/>
  <c r="N897" i="2"/>
  <c r="O897" i="2" s="1"/>
  <c r="N896" i="2"/>
  <c r="O896" i="2" s="1"/>
  <c r="N895" i="2"/>
  <c r="O895" i="2" s="1"/>
  <c r="N894" i="2"/>
  <c r="O894" i="2" s="1"/>
  <c r="N893" i="2"/>
  <c r="O893" i="2" s="1"/>
  <c r="N892" i="2"/>
  <c r="O892" i="2" s="1"/>
  <c r="N891" i="2"/>
  <c r="O891" i="2" s="1"/>
  <c r="N890" i="2"/>
  <c r="O890" i="2" s="1"/>
  <c r="N889" i="2"/>
  <c r="O889" i="2" s="1"/>
  <c r="N888" i="2"/>
  <c r="O888" i="2" s="1"/>
  <c r="N887" i="2"/>
  <c r="O887" i="2" s="1"/>
  <c r="N886" i="2"/>
  <c r="O886" i="2" s="1"/>
  <c r="N885" i="2"/>
  <c r="O885" i="2" s="1"/>
  <c r="N884" i="2"/>
  <c r="O884" i="2" s="1"/>
  <c r="N883" i="2"/>
  <c r="O883" i="2" s="1"/>
  <c r="N882" i="2"/>
  <c r="O882" i="2" s="1"/>
  <c r="N881" i="2"/>
  <c r="O881" i="2" s="1"/>
  <c r="N880" i="2"/>
  <c r="O880" i="2" s="1"/>
  <c r="N879" i="2"/>
  <c r="O879" i="2" s="1"/>
  <c r="N878" i="2"/>
  <c r="O878" i="2" s="1"/>
  <c r="N877" i="2"/>
  <c r="O877" i="2" s="1"/>
  <c r="N876" i="2"/>
  <c r="O876" i="2" s="1"/>
  <c r="N875" i="2"/>
  <c r="O875" i="2" s="1"/>
  <c r="N874" i="2"/>
  <c r="O874" i="2" s="1"/>
  <c r="N873" i="2"/>
  <c r="O873" i="2" s="1"/>
  <c r="N872" i="2"/>
  <c r="O872" i="2" s="1"/>
  <c r="N871" i="2"/>
  <c r="O871" i="2" s="1"/>
  <c r="N870" i="2"/>
  <c r="O870" i="2" s="1"/>
  <c r="N869" i="2"/>
  <c r="O869" i="2" s="1"/>
  <c r="N868" i="2"/>
  <c r="O868" i="2" s="1"/>
  <c r="N867" i="2"/>
  <c r="O867" i="2" s="1"/>
  <c r="N866" i="2"/>
  <c r="O866" i="2" s="1"/>
  <c r="N865" i="2"/>
  <c r="O865" i="2" s="1"/>
  <c r="N864" i="2"/>
  <c r="O864" i="2" s="1"/>
  <c r="N863" i="2"/>
  <c r="O863" i="2" s="1"/>
  <c r="N862" i="2"/>
  <c r="O862" i="2" s="1"/>
  <c r="N861" i="2"/>
  <c r="O861" i="2" s="1"/>
  <c r="N860" i="2"/>
  <c r="O860" i="2" s="1"/>
  <c r="N859" i="2"/>
  <c r="O859" i="2" s="1"/>
  <c r="N858" i="2"/>
  <c r="O858" i="2" s="1"/>
  <c r="N857" i="2"/>
  <c r="O857" i="2" s="1"/>
  <c r="N856" i="2"/>
  <c r="O856" i="2" s="1"/>
  <c r="N855" i="2"/>
  <c r="O855" i="2" s="1"/>
  <c r="N854" i="2"/>
  <c r="O854" i="2" s="1"/>
  <c r="N853" i="2"/>
  <c r="O853" i="2" s="1"/>
  <c r="N852" i="2"/>
  <c r="O852" i="2" s="1"/>
  <c r="N851" i="2"/>
  <c r="O851" i="2" s="1"/>
  <c r="N850" i="2"/>
  <c r="O850" i="2" s="1"/>
  <c r="N849" i="2"/>
  <c r="O849" i="2" s="1"/>
  <c r="N848" i="2"/>
  <c r="O848" i="2" s="1"/>
  <c r="N847" i="2"/>
  <c r="O847" i="2" s="1"/>
  <c r="N846" i="2"/>
  <c r="O846" i="2" s="1"/>
  <c r="N845" i="2"/>
  <c r="O845" i="2" s="1"/>
  <c r="N844" i="2"/>
  <c r="O844" i="2" s="1"/>
  <c r="N843" i="2"/>
  <c r="O843" i="2" s="1"/>
  <c r="N842" i="2"/>
  <c r="O842" i="2" s="1"/>
  <c r="N841" i="2"/>
  <c r="O841" i="2" s="1"/>
  <c r="N840" i="2"/>
  <c r="O840" i="2" s="1"/>
  <c r="N839" i="2"/>
  <c r="O839" i="2" s="1"/>
  <c r="N838" i="2"/>
  <c r="O838" i="2" s="1"/>
  <c r="N837" i="2"/>
  <c r="O837" i="2" s="1"/>
  <c r="N836" i="2"/>
  <c r="O836" i="2" s="1"/>
  <c r="N835" i="2"/>
  <c r="O835" i="2" s="1"/>
  <c r="N834" i="2"/>
  <c r="O834" i="2" s="1"/>
  <c r="N833" i="2"/>
  <c r="O833" i="2" s="1"/>
  <c r="N832" i="2"/>
  <c r="O832" i="2" s="1"/>
  <c r="N831" i="2"/>
  <c r="O831" i="2" s="1"/>
  <c r="N830" i="2"/>
  <c r="O830" i="2" s="1"/>
  <c r="N829" i="2"/>
  <c r="O829" i="2" s="1"/>
  <c r="N828" i="2"/>
  <c r="O828" i="2" s="1"/>
  <c r="N827" i="2"/>
  <c r="O827" i="2" s="1"/>
  <c r="N826" i="2"/>
  <c r="O826" i="2" s="1"/>
  <c r="N825" i="2"/>
  <c r="O825" i="2" s="1"/>
  <c r="N824" i="2"/>
  <c r="O824" i="2" s="1"/>
  <c r="N823" i="2"/>
  <c r="O823" i="2" s="1"/>
  <c r="N822" i="2"/>
  <c r="O822" i="2" s="1"/>
  <c r="N821" i="2"/>
  <c r="O821" i="2" s="1"/>
  <c r="N820" i="2"/>
  <c r="O820" i="2" s="1"/>
  <c r="N819" i="2"/>
  <c r="O819" i="2" s="1"/>
  <c r="N818" i="2"/>
  <c r="O818" i="2" s="1"/>
  <c r="N817" i="2"/>
  <c r="O817" i="2" s="1"/>
  <c r="N816" i="2"/>
  <c r="O816" i="2" s="1"/>
  <c r="N815" i="2"/>
  <c r="O815" i="2" s="1"/>
  <c r="N814" i="2"/>
  <c r="O814" i="2" s="1"/>
  <c r="N813" i="2"/>
  <c r="O813" i="2" s="1"/>
  <c r="N812" i="2"/>
  <c r="O812" i="2" s="1"/>
  <c r="N811" i="2"/>
  <c r="O811" i="2" s="1"/>
  <c r="N810" i="2"/>
  <c r="O810" i="2" s="1"/>
  <c r="N809" i="2"/>
  <c r="O809" i="2" s="1"/>
  <c r="N808" i="2"/>
  <c r="O808" i="2" s="1"/>
  <c r="N807" i="2"/>
  <c r="O807" i="2" s="1"/>
  <c r="N806" i="2"/>
  <c r="O806" i="2" s="1"/>
  <c r="N805" i="2"/>
  <c r="O805" i="2" s="1"/>
  <c r="N804" i="2"/>
  <c r="O804" i="2" s="1"/>
  <c r="N803" i="2"/>
  <c r="O803" i="2" s="1"/>
  <c r="N802" i="2"/>
  <c r="O802" i="2" s="1"/>
  <c r="N801" i="2"/>
  <c r="O801" i="2" s="1"/>
  <c r="N800" i="2"/>
  <c r="O800" i="2" s="1"/>
  <c r="N799" i="2"/>
  <c r="O799" i="2" s="1"/>
  <c r="N798" i="2"/>
  <c r="O798" i="2" s="1"/>
  <c r="N797" i="2"/>
  <c r="O797" i="2" s="1"/>
  <c r="N796" i="2"/>
  <c r="O796" i="2" s="1"/>
  <c r="N795" i="2"/>
  <c r="O795" i="2" s="1"/>
  <c r="N794" i="2"/>
  <c r="O794" i="2" s="1"/>
  <c r="N793" i="2"/>
  <c r="O793" i="2" s="1"/>
  <c r="N792" i="2"/>
  <c r="O792" i="2" s="1"/>
  <c r="N791" i="2"/>
  <c r="O791" i="2" s="1"/>
  <c r="N790" i="2"/>
  <c r="O790" i="2" s="1"/>
  <c r="N789" i="2"/>
  <c r="O789" i="2" s="1"/>
  <c r="N788" i="2"/>
  <c r="O788" i="2" s="1"/>
  <c r="N787" i="2"/>
  <c r="O787" i="2" s="1"/>
  <c r="N786" i="2"/>
  <c r="O786" i="2" s="1"/>
  <c r="N785" i="2"/>
  <c r="O785" i="2" s="1"/>
  <c r="N784" i="2"/>
  <c r="O784" i="2" s="1"/>
  <c r="N783" i="2"/>
  <c r="O783" i="2" s="1"/>
  <c r="N782" i="2"/>
  <c r="O782" i="2" s="1"/>
  <c r="N781" i="2"/>
  <c r="O781" i="2" s="1"/>
  <c r="N780" i="2"/>
  <c r="O780" i="2" s="1"/>
  <c r="N779" i="2"/>
  <c r="O779" i="2" s="1"/>
  <c r="N778" i="2"/>
  <c r="O778" i="2" s="1"/>
  <c r="N777" i="2"/>
  <c r="O777" i="2" s="1"/>
  <c r="N776" i="2"/>
  <c r="O776" i="2" s="1"/>
  <c r="N775" i="2"/>
  <c r="O775" i="2" s="1"/>
  <c r="N774" i="2"/>
  <c r="O774" i="2" s="1"/>
  <c r="N773" i="2"/>
  <c r="O773" i="2" s="1"/>
  <c r="N772" i="2"/>
  <c r="O772" i="2" s="1"/>
  <c r="N771" i="2"/>
  <c r="O771" i="2" s="1"/>
  <c r="N770" i="2"/>
  <c r="O770" i="2" s="1"/>
  <c r="N769" i="2"/>
  <c r="O769" i="2" s="1"/>
  <c r="N768" i="2"/>
  <c r="O768" i="2" s="1"/>
  <c r="N767" i="2"/>
  <c r="O767" i="2" s="1"/>
  <c r="N766" i="2"/>
  <c r="O766" i="2" s="1"/>
  <c r="N765" i="2"/>
  <c r="O765" i="2" s="1"/>
  <c r="N764" i="2"/>
  <c r="O764" i="2" s="1"/>
  <c r="N763" i="2"/>
  <c r="O763" i="2" s="1"/>
  <c r="N762" i="2"/>
  <c r="O762" i="2" s="1"/>
  <c r="N761" i="2"/>
  <c r="O761" i="2" s="1"/>
  <c r="N760" i="2"/>
  <c r="O760" i="2" s="1"/>
  <c r="N759" i="2"/>
  <c r="O759" i="2" s="1"/>
  <c r="N758" i="2"/>
  <c r="O758" i="2" s="1"/>
  <c r="N757" i="2"/>
  <c r="O757" i="2" s="1"/>
  <c r="N756" i="2"/>
  <c r="O756" i="2" s="1"/>
  <c r="N755" i="2"/>
  <c r="O755" i="2" s="1"/>
  <c r="N754" i="2"/>
  <c r="O754" i="2" s="1"/>
  <c r="N753" i="2"/>
  <c r="O753" i="2" s="1"/>
  <c r="N752" i="2"/>
  <c r="O752" i="2" s="1"/>
  <c r="N751" i="2"/>
  <c r="O751" i="2" s="1"/>
  <c r="N750" i="2"/>
  <c r="O750" i="2" s="1"/>
  <c r="N749" i="2"/>
  <c r="O749" i="2" s="1"/>
  <c r="N748" i="2"/>
  <c r="O748" i="2" s="1"/>
  <c r="N747" i="2"/>
  <c r="O747" i="2" s="1"/>
  <c r="N746" i="2"/>
  <c r="O746" i="2" s="1"/>
  <c r="N745" i="2"/>
  <c r="O745" i="2" s="1"/>
  <c r="N744" i="2"/>
  <c r="O744" i="2" s="1"/>
  <c r="N743" i="2"/>
  <c r="O743" i="2" s="1"/>
  <c r="N742" i="2"/>
  <c r="O742" i="2" s="1"/>
  <c r="N741" i="2"/>
  <c r="O741" i="2" s="1"/>
  <c r="N740" i="2"/>
  <c r="O740" i="2" s="1"/>
  <c r="N739" i="2"/>
  <c r="O739" i="2" s="1"/>
  <c r="N738" i="2"/>
  <c r="O738" i="2" s="1"/>
  <c r="N737" i="2"/>
  <c r="O737" i="2" s="1"/>
  <c r="N736" i="2"/>
  <c r="O736" i="2" s="1"/>
  <c r="N735" i="2"/>
  <c r="O735" i="2" s="1"/>
  <c r="N734" i="2"/>
  <c r="O734" i="2" s="1"/>
  <c r="N733" i="2"/>
  <c r="O733" i="2" s="1"/>
  <c r="N732" i="2"/>
  <c r="O732" i="2" s="1"/>
  <c r="N731" i="2"/>
  <c r="O731" i="2" s="1"/>
  <c r="N730" i="2"/>
  <c r="O730" i="2" s="1"/>
  <c r="N729" i="2"/>
  <c r="O729" i="2" s="1"/>
  <c r="N728" i="2"/>
  <c r="O728" i="2" s="1"/>
  <c r="N727" i="2"/>
  <c r="O727" i="2" s="1"/>
  <c r="N726" i="2"/>
  <c r="O726" i="2" s="1"/>
  <c r="N725" i="2"/>
  <c r="O725" i="2" s="1"/>
  <c r="N724" i="2"/>
  <c r="O724" i="2" s="1"/>
  <c r="N723" i="2"/>
  <c r="O723" i="2" s="1"/>
  <c r="N722" i="2"/>
  <c r="O722" i="2" s="1"/>
  <c r="N721" i="2"/>
  <c r="O721" i="2" s="1"/>
  <c r="N720" i="2"/>
  <c r="O720" i="2" s="1"/>
  <c r="N719" i="2"/>
  <c r="O719" i="2" s="1"/>
  <c r="N718" i="2"/>
  <c r="O718" i="2" s="1"/>
  <c r="N717" i="2"/>
  <c r="O717" i="2" s="1"/>
  <c r="N716" i="2"/>
  <c r="O716" i="2" s="1"/>
  <c r="N715" i="2"/>
  <c r="O715" i="2" s="1"/>
  <c r="N714" i="2"/>
  <c r="O714" i="2" s="1"/>
  <c r="N713" i="2"/>
  <c r="O713" i="2" s="1"/>
  <c r="N712" i="2"/>
  <c r="O712" i="2" s="1"/>
  <c r="N711" i="2"/>
  <c r="O711" i="2" s="1"/>
  <c r="N710" i="2"/>
  <c r="O710" i="2" s="1"/>
  <c r="N709" i="2"/>
  <c r="O709" i="2" s="1"/>
  <c r="N708" i="2"/>
  <c r="O708" i="2" s="1"/>
  <c r="N707" i="2"/>
  <c r="O707" i="2" s="1"/>
  <c r="N706" i="2"/>
  <c r="O706" i="2" s="1"/>
  <c r="N705" i="2"/>
  <c r="O705" i="2" s="1"/>
  <c r="N704" i="2"/>
  <c r="O704" i="2" s="1"/>
  <c r="N703" i="2"/>
  <c r="O703" i="2" s="1"/>
  <c r="N702" i="2"/>
  <c r="O702" i="2" s="1"/>
  <c r="N701" i="2"/>
  <c r="O701" i="2" s="1"/>
  <c r="N700" i="2"/>
  <c r="O700" i="2" s="1"/>
  <c r="N699" i="2"/>
  <c r="O699" i="2" s="1"/>
  <c r="N698" i="2"/>
  <c r="O698" i="2" s="1"/>
  <c r="N697" i="2"/>
  <c r="O697" i="2" s="1"/>
  <c r="N696" i="2"/>
  <c r="O696" i="2" s="1"/>
  <c r="N695" i="2"/>
  <c r="O695" i="2" s="1"/>
  <c r="N694" i="2"/>
  <c r="O694" i="2" s="1"/>
  <c r="N693" i="2"/>
  <c r="O693" i="2" s="1"/>
  <c r="N692" i="2"/>
  <c r="O692" i="2" s="1"/>
  <c r="N691" i="2"/>
  <c r="O691" i="2" s="1"/>
  <c r="N690" i="2"/>
  <c r="O690" i="2" s="1"/>
  <c r="N689" i="2"/>
  <c r="O689" i="2" s="1"/>
  <c r="N688" i="2"/>
  <c r="O688" i="2" s="1"/>
  <c r="N687" i="2"/>
  <c r="O687" i="2" s="1"/>
  <c r="N686" i="2"/>
  <c r="O686" i="2" s="1"/>
  <c r="N685" i="2"/>
  <c r="O685" i="2" s="1"/>
  <c r="N684" i="2"/>
  <c r="O684" i="2" s="1"/>
  <c r="N683" i="2"/>
  <c r="O683" i="2" s="1"/>
  <c r="N681" i="2"/>
  <c r="O681" i="2" s="1"/>
  <c r="N680" i="2"/>
  <c r="O680" i="2" s="1"/>
  <c r="N679" i="2"/>
  <c r="O679" i="2" s="1"/>
  <c r="N678" i="2"/>
  <c r="O678" i="2" s="1"/>
  <c r="N677" i="2"/>
  <c r="O677" i="2" s="1"/>
  <c r="N676" i="2"/>
  <c r="O676" i="2" s="1"/>
  <c r="N675" i="2"/>
  <c r="O675" i="2" s="1"/>
  <c r="N674" i="2"/>
  <c r="O674" i="2" s="1"/>
  <c r="N673" i="2"/>
  <c r="O673" i="2" s="1"/>
  <c r="N672" i="2"/>
  <c r="O672" i="2" s="1"/>
  <c r="N671" i="2"/>
  <c r="O671" i="2" s="1"/>
  <c r="N670" i="2"/>
  <c r="O670" i="2" s="1"/>
  <c r="N669" i="2"/>
  <c r="O669" i="2" s="1"/>
  <c r="N668" i="2"/>
  <c r="O668" i="2" s="1"/>
  <c r="N667" i="2"/>
  <c r="O667" i="2" s="1"/>
  <c r="N666" i="2"/>
  <c r="O666" i="2" s="1"/>
  <c r="N665" i="2"/>
  <c r="O665" i="2" s="1"/>
  <c r="N664" i="2"/>
  <c r="O664" i="2" s="1"/>
  <c r="N663" i="2"/>
  <c r="O663" i="2" s="1"/>
  <c r="N662" i="2"/>
  <c r="O662" i="2" s="1"/>
  <c r="N661" i="2"/>
  <c r="O661" i="2" s="1"/>
  <c r="N660" i="2"/>
  <c r="O660" i="2" s="1"/>
  <c r="N659" i="2"/>
  <c r="O659" i="2" s="1"/>
  <c r="N658" i="2"/>
  <c r="O658" i="2" s="1"/>
  <c r="N657" i="2"/>
  <c r="O657" i="2" s="1"/>
  <c r="N656" i="2"/>
  <c r="O656" i="2" s="1"/>
  <c r="N655" i="2"/>
  <c r="O655" i="2" s="1"/>
  <c r="N654" i="2"/>
  <c r="O654" i="2" s="1"/>
  <c r="N653" i="2"/>
  <c r="O653" i="2" s="1"/>
  <c r="N652" i="2"/>
  <c r="O652" i="2" s="1"/>
  <c r="N651" i="2"/>
  <c r="O651" i="2" s="1"/>
  <c r="N650" i="2"/>
  <c r="O650" i="2" s="1"/>
  <c r="N649" i="2"/>
  <c r="O649" i="2" s="1"/>
  <c r="N648" i="2"/>
  <c r="O648" i="2" s="1"/>
  <c r="N647" i="2"/>
  <c r="O647" i="2" s="1"/>
  <c r="N646" i="2"/>
  <c r="O646" i="2" s="1"/>
  <c r="N645" i="2"/>
  <c r="O645" i="2" s="1"/>
  <c r="N644" i="2"/>
  <c r="O644" i="2" s="1"/>
  <c r="N643" i="2"/>
  <c r="O643" i="2" s="1"/>
  <c r="N642" i="2"/>
  <c r="O642" i="2" s="1"/>
  <c r="N641" i="2"/>
  <c r="O641" i="2" s="1"/>
  <c r="N640" i="2"/>
  <c r="O640" i="2" s="1"/>
  <c r="N639" i="2"/>
  <c r="O639" i="2" s="1"/>
  <c r="N638" i="2"/>
  <c r="O638" i="2" s="1"/>
  <c r="N637" i="2"/>
  <c r="O637" i="2" s="1"/>
  <c r="N636" i="2"/>
  <c r="O636" i="2" s="1"/>
  <c r="N635" i="2"/>
  <c r="O635" i="2" s="1"/>
  <c r="N634" i="2"/>
  <c r="O634" i="2" s="1"/>
  <c r="N633" i="2"/>
  <c r="O633" i="2" s="1"/>
  <c r="N632" i="2"/>
  <c r="O632" i="2" s="1"/>
  <c r="N631" i="2"/>
  <c r="O631" i="2" s="1"/>
  <c r="N630" i="2"/>
  <c r="O630" i="2" s="1"/>
  <c r="N629" i="2"/>
  <c r="O629" i="2" s="1"/>
  <c r="N628" i="2"/>
  <c r="O628" i="2" s="1"/>
  <c r="N627" i="2"/>
  <c r="O627" i="2" s="1"/>
  <c r="N626" i="2"/>
  <c r="O626" i="2" s="1"/>
  <c r="N625" i="2"/>
  <c r="O625" i="2" s="1"/>
  <c r="N624" i="2"/>
  <c r="O624" i="2" s="1"/>
  <c r="N623" i="2"/>
  <c r="O623" i="2" s="1"/>
  <c r="N622" i="2"/>
  <c r="O622" i="2" s="1"/>
  <c r="N621" i="2"/>
  <c r="O621" i="2" s="1"/>
  <c r="N620" i="2"/>
  <c r="O620" i="2" s="1"/>
  <c r="N619" i="2"/>
  <c r="O619" i="2" s="1"/>
  <c r="N618" i="2"/>
  <c r="O618" i="2" s="1"/>
  <c r="N617" i="2"/>
  <c r="O617" i="2" s="1"/>
  <c r="N616" i="2"/>
  <c r="O616" i="2" s="1"/>
  <c r="N615" i="2"/>
  <c r="O615" i="2" s="1"/>
  <c r="N614" i="2"/>
  <c r="O614" i="2" s="1"/>
  <c r="N613" i="2"/>
  <c r="O613" i="2" s="1"/>
  <c r="N612" i="2"/>
  <c r="O612" i="2" s="1"/>
  <c r="N611" i="2"/>
  <c r="O611" i="2" s="1"/>
  <c r="N610" i="2"/>
  <c r="O610" i="2" s="1"/>
  <c r="N609" i="2"/>
  <c r="O609" i="2" s="1"/>
  <c r="N608" i="2"/>
  <c r="O608" i="2" s="1"/>
  <c r="N607" i="2"/>
  <c r="O607" i="2" s="1"/>
  <c r="N606" i="2"/>
  <c r="O606" i="2" s="1"/>
  <c r="N605" i="2"/>
  <c r="O605" i="2" s="1"/>
  <c r="N604" i="2"/>
  <c r="O604" i="2" s="1"/>
  <c r="N603" i="2"/>
  <c r="O603" i="2" s="1"/>
  <c r="N602" i="2"/>
  <c r="O602" i="2" s="1"/>
  <c r="N601" i="2"/>
  <c r="O601" i="2" s="1"/>
  <c r="N600" i="2"/>
  <c r="O600" i="2" s="1"/>
  <c r="N599" i="2"/>
  <c r="O599" i="2" s="1"/>
  <c r="N598" i="2"/>
  <c r="O598" i="2" s="1"/>
  <c r="N597" i="2"/>
  <c r="O597" i="2" s="1"/>
  <c r="N596" i="2"/>
  <c r="O596" i="2" s="1"/>
  <c r="N595" i="2"/>
  <c r="O595" i="2" s="1"/>
  <c r="N594" i="2"/>
  <c r="O594" i="2" s="1"/>
  <c r="N593" i="2"/>
  <c r="O593" i="2" s="1"/>
  <c r="A592" i="2"/>
  <c r="N592" i="2" s="1"/>
  <c r="O592" i="2" s="1"/>
  <c r="A591" i="2"/>
  <c r="N591" i="2" s="1"/>
  <c r="O591" i="2" s="1"/>
  <c r="A590" i="2"/>
  <c r="N590" i="2" s="1"/>
  <c r="O590" i="2" s="1"/>
  <c r="A589" i="2"/>
  <c r="N589" i="2" s="1"/>
  <c r="O589" i="2" s="1"/>
  <c r="A588" i="2"/>
  <c r="N588" i="2" s="1"/>
  <c r="O588" i="2" s="1"/>
  <c r="A587" i="2"/>
  <c r="N587" i="2" s="1"/>
  <c r="O587" i="2" s="1"/>
  <c r="A586" i="2"/>
  <c r="N586" i="2" s="1"/>
  <c r="O586" i="2" s="1"/>
  <c r="A585" i="2"/>
  <c r="N585" i="2" s="1"/>
  <c r="O585" i="2" s="1"/>
  <c r="A584" i="2"/>
  <c r="N584" i="2" s="1"/>
  <c r="O584" i="2" s="1"/>
  <c r="A583" i="2"/>
  <c r="N583" i="2" s="1"/>
  <c r="O583" i="2" s="1"/>
  <c r="A582" i="2"/>
  <c r="N582" i="2" s="1"/>
  <c r="O582" i="2" s="1"/>
  <c r="A581" i="2"/>
  <c r="N581" i="2" s="1"/>
  <c r="O581" i="2" s="1"/>
  <c r="A580" i="2"/>
  <c r="N580" i="2" s="1"/>
  <c r="O580" i="2" s="1"/>
  <c r="A579" i="2"/>
  <c r="N579" i="2" s="1"/>
  <c r="O579" i="2" s="1"/>
  <c r="A578" i="2"/>
  <c r="N578" i="2" s="1"/>
  <c r="O578" i="2" s="1"/>
  <c r="A577" i="2"/>
  <c r="N577" i="2" s="1"/>
  <c r="O577" i="2" s="1"/>
  <c r="A576" i="2"/>
  <c r="N576" i="2" s="1"/>
  <c r="O576" i="2" s="1"/>
  <c r="A575" i="2"/>
  <c r="N575" i="2" s="1"/>
  <c r="O575" i="2" s="1"/>
  <c r="A574" i="2"/>
  <c r="N574" i="2" s="1"/>
  <c r="O574" i="2" s="1"/>
  <c r="A573" i="2"/>
  <c r="N573" i="2" s="1"/>
  <c r="O573" i="2" s="1"/>
  <c r="A572" i="2"/>
  <c r="N572" i="2" s="1"/>
  <c r="O572" i="2" s="1"/>
  <c r="A571" i="2"/>
  <c r="N571" i="2" s="1"/>
  <c r="O571" i="2" s="1"/>
  <c r="A570" i="2"/>
  <c r="N570" i="2" s="1"/>
  <c r="O570" i="2" s="1"/>
  <c r="A569" i="2"/>
  <c r="N569" i="2" s="1"/>
  <c r="O569" i="2" s="1"/>
  <c r="A568" i="2"/>
  <c r="N568" i="2" s="1"/>
  <c r="O568" i="2" s="1"/>
  <c r="A567" i="2"/>
  <c r="N567" i="2" s="1"/>
  <c r="O567" i="2" s="1"/>
  <c r="A566" i="2"/>
  <c r="N566" i="2" s="1"/>
  <c r="O566" i="2" s="1"/>
  <c r="A565" i="2"/>
  <c r="N565" i="2" s="1"/>
  <c r="O565" i="2" s="1"/>
  <c r="A564" i="2"/>
  <c r="N564" i="2" s="1"/>
  <c r="O564" i="2" s="1"/>
  <c r="A563" i="2"/>
  <c r="N563" i="2" s="1"/>
  <c r="O563" i="2" s="1"/>
  <c r="A562" i="2"/>
  <c r="N562" i="2" s="1"/>
  <c r="O562" i="2" s="1"/>
  <c r="A561" i="2"/>
  <c r="N561" i="2" s="1"/>
  <c r="O561" i="2" s="1"/>
  <c r="A560" i="2"/>
  <c r="N560" i="2" s="1"/>
  <c r="O560" i="2" s="1"/>
  <c r="A559" i="2"/>
  <c r="N559" i="2" s="1"/>
  <c r="O559" i="2" s="1"/>
  <c r="A558" i="2"/>
  <c r="N558" i="2" s="1"/>
  <c r="O558" i="2" s="1"/>
  <c r="A557" i="2"/>
  <c r="N557" i="2" s="1"/>
  <c r="O557" i="2" s="1"/>
  <c r="A556" i="2"/>
  <c r="N556" i="2" s="1"/>
  <c r="O556" i="2" s="1"/>
  <c r="A555" i="2"/>
  <c r="N555" i="2" s="1"/>
  <c r="O555" i="2" s="1"/>
  <c r="A554" i="2"/>
  <c r="N554" i="2" s="1"/>
  <c r="O554" i="2" s="1"/>
  <c r="A553" i="2"/>
  <c r="N553" i="2" s="1"/>
  <c r="O553" i="2" s="1"/>
  <c r="A552" i="2"/>
  <c r="N552" i="2" s="1"/>
  <c r="O552" i="2" s="1"/>
  <c r="A551" i="2"/>
  <c r="N551" i="2" s="1"/>
  <c r="O551" i="2" s="1"/>
  <c r="A550" i="2"/>
  <c r="N550" i="2" s="1"/>
  <c r="O550" i="2" s="1"/>
  <c r="A549" i="2"/>
  <c r="N549" i="2" s="1"/>
  <c r="O549" i="2" s="1"/>
  <c r="A548" i="2"/>
  <c r="N548" i="2" s="1"/>
  <c r="O548" i="2" s="1"/>
  <c r="A547" i="2"/>
  <c r="N547" i="2" s="1"/>
  <c r="O547" i="2" s="1"/>
  <c r="A546" i="2"/>
  <c r="N546" i="2" s="1"/>
  <c r="O546" i="2" s="1"/>
  <c r="A545" i="2"/>
  <c r="N545" i="2" s="1"/>
  <c r="O545" i="2" s="1"/>
  <c r="A544" i="2"/>
  <c r="N544" i="2" s="1"/>
  <c r="O544" i="2" s="1"/>
  <c r="A543" i="2"/>
  <c r="N543" i="2" s="1"/>
  <c r="O543" i="2" s="1"/>
  <c r="A542" i="2"/>
  <c r="N542" i="2" s="1"/>
  <c r="O542" i="2" s="1"/>
  <c r="A541" i="2"/>
  <c r="N541" i="2" s="1"/>
  <c r="A540" i="2"/>
  <c r="N540" i="2" s="1"/>
  <c r="O540" i="2" s="1"/>
  <c r="A539" i="2"/>
  <c r="N539" i="2" s="1"/>
  <c r="O539" i="2" s="1"/>
  <c r="A538" i="2"/>
  <c r="N538" i="2" s="1"/>
  <c r="O538" i="2" s="1"/>
  <c r="A537" i="2"/>
  <c r="N537" i="2" s="1"/>
  <c r="O537" i="2" s="1"/>
  <c r="A536" i="2"/>
  <c r="N536" i="2" s="1"/>
  <c r="O536" i="2" s="1"/>
  <c r="A535" i="2"/>
  <c r="N535" i="2" s="1"/>
  <c r="O535" i="2" s="1"/>
  <c r="A534" i="2"/>
  <c r="N534" i="2" s="1"/>
  <c r="O534" i="2" s="1"/>
  <c r="A533" i="2"/>
  <c r="N533" i="2" s="1"/>
  <c r="O533" i="2" s="1"/>
  <c r="A532" i="2"/>
  <c r="N532" i="2" s="1"/>
  <c r="O532" i="2" s="1"/>
  <c r="A531" i="2"/>
  <c r="N531" i="2" s="1"/>
  <c r="O531" i="2" s="1"/>
  <c r="A530" i="2"/>
  <c r="N530" i="2" s="1"/>
  <c r="O530" i="2" s="1"/>
  <c r="A529" i="2"/>
  <c r="N529" i="2" s="1"/>
  <c r="O529" i="2" s="1"/>
  <c r="A528" i="2"/>
  <c r="N528" i="2" s="1"/>
  <c r="O528" i="2" s="1"/>
  <c r="A527" i="2"/>
  <c r="N527" i="2" s="1"/>
  <c r="O527" i="2" s="1"/>
  <c r="A526" i="2"/>
  <c r="N526" i="2" s="1"/>
  <c r="O526" i="2" s="1"/>
  <c r="A525" i="2"/>
  <c r="N525" i="2" s="1"/>
  <c r="O525" i="2" s="1"/>
  <c r="A524" i="2"/>
  <c r="N524" i="2" s="1"/>
  <c r="O524" i="2" s="1"/>
  <c r="A523" i="2"/>
  <c r="N523" i="2" s="1"/>
  <c r="O523" i="2" s="1"/>
  <c r="A522" i="2"/>
  <c r="N522" i="2" s="1"/>
  <c r="O522" i="2" s="1"/>
  <c r="A521" i="2"/>
  <c r="N521" i="2" s="1"/>
  <c r="O521" i="2" s="1"/>
  <c r="A520" i="2"/>
  <c r="N520" i="2" s="1"/>
  <c r="O520" i="2" s="1"/>
  <c r="A519" i="2"/>
  <c r="N519" i="2" s="1"/>
  <c r="O519" i="2" s="1"/>
  <c r="A518" i="2"/>
  <c r="N518" i="2" s="1"/>
  <c r="O518" i="2" s="1"/>
  <c r="A517" i="2"/>
  <c r="N517" i="2" s="1"/>
  <c r="O517" i="2" s="1"/>
  <c r="A516" i="2"/>
  <c r="N516" i="2" s="1"/>
  <c r="O516" i="2" s="1"/>
  <c r="A515" i="2"/>
  <c r="N515" i="2" s="1"/>
  <c r="O515" i="2" s="1"/>
  <c r="A514" i="2"/>
  <c r="N514" i="2" s="1"/>
  <c r="O514" i="2" s="1"/>
  <c r="A513" i="2"/>
  <c r="N513" i="2" s="1"/>
  <c r="O513" i="2" s="1"/>
  <c r="A512" i="2"/>
  <c r="N512" i="2" s="1"/>
  <c r="O512" i="2" s="1"/>
  <c r="A511" i="2"/>
  <c r="N511" i="2" s="1"/>
  <c r="O511" i="2" s="1"/>
  <c r="A510" i="2"/>
  <c r="N510" i="2" s="1"/>
  <c r="O510" i="2" s="1"/>
  <c r="A509" i="2"/>
  <c r="N509" i="2" s="1"/>
  <c r="O509" i="2" s="1"/>
  <c r="A508" i="2"/>
  <c r="N508" i="2" s="1"/>
  <c r="O508" i="2" s="1"/>
  <c r="A507" i="2"/>
  <c r="N507" i="2" s="1"/>
  <c r="O507" i="2" s="1"/>
  <c r="A506" i="2"/>
  <c r="N506" i="2" s="1"/>
  <c r="O506" i="2" s="1"/>
  <c r="A505" i="2"/>
  <c r="N505" i="2" s="1"/>
  <c r="O505" i="2" s="1"/>
  <c r="A504" i="2"/>
  <c r="N504" i="2" s="1"/>
  <c r="O504" i="2" s="1"/>
  <c r="A503" i="2"/>
  <c r="N503" i="2" s="1"/>
  <c r="O503" i="2" s="1"/>
  <c r="A502" i="2"/>
  <c r="N502" i="2" s="1"/>
  <c r="O502" i="2" s="1"/>
  <c r="A501" i="2"/>
  <c r="N501" i="2" s="1"/>
  <c r="O501" i="2" s="1"/>
  <c r="A500" i="2"/>
  <c r="N500" i="2" s="1"/>
  <c r="O500" i="2" s="1"/>
  <c r="A499" i="2"/>
  <c r="N499" i="2" s="1"/>
  <c r="O499" i="2" s="1"/>
  <c r="A498" i="2"/>
  <c r="N498" i="2" s="1"/>
  <c r="O498" i="2" s="1"/>
  <c r="A497" i="2"/>
  <c r="N497" i="2" s="1"/>
  <c r="O497" i="2" s="1"/>
  <c r="A496" i="2"/>
  <c r="N496" i="2" s="1"/>
  <c r="O496" i="2" s="1"/>
  <c r="A495" i="2"/>
  <c r="N495" i="2" s="1"/>
  <c r="O495" i="2" s="1"/>
  <c r="A494" i="2"/>
  <c r="N494" i="2" s="1"/>
  <c r="O494" i="2" s="1"/>
  <c r="A493" i="2"/>
  <c r="N493" i="2" s="1"/>
  <c r="O493" i="2" s="1"/>
  <c r="A492" i="2"/>
  <c r="N492" i="2" s="1"/>
  <c r="O492" i="2" s="1"/>
  <c r="A491" i="2"/>
  <c r="N491" i="2" s="1"/>
  <c r="O491" i="2" s="1"/>
  <c r="A490" i="2"/>
  <c r="N490" i="2" s="1"/>
  <c r="O490" i="2" s="1"/>
  <c r="A489" i="2"/>
  <c r="N489" i="2" s="1"/>
  <c r="O489" i="2" s="1"/>
  <c r="A488" i="2"/>
  <c r="N488" i="2" s="1"/>
  <c r="O488" i="2" s="1"/>
  <c r="A487" i="2"/>
  <c r="N487" i="2" s="1"/>
  <c r="O487" i="2" s="1"/>
  <c r="A486" i="2"/>
  <c r="N486" i="2" s="1"/>
  <c r="O486" i="2" s="1"/>
  <c r="A485" i="2"/>
  <c r="N485" i="2" s="1"/>
  <c r="O485" i="2" s="1"/>
  <c r="A484" i="2"/>
  <c r="N484" i="2" s="1"/>
  <c r="O484" i="2" s="1"/>
  <c r="A483" i="2"/>
  <c r="N483" i="2" s="1"/>
  <c r="O483" i="2" s="1"/>
  <c r="A482" i="2"/>
  <c r="N482" i="2" s="1"/>
  <c r="O482" i="2" s="1"/>
  <c r="A481" i="2"/>
  <c r="N481" i="2" s="1"/>
  <c r="O481" i="2" s="1"/>
  <c r="A480" i="2"/>
  <c r="N480" i="2" s="1"/>
  <c r="O480" i="2" s="1"/>
  <c r="A479" i="2"/>
  <c r="N479" i="2" s="1"/>
  <c r="O479" i="2" s="1"/>
  <c r="A478" i="2"/>
  <c r="N478" i="2" s="1"/>
  <c r="O478" i="2" s="1"/>
  <c r="A477" i="2"/>
  <c r="N477" i="2" s="1"/>
  <c r="O477" i="2" s="1"/>
  <c r="A476" i="2"/>
  <c r="N476" i="2" s="1"/>
  <c r="O476" i="2" s="1"/>
  <c r="A475" i="2"/>
  <c r="N475" i="2" s="1"/>
  <c r="O475" i="2" s="1"/>
  <c r="A474" i="2"/>
  <c r="N474" i="2" s="1"/>
  <c r="O474" i="2" s="1"/>
  <c r="A473" i="2"/>
  <c r="N473" i="2" s="1"/>
  <c r="O473" i="2" s="1"/>
  <c r="A472" i="2"/>
  <c r="N472" i="2" s="1"/>
  <c r="O472" i="2" s="1"/>
  <c r="A471" i="2"/>
  <c r="N471" i="2" s="1"/>
  <c r="O471" i="2" s="1"/>
  <c r="A470" i="2"/>
  <c r="N470" i="2" s="1"/>
  <c r="O470" i="2" s="1"/>
  <c r="A469" i="2"/>
  <c r="N469" i="2" s="1"/>
  <c r="O469" i="2" s="1"/>
  <c r="A468" i="2"/>
  <c r="N468" i="2" s="1"/>
  <c r="O468" i="2" s="1"/>
  <c r="A467" i="2"/>
  <c r="N467" i="2" s="1"/>
  <c r="O467" i="2" s="1"/>
  <c r="A466" i="2"/>
  <c r="N466" i="2" s="1"/>
  <c r="O466" i="2" s="1"/>
  <c r="A465" i="2"/>
  <c r="N465" i="2" s="1"/>
  <c r="O465" i="2" s="1"/>
  <c r="A464" i="2"/>
  <c r="N464" i="2" s="1"/>
  <c r="O464" i="2" s="1"/>
  <c r="A463" i="2"/>
  <c r="N463" i="2" s="1"/>
  <c r="O463" i="2" s="1"/>
  <c r="A462" i="2"/>
  <c r="N462" i="2" s="1"/>
  <c r="O462" i="2" s="1"/>
  <c r="A461" i="2"/>
  <c r="N461" i="2" s="1"/>
  <c r="O461" i="2" s="1"/>
  <c r="A460" i="2"/>
  <c r="N460" i="2" s="1"/>
  <c r="O460" i="2" s="1"/>
  <c r="A459" i="2"/>
  <c r="N459" i="2" s="1"/>
  <c r="O459" i="2" s="1"/>
  <c r="A458" i="2"/>
  <c r="N458" i="2" s="1"/>
  <c r="O458" i="2" s="1"/>
  <c r="A457" i="2"/>
  <c r="N457" i="2" s="1"/>
  <c r="O457" i="2" s="1"/>
  <c r="A456" i="2"/>
  <c r="N456" i="2" s="1"/>
  <c r="O456" i="2" s="1"/>
  <c r="A455" i="2"/>
  <c r="N455" i="2" s="1"/>
  <c r="O455" i="2" s="1"/>
  <c r="A454" i="2"/>
  <c r="N454" i="2" s="1"/>
  <c r="O454" i="2" s="1"/>
  <c r="A453" i="2"/>
  <c r="N453" i="2" s="1"/>
  <c r="O453" i="2" s="1"/>
  <c r="A452" i="2"/>
  <c r="N452" i="2" s="1"/>
  <c r="O452" i="2" s="1"/>
  <c r="A451" i="2"/>
  <c r="N451" i="2" s="1"/>
  <c r="O451" i="2" s="1"/>
  <c r="A450" i="2"/>
  <c r="N450" i="2" s="1"/>
  <c r="O450" i="2" s="1"/>
  <c r="A449" i="2"/>
  <c r="N449" i="2" s="1"/>
  <c r="O449" i="2" s="1"/>
  <c r="A448" i="2"/>
  <c r="N448" i="2" s="1"/>
  <c r="O448" i="2" s="1"/>
  <c r="A447" i="2"/>
  <c r="N447" i="2" s="1"/>
  <c r="O447" i="2" s="1"/>
  <c r="A446" i="2"/>
  <c r="N446" i="2" s="1"/>
  <c r="O446" i="2" s="1"/>
  <c r="A445" i="2"/>
  <c r="N445" i="2" s="1"/>
  <c r="O445" i="2" s="1"/>
  <c r="A444" i="2"/>
  <c r="N444" i="2" s="1"/>
  <c r="O444" i="2" s="1"/>
  <c r="A443" i="2"/>
  <c r="N443" i="2" s="1"/>
  <c r="O443" i="2" s="1"/>
  <c r="A442" i="2"/>
  <c r="N442" i="2" s="1"/>
  <c r="O442" i="2" s="1"/>
  <c r="A441" i="2"/>
  <c r="N441" i="2" s="1"/>
  <c r="O441" i="2" s="1"/>
  <c r="A440" i="2"/>
  <c r="N440" i="2" s="1"/>
  <c r="O440" i="2" s="1"/>
  <c r="A439" i="2"/>
  <c r="N439" i="2" s="1"/>
  <c r="O439" i="2" s="1"/>
  <c r="A438" i="2"/>
  <c r="N438" i="2" s="1"/>
  <c r="O438" i="2" s="1"/>
  <c r="A437" i="2"/>
  <c r="N437" i="2" s="1"/>
  <c r="O437" i="2" s="1"/>
  <c r="A436" i="2"/>
  <c r="N436" i="2" s="1"/>
  <c r="O436" i="2" s="1"/>
  <c r="A435" i="2"/>
  <c r="N435" i="2" s="1"/>
  <c r="O435" i="2" s="1"/>
  <c r="A434" i="2"/>
  <c r="N434" i="2" s="1"/>
  <c r="O434" i="2" s="1"/>
  <c r="A433" i="2"/>
  <c r="N433" i="2" s="1"/>
  <c r="O433" i="2" s="1"/>
  <c r="A432" i="2"/>
  <c r="N432" i="2" s="1"/>
  <c r="O432" i="2" s="1"/>
  <c r="A431" i="2"/>
  <c r="N431" i="2" s="1"/>
  <c r="O431" i="2" s="1"/>
  <c r="A430" i="2"/>
  <c r="N430" i="2" s="1"/>
  <c r="O430" i="2" s="1"/>
  <c r="A429" i="2"/>
  <c r="N429" i="2" s="1"/>
  <c r="O429" i="2" s="1"/>
  <c r="A428" i="2"/>
  <c r="N428" i="2" s="1"/>
  <c r="O428" i="2" s="1"/>
  <c r="A427" i="2"/>
  <c r="N427" i="2" s="1"/>
  <c r="O427" i="2" s="1"/>
  <c r="A426" i="2"/>
  <c r="N426" i="2" s="1"/>
  <c r="O426" i="2" s="1"/>
  <c r="A425" i="2"/>
  <c r="N425" i="2" s="1"/>
  <c r="O425" i="2" s="1"/>
  <c r="A424" i="2"/>
  <c r="N424" i="2" s="1"/>
  <c r="O424" i="2" s="1"/>
  <c r="A423" i="2"/>
  <c r="N423" i="2" s="1"/>
  <c r="O423" i="2" s="1"/>
  <c r="A422" i="2"/>
  <c r="N422" i="2" s="1"/>
  <c r="O422" i="2" s="1"/>
  <c r="A421" i="2"/>
  <c r="N421" i="2" s="1"/>
  <c r="O421" i="2" s="1"/>
  <c r="A420" i="2"/>
  <c r="N420" i="2" s="1"/>
  <c r="O420" i="2" s="1"/>
  <c r="A419" i="2"/>
  <c r="N419" i="2" s="1"/>
  <c r="O419" i="2" s="1"/>
  <c r="A418" i="2"/>
  <c r="N418" i="2" s="1"/>
  <c r="O418" i="2" s="1"/>
  <c r="A417" i="2"/>
  <c r="N417" i="2" s="1"/>
  <c r="O417" i="2" s="1"/>
  <c r="A416" i="2"/>
  <c r="N416" i="2" s="1"/>
  <c r="O416" i="2" s="1"/>
  <c r="A415" i="2"/>
  <c r="N415" i="2" s="1"/>
  <c r="O415" i="2" s="1"/>
  <c r="A414" i="2"/>
  <c r="N414" i="2" s="1"/>
  <c r="O414" i="2" s="1"/>
  <c r="A413" i="2"/>
  <c r="N413" i="2" s="1"/>
  <c r="O413" i="2" s="1"/>
  <c r="A412" i="2"/>
  <c r="N412" i="2" s="1"/>
  <c r="O412" i="2" s="1"/>
  <c r="A411" i="2"/>
  <c r="N411" i="2" s="1"/>
  <c r="O411" i="2" s="1"/>
  <c r="A410" i="2"/>
  <c r="N410" i="2" s="1"/>
  <c r="O410" i="2" s="1"/>
  <c r="A409" i="2"/>
  <c r="N409" i="2" s="1"/>
  <c r="O409" i="2" s="1"/>
  <c r="A408" i="2"/>
  <c r="N408" i="2" s="1"/>
  <c r="O408" i="2" s="1"/>
  <c r="A407" i="2"/>
  <c r="N407" i="2" s="1"/>
  <c r="O407" i="2" s="1"/>
  <c r="A406" i="2"/>
  <c r="N406" i="2" s="1"/>
  <c r="O406" i="2" s="1"/>
  <c r="A405" i="2"/>
  <c r="N405" i="2" s="1"/>
  <c r="O405" i="2" s="1"/>
  <c r="A404" i="2"/>
  <c r="N404" i="2" s="1"/>
  <c r="O404" i="2" s="1"/>
  <c r="A403" i="2"/>
  <c r="N403" i="2" s="1"/>
  <c r="O403" i="2" s="1"/>
  <c r="A402" i="2"/>
  <c r="N402" i="2" s="1"/>
  <c r="O402" i="2" s="1"/>
  <c r="A401" i="2"/>
  <c r="N401" i="2" s="1"/>
  <c r="O401" i="2" s="1"/>
  <c r="A400" i="2"/>
  <c r="N400" i="2" s="1"/>
  <c r="O400" i="2" s="1"/>
  <c r="A399" i="2"/>
  <c r="N399" i="2" s="1"/>
  <c r="O399" i="2" s="1"/>
  <c r="A398" i="2"/>
  <c r="N398" i="2" s="1"/>
  <c r="O398" i="2" s="1"/>
  <c r="A397" i="2"/>
  <c r="N397" i="2" s="1"/>
  <c r="O397" i="2" s="1"/>
  <c r="A396" i="2"/>
  <c r="N396" i="2" s="1"/>
  <c r="O396" i="2" s="1"/>
  <c r="A395" i="2"/>
  <c r="N395" i="2" s="1"/>
  <c r="O395" i="2" s="1"/>
  <c r="A394" i="2"/>
  <c r="N394" i="2" s="1"/>
  <c r="O394" i="2" s="1"/>
  <c r="A393" i="2"/>
  <c r="N393" i="2" s="1"/>
  <c r="O393" i="2" s="1"/>
  <c r="A392" i="2"/>
  <c r="N392" i="2" s="1"/>
  <c r="O392" i="2" s="1"/>
  <c r="A391" i="2"/>
  <c r="N391" i="2" s="1"/>
  <c r="O391" i="2" s="1"/>
  <c r="A390" i="2"/>
  <c r="N390" i="2" s="1"/>
  <c r="O390" i="2" s="1"/>
  <c r="A389" i="2"/>
  <c r="N389" i="2" s="1"/>
  <c r="O389" i="2" s="1"/>
  <c r="A388" i="2"/>
  <c r="N388" i="2" s="1"/>
  <c r="O388" i="2" s="1"/>
  <c r="A387" i="2"/>
  <c r="N387" i="2" s="1"/>
  <c r="O387" i="2" s="1"/>
  <c r="A386" i="2"/>
  <c r="N386" i="2" s="1"/>
  <c r="O386" i="2" s="1"/>
  <c r="A385" i="2"/>
  <c r="N385" i="2" s="1"/>
  <c r="O385" i="2" s="1"/>
  <c r="A384" i="2"/>
  <c r="N384" i="2" s="1"/>
  <c r="O384" i="2" s="1"/>
  <c r="A383" i="2"/>
  <c r="N383" i="2" s="1"/>
  <c r="O383" i="2" s="1"/>
  <c r="A382" i="2"/>
  <c r="N382" i="2" s="1"/>
  <c r="O382" i="2" s="1"/>
  <c r="A381" i="2"/>
  <c r="N381" i="2" s="1"/>
  <c r="O381" i="2" s="1"/>
  <c r="A380" i="2"/>
  <c r="N380" i="2" s="1"/>
  <c r="O380" i="2" s="1"/>
  <c r="A379" i="2"/>
  <c r="N379" i="2" s="1"/>
  <c r="O379" i="2" s="1"/>
  <c r="A378" i="2"/>
  <c r="N378" i="2" s="1"/>
  <c r="O378" i="2" s="1"/>
  <c r="A377" i="2"/>
  <c r="N377" i="2" s="1"/>
  <c r="O377" i="2" s="1"/>
  <c r="A376" i="2"/>
  <c r="N376" i="2" s="1"/>
  <c r="O376" i="2" s="1"/>
  <c r="A375" i="2"/>
  <c r="N375" i="2" s="1"/>
  <c r="O375" i="2" s="1"/>
  <c r="A374" i="2"/>
  <c r="N374" i="2" s="1"/>
  <c r="O374" i="2" s="1"/>
  <c r="A373" i="2"/>
  <c r="N373" i="2" s="1"/>
  <c r="O373" i="2" s="1"/>
  <c r="A372" i="2"/>
  <c r="N372" i="2" s="1"/>
  <c r="O372" i="2" s="1"/>
  <c r="A371" i="2"/>
  <c r="N371" i="2" s="1"/>
  <c r="O371" i="2" s="1"/>
  <c r="N370" i="2"/>
  <c r="O370" i="2" s="1"/>
  <c r="N369" i="2"/>
  <c r="O369" i="2" s="1"/>
  <c r="N368" i="2"/>
  <c r="O368" i="2" s="1"/>
  <c r="A367" i="2"/>
  <c r="N367" i="2" s="1"/>
  <c r="O367" i="2" s="1"/>
  <c r="A366" i="2"/>
  <c r="N366" i="2" s="1"/>
  <c r="O366" i="2" s="1"/>
  <c r="A365" i="2"/>
  <c r="N365" i="2" s="1"/>
  <c r="O365" i="2" s="1"/>
  <c r="A364" i="2"/>
  <c r="N364" i="2" s="1"/>
  <c r="O364" i="2" s="1"/>
  <c r="A363" i="2"/>
  <c r="N363" i="2" s="1"/>
  <c r="O363" i="2" s="1"/>
  <c r="A362" i="2"/>
  <c r="N362" i="2" s="1"/>
  <c r="O362" i="2" s="1"/>
  <c r="A361" i="2"/>
  <c r="N361" i="2" s="1"/>
  <c r="O361" i="2" s="1"/>
  <c r="A360" i="2"/>
  <c r="N360" i="2" s="1"/>
  <c r="O360" i="2" s="1"/>
  <c r="A359" i="2"/>
  <c r="N359" i="2" s="1"/>
  <c r="O359" i="2" s="1"/>
  <c r="A358" i="2"/>
  <c r="N358" i="2" s="1"/>
  <c r="O358" i="2" s="1"/>
  <c r="A357" i="2"/>
  <c r="N357" i="2" s="1"/>
  <c r="O357" i="2" s="1"/>
  <c r="A356" i="2"/>
  <c r="N356" i="2" s="1"/>
  <c r="O356" i="2" s="1"/>
  <c r="A355" i="2"/>
  <c r="N355" i="2" s="1"/>
  <c r="O355" i="2" s="1"/>
  <c r="A354" i="2"/>
  <c r="N354" i="2" s="1"/>
  <c r="O354" i="2" s="1"/>
  <c r="A353" i="2"/>
  <c r="N353" i="2" s="1"/>
  <c r="O353" i="2" s="1"/>
  <c r="A352" i="2"/>
  <c r="N352" i="2" s="1"/>
  <c r="O352" i="2" s="1"/>
  <c r="A351" i="2"/>
  <c r="N351" i="2" s="1"/>
  <c r="O351" i="2" s="1"/>
  <c r="A350" i="2"/>
  <c r="N350" i="2" s="1"/>
  <c r="O350" i="2" s="1"/>
  <c r="A349" i="2"/>
  <c r="N349" i="2" s="1"/>
  <c r="O349" i="2" s="1"/>
  <c r="A348" i="2"/>
  <c r="N348" i="2" s="1"/>
  <c r="O348" i="2" s="1"/>
  <c r="A347" i="2"/>
  <c r="N347" i="2" s="1"/>
  <c r="O347" i="2" s="1"/>
  <c r="A346" i="2"/>
  <c r="N346" i="2" s="1"/>
  <c r="O346" i="2" s="1"/>
  <c r="A345" i="2"/>
  <c r="N345" i="2" s="1"/>
  <c r="O345" i="2" s="1"/>
  <c r="A344" i="2"/>
  <c r="N344" i="2" s="1"/>
  <c r="O344" i="2" s="1"/>
  <c r="A343" i="2"/>
  <c r="N343" i="2" s="1"/>
  <c r="O343" i="2" s="1"/>
  <c r="A342" i="2"/>
  <c r="N342" i="2" s="1"/>
  <c r="O342" i="2" s="1"/>
  <c r="A341" i="2"/>
  <c r="N341" i="2" s="1"/>
  <c r="O341" i="2" s="1"/>
  <c r="A340" i="2"/>
  <c r="N340" i="2" s="1"/>
  <c r="O340" i="2" s="1"/>
  <c r="A339" i="2"/>
  <c r="N339" i="2" s="1"/>
  <c r="O339" i="2" s="1"/>
  <c r="A338" i="2"/>
  <c r="N338" i="2" s="1"/>
  <c r="O338" i="2" s="1"/>
  <c r="A337" i="2"/>
  <c r="N337" i="2" s="1"/>
  <c r="O337" i="2" s="1"/>
  <c r="A336" i="2"/>
  <c r="N336" i="2" s="1"/>
  <c r="O336" i="2" s="1"/>
  <c r="A335" i="2"/>
  <c r="N335" i="2" s="1"/>
  <c r="O335" i="2" s="1"/>
  <c r="A334" i="2"/>
  <c r="N334" i="2" s="1"/>
  <c r="O334" i="2" s="1"/>
  <c r="A333" i="2"/>
  <c r="N333" i="2" s="1"/>
  <c r="O333" i="2" s="1"/>
  <c r="A332" i="2"/>
  <c r="N332" i="2" s="1"/>
  <c r="O332" i="2" s="1"/>
  <c r="A331" i="2"/>
  <c r="N331" i="2" s="1"/>
  <c r="O331" i="2" s="1"/>
  <c r="A330" i="2"/>
  <c r="N330" i="2" s="1"/>
  <c r="O330" i="2" s="1"/>
  <c r="A329" i="2"/>
  <c r="N329" i="2" s="1"/>
  <c r="O329" i="2" s="1"/>
  <c r="A328" i="2"/>
  <c r="N328" i="2" s="1"/>
  <c r="O328" i="2" s="1"/>
  <c r="A327" i="2"/>
  <c r="N327" i="2" s="1"/>
  <c r="O327" i="2" s="1"/>
  <c r="A326" i="2"/>
  <c r="N326" i="2" s="1"/>
  <c r="O326" i="2" s="1"/>
  <c r="A325" i="2"/>
  <c r="N325" i="2" s="1"/>
  <c r="O325" i="2" s="1"/>
  <c r="A324" i="2"/>
  <c r="N324" i="2" s="1"/>
  <c r="O324" i="2" s="1"/>
  <c r="A323" i="2"/>
  <c r="N323" i="2" s="1"/>
  <c r="O323" i="2" s="1"/>
  <c r="A322" i="2"/>
  <c r="N322" i="2" s="1"/>
  <c r="O322" i="2" s="1"/>
  <c r="A321" i="2"/>
  <c r="N321" i="2" s="1"/>
  <c r="O321" i="2" s="1"/>
  <c r="A320" i="2"/>
  <c r="N320" i="2" s="1"/>
  <c r="O320" i="2" s="1"/>
  <c r="A319" i="2"/>
  <c r="N319" i="2" s="1"/>
  <c r="O319" i="2" s="1"/>
  <c r="A318" i="2"/>
  <c r="N318" i="2" s="1"/>
  <c r="O318" i="2" s="1"/>
  <c r="A317" i="2"/>
  <c r="N317" i="2" s="1"/>
  <c r="O317" i="2" s="1"/>
  <c r="A316" i="2"/>
  <c r="N316" i="2" s="1"/>
  <c r="O316" i="2" s="1"/>
  <c r="A315" i="2"/>
  <c r="N315" i="2" s="1"/>
  <c r="O315" i="2" s="1"/>
  <c r="A314" i="2"/>
  <c r="N314" i="2" s="1"/>
  <c r="O314" i="2" s="1"/>
  <c r="A313" i="2"/>
  <c r="N313" i="2" s="1"/>
  <c r="O313" i="2" s="1"/>
  <c r="A312" i="2"/>
  <c r="N312" i="2" s="1"/>
  <c r="O312" i="2" s="1"/>
  <c r="A311" i="2"/>
  <c r="N311" i="2" s="1"/>
  <c r="O311" i="2" s="1"/>
  <c r="A310" i="2"/>
  <c r="N310" i="2" s="1"/>
  <c r="O310" i="2" s="1"/>
  <c r="A309" i="2"/>
  <c r="N309" i="2" s="1"/>
  <c r="O309" i="2" s="1"/>
  <c r="A308" i="2"/>
  <c r="N308" i="2" s="1"/>
  <c r="O308" i="2" s="1"/>
  <c r="A307" i="2"/>
  <c r="N307" i="2" s="1"/>
  <c r="O307" i="2" s="1"/>
  <c r="A306" i="2"/>
  <c r="N306" i="2" s="1"/>
  <c r="O306" i="2" s="1"/>
  <c r="A305" i="2"/>
  <c r="N305" i="2" s="1"/>
  <c r="O305" i="2" s="1"/>
  <c r="A304" i="2"/>
  <c r="N304" i="2" s="1"/>
  <c r="O304" i="2" s="1"/>
  <c r="A303" i="2"/>
  <c r="N303" i="2" s="1"/>
  <c r="O303" i="2" s="1"/>
  <c r="A302" i="2"/>
  <c r="N302" i="2" s="1"/>
  <c r="O302" i="2" s="1"/>
  <c r="A301" i="2"/>
  <c r="N301" i="2" s="1"/>
  <c r="O301" i="2" s="1"/>
  <c r="A300" i="2"/>
  <c r="N300" i="2" s="1"/>
  <c r="O300" i="2" s="1"/>
  <c r="A299" i="2"/>
  <c r="N299" i="2" s="1"/>
  <c r="O299" i="2" s="1"/>
  <c r="A298" i="2"/>
  <c r="N298" i="2" s="1"/>
  <c r="O298" i="2" s="1"/>
  <c r="A297" i="2"/>
  <c r="N297" i="2" s="1"/>
  <c r="O297" i="2" s="1"/>
  <c r="A296" i="2"/>
  <c r="N296" i="2" s="1"/>
  <c r="O296" i="2" s="1"/>
  <c r="A295" i="2"/>
  <c r="N295" i="2" s="1"/>
  <c r="O295" i="2" s="1"/>
  <c r="A294" i="2"/>
  <c r="N294" i="2" s="1"/>
  <c r="O294" i="2" s="1"/>
  <c r="A293" i="2"/>
  <c r="N293" i="2" s="1"/>
  <c r="O293" i="2" s="1"/>
  <c r="A292" i="2"/>
  <c r="N292" i="2" s="1"/>
  <c r="O292" i="2" s="1"/>
  <c r="A291" i="2"/>
  <c r="N291" i="2" s="1"/>
  <c r="O291" i="2" s="1"/>
  <c r="A290" i="2"/>
  <c r="N290" i="2" s="1"/>
  <c r="O290" i="2" s="1"/>
  <c r="A289" i="2"/>
  <c r="N289" i="2" s="1"/>
  <c r="O289" i="2" s="1"/>
  <c r="A288" i="2"/>
  <c r="N288" i="2" s="1"/>
  <c r="O288" i="2" s="1"/>
  <c r="A287" i="2"/>
  <c r="N287" i="2" s="1"/>
  <c r="O287" i="2" s="1"/>
  <c r="A286" i="2"/>
  <c r="N286" i="2" s="1"/>
  <c r="O286" i="2" s="1"/>
  <c r="A285" i="2"/>
  <c r="N285" i="2" s="1"/>
  <c r="O285" i="2" s="1"/>
  <c r="A284" i="2"/>
  <c r="N284" i="2" s="1"/>
  <c r="O284" i="2" s="1"/>
  <c r="A283" i="2"/>
  <c r="N283" i="2" s="1"/>
  <c r="O283" i="2" s="1"/>
  <c r="A282" i="2"/>
  <c r="N282" i="2" s="1"/>
  <c r="O282" i="2" s="1"/>
  <c r="A281" i="2"/>
  <c r="N281" i="2" s="1"/>
  <c r="O281" i="2" s="1"/>
  <c r="A280" i="2"/>
  <c r="N280" i="2" s="1"/>
  <c r="O280" i="2" s="1"/>
  <c r="A279" i="2"/>
  <c r="N279" i="2" s="1"/>
  <c r="O279" i="2" s="1"/>
  <c r="A278" i="2"/>
  <c r="N278" i="2" s="1"/>
  <c r="O278" i="2" s="1"/>
  <c r="A277" i="2"/>
  <c r="N277" i="2" s="1"/>
  <c r="O277" i="2" s="1"/>
  <c r="A276" i="2"/>
  <c r="N276" i="2" s="1"/>
  <c r="O276" i="2" s="1"/>
  <c r="A275" i="2"/>
  <c r="N275" i="2" s="1"/>
  <c r="O275" i="2" s="1"/>
  <c r="A274" i="2"/>
  <c r="N274" i="2" s="1"/>
  <c r="O274" i="2" s="1"/>
  <c r="A273" i="2"/>
  <c r="N273" i="2" s="1"/>
  <c r="O273" i="2" s="1"/>
  <c r="A272" i="2"/>
  <c r="N272" i="2" s="1"/>
  <c r="O272" i="2" s="1"/>
  <c r="A271" i="2"/>
  <c r="N271" i="2" s="1"/>
  <c r="O271" i="2" s="1"/>
  <c r="A270" i="2"/>
  <c r="N270" i="2" s="1"/>
  <c r="O270" i="2" s="1"/>
  <c r="A269" i="2"/>
  <c r="N269" i="2" s="1"/>
  <c r="O269" i="2" s="1"/>
  <c r="A268" i="2"/>
  <c r="N268" i="2" s="1"/>
  <c r="O268" i="2" s="1"/>
  <c r="A267" i="2"/>
  <c r="N267" i="2" s="1"/>
  <c r="O267" i="2" s="1"/>
  <c r="A266" i="2"/>
  <c r="N266" i="2" s="1"/>
  <c r="O266" i="2" s="1"/>
  <c r="A265" i="2"/>
  <c r="N265" i="2" s="1"/>
  <c r="O265" i="2" s="1"/>
  <c r="A264" i="2"/>
  <c r="N264" i="2" s="1"/>
  <c r="O264" i="2" s="1"/>
  <c r="A263" i="2"/>
  <c r="N263" i="2" s="1"/>
  <c r="O263" i="2" s="1"/>
  <c r="A262" i="2"/>
  <c r="N262" i="2" s="1"/>
  <c r="O262" i="2" s="1"/>
  <c r="A261" i="2"/>
  <c r="N261" i="2" s="1"/>
  <c r="O261" i="2" s="1"/>
  <c r="A260" i="2"/>
  <c r="N260" i="2" s="1"/>
  <c r="O260" i="2" s="1"/>
  <c r="A259" i="2"/>
  <c r="N259" i="2" s="1"/>
  <c r="O259" i="2" s="1"/>
  <c r="A258" i="2"/>
  <c r="N258" i="2" s="1"/>
  <c r="O258" i="2" s="1"/>
  <c r="A257" i="2"/>
  <c r="N257" i="2" s="1"/>
  <c r="O257" i="2" s="1"/>
  <c r="A256" i="2"/>
  <c r="N256" i="2" s="1"/>
  <c r="O256" i="2" s="1"/>
  <c r="A255" i="2"/>
  <c r="N255" i="2" s="1"/>
  <c r="O255" i="2" s="1"/>
  <c r="A254" i="2"/>
  <c r="N254" i="2" s="1"/>
  <c r="O254" i="2" s="1"/>
  <c r="A253" i="2"/>
  <c r="N253" i="2" s="1"/>
  <c r="O253" i="2" s="1"/>
  <c r="A252" i="2"/>
  <c r="N252" i="2" s="1"/>
  <c r="O252" i="2" s="1"/>
  <c r="A251" i="2"/>
  <c r="N251" i="2" s="1"/>
  <c r="O251" i="2" s="1"/>
  <c r="A250" i="2"/>
  <c r="N250" i="2" s="1"/>
  <c r="O250" i="2" s="1"/>
  <c r="A249" i="2"/>
  <c r="N249" i="2" s="1"/>
  <c r="O249" i="2" s="1"/>
  <c r="A248" i="2"/>
  <c r="N248" i="2" s="1"/>
  <c r="O248" i="2" s="1"/>
  <c r="A247" i="2"/>
  <c r="N247" i="2" s="1"/>
  <c r="O247" i="2" s="1"/>
  <c r="A246" i="2"/>
  <c r="N246" i="2" s="1"/>
  <c r="O246" i="2" s="1"/>
  <c r="A245" i="2"/>
  <c r="N245" i="2" s="1"/>
  <c r="O245" i="2" s="1"/>
  <c r="A244" i="2"/>
  <c r="N244" i="2" s="1"/>
  <c r="O244" i="2" s="1"/>
  <c r="A243" i="2"/>
  <c r="N243" i="2" s="1"/>
  <c r="O243" i="2" s="1"/>
  <c r="A242" i="2"/>
  <c r="N242" i="2" s="1"/>
  <c r="O242" i="2" s="1"/>
  <c r="A241" i="2"/>
  <c r="N241" i="2" s="1"/>
  <c r="O241" i="2" s="1"/>
  <c r="A240" i="2"/>
  <c r="N240" i="2" s="1"/>
  <c r="O240" i="2" s="1"/>
  <c r="A239" i="2"/>
  <c r="N239" i="2" s="1"/>
  <c r="O239" i="2" s="1"/>
  <c r="A238" i="2"/>
  <c r="N238" i="2" s="1"/>
  <c r="O238" i="2" s="1"/>
  <c r="A237" i="2"/>
  <c r="N237" i="2" s="1"/>
  <c r="O237" i="2" s="1"/>
  <c r="A236" i="2"/>
  <c r="N236" i="2" s="1"/>
  <c r="O236" i="2" s="1"/>
  <c r="A235" i="2"/>
  <c r="N235" i="2" s="1"/>
  <c r="O235" i="2" s="1"/>
  <c r="A234" i="2"/>
  <c r="N234" i="2" s="1"/>
  <c r="O234" i="2" s="1"/>
  <c r="A233" i="2"/>
  <c r="N233" i="2" s="1"/>
  <c r="O233" i="2" s="1"/>
  <c r="A232" i="2"/>
  <c r="N232" i="2" s="1"/>
  <c r="O232" i="2" s="1"/>
  <c r="A231" i="2"/>
  <c r="N231" i="2" s="1"/>
  <c r="O231" i="2" s="1"/>
  <c r="A230" i="2"/>
  <c r="N230" i="2" s="1"/>
  <c r="O230" i="2" s="1"/>
  <c r="A229" i="2"/>
  <c r="N229" i="2" s="1"/>
  <c r="O229" i="2" s="1"/>
  <c r="A228" i="2"/>
  <c r="N228" i="2" s="1"/>
  <c r="O228" i="2" s="1"/>
  <c r="A227" i="2"/>
  <c r="N227" i="2" s="1"/>
  <c r="O227" i="2" s="1"/>
  <c r="A226" i="2"/>
  <c r="N226" i="2" s="1"/>
  <c r="O226" i="2" s="1"/>
  <c r="A225" i="2"/>
  <c r="N225" i="2" s="1"/>
  <c r="O225" i="2" s="1"/>
  <c r="A224" i="2"/>
  <c r="N224" i="2" s="1"/>
  <c r="O224" i="2" s="1"/>
  <c r="A223" i="2"/>
  <c r="N223" i="2" s="1"/>
  <c r="O223" i="2" s="1"/>
  <c r="A222" i="2"/>
  <c r="N222" i="2" s="1"/>
  <c r="O222" i="2" s="1"/>
  <c r="A221" i="2"/>
  <c r="N221" i="2" s="1"/>
  <c r="O221" i="2" s="1"/>
  <c r="A220" i="2"/>
  <c r="N220" i="2" s="1"/>
  <c r="O220" i="2" s="1"/>
  <c r="A219" i="2"/>
  <c r="N219" i="2" s="1"/>
  <c r="O219" i="2" s="1"/>
  <c r="A218" i="2"/>
  <c r="N218" i="2" s="1"/>
  <c r="O218" i="2" s="1"/>
  <c r="A217" i="2"/>
  <c r="N217" i="2" s="1"/>
  <c r="O217" i="2" s="1"/>
  <c r="A216" i="2"/>
  <c r="N216" i="2" s="1"/>
  <c r="O216" i="2" s="1"/>
  <c r="A215" i="2"/>
  <c r="N215" i="2" s="1"/>
  <c r="O215" i="2" s="1"/>
  <c r="A214" i="2"/>
  <c r="N214" i="2" s="1"/>
  <c r="O214" i="2" s="1"/>
  <c r="A213" i="2"/>
  <c r="N213" i="2" s="1"/>
  <c r="O213" i="2" s="1"/>
  <c r="A212" i="2"/>
  <c r="N212" i="2" s="1"/>
  <c r="O212" i="2" s="1"/>
  <c r="A211" i="2"/>
  <c r="N211" i="2" s="1"/>
  <c r="O211" i="2" s="1"/>
  <c r="A210" i="2"/>
  <c r="N210" i="2" s="1"/>
  <c r="O210" i="2" s="1"/>
  <c r="A209" i="2"/>
  <c r="N209" i="2" s="1"/>
  <c r="O209" i="2" s="1"/>
  <c r="A208" i="2"/>
  <c r="N208" i="2" s="1"/>
  <c r="O208" i="2" s="1"/>
  <c r="A207" i="2"/>
  <c r="N207" i="2" s="1"/>
  <c r="O207" i="2" s="1"/>
  <c r="A206" i="2"/>
  <c r="N206" i="2" s="1"/>
  <c r="O206" i="2" s="1"/>
  <c r="A205" i="2"/>
  <c r="N205" i="2" s="1"/>
  <c r="O205" i="2" s="1"/>
  <c r="A204" i="2"/>
  <c r="N204" i="2" s="1"/>
  <c r="O204" i="2" s="1"/>
  <c r="A203" i="2"/>
  <c r="N203" i="2" s="1"/>
  <c r="O203" i="2" s="1"/>
  <c r="A202" i="2"/>
  <c r="N202" i="2" s="1"/>
  <c r="O202" i="2" s="1"/>
  <c r="A201" i="2"/>
  <c r="N201" i="2" s="1"/>
  <c r="O201" i="2" s="1"/>
  <c r="A200" i="2"/>
  <c r="N200" i="2" s="1"/>
  <c r="O200" i="2" s="1"/>
  <c r="A199" i="2"/>
  <c r="N199" i="2" s="1"/>
  <c r="O199" i="2" s="1"/>
  <c r="A198" i="2"/>
  <c r="N198" i="2" s="1"/>
  <c r="O198" i="2" s="1"/>
  <c r="A197" i="2"/>
  <c r="N197" i="2" s="1"/>
  <c r="O197" i="2" s="1"/>
  <c r="A196" i="2"/>
  <c r="N196" i="2" s="1"/>
  <c r="O196" i="2" s="1"/>
  <c r="A195" i="2"/>
  <c r="N195" i="2" s="1"/>
  <c r="O195" i="2" s="1"/>
  <c r="A194" i="2"/>
  <c r="N194" i="2" s="1"/>
  <c r="O194" i="2" s="1"/>
  <c r="A193" i="2"/>
  <c r="N193" i="2" s="1"/>
  <c r="O193" i="2" s="1"/>
  <c r="A192" i="2"/>
  <c r="N192" i="2" s="1"/>
  <c r="O192" i="2" s="1"/>
  <c r="A191" i="2"/>
  <c r="N191" i="2" s="1"/>
  <c r="O191" i="2" s="1"/>
  <c r="A190" i="2"/>
  <c r="N190" i="2" s="1"/>
  <c r="O190" i="2" s="1"/>
  <c r="A189" i="2"/>
  <c r="N189" i="2" s="1"/>
  <c r="O189" i="2" s="1"/>
  <c r="A188" i="2"/>
  <c r="N188" i="2" s="1"/>
  <c r="O188" i="2" s="1"/>
  <c r="A187" i="2"/>
  <c r="N187" i="2" s="1"/>
  <c r="O187" i="2" s="1"/>
  <c r="A186" i="2"/>
  <c r="N186" i="2" s="1"/>
  <c r="O186" i="2" s="1"/>
  <c r="A185" i="2"/>
  <c r="N185" i="2" s="1"/>
  <c r="O185" i="2" s="1"/>
  <c r="A184" i="2"/>
  <c r="N184" i="2" s="1"/>
  <c r="O184" i="2" s="1"/>
  <c r="A183" i="2"/>
  <c r="N183" i="2" s="1"/>
  <c r="O183" i="2" s="1"/>
  <c r="A182" i="2"/>
  <c r="N182" i="2" s="1"/>
  <c r="O182" i="2" s="1"/>
  <c r="A181" i="2"/>
  <c r="N181" i="2" s="1"/>
  <c r="O181" i="2" s="1"/>
  <c r="A180" i="2"/>
  <c r="N180" i="2" s="1"/>
  <c r="O180" i="2" s="1"/>
  <c r="A179" i="2"/>
  <c r="N179" i="2" s="1"/>
  <c r="O179" i="2" s="1"/>
  <c r="A178" i="2"/>
  <c r="N178" i="2" s="1"/>
  <c r="O178" i="2" s="1"/>
  <c r="A177" i="2"/>
  <c r="N177" i="2" s="1"/>
  <c r="O177" i="2" s="1"/>
  <c r="A176" i="2"/>
  <c r="N176" i="2" s="1"/>
  <c r="O176" i="2" s="1"/>
  <c r="A175" i="2"/>
  <c r="N175" i="2" s="1"/>
  <c r="O175" i="2" s="1"/>
  <c r="A174" i="2"/>
  <c r="N174" i="2" s="1"/>
  <c r="O174" i="2" s="1"/>
  <c r="A173" i="2"/>
  <c r="N173" i="2" s="1"/>
  <c r="O173" i="2" s="1"/>
  <c r="A172" i="2"/>
  <c r="N172" i="2" s="1"/>
  <c r="O172" i="2" s="1"/>
  <c r="A171" i="2"/>
  <c r="N171" i="2" s="1"/>
  <c r="O171" i="2" s="1"/>
  <c r="A170" i="2"/>
  <c r="N170" i="2" s="1"/>
  <c r="O170" i="2" s="1"/>
  <c r="A169" i="2"/>
  <c r="N169" i="2" s="1"/>
  <c r="O169" i="2" s="1"/>
  <c r="A168" i="2"/>
  <c r="N168" i="2" s="1"/>
  <c r="O168" i="2" s="1"/>
  <c r="A167" i="2"/>
  <c r="N167" i="2" s="1"/>
  <c r="O167" i="2" s="1"/>
  <c r="A166" i="2"/>
  <c r="N166" i="2" s="1"/>
  <c r="O166" i="2" s="1"/>
  <c r="A165" i="2"/>
  <c r="N165" i="2" s="1"/>
  <c r="O165" i="2" s="1"/>
  <c r="A164" i="2"/>
  <c r="N164" i="2" s="1"/>
  <c r="O164" i="2" s="1"/>
  <c r="A163" i="2"/>
  <c r="N163" i="2" s="1"/>
  <c r="O163" i="2" s="1"/>
  <c r="A162" i="2"/>
  <c r="N162" i="2" s="1"/>
  <c r="O162" i="2" s="1"/>
  <c r="A161" i="2"/>
  <c r="N161" i="2" s="1"/>
  <c r="O161" i="2" s="1"/>
  <c r="A160" i="2"/>
  <c r="N160" i="2" s="1"/>
  <c r="O160" i="2" s="1"/>
  <c r="A159" i="2"/>
  <c r="N159" i="2" s="1"/>
  <c r="O159" i="2" s="1"/>
  <c r="A158" i="2"/>
  <c r="N158" i="2" s="1"/>
  <c r="O158" i="2" s="1"/>
  <c r="A157" i="2"/>
  <c r="N157" i="2" s="1"/>
  <c r="O157" i="2" s="1"/>
  <c r="A156" i="2"/>
  <c r="N156" i="2" s="1"/>
  <c r="O156" i="2" s="1"/>
  <c r="A155" i="2"/>
  <c r="N155" i="2" s="1"/>
  <c r="O155" i="2" s="1"/>
  <c r="A154" i="2"/>
  <c r="N154" i="2" s="1"/>
  <c r="O154" i="2" s="1"/>
  <c r="A153" i="2"/>
  <c r="N153" i="2" s="1"/>
  <c r="O153" i="2" s="1"/>
  <c r="A152" i="2"/>
  <c r="N152" i="2" s="1"/>
  <c r="O152" i="2" s="1"/>
  <c r="A151" i="2"/>
  <c r="N151" i="2" s="1"/>
  <c r="O151" i="2" s="1"/>
  <c r="A150" i="2"/>
  <c r="N150" i="2" s="1"/>
  <c r="O150" i="2" s="1"/>
  <c r="A149" i="2"/>
  <c r="N149" i="2" s="1"/>
  <c r="O149" i="2" s="1"/>
  <c r="A148" i="2"/>
  <c r="N148" i="2" s="1"/>
  <c r="O148" i="2" s="1"/>
  <c r="A147" i="2"/>
  <c r="N147" i="2" s="1"/>
  <c r="O147" i="2" s="1"/>
  <c r="A146" i="2"/>
  <c r="N146" i="2" s="1"/>
  <c r="O146" i="2" s="1"/>
  <c r="A145" i="2"/>
  <c r="N145" i="2" s="1"/>
  <c r="O145" i="2" s="1"/>
  <c r="A144" i="2"/>
  <c r="N144" i="2" s="1"/>
  <c r="O144" i="2" s="1"/>
  <c r="A143" i="2"/>
  <c r="N143" i="2" s="1"/>
  <c r="O143" i="2" s="1"/>
  <c r="A142" i="2"/>
  <c r="N142" i="2" s="1"/>
  <c r="O142" i="2" s="1"/>
  <c r="A141" i="2"/>
  <c r="N141" i="2" s="1"/>
  <c r="O141" i="2" s="1"/>
  <c r="A140" i="2"/>
  <c r="N140" i="2" s="1"/>
  <c r="O140" i="2" s="1"/>
  <c r="A139" i="2"/>
  <c r="N139" i="2" s="1"/>
  <c r="O139" i="2" s="1"/>
  <c r="A138" i="2"/>
  <c r="N138" i="2" s="1"/>
  <c r="O138" i="2" s="1"/>
  <c r="A137" i="2"/>
  <c r="N137" i="2" s="1"/>
  <c r="O137" i="2" s="1"/>
  <c r="A136" i="2"/>
  <c r="N136" i="2" s="1"/>
  <c r="O136" i="2" s="1"/>
  <c r="A135" i="2"/>
  <c r="N135" i="2" s="1"/>
  <c r="O135" i="2" s="1"/>
  <c r="A134" i="2"/>
  <c r="N134" i="2" s="1"/>
  <c r="O134" i="2" s="1"/>
  <c r="A133" i="2"/>
  <c r="N133" i="2" s="1"/>
  <c r="O133" i="2" s="1"/>
  <c r="A132" i="2"/>
  <c r="N132" i="2" s="1"/>
  <c r="O132" i="2" s="1"/>
  <c r="A131" i="2"/>
  <c r="N131" i="2" s="1"/>
  <c r="O131" i="2" s="1"/>
  <c r="A130" i="2"/>
  <c r="N130" i="2" s="1"/>
  <c r="O130" i="2" s="1"/>
  <c r="A129" i="2"/>
  <c r="N129" i="2" s="1"/>
  <c r="O129" i="2" s="1"/>
  <c r="A128" i="2"/>
  <c r="N128" i="2" s="1"/>
  <c r="O128" i="2" s="1"/>
  <c r="A127" i="2"/>
  <c r="N127" i="2" s="1"/>
  <c r="O127" i="2" s="1"/>
  <c r="A126" i="2"/>
  <c r="N126" i="2" s="1"/>
  <c r="O126" i="2" s="1"/>
  <c r="A125" i="2"/>
  <c r="N125" i="2" s="1"/>
  <c r="O125" i="2" s="1"/>
  <c r="A124" i="2"/>
  <c r="N124" i="2" s="1"/>
  <c r="O124" i="2" s="1"/>
  <c r="A123" i="2"/>
  <c r="N123" i="2" s="1"/>
  <c r="O123" i="2" s="1"/>
  <c r="A122" i="2"/>
  <c r="N122" i="2" s="1"/>
  <c r="O122" i="2" s="1"/>
  <c r="A121" i="2"/>
  <c r="N121" i="2" s="1"/>
  <c r="O121" i="2" s="1"/>
  <c r="A120" i="2"/>
  <c r="N120" i="2" s="1"/>
  <c r="O120" i="2" s="1"/>
  <c r="A119" i="2"/>
  <c r="N119" i="2" s="1"/>
  <c r="O119" i="2" s="1"/>
  <c r="A118" i="2"/>
  <c r="N118" i="2" s="1"/>
  <c r="O118" i="2" s="1"/>
  <c r="A117" i="2"/>
  <c r="N117" i="2" s="1"/>
  <c r="O117" i="2" s="1"/>
  <c r="A116" i="2"/>
  <c r="N116" i="2" s="1"/>
  <c r="O116" i="2" s="1"/>
  <c r="A115" i="2"/>
  <c r="N115" i="2" s="1"/>
  <c r="O115" i="2" s="1"/>
  <c r="A114" i="2"/>
  <c r="N114" i="2" s="1"/>
  <c r="O114" i="2" s="1"/>
  <c r="A113" i="2"/>
  <c r="N113" i="2" s="1"/>
  <c r="O113" i="2" s="1"/>
  <c r="A112" i="2"/>
  <c r="N112" i="2" s="1"/>
  <c r="O112" i="2" s="1"/>
  <c r="A111" i="2"/>
  <c r="N111" i="2" s="1"/>
  <c r="O111" i="2" s="1"/>
  <c r="A110" i="2"/>
  <c r="N110" i="2" s="1"/>
  <c r="O110" i="2" s="1"/>
  <c r="A109" i="2"/>
  <c r="N109" i="2" s="1"/>
  <c r="O109" i="2" s="1"/>
  <c r="A108" i="2"/>
  <c r="N108" i="2" s="1"/>
  <c r="O108" i="2" s="1"/>
  <c r="A107" i="2"/>
  <c r="N107" i="2" s="1"/>
  <c r="O107" i="2" s="1"/>
  <c r="A106" i="2"/>
  <c r="N106" i="2" s="1"/>
  <c r="O106" i="2" s="1"/>
  <c r="A105" i="2"/>
  <c r="N105" i="2" s="1"/>
  <c r="O105" i="2" s="1"/>
  <c r="A104" i="2"/>
  <c r="N104" i="2" s="1"/>
  <c r="O104" i="2" s="1"/>
  <c r="A103" i="2"/>
  <c r="N103" i="2" s="1"/>
  <c r="O103" i="2" s="1"/>
  <c r="A102" i="2"/>
  <c r="N102" i="2" s="1"/>
  <c r="O102" i="2" s="1"/>
  <c r="A101" i="2"/>
  <c r="N101" i="2" s="1"/>
  <c r="O101" i="2" s="1"/>
  <c r="A100" i="2"/>
  <c r="N100" i="2" s="1"/>
  <c r="O100" i="2" s="1"/>
  <c r="A99" i="2"/>
  <c r="N99" i="2" s="1"/>
  <c r="O99" i="2" s="1"/>
  <c r="A98" i="2"/>
  <c r="N98" i="2" s="1"/>
  <c r="O98" i="2" s="1"/>
  <c r="A97" i="2"/>
  <c r="N97" i="2" s="1"/>
  <c r="O97" i="2" s="1"/>
  <c r="A96" i="2"/>
  <c r="N96" i="2" s="1"/>
  <c r="O96" i="2" s="1"/>
  <c r="A95" i="2"/>
  <c r="N95" i="2" s="1"/>
  <c r="O95" i="2" s="1"/>
  <c r="A94" i="2"/>
  <c r="N94" i="2" s="1"/>
  <c r="O94" i="2" s="1"/>
  <c r="A93" i="2"/>
  <c r="N93" i="2" s="1"/>
  <c r="O93" i="2" s="1"/>
  <c r="A92" i="2"/>
  <c r="N92" i="2" s="1"/>
  <c r="O92" i="2" s="1"/>
  <c r="A91" i="2"/>
  <c r="N91" i="2" s="1"/>
  <c r="O91" i="2" s="1"/>
  <c r="A90" i="2"/>
  <c r="N90" i="2" s="1"/>
  <c r="O90" i="2" s="1"/>
  <c r="A89" i="2"/>
  <c r="N89" i="2" s="1"/>
  <c r="O89" i="2" s="1"/>
  <c r="A88" i="2"/>
  <c r="N88" i="2" s="1"/>
  <c r="O88" i="2" s="1"/>
  <c r="A87" i="2"/>
  <c r="N87" i="2" s="1"/>
  <c r="O87" i="2" s="1"/>
  <c r="A86" i="2"/>
  <c r="N86" i="2" s="1"/>
  <c r="O86" i="2" s="1"/>
  <c r="A85" i="2"/>
  <c r="N85" i="2" s="1"/>
  <c r="O85" i="2" s="1"/>
  <c r="A84" i="2"/>
  <c r="N84" i="2" s="1"/>
  <c r="O84" i="2" s="1"/>
  <c r="A83" i="2"/>
  <c r="N83" i="2" s="1"/>
  <c r="O83" i="2" s="1"/>
  <c r="A82" i="2"/>
  <c r="N82" i="2" s="1"/>
  <c r="O82" i="2" s="1"/>
  <c r="A81" i="2"/>
  <c r="N81" i="2" s="1"/>
  <c r="O81" i="2" s="1"/>
  <c r="A80" i="2"/>
  <c r="N80" i="2" s="1"/>
  <c r="O80" i="2" s="1"/>
  <c r="A79" i="2"/>
  <c r="N79" i="2" s="1"/>
  <c r="O79" i="2" s="1"/>
  <c r="A78" i="2"/>
  <c r="N78" i="2" s="1"/>
  <c r="O78" i="2" s="1"/>
  <c r="A77" i="2"/>
  <c r="N77" i="2" s="1"/>
  <c r="O77" i="2" s="1"/>
  <c r="A76" i="2"/>
  <c r="N76" i="2" s="1"/>
  <c r="O76" i="2" s="1"/>
  <c r="A75" i="2"/>
  <c r="N75" i="2" s="1"/>
  <c r="O75" i="2" s="1"/>
  <c r="A74" i="2"/>
  <c r="N74" i="2" s="1"/>
  <c r="O74" i="2" s="1"/>
  <c r="A73" i="2"/>
  <c r="N73" i="2" s="1"/>
  <c r="O73" i="2" s="1"/>
  <c r="A72" i="2"/>
  <c r="N72" i="2" s="1"/>
  <c r="O72" i="2" s="1"/>
  <c r="A71" i="2"/>
  <c r="N71" i="2" s="1"/>
  <c r="O71" i="2" s="1"/>
  <c r="A70" i="2"/>
  <c r="N70" i="2" s="1"/>
  <c r="O70" i="2" s="1"/>
  <c r="A69" i="2"/>
  <c r="N69" i="2" s="1"/>
  <c r="O69" i="2" s="1"/>
  <c r="A68" i="2"/>
  <c r="N68" i="2" s="1"/>
  <c r="O68" i="2" s="1"/>
  <c r="A67" i="2"/>
  <c r="N67" i="2" s="1"/>
  <c r="O67" i="2" s="1"/>
  <c r="A66" i="2"/>
  <c r="N66" i="2" s="1"/>
  <c r="O66" i="2" s="1"/>
  <c r="A65" i="2"/>
  <c r="N65" i="2" s="1"/>
  <c r="O65" i="2" s="1"/>
  <c r="A64" i="2"/>
  <c r="N64" i="2" s="1"/>
  <c r="O64" i="2" s="1"/>
  <c r="A63" i="2"/>
  <c r="N63" i="2" s="1"/>
  <c r="O63" i="2" s="1"/>
  <c r="A62" i="2"/>
  <c r="N62" i="2" s="1"/>
  <c r="O62" i="2" s="1"/>
  <c r="A61" i="2"/>
  <c r="N61" i="2" s="1"/>
  <c r="O61" i="2" s="1"/>
  <c r="A60" i="2"/>
  <c r="N60" i="2" s="1"/>
  <c r="O60" i="2" s="1"/>
  <c r="A59" i="2"/>
  <c r="N59" i="2" s="1"/>
  <c r="O59" i="2" s="1"/>
  <c r="A58" i="2"/>
  <c r="N58" i="2" s="1"/>
  <c r="O58" i="2" s="1"/>
  <c r="A57" i="2"/>
  <c r="N57" i="2" s="1"/>
  <c r="O57" i="2" s="1"/>
  <c r="A56" i="2"/>
  <c r="N56" i="2" s="1"/>
  <c r="O56" i="2" s="1"/>
  <c r="A55" i="2"/>
  <c r="N55" i="2" s="1"/>
  <c r="O55" i="2" s="1"/>
  <c r="A54" i="2"/>
  <c r="N54" i="2" s="1"/>
  <c r="O54" i="2" s="1"/>
  <c r="A53" i="2"/>
  <c r="N53" i="2" s="1"/>
  <c r="O53" i="2" s="1"/>
  <c r="A52" i="2"/>
  <c r="N52" i="2" s="1"/>
  <c r="O52" i="2" s="1"/>
  <c r="A51" i="2"/>
  <c r="N51" i="2" s="1"/>
  <c r="O51" i="2" s="1"/>
  <c r="A50" i="2"/>
  <c r="N50" i="2" s="1"/>
  <c r="O50" i="2" s="1"/>
  <c r="A49" i="2"/>
  <c r="N49" i="2" s="1"/>
  <c r="O49" i="2" s="1"/>
  <c r="A48" i="2"/>
  <c r="N48" i="2" s="1"/>
  <c r="O48" i="2" s="1"/>
  <c r="A47" i="2"/>
  <c r="N47" i="2" s="1"/>
  <c r="O47" i="2" s="1"/>
  <c r="A46" i="2"/>
  <c r="N46" i="2" s="1"/>
  <c r="O46" i="2" s="1"/>
  <c r="A45" i="2"/>
  <c r="N45" i="2" s="1"/>
  <c r="O45" i="2" s="1"/>
  <c r="A44" i="2"/>
  <c r="N44" i="2" s="1"/>
  <c r="O44" i="2" s="1"/>
  <c r="A43" i="2"/>
  <c r="N43" i="2" s="1"/>
  <c r="O43" i="2" s="1"/>
  <c r="A42" i="2"/>
  <c r="N42" i="2" s="1"/>
  <c r="O42" i="2" s="1"/>
  <c r="A41" i="2"/>
  <c r="N41" i="2" s="1"/>
  <c r="O41" i="2" s="1"/>
  <c r="A40" i="2"/>
  <c r="N40" i="2" s="1"/>
  <c r="O40" i="2" s="1"/>
  <c r="A39" i="2"/>
  <c r="N39" i="2" s="1"/>
  <c r="O39" i="2" s="1"/>
  <c r="A38" i="2"/>
  <c r="N38" i="2" s="1"/>
  <c r="O38" i="2" s="1"/>
  <c r="A37" i="2"/>
  <c r="N37" i="2" s="1"/>
  <c r="O37" i="2" s="1"/>
  <c r="A36" i="2"/>
  <c r="N36" i="2" s="1"/>
  <c r="O36" i="2" s="1"/>
  <c r="A35" i="2"/>
  <c r="N35" i="2" s="1"/>
  <c r="O35" i="2" s="1"/>
  <c r="A34" i="2"/>
  <c r="N34" i="2" s="1"/>
  <c r="O34" i="2" s="1"/>
  <c r="A33" i="2"/>
  <c r="N33" i="2" s="1"/>
  <c r="O33" i="2" s="1"/>
  <c r="A32" i="2"/>
  <c r="N32" i="2" s="1"/>
  <c r="O32" i="2" s="1"/>
  <c r="A31" i="2"/>
  <c r="N31" i="2" s="1"/>
  <c r="O31" i="2" s="1"/>
  <c r="A30" i="2"/>
  <c r="N30" i="2" s="1"/>
  <c r="O30" i="2" s="1"/>
  <c r="A29" i="2"/>
  <c r="N29" i="2" s="1"/>
  <c r="O29" i="2" s="1"/>
  <c r="A28" i="2"/>
  <c r="N28" i="2" s="1"/>
  <c r="O28" i="2" s="1"/>
  <c r="A27" i="2"/>
  <c r="N27" i="2" s="1"/>
  <c r="O27" i="2" s="1"/>
  <c r="A26" i="2"/>
  <c r="N26" i="2" s="1"/>
  <c r="O26" i="2" s="1"/>
  <c r="A25" i="2"/>
  <c r="N25" i="2" s="1"/>
  <c r="O25" i="2" s="1"/>
  <c r="A24" i="2"/>
  <c r="N24" i="2" s="1"/>
  <c r="O24" i="2" s="1"/>
  <c r="A23" i="2"/>
  <c r="N23" i="2" s="1"/>
  <c r="O23" i="2" s="1"/>
  <c r="A22" i="2"/>
  <c r="N22" i="2" s="1"/>
  <c r="O22" i="2" s="1"/>
  <c r="A21" i="2"/>
  <c r="N21" i="2" s="1"/>
  <c r="O21" i="2" s="1"/>
  <c r="A20" i="2"/>
  <c r="N20" i="2" s="1"/>
  <c r="O20" i="2" s="1"/>
  <c r="A19" i="2"/>
  <c r="N19" i="2" s="1"/>
  <c r="O19" i="2" s="1"/>
  <c r="A18" i="2"/>
  <c r="N18" i="2" s="1"/>
  <c r="O18" i="2" s="1"/>
  <c r="A17" i="2"/>
  <c r="N17" i="2" s="1"/>
  <c r="O17" i="2" s="1"/>
  <c r="A16" i="2"/>
  <c r="N16" i="2" s="1"/>
  <c r="O16" i="2" s="1"/>
  <c r="A15" i="2"/>
  <c r="N15" i="2" s="1"/>
  <c r="O15" i="2" s="1"/>
  <c r="A14" i="2"/>
  <c r="N14" i="2" s="1"/>
  <c r="O14" i="2" s="1"/>
  <c r="A13" i="2"/>
  <c r="N13" i="2" s="1"/>
  <c r="O13" i="2" s="1"/>
  <c r="A12" i="2"/>
  <c r="N12" i="2" s="1"/>
  <c r="O12" i="2" s="1"/>
  <c r="A11" i="2"/>
  <c r="N11" i="2" s="1"/>
  <c r="O11" i="2" s="1"/>
  <c r="A10" i="2"/>
  <c r="N10" i="2" s="1"/>
  <c r="O10" i="2" s="1"/>
  <c r="A9" i="2"/>
  <c r="N9" i="2" s="1"/>
  <c r="O9" i="2" s="1"/>
  <c r="A8" i="2"/>
  <c r="N8" i="2" s="1"/>
  <c r="O8" i="2" s="1"/>
  <c r="A7" i="2"/>
  <c r="N7" i="2" s="1"/>
  <c r="O7" i="2" s="1"/>
  <c r="A6" i="2"/>
  <c r="N6" i="2" s="1"/>
  <c r="O6" i="2" s="1"/>
  <c r="A5" i="2"/>
  <c r="N5" i="2" s="1"/>
  <c r="O5" i="2" s="1"/>
  <c r="A4" i="2"/>
  <c r="N4" i="2" s="1"/>
  <c r="O4" i="2" s="1"/>
  <c r="A3" i="2"/>
  <c r="N3" i="2" s="1"/>
  <c r="O3" i="2" s="1"/>
  <c r="A2" i="2"/>
  <c r="N2" i="2" s="1"/>
  <c r="O2" i="2" s="1"/>
  <c r="AP7" i="6"/>
  <c r="AP11" i="6"/>
  <c r="AP8" i="6"/>
  <c r="AP6" i="6"/>
  <c r="AP5" i="6"/>
  <c r="AL7" i="6"/>
  <c r="AG7" i="6"/>
  <c r="AF7" i="6"/>
  <c r="E14" i="5"/>
  <c r="AT21" i="6" l="1"/>
  <c r="AT20" i="6"/>
  <c r="AC17" i="6"/>
  <c r="AD17" i="6"/>
  <c r="AF17" i="6"/>
  <c r="AE17" i="6"/>
  <c r="AB17" i="6"/>
  <c r="AS16" i="6"/>
  <c r="AS17" i="6"/>
  <c r="AF12" i="6"/>
  <c r="AH12" i="6"/>
  <c r="AI12" i="6"/>
  <c r="AK12" i="6"/>
  <c r="AO7" i="6"/>
  <c r="AJ2" i="6"/>
  <c r="G6" i="5"/>
  <c r="AQ7" i="6"/>
  <c r="AQ16" i="6"/>
  <c r="AO2" i="6"/>
  <c r="AO9" i="6"/>
  <c r="AO11" i="6"/>
  <c r="O541" i="2"/>
  <c r="G4" i="5"/>
  <c r="AO8" i="6"/>
  <c r="G5" i="5"/>
  <c r="AQ8" i="6"/>
  <c r="AL12" i="6"/>
  <c r="AJ8" i="6"/>
  <c r="AJ11" i="6"/>
  <c r="AM12" i="6"/>
  <c r="G12" i="5"/>
  <c r="K12" i="5" s="1"/>
  <c r="AO3" i="6"/>
  <c r="AR2" i="6"/>
  <c r="AQ9" i="6"/>
  <c r="G8" i="5"/>
  <c r="K8" i="5" s="1"/>
  <c r="AJ6" i="6"/>
  <c r="AO10" i="6"/>
  <c r="G11" i="5"/>
  <c r="K11" i="5" s="1"/>
  <c r="AJ3" i="6"/>
  <c r="AO6" i="6"/>
  <c r="AJ9" i="6"/>
  <c r="AN12" i="6"/>
  <c r="G7" i="5"/>
  <c r="K7" i="5" s="1"/>
  <c r="AO5" i="6"/>
  <c r="H14" i="5"/>
  <c r="G13" i="5"/>
  <c r="K13" i="5" s="1"/>
  <c r="T5" i="6"/>
  <c r="N682" i="2"/>
  <c r="O682" i="2" s="1"/>
  <c r="AR8" i="6"/>
  <c r="AG5" i="6"/>
  <c r="AJ5" i="6" s="1"/>
  <c r="AG17" i="6"/>
  <c r="AH10" i="6"/>
  <c r="AJ10" i="6" s="1"/>
  <c r="AH17" i="6"/>
  <c r="AJ7" i="6"/>
  <c r="AR6" i="6"/>
  <c r="AP12" i="6"/>
  <c r="AR9" i="6"/>
  <c r="AQ5" i="6"/>
  <c r="R864" i="2"/>
  <c r="AQ6" i="6"/>
  <c r="AR5" i="6"/>
  <c r="AP10" i="6"/>
  <c r="AP17" i="6"/>
  <c r="AQ2" i="6"/>
  <c r="AR10" i="6"/>
  <c r="AQ3" i="6"/>
  <c r="AQ11" i="6"/>
  <c r="AR11" i="6"/>
  <c r="AR3" i="6"/>
  <c r="AR7" i="6"/>
  <c r="A1660" i="2"/>
  <c r="A1640" i="2"/>
  <c r="AI17" i="6"/>
  <c r="AO17" i="6"/>
  <c r="AK17" i="6"/>
  <c r="AK16" i="6"/>
  <c r="AO16" i="6"/>
  <c r="AL17" i="6"/>
  <c r="AM17" i="6"/>
  <c r="AN17" i="6"/>
  <c r="AQ19" i="6"/>
  <c r="AT19" i="6" s="1"/>
  <c r="AQ15" i="6"/>
  <c r="AT15" i="6" s="1"/>
  <c r="AQ14" i="6"/>
  <c r="AR16" i="6"/>
  <c r="G9" i="5"/>
  <c r="G14" i="5"/>
  <c r="K14" i="5" s="1"/>
  <c r="G10" i="5"/>
  <c r="H13" i="5"/>
  <c r="AT6" i="6" l="1"/>
  <c r="AT16" i="6"/>
  <c r="AT11" i="6"/>
  <c r="AT5" i="6"/>
  <c r="AT9" i="6"/>
  <c r="AT8" i="6"/>
  <c r="AT3" i="6"/>
  <c r="AT7" i="6"/>
  <c r="AT2" i="6"/>
  <c r="H11" i="5"/>
  <c r="AS14" i="6"/>
  <c r="AT14" i="6" s="1"/>
  <c r="H12" i="5"/>
  <c r="AG12" i="6"/>
  <c r="AO12" i="6"/>
  <c r="H7" i="5"/>
  <c r="H6" i="5"/>
  <c r="AQ12" i="6"/>
  <c r="AR17" i="6"/>
  <c r="H8" i="5"/>
  <c r="H5" i="5"/>
  <c r="AJ17" i="6"/>
  <c r="A1641" i="2"/>
  <c r="AQ22" i="6"/>
  <c r="AT22" i="6" s="1"/>
  <c r="A1661" i="2"/>
  <c r="AR12" i="6"/>
  <c r="H9" i="5"/>
  <c r="K9" i="5"/>
  <c r="K10" i="5"/>
  <c r="H10" i="5"/>
  <c r="AT12" i="6" l="1"/>
  <c r="AQ10" i="6"/>
  <c r="AT10" i="6" s="1"/>
  <c r="A1642" i="2"/>
  <c r="A1662" i="2"/>
  <c r="AQ17" i="6" l="1"/>
  <c r="AT17" i="6" s="1"/>
  <c r="A1663" i="2"/>
  <c r="A1643" i="2"/>
  <c r="A1644" i="2" l="1"/>
  <c r="A1664" i="2"/>
  <c r="A1665" i="2" l="1"/>
  <c r="A1645" i="2"/>
  <c r="A1646" i="2" l="1"/>
  <c r="A1666" i="2"/>
  <c r="A1667" i="2" l="1"/>
  <c r="A1647" i="2"/>
  <c r="A1648" i="2" l="1"/>
  <c r="A1668" i="2"/>
  <c r="A1669" i="2" l="1"/>
  <c r="A1649" i="2"/>
  <c r="A1670" i="2" l="1"/>
  <c r="A1671" i="2" l="1"/>
  <c r="A1672" i="2" l="1"/>
  <c r="A1673" i="2" l="1"/>
  <c r="A1674" i="2" l="1"/>
  <c r="A1675" i="2" l="1"/>
  <c r="A1676" i="2" l="1"/>
  <c r="Q4" i="5" l="1"/>
  <c r="X4" i="5"/>
  <c r="Y6" i="5"/>
  <c r="X7" i="5"/>
  <c r="Y7" i="5"/>
  <c r="Q6" i="5"/>
  <c r="N5" i="5"/>
  <c r="O11" i="5"/>
  <c r="Q14" i="5"/>
  <c r="N10" i="5"/>
  <c r="N6" i="5"/>
  <c r="Q7" i="5"/>
  <c r="O14" i="5"/>
  <c r="X11" i="5"/>
  <c r="P13" i="5"/>
  <c r="Y9" i="5"/>
  <c r="P11" i="5"/>
  <c r="X6" i="5"/>
  <c r="P9" i="5"/>
  <c r="P14" i="5"/>
  <c r="Y8" i="5"/>
  <c r="Q8" i="5"/>
  <c r="Q13" i="5"/>
  <c r="X10" i="5"/>
  <c r="O5" i="5"/>
  <c r="X12" i="5"/>
  <c r="N8" i="5"/>
  <c r="X14" i="5"/>
  <c r="P4" i="5"/>
  <c r="O6" i="5"/>
  <c r="P7" i="5"/>
  <c r="N11" i="5"/>
  <c r="O13" i="5"/>
  <c r="Q10" i="5"/>
  <c r="O9" i="5"/>
  <c r="Y5" i="5"/>
  <c r="X8" i="5"/>
  <c r="X9" i="5"/>
  <c r="Y4" i="5"/>
  <c r="N14" i="5"/>
  <c r="Y13" i="5"/>
  <c r="Y14" i="5"/>
  <c r="N12" i="5"/>
  <c r="P10" i="5"/>
  <c r="N13" i="5"/>
  <c r="O7" i="5"/>
  <c r="X5" i="5"/>
  <c r="Q5" i="5"/>
  <c r="Q11" i="5"/>
  <c r="X13" i="5"/>
  <c r="Y11" i="5"/>
  <c r="P8" i="5"/>
  <c r="P6" i="5"/>
  <c r="O12" i="5"/>
  <c r="Q12" i="5"/>
  <c r="Q9" i="5"/>
  <c r="Y10" i="5"/>
  <c r="N9" i="5"/>
  <c r="O10" i="5"/>
  <c r="Y12" i="5"/>
  <c r="P5" i="5"/>
  <c r="N7" i="5"/>
  <c r="O4" i="5"/>
  <c r="N4" i="5"/>
  <c r="P12" i="5"/>
  <c r="O8" i="5"/>
  <c r="A1677" i="2"/>
  <c r="R6" i="5" l="1"/>
  <c r="R4" i="5"/>
  <c r="R13" i="5"/>
  <c r="U13" i="5" s="1"/>
  <c r="V13" i="5" s="1"/>
  <c r="R8" i="5"/>
  <c r="S13" i="5"/>
  <c r="R10" i="5"/>
  <c r="R11" i="5"/>
  <c r="R7" i="5"/>
  <c r="R5" i="5"/>
  <c r="R12" i="5"/>
  <c r="U12" i="5" s="1"/>
  <c r="V12" i="5" s="1"/>
  <c r="R9" i="5"/>
  <c r="S14" i="5"/>
  <c r="R14" i="5"/>
  <c r="U14" i="5" s="1"/>
  <c r="V14" i="5" s="1"/>
  <c r="A1678" i="2"/>
  <c r="S8" i="5" l="1"/>
  <c r="S11" i="5"/>
  <c r="S5" i="5"/>
  <c r="S9" i="5"/>
  <c r="S6" i="5"/>
  <c r="S7" i="5"/>
  <c r="S10" i="5"/>
  <c r="S12" i="5"/>
  <c r="A1679" i="2"/>
  <c r="A1680" i="2" l="1"/>
  <c r="A1681" i="2" l="1"/>
  <c r="A1682" i="2" l="1"/>
  <c r="A1683" i="2" l="1"/>
  <c r="A1684" i="2" l="1"/>
  <c r="A1685" i="2" l="1"/>
  <c r="A1686" i="2" l="1"/>
  <c r="A1687" i="2" l="1"/>
  <c r="A1688" i="2" l="1"/>
  <c r="A1689" i="2" l="1"/>
  <c r="A1690" i="2" l="1"/>
  <c r="A1691" i="2" l="1"/>
  <c r="A1692" i="2" l="1"/>
  <c r="A1693" i="2" l="1"/>
  <c r="A1694" i="2" l="1"/>
  <c r="A1695" i="2" l="1"/>
  <c r="A1696" i="2" l="1"/>
  <c r="A1697" i="2" l="1"/>
  <c r="A1698" i="2" l="1"/>
  <c r="A1699" i="2" l="1"/>
  <c r="A1700" i="2" l="1"/>
  <c r="A1701" i="2" l="1"/>
  <c r="A1702" i="2" l="1"/>
  <c r="A1703" i="2" l="1"/>
  <c r="A1704" i="2" l="1"/>
  <c r="A1705" i="2" l="1"/>
  <c r="A1706" i="2" l="1"/>
  <c r="A1707" i="2" l="1"/>
  <c r="A1708" i="2" l="1"/>
  <c r="A1709" i="2" l="1"/>
  <c r="A1710" i="2" l="1"/>
  <c r="A1711" i="2" l="1"/>
  <c r="A1712" i="2" l="1"/>
  <c r="A1713" i="2" l="1"/>
  <c r="A1714" i="2" l="1"/>
  <c r="A1715" i="2" l="1"/>
  <c r="A1716" i="2" l="1"/>
  <c r="A1717" i="2" l="1"/>
  <c r="A1718" i="2" l="1"/>
  <c r="A1719" i="2" l="1"/>
  <c r="A1720" i="2" l="1"/>
  <c r="A1721" i="2" l="1"/>
  <c r="A1722" i="2" l="1"/>
  <c r="A1723" i="2" l="1"/>
  <c r="A1724" i="2" l="1"/>
  <c r="A1725" i="2" l="1"/>
  <c r="A1726" i="2" l="1"/>
  <c r="A1727" i="2" l="1"/>
  <c r="A1728" i="2" l="1"/>
  <c r="A1729" i="2" l="1"/>
  <c r="A1730" i="2" l="1"/>
  <c r="A1731" i="2" l="1"/>
  <c r="A1732" i="2" l="1"/>
  <c r="A1733" i="2" l="1"/>
  <c r="A1734" i="2" l="1"/>
  <c r="A1735" i="2" l="1"/>
  <c r="A1736" i="2" l="1"/>
  <c r="A1737" i="2" l="1"/>
  <c r="A1738" i="2" l="1"/>
  <c r="A1739" i="2" l="1"/>
  <c r="A1740" i="2" l="1"/>
  <c r="A1741" i="2" l="1"/>
  <c r="A1742" i="2" l="1"/>
  <c r="A1743" i="2" l="1"/>
  <c r="A1744" i="2" l="1"/>
  <c r="A1745" i="2" l="1"/>
  <c r="A1746" i="2" l="1"/>
  <c r="A1747" i="2" l="1"/>
  <c r="N1746" i="2"/>
  <c r="O1746" i="2" s="1"/>
  <c r="N1706" i="2" l="1"/>
  <c r="O1706" i="2" s="1"/>
  <c r="N1461" i="2"/>
  <c r="O1461" i="2" s="1"/>
  <c r="N1449" i="2"/>
  <c r="O1449" i="2" s="1"/>
  <c r="N1551" i="2"/>
  <c r="O1551" i="2" s="1"/>
  <c r="N1543" i="2"/>
  <c r="O1543" i="2" s="1"/>
  <c r="N1665" i="2"/>
  <c r="O1665" i="2" s="1"/>
  <c r="N1670" i="2"/>
  <c r="O1670" i="2" s="1"/>
  <c r="N1589" i="2"/>
  <c r="O1589" i="2" s="1"/>
  <c r="N1493" i="2"/>
  <c r="O1493" i="2" s="1"/>
  <c r="N1540" i="2"/>
  <c r="O1540" i="2" s="1"/>
  <c r="N1575" i="2"/>
  <c r="O1575" i="2" s="1"/>
  <c r="N1614" i="2"/>
  <c r="O1614" i="2" s="1"/>
  <c r="N1501" i="2"/>
  <c r="O1501" i="2" s="1"/>
  <c r="N1489" i="2"/>
  <c r="O1489" i="2" s="1"/>
  <c r="N1653" i="2"/>
  <c r="O1653" i="2" s="1"/>
  <c r="N1548" i="2"/>
  <c r="O1548" i="2" s="1"/>
  <c r="N1592" i="2"/>
  <c r="O1592" i="2" s="1"/>
  <c r="N1640" i="2"/>
  <c r="O1640" i="2" s="1"/>
  <c r="N1634" i="2"/>
  <c r="O1634" i="2" s="1"/>
  <c r="N1516" i="2"/>
  <c r="O1516" i="2" s="1"/>
  <c r="N1440" i="2"/>
  <c r="O1440" i="2" s="1"/>
  <c r="N1681" i="2"/>
  <c r="O1681" i="2" s="1"/>
  <c r="N1693" i="2"/>
  <c r="O1693" i="2" s="1"/>
  <c r="N1705" i="2"/>
  <c r="O1705" i="2" s="1"/>
  <c r="N1595" i="2"/>
  <c r="O1595" i="2" s="1"/>
  <c r="N1585" i="2"/>
  <c r="O1585" i="2" s="1"/>
  <c r="N1669" i="2"/>
  <c r="O1669" i="2" s="1"/>
  <c r="N1613" i="2"/>
  <c r="O1613" i="2" s="1"/>
  <c r="N1464" i="2"/>
  <c r="O1464" i="2" s="1"/>
  <c r="N1511" i="2"/>
  <c r="O1511" i="2" s="1"/>
  <c r="N1507" i="2"/>
  <c r="O1507" i="2" s="1"/>
  <c r="N1672" i="2"/>
  <c r="O1672" i="2" s="1"/>
  <c r="N1560" i="2"/>
  <c r="O1560" i="2" s="1"/>
  <c r="N1695" i="2"/>
  <c r="O1695" i="2" s="1"/>
  <c r="N1632" i="2"/>
  <c r="O1632" i="2" s="1"/>
  <c r="N1611" i="2"/>
  <c r="O1611" i="2" s="1"/>
  <c r="N1561" i="2"/>
  <c r="O1561" i="2" s="1"/>
  <c r="N1679" i="2"/>
  <c r="O1679" i="2" s="1"/>
  <c r="N1544" i="2"/>
  <c r="O1544" i="2" s="1"/>
  <c r="N1568" i="2"/>
  <c r="O1568" i="2" s="1"/>
  <c r="N1534" i="2"/>
  <c r="O1534" i="2" s="1"/>
  <c r="N1526" i="2"/>
  <c r="O1526" i="2" s="1"/>
  <c r="N1667" i="2"/>
  <c r="O1667" i="2" s="1"/>
  <c r="N1618" i="2"/>
  <c r="O1618" i="2" s="1"/>
  <c r="N1463" i="2"/>
  <c r="O1463" i="2" s="1"/>
  <c r="N1522" i="2"/>
  <c r="O1522" i="2" s="1"/>
  <c r="N1625" i="2"/>
  <c r="O1625" i="2" s="1"/>
  <c r="N1497" i="2"/>
  <c r="O1497" i="2" s="1"/>
  <c r="N1486" i="2"/>
  <c r="O1486" i="2" s="1"/>
  <c r="N1547" i="2"/>
  <c r="O1547" i="2" s="1"/>
  <c r="N1596" i="2"/>
  <c r="O1596" i="2" s="1"/>
  <c r="N1494" i="2"/>
  <c r="O1494" i="2" s="1"/>
  <c r="N1599" i="2"/>
  <c r="O1599" i="2" s="1"/>
  <c r="N1482" i="2"/>
  <c r="O1482" i="2" s="1"/>
  <c r="N1666" i="2"/>
  <c r="O1666" i="2" s="1"/>
  <c r="N1485" i="2"/>
  <c r="O1485" i="2" s="1"/>
  <c r="N1574" i="2"/>
  <c r="O1574" i="2" s="1"/>
  <c r="N1637" i="2"/>
  <c r="O1637" i="2" s="1"/>
  <c r="N1682" i="2"/>
  <c r="O1682" i="2" s="1"/>
  <c r="N1694" i="2"/>
  <c r="O1694" i="2" s="1"/>
  <c r="N1671" i="2"/>
  <c r="O1671" i="2" s="1"/>
  <c r="N1577" i="2"/>
  <c r="O1577" i="2" s="1"/>
  <c r="N1582" i="2"/>
  <c r="O1582" i="2" s="1"/>
  <c r="N1460" i="2"/>
  <c r="O1460" i="2" s="1"/>
  <c r="N1475" i="2"/>
  <c r="O1475" i="2" s="1"/>
  <c r="N1468" i="2"/>
  <c r="O1468" i="2" s="1"/>
  <c r="N1633" i="2"/>
  <c r="O1633" i="2" s="1"/>
  <c r="N1513" i="2"/>
  <c r="O1513" i="2" s="1"/>
  <c r="N1661" i="2"/>
  <c r="O1661" i="2" s="1"/>
  <c r="N1707" i="2"/>
  <c r="O1707" i="2" s="1"/>
  <c r="N1591" i="2"/>
  <c r="O1591" i="2" s="1"/>
  <c r="N1641" i="2"/>
  <c r="O1641" i="2" s="1"/>
  <c r="N1477" i="2"/>
  <c r="O1477" i="2" s="1"/>
  <c r="N1703" i="2"/>
  <c r="O1703" i="2" s="1"/>
  <c r="N1619" i="2"/>
  <c r="O1619" i="2" s="1"/>
  <c r="N1603" i="2"/>
  <c r="O1603" i="2" s="1"/>
  <c r="N1615" i="2"/>
  <c r="O1615" i="2" s="1"/>
  <c r="N1683" i="2"/>
  <c r="O1683" i="2" s="1"/>
  <c r="N1521" i="2"/>
  <c r="O1521" i="2" s="1"/>
  <c r="N1628" i="2"/>
  <c r="O1628" i="2" s="1"/>
  <c r="N1538" i="2"/>
  <c r="O1538" i="2" s="1"/>
  <c r="N1635" i="2"/>
  <c r="O1635" i="2" s="1"/>
  <c r="N1636" i="2"/>
  <c r="O1636" i="2" s="1"/>
  <c r="N1602" i="2"/>
  <c r="O1602" i="2" s="1"/>
  <c r="N1527" i="2"/>
  <c r="O1527" i="2" s="1"/>
  <c r="N1495" i="2"/>
  <c r="O1495" i="2" s="1"/>
  <c r="N1431" i="2"/>
  <c r="O1431" i="2" s="1"/>
  <c r="N1610" i="2"/>
  <c r="O1610" i="2" s="1"/>
  <c r="N1564" i="2"/>
  <c r="O1564" i="2" s="1"/>
  <c r="N1642" i="2"/>
  <c r="O1642" i="2" s="1"/>
  <c r="N1450" i="2"/>
  <c r="O1450" i="2" s="1"/>
  <c r="N1531" i="2"/>
  <c r="O1531" i="2" s="1"/>
  <c r="N1650" i="2"/>
  <c r="O1650" i="2" s="1"/>
  <c r="N1466" i="2"/>
  <c r="O1466" i="2" s="1"/>
  <c r="N1630" i="2"/>
  <c r="O1630" i="2" s="1"/>
  <c r="N1520" i="2"/>
  <c r="O1520" i="2" s="1"/>
  <c r="N1608" i="2"/>
  <c r="O1608" i="2" s="1"/>
  <c r="N1436" i="2"/>
  <c r="O1436" i="2" s="1"/>
  <c r="N1554" i="2"/>
  <c r="O1554" i="2" s="1"/>
  <c r="N1583" i="2"/>
  <c r="O1583" i="2" s="1"/>
  <c r="N1600" i="2"/>
  <c r="O1600" i="2" s="1"/>
  <c r="N1647" i="2"/>
  <c r="O1647" i="2" s="1"/>
  <c r="N1684" i="2"/>
  <c r="O1684" i="2" s="1"/>
  <c r="N1696" i="2"/>
  <c r="O1696" i="2" s="1"/>
  <c r="N1480" i="2"/>
  <c r="O1480" i="2" s="1"/>
  <c r="N1467" i="2"/>
  <c r="O1467" i="2" s="1"/>
  <c r="N1506" i="2"/>
  <c r="O1506" i="2" s="1"/>
  <c r="N1673" i="2"/>
  <c r="O1673" i="2" s="1"/>
  <c r="N1697" i="2"/>
  <c r="O1697" i="2" s="1"/>
  <c r="N1532" i="2"/>
  <c r="O1532" i="2" s="1"/>
  <c r="N1668" i="2"/>
  <c r="O1668" i="2" s="1"/>
  <c r="N1609" i="2"/>
  <c r="O1609" i="2" s="1"/>
  <c r="N1700" i="2"/>
  <c r="O1700" i="2" s="1"/>
  <c r="N1455" i="2"/>
  <c r="O1455" i="2" s="1"/>
  <c r="N1518" i="2"/>
  <c r="O1518" i="2" s="1"/>
  <c r="N1533" i="2"/>
  <c r="O1533" i="2" s="1"/>
  <c r="N1490" i="2"/>
  <c r="O1490" i="2" s="1"/>
  <c r="N1508" i="2"/>
  <c r="O1508" i="2" s="1"/>
  <c r="N1474" i="2"/>
  <c r="O1474" i="2" s="1"/>
  <c r="N1457" i="2"/>
  <c r="O1457" i="2" s="1"/>
  <c r="N1439" i="2"/>
  <c r="O1439" i="2" s="1"/>
  <c r="N1588" i="2"/>
  <c r="O1588" i="2" s="1"/>
  <c r="N1514" i="2"/>
  <c r="O1514" i="2" s="1"/>
  <c r="N1598" i="2"/>
  <c r="O1598" i="2" s="1"/>
  <c r="N1644" i="2"/>
  <c r="O1644" i="2" s="1"/>
  <c r="N1472" i="2"/>
  <c r="O1472" i="2" s="1"/>
  <c r="N1643" i="2"/>
  <c r="O1643" i="2" s="1"/>
  <c r="N1512" i="2"/>
  <c r="O1512" i="2" s="1"/>
  <c r="N1536" i="2"/>
  <c r="O1536" i="2" s="1"/>
  <c r="N1502" i="2"/>
  <c r="O1502" i="2" s="1"/>
  <c r="N1541" i="2"/>
  <c r="O1541" i="2" s="1"/>
  <c r="N1562" i="2"/>
  <c r="O1562" i="2" s="1"/>
  <c r="N1624" i="2"/>
  <c r="O1624" i="2" s="1"/>
  <c r="N1685" i="2"/>
  <c r="O1685" i="2" s="1"/>
  <c r="N1605" i="2"/>
  <c r="O1605" i="2" s="1"/>
  <c r="N1576" i="2"/>
  <c r="O1576" i="2" s="1"/>
  <c r="N1510" i="2"/>
  <c r="O1510" i="2" s="1"/>
  <c r="N1690" i="2"/>
  <c r="O1690" i="2" s="1"/>
  <c r="N1590" i="2"/>
  <c r="O1590" i="2" s="1"/>
  <c r="N1465" i="2"/>
  <c r="O1465" i="2" s="1"/>
  <c r="N1505" i="2"/>
  <c r="O1505" i="2" s="1"/>
  <c r="N1559" i="2"/>
  <c r="O1559" i="2" s="1"/>
  <c r="N1499" i="2"/>
  <c r="O1499" i="2" s="1"/>
  <c r="N1496" i="2"/>
  <c r="O1496" i="2" s="1"/>
  <c r="N1584" i="2"/>
  <c r="O1584" i="2" s="1"/>
  <c r="N1622" i="2"/>
  <c r="O1622" i="2" s="1"/>
  <c r="N1623" i="2"/>
  <c r="O1623" i="2" s="1"/>
  <c r="N1483" i="2"/>
  <c r="O1483" i="2" s="1"/>
  <c r="N1648" i="2"/>
  <c r="O1648" i="2" s="1"/>
  <c r="N1557" i="2"/>
  <c r="O1557" i="2" s="1"/>
  <c r="N1649" i="2"/>
  <c r="O1649" i="2" s="1"/>
  <c r="N1578" i="2"/>
  <c r="O1578" i="2" s="1"/>
  <c r="N1587" i="2"/>
  <c r="O1587" i="2" s="1"/>
  <c r="N1553" i="2"/>
  <c r="O1553" i="2" s="1"/>
  <c r="N1660" i="2"/>
  <c r="O1660" i="2" s="1"/>
  <c r="N1572" i="2"/>
  <c r="O1572" i="2" s="1"/>
  <c r="N1656" i="2"/>
  <c r="O1656" i="2" s="1"/>
  <c r="N1550" i="2"/>
  <c r="O1550" i="2" s="1"/>
  <c r="N1565" i="2"/>
  <c r="O1565" i="2" s="1"/>
  <c r="N1437" i="2"/>
  <c r="O1437" i="2" s="1"/>
  <c r="N1674" i="2"/>
  <c r="O1674" i="2" s="1"/>
  <c r="N1686" i="2"/>
  <c r="O1686" i="2" s="1"/>
  <c r="N1698" i="2"/>
  <c r="O1698" i="2" s="1"/>
  <c r="N1593" i="2"/>
  <c r="O1593" i="2" s="1"/>
  <c r="N1573" i="2"/>
  <c r="O1573" i="2" s="1"/>
  <c r="N1515" i="2"/>
  <c r="O1515" i="2" s="1"/>
  <c r="N1479" i="2"/>
  <c r="O1479" i="2" s="1"/>
  <c r="N1456" i="2"/>
  <c r="O1456" i="2" s="1"/>
  <c r="N1607" i="2"/>
  <c r="O1607" i="2" s="1"/>
  <c r="N1688" i="2"/>
  <c r="O1688" i="2" s="1"/>
  <c r="N1438" i="2"/>
  <c r="O1438" i="2" s="1"/>
  <c r="N1655" i="2"/>
  <c r="O1655" i="2" s="1"/>
  <c r="N1620" i="2"/>
  <c r="O1620" i="2" s="1"/>
  <c r="N1580" i="2"/>
  <c r="O1580" i="2" s="1"/>
  <c r="N1645" i="2"/>
  <c r="O1645" i="2" s="1"/>
  <c r="N1546" i="2"/>
  <c r="O1546" i="2" s="1"/>
  <c r="N1542" i="2"/>
  <c r="O1542" i="2" s="1"/>
  <c r="N1446" i="2"/>
  <c r="O1446" i="2" s="1"/>
  <c r="N1469" i="2"/>
  <c r="O1469" i="2" s="1"/>
  <c r="N1539" i="2"/>
  <c r="O1539" i="2" s="1"/>
  <c r="N1545" i="2"/>
  <c r="O1545" i="2" s="1"/>
  <c r="N1606" i="2"/>
  <c r="O1606" i="2" s="1"/>
  <c r="N1441" i="2"/>
  <c r="O1441" i="2" s="1"/>
  <c r="N1552" i="2"/>
  <c r="O1552" i="2" s="1"/>
  <c r="N1657" i="2"/>
  <c r="O1657" i="2" s="1"/>
  <c r="N1571" i="2"/>
  <c r="O1571" i="2" s="1"/>
  <c r="N1604" i="2"/>
  <c r="O1604" i="2" s="1"/>
  <c r="N1570" i="2"/>
  <c r="O1570" i="2" s="1"/>
  <c r="N1433" i="2"/>
  <c r="O1433" i="2" s="1"/>
  <c r="N1664" i="2"/>
  <c r="O1664" i="2" s="1"/>
  <c r="N1478" i="2"/>
  <c r="O1478" i="2" s="1"/>
  <c r="N1597" i="2"/>
  <c r="O1597" i="2" s="1"/>
  <c r="N1629" i="2"/>
  <c r="O1629" i="2" s="1"/>
  <c r="N1524" i="2"/>
  <c r="O1524" i="2" s="1"/>
  <c r="N1487" i="2"/>
  <c r="O1487" i="2" s="1"/>
  <c r="N1675" i="2"/>
  <c r="O1675" i="2" s="1"/>
  <c r="N1687" i="2"/>
  <c r="O1687" i="2" s="1"/>
  <c r="N1699" i="2"/>
  <c r="O1699" i="2" s="1"/>
  <c r="N1612" i="2"/>
  <c r="O1612" i="2" s="1"/>
  <c r="N1569" i="2"/>
  <c r="O1569" i="2" s="1"/>
  <c r="N1443" i="2"/>
  <c r="O1443" i="2" s="1"/>
  <c r="N1509" i="2"/>
  <c r="O1509" i="2" s="1"/>
  <c r="N1621" i="2"/>
  <c r="O1621" i="2" s="1"/>
  <c r="N1452" i="2"/>
  <c r="O1452" i="2" s="1"/>
  <c r="N1676" i="2"/>
  <c r="O1676" i="2" s="1"/>
  <c r="N1451" i="2"/>
  <c r="O1451" i="2" s="1"/>
  <c r="N1491" i="2"/>
  <c r="O1491" i="2" s="1"/>
  <c r="N1662" i="2"/>
  <c r="O1662" i="2" s="1"/>
  <c r="N1528" i="2"/>
  <c r="O1528" i="2" s="1"/>
  <c r="N1691" i="2"/>
  <c r="O1691" i="2" s="1"/>
  <c r="N1525" i="2"/>
  <c r="O1525" i="2" s="1"/>
  <c r="N1476" i="2"/>
  <c r="O1476" i="2" s="1"/>
  <c r="N1566" i="2"/>
  <c r="O1566" i="2" s="1"/>
  <c r="N1458" i="2"/>
  <c r="O1458" i="2" s="1"/>
  <c r="N1702" i="2"/>
  <c r="O1702" i="2" s="1"/>
  <c r="N1601" i="2"/>
  <c r="O1601" i="2" s="1"/>
  <c r="N1488" i="2"/>
  <c r="O1488" i="2" s="1"/>
  <c r="N1484" i="2"/>
  <c r="O1484" i="2" s="1"/>
  <c r="N1448" i="2"/>
  <c r="O1448" i="2" s="1"/>
  <c r="N1626" i="2"/>
  <c r="O1626" i="2" s="1"/>
  <c r="N1473" i="2"/>
  <c r="O1473" i="2" s="1"/>
  <c r="N1519" i="2"/>
  <c r="O1519" i="2" s="1"/>
  <c r="N1586" i="2"/>
  <c r="O1586" i="2" s="1"/>
  <c r="N1453" i="2"/>
  <c r="O1453" i="2" s="1"/>
  <c r="N1549" i="2"/>
  <c r="O1549" i="2" s="1"/>
  <c r="N1654" i="2"/>
  <c r="O1654" i="2" s="1"/>
  <c r="N1617" i="2"/>
  <c r="O1617" i="2" s="1"/>
  <c r="N1435" i="2"/>
  <c r="O1435" i="2" s="1"/>
  <c r="N1652" i="2"/>
  <c r="O1652" i="2" s="1"/>
  <c r="N1638" i="2"/>
  <c r="O1638" i="2" s="1"/>
  <c r="N1579" i="2"/>
  <c r="O1579" i="2" s="1"/>
  <c r="N1616" i="2"/>
  <c r="O1616" i="2" s="1"/>
  <c r="N1594" i="2"/>
  <c r="O1594" i="2" s="1"/>
  <c r="N1651" i="2"/>
  <c r="O1651" i="2" s="1"/>
  <c r="N1454" i="2"/>
  <c r="O1454" i="2" s="1"/>
  <c r="N1639" i="2"/>
  <c r="O1639" i="2" s="1"/>
  <c r="N1529" i="2"/>
  <c r="O1529" i="2" s="1"/>
  <c r="N1677" i="2"/>
  <c r="O1677" i="2" s="1"/>
  <c r="N1689" i="2"/>
  <c r="O1689" i="2" s="1"/>
  <c r="N1701" i="2"/>
  <c r="O1701" i="2" s="1"/>
  <c r="N1535" i="2"/>
  <c r="O1535" i="2" s="1"/>
  <c r="N1471" i="2"/>
  <c r="O1471" i="2" s="1"/>
  <c r="N1445" i="2"/>
  <c r="O1445" i="2" s="1"/>
  <c r="N1503" i="2"/>
  <c r="O1503" i="2" s="1"/>
  <c r="N1459" i="2"/>
  <c r="O1459" i="2" s="1"/>
  <c r="N1658" i="2"/>
  <c r="O1658" i="2" s="1"/>
  <c r="N1523" i="2"/>
  <c r="O1523" i="2" s="1"/>
  <c r="N1556" i="2"/>
  <c r="O1556" i="2" s="1"/>
  <c r="N1567" i="2"/>
  <c r="O1567" i="2" s="1"/>
  <c r="N1432" i="2"/>
  <c r="O1432" i="2" s="1"/>
  <c r="N1678" i="2"/>
  <c r="O1678" i="2" s="1"/>
  <c r="N1504" i="2"/>
  <c r="O1504" i="2" s="1"/>
  <c r="N1659" i="2"/>
  <c r="O1659" i="2" s="1"/>
  <c r="N1434" i="2"/>
  <c r="O1434" i="2" s="1"/>
  <c r="N1537" i="2"/>
  <c r="O1537" i="2" s="1"/>
  <c r="N1581" i="2"/>
  <c r="O1581" i="2" s="1"/>
  <c r="N1500" i="2"/>
  <c r="O1500" i="2" s="1"/>
  <c r="N1492" i="2"/>
  <c r="O1492" i="2" s="1"/>
  <c r="N1663" i="2"/>
  <c r="O1663" i="2" s="1"/>
  <c r="N1646" i="2"/>
  <c r="O1646" i="2" s="1"/>
  <c r="N1555" i="2"/>
  <c r="O1555" i="2" s="1"/>
  <c r="N1462" i="2"/>
  <c r="O1462" i="2" s="1"/>
  <c r="N1627" i="2"/>
  <c r="O1627" i="2" s="1"/>
  <c r="N1444" i="2"/>
  <c r="O1444" i="2" s="1"/>
  <c r="N1631" i="2"/>
  <c r="O1631" i="2" s="1"/>
  <c r="N1447" i="2"/>
  <c r="O1447" i="2" s="1"/>
  <c r="N1530" i="2"/>
  <c r="O1530" i="2" s="1"/>
  <c r="N1563" i="2"/>
  <c r="O1563" i="2" s="1"/>
  <c r="N1517" i="2"/>
  <c r="O1517" i="2" s="1"/>
  <c r="N1442" i="2"/>
  <c r="O1442" i="2" s="1"/>
  <c r="N1481" i="2"/>
  <c r="O1481" i="2" s="1"/>
  <c r="N1498" i="2"/>
  <c r="O1498" i="2" s="1"/>
  <c r="N1470" i="2"/>
  <c r="O1470" i="2" s="1"/>
  <c r="N1558" i="2"/>
  <c r="O1558" i="2" s="1"/>
  <c r="N1680" i="2"/>
  <c r="O1680" i="2" s="1"/>
  <c r="N1692" i="2"/>
  <c r="O1692" i="2" s="1"/>
  <c r="N1704" i="2"/>
  <c r="O1704" i="2" s="1"/>
  <c r="N1708" i="2"/>
  <c r="O1708" i="2" s="1"/>
  <c r="N1709" i="2"/>
  <c r="O1709" i="2" s="1"/>
  <c r="N1710" i="2"/>
  <c r="O1710" i="2" s="1"/>
  <c r="N1711" i="2"/>
  <c r="O1711" i="2" s="1"/>
  <c r="N1712" i="2"/>
  <c r="O1712" i="2" s="1"/>
  <c r="N1713" i="2"/>
  <c r="O1713" i="2" s="1"/>
  <c r="N1714" i="2"/>
  <c r="O1714" i="2" s="1"/>
  <c r="N1715" i="2"/>
  <c r="O1715" i="2" s="1"/>
  <c r="N1716" i="2"/>
  <c r="O1716" i="2" s="1"/>
  <c r="N1717" i="2"/>
  <c r="O1717" i="2" s="1"/>
  <c r="N1718" i="2"/>
  <c r="O1718" i="2" s="1"/>
  <c r="N1719" i="2"/>
  <c r="O1719" i="2" s="1"/>
  <c r="N1720" i="2"/>
  <c r="O1720" i="2" s="1"/>
  <c r="N1721" i="2"/>
  <c r="O1721" i="2" s="1"/>
  <c r="N1722" i="2"/>
  <c r="O1722" i="2" s="1"/>
  <c r="N1723" i="2"/>
  <c r="O1723" i="2" s="1"/>
  <c r="N1724" i="2"/>
  <c r="O1724" i="2" s="1"/>
  <c r="N1725" i="2"/>
  <c r="O1725" i="2" s="1"/>
  <c r="N1726" i="2"/>
  <c r="O1726" i="2" s="1"/>
  <c r="N1727" i="2"/>
  <c r="O1727" i="2" s="1"/>
  <c r="N1728" i="2"/>
  <c r="O1728" i="2" s="1"/>
  <c r="N1729" i="2"/>
  <c r="O1729" i="2" s="1"/>
  <c r="N1730" i="2"/>
  <c r="O1730" i="2" s="1"/>
  <c r="N1731" i="2"/>
  <c r="O1731" i="2" s="1"/>
  <c r="N1732" i="2"/>
  <c r="O1732" i="2" s="1"/>
  <c r="N1733" i="2"/>
  <c r="O1733" i="2" s="1"/>
  <c r="N1734" i="2"/>
  <c r="O1734" i="2" s="1"/>
  <c r="N1735" i="2"/>
  <c r="O1735" i="2" s="1"/>
  <c r="N1736" i="2"/>
  <c r="O1736" i="2" s="1"/>
  <c r="N1737" i="2"/>
  <c r="O1737" i="2" s="1"/>
  <c r="N1738" i="2"/>
  <c r="O1738" i="2" s="1"/>
  <c r="N1739" i="2"/>
  <c r="O1739" i="2" s="1"/>
  <c r="N1740" i="2"/>
  <c r="O1740" i="2" s="1"/>
  <c r="N1741" i="2"/>
  <c r="O1741" i="2" s="1"/>
  <c r="N1742" i="2"/>
  <c r="O1742" i="2" s="1"/>
  <c r="N1743" i="2"/>
  <c r="O1743" i="2" s="1"/>
  <c r="N1744" i="2"/>
  <c r="O1744" i="2" s="1"/>
  <c r="N1745" i="2"/>
  <c r="O1745" i="2" s="1"/>
  <c r="A1748" i="2"/>
  <c r="N1747" i="2"/>
  <c r="O1747" i="2" s="1"/>
  <c r="N1748" i="2" l="1"/>
  <c r="O1748" i="2" s="1"/>
  <c r="A1749" i="2"/>
  <c r="A1750" i="2" l="1"/>
  <c r="N1749" i="2"/>
  <c r="O1749" i="2" s="1"/>
  <c r="A1751" i="2" l="1"/>
  <c r="N1750" i="2"/>
  <c r="O1750" i="2" s="1"/>
  <c r="N1751" i="2" l="1"/>
  <c r="O1751" i="2" s="1"/>
  <c r="A1752" i="2"/>
  <c r="N1752" i="2" l="1"/>
  <c r="O1752" i="2" s="1"/>
  <c r="A1753" i="2"/>
  <c r="A1754" i="2" l="1"/>
  <c r="N1753" i="2"/>
  <c r="O1753" i="2" s="1"/>
  <c r="A1755" i="2" l="1"/>
  <c r="N1754" i="2"/>
  <c r="O1754" i="2" s="1"/>
  <c r="A1756" i="2" l="1"/>
  <c r="N1755" i="2"/>
  <c r="O1755" i="2" s="1"/>
  <c r="N1756" i="2" l="1"/>
  <c r="O1756" i="2" s="1"/>
  <c r="A1757" i="2"/>
  <c r="A1758" i="2" l="1"/>
  <c r="N1757" i="2"/>
  <c r="O1757" i="2" s="1"/>
  <c r="A1759" i="2" l="1"/>
  <c r="N1758" i="2"/>
  <c r="O1758" i="2" s="1"/>
  <c r="N1759" i="2" l="1"/>
  <c r="O1759" i="2" s="1"/>
  <c r="A1760" i="2"/>
  <c r="N1760" i="2" l="1"/>
  <c r="O1760" i="2" s="1"/>
  <c r="A1761" i="2"/>
  <c r="A1762" i="2" l="1"/>
  <c r="N1761" i="2"/>
  <c r="O1761" i="2" s="1"/>
  <c r="A1763" i="2" l="1"/>
  <c r="N1762" i="2"/>
  <c r="O1762" i="2" s="1"/>
  <c r="A1764" i="2" l="1"/>
  <c r="N1763" i="2"/>
  <c r="O1763" i="2" s="1"/>
  <c r="N1764" i="2" l="1"/>
  <c r="O1764" i="2" s="1"/>
  <c r="A1765" i="2"/>
  <c r="A1766" i="2" l="1"/>
  <c r="N1765" i="2"/>
  <c r="O1765" i="2" s="1"/>
  <c r="A1767" i="2" l="1"/>
  <c r="N1766" i="2"/>
  <c r="O1766" i="2" s="1"/>
  <c r="N1767" i="2" l="1"/>
  <c r="O1767" i="2" s="1"/>
  <c r="A1768" i="2"/>
  <c r="N1768" i="2" l="1"/>
  <c r="O1768" i="2" s="1"/>
  <c r="A1769" i="2"/>
  <c r="A1770" i="2" l="1"/>
  <c r="N1769" i="2"/>
  <c r="O1769" i="2" s="1"/>
  <c r="A1771" i="2" l="1"/>
  <c r="N1770" i="2"/>
  <c r="O1770" i="2" s="1"/>
  <c r="A1772" i="2" l="1"/>
  <c r="N1771" i="2"/>
  <c r="O1771" i="2" s="1"/>
  <c r="N1772" i="2" l="1"/>
  <c r="O1772" i="2" s="1"/>
  <c r="A1773" i="2"/>
  <c r="A1774" i="2" l="1"/>
  <c r="N1773" i="2"/>
  <c r="O1773" i="2" s="1"/>
  <c r="A1775" i="2" l="1"/>
  <c r="N1774" i="2"/>
  <c r="O1774" i="2" s="1"/>
  <c r="N1775" i="2" l="1"/>
  <c r="O1775" i="2" s="1"/>
  <c r="A1776" i="2"/>
  <c r="N1776" i="2" l="1"/>
  <c r="O1776" i="2" s="1"/>
  <c r="A1777" i="2"/>
  <c r="A1778" i="2" l="1"/>
  <c r="N1777" i="2"/>
  <c r="O1777" i="2" s="1"/>
  <c r="A1779" i="2" l="1"/>
  <c r="N1778" i="2"/>
  <c r="O1778" i="2" s="1"/>
  <c r="A1780" i="2" l="1"/>
  <c r="N1779" i="2"/>
  <c r="O1779" i="2" s="1"/>
  <c r="N1780" i="2" l="1"/>
  <c r="O1780" i="2" s="1"/>
  <c r="A1781" i="2"/>
  <c r="A1782" i="2" l="1"/>
  <c r="N1781" i="2"/>
  <c r="O1781" i="2" s="1"/>
  <c r="A1783" i="2" l="1"/>
  <c r="N1782" i="2"/>
  <c r="O1782" i="2" s="1"/>
  <c r="N1783" i="2" l="1"/>
  <c r="O1783" i="2" s="1"/>
  <c r="A1784" i="2"/>
  <c r="N1784" i="2" l="1"/>
  <c r="O1784" i="2" s="1"/>
  <c r="A1785" i="2"/>
  <c r="A1786" i="2" l="1"/>
  <c r="N1785" i="2"/>
  <c r="O1785" i="2" s="1"/>
  <c r="A1787" i="2" l="1"/>
  <c r="N1786" i="2"/>
  <c r="O1786" i="2" s="1"/>
  <c r="A1788" i="2" l="1"/>
  <c r="N1787" i="2"/>
  <c r="O1787" i="2" s="1"/>
  <c r="N1788" i="2" l="1"/>
  <c r="O1788" i="2" s="1"/>
  <c r="A1789" i="2"/>
  <c r="A1790" i="2" l="1"/>
  <c r="N1789" i="2"/>
  <c r="O1789" i="2" s="1"/>
  <c r="A1791" i="2" l="1"/>
  <c r="N1790" i="2"/>
  <c r="O1790" i="2" s="1"/>
  <c r="N1791" i="2" l="1"/>
  <c r="O1791" i="2" s="1"/>
  <c r="A1792" i="2"/>
  <c r="N1792" i="2" l="1"/>
  <c r="O1792" i="2" s="1"/>
  <c r="A1793" i="2"/>
  <c r="A1794" i="2" l="1"/>
  <c r="N1793" i="2"/>
  <c r="O1793" i="2" s="1"/>
  <c r="A1795" i="2" l="1"/>
  <c r="N1794" i="2"/>
  <c r="O1794" i="2" s="1"/>
  <c r="A1796" i="2" l="1"/>
  <c r="N1795" i="2"/>
  <c r="O1795" i="2" s="1"/>
  <c r="N1796" i="2" l="1"/>
  <c r="O1796" i="2" s="1"/>
  <c r="A1797" i="2"/>
  <c r="A1798" i="2" l="1"/>
  <c r="N1797" i="2"/>
  <c r="O1797" i="2" s="1"/>
  <c r="A1799" i="2" l="1"/>
  <c r="N1798" i="2"/>
  <c r="O1798" i="2" s="1"/>
  <c r="N1799" i="2" l="1"/>
  <c r="O1799" i="2" s="1"/>
  <c r="A1800" i="2"/>
  <c r="N1800" i="2" l="1"/>
  <c r="O1800" i="2" s="1"/>
  <c r="A1801" i="2"/>
  <c r="A1802" i="2" l="1"/>
  <c r="N1801" i="2"/>
  <c r="O1801" i="2" s="1"/>
  <c r="A1803" i="2" l="1"/>
  <c r="N1802" i="2"/>
  <c r="O1802" i="2" s="1"/>
  <c r="A1804" i="2" l="1"/>
  <c r="N1803" i="2"/>
  <c r="O1803" i="2" s="1"/>
  <c r="N1804" i="2" l="1"/>
  <c r="O1804" i="2" s="1"/>
  <c r="A1805" i="2"/>
  <c r="A1806" i="2" l="1"/>
  <c r="N1805" i="2"/>
  <c r="O1805" i="2" s="1"/>
  <c r="A1807" i="2" l="1"/>
  <c r="N1806" i="2"/>
  <c r="O1806" i="2" s="1"/>
  <c r="A1808" i="2" l="1"/>
  <c r="N1807" i="2"/>
  <c r="O1807" i="2" s="1"/>
  <c r="A1809" i="2" l="1"/>
  <c r="N1808" i="2"/>
  <c r="O1808" i="2" s="1"/>
  <c r="N1809" i="2" l="1"/>
  <c r="O1809" i="2" s="1"/>
  <c r="A1810" i="2"/>
  <c r="A1811" i="2" l="1"/>
  <c r="N1810" i="2"/>
  <c r="O1810" i="2" s="1"/>
  <c r="A1812" i="2" l="1"/>
  <c r="N1811" i="2"/>
  <c r="O1811" i="2" s="1"/>
  <c r="N1812" i="2" l="1"/>
  <c r="O1812" i="2" s="1"/>
  <c r="A1813" i="2"/>
  <c r="N1813" i="2" l="1"/>
  <c r="O1813" i="2" s="1"/>
  <c r="A1814" i="2"/>
  <c r="A1815" i="2" l="1"/>
  <c r="N1814" i="2"/>
  <c r="O1814" i="2" s="1"/>
  <c r="A1816" i="2" l="1"/>
  <c r="N1815" i="2"/>
  <c r="O1815" i="2" s="1"/>
  <c r="A1817" i="2" l="1"/>
  <c r="N1816" i="2"/>
  <c r="O1816" i="2" s="1"/>
  <c r="N1817" i="2" l="1"/>
  <c r="O1817" i="2" s="1"/>
  <c r="A1818" i="2"/>
  <c r="A1819" i="2" l="1"/>
  <c r="N1818" i="2"/>
  <c r="O1818" i="2" s="1"/>
  <c r="A1820" i="2" l="1"/>
  <c r="N1819" i="2"/>
  <c r="O1819" i="2" s="1"/>
  <c r="N1820" i="2" l="1"/>
  <c r="O1820" i="2" s="1"/>
  <c r="A1821" i="2"/>
  <c r="N1821" i="2" l="1"/>
  <c r="O1821" i="2" s="1"/>
  <c r="A1822" i="2"/>
  <c r="A1823" i="2" l="1"/>
  <c r="N1822" i="2"/>
  <c r="O1822" i="2" s="1"/>
  <c r="A1824" i="2" l="1"/>
  <c r="N1823" i="2"/>
  <c r="O1823" i="2" s="1"/>
  <c r="A1825" i="2" l="1"/>
  <c r="N1824" i="2"/>
  <c r="O1824" i="2" s="1"/>
  <c r="N1825" i="2" l="1"/>
  <c r="O1825" i="2" s="1"/>
  <c r="A1826" i="2"/>
  <c r="A1827" i="2" l="1"/>
  <c r="N1826" i="2"/>
  <c r="O1826" i="2" s="1"/>
  <c r="A1828" i="2" l="1"/>
  <c r="N1827" i="2"/>
  <c r="O1827" i="2" s="1"/>
  <c r="N1828" i="2" l="1"/>
  <c r="O1828" i="2" s="1"/>
  <c r="A1829" i="2"/>
  <c r="N1829" i="2" l="1"/>
  <c r="O1829" i="2" s="1"/>
  <c r="A1830" i="2"/>
  <c r="A1831" i="2" l="1"/>
  <c r="N1830" i="2"/>
  <c r="O1830" i="2" s="1"/>
  <c r="A1832" i="2" l="1"/>
  <c r="N1831" i="2"/>
  <c r="O1831" i="2" s="1"/>
  <c r="A1833" i="2" l="1"/>
  <c r="N1832" i="2"/>
  <c r="O1832" i="2" s="1"/>
  <c r="N1833" i="2" l="1"/>
  <c r="O1833" i="2" s="1"/>
  <c r="A1834" i="2"/>
  <c r="A1835" i="2" l="1"/>
  <c r="N1834" i="2"/>
  <c r="O1834" i="2" s="1"/>
  <c r="A1836" i="2" l="1"/>
  <c r="N1835" i="2"/>
  <c r="O1835" i="2" s="1"/>
  <c r="N1836" i="2" l="1"/>
  <c r="O1836" i="2" s="1"/>
  <c r="A1837" i="2"/>
  <c r="N1837" i="2" l="1"/>
  <c r="O1837" i="2" s="1"/>
  <c r="A1838" i="2"/>
  <c r="A1839" i="2" l="1"/>
  <c r="N1838" i="2"/>
  <c r="O1838" i="2" s="1"/>
  <c r="A1840" i="2" l="1"/>
  <c r="N1839" i="2"/>
  <c r="O1839" i="2" s="1"/>
  <c r="A1841" i="2" l="1"/>
  <c r="N1840" i="2"/>
  <c r="O1840" i="2" s="1"/>
  <c r="N1841" i="2" l="1"/>
  <c r="O1841" i="2" s="1"/>
  <c r="A1842" i="2"/>
  <c r="A1843" i="2" l="1"/>
  <c r="N1842" i="2"/>
  <c r="O1842" i="2" s="1"/>
  <c r="A1844" i="2" l="1"/>
  <c r="N1843" i="2"/>
  <c r="O1843" i="2" s="1"/>
  <c r="N1844" i="2" l="1"/>
  <c r="O1844" i="2" s="1"/>
  <c r="A1845" i="2"/>
  <c r="N1845" i="2" l="1"/>
  <c r="O1845" i="2" s="1"/>
  <c r="A1846" i="2"/>
  <c r="A1847" i="2" l="1"/>
  <c r="N1846" i="2"/>
  <c r="O1846" i="2" s="1"/>
  <c r="A1848" i="2" l="1"/>
  <c r="N1847" i="2"/>
  <c r="O1847" i="2" s="1"/>
  <c r="A1849" i="2" l="1"/>
  <c r="N1848" i="2"/>
  <c r="O1848" i="2" s="1"/>
  <c r="N1849" i="2" l="1"/>
  <c r="O1849" i="2" s="1"/>
  <c r="A1850" i="2"/>
  <c r="A1851" i="2" l="1"/>
  <c r="N1850" i="2"/>
  <c r="O1850" i="2" s="1"/>
  <c r="A1852" i="2" l="1"/>
  <c r="N1851" i="2"/>
  <c r="O1851" i="2" s="1"/>
  <c r="N1852" i="2" l="1"/>
  <c r="O1852" i="2" s="1"/>
  <c r="A1853" i="2"/>
  <c r="N1853" i="2" l="1"/>
  <c r="O1853" i="2" s="1"/>
  <c r="A1854" i="2"/>
  <c r="A1855" i="2" l="1"/>
  <c r="N1854" i="2"/>
  <c r="O1854" i="2" s="1"/>
  <c r="A1856" i="2" l="1"/>
  <c r="N1855" i="2"/>
  <c r="O1855" i="2" s="1"/>
  <c r="A1857" i="2" l="1"/>
  <c r="N1856" i="2"/>
  <c r="O1856" i="2" s="1"/>
  <c r="N1857" i="2" l="1"/>
  <c r="O1857" i="2" s="1"/>
  <c r="A1858" i="2"/>
  <c r="A1859" i="2" l="1"/>
  <c r="N1858" i="2"/>
  <c r="O1858" i="2" s="1"/>
  <c r="A1860" i="2" l="1"/>
  <c r="N1859" i="2"/>
  <c r="O1859" i="2" s="1"/>
  <c r="N1860" i="2" l="1"/>
  <c r="O1860" i="2" s="1"/>
  <c r="A1861" i="2"/>
  <c r="N1861" i="2" l="1"/>
  <c r="O1861" i="2" s="1"/>
  <c r="A1862" i="2"/>
  <c r="A1863" i="2" l="1"/>
  <c r="N1862" i="2"/>
  <c r="O1862" i="2" s="1"/>
  <c r="A1864" i="2" l="1"/>
  <c r="N1863" i="2"/>
  <c r="O1863" i="2" s="1"/>
  <c r="A1865" i="2" l="1"/>
  <c r="N1864" i="2"/>
  <c r="O1864" i="2" s="1"/>
  <c r="N1865" i="2" l="1"/>
  <c r="O1865" i="2" s="1"/>
  <c r="A1866" i="2"/>
  <c r="A1867" i="2" l="1"/>
  <c r="N1866" i="2"/>
  <c r="O1866" i="2" s="1"/>
  <c r="A1868" i="2" l="1"/>
  <c r="N1867" i="2"/>
  <c r="O1867" i="2" s="1"/>
  <c r="N1868" i="2" l="1"/>
  <c r="O1868" i="2" s="1"/>
  <c r="A1869" i="2"/>
  <c r="N1869" i="2" l="1"/>
  <c r="O1869" i="2" s="1"/>
  <c r="A1870" i="2"/>
  <c r="A1871" i="2" l="1"/>
  <c r="N1870" i="2"/>
  <c r="O1870" i="2" s="1"/>
  <c r="A1872" i="2" l="1"/>
  <c r="N1871" i="2"/>
  <c r="O1871" i="2" s="1"/>
  <c r="A1873" i="2" l="1"/>
  <c r="N1872" i="2"/>
  <c r="O1872" i="2" s="1"/>
  <c r="N1873" i="2" l="1"/>
  <c r="O1873" i="2" s="1"/>
  <c r="A1874" i="2"/>
  <c r="A1875" i="2" l="1"/>
  <c r="N1874" i="2"/>
  <c r="O1874" i="2" s="1"/>
  <c r="A1876" i="2" l="1"/>
  <c r="N1875" i="2"/>
  <c r="O1875" i="2" s="1"/>
  <c r="N1876" i="2" l="1"/>
  <c r="O1876" i="2" s="1"/>
  <c r="A1877" i="2"/>
  <c r="N1877" i="2" l="1"/>
  <c r="O1877" i="2" s="1"/>
  <c r="A1878" i="2"/>
  <c r="A1879" i="2" l="1"/>
  <c r="N1878" i="2"/>
  <c r="O1878" i="2" s="1"/>
  <c r="A1880" i="2" l="1"/>
  <c r="N1879" i="2"/>
  <c r="O1879" i="2" s="1"/>
  <c r="N1880" i="2" l="1"/>
  <c r="O1880" i="2" s="1"/>
  <c r="A1881" i="2"/>
  <c r="N1881" i="2" l="1"/>
  <c r="O1881" i="2" s="1"/>
  <c r="A1882" i="2"/>
  <c r="N1882" i="2" l="1"/>
  <c r="O1882" i="2" s="1"/>
  <c r="A1883" i="2"/>
  <c r="A1884" i="2" l="1"/>
  <c r="N1883" i="2"/>
  <c r="O1883" i="2" s="1"/>
  <c r="A1885" i="2" l="1"/>
  <c r="N1884" i="2"/>
  <c r="O1884" i="2" s="1"/>
  <c r="A1886" i="2" l="1"/>
  <c r="N1885" i="2"/>
  <c r="O1885" i="2" s="1"/>
  <c r="N1886" i="2" l="1"/>
  <c r="O1886" i="2" s="1"/>
  <c r="A1887" i="2"/>
  <c r="A1888" i="2" l="1"/>
  <c r="N1887" i="2"/>
  <c r="O1887" i="2" s="1"/>
  <c r="A1889" i="2" l="1"/>
  <c r="N1888" i="2"/>
  <c r="O1888" i="2" s="1"/>
  <c r="E2834" i="3" l="1"/>
  <c r="N1889" i="2"/>
  <c r="O1889" i="2" s="1"/>
  <c r="A1890" i="2"/>
  <c r="E2835" i="3" l="1"/>
  <c r="N1890" i="2"/>
  <c r="O1890" i="2" s="1"/>
  <c r="A1891" i="2"/>
  <c r="E2836" i="3" l="1"/>
  <c r="A1892" i="2"/>
  <c r="N1891" i="2"/>
  <c r="O1891" i="2" s="1"/>
  <c r="E2837" i="3" l="1"/>
  <c r="A1893" i="2"/>
  <c r="N1892" i="2"/>
  <c r="O1892" i="2" s="1"/>
  <c r="E2838" i="3" l="1"/>
  <c r="A1894" i="2"/>
  <c r="N1893" i="2"/>
  <c r="O1893" i="2" s="1"/>
  <c r="E2839" i="3" l="1"/>
  <c r="N1894" i="2"/>
  <c r="O1894" i="2" s="1"/>
  <c r="A1895" i="2"/>
  <c r="E2840" i="3" l="1"/>
  <c r="N1895" i="2"/>
  <c r="O1895" i="2" s="1"/>
  <c r="A1896" i="2"/>
  <c r="Y3" i="5" l="1"/>
  <c r="E2841" i="3"/>
  <c r="X3" i="5"/>
  <c r="A1897" i="2"/>
  <c r="N1896" i="2"/>
  <c r="O1896" i="2" s="1"/>
  <c r="E2842" i="3" l="1"/>
  <c r="N1897" i="2"/>
  <c r="O1897" i="2" s="1"/>
  <c r="A1898" i="2"/>
  <c r="E2843" i="3" l="1"/>
  <c r="N1898" i="2"/>
  <c r="O1898" i="2" s="1"/>
  <c r="A1899" i="2"/>
  <c r="E2844" i="3" l="1"/>
  <c r="A1900" i="2"/>
  <c r="N1899" i="2"/>
  <c r="O1899" i="2" s="1"/>
  <c r="E2845" i="3" l="1"/>
  <c r="A1901" i="2"/>
  <c r="N1900" i="2"/>
  <c r="O1900" i="2" s="1"/>
  <c r="E2846" i="3" l="1"/>
  <c r="N1901" i="2"/>
  <c r="O1901" i="2" s="1"/>
  <c r="A1902" i="2"/>
  <c r="E2847" i="3" l="1"/>
  <c r="N1902" i="2"/>
  <c r="O1902" i="2" s="1"/>
  <c r="A1903" i="2"/>
  <c r="E2848" i="3" l="1"/>
  <c r="A1904" i="2"/>
  <c r="N1903" i="2"/>
  <c r="O1903" i="2" s="1"/>
  <c r="E2849" i="3" l="1"/>
  <c r="A1905" i="2"/>
  <c r="N1904" i="2"/>
  <c r="O1904" i="2" s="1"/>
  <c r="E2850" i="3" l="1"/>
  <c r="N1905" i="2"/>
  <c r="O1905" i="2" s="1"/>
  <c r="A1906" i="2"/>
  <c r="E2851" i="3" l="1"/>
  <c r="N1906" i="2"/>
  <c r="O1906" i="2" s="1"/>
  <c r="A1907" i="2"/>
  <c r="E2852" i="3" l="1"/>
  <c r="A1908" i="2"/>
  <c r="N1907" i="2"/>
  <c r="O1907" i="2" s="1"/>
  <c r="E2853" i="3" l="1"/>
  <c r="A1909" i="2"/>
  <c r="N1908" i="2"/>
  <c r="O1908" i="2" s="1"/>
  <c r="E2854" i="3" l="1"/>
  <c r="A1910" i="2"/>
  <c r="N1909" i="2"/>
  <c r="O1909" i="2" s="1"/>
  <c r="E2855" i="3" l="1"/>
  <c r="N1910" i="2"/>
  <c r="O1910" i="2" s="1"/>
  <c r="A1911" i="2"/>
  <c r="E2856" i="3" l="1"/>
  <c r="A1912" i="2"/>
  <c r="N1911" i="2"/>
  <c r="O1911" i="2" s="1"/>
  <c r="E2857" i="3" l="1"/>
  <c r="A1913" i="2"/>
  <c r="N1912" i="2"/>
  <c r="O1912" i="2" s="1"/>
  <c r="E2858" i="3" l="1"/>
  <c r="N1913" i="2"/>
  <c r="O1913" i="2" s="1"/>
  <c r="A1914" i="2"/>
  <c r="E2859" i="3" l="1"/>
  <c r="N1914" i="2"/>
  <c r="O1914" i="2" s="1"/>
  <c r="A1915" i="2"/>
  <c r="E2860" i="3" l="1"/>
  <c r="A1916" i="2"/>
  <c r="N1915" i="2"/>
  <c r="O1915" i="2" s="1"/>
  <c r="E2861" i="3" l="1"/>
  <c r="A1917" i="2"/>
  <c r="N1916" i="2"/>
  <c r="O1916" i="2" s="1"/>
  <c r="E2862" i="3" l="1"/>
  <c r="A1918" i="2"/>
  <c r="N1917" i="2"/>
  <c r="O1917" i="2" s="1"/>
  <c r="E2863" i="3" l="1"/>
  <c r="N1918" i="2"/>
  <c r="O1918" i="2" s="1"/>
  <c r="A1919" i="2"/>
  <c r="E2864" i="3" l="1"/>
  <c r="A1920" i="2"/>
  <c r="N1919" i="2"/>
  <c r="O1919" i="2" s="1"/>
  <c r="E2865" i="3" l="1"/>
  <c r="A1921" i="2"/>
  <c r="N1920" i="2"/>
  <c r="O1920" i="2" s="1"/>
  <c r="E2866" i="3" l="1"/>
  <c r="N1921" i="2"/>
  <c r="O1921" i="2" s="1"/>
  <c r="A1922" i="2"/>
  <c r="E2867" i="3" l="1"/>
  <c r="N1922" i="2"/>
  <c r="O1922" i="2" s="1"/>
  <c r="A1923" i="2"/>
  <c r="E2868" i="3" l="1"/>
  <c r="A1924" i="2"/>
  <c r="N1923" i="2"/>
  <c r="O1923" i="2" s="1"/>
  <c r="E2869" i="3" l="1"/>
  <c r="A1925" i="2"/>
  <c r="N1924" i="2"/>
  <c r="O1924" i="2" s="1"/>
  <c r="E2870" i="3" l="1"/>
  <c r="N1925" i="2"/>
  <c r="O1925" i="2" s="1"/>
  <c r="A1926" i="2"/>
  <c r="E2871" i="3" l="1"/>
  <c r="N1926" i="2"/>
  <c r="O1926" i="2" s="1"/>
  <c r="A1927" i="2"/>
  <c r="E2872" i="3" l="1"/>
  <c r="N1927" i="2"/>
  <c r="O1927" i="2" s="1"/>
  <c r="A1928" i="2"/>
  <c r="E2873" i="3" l="1"/>
  <c r="A1929" i="2"/>
  <c r="N1928" i="2"/>
  <c r="O1928" i="2" s="1"/>
  <c r="E2874" i="3" l="1"/>
  <c r="N1929" i="2"/>
  <c r="O1929" i="2" s="1"/>
  <c r="A1930" i="2"/>
  <c r="E2875" i="3" l="1"/>
  <c r="N1930" i="2"/>
  <c r="O1930" i="2" s="1"/>
  <c r="A1931" i="2"/>
  <c r="E2876" i="3" l="1"/>
  <c r="A1932" i="2"/>
  <c r="N1931" i="2"/>
  <c r="O1931" i="2" s="1"/>
  <c r="E2877" i="3" l="1"/>
  <c r="A1933" i="2"/>
  <c r="N1932" i="2"/>
  <c r="O1932" i="2" s="1"/>
  <c r="E2878" i="3" l="1"/>
  <c r="N1933" i="2"/>
  <c r="O1933" i="2" s="1"/>
  <c r="A1934" i="2"/>
  <c r="E2879" i="3" l="1"/>
  <c r="N1934" i="2"/>
  <c r="O1934" i="2" s="1"/>
  <c r="A1935" i="2"/>
  <c r="E2880" i="3" l="1"/>
  <c r="A1936" i="2"/>
  <c r="N1935" i="2"/>
  <c r="O1935" i="2" s="1"/>
  <c r="E2881" i="3" l="1"/>
  <c r="BE3" i="6"/>
  <c r="BE2" i="6"/>
  <c r="A1937" i="2"/>
  <c r="N1936" i="2"/>
  <c r="O1936" i="2" s="1"/>
  <c r="BE5" i="6" l="1"/>
  <c r="BE7" i="6"/>
  <c r="BE11" i="6"/>
  <c r="BE8" i="6"/>
  <c r="BE9" i="6"/>
  <c r="E2882" i="3"/>
  <c r="BE10" i="6"/>
  <c r="BE6" i="6"/>
  <c r="N1937" i="2"/>
  <c r="O1937" i="2" s="1"/>
  <c r="A1938" i="2"/>
  <c r="BE12" i="6" l="1"/>
  <c r="BE17" i="6"/>
  <c r="E2883" i="3"/>
  <c r="N1938" i="2"/>
  <c r="O1938" i="2" s="1"/>
  <c r="A1939" i="2"/>
  <c r="E2884" i="3" l="1"/>
  <c r="A1940" i="2"/>
  <c r="N1939" i="2"/>
  <c r="O1939" i="2" s="1"/>
  <c r="E2885" i="3" l="1"/>
  <c r="A1941" i="2"/>
  <c r="N1940" i="2"/>
  <c r="O1940" i="2" s="1"/>
  <c r="E2886" i="3" l="1"/>
  <c r="A1942" i="2"/>
  <c r="N1941" i="2"/>
  <c r="O1941" i="2" s="1"/>
  <c r="E2887" i="3" l="1"/>
  <c r="N1942" i="2"/>
  <c r="O1942" i="2" s="1"/>
  <c r="A1943" i="2"/>
  <c r="E2888" i="3" l="1"/>
  <c r="A1944" i="2"/>
  <c r="N1943" i="2"/>
  <c r="O1943" i="2" s="1"/>
  <c r="E2889" i="3" l="1"/>
  <c r="A1945" i="2"/>
  <c r="N1944" i="2"/>
  <c r="O1944" i="2" s="1"/>
  <c r="E2890" i="3" l="1"/>
  <c r="N1945" i="2"/>
  <c r="O1945" i="2" s="1"/>
  <c r="A1946" i="2"/>
  <c r="E2891" i="3" l="1"/>
  <c r="A1947" i="2"/>
  <c r="N1946" i="2"/>
  <c r="O1946" i="2" s="1"/>
  <c r="E2892" i="3" l="1"/>
  <c r="N1947" i="2"/>
  <c r="O1947" i="2" s="1"/>
  <c r="A1948" i="2"/>
  <c r="E2893" i="3" l="1"/>
  <c r="A1949" i="2"/>
  <c r="N1948" i="2"/>
  <c r="O1948" i="2" s="1"/>
  <c r="E2894" i="3" l="1"/>
  <c r="A1950" i="2"/>
  <c r="N1949" i="2"/>
  <c r="O1949" i="2" s="1"/>
  <c r="E2895" i="3" l="1"/>
  <c r="N1950" i="2"/>
  <c r="O1950" i="2" s="1"/>
  <c r="A1951" i="2"/>
  <c r="E2896" i="3" l="1"/>
  <c r="A1952" i="2"/>
  <c r="N1951" i="2"/>
  <c r="O1951" i="2" s="1"/>
  <c r="E2897" i="3" l="1"/>
  <c r="N1952" i="2"/>
  <c r="O1952" i="2" s="1"/>
  <c r="A1953" i="2"/>
  <c r="E2898" i="3" l="1"/>
  <c r="N1953" i="2"/>
  <c r="O1953" i="2" s="1"/>
  <c r="A1954" i="2"/>
  <c r="E2899" i="3" l="1"/>
  <c r="A1955" i="2"/>
  <c r="N1954" i="2"/>
  <c r="O1954" i="2" s="1"/>
  <c r="E2900" i="3" l="1"/>
  <c r="A1956" i="2"/>
  <c r="N1955" i="2"/>
  <c r="O1955" i="2" s="1"/>
  <c r="E2901" i="3" l="1"/>
  <c r="E2902" i="3"/>
  <c r="N1956" i="2"/>
  <c r="O1956" i="2" s="1"/>
  <c r="A1957" i="2"/>
  <c r="E2903" i="3" l="1"/>
  <c r="N1957" i="2"/>
  <c r="O1957" i="2" s="1"/>
  <c r="A1958" i="2"/>
  <c r="E2904" i="3" l="1"/>
  <c r="A1959" i="2"/>
  <c r="N1958" i="2"/>
  <c r="O1958" i="2" s="1"/>
  <c r="E2905" i="3" l="1"/>
  <c r="A1960" i="2"/>
  <c r="N1959" i="2"/>
  <c r="O1959" i="2" s="1"/>
  <c r="E2906" i="3" l="1"/>
  <c r="A1961" i="2"/>
  <c r="N1960" i="2"/>
  <c r="O1960" i="2" s="1"/>
  <c r="E2907" i="3" l="1"/>
  <c r="N1961" i="2"/>
  <c r="O1961" i="2" s="1"/>
  <c r="A1962" i="2"/>
  <c r="E2908" i="3" l="1"/>
  <c r="A1963" i="2"/>
  <c r="N1962" i="2"/>
  <c r="O1962" i="2" s="1"/>
  <c r="E2909" i="3" l="1"/>
  <c r="A1964" i="2"/>
  <c r="N1963" i="2"/>
  <c r="O1963" i="2" s="1"/>
  <c r="E2910" i="3" l="1"/>
  <c r="N1964" i="2"/>
  <c r="O1964" i="2" s="1"/>
  <c r="A1965" i="2"/>
  <c r="E2911" i="3" l="1"/>
  <c r="N1965" i="2"/>
  <c r="O1965" i="2" s="1"/>
  <c r="A1966" i="2"/>
  <c r="E2912" i="3" l="1"/>
  <c r="N1966" i="2"/>
  <c r="O1966" i="2" s="1"/>
  <c r="A1967" i="2"/>
  <c r="E2913" i="3" l="1"/>
  <c r="A1968" i="2"/>
  <c r="N1967" i="2"/>
  <c r="O1967" i="2" s="1"/>
  <c r="E2914" i="3" l="1"/>
  <c r="A1969" i="2"/>
  <c r="N1968" i="2"/>
  <c r="O1968" i="2" s="1"/>
  <c r="E2915" i="3" l="1"/>
  <c r="N1969" i="2"/>
  <c r="O1969" i="2" s="1"/>
  <c r="A1970" i="2"/>
  <c r="E2916" i="3" l="1"/>
  <c r="A1971" i="2"/>
  <c r="N1970" i="2"/>
  <c r="O1970" i="2" s="1"/>
  <c r="E2917" i="3" l="1"/>
  <c r="A1972" i="2"/>
  <c r="N1971" i="2"/>
  <c r="O1971" i="2" s="1"/>
  <c r="E2918" i="3" l="1"/>
  <c r="N1972" i="2"/>
  <c r="O1972" i="2" s="1"/>
  <c r="A1973" i="2"/>
  <c r="E2919" i="3" l="1"/>
  <c r="N1973" i="2"/>
  <c r="O1973" i="2" s="1"/>
  <c r="A1974" i="2"/>
  <c r="E2920" i="3" l="1"/>
  <c r="N1974" i="2"/>
  <c r="O1974" i="2" s="1"/>
  <c r="A1975" i="2"/>
  <c r="E2921" i="3" l="1"/>
  <c r="A1976" i="2"/>
  <c r="N1975" i="2"/>
  <c r="O1975" i="2" s="1"/>
  <c r="E2922" i="3" l="1"/>
  <c r="A1977" i="2"/>
  <c r="N1976" i="2"/>
  <c r="O1976" i="2" s="1"/>
  <c r="E2923" i="3" l="1"/>
  <c r="N1977" i="2"/>
  <c r="O1977" i="2" s="1"/>
  <c r="A1978" i="2"/>
  <c r="E2924" i="3" l="1"/>
  <c r="N1978" i="2"/>
  <c r="O1978" i="2" s="1"/>
  <c r="A1979" i="2"/>
  <c r="E2925" i="3" l="1"/>
  <c r="A1980" i="2"/>
  <c r="N1979" i="2"/>
  <c r="O1979" i="2" s="1"/>
  <c r="E2926" i="3" l="1"/>
  <c r="N1980" i="2"/>
  <c r="O1980" i="2" s="1"/>
  <c r="A1981" i="2"/>
  <c r="E2927" i="3" l="1"/>
  <c r="N1981" i="2"/>
  <c r="O1981" i="2" s="1"/>
  <c r="A1982" i="2"/>
  <c r="E2928" i="3" l="1"/>
  <c r="N1982" i="2"/>
  <c r="O1982" i="2" s="1"/>
  <c r="A1983" i="2"/>
  <c r="E2929" i="3" l="1"/>
  <c r="A1984" i="2"/>
  <c r="N1983" i="2"/>
  <c r="O1983" i="2" s="1"/>
  <c r="E2930" i="3" l="1"/>
  <c r="A1985" i="2"/>
  <c r="N1984" i="2"/>
  <c r="O1984" i="2" s="1"/>
  <c r="E2931" i="3" l="1"/>
  <c r="N1985" i="2"/>
  <c r="A1986" i="2"/>
  <c r="A1987" i="2" s="1"/>
  <c r="E2932" i="3" l="1"/>
  <c r="A1988" i="2"/>
  <c r="N1987" i="2"/>
  <c r="O1987" i="2" s="1"/>
  <c r="N1986" i="2"/>
  <c r="O1985" i="2"/>
  <c r="O1986" i="2" s="1"/>
  <c r="E2933" i="3" l="1"/>
  <c r="A1989" i="2"/>
  <c r="N1988" i="2"/>
  <c r="O1988" i="2" s="1"/>
  <c r="E2934" i="3" l="1"/>
  <c r="N1989" i="2"/>
  <c r="O1989" i="2" s="1"/>
  <c r="A1990" i="2"/>
  <c r="E2935" i="3" l="1"/>
  <c r="N1990" i="2"/>
  <c r="O1990" i="2" s="1"/>
  <c r="A1991" i="2"/>
  <c r="E2936" i="3" l="1"/>
  <c r="A1992" i="2"/>
  <c r="N1991" i="2"/>
  <c r="O1991" i="2" s="1"/>
  <c r="E2937" i="3" l="1"/>
  <c r="A1993" i="2"/>
  <c r="N1992" i="2"/>
  <c r="O1992" i="2" s="1"/>
  <c r="E2938" i="3" l="1"/>
  <c r="A1994" i="2"/>
  <c r="N1993" i="2"/>
  <c r="O1993" i="2" s="1"/>
  <c r="E2939" i="3" l="1"/>
  <c r="A1995" i="2"/>
  <c r="N1994" i="2"/>
  <c r="O1994" i="2" s="1"/>
  <c r="E2940" i="3" l="1"/>
  <c r="N1995" i="2"/>
  <c r="O1995" i="2" s="1"/>
  <c r="A1996" i="2"/>
  <c r="E2941" i="3" l="1"/>
  <c r="N1996" i="2"/>
  <c r="O1996" i="2" s="1"/>
  <c r="A1997" i="2"/>
  <c r="E2942" i="3" l="1"/>
  <c r="A1998" i="2"/>
  <c r="N1997" i="2"/>
  <c r="O1997" i="2" s="1"/>
  <c r="E2943" i="3" l="1"/>
  <c r="A1999" i="2"/>
  <c r="N1998" i="2"/>
  <c r="O1998" i="2" s="1"/>
  <c r="E2944" i="3" l="1"/>
  <c r="A2000" i="2"/>
  <c r="N1999" i="2"/>
  <c r="O1999" i="2" s="1"/>
  <c r="BF3" i="6" l="1"/>
  <c r="BF2" i="6"/>
  <c r="E2945" i="3"/>
  <c r="N2000" i="2"/>
  <c r="O2000" i="2" s="1"/>
  <c r="A2001" i="2"/>
  <c r="BF5" i="6" l="1"/>
  <c r="BF6" i="6"/>
  <c r="BF7" i="6"/>
  <c r="BF9" i="6"/>
  <c r="BF8" i="6"/>
  <c r="BF11" i="6"/>
  <c r="E2946" i="3"/>
  <c r="BF17" i="6" s="1"/>
  <c r="BF10" i="6"/>
  <c r="A2002" i="2"/>
  <c r="N2001" i="2"/>
  <c r="O2001" i="2" s="1"/>
  <c r="E2948" i="3" l="1"/>
  <c r="BF12" i="6"/>
  <c r="E2947" i="3"/>
  <c r="A2003" i="2"/>
  <c r="N2002" i="2"/>
  <c r="O2002" i="2" s="1"/>
  <c r="E2949" i="3" l="1"/>
  <c r="N2003" i="2"/>
  <c r="O2003" i="2" s="1"/>
  <c r="A2004" i="2"/>
  <c r="E2950" i="3" l="1"/>
  <c r="N2004" i="2"/>
  <c r="O2004" i="2" s="1"/>
  <c r="A2005" i="2"/>
  <c r="E2951" i="3" l="1"/>
  <c r="A2006" i="2"/>
  <c r="N2005" i="2"/>
  <c r="O2005" i="2" s="1"/>
  <c r="E2952" i="3" l="1"/>
  <c r="E2953" i="3"/>
  <c r="A2007" i="2"/>
  <c r="N2006" i="2"/>
  <c r="O2006" i="2" s="1"/>
  <c r="E2954" i="3" l="1"/>
  <c r="N2007" i="2"/>
  <c r="O2007" i="2" s="1"/>
  <c r="A2008" i="2"/>
  <c r="E2955" i="3" l="1"/>
  <c r="N2008" i="2"/>
  <c r="O2008" i="2" s="1"/>
  <c r="A2009" i="2"/>
  <c r="E2956" i="3" l="1"/>
  <c r="A2010" i="2"/>
  <c r="N2009" i="2"/>
  <c r="O2009" i="2" s="1"/>
  <c r="E2957" i="3" l="1"/>
  <c r="A2011" i="2"/>
  <c r="N2010" i="2"/>
  <c r="O2010" i="2" s="1"/>
  <c r="E2959" i="3" l="1"/>
  <c r="E2958" i="3"/>
  <c r="A2012" i="2"/>
  <c r="N2011" i="2"/>
  <c r="O2011" i="2" s="1"/>
  <c r="E2960" i="3" l="1"/>
  <c r="N2012" i="2"/>
  <c r="O2012" i="2" s="1"/>
  <c r="A2013" i="2"/>
  <c r="E2961" i="3" l="1"/>
  <c r="A2014" i="2"/>
  <c r="N2013" i="2"/>
  <c r="O2013" i="2" s="1"/>
  <c r="E2962" i="3" l="1"/>
  <c r="A2015" i="2"/>
  <c r="N2014" i="2"/>
  <c r="O2014" i="2" s="1"/>
  <c r="E2963" i="3" l="1"/>
  <c r="A2016" i="2"/>
  <c r="N2015" i="2"/>
  <c r="O2015" i="2" s="1"/>
  <c r="E2964" i="3" l="1"/>
  <c r="N2016" i="2"/>
  <c r="O2016" i="2" s="1"/>
  <c r="A2017" i="2"/>
  <c r="E2965" i="3" l="1"/>
  <c r="A2018" i="2"/>
  <c r="N2017" i="2"/>
  <c r="O2017" i="2" s="1"/>
  <c r="E2966" i="3" l="1"/>
  <c r="A2019" i="2"/>
  <c r="A2020" i="2" s="1"/>
  <c r="N2018" i="2"/>
  <c r="E2967" i="3" l="1"/>
  <c r="E2968" i="3"/>
  <c r="O2018" i="2"/>
  <c r="O2019" i="2" s="1"/>
  <c r="N2019" i="2"/>
  <c r="N2020" i="2"/>
  <c r="O2020" i="2" s="1"/>
  <c r="A2021" i="2"/>
  <c r="E2970" i="3" l="1"/>
  <c r="E2969" i="3"/>
  <c r="A2022" i="2"/>
  <c r="N2021" i="2"/>
  <c r="O2021" i="2" s="1"/>
  <c r="E2971" i="3" l="1"/>
  <c r="A2023" i="2"/>
  <c r="N2022" i="2"/>
  <c r="O2022" i="2" s="1"/>
  <c r="E2972" i="3" l="1"/>
  <c r="N2023" i="2"/>
  <c r="O2023" i="2" s="1"/>
  <c r="A2024" i="2"/>
  <c r="E2973" i="3" l="1"/>
  <c r="N2024" i="2"/>
  <c r="O2024" i="2" s="1"/>
  <c r="A2025" i="2"/>
  <c r="E2974" i="3" l="1"/>
  <c r="A2026" i="2"/>
  <c r="N2025" i="2"/>
  <c r="O2025" i="2" s="1"/>
  <c r="E2975" i="3" l="1"/>
  <c r="A2027" i="2"/>
  <c r="N2026" i="2"/>
  <c r="O2026" i="2" s="1"/>
  <c r="E2976" i="3" l="1"/>
  <c r="A2028" i="2"/>
  <c r="N2027" i="2"/>
  <c r="O2027" i="2" s="1"/>
  <c r="E2977" i="3" l="1"/>
  <c r="E2978" i="3"/>
  <c r="N2028" i="2"/>
  <c r="O2028" i="2" s="1"/>
  <c r="A2029" i="2"/>
  <c r="A2030" i="2" s="1"/>
  <c r="E2979" i="3" l="1"/>
  <c r="N2030" i="2"/>
  <c r="O2030" i="2" s="1"/>
  <c r="A2031" i="2"/>
  <c r="E2980" i="3" l="1"/>
  <c r="A2032" i="2"/>
  <c r="N2031" i="2"/>
  <c r="O2031" i="2" s="1"/>
  <c r="E2981" i="3" l="1"/>
  <c r="A2033" i="2"/>
  <c r="N2032" i="2"/>
  <c r="O2032" i="2" s="1"/>
  <c r="E2982" i="3" l="1"/>
  <c r="A2034" i="2"/>
  <c r="N2033" i="2"/>
  <c r="O2033" i="2" s="1"/>
  <c r="E2983" i="3" l="1"/>
  <c r="N2034" i="2"/>
  <c r="O2034" i="2" s="1"/>
  <c r="A2035" i="2"/>
  <c r="E2984" i="3" l="1"/>
  <c r="A2036" i="2"/>
  <c r="N2035" i="2"/>
  <c r="O2035" i="2" s="1"/>
  <c r="E2985" i="3" l="1"/>
  <c r="A2037" i="2"/>
  <c r="N2036" i="2"/>
  <c r="O2036" i="2" s="1"/>
  <c r="E2986" i="3" l="1"/>
  <c r="N2037" i="2"/>
  <c r="O2037" i="2" s="1"/>
  <c r="A2038" i="2"/>
  <c r="E2987" i="3" l="1"/>
  <c r="E2988" i="3"/>
  <c r="N2038" i="2"/>
  <c r="O2038" i="2" s="1"/>
  <c r="A2039" i="2"/>
  <c r="E2989" i="3" l="1"/>
  <c r="A2040" i="2"/>
  <c r="N2039" i="2"/>
  <c r="O2039" i="2" s="1"/>
  <c r="E2990" i="3" l="1"/>
  <c r="A2041" i="2"/>
  <c r="N2040" i="2"/>
  <c r="O2040" i="2" s="1"/>
  <c r="E2991" i="3" l="1"/>
  <c r="A2042" i="2"/>
  <c r="A2043" i="2" s="1"/>
  <c r="N2041" i="2"/>
  <c r="O2041" i="2" s="1"/>
  <c r="E2992" i="3" l="1"/>
  <c r="A2044" i="2"/>
  <c r="N2043" i="2"/>
  <c r="O2043" i="2" s="1"/>
  <c r="E2993" i="3" l="1"/>
  <c r="A2045" i="2"/>
  <c r="N2044" i="2"/>
  <c r="O2044" i="2" s="1"/>
  <c r="E2994" i="3" l="1"/>
  <c r="N2045" i="2"/>
  <c r="O2045" i="2" s="1"/>
  <c r="A2046" i="2"/>
  <c r="E2995" i="3" l="1"/>
  <c r="A2047" i="2"/>
  <c r="N2046" i="2"/>
  <c r="O2046" i="2" s="1"/>
  <c r="E2996" i="3" l="1"/>
  <c r="A2048" i="2"/>
  <c r="N2047" i="2"/>
  <c r="O2047" i="2" s="1"/>
  <c r="E2997" i="3" l="1"/>
  <c r="E2998" i="3"/>
  <c r="N2048" i="2"/>
  <c r="O2048" i="2" s="1"/>
  <c r="A2049" i="2"/>
  <c r="E2999" i="3" l="1"/>
  <c r="N2049" i="2"/>
  <c r="O2049" i="2" s="1"/>
  <c r="A2050" i="2"/>
  <c r="E3000" i="3" l="1"/>
  <c r="A2051" i="2"/>
  <c r="N2050" i="2"/>
  <c r="O2050" i="2" s="1"/>
  <c r="E3001" i="3" l="1"/>
  <c r="A2052" i="2"/>
  <c r="N2051" i="2"/>
  <c r="O2051" i="2" s="1"/>
  <c r="E3003" i="3" l="1"/>
  <c r="E3002" i="3"/>
  <c r="A2053" i="2"/>
  <c r="N2052" i="2"/>
  <c r="O2052" i="2" s="1"/>
  <c r="E3004" i="3" l="1"/>
  <c r="N2053" i="2"/>
  <c r="O2053" i="2" s="1"/>
  <c r="A2054" i="2"/>
  <c r="E3005" i="3" l="1"/>
  <c r="A2055" i="2"/>
  <c r="N2054" i="2"/>
  <c r="O2054" i="2" s="1"/>
  <c r="E3006" i="3" l="1"/>
  <c r="A2056" i="2"/>
  <c r="N2055" i="2"/>
  <c r="O2055" i="2" s="1"/>
  <c r="E3007" i="3" l="1"/>
  <c r="N2056" i="2"/>
  <c r="O2056" i="2" s="1"/>
  <c r="A2057" i="2"/>
  <c r="E3008" i="3" l="1"/>
  <c r="N2057" i="2"/>
  <c r="O2057" i="2" s="1"/>
  <c r="A2058" i="2"/>
  <c r="E3009" i="3" l="1"/>
  <c r="A2059" i="2"/>
  <c r="N2058" i="2"/>
  <c r="O2058" i="2" s="1"/>
  <c r="E3010" i="3" l="1"/>
  <c r="E3011" i="3"/>
  <c r="BG3" i="6"/>
  <c r="BG2" i="6"/>
  <c r="A2060" i="2"/>
  <c r="N2059" i="2"/>
  <c r="O2059" i="2" s="1"/>
  <c r="BG9" i="6" l="1"/>
  <c r="BG6" i="6"/>
  <c r="BG11" i="6"/>
  <c r="BG8" i="6"/>
  <c r="BG5" i="6"/>
  <c r="E3013" i="3"/>
  <c r="BG7" i="6"/>
  <c r="E3012" i="3"/>
  <c r="BG10" i="6"/>
  <c r="A2061" i="2"/>
  <c r="N2060" i="2"/>
  <c r="O2060" i="2" s="1"/>
  <c r="BG12" i="6" l="1"/>
  <c r="E3014" i="3"/>
  <c r="N2061" i="2"/>
  <c r="O2061" i="2" s="1"/>
  <c r="A2062" i="2"/>
  <c r="E3015" i="3" l="1"/>
  <c r="A2063" i="2"/>
  <c r="N2062" i="2"/>
  <c r="O2062" i="2" s="1"/>
  <c r="E3016" i="3" l="1"/>
  <c r="A2064" i="2"/>
  <c r="N2063" i="2"/>
  <c r="O2063" i="2" s="1"/>
  <c r="E3018" i="3" l="1"/>
  <c r="E3017" i="3"/>
  <c r="N2064" i="2"/>
  <c r="O2064" i="2" s="1"/>
  <c r="A2065" i="2"/>
  <c r="E3019" i="3" l="1"/>
  <c r="N2065" i="2"/>
  <c r="O2065" i="2" s="1"/>
  <c r="A2066" i="2"/>
  <c r="E3020" i="3" l="1"/>
  <c r="A2067" i="2"/>
  <c r="N2066" i="2"/>
  <c r="O2066" i="2" s="1"/>
  <c r="E3021" i="3" l="1"/>
  <c r="A2068" i="2"/>
  <c r="N2067" i="2"/>
  <c r="O2067" i="2" s="1"/>
  <c r="E3022" i="3" l="1"/>
  <c r="A2069" i="2"/>
  <c r="N2068" i="2"/>
  <c r="O2068" i="2" s="1"/>
  <c r="E3023" i="3" l="1"/>
  <c r="N2069" i="2"/>
  <c r="O2069" i="2" s="1"/>
  <c r="A2070" i="2"/>
  <c r="E3024" i="3" l="1"/>
  <c r="A2071" i="2"/>
  <c r="N2070" i="2"/>
  <c r="O2070" i="2" s="1"/>
  <c r="E3025" i="3" l="1"/>
  <c r="A2072" i="2"/>
  <c r="N2071" i="2"/>
  <c r="O2071" i="2" s="1"/>
  <c r="E3026" i="3" l="1"/>
  <c r="N2072" i="2"/>
  <c r="O2072" i="2" s="1"/>
  <c r="A2073" i="2"/>
  <c r="E3027" i="3" l="1"/>
  <c r="N2073" i="2"/>
  <c r="O2073" i="2" s="1"/>
  <c r="A2074" i="2"/>
  <c r="E3028" i="3" l="1"/>
  <c r="A2075" i="2"/>
  <c r="N2074" i="2"/>
  <c r="O2074" i="2" s="1"/>
  <c r="E3029" i="3" l="1"/>
  <c r="A2076" i="2"/>
  <c r="N2075" i="2"/>
  <c r="O2075" i="2" s="1"/>
  <c r="E3030" i="3" l="1"/>
  <c r="A2077" i="2"/>
  <c r="N2076" i="2"/>
  <c r="O2076" i="2" s="1"/>
  <c r="E3031" i="3" l="1"/>
  <c r="N2077" i="2"/>
  <c r="O2077" i="2" s="1"/>
  <c r="A2078" i="2"/>
  <c r="E3032" i="3" l="1"/>
  <c r="A2079" i="2"/>
  <c r="N2078" i="2"/>
  <c r="O2078" i="2" s="1"/>
  <c r="E3033" i="3" l="1"/>
  <c r="A2080" i="2"/>
  <c r="N2079" i="2"/>
  <c r="O2079" i="2" s="1"/>
  <c r="E3034" i="3" l="1"/>
  <c r="N2080" i="2"/>
  <c r="O2080" i="2" s="1"/>
  <c r="A2081" i="2"/>
  <c r="E3035" i="3" l="1"/>
  <c r="N2081" i="2"/>
  <c r="O2081" i="2" s="1"/>
  <c r="A2082" i="2"/>
  <c r="E3036" i="3" l="1"/>
  <c r="A2083" i="2"/>
  <c r="N2082" i="2"/>
  <c r="O2082" i="2" s="1"/>
  <c r="E3038" i="3" l="1"/>
  <c r="E3037" i="3"/>
  <c r="A2084" i="2"/>
  <c r="N2083" i="2"/>
  <c r="O2083" i="2" s="1"/>
  <c r="E3039" i="3" l="1"/>
  <c r="A2085" i="2"/>
  <c r="N2084" i="2"/>
  <c r="O2084" i="2" s="1"/>
  <c r="E3040" i="3" l="1"/>
  <c r="N2085" i="2"/>
  <c r="O2085" i="2" s="1"/>
  <c r="A2086" i="2"/>
  <c r="E3041" i="3" l="1"/>
  <c r="A2087" i="2"/>
  <c r="N2086" i="2"/>
  <c r="O2086" i="2" s="1"/>
  <c r="E3043" i="3" l="1"/>
  <c r="E3042" i="3"/>
  <c r="A2088" i="2"/>
  <c r="N2087" i="2"/>
  <c r="O2087" i="2" s="1"/>
  <c r="E3044" i="3" l="1"/>
  <c r="N2088" i="2"/>
  <c r="O2088" i="2" s="1"/>
  <c r="A2089" i="2"/>
  <c r="E3045" i="3" l="1"/>
  <c r="N2089" i="2"/>
  <c r="O2089" i="2" s="1"/>
  <c r="A2090" i="2"/>
  <c r="E3046" i="3" l="1"/>
  <c r="A2091" i="2"/>
  <c r="N2090" i="2"/>
  <c r="O2090" i="2" s="1"/>
  <c r="E3048" i="3" l="1"/>
  <c r="E3047" i="3"/>
  <c r="A2092" i="2"/>
  <c r="N2091" i="2"/>
  <c r="O2091" i="2" s="1"/>
  <c r="E3049" i="3" l="1"/>
  <c r="A2093" i="2"/>
  <c r="N2092" i="2"/>
  <c r="O2092" i="2" s="1"/>
  <c r="E3050" i="3" l="1"/>
  <c r="N2093" i="2"/>
  <c r="O2093" i="2" s="1"/>
  <c r="A2094" i="2"/>
  <c r="E3051" i="3" l="1"/>
  <c r="A2095" i="2"/>
  <c r="N2094" i="2"/>
  <c r="O2094" i="2" s="1"/>
  <c r="E3053" i="3" l="1"/>
  <c r="E3052" i="3"/>
  <c r="A2096" i="2"/>
  <c r="N2095" i="2"/>
  <c r="O2095" i="2" s="1"/>
  <c r="E3054" i="3" l="1"/>
  <c r="N2096" i="2"/>
  <c r="O2096" i="2" s="1"/>
  <c r="A2097" i="2"/>
  <c r="E3055" i="3" l="1"/>
  <c r="N2097" i="2"/>
  <c r="O2097" i="2" s="1"/>
  <c r="A2098" i="2"/>
  <c r="E3056" i="3" l="1"/>
  <c r="A2099" i="2"/>
  <c r="N2098" i="2"/>
  <c r="O2098" i="2" s="1"/>
  <c r="E3058" i="3" l="1"/>
  <c r="E3057" i="3"/>
  <c r="A2100" i="2"/>
  <c r="N2099" i="2"/>
  <c r="O2099" i="2" s="1"/>
  <c r="E3059" i="3" l="1"/>
  <c r="A2101" i="2"/>
  <c r="N2100" i="2"/>
  <c r="O2100" i="2" s="1"/>
  <c r="E3060" i="3" l="1"/>
  <c r="N2101" i="2"/>
  <c r="O2101" i="2" s="1"/>
  <c r="A2102" i="2"/>
  <c r="E3061" i="3" l="1"/>
  <c r="A2103" i="2"/>
  <c r="N2102" i="2"/>
  <c r="O2102" i="2" s="1"/>
  <c r="E3063" i="3" l="1"/>
  <c r="E3062" i="3"/>
  <c r="A2104" i="2"/>
  <c r="N2103" i="2"/>
  <c r="O2103" i="2" s="1"/>
  <c r="E3064" i="3" l="1"/>
  <c r="N2104" i="2"/>
  <c r="O2104" i="2" s="1"/>
  <c r="A2105" i="2"/>
  <c r="E3065" i="3" l="1"/>
  <c r="N2105" i="2"/>
  <c r="O2105" i="2" s="1"/>
  <c r="A2106" i="2"/>
  <c r="E3066" i="3" l="1"/>
  <c r="A2107" i="2"/>
  <c r="N2106" i="2"/>
  <c r="O2106" i="2" s="1"/>
  <c r="E3067" i="3" l="1"/>
  <c r="E3068" i="3"/>
  <c r="A2108" i="2"/>
  <c r="N2107" i="2"/>
  <c r="O2107" i="2" s="1"/>
  <c r="E3069" i="3" l="1"/>
  <c r="A2109" i="2"/>
  <c r="N2108" i="2"/>
  <c r="O2108" i="2" s="1"/>
  <c r="E3070" i="3" l="1"/>
  <c r="N2109" i="2"/>
  <c r="O2109" i="2" s="1"/>
  <c r="A2110" i="2"/>
  <c r="E3071" i="3" l="1"/>
  <c r="A2111" i="2"/>
  <c r="N2110" i="2"/>
  <c r="O2110" i="2" s="1"/>
  <c r="E3073" i="3" l="1"/>
  <c r="E3072" i="3"/>
  <c r="A2112" i="2"/>
  <c r="N2111" i="2"/>
  <c r="O2111" i="2" s="1"/>
  <c r="E3074" i="3" l="1"/>
  <c r="N2112" i="2"/>
  <c r="O2112" i="2" s="1"/>
  <c r="A2113" i="2"/>
  <c r="E3075" i="3" l="1"/>
  <c r="N2113" i="2"/>
  <c r="O2113" i="2" s="1"/>
  <c r="A2114" i="2"/>
  <c r="E3076" i="3" l="1"/>
  <c r="BH3" i="6"/>
  <c r="BI3" i="6" s="1"/>
  <c r="BH2" i="6"/>
  <c r="BI2" i="6" s="1"/>
  <c r="A2115" i="2"/>
  <c r="N2114" i="2"/>
  <c r="O2114" i="2" s="1"/>
  <c r="BH11" i="6" l="1"/>
  <c r="BI11" i="6" s="1"/>
  <c r="BH9" i="6"/>
  <c r="BI9" i="6" s="1"/>
  <c r="BH5" i="6"/>
  <c r="BI5" i="6" s="1"/>
  <c r="BH6" i="6"/>
  <c r="BI6" i="6" s="1"/>
  <c r="BH8" i="6"/>
  <c r="BI8" i="6" s="1"/>
  <c r="BH7" i="6"/>
  <c r="BI7" i="6" s="1"/>
  <c r="E3078" i="3"/>
  <c r="E3077" i="3"/>
  <c r="BH17" i="6" s="1"/>
  <c r="BH10" i="6"/>
  <c r="BI10" i="6" s="1"/>
  <c r="A2116" i="2"/>
  <c r="N2115" i="2"/>
  <c r="O2115" i="2" s="1"/>
  <c r="BH12" i="6" l="1"/>
  <c r="BI12" i="6" s="1"/>
  <c r="E3079" i="3"/>
  <c r="A2117" i="2"/>
  <c r="N2116" i="2"/>
  <c r="O2116" i="2" s="1"/>
  <c r="E3080" i="3" l="1"/>
  <c r="N2117" i="2"/>
  <c r="O2117" i="2" s="1"/>
  <c r="A2118" i="2"/>
  <c r="E3081" i="3" l="1"/>
  <c r="A2119" i="2"/>
  <c r="N2118" i="2"/>
  <c r="O2118" i="2" s="1"/>
  <c r="E3083" i="3" l="1"/>
  <c r="E3082" i="3"/>
  <c r="A2120" i="2"/>
  <c r="N2119" i="2"/>
  <c r="O2119" i="2" s="1"/>
  <c r="E3084" i="3" l="1"/>
  <c r="N2120" i="2"/>
  <c r="O2120" i="2" s="1"/>
  <c r="A2121" i="2"/>
  <c r="E3085" i="3" l="1"/>
  <c r="N2121" i="2"/>
  <c r="O2121" i="2" s="1"/>
  <c r="A2122" i="2"/>
  <c r="E3086" i="3" l="1"/>
  <c r="A2123" i="2"/>
  <c r="N2122" i="2"/>
  <c r="O2122" i="2" s="1"/>
  <c r="P1" i="2"/>
  <c r="E3087" i="3" l="1"/>
  <c r="E3088" i="3"/>
  <c r="A2124" i="2"/>
  <c r="N2123" i="2"/>
  <c r="O2123" i="2" s="1"/>
  <c r="E3089" i="3" l="1"/>
  <c r="N2124" i="2"/>
  <c r="O2124" i="2" s="1"/>
  <c r="A2125" i="2"/>
  <c r="E3090" i="3" l="1"/>
  <c r="N2125" i="2"/>
  <c r="O2125" i="2" s="1"/>
  <c r="A2126" i="2"/>
  <c r="E3091" i="3" l="1"/>
  <c r="A2127" i="2"/>
  <c r="N2126" i="2"/>
  <c r="O2126" i="2" s="1"/>
  <c r="E3092" i="3" l="1"/>
  <c r="A2128" i="2"/>
  <c r="N2127" i="2"/>
  <c r="O2127" i="2" s="1"/>
  <c r="E3093" i="3" l="1"/>
  <c r="A2129" i="2"/>
  <c r="N2128" i="2"/>
  <c r="O2128" i="2" s="1"/>
  <c r="E3094" i="3" l="1"/>
  <c r="E3095" i="3"/>
  <c r="N2129" i="2"/>
  <c r="O2129" i="2" s="1"/>
  <c r="A2130" i="2"/>
  <c r="E3096" i="3" l="1"/>
  <c r="A2131" i="2"/>
  <c r="N2130" i="2"/>
  <c r="O2130" i="2" s="1"/>
  <c r="E3097" i="3" l="1"/>
  <c r="A2132" i="2"/>
  <c r="N2131" i="2"/>
  <c r="O2131" i="2" s="1"/>
  <c r="E3098" i="3" l="1"/>
  <c r="N2132" i="2"/>
  <c r="O2132" i="2" s="1"/>
  <c r="A2133" i="2"/>
  <c r="E3099" i="3" l="1"/>
  <c r="N2133" i="2"/>
  <c r="O2133" i="2" s="1"/>
  <c r="A2134" i="2"/>
  <c r="E3100" i="3" l="1"/>
  <c r="E3101" i="3"/>
  <c r="A2135" i="2"/>
  <c r="N2134" i="2"/>
  <c r="O2134" i="2" s="1"/>
  <c r="E3102" i="3" l="1"/>
  <c r="A2136" i="2"/>
  <c r="N2135" i="2"/>
  <c r="O2135" i="2" s="1"/>
  <c r="E3103" i="3" l="1"/>
  <c r="E3104" i="3"/>
  <c r="A2137" i="2"/>
  <c r="N2136" i="2"/>
  <c r="O2136" i="2" s="1"/>
  <c r="E3105" i="3" l="1"/>
  <c r="N2137" i="2"/>
  <c r="O2137" i="2" s="1"/>
  <c r="A2138" i="2"/>
  <c r="E3106" i="3" l="1"/>
  <c r="A2139" i="2"/>
  <c r="N2138" i="2"/>
  <c r="O2138" i="2" s="1"/>
  <c r="E3108" i="3" l="1"/>
  <c r="E3107" i="3"/>
  <c r="A2140" i="2"/>
  <c r="N2139" i="2"/>
  <c r="O2139" i="2" s="1"/>
  <c r="E3109" i="3" l="1"/>
  <c r="N2140" i="2"/>
  <c r="O2140" i="2" s="1"/>
  <c r="A2141" i="2"/>
  <c r="E3110" i="3" l="1"/>
  <c r="N2141" i="2"/>
  <c r="O2141" i="2" s="1"/>
  <c r="A2142" i="2"/>
  <c r="E3111" i="3" l="1"/>
  <c r="A2143" i="2"/>
  <c r="N2142" i="2"/>
  <c r="O2142" i="2" s="1"/>
  <c r="E3112" i="3" l="1"/>
  <c r="A2144" i="2"/>
  <c r="N2143" i="2"/>
  <c r="O2143" i="2" s="1"/>
  <c r="E3113" i="3" l="1"/>
  <c r="A2145" i="2"/>
  <c r="N2144" i="2"/>
  <c r="O2144" i="2" s="1"/>
  <c r="E3114" i="3" l="1"/>
  <c r="N2145" i="2"/>
  <c r="O2145" i="2" s="1"/>
  <c r="A2146" i="2"/>
  <c r="E3115" i="3" l="1"/>
  <c r="E3116" i="3"/>
  <c r="A2147" i="2"/>
  <c r="N2146" i="2"/>
  <c r="O2146" i="2" s="1"/>
  <c r="E3117" i="3" l="1"/>
  <c r="A2148" i="2"/>
  <c r="N2147" i="2"/>
  <c r="O2147" i="2" s="1"/>
  <c r="E3118" i="3" l="1"/>
  <c r="N2148" i="2"/>
  <c r="O2148" i="2" s="1"/>
  <c r="A2149" i="2"/>
  <c r="E3119" i="3" l="1"/>
  <c r="N2149" i="2"/>
  <c r="O2149" i="2" s="1"/>
  <c r="A2150" i="2"/>
  <c r="E3120" i="3" l="1"/>
  <c r="N2150" i="2"/>
  <c r="O2150" i="2" s="1"/>
  <c r="A2151" i="2"/>
  <c r="E3122" i="3" l="1"/>
  <c r="E3121" i="3"/>
  <c r="A2152" i="2"/>
  <c r="N2151" i="2"/>
  <c r="O2151" i="2" s="1"/>
  <c r="N2152" i="2" l="1"/>
  <c r="O2152" i="2" s="1"/>
  <c r="A2153" i="2"/>
  <c r="E3123" i="3" l="1"/>
  <c r="N2153" i="2"/>
  <c r="O2153" i="2" s="1"/>
  <c r="A2154" i="2"/>
  <c r="E3124" i="3" l="1"/>
  <c r="N2154" i="2"/>
  <c r="O2154" i="2" s="1"/>
  <c r="A2155" i="2"/>
  <c r="E3125" i="3" l="1"/>
  <c r="A2156" i="2"/>
  <c r="N2155" i="2"/>
  <c r="O2155" i="2" s="1"/>
  <c r="E3126" i="3" l="1"/>
  <c r="A2157" i="2"/>
  <c r="N2156" i="2"/>
  <c r="O2156" i="2" s="1"/>
  <c r="E3127" i="3" l="1"/>
  <c r="A2158" i="2"/>
  <c r="N2158" i="2" s="1"/>
  <c r="O2158" i="2" s="1"/>
  <c r="N2157" i="2"/>
  <c r="O2157" i="2" s="1"/>
  <c r="E3128" i="3" l="1"/>
  <c r="A2159" i="2"/>
  <c r="N2159" i="2" s="1"/>
  <c r="O2159" i="2" s="1"/>
  <c r="E3129" i="3" l="1"/>
  <c r="A2160" i="2"/>
  <c r="N2160" i="2" s="1"/>
  <c r="O2160" i="2" s="1"/>
  <c r="E3130" i="3" l="1"/>
  <c r="A2161" i="2"/>
  <c r="N2161" i="2" s="1"/>
  <c r="O2161" i="2" s="1"/>
  <c r="E3131" i="3" l="1"/>
  <c r="A2162" i="2"/>
  <c r="N2162" i="2" s="1"/>
  <c r="O2162" i="2" s="1"/>
  <c r="E3132" i="3" l="1"/>
  <c r="A2163" i="2"/>
  <c r="N2163" i="2" s="1"/>
  <c r="O2163" i="2" s="1"/>
  <c r="E3133" i="3" l="1"/>
  <c r="A2164" i="2"/>
  <c r="N2164" i="2" s="1"/>
  <c r="O2164" i="2" s="1"/>
  <c r="E3134" i="3" l="1"/>
  <c r="BG17" i="6"/>
  <c r="BI17" i="6" s="1"/>
  <c r="A2165" i="2"/>
  <c r="N2165" i="2" s="1"/>
  <c r="O2165" i="2" s="1"/>
  <c r="E3135" i="3" l="1"/>
  <c r="A2166" i="2"/>
  <c r="N2166" i="2" s="1"/>
  <c r="O2166" i="2" s="1"/>
  <c r="E3136" i="3" l="1"/>
  <c r="A2167" i="2"/>
  <c r="N2167" i="2" s="1"/>
  <c r="O2167" i="2" s="1"/>
  <c r="E3137" i="3" l="1"/>
  <c r="A2168" i="2"/>
  <c r="E3138" i="3" l="1"/>
  <c r="N2168" i="2"/>
  <c r="O2168" i="2" s="1"/>
  <c r="A2169" i="2"/>
  <c r="E3139" i="3" l="1"/>
  <c r="A2170" i="2"/>
  <c r="N2169" i="2"/>
  <c r="O2169" i="2" s="1"/>
  <c r="E3140" i="3" l="1"/>
  <c r="A2171" i="2"/>
  <c r="N2170" i="2"/>
  <c r="O2170" i="2" s="1"/>
  <c r="E3141" i="3" l="1"/>
  <c r="BJ2" i="6"/>
  <c r="BJ3" i="6"/>
  <c r="BJ5" i="6"/>
  <c r="BJ11" i="6"/>
  <c r="BJ9" i="6"/>
  <c r="BJ7" i="6"/>
  <c r="BJ10" i="6"/>
  <c r="A2172" i="2"/>
  <c r="N2171" i="2"/>
  <c r="O2171" i="2" s="1"/>
  <c r="BJ6" i="6" l="1"/>
  <c r="BJ12" i="6" s="1"/>
  <c r="E3142" i="3"/>
  <c r="BJ17" i="6" s="1"/>
  <c r="BJ8" i="6"/>
  <c r="A2173" i="2"/>
  <c r="N2172" i="2"/>
  <c r="O2172" i="2" s="1"/>
  <c r="E3143" i="3" l="1"/>
  <c r="A2174" i="2"/>
  <c r="N2173" i="2"/>
  <c r="O2173" i="2" s="1"/>
  <c r="E3144" i="3" l="1"/>
  <c r="A2175" i="2"/>
  <c r="N2174" i="2"/>
  <c r="O2174" i="2" s="1"/>
  <c r="E3145" i="3" l="1"/>
  <c r="A2176" i="2"/>
  <c r="N2175" i="2"/>
  <c r="O2175" i="2" s="1"/>
  <c r="E3146" i="3" l="1"/>
  <c r="A2177" i="2"/>
  <c r="N2176" i="2"/>
  <c r="O2176" i="2" s="1"/>
  <c r="E3147" i="3" l="1"/>
  <c r="N2177" i="2"/>
  <c r="O2177" i="2" s="1"/>
  <c r="A2178" i="2"/>
  <c r="E3148" i="3" l="1"/>
  <c r="A2179" i="2"/>
  <c r="N2178" i="2"/>
  <c r="O2178" i="2" s="1"/>
  <c r="E3149" i="3" l="1"/>
  <c r="A2180" i="2"/>
  <c r="N2179" i="2"/>
  <c r="O2179" i="2" s="1"/>
  <c r="E3150" i="3" l="1"/>
  <c r="A2181" i="2"/>
  <c r="N2180" i="2"/>
  <c r="O2180" i="2" s="1"/>
  <c r="E3151" i="3" l="1"/>
  <c r="A2182" i="2"/>
  <c r="N2181" i="2"/>
  <c r="O2181" i="2" s="1"/>
  <c r="E3152" i="3" l="1"/>
  <c r="A2183" i="2"/>
  <c r="N2182" i="2"/>
  <c r="O2182" i="2" s="1"/>
  <c r="E3153" i="3" l="1"/>
  <c r="A2184" i="2"/>
  <c r="N2183" i="2"/>
  <c r="O2183" i="2" s="1"/>
  <c r="E3154" i="3" l="1"/>
  <c r="A2185" i="2"/>
  <c r="N2184" i="2"/>
  <c r="O2184" i="2" s="1"/>
  <c r="E3155" i="3" l="1"/>
  <c r="A2186" i="2"/>
  <c r="N2185" i="2"/>
  <c r="O2185" i="2" s="1"/>
  <c r="E3156" i="3" l="1"/>
  <c r="A2187" i="2"/>
  <c r="N2186" i="2"/>
  <c r="O2186" i="2" s="1"/>
  <c r="E3157" i="3" l="1"/>
  <c r="A2188" i="2"/>
  <c r="N2187" i="2"/>
  <c r="O2187" i="2" s="1"/>
  <c r="E3158" i="3" l="1"/>
  <c r="A2189" i="2"/>
  <c r="N2188" i="2"/>
  <c r="O2188" i="2" s="1"/>
  <c r="E3159" i="3" l="1"/>
  <c r="A2190" i="2"/>
  <c r="N2189" i="2"/>
  <c r="O2189" i="2" s="1"/>
  <c r="E3160" i="3" l="1"/>
  <c r="A2191" i="2"/>
  <c r="N2190" i="2"/>
  <c r="O2190" i="2" s="1"/>
  <c r="E3161" i="3" l="1"/>
  <c r="A2192" i="2"/>
  <c r="N2191" i="2"/>
  <c r="O2191" i="2" s="1"/>
  <c r="E3162" i="3" l="1"/>
  <c r="A2193" i="2"/>
  <c r="N2192" i="2"/>
  <c r="O2192" i="2" s="1"/>
  <c r="E3163" i="3" l="1"/>
  <c r="A2194" i="2"/>
  <c r="N2193" i="2"/>
  <c r="O2193" i="2" s="1"/>
  <c r="E3164" i="3" l="1"/>
  <c r="A2195" i="2"/>
  <c r="N2194" i="2"/>
  <c r="O2194" i="2" s="1"/>
  <c r="E3165" i="3" l="1"/>
  <c r="A2196" i="2"/>
  <c r="N2195" i="2"/>
  <c r="O2195" i="2" s="1"/>
  <c r="E3166" i="3" l="1"/>
  <c r="A2197" i="2"/>
  <c r="N2196" i="2"/>
  <c r="O2196" i="2" s="1"/>
  <c r="E3167" i="3" l="1"/>
  <c r="A2198" i="2"/>
  <c r="N2197" i="2"/>
  <c r="O2197" i="2" s="1"/>
  <c r="E3168" i="3" l="1"/>
  <c r="A2199" i="2"/>
  <c r="N2198" i="2"/>
  <c r="O2198" i="2" s="1"/>
  <c r="E3169" i="3" l="1"/>
  <c r="A2200" i="2"/>
  <c r="N2199" i="2"/>
  <c r="O2199" i="2" s="1"/>
  <c r="E3170" i="3" l="1"/>
  <c r="A2201" i="2"/>
  <c r="N2200" i="2"/>
  <c r="O2200" i="2" s="1"/>
  <c r="E3171" i="3" l="1"/>
  <c r="A2202" i="2"/>
  <c r="N2201" i="2"/>
  <c r="O2201" i="2" s="1"/>
  <c r="E3172" i="3" l="1"/>
  <c r="A2203" i="2"/>
  <c r="N2202" i="2"/>
  <c r="O2202" i="2" s="1"/>
  <c r="E3173" i="3" l="1"/>
  <c r="A2204" i="2"/>
  <c r="N2203" i="2"/>
  <c r="O2203" i="2" s="1"/>
  <c r="E3174" i="3" l="1"/>
  <c r="A2205" i="2"/>
  <c r="N2204" i="2"/>
  <c r="O2204" i="2" s="1"/>
  <c r="E3175" i="3" l="1"/>
  <c r="A2206" i="2"/>
  <c r="N2205" i="2"/>
  <c r="O2205" i="2" s="1"/>
  <c r="E3176" i="3" l="1"/>
  <c r="A2207" i="2"/>
  <c r="N2206" i="2"/>
  <c r="O2206" i="2" s="1"/>
  <c r="E3177" i="3" l="1"/>
  <c r="A2208" i="2"/>
  <c r="N2207" i="2"/>
  <c r="O2207" i="2" s="1"/>
  <c r="E3178" i="3" l="1"/>
  <c r="A2209" i="2"/>
  <c r="N2208" i="2"/>
  <c r="O2208" i="2" s="1"/>
  <c r="E3179" i="3" l="1"/>
  <c r="A2210" i="2"/>
  <c r="N2209" i="2"/>
  <c r="O2209" i="2" s="1"/>
  <c r="E3180" i="3" l="1"/>
  <c r="A2211" i="2"/>
  <c r="N2210" i="2"/>
  <c r="O2210" i="2" s="1"/>
  <c r="E3181" i="3" l="1"/>
  <c r="A2212" i="2"/>
  <c r="N2211" i="2"/>
  <c r="O2211" i="2" s="1"/>
  <c r="E3182" i="3" l="1"/>
  <c r="A2213" i="2"/>
  <c r="N2212" i="2"/>
  <c r="O2212" i="2" s="1"/>
  <c r="E3183" i="3" l="1"/>
  <c r="A2214" i="2"/>
  <c r="N2213" i="2"/>
  <c r="O2213" i="2" s="1"/>
  <c r="E3184" i="3" l="1"/>
  <c r="A2215" i="2"/>
  <c r="N2214" i="2"/>
  <c r="O2214" i="2" s="1"/>
  <c r="E3185" i="3" l="1"/>
  <c r="A2216" i="2"/>
  <c r="N2215" i="2"/>
  <c r="O2215" i="2" s="1"/>
  <c r="E3186" i="3" l="1"/>
  <c r="A2217" i="2"/>
  <c r="N2216" i="2"/>
  <c r="O2216" i="2" s="1"/>
  <c r="E3187" i="3" l="1"/>
  <c r="A2218" i="2"/>
  <c r="N2217" i="2"/>
  <c r="O2217" i="2" s="1"/>
  <c r="E3188" i="3" l="1"/>
  <c r="A2219" i="2"/>
  <c r="N2218" i="2"/>
  <c r="O2218" i="2" s="1"/>
  <c r="E3189" i="3" l="1"/>
  <c r="A2220" i="2"/>
  <c r="N2219" i="2"/>
  <c r="O2219" i="2" s="1"/>
  <c r="E3190" i="3" l="1"/>
  <c r="A2221" i="2"/>
  <c r="N2220" i="2"/>
  <c r="O2220" i="2" s="1"/>
  <c r="E3191" i="3" l="1"/>
  <c r="A2222" i="2"/>
  <c r="N2221" i="2"/>
  <c r="O2221" i="2" s="1"/>
  <c r="E3192" i="3" l="1"/>
  <c r="A2223" i="2"/>
  <c r="N2222" i="2"/>
  <c r="O2222" i="2" s="1"/>
  <c r="E3193" i="3" l="1"/>
  <c r="A2224" i="2"/>
  <c r="N2223" i="2"/>
  <c r="O2223" i="2" s="1"/>
  <c r="E3194" i="3" l="1"/>
  <c r="A2225" i="2"/>
  <c r="N2224" i="2"/>
  <c r="O2224" i="2" s="1"/>
  <c r="E3195" i="3" l="1"/>
  <c r="A2226" i="2"/>
  <c r="N2225" i="2"/>
  <c r="O2225" i="2" s="1"/>
  <c r="E3196" i="3" l="1"/>
  <c r="A2227" i="2"/>
  <c r="N2226" i="2"/>
  <c r="O2226" i="2" s="1"/>
  <c r="E3197" i="3" l="1"/>
  <c r="A2228" i="2"/>
  <c r="N2227" i="2"/>
  <c r="O2227" i="2" s="1"/>
  <c r="E3198" i="3" l="1"/>
  <c r="A2229" i="2"/>
  <c r="N2228" i="2"/>
  <c r="O2228" i="2" s="1"/>
  <c r="E3199" i="3" l="1"/>
  <c r="A2230" i="2"/>
  <c r="N2229" i="2"/>
  <c r="O2229" i="2" s="1"/>
  <c r="E3200" i="3" l="1"/>
  <c r="A2231" i="2"/>
  <c r="N2230" i="2"/>
  <c r="O2230" i="2" s="1"/>
  <c r="E3201" i="3" l="1"/>
  <c r="A2232" i="2"/>
  <c r="N2231" i="2"/>
  <c r="O2231" i="2" s="1"/>
  <c r="E3202" i="3" l="1"/>
  <c r="A2233" i="2"/>
  <c r="N2232" i="2"/>
  <c r="O2232" i="2" s="1"/>
  <c r="E3203" i="3" l="1"/>
  <c r="A2234" i="2"/>
  <c r="N2233" i="2"/>
  <c r="O2233" i="2" s="1"/>
  <c r="E3204" i="3" l="1"/>
  <c r="A2235" i="2"/>
  <c r="N2234" i="2"/>
  <c r="O2234" i="2" s="1"/>
  <c r="E3205" i="3" l="1"/>
  <c r="A2236" i="2"/>
  <c r="N2235" i="2"/>
  <c r="O2235" i="2" s="1"/>
  <c r="BK2" i="6" l="1"/>
  <c r="BK11" i="6"/>
  <c r="BK3" i="6"/>
  <c r="E3206" i="3"/>
  <c r="A2237" i="2"/>
  <c r="N2236" i="2"/>
  <c r="O2236" i="2" s="1"/>
  <c r="BK5" i="6" l="1"/>
  <c r="BK8" i="6"/>
  <c r="BK9" i="6"/>
  <c r="E3207" i="3"/>
  <c r="BK17" i="6" s="1"/>
  <c r="BK10" i="6"/>
  <c r="BK7" i="6"/>
  <c r="BK6" i="6"/>
  <c r="BK12" i="6" s="1"/>
  <c r="A2238" i="2"/>
  <c r="N2237" i="2"/>
  <c r="O2237" i="2" s="1"/>
  <c r="E3208" i="3" l="1"/>
  <c r="A2239" i="2"/>
  <c r="N2238" i="2"/>
  <c r="O2238" i="2" s="1"/>
  <c r="E3209" i="3" l="1"/>
  <c r="A2240" i="2"/>
  <c r="N2239" i="2"/>
  <c r="O2239" i="2" s="1"/>
  <c r="E3210" i="3" l="1"/>
  <c r="A2241" i="2"/>
  <c r="N2240" i="2"/>
  <c r="O2240" i="2" s="1"/>
  <c r="E3211" i="3" l="1"/>
  <c r="A2242" i="2"/>
  <c r="N2241" i="2"/>
  <c r="O2241" i="2" s="1"/>
  <c r="E3212" i="3" l="1"/>
  <c r="A2243" i="2"/>
  <c r="N2242" i="2"/>
  <c r="O2242" i="2" s="1"/>
  <c r="E3213" i="3" l="1"/>
  <c r="A2244" i="2"/>
  <c r="N2243" i="2"/>
  <c r="O2243" i="2" s="1"/>
  <c r="E3214" i="3" l="1"/>
  <c r="A2245" i="2"/>
  <c r="N2244" i="2"/>
  <c r="O2244" i="2" s="1"/>
  <c r="E3215" i="3" l="1"/>
  <c r="A2246" i="2"/>
  <c r="N2245" i="2"/>
  <c r="O2245" i="2" s="1"/>
  <c r="E3216" i="3" l="1"/>
  <c r="A2247" i="2"/>
  <c r="N2246" i="2"/>
  <c r="O2246" i="2" s="1"/>
  <c r="E3217" i="3" l="1"/>
  <c r="A2248" i="2"/>
  <c r="N2247" i="2"/>
  <c r="O2247" i="2" s="1"/>
  <c r="E3218" i="3" l="1"/>
  <c r="A2249" i="2"/>
  <c r="N2248" i="2"/>
  <c r="O2248" i="2" s="1"/>
  <c r="E3219" i="3" l="1"/>
  <c r="A2250" i="2"/>
  <c r="N2249" i="2"/>
  <c r="O2249" i="2" s="1"/>
  <c r="E3220" i="3" l="1"/>
  <c r="A2251" i="2"/>
  <c r="N2250" i="2"/>
  <c r="O2250" i="2" s="1"/>
  <c r="E3221" i="3" l="1"/>
  <c r="A2252" i="2"/>
  <c r="N2251" i="2"/>
  <c r="O2251" i="2" s="1"/>
  <c r="E3223" i="3" l="1"/>
  <c r="E3222" i="3"/>
  <c r="A2253" i="2"/>
  <c r="N2252" i="2"/>
  <c r="O2252" i="2" s="1"/>
  <c r="E3224" i="3" l="1"/>
  <c r="A2254" i="2"/>
  <c r="N2253" i="2"/>
  <c r="O2253" i="2" s="1"/>
  <c r="E3225" i="3" l="1"/>
  <c r="A2255" i="2"/>
  <c r="N2254" i="2"/>
  <c r="O2254" i="2" s="1"/>
  <c r="E3226" i="3" l="1"/>
  <c r="A2256" i="2"/>
  <c r="N2255" i="2"/>
  <c r="O2255" i="2" s="1"/>
  <c r="E3228" i="3" l="1"/>
  <c r="E3227" i="3"/>
  <c r="A2257" i="2"/>
  <c r="N2256" i="2"/>
  <c r="O2256" i="2" s="1"/>
  <c r="E3229" i="3" l="1"/>
  <c r="A2258" i="2"/>
  <c r="N2257" i="2"/>
  <c r="O2257" i="2" s="1"/>
  <c r="E3230" i="3" l="1"/>
  <c r="A2259" i="2"/>
  <c r="N2258" i="2"/>
  <c r="O2258" i="2" s="1"/>
  <c r="E3231" i="3" l="1"/>
  <c r="E3232" i="3"/>
  <c r="A2260" i="2"/>
  <c r="N2259" i="2"/>
  <c r="O2259" i="2" s="1"/>
  <c r="A2261" i="2" l="1"/>
  <c r="N2260" i="2"/>
  <c r="O2260" i="2" s="1"/>
  <c r="A2262" i="2" l="1"/>
  <c r="N2261" i="2"/>
  <c r="O2261" i="2" s="1"/>
  <c r="A2263" i="2" l="1"/>
  <c r="N2262" i="2"/>
  <c r="O2262" i="2" s="1"/>
  <c r="M3733" i="1" l="1"/>
  <c r="M3734" i="1"/>
  <c r="M3735" i="1"/>
  <c r="M3732" i="1"/>
  <c r="A2264" i="2"/>
  <c r="N2263" i="2"/>
  <c r="O2263" i="2" s="1"/>
  <c r="S3732" i="1" l="1"/>
  <c r="S3734" i="1"/>
  <c r="S3735" i="1"/>
  <c r="S3733" i="1"/>
  <c r="D3734" i="1"/>
  <c r="D3732" i="1"/>
  <c r="D3735" i="1"/>
  <c r="D3733" i="1"/>
  <c r="H3735" i="1"/>
  <c r="H3733" i="1"/>
  <c r="H3732" i="1"/>
  <c r="H3734" i="1"/>
  <c r="T3732" i="1"/>
  <c r="T3734" i="1"/>
  <c r="T3733" i="1"/>
  <c r="T3735" i="1"/>
  <c r="U3733" i="1"/>
  <c r="U3734" i="1"/>
  <c r="U3735" i="1"/>
  <c r="U3732" i="1"/>
  <c r="R3734" i="1"/>
  <c r="R3733" i="1"/>
  <c r="R3732" i="1"/>
  <c r="R3735" i="1"/>
  <c r="F3732" i="1"/>
  <c r="F3734" i="1"/>
  <c r="F3733" i="1"/>
  <c r="F3735" i="1"/>
  <c r="C3734" i="1"/>
  <c r="C3732" i="1"/>
  <c r="C3733" i="1"/>
  <c r="C3735" i="1"/>
  <c r="G3734" i="1"/>
  <c r="G3735" i="1"/>
  <c r="G3733" i="1"/>
  <c r="G3732" i="1"/>
  <c r="I3734" i="1"/>
  <c r="I3733" i="1"/>
  <c r="I3732" i="1"/>
  <c r="I3735" i="1"/>
  <c r="A2265" i="2"/>
  <c r="N2264" i="2"/>
  <c r="O2264" i="2" s="1"/>
  <c r="K3733" i="1" l="1"/>
  <c r="K3734" i="1"/>
  <c r="K3732" i="1"/>
  <c r="K3735" i="1"/>
  <c r="A2266" i="2"/>
  <c r="N2265" i="2"/>
  <c r="O2265" i="2" s="1"/>
  <c r="N3733" i="1" l="1"/>
  <c r="N3735" i="1"/>
  <c r="N3732" i="1"/>
  <c r="N3734" i="1"/>
  <c r="A2267" i="2"/>
  <c r="N2266" i="2"/>
  <c r="O2266" i="2" s="1"/>
  <c r="A2268" i="2" l="1"/>
  <c r="N2267" i="2"/>
  <c r="O2267" i="2" s="1"/>
  <c r="A2269" i="2" l="1"/>
  <c r="N2268" i="2"/>
  <c r="O2268" i="2" s="1"/>
  <c r="A2270" i="2" l="1"/>
  <c r="N2269" i="2"/>
  <c r="O2269" i="2" s="1"/>
  <c r="A2271" i="2" l="1"/>
  <c r="N2270" i="2"/>
  <c r="O2270" i="2" s="1"/>
  <c r="A2272" i="2" l="1"/>
  <c r="N2271" i="2"/>
  <c r="O2271" i="2" s="1"/>
  <c r="A2273" i="2" l="1"/>
  <c r="N2272" i="2"/>
  <c r="O2272" i="2" s="1"/>
  <c r="A2274" i="2" l="1"/>
  <c r="N2273" i="2"/>
  <c r="O2273" i="2" s="1"/>
  <c r="A2275" i="2" l="1"/>
  <c r="N2274" i="2"/>
  <c r="O2274" i="2" s="1"/>
  <c r="A2276" i="2" l="1"/>
  <c r="N2275" i="2"/>
  <c r="O2275" i="2" s="1"/>
  <c r="A2277" i="2" l="1"/>
  <c r="N2276" i="2"/>
  <c r="O2276" i="2" s="1"/>
  <c r="A2278" i="2" l="1"/>
  <c r="N2277" i="2"/>
  <c r="O2277" i="2" s="1"/>
  <c r="A2279" i="2" l="1"/>
  <c r="N2278" i="2"/>
  <c r="O2278" i="2" s="1"/>
  <c r="A2280" i="2" l="1"/>
  <c r="N2279" i="2"/>
  <c r="O2279" i="2" s="1"/>
  <c r="A2281" i="2" l="1"/>
  <c r="N2280" i="2"/>
  <c r="O2280" i="2" s="1"/>
  <c r="A2282" i="2" l="1"/>
  <c r="N2281" i="2"/>
  <c r="O2281" i="2" s="1"/>
  <c r="A2283" i="2" l="1"/>
  <c r="N2282" i="2"/>
  <c r="O2282" i="2" s="1"/>
  <c r="A2284" i="2" l="1"/>
  <c r="N2283" i="2"/>
  <c r="O2283" i="2" s="1"/>
  <c r="A2285" i="2" l="1"/>
  <c r="N2284" i="2"/>
  <c r="O2284" i="2" s="1"/>
  <c r="A2286" i="2" l="1"/>
  <c r="N2285" i="2"/>
  <c r="O2285" i="2" s="1"/>
  <c r="A2287" i="2" l="1"/>
  <c r="N2286" i="2"/>
  <c r="O2286" i="2" s="1"/>
  <c r="A2288" i="2" l="1"/>
  <c r="N2287" i="2"/>
  <c r="O2287" i="2" s="1"/>
  <c r="A2289" i="2" l="1"/>
  <c r="N2288" i="2"/>
  <c r="O2288" i="2" s="1"/>
  <c r="A2290" i="2" l="1"/>
  <c r="N2289" i="2"/>
  <c r="O2289" i="2" s="1"/>
  <c r="A2291" i="2" l="1"/>
  <c r="N2290" i="2"/>
  <c r="O2290" i="2" s="1"/>
  <c r="A2292" i="2" l="1"/>
  <c r="N2291" i="2"/>
  <c r="O2291" i="2" s="1"/>
  <c r="A2293" i="2" l="1"/>
  <c r="N2292" i="2"/>
  <c r="O2292" i="2" s="1"/>
  <c r="A2294" i="2" l="1"/>
  <c r="N2293" i="2"/>
  <c r="O2293" i="2" s="1"/>
  <c r="A2295" i="2" l="1"/>
  <c r="N2294" i="2"/>
  <c r="O2294" i="2" s="1"/>
  <c r="A2296" i="2" l="1"/>
  <c r="N2295" i="2"/>
  <c r="O2295" i="2" s="1"/>
  <c r="A2297" i="2" l="1"/>
  <c r="N2296" i="2"/>
  <c r="O2296" i="2" s="1"/>
  <c r="A2298" i="2" l="1"/>
  <c r="N2297" i="2"/>
  <c r="O2297" i="2" s="1"/>
  <c r="A2299" i="2" l="1"/>
  <c r="N2298" i="2"/>
  <c r="O2298" i="2" s="1"/>
  <c r="A2300" i="2" l="1"/>
  <c r="N2299" i="2"/>
  <c r="O2299" i="2" s="1"/>
  <c r="A2301" i="2" l="1"/>
  <c r="N2300" i="2"/>
  <c r="O2300" i="2" s="1"/>
  <c r="A2302" i="2" l="1"/>
  <c r="N2301" i="2"/>
  <c r="O2301" i="2" s="1"/>
  <c r="A2303" i="2" l="1"/>
  <c r="N2302" i="2"/>
  <c r="O2302" i="2" s="1"/>
  <c r="A2304" i="2" l="1"/>
  <c r="N2303" i="2"/>
  <c r="O2303" i="2" s="1"/>
  <c r="A2305" i="2" l="1"/>
  <c r="N2304" i="2"/>
  <c r="O2304" i="2" s="1"/>
  <c r="A2306" i="2" l="1"/>
  <c r="N2305" i="2"/>
  <c r="O2305" i="2" s="1"/>
  <c r="A2307" i="2" l="1"/>
  <c r="N2306" i="2"/>
  <c r="O2306" i="2" s="1"/>
  <c r="A2308" i="2" l="1"/>
  <c r="N2307" i="2"/>
  <c r="O2307" i="2" s="1"/>
  <c r="A2309" i="2" l="1"/>
  <c r="N2308" i="2"/>
  <c r="O2308" i="2" s="1"/>
  <c r="A2310" i="2" l="1"/>
  <c r="N2309" i="2"/>
  <c r="O2309" i="2" s="1"/>
  <c r="A2311" i="2" l="1"/>
  <c r="N2310" i="2"/>
  <c r="O2310" i="2" s="1"/>
  <c r="A2312" i="2" l="1"/>
  <c r="N2311" i="2"/>
  <c r="O2311" i="2" s="1"/>
  <c r="A2313" i="2" l="1"/>
  <c r="N2312" i="2"/>
  <c r="O2312" i="2" s="1"/>
  <c r="A2314" i="2" l="1"/>
  <c r="N2313" i="2"/>
  <c r="O2313" i="2" s="1"/>
  <c r="A2315" i="2" l="1"/>
  <c r="N2314" i="2"/>
  <c r="O2314" i="2" s="1"/>
  <c r="A2316" i="2" l="1"/>
  <c r="N2315" i="2"/>
  <c r="O2315" i="2" s="1"/>
  <c r="A2317" i="2" l="1"/>
  <c r="N2316" i="2"/>
  <c r="O2316" i="2" s="1"/>
  <c r="A2318" i="2" l="1"/>
  <c r="N2317" i="2"/>
  <c r="O2317" i="2" s="1"/>
  <c r="A2319" i="2" l="1"/>
  <c r="N2318" i="2"/>
  <c r="O2318" i="2" s="1"/>
  <c r="A2320" i="2" l="1"/>
  <c r="N2319" i="2"/>
  <c r="O2319" i="2" s="1"/>
  <c r="A2321" i="2" l="1"/>
  <c r="N2320" i="2"/>
  <c r="O2320" i="2" s="1"/>
  <c r="N2321" i="2" l="1"/>
  <c r="O2321" i="2" s="1"/>
  <c r="A2322" i="2"/>
  <c r="A2323" i="2" l="1"/>
  <c r="N2322" i="2"/>
  <c r="O2322" i="2" s="1"/>
  <c r="N2323" i="2" l="1"/>
  <c r="O2323" i="2" s="1"/>
  <c r="A2324" i="2"/>
  <c r="N2324" i="2" l="1"/>
  <c r="O2324" i="2" s="1"/>
  <c r="A2325" i="2"/>
  <c r="A2326" i="2" l="1"/>
  <c r="N2325" i="2"/>
  <c r="O2325" i="2" s="1"/>
  <c r="A2327" i="2" l="1"/>
  <c r="N2326" i="2"/>
  <c r="O2326" i="2" s="1"/>
  <c r="A2328" i="2" l="1"/>
  <c r="N2327" i="2"/>
  <c r="O2327" i="2" s="1"/>
  <c r="A2329" i="2" l="1"/>
  <c r="N2328" i="2"/>
  <c r="O2328" i="2" s="1"/>
  <c r="N2329" i="2" l="1"/>
  <c r="O2329" i="2" s="1"/>
  <c r="A2330" i="2"/>
  <c r="A2331" i="2" l="1"/>
  <c r="N2330" i="2"/>
  <c r="O2330" i="2" s="1"/>
  <c r="N2331" i="2" l="1"/>
  <c r="O2331" i="2" s="1"/>
  <c r="A2332" i="2"/>
  <c r="N2332" i="2" l="1"/>
  <c r="O2332" i="2" s="1"/>
  <c r="A2333" i="2"/>
  <c r="A2334" i="2" l="1"/>
  <c r="N2333" i="2"/>
  <c r="O2333" i="2" s="1"/>
  <c r="N2334" i="2" l="1"/>
  <c r="O2334" i="2" s="1"/>
  <c r="A2335" i="2"/>
  <c r="N2335" i="2" l="1"/>
  <c r="O2335" i="2" s="1"/>
  <c r="A2336" i="2"/>
  <c r="N2336" i="2" l="1"/>
  <c r="O2336" i="2" s="1"/>
  <c r="A2337" i="2"/>
  <c r="N2337" i="2" l="1"/>
  <c r="O2337" i="2" s="1"/>
  <c r="A2338" i="2"/>
  <c r="N2338" i="2" l="1"/>
  <c r="O2338" i="2" s="1"/>
  <c r="A2339" i="2"/>
  <c r="N2339" i="2" l="1"/>
  <c r="O2339" i="2" s="1"/>
  <c r="A2340" i="2"/>
  <c r="A2341" i="2" l="1"/>
  <c r="N2340" i="2"/>
  <c r="O2340" i="2" s="1"/>
  <c r="A2342" i="2" l="1"/>
  <c r="N2341" i="2"/>
  <c r="O2341" i="2" s="1"/>
  <c r="A2343" i="2" l="1"/>
  <c r="N2342" i="2"/>
  <c r="O2342" i="2" s="1"/>
  <c r="A2344" i="2" l="1"/>
  <c r="N2343" i="2"/>
  <c r="O2343" i="2" s="1"/>
  <c r="N2344" i="2" l="1"/>
  <c r="O2344" i="2" s="1"/>
  <c r="A2345" i="2"/>
  <c r="A2346" i="2" l="1"/>
  <c r="N2345" i="2"/>
  <c r="O2345" i="2" s="1"/>
  <c r="A2347" i="2" l="1"/>
  <c r="N2346" i="2"/>
  <c r="O2346" i="2" s="1"/>
  <c r="A2348" i="2" l="1"/>
  <c r="N2347" i="2"/>
  <c r="O2347" i="2" s="1"/>
  <c r="A2349" i="2" l="1"/>
  <c r="N2348" i="2"/>
  <c r="O2348" i="2" s="1"/>
  <c r="N2349" i="2" l="1"/>
  <c r="O2349" i="2" s="1"/>
  <c r="A2350" i="2"/>
  <c r="A2351" i="2" l="1"/>
  <c r="N2350" i="2"/>
  <c r="O2350" i="2" s="1"/>
  <c r="A2352" i="2" l="1"/>
  <c r="N2351" i="2"/>
  <c r="O2351" i="2" s="1"/>
  <c r="A2353" i="2" l="1"/>
  <c r="N2352" i="2"/>
  <c r="O2352" i="2" s="1"/>
  <c r="A2354" i="2" l="1"/>
  <c r="N2353" i="2"/>
  <c r="O2353" i="2" s="1"/>
  <c r="A2355" i="2" l="1"/>
  <c r="N2354" i="2"/>
  <c r="O2354" i="2" s="1"/>
  <c r="A2356" i="2" l="1"/>
  <c r="N2355" i="2"/>
  <c r="O2355" i="2" s="1"/>
  <c r="A2357" i="2" l="1"/>
  <c r="N2356" i="2"/>
  <c r="O2356" i="2" s="1"/>
  <c r="A2358" i="2" l="1"/>
  <c r="N2357" i="2"/>
  <c r="O2357" i="2" s="1"/>
  <c r="A2359" i="2" l="1"/>
  <c r="N2358" i="2"/>
  <c r="O2358" i="2" s="1"/>
  <c r="N2359" i="2" l="1"/>
  <c r="O2359" i="2" s="1"/>
  <c r="A2360" i="2"/>
  <c r="A2361" i="2" l="1"/>
  <c r="N2360" i="2"/>
  <c r="O2360" i="2" s="1"/>
  <c r="A2362" i="2" l="1"/>
  <c r="N2361" i="2"/>
  <c r="O2361" i="2" s="1"/>
  <c r="A2363" i="2" l="1"/>
  <c r="N2362" i="2"/>
  <c r="O2362" i="2" s="1"/>
  <c r="A2364" i="2" l="1"/>
  <c r="N2363" i="2"/>
  <c r="O2363" i="2" s="1"/>
  <c r="A2365" i="2" l="1"/>
  <c r="N2364" i="2"/>
  <c r="O2364" i="2" s="1"/>
  <c r="A2366" i="2" l="1"/>
  <c r="N2365" i="2"/>
  <c r="O2365" i="2" s="1"/>
  <c r="N2366" i="2" l="1"/>
  <c r="O2366" i="2" s="1"/>
  <c r="A2367" i="2"/>
  <c r="A2368" i="2" l="1"/>
  <c r="N2367" i="2"/>
  <c r="O2367" i="2" s="1"/>
  <c r="A2369" i="2" l="1"/>
  <c r="N2368" i="2"/>
  <c r="O2368" i="2" s="1"/>
  <c r="N2369" i="2" l="1"/>
  <c r="O2369" i="2" s="1"/>
  <c r="A2370" i="2"/>
  <c r="N2370" i="2" l="1"/>
  <c r="O2370" i="2" s="1"/>
  <c r="A2371" i="2"/>
  <c r="N2371" i="2" l="1"/>
  <c r="O2371" i="2" s="1"/>
  <c r="A2372" i="2"/>
  <c r="A2373" i="2" l="1"/>
  <c r="N2372" i="2"/>
  <c r="O2372" i="2" s="1"/>
  <c r="A2374" i="2" l="1"/>
  <c r="N2373" i="2"/>
  <c r="O2373" i="2" s="1"/>
  <c r="A2375" i="2" l="1"/>
  <c r="N2374" i="2"/>
  <c r="O2374" i="2" s="1"/>
  <c r="A2376" i="2" l="1"/>
  <c r="N2375" i="2"/>
  <c r="O2375" i="2" s="1"/>
  <c r="A2377" i="2" l="1"/>
  <c r="N2376" i="2"/>
  <c r="O2376" i="2" s="1"/>
  <c r="A2378" i="2" l="1"/>
  <c r="N2377" i="2"/>
  <c r="O2377" i="2" s="1"/>
  <c r="A2379" i="2" l="1"/>
  <c r="N2378" i="2"/>
  <c r="O2378" i="2" s="1"/>
  <c r="A2380" i="2" l="1"/>
  <c r="N2379" i="2"/>
  <c r="O2379" i="2" s="1"/>
  <c r="A2381" i="2" l="1"/>
  <c r="N2380" i="2"/>
  <c r="O2380" i="2" s="1"/>
  <c r="A2382" i="2" l="1"/>
  <c r="N2381" i="2"/>
  <c r="O2381" i="2" s="1"/>
  <c r="N2382" i="2" l="1"/>
  <c r="O2382" i="2" s="1"/>
  <c r="A2383" i="2"/>
  <c r="A2384" i="2" l="1"/>
  <c r="N2383" i="2"/>
  <c r="O2383" i="2" s="1"/>
  <c r="N2384" i="2" l="1"/>
  <c r="O2384" i="2" s="1"/>
  <c r="A2385" i="2"/>
  <c r="N2385" i="2" l="1"/>
  <c r="O2385" i="2" s="1"/>
  <c r="A2386" i="2"/>
  <c r="A2387" i="2" l="1"/>
  <c r="N2386" i="2"/>
  <c r="O2386" i="2" s="1"/>
  <c r="A2388" i="2" l="1"/>
  <c r="N2387" i="2"/>
  <c r="O2387" i="2" s="1"/>
  <c r="A2389" i="2" l="1"/>
  <c r="N2388" i="2"/>
  <c r="O2388" i="2" s="1"/>
  <c r="A2390" i="2" l="1"/>
  <c r="N2389" i="2"/>
  <c r="O2389" i="2" s="1"/>
  <c r="A2391" i="2" l="1"/>
  <c r="N2390" i="2"/>
  <c r="O2390" i="2" s="1"/>
  <c r="A2392" i="2" l="1"/>
  <c r="N2391" i="2"/>
  <c r="O2391" i="2" s="1"/>
  <c r="A2393" i="2" l="1"/>
  <c r="N2392" i="2"/>
  <c r="O2392" i="2" s="1"/>
  <c r="A2394" i="2" l="1"/>
  <c r="N2393" i="2"/>
  <c r="O2393" i="2" s="1"/>
  <c r="A2395" i="2" l="1"/>
  <c r="N2394" i="2"/>
  <c r="O2394" i="2" s="1"/>
  <c r="A2396" i="2" l="1"/>
  <c r="N2395" i="2"/>
  <c r="O2395" i="2" s="1"/>
  <c r="A2397" i="2" l="1"/>
  <c r="N2396" i="2"/>
  <c r="O2396" i="2" s="1"/>
  <c r="A2398" i="2" l="1"/>
  <c r="N2397" i="2"/>
  <c r="O2397" i="2" s="1"/>
  <c r="A2399" i="2" l="1"/>
  <c r="N2398" i="2"/>
  <c r="O2398" i="2" s="1"/>
  <c r="A2400" i="2" l="1"/>
  <c r="N2399" i="2"/>
  <c r="O2399" i="2" s="1"/>
  <c r="A2401" i="2" l="1"/>
  <c r="N2400" i="2"/>
  <c r="O2400" i="2" s="1"/>
  <c r="A2402" i="2" l="1"/>
  <c r="N2401" i="2"/>
  <c r="O2401" i="2" s="1"/>
  <c r="A2403" i="2" l="1"/>
  <c r="N2402" i="2"/>
  <c r="O2402" i="2" s="1"/>
  <c r="A2404" i="2" l="1"/>
  <c r="N2403" i="2"/>
  <c r="O2403" i="2" s="1"/>
  <c r="A2405" i="2" l="1"/>
  <c r="N2404" i="2"/>
  <c r="O2404" i="2" s="1"/>
  <c r="A2406" i="2" l="1"/>
  <c r="N2405" i="2"/>
  <c r="O2405" i="2" s="1"/>
  <c r="A2407" i="2" l="1"/>
  <c r="N2406" i="2"/>
  <c r="O2406" i="2" s="1"/>
  <c r="A2408" i="2" l="1"/>
  <c r="N2407" i="2"/>
  <c r="O2407" i="2" s="1"/>
  <c r="A2409" i="2" l="1"/>
  <c r="N2408" i="2"/>
  <c r="O2408" i="2" s="1"/>
  <c r="A2410" i="2" l="1"/>
  <c r="N2409" i="2"/>
  <c r="O2409" i="2" s="1"/>
  <c r="A2411" i="2" l="1"/>
  <c r="N2410" i="2"/>
  <c r="O2410" i="2" s="1"/>
  <c r="A2412" i="2" l="1"/>
  <c r="N2411" i="2"/>
  <c r="O2411" i="2" s="1"/>
  <c r="A2413" i="2" l="1"/>
  <c r="N2412" i="2"/>
  <c r="O2412" i="2" s="1"/>
  <c r="A2414" i="2" l="1"/>
  <c r="N2413" i="2"/>
  <c r="O2413" i="2" s="1"/>
  <c r="A2415" i="2" l="1"/>
  <c r="N2414" i="2"/>
  <c r="O2414" i="2" s="1"/>
  <c r="A2416" i="2" l="1"/>
  <c r="N2415" i="2"/>
  <c r="O2415" i="2" s="1"/>
  <c r="A2417" i="2" l="1"/>
  <c r="N2416" i="2"/>
  <c r="O2416" i="2" s="1"/>
  <c r="A2418" i="2" l="1"/>
  <c r="N2417" i="2"/>
  <c r="O2417" i="2" s="1"/>
  <c r="A2419" i="2" l="1"/>
  <c r="N2418" i="2"/>
  <c r="O2418" i="2" s="1"/>
  <c r="A2420" i="2" l="1"/>
  <c r="N2419" i="2"/>
  <c r="O2419" i="2" s="1"/>
  <c r="A2421" i="2" l="1"/>
  <c r="N2420" i="2"/>
  <c r="O2420" i="2" s="1"/>
  <c r="A2422" i="2" l="1"/>
  <c r="N2421" i="2"/>
  <c r="O2421" i="2" s="1"/>
  <c r="A2423" i="2" l="1"/>
  <c r="N2422" i="2"/>
  <c r="O2422" i="2" s="1"/>
  <c r="A2424" i="2" l="1"/>
  <c r="N2423" i="2"/>
  <c r="O2423" i="2" s="1"/>
  <c r="A2425" i="2" l="1"/>
  <c r="N2424" i="2"/>
  <c r="O2424" i="2" s="1"/>
  <c r="A2426" i="2" l="1"/>
  <c r="N2425" i="2"/>
  <c r="O2425" i="2" s="1"/>
  <c r="A2427" i="2" l="1"/>
  <c r="N2426" i="2"/>
  <c r="O2426" i="2" s="1"/>
  <c r="A2428" i="2" l="1"/>
  <c r="N2427" i="2"/>
  <c r="O2427" i="2" s="1"/>
  <c r="A2429" i="2" l="1"/>
  <c r="N2428" i="2"/>
  <c r="O2428" i="2" s="1"/>
  <c r="A2430" i="2" l="1"/>
  <c r="N2429" i="2"/>
  <c r="O2429" i="2" s="1"/>
  <c r="A2431" i="2" l="1"/>
  <c r="N2430" i="2"/>
  <c r="O2430" i="2" s="1"/>
  <c r="A2432" i="2" l="1"/>
  <c r="N2431" i="2"/>
  <c r="O2431" i="2" s="1"/>
  <c r="A2433" i="2" l="1"/>
  <c r="N2432" i="2"/>
  <c r="O2432" i="2" s="1"/>
  <c r="A2434" i="2" l="1"/>
  <c r="N2433" i="2"/>
  <c r="O2433" i="2" s="1"/>
  <c r="A2435" i="2" l="1"/>
  <c r="N2434" i="2"/>
  <c r="O2434" i="2" s="1"/>
  <c r="A2436" i="2" l="1"/>
  <c r="N2435" i="2"/>
  <c r="O2435" i="2" s="1"/>
  <c r="A2437" i="2" l="1"/>
  <c r="N2436" i="2"/>
  <c r="O2436" i="2" s="1"/>
  <c r="A2438" i="2" l="1"/>
  <c r="N2437" i="2"/>
  <c r="O2437" i="2" s="1"/>
  <c r="A2439" i="2" l="1"/>
  <c r="N2438" i="2"/>
  <c r="O2438" i="2" s="1"/>
  <c r="A2440" i="2" l="1"/>
  <c r="N2439" i="2"/>
  <c r="O2439" i="2" s="1"/>
  <c r="A2441" i="2" l="1"/>
  <c r="N2440" i="2"/>
  <c r="O2440" i="2" s="1"/>
  <c r="A2442" i="2" l="1"/>
  <c r="N2441" i="2"/>
  <c r="O2441" i="2" s="1"/>
  <c r="A2443" i="2" l="1"/>
  <c r="N2442" i="2"/>
  <c r="O2442" i="2" s="1"/>
  <c r="A2444" i="2" l="1"/>
  <c r="N2443" i="2"/>
  <c r="O2443" i="2" s="1"/>
  <c r="A2445" i="2" l="1"/>
  <c r="N2444" i="2"/>
  <c r="O2444" i="2" s="1"/>
  <c r="N2445" i="2" l="1"/>
  <c r="O2445" i="2" s="1"/>
  <c r="A2446" i="2"/>
  <c r="A2447" i="2" l="1"/>
  <c r="N2446" i="2"/>
  <c r="O2446" i="2" s="1"/>
  <c r="A2448" i="2" l="1"/>
  <c r="N2447" i="2"/>
  <c r="O2447" i="2" s="1"/>
  <c r="A2449" i="2" l="1"/>
  <c r="N2448" i="2"/>
  <c r="O2448" i="2" s="1"/>
  <c r="A2450" i="2" l="1"/>
  <c r="N2449" i="2"/>
  <c r="O2449" i="2" s="1"/>
  <c r="A2451" i="2" l="1"/>
  <c r="N2450" i="2"/>
  <c r="O2450" i="2" s="1"/>
  <c r="A2452" i="2" l="1"/>
  <c r="N2451" i="2"/>
  <c r="O2451" i="2" s="1"/>
  <c r="A2453" i="2" l="1"/>
  <c r="N2452" i="2"/>
  <c r="O2452" i="2" s="1"/>
  <c r="A2454" i="2" l="1"/>
  <c r="N2453" i="2"/>
  <c r="O2453" i="2" s="1"/>
  <c r="A2455" i="2" l="1"/>
  <c r="N2454" i="2"/>
  <c r="O2454" i="2" s="1"/>
  <c r="A2456" i="2" l="1"/>
  <c r="N2455" i="2"/>
  <c r="O2455" i="2" s="1"/>
  <c r="A2457" i="2" l="1"/>
  <c r="N2456" i="2"/>
  <c r="O2456" i="2" s="1"/>
  <c r="A2458" i="2" l="1"/>
  <c r="N2457" i="2"/>
  <c r="O2457" i="2" s="1"/>
  <c r="A2459" i="2" l="1"/>
  <c r="N2458" i="2"/>
  <c r="O2458" i="2" s="1"/>
  <c r="A2460" i="2" l="1"/>
  <c r="N2459" i="2"/>
  <c r="O2459" i="2" s="1"/>
  <c r="A2461" i="2" l="1"/>
  <c r="N2460" i="2"/>
  <c r="O2460" i="2" s="1"/>
  <c r="A2462" i="2" l="1"/>
  <c r="N2461" i="2"/>
  <c r="O2461" i="2" s="1"/>
  <c r="A2463" i="2" l="1"/>
  <c r="N2462" i="2"/>
  <c r="O2462" i="2" s="1"/>
  <c r="A2464" i="2" l="1"/>
  <c r="N2463" i="2"/>
  <c r="O2463" i="2" s="1"/>
  <c r="A2465" i="2" l="1"/>
  <c r="N2464" i="2"/>
  <c r="O2464" i="2" s="1"/>
  <c r="A2466" i="2" l="1"/>
  <c r="N2465" i="2"/>
  <c r="O2465" i="2" s="1"/>
  <c r="A2467" i="2" l="1"/>
  <c r="N2466" i="2"/>
  <c r="O2466" i="2" s="1"/>
  <c r="A2468" i="2" l="1"/>
  <c r="N2467" i="2"/>
  <c r="O2467" i="2" s="1"/>
  <c r="A2469" i="2" l="1"/>
  <c r="N2468" i="2"/>
  <c r="O2468" i="2" s="1"/>
  <c r="A2470" i="2" l="1"/>
  <c r="N2469" i="2"/>
  <c r="O2469" i="2" s="1"/>
  <c r="A2471" i="2" l="1"/>
  <c r="N2470" i="2"/>
  <c r="O2470" i="2" s="1"/>
  <c r="A2472" i="2" l="1"/>
  <c r="N2471" i="2"/>
  <c r="O2471" i="2" s="1"/>
  <c r="A2473" i="2" l="1"/>
  <c r="N2472" i="2"/>
  <c r="O2472" i="2" s="1"/>
  <c r="A2474" i="2" l="1"/>
  <c r="N2473" i="2"/>
  <c r="O2473" i="2" s="1"/>
  <c r="A2475" i="2" l="1"/>
  <c r="N2474" i="2"/>
  <c r="O2474" i="2" s="1"/>
  <c r="A2476" i="2" l="1"/>
  <c r="N2475" i="2"/>
  <c r="O2475" i="2" s="1"/>
  <c r="A2477" i="2" l="1"/>
  <c r="N2476" i="2"/>
  <c r="O2476" i="2" s="1"/>
  <c r="A2478" i="2" l="1"/>
  <c r="N2477" i="2"/>
  <c r="O2477" i="2" s="1"/>
  <c r="A2479" i="2" l="1"/>
  <c r="N2478" i="2"/>
  <c r="O2478" i="2" s="1"/>
  <c r="A2480" i="2" l="1"/>
  <c r="N2479" i="2"/>
  <c r="O2479" i="2" s="1"/>
  <c r="A2481" i="2" l="1"/>
  <c r="N2480" i="2"/>
  <c r="O2480" i="2" s="1"/>
  <c r="A2482" i="2" l="1"/>
  <c r="N2481" i="2"/>
  <c r="O2481" i="2" s="1"/>
  <c r="A2483" i="2" l="1"/>
  <c r="N2482" i="2"/>
  <c r="O2482" i="2" s="1"/>
  <c r="A2484" i="2" l="1"/>
  <c r="N2483" i="2"/>
  <c r="O2483" i="2" s="1"/>
  <c r="A2485" i="2" l="1"/>
  <c r="N2484" i="2"/>
  <c r="O2484" i="2" s="1"/>
  <c r="A2486" i="2" l="1"/>
  <c r="N2485" i="2"/>
  <c r="O2485" i="2" s="1"/>
  <c r="A2487" i="2" l="1"/>
  <c r="N2486" i="2"/>
  <c r="O2486" i="2" s="1"/>
  <c r="A2488" i="2" l="1"/>
  <c r="N2487" i="2"/>
  <c r="O2487" i="2" s="1"/>
  <c r="A2489" i="2" l="1"/>
  <c r="N2488" i="2"/>
  <c r="O2488" i="2" s="1"/>
  <c r="A2490" i="2" l="1"/>
  <c r="N2489" i="2"/>
  <c r="O2489" i="2" s="1"/>
  <c r="A2491" i="2" l="1"/>
  <c r="N2490" i="2"/>
  <c r="O2490" i="2" s="1"/>
  <c r="A2492" i="2" l="1"/>
  <c r="N2491" i="2"/>
  <c r="O2491" i="2" s="1"/>
  <c r="A2493" i="2" l="1"/>
  <c r="N2492" i="2"/>
  <c r="O2492" i="2" s="1"/>
  <c r="A2494" i="2" l="1"/>
  <c r="N2493" i="2"/>
  <c r="O2493" i="2" s="1"/>
  <c r="A2495" i="2" l="1"/>
  <c r="N2494" i="2"/>
  <c r="O2494" i="2" s="1"/>
  <c r="A2496" i="2" l="1"/>
  <c r="N2495" i="2"/>
  <c r="O2495" i="2" s="1"/>
  <c r="A2497" i="2" l="1"/>
  <c r="N2496" i="2"/>
  <c r="O2496" i="2" s="1"/>
  <c r="A2498" i="2" l="1"/>
  <c r="N2497" i="2"/>
  <c r="O2497" i="2" s="1"/>
  <c r="A2499" i="2" l="1"/>
  <c r="N2498" i="2"/>
  <c r="O2498" i="2" s="1"/>
  <c r="A2500" i="2" l="1"/>
  <c r="N2499" i="2"/>
  <c r="O2499" i="2" s="1"/>
  <c r="A2501" i="2" l="1"/>
  <c r="N2501" i="2" s="1"/>
  <c r="N2500" i="2"/>
  <c r="O2500" i="2" l="1"/>
  <c r="A2502" i="2"/>
  <c r="N2502" i="2" s="1"/>
  <c r="O2501" i="2"/>
  <c r="O2502" i="2" l="1"/>
  <c r="A2503" i="2"/>
  <c r="N2503" i="2" s="1"/>
  <c r="A2504" i="2" l="1"/>
  <c r="O2503" i="2"/>
  <c r="A2505" i="2" l="1"/>
  <c r="N2504" i="2"/>
  <c r="O2504" i="2" s="1"/>
  <c r="A2506" i="2" l="1"/>
  <c r="N2505" i="2"/>
  <c r="O2505" i="2" s="1"/>
  <c r="A2507" i="2" l="1"/>
  <c r="N2506" i="2"/>
  <c r="O2506" i="2" s="1"/>
  <c r="A2508" i="2" l="1"/>
  <c r="N2507" i="2"/>
  <c r="O2507" i="2" s="1"/>
  <c r="A2509" i="2" l="1"/>
  <c r="N2508" i="2"/>
  <c r="O2508" i="2" s="1"/>
  <c r="A2510" i="2" l="1"/>
  <c r="N2509" i="2"/>
  <c r="O2509" i="2" s="1"/>
  <c r="A2511" i="2" l="1"/>
  <c r="N2510" i="2"/>
  <c r="O2510" i="2" s="1"/>
  <c r="A2512" i="2" l="1"/>
  <c r="N2511" i="2"/>
  <c r="O2511" i="2" s="1"/>
  <c r="A2513" i="2" l="1"/>
  <c r="N2512" i="2"/>
  <c r="O2512" i="2" s="1"/>
  <c r="A2514" i="2" l="1"/>
  <c r="N2513" i="2"/>
  <c r="O2513" i="2" s="1"/>
  <c r="A2515" i="2" l="1"/>
  <c r="N2514" i="2"/>
  <c r="O2514" i="2" s="1"/>
  <c r="A2516" i="2" l="1"/>
  <c r="N2515" i="2"/>
  <c r="O2515" i="2" s="1"/>
  <c r="A2517" i="2" l="1"/>
  <c r="N2516" i="2"/>
  <c r="O2516" i="2" s="1"/>
  <c r="A2518" i="2" l="1"/>
  <c r="N2517" i="2"/>
  <c r="O2517" i="2" s="1"/>
  <c r="A2519" i="2" l="1"/>
  <c r="N2518" i="2"/>
  <c r="O2518" i="2" s="1"/>
  <c r="A2520" i="2" l="1"/>
  <c r="N2519" i="2"/>
  <c r="O2519" i="2" s="1"/>
  <c r="A2521" i="2" l="1"/>
  <c r="N2520" i="2"/>
  <c r="O2520" i="2" s="1"/>
  <c r="A2522" i="2" l="1"/>
  <c r="N2521" i="2"/>
  <c r="O2521" i="2" s="1"/>
  <c r="A2523" i="2" l="1"/>
  <c r="N2522" i="2"/>
  <c r="O2522" i="2" s="1"/>
  <c r="A2524" i="2" l="1"/>
  <c r="N2523" i="2"/>
  <c r="O2523" i="2" s="1"/>
  <c r="A2525" i="2" l="1"/>
  <c r="N2524" i="2"/>
  <c r="O2524" i="2" s="1"/>
  <c r="A2526" i="2" l="1"/>
  <c r="N2525" i="2"/>
  <c r="O2525" i="2" s="1"/>
  <c r="A2527" i="2" l="1"/>
  <c r="N2526" i="2"/>
  <c r="O2526" i="2" s="1"/>
  <c r="A2528" i="2" l="1"/>
  <c r="N2527" i="2"/>
  <c r="O2527" i="2" s="1"/>
  <c r="A2529" i="2" l="1"/>
  <c r="N2528" i="2"/>
  <c r="O2528" i="2" s="1"/>
  <c r="A2530" i="2" l="1"/>
  <c r="N2529" i="2"/>
  <c r="O2529" i="2" s="1"/>
  <c r="A2531" i="2" l="1"/>
  <c r="N2530" i="2"/>
  <c r="O2530" i="2" s="1"/>
  <c r="A2532" i="2" l="1"/>
  <c r="N2531" i="2"/>
  <c r="O2531" i="2" s="1"/>
  <c r="A2533" i="2" l="1"/>
  <c r="N2532" i="2"/>
  <c r="O2532" i="2" s="1"/>
  <c r="A2534" i="2" l="1"/>
  <c r="N2533" i="2"/>
  <c r="O2533" i="2" s="1"/>
  <c r="A2535" i="2" l="1"/>
  <c r="N2534" i="2"/>
  <c r="O2534" i="2" s="1"/>
  <c r="A2536" i="2" l="1"/>
  <c r="N2535" i="2"/>
  <c r="O2535" i="2" s="1"/>
  <c r="A2537" i="2" l="1"/>
  <c r="N2536" i="2"/>
  <c r="O2536" i="2" s="1"/>
  <c r="A2538" i="2" l="1"/>
  <c r="N2537" i="2"/>
  <c r="O2537" i="2" s="1"/>
  <c r="A2539" i="2" l="1"/>
  <c r="N2538" i="2"/>
  <c r="O2538" i="2" s="1"/>
  <c r="A2540" i="2" l="1"/>
  <c r="N2539" i="2"/>
  <c r="O2539" i="2" s="1"/>
  <c r="A2541" i="2" l="1"/>
  <c r="N2540" i="2"/>
  <c r="O2540" i="2" s="1"/>
  <c r="A2542" i="2" l="1"/>
  <c r="N2541" i="2"/>
  <c r="O2541" i="2" s="1"/>
  <c r="A2543" i="2" l="1"/>
  <c r="N2542" i="2"/>
  <c r="O2542" i="2" s="1"/>
  <c r="A2544" i="2" l="1"/>
  <c r="N2543" i="2"/>
  <c r="O2543" i="2" s="1"/>
  <c r="A2545" i="2" l="1"/>
  <c r="N2544" i="2"/>
  <c r="O2544" i="2" s="1"/>
  <c r="A2546" i="2" l="1"/>
  <c r="N2545" i="2"/>
  <c r="O2545" i="2" s="1"/>
  <c r="A2547" i="2" l="1"/>
  <c r="N2546" i="2"/>
  <c r="O2546" i="2" s="1"/>
  <c r="A2548" i="2" l="1"/>
  <c r="N2547" i="2"/>
  <c r="O2547" i="2" s="1"/>
  <c r="A2549" i="2" l="1"/>
  <c r="N2548" i="2"/>
  <c r="O2548" i="2" s="1"/>
  <c r="A2550" i="2" l="1"/>
  <c r="N2549" i="2"/>
  <c r="O2549" i="2" s="1"/>
  <c r="A2551" i="2" l="1"/>
  <c r="N2550" i="2"/>
  <c r="O2550" i="2" s="1"/>
  <c r="A2552" i="2" l="1"/>
  <c r="N2551" i="2"/>
  <c r="O2551" i="2" s="1"/>
  <c r="A2553" i="2" l="1"/>
  <c r="N2552" i="2"/>
  <c r="O2552" i="2" s="1"/>
  <c r="A2554" i="2" l="1"/>
  <c r="N2553" i="2"/>
  <c r="O2553" i="2" s="1"/>
  <c r="A2555" i="2" l="1"/>
  <c r="N2554" i="2"/>
  <c r="O2554" i="2" s="1"/>
  <c r="A2556" i="2" l="1"/>
  <c r="N2555" i="2"/>
  <c r="O2555" i="2" s="1"/>
  <c r="A2557" i="2" l="1"/>
  <c r="N2556" i="2"/>
  <c r="O2556" i="2" s="1"/>
  <c r="A2558" i="2" l="1"/>
  <c r="N2557" i="2"/>
  <c r="O2557" i="2" s="1"/>
  <c r="A2559" i="2" l="1"/>
  <c r="N2558" i="2"/>
  <c r="O2558" i="2" s="1"/>
  <c r="A2560" i="2" l="1"/>
  <c r="N2559" i="2"/>
  <c r="O2559" i="2" s="1"/>
  <c r="A2561" i="2" l="1"/>
  <c r="N2560" i="2"/>
  <c r="O2560" i="2" s="1"/>
  <c r="A2562" i="2" l="1"/>
  <c r="N2561" i="2"/>
  <c r="O2561" i="2" s="1"/>
  <c r="A2563" i="2" l="1"/>
  <c r="N2562" i="2"/>
  <c r="O2562" i="2" s="1"/>
  <c r="A2564" i="2" l="1"/>
  <c r="N2563" i="2"/>
  <c r="O2563" i="2" s="1"/>
  <c r="A2565" i="2" l="1"/>
  <c r="N2564" i="2"/>
  <c r="O2564" i="2" s="1"/>
  <c r="A2566" i="2" l="1"/>
  <c r="N2565" i="2"/>
  <c r="O2565" i="2" s="1"/>
  <c r="A2567" i="2" l="1"/>
  <c r="N2566" i="2"/>
  <c r="O2566" i="2" s="1"/>
  <c r="A2568" i="2" l="1"/>
  <c r="N2567" i="2"/>
  <c r="O2567" i="2" s="1"/>
  <c r="A2569" i="2" l="1"/>
  <c r="N2568" i="2"/>
  <c r="O2568" i="2" s="1"/>
  <c r="A2570" i="2" l="1"/>
  <c r="N2569" i="2"/>
  <c r="O2569" i="2" s="1"/>
  <c r="A2571" i="2" l="1"/>
  <c r="N2570" i="2"/>
  <c r="O2570" i="2" s="1"/>
  <c r="A2572" i="2" l="1"/>
  <c r="N2571" i="2"/>
  <c r="O2571" i="2" s="1"/>
  <c r="A2573" i="2" l="1"/>
  <c r="N2572" i="2"/>
  <c r="O2572" i="2" s="1"/>
  <c r="A2574" i="2" l="1"/>
  <c r="N2573" i="2"/>
  <c r="O2573" i="2" s="1"/>
  <c r="A2575" i="2" l="1"/>
  <c r="N2574" i="2"/>
  <c r="O2574" i="2" s="1"/>
  <c r="A2576" i="2" l="1"/>
  <c r="N2575" i="2"/>
  <c r="O2575" i="2" s="1"/>
  <c r="A2577" i="2" l="1"/>
  <c r="N2576" i="2"/>
  <c r="O2576" i="2" s="1"/>
  <c r="A2578" i="2" l="1"/>
  <c r="N2577" i="2"/>
  <c r="O2577" i="2" s="1"/>
  <c r="A2579" i="2" l="1"/>
  <c r="N2578" i="2"/>
  <c r="O2578" i="2" s="1"/>
  <c r="A2580" i="2" l="1"/>
  <c r="N2579" i="2"/>
  <c r="O2579" i="2" s="1"/>
  <c r="A2581" i="2" l="1"/>
  <c r="N2580" i="2"/>
  <c r="O2580" i="2" s="1"/>
  <c r="A2582" i="2" l="1"/>
  <c r="N2581" i="2"/>
  <c r="O2581" i="2" s="1"/>
  <c r="A2583" i="2" l="1"/>
  <c r="N2582" i="2"/>
  <c r="O2582" i="2" s="1"/>
  <c r="A2584" i="2" l="1"/>
  <c r="N2583" i="2"/>
  <c r="O2583" i="2" s="1"/>
  <c r="A2585" i="2" l="1"/>
  <c r="N2584" i="2"/>
  <c r="O2584" i="2" s="1"/>
  <c r="A2586" i="2" l="1"/>
  <c r="N2585" i="2"/>
  <c r="O2585" i="2" s="1"/>
  <c r="A2587" i="2" l="1"/>
  <c r="N2586" i="2"/>
  <c r="O2586" i="2" s="1"/>
  <c r="A2588" i="2" l="1"/>
  <c r="N2587" i="2"/>
  <c r="O2587" i="2" s="1"/>
  <c r="A2589" i="2" l="1"/>
  <c r="N2588" i="2"/>
  <c r="O2588" i="2" s="1"/>
  <c r="A2590" i="2" l="1"/>
  <c r="N2589" i="2"/>
  <c r="O2589" i="2" s="1"/>
  <c r="A2591" i="2" l="1"/>
  <c r="N2590" i="2"/>
  <c r="O2590" i="2" s="1"/>
  <c r="A2592" i="2" l="1"/>
  <c r="N2591" i="2"/>
  <c r="O2591" i="2" s="1"/>
  <c r="A2593" i="2" l="1"/>
  <c r="N2592" i="2"/>
  <c r="O2592" i="2" s="1"/>
  <c r="A2594" i="2" l="1"/>
  <c r="N2593" i="2"/>
  <c r="O2593" i="2" s="1"/>
  <c r="A2595" i="2" l="1"/>
  <c r="N2594" i="2"/>
  <c r="O2594" i="2" s="1"/>
  <c r="A2596" i="2" l="1"/>
  <c r="N2595" i="2"/>
  <c r="O2595" i="2" s="1"/>
  <c r="A2597" i="2" l="1"/>
  <c r="N2596" i="2"/>
  <c r="O2596" i="2" s="1"/>
  <c r="A2598" i="2" l="1"/>
  <c r="N2597" i="2"/>
  <c r="O2597" i="2" s="1"/>
  <c r="A2599" i="2" l="1"/>
  <c r="N2598" i="2"/>
  <c r="O2598" i="2" s="1"/>
  <c r="A2600" i="2" l="1"/>
  <c r="N2599" i="2"/>
  <c r="O2599" i="2" s="1"/>
  <c r="A2601" i="2" l="1"/>
  <c r="N2600" i="2"/>
  <c r="O2600" i="2" s="1"/>
  <c r="A2602" i="2" l="1"/>
  <c r="N2601" i="2"/>
  <c r="O2601" i="2" s="1"/>
  <c r="A2603" i="2" l="1"/>
  <c r="N2602" i="2"/>
  <c r="O2602" i="2" s="1"/>
  <c r="A2604" i="2" l="1"/>
  <c r="N2603" i="2"/>
  <c r="O2603" i="2" s="1"/>
  <c r="A2605" i="2" l="1"/>
  <c r="N2604" i="2"/>
  <c r="O2604" i="2" s="1"/>
  <c r="A2606" i="2" l="1"/>
  <c r="N2605" i="2"/>
  <c r="O2605" i="2" s="1"/>
  <c r="A2607" i="2" l="1"/>
  <c r="N2606" i="2"/>
  <c r="O2606" i="2" s="1"/>
  <c r="A2608" i="2" l="1"/>
  <c r="N2607" i="2"/>
  <c r="O2607" i="2" s="1"/>
  <c r="A2609" i="2" l="1"/>
  <c r="N2608" i="2"/>
  <c r="O2608" i="2" s="1"/>
  <c r="A2610" i="2" l="1"/>
  <c r="N2609" i="2"/>
  <c r="O2609" i="2" s="1"/>
  <c r="A2611" i="2" l="1"/>
  <c r="N2610" i="2"/>
  <c r="O2610" i="2" s="1"/>
  <c r="A2612" i="2" l="1"/>
  <c r="N2611" i="2"/>
  <c r="O2611" i="2" s="1"/>
  <c r="A2613" i="2" l="1"/>
  <c r="N2612" i="2"/>
  <c r="O2612" i="2" s="1"/>
  <c r="A2614" i="2" l="1"/>
  <c r="N2613" i="2"/>
  <c r="O2613" i="2" s="1"/>
  <c r="A2615" i="2" l="1"/>
  <c r="N2614" i="2"/>
  <c r="O2614" i="2" s="1"/>
  <c r="A2616" i="2" l="1"/>
  <c r="N2615" i="2"/>
  <c r="O2615" i="2" s="1"/>
  <c r="A2617" i="2" l="1"/>
  <c r="N2616" i="2"/>
  <c r="O2616" i="2" s="1"/>
  <c r="A2618" i="2" l="1"/>
  <c r="N2617" i="2"/>
  <c r="O2617" i="2" s="1"/>
  <c r="A2619" i="2" l="1"/>
  <c r="N2618" i="2"/>
  <c r="O2618" i="2" s="1"/>
  <c r="A2620" i="2" l="1"/>
  <c r="N2619" i="2"/>
  <c r="O2619" i="2" s="1"/>
  <c r="A2621" i="2" l="1"/>
  <c r="N2620" i="2"/>
  <c r="O2620" i="2" s="1"/>
  <c r="A2622" i="2" l="1"/>
  <c r="N2621" i="2"/>
  <c r="O2621" i="2" s="1"/>
  <c r="A2623" i="2" l="1"/>
  <c r="N2622" i="2"/>
  <c r="O2622" i="2" s="1"/>
  <c r="A2624" i="2" l="1"/>
  <c r="N2623" i="2"/>
  <c r="O2623" i="2" s="1"/>
  <c r="A2625" i="2" l="1"/>
  <c r="N2624" i="2"/>
  <c r="O2624" i="2" s="1"/>
  <c r="A2626" i="2" l="1"/>
  <c r="N2625" i="2"/>
  <c r="O2625" i="2" s="1"/>
  <c r="A2627" i="2" l="1"/>
  <c r="N2626" i="2"/>
  <c r="O2626" i="2" s="1"/>
  <c r="A2628" i="2" l="1"/>
  <c r="N2627" i="2"/>
  <c r="O2627" i="2" s="1"/>
  <c r="A2629" i="2" l="1"/>
  <c r="N2628" i="2"/>
  <c r="O2628" i="2" s="1"/>
  <c r="A2630" i="2" l="1"/>
  <c r="N2629" i="2"/>
  <c r="O2629" i="2" s="1"/>
  <c r="A2631" i="2" l="1"/>
  <c r="N2630" i="2"/>
  <c r="O2630" i="2" s="1"/>
  <c r="A2632" i="2" l="1"/>
  <c r="N2631" i="2"/>
  <c r="O2631" i="2" s="1"/>
  <c r="A2633" i="2" l="1"/>
  <c r="N2632" i="2"/>
  <c r="O2632" i="2" s="1"/>
  <c r="A2634" i="2" l="1"/>
  <c r="N2633" i="2"/>
  <c r="O2633" i="2" s="1"/>
  <c r="A2635" i="2" l="1"/>
  <c r="N2634" i="2"/>
  <c r="O2634" i="2" s="1"/>
  <c r="A2636" i="2" l="1"/>
  <c r="N2635" i="2"/>
  <c r="O2635" i="2" s="1"/>
  <c r="A2637" i="2" l="1"/>
  <c r="N2636" i="2"/>
  <c r="O2636" i="2" s="1"/>
  <c r="A2638" i="2" l="1"/>
  <c r="N2637" i="2"/>
  <c r="O2637" i="2" s="1"/>
  <c r="A2639" i="2" l="1"/>
  <c r="N2638" i="2"/>
  <c r="O2638" i="2" s="1"/>
  <c r="A2640" i="2" l="1"/>
  <c r="N2639" i="2"/>
  <c r="O2639" i="2" s="1"/>
  <c r="A2641" i="2" l="1"/>
  <c r="N2640" i="2"/>
  <c r="O2640" i="2" s="1"/>
  <c r="A2642" i="2" l="1"/>
  <c r="N2641" i="2"/>
  <c r="O2641" i="2" s="1"/>
  <c r="A2643" i="2" l="1"/>
  <c r="N2642" i="2"/>
  <c r="O2642" i="2" s="1"/>
  <c r="A2644" i="2" l="1"/>
  <c r="N2643" i="2"/>
  <c r="O2643" i="2" s="1"/>
  <c r="A2645" i="2" l="1"/>
  <c r="N2644" i="2"/>
  <c r="O2644" i="2" s="1"/>
  <c r="A2646" i="2" l="1"/>
  <c r="N2645" i="2"/>
  <c r="O2645" i="2" s="1"/>
  <c r="A2647" i="2" l="1"/>
  <c r="N2646" i="2"/>
  <c r="O2646" i="2" s="1"/>
  <c r="A2648" i="2" l="1"/>
  <c r="N2647" i="2"/>
  <c r="O2647" i="2" s="1"/>
  <c r="A2649" i="2" l="1"/>
  <c r="N2648" i="2"/>
  <c r="O2648" i="2" s="1"/>
  <c r="A2650" i="2" l="1"/>
  <c r="N2649" i="2"/>
  <c r="O2649" i="2" s="1"/>
  <c r="A2651" i="2" l="1"/>
  <c r="N2650" i="2"/>
  <c r="O2650" i="2" s="1"/>
  <c r="A2652" i="2" l="1"/>
  <c r="N2651" i="2"/>
  <c r="O2651" i="2" s="1"/>
  <c r="A2653" i="2" l="1"/>
  <c r="N2652" i="2"/>
  <c r="O2652" i="2" s="1"/>
  <c r="A2654" i="2" l="1"/>
  <c r="N2653" i="2"/>
  <c r="O2653" i="2" s="1"/>
  <c r="A2655" i="2" l="1"/>
  <c r="N2654" i="2"/>
  <c r="O2654" i="2" s="1"/>
  <c r="A2656" i="2" l="1"/>
  <c r="N2655" i="2"/>
  <c r="O2655" i="2" s="1"/>
  <c r="N2656" i="2" l="1"/>
  <c r="O2656" i="2" s="1"/>
  <c r="A2657" i="2"/>
  <c r="A2658" i="2" l="1"/>
  <c r="N2657" i="2"/>
  <c r="O2657" i="2" s="1"/>
  <c r="A2659" i="2" l="1"/>
  <c r="N2658" i="2"/>
  <c r="O2658" i="2" s="1"/>
  <c r="A2660" i="2" l="1"/>
  <c r="N2659" i="2"/>
  <c r="O2659" i="2" s="1"/>
  <c r="N2660" i="2" l="1"/>
  <c r="O2660" i="2" s="1"/>
  <c r="A2661" i="2"/>
  <c r="N2661" i="2" l="1"/>
  <c r="O2661" i="2" s="1"/>
  <c r="A2662" i="2"/>
  <c r="A2663" i="2" l="1"/>
  <c r="N2662" i="2"/>
  <c r="O2662" i="2" s="1"/>
  <c r="A2664" i="2" l="1"/>
  <c r="N2663" i="2"/>
  <c r="O2663" i="2" s="1"/>
  <c r="A2665" i="2" l="1"/>
  <c r="N2664" i="2"/>
  <c r="O2664" i="2" s="1"/>
  <c r="N2665" i="2" l="1"/>
  <c r="O2665" i="2" s="1"/>
  <c r="A2666" i="2"/>
  <c r="N2666" i="2" l="1"/>
  <c r="O2666" i="2" s="1"/>
  <c r="A2667" i="2"/>
  <c r="N2667" i="2" l="1"/>
  <c r="O2667" i="2" s="1"/>
  <c r="A2668" i="2"/>
  <c r="A2669" i="2" l="1"/>
  <c r="N2668" i="2"/>
  <c r="O2668" i="2" s="1"/>
  <c r="A2670" i="2" l="1"/>
  <c r="N2669" i="2"/>
  <c r="O2669" i="2" s="1"/>
  <c r="A2671" i="2" l="1"/>
  <c r="N2670" i="2"/>
  <c r="O2670" i="2" s="1"/>
  <c r="A2672" i="2" l="1"/>
  <c r="N2671" i="2"/>
  <c r="O2671" i="2" s="1"/>
  <c r="A2673" i="2" l="1"/>
  <c r="N2672" i="2"/>
  <c r="O2672" i="2" s="1"/>
  <c r="A2674" i="2" l="1"/>
  <c r="N2673" i="2"/>
  <c r="O2673" i="2" s="1"/>
  <c r="A2675" i="2" l="1"/>
  <c r="N2674" i="2"/>
  <c r="O2674" i="2" s="1"/>
  <c r="A2676" i="2" l="1"/>
  <c r="N2675" i="2"/>
  <c r="O2675" i="2" s="1"/>
  <c r="A2677" i="2" l="1"/>
  <c r="N2676" i="2"/>
  <c r="O2676" i="2" s="1"/>
  <c r="A2678" i="2" l="1"/>
  <c r="N2677" i="2"/>
  <c r="O2677" i="2" s="1"/>
  <c r="A2679" i="2" l="1"/>
  <c r="N2678" i="2"/>
  <c r="O2678" i="2" s="1"/>
  <c r="A2680" i="2" l="1"/>
  <c r="N2679" i="2"/>
  <c r="O2679" i="2" s="1"/>
  <c r="A2681" i="2" l="1"/>
  <c r="N2680" i="2"/>
  <c r="O2680" i="2" s="1"/>
  <c r="A2682" i="2" l="1"/>
  <c r="N2681" i="2"/>
  <c r="O2681" i="2" s="1"/>
  <c r="A2683" i="2" l="1"/>
  <c r="N2682" i="2"/>
  <c r="O2682" i="2" s="1"/>
  <c r="A2684" i="2" l="1"/>
  <c r="N2683" i="2"/>
  <c r="O2683" i="2" s="1"/>
  <c r="A2685" i="2" l="1"/>
  <c r="N2684" i="2"/>
  <c r="O2684" i="2" s="1"/>
  <c r="A2686" i="2" l="1"/>
  <c r="N2685" i="2"/>
  <c r="O2685" i="2" s="1"/>
  <c r="A2687" i="2" l="1"/>
  <c r="N2686" i="2"/>
  <c r="O2686" i="2" s="1"/>
  <c r="A2688" i="2" l="1"/>
  <c r="N2687" i="2"/>
  <c r="O2687" i="2" s="1"/>
  <c r="A2689" i="2" l="1"/>
  <c r="N2688" i="2"/>
  <c r="O2688" i="2" s="1"/>
  <c r="N2689" i="2" l="1"/>
  <c r="O2689" i="2" s="1"/>
  <c r="A2690" i="2"/>
  <c r="A2691" i="2" l="1"/>
  <c r="N2690" i="2"/>
  <c r="O2690" i="2" s="1"/>
  <c r="A2692" i="2" l="1"/>
  <c r="N2691" i="2"/>
  <c r="O2691" i="2" s="1"/>
  <c r="A2693" i="2" l="1"/>
  <c r="N2692" i="2"/>
  <c r="O2692" i="2" s="1"/>
  <c r="A2694" i="2" l="1"/>
  <c r="N2693" i="2"/>
  <c r="O2693" i="2" s="1"/>
  <c r="A2695" i="2" l="1"/>
  <c r="N2694" i="2"/>
  <c r="O2694" i="2" s="1"/>
  <c r="A2696" i="2" l="1"/>
  <c r="N2695" i="2"/>
  <c r="O2695" i="2" s="1"/>
  <c r="A2697" i="2" l="1"/>
  <c r="N2696" i="2"/>
  <c r="O2696" i="2" s="1"/>
  <c r="A2698" i="2" l="1"/>
  <c r="N2697" i="2"/>
  <c r="O2697" i="2" s="1"/>
  <c r="A2699" i="2" l="1"/>
  <c r="N2698" i="2"/>
  <c r="O2698" i="2" s="1"/>
  <c r="A2700" i="2" l="1"/>
  <c r="N2699" i="2"/>
  <c r="O2699" i="2" s="1"/>
  <c r="A2701" i="2" l="1"/>
  <c r="N2700" i="2"/>
  <c r="O2700" i="2" s="1"/>
  <c r="A2702" i="2" l="1"/>
  <c r="N2701" i="2"/>
  <c r="O2701" i="2" s="1"/>
  <c r="A2703" i="2" l="1"/>
  <c r="N2702" i="2"/>
  <c r="O2702" i="2" s="1"/>
  <c r="A2704" i="2" l="1"/>
  <c r="N2703" i="2"/>
  <c r="O2703" i="2" s="1"/>
  <c r="A2705" i="2" l="1"/>
  <c r="N2704" i="2"/>
  <c r="O2704" i="2" s="1"/>
  <c r="A2706" i="2" l="1"/>
  <c r="N2705" i="2"/>
  <c r="O2705" i="2" s="1"/>
  <c r="A2707" i="2" l="1"/>
  <c r="N2706" i="2"/>
  <c r="O2706" i="2" s="1"/>
  <c r="A2708" i="2" l="1"/>
  <c r="N2707" i="2"/>
  <c r="O2707" i="2" s="1"/>
  <c r="A2709" i="2" l="1"/>
  <c r="N2708" i="2"/>
  <c r="O2708" i="2" s="1"/>
  <c r="A2710" i="2" l="1"/>
  <c r="N2709" i="2"/>
  <c r="O2709" i="2" s="1"/>
  <c r="A2711" i="2" l="1"/>
  <c r="N2710" i="2"/>
  <c r="O2710" i="2" s="1"/>
  <c r="A2712" i="2" l="1"/>
  <c r="N2711" i="2"/>
  <c r="O2711" i="2" s="1"/>
  <c r="A2713" i="2" l="1"/>
  <c r="N2712" i="2"/>
  <c r="O2712" i="2" s="1"/>
  <c r="A2714" i="2" l="1"/>
  <c r="N2713" i="2"/>
  <c r="O2713" i="2" s="1"/>
  <c r="A2715" i="2" l="1"/>
  <c r="N2714" i="2"/>
  <c r="O2714" i="2" s="1"/>
  <c r="A2716" i="2" l="1"/>
  <c r="N2715" i="2"/>
  <c r="O2715" i="2" s="1"/>
  <c r="A2717" i="2" l="1"/>
  <c r="N2716" i="2"/>
  <c r="O2716" i="2" s="1"/>
  <c r="A2718" i="2" l="1"/>
  <c r="N2717" i="2"/>
  <c r="O2717" i="2" s="1"/>
  <c r="A2719" i="2" l="1"/>
  <c r="N2718" i="2"/>
  <c r="O2718" i="2" s="1"/>
  <c r="A2720" i="2" l="1"/>
  <c r="N2719" i="2"/>
  <c r="O2719" i="2" s="1"/>
  <c r="A2721" i="2" l="1"/>
  <c r="N2720" i="2"/>
  <c r="O2720" i="2" s="1"/>
  <c r="A2722" i="2" l="1"/>
  <c r="N2721" i="2"/>
  <c r="O2721" i="2" s="1"/>
  <c r="A2723" i="2" l="1"/>
  <c r="N2722" i="2"/>
  <c r="O2722" i="2" s="1"/>
  <c r="A2724" i="2" l="1"/>
  <c r="N2723" i="2"/>
  <c r="O2723" i="2" s="1"/>
  <c r="A2725" i="2" l="1"/>
  <c r="N2724" i="2"/>
  <c r="O2724" i="2" s="1"/>
  <c r="A2726" i="2" l="1"/>
  <c r="N2725" i="2"/>
  <c r="O2725" i="2" s="1"/>
  <c r="A2727" i="2" l="1"/>
  <c r="N2726" i="2"/>
  <c r="O2726" i="2" s="1"/>
  <c r="A2728" i="2" l="1"/>
  <c r="N2727" i="2"/>
  <c r="O2727" i="2" s="1"/>
  <c r="A2729" i="2" l="1"/>
  <c r="N2728" i="2"/>
  <c r="O2728" i="2" s="1"/>
  <c r="A2730" i="2" l="1"/>
  <c r="N2729" i="2"/>
  <c r="O2729" i="2" s="1"/>
  <c r="A2731" i="2" l="1"/>
  <c r="N2730" i="2"/>
  <c r="O2730" i="2" s="1"/>
  <c r="A2732" i="2" l="1"/>
  <c r="N2731" i="2"/>
  <c r="O2731" i="2" s="1"/>
  <c r="A2733" i="2" l="1"/>
  <c r="N2732" i="2"/>
  <c r="O2732" i="2" s="1"/>
  <c r="A2734" i="2" l="1"/>
  <c r="N2733" i="2"/>
  <c r="O2733" i="2" s="1"/>
  <c r="A2735" i="2" l="1"/>
  <c r="N2734" i="2"/>
  <c r="O2734" i="2" s="1"/>
  <c r="A2736" i="2" l="1"/>
  <c r="N2735" i="2"/>
  <c r="O2735" i="2" s="1"/>
  <c r="A2737" i="2" l="1"/>
  <c r="N2736" i="2"/>
  <c r="O2736" i="2" s="1"/>
  <c r="A2738" i="2" l="1"/>
  <c r="N2737" i="2"/>
  <c r="O2737" i="2" s="1"/>
  <c r="A2739" i="2" l="1"/>
  <c r="N2738" i="2"/>
  <c r="O2738" i="2" s="1"/>
  <c r="N2739" i="2" l="1"/>
  <c r="O2739" i="2" s="1"/>
  <c r="A2740" i="2"/>
  <c r="A2741" i="2" l="1"/>
  <c r="N2740" i="2"/>
  <c r="O2740" i="2" s="1"/>
  <c r="A2742" i="2" l="1"/>
  <c r="N2741" i="2"/>
  <c r="O2741" i="2" s="1"/>
  <c r="A2743" i="2" l="1"/>
  <c r="N2742" i="2"/>
  <c r="O2742" i="2" s="1"/>
  <c r="A2744" i="2" l="1"/>
  <c r="N2743" i="2"/>
  <c r="O2743" i="2" s="1"/>
  <c r="A2745" i="2" l="1"/>
  <c r="N2744" i="2"/>
  <c r="O2744" i="2" s="1"/>
  <c r="A2746" i="2" l="1"/>
  <c r="N2745" i="2"/>
  <c r="O2745" i="2" s="1"/>
  <c r="A2747" i="2" l="1"/>
  <c r="N2746" i="2"/>
  <c r="O2746" i="2" s="1"/>
  <c r="A2748" i="2" l="1"/>
  <c r="N2747" i="2"/>
  <c r="O2747" i="2" s="1"/>
  <c r="A2749" i="2" l="1"/>
  <c r="N2748" i="2"/>
  <c r="O2748" i="2" s="1"/>
  <c r="A2750" i="2" l="1"/>
  <c r="N2749" i="2"/>
  <c r="O2749" i="2" s="1"/>
  <c r="A2751" i="2" l="1"/>
  <c r="N2750" i="2"/>
  <c r="O2750" i="2" s="1"/>
  <c r="A2752" i="2" l="1"/>
  <c r="N2751" i="2"/>
  <c r="O2751" i="2" s="1"/>
  <c r="A2753" i="2" l="1"/>
  <c r="N2752" i="2"/>
  <c r="O2752" i="2" s="1"/>
  <c r="A2754" i="2" l="1"/>
  <c r="N2753" i="2"/>
  <c r="O2753" i="2" s="1"/>
  <c r="A2755" i="2" l="1"/>
  <c r="N2754" i="2"/>
  <c r="O2754" i="2" s="1"/>
  <c r="A2756" i="2" l="1"/>
  <c r="N2755" i="2"/>
  <c r="O2755" i="2" s="1"/>
  <c r="A2757" i="2" l="1"/>
  <c r="N2756" i="2"/>
  <c r="O2756" i="2" s="1"/>
  <c r="A2758" i="2" l="1"/>
  <c r="N2757" i="2"/>
  <c r="O2757" i="2" s="1"/>
  <c r="A2759" i="2" l="1"/>
  <c r="N2758" i="2"/>
  <c r="O2758" i="2" s="1"/>
  <c r="A2760" i="2" l="1"/>
  <c r="N2759" i="2"/>
  <c r="O2759" i="2" s="1"/>
  <c r="A2761" i="2" l="1"/>
  <c r="N2760" i="2"/>
  <c r="O2760" i="2" s="1"/>
  <c r="A2762" i="2" l="1"/>
  <c r="N2761" i="2"/>
  <c r="O2761" i="2" s="1"/>
  <c r="A2763" i="2" l="1"/>
  <c r="N2762" i="2"/>
  <c r="O2762" i="2" s="1"/>
  <c r="A2764" i="2" l="1"/>
  <c r="N2763" i="2"/>
  <c r="O2763" i="2" s="1"/>
  <c r="A2765" i="2" l="1"/>
  <c r="N2764" i="2"/>
  <c r="O2764" i="2" s="1"/>
  <c r="A2766" i="2" l="1"/>
  <c r="N2765" i="2"/>
  <c r="O2765" i="2" s="1"/>
  <c r="A2767" i="2" l="1"/>
  <c r="N2766" i="2"/>
  <c r="O2766" i="2" s="1"/>
  <c r="A2768" i="2" l="1"/>
  <c r="N2767" i="2"/>
  <c r="O2767" i="2" s="1"/>
  <c r="A2769" i="2" l="1"/>
  <c r="N2768" i="2"/>
  <c r="O2768" i="2" s="1"/>
  <c r="A2770" i="2" l="1"/>
  <c r="N2769" i="2"/>
  <c r="O2769" i="2" s="1"/>
  <c r="A2771" i="2" l="1"/>
  <c r="N2770" i="2"/>
  <c r="O2770" i="2" s="1"/>
  <c r="A2772" i="2" l="1"/>
  <c r="N2771" i="2"/>
  <c r="O2771" i="2" s="1"/>
  <c r="A2773" i="2" l="1"/>
  <c r="N2772" i="2"/>
  <c r="O2772" i="2" s="1"/>
  <c r="A2774" i="2" l="1"/>
  <c r="N2773" i="2"/>
  <c r="O2773" i="2" s="1"/>
  <c r="A2775" i="2" l="1"/>
  <c r="N2774" i="2"/>
  <c r="O2774" i="2" s="1"/>
  <c r="A2776" i="2" l="1"/>
  <c r="N2775" i="2"/>
  <c r="O2775" i="2" s="1"/>
  <c r="A2777" i="2" l="1"/>
  <c r="N2776" i="2"/>
  <c r="O2776" i="2" s="1"/>
  <c r="A2778" i="2" l="1"/>
  <c r="N2777" i="2"/>
  <c r="O2777" i="2" s="1"/>
  <c r="A2779" i="2" l="1"/>
  <c r="N2778" i="2"/>
  <c r="O2778" i="2" s="1"/>
  <c r="A2780" i="2" l="1"/>
  <c r="N2779" i="2"/>
  <c r="O2779" i="2" s="1"/>
  <c r="A2781" i="2" l="1"/>
  <c r="N2780" i="2"/>
  <c r="O2780" i="2" s="1"/>
  <c r="A2782" i="2" l="1"/>
  <c r="N2781" i="2"/>
  <c r="O2781" i="2" s="1"/>
  <c r="A2783" i="2" l="1"/>
  <c r="N2782" i="2"/>
  <c r="O2782" i="2" s="1"/>
  <c r="A2784" i="2" l="1"/>
  <c r="N2783" i="2"/>
  <c r="O2783" i="2" s="1"/>
  <c r="A2785" i="2" l="1"/>
  <c r="N2784" i="2"/>
  <c r="O2784" i="2" s="1"/>
  <c r="A2786" i="2" l="1"/>
  <c r="N2785" i="2"/>
  <c r="O2785" i="2" s="1"/>
  <c r="A2787" i="2" l="1"/>
  <c r="N2786" i="2"/>
  <c r="O2786" i="2" s="1"/>
  <c r="A2788" i="2" l="1"/>
  <c r="N2787" i="2"/>
  <c r="O2787" i="2" s="1"/>
  <c r="A2789" i="2" l="1"/>
  <c r="N2788" i="2"/>
  <c r="O2788" i="2" s="1"/>
  <c r="A2790" i="2" l="1"/>
  <c r="N2789" i="2"/>
  <c r="O2789" i="2" s="1"/>
  <c r="A2791" i="2" l="1"/>
  <c r="N2790" i="2"/>
  <c r="O2790" i="2" s="1"/>
  <c r="A2792" i="2" l="1"/>
  <c r="N2791" i="2"/>
  <c r="O2791" i="2" s="1"/>
  <c r="A2793" i="2" l="1"/>
  <c r="N2792" i="2"/>
  <c r="O2792" i="2" s="1"/>
  <c r="A2794" i="2" l="1"/>
  <c r="N2793" i="2"/>
  <c r="O2793" i="2" s="1"/>
  <c r="A2795" i="2" l="1"/>
  <c r="N2794" i="2"/>
  <c r="O2794" i="2" s="1"/>
  <c r="A2796" i="2" l="1"/>
  <c r="N2795" i="2"/>
  <c r="O2795" i="2" s="1"/>
  <c r="A2797" i="2" l="1"/>
  <c r="N2796" i="2"/>
  <c r="O2796" i="2" s="1"/>
  <c r="A2798" i="2" l="1"/>
  <c r="N2797" i="2"/>
  <c r="O2797" i="2" s="1"/>
  <c r="A2799" i="2" l="1"/>
  <c r="N2798" i="2"/>
  <c r="O2798" i="2" s="1"/>
  <c r="A2800" i="2" l="1"/>
  <c r="N2799" i="2"/>
  <c r="O2799" i="2" s="1"/>
  <c r="A2801" i="2" l="1"/>
  <c r="N2800" i="2"/>
  <c r="O2800" i="2" s="1"/>
  <c r="A2802" i="2" l="1"/>
  <c r="N2801" i="2"/>
  <c r="O2801" i="2" s="1"/>
  <c r="A2803" i="2" l="1"/>
  <c r="N2802" i="2"/>
  <c r="O2802" i="2" s="1"/>
  <c r="A2804" i="2" l="1"/>
  <c r="N2803" i="2"/>
  <c r="O2803" i="2" s="1"/>
  <c r="A2805" i="2" l="1"/>
  <c r="N2804" i="2"/>
  <c r="O2804" i="2" s="1"/>
  <c r="A2806" i="2" l="1"/>
  <c r="N2805" i="2"/>
  <c r="O2805" i="2" s="1"/>
  <c r="A2807" i="2" l="1"/>
  <c r="N2806" i="2"/>
  <c r="O2806" i="2" s="1"/>
  <c r="A2808" i="2" l="1"/>
  <c r="N2807" i="2"/>
  <c r="O2807" i="2" s="1"/>
  <c r="A2809" i="2" l="1"/>
  <c r="N2808" i="2"/>
  <c r="O2808" i="2" s="1"/>
  <c r="A2810" i="2" l="1"/>
  <c r="N2809" i="2"/>
  <c r="O2809" i="2" s="1"/>
  <c r="A2811" i="2" l="1"/>
  <c r="N2810" i="2"/>
  <c r="O2810" i="2" s="1"/>
  <c r="A2812" i="2" l="1"/>
  <c r="N2811" i="2"/>
  <c r="O2811" i="2" s="1"/>
  <c r="A2813" i="2" l="1"/>
  <c r="N2812" i="2"/>
  <c r="O2812" i="2" s="1"/>
  <c r="A2814" i="2" l="1"/>
  <c r="N2813" i="2"/>
  <c r="O2813" i="2" s="1"/>
  <c r="A2815" i="2" l="1"/>
  <c r="N2814" i="2"/>
  <c r="O2814" i="2" s="1"/>
  <c r="A2816" i="2" l="1"/>
  <c r="N2815" i="2"/>
  <c r="O2815" i="2" s="1"/>
  <c r="A2817" i="2" l="1"/>
  <c r="N2816" i="2"/>
  <c r="O2816" i="2" s="1"/>
  <c r="A2818" i="2" l="1"/>
  <c r="N2817" i="2"/>
  <c r="O2817" i="2" s="1"/>
  <c r="A2819" i="2" l="1"/>
  <c r="N2818" i="2"/>
  <c r="O2818" i="2" s="1"/>
  <c r="A2820" i="2" l="1"/>
  <c r="N2819" i="2"/>
  <c r="O2819" i="2" s="1"/>
  <c r="A2821" i="2" l="1"/>
  <c r="N2820" i="2"/>
  <c r="O2820" i="2" s="1"/>
  <c r="A2822" i="2" l="1"/>
  <c r="N2821" i="2"/>
  <c r="O2821" i="2" s="1"/>
  <c r="A2823" i="2" l="1"/>
  <c r="N2822" i="2"/>
  <c r="O2822" i="2" s="1"/>
  <c r="A2824" i="2" l="1"/>
  <c r="N2823" i="2"/>
  <c r="O2823" i="2" s="1"/>
  <c r="C3244" i="3"/>
  <c r="C3243" i="3"/>
  <c r="B3245" i="3"/>
  <c r="B3243" i="3"/>
  <c r="B3244" i="3"/>
  <c r="D3244" i="3"/>
  <c r="D3243" i="3"/>
  <c r="D3245" i="3"/>
  <c r="E3244" i="3"/>
  <c r="E3243" i="3"/>
  <c r="E3245" i="3"/>
  <c r="A2825" i="2" l="1"/>
  <c r="N2824" i="2"/>
  <c r="O2824" i="2" s="1"/>
  <c r="A2826" i="2" l="1"/>
  <c r="N2825" i="2"/>
  <c r="O2825" i="2" s="1"/>
  <c r="A2827" i="2" l="1"/>
  <c r="N2826" i="2"/>
  <c r="O2826" i="2" s="1"/>
  <c r="A2828" i="2" l="1"/>
  <c r="N2827" i="2"/>
  <c r="O2827" i="2" s="1"/>
  <c r="A2829" i="2" l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N2828" i="2"/>
  <c r="O2828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nbkzdc8</author>
    <author>Neratika, Leonardo</author>
    <author>Mendes, Guilherme</author>
    <author>De Campos, Mariana</author>
  </authors>
  <commentList>
    <comment ref="C5" authorId="0" shapeId="0" xr:uid="{00000000-0006-0000-0000-000001000000}">
      <text>
        <r>
          <rPr>
            <sz val="10"/>
            <rFont val="Arial"/>
            <family val="2"/>
          </rPr>
          <t>On page 2</t>
        </r>
      </text>
    </comment>
    <comment ref="D5" authorId="0" shapeId="0" xr:uid="{00000000-0006-0000-0000-000002000000}">
      <text>
        <r>
          <rPr>
            <sz val="10"/>
            <rFont val="Arial"/>
            <family val="2"/>
          </rPr>
          <t>On page 2</t>
        </r>
      </text>
    </comment>
    <comment ref="E5" authorId="0" shapeId="0" xr:uid="{00000000-0006-0000-0000-000003000000}">
      <text>
        <r>
          <rPr>
            <sz val="10"/>
            <rFont val="Arial"/>
            <family val="2"/>
          </rPr>
          <t>On page 2</t>
        </r>
      </text>
    </comment>
    <comment ref="F5" authorId="0" shapeId="0" xr:uid="{00000000-0006-0000-0000-000004000000}">
      <text>
        <r>
          <rPr>
            <sz val="10"/>
            <rFont val="Arial"/>
            <family val="2"/>
          </rPr>
          <t>On page 5</t>
        </r>
      </text>
    </comment>
    <comment ref="G5" authorId="0" shapeId="0" xr:uid="{00000000-0006-0000-0000-000005000000}">
      <text>
        <r>
          <rPr>
            <sz val="10"/>
            <rFont val="Arial"/>
            <family val="2"/>
          </rPr>
          <t>On page 5</t>
        </r>
      </text>
    </comment>
    <comment ref="H5" authorId="0" shapeId="0" xr:uid="{00000000-0006-0000-0000-000006000000}">
      <text>
        <r>
          <rPr>
            <sz val="10"/>
            <rFont val="Arial"/>
            <family val="2"/>
          </rPr>
          <t>On page 4</t>
        </r>
      </text>
    </comment>
    <comment ref="I5" authorId="0" shapeId="0" xr:uid="{00000000-0006-0000-0000-000007000000}">
      <text>
        <r>
          <rPr>
            <sz val="10"/>
            <rFont val="Arial"/>
            <family val="2"/>
          </rPr>
          <t>On page 5</t>
        </r>
      </text>
    </comment>
    <comment ref="R5" authorId="0" shapeId="0" xr:uid="{00000000-0006-0000-0000-000008000000}">
      <text>
        <r>
          <rPr>
            <sz val="10"/>
            <rFont val="Arial"/>
            <family val="2"/>
          </rPr>
          <t>On page 4</t>
        </r>
      </text>
    </comment>
    <comment ref="S5" authorId="0" shapeId="0" xr:uid="{00000000-0006-0000-0000-000009000000}">
      <text>
        <r>
          <rPr>
            <sz val="10"/>
            <rFont val="Arial"/>
            <family val="2"/>
          </rPr>
          <t>On page 4</t>
        </r>
      </text>
    </comment>
    <comment ref="T5" authorId="0" shapeId="0" xr:uid="{00000000-0006-0000-0000-00000A000000}">
      <text>
        <r>
          <rPr>
            <sz val="10"/>
            <rFont val="Arial"/>
            <family val="2"/>
          </rPr>
          <t>Neratika, Leonardo: Page 3</t>
        </r>
      </text>
    </comment>
    <comment ref="U5" authorId="0" shapeId="0" xr:uid="{00000000-0006-0000-0000-00000B000000}">
      <text>
        <r>
          <rPr>
            <sz val="10"/>
            <rFont val="Arial"/>
            <family val="2"/>
          </rPr>
          <t>On page 2</t>
        </r>
      </text>
    </comment>
    <comment ref="M6" authorId="0" shapeId="0" xr:uid="{00000000-0006-0000-0000-00000C000000}">
      <text>
        <r>
          <rPr>
            <sz val="10"/>
            <rFont val="Arial"/>
            <family val="2"/>
          </rPr>
          <t xml:space="preserve">nbkzdc8:
vale US
</t>
        </r>
      </text>
    </comment>
    <comment ref="T6" authorId="1" shapeId="0" xr:uid="{00000000-0006-0000-0000-00000D000000}">
      <text>
        <r>
          <rPr>
            <sz val="10"/>
            <rFont val="Arial"/>
            <family val="2"/>
          </rPr>
          <t xml:space="preserve">Neratika, Leonardo:
Note that data until 10/10/2018 comes from Mysteel, as after that, from platts (average diff +/-0.7) </t>
        </r>
      </text>
    </comment>
    <comment ref="B1397" authorId="2" shapeId="0" xr:uid="{00000000-0006-0000-0000-00000E000000}">
      <text>
        <r>
          <rPr>
            <sz val="10"/>
            <rFont val="Arial"/>
            <family val="2"/>
          </rPr>
          <t>Mendes, Guilherme:
Singapore national holiday</t>
        </r>
      </text>
    </comment>
    <comment ref="B1447" authorId="2" shapeId="0" xr:uid="{00000000-0006-0000-0000-00000F000000}">
      <text>
        <r>
          <rPr>
            <sz val="10"/>
            <rFont val="Arial"/>
            <family val="2"/>
          </rPr>
          <t>Mendes, Guilherme:
Singapore national holiday</t>
        </r>
      </text>
    </comment>
    <comment ref="B1459" authorId="2" shapeId="0" xr:uid="{00000000-0006-0000-0000-000010000000}">
      <text>
        <r>
          <rPr>
            <sz val="10"/>
            <rFont val="Arial"/>
            <family val="2"/>
          </rPr>
          <t>Mendes, Guilherme:
Singapore national holiday</t>
        </r>
      </text>
    </comment>
    <comment ref="B1542" authorId="2" shapeId="0" xr:uid="{00000000-0006-0000-0000-000011000000}">
      <text>
        <r>
          <rPr>
            <sz val="10"/>
            <rFont val="Arial"/>
            <family val="2"/>
          </rPr>
          <t>Mendes, Guilherme:
Chinese new year</t>
        </r>
      </text>
    </comment>
    <comment ref="B1543" authorId="2" shapeId="0" xr:uid="{00000000-0006-0000-0000-000012000000}">
      <text>
        <r>
          <rPr>
            <sz val="10"/>
            <rFont val="Arial"/>
            <family val="2"/>
          </rPr>
          <t>Mendes, Guilherme:
Chinese new year</t>
        </r>
      </text>
    </comment>
    <comment ref="B2803" authorId="3" shapeId="0" xr:uid="{00000000-0006-0000-0000-000013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New Year China - N.A in SD_20200127 fields</t>
        </r>
      </text>
    </comment>
    <comment ref="B2872" authorId="3" shapeId="0" xr:uid="{00000000-0006-0000-0000-000014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International Labor Day</t>
        </r>
      </text>
    </comment>
    <comment ref="B2943" authorId="3" shapeId="0" xr:uid="{00000000-0006-0000-0000-000015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N/A on Platts</t>
        </r>
      </text>
    </comment>
    <comment ref="B298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Neratika, Leonardo:</t>
        </r>
        <r>
          <rPr>
            <sz val="9"/>
            <color indexed="81"/>
            <rFont val="Tahoma"/>
            <family val="2"/>
          </rPr>
          <t xml:space="preserve">
Golden week in China</t>
        </r>
      </text>
    </comment>
    <comment ref="V2981" authorId="3" shapeId="0" xr:uid="{00000000-0006-0000-0000-000017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effective October 1, 2020, Platts will discontinue the Platts &amp; TSI
IO Fines 58% Fe low-alumina iron ore fines CFR China assessments
(IONC580 &amp; TS01047) and respective averages to further consolidate the coverage of the iron ore fines with iron content below 60%.</t>
        </r>
      </text>
    </comment>
    <comment ref="B3042" authorId="3" shapeId="0" xr:uid="{00000000-0006-0000-0000-000018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Holiday</t>
        </r>
      </text>
    </comment>
    <comment ref="B3047" authorId="3" shapeId="0" xr:uid="{00000000-0006-0000-0000-000019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Holiday</t>
        </r>
      </text>
    </comment>
    <comment ref="B3077" authorId="3" shapeId="0" xr:uid="{00000000-0006-0000-0000-00001A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Chinese New Year</t>
        </r>
      </text>
    </comment>
    <comment ref="B3112" authorId="3" shapeId="0" xr:uid="{00000000-0006-0000-0000-00001B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Holiday: Easter</t>
        </r>
      </text>
    </comment>
    <comment ref="B3153" authorId="3" shapeId="0" xr:uid="{00000000-0006-0000-0000-00001C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U.S. Memorial Day
Monday May 31 is Memorial Day in the US and Spring Bank Holiday in the UK. S&amp;P Global Platts' offices in the US and UK will be closed.</t>
        </r>
      </text>
    </comment>
    <comment ref="B3189" authorId="3" shapeId="0" xr:uid="{00000000-0006-0000-0000-00001D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n.a. on Platts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Yao, Bruno - RSCH AMRS</author>
    <author>Mendes, Guilherme</author>
    <author>De Campos, Mariana</author>
  </authors>
  <commentList>
    <comment ref="A1" authorId="0" shapeId="0" xr:uid="{00000000-0006-0000-0100-000001000000}">
      <text>
        <r>
          <rPr>
            <sz val="10"/>
            <rFont val="Arial"/>
            <family val="2"/>
          </rPr>
          <t>Yao, Bruno - RSCH AMRS:
page 5</t>
        </r>
      </text>
    </comment>
    <comment ref="A924" authorId="1" shapeId="0" xr:uid="{00000000-0006-0000-0100-000002000000}">
      <text>
        <r>
          <rPr>
            <sz val="10"/>
            <rFont val="Arial"/>
            <family val="2"/>
          </rPr>
          <t>Mendes, Guilherme:
Chinese new year</t>
        </r>
      </text>
    </comment>
    <comment ref="A925" authorId="1" shapeId="0" xr:uid="{00000000-0006-0000-0100-000003000000}">
      <text>
        <r>
          <rPr>
            <sz val="10"/>
            <rFont val="Arial"/>
            <family val="2"/>
          </rPr>
          <t>Mendes, Guilherme:
Chinese new year</t>
        </r>
      </text>
    </comment>
    <comment ref="A2185" authorId="2" shapeId="0" xr:uid="{00000000-0006-0000-0100-000004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New Year China - N.A in SD_20200127 fields</t>
        </r>
      </text>
    </comment>
    <comment ref="A2319" authorId="2" shapeId="0" xr:uid="{00000000-0006-0000-0100-000005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N.A</t>
        </r>
      </text>
    </comment>
    <comment ref="A232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N/A on Platts</t>
        </r>
      </text>
    </comment>
    <comment ref="A2363" authorId="2" shapeId="0" xr:uid="{00000000-0006-0000-0100-000007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Golden week on China</t>
        </r>
      </text>
    </comment>
    <comment ref="A2424" authorId="2" shapeId="0" xr:uid="{00000000-0006-0000-0100-000008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Holiday</t>
        </r>
      </text>
    </comment>
    <comment ref="A2429" authorId="2" shapeId="0" xr:uid="{00000000-0006-0000-0100-000009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Holiday</t>
        </r>
      </text>
    </comment>
    <comment ref="A2459" authorId="2" shapeId="0" xr:uid="{00000000-0006-0000-0100-00000A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Chinese New Year</t>
        </r>
      </text>
    </comment>
    <comment ref="A2494" authorId="2" shapeId="0" xr:uid="{00000000-0006-0000-0100-00000B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Holiday: Easter</t>
        </r>
      </text>
    </comment>
    <comment ref="A2535" authorId="2" shapeId="0" xr:uid="{00000000-0006-0000-0100-00000C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U.S. Memorial Day
Monday May 31 is Memorial Day in the US and Spring Bank Holiday in the UK. S&amp;P Global Platts' offices in the US and UK will be closed.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visantos</author>
    <author>Luketic, Karel - RSCH AMRS</author>
    <author>De Campos, Mariana</author>
  </authors>
  <commentList>
    <comment ref="B3" authorId="0" shapeId="0" xr:uid="{00000000-0006-0000-0200-000001000000}">
      <text>
        <r>
          <rPr>
            <sz val="10"/>
            <rFont val="Arial"/>
            <family val="2"/>
          </rPr>
          <t>pag 8
FOB Shanghai*
SS400  FOB China</t>
        </r>
      </text>
    </comment>
    <comment ref="C3" authorId="0" shapeId="0" xr:uid="{00000000-0006-0000-0200-000002000000}">
      <text>
        <r>
          <rPr>
            <sz val="10"/>
            <rFont val="Arial"/>
            <family val="2"/>
          </rPr>
          <t>pg11
HRC
S/mt
STHRE00</t>
        </r>
      </text>
    </comment>
    <comment ref="D3" authorId="0" shapeId="0" xr:uid="{00000000-0006-0000-0200-000003000000}">
      <text>
        <r>
          <rPr>
            <sz val="10"/>
            <rFont val="Arial"/>
            <family val="2"/>
          </rPr>
          <t>pg11
HRC
S/mt</t>
        </r>
      </text>
    </comment>
    <comment ref="H3" authorId="0" shapeId="0" xr:uid="{00000000-0006-0000-0200-000004000000}">
      <text>
        <r>
          <rPr>
            <sz val="10"/>
            <rFont val="Arial"/>
            <family val="2"/>
          </rPr>
          <t>pag 8
FOB China</t>
        </r>
      </text>
    </comment>
    <comment ref="I3" authorId="0" shapeId="0" xr:uid="{00000000-0006-0000-0200-000005000000}">
      <text>
        <r>
          <rPr>
            <sz val="10"/>
            <rFont val="Arial"/>
            <family val="2"/>
          </rPr>
          <t>pg11
Rebar
$/mt
STCBE00</t>
        </r>
      </text>
    </comment>
    <comment ref="J3" authorId="0" shapeId="0" xr:uid="{00000000-0006-0000-0200-000006000000}">
      <text>
        <r>
          <rPr>
            <sz val="10"/>
            <rFont val="Arial"/>
            <family val="2"/>
          </rPr>
          <t>pg11
Rebar
$/mt
STCBC00</t>
        </r>
      </text>
    </comment>
    <comment ref="K3" authorId="0" shapeId="0" xr:uid="{00000000-0006-0000-0200-000007000000}">
      <text>
        <r>
          <rPr>
            <sz val="10"/>
            <rFont val="Arial"/>
            <family val="2"/>
          </rPr>
          <t>pag 8
FOB basis Turkey</t>
        </r>
      </text>
    </comment>
    <comment ref="A717" authorId="1" shapeId="0" xr:uid="{00000000-0006-0000-0200-000008000000}">
      <text>
        <r>
          <rPr>
            <sz val="10"/>
            <rFont val="Arial"/>
            <family val="2"/>
          </rPr>
          <t>Luketic, Karel - RSCH AMRS:
Page 10</t>
        </r>
      </text>
    </comment>
    <comment ref="G717" authorId="1" shapeId="0" xr:uid="{00000000-0006-0000-0200-000009000000}">
      <text>
        <r>
          <rPr>
            <sz val="10"/>
            <rFont val="Arial"/>
            <family val="2"/>
          </rPr>
          <t>Luketic, Karel - RSCH AMRS:
Page 10</t>
        </r>
      </text>
    </comment>
    <comment ref="A718" authorId="1" shapeId="0" xr:uid="{00000000-0006-0000-0200-00000A000000}">
      <text>
        <r>
          <rPr>
            <sz val="10"/>
            <rFont val="Arial"/>
            <family val="2"/>
          </rPr>
          <t>Luketic, Karel - RSCH AMRS:
Page 10</t>
        </r>
      </text>
    </comment>
    <comment ref="G718" authorId="1" shapeId="0" xr:uid="{00000000-0006-0000-0200-00000B000000}">
      <text>
        <r>
          <rPr>
            <sz val="10"/>
            <rFont val="Arial"/>
            <family val="2"/>
          </rPr>
          <t>Luketic, Karel - RSCH AMRS:
Page 10</t>
        </r>
      </text>
    </comment>
    <comment ref="A719" authorId="1" shapeId="0" xr:uid="{00000000-0006-0000-0200-00000C000000}">
      <text>
        <r>
          <rPr>
            <sz val="10"/>
            <rFont val="Arial"/>
            <family val="2"/>
          </rPr>
          <t>Luketic, Karel - RSCH AMRS:
Page 10</t>
        </r>
      </text>
    </comment>
    <comment ref="G719" authorId="1" shapeId="0" xr:uid="{00000000-0006-0000-0200-00000D000000}">
      <text>
        <r>
          <rPr>
            <sz val="10"/>
            <rFont val="Arial"/>
            <family val="2"/>
          </rPr>
          <t>Luketic, Karel - RSCH AMRS:
Page 10</t>
        </r>
      </text>
    </comment>
    <comment ref="A720" authorId="1" shapeId="0" xr:uid="{00000000-0006-0000-0200-00000E000000}">
      <text>
        <r>
          <rPr>
            <sz val="10"/>
            <rFont val="Arial"/>
            <family val="2"/>
          </rPr>
          <t>Luketic, Karel - RSCH AMRS:
Page 10</t>
        </r>
      </text>
    </comment>
    <comment ref="G720" authorId="1" shapeId="0" xr:uid="{00000000-0006-0000-0200-00000F000000}">
      <text>
        <r>
          <rPr>
            <sz val="10"/>
            <rFont val="Arial"/>
            <family val="2"/>
          </rPr>
          <t>Luketic, Karel - RSCH AMRS:
Page 10</t>
        </r>
      </text>
    </comment>
    <comment ref="A721" authorId="1" shapeId="0" xr:uid="{00000000-0006-0000-0200-000010000000}">
      <text>
        <r>
          <rPr>
            <sz val="10"/>
            <rFont val="Arial"/>
            <family val="2"/>
          </rPr>
          <t>Luketic, Karel - RSCH AMRS:
Page 10</t>
        </r>
      </text>
    </comment>
    <comment ref="G721" authorId="1" shapeId="0" xr:uid="{00000000-0006-0000-0200-000011000000}">
      <text>
        <r>
          <rPr>
            <sz val="10"/>
            <rFont val="Arial"/>
            <family val="2"/>
          </rPr>
          <t>Luketic, Karel - RSCH AMRS:
Page 10</t>
        </r>
      </text>
    </comment>
    <comment ref="B2314" authorId="2" shapeId="0" xr:uid="{00000000-0006-0000-0200-000012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B2315" authorId="2" shapeId="0" xr:uid="{00000000-0006-0000-0200-000013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B2316" authorId="2" shapeId="0" xr:uid="{00000000-0006-0000-0200-000014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B2317" authorId="2" shapeId="0" xr:uid="{00000000-0006-0000-0200-000015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B2318" authorId="2" shapeId="0" xr:uid="{00000000-0006-0000-0200-000016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B2422" authorId="2" shapeId="0" xr:uid="{00000000-0006-0000-0200-000017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China Holiday - Dragon Boat Festival</t>
        </r>
      </text>
    </comment>
    <comment ref="B2423" authorId="2" shapeId="0" xr:uid="{00000000-0006-0000-0200-000018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China Holiday - Dragon Boat Festival</t>
        </r>
      </text>
    </comment>
    <comment ref="D2433" authorId="2" shapeId="0" xr:uid="{00000000-0006-0000-0200-000019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On 13 July price reviewed to $508.71</t>
        </r>
      </text>
    </comment>
    <comment ref="C2469" authorId="2" shapeId="0" xr:uid="{00000000-0006-0000-0200-00001A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N/A on Platts</t>
        </r>
      </text>
    </comment>
    <comment ref="D2469" authorId="2" shapeId="0" xr:uid="{00000000-0006-0000-0200-00001B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N/A on Platts</t>
        </r>
      </text>
    </comment>
    <comment ref="K2469" authorId="2" shapeId="0" xr:uid="{00000000-0006-0000-0200-00001C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N/A on Platts</t>
        </r>
      </text>
    </comment>
    <comment ref="D2474" authorId="2" shapeId="0" xr:uid="{00000000-0006-0000-0200-00001D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N/A on Platts</t>
        </r>
      </text>
    </comment>
    <comment ref="A2492" authorId="2" shapeId="0" xr:uid="{00000000-0006-0000-0200-00001E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Golden week in China</t>
        </r>
      </text>
    </comment>
    <comment ref="D2532" authorId="2" shapeId="0" xr:uid="{00000000-0006-0000-0200-00001F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Platts: N/A</t>
        </r>
      </text>
    </comment>
    <comment ref="D2533" authorId="2" shapeId="0" xr:uid="{00000000-0006-0000-0200-000020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Platts: N/A</t>
        </r>
      </text>
    </comment>
    <comment ref="A2553" authorId="2" shapeId="0" xr:uid="{00000000-0006-0000-0200-000021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Holiday</t>
        </r>
      </text>
    </comment>
    <comment ref="C2554" authorId="2" shapeId="0" xr:uid="{00000000-0006-0000-0200-000022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n.a according to Platts</t>
        </r>
      </text>
    </comment>
    <comment ref="D2554" authorId="2" shapeId="0" xr:uid="{00000000-0006-0000-0200-000023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n.a according to Platts</t>
        </r>
      </text>
    </comment>
    <comment ref="K2554" authorId="2" shapeId="0" xr:uid="{00000000-0006-0000-0200-000024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n.a according to Platts</t>
        </r>
      </text>
    </comment>
    <comment ref="A2558" authorId="2" shapeId="0" xr:uid="{00000000-0006-0000-0200-000025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Holiday</t>
        </r>
      </text>
    </comment>
    <comment ref="B2587" authorId="2" shapeId="0" xr:uid="{00000000-0006-0000-0200-000026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B2588" authorId="2" shapeId="0" xr:uid="{00000000-0006-0000-0200-000027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B2589" authorId="2" shapeId="0" xr:uid="{00000000-0006-0000-0200-000028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D2589" authorId="2" shapeId="0" xr:uid="{00000000-0006-0000-0200-000029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B2590" authorId="2" shapeId="0" xr:uid="{00000000-0006-0000-0200-00002A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B2591" authorId="2" shapeId="0" xr:uid="{00000000-0006-0000-0200-00002B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Prices in China not reported due to Chinese new year</t>
        </r>
      </text>
    </comment>
    <comment ref="A2623" authorId="2" shapeId="0" xr:uid="{00000000-0006-0000-0200-00002C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Holiday: Easter</t>
        </r>
      </text>
    </comment>
    <comment ref="A2664" authorId="2" shapeId="0" xr:uid="{00000000-0006-0000-0200-00002D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U.S. Memorial Day
Monday May 31 is Memorial Day in the US and Spring Bank Holiday in the UK. S&amp;P Global Platts' offices in the US and UK will be closed.</t>
        </r>
      </text>
    </comment>
    <comment ref="B2674" authorId="2" shapeId="0" xr:uid="{00000000-0006-0000-0200-00002E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Dragon Boat Festival Holiday</t>
        </r>
      </text>
    </comment>
    <comment ref="D2689" authorId="2" shapeId="0" xr:uid="{00000000-0006-0000-0200-00002F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n.a. according to Platts
</t>
        </r>
      </text>
    </comment>
    <comment ref="D2734" authorId="2" shapeId="0" xr:uid="{00000000-0006-0000-0200-000030000000}">
      <text>
        <r>
          <rPr>
            <b/>
            <sz val="9"/>
            <color indexed="81"/>
            <rFont val="Tahoma"/>
            <family val="2"/>
          </rPr>
          <t>De Campos, Mariana:</t>
        </r>
        <r>
          <rPr>
            <sz val="9"/>
            <color indexed="81"/>
            <rFont val="Tahoma"/>
            <family val="2"/>
          </rPr>
          <t xml:space="preserve">
Labor Day Holiday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fhirai</author>
  </authors>
  <commentList>
    <comment ref="J8" authorId="0" shapeId="0" xr:uid="{00000000-0006-0000-0400-000001000000}">
      <text>
        <r>
          <rPr>
            <sz val="10"/>
            <rFont val="Arial"/>
            <family val="2"/>
          </rPr>
          <t>23.4 Dry</t>
        </r>
      </text>
    </comment>
  </commentList>
</comments>
</file>

<file path=xl/sharedStrings.xml><?xml version="1.0" encoding="utf-8"?>
<sst xmlns="http://schemas.openxmlformats.org/spreadsheetml/2006/main" count="210" uniqueCount="143">
  <si>
    <t>Platts</t>
  </si>
  <si>
    <t>x</t>
  </si>
  <si>
    <t>IODEX 62%Fe</t>
  </si>
  <si>
    <t>IODEX 65%Fe</t>
  </si>
  <si>
    <t>1% Fe premium</t>
  </si>
  <si>
    <t>Freight Bz-Ch</t>
  </si>
  <si>
    <t>Freight Aus-Ch</t>
  </si>
  <si>
    <t>HCC FOB Austr</t>
  </si>
  <si>
    <t>HCC CFR China</t>
  </si>
  <si>
    <t>Implied FOB</t>
  </si>
  <si>
    <t>VALE Share Price</t>
  </si>
  <si>
    <t>Vale/FOB IO</t>
  </si>
  <si>
    <t>BRBF CFR Qingdao</t>
  </si>
  <si>
    <t>IODEX 58%Fe</t>
  </si>
  <si>
    <t>IODEX 58%Fe Low Al</t>
  </si>
  <si>
    <t>CFR North China</t>
  </si>
  <si>
    <t>basis IODEX 62% Fe</t>
  </si>
  <si>
    <t>HCC 64 Mid Vol</t>
  </si>
  <si>
    <t>price Brazil</t>
  </si>
  <si>
    <t>%</t>
  </si>
  <si>
    <t>Quarter</t>
  </si>
  <si>
    <t>Premium Low Vol</t>
  </si>
  <si>
    <t>Brazilian Blend Fines (BRBF) CFR Qingdao</t>
  </si>
  <si>
    <t>Variation YTD</t>
  </si>
  <si>
    <t xml:space="preserve">Variation MoM </t>
  </si>
  <si>
    <t>`</t>
  </si>
  <si>
    <t>Date</t>
  </si>
  <si>
    <t>1M</t>
  </si>
  <si>
    <t>2M</t>
  </si>
  <si>
    <t>3M future</t>
  </si>
  <si>
    <t>Next quarter</t>
  </si>
  <si>
    <t>Next second Quarter</t>
  </si>
  <si>
    <t>Spot iron ore</t>
  </si>
  <si>
    <t>Platts Steel Industry assessments</t>
  </si>
  <si>
    <t>Hot-rolled coil</t>
  </si>
  <si>
    <t>Rebar</t>
  </si>
  <si>
    <t>FOB Shanghai</t>
  </si>
  <si>
    <t>Ex-works, Ruhr</t>
  </si>
  <si>
    <t>Ex-works, Indiana</t>
  </si>
  <si>
    <t>0.6*Coal+1.6*IO</t>
  </si>
  <si>
    <t>FOB China</t>
  </si>
  <si>
    <t>Ex-works, NW Europe</t>
  </si>
  <si>
    <t>Ex-works, US SE</t>
  </si>
  <si>
    <t>FOB Turkey</t>
  </si>
  <si>
    <t xml:space="preserve">Variation YoY </t>
  </si>
  <si>
    <t>Iron ore fines 65%Fe</t>
  </si>
  <si>
    <t>Freight</t>
  </si>
  <si>
    <t>FOB price</t>
  </si>
  <si>
    <t xml:space="preserve">Change </t>
  </si>
  <si>
    <t>Vale Freight</t>
  </si>
  <si>
    <t>Current quarter</t>
  </si>
  <si>
    <t>1Q 1M delay</t>
  </si>
  <si>
    <t>range 60-63.5%Fe</t>
  </si>
  <si>
    <t>Brazil - China</t>
  </si>
  <si>
    <t>in Brazil</t>
  </si>
  <si>
    <t>2009 Benchmark</t>
  </si>
  <si>
    <t>Oct-Dec/09</t>
  </si>
  <si>
    <t>1Q10</t>
  </si>
  <si>
    <t>Dec-Feb/10</t>
  </si>
  <si>
    <t>2Q10</t>
  </si>
  <si>
    <t>Mar-May/10</t>
  </si>
  <si>
    <t>3Q10</t>
  </si>
  <si>
    <t>Jun-Aug/10</t>
  </si>
  <si>
    <t>4Q10</t>
  </si>
  <si>
    <t>Sep-Nov/10</t>
  </si>
  <si>
    <t>1Q11</t>
  </si>
  <si>
    <t>Dec-Feb/11</t>
  </si>
  <si>
    <t>2Q11</t>
  </si>
  <si>
    <t>Mar-May/11</t>
  </si>
  <si>
    <t>3Q11</t>
  </si>
  <si>
    <t>Jun-Aug/11</t>
  </si>
  <si>
    <t>4Q11</t>
  </si>
  <si>
    <t>Set-Nov/11</t>
  </si>
  <si>
    <t>1Q12</t>
  </si>
  <si>
    <t>Dec-Feb/12</t>
  </si>
  <si>
    <t>2Q12</t>
  </si>
  <si>
    <t>Mar-May/12</t>
  </si>
  <si>
    <t>3Q12</t>
  </si>
  <si>
    <t>3Q09</t>
  </si>
  <si>
    <t>4Q09</t>
  </si>
  <si>
    <t>4Q12</t>
  </si>
  <si>
    <t>1Q13</t>
  </si>
  <si>
    <t>2Q13</t>
  </si>
  <si>
    <t>3Q13</t>
  </si>
  <si>
    <t>4Q13</t>
  </si>
  <si>
    <t>1Q14</t>
  </si>
  <si>
    <t>2Q14</t>
  </si>
  <si>
    <t>3Q14</t>
  </si>
  <si>
    <t>4Q14</t>
  </si>
  <si>
    <t>1Q15</t>
  </si>
  <si>
    <t>2Q15</t>
  </si>
  <si>
    <t>3Q15</t>
  </si>
  <si>
    <t>4Q15</t>
  </si>
  <si>
    <t>1Q16</t>
  </si>
  <si>
    <t>2Q16</t>
  </si>
  <si>
    <t>3Q16</t>
  </si>
  <si>
    <t>4Q16</t>
  </si>
  <si>
    <t>1Q17</t>
  </si>
  <si>
    <t>2Q17</t>
  </si>
  <si>
    <t>3Q17</t>
  </si>
  <si>
    <t>4Q17</t>
  </si>
  <si>
    <t>1Q18</t>
  </si>
  <si>
    <t>2Q18</t>
  </si>
  <si>
    <t>3Q18</t>
  </si>
  <si>
    <t>4Q18</t>
  </si>
  <si>
    <t>1Q19</t>
  </si>
  <si>
    <t>2Q19</t>
  </si>
  <si>
    <t>3Q19</t>
  </si>
  <si>
    <t>Iron ore 62% Fe</t>
  </si>
  <si>
    <t>Iron ore 65% Fe</t>
  </si>
  <si>
    <t>BRBF</t>
  </si>
  <si>
    <t>HCC 64 Mid Vol - Aus</t>
  </si>
  <si>
    <t>HCC 64 Mid Vol - China</t>
  </si>
  <si>
    <t>HCC Premium Low Vol - Aus</t>
  </si>
  <si>
    <t>HCC Premium Low Vol - China</t>
  </si>
  <si>
    <t>Steel</t>
  </si>
  <si>
    <t>HRC - FOB Shanghai</t>
  </si>
  <si>
    <t>Rebar - FOB China</t>
  </si>
  <si>
    <t>4Q19</t>
  </si>
  <si>
    <t>1Q20</t>
  </si>
  <si>
    <t>Variation w/w %</t>
  </si>
  <si>
    <t>Variation ytd %</t>
  </si>
  <si>
    <t>Variation m/m %</t>
  </si>
  <si>
    <t>Variation y/y %</t>
  </si>
  <si>
    <t>(0.6*Coal) + (1.6*Iron ore)</t>
  </si>
  <si>
    <t>Next year</t>
  </si>
  <si>
    <t>2Q20</t>
  </si>
  <si>
    <t>3Q20</t>
  </si>
  <si>
    <t>n/a</t>
  </si>
  <si>
    <t>4Q20</t>
  </si>
  <si>
    <t>1Q21</t>
  </si>
  <si>
    <t>2Q21</t>
  </si>
  <si>
    <t>983,47</t>
  </si>
  <si>
    <t>3Q21</t>
  </si>
  <si>
    <t>US$/t dry bulk</t>
  </si>
  <si>
    <t>4Q21</t>
  </si>
  <si>
    <t>Freight Au-Ch</t>
  </si>
  <si>
    <t>1Q22</t>
  </si>
  <si>
    <t>2Q22</t>
  </si>
  <si>
    <t>3Q22</t>
  </si>
  <si>
    <t>4Q22</t>
  </si>
  <si>
    <t>1Q23</t>
  </si>
  <si>
    <t>2Q23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</si>
</sst>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409]d\-mmm\-yy;@"/>
    <numFmt numFmtId="165" formatCode="0.0%"/>
    <numFmt numFmtId="166" formatCode="#,##0.0"/>
    <numFmt numFmtId="167" formatCode="#,##0.0_);\(#,##0.0\)"/>
    <numFmt numFmtId="168" formatCode="0.0"/>
    <numFmt numFmtId="169" formatCode="_(* #,##0.0_);_(* \(#,##0.0\);_(* &quot;-&quot;??_);_(@_)"/>
  </numFmts>
  <fonts count="26" x14ac:knownFonts="1">
    <font>
      <sz val="10"/>
      <name val="Arial"/>
    </font>
    <font>
      <sz val="10"/>
      <name val="Arial"/>
      <family val="2"/>
    </font>
    <font>
      <sz val="10"/>
      <name val="Arial Narrow"/>
      <family val="2"/>
    </font>
    <font>
      <b/>
      <sz val="10"/>
      <color indexed="9"/>
      <name val="Arial Narrow"/>
      <family val="2"/>
    </font>
    <font>
      <sz val="10"/>
      <color indexed="9"/>
      <name val="Arial Narrow"/>
      <family val="2"/>
    </font>
    <font>
      <b/>
      <sz val="10"/>
      <name val="Arial Narrow"/>
      <family val="2"/>
    </font>
    <font>
      <sz val="10"/>
      <color theme="0"/>
      <name val="Arial Narrow"/>
      <family val="2"/>
    </font>
    <font>
      <b/>
      <sz val="10"/>
      <color theme="0"/>
      <name val="Arial Narrow"/>
      <family val="2"/>
    </font>
    <font>
      <sz val="11"/>
      <color indexed="8"/>
      <name val="Calibri"/>
      <family val="2"/>
    </font>
    <font>
      <b/>
      <sz val="8"/>
      <name val="Arial Narrow"/>
      <family val="2"/>
    </font>
    <font>
      <b/>
      <sz val="10"/>
      <color rgb="FF000A23"/>
      <name val="Arial Narrow"/>
      <family val="2"/>
    </font>
    <font>
      <b/>
      <sz val="10"/>
      <color theme="3" tint="-0.249977111117893"/>
      <name val="Arial Narrow"/>
      <family val="2"/>
    </font>
    <font>
      <sz val="10"/>
      <color theme="3" tint="-0.249977111117893"/>
      <name val="Arial Narrow"/>
      <family val="2"/>
    </font>
    <font>
      <sz val="10"/>
      <color theme="0" tint="-0.14999847407452621"/>
      <name val="Arial Narrow"/>
      <family val="2"/>
    </font>
    <font>
      <sz val="10"/>
      <color theme="0" tint="-0.249977111117893"/>
      <name val="Arial Narrow"/>
      <family val="2"/>
    </font>
    <font>
      <sz val="8"/>
      <name val="Arial Narrow"/>
      <family val="2"/>
    </font>
    <font>
      <b/>
      <sz val="9"/>
      <name val="Arial Narrow"/>
      <family val="2"/>
    </font>
    <font>
      <sz val="10"/>
      <color rgb="FFFF0000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0"/>
      <name val="Arial"/>
      <family val="2"/>
    </font>
    <font>
      <b/>
      <sz val="10"/>
      <color rgb="FFC19721"/>
      <name val="Arial Narrow"/>
      <family val="2"/>
    </font>
    <font>
      <b/>
      <sz val="10"/>
      <color rgb="FFE0BA4C"/>
      <name val="Arial Narrow"/>
      <family val="2"/>
    </font>
    <font>
      <b/>
      <sz val="10"/>
      <color rgb="FFFF0000"/>
      <name val="Arial Narrow"/>
      <family val="2"/>
    </font>
    <font>
      <sz val="10"/>
      <color theme="1"/>
      <name val="Arial Narrow"/>
      <family val="2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8" fillId="0" borderId="0"/>
  </cellStyleXfs>
  <cellXfs count="138">
    <xf numFmtId="0" fontId="0" fillId="0" borderId="0" xfId="0"/>
    <xf numFmtId="164" fontId="2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43" fontId="2" fillId="0" borderId="0" xfId="1" applyNumberFormat="1" applyFont="1"/>
    <xf numFmtId="39" fontId="2" fillId="0" borderId="0" xfId="1" applyNumberFormat="1" applyFont="1" applyAlignment="1">
      <alignment horizontal="center"/>
    </xf>
    <xf numFmtId="0" fontId="2" fillId="0" borderId="0" xfId="0" applyFont="1"/>
    <xf numFmtId="0" fontId="4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6" fontId="2" fillId="0" borderId="0" xfId="0" applyNumberFormat="1" applyFont="1" applyAlignment="1">
      <alignment horizontal="center"/>
    </xf>
    <xf numFmtId="164" fontId="2" fillId="0" borderId="0" xfId="0" applyNumberFormat="1" applyFont="1"/>
    <xf numFmtId="9" fontId="2" fillId="0" borderId="0" xfId="2" applyNumberFormat="1" applyFont="1"/>
    <xf numFmtId="43" fontId="2" fillId="0" borderId="0" xfId="0" applyNumberFormat="1" applyFont="1"/>
    <xf numFmtId="9" fontId="2" fillId="0" borderId="0" xfId="2" applyNumberFormat="1" applyFont="1" applyAlignment="1">
      <alignment horizontal="center"/>
    </xf>
    <xf numFmtId="39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2" applyFont="1" applyAlignment="1">
      <alignment horizontal="center"/>
    </xf>
    <xf numFmtId="2" fontId="2" fillId="0" borderId="0" xfId="2" applyNumberFormat="1" applyFont="1" applyAlignment="1">
      <alignment horizontal="center"/>
    </xf>
    <xf numFmtId="0" fontId="2" fillId="0" borderId="0" xfId="1" applyFont="1" applyAlignment="1">
      <alignment horizontal="center"/>
    </xf>
    <xf numFmtId="39" fontId="5" fillId="0" borderId="0" xfId="1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2" fillId="0" borderId="0" xfId="0" applyFont="1" applyAlignment="1">
      <alignment vertical="top"/>
    </xf>
    <xf numFmtId="2" fontId="2" fillId="0" borderId="0" xfId="0" applyNumberFormat="1" applyFont="1" applyAlignment="1">
      <alignment horizontal="center"/>
    </xf>
    <xf numFmtId="39" fontId="2" fillId="0" borderId="0" xfId="0" applyNumberFormat="1" applyFont="1"/>
    <xf numFmtId="39" fontId="2" fillId="3" borderId="0" xfId="1" applyNumberFormat="1" applyFont="1" applyFill="1" applyAlignment="1">
      <alignment horizontal="center"/>
    </xf>
    <xf numFmtId="37" fontId="2" fillId="0" borderId="0" xfId="1" applyNumberFormat="1" applyFont="1" applyAlignment="1">
      <alignment horizontal="center"/>
    </xf>
    <xf numFmtId="164" fontId="5" fillId="3" borderId="0" xfId="0" applyNumberFormat="1" applyFont="1" applyFill="1" applyAlignment="1">
      <alignment horizontal="center"/>
    </xf>
    <xf numFmtId="0" fontId="2" fillId="3" borderId="0" xfId="0" applyFont="1" applyFill="1"/>
    <xf numFmtId="2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vertical="top"/>
    </xf>
    <xf numFmtId="39" fontId="2" fillId="3" borderId="0" xfId="0" applyNumberFormat="1" applyFont="1" applyFill="1"/>
    <xf numFmtId="43" fontId="2" fillId="0" borderId="0" xfId="1" applyNumberFormat="1" applyFont="1" applyAlignment="1">
      <alignment horizontal="center"/>
    </xf>
    <xf numFmtId="2" fontId="2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top"/>
    </xf>
    <xf numFmtId="2" fontId="2" fillId="3" borderId="0" xfId="1" applyNumberFormat="1" applyFont="1" applyFill="1" applyAlignment="1">
      <alignment horizontal="center"/>
    </xf>
    <xf numFmtId="0" fontId="2" fillId="3" borderId="0" xfId="0" applyFont="1" applyFill="1" applyAlignment="1">
      <alignment horizontal="center" vertical="top"/>
    </xf>
    <xf numFmtId="4" fontId="2" fillId="0" borderId="0" xfId="0" applyNumberFormat="1" applyFont="1" applyAlignment="1">
      <alignment horizontal="center"/>
    </xf>
    <xf numFmtId="2" fontId="2" fillId="0" borderId="0" xfId="2" applyNumberFormat="1" applyFont="1" applyAlignment="1">
      <alignment horizontal="center" vertical="top"/>
    </xf>
    <xf numFmtId="0" fontId="3" fillId="4" borderId="0" xfId="0" applyFont="1" applyFill="1"/>
    <xf numFmtId="0" fontId="5" fillId="4" borderId="0" xfId="0" applyFont="1" applyFill="1" applyAlignment="1">
      <alignment horizontal="center"/>
    </xf>
    <xf numFmtId="15" fontId="5" fillId="0" borderId="0" xfId="0" applyNumberFormat="1" applyFont="1" applyAlignment="1">
      <alignment horizontal="left" vertical="center"/>
    </xf>
    <xf numFmtId="39" fontId="2" fillId="0" borderId="0" xfId="1" applyNumberFormat="1" applyFont="1" applyAlignment="1">
      <alignment horizontal="center" vertical="center"/>
    </xf>
    <xf numFmtId="2" fontId="2" fillId="0" borderId="0" xfId="1" applyNumberFormat="1" applyFont="1" applyAlignment="1">
      <alignment horizontal="center" vertical="center"/>
    </xf>
    <xf numFmtId="39" fontId="2" fillId="0" borderId="0" xfId="0" applyNumberFormat="1" applyFont="1" applyAlignment="1">
      <alignment horizontal="center" vertical="center"/>
    </xf>
    <xf numFmtId="39" fontId="2" fillId="3" borderId="0" xfId="0" applyNumberFormat="1" applyFont="1" applyFill="1" applyAlignment="1">
      <alignment horizontal="center" vertical="center"/>
    </xf>
    <xf numFmtId="2" fontId="2" fillId="3" borderId="0" xfId="0" applyNumberFormat="1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5" fillId="3" borderId="0" xfId="0" applyNumberFormat="1" applyFont="1" applyFill="1" applyAlignment="1">
      <alignment horizontal="left"/>
    </xf>
    <xf numFmtId="15" fontId="9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39" fontId="10" fillId="0" borderId="0" xfId="1" applyNumberFormat="1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/>
    </xf>
    <xf numFmtId="39" fontId="6" fillId="0" borderId="0" xfId="1" applyNumberFormat="1" applyFont="1" applyAlignment="1">
      <alignment horizontal="center"/>
    </xf>
    <xf numFmtId="1" fontId="13" fillId="0" borderId="0" xfId="0" applyNumberFormat="1" applyFont="1" applyAlignment="1">
      <alignment horizontal="center"/>
    </xf>
    <xf numFmtId="1" fontId="13" fillId="0" borderId="0" xfId="1" applyNumberFormat="1" applyFont="1" applyAlignment="1">
      <alignment horizontal="center"/>
    </xf>
    <xf numFmtId="37" fontId="2" fillId="0" borderId="0" xfId="0" applyNumberFormat="1" applyFont="1" applyAlignment="1">
      <alignment horizontal="left"/>
    </xf>
    <xf numFmtId="1" fontId="13" fillId="0" borderId="0" xfId="1" applyNumberFormat="1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9" fontId="2" fillId="0" borderId="0" xfId="2" applyNumberFormat="1" applyFont="1" applyAlignment="1">
      <alignment vertical="center"/>
    </xf>
    <xf numFmtId="0" fontId="16" fillId="7" borderId="0" xfId="0" applyFont="1" applyFill="1" applyAlignment="1">
      <alignment horizontal="left"/>
    </xf>
    <xf numFmtId="0" fontId="16" fillId="7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6" fillId="5" borderId="0" xfId="0" applyFont="1" applyFill="1"/>
    <xf numFmtId="164" fontId="7" fillId="5" borderId="0" xfId="0" applyNumberFormat="1" applyFont="1" applyFill="1" applyAlignment="1">
      <alignment horizontal="center"/>
    </xf>
    <xf numFmtId="1" fontId="7" fillId="5" borderId="0" xfId="0" applyNumberFormat="1" applyFont="1" applyFill="1" applyAlignment="1">
      <alignment horizontal="center"/>
    </xf>
    <xf numFmtId="0" fontId="5" fillId="0" borderId="0" xfId="0" applyFont="1" applyAlignment="1">
      <alignment horizontal="left"/>
    </xf>
    <xf numFmtId="4" fontId="17" fillId="0" borderId="0" xfId="0" applyNumberFormat="1" applyFont="1" applyAlignment="1">
      <alignment horizontal="center"/>
    </xf>
    <xf numFmtId="2" fontId="17" fillId="0" borderId="0" xfId="0" applyNumberFormat="1" applyFont="1" applyAlignment="1">
      <alignment horizontal="center" vertical="center"/>
    </xf>
    <xf numFmtId="2" fontId="17" fillId="0" borderId="0" xfId="1" applyNumberFormat="1" applyFont="1" applyAlignment="1">
      <alignment horizontal="center"/>
    </xf>
    <xf numFmtId="9" fontId="2" fillId="0" borderId="0" xfId="1" applyNumberFormat="1" applyFont="1" applyAlignment="1">
      <alignment horizontal="center"/>
    </xf>
    <xf numFmtId="1" fontId="2" fillId="0" borderId="0" xfId="1" applyNumberFormat="1" applyFont="1" applyAlignment="1">
      <alignment horizontal="center" vertical="center"/>
    </xf>
    <xf numFmtId="2" fontId="2" fillId="0" borderId="0" xfId="0" applyNumberFormat="1" applyFont="1"/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166" fontId="17" fillId="0" borderId="0" xfId="0" applyNumberFormat="1" applyFont="1" applyAlignment="1">
      <alignment horizontal="center"/>
    </xf>
    <xf numFmtId="167" fontId="2" fillId="0" borderId="0" xfId="1" applyNumberFormat="1" applyFont="1" applyAlignment="1">
      <alignment horizontal="center"/>
    </xf>
    <xf numFmtId="168" fontId="2" fillId="0" borderId="0" xfId="0" applyNumberFormat="1" applyFont="1" applyAlignment="1">
      <alignment horizontal="center"/>
    </xf>
    <xf numFmtId="168" fontId="2" fillId="0" borderId="0" xfId="1" applyNumberFormat="1" applyFont="1" applyAlignment="1">
      <alignment horizontal="center"/>
    </xf>
    <xf numFmtId="165" fontId="2" fillId="0" borderId="0" xfId="1" applyNumberFormat="1" applyFont="1" applyAlignment="1">
      <alignment horizontal="center"/>
    </xf>
    <xf numFmtId="169" fontId="2" fillId="0" borderId="0" xfId="1" applyNumberFormat="1" applyFont="1" applyAlignment="1">
      <alignment horizontal="center"/>
    </xf>
    <xf numFmtId="169" fontId="2" fillId="0" borderId="0" xfId="1" applyNumberFormat="1" applyFont="1"/>
    <xf numFmtId="165" fontId="2" fillId="0" borderId="0" xfId="0" applyNumberFormat="1" applyFont="1"/>
    <xf numFmtId="2" fontId="5" fillId="0" borderId="0" xfId="0" applyNumberFormat="1" applyFont="1"/>
    <xf numFmtId="2" fontId="0" fillId="0" borderId="0" xfId="0" applyNumberFormat="1"/>
    <xf numFmtId="2" fontId="17" fillId="0" borderId="0" xfId="0" applyNumberFormat="1" applyFont="1" applyAlignment="1">
      <alignment horizontal="center"/>
    </xf>
    <xf numFmtId="0" fontId="3" fillId="4" borderId="0" xfId="0" applyFont="1" applyFill="1" applyAlignment="1">
      <alignment horizontal="center"/>
    </xf>
    <xf numFmtId="0" fontId="1" fillId="0" borderId="0" xfId="0" applyFont="1"/>
    <xf numFmtId="4" fontId="2" fillId="0" borderId="0" xfId="0" applyNumberFormat="1" applyFont="1"/>
    <xf numFmtId="2" fontId="1" fillId="0" borderId="0" xfId="0" applyNumberFormat="1" applyFont="1"/>
    <xf numFmtId="39" fontId="17" fillId="0" borderId="0" xfId="1" applyNumberFormat="1" applyFont="1" applyAlignment="1">
      <alignment horizontal="center"/>
    </xf>
    <xf numFmtId="15" fontId="10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left" vertical="center"/>
    </xf>
    <xf numFmtId="15" fontId="5" fillId="3" borderId="0" xfId="0" applyNumberFormat="1" applyFont="1" applyFill="1" applyAlignment="1">
      <alignment horizontal="left" vertical="center"/>
    </xf>
    <xf numFmtId="2" fontId="5" fillId="0" borderId="0" xfId="0" applyNumberFormat="1" applyFont="1" applyAlignment="1">
      <alignment horizontal="left" vertical="center"/>
    </xf>
    <xf numFmtId="9" fontId="17" fillId="0" borderId="0" xfId="1" applyNumberFormat="1" applyFont="1" applyAlignment="1">
      <alignment horizontal="center"/>
    </xf>
    <xf numFmtId="37" fontId="6" fillId="5" borderId="0" xfId="1" applyNumberFormat="1" applyFont="1" applyFill="1" applyAlignment="1">
      <alignment horizontal="center"/>
    </xf>
    <xf numFmtId="164" fontId="7" fillId="5" borderId="0" xfId="0" applyNumberFormat="1" applyFont="1" applyFill="1" applyAlignment="1">
      <alignment horizontal="left"/>
    </xf>
    <xf numFmtId="165" fontId="7" fillId="5" borderId="0" xfId="2" applyNumberFormat="1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0" fontId="3" fillId="5" borderId="0" xfId="0" applyFont="1" applyFill="1" applyAlignment="1">
      <alignment horizontal="left"/>
    </xf>
    <xf numFmtId="0" fontId="3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2" fillId="5" borderId="0" xfId="0" applyFont="1" applyFill="1"/>
    <xf numFmtId="0" fontId="1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4" fillId="5" borderId="0" xfId="0" applyFont="1" applyFill="1" applyAlignment="1">
      <alignment horizontal="center"/>
    </xf>
    <xf numFmtId="0" fontId="4" fillId="5" borderId="0" xfId="0" applyFont="1" applyFill="1" applyAlignment="1">
      <alignment horizontal="left"/>
    </xf>
    <xf numFmtId="9" fontId="2" fillId="3" borderId="0" xfId="1" applyNumberFormat="1" applyFont="1" applyFill="1" applyAlignment="1">
      <alignment horizontal="center"/>
    </xf>
    <xf numFmtId="9" fontId="17" fillId="0" borderId="0" xfId="0" applyNumberFormat="1" applyFont="1" applyAlignment="1">
      <alignment horizontal="center"/>
    </xf>
    <xf numFmtId="0" fontId="3" fillId="5" borderId="0" xfId="0" applyFont="1" applyFill="1"/>
    <xf numFmtId="165" fontId="3" fillId="5" borderId="0" xfId="2" applyNumberFormat="1" applyFont="1" applyFill="1" applyAlignment="1">
      <alignment horizontal="center"/>
    </xf>
    <xf numFmtId="0" fontId="5" fillId="6" borderId="0" xfId="0" applyFont="1" applyFill="1"/>
    <xf numFmtId="0" fontId="5" fillId="6" borderId="0" xfId="0" applyFont="1" applyFill="1" applyAlignment="1">
      <alignment horizontal="center"/>
    </xf>
    <xf numFmtId="164" fontId="21" fillId="0" borderId="0" xfId="0" applyNumberFormat="1" applyFont="1" applyAlignment="1">
      <alignment horizontal="left"/>
    </xf>
    <xf numFmtId="164" fontId="22" fillId="0" borderId="0" xfId="0" applyNumberFormat="1" applyFont="1" applyAlignment="1">
      <alignment horizontal="center"/>
    </xf>
    <xf numFmtId="2" fontId="17" fillId="8" borderId="0" xfId="1" applyNumberFormat="1" applyFont="1" applyFill="1" applyAlignment="1">
      <alignment horizontal="center"/>
    </xf>
    <xf numFmtId="164" fontId="23" fillId="0" borderId="0" xfId="0" applyNumberFormat="1" applyFont="1" applyAlignment="1">
      <alignment horizontal="center"/>
    </xf>
    <xf numFmtId="164" fontId="23" fillId="0" borderId="0" xfId="0" applyNumberFormat="1" applyFont="1" applyAlignment="1">
      <alignment horizontal="left"/>
    </xf>
    <xf numFmtId="15" fontId="23" fillId="0" borderId="0" xfId="0" applyNumberFormat="1" applyFont="1" applyAlignment="1">
      <alignment horizontal="left" vertical="center"/>
    </xf>
    <xf numFmtId="39" fontId="15" fillId="0" borderId="0" xfId="0" applyNumberFormat="1" applyFont="1" applyAlignment="1">
      <alignment horizontal="center" vertical="center"/>
    </xf>
    <xf numFmtId="39" fontId="9" fillId="6" borderId="0" xfId="0" applyNumberFormat="1" applyFont="1" applyFill="1" applyAlignment="1">
      <alignment horizontal="center" vertical="center"/>
    </xf>
    <xf numFmtId="0" fontId="1" fillId="0" borderId="0" xfId="2"/>
    <xf numFmtId="165" fontId="1" fillId="0" borderId="0" xfId="2" applyNumberFormat="1"/>
    <xf numFmtId="2" fontId="17" fillId="0" borderId="0" xfId="0" applyNumberFormat="1" applyFont="1"/>
    <xf numFmtId="2" fontId="24" fillId="0" borderId="0" xfId="0" applyNumberFormat="1" applyFont="1" applyAlignment="1">
      <alignment horizontal="center"/>
    </xf>
    <xf numFmtId="39" fontId="17" fillId="0" borderId="0" xfId="0" applyNumberFormat="1" applyFont="1" applyAlignment="1">
      <alignment horizontal="center" vertical="center"/>
    </xf>
    <xf numFmtId="9" fontId="3" fillId="5" borderId="0" xfId="2" applyNumberFormat="1" applyFont="1" applyFill="1" applyAlignment="1">
      <alignment horizontal="left"/>
    </xf>
    <xf numFmtId="0" fontId="7" fillId="5" borderId="0" xfId="0" applyFont="1" applyFill="1" applyAlignment="1">
      <alignment horizontal="center"/>
    </xf>
    <xf numFmtId="0" fontId="20" fillId="5" borderId="0" xfId="0" applyFont="1" applyFill="1"/>
    <xf numFmtId="0" fontId="7" fillId="5" borderId="0" xfId="0" applyFont="1" applyFill="1" applyAlignment="1">
      <alignment horizontal="center" vertical="center" wrapText="1"/>
    </xf>
    <xf numFmtId="0" fontId="7" fillId="5" borderId="0" xfId="0" applyFont="1" applyFill="1" applyAlignment="1">
      <alignment horizontal="center" vertical="center"/>
    </xf>
  </cellXfs>
  <cellStyles count="4">
    <cellStyle name="Comma" xfId="1" builtinId="3"/>
    <cellStyle name="Normal" xfId="0" builtinId="0"/>
    <cellStyle name="Normal 2" xfId="3" xr:uid="{00000000-0005-0000-0000-000002000000}"/>
    <cellStyle name="Percent" xfId="2" builtinId="5"/>
  </cellStyles>
  <dxfs count="0"/>
  <tableStyles count="0" defaultTableStyle="TableStyleMedium9" defaultPivotStyle="PivotStyleLight16"/>
  <colors>
    <mruColors>
      <color rgb="FFFFFFCC"/>
      <color rgb="FFE0BA4C"/>
      <color rgb="FFC197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791403375180424E-2"/>
          <c:y val="3.1718380478515933E-2"/>
          <c:w val="0.86214855409996427"/>
          <c:h val="0.74852959243219996"/>
        </c:manualLayout>
      </c:layout>
      <c:lineChart>
        <c:grouping val="standard"/>
        <c:varyColors val="0"/>
        <c:ser>
          <c:idx val="1"/>
          <c:order val="0"/>
          <c:tx>
            <c:strRef>
              <c:f>Platts!$C$5</c:f>
              <c:strCache>
                <c:ptCount val="1"/>
                <c:pt idx="0">
                  <c:v>IODEX 62%Fe</c:v>
                </c:pt>
              </c:strCache>
            </c:strRef>
          </c:tx>
          <c:spPr>
            <a:ln w="25400">
              <a:solidFill>
                <a:srgbClr val="E0BA4C"/>
              </a:solidFill>
              <a:prstDash val="solid"/>
            </a:ln>
          </c:spPr>
          <c:marker>
            <c:symbol val="none"/>
          </c:marker>
          <c:cat>
            <c:numRef>
              <c:f>Platts!$B$374:$B$2589</c:f>
              <c:numCache>
                <c:formatCode>[$-409]d\-mmm\-yy;@</c:formatCode>
                <c:ptCount val="2216"/>
                <c:pt idx="0">
                  <c:v>40184</c:v>
                </c:pt>
                <c:pt idx="1">
                  <c:v>40185</c:v>
                </c:pt>
                <c:pt idx="2">
                  <c:v>40186</c:v>
                </c:pt>
                <c:pt idx="3">
                  <c:v>40189</c:v>
                </c:pt>
                <c:pt idx="4">
                  <c:v>40190</c:v>
                </c:pt>
                <c:pt idx="5">
                  <c:v>40191</c:v>
                </c:pt>
                <c:pt idx="6">
                  <c:v>40192</c:v>
                </c:pt>
                <c:pt idx="7">
                  <c:v>40193</c:v>
                </c:pt>
                <c:pt idx="8">
                  <c:v>40197</c:v>
                </c:pt>
                <c:pt idx="9">
                  <c:v>40199</c:v>
                </c:pt>
                <c:pt idx="10">
                  <c:v>40200</c:v>
                </c:pt>
                <c:pt idx="11">
                  <c:v>40203</c:v>
                </c:pt>
                <c:pt idx="12">
                  <c:v>40204</c:v>
                </c:pt>
                <c:pt idx="13">
                  <c:v>40205</c:v>
                </c:pt>
                <c:pt idx="14">
                  <c:v>40206</c:v>
                </c:pt>
                <c:pt idx="15">
                  <c:v>40207</c:v>
                </c:pt>
                <c:pt idx="16">
                  <c:v>40210</c:v>
                </c:pt>
                <c:pt idx="17">
                  <c:v>40211</c:v>
                </c:pt>
                <c:pt idx="18">
                  <c:v>40212</c:v>
                </c:pt>
                <c:pt idx="19">
                  <c:v>40213</c:v>
                </c:pt>
                <c:pt idx="20">
                  <c:v>40214</c:v>
                </c:pt>
                <c:pt idx="21">
                  <c:v>40217</c:v>
                </c:pt>
                <c:pt idx="22">
                  <c:v>40218</c:v>
                </c:pt>
                <c:pt idx="23">
                  <c:v>40219</c:v>
                </c:pt>
                <c:pt idx="24">
                  <c:v>40220</c:v>
                </c:pt>
                <c:pt idx="25">
                  <c:v>40221</c:v>
                </c:pt>
                <c:pt idx="26">
                  <c:v>40225</c:v>
                </c:pt>
                <c:pt idx="27">
                  <c:v>40226</c:v>
                </c:pt>
                <c:pt idx="28">
                  <c:v>40227</c:v>
                </c:pt>
                <c:pt idx="29">
                  <c:v>40228</c:v>
                </c:pt>
                <c:pt idx="30">
                  <c:v>40231</c:v>
                </c:pt>
                <c:pt idx="31">
                  <c:v>40232</c:v>
                </c:pt>
                <c:pt idx="32">
                  <c:v>40233</c:v>
                </c:pt>
                <c:pt idx="33">
                  <c:v>40234</c:v>
                </c:pt>
                <c:pt idx="34">
                  <c:v>40235</c:v>
                </c:pt>
                <c:pt idx="35">
                  <c:v>40238</c:v>
                </c:pt>
                <c:pt idx="36">
                  <c:v>40239</c:v>
                </c:pt>
                <c:pt idx="37">
                  <c:v>40240</c:v>
                </c:pt>
                <c:pt idx="38">
                  <c:v>40241</c:v>
                </c:pt>
                <c:pt idx="39">
                  <c:v>40242</c:v>
                </c:pt>
                <c:pt idx="40">
                  <c:v>40245</c:v>
                </c:pt>
                <c:pt idx="41">
                  <c:v>40246</c:v>
                </c:pt>
                <c:pt idx="42">
                  <c:v>40247</c:v>
                </c:pt>
                <c:pt idx="43">
                  <c:v>40248</c:v>
                </c:pt>
                <c:pt idx="44">
                  <c:v>40249</c:v>
                </c:pt>
                <c:pt idx="45">
                  <c:v>40252</c:v>
                </c:pt>
                <c:pt idx="46">
                  <c:v>40253</c:v>
                </c:pt>
                <c:pt idx="47">
                  <c:v>40254</c:v>
                </c:pt>
                <c:pt idx="48">
                  <c:v>40255</c:v>
                </c:pt>
                <c:pt idx="49">
                  <c:v>40256</c:v>
                </c:pt>
                <c:pt idx="50">
                  <c:v>40259</c:v>
                </c:pt>
                <c:pt idx="51">
                  <c:v>40260</c:v>
                </c:pt>
                <c:pt idx="52">
                  <c:v>40261</c:v>
                </c:pt>
                <c:pt idx="53">
                  <c:v>40262</c:v>
                </c:pt>
                <c:pt idx="54">
                  <c:v>40263</c:v>
                </c:pt>
                <c:pt idx="55">
                  <c:v>40266</c:v>
                </c:pt>
                <c:pt idx="56">
                  <c:v>40267</c:v>
                </c:pt>
                <c:pt idx="57">
                  <c:v>40268</c:v>
                </c:pt>
                <c:pt idx="58">
                  <c:v>40269</c:v>
                </c:pt>
                <c:pt idx="59">
                  <c:v>40273</c:v>
                </c:pt>
                <c:pt idx="60">
                  <c:v>40274</c:v>
                </c:pt>
                <c:pt idx="61">
                  <c:v>40275</c:v>
                </c:pt>
                <c:pt idx="62">
                  <c:v>40276</c:v>
                </c:pt>
                <c:pt idx="63">
                  <c:v>40277</c:v>
                </c:pt>
                <c:pt idx="64">
                  <c:v>40280</c:v>
                </c:pt>
                <c:pt idx="65">
                  <c:v>40281</c:v>
                </c:pt>
                <c:pt idx="66">
                  <c:v>40282</c:v>
                </c:pt>
                <c:pt idx="67">
                  <c:v>40283</c:v>
                </c:pt>
                <c:pt idx="68">
                  <c:v>40284</c:v>
                </c:pt>
                <c:pt idx="69">
                  <c:v>40287</c:v>
                </c:pt>
                <c:pt idx="70">
                  <c:v>40288</c:v>
                </c:pt>
                <c:pt idx="71">
                  <c:v>40289</c:v>
                </c:pt>
                <c:pt idx="72">
                  <c:v>40290</c:v>
                </c:pt>
                <c:pt idx="73">
                  <c:v>40291</c:v>
                </c:pt>
                <c:pt idx="74">
                  <c:v>40294</c:v>
                </c:pt>
                <c:pt idx="75">
                  <c:v>40295</c:v>
                </c:pt>
                <c:pt idx="76">
                  <c:v>40296</c:v>
                </c:pt>
                <c:pt idx="77">
                  <c:v>40297</c:v>
                </c:pt>
                <c:pt idx="78">
                  <c:v>40298</c:v>
                </c:pt>
                <c:pt idx="79">
                  <c:v>40301</c:v>
                </c:pt>
                <c:pt idx="80">
                  <c:v>40302</c:v>
                </c:pt>
                <c:pt idx="81">
                  <c:v>40303</c:v>
                </c:pt>
                <c:pt idx="82">
                  <c:v>40304</c:v>
                </c:pt>
                <c:pt idx="83">
                  <c:v>40305</c:v>
                </c:pt>
                <c:pt idx="84">
                  <c:v>40308</c:v>
                </c:pt>
                <c:pt idx="85">
                  <c:v>40309</c:v>
                </c:pt>
                <c:pt idx="86">
                  <c:v>40310</c:v>
                </c:pt>
                <c:pt idx="87">
                  <c:v>40311</c:v>
                </c:pt>
                <c:pt idx="88">
                  <c:v>40312</c:v>
                </c:pt>
                <c:pt idx="89">
                  <c:v>40315</c:v>
                </c:pt>
                <c:pt idx="90">
                  <c:v>40316</c:v>
                </c:pt>
                <c:pt idx="91">
                  <c:v>40317</c:v>
                </c:pt>
                <c:pt idx="92">
                  <c:v>40318</c:v>
                </c:pt>
                <c:pt idx="93">
                  <c:v>40319</c:v>
                </c:pt>
                <c:pt idx="94">
                  <c:v>40322</c:v>
                </c:pt>
                <c:pt idx="95">
                  <c:v>40323</c:v>
                </c:pt>
                <c:pt idx="96">
                  <c:v>40324</c:v>
                </c:pt>
                <c:pt idx="97">
                  <c:v>40325</c:v>
                </c:pt>
                <c:pt idx="98">
                  <c:v>40332</c:v>
                </c:pt>
                <c:pt idx="99">
                  <c:v>40333</c:v>
                </c:pt>
                <c:pt idx="100">
                  <c:v>40336</c:v>
                </c:pt>
                <c:pt idx="101">
                  <c:v>40337</c:v>
                </c:pt>
                <c:pt idx="102">
                  <c:v>40338</c:v>
                </c:pt>
                <c:pt idx="103">
                  <c:v>40339</c:v>
                </c:pt>
                <c:pt idx="104">
                  <c:v>40340</c:v>
                </c:pt>
                <c:pt idx="105">
                  <c:v>40341</c:v>
                </c:pt>
                <c:pt idx="106">
                  <c:v>40342</c:v>
                </c:pt>
                <c:pt idx="107">
                  <c:v>40343</c:v>
                </c:pt>
                <c:pt idx="108">
                  <c:v>40344</c:v>
                </c:pt>
                <c:pt idx="109">
                  <c:v>40345</c:v>
                </c:pt>
                <c:pt idx="110">
                  <c:v>40346</c:v>
                </c:pt>
                <c:pt idx="111">
                  <c:v>40347</c:v>
                </c:pt>
                <c:pt idx="112">
                  <c:v>40350</c:v>
                </c:pt>
                <c:pt idx="113">
                  <c:v>40351</c:v>
                </c:pt>
                <c:pt idx="114">
                  <c:v>40353</c:v>
                </c:pt>
                <c:pt idx="115">
                  <c:v>40354</c:v>
                </c:pt>
                <c:pt idx="116">
                  <c:v>40357</c:v>
                </c:pt>
                <c:pt idx="117">
                  <c:v>40358</c:v>
                </c:pt>
                <c:pt idx="118">
                  <c:v>40360</c:v>
                </c:pt>
                <c:pt idx="119">
                  <c:v>40361</c:v>
                </c:pt>
                <c:pt idx="120">
                  <c:v>40365</c:v>
                </c:pt>
                <c:pt idx="121">
                  <c:v>40366</c:v>
                </c:pt>
                <c:pt idx="122">
                  <c:v>40367</c:v>
                </c:pt>
                <c:pt idx="123">
                  <c:v>40368</c:v>
                </c:pt>
                <c:pt idx="124">
                  <c:v>40371</c:v>
                </c:pt>
                <c:pt idx="125">
                  <c:v>40372</c:v>
                </c:pt>
                <c:pt idx="126">
                  <c:v>40373</c:v>
                </c:pt>
                <c:pt idx="127">
                  <c:v>40374</c:v>
                </c:pt>
                <c:pt idx="128">
                  <c:v>40375</c:v>
                </c:pt>
                <c:pt idx="129">
                  <c:v>40378</c:v>
                </c:pt>
                <c:pt idx="130">
                  <c:v>40379</c:v>
                </c:pt>
                <c:pt idx="131">
                  <c:v>40380</c:v>
                </c:pt>
                <c:pt idx="132">
                  <c:v>40381</c:v>
                </c:pt>
                <c:pt idx="133">
                  <c:v>40382</c:v>
                </c:pt>
                <c:pt idx="134">
                  <c:v>40385</c:v>
                </c:pt>
                <c:pt idx="135">
                  <c:v>40386</c:v>
                </c:pt>
                <c:pt idx="136">
                  <c:v>40387</c:v>
                </c:pt>
                <c:pt idx="137">
                  <c:v>40388</c:v>
                </c:pt>
                <c:pt idx="138">
                  <c:v>40389</c:v>
                </c:pt>
                <c:pt idx="139">
                  <c:v>40392</c:v>
                </c:pt>
                <c:pt idx="140">
                  <c:v>40393</c:v>
                </c:pt>
                <c:pt idx="141">
                  <c:v>40394</c:v>
                </c:pt>
                <c:pt idx="142">
                  <c:v>40395</c:v>
                </c:pt>
                <c:pt idx="143">
                  <c:v>40396</c:v>
                </c:pt>
                <c:pt idx="144">
                  <c:v>40400</c:v>
                </c:pt>
                <c:pt idx="145">
                  <c:v>40401</c:v>
                </c:pt>
                <c:pt idx="146">
                  <c:v>40402</c:v>
                </c:pt>
                <c:pt idx="147">
                  <c:v>40403</c:v>
                </c:pt>
                <c:pt idx="148">
                  <c:v>40406</c:v>
                </c:pt>
                <c:pt idx="149">
                  <c:v>40407</c:v>
                </c:pt>
                <c:pt idx="150">
                  <c:v>40408</c:v>
                </c:pt>
                <c:pt idx="151">
                  <c:v>40409</c:v>
                </c:pt>
                <c:pt idx="152">
                  <c:v>40410</c:v>
                </c:pt>
                <c:pt idx="153">
                  <c:v>40413</c:v>
                </c:pt>
                <c:pt idx="154">
                  <c:v>40414</c:v>
                </c:pt>
                <c:pt idx="155">
                  <c:v>40415</c:v>
                </c:pt>
                <c:pt idx="156">
                  <c:v>40416</c:v>
                </c:pt>
                <c:pt idx="157">
                  <c:v>40417</c:v>
                </c:pt>
                <c:pt idx="158">
                  <c:v>40420</c:v>
                </c:pt>
                <c:pt idx="159">
                  <c:v>40421</c:v>
                </c:pt>
                <c:pt idx="160">
                  <c:v>40422</c:v>
                </c:pt>
                <c:pt idx="161">
                  <c:v>40423</c:v>
                </c:pt>
                <c:pt idx="162">
                  <c:v>40424</c:v>
                </c:pt>
                <c:pt idx="163">
                  <c:v>40428</c:v>
                </c:pt>
                <c:pt idx="164">
                  <c:v>40429</c:v>
                </c:pt>
                <c:pt idx="165">
                  <c:v>40430</c:v>
                </c:pt>
                <c:pt idx="166">
                  <c:v>40431</c:v>
                </c:pt>
                <c:pt idx="167">
                  <c:v>40434</c:v>
                </c:pt>
                <c:pt idx="168">
                  <c:v>40435</c:v>
                </c:pt>
                <c:pt idx="169">
                  <c:v>40436</c:v>
                </c:pt>
                <c:pt idx="170">
                  <c:v>40437</c:v>
                </c:pt>
                <c:pt idx="171">
                  <c:v>40438</c:v>
                </c:pt>
                <c:pt idx="172">
                  <c:v>40441</c:v>
                </c:pt>
                <c:pt idx="173">
                  <c:v>40442</c:v>
                </c:pt>
                <c:pt idx="174">
                  <c:v>40443</c:v>
                </c:pt>
                <c:pt idx="175">
                  <c:v>40444</c:v>
                </c:pt>
                <c:pt idx="176">
                  <c:v>40445</c:v>
                </c:pt>
                <c:pt idx="177">
                  <c:v>40448</c:v>
                </c:pt>
                <c:pt idx="178">
                  <c:v>40449</c:v>
                </c:pt>
                <c:pt idx="179">
                  <c:v>40450</c:v>
                </c:pt>
                <c:pt idx="180">
                  <c:v>40451</c:v>
                </c:pt>
                <c:pt idx="181">
                  <c:v>40452</c:v>
                </c:pt>
                <c:pt idx="182">
                  <c:v>40455</c:v>
                </c:pt>
                <c:pt idx="183">
                  <c:v>40456</c:v>
                </c:pt>
                <c:pt idx="184">
                  <c:v>40457</c:v>
                </c:pt>
                <c:pt idx="185">
                  <c:v>40458</c:v>
                </c:pt>
                <c:pt idx="186">
                  <c:v>40459</c:v>
                </c:pt>
                <c:pt idx="187">
                  <c:v>40462</c:v>
                </c:pt>
                <c:pt idx="188">
                  <c:v>40463</c:v>
                </c:pt>
                <c:pt idx="189">
                  <c:v>40464</c:v>
                </c:pt>
                <c:pt idx="190">
                  <c:v>40465</c:v>
                </c:pt>
                <c:pt idx="191">
                  <c:v>40466</c:v>
                </c:pt>
                <c:pt idx="192">
                  <c:v>40469</c:v>
                </c:pt>
                <c:pt idx="193">
                  <c:v>40470</c:v>
                </c:pt>
                <c:pt idx="194">
                  <c:v>40471</c:v>
                </c:pt>
                <c:pt idx="195">
                  <c:v>40472</c:v>
                </c:pt>
                <c:pt idx="196">
                  <c:v>40473</c:v>
                </c:pt>
                <c:pt idx="197">
                  <c:v>40476</c:v>
                </c:pt>
                <c:pt idx="198">
                  <c:v>40477</c:v>
                </c:pt>
                <c:pt idx="199">
                  <c:v>40478</c:v>
                </c:pt>
                <c:pt idx="200">
                  <c:v>40479</c:v>
                </c:pt>
                <c:pt idx="201">
                  <c:v>40480</c:v>
                </c:pt>
                <c:pt idx="202">
                  <c:v>40483</c:v>
                </c:pt>
                <c:pt idx="203">
                  <c:v>40484</c:v>
                </c:pt>
                <c:pt idx="204">
                  <c:v>40485</c:v>
                </c:pt>
                <c:pt idx="205">
                  <c:v>40486</c:v>
                </c:pt>
                <c:pt idx="206">
                  <c:v>40487</c:v>
                </c:pt>
                <c:pt idx="207">
                  <c:v>40490</c:v>
                </c:pt>
                <c:pt idx="208">
                  <c:v>40491</c:v>
                </c:pt>
                <c:pt idx="209">
                  <c:v>40492</c:v>
                </c:pt>
                <c:pt idx="210">
                  <c:v>40493</c:v>
                </c:pt>
                <c:pt idx="211">
                  <c:v>40494</c:v>
                </c:pt>
                <c:pt idx="212">
                  <c:v>40497</c:v>
                </c:pt>
                <c:pt idx="213">
                  <c:v>40498</c:v>
                </c:pt>
                <c:pt idx="214">
                  <c:v>40499</c:v>
                </c:pt>
                <c:pt idx="215">
                  <c:v>40500</c:v>
                </c:pt>
                <c:pt idx="216">
                  <c:v>40501</c:v>
                </c:pt>
                <c:pt idx="217">
                  <c:v>40504</c:v>
                </c:pt>
                <c:pt idx="218">
                  <c:v>40505</c:v>
                </c:pt>
                <c:pt idx="219">
                  <c:v>40506</c:v>
                </c:pt>
                <c:pt idx="220">
                  <c:v>40507</c:v>
                </c:pt>
                <c:pt idx="221">
                  <c:v>40508</c:v>
                </c:pt>
                <c:pt idx="222">
                  <c:v>40511</c:v>
                </c:pt>
                <c:pt idx="223">
                  <c:v>40512</c:v>
                </c:pt>
                <c:pt idx="224">
                  <c:v>40513</c:v>
                </c:pt>
                <c:pt idx="225">
                  <c:v>40514</c:v>
                </c:pt>
                <c:pt idx="226">
                  <c:v>40515</c:v>
                </c:pt>
                <c:pt idx="227">
                  <c:v>40518</c:v>
                </c:pt>
                <c:pt idx="228">
                  <c:v>40519</c:v>
                </c:pt>
                <c:pt idx="229">
                  <c:v>40520</c:v>
                </c:pt>
                <c:pt idx="230">
                  <c:v>40521</c:v>
                </c:pt>
                <c:pt idx="231">
                  <c:v>40522</c:v>
                </c:pt>
                <c:pt idx="232">
                  <c:v>40525</c:v>
                </c:pt>
                <c:pt idx="233">
                  <c:v>40526</c:v>
                </c:pt>
                <c:pt idx="234">
                  <c:v>40527</c:v>
                </c:pt>
                <c:pt idx="235">
                  <c:v>40528</c:v>
                </c:pt>
                <c:pt idx="236">
                  <c:v>40529</c:v>
                </c:pt>
                <c:pt idx="237">
                  <c:v>40532</c:v>
                </c:pt>
                <c:pt idx="238">
                  <c:v>40533</c:v>
                </c:pt>
                <c:pt idx="239">
                  <c:v>40534</c:v>
                </c:pt>
                <c:pt idx="240">
                  <c:v>40535</c:v>
                </c:pt>
                <c:pt idx="241">
                  <c:v>40539</c:v>
                </c:pt>
                <c:pt idx="242">
                  <c:v>40540</c:v>
                </c:pt>
                <c:pt idx="243">
                  <c:v>40541</c:v>
                </c:pt>
                <c:pt idx="244">
                  <c:v>40542</c:v>
                </c:pt>
                <c:pt idx="245">
                  <c:v>40543</c:v>
                </c:pt>
                <c:pt idx="246">
                  <c:v>40546</c:v>
                </c:pt>
                <c:pt idx="247">
                  <c:v>40547</c:v>
                </c:pt>
                <c:pt idx="248">
                  <c:v>40548</c:v>
                </c:pt>
                <c:pt idx="249">
                  <c:v>40549</c:v>
                </c:pt>
                <c:pt idx="250">
                  <c:v>40550</c:v>
                </c:pt>
                <c:pt idx="251">
                  <c:v>40553</c:v>
                </c:pt>
                <c:pt idx="252">
                  <c:v>40554</c:v>
                </c:pt>
                <c:pt idx="253">
                  <c:v>40555</c:v>
                </c:pt>
                <c:pt idx="254">
                  <c:v>40556</c:v>
                </c:pt>
                <c:pt idx="255">
                  <c:v>40557</c:v>
                </c:pt>
                <c:pt idx="256">
                  <c:v>40560</c:v>
                </c:pt>
                <c:pt idx="257">
                  <c:v>40561</c:v>
                </c:pt>
                <c:pt idx="258">
                  <c:v>40562</c:v>
                </c:pt>
                <c:pt idx="259">
                  <c:v>40563</c:v>
                </c:pt>
                <c:pt idx="260">
                  <c:v>40564</c:v>
                </c:pt>
                <c:pt idx="261">
                  <c:v>40567</c:v>
                </c:pt>
                <c:pt idx="262">
                  <c:v>40568</c:v>
                </c:pt>
                <c:pt idx="263">
                  <c:v>40569</c:v>
                </c:pt>
                <c:pt idx="264">
                  <c:v>40570</c:v>
                </c:pt>
                <c:pt idx="265">
                  <c:v>40571</c:v>
                </c:pt>
                <c:pt idx="266">
                  <c:v>40574</c:v>
                </c:pt>
                <c:pt idx="267">
                  <c:v>40575</c:v>
                </c:pt>
                <c:pt idx="268">
                  <c:v>40576</c:v>
                </c:pt>
                <c:pt idx="269">
                  <c:v>40577</c:v>
                </c:pt>
                <c:pt idx="270">
                  <c:v>40578</c:v>
                </c:pt>
                <c:pt idx="271">
                  <c:v>40581</c:v>
                </c:pt>
                <c:pt idx="272">
                  <c:v>40582</c:v>
                </c:pt>
                <c:pt idx="273">
                  <c:v>40583</c:v>
                </c:pt>
                <c:pt idx="274">
                  <c:v>40584</c:v>
                </c:pt>
                <c:pt idx="275">
                  <c:v>40585</c:v>
                </c:pt>
                <c:pt idx="276">
                  <c:v>40588</c:v>
                </c:pt>
                <c:pt idx="277">
                  <c:v>40589</c:v>
                </c:pt>
                <c:pt idx="278">
                  <c:v>40590</c:v>
                </c:pt>
                <c:pt idx="279">
                  <c:v>40591</c:v>
                </c:pt>
                <c:pt idx="280">
                  <c:v>40592</c:v>
                </c:pt>
                <c:pt idx="281">
                  <c:v>40595</c:v>
                </c:pt>
                <c:pt idx="282">
                  <c:v>40596</c:v>
                </c:pt>
                <c:pt idx="283">
                  <c:v>40597</c:v>
                </c:pt>
                <c:pt idx="284">
                  <c:v>40598</c:v>
                </c:pt>
                <c:pt idx="285">
                  <c:v>40599</c:v>
                </c:pt>
                <c:pt idx="286">
                  <c:v>40602</c:v>
                </c:pt>
                <c:pt idx="287">
                  <c:v>40603</c:v>
                </c:pt>
                <c:pt idx="288">
                  <c:v>40604</c:v>
                </c:pt>
                <c:pt idx="289">
                  <c:v>40605</c:v>
                </c:pt>
                <c:pt idx="290">
                  <c:v>40609</c:v>
                </c:pt>
                <c:pt idx="291">
                  <c:v>40610</c:v>
                </c:pt>
                <c:pt idx="292">
                  <c:v>40611</c:v>
                </c:pt>
                <c:pt idx="293">
                  <c:v>40612</c:v>
                </c:pt>
                <c:pt idx="294">
                  <c:v>40613</c:v>
                </c:pt>
                <c:pt idx="295">
                  <c:v>40616</c:v>
                </c:pt>
                <c:pt idx="296">
                  <c:v>40617</c:v>
                </c:pt>
                <c:pt idx="297">
                  <c:v>40618</c:v>
                </c:pt>
                <c:pt idx="298">
                  <c:v>40619</c:v>
                </c:pt>
                <c:pt idx="299">
                  <c:v>40620</c:v>
                </c:pt>
                <c:pt idx="300">
                  <c:v>40623</c:v>
                </c:pt>
                <c:pt idx="301">
                  <c:v>40624</c:v>
                </c:pt>
                <c:pt idx="302">
                  <c:v>40625</c:v>
                </c:pt>
                <c:pt idx="303">
                  <c:v>40626</c:v>
                </c:pt>
                <c:pt idx="304">
                  <c:v>40627</c:v>
                </c:pt>
                <c:pt idx="305">
                  <c:v>40630</c:v>
                </c:pt>
                <c:pt idx="306">
                  <c:v>40631</c:v>
                </c:pt>
                <c:pt idx="307">
                  <c:v>40632</c:v>
                </c:pt>
                <c:pt idx="308">
                  <c:v>40633</c:v>
                </c:pt>
                <c:pt idx="309">
                  <c:v>40634</c:v>
                </c:pt>
                <c:pt idx="310">
                  <c:v>40637</c:v>
                </c:pt>
                <c:pt idx="311">
                  <c:v>40638</c:v>
                </c:pt>
                <c:pt idx="312">
                  <c:v>40639</c:v>
                </c:pt>
                <c:pt idx="313">
                  <c:v>40640</c:v>
                </c:pt>
                <c:pt idx="314">
                  <c:v>40641</c:v>
                </c:pt>
                <c:pt idx="315">
                  <c:v>40644</c:v>
                </c:pt>
                <c:pt idx="316">
                  <c:v>40645</c:v>
                </c:pt>
                <c:pt idx="317">
                  <c:v>40646</c:v>
                </c:pt>
                <c:pt idx="318">
                  <c:v>40647</c:v>
                </c:pt>
                <c:pt idx="319">
                  <c:v>40648</c:v>
                </c:pt>
                <c:pt idx="320">
                  <c:v>40651</c:v>
                </c:pt>
                <c:pt idx="321">
                  <c:v>40652</c:v>
                </c:pt>
                <c:pt idx="322">
                  <c:v>40653</c:v>
                </c:pt>
                <c:pt idx="323">
                  <c:v>40658</c:v>
                </c:pt>
                <c:pt idx="324">
                  <c:v>40659</c:v>
                </c:pt>
                <c:pt idx="325">
                  <c:v>40660</c:v>
                </c:pt>
                <c:pt idx="326">
                  <c:v>40661</c:v>
                </c:pt>
                <c:pt idx="327">
                  <c:v>40662</c:v>
                </c:pt>
                <c:pt idx="328">
                  <c:v>40665</c:v>
                </c:pt>
                <c:pt idx="329">
                  <c:v>40666</c:v>
                </c:pt>
                <c:pt idx="330">
                  <c:v>40669</c:v>
                </c:pt>
                <c:pt idx="331">
                  <c:v>40672</c:v>
                </c:pt>
                <c:pt idx="332">
                  <c:v>40673</c:v>
                </c:pt>
                <c:pt idx="333">
                  <c:v>40674</c:v>
                </c:pt>
                <c:pt idx="334">
                  <c:v>40675</c:v>
                </c:pt>
                <c:pt idx="335">
                  <c:v>40676</c:v>
                </c:pt>
                <c:pt idx="336">
                  <c:v>40679</c:v>
                </c:pt>
                <c:pt idx="337">
                  <c:v>40680</c:v>
                </c:pt>
                <c:pt idx="338">
                  <c:v>40681</c:v>
                </c:pt>
                <c:pt idx="339">
                  <c:v>40682</c:v>
                </c:pt>
                <c:pt idx="340">
                  <c:v>40683</c:v>
                </c:pt>
                <c:pt idx="341">
                  <c:v>40686</c:v>
                </c:pt>
                <c:pt idx="342">
                  <c:v>40687</c:v>
                </c:pt>
                <c:pt idx="343">
                  <c:v>40688</c:v>
                </c:pt>
                <c:pt idx="344">
                  <c:v>40689</c:v>
                </c:pt>
                <c:pt idx="345">
                  <c:v>40690</c:v>
                </c:pt>
                <c:pt idx="346">
                  <c:v>40693</c:v>
                </c:pt>
                <c:pt idx="347">
                  <c:v>40694</c:v>
                </c:pt>
                <c:pt idx="348">
                  <c:v>40695</c:v>
                </c:pt>
                <c:pt idx="349">
                  <c:v>40696</c:v>
                </c:pt>
                <c:pt idx="350">
                  <c:v>40697</c:v>
                </c:pt>
                <c:pt idx="351">
                  <c:v>40700</c:v>
                </c:pt>
                <c:pt idx="352">
                  <c:v>40701</c:v>
                </c:pt>
                <c:pt idx="353">
                  <c:v>40702</c:v>
                </c:pt>
                <c:pt idx="354">
                  <c:v>40703</c:v>
                </c:pt>
                <c:pt idx="355">
                  <c:v>40704</c:v>
                </c:pt>
                <c:pt idx="356">
                  <c:v>40707</c:v>
                </c:pt>
                <c:pt idx="357">
                  <c:v>40708</c:v>
                </c:pt>
                <c:pt idx="358">
                  <c:v>40709</c:v>
                </c:pt>
                <c:pt idx="359">
                  <c:v>40710</c:v>
                </c:pt>
                <c:pt idx="360">
                  <c:v>40711</c:v>
                </c:pt>
                <c:pt idx="361">
                  <c:v>40714</c:v>
                </c:pt>
                <c:pt idx="362">
                  <c:v>40715</c:v>
                </c:pt>
                <c:pt idx="363">
                  <c:v>40716</c:v>
                </c:pt>
                <c:pt idx="364">
                  <c:v>40717</c:v>
                </c:pt>
                <c:pt idx="365">
                  <c:v>40718</c:v>
                </c:pt>
                <c:pt idx="366">
                  <c:v>40721</c:v>
                </c:pt>
                <c:pt idx="367">
                  <c:v>40722</c:v>
                </c:pt>
                <c:pt idx="368">
                  <c:v>40723</c:v>
                </c:pt>
                <c:pt idx="369">
                  <c:v>40724</c:v>
                </c:pt>
                <c:pt idx="370">
                  <c:v>40725</c:v>
                </c:pt>
                <c:pt idx="371">
                  <c:v>40728</c:v>
                </c:pt>
                <c:pt idx="372">
                  <c:v>40729</c:v>
                </c:pt>
                <c:pt idx="373">
                  <c:v>40730</c:v>
                </c:pt>
                <c:pt idx="374">
                  <c:v>40731</c:v>
                </c:pt>
                <c:pt idx="375">
                  <c:v>40732</c:v>
                </c:pt>
                <c:pt idx="376">
                  <c:v>40735</c:v>
                </c:pt>
                <c:pt idx="377">
                  <c:v>40736</c:v>
                </c:pt>
                <c:pt idx="378">
                  <c:v>40737</c:v>
                </c:pt>
                <c:pt idx="379">
                  <c:v>40738</c:v>
                </c:pt>
                <c:pt idx="380">
                  <c:v>40739</c:v>
                </c:pt>
                <c:pt idx="381">
                  <c:v>40742</c:v>
                </c:pt>
                <c:pt idx="382">
                  <c:v>40743</c:v>
                </c:pt>
                <c:pt idx="383">
                  <c:v>40744</c:v>
                </c:pt>
                <c:pt idx="384">
                  <c:v>40745</c:v>
                </c:pt>
                <c:pt idx="385">
                  <c:v>40746</c:v>
                </c:pt>
                <c:pt idx="386">
                  <c:v>40749</c:v>
                </c:pt>
                <c:pt idx="387">
                  <c:v>40750</c:v>
                </c:pt>
                <c:pt idx="388">
                  <c:v>40751</c:v>
                </c:pt>
                <c:pt idx="389">
                  <c:v>40752</c:v>
                </c:pt>
                <c:pt idx="390">
                  <c:v>40753</c:v>
                </c:pt>
                <c:pt idx="391">
                  <c:v>40756</c:v>
                </c:pt>
                <c:pt idx="392">
                  <c:v>40757</c:v>
                </c:pt>
                <c:pt idx="393">
                  <c:v>40758</c:v>
                </c:pt>
                <c:pt idx="394">
                  <c:v>40759</c:v>
                </c:pt>
                <c:pt idx="395">
                  <c:v>40760</c:v>
                </c:pt>
                <c:pt idx="396">
                  <c:v>40763</c:v>
                </c:pt>
                <c:pt idx="397">
                  <c:v>40765</c:v>
                </c:pt>
                <c:pt idx="398">
                  <c:v>40766</c:v>
                </c:pt>
                <c:pt idx="399">
                  <c:v>40767</c:v>
                </c:pt>
                <c:pt idx="400">
                  <c:v>40770</c:v>
                </c:pt>
                <c:pt idx="401">
                  <c:v>40771</c:v>
                </c:pt>
                <c:pt idx="402">
                  <c:v>40772</c:v>
                </c:pt>
                <c:pt idx="403">
                  <c:v>40773</c:v>
                </c:pt>
                <c:pt idx="404">
                  <c:v>40777</c:v>
                </c:pt>
                <c:pt idx="405">
                  <c:v>40778</c:v>
                </c:pt>
                <c:pt idx="406">
                  <c:v>40779</c:v>
                </c:pt>
                <c:pt idx="407">
                  <c:v>40780</c:v>
                </c:pt>
                <c:pt idx="408">
                  <c:v>40781</c:v>
                </c:pt>
                <c:pt idx="409">
                  <c:v>40784</c:v>
                </c:pt>
                <c:pt idx="410">
                  <c:v>40785</c:v>
                </c:pt>
                <c:pt idx="411">
                  <c:v>40786</c:v>
                </c:pt>
                <c:pt idx="412">
                  <c:v>40787</c:v>
                </c:pt>
                <c:pt idx="413">
                  <c:v>40788</c:v>
                </c:pt>
                <c:pt idx="414">
                  <c:v>40793</c:v>
                </c:pt>
                <c:pt idx="415">
                  <c:v>40795</c:v>
                </c:pt>
                <c:pt idx="416">
                  <c:v>40798</c:v>
                </c:pt>
                <c:pt idx="417">
                  <c:v>40799</c:v>
                </c:pt>
                <c:pt idx="418">
                  <c:v>40800</c:v>
                </c:pt>
                <c:pt idx="419">
                  <c:v>40801</c:v>
                </c:pt>
                <c:pt idx="420">
                  <c:v>40802</c:v>
                </c:pt>
                <c:pt idx="421">
                  <c:v>40805</c:v>
                </c:pt>
                <c:pt idx="422">
                  <c:v>40806</c:v>
                </c:pt>
                <c:pt idx="423">
                  <c:v>40807</c:v>
                </c:pt>
                <c:pt idx="424">
                  <c:v>40808</c:v>
                </c:pt>
                <c:pt idx="425">
                  <c:v>40809</c:v>
                </c:pt>
                <c:pt idx="426">
                  <c:v>40812</c:v>
                </c:pt>
                <c:pt idx="427">
                  <c:v>40813</c:v>
                </c:pt>
                <c:pt idx="428">
                  <c:v>40814</c:v>
                </c:pt>
                <c:pt idx="429">
                  <c:v>40815</c:v>
                </c:pt>
                <c:pt idx="430">
                  <c:v>40816</c:v>
                </c:pt>
                <c:pt idx="431">
                  <c:v>40819</c:v>
                </c:pt>
                <c:pt idx="432">
                  <c:v>40820</c:v>
                </c:pt>
                <c:pt idx="433">
                  <c:v>40821</c:v>
                </c:pt>
                <c:pt idx="434">
                  <c:v>40822</c:v>
                </c:pt>
                <c:pt idx="435">
                  <c:v>40823</c:v>
                </c:pt>
                <c:pt idx="436">
                  <c:v>40826</c:v>
                </c:pt>
                <c:pt idx="437">
                  <c:v>40827</c:v>
                </c:pt>
                <c:pt idx="438">
                  <c:v>40828</c:v>
                </c:pt>
                <c:pt idx="439">
                  <c:v>40829</c:v>
                </c:pt>
                <c:pt idx="440">
                  <c:v>40830</c:v>
                </c:pt>
                <c:pt idx="441">
                  <c:v>40833</c:v>
                </c:pt>
                <c:pt idx="442">
                  <c:v>40834</c:v>
                </c:pt>
                <c:pt idx="443">
                  <c:v>40835</c:v>
                </c:pt>
                <c:pt idx="444">
                  <c:v>40836</c:v>
                </c:pt>
                <c:pt idx="445">
                  <c:v>40837</c:v>
                </c:pt>
                <c:pt idx="446">
                  <c:v>40840</c:v>
                </c:pt>
                <c:pt idx="447">
                  <c:v>40841</c:v>
                </c:pt>
                <c:pt idx="448">
                  <c:v>40843</c:v>
                </c:pt>
                <c:pt idx="449">
                  <c:v>40844</c:v>
                </c:pt>
                <c:pt idx="450">
                  <c:v>40847</c:v>
                </c:pt>
                <c:pt idx="451">
                  <c:v>40848</c:v>
                </c:pt>
                <c:pt idx="452">
                  <c:v>40849</c:v>
                </c:pt>
                <c:pt idx="453">
                  <c:v>40850</c:v>
                </c:pt>
                <c:pt idx="454">
                  <c:v>40851</c:v>
                </c:pt>
                <c:pt idx="455">
                  <c:v>40855</c:v>
                </c:pt>
                <c:pt idx="456">
                  <c:v>40856</c:v>
                </c:pt>
                <c:pt idx="457">
                  <c:v>40857</c:v>
                </c:pt>
                <c:pt idx="458">
                  <c:v>40858</c:v>
                </c:pt>
                <c:pt idx="459">
                  <c:v>40861</c:v>
                </c:pt>
                <c:pt idx="460">
                  <c:v>40863</c:v>
                </c:pt>
                <c:pt idx="461">
                  <c:v>40864</c:v>
                </c:pt>
                <c:pt idx="462">
                  <c:v>40865</c:v>
                </c:pt>
                <c:pt idx="463">
                  <c:v>40868</c:v>
                </c:pt>
                <c:pt idx="464">
                  <c:v>40869</c:v>
                </c:pt>
                <c:pt idx="465">
                  <c:v>40870</c:v>
                </c:pt>
                <c:pt idx="466">
                  <c:v>40875</c:v>
                </c:pt>
                <c:pt idx="467">
                  <c:v>40876</c:v>
                </c:pt>
                <c:pt idx="468">
                  <c:v>40877</c:v>
                </c:pt>
                <c:pt idx="469">
                  <c:v>40878</c:v>
                </c:pt>
                <c:pt idx="470">
                  <c:v>40879</c:v>
                </c:pt>
                <c:pt idx="471">
                  <c:v>40882</c:v>
                </c:pt>
                <c:pt idx="472">
                  <c:v>40883</c:v>
                </c:pt>
                <c:pt idx="473">
                  <c:v>40884</c:v>
                </c:pt>
                <c:pt idx="474">
                  <c:v>40885</c:v>
                </c:pt>
                <c:pt idx="475">
                  <c:v>40886</c:v>
                </c:pt>
                <c:pt idx="476">
                  <c:v>40889</c:v>
                </c:pt>
                <c:pt idx="477">
                  <c:v>40890</c:v>
                </c:pt>
                <c:pt idx="478">
                  <c:v>40891</c:v>
                </c:pt>
                <c:pt idx="479">
                  <c:v>40892</c:v>
                </c:pt>
                <c:pt idx="480">
                  <c:v>40893</c:v>
                </c:pt>
                <c:pt idx="481">
                  <c:v>40896</c:v>
                </c:pt>
                <c:pt idx="482">
                  <c:v>40897</c:v>
                </c:pt>
                <c:pt idx="483">
                  <c:v>40898</c:v>
                </c:pt>
                <c:pt idx="484">
                  <c:v>40899</c:v>
                </c:pt>
                <c:pt idx="485">
                  <c:v>40900</c:v>
                </c:pt>
                <c:pt idx="486">
                  <c:v>40907</c:v>
                </c:pt>
                <c:pt idx="487">
                  <c:v>40911</c:v>
                </c:pt>
                <c:pt idx="488">
                  <c:v>40912</c:v>
                </c:pt>
                <c:pt idx="489">
                  <c:v>40913</c:v>
                </c:pt>
                <c:pt idx="490">
                  <c:v>40914</c:v>
                </c:pt>
                <c:pt idx="491">
                  <c:v>40917</c:v>
                </c:pt>
                <c:pt idx="492">
                  <c:v>40918</c:v>
                </c:pt>
                <c:pt idx="493">
                  <c:v>40919</c:v>
                </c:pt>
                <c:pt idx="494">
                  <c:v>40920</c:v>
                </c:pt>
                <c:pt idx="495">
                  <c:v>40921</c:v>
                </c:pt>
                <c:pt idx="496">
                  <c:v>40925</c:v>
                </c:pt>
                <c:pt idx="497">
                  <c:v>40926</c:v>
                </c:pt>
                <c:pt idx="498">
                  <c:v>40927</c:v>
                </c:pt>
                <c:pt idx="499">
                  <c:v>40928</c:v>
                </c:pt>
                <c:pt idx="500">
                  <c:v>40931</c:v>
                </c:pt>
                <c:pt idx="501">
                  <c:v>40933</c:v>
                </c:pt>
                <c:pt idx="502">
                  <c:v>40934</c:v>
                </c:pt>
                <c:pt idx="503">
                  <c:v>40935</c:v>
                </c:pt>
                <c:pt idx="504">
                  <c:v>40938</c:v>
                </c:pt>
                <c:pt idx="505">
                  <c:v>40939</c:v>
                </c:pt>
                <c:pt idx="506">
                  <c:v>40940</c:v>
                </c:pt>
                <c:pt idx="507">
                  <c:v>40941</c:v>
                </c:pt>
                <c:pt idx="508">
                  <c:v>40942</c:v>
                </c:pt>
                <c:pt idx="509">
                  <c:v>40945</c:v>
                </c:pt>
                <c:pt idx="510">
                  <c:v>40946</c:v>
                </c:pt>
                <c:pt idx="511">
                  <c:v>40947</c:v>
                </c:pt>
                <c:pt idx="512">
                  <c:v>40948</c:v>
                </c:pt>
                <c:pt idx="513">
                  <c:v>40949</c:v>
                </c:pt>
                <c:pt idx="514">
                  <c:v>40952</c:v>
                </c:pt>
                <c:pt idx="515">
                  <c:v>40953</c:v>
                </c:pt>
                <c:pt idx="516">
                  <c:v>40954</c:v>
                </c:pt>
                <c:pt idx="517">
                  <c:v>40955</c:v>
                </c:pt>
                <c:pt idx="518">
                  <c:v>40960</c:v>
                </c:pt>
                <c:pt idx="519">
                  <c:v>40961</c:v>
                </c:pt>
                <c:pt idx="520">
                  <c:v>40962</c:v>
                </c:pt>
                <c:pt idx="521">
                  <c:v>40963</c:v>
                </c:pt>
                <c:pt idx="522">
                  <c:v>40966</c:v>
                </c:pt>
                <c:pt idx="523">
                  <c:v>40967</c:v>
                </c:pt>
                <c:pt idx="524">
                  <c:v>40968</c:v>
                </c:pt>
                <c:pt idx="525">
                  <c:v>40969</c:v>
                </c:pt>
                <c:pt idx="526">
                  <c:v>40970</c:v>
                </c:pt>
                <c:pt idx="527">
                  <c:v>40973</c:v>
                </c:pt>
                <c:pt idx="528">
                  <c:v>40974</c:v>
                </c:pt>
                <c:pt idx="529">
                  <c:v>40975</c:v>
                </c:pt>
                <c:pt idx="530">
                  <c:v>40976</c:v>
                </c:pt>
                <c:pt idx="531">
                  <c:v>40977</c:v>
                </c:pt>
                <c:pt idx="532">
                  <c:v>40980</c:v>
                </c:pt>
                <c:pt idx="533">
                  <c:v>40981</c:v>
                </c:pt>
                <c:pt idx="534">
                  <c:v>40982</c:v>
                </c:pt>
                <c:pt idx="535">
                  <c:v>40983</c:v>
                </c:pt>
                <c:pt idx="536">
                  <c:v>40990</c:v>
                </c:pt>
                <c:pt idx="537">
                  <c:v>40994</c:v>
                </c:pt>
                <c:pt idx="538">
                  <c:v>40995</c:v>
                </c:pt>
                <c:pt idx="539">
                  <c:v>41001</c:v>
                </c:pt>
                <c:pt idx="540">
                  <c:v>41002</c:v>
                </c:pt>
                <c:pt idx="541">
                  <c:v>41008</c:v>
                </c:pt>
                <c:pt idx="542">
                  <c:v>41010</c:v>
                </c:pt>
                <c:pt idx="543">
                  <c:v>41012</c:v>
                </c:pt>
                <c:pt idx="544">
                  <c:v>41015</c:v>
                </c:pt>
                <c:pt idx="545">
                  <c:v>41016</c:v>
                </c:pt>
                <c:pt idx="546">
                  <c:v>41017</c:v>
                </c:pt>
                <c:pt idx="547">
                  <c:v>41018</c:v>
                </c:pt>
                <c:pt idx="548">
                  <c:v>41019</c:v>
                </c:pt>
                <c:pt idx="549">
                  <c:v>41022</c:v>
                </c:pt>
                <c:pt idx="550">
                  <c:v>41023</c:v>
                </c:pt>
                <c:pt idx="551">
                  <c:v>41024</c:v>
                </c:pt>
                <c:pt idx="552">
                  <c:v>41025</c:v>
                </c:pt>
                <c:pt idx="553">
                  <c:v>41026</c:v>
                </c:pt>
                <c:pt idx="554">
                  <c:v>41030</c:v>
                </c:pt>
                <c:pt idx="555">
                  <c:v>41031</c:v>
                </c:pt>
                <c:pt idx="556">
                  <c:v>41032</c:v>
                </c:pt>
                <c:pt idx="557">
                  <c:v>41033</c:v>
                </c:pt>
                <c:pt idx="558">
                  <c:v>41036</c:v>
                </c:pt>
                <c:pt idx="559">
                  <c:v>41037</c:v>
                </c:pt>
                <c:pt idx="560">
                  <c:v>41038</c:v>
                </c:pt>
                <c:pt idx="561">
                  <c:v>41039</c:v>
                </c:pt>
                <c:pt idx="562">
                  <c:v>41040</c:v>
                </c:pt>
                <c:pt idx="563">
                  <c:v>41043</c:v>
                </c:pt>
                <c:pt idx="564">
                  <c:v>41044</c:v>
                </c:pt>
                <c:pt idx="565">
                  <c:v>41045</c:v>
                </c:pt>
                <c:pt idx="566">
                  <c:v>41046</c:v>
                </c:pt>
                <c:pt idx="567">
                  <c:v>41047</c:v>
                </c:pt>
                <c:pt idx="568">
                  <c:v>41050</c:v>
                </c:pt>
                <c:pt idx="569">
                  <c:v>41051</c:v>
                </c:pt>
                <c:pt idx="570">
                  <c:v>41052</c:v>
                </c:pt>
                <c:pt idx="571">
                  <c:v>41053</c:v>
                </c:pt>
                <c:pt idx="572">
                  <c:v>41054</c:v>
                </c:pt>
                <c:pt idx="573">
                  <c:v>41057</c:v>
                </c:pt>
                <c:pt idx="574">
                  <c:v>41058</c:v>
                </c:pt>
                <c:pt idx="575">
                  <c:v>41059</c:v>
                </c:pt>
                <c:pt idx="576">
                  <c:v>41061</c:v>
                </c:pt>
                <c:pt idx="577">
                  <c:v>41064</c:v>
                </c:pt>
                <c:pt idx="578">
                  <c:v>41065</c:v>
                </c:pt>
                <c:pt idx="579">
                  <c:v>41067</c:v>
                </c:pt>
                <c:pt idx="580">
                  <c:v>41068</c:v>
                </c:pt>
                <c:pt idx="581">
                  <c:v>41071</c:v>
                </c:pt>
                <c:pt idx="582">
                  <c:v>41072</c:v>
                </c:pt>
                <c:pt idx="583">
                  <c:v>41073</c:v>
                </c:pt>
                <c:pt idx="584">
                  <c:v>41074</c:v>
                </c:pt>
                <c:pt idx="585">
                  <c:v>41075</c:v>
                </c:pt>
                <c:pt idx="586">
                  <c:v>41078</c:v>
                </c:pt>
                <c:pt idx="587">
                  <c:v>41079</c:v>
                </c:pt>
                <c:pt idx="588">
                  <c:v>41080</c:v>
                </c:pt>
                <c:pt idx="589">
                  <c:v>41081</c:v>
                </c:pt>
                <c:pt idx="590">
                  <c:v>41082</c:v>
                </c:pt>
                <c:pt idx="591">
                  <c:v>41085</c:v>
                </c:pt>
                <c:pt idx="592">
                  <c:v>41086</c:v>
                </c:pt>
                <c:pt idx="593">
                  <c:v>41087</c:v>
                </c:pt>
                <c:pt idx="594">
                  <c:v>41088</c:v>
                </c:pt>
                <c:pt idx="595">
                  <c:v>41089</c:v>
                </c:pt>
                <c:pt idx="596">
                  <c:v>41092</c:v>
                </c:pt>
                <c:pt idx="597">
                  <c:v>41093</c:v>
                </c:pt>
                <c:pt idx="598">
                  <c:v>41094</c:v>
                </c:pt>
                <c:pt idx="599">
                  <c:v>41095</c:v>
                </c:pt>
                <c:pt idx="600">
                  <c:v>41099</c:v>
                </c:pt>
                <c:pt idx="601">
                  <c:v>41100</c:v>
                </c:pt>
                <c:pt idx="602">
                  <c:v>41101</c:v>
                </c:pt>
                <c:pt idx="603">
                  <c:v>41102</c:v>
                </c:pt>
                <c:pt idx="604">
                  <c:v>41103</c:v>
                </c:pt>
                <c:pt idx="605">
                  <c:v>41106</c:v>
                </c:pt>
                <c:pt idx="606">
                  <c:v>41107</c:v>
                </c:pt>
                <c:pt idx="607">
                  <c:v>41108</c:v>
                </c:pt>
                <c:pt idx="608">
                  <c:v>41109</c:v>
                </c:pt>
                <c:pt idx="609">
                  <c:v>41110</c:v>
                </c:pt>
                <c:pt idx="610">
                  <c:v>41113</c:v>
                </c:pt>
                <c:pt idx="611">
                  <c:v>41114</c:v>
                </c:pt>
                <c:pt idx="612">
                  <c:v>41115</c:v>
                </c:pt>
                <c:pt idx="613">
                  <c:v>41116</c:v>
                </c:pt>
                <c:pt idx="614">
                  <c:v>41117</c:v>
                </c:pt>
                <c:pt idx="615">
                  <c:v>41120</c:v>
                </c:pt>
                <c:pt idx="616">
                  <c:v>41121</c:v>
                </c:pt>
                <c:pt idx="617">
                  <c:v>41122</c:v>
                </c:pt>
                <c:pt idx="618">
                  <c:v>41123</c:v>
                </c:pt>
                <c:pt idx="619">
                  <c:v>41124</c:v>
                </c:pt>
                <c:pt idx="620">
                  <c:v>41127</c:v>
                </c:pt>
                <c:pt idx="621">
                  <c:v>41128</c:v>
                </c:pt>
                <c:pt idx="622">
                  <c:v>41129</c:v>
                </c:pt>
                <c:pt idx="623">
                  <c:v>41130</c:v>
                </c:pt>
                <c:pt idx="624">
                  <c:v>41131</c:v>
                </c:pt>
                <c:pt idx="625">
                  <c:v>41134</c:v>
                </c:pt>
                <c:pt idx="626">
                  <c:v>41135</c:v>
                </c:pt>
                <c:pt idx="627">
                  <c:v>41136</c:v>
                </c:pt>
                <c:pt idx="628">
                  <c:v>41137</c:v>
                </c:pt>
                <c:pt idx="629">
                  <c:v>41138</c:v>
                </c:pt>
                <c:pt idx="630">
                  <c:v>41141</c:v>
                </c:pt>
                <c:pt idx="631">
                  <c:v>41142</c:v>
                </c:pt>
                <c:pt idx="632">
                  <c:v>41143</c:v>
                </c:pt>
                <c:pt idx="633">
                  <c:v>41144</c:v>
                </c:pt>
                <c:pt idx="634">
                  <c:v>41145</c:v>
                </c:pt>
                <c:pt idx="635">
                  <c:v>41148</c:v>
                </c:pt>
                <c:pt idx="636">
                  <c:v>41149</c:v>
                </c:pt>
                <c:pt idx="637">
                  <c:v>41150</c:v>
                </c:pt>
                <c:pt idx="638">
                  <c:v>41151</c:v>
                </c:pt>
                <c:pt idx="639">
                  <c:v>41152</c:v>
                </c:pt>
                <c:pt idx="640">
                  <c:v>41156</c:v>
                </c:pt>
                <c:pt idx="641">
                  <c:v>41157</c:v>
                </c:pt>
                <c:pt idx="642">
                  <c:v>41162</c:v>
                </c:pt>
                <c:pt idx="643">
                  <c:v>41163</c:v>
                </c:pt>
                <c:pt idx="644">
                  <c:v>41164</c:v>
                </c:pt>
                <c:pt idx="645">
                  <c:v>41165</c:v>
                </c:pt>
                <c:pt idx="646">
                  <c:v>41166</c:v>
                </c:pt>
                <c:pt idx="647">
                  <c:v>41169</c:v>
                </c:pt>
                <c:pt idx="648">
                  <c:v>41170</c:v>
                </c:pt>
                <c:pt idx="649">
                  <c:v>41171</c:v>
                </c:pt>
                <c:pt idx="650">
                  <c:v>41172</c:v>
                </c:pt>
                <c:pt idx="651">
                  <c:v>41173</c:v>
                </c:pt>
                <c:pt idx="652">
                  <c:v>41176</c:v>
                </c:pt>
                <c:pt idx="653">
                  <c:v>41177</c:v>
                </c:pt>
                <c:pt idx="654">
                  <c:v>41178</c:v>
                </c:pt>
                <c:pt idx="655">
                  <c:v>41179</c:v>
                </c:pt>
                <c:pt idx="656">
                  <c:v>41180</c:v>
                </c:pt>
                <c:pt idx="657">
                  <c:v>41183</c:v>
                </c:pt>
                <c:pt idx="658">
                  <c:v>41184</c:v>
                </c:pt>
                <c:pt idx="659">
                  <c:v>41185</c:v>
                </c:pt>
                <c:pt idx="660">
                  <c:v>41186</c:v>
                </c:pt>
                <c:pt idx="661">
                  <c:v>41187</c:v>
                </c:pt>
                <c:pt idx="662">
                  <c:v>41190</c:v>
                </c:pt>
                <c:pt idx="663">
                  <c:v>41191</c:v>
                </c:pt>
                <c:pt idx="664">
                  <c:v>41192</c:v>
                </c:pt>
                <c:pt idx="665">
                  <c:v>41194</c:v>
                </c:pt>
                <c:pt idx="666">
                  <c:v>41197</c:v>
                </c:pt>
                <c:pt idx="667">
                  <c:v>41198</c:v>
                </c:pt>
                <c:pt idx="668">
                  <c:v>41199</c:v>
                </c:pt>
                <c:pt idx="669">
                  <c:v>41200</c:v>
                </c:pt>
                <c:pt idx="670">
                  <c:v>41201</c:v>
                </c:pt>
                <c:pt idx="671">
                  <c:v>41204</c:v>
                </c:pt>
                <c:pt idx="672">
                  <c:v>41205</c:v>
                </c:pt>
                <c:pt idx="673">
                  <c:v>41206</c:v>
                </c:pt>
                <c:pt idx="674">
                  <c:v>41207</c:v>
                </c:pt>
                <c:pt idx="675">
                  <c:v>41208</c:v>
                </c:pt>
                <c:pt idx="676">
                  <c:v>41212</c:v>
                </c:pt>
                <c:pt idx="677">
                  <c:v>41213</c:v>
                </c:pt>
                <c:pt idx="678">
                  <c:v>41215</c:v>
                </c:pt>
                <c:pt idx="679">
                  <c:v>41218</c:v>
                </c:pt>
                <c:pt idx="680">
                  <c:v>41219</c:v>
                </c:pt>
                <c:pt idx="681">
                  <c:v>41220</c:v>
                </c:pt>
                <c:pt idx="682">
                  <c:v>41221</c:v>
                </c:pt>
                <c:pt idx="683">
                  <c:v>41222</c:v>
                </c:pt>
                <c:pt idx="684">
                  <c:v>41225</c:v>
                </c:pt>
                <c:pt idx="685">
                  <c:v>41226</c:v>
                </c:pt>
                <c:pt idx="686">
                  <c:v>41228</c:v>
                </c:pt>
                <c:pt idx="687">
                  <c:v>41233</c:v>
                </c:pt>
                <c:pt idx="688">
                  <c:v>41234</c:v>
                </c:pt>
                <c:pt idx="689">
                  <c:v>41239</c:v>
                </c:pt>
                <c:pt idx="690">
                  <c:v>41240</c:v>
                </c:pt>
                <c:pt idx="691">
                  <c:v>41241</c:v>
                </c:pt>
                <c:pt idx="692">
                  <c:v>41242</c:v>
                </c:pt>
                <c:pt idx="693">
                  <c:v>41243</c:v>
                </c:pt>
                <c:pt idx="694">
                  <c:v>41247</c:v>
                </c:pt>
                <c:pt idx="695">
                  <c:v>41248</c:v>
                </c:pt>
                <c:pt idx="696">
                  <c:v>41249</c:v>
                </c:pt>
                <c:pt idx="697">
                  <c:v>41250</c:v>
                </c:pt>
                <c:pt idx="698">
                  <c:v>41253</c:v>
                </c:pt>
                <c:pt idx="699">
                  <c:v>41254</c:v>
                </c:pt>
                <c:pt idx="700">
                  <c:v>41255</c:v>
                </c:pt>
                <c:pt idx="701">
                  <c:v>41256</c:v>
                </c:pt>
                <c:pt idx="702">
                  <c:v>41257</c:v>
                </c:pt>
                <c:pt idx="703">
                  <c:v>41260</c:v>
                </c:pt>
                <c:pt idx="704">
                  <c:v>41261</c:v>
                </c:pt>
                <c:pt idx="705">
                  <c:v>41262</c:v>
                </c:pt>
                <c:pt idx="706">
                  <c:v>41267</c:v>
                </c:pt>
                <c:pt idx="707">
                  <c:v>41269</c:v>
                </c:pt>
                <c:pt idx="708">
                  <c:v>41270</c:v>
                </c:pt>
                <c:pt idx="709">
                  <c:v>41274</c:v>
                </c:pt>
                <c:pt idx="710">
                  <c:v>41276</c:v>
                </c:pt>
                <c:pt idx="711">
                  <c:v>41277</c:v>
                </c:pt>
                <c:pt idx="712">
                  <c:v>41281</c:v>
                </c:pt>
                <c:pt idx="713">
                  <c:v>41282</c:v>
                </c:pt>
                <c:pt idx="714">
                  <c:v>41283</c:v>
                </c:pt>
                <c:pt idx="715">
                  <c:v>41284</c:v>
                </c:pt>
                <c:pt idx="716">
                  <c:v>41285</c:v>
                </c:pt>
                <c:pt idx="717">
                  <c:v>41288</c:v>
                </c:pt>
                <c:pt idx="718">
                  <c:v>41289</c:v>
                </c:pt>
                <c:pt idx="719">
                  <c:v>41290</c:v>
                </c:pt>
                <c:pt idx="720">
                  <c:v>41291</c:v>
                </c:pt>
                <c:pt idx="721">
                  <c:v>41292</c:v>
                </c:pt>
                <c:pt idx="722">
                  <c:v>41296</c:v>
                </c:pt>
                <c:pt idx="723">
                  <c:v>41297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41311</c:v>
                </c:pt>
                <c:pt idx="732">
                  <c:v>41312</c:v>
                </c:pt>
                <c:pt idx="733">
                  <c:v>41318</c:v>
                </c:pt>
                <c:pt idx="734">
                  <c:v>41319</c:v>
                </c:pt>
                <c:pt idx="735">
                  <c:v>41320</c:v>
                </c:pt>
                <c:pt idx="736">
                  <c:v>41323</c:v>
                </c:pt>
                <c:pt idx="737">
                  <c:v>41324</c:v>
                </c:pt>
                <c:pt idx="738">
                  <c:v>41327</c:v>
                </c:pt>
                <c:pt idx="739">
                  <c:v>41330</c:v>
                </c:pt>
                <c:pt idx="740">
                  <c:v>41331</c:v>
                </c:pt>
                <c:pt idx="741">
                  <c:v>41332</c:v>
                </c:pt>
                <c:pt idx="742">
                  <c:v>41334</c:v>
                </c:pt>
                <c:pt idx="743">
                  <c:v>41337</c:v>
                </c:pt>
                <c:pt idx="744">
                  <c:v>41339</c:v>
                </c:pt>
                <c:pt idx="745">
                  <c:v>41340</c:v>
                </c:pt>
                <c:pt idx="746">
                  <c:v>41341</c:v>
                </c:pt>
                <c:pt idx="747">
                  <c:v>41344</c:v>
                </c:pt>
                <c:pt idx="748">
                  <c:v>41345</c:v>
                </c:pt>
                <c:pt idx="749">
                  <c:v>41346</c:v>
                </c:pt>
                <c:pt idx="750">
                  <c:v>41347</c:v>
                </c:pt>
                <c:pt idx="751">
                  <c:v>41348</c:v>
                </c:pt>
                <c:pt idx="752">
                  <c:v>41351</c:v>
                </c:pt>
                <c:pt idx="753">
                  <c:v>41354</c:v>
                </c:pt>
                <c:pt idx="754">
                  <c:v>41355</c:v>
                </c:pt>
                <c:pt idx="755">
                  <c:v>41358</c:v>
                </c:pt>
                <c:pt idx="756">
                  <c:v>41359</c:v>
                </c:pt>
                <c:pt idx="757">
                  <c:v>41360</c:v>
                </c:pt>
                <c:pt idx="758">
                  <c:v>41361</c:v>
                </c:pt>
                <c:pt idx="759">
                  <c:v>41366</c:v>
                </c:pt>
                <c:pt idx="760">
                  <c:v>41367</c:v>
                </c:pt>
                <c:pt idx="761">
                  <c:v>41368</c:v>
                </c:pt>
                <c:pt idx="762">
                  <c:v>41372</c:v>
                </c:pt>
                <c:pt idx="763">
                  <c:v>41373</c:v>
                </c:pt>
                <c:pt idx="764">
                  <c:v>41375</c:v>
                </c:pt>
                <c:pt idx="765">
                  <c:v>41376</c:v>
                </c:pt>
                <c:pt idx="766">
                  <c:v>41379</c:v>
                </c:pt>
                <c:pt idx="767">
                  <c:v>41380</c:v>
                </c:pt>
                <c:pt idx="768">
                  <c:v>41382</c:v>
                </c:pt>
                <c:pt idx="769">
                  <c:v>41383</c:v>
                </c:pt>
                <c:pt idx="770">
                  <c:v>41386</c:v>
                </c:pt>
                <c:pt idx="771">
                  <c:v>41387</c:v>
                </c:pt>
                <c:pt idx="772">
                  <c:v>41388</c:v>
                </c:pt>
                <c:pt idx="773">
                  <c:v>41389</c:v>
                </c:pt>
                <c:pt idx="774">
                  <c:v>41390</c:v>
                </c:pt>
                <c:pt idx="775">
                  <c:v>41393</c:v>
                </c:pt>
                <c:pt idx="776">
                  <c:v>41397</c:v>
                </c:pt>
                <c:pt idx="777">
                  <c:v>41400</c:v>
                </c:pt>
                <c:pt idx="778">
                  <c:v>41402</c:v>
                </c:pt>
                <c:pt idx="779">
                  <c:v>41403</c:v>
                </c:pt>
                <c:pt idx="780">
                  <c:v>41404</c:v>
                </c:pt>
                <c:pt idx="781">
                  <c:v>41407</c:v>
                </c:pt>
                <c:pt idx="782">
                  <c:v>41411</c:v>
                </c:pt>
                <c:pt idx="783">
                  <c:v>41414</c:v>
                </c:pt>
                <c:pt idx="784">
                  <c:v>41416</c:v>
                </c:pt>
                <c:pt idx="785">
                  <c:v>41418</c:v>
                </c:pt>
                <c:pt idx="786">
                  <c:v>41422</c:v>
                </c:pt>
                <c:pt idx="787">
                  <c:v>41424</c:v>
                </c:pt>
                <c:pt idx="788">
                  <c:v>41425</c:v>
                </c:pt>
                <c:pt idx="789">
                  <c:v>41429</c:v>
                </c:pt>
                <c:pt idx="790">
                  <c:v>41431</c:v>
                </c:pt>
                <c:pt idx="791">
                  <c:v>41432</c:v>
                </c:pt>
                <c:pt idx="792">
                  <c:v>41435</c:v>
                </c:pt>
                <c:pt idx="793">
                  <c:v>41438</c:v>
                </c:pt>
                <c:pt idx="794">
                  <c:v>41439</c:v>
                </c:pt>
                <c:pt idx="795">
                  <c:v>41442</c:v>
                </c:pt>
                <c:pt idx="796">
                  <c:v>41445</c:v>
                </c:pt>
                <c:pt idx="797">
                  <c:v>41446</c:v>
                </c:pt>
                <c:pt idx="798">
                  <c:v>41449</c:v>
                </c:pt>
                <c:pt idx="799">
                  <c:v>41450</c:v>
                </c:pt>
                <c:pt idx="800">
                  <c:v>41452</c:v>
                </c:pt>
                <c:pt idx="801">
                  <c:v>41453</c:v>
                </c:pt>
                <c:pt idx="802">
                  <c:v>41456</c:v>
                </c:pt>
                <c:pt idx="803">
                  <c:v>41457</c:v>
                </c:pt>
                <c:pt idx="804">
                  <c:v>41458</c:v>
                </c:pt>
                <c:pt idx="805">
                  <c:v>41460</c:v>
                </c:pt>
                <c:pt idx="806">
                  <c:v>41466</c:v>
                </c:pt>
                <c:pt idx="807">
                  <c:v>41467</c:v>
                </c:pt>
                <c:pt idx="808">
                  <c:v>41470</c:v>
                </c:pt>
                <c:pt idx="809">
                  <c:v>41471</c:v>
                </c:pt>
                <c:pt idx="810">
                  <c:v>41472</c:v>
                </c:pt>
                <c:pt idx="811">
                  <c:v>41474</c:v>
                </c:pt>
                <c:pt idx="812">
                  <c:v>41480</c:v>
                </c:pt>
                <c:pt idx="813">
                  <c:v>41481</c:v>
                </c:pt>
                <c:pt idx="814">
                  <c:v>41484</c:v>
                </c:pt>
                <c:pt idx="815">
                  <c:v>41485</c:v>
                </c:pt>
                <c:pt idx="816">
                  <c:v>41486</c:v>
                </c:pt>
                <c:pt idx="817">
                  <c:v>41487</c:v>
                </c:pt>
                <c:pt idx="818">
                  <c:v>41498</c:v>
                </c:pt>
                <c:pt idx="819">
                  <c:v>41501</c:v>
                </c:pt>
                <c:pt idx="820">
                  <c:v>41502</c:v>
                </c:pt>
                <c:pt idx="821">
                  <c:v>41505</c:v>
                </c:pt>
                <c:pt idx="822">
                  <c:v>41507</c:v>
                </c:pt>
                <c:pt idx="823">
                  <c:v>41516</c:v>
                </c:pt>
                <c:pt idx="824">
                  <c:v>41520</c:v>
                </c:pt>
                <c:pt idx="825">
                  <c:v>41522</c:v>
                </c:pt>
                <c:pt idx="826">
                  <c:v>41523</c:v>
                </c:pt>
                <c:pt idx="827">
                  <c:v>41526</c:v>
                </c:pt>
                <c:pt idx="828">
                  <c:v>41527</c:v>
                </c:pt>
                <c:pt idx="829">
                  <c:v>41529</c:v>
                </c:pt>
                <c:pt idx="830">
                  <c:v>41534</c:v>
                </c:pt>
                <c:pt idx="831">
                  <c:v>41535</c:v>
                </c:pt>
                <c:pt idx="832">
                  <c:v>41554</c:v>
                </c:pt>
                <c:pt idx="833">
                  <c:v>41557</c:v>
                </c:pt>
                <c:pt idx="834">
                  <c:v>41558</c:v>
                </c:pt>
                <c:pt idx="835">
                  <c:v>41562</c:v>
                </c:pt>
                <c:pt idx="836">
                  <c:v>41563</c:v>
                </c:pt>
                <c:pt idx="837">
                  <c:v>41564</c:v>
                </c:pt>
                <c:pt idx="838">
                  <c:v>41565</c:v>
                </c:pt>
                <c:pt idx="839">
                  <c:v>41568</c:v>
                </c:pt>
                <c:pt idx="840">
                  <c:v>41569</c:v>
                </c:pt>
                <c:pt idx="841">
                  <c:v>41570</c:v>
                </c:pt>
                <c:pt idx="842">
                  <c:v>41571</c:v>
                </c:pt>
                <c:pt idx="843">
                  <c:v>41572</c:v>
                </c:pt>
                <c:pt idx="844">
                  <c:v>41575</c:v>
                </c:pt>
                <c:pt idx="845">
                  <c:v>41576</c:v>
                </c:pt>
                <c:pt idx="846">
                  <c:v>41577</c:v>
                </c:pt>
                <c:pt idx="847">
                  <c:v>41578</c:v>
                </c:pt>
                <c:pt idx="848">
                  <c:v>41579</c:v>
                </c:pt>
                <c:pt idx="849">
                  <c:v>41582</c:v>
                </c:pt>
                <c:pt idx="850">
                  <c:v>41583</c:v>
                </c:pt>
                <c:pt idx="851">
                  <c:v>41584</c:v>
                </c:pt>
                <c:pt idx="852">
                  <c:v>41585</c:v>
                </c:pt>
                <c:pt idx="853">
                  <c:v>41586</c:v>
                </c:pt>
                <c:pt idx="854">
                  <c:v>41589</c:v>
                </c:pt>
                <c:pt idx="855">
                  <c:v>41590</c:v>
                </c:pt>
                <c:pt idx="856">
                  <c:v>41591</c:v>
                </c:pt>
                <c:pt idx="857">
                  <c:v>41593</c:v>
                </c:pt>
                <c:pt idx="858">
                  <c:v>41596</c:v>
                </c:pt>
                <c:pt idx="859">
                  <c:v>41598</c:v>
                </c:pt>
                <c:pt idx="860">
                  <c:v>41599</c:v>
                </c:pt>
                <c:pt idx="861">
                  <c:v>41600</c:v>
                </c:pt>
                <c:pt idx="862">
                  <c:v>41603</c:v>
                </c:pt>
                <c:pt idx="863">
                  <c:v>41604</c:v>
                </c:pt>
                <c:pt idx="864">
                  <c:v>41605</c:v>
                </c:pt>
                <c:pt idx="865">
                  <c:v>41606</c:v>
                </c:pt>
                <c:pt idx="866">
                  <c:v>41607</c:v>
                </c:pt>
                <c:pt idx="867">
                  <c:v>41610</c:v>
                </c:pt>
                <c:pt idx="868">
                  <c:v>41611</c:v>
                </c:pt>
                <c:pt idx="869">
                  <c:v>41612</c:v>
                </c:pt>
                <c:pt idx="870">
                  <c:v>41613</c:v>
                </c:pt>
                <c:pt idx="871">
                  <c:v>41614</c:v>
                </c:pt>
                <c:pt idx="872">
                  <c:v>41617</c:v>
                </c:pt>
                <c:pt idx="873">
                  <c:v>41618</c:v>
                </c:pt>
                <c:pt idx="874">
                  <c:v>41619</c:v>
                </c:pt>
                <c:pt idx="875">
                  <c:v>41620</c:v>
                </c:pt>
                <c:pt idx="876">
                  <c:v>41621</c:v>
                </c:pt>
                <c:pt idx="877">
                  <c:v>41624</c:v>
                </c:pt>
                <c:pt idx="878">
                  <c:v>41625</c:v>
                </c:pt>
                <c:pt idx="879">
                  <c:v>41626</c:v>
                </c:pt>
                <c:pt idx="880">
                  <c:v>41627</c:v>
                </c:pt>
                <c:pt idx="881">
                  <c:v>41635</c:v>
                </c:pt>
                <c:pt idx="882">
                  <c:v>41639</c:v>
                </c:pt>
                <c:pt idx="883">
                  <c:v>41641</c:v>
                </c:pt>
                <c:pt idx="884">
                  <c:v>41642</c:v>
                </c:pt>
                <c:pt idx="885">
                  <c:v>41645</c:v>
                </c:pt>
                <c:pt idx="886">
                  <c:v>41646</c:v>
                </c:pt>
                <c:pt idx="887">
                  <c:v>41647</c:v>
                </c:pt>
                <c:pt idx="888">
                  <c:v>41648</c:v>
                </c:pt>
                <c:pt idx="889">
                  <c:v>41649</c:v>
                </c:pt>
                <c:pt idx="890">
                  <c:v>41652</c:v>
                </c:pt>
                <c:pt idx="891">
                  <c:v>41653</c:v>
                </c:pt>
                <c:pt idx="892">
                  <c:v>41654</c:v>
                </c:pt>
                <c:pt idx="893">
                  <c:v>41655</c:v>
                </c:pt>
                <c:pt idx="894">
                  <c:v>41656</c:v>
                </c:pt>
                <c:pt idx="895">
                  <c:v>41659</c:v>
                </c:pt>
                <c:pt idx="896">
                  <c:v>41660</c:v>
                </c:pt>
                <c:pt idx="897">
                  <c:v>41661</c:v>
                </c:pt>
                <c:pt idx="898">
                  <c:v>41662</c:v>
                </c:pt>
                <c:pt idx="899">
                  <c:v>41663</c:v>
                </c:pt>
                <c:pt idx="900">
                  <c:v>41666</c:v>
                </c:pt>
                <c:pt idx="901">
                  <c:v>41667</c:v>
                </c:pt>
                <c:pt idx="902">
                  <c:v>41668</c:v>
                </c:pt>
                <c:pt idx="903">
                  <c:v>41669</c:v>
                </c:pt>
                <c:pt idx="904">
                  <c:v>41673</c:v>
                </c:pt>
                <c:pt idx="905">
                  <c:v>41674</c:v>
                </c:pt>
                <c:pt idx="906">
                  <c:v>41675</c:v>
                </c:pt>
                <c:pt idx="907">
                  <c:v>41676</c:v>
                </c:pt>
                <c:pt idx="908">
                  <c:v>41677</c:v>
                </c:pt>
                <c:pt idx="909">
                  <c:v>41680</c:v>
                </c:pt>
                <c:pt idx="910">
                  <c:v>41681</c:v>
                </c:pt>
                <c:pt idx="911">
                  <c:v>41682</c:v>
                </c:pt>
                <c:pt idx="912">
                  <c:v>41683</c:v>
                </c:pt>
                <c:pt idx="913">
                  <c:v>41684</c:v>
                </c:pt>
                <c:pt idx="914">
                  <c:v>41687</c:v>
                </c:pt>
                <c:pt idx="915">
                  <c:v>41688</c:v>
                </c:pt>
                <c:pt idx="916">
                  <c:v>41689</c:v>
                </c:pt>
                <c:pt idx="917">
                  <c:v>41690</c:v>
                </c:pt>
                <c:pt idx="918">
                  <c:v>41691</c:v>
                </c:pt>
                <c:pt idx="919">
                  <c:v>41694</c:v>
                </c:pt>
                <c:pt idx="920">
                  <c:v>41695</c:v>
                </c:pt>
                <c:pt idx="921">
                  <c:v>41696</c:v>
                </c:pt>
                <c:pt idx="922">
                  <c:v>41697</c:v>
                </c:pt>
                <c:pt idx="923">
                  <c:v>41702</c:v>
                </c:pt>
                <c:pt idx="924">
                  <c:v>41703</c:v>
                </c:pt>
                <c:pt idx="925">
                  <c:v>41704</c:v>
                </c:pt>
                <c:pt idx="926">
                  <c:v>41705</c:v>
                </c:pt>
                <c:pt idx="927">
                  <c:v>41708</c:v>
                </c:pt>
                <c:pt idx="928">
                  <c:v>41709</c:v>
                </c:pt>
                <c:pt idx="929">
                  <c:v>41710</c:v>
                </c:pt>
                <c:pt idx="930">
                  <c:v>41711</c:v>
                </c:pt>
                <c:pt idx="931">
                  <c:v>41715</c:v>
                </c:pt>
                <c:pt idx="932">
                  <c:v>41716</c:v>
                </c:pt>
                <c:pt idx="933">
                  <c:v>41717</c:v>
                </c:pt>
                <c:pt idx="934">
                  <c:v>41718</c:v>
                </c:pt>
                <c:pt idx="935">
                  <c:v>41719</c:v>
                </c:pt>
                <c:pt idx="936">
                  <c:v>41722</c:v>
                </c:pt>
                <c:pt idx="937">
                  <c:v>41723</c:v>
                </c:pt>
                <c:pt idx="938">
                  <c:v>41724</c:v>
                </c:pt>
                <c:pt idx="939">
                  <c:v>41725</c:v>
                </c:pt>
                <c:pt idx="940">
                  <c:v>41726</c:v>
                </c:pt>
                <c:pt idx="941">
                  <c:v>41729</c:v>
                </c:pt>
                <c:pt idx="942">
                  <c:v>41730</c:v>
                </c:pt>
                <c:pt idx="943">
                  <c:v>41731</c:v>
                </c:pt>
                <c:pt idx="944">
                  <c:v>41732</c:v>
                </c:pt>
                <c:pt idx="945">
                  <c:v>41733</c:v>
                </c:pt>
                <c:pt idx="946">
                  <c:v>41736</c:v>
                </c:pt>
                <c:pt idx="947">
                  <c:v>41737</c:v>
                </c:pt>
                <c:pt idx="948">
                  <c:v>41738</c:v>
                </c:pt>
                <c:pt idx="949">
                  <c:v>41739</c:v>
                </c:pt>
                <c:pt idx="950">
                  <c:v>41740</c:v>
                </c:pt>
                <c:pt idx="951">
                  <c:v>41743</c:v>
                </c:pt>
                <c:pt idx="952">
                  <c:v>41744</c:v>
                </c:pt>
                <c:pt idx="953">
                  <c:v>41745</c:v>
                </c:pt>
                <c:pt idx="954">
                  <c:v>41746</c:v>
                </c:pt>
                <c:pt idx="955">
                  <c:v>41750</c:v>
                </c:pt>
                <c:pt idx="956">
                  <c:v>41751</c:v>
                </c:pt>
                <c:pt idx="957">
                  <c:v>41752</c:v>
                </c:pt>
                <c:pt idx="958">
                  <c:v>41753</c:v>
                </c:pt>
                <c:pt idx="959">
                  <c:v>41754</c:v>
                </c:pt>
                <c:pt idx="960">
                  <c:v>41757</c:v>
                </c:pt>
                <c:pt idx="961">
                  <c:v>41758</c:v>
                </c:pt>
                <c:pt idx="962">
                  <c:v>41761</c:v>
                </c:pt>
                <c:pt idx="963">
                  <c:v>41764</c:v>
                </c:pt>
                <c:pt idx="964">
                  <c:v>41765</c:v>
                </c:pt>
                <c:pt idx="965">
                  <c:v>41766</c:v>
                </c:pt>
                <c:pt idx="966">
                  <c:v>41767</c:v>
                </c:pt>
                <c:pt idx="967">
                  <c:v>41768</c:v>
                </c:pt>
                <c:pt idx="968">
                  <c:v>41771</c:v>
                </c:pt>
                <c:pt idx="969">
                  <c:v>41772</c:v>
                </c:pt>
                <c:pt idx="970">
                  <c:v>41773</c:v>
                </c:pt>
                <c:pt idx="971">
                  <c:v>41774</c:v>
                </c:pt>
                <c:pt idx="972">
                  <c:v>41775</c:v>
                </c:pt>
                <c:pt idx="973">
                  <c:v>41778</c:v>
                </c:pt>
                <c:pt idx="974">
                  <c:v>41779</c:v>
                </c:pt>
                <c:pt idx="975">
                  <c:v>41780</c:v>
                </c:pt>
                <c:pt idx="976">
                  <c:v>41781</c:v>
                </c:pt>
                <c:pt idx="977">
                  <c:v>41782</c:v>
                </c:pt>
                <c:pt idx="978">
                  <c:v>41785</c:v>
                </c:pt>
                <c:pt idx="979">
                  <c:v>41786</c:v>
                </c:pt>
                <c:pt idx="980">
                  <c:v>41787</c:v>
                </c:pt>
                <c:pt idx="981">
                  <c:v>41788</c:v>
                </c:pt>
                <c:pt idx="982">
                  <c:v>41789</c:v>
                </c:pt>
                <c:pt idx="983">
                  <c:v>41792</c:v>
                </c:pt>
                <c:pt idx="984">
                  <c:v>41793</c:v>
                </c:pt>
                <c:pt idx="985">
                  <c:v>41794</c:v>
                </c:pt>
                <c:pt idx="986">
                  <c:v>41795</c:v>
                </c:pt>
                <c:pt idx="987">
                  <c:v>41796</c:v>
                </c:pt>
                <c:pt idx="988">
                  <c:v>41799</c:v>
                </c:pt>
                <c:pt idx="989">
                  <c:v>41800</c:v>
                </c:pt>
                <c:pt idx="990">
                  <c:v>41801</c:v>
                </c:pt>
                <c:pt idx="991">
                  <c:v>41802</c:v>
                </c:pt>
                <c:pt idx="992">
                  <c:v>41803</c:v>
                </c:pt>
                <c:pt idx="993">
                  <c:v>41806</c:v>
                </c:pt>
                <c:pt idx="994">
                  <c:v>41807</c:v>
                </c:pt>
                <c:pt idx="995">
                  <c:v>41808</c:v>
                </c:pt>
                <c:pt idx="996">
                  <c:v>41809</c:v>
                </c:pt>
                <c:pt idx="997">
                  <c:v>41810</c:v>
                </c:pt>
                <c:pt idx="998">
                  <c:v>41813</c:v>
                </c:pt>
                <c:pt idx="999">
                  <c:v>41814</c:v>
                </c:pt>
                <c:pt idx="1000">
                  <c:v>41815</c:v>
                </c:pt>
                <c:pt idx="1001">
                  <c:v>41816</c:v>
                </c:pt>
                <c:pt idx="1002">
                  <c:v>41817</c:v>
                </c:pt>
                <c:pt idx="1003">
                  <c:v>41820</c:v>
                </c:pt>
                <c:pt idx="1004">
                  <c:v>41821</c:v>
                </c:pt>
                <c:pt idx="1005">
                  <c:v>41822</c:v>
                </c:pt>
                <c:pt idx="1006">
                  <c:v>41823</c:v>
                </c:pt>
                <c:pt idx="1007">
                  <c:v>41824</c:v>
                </c:pt>
                <c:pt idx="1008">
                  <c:v>41827</c:v>
                </c:pt>
                <c:pt idx="1009">
                  <c:v>41828</c:v>
                </c:pt>
                <c:pt idx="1010">
                  <c:v>41829</c:v>
                </c:pt>
                <c:pt idx="1011">
                  <c:v>41830</c:v>
                </c:pt>
                <c:pt idx="1012">
                  <c:v>41831</c:v>
                </c:pt>
                <c:pt idx="1013">
                  <c:v>41834</c:v>
                </c:pt>
                <c:pt idx="1014">
                  <c:v>41835</c:v>
                </c:pt>
                <c:pt idx="1015">
                  <c:v>41836</c:v>
                </c:pt>
                <c:pt idx="1016">
                  <c:v>41837</c:v>
                </c:pt>
                <c:pt idx="1017">
                  <c:v>41838</c:v>
                </c:pt>
                <c:pt idx="1018">
                  <c:v>41841</c:v>
                </c:pt>
                <c:pt idx="1019">
                  <c:v>41842</c:v>
                </c:pt>
                <c:pt idx="1020">
                  <c:v>41843</c:v>
                </c:pt>
                <c:pt idx="1021">
                  <c:v>41844</c:v>
                </c:pt>
                <c:pt idx="1022">
                  <c:v>41845</c:v>
                </c:pt>
                <c:pt idx="1023">
                  <c:v>41848</c:v>
                </c:pt>
                <c:pt idx="1024">
                  <c:v>41849</c:v>
                </c:pt>
                <c:pt idx="1025">
                  <c:v>41850</c:v>
                </c:pt>
                <c:pt idx="1026">
                  <c:v>41851</c:v>
                </c:pt>
                <c:pt idx="1027">
                  <c:v>41852</c:v>
                </c:pt>
                <c:pt idx="1028">
                  <c:v>41855</c:v>
                </c:pt>
                <c:pt idx="1029">
                  <c:v>41856</c:v>
                </c:pt>
                <c:pt idx="1030">
                  <c:v>41857</c:v>
                </c:pt>
                <c:pt idx="1031">
                  <c:v>41858</c:v>
                </c:pt>
                <c:pt idx="1032">
                  <c:v>41859</c:v>
                </c:pt>
                <c:pt idx="1033">
                  <c:v>41862</c:v>
                </c:pt>
                <c:pt idx="1034">
                  <c:v>41863</c:v>
                </c:pt>
                <c:pt idx="1035">
                  <c:v>41864</c:v>
                </c:pt>
                <c:pt idx="1036">
                  <c:v>41865</c:v>
                </c:pt>
                <c:pt idx="1037">
                  <c:v>41866</c:v>
                </c:pt>
                <c:pt idx="1038">
                  <c:v>41869</c:v>
                </c:pt>
                <c:pt idx="1039">
                  <c:v>41870</c:v>
                </c:pt>
                <c:pt idx="1040">
                  <c:v>41871</c:v>
                </c:pt>
                <c:pt idx="1041">
                  <c:v>41872</c:v>
                </c:pt>
                <c:pt idx="1042">
                  <c:v>41873</c:v>
                </c:pt>
                <c:pt idx="1043">
                  <c:v>41876</c:v>
                </c:pt>
                <c:pt idx="1044">
                  <c:v>41877</c:v>
                </c:pt>
                <c:pt idx="1045">
                  <c:v>41878</c:v>
                </c:pt>
                <c:pt idx="1046">
                  <c:v>41879</c:v>
                </c:pt>
                <c:pt idx="1047">
                  <c:v>41880</c:v>
                </c:pt>
                <c:pt idx="1048">
                  <c:v>41883</c:v>
                </c:pt>
                <c:pt idx="1049">
                  <c:v>41884</c:v>
                </c:pt>
                <c:pt idx="1050">
                  <c:v>41885</c:v>
                </c:pt>
                <c:pt idx="1051">
                  <c:v>41886</c:v>
                </c:pt>
                <c:pt idx="1052">
                  <c:v>41887</c:v>
                </c:pt>
                <c:pt idx="1053">
                  <c:v>41890</c:v>
                </c:pt>
                <c:pt idx="1054">
                  <c:v>41891</c:v>
                </c:pt>
                <c:pt idx="1055">
                  <c:v>41892</c:v>
                </c:pt>
                <c:pt idx="1056">
                  <c:v>41893</c:v>
                </c:pt>
                <c:pt idx="1057">
                  <c:v>41894</c:v>
                </c:pt>
                <c:pt idx="1058">
                  <c:v>41897</c:v>
                </c:pt>
                <c:pt idx="1059">
                  <c:v>41898</c:v>
                </c:pt>
                <c:pt idx="1060">
                  <c:v>41899</c:v>
                </c:pt>
                <c:pt idx="1061">
                  <c:v>41900</c:v>
                </c:pt>
                <c:pt idx="1062">
                  <c:v>41901</c:v>
                </c:pt>
                <c:pt idx="1063">
                  <c:v>41904</c:v>
                </c:pt>
                <c:pt idx="1064">
                  <c:v>41905</c:v>
                </c:pt>
                <c:pt idx="1065">
                  <c:v>41906</c:v>
                </c:pt>
                <c:pt idx="1066">
                  <c:v>41907</c:v>
                </c:pt>
                <c:pt idx="1067">
                  <c:v>41908</c:v>
                </c:pt>
                <c:pt idx="1068">
                  <c:v>41911</c:v>
                </c:pt>
                <c:pt idx="1069">
                  <c:v>41912</c:v>
                </c:pt>
                <c:pt idx="1070">
                  <c:v>41913</c:v>
                </c:pt>
                <c:pt idx="1071">
                  <c:v>41914</c:v>
                </c:pt>
                <c:pt idx="1072">
                  <c:v>41915</c:v>
                </c:pt>
                <c:pt idx="1073">
                  <c:v>41918</c:v>
                </c:pt>
                <c:pt idx="1074">
                  <c:v>41919</c:v>
                </c:pt>
                <c:pt idx="1075">
                  <c:v>41920</c:v>
                </c:pt>
                <c:pt idx="1076">
                  <c:v>41921</c:v>
                </c:pt>
                <c:pt idx="1077">
                  <c:v>41922</c:v>
                </c:pt>
                <c:pt idx="1078">
                  <c:v>41925</c:v>
                </c:pt>
                <c:pt idx="1079">
                  <c:v>41926</c:v>
                </c:pt>
                <c:pt idx="1080">
                  <c:v>41927</c:v>
                </c:pt>
                <c:pt idx="1081">
                  <c:v>41928</c:v>
                </c:pt>
                <c:pt idx="1082">
                  <c:v>41929</c:v>
                </c:pt>
                <c:pt idx="1083">
                  <c:v>41932</c:v>
                </c:pt>
                <c:pt idx="1084">
                  <c:v>41933</c:v>
                </c:pt>
                <c:pt idx="1085">
                  <c:v>41934</c:v>
                </c:pt>
                <c:pt idx="1086">
                  <c:v>41935</c:v>
                </c:pt>
                <c:pt idx="1087">
                  <c:v>41936</c:v>
                </c:pt>
                <c:pt idx="1088">
                  <c:v>41939</c:v>
                </c:pt>
                <c:pt idx="1089">
                  <c:v>41940</c:v>
                </c:pt>
                <c:pt idx="1090">
                  <c:v>41941</c:v>
                </c:pt>
                <c:pt idx="1091">
                  <c:v>41942</c:v>
                </c:pt>
                <c:pt idx="1092">
                  <c:v>41943</c:v>
                </c:pt>
                <c:pt idx="1093">
                  <c:v>41946</c:v>
                </c:pt>
                <c:pt idx="1094">
                  <c:v>41947</c:v>
                </c:pt>
                <c:pt idx="1095">
                  <c:v>41948</c:v>
                </c:pt>
                <c:pt idx="1096">
                  <c:v>41949</c:v>
                </c:pt>
                <c:pt idx="1097">
                  <c:v>41950</c:v>
                </c:pt>
                <c:pt idx="1098">
                  <c:v>41953</c:v>
                </c:pt>
                <c:pt idx="1099">
                  <c:v>41954</c:v>
                </c:pt>
                <c:pt idx="1100">
                  <c:v>41955</c:v>
                </c:pt>
                <c:pt idx="1101">
                  <c:v>41956</c:v>
                </c:pt>
                <c:pt idx="1102">
                  <c:v>41957</c:v>
                </c:pt>
                <c:pt idx="1103">
                  <c:v>41960</c:v>
                </c:pt>
                <c:pt idx="1104">
                  <c:v>41961</c:v>
                </c:pt>
                <c:pt idx="1105">
                  <c:v>41962</c:v>
                </c:pt>
                <c:pt idx="1106">
                  <c:v>41963</c:v>
                </c:pt>
                <c:pt idx="1107">
                  <c:v>41964</c:v>
                </c:pt>
                <c:pt idx="1108">
                  <c:v>41967</c:v>
                </c:pt>
                <c:pt idx="1109">
                  <c:v>41968</c:v>
                </c:pt>
                <c:pt idx="1110">
                  <c:v>41969</c:v>
                </c:pt>
                <c:pt idx="1111">
                  <c:v>41970</c:v>
                </c:pt>
                <c:pt idx="1112">
                  <c:v>41971</c:v>
                </c:pt>
                <c:pt idx="1113">
                  <c:v>41974</c:v>
                </c:pt>
                <c:pt idx="1114">
                  <c:v>41975</c:v>
                </c:pt>
                <c:pt idx="1115">
                  <c:v>41976</c:v>
                </c:pt>
                <c:pt idx="1116">
                  <c:v>41977</c:v>
                </c:pt>
                <c:pt idx="1117">
                  <c:v>41978</c:v>
                </c:pt>
                <c:pt idx="1118">
                  <c:v>41981</c:v>
                </c:pt>
                <c:pt idx="1119">
                  <c:v>41982</c:v>
                </c:pt>
                <c:pt idx="1120">
                  <c:v>41983</c:v>
                </c:pt>
                <c:pt idx="1121">
                  <c:v>41984</c:v>
                </c:pt>
                <c:pt idx="1122">
                  <c:v>41985</c:v>
                </c:pt>
                <c:pt idx="1123">
                  <c:v>41988</c:v>
                </c:pt>
                <c:pt idx="1124">
                  <c:v>41989</c:v>
                </c:pt>
                <c:pt idx="1125">
                  <c:v>41990</c:v>
                </c:pt>
                <c:pt idx="1126">
                  <c:v>41991</c:v>
                </c:pt>
                <c:pt idx="1127">
                  <c:v>41992</c:v>
                </c:pt>
                <c:pt idx="1128">
                  <c:v>41995</c:v>
                </c:pt>
                <c:pt idx="1129">
                  <c:v>41996</c:v>
                </c:pt>
                <c:pt idx="1130">
                  <c:v>41997</c:v>
                </c:pt>
                <c:pt idx="1131">
                  <c:v>42002</c:v>
                </c:pt>
                <c:pt idx="1132">
                  <c:v>42003</c:v>
                </c:pt>
                <c:pt idx="1133">
                  <c:v>42004</c:v>
                </c:pt>
                <c:pt idx="1134">
                  <c:v>42006</c:v>
                </c:pt>
                <c:pt idx="1135">
                  <c:v>42009</c:v>
                </c:pt>
                <c:pt idx="1136">
                  <c:v>42010</c:v>
                </c:pt>
                <c:pt idx="1137">
                  <c:v>42011</c:v>
                </c:pt>
                <c:pt idx="1138">
                  <c:v>42012</c:v>
                </c:pt>
                <c:pt idx="1139">
                  <c:v>42013</c:v>
                </c:pt>
                <c:pt idx="1140">
                  <c:v>42016</c:v>
                </c:pt>
                <c:pt idx="1141">
                  <c:v>42017</c:v>
                </c:pt>
                <c:pt idx="1142">
                  <c:v>42018</c:v>
                </c:pt>
                <c:pt idx="1143">
                  <c:v>42019</c:v>
                </c:pt>
                <c:pt idx="1144">
                  <c:v>42020</c:v>
                </c:pt>
                <c:pt idx="1145">
                  <c:v>42023</c:v>
                </c:pt>
                <c:pt idx="1146">
                  <c:v>42024</c:v>
                </c:pt>
                <c:pt idx="1147">
                  <c:v>42025</c:v>
                </c:pt>
                <c:pt idx="1148">
                  <c:v>42026</c:v>
                </c:pt>
                <c:pt idx="1149">
                  <c:v>42027</c:v>
                </c:pt>
                <c:pt idx="1150">
                  <c:v>42030</c:v>
                </c:pt>
                <c:pt idx="1151">
                  <c:v>42031</c:v>
                </c:pt>
                <c:pt idx="1152">
                  <c:v>42032</c:v>
                </c:pt>
                <c:pt idx="1153">
                  <c:v>42033</c:v>
                </c:pt>
                <c:pt idx="1154">
                  <c:v>42034</c:v>
                </c:pt>
                <c:pt idx="1155">
                  <c:v>42037</c:v>
                </c:pt>
                <c:pt idx="1156">
                  <c:v>42038</c:v>
                </c:pt>
                <c:pt idx="1157">
                  <c:v>42039</c:v>
                </c:pt>
                <c:pt idx="1158">
                  <c:v>42040</c:v>
                </c:pt>
                <c:pt idx="1159">
                  <c:v>42041</c:v>
                </c:pt>
                <c:pt idx="1160">
                  <c:v>42044</c:v>
                </c:pt>
                <c:pt idx="1161">
                  <c:v>42045</c:v>
                </c:pt>
                <c:pt idx="1162">
                  <c:v>42046</c:v>
                </c:pt>
                <c:pt idx="1163">
                  <c:v>42047</c:v>
                </c:pt>
                <c:pt idx="1164">
                  <c:v>42048</c:v>
                </c:pt>
                <c:pt idx="1165">
                  <c:v>42051</c:v>
                </c:pt>
                <c:pt idx="1166">
                  <c:v>42052</c:v>
                </c:pt>
                <c:pt idx="1167">
                  <c:v>42053</c:v>
                </c:pt>
                <c:pt idx="1168">
                  <c:v>42054</c:v>
                </c:pt>
                <c:pt idx="1169">
                  <c:v>42055</c:v>
                </c:pt>
                <c:pt idx="1170">
                  <c:v>42058</c:v>
                </c:pt>
                <c:pt idx="1171">
                  <c:v>42059</c:v>
                </c:pt>
                <c:pt idx="1172">
                  <c:v>42060</c:v>
                </c:pt>
                <c:pt idx="1173">
                  <c:v>42061</c:v>
                </c:pt>
                <c:pt idx="1174">
                  <c:v>42062</c:v>
                </c:pt>
                <c:pt idx="1175">
                  <c:v>42065</c:v>
                </c:pt>
                <c:pt idx="1176">
                  <c:v>42066</c:v>
                </c:pt>
                <c:pt idx="1177">
                  <c:v>42067</c:v>
                </c:pt>
                <c:pt idx="1178">
                  <c:v>42068</c:v>
                </c:pt>
                <c:pt idx="1179">
                  <c:v>42069</c:v>
                </c:pt>
                <c:pt idx="1180">
                  <c:v>42072</c:v>
                </c:pt>
                <c:pt idx="1181">
                  <c:v>42073</c:v>
                </c:pt>
                <c:pt idx="1182">
                  <c:v>42074</c:v>
                </c:pt>
                <c:pt idx="1183">
                  <c:v>42075</c:v>
                </c:pt>
                <c:pt idx="1184">
                  <c:v>42076</c:v>
                </c:pt>
                <c:pt idx="1185">
                  <c:v>42079</c:v>
                </c:pt>
                <c:pt idx="1186">
                  <c:v>42080</c:v>
                </c:pt>
                <c:pt idx="1187">
                  <c:v>42081</c:v>
                </c:pt>
                <c:pt idx="1188">
                  <c:v>42082</c:v>
                </c:pt>
                <c:pt idx="1189">
                  <c:v>42083</c:v>
                </c:pt>
                <c:pt idx="1190">
                  <c:v>42086</c:v>
                </c:pt>
                <c:pt idx="1191">
                  <c:v>42087</c:v>
                </c:pt>
                <c:pt idx="1192">
                  <c:v>42088</c:v>
                </c:pt>
                <c:pt idx="1193">
                  <c:v>42089</c:v>
                </c:pt>
                <c:pt idx="1194">
                  <c:v>42090</c:v>
                </c:pt>
                <c:pt idx="1195">
                  <c:v>42093</c:v>
                </c:pt>
                <c:pt idx="1196">
                  <c:v>42094</c:v>
                </c:pt>
                <c:pt idx="1197">
                  <c:v>42095</c:v>
                </c:pt>
                <c:pt idx="1198">
                  <c:v>42096</c:v>
                </c:pt>
                <c:pt idx="1199">
                  <c:v>42100</c:v>
                </c:pt>
                <c:pt idx="1200">
                  <c:v>42101</c:v>
                </c:pt>
                <c:pt idx="1201">
                  <c:v>42102</c:v>
                </c:pt>
                <c:pt idx="1202">
                  <c:v>42103</c:v>
                </c:pt>
                <c:pt idx="1203">
                  <c:v>42104</c:v>
                </c:pt>
                <c:pt idx="1204">
                  <c:v>42107</c:v>
                </c:pt>
                <c:pt idx="1205">
                  <c:v>42108</c:v>
                </c:pt>
                <c:pt idx="1206">
                  <c:v>42109</c:v>
                </c:pt>
                <c:pt idx="1207">
                  <c:v>42110</c:v>
                </c:pt>
                <c:pt idx="1208">
                  <c:v>42111</c:v>
                </c:pt>
                <c:pt idx="1209">
                  <c:v>42114</c:v>
                </c:pt>
                <c:pt idx="1210">
                  <c:v>42115</c:v>
                </c:pt>
                <c:pt idx="1211">
                  <c:v>42116</c:v>
                </c:pt>
                <c:pt idx="1212">
                  <c:v>42117</c:v>
                </c:pt>
                <c:pt idx="1213">
                  <c:v>42118</c:v>
                </c:pt>
                <c:pt idx="1214">
                  <c:v>42121</c:v>
                </c:pt>
                <c:pt idx="1215">
                  <c:v>42122</c:v>
                </c:pt>
                <c:pt idx="1216">
                  <c:v>42123</c:v>
                </c:pt>
                <c:pt idx="1217">
                  <c:v>42124</c:v>
                </c:pt>
                <c:pt idx="1218">
                  <c:v>42125</c:v>
                </c:pt>
                <c:pt idx="1219">
                  <c:v>42128</c:v>
                </c:pt>
                <c:pt idx="1220">
                  <c:v>42129</c:v>
                </c:pt>
                <c:pt idx="1221">
                  <c:v>42130</c:v>
                </c:pt>
                <c:pt idx="1222">
                  <c:v>42131</c:v>
                </c:pt>
                <c:pt idx="1223">
                  <c:v>42132</c:v>
                </c:pt>
                <c:pt idx="1224">
                  <c:v>42135</c:v>
                </c:pt>
                <c:pt idx="1225">
                  <c:v>42136</c:v>
                </c:pt>
                <c:pt idx="1226">
                  <c:v>42137</c:v>
                </c:pt>
                <c:pt idx="1227">
                  <c:v>42138</c:v>
                </c:pt>
                <c:pt idx="1228">
                  <c:v>42139</c:v>
                </c:pt>
                <c:pt idx="1229">
                  <c:v>42142</c:v>
                </c:pt>
                <c:pt idx="1230">
                  <c:v>42143</c:v>
                </c:pt>
                <c:pt idx="1231">
                  <c:v>42144</c:v>
                </c:pt>
                <c:pt idx="1232">
                  <c:v>42145</c:v>
                </c:pt>
                <c:pt idx="1233">
                  <c:v>42146</c:v>
                </c:pt>
                <c:pt idx="1234">
                  <c:v>42150</c:v>
                </c:pt>
                <c:pt idx="1235">
                  <c:v>42151</c:v>
                </c:pt>
                <c:pt idx="1236">
                  <c:v>42152</c:v>
                </c:pt>
                <c:pt idx="1237">
                  <c:v>42153</c:v>
                </c:pt>
                <c:pt idx="1238">
                  <c:v>42157</c:v>
                </c:pt>
                <c:pt idx="1239">
                  <c:v>42158</c:v>
                </c:pt>
                <c:pt idx="1240">
                  <c:v>42159</c:v>
                </c:pt>
                <c:pt idx="1241">
                  <c:v>42160</c:v>
                </c:pt>
                <c:pt idx="1242">
                  <c:v>42163</c:v>
                </c:pt>
                <c:pt idx="1243">
                  <c:v>42164</c:v>
                </c:pt>
                <c:pt idx="1244">
                  <c:v>42165</c:v>
                </c:pt>
                <c:pt idx="1245">
                  <c:v>42166</c:v>
                </c:pt>
                <c:pt idx="1246">
                  <c:v>42167</c:v>
                </c:pt>
                <c:pt idx="1247">
                  <c:v>42170</c:v>
                </c:pt>
                <c:pt idx="1248">
                  <c:v>42171</c:v>
                </c:pt>
                <c:pt idx="1249">
                  <c:v>42172</c:v>
                </c:pt>
                <c:pt idx="1250">
                  <c:v>42173</c:v>
                </c:pt>
                <c:pt idx="1251">
                  <c:v>42174</c:v>
                </c:pt>
                <c:pt idx="1252">
                  <c:v>42177</c:v>
                </c:pt>
                <c:pt idx="1253">
                  <c:v>42178</c:v>
                </c:pt>
                <c:pt idx="1254">
                  <c:v>42179</c:v>
                </c:pt>
                <c:pt idx="1255">
                  <c:v>42180</c:v>
                </c:pt>
                <c:pt idx="1256">
                  <c:v>42181</c:v>
                </c:pt>
                <c:pt idx="1257">
                  <c:v>42184</c:v>
                </c:pt>
                <c:pt idx="1258">
                  <c:v>42185</c:v>
                </c:pt>
                <c:pt idx="1259">
                  <c:v>42186</c:v>
                </c:pt>
                <c:pt idx="1260">
                  <c:v>42187</c:v>
                </c:pt>
                <c:pt idx="1261">
                  <c:v>42188</c:v>
                </c:pt>
                <c:pt idx="1262">
                  <c:v>42191</c:v>
                </c:pt>
                <c:pt idx="1263">
                  <c:v>42192</c:v>
                </c:pt>
                <c:pt idx="1264">
                  <c:v>42193</c:v>
                </c:pt>
                <c:pt idx="1265">
                  <c:v>42194</c:v>
                </c:pt>
                <c:pt idx="1266">
                  <c:v>42195</c:v>
                </c:pt>
                <c:pt idx="1267">
                  <c:v>42198</c:v>
                </c:pt>
                <c:pt idx="1268">
                  <c:v>42199</c:v>
                </c:pt>
                <c:pt idx="1269">
                  <c:v>42200</c:v>
                </c:pt>
                <c:pt idx="1270">
                  <c:v>42201</c:v>
                </c:pt>
                <c:pt idx="1271">
                  <c:v>42205</c:v>
                </c:pt>
                <c:pt idx="1272">
                  <c:v>42206</c:v>
                </c:pt>
                <c:pt idx="1273">
                  <c:v>42207</c:v>
                </c:pt>
                <c:pt idx="1274">
                  <c:v>42208</c:v>
                </c:pt>
                <c:pt idx="1275">
                  <c:v>42209</c:v>
                </c:pt>
                <c:pt idx="1276">
                  <c:v>42212</c:v>
                </c:pt>
                <c:pt idx="1277">
                  <c:v>42213</c:v>
                </c:pt>
                <c:pt idx="1278">
                  <c:v>42214</c:v>
                </c:pt>
                <c:pt idx="1279">
                  <c:v>42215</c:v>
                </c:pt>
                <c:pt idx="1280">
                  <c:v>42216</c:v>
                </c:pt>
                <c:pt idx="1281">
                  <c:v>42219</c:v>
                </c:pt>
                <c:pt idx="1282">
                  <c:v>42220</c:v>
                </c:pt>
                <c:pt idx="1283">
                  <c:v>42221</c:v>
                </c:pt>
                <c:pt idx="1284">
                  <c:v>42222</c:v>
                </c:pt>
                <c:pt idx="1285">
                  <c:v>42227</c:v>
                </c:pt>
                <c:pt idx="1286">
                  <c:v>42228</c:v>
                </c:pt>
                <c:pt idx="1287">
                  <c:v>42229</c:v>
                </c:pt>
                <c:pt idx="1288">
                  <c:v>42230</c:v>
                </c:pt>
                <c:pt idx="1289">
                  <c:v>42233</c:v>
                </c:pt>
                <c:pt idx="1290">
                  <c:v>42234</c:v>
                </c:pt>
                <c:pt idx="1291">
                  <c:v>42235</c:v>
                </c:pt>
                <c:pt idx="1292">
                  <c:v>42236</c:v>
                </c:pt>
                <c:pt idx="1293">
                  <c:v>42237</c:v>
                </c:pt>
                <c:pt idx="1294">
                  <c:v>42240</c:v>
                </c:pt>
                <c:pt idx="1295">
                  <c:v>42241</c:v>
                </c:pt>
                <c:pt idx="1296">
                  <c:v>42242</c:v>
                </c:pt>
                <c:pt idx="1297">
                  <c:v>42243</c:v>
                </c:pt>
                <c:pt idx="1298">
                  <c:v>42244</c:v>
                </c:pt>
                <c:pt idx="1299">
                  <c:v>42247</c:v>
                </c:pt>
                <c:pt idx="1300">
                  <c:v>42248</c:v>
                </c:pt>
                <c:pt idx="1301">
                  <c:v>42249</c:v>
                </c:pt>
                <c:pt idx="1302">
                  <c:v>42250</c:v>
                </c:pt>
                <c:pt idx="1303">
                  <c:v>42251</c:v>
                </c:pt>
                <c:pt idx="1304">
                  <c:v>42254</c:v>
                </c:pt>
                <c:pt idx="1305">
                  <c:v>42255</c:v>
                </c:pt>
                <c:pt idx="1306">
                  <c:v>42256</c:v>
                </c:pt>
                <c:pt idx="1307">
                  <c:v>42257</c:v>
                </c:pt>
                <c:pt idx="1308">
                  <c:v>42261</c:v>
                </c:pt>
                <c:pt idx="1309">
                  <c:v>42262</c:v>
                </c:pt>
                <c:pt idx="1310">
                  <c:v>42263</c:v>
                </c:pt>
                <c:pt idx="1311">
                  <c:v>42264</c:v>
                </c:pt>
                <c:pt idx="1312">
                  <c:v>42265</c:v>
                </c:pt>
                <c:pt idx="1313">
                  <c:v>42268</c:v>
                </c:pt>
                <c:pt idx="1314">
                  <c:v>42269</c:v>
                </c:pt>
                <c:pt idx="1315">
                  <c:v>42270</c:v>
                </c:pt>
                <c:pt idx="1316">
                  <c:v>42272</c:v>
                </c:pt>
                <c:pt idx="1317">
                  <c:v>42275</c:v>
                </c:pt>
                <c:pt idx="1318">
                  <c:v>42276</c:v>
                </c:pt>
                <c:pt idx="1319">
                  <c:v>42277</c:v>
                </c:pt>
                <c:pt idx="1320">
                  <c:v>42278</c:v>
                </c:pt>
                <c:pt idx="1321">
                  <c:v>42279</c:v>
                </c:pt>
                <c:pt idx="1322">
                  <c:v>42282</c:v>
                </c:pt>
                <c:pt idx="1323">
                  <c:v>42283</c:v>
                </c:pt>
                <c:pt idx="1324">
                  <c:v>42284</c:v>
                </c:pt>
                <c:pt idx="1325">
                  <c:v>42285</c:v>
                </c:pt>
                <c:pt idx="1326">
                  <c:v>42286</c:v>
                </c:pt>
                <c:pt idx="1327">
                  <c:v>42289</c:v>
                </c:pt>
                <c:pt idx="1328">
                  <c:v>42290</c:v>
                </c:pt>
                <c:pt idx="1329">
                  <c:v>42291</c:v>
                </c:pt>
                <c:pt idx="1330">
                  <c:v>42292</c:v>
                </c:pt>
                <c:pt idx="1331">
                  <c:v>42293</c:v>
                </c:pt>
                <c:pt idx="1332">
                  <c:v>42296</c:v>
                </c:pt>
                <c:pt idx="1333">
                  <c:v>42297</c:v>
                </c:pt>
                <c:pt idx="1334">
                  <c:v>42298</c:v>
                </c:pt>
                <c:pt idx="1335">
                  <c:v>42299</c:v>
                </c:pt>
                <c:pt idx="1336">
                  <c:v>42300</c:v>
                </c:pt>
                <c:pt idx="1337">
                  <c:v>42303</c:v>
                </c:pt>
                <c:pt idx="1338">
                  <c:v>42304</c:v>
                </c:pt>
                <c:pt idx="1339">
                  <c:v>42305</c:v>
                </c:pt>
                <c:pt idx="1340">
                  <c:v>42306</c:v>
                </c:pt>
                <c:pt idx="1341">
                  <c:v>42307</c:v>
                </c:pt>
                <c:pt idx="1342">
                  <c:v>42310</c:v>
                </c:pt>
                <c:pt idx="1343">
                  <c:v>42311</c:v>
                </c:pt>
                <c:pt idx="1344">
                  <c:v>42312</c:v>
                </c:pt>
                <c:pt idx="1345">
                  <c:v>42313</c:v>
                </c:pt>
                <c:pt idx="1346">
                  <c:v>42314</c:v>
                </c:pt>
                <c:pt idx="1347">
                  <c:v>42317</c:v>
                </c:pt>
                <c:pt idx="1348">
                  <c:v>42319</c:v>
                </c:pt>
                <c:pt idx="1349">
                  <c:v>42320</c:v>
                </c:pt>
                <c:pt idx="1350">
                  <c:v>42321</c:v>
                </c:pt>
                <c:pt idx="1351">
                  <c:v>42324</c:v>
                </c:pt>
                <c:pt idx="1352">
                  <c:v>42325</c:v>
                </c:pt>
                <c:pt idx="1353">
                  <c:v>42326</c:v>
                </c:pt>
                <c:pt idx="1354">
                  <c:v>42327</c:v>
                </c:pt>
                <c:pt idx="1355">
                  <c:v>42328</c:v>
                </c:pt>
                <c:pt idx="1356">
                  <c:v>42331</c:v>
                </c:pt>
                <c:pt idx="1357">
                  <c:v>42332</c:v>
                </c:pt>
                <c:pt idx="1358">
                  <c:v>42333</c:v>
                </c:pt>
                <c:pt idx="1359">
                  <c:v>42334</c:v>
                </c:pt>
                <c:pt idx="1360">
                  <c:v>42335</c:v>
                </c:pt>
                <c:pt idx="1361">
                  <c:v>42338</c:v>
                </c:pt>
                <c:pt idx="1362">
                  <c:v>42339</c:v>
                </c:pt>
                <c:pt idx="1363">
                  <c:v>42340</c:v>
                </c:pt>
                <c:pt idx="1364">
                  <c:v>42341</c:v>
                </c:pt>
                <c:pt idx="1365">
                  <c:v>42342</c:v>
                </c:pt>
                <c:pt idx="1366">
                  <c:v>42345</c:v>
                </c:pt>
                <c:pt idx="1367">
                  <c:v>42346</c:v>
                </c:pt>
                <c:pt idx="1368">
                  <c:v>42347</c:v>
                </c:pt>
                <c:pt idx="1369">
                  <c:v>42348</c:v>
                </c:pt>
                <c:pt idx="1370">
                  <c:v>42349</c:v>
                </c:pt>
                <c:pt idx="1371">
                  <c:v>42352</c:v>
                </c:pt>
                <c:pt idx="1372">
                  <c:v>42353</c:v>
                </c:pt>
                <c:pt idx="1373">
                  <c:v>42354</c:v>
                </c:pt>
                <c:pt idx="1374">
                  <c:v>42355</c:v>
                </c:pt>
                <c:pt idx="1375">
                  <c:v>42356</c:v>
                </c:pt>
                <c:pt idx="1376">
                  <c:v>42359</c:v>
                </c:pt>
                <c:pt idx="1377">
                  <c:v>42360</c:v>
                </c:pt>
                <c:pt idx="1378">
                  <c:v>42361</c:v>
                </c:pt>
                <c:pt idx="1379">
                  <c:v>42362</c:v>
                </c:pt>
                <c:pt idx="1380">
                  <c:v>42366</c:v>
                </c:pt>
                <c:pt idx="1381">
                  <c:v>42367</c:v>
                </c:pt>
                <c:pt idx="1382">
                  <c:v>42368</c:v>
                </c:pt>
                <c:pt idx="1383">
                  <c:v>42369</c:v>
                </c:pt>
                <c:pt idx="1384">
                  <c:v>42370</c:v>
                </c:pt>
                <c:pt idx="1385">
                  <c:v>42374</c:v>
                </c:pt>
                <c:pt idx="1386">
                  <c:v>42375</c:v>
                </c:pt>
                <c:pt idx="1387">
                  <c:v>42376</c:v>
                </c:pt>
                <c:pt idx="1388">
                  <c:v>42377</c:v>
                </c:pt>
                <c:pt idx="1389">
                  <c:v>42380</c:v>
                </c:pt>
                <c:pt idx="1390">
                  <c:v>42381</c:v>
                </c:pt>
                <c:pt idx="1391">
                  <c:v>42382</c:v>
                </c:pt>
                <c:pt idx="1392">
                  <c:v>42383</c:v>
                </c:pt>
                <c:pt idx="1393">
                  <c:v>42384</c:v>
                </c:pt>
                <c:pt idx="1394">
                  <c:v>42387</c:v>
                </c:pt>
                <c:pt idx="1395">
                  <c:v>42388</c:v>
                </c:pt>
                <c:pt idx="1396">
                  <c:v>42389</c:v>
                </c:pt>
                <c:pt idx="1397">
                  <c:v>42390</c:v>
                </c:pt>
                <c:pt idx="1398">
                  <c:v>42391</c:v>
                </c:pt>
                <c:pt idx="1399">
                  <c:v>42394</c:v>
                </c:pt>
                <c:pt idx="1400">
                  <c:v>42395</c:v>
                </c:pt>
                <c:pt idx="1401">
                  <c:v>42396</c:v>
                </c:pt>
                <c:pt idx="1402">
                  <c:v>42397</c:v>
                </c:pt>
                <c:pt idx="1403">
                  <c:v>42398</c:v>
                </c:pt>
                <c:pt idx="1404">
                  <c:v>42401</c:v>
                </c:pt>
                <c:pt idx="1405">
                  <c:v>42402</c:v>
                </c:pt>
                <c:pt idx="1406">
                  <c:v>42403</c:v>
                </c:pt>
                <c:pt idx="1407">
                  <c:v>42404</c:v>
                </c:pt>
                <c:pt idx="1408">
                  <c:v>42405</c:v>
                </c:pt>
                <c:pt idx="1409">
                  <c:v>42410</c:v>
                </c:pt>
                <c:pt idx="1410">
                  <c:v>42411</c:v>
                </c:pt>
                <c:pt idx="1411">
                  <c:v>42412</c:v>
                </c:pt>
                <c:pt idx="1412">
                  <c:v>42415</c:v>
                </c:pt>
                <c:pt idx="1413">
                  <c:v>42416</c:v>
                </c:pt>
                <c:pt idx="1414">
                  <c:v>42417</c:v>
                </c:pt>
                <c:pt idx="1415">
                  <c:v>42418</c:v>
                </c:pt>
                <c:pt idx="1416">
                  <c:v>42419</c:v>
                </c:pt>
                <c:pt idx="1417">
                  <c:v>42422</c:v>
                </c:pt>
                <c:pt idx="1418">
                  <c:v>42423</c:v>
                </c:pt>
                <c:pt idx="1419">
                  <c:v>42424</c:v>
                </c:pt>
                <c:pt idx="1420">
                  <c:v>42425</c:v>
                </c:pt>
                <c:pt idx="1421">
                  <c:v>42426</c:v>
                </c:pt>
                <c:pt idx="1422">
                  <c:v>42429</c:v>
                </c:pt>
                <c:pt idx="1423">
                  <c:v>42430</c:v>
                </c:pt>
                <c:pt idx="1424">
                  <c:v>42431</c:v>
                </c:pt>
                <c:pt idx="1425">
                  <c:v>42432</c:v>
                </c:pt>
                <c:pt idx="1426">
                  <c:v>42433</c:v>
                </c:pt>
                <c:pt idx="1427">
                  <c:v>42436</c:v>
                </c:pt>
                <c:pt idx="1428">
                  <c:v>42437</c:v>
                </c:pt>
                <c:pt idx="1429">
                  <c:v>42438</c:v>
                </c:pt>
                <c:pt idx="1430">
                  <c:v>42439</c:v>
                </c:pt>
                <c:pt idx="1431">
                  <c:v>42440</c:v>
                </c:pt>
                <c:pt idx="1432">
                  <c:v>42443</c:v>
                </c:pt>
                <c:pt idx="1433">
                  <c:v>42444</c:v>
                </c:pt>
                <c:pt idx="1434">
                  <c:v>42445</c:v>
                </c:pt>
                <c:pt idx="1435">
                  <c:v>42446</c:v>
                </c:pt>
                <c:pt idx="1436">
                  <c:v>42447</c:v>
                </c:pt>
                <c:pt idx="1437">
                  <c:v>42450</c:v>
                </c:pt>
                <c:pt idx="1438">
                  <c:v>42451</c:v>
                </c:pt>
                <c:pt idx="1439">
                  <c:v>42452</c:v>
                </c:pt>
                <c:pt idx="1440">
                  <c:v>42453</c:v>
                </c:pt>
                <c:pt idx="1441">
                  <c:v>42457</c:v>
                </c:pt>
                <c:pt idx="1442">
                  <c:v>42458</c:v>
                </c:pt>
                <c:pt idx="1443">
                  <c:v>42459</c:v>
                </c:pt>
                <c:pt idx="1444">
                  <c:v>42460</c:v>
                </c:pt>
                <c:pt idx="1445">
                  <c:v>42461</c:v>
                </c:pt>
                <c:pt idx="1446">
                  <c:v>42464</c:v>
                </c:pt>
                <c:pt idx="1447">
                  <c:v>42465</c:v>
                </c:pt>
                <c:pt idx="1448">
                  <c:v>42466</c:v>
                </c:pt>
                <c:pt idx="1449">
                  <c:v>42467</c:v>
                </c:pt>
                <c:pt idx="1450">
                  <c:v>42468</c:v>
                </c:pt>
                <c:pt idx="1451">
                  <c:v>42471</c:v>
                </c:pt>
                <c:pt idx="1452">
                  <c:v>42472</c:v>
                </c:pt>
                <c:pt idx="1453">
                  <c:v>42473</c:v>
                </c:pt>
                <c:pt idx="1454">
                  <c:v>42474</c:v>
                </c:pt>
                <c:pt idx="1455">
                  <c:v>42475</c:v>
                </c:pt>
                <c:pt idx="1456">
                  <c:v>42478</c:v>
                </c:pt>
                <c:pt idx="1457">
                  <c:v>42479</c:v>
                </c:pt>
                <c:pt idx="1458">
                  <c:v>42480</c:v>
                </c:pt>
                <c:pt idx="1459">
                  <c:v>42481</c:v>
                </c:pt>
                <c:pt idx="1460">
                  <c:v>42482</c:v>
                </c:pt>
                <c:pt idx="1461">
                  <c:v>42485</c:v>
                </c:pt>
                <c:pt idx="1462">
                  <c:v>42486</c:v>
                </c:pt>
                <c:pt idx="1463">
                  <c:v>42487</c:v>
                </c:pt>
                <c:pt idx="1464">
                  <c:v>42488</c:v>
                </c:pt>
                <c:pt idx="1465">
                  <c:v>42489</c:v>
                </c:pt>
                <c:pt idx="1466">
                  <c:v>42492</c:v>
                </c:pt>
                <c:pt idx="1467">
                  <c:v>42493</c:v>
                </c:pt>
                <c:pt idx="1468">
                  <c:v>42494</c:v>
                </c:pt>
                <c:pt idx="1469">
                  <c:v>42495</c:v>
                </c:pt>
                <c:pt idx="1470">
                  <c:v>42496</c:v>
                </c:pt>
                <c:pt idx="1471">
                  <c:v>42499</c:v>
                </c:pt>
                <c:pt idx="1472">
                  <c:v>42500</c:v>
                </c:pt>
                <c:pt idx="1473">
                  <c:v>42501</c:v>
                </c:pt>
                <c:pt idx="1474">
                  <c:v>42502</c:v>
                </c:pt>
                <c:pt idx="1475">
                  <c:v>42503</c:v>
                </c:pt>
                <c:pt idx="1476">
                  <c:v>42506</c:v>
                </c:pt>
                <c:pt idx="1477">
                  <c:v>42507</c:v>
                </c:pt>
                <c:pt idx="1478">
                  <c:v>42508</c:v>
                </c:pt>
                <c:pt idx="1479">
                  <c:v>42509</c:v>
                </c:pt>
                <c:pt idx="1480">
                  <c:v>42510</c:v>
                </c:pt>
                <c:pt idx="1481">
                  <c:v>42513</c:v>
                </c:pt>
                <c:pt idx="1482">
                  <c:v>42514</c:v>
                </c:pt>
                <c:pt idx="1483">
                  <c:v>42515</c:v>
                </c:pt>
                <c:pt idx="1484">
                  <c:v>42516</c:v>
                </c:pt>
                <c:pt idx="1485">
                  <c:v>42517</c:v>
                </c:pt>
                <c:pt idx="1486">
                  <c:v>42521</c:v>
                </c:pt>
                <c:pt idx="1487">
                  <c:v>42522</c:v>
                </c:pt>
                <c:pt idx="1488">
                  <c:v>42523</c:v>
                </c:pt>
                <c:pt idx="1489">
                  <c:v>42524</c:v>
                </c:pt>
                <c:pt idx="1490">
                  <c:v>42527</c:v>
                </c:pt>
                <c:pt idx="1491">
                  <c:v>42528</c:v>
                </c:pt>
                <c:pt idx="1492">
                  <c:v>42529</c:v>
                </c:pt>
                <c:pt idx="1493">
                  <c:v>42530</c:v>
                </c:pt>
                <c:pt idx="1494">
                  <c:v>42531</c:v>
                </c:pt>
                <c:pt idx="1495">
                  <c:v>42534</c:v>
                </c:pt>
                <c:pt idx="1496">
                  <c:v>42535</c:v>
                </c:pt>
                <c:pt idx="1497">
                  <c:v>42536</c:v>
                </c:pt>
                <c:pt idx="1498">
                  <c:v>42537</c:v>
                </c:pt>
                <c:pt idx="1499">
                  <c:v>42538</c:v>
                </c:pt>
                <c:pt idx="1500">
                  <c:v>42541</c:v>
                </c:pt>
                <c:pt idx="1501">
                  <c:v>42542</c:v>
                </c:pt>
                <c:pt idx="1502">
                  <c:v>42543</c:v>
                </c:pt>
                <c:pt idx="1503">
                  <c:v>42544</c:v>
                </c:pt>
                <c:pt idx="1504">
                  <c:v>42545</c:v>
                </c:pt>
                <c:pt idx="1505">
                  <c:v>42548</c:v>
                </c:pt>
                <c:pt idx="1506">
                  <c:v>42549</c:v>
                </c:pt>
                <c:pt idx="1507">
                  <c:v>42550</c:v>
                </c:pt>
                <c:pt idx="1508">
                  <c:v>42551</c:v>
                </c:pt>
                <c:pt idx="1509">
                  <c:v>42552</c:v>
                </c:pt>
                <c:pt idx="1510">
                  <c:v>42555</c:v>
                </c:pt>
                <c:pt idx="1511">
                  <c:v>42556</c:v>
                </c:pt>
                <c:pt idx="1512">
                  <c:v>42557</c:v>
                </c:pt>
                <c:pt idx="1513">
                  <c:v>42558</c:v>
                </c:pt>
                <c:pt idx="1514">
                  <c:v>42559</c:v>
                </c:pt>
                <c:pt idx="1515">
                  <c:v>42562</c:v>
                </c:pt>
                <c:pt idx="1516">
                  <c:v>42563</c:v>
                </c:pt>
                <c:pt idx="1517">
                  <c:v>42564</c:v>
                </c:pt>
                <c:pt idx="1518">
                  <c:v>42565</c:v>
                </c:pt>
                <c:pt idx="1519">
                  <c:v>42566</c:v>
                </c:pt>
                <c:pt idx="1520">
                  <c:v>42569</c:v>
                </c:pt>
                <c:pt idx="1521">
                  <c:v>42570</c:v>
                </c:pt>
                <c:pt idx="1522">
                  <c:v>42571</c:v>
                </c:pt>
                <c:pt idx="1523">
                  <c:v>42572</c:v>
                </c:pt>
                <c:pt idx="1524">
                  <c:v>42573</c:v>
                </c:pt>
                <c:pt idx="1525">
                  <c:v>42576</c:v>
                </c:pt>
                <c:pt idx="1526">
                  <c:v>42577</c:v>
                </c:pt>
                <c:pt idx="1527">
                  <c:v>42578</c:v>
                </c:pt>
                <c:pt idx="1528">
                  <c:v>42579</c:v>
                </c:pt>
                <c:pt idx="1529">
                  <c:v>42580</c:v>
                </c:pt>
                <c:pt idx="1530">
                  <c:v>42583</c:v>
                </c:pt>
                <c:pt idx="1531">
                  <c:v>42584</c:v>
                </c:pt>
                <c:pt idx="1532">
                  <c:v>42585</c:v>
                </c:pt>
                <c:pt idx="1533">
                  <c:v>42586</c:v>
                </c:pt>
                <c:pt idx="1534">
                  <c:v>42587</c:v>
                </c:pt>
                <c:pt idx="1535">
                  <c:v>42590</c:v>
                </c:pt>
                <c:pt idx="1536">
                  <c:v>42591</c:v>
                </c:pt>
                <c:pt idx="1537">
                  <c:v>42592</c:v>
                </c:pt>
                <c:pt idx="1538">
                  <c:v>42593</c:v>
                </c:pt>
                <c:pt idx="1539">
                  <c:v>42594</c:v>
                </c:pt>
                <c:pt idx="1540">
                  <c:v>42597</c:v>
                </c:pt>
                <c:pt idx="1541">
                  <c:v>42598</c:v>
                </c:pt>
                <c:pt idx="1542">
                  <c:v>42599</c:v>
                </c:pt>
                <c:pt idx="1543">
                  <c:v>42600</c:v>
                </c:pt>
                <c:pt idx="1544">
                  <c:v>42601</c:v>
                </c:pt>
                <c:pt idx="1545">
                  <c:v>42604</c:v>
                </c:pt>
                <c:pt idx="1546">
                  <c:v>42605</c:v>
                </c:pt>
                <c:pt idx="1547">
                  <c:v>42606</c:v>
                </c:pt>
                <c:pt idx="1548">
                  <c:v>42607</c:v>
                </c:pt>
                <c:pt idx="1549">
                  <c:v>42608</c:v>
                </c:pt>
                <c:pt idx="1550">
                  <c:v>42611</c:v>
                </c:pt>
                <c:pt idx="1551">
                  <c:v>42612</c:v>
                </c:pt>
                <c:pt idx="1552">
                  <c:v>42613</c:v>
                </c:pt>
                <c:pt idx="1553">
                  <c:v>42614</c:v>
                </c:pt>
                <c:pt idx="1554">
                  <c:v>42615</c:v>
                </c:pt>
                <c:pt idx="1555">
                  <c:v>42618</c:v>
                </c:pt>
                <c:pt idx="1556">
                  <c:v>42619</c:v>
                </c:pt>
                <c:pt idx="1557">
                  <c:v>42620</c:v>
                </c:pt>
                <c:pt idx="1558">
                  <c:v>42621</c:v>
                </c:pt>
                <c:pt idx="1559">
                  <c:v>42622</c:v>
                </c:pt>
                <c:pt idx="1560">
                  <c:v>42625</c:v>
                </c:pt>
                <c:pt idx="1561">
                  <c:v>42626</c:v>
                </c:pt>
                <c:pt idx="1562">
                  <c:v>42627</c:v>
                </c:pt>
                <c:pt idx="1563">
                  <c:v>42628</c:v>
                </c:pt>
                <c:pt idx="1564">
                  <c:v>42629</c:v>
                </c:pt>
                <c:pt idx="1565">
                  <c:v>42632</c:v>
                </c:pt>
                <c:pt idx="1566">
                  <c:v>42633</c:v>
                </c:pt>
                <c:pt idx="1567">
                  <c:v>42634</c:v>
                </c:pt>
                <c:pt idx="1568">
                  <c:v>42635</c:v>
                </c:pt>
                <c:pt idx="1569">
                  <c:v>42636</c:v>
                </c:pt>
                <c:pt idx="1570">
                  <c:v>42639</c:v>
                </c:pt>
                <c:pt idx="1571">
                  <c:v>42640</c:v>
                </c:pt>
                <c:pt idx="1572">
                  <c:v>42641</c:v>
                </c:pt>
                <c:pt idx="1573">
                  <c:v>42642</c:v>
                </c:pt>
                <c:pt idx="1574">
                  <c:v>42643</c:v>
                </c:pt>
                <c:pt idx="1575">
                  <c:v>42646</c:v>
                </c:pt>
                <c:pt idx="1576">
                  <c:v>42647</c:v>
                </c:pt>
                <c:pt idx="1577">
                  <c:v>42648</c:v>
                </c:pt>
                <c:pt idx="1578">
                  <c:v>42649</c:v>
                </c:pt>
                <c:pt idx="1579">
                  <c:v>42650</c:v>
                </c:pt>
                <c:pt idx="1580">
                  <c:v>42653</c:v>
                </c:pt>
                <c:pt idx="1581">
                  <c:v>42654</c:v>
                </c:pt>
                <c:pt idx="1582">
                  <c:v>42655</c:v>
                </c:pt>
                <c:pt idx="1583">
                  <c:v>42656</c:v>
                </c:pt>
                <c:pt idx="1584">
                  <c:v>42657</c:v>
                </c:pt>
                <c:pt idx="1585">
                  <c:v>42660</c:v>
                </c:pt>
                <c:pt idx="1586">
                  <c:v>42661</c:v>
                </c:pt>
                <c:pt idx="1587">
                  <c:v>42662</c:v>
                </c:pt>
                <c:pt idx="1588">
                  <c:v>42663</c:v>
                </c:pt>
                <c:pt idx="1589">
                  <c:v>42664</c:v>
                </c:pt>
                <c:pt idx="1590">
                  <c:v>42667</c:v>
                </c:pt>
                <c:pt idx="1591">
                  <c:v>42668</c:v>
                </c:pt>
                <c:pt idx="1592">
                  <c:v>42669</c:v>
                </c:pt>
                <c:pt idx="1593">
                  <c:v>42670</c:v>
                </c:pt>
                <c:pt idx="1594">
                  <c:v>42671</c:v>
                </c:pt>
                <c:pt idx="1595">
                  <c:v>42674</c:v>
                </c:pt>
                <c:pt idx="1596">
                  <c:v>42675</c:v>
                </c:pt>
                <c:pt idx="1597">
                  <c:v>42676</c:v>
                </c:pt>
                <c:pt idx="1598">
                  <c:v>42677</c:v>
                </c:pt>
                <c:pt idx="1599">
                  <c:v>42678</c:v>
                </c:pt>
                <c:pt idx="1600">
                  <c:v>42681</c:v>
                </c:pt>
                <c:pt idx="1601">
                  <c:v>42682</c:v>
                </c:pt>
                <c:pt idx="1602">
                  <c:v>42683</c:v>
                </c:pt>
                <c:pt idx="1603">
                  <c:v>42684</c:v>
                </c:pt>
                <c:pt idx="1604">
                  <c:v>42685</c:v>
                </c:pt>
                <c:pt idx="1605">
                  <c:v>42688</c:v>
                </c:pt>
                <c:pt idx="1606">
                  <c:v>42689</c:v>
                </c:pt>
                <c:pt idx="1607">
                  <c:v>42690</c:v>
                </c:pt>
                <c:pt idx="1608">
                  <c:v>42691</c:v>
                </c:pt>
                <c:pt idx="1609">
                  <c:v>42692</c:v>
                </c:pt>
                <c:pt idx="1610">
                  <c:v>42695</c:v>
                </c:pt>
                <c:pt idx="1611">
                  <c:v>42696</c:v>
                </c:pt>
                <c:pt idx="1612">
                  <c:v>42697</c:v>
                </c:pt>
                <c:pt idx="1613">
                  <c:v>42698</c:v>
                </c:pt>
                <c:pt idx="1614">
                  <c:v>42699</c:v>
                </c:pt>
                <c:pt idx="1615">
                  <c:v>42702</c:v>
                </c:pt>
                <c:pt idx="1616">
                  <c:v>42703</c:v>
                </c:pt>
                <c:pt idx="1617">
                  <c:v>42704</c:v>
                </c:pt>
                <c:pt idx="1618">
                  <c:v>42705</c:v>
                </c:pt>
                <c:pt idx="1619">
                  <c:v>42706</c:v>
                </c:pt>
                <c:pt idx="1620">
                  <c:v>42709</c:v>
                </c:pt>
                <c:pt idx="1621">
                  <c:v>42710</c:v>
                </c:pt>
                <c:pt idx="1622">
                  <c:v>42711</c:v>
                </c:pt>
                <c:pt idx="1623">
                  <c:v>42712</c:v>
                </c:pt>
                <c:pt idx="1624">
                  <c:v>42713</c:v>
                </c:pt>
                <c:pt idx="1625">
                  <c:v>42716</c:v>
                </c:pt>
                <c:pt idx="1626">
                  <c:v>42717</c:v>
                </c:pt>
                <c:pt idx="1627">
                  <c:v>42718</c:v>
                </c:pt>
                <c:pt idx="1628">
                  <c:v>42719</c:v>
                </c:pt>
                <c:pt idx="1629">
                  <c:v>42720</c:v>
                </c:pt>
                <c:pt idx="1630">
                  <c:v>42723</c:v>
                </c:pt>
                <c:pt idx="1631">
                  <c:v>42724</c:v>
                </c:pt>
                <c:pt idx="1632">
                  <c:v>42725</c:v>
                </c:pt>
                <c:pt idx="1633">
                  <c:v>42726</c:v>
                </c:pt>
                <c:pt idx="1634">
                  <c:v>42727</c:v>
                </c:pt>
                <c:pt idx="1635">
                  <c:v>42730</c:v>
                </c:pt>
                <c:pt idx="1636">
                  <c:v>42731</c:v>
                </c:pt>
                <c:pt idx="1637">
                  <c:v>42732</c:v>
                </c:pt>
                <c:pt idx="1638">
                  <c:v>42733</c:v>
                </c:pt>
                <c:pt idx="1639">
                  <c:v>42734</c:v>
                </c:pt>
                <c:pt idx="1640">
                  <c:v>42737</c:v>
                </c:pt>
                <c:pt idx="1641">
                  <c:v>42738</c:v>
                </c:pt>
                <c:pt idx="1642">
                  <c:v>42739</c:v>
                </c:pt>
                <c:pt idx="1643">
                  <c:v>42740</c:v>
                </c:pt>
                <c:pt idx="1644">
                  <c:v>42741</c:v>
                </c:pt>
                <c:pt idx="1645">
                  <c:v>42744</c:v>
                </c:pt>
                <c:pt idx="1646">
                  <c:v>42745</c:v>
                </c:pt>
                <c:pt idx="1647">
                  <c:v>42746</c:v>
                </c:pt>
                <c:pt idx="1648">
                  <c:v>42747</c:v>
                </c:pt>
                <c:pt idx="1649">
                  <c:v>42748</c:v>
                </c:pt>
                <c:pt idx="1650">
                  <c:v>42751</c:v>
                </c:pt>
                <c:pt idx="1651">
                  <c:v>42752</c:v>
                </c:pt>
                <c:pt idx="1652">
                  <c:v>42753</c:v>
                </c:pt>
                <c:pt idx="1653">
                  <c:v>42754</c:v>
                </c:pt>
                <c:pt idx="1654">
                  <c:v>42755</c:v>
                </c:pt>
                <c:pt idx="1655">
                  <c:v>42758</c:v>
                </c:pt>
                <c:pt idx="1656">
                  <c:v>42759</c:v>
                </c:pt>
                <c:pt idx="1657">
                  <c:v>42760</c:v>
                </c:pt>
                <c:pt idx="1658">
                  <c:v>42761</c:v>
                </c:pt>
                <c:pt idx="1659">
                  <c:v>42762</c:v>
                </c:pt>
                <c:pt idx="1660">
                  <c:v>42765</c:v>
                </c:pt>
                <c:pt idx="1661">
                  <c:v>42766</c:v>
                </c:pt>
                <c:pt idx="1662">
                  <c:v>42767</c:v>
                </c:pt>
                <c:pt idx="1663">
                  <c:v>42768</c:v>
                </c:pt>
                <c:pt idx="1664">
                  <c:v>42769</c:v>
                </c:pt>
                <c:pt idx="1665">
                  <c:v>42772</c:v>
                </c:pt>
                <c:pt idx="1666">
                  <c:v>42773</c:v>
                </c:pt>
                <c:pt idx="1667">
                  <c:v>42774</c:v>
                </c:pt>
                <c:pt idx="1668">
                  <c:v>42775</c:v>
                </c:pt>
                <c:pt idx="1669">
                  <c:v>42776</c:v>
                </c:pt>
                <c:pt idx="1670">
                  <c:v>42779</c:v>
                </c:pt>
                <c:pt idx="1671">
                  <c:v>42780</c:v>
                </c:pt>
                <c:pt idx="1672">
                  <c:v>42781</c:v>
                </c:pt>
                <c:pt idx="1673">
                  <c:v>42782</c:v>
                </c:pt>
                <c:pt idx="1674">
                  <c:v>42783</c:v>
                </c:pt>
                <c:pt idx="1675">
                  <c:v>42786</c:v>
                </c:pt>
                <c:pt idx="1676">
                  <c:v>42787</c:v>
                </c:pt>
                <c:pt idx="1677">
                  <c:v>42788</c:v>
                </c:pt>
                <c:pt idx="1678">
                  <c:v>42789</c:v>
                </c:pt>
                <c:pt idx="1679">
                  <c:v>42790</c:v>
                </c:pt>
                <c:pt idx="1680">
                  <c:v>42793</c:v>
                </c:pt>
                <c:pt idx="1681">
                  <c:v>42794</c:v>
                </c:pt>
                <c:pt idx="1682">
                  <c:v>42795</c:v>
                </c:pt>
                <c:pt idx="1683">
                  <c:v>42796</c:v>
                </c:pt>
                <c:pt idx="1684">
                  <c:v>42797</c:v>
                </c:pt>
                <c:pt idx="1685">
                  <c:v>42800</c:v>
                </c:pt>
                <c:pt idx="1686">
                  <c:v>42801</c:v>
                </c:pt>
                <c:pt idx="1687">
                  <c:v>42802</c:v>
                </c:pt>
                <c:pt idx="1688">
                  <c:v>42803</c:v>
                </c:pt>
                <c:pt idx="1689">
                  <c:v>42804</c:v>
                </c:pt>
                <c:pt idx="1690">
                  <c:v>42807</c:v>
                </c:pt>
                <c:pt idx="1691">
                  <c:v>42808</c:v>
                </c:pt>
                <c:pt idx="1692">
                  <c:v>42809</c:v>
                </c:pt>
                <c:pt idx="1693">
                  <c:v>42810</c:v>
                </c:pt>
                <c:pt idx="1694">
                  <c:v>42811</c:v>
                </c:pt>
                <c:pt idx="1695">
                  <c:v>42814</c:v>
                </c:pt>
                <c:pt idx="1696">
                  <c:v>42815</c:v>
                </c:pt>
                <c:pt idx="1697">
                  <c:v>42816</c:v>
                </c:pt>
                <c:pt idx="1698">
                  <c:v>42817</c:v>
                </c:pt>
                <c:pt idx="1699">
                  <c:v>42818</c:v>
                </c:pt>
                <c:pt idx="1700">
                  <c:v>42821</c:v>
                </c:pt>
                <c:pt idx="1701">
                  <c:v>42822</c:v>
                </c:pt>
                <c:pt idx="1702">
                  <c:v>42823</c:v>
                </c:pt>
                <c:pt idx="1703">
                  <c:v>42824</c:v>
                </c:pt>
                <c:pt idx="1704">
                  <c:v>42825</c:v>
                </c:pt>
                <c:pt idx="1705">
                  <c:v>42828</c:v>
                </c:pt>
                <c:pt idx="1706">
                  <c:v>42829</c:v>
                </c:pt>
                <c:pt idx="1707">
                  <c:v>42830</c:v>
                </c:pt>
                <c:pt idx="1708">
                  <c:v>42831</c:v>
                </c:pt>
                <c:pt idx="1709">
                  <c:v>42832</c:v>
                </c:pt>
                <c:pt idx="1710">
                  <c:v>42835</c:v>
                </c:pt>
                <c:pt idx="1711">
                  <c:v>42836</c:v>
                </c:pt>
                <c:pt idx="1712">
                  <c:v>42837</c:v>
                </c:pt>
                <c:pt idx="1713">
                  <c:v>42838</c:v>
                </c:pt>
                <c:pt idx="1714">
                  <c:v>42842</c:v>
                </c:pt>
                <c:pt idx="1715">
                  <c:v>42843</c:v>
                </c:pt>
                <c:pt idx="1716">
                  <c:v>42844</c:v>
                </c:pt>
                <c:pt idx="1717">
                  <c:v>42845</c:v>
                </c:pt>
                <c:pt idx="1718">
                  <c:v>42846</c:v>
                </c:pt>
                <c:pt idx="1719">
                  <c:v>42849</c:v>
                </c:pt>
                <c:pt idx="1720">
                  <c:v>42850</c:v>
                </c:pt>
                <c:pt idx="1721">
                  <c:v>42851</c:v>
                </c:pt>
                <c:pt idx="1722">
                  <c:v>42852</c:v>
                </c:pt>
                <c:pt idx="1723">
                  <c:v>42853</c:v>
                </c:pt>
                <c:pt idx="1724">
                  <c:v>42856</c:v>
                </c:pt>
                <c:pt idx="1725">
                  <c:v>42857</c:v>
                </c:pt>
                <c:pt idx="1726">
                  <c:v>42858</c:v>
                </c:pt>
                <c:pt idx="1727">
                  <c:v>42859</c:v>
                </c:pt>
                <c:pt idx="1728">
                  <c:v>42860</c:v>
                </c:pt>
                <c:pt idx="1729">
                  <c:v>42863</c:v>
                </c:pt>
                <c:pt idx="1730">
                  <c:v>42864</c:v>
                </c:pt>
                <c:pt idx="1731">
                  <c:v>42865</c:v>
                </c:pt>
                <c:pt idx="1732">
                  <c:v>42866</c:v>
                </c:pt>
                <c:pt idx="1733">
                  <c:v>42867</c:v>
                </c:pt>
                <c:pt idx="1734">
                  <c:v>42870</c:v>
                </c:pt>
                <c:pt idx="1735">
                  <c:v>42871</c:v>
                </c:pt>
                <c:pt idx="1736">
                  <c:v>42872</c:v>
                </c:pt>
                <c:pt idx="1737">
                  <c:v>42873</c:v>
                </c:pt>
                <c:pt idx="1738">
                  <c:v>42874</c:v>
                </c:pt>
                <c:pt idx="1739">
                  <c:v>42877</c:v>
                </c:pt>
                <c:pt idx="1740">
                  <c:v>42878</c:v>
                </c:pt>
                <c:pt idx="1741">
                  <c:v>42879</c:v>
                </c:pt>
                <c:pt idx="1742">
                  <c:v>42880</c:v>
                </c:pt>
                <c:pt idx="1743">
                  <c:v>42881</c:v>
                </c:pt>
                <c:pt idx="1744">
                  <c:v>42884</c:v>
                </c:pt>
                <c:pt idx="1745">
                  <c:v>42885</c:v>
                </c:pt>
                <c:pt idx="1746">
                  <c:v>42886</c:v>
                </c:pt>
                <c:pt idx="1747">
                  <c:v>42887</c:v>
                </c:pt>
                <c:pt idx="1748">
                  <c:v>42888</c:v>
                </c:pt>
                <c:pt idx="1749">
                  <c:v>42891</c:v>
                </c:pt>
                <c:pt idx="1750">
                  <c:v>42892</c:v>
                </c:pt>
                <c:pt idx="1751">
                  <c:v>42893</c:v>
                </c:pt>
                <c:pt idx="1752">
                  <c:v>42894</c:v>
                </c:pt>
                <c:pt idx="1753">
                  <c:v>42895</c:v>
                </c:pt>
                <c:pt idx="1754">
                  <c:v>42898</c:v>
                </c:pt>
                <c:pt idx="1755">
                  <c:v>42899</c:v>
                </c:pt>
                <c:pt idx="1756">
                  <c:v>42900</c:v>
                </c:pt>
                <c:pt idx="1757">
                  <c:v>42901</c:v>
                </c:pt>
                <c:pt idx="1758">
                  <c:v>42902</c:v>
                </c:pt>
                <c:pt idx="1759">
                  <c:v>42905</c:v>
                </c:pt>
                <c:pt idx="1760">
                  <c:v>42906</c:v>
                </c:pt>
                <c:pt idx="1761">
                  <c:v>42907</c:v>
                </c:pt>
                <c:pt idx="1762">
                  <c:v>42908</c:v>
                </c:pt>
                <c:pt idx="1763">
                  <c:v>42909</c:v>
                </c:pt>
                <c:pt idx="1764">
                  <c:v>42912</c:v>
                </c:pt>
                <c:pt idx="1765">
                  <c:v>42913</c:v>
                </c:pt>
                <c:pt idx="1766">
                  <c:v>42914</c:v>
                </c:pt>
                <c:pt idx="1767">
                  <c:v>42915</c:v>
                </c:pt>
                <c:pt idx="1768">
                  <c:v>42916</c:v>
                </c:pt>
                <c:pt idx="1769">
                  <c:v>42919</c:v>
                </c:pt>
                <c:pt idx="1770">
                  <c:v>42920</c:v>
                </c:pt>
                <c:pt idx="1771">
                  <c:v>42921</c:v>
                </c:pt>
                <c:pt idx="1772">
                  <c:v>42922</c:v>
                </c:pt>
                <c:pt idx="1773">
                  <c:v>42923</c:v>
                </c:pt>
                <c:pt idx="1774">
                  <c:v>42926</c:v>
                </c:pt>
                <c:pt idx="1775">
                  <c:v>42927</c:v>
                </c:pt>
                <c:pt idx="1776">
                  <c:v>42928</c:v>
                </c:pt>
                <c:pt idx="1777">
                  <c:v>42929</c:v>
                </c:pt>
                <c:pt idx="1778">
                  <c:v>42930</c:v>
                </c:pt>
                <c:pt idx="1779">
                  <c:v>42933</c:v>
                </c:pt>
                <c:pt idx="1780">
                  <c:v>42934</c:v>
                </c:pt>
                <c:pt idx="1781">
                  <c:v>42935</c:v>
                </c:pt>
                <c:pt idx="1782">
                  <c:v>42936</c:v>
                </c:pt>
                <c:pt idx="1783">
                  <c:v>42937</c:v>
                </c:pt>
                <c:pt idx="1784">
                  <c:v>42940</c:v>
                </c:pt>
                <c:pt idx="1785">
                  <c:v>42941</c:v>
                </c:pt>
                <c:pt idx="1786">
                  <c:v>42942</c:v>
                </c:pt>
                <c:pt idx="1787">
                  <c:v>42943</c:v>
                </c:pt>
                <c:pt idx="1788">
                  <c:v>42944</c:v>
                </c:pt>
                <c:pt idx="1789">
                  <c:v>42947</c:v>
                </c:pt>
                <c:pt idx="1790">
                  <c:v>42948</c:v>
                </c:pt>
                <c:pt idx="1791">
                  <c:v>42949</c:v>
                </c:pt>
                <c:pt idx="1792">
                  <c:v>42950</c:v>
                </c:pt>
                <c:pt idx="1793">
                  <c:v>42951</c:v>
                </c:pt>
                <c:pt idx="1794">
                  <c:v>42954</c:v>
                </c:pt>
                <c:pt idx="1795">
                  <c:v>42955</c:v>
                </c:pt>
                <c:pt idx="1796">
                  <c:v>42956</c:v>
                </c:pt>
                <c:pt idx="1797">
                  <c:v>42957</c:v>
                </c:pt>
                <c:pt idx="1798">
                  <c:v>42958</c:v>
                </c:pt>
                <c:pt idx="1799">
                  <c:v>42961</c:v>
                </c:pt>
                <c:pt idx="1800">
                  <c:v>42962</c:v>
                </c:pt>
                <c:pt idx="1801">
                  <c:v>42963</c:v>
                </c:pt>
                <c:pt idx="1802">
                  <c:v>42964</c:v>
                </c:pt>
                <c:pt idx="1803">
                  <c:v>42965</c:v>
                </c:pt>
                <c:pt idx="1804">
                  <c:v>42968</c:v>
                </c:pt>
                <c:pt idx="1805">
                  <c:v>42969</c:v>
                </c:pt>
                <c:pt idx="1806">
                  <c:v>42970</c:v>
                </c:pt>
                <c:pt idx="1807">
                  <c:v>42971</c:v>
                </c:pt>
                <c:pt idx="1808">
                  <c:v>42972</c:v>
                </c:pt>
                <c:pt idx="1809">
                  <c:v>42975</c:v>
                </c:pt>
                <c:pt idx="1810">
                  <c:v>42976</c:v>
                </c:pt>
                <c:pt idx="1811">
                  <c:v>42977</c:v>
                </c:pt>
                <c:pt idx="1812">
                  <c:v>42978</c:v>
                </c:pt>
                <c:pt idx="1813">
                  <c:v>42979</c:v>
                </c:pt>
                <c:pt idx="1814">
                  <c:v>42982</c:v>
                </c:pt>
                <c:pt idx="1815">
                  <c:v>42983</c:v>
                </c:pt>
                <c:pt idx="1816">
                  <c:v>42984</c:v>
                </c:pt>
                <c:pt idx="1817">
                  <c:v>42985</c:v>
                </c:pt>
                <c:pt idx="1818">
                  <c:v>42986</c:v>
                </c:pt>
                <c:pt idx="1819">
                  <c:v>42989</c:v>
                </c:pt>
                <c:pt idx="1820">
                  <c:v>42990</c:v>
                </c:pt>
                <c:pt idx="1821">
                  <c:v>42991</c:v>
                </c:pt>
                <c:pt idx="1822">
                  <c:v>42992</c:v>
                </c:pt>
                <c:pt idx="1823">
                  <c:v>42993</c:v>
                </c:pt>
                <c:pt idx="1824">
                  <c:v>42996</c:v>
                </c:pt>
                <c:pt idx="1825">
                  <c:v>42997</c:v>
                </c:pt>
                <c:pt idx="1826">
                  <c:v>42998</c:v>
                </c:pt>
                <c:pt idx="1827">
                  <c:v>42999</c:v>
                </c:pt>
                <c:pt idx="1828">
                  <c:v>43000</c:v>
                </c:pt>
                <c:pt idx="1829">
                  <c:v>43003</c:v>
                </c:pt>
                <c:pt idx="1830">
                  <c:v>43004</c:v>
                </c:pt>
                <c:pt idx="1831">
                  <c:v>43005</c:v>
                </c:pt>
                <c:pt idx="1832">
                  <c:v>43006</c:v>
                </c:pt>
                <c:pt idx="1833">
                  <c:v>43007</c:v>
                </c:pt>
                <c:pt idx="1834">
                  <c:v>43010</c:v>
                </c:pt>
                <c:pt idx="1835">
                  <c:v>43011</c:v>
                </c:pt>
                <c:pt idx="1836">
                  <c:v>43012</c:v>
                </c:pt>
                <c:pt idx="1837">
                  <c:v>43013</c:v>
                </c:pt>
                <c:pt idx="1838">
                  <c:v>43014</c:v>
                </c:pt>
                <c:pt idx="1839">
                  <c:v>43017</c:v>
                </c:pt>
                <c:pt idx="1840">
                  <c:v>43018</c:v>
                </c:pt>
                <c:pt idx="1841">
                  <c:v>43019</c:v>
                </c:pt>
                <c:pt idx="1842">
                  <c:v>43020</c:v>
                </c:pt>
                <c:pt idx="1843">
                  <c:v>43021</c:v>
                </c:pt>
                <c:pt idx="1844">
                  <c:v>43024</c:v>
                </c:pt>
                <c:pt idx="1845">
                  <c:v>43025</c:v>
                </c:pt>
                <c:pt idx="1846">
                  <c:v>43026</c:v>
                </c:pt>
                <c:pt idx="1847">
                  <c:v>43027</c:v>
                </c:pt>
                <c:pt idx="1848">
                  <c:v>43028</c:v>
                </c:pt>
                <c:pt idx="1849">
                  <c:v>43031</c:v>
                </c:pt>
                <c:pt idx="1850">
                  <c:v>43032</c:v>
                </c:pt>
                <c:pt idx="1851">
                  <c:v>43033</c:v>
                </c:pt>
                <c:pt idx="1852">
                  <c:v>43034</c:v>
                </c:pt>
                <c:pt idx="1853">
                  <c:v>43035</c:v>
                </c:pt>
                <c:pt idx="1854">
                  <c:v>43038</c:v>
                </c:pt>
                <c:pt idx="1855">
                  <c:v>43039</c:v>
                </c:pt>
                <c:pt idx="1856">
                  <c:v>43040</c:v>
                </c:pt>
                <c:pt idx="1857">
                  <c:v>43041</c:v>
                </c:pt>
                <c:pt idx="1858">
                  <c:v>43042</c:v>
                </c:pt>
                <c:pt idx="1859">
                  <c:v>43045</c:v>
                </c:pt>
                <c:pt idx="1860">
                  <c:v>43046</c:v>
                </c:pt>
                <c:pt idx="1861">
                  <c:v>43047</c:v>
                </c:pt>
                <c:pt idx="1862">
                  <c:v>43048</c:v>
                </c:pt>
                <c:pt idx="1863">
                  <c:v>43049</c:v>
                </c:pt>
                <c:pt idx="1864">
                  <c:v>43052</c:v>
                </c:pt>
                <c:pt idx="1865">
                  <c:v>43053</c:v>
                </c:pt>
                <c:pt idx="1866">
                  <c:v>43054</c:v>
                </c:pt>
                <c:pt idx="1867">
                  <c:v>43055</c:v>
                </c:pt>
                <c:pt idx="1868">
                  <c:v>43056</c:v>
                </c:pt>
                <c:pt idx="1869">
                  <c:v>43059</c:v>
                </c:pt>
                <c:pt idx="1870">
                  <c:v>43060</c:v>
                </c:pt>
                <c:pt idx="1871">
                  <c:v>43061</c:v>
                </c:pt>
                <c:pt idx="1872">
                  <c:v>43062</c:v>
                </c:pt>
                <c:pt idx="1873">
                  <c:v>43063</c:v>
                </c:pt>
                <c:pt idx="1874">
                  <c:v>43066</c:v>
                </c:pt>
                <c:pt idx="1875">
                  <c:v>43067</c:v>
                </c:pt>
                <c:pt idx="1876">
                  <c:v>43068</c:v>
                </c:pt>
                <c:pt idx="1877">
                  <c:v>43069</c:v>
                </c:pt>
                <c:pt idx="1878">
                  <c:v>43070</c:v>
                </c:pt>
                <c:pt idx="1879">
                  <c:v>43073</c:v>
                </c:pt>
                <c:pt idx="1880">
                  <c:v>43074</c:v>
                </c:pt>
                <c:pt idx="1881">
                  <c:v>43075</c:v>
                </c:pt>
                <c:pt idx="1882">
                  <c:v>43076</c:v>
                </c:pt>
                <c:pt idx="1883">
                  <c:v>43077</c:v>
                </c:pt>
                <c:pt idx="1884">
                  <c:v>43080</c:v>
                </c:pt>
                <c:pt idx="1885">
                  <c:v>43081</c:v>
                </c:pt>
                <c:pt idx="1886">
                  <c:v>43082</c:v>
                </c:pt>
                <c:pt idx="1887">
                  <c:v>43083</c:v>
                </c:pt>
                <c:pt idx="1888">
                  <c:v>43084</c:v>
                </c:pt>
                <c:pt idx="1889">
                  <c:v>43087</c:v>
                </c:pt>
                <c:pt idx="1890">
                  <c:v>43088</c:v>
                </c:pt>
                <c:pt idx="1891">
                  <c:v>43089</c:v>
                </c:pt>
                <c:pt idx="1892">
                  <c:v>43090</c:v>
                </c:pt>
                <c:pt idx="1893">
                  <c:v>43091</c:v>
                </c:pt>
                <c:pt idx="1894">
                  <c:v>43095</c:v>
                </c:pt>
                <c:pt idx="1895">
                  <c:v>43096</c:v>
                </c:pt>
                <c:pt idx="1896">
                  <c:v>43097</c:v>
                </c:pt>
                <c:pt idx="1897">
                  <c:v>43098</c:v>
                </c:pt>
                <c:pt idx="1898">
                  <c:v>43102</c:v>
                </c:pt>
                <c:pt idx="1899">
                  <c:v>43103</c:v>
                </c:pt>
                <c:pt idx="1900">
                  <c:v>43104</c:v>
                </c:pt>
                <c:pt idx="1901">
                  <c:v>43105</c:v>
                </c:pt>
                <c:pt idx="1902">
                  <c:v>43108</c:v>
                </c:pt>
                <c:pt idx="1903">
                  <c:v>43109</c:v>
                </c:pt>
                <c:pt idx="1904">
                  <c:v>43110</c:v>
                </c:pt>
                <c:pt idx="1905">
                  <c:v>43111</c:v>
                </c:pt>
                <c:pt idx="1906">
                  <c:v>43112</c:v>
                </c:pt>
                <c:pt idx="1907">
                  <c:v>43115</c:v>
                </c:pt>
                <c:pt idx="1908">
                  <c:v>43116</c:v>
                </c:pt>
                <c:pt idx="1909">
                  <c:v>43117</c:v>
                </c:pt>
                <c:pt idx="1910">
                  <c:v>43118</c:v>
                </c:pt>
                <c:pt idx="1911">
                  <c:v>43119</c:v>
                </c:pt>
                <c:pt idx="1912">
                  <c:v>43122</c:v>
                </c:pt>
                <c:pt idx="1913">
                  <c:v>43123</c:v>
                </c:pt>
                <c:pt idx="1914">
                  <c:v>43124</c:v>
                </c:pt>
                <c:pt idx="1915">
                  <c:v>43125</c:v>
                </c:pt>
                <c:pt idx="1916">
                  <c:v>43126</c:v>
                </c:pt>
                <c:pt idx="1917">
                  <c:v>43129</c:v>
                </c:pt>
                <c:pt idx="1918">
                  <c:v>43130</c:v>
                </c:pt>
                <c:pt idx="1919">
                  <c:v>43131</c:v>
                </c:pt>
                <c:pt idx="1920">
                  <c:v>43132</c:v>
                </c:pt>
                <c:pt idx="1921">
                  <c:v>43133</c:v>
                </c:pt>
                <c:pt idx="1922">
                  <c:v>43136</c:v>
                </c:pt>
                <c:pt idx="1923">
                  <c:v>43137</c:v>
                </c:pt>
                <c:pt idx="1924">
                  <c:v>43138</c:v>
                </c:pt>
                <c:pt idx="1925">
                  <c:v>43139</c:v>
                </c:pt>
                <c:pt idx="1926">
                  <c:v>43140</c:v>
                </c:pt>
                <c:pt idx="1927">
                  <c:v>43143</c:v>
                </c:pt>
                <c:pt idx="1928">
                  <c:v>43144</c:v>
                </c:pt>
                <c:pt idx="1929">
                  <c:v>43145</c:v>
                </c:pt>
                <c:pt idx="1930">
                  <c:v>43146</c:v>
                </c:pt>
                <c:pt idx="1931">
                  <c:v>43147</c:v>
                </c:pt>
                <c:pt idx="1932">
                  <c:v>43150</c:v>
                </c:pt>
                <c:pt idx="1933">
                  <c:v>43151</c:v>
                </c:pt>
                <c:pt idx="1934">
                  <c:v>43152</c:v>
                </c:pt>
                <c:pt idx="1935">
                  <c:v>43153</c:v>
                </c:pt>
                <c:pt idx="1936">
                  <c:v>43154</c:v>
                </c:pt>
                <c:pt idx="1937">
                  <c:v>43157</c:v>
                </c:pt>
                <c:pt idx="1938">
                  <c:v>43158</c:v>
                </c:pt>
                <c:pt idx="1939">
                  <c:v>43159</c:v>
                </c:pt>
                <c:pt idx="1940">
                  <c:v>43160</c:v>
                </c:pt>
                <c:pt idx="1941">
                  <c:v>43161</c:v>
                </c:pt>
                <c:pt idx="1942">
                  <c:v>43164</c:v>
                </c:pt>
                <c:pt idx="1943">
                  <c:v>43165</c:v>
                </c:pt>
                <c:pt idx="1944">
                  <c:v>43166</c:v>
                </c:pt>
                <c:pt idx="1945">
                  <c:v>43167</c:v>
                </c:pt>
                <c:pt idx="1946">
                  <c:v>43168</c:v>
                </c:pt>
                <c:pt idx="1947">
                  <c:v>43171</c:v>
                </c:pt>
                <c:pt idx="1948">
                  <c:v>43172</c:v>
                </c:pt>
                <c:pt idx="1949">
                  <c:v>43173</c:v>
                </c:pt>
                <c:pt idx="1950">
                  <c:v>43174</c:v>
                </c:pt>
                <c:pt idx="1951">
                  <c:v>43175</c:v>
                </c:pt>
                <c:pt idx="1952">
                  <c:v>43178</c:v>
                </c:pt>
                <c:pt idx="1953">
                  <c:v>43179</c:v>
                </c:pt>
                <c:pt idx="1954">
                  <c:v>43180</c:v>
                </c:pt>
                <c:pt idx="1955">
                  <c:v>43181</c:v>
                </c:pt>
                <c:pt idx="1956">
                  <c:v>43182</c:v>
                </c:pt>
                <c:pt idx="1957">
                  <c:v>43185</c:v>
                </c:pt>
                <c:pt idx="1958">
                  <c:v>43186</c:v>
                </c:pt>
                <c:pt idx="1959">
                  <c:v>43187</c:v>
                </c:pt>
                <c:pt idx="1960">
                  <c:v>43188</c:v>
                </c:pt>
                <c:pt idx="1961">
                  <c:v>43192</c:v>
                </c:pt>
                <c:pt idx="1962">
                  <c:v>43193</c:v>
                </c:pt>
                <c:pt idx="1963">
                  <c:v>43194</c:v>
                </c:pt>
                <c:pt idx="1964">
                  <c:v>43195</c:v>
                </c:pt>
                <c:pt idx="1965">
                  <c:v>43196</c:v>
                </c:pt>
                <c:pt idx="1966">
                  <c:v>43199</c:v>
                </c:pt>
                <c:pt idx="1967">
                  <c:v>43200</c:v>
                </c:pt>
                <c:pt idx="1968">
                  <c:v>43201</c:v>
                </c:pt>
                <c:pt idx="1969">
                  <c:v>43202</c:v>
                </c:pt>
                <c:pt idx="1970">
                  <c:v>43203</c:v>
                </c:pt>
                <c:pt idx="1971">
                  <c:v>43206</c:v>
                </c:pt>
                <c:pt idx="1972">
                  <c:v>43207</c:v>
                </c:pt>
                <c:pt idx="1973">
                  <c:v>43208</c:v>
                </c:pt>
                <c:pt idx="1974">
                  <c:v>43209</c:v>
                </c:pt>
                <c:pt idx="1975">
                  <c:v>43210</c:v>
                </c:pt>
                <c:pt idx="1976">
                  <c:v>43213</c:v>
                </c:pt>
                <c:pt idx="1977">
                  <c:v>43214</c:v>
                </c:pt>
                <c:pt idx="1978">
                  <c:v>43215</c:v>
                </c:pt>
                <c:pt idx="1979">
                  <c:v>43216</c:v>
                </c:pt>
                <c:pt idx="1980">
                  <c:v>43217</c:v>
                </c:pt>
                <c:pt idx="1981">
                  <c:v>43220</c:v>
                </c:pt>
                <c:pt idx="1982">
                  <c:v>43221</c:v>
                </c:pt>
                <c:pt idx="1983">
                  <c:v>43222</c:v>
                </c:pt>
                <c:pt idx="1984">
                  <c:v>43223</c:v>
                </c:pt>
                <c:pt idx="1985">
                  <c:v>43224</c:v>
                </c:pt>
                <c:pt idx="1986">
                  <c:v>43227</c:v>
                </c:pt>
                <c:pt idx="1987">
                  <c:v>43228</c:v>
                </c:pt>
                <c:pt idx="1988">
                  <c:v>43229</c:v>
                </c:pt>
                <c:pt idx="1989">
                  <c:v>43230</c:v>
                </c:pt>
                <c:pt idx="1990">
                  <c:v>43231</c:v>
                </c:pt>
                <c:pt idx="1991">
                  <c:v>43234</c:v>
                </c:pt>
                <c:pt idx="1992">
                  <c:v>43235</c:v>
                </c:pt>
                <c:pt idx="1993">
                  <c:v>43236</c:v>
                </c:pt>
                <c:pt idx="1994">
                  <c:v>43237</c:v>
                </c:pt>
                <c:pt idx="1995">
                  <c:v>43238</c:v>
                </c:pt>
                <c:pt idx="1996">
                  <c:v>43241</c:v>
                </c:pt>
                <c:pt idx="1997">
                  <c:v>43242</c:v>
                </c:pt>
                <c:pt idx="1998">
                  <c:v>43243</c:v>
                </c:pt>
                <c:pt idx="1999">
                  <c:v>43244</c:v>
                </c:pt>
                <c:pt idx="2000">
                  <c:v>43245</c:v>
                </c:pt>
                <c:pt idx="2001">
                  <c:v>43249</c:v>
                </c:pt>
                <c:pt idx="2002">
                  <c:v>43250</c:v>
                </c:pt>
                <c:pt idx="2003">
                  <c:v>43251</c:v>
                </c:pt>
                <c:pt idx="2004">
                  <c:v>43252</c:v>
                </c:pt>
                <c:pt idx="2005">
                  <c:v>43255</c:v>
                </c:pt>
                <c:pt idx="2006">
                  <c:v>43256</c:v>
                </c:pt>
                <c:pt idx="2007">
                  <c:v>43257</c:v>
                </c:pt>
                <c:pt idx="2008">
                  <c:v>43258</c:v>
                </c:pt>
                <c:pt idx="2009">
                  <c:v>43259</c:v>
                </c:pt>
                <c:pt idx="2010">
                  <c:v>43262</c:v>
                </c:pt>
                <c:pt idx="2011">
                  <c:v>43263</c:v>
                </c:pt>
                <c:pt idx="2012">
                  <c:v>43264</c:v>
                </c:pt>
                <c:pt idx="2013">
                  <c:v>43265</c:v>
                </c:pt>
                <c:pt idx="2014">
                  <c:v>43266</c:v>
                </c:pt>
                <c:pt idx="2015">
                  <c:v>43269</c:v>
                </c:pt>
                <c:pt idx="2016">
                  <c:v>43270</c:v>
                </c:pt>
                <c:pt idx="2017">
                  <c:v>43271</c:v>
                </c:pt>
                <c:pt idx="2018">
                  <c:v>43272</c:v>
                </c:pt>
                <c:pt idx="2019">
                  <c:v>43273</c:v>
                </c:pt>
                <c:pt idx="2020">
                  <c:v>43276</c:v>
                </c:pt>
                <c:pt idx="2021">
                  <c:v>43277</c:v>
                </c:pt>
                <c:pt idx="2022">
                  <c:v>43278</c:v>
                </c:pt>
                <c:pt idx="2023">
                  <c:v>43279</c:v>
                </c:pt>
                <c:pt idx="2024">
                  <c:v>43280</c:v>
                </c:pt>
                <c:pt idx="2025">
                  <c:v>43283</c:v>
                </c:pt>
                <c:pt idx="2026">
                  <c:v>43284</c:v>
                </c:pt>
                <c:pt idx="2027">
                  <c:v>43285</c:v>
                </c:pt>
                <c:pt idx="2028">
                  <c:v>43286</c:v>
                </c:pt>
                <c:pt idx="2029">
                  <c:v>43287</c:v>
                </c:pt>
                <c:pt idx="2030">
                  <c:v>43290</c:v>
                </c:pt>
                <c:pt idx="2031">
                  <c:v>43291</c:v>
                </c:pt>
                <c:pt idx="2032">
                  <c:v>43292</c:v>
                </c:pt>
                <c:pt idx="2033">
                  <c:v>43293</c:v>
                </c:pt>
                <c:pt idx="2034">
                  <c:v>43294</c:v>
                </c:pt>
                <c:pt idx="2035">
                  <c:v>43297</c:v>
                </c:pt>
                <c:pt idx="2036">
                  <c:v>43298</c:v>
                </c:pt>
                <c:pt idx="2037">
                  <c:v>43299</c:v>
                </c:pt>
                <c:pt idx="2038">
                  <c:v>43300</c:v>
                </c:pt>
                <c:pt idx="2039">
                  <c:v>43301</c:v>
                </c:pt>
                <c:pt idx="2040">
                  <c:v>43304</c:v>
                </c:pt>
                <c:pt idx="2041">
                  <c:v>43305</c:v>
                </c:pt>
                <c:pt idx="2042">
                  <c:v>43306</c:v>
                </c:pt>
                <c:pt idx="2043">
                  <c:v>43307</c:v>
                </c:pt>
                <c:pt idx="2044">
                  <c:v>43308</c:v>
                </c:pt>
                <c:pt idx="2045">
                  <c:v>43311</c:v>
                </c:pt>
                <c:pt idx="2046">
                  <c:v>43312</c:v>
                </c:pt>
                <c:pt idx="2047">
                  <c:v>43313</c:v>
                </c:pt>
                <c:pt idx="2048">
                  <c:v>43314</c:v>
                </c:pt>
                <c:pt idx="2049">
                  <c:v>43315</c:v>
                </c:pt>
                <c:pt idx="2050">
                  <c:v>43318</c:v>
                </c:pt>
                <c:pt idx="2051">
                  <c:v>43319</c:v>
                </c:pt>
                <c:pt idx="2052">
                  <c:v>43320</c:v>
                </c:pt>
                <c:pt idx="2053">
                  <c:v>43321</c:v>
                </c:pt>
                <c:pt idx="2054">
                  <c:v>43322</c:v>
                </c:pt>
                <c:pt idx="2055">
                  <c:v>43325</c:v>
                </c:pt>
                <c:pt idx="2056">
                  <c:v>43326</c:v>
                </c:pt>
                <c:pt idx="2057">
                  <c:v>43327</c:v>
                </c:pt>
                <c:pt idx="2058">
                  <c:v>43328</c:v>
                </c:pt>
                <c:pt idx="2059">
                  <c:v>43329</c:v>
                </c:pt>
                <c:pt idx="2060">
                  <c:v>43332</c:v>
                </c:pt>
                <c:pt idx="2061">
                  <c:v>43333</c:v>
                </c:pt>
                <c:pt idx="2062">
                  <c:v>43334</c:v>
                </c:pt>
                <c:pt idx="2063">
                  <c:v>43335</c:v>
                </c:pt>
                <c:pt idx="2064">
                  <c:v>43336</c:v>
                </c:pt>
                <c:pt idx="2065">
                  <c:v>43339</c:v>
                </c:pt>
                <c:pt idx="2066">
                  <c:v>43340</c:v>
                </c:pt>
                <c:pt idx="2067">
                  <c:v>43341</c:v>
                </c:pt>
                <c:pt idx="2068">
                  <c:v>43342</c:v>
                </c:pt>
                <c:pt idx="2069">
                  <c:v>43343</c:v>
                </c:pt>
                <c:pt idx="2070">
                  <c:v>43346</c:v>
                </c:pt>
                <c:pt idx="2071">
                  <c:v>43347</c:v>
                </c:pt>
                <c:pt idx="2072">
                  <c:v>43348</c:v>
                </c:pt>
                <c:pt idx="2073">
                  <c:v>43349</c:v>
                </c:pt>
                <c:pt idx="2074">
                  <c:v>43350</c:v>
                </c:pt>
                <c:pt idx="2075">
                  <c:v>43353</c:v>
                </c:pt>
                <c:pt idx="2076">
                  <c:v>43354</c:v>
                </c:pt>
                <c:pt idx="2077">
                  <c:v>43355</c:v>
                </c:pt>
                <c:pt idx="2078">
                  <c:v>43356</c:v>
                </c:pt>
                <c:pt idx="2079">
                  <c:v>43357</c:v>
                </c:pt>
                <c:pt idx="2080">
                  <c:v>43360</c:v>
                </c:pt>
                <c:pt idx="2081">
                  <c:v>43361</c:v>
                </c:pt>
                <c:pt idx="2082">
                  <c:v>43362</c:v>
                </c:pt>
                <c:pt idx="2083">
                  <c:v>43363</c:v>
                </c:pt>
                <c:pt idx="2084">
                  <c:v>43364</c:v>
                </c:pt>
                <c:pt idx="2085">
                  <c:v>43367</c:v>
                </c:pt>
                <c:pt idx="2086">
                  <c:v>43368</c:v>
                </c:pt>
                <c:pt idx="2087">
                  <c:v>43369</c:v>
                </c:pt>
                <c:pt idx="2088">
                  <c:v>43370</c:v>
                </c:pt>
                <c:pt idx="2089">
                  <c:v>43371</c:v>
                </c:pt>
                <c:pt idx="2090">
                  <c:v>43374</c:v>
                </c:pt>
                <c:pt idx="2091">
                  <c:v>43375</c:v>
                </c:pt>
                <c:pt idx="2092">
                  <c:v>43376</c:v>
                </c:pt>
                <c:pt idx="2093">
                  <c:v>43377</c:v>
                </c:pt>
                <c:pt idx="2094">
                  <c:v>43378</c:v>
                </c:pt>
                <c:pt idx="2095">
                  <c:v>43381</c:v>
                </c:pt>
                <c:pt idx="2096">
                  <c:v>43382</c:v>
                </c:pt>
                <c:pt idx="2097">
                  <c:v>43383</c:v>
                </c:pt>
                <c:pt idx="2098">
                  <c:v>43384</c:v>
                </c:pt>
                <c:pt idx="2099">
                  <c:v>43385</c:v>
                </c:pt>
                <c:pt idx="2100">
                  <c:v>43388</c:v>
                </c:pt>
                <c:pt idx="2101">
                  <c:v>43389</c:v>
                </c:pt>
                <c:pt idx="2102">
                  <c:v>43390</c:v>
                </c:pt>
                <c:pt idx="2103">
                  <c:v>43391</c:v>
                </c:pt>
                <c:pt idx="2104">
                  <c:v>43392</c:v>
                </c:pt>
                <c:pt idx="2105">
                  <c:v>43395</c:v>
                </c:pt>
                <c:pt idx="2106">
                  <c:v>43396</c:v>
                </c:pt>
                <c:pt idx="2107">
                  <c:v>43397</c:v>
                </c:pt>
                <c:pt idx="2108">
                  <c:v>43398</c:v>
                </c:pt>
                <c:pt idx="2109">
                  <c:v>43399</c:v>
                </c:pt>
                <c:pt idx="2110">
                  <c:v>43402</c:v>
                </c:pt>
                <c:pt idx="2111">
                  <c:v>43403</c:v>
                </c:pt>
                <c:pt idx="2112">
                  <c:v>43404</c:v>
                </c:pt>
                <c:pt idx="2113">
                  <c:v>43405</c:v>
                </c:pt>
                <c:pt idx="2114">
                  <c:v>43406</c:v>
                </c:pt>
                <c:pt idx="2115">
                  <c:v>43409</c:v>
                </c:pt>
                <c:pt idx="2116">
                  <c:v>43410</c:v>
                </c:pt>
                <c:pt idx="2117">
                  <c:v>43411</c:v>
                </c:pt>
                <c:pt idx="2118">
                  <c:v>43412</c:v>
                </c:pt>
                <c:pt idx="2119">
                  <c:v>43413</c:v>
                </c:pt>
                <c:pt idx="2120">
                  <c:v>43416</c:v>
                </c:pt>
                <c:pt idx="2121">
                  <c:v>43417</c:v>
                </c:pt>
                <c:pt idx="2122">
                  <c:v>43418</c:v>
                </c:pt>
                <c:pt idx="2123">
                  <c:v>43419</c:v>
                </c:pt>
                <c:pt idx="2124">
                  <c:v>43420</c:v>
                </c:pt>
                <c:pt idx="2125">
                  <c:v>43423</c:v>
                </c:pt>
                <c:pt idx="2126">
                  <c:v>43424</c:v>
                </c:pt>
                <c:pt idx="2127">
                  <c:v>43425</c:v>
                </c:pt>
                <c:pt idx="2128">
                  <c:v>43426</c:v>
                </c:pt>
                <c:pt idx="2129">
                  <c:v>43427</c:v>
                </c:pt>
                <c:pt idx="2130">
                  <c:v>43430</c:v>
                </c:pt>
                <c:pt idx="2131">
                  <c:v>43431</c:v>
                </c:pt>
                <c:pt idx="2132">
                  <c:v>43432</c:v>
                </c:pt>
                <c:pt idx="2133">
                  <c:v>43433</c:v>
                </c:pt>
                <c:pt idx="2134">
                  <c:v>43434</c:v>
                </c:pt>
                <c:pt idx="2135">
                  <c:v>43437</c:v>
                </c:pt>
                <c:pt idx="2136">
                  <c:v>43438</c:v>
                </c:pt>
                <c:pt idx="2137">
                  <c:v>43439</c:v>
                </c:pt>
                <c:pt idx="2138">
                  <c:v>43440</c:v>
                </c:pt>
                <c:pt idx="2139">
                  <c:v>43441</c:v>
                </c:pt>
                <c:pt idx="2140">
                  <c:v>43444</c:v>
                </c:pt>
                <c:pt idx="2141">
                  <c:v>43445</c:v>
                </c:pt>
                <c:pt idx="2142">
                  <c:v>43446</c:v>
                </c:pt>
                <c:pt idx="2143">
                  <c:v>43447</c:v>
                </c:pt>
                <c:pt idx="2144">
                  <c:v>43448</c:v>
                </c:pt>
                <c:pt idx="2145">
                  <c:v>43451</c:v>
                </c:pt>
                <c:pt idx="2146">
                  <c:v>43452</c:v>
                </c:pt>
                <c:pt idx="2147">
                  <c:v>43453</c:v>
                </c:pt>
                <c:pt idx="2148">
                  <c:v>43454</c:v>
                </c:pt>
                <c:pt idx="2149">
                  <c:v>43455</c:v>
                </c:pt>
                <c:pt idx="2150">
                  <c:v>43460</c:v>
                </c:pt>
                <c:pt idx="2151">
                  <c:v>43461</c:v>
                </c:pt>
                <c:pt idx="2152">
                  <c:v>43462</c:v>
                </c:pt>
                <c:pt idx="2153">
                  <c:v>43467</c:v>
                </c:pt>
                <c:pt idx="2154">
                  <c:v>43468</c:v>
                </c:pt>
                <c:pt idx="2155">
                  <c:v>43469</c:v>
                </c:pt>
                <c:pt idx="2156">
                  <c:v>43472</c:v>
                </c:pt>
                <c:pt idx="2157">
                  <c:v>43473</c:v>
                </c:pt>
                <c:pt idx="2158">
                  <c:v>43474</c:v>
                </c:pt>
                <c:pt idx="2159">
                  <c:v>43475</c:v>
                </c:pt>
                <c:pt idx="2160">
                  <c:v>43476</c:v>
                </c:pt>
                <c:pt idx="2161">
                  <c:v>43479</c:v>
                </c:pt>
                <c:pt idx="2162">
                  <c:v>43480</c:v>
                </c:pt>
                <c:pt idx="2163">
                  <c:v>43481</c:v>
                </c:pt>
                <c:pt idx="2164">
                  <c:v>43482</c:v>
                </c:pt>
                <c:pt idx="2165">
                  <c:v>43483</c:v>
                </c:pt>
                <c:pt idx="2166">
                  <c:v>43486</c:v>
                </c:pt>
                <c:pt idx="2167">
                  <c:v>43487</c:v>
                </c:pt>
                <c:pt idx="2168">
                  <c:v>43488</c:v>
                </c:pt>
                <c:pt idx="2169">
                  <c:v>43489</c:v>
                </c:pt>
                <c:pt idx="2170">
                  <c:v>43490</c:v>
                </c:pt>
                <c:pt idx="2171">
                  <c:v>43493</c:v>
                </c:pt>
                <c:pt idx="2172">
                  <c:v>43494</c:v>
                </c:pt>
                <c:pt idx="2173">
                  <c:v>43495</c:v>
                </c:pt>
                <c:pt idx="2174">
                  <c:v>43496</c:v>
                </c:pt>
                <c:pt idx="2175">
                  <c:v>43497</c:v>
                </c:pt>
                <c:pt idx="2176">
                  <c:v>43500</c:v>
                </c:pt>
                <c:pt idx="2177">
                  <c:v>43501</c:v>
                </c:pt>
                <c:pt idx="2178">
                  <c:v>43502</c:v>
                </c:pt>
                <c:pt idx="2179">
                  <c:v>43503</c:v>
                </c:pt>
                <c:pt idx="2180">
                  <c:v>43504</c:v>
                </c:pt>
                <c:pt idx="2181">
                  <c:v>43507</c:v>
                </c:pt>
                <c:pt idx="2182">
                  <c:v>43508</c:v>
                </c:pt>
                <c:pt idx="2183">
                  <c:v>43509</c:v>
                </c:pt>
                <c:pt idx="2184">
                  <c:v>43510</c:v>
                </c:pt>
                <c:pt idx="2185">
                  <c:v>43511</c:v>
                </c:pt>
                <c:pt idx="2186">
                  <c:v>43514</c:v>
                </c:pt>
                <c:pt idx="2187">
                  <c:v>43515</c:v>
                </c:pt>
                <c:pt idx="2188">
                  <c:v>43516</c:v>
                </c:pt>
                <c:pt idx="2189">
                  <c:v>43517</c:v>
                </c:pt>
                <c:pt idx="2190">
                  <c:v>43518</c:v>
                </c:pt>
                <c:pt idx="2191">
                  <c:v>43521</c:v>
                </c:pt>
                <c:pt idx="2192">
                  <c:v>43522</c:v>
                </c:pt>
                <c:pt idx="2193">
                  <c:v>43523</c:v>
                </c:pt>
                <c:pt idx="2194">
                  <c:v>43524</c:v>
                </c:pt>
                <c:pt idx="2195">
                  <c:v>43525</c:v>
                </c:pt>
                <c:pt idx="2196">
                  <c:v>43528</c:v>
                </c:pt>
                <c:pt idx="2197">
                  <c:v>43529</c:v>
                </c:pt>
                <c:pt idx="2198">
                  <c:v>43530</c:v>
                </c:pt>
                <c:pt idx="2199">
                  <c:v>43531</c:v>
                </c:pt>
                <c:pt idx="2200">
                  <c:v>43532</c:v>
                </c:pt>
                <c:pt idx="2201">
                  <c:v>43535</c:v>
                </c:pt>
                <c:pt idx="2202">
                  <c:v>43536</c:v>
                </c:pt>
                <c:pt idx="2203">
                  <c:v>43537</c:v>
                </c:pt>
                <c:pt idx="2204">
                  <c:v>43538</c:v>
                </c:pt>
                <c:pt idx="2205">
                  <c:v>43539</c:v>
                </c:pt>
                <c:pt idx="2206">
                  <c:v>43542</c:v>
                </c:pt>
                <c:pt idx="2207">
                  <c:v>43543</c:v>
                </c:pt>
                <c:pt idx="2208">
                  <c:v>43544</c:v>
                </c:pt>
                <c:pt idx="2209">
                  <c:v>43545</c:v>
                </c:pt>
                <c:pt idx="2210">
                  <c:v>43546</c:v>
                </c:pt>
                <c:pt idx="2211">
                  <c:v>43549</c:v>
                </c:pt>
                <c:pt idx="2212">
                  <c:v>43550</c:v>
                </c:pt>
                <c:pt idx="2213">
                  <c:v>43551</c:v>
                </c:pt>
                <c:pt idx="2214">
                  <c:v>43552</c:v>
                </c:pt>
                <c:pt idx="2215">
                  <c:v>43553</c:v>
                </c:pt>
              </c:numCache>
            </c:numRef>
          </c:cat>
          <c:val>
            <c:numRef>
              <c:f>Platts!$C$372:$C$2589</c:f>
              <c:numCache>
                <c:formatCode>#,##0.00_);\(#,##0.00\)</c:formatCode>
                <c:ptCount val="2218"/>
                <c:pt idx="0">
                  <c:v>120</c:v>
                </c:pt>
                <c:pt idx="1">
                  <c:v>124</c:v>
                </c:pt>
                <c:pt idx="2">
                  <c:v>125.5</c:v>
                </c:pt>
                <c:pt idx="3">
                  <c:v>128.5</c:v>
                </c:pt>
                <c:pt idx="4">
                  <c:v>128.5</c:v>
                </c:pt>
                <c:pt idx="5">
                  <c:v>127.5</c:v>
                </c:pt>
                <c:pt idx="6">
                  <c:v>126.75</c:v>
                </c:pt>
                <c:pt idx="7">
                  <c:v>129.5</c:v>
                </c:pt>
                <c:pt idx="8">
                  <c:v>129.5</c:v>
                </c:pt>
                <c:pt idx="9">
                  <c:v>129.5</c:v>
                </c:pt>
                <c:pt idx="10">
                  <c:v>126.5</c:v>
                </c:pt>
                <c:pt idx="11">
                  <c:v>123.5</c:v>
                </c:pt>
                <c:pt idx="12">
                  <c:v>123</c:v>
                </c:pt>
                <c:pt idx="13">
                  <c:v>123</c:v>
                </c:pt>
                <c:pt idx="14">
                  <c:v>122</c:v>
                </c:pt>
                <c:pt idx="15">
                  <c:v>122</c:v>
                </c:pt>
                <c:pt idx="16">
                  <c:v>120</c:v>
                </c:pt>
                <c:pt idx="17">
                  <c:v>119</c:v>
                </c:pt>
                <c:pt idx="18">
                  <c:v>119</c:v>
                </c:pt>
                <c:pt idx="19">
                  <c:v>120</c:v>
                </c:pt>
                <c:pt idx="20">
                  <c:v>121.5</c:v>
                </c:pt>
                <c:pt idx="21">
                  <c:v>123.25</c:v>
                </c:pt>
                <c:pt idx="22">
                  <c:v>124.5</c:v>
                </c:pt>
                <c:pt idx="23">
                  <c:v>125.5</c:v>
                </c:pt>
                <c:pt idx="24">
                  <c:v>126</c:v>
                </c:pt>
                <c:pt idx="25">
                  <c:v>127</c:v>
                </c:pt>
                <c:pt idx="26">
                  <c:v>127</c:v>
                </c:pt>
                <c:pt idx="27">
                  <c:v>127.25</c:v>
                </c:pt>
                <c:pt idx="28">
                  <c:v>127.25</c:v>
                </c:pt>
                <c:pt idx="29">
                  <c:v>127.5</c:v>
                </c:pt>
                <c:pt idx="30">
                  <c:v>127.5</c:v>
                </c:pt>
                <c:pt idx="31">
                  <c:v>127.5</c:v>
                </c:pt>
                <c:pt idx="32">
                  <c:v>129</c:v>
                </c:pt>
                <c:pt idx="33">
                  <c:v>129.5</c:v>
                </c:pt>
                <c:pt idx="34">
                  <c:v>132.5</c:v>
                </c:pt>
                <c:pt idx="35">
                  <c:v>133.5</c:v>
                </c:pt>
                <c:pt idx="36">
                  <c:v>134.25</c:v>
                </c:pt>
                <c:pt idx="37">
                  <c:v>134.25</c:v>
                </c:pt>
                <c:pt idx="38">
                  <c:v>134.25</c:v>
                </c:pt>
                <c:pt idx="39">
                  <c:v>133</c:v>
                </c:pt>
                <c:pt idx="40">
                  <c:v>132.75</c:v>
                </c:pt>
                <c:pt idx="41">
                  <c:v>132</c:v>
                </c:pt>
                <c:pt idx="42">
                  <c:v>131.75</c:v>
                </c:pt>
                <c:pt idx="43">
                  <c:v>131.75</c:v>
                </c:pt>
                <c:pt idx="44">
                  <c:v>132.5</c:v>
                </c:pt>
                <c:pt idx="45">
                  <c:v>135.5</c:v>
                </c:pt>
                <c:pt idx="46">
                  <c:v>136</c:v>
                </c:pt>
                <c:pt idx="47">
                  <c:v>138.5</c:v>
                </c:pt>
                <c:pt idx="48">
                  <c:v>141.5</c:v>
                </c:pt>
                <c:pt idx="49">
                  <c:v>141.75</c:v>
                </c:pt>
                <c:pt idx="50">
                  <c:v>143</c:v>
                </c:pt>
                <c:pt idx="51">
                  <c:v>143</c:v>
                </c:pt>
                <c:pt idx="52">
                  <c:v>144</c:v>
                </c:pt>
                <c:pt idx="53">
                  <c:v>147</c:v>
                </c:pt>
                <c:pt idx="54">
                  <c:v>148.5</c:v>
                </c:pt>
                <c:pt idx="55">
                  <c:v>152</c:v>
                </c:pt>
                <c:pt idx="56">
                  <c:v>153</c:v>
                </c:pt>
                <c:pt idx="57">
                  <c:v>155</c:v>
                </c:pt>
                <c:pt idx="58">
                  <c:v>155</c:v>
                </c:pt>
                <c:pt idx="59">
                  <c:v>158.5</c:v>
                </c:pt>
                <c:pt idx="60">
                  <c:v>158.5</c:v>
                </c:pt>
                <c:pt idx="61">
                  <c:v>160</c:v>
                </c:pt>
                <c:pt idx="62">
                  <c:v>160.5</c:v>
                </c:pt>
                <c:pt idx="63">
                  <c:v>161.5</c:v>
                </c:pt>
                <c:pt idx="64">
                  <c:v>163</c:v>
                </c:pt>
                <c:pt idx="65">
                  <c:v>167.5</c:v>
                </c:pt>
                <c:pt idx="66">
                  <c:v>169.5</c:v>
                </c:pt>
                <c:pt idx="67">
                  <c:v>173</c:v>
                </c:pt>
                <c:pt idx="68">
                  <c:v>177</c:v>
                </c:pt>
                <c:pt idx="69">
                  <c:v>179</c:v>
                </c:pt>
                <c:pt idx="70">
                  <c:v>182</c:v>
                </c:pt>
                <c:pt idx="71">
                  <c:v>182</c:v>
                </c:pt>
                <c:pt idx="72">
                  <c:v>186</c:v>
                </c:pt>
                <c:pt idx="73">
                  <c:v>185</c:v>
                </c:pt>
                <c:pt idx="74">
                  <c:v>185</c:v>
                </c:pt>
                <c:pt idx="75">
                  <c:v>182.5</c:v>
                </c:pt>
                <c:pt idx="76">
                  <c:v>182</c:v>
                </c:pt>
                <c:pt idx="77">
                  <c:v>181.5</c:v>
                </c:pt>
                <c:pt idx="78">
                  <c:v>181</c:v>
                </c:pt>
                <c:pt idx="79">
                  <c:v>178</c:v>
                </c:pt>
                <c:pt idx="80">
                  <c:v>176</c:v>
                </c:pt>
                <c:pt idx="81">
                  <c:v>176</c:v>
                </c:pt>
                <c:pt idx="82">
                  <c:v>176</c:v>
                </c:pt>
                <c:pt idx="83">
                  <c:v>177</c:v>
                </c:pt>
                <c:pt idx="84">
                  <c:v>177.5</c:v>
                </c:pt>
                <c:pt idx="85">
                  <c:v>177.5</c:v>
                </c:pt>
                <c:pt idx="86">
                  <c:v>175.5</c:v>
                </c:pt>
                <c:pt idx="87">
                  <c:v>171</c:v>
                </c:pt>
                <c:pt idx="88">
                  <c:v>170</c:v>
                </c:pt>
                <c:pt idx="89">
                  <c:v>167</c:v>
                </c:pt>
                <c:pt idx="90">
                  <c:v>166.5</c:v>
                </c:pt>
                <c:pt idx="91">
                  <c:v>162.5</c:v>
                </c:pt>
                <c:pt idx="92">
                  <c:v>158</c:v>
                </c:pt>
                <c:pt idx="93">
                  <c:v>156.5</c:v>
                </c:pt>
                <c:pt idx="94">
                  <c:v>152.5</c:v>
                </c:pt>
                <c:pt idx="95">
                  <c:v>148</c:v>
                </c:pt>
                <c:pt idx="96">
                  <c:v>147.5</c:v>
                </c:pt>
                <c:pt idx="97">
                  <c:v>145.5</c:v>
                </c:pt>
                <c:pt idx="98">
                  <c:v>144.5</c:v>
                </c:pt>
                <c:pt idx="99">
                  <c:v>145</c:v>
                </c:pt>
                <c:pt idx="100">
                  <c:v>146</c:v>
                </c:pt>
                <c:pt idx="101">
                  <c:v>146.5</c:v>
                </c:pt>
                <c:pt idx="102">
                  <c:v>146</c:v>
                </c:pt>
                <c:pt idx="103">
                  <c:v>145</c:v>
                </c:pt>
                <c:pt idx="104">
                  <c:v>144</c:v>
                </c:pt>
                <c:pt idx="105">
                  <c:v>143.5</c:v>
                </c:pt>
                <c:pt idx="106">
                  <c:v>143.5</c:v>
                </c:pt>
                <c:pt idx="107">
                  <c:v>143.5</c:v>
                </c:pt>
                <c:pt idx="108">
                  <c:v>143</c:v>
                </c:pt>
                <c:pt idx="109">
                  <c:v>143.5</c:v>
                </c:pt>
                <c:pt idx="110">
                  <c:v>143.5</c:v>
                </c:pt>
                <c:pt idx="111">
                  <c:v>143</c:v>
                </c:pt>
                <c:pt idx="112">
                  <c:v>145.5</c:v>
                </c:pt>
                <c:pt idx="113">
                  <c:v>145.5</c:v>
                </c:pt>
                <c:pt idx="114">
                  <c:v>144.5</c:v>
                </c:pt>
                <c:pt idx="115">
                  <c:v>144.5</c:v>
                </c:pt>
                <c:pt idx="116">
                  <c:v>140</c:v>
                </c:pt>
                <c:pt idx="117">
                  <c:v>135.5</c:v>
                </c:pt>
                <c:pt idx="118">
                  <c:v>135.5</c:v>
                </c:pt>
                <c:pt idx="119">
                  <c:v>135</c:v>
                </c:pt>
                <c:pt idx="120">
                  <c:v>132.5</c:v>
                </c:pt>
                <c:pt idx="121">
                  <c:v>130.5</c:v>
                </c:pt>
                <c:pt idx="122">
                  <c:v>127</c:v>
                </c:pt>
                <c:pt idx="123">
                  <c:v>124</c:v>
                </c:pt>
                <c:pt idx="124">
                  <c:v>122</c:v>
                </c:pt>
                <c:pt idx="125">
                  <c:v>119</c:v>
                </c:pt>
                <c:pt idx="126">
                  <c:v>118.5</c:v>
                </c:pt>
                <c:pt idx="127">
                  <c:v>117</c:v>
                </c:pt>
                <c:pt idx="128">
                  <c:v>116</c:v>
                </c:pt>
                <c:pt idx="129">
                  <c:v>116</c:v>
                </c:pt>
                <c:pt idx="130">
                  <c:v>116</c:v>
                </c:pt>
                <c:pt idx="131">
                  <c:v>116</c:v>
                </c:pt>
                <c:pt idx="132">
                  <c:v>119</c:v>
                </c:pt>
                <c:pt idx="133">
                  <c:v>123</c:v>
                </c:pt>
                <c:pt idx="134">
                  <c:v>126.5</c:v>
                </c:pt>
                <c:pt idx="135">
                  <c:v>129</c:v>
                </c:pt>
                <c:pt idx="136">
                  <c:v>132</c:v>
                </c:pt>
                <c:pt idx="137">
                  <c:v>133</c:v>
                </c:pt>
                <c:pt idx="138">
                  <c:v>134</c:v>
                </c:pt>
                <c:pt idx="139">
                  <c:v>135</c:v>
                </c:pt>
                <c:pt idx="140">
                  <c:v>136.5</c:v>
                </c:pt>
                <c:pt idx="141">
                  <c:v>139</c:v>
                </c:pt>
                <c:pt idx="142">
                  <c:v>139</c:v>
                </c:pt>
                <c:pt idx="143">
                  <c:v>141</c:v>
                </c:pt>
                <c:pt idx="144">
                  <c:v>141</c:v>
                </c:pt>
                <c:pt idx="145">
                  <c:v>144</c:v>
                </c:pt>
                <c:pt idx="146">
                  <c:v>146</c:v>
                </c:pt>
                <c:pt idx="147">
                  <c:v>146.5</c:v>
                </c:pt>
                <c:pt idx="148">
                  <c:v>146.5</c:v>
                </c:pt>
                <c:pt idx="149">
                  <c:v>146.5</c:v>
                </c:pt>
                <c:pt idx="150">
                  <c:v>146.5</c:v>
                </c:pt>
                <c:pt idx="151">
                  <c:v>146.5</c:v>
                </c:pt>
                <c:pt idx="152">
                  <c:v>147.5</c:v>
                </c:pt>
                <c:pt idx="153">
                  <c:v>147.5</c:v>
                </c:pt>
                <c:pt idx="154">
                  <c:v>146.5</c:v>
                </c:pt>
                <c:pt idx="155">
                  <c:v>146.5</c:v>
                </c:pt>
                <c:pt idx="156">
                  <c:v>146</c:v>
                </c:pt>
                <c:pt idx="157">
                  <c:v>145</c:v>
                </c:pt>
                <c:pt idx="158">
                  <c:v>143.5</c:v>
                </c:pt>
                <c:pt idx="159">
                  <c:v>141</c:v>
                </c:pt>
                <c:pt idx="160">
                  <c:v>139</c:v>
                </c:pt>
                <c:pt idx="161">
                  <c:v>140</c:v>
                </c:pt>
                <c:pt idx="162">
                  <c:v>141.5</c:v>
                </c:pt>
                <c:pt idx="163">
                  <c:v>142.5</c:v>
                </c:pt>
                <c:pt idx="164">
                  <c:v>142.5</c:v>
                </c:pt>
                <c:pt idx="165">
                  <c:v>141.5</c:v>
                </c:pt>
                <c:pt idx="166">
                  <c:v>140.5</c:v>
                </c:pt>
                <c:pt idx="167">
                  <c:v>140.5</c:v>
                </c:pt>
                <c:pt idx="168">
                  <c:v>140.5</c:v>
                </c:pt>
                <c:pt idx="169">
                  <c:v>140.5</c:v>
                </c:pt>
                <c:pt idx="170">
                  <c:v>138.5</c:v>
                </c:pt>
                <c:pt idx="171">
                  <c:v>136.5</c:v>
                </c:pt>
                <c:pt idx="172">
                  <c:v>136.5</c:v>
                </c:pt>
                <c:pt idx="173">
                  <c:v>136.5</c:v>
                </c:pt>
                <c:pt idx="174">
                  <c:v>136.5</c:v>
                </c:pt>
                <c:pt idx="175">
                  <c:v>138</c:v>
                </c:pt>
                <c:pt idx="176">
                  <c:v>138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141</c:v>
                </c:pt>
                <c:pt idx="181">
                  <c:v>141</c:v>
                </c:pt>
                <c:pt idx="182">
                  <c:v>142</c:v>
                </c:pt>
                <c:pt idx="183">
                  <c:v>142</c:v>
                </c:pt>
                <c:pt idx="184">
                  <c:v>142</c:v>
                </c:pt>
                <c:pt idx="185">
                  <c:v>142</c:v>
                </c:pt>
                <c:pt idx="186">
                  <c:v>143</c:v>
                </c:pt>
                <c:pt idx="187">
                  <c:v>145</c:v>
                </c:pt>
                <c:pt idx="188">
                  <c:v>147</c:v>
                </c:pt>
                <c:pt idx="189">
                  <c:v>148.5</c:v>
                </c:pt>
                <c:pt idx="190">
                  <c:v>150.5</c:v>
                </c:pt>
                <c:pt idx="191">
                  <c:v>150.5</c:v>
                </c:pt>
                <c:pt idx="192">
                  <c:v>150.5</c:v>
                </c:pt>
                <c:pt idx="193">
                  <c:v>151.5</c:v>
                </c:pt>
                <c:pt idx="194">
                  <c:v>151.5</c:v>
                </c:pt>
                <c:pt idx="195">
                  <c:v>151.5</c:v>
                </c:pt>
                <c:pt idx="196">
                  <c:v>151.5</c:v>
                </c:pt>
                <c:pt idx="197">
                  <c:v>150.5</c:v>
                </c:pt>
                <c:pt idx="198">
                  <c:v>150</c:v>
                </c:pt>
                <c:pt idx="199">
                  <c:v>148</c:v>
                </c:pt>
                <c:pt idx="200">
                  <c:v>148</c:v>
                </c:pt>
                <c:pt idx="201">
                  <c:v>149</c:v>
                </c:pt>
                <c:pt idx="202">
                  <c:v>149</c:v>
                </c:pt>
                <c:pt idx="203">
                  <c:v>149</c:v>
                </c:pt>
                <c:pt idx="204">
                  <c:v>149</c:v>
                </c:pt>
                <c:pt idx="205">
                  <c:v>149.5</c:v>
                </c:pt>
                <c:pt idx="206">
                  <c:v>152.5</c:v>
                </c:pt>
                <c:pt idx="207">
                  <c:v>154</c:v>
                </c:pt>
                <c:pt idx="208">
                  <c:v>154</c:v>
                </c:pt>
                <c:pt idx="209">
                  <c:v>157.5</c:v>
                </c:pt>
                <c:pt idx="210">
                  <c:v>158.5</c:v>
                </c:pt>
                <c:pt idx="211">
                  <c:v>158.5</c:v>
                </c:pt>
                <c:pt idx="212">
                  <c:v>160.5</c:v>
                </c:pt>
                <c:pt idx="213">
                  <c:v>160</c:v>
                </c:pt>
                <c:pt idx="214">
                  <c:v>160</c:v>
                </c:pt>
                <c:pt idx="215">
                  <c:v>163</c:v>
                </c:pt>
                <c:pt idx="216">
                  <c:v>163</c:v>
                </c:pt>
                <c:pt idx="217">
                  <c:v>163.5</c:v>
                </c:pt>
                <c:pt idx="218">
                  <c:v>163.5</c:v>
                </c:pt>
                <c:pt idx="219">
                  <c:v>163.5</c:v>
                </c:pt>
                <c:pt idx="220">
                  <c:v>163.5</c:v>
                </c:pt>
                <c:pt idx="221">
                  <c:v>164</c:v>
                </c:pt>
                <c:pt idx="222">
                  <c:v>165</c:v>
                </c:pt>
                <c:pt idx="223">
                  <c:v>166.5</c:v>
                </c:pt>
                <c:pt idx="224">
                  <c:v>166.5</c:v>
                </c:pt>
                <c:pt idx="225">
                  <c:v>166.5</c:v>
                </c:pt>
                <c:pt idx="226">
                  <c:v>166.5</c:v>
                </c:pt>
                <c:pt idx="227">
                  <c:v>166.5</c:v>
                </c:pt>
                <c:pt idx="228">
                  <c:v>166.5</c:v>
                </c:pt>
                <c:pt idx="229">
                  <c:v>166.5</c:v>
                </c:pt>
                <c:pt idx="230">
                  <c:v>167</c:v>
                </c:pt>
                <c:pt idx="231">
                  <c:v>168</c:v>
                </c:pt>
                <c:pt idx="232">
                  <c:v>168</c:v>
                </c:pt>
                <c:pt idx="233">
                  <c:v>169</c:v>
                </c:pt>
                <c:pt idx="234">
                  <c:v>169</c:v>
                </c:pt>
                <c:pt idx="235">
                  <c:v>170.5</c:v>
                </c:pt>
                <c:pt idx="236">
                  <c:v>170.5</c:v>
                </c:pt>
                <c:pt idx="237">
                  <c:v>170.5</c:v>
                </c:pt>
                <c:pt idx="238">
                  <c:v>170.5</c:v>
                </c:pt>
                <c:pt idx="239">
                  <c:v>172</c:v>
                </c:pt>
                <c:pt idx="240">
                  <c:v>172</c:v>
                </c:pt>
                <c:pt idx="241">
                  <c:v>172</c:v>
                </c:pt>
                <c:pt idx="242">
                  <c:v>172</c:v>
                </c:pt>
                <c:pt idx="243">
                  <c:v>171</c:v>
                </c:pt>
                <c:pt idx="244">
                  <c:v>171</c:v>
                </c:pt>
                <c:pt idx="245">
                  <c:v>171</c:v>
                </c:pt>
                <c:pt idx="246">
                  <c:v>171</c:v>
                </c:pt>
                <c:pt idx="247">
                  <c:v>171</c:v>
                </c:pt>
                <c:pt idx="248">
                  <c:v>173</c:v>
                </c:pt>
                <c:pt idx="249">
                  <c:v>173</c:v>
                </c:pt>
                <c:pt idx="250">
                  <c:v>173</c:v>
                </c:pt>
                <c:pt idx="251">
                  <c:v>174.5</c:v>
                </c:pt>
                <c:pt idx="252">
                  <c:v>175.5</c:v>
                </c:pt>
                <c:pt idx="253">
                  <c:v>175.5</c:v>
                </c:pt>
                <c:pt idx="254">
                  <c:v>175.75</c:v>
                </c:pt>
                <c:pt idx="255">
                  <c:v>176.75</c:v>
                </c:pt>
                <c:pt idx="256">
                  <c:v>177</c:v>
                </c:pt>
                <c:pt idx="257">
                  <c:v>182.5</c:v>
                </c:pt>
                <c:pt idx="258">
                  <c:v>182.5</c:v>
                </c:pt>
                <c:pt idx="259">
                  <c:v>185</c:v>
                </c:pt>
                <c:pt idx="260">
                  <c:v>186</c:v>
                </c:pt>
                <c:pt idx="261">
                  <c:v>186.5</c:v>
                </c:pt>
                <c:pt idx="262">
                  <c:v>186.5</c:v>
                </c:pt>
                <c:pt idx="263">
                  <c:v>186</c:v>
                </c:pt>
                <c:pt idx="264">
                  <c:v>186</c:v>
                </c:pt>
                <c:pt idx="265">
                  <c:v>186</c:v>
                </c:pt>
                <c:pt idx="266">
                  <c:v>187</c:v>
                </c:pt>
                <c:pt idx="267">
                  <c:v>186.75</c:v>
                </c:pt>
                <c:pt idx="268">
                  <c:v>186.75</c:v>
                </c:pt>
                <c:pt idx="269">
                  <c:v>186.75</c:v>
                </c:pt>
                <c:pt idx="270">
                  <c:v>187.25</c:v>
                </c:pt>
                <c:pt idx="271">
                  <c:v>187.25</c:v>
                </c:pt>
                <c:pt idx="272">
                  <c:v>187.25</c:v>
                </c:pt>
                <c:pt idx="273">
                  <c:v>187.25</c:v>
                </c:pt>
                <c:pt idx="274">
                  <c:v>187.25</c:v>
                </c:pt>
                <c:pt idx="275">
                  <c:v>188.75</c:v>
                </c:pt>
                <c:pt idx="276">
                  <c:v>190.25</c:v>
                </c:pt>
                <c:pt idx="277">
                  <c:v>191</c:v>
                </c:pt>
                <c:pt idx="278">
                  <c:v>192.5</c:v>
                </c:pt>
                <c:pt idx="279">
                  <c:v>193</c:v>
                </c:pt>
                <c:pt idx="280">
                  <c:v>193</c:v>
                </c:pt>
                <c:pt idx="281">
                  <c:v>192.5</c:v>
                </c:pt>
                <c:pt idx="282">
                  <c:v>191.5</c:v>
                </c:pt>
                <c:pt idx="283">
                  <c:v>189.5</c:v>
                </c:pt>
                <c:pt idx="284">
                  <c:v>187.5</c:v>
                </c:pt>
                <c:pt idx="285">
                  <c:v>186.75</c:v>
                </c:pt>
                <c:pt idx="286">
                  <c:v>184.75</c:v>
                </c:pt>
                <c:pt idx="287">
                  <c:v>183.5</c:v>
                </c:pt>
                <c:pt idx="288">
                  <c:v>183</c:v>
                </c:pt>
                <c:pt idx="289">
                  <c:v>182</c:v>
                </c:pt>
                <c:pt idx="290">
                  <c:v>181</c:v>
                </c:pt>
                <c:pt idx="291">
                  <c:v>180</c:v>
                </c:pt>
                <c:pt idx="292">
                  <c:v>177</c:v>
                </c:pt>
                <c:pt idx="293">
                  <c:v>176</c:v>
                </c:pt>
                <c:pt idx="294">
                  <c:v>175</c:v>
                </c:pt>
                <c:pt idx="295">
                  <c:v>171.5</c:v>
                </c:pt>
                <c:pt idx="296">
                  <c:v>168</c:v>
                </c:pt>
                <c:pt idx="297">
                  <c:v>165.5</c:v>
                </c:pt>
                <c:pt idx="298">
                  <c:v>165</c:v>
                </c:pt>
                <c:pt idx="299">
                  <c:v>165</c:v>
                </c:pt>
                <c:pt idx="300">
                  <c:v>166.5</c:v>
                </c:pt>
                <c:pt idx="301">
                  <c:v>168.5</c:v>
                </c:pt>
                <c:pt idx="302">
                  <c:v>168.5</c:v>
                </c:pt>
                <c:pt idx="303">
                  <c:v>168.5</c:v>
                </c:pt>
                <c:pt idx="304">
                  <c:v>168.5</c:v>
                </c:pt>
                <c:pt idx="305">
                  <c:v>168.5</c:v>
                </c:pt>
                <c:pt idx="306">
                  <c:v>168.75</c:v>
                </c:pt>
                <c:pt idx="307">
                  <c:v>169</c:v>
                </c:pt>
                <c:pt idx="308">
                  <c:v>169.5</c:v>
                </c:pt>
                <c:pt idx="309">
                  <c:v>175</c:v>
                </c:pt>
                <c:pt idx="310">
                  <c:v>175</c:v>
                </c:pt>
                <c:pt idx="311">
                  <c:v>175.5</c:v>
                </c:pt>
                <c:pt idx="312">
                  <c:v>179.5</c:v>
                </c:pt>
                <c:pt idx="313">
                  <c:v>180</c:v>
                </c:pt>
                <c:pt idx="314">
                  <c:v>180.5</c:v>
                </c:pt>
                <c:pt idx="315">
                  <c:v>181.5</c:v>
                </c:pt>
                <c:pt idx="316">
                  <c:v>184</c:v>
                </c:pt>
                <c:pt idx="317">
                  <c:v>184.5</c:v>
                </c:pt>
                <c:pt idx="318">
                  <c:v>184.5</c:v>
                </c:pt>
                <c:pt idx="319">
                  <c:v>184.5</c:v>
                </c:pt>
                <c:pt idx="320">
                  <c:v>183</c:v>
                </c:pt>
                <c:pt idx="321">
                  <c:v>181.25</c:v>
                </c:pt>
                <c:pt idx="322">
                  <c:v>181.25</c:v>
                </c:pt>
                <c:pt idx="323">
                  <c:v>181</c:v>
                </c:pt>
                <c:pt idx="324">
                  <c:v>180.5</c:v>
                </c:pt>
                <c:pt idx="325">
                  <c:v>178.5</c:v>
                </c:pt>
                <c:pt idx="326">
                  <c:v>178.5</c:v>
                </c:pt>
                <c:pt idx="327">
                  <c:v>182</c:v>
                </c:pt>
                <c:pt idx="328">
                  <c:v>183</c:v>
                </c:pt>
                <c:pt idx="329">
                  <c:v>183</c:v>
                </c:pt>
                <c:pt idx="330">
                  <c:v>183</c:v>
                </c:pt>
                <c:pt idx="331">
                  <c:v>183</c:v>
                </c:pt>
                <c:pt idx="332">
                  <c:v>182.5</c:v>
                </c:pt>
                <c:pt idx="333">
                  <c:v>182</c:v>
                </c:pt>
                <c:pt idx="334">
                  <c:v>182</c:v>
                </c:pt>
                <c:pt idx="335">
                  <c:v>183</c:v>
                </c:pt>
                <c:pt idx="336">
                  <c:v>182</c:v>
                </c:pt>
                <c:pt idx="337">
                  <c:v>181.5</c:v>
                </c:pt>
                <c:pt idx="338">
                  <c:v>181</c:v>
                </c:pt>
                <c:pt idx="339">
                  <c:v>181</c:v>
                </c:pt>
                <c:pt idx="340">
                  <c:v>180</c:v>
                </c:pt>
                <c:pt idx="341">
                  <c:v>177</c:v>
                </c:pt>
                <c:pt idx="342">
                  <c:v>177</c:v>
                </c:pt>
                <c:pt idx="343">
                  <c:v>175.5</c:v>
                </c:pt>
                <c:pt idx="344">
                  <c:v>175</c:v>
                </c:pt>
                <c:pt idx="345">
                  <c:v>174</c:v>
                </c:pt>
                <c:pt idx="346">
                  <c:v>172.75</c:v>
                </c:pt>
                <c:pt idx="347">
                  <c:v>172.75</c:v>
                </c:pt>
                <c:pt idx="348">
                  <c:v>171.75</c:v>
                </c:pt>
                <c:pt idx="349">
                  <c:v>171</c:v>
                </c:pt>
                <c:pt idx="350">
                  <c:v>171</c:v>
                </c:pt>
                <c:pt idx="351">
                  <c:v>171</c:v>
                </c:pt>
                <c:pt idx="352">
                  <c:v>171.75</c:v>
                </c:pt>
                <c:pt idx="353">
                  <c:v>171.75</c:v>
                </c:pt>
                <c:pt idx="354">
                  <c:v>172.75</c:v>
                </c:pt>
                <c:pt idx="355">
                  <c:v>173.75</c:v>
                </c:pt>
                <c:pt idx="356">
                  <c:v>173.75</c:v>
                </c:pt>
                <c:pt idx="357">
                  <c:v>174</c:v>
                </c:pt>
                <c:pt idx="358">
                  <c:v>175.25</c:v>
                </c:pt>
                <c:pt idx="359">
                  <c:v>175.25</c:v>
                </c:pt>
                <c:pt idx="360">
                  <c:v>175</c:v>
                </c:pt>
                <c:pt idx="361">
                  <c:v>175</c:v>
                </c:pt>
                <c:pt idx="362">
                  <c:v>175</c:v>
                </c:pt>
                <c:pt idx="363">
                  <c:v>173.75</c:v>
                </c:pt>
                <c:pt idx="364">
                  <c:v>172</c:v>
                </c:pt>
                <c:pt idx="365">
                  <c:v>171.5</c:v>
                </c:pt>
                <c:pt idx="366">
                  <c:v>170.75</c:v>
                </c:pt>
                <c:pt idx="367">
                  <c:v>170.5</c:v>
                </c:pt>
                <c:pt idx="368">
                  <c:v>171.5</c:v>
                </c:pt>
                <c:pt idx="369">
                  <c:v>171.5</c:v>
                </c:pt>
                <c:pt idx="370">
                  <c:v>170.75</c:v>
                </c:pt>
                <c:pt idx="371">
                  <c:v>170.75</c:v>
                </c:pt>
                <c:pt idx="372">
                  <c:v>171.5</c:v>
                </c:pt>
                <c:pt idx="373">
                  <c:v>171.5</c:v>
                </c:pt>
                <c:pt idx="374">
                  <c:v>173</c:v>
                </c:pt>
                <c:pt idx="375">
                  <c:v>174</c:v>
                </c:pt>
                <c:pt idx="376">
                  <c:v>174</c:v>
                </c:pt>
                <c:pt idx="377">
                  <c:v>174</c:v>
                </c:pt>
                <c:pt idx="378">
                  <c:v>174</c:v>
                </c:pt>
                <c:pt idx="379">
                  <c:v>175.25</c:v>
                </c:pt>
                <c:pt idx="380">
                  <c:v>175.75</c:v>
                </c:pt>
                <c:pt idx="381">
                  <c:v>176.25</c:v>
                </c:pt>
                <c:pt idx="382">
                  <c:v>176</c:v>
                </c:pt>
                <c:pt idx="383">
                  <c:v>176</c:v>
                </c:pt>
                <c:pt idx="384">
                  <c:v>176.5</c:v>
                </c:pt>
                <c:pt idx="385">
                  <c:v>176.5</c:v>
                </c:pt>
                <c:pt idx="386">
                  <c:v>176.75</c:v>
                </c:pt>
                <c:pt idx="387">
                  <c:v>176.75</c:v>
                </c:pt>
                <c:pt idx="388">
                  <c:v>177.25</c:v>
                </c:pt>
                <c:pt idx="389">
                  <c:v>176.5</c:v>
                </c:pt>
                <c:pt idx="390">
                  <c:v>176.75</c:v>
                </c:pt>
                <c:pt idx="391">
                  <c:v>177</c:v>
                </c:pt>
                <c:pt idx="392">
                  <c:v>177.25</c:v>
                </c:pt>
                <c:pt idx="393">
                  <c:v>178.5</c:v>
                </c:pt>
                <c:pt idx="394">
                  <c:v>179</c:v>
                </c:pt>
                <c:pt idx="395">
                  <c:v>179.5</c:v>
                </c:pt>
                <c:pt idx="396">
                  <c:v>179.5</c:v>
                </c:pt>
                <c:pt idx="397">
                  <c:v>178</c:v>
                </c:pt>
                <c:pt idx="398">
                  <c:v>177.5</c:v>
                </c:pt>
                <c:pt idx="399">
                  <c:v>177.5</c:v>
                </c:pt>
                <c:pt idx="400">
                  <c:v>177.25</c:v>
                </c:pt>
                <c:pt idx="401">
                  <c:v>178</c:v>
                </c:pt>
                <c:pt idx="402">
                  <c:v>178</c:v>
                </c:pt>
                <c:pt idx="403">
                  <c:v>178.5</c:v>
                </c:pt>
                <c:pt idx="404">
                  <c:v>178.5</c:v>
                </c:pt>
                <c:pt idx="405">
                  <c:v>179.5</c:v>
                </c:pt>
                <c:pt idx="406">
                  <c:v>179.5</c:v>
                </c:pt>
                <c:pt idx="407">
                  <c:v>179.75</c:v>
                </c:pt>
                <c:pt idx="408">
                  <c:v>179.75</c:v>
                </c:pt>
                <c:pt idx="409">
                  <c:v>180.25</c:v>
                </c:pt>
                <c:pt idx="410">
                  <c:v>180.25</c:v>
                </c:pt>
                <c:pt idx="411">
                  <c:v>180.5</c:v>
                </c:pt>
                <c:pt idx="412">
                  <c:v>180.5</c:v>
                </c:pt>
                <c:pt idx="413">
                  <c:v>182.25</c:v>
                </c:pt>
                <c:pt idx="414">
                  <c:v>182.25</c:v>
                </c:pt>
                <c:pt idx="415">
                  <c:v>182.5</c:v>
                </c:pt>
                <c:pt idx="416">
                  <c:v>183</c:v>
                </c:pt>
                <c:pt idx="417">
                  <c:v>181.75</c:v>
                </c:pt>
                <c:pt idx="418">
                  <c:v>181.75</c:v>
                </c:pt>
                <c:pt idx="419">
                  <c:v>181.75</c:v>
                </c:pt>
                <c:pt idx="420">
                  <c:v>180.75</c:v>
                </c:pt>
                <c:pt idx="421">
                  <c:v>180</c:v>
                </c:pt>
                <c:pt idx="422">
                  <c:v>179.5</c:v>
                </c:pt>
                <c:pt idx="423">
                  <c:v>178.75</c:v>
                </c:pt>
                <c:pt idx="424">
                  <c:v>178.25</c:v>
                </c:pt>
                <c:pt idx="425">
                  <c:v>176.75</c:v>
                </c:pt>
                <c:pt idx="426">
                  <c:v>175.25</c:v>
                </c:pt>
                <c:pt idx="427">
                  <c:v>174</c:v>
                </c:pt>
                <c:pt idx="428">
                  <c:v>173.5</c:v>
                </c:pt>
                <c:pt idx="429">
                  <c:v>172</c:v>
                </c:pt>
                <c:pt idx="430">
                  <c:v>171.75</c:v>
                </c:pt>
                <c:pt idx="431">
                  <c:v>170.75</c:v>
                </c:pt>
                <c:pt idx="432">
                  <c:v>170.75</c:v>
                </c:pt>
                <c:pt idx="433">
                  <c:v>170</c:v>
                </c:pt>
                <c:pt idx="434">
                  <c:v>169.5</c:v>
                </c:pt>
                <c:pt idx="435">
                  <c:v>169.5</c:v>
                </c:pt>
                <c:pt idx="436">
                  <c:v>169.5</c:v>
                </c:pt>
                <c:pt idx="437">
                  <c:v>169.5</c:v>
                </c:pt>
                <c:pt idx="438">
                  <c:v>167</c:v>
                </c:pt>
                <c:pt idx="439">
                  <c:v>165.25</c:v>
                </c:pt>
                <c:pt idx="440">
                  <c:v>161.25</c:v>
                </c:pt>
                <c:pt idx="441">
                  <c:v>160</c:v>
                </c:pt>
                <c:pt idx="442">
                  <c:v>157.25</c:v>
                </c:pt>
                <c:pt idx="443">
                  <c:v>152.25</c:v>
                </c:pt>
                <c:pt idx="444">
                  <c:v>150</c:v>
                </c:pt>
                <c:pt idx="445">
                  <c:v>147</c:v>
                </c:pt>
                <c:pt idx="446">
                  <c:v>145</c:v>
                </c:pt>
                <c:pt idx="447">
                  <c:v>144</c:v>
                </c:pt>
                <c:pt idx="448">
                  <c:v>138.5</c:v>
                </c:pt>
                <c:pt idx="449">
                  <c:v>128.5</c:v>
                </c:pt>
                <c:pt idx="450">
                  <c:v>120</c:v>
                </c:pt>
                <c:pt idx="451">
                  <c:v>116.75</c:v>
                </c:pt>
                <c:pt idx="452">
                  <c:v>118.75</c:v>
                </c:pt>
                <c:pt idx="453">
                  <c:v>120</c:v>
                </c:pt>
                <c:pt idx="454">
                  <c:v>120.75</c:v>
                </c:pt>
                <c:pt idx="455">
                  <c:v>124</c:v>
                </c:pt>
                <c:pt idx="456">
                  <c:v>126.5</c:v>
                </c:pt>
                <c:pt idx="457">
                  <c:v>131</c:v>
                </c:pt>
                <c:pt idx="458">
                  <c:v>133</c:v>
                </c:pt>
                <c:pt idx="459">
                  <c:v>137.5</c:v>
                </c:pt>
                <c:pt idx="460">
                  <c:v>137.5</c:v>
                </c:pt>
                <c:pt idx="461">
                  <c:v>140</c:v>
                </c:pt>
                <c:pt idx="462">
                  <c:v>147.5</c:v>
                </c:pt>
                <c:pt idx="463">
                  <c:v>148.5</c:v>
                </c:pt>
                <c:pt idx="464">
                  <c:v>148</c:v>
                </c:pt>
                <c:pt idx="465">
                  <c:v>146.5</c:v>
                </c:pt>
                <c:pt idx="466">
                  <c:v>145.5</c:v>
                </c:pt>
                <c:pt idx="467">
                  <c:v>141.25</c:v>
                </c:pt>
                <c:pt idx="468">
                  <c:v>133.5</c:v>
                </c:pt>
                <c:pt idx="469">
                  <c:v>133.5</c:v>
                </c:pt>
                <c:pt idx="470">
                  <c:v>135</c:v>
                </c:pt>
                <c:pt idx="471">
                  <c:v>136</c:v>
                </c:pt>
                <c:pt idx="472">
                  <c:v>141</c:v>
                </c:pt>
                <c:pt idx="473">
                  <c:v>141</c:v>
                </c:pt>
                <c:pt idx="474">
                  <c:v>141.5</c:v>
                </c:pt>
                <c:pt idx="475">
                  <c:v>141.5</c:v>
                </c:pt>
                <c:pt idx="476">
                  <c:v>141.25</c:v>
                </c:pt>
                <c:pt idx="477">
                  <c:v>140.75</c:v>
                </c:pt>
                <c:pt idx="478">
                  <c:v>139.25</c:v>
                </c:pt>
                <c:pt idx="479">
                  <c:v>137.75</c:v>
                </c:pt>
                <c:pt idx="480">
                  <c:v>135.75</c:v>
                </c:pt>
                <c:pt idx="481">
                  <c:v>135.25</c:v>
                </c:pt>
                <c:pt idx="482">
                  <c:v>133.5</c:v>
                </c:pt>
                <c:pt idx="483">
                  <c:v>134</c:v>
                </c:pt>
                <c:pt idx="484">
                  <c:v>136</c:v>
                </c:pt>
                <c:pt idx="485">
                  <c:v>136.75</c:v>
                </c:pt>
                <c:pt idx="486">
                  <c:v>137</c:v>
                </c:pt>
                <c:pt idx="487">
                  <c:v>137</c:v>
                </c:pt>
                <c:pt idx="488">
                  <c:v>139</c:v>
                </c:pt>
                <c:pt idx="489">
                  <c:v>139</c:v>
                </c:pt>
                <c:pt idx="490">
                  <c:v>140</c:v>
                </c:pt>
                <c:pt idx="491">
                  <c:v>141.5</c:v>
                </c:pt>
                <c:pt idx="492">
                  <c:v>142</c:v>
                </c:pt>
                <c:pt idx="493">
                  <c:v>143</c:v>
                </c:pt>
                <c:pt idx="494">
                  <c:v>143.5</c:v>
                </c:pt>
                <c:pt idx="495">
                  <c:v>143.5</c:v>
                </c:pt>
                <c:pt idx="496">
                  <c:v>142.5</c:v>
                </c:pt>
                <c:pt idx="497">
                  <c:v>141.5</c:v>
                </c:pt>
                <c:pt idx="498">
                  <c:v>141</c:v>
                </c:pt>
                <c:pt idx="499">
                  <c:v>140.75</c:v>
                </c:pt>
                <c:pt idx="500">
                  <c:v>140.75</c:v>
                </c:pt>
                <c:pt idx="501">
                  <c:v>140.75</c:v>
                </c:pt>
                <c:pt idx="502">
                  <c:v>140.75</c:v>
                </c:pt>
                <c:pt idx="503">
                  <c:v>140.75</c:v>
                </c:pt>
                <c:pt idx="504">
                  <c:v>140.75</c:v>
                </c:pt>
                <c:pt idx="505">
                  <c:v>141</c:v>
                </c:pt>
                <c:pt idx="506">
                  <c:v>141.5</c:v>
                </c:pt>
                <c:pt idx="507">
                  <c:v>144</c:v>
                </c:pt>
                <c:pt idx="508">
                  <c:v>144.5</c:v>
                </c:pt>
                <c:pt idx="509">
                  <c:v>144.5</c:v>
                </c:pt>
                <c:pt idx="510">
                  <c:v>145</c:v>
                </c:pt>
                <c:pt idx="511">
                  <c:v>146.5</c:v>
                </c:pt>
                <c:pt idx="512">
                  <c:v>146.5</c:v>
                </c:pt>
                <c:pt idx="513">
                  <c:v>144.5</c:v>
                </c:pt>
                <c:pt idx="514">
                  <c:v>144.25</c:v>
                </c:pt>
                <c:pt idx="515">
                  <c:v>143.5</c:v>
                </c:pt>
                <c:pt idx="516">
                  <c:v>142.5</c:v>
                </c:pt>
                <c:pt idx="517">
                  <c:v>140.5</c:v>
                </c:pt>
                <c:pt idx="518">
                  <c:v>139</c:v>
                </c:pt>
                <c:pt idx="519">
                  <c:v>138</c:v>
                </c:pt>
                <c:pt idx="520">
                  <c:v>138.5</c:v>
                </c:pt>
                <c:pt idx="521">
                  <c:v>138.5</c:v>
                </c:pt>
                <c:pt idx="522">
                  <c:v>140.5</c:v>
                </c:pt>
                <c:pt idx="523">
                  <c:v>140.5</c:v>
                </c:pt>
                <c:pt idx="524">
                  <c:v>143</c:v>
                </c:pt>
                <c:pt idx="525">
                  <c:v>144</c:v>
                </c:pt>
                <c:pt idx="526">
                  <c:v>144.5</c:v>
                </c:pt>
                <c:pt idx="527">
                  <c:v>144.5</c:v>
                </c:pt>
                <c:pt idx="528">
                  <c:v>144.5</c:v>
                </c:pt>
                <c:pt idx="529">
                  <c:v>144.5</c:v>
                </c:pt>
                <c:pt idx="530">
                  <c:v>144.75</c:v>
                </c:pt>
                <c:pt idx="531">
                  <c:v>144.5</c:v>
                </c:pt>
                <c:pt idx="532">
                  <c:v>144</c:v>
                </c:pt>
                <c:pt idx="533">
                  <c:v>145.25</c:v>
                </c:pt>
                <c:pt idx="534">
                  <c:v>145.25</c:v>
                </c:pt>
                <c:pt idx="535">
                  <c:v>146.25</c:v>
                </c:pt>
                <c:pt idx="536">
                  <c:v>146.75</c:v>
                </c:pt>
                <c:pt idx="537">
                  <c:v>146.75</c:v>
                </c:pt>
                <c:pt idx="538">
                  <c:v>147.25</c:v>
                </c:pt>
                <c:pt idx="539">
                  <c:v>147.25</c:v>
                </c:pt>
                <c:pt idx="540">
                  <c:v>148</c:v>
                </c:pt>
                <c:pt idx="541">
                  <c:v>149.75</c:v>
                </c:pt>
                <c:pt idx="542">
                  <c:v>149.75</c:v>
                </c:pt>
                <c:pt idx="543">
                  <c:v>149.75</c:v>
                </c:pt>
                <c:pt idx="544">
                  <c:v>151.25</c:v>
                </c:pt>
                <c:pt idx="545">
                  <c:v>151.25</c:v>
                </c:pt>
                <c:pt idx="546">
                  <c:v>151</c:v>
                </c:pt>
                <c:pt idx="547">
                  <c:v>151</c:v>
                </c:pt>
                <c:pt idx="548">
                  <c:v>150</c:v>
                </c:pt>
                <c:pt idx="549">
                  <c:v>150.5</c:v>
                </c:pt>
                <c:pt idx="550">
                  <c:v>150.25</c:v>
                </c:pt>
                <c:pt idx="551">
                  <c:v>149.5</c:v>
                </c:pt>
                <c:pt idx="552">
                  <c:v>148</c:v>
                </c:pt>
                <c:pt idx="553">
                  <c:v>148</c:v>
                </c:pt>
                <c:pt idx="554">
                  <c:v>147</c:v>
                </c:pt>
                <c:pt idx="555">
                  <c:v>148.25</c:v>
                </c:pt>
                <c:pt idx="556">
                  <c:v>148.25</c:v>
                </c:pt>
                <c:pt idx="557">
                  <c:v>148</c:v>
                </c:pt>
                <c:pt idx="558">
                  <c:v>147.25</c:v>
                </c:pt>
                <c:pt idx="559">
                  <c:v>145.25</c:v>
                </c:pt>
                <c:pt idx="560">
                  <c:v>145</c:v>
                </c:pt>
                <c:pt idx="561">
                  <c:v>145</c:v>
                </c:pt>
                <c:pt idx="562">
                  <c:v>144</c:v>
                </c:pt>
                <c:pt idx="563">
                  <c:v>142</c:v>
                </c:pt>
                <c:pt idx="564">
                  <c:v>139.25</c:v>
                </c:pt>
                <c:pt idx="565">
                  <c:v>138.75</c:v>
                </c:pt>
                <c:pt idx="566">
                  <c:v>137.25</c:v>
                </c:pt>
                <c:pt idx="567">
                  <c:v>136.25</c:v>
                </c:pt>
                <c:pt idx="568">
                  <c:v>135.25</c:v>
                </c:pt>
                <c:pt idx="569">
                  <c:v>134.25</c:v>
                </c:pt>
                <c:pt idx="570">
                  <c:v>133.75</c:v>
                </c:pt>
                <c:pt idx="571">
                  <c:v>134</c:v>
                </c:pt>
                <c:pt idx="572">
                  <c:v>132.5</c:v>
                </c:pt>
                <c:pt idx="573">
                  <c:v>132.5</c:v>
                </c:pt>
                <c:pt idx="574">
                  <c:v>132.5</c:v>
                </c:pt>
                <c:pt idx="575">
                  <c:v>132.5</c:v>
                </c:pt>
                <c:pt idx="576">
                  <c:v>134.5</c:v>
                </c:pt>
                <c:pt idx="577">
                  <c:v>135</c:v>
                </c:pt>
                <c:pt idx="578">
                  <c:v>135.5</c:v>
                </c:pt>
                <c:pt idx="579">
                  <c:v>134</c:v>
                </c:pt>
                <c:pt idx="580">
                  <c:v>133</c:v>
                </c:pt>
                <c:pt idx="581">
                  <c:v>133</c:v>
                </c:pt>
                <c:pt idx="582">
                  <c:v>134</c:v>
                </c:pt>
                <c:pt idx="583">
                  <c:v>134.25</c:v>
                </c:pt>
                <c:pt idx="584">
                  <c:v>135.5</c:v>
                </c:pt>
                <c:pt idx="585">
                  <c:v>135.75</c:v>
                </c:pt>
                <c:pt idx="586">
                  <c:v>136.25</c:v>
                </c:pt>
                <c:pt idx="587">
                  <c:v>137</c:v>
                </c:pt>
                <c:pt idx="588">
                  <c:v>138</c:v>
                </c:pt>
                <c:pt idx="589">
                  <c:v>138.5</c:v>
                </c:pt>
                <c:pt idx="590">
                  <c:v>139.25</c:v>
                </c:pt>
                <c:pt idx="591">
                  <c:v>139.25</c:v>
                </c:pt>
                <c:pt idx="592">
                  <c:v>139.25</c:v>
                </c:pt>
                <c:pt idx="593">
                  <c:v>139</c:v>
                </c:pt>
                <c:pt idx="594">
                  <c:v>137.5</c:v>
                </c:pt>
                <c:pt idx="595">
                  <c:v>136.75</c:v>
                </c:pt>
                <c:pt idx="596">
                  <c:v>136.25</c:v>
                </c:pt>
                <c:pt idx="597">
                  <c:v>135.25</c:v>
                </c:pt>
                <c:pt idx="598">
                  <c:v>135.25</c:v>
                </c:pt>
                <c:pt idx="599">
                  <c:v>137.75</c:v>
                </c:pt>
                <c:pt idx="600">
                  <c:v>137.75</c:v>
                </c:pt>
                <c:pt idx="601">
                  <c:v>136.5</c:v>
                </c:pt>
                <c:pt idx="602">
                  <c:v>136.5</c:v>
                </c:pt>
                <c:pt idx="603">
                  <c:v>136</c:v>
                </c:pt>
                <c:pt idx="604">
                  <c:v>135</c:v>
                </c:pt>
                <c:pt idx="605">
                  <c:v>134.5</c:v>
                </c:pt>
                <c:pt idx="606">
                  <c:v>134</c:v>
                </c:pt>
                <c:pt idx="607">
                  <c:v>131.5</c:v>
                </c:pt>
                <c:pt idx="608">
                  <c:v>130</c:v>
                </c:pt>
                <c:pt idx="609">
                  <c:v>128.5</c:v>
                </c:pt>
                <c:pt idx="610">
                  <c:v>126.75</c:v>
                </c:pt>
                <c:pt idx="611">
                  <c:v>125.25</c:v>
                </c:pt>
                <c:pt idx="612">
                  <c:v>123.25</c:v>
                </c:pt>
                <c:pt idx="613">
                  <c:v>121.5</c:v>
                </c:pt>
                <c:pt idx="614">
                  <c:v>119.75</c:v>
                </c:pt>
                <c:pt idx="615">
                  <c:v>119</c:v>
                </c:pt>
                <c:pt idx="616">
                  <c:v>118</c:v>
                </c:pt>
                <c:pt idx="617">
                  <c:v>117.5</c:v>
                </c:pt>
                <c:pt idx="618">
                  <c:v>117.5</c:v>
                </c:pt>
                <c:pt idx="619">
                  <c:v>117.5</c:v>
                </c:pt>
                <c:pt idx="620">
                  <c:v>117.25</c:v>
                </c:pt>
                <c:pt idx="621">
                  <c:v>117.25</c:v>
                </c:pt>
                <c:pt idx="622">
                  <c:v>117.75</c:v>
                </c:pt>
                <c:pt idx="623">
                  <c:v>117.75</c:v>
                </c:pt>
                <c:pt idx="624">
                  <c:v>117</c:v>
                </c:pt>
                <c:pt idx="625">
                  <c:v>117</c:v>
                </c:pt>
                <c:pt idx="626">
                  <c:v>115</c:v>
                </c:pt>
                <c:pt idx="627">
                  <c:v>114.5</c:v>
                </c:pt>
                <c:pt idx="628">
                  <c:v>114</c:v>
                </c:pt>
                <c:pt idx="629">
                  <c:v>113.5</c:v>
                </c:pt>
                <c:pt idx="630">
                  <c:v>113.75</c:v>
                </c:pt>
                <c:pt idx="631">
                  <c:v>111.75</c:v>
                </c:pt>
                <c:pt idx="632">
                  <c:v>111.75</c:v>
                </c:pt>
                <c:pt idx="633">
                  <c:v>108.75</c:v>
                </c:pt>
                <c:pt idx="634">
                  <c:v>105.75</c:v>
                </c:pt>
                <c:pt idx="635">
                  <c:v>103</c:v>
                </c:pt>
                <c:pt idx="636">
                  <c:v>101.5</c:v>
                </c:pt>
                <c:pt idx="637">
                  <c:v>97.5</c:v>
                </c:pt>
                <c:pt idx="638">
                  <c:v>95.5</c:v>
                </c:pt>
                <c:pt idx="639">
                  <c:v>92.5</c:v>
                </c:pt>
                <c:pt idx="640">
                  <c:v>90.75</c:v>
                </c:pt>
                <c:pt idx="641">
                  <c:v>90.5</c:v>
                </c:pt>
                <c:pt idx="642">
                  <c:v>89</c:v>
                </c:pt>
                <c:pt idx="643">
                  <c:v>88.75</c:v>
                </c:pt>
                <c:pt idx="644">
                  <c:v>97</c:v>
                </c:pt>
                <c:pt idx="645">
                  <c:v>101.75</c:v>
                </c:pt>
                <c:pt idx="646">
                  <c:v>99.25</c:v>
                </c:pt>
                <c:pt idx="647">
                  <c:v>97.75</c:v>
                </c:pt>
                <c:pt idx="648">
                  <c:v>105.25</c:v>
                </c:pt>
                <c:pt idx="649">
                  <c:v>106.5</c:v>
                </c:pt>
                <c:pt idx="650">
                  <c:v>111</c:v>
                </c:pt>
                <c:pt idx="651">
                  <c:v>114</c:v>
                </c:pt>
                <c:pt idx="652">
                  <c:v>109.75</c:v>
                </c:pt>
                <c:pt idx="653">
                  <c:v>106.25</c:v>
                </c:pt>
                <c:pt idx="654">
                  <c:v>104.25</c:v>
                </c:pt>
                <c:pt idx="655">
                  <c:v>105.5</c:v>
                </c:pt>
                <c:pt idx="656">
                  <c:v>106</c:v>
                </c:pt>
                <c:pt idx="657">
                  <c:v>106</c:v>
                </c:pt>
                <c:pt idx="658">
                  <c:v>106.5</c:v>
                </c:pt>
                <c:pt idx="659">
                  <c:v>106.5</c:v>
                </c:pt>
                <c:pt idx="660">
                  <c:v>106.5</c:v>
                </c:pt>
                <c:pt idx="661">
                  <c:v>107</c:v>
                </c:pt>
                <c:pt idx="662">
                  <c:v>107</c:v>
                </c:pt>
                <c:pt idx="663">
                  <c:v>107</c:v>
                </c:pt>
                <c:pt idx="664">
                  <c:v>112.5</c:v>
                </c:pt>
                <c:pt idx="665">
                  <c:v>120.25</c:v>
                </c:pt>
                <c:pt idx="666">
                  <c:v>118.75</c:v>
                </c:pt>
                <c:pt idx="667">
                  <c:v>116</c:v>
                </c:pt>
                <c:pt idx="668">
                  <c:v>114.75</c:v>
                </c:pt>
                <c:pt idx="669">
                  <c:v>114.75</c:v>
                </c:pt>
                <c:pt idx="670">
                  <c:v>116.5</c:v>
                </c:pt>
                <c:pt idx="671">
                  <c:v>117</c:v>
                </c:pt>
                <c:pt idx="672">
                  <c:v>117.5</c:v>
                </c:pt>
                <c:pt idx="673">
                  <c:v>118.5</c:v>
                </c:pt>
                <c:pt idx="674">
                  <c:v>120</c:v>
                </c:pt>
                <c:pt idx="675">
                  <c:v>120</c:v>
                </c:pt>
                <c:pt idx="676">
                  <c:v>120.5</c:v>
                </c:pt>
                <c:pt idx="677">
                  <c:v>120.5</c:v>
                </c:pt>
                <c:pt idx="678">
                  <c:v>121</c:v>
                </c:pt>
                <c:pt idx="679">
                  <c:v>121</c:v>
                </c:pt>
                <c:pt idx="680">
                  <c:v>122</c:v>
                </c:pt>
                <c:pt idx="681">
                  <c:v>122</c:v>
                </c:pt>
                <c:pt idx="682">
                  <c:v>121.75</c:v>
                </c:pt>
                <c:pt idx="683">
                  <c:v>123</c:v>
                </c:pt>
                <c:pt idx="684">
                  <c:v>122.75</c:v>
                </c:pt>
                <c:pt idx="685">
                  <c:v>123.75</c:v>
                </c:pt>
                <c:pt idx="686">
                  <c:v>124.25</c:v>
                </c:pt>
                <c:pt idx="687">
                  <c:v>124.25</c:v>
                </c:pt>
                <c:pt idx="688">
                  <c:v>124</c:v>
                </c:pt>
                <c:pt idx="689">
                  <c:v>121.5</c:v>
                </c:pt>
                <c:pt idx="690">
                  <c:v>121</c:v>
                </c:pt>
                <c:pt idx="691">
                  <c:v>119.5</c:v>
                </c:pt>
                <c:pt idx="692">
                  <c:v>119</c:v>
                </c:pt>
                <c:pt idx="693">
                  <c:v>118.25</c:v>
                </c:pt>
                <c:pt idx="694">
                  <c:v>118</c:v>
                </c:pt>
                <c:pt idx="695">
                  <c:v>118</c:v>
                </c:pt>
                <c:pt idx="696">
                  <c:v>118.5</c:v>
                </c:pt>
                <c:pt idx="697">
                  <c:v>119.5</c:v>
                </c:pt>
                <c:pt idx="698">
                  <c:v>122</c:v>
                </c:pt>
                <c:pt idx="699">
                  <c:v>122.25</c:v>
                </c:pt>
                <c:pt idx="700">
                  <c:v>124.75</c:v>
                </c:pt>
                <c:pt idx="701">
                  <c:v>124.75</c:v>
                </c:pt>
                <c:pt idx="702">
                  <c:v>124.5</c:v>
                </c:pt>
                <c:pt idx="703">
                  <c:v>127.75</c:v>
                </c:pt>
                <c:pt idx="704">
                  <c:v>131</c:v>
                </c:pt>
                <c:pt idx="705">
                  <c:v>132.75</c:v>
                </c:pt>
                <c:pt idx="706">
                  <c:v>133.5</c:v>
                </c:pt>
                <c:pt idx="707">
                  <c:v>137.25</c:v>
                </c:pt>
                <c:pt idx="708">
                  <c:v>137.25</c:v>
                </c:pt>
                <c:pt idx="709">
                  <c:v>139.75</c:v>
                </c:pt>
                <c:pt idx="710">
                  <c:v>140.75</c:v>
                </c:pt>
                <c:pt idx="711">
                  <c:v>144.5</c:v>
                </c:pt>
                <c:pt idx="712">
                  <c:v>146.5</c:v>
                </c:pt>
                <c:pt idx="713">
                  <c:v>150.75</c:v>
                </c:pt>
                <c:pt idx="714">
                  <c:v>156.5</c:v>
                </c:pt>
                <c:pt idx="715">
                  <c:v>159</c:v>
                </c:pt>
                <c:pt idx="716">
                  <c:v>159.25</c:v>
                </c:pt>
                <c:pt idx="717">
                  <c:v>158.75</c:v>
                </c:pt>
                <c:pt idx="718">
                  <c:v>155.25</c:v>
                </c:pt>
                <c:pt idx="719">
                  <c:v>155.25</c:v>
                </c:pt>
                <c:pt idx="720">
                  <c:v>151.25</c:v>
                </c:pt>
                <c:pt idx="721">
                  <c:v>147</c:v>
                </c:pt>
                <c:pt idx="722">
                  <c:v>144.5</c:v>
                </c:pt>
                <c:pt idx="723">
                  <c:v>144.75</c:v>
                </c:pt>
                <c:pt idx="724">
                  <c:v>146.25</c:v>
                </c:pt>
                <c:pt idx="725">
                  <c:v>146.75</c:v>
                </c:pt>
                <c:pt idx="726">
                  <c:v>148</c:v>
                </c:pt>
                <c:pt idx="727">
                  <c:v>148.25</c:v>
                </c:pt>
                <c:pt idx="728">
                  <c:v>148</c:v>
                </c:pt>
                <c:pt idx="729">
                  <c:v>151</c:v>
                </c:pt>
                <c:pt idx="730">
                  <c:v>153</c:v>
                </c:pt>
                <c:pt idx="731">
                  <c:v>154</c:v>
                </c:pt>
                <c:pt idx="732">
                  <c:v>155</c:v>
                </c:pt>
                <c:pt idx="733">
                  <c:v>155.25</c:v>
                </c:pt>
                <c:pt idx="734">
                  <c:v>155.25</c:v>
                </c:pt>
                <c:pt idx="735">
                  <c:v>155.25</c:v>
                </c:pt>
                <c:pt idx="736">
                  <c:v>155.25</c:v>
                </c:pt>
                <c:pt idx="737">
                  <c:v>155.25</c:v>
                </c:pt>
                <c:pt idx="738">
                  <c:v>158</c:v>
                </c:pt>
                <c:pt idx="739">
                  <c:v>159</c:v>
                </c:pt>
                <c:pt idx="740">
                  <c:v>152.5</c:v>
                </c:pt>
                <c:pt idx="741">
                  <c:v>151.5</c:v>
                </c:pt>
                <c:pt idx="742">
                  <c:v>151.5</c:v>
                </c:pt>
                <c:pt idx="743">
                  <c:v>150.5</c:v>
                </c:pt>
                <c:pt idx="744">
                  <c:v>150</c:v>
                </c:pt>
                <c:pt idx="745">
                  <c:v>146.5</c:v>
                </c:pt>
                <c:pt idx="746">
                  <c:v>146.25</c:v>
                </c:pt>
                <c:pt idx="747">
                  <c:v>147</c:v>
                </c:pt>
                <c:pt idx="748">
                  <c:v>147</c:v>
                </c:pt>
                <c:pt idx="749">
                  <c:v>146.25</c:v>
                </c:pt>
                <c:pt idx="750">
                  <c:v>145.5</c:v>
                </c:pt>
                <c:pt idx="751">
                  <c:v>139.75</c:v>
                </c:pt>
                <c:pt idx="752">
                  <c:v>133.75</c:v>
                </c:pt>
                <c:pt idx="753">
                  <c:v>134.25</c:v>
                </c:pt>
                <c:pt idx="754">
                  <c:v>134</c:v>
                </c:pt>
                <c:pt idx="755">
                  <c:v>133.25</c:v>
                </c:pt>
                <c:pt idx="756">
                  <c:v>134.75</c:v>
                </c:pt>
                <c:pt idx="757">
                  <c:v>136</c:v>
                </c:pt>
                <c:pt idx="758">
                  <c:v>137.25</c:v>
                </c:pt>
                <c:pt idx="759">
                  <c:v>138</c:v>
                </c:pt>
                <c:pt idx="760">
                  <c:v>137</c:v>
                </c:pt>
                <c:pt idx="761">
                  <c:v>136</c:v>
                </c:pt>
                <c:pt idx="762">
                  <c:v>136</c:v>
                </c:pt>
                <c:pt idx="763">
                  <c:v>136</c:v>
                </c:pt>
                <c:pt idx="764">
                  <c:v>138.25</c:v>
                </c:pt>
                <c:pt idx="765">
                  <c:v>139.5</c:v>
                </c:pt>
                <c:pt idx="766">
                  <c:v>142</c:v>
                </c:pt>
                <c:pt idx="767">
                  <c:v>142</c:v>
                </c:pt>
                <c:pt idx="768">
                  <c:v>141</c:v>
                </c:pt>
                <c:pt idx="769">
                  <c:v>139.25</c:v>
                </c:pt>
                <c:pt idx="770">
                  <c:v>138</c:v>
                </c:pt>
                <c:pt idx="771">
                  <c:v>137.75</c:v>
                </c:pt>
                <c:pt idx="772">
                  <c:v>137.5</c:v>
                </c:pt>
                <c:pt idx="773">
                  <c:v>136.5</c:v>
                </c:pt>
                <c:pt idx="774">
                  <c:v>135.75</c:v>
                </c:pt>
                <c:pt idx="775">
                  <c:v>135.75</c:v>
                </c:pt>
                <c:pt idx="776">
                  <c:v>134.5</c:v>
                </c:pt>
                <c:pt idx="777">
                  <c:v>134</c:v>
                </c:pt>
                <c:pt idx="778">
                  <c:v>128.5</c:v>
                </c:pt>
                <c:pt idx="779">
                  <c:v>128.75</c:v>
                </c:pt>
                <c:pt idx="780">
                  <c:v>131</c:v>
                </c:pt>
                <c:pt idx="781">
                  <c:v>131</c:v>
                </c:pt>
                <c:pt idx="782">
                  <c:v>130.75</c:v>
                </c:pt>
                <c:pt idx="783">
                  <c:v>130</c:v>
                </c:pt>
                <c:pt idx="784">
                  <c:v>123.5</c:v>
                </c:pt>
                <c:pt idx="785">
                  <c:v>123.5</c:v>
                </c:pt>
                <c:pt idx="786">
                  <c:v>124.75</c:v>
                </c:pt>
                <c:pt idx="787">
                  <c:v>124.75</c:v>
                </c:pt>
                <c:pt idx="788">
                  <c:v>118.75</c:v>
                </c:pt>
                <c:pt idx="789">
                  <c:v>111.5</c:v>
                </c:pt>
                <c:pt idx="790">
                  <c:v>109.75</c:v>
                </c:pt>
                <c:pt idx="791">
                  <c:v>116</c:v>
                </c:pt>
                <c:pt idx="792">
                  <c:v>112.25</c:v>
                </c:pt>
                <c:pt idx="793">
                  <c:v>110.75</c:v>
                </c:pt>
                <c:pt idx="794">
                  <c:v>110.75</c:v>
                </c:pt>
                <c:pt idx="795">
                  <c:v>110.75</c:v>
                </c:pt>
                <c:pt idx="796">
                  <c:v>113.75</c:v>
                </c:pt>
                <c:pt idx="797">
                  <c:v>115.75</c:v>
                </c:pt>
                <c:pt idx="798">
                  <c:v>120</c:v>
                </c:pt>
                <c:pt idx="799">
                  <c:v>118.75</c:v>
                </c:pt>
                <c:pt idx="800">
                  <c:v>115.5</c:v>
                </c:pt>
                <c:pt idx="801">
                  <c:v>113.75</c:v>
                </c:pt>
                <c:pt idx="802">
                  <c:v>115.5</c:v>
                </c:pt>
                <c:pt idx="803">
                  <c:v>116.25</c:v>
                </c:pt>
                <c:pt idx="804">
                  <c:v>116.75</c:v>
                </c:pt>
                <c:pt idx="805">
                  <c:v>118.75</c:v>
                </c:pt>
                <c:pt idx="806">
                  <c:v>120.75</c:v>
                </c:pt>
                <c:pt idx="807">
                  <c:v>124</c:v>
                </c:pt>
                <c:pt idx="808">
                  <c:v>126.5</c:v>
                </c:pt>
                <c:pt idx="809">
                  <c:v>128</c:v>
                </c:pt>
                <c:pt idx="810">
                  <c:v>129</c:v>
                </c:pt>
                <c:pt idx="811">
                  <c:v>129.25</c:v>
                </c:pt>
                <c:pt idx="812">
                  <c:v>129.5</c:v>
                </c:pt>
                <c:pt idx="813">
                  <c:v>132</c:v>
                </c:pt>
                <c:pt idx="814">
                  <c:v>131.5</c:v>
                </c:pt>
                <c:pt idx="815">
                  <c:v>131.5</c:v>
                </c:pt>
                <c:pt idx="816">
                  <c:v>131</c:v>
                </c:pt>
                <c:pt idx="817">
                  <c:v>130.5</c:v>
                </c:pt>
                <c:pt idx="818">
                  <c:v>130</c:v>
                </c:pt>
                <c:pt idx="819">
                  <c:v>129.75</c:v>
                </c:pt>
                <c:pt idx="820">
                  <c:v>140</c:v>
                </c:pt>
                <c:pt idx="821">
                  <c:v>140.5</c:v>
                </c:pt>
                <c:pt idx="822">
                  <c:v>137.9</c:v>
                </c:pt>
                <c:pt idx="823">
                  <c:v>137</c:v>
                </c:pt>
                <c:pt idx="824">
                  <c:v>136.5</c:v>
                </c:pt>
                <c:pt idx="825">
                  <c:v>139</c:v>
                </c:pt>
                <c:pt idx="826">
                  <c:v>138.5</c:v>
                </c:pt>
                <c:pt idx="827">
                  <c:v>137</c:v>
                </c:pt>
                <c:pt idx="828">
                  <c:v>136</c:v>
                </c:pt>
                <c:pt idx="829">
                  <c:v>135.75</c:v>
                </c:pt>
                <c:pt idx="830">
                  <c:v>135.25</c:v>
                </c:pt>
                <c:pt idx="831">
                  <c:v>135.75</c:v>
                </c:pt>
                <c:pt idx="832">
                  <c:v>130.5</c:v>
                </c:pt>
                <c:pt idx="833">
                  <c:v>130.25</c:v>
                </c:pt>
                <c:pt idx="834">
                  <c:v>130.75</c:v>
                </c:pt>
                <c:pt idx="835">
                  <c:v>133.5</c:v>
                </c:pt>
                <c:pt idx="836">
                  <c:v>134</c:v>
                </c:pt>
                <c:pt idx="837">
                  <c:v>134</c:v>
                </c:pt>
                <c:pt idx="838">
                  <c:v>134</c:v>
                </c:pt>
                <c:pt idx="839">
                  <c:v>135</c:v>
                </c:pt>
                <c:pt idx="840">
                  <c:v>135.5</c:v>
                </c:pt>
                <c:pt idx="841">
                  <c:v>134.75</c:v>
                </c:pt>
                <c:pt idx="842">
                  <c:v>133.75</c:v>
                </c:pt>
                <c:pt idx="843">
                  <c:v>133.25</c:v>
                </c:pt>
                <c:pt idx="844">
                  <c:v>132.5</c:v>
                </c:pt>
                <c:pt idx="845">
                  <c:v>131.75</c:v>
                </c:pt>
                <c:pt idx="846">
                  <c:v>130.75</c:v>
                </c:pt>
                <c:pt idx="847">
                  <c:v>129.75</c:v>
                </c:pt>
                <c:pt idx="848">
                  <c:v>130.75</c:v>
                </c:pt>
                <c:pt idx="849" formatCode="General">
                  <c:v>132.25</c:v>
                </c:pt>
                <c:pt idx="850" formatCode="General">
                  <c:v>135</c:v>
                </c:pt>
                <c:pt idx="851" formatCode="General">
                  <c:v>135</c:v>
                </c:pt>
                <c:pt idx="852" formatCode="General">
                  <c:v>135.75</c:v>
                </c:pt>
                <c:pt idx="853" formatCode="General">
                  <c:v>136.75</c:v>
                </c:pt>
                <c:pt idx="854" formatCode="General">
                  <c:v>136.75</c:v>
                </c:pt>
                <c:pt idx="855" formatCode="General">
                  <c:v>135.5</c:v>
                </c:pt>
                <c:pt idx="856" formatCode="General">
                  <c:v>135.75</c:v>
                </c:pt>
                <c:pt idx="857" formatCode="General">
                  <c:v>135.75</c:v>
                </c:pt>
                <c:pt idx="858" formatCode="General">
                  <c:v>136.25</c:v>
                </c:pt>
                <c:pt idx="859" formatCode="General">
                  <c:v>136.75</c:v>
                </c:pt>
                <c:pt idx="860" formatCode="General">
                  <c:v>136.75</c:v>
                </c:pt>
                <c:pt idx="861" formatCode="General">
                  <c:v>135.5</c:v>
                </c:pt>
                <c:pt idx="862" formatCode="0.00">
                  <c:v>135.5</c:v>
                </c:pt>
                <c:pt idx="863" formatCode="General">
                  <c:v>135.75</c:v>
                </c:pt>
                <c:pt idx="864" formatCode="0.00">
                  <c:v>135.5</c:v>
                </c:pt>
                <c:pt idx="865" formatCode="0.00">
                  <c:v>136</c:v>
                </c:pt>
                <c:pt idx="866" formatCode="0.00">
                  <c:v>136</c:v>
                </c:pt>
                <c:pt idx="867" formatCode="0.00">
                  <c:v>136</c:v>
                </c:pt>
                <c:pt idx="868" formatCode="0.00">
                  <c:v>136</c:v>
                </c:pt>
                <c:pt idx="869" formatCode="0.00">
                  <c:v>136.5</c:v>
                </c:pt>
                <c:pt idx="870" formatCode="0.00">
                  <c:v>138</c:v>
                </c:pt>
                <c:pt idx="871" formatCode="0.00">
                  <c:v>140</c:v>
                </c:pt>
                <c:pt idx="872">
                  <c:v>140</c:v>
                </c:pt>
                <c:pt idx="873">
                  <c:v>139</c:v>
                </c:pt>
                <c:pt idx="874">
                  <c:v>138.75</c:v>
                </c:pt>
                <c:pt idx="875">
                  <c:v>139.25</c:v>
                </c:pt>
                <c:pt idx="876">
                  <c:v>138.25</c:v>
                </c:pt>
                <c:pt idx="877">
                  <c:v>137.25</c:v>
                </c:pt>
                <c:pt idx="878">
                  <c:v>135.25</c:v>
                </c:pt>
                <c:pt idx="879">
                  <c:v>134.75</c:v>
                </c:pt>
                <c:pt idx="880">
                  <c:v>133.25</c:v>
                </c:pt>
                <c:pt idx="881">
                  <c:v>133.25</c:v>
                </c:pt>
                <c:pt idx="882" formatCode="0.00">
                  <c:v>133</c:v>
                </c:pt>
                <c:pt idx="883">
                  <c:v>133.25</c:v>
                </c:pt>
                <c:pt idx="884">
                  <c:v>134.75</c:v>
                </c:pt>
                <c:pt idx="885" formatCode="0.00">
                  <c:v>134.5</c:v>
                </c:pt>
                <c:pt idx="886" formatCode="0.00">
                  <c:v>134</c:v>
                </c:pt>
                <c:pt idx="887" formatCode="0.00">
                  <c:v>133.75</c:v>
                </c:pt>
                <c:pt idx="888" formatCode="0.00">
                  <c:v>132.5</c:v>
                </c:pt>
                <c:pt idx="889" formatCode="0.00">
                  <c:v>132</c:v>
                </c:pt>
                <c:pt idx="890" formatCode="0.00">
                  <c:v>131.25</c:v>
                </c:pt>
                <c:pt idx="891" formatCode="0.00">
                  <c:v>131.25</c:v>
                </c:pt>
                <c:pt idx="892" formatCode="0.00">
                  <c:v>131</c:v>
                </c:pt>
                <c:pt idx="893" formatCode="0.00">
                  <c:v>130.75</c:v>
                </c:pt>
                <c:pt idx="894" formatCode="0.00">
                  <c:v>129.25</c:v>
                </c:pt>
                <c:pt idx="895" formatCode="0.00">
                  <c:v>128.25</c:v>
                </c:pt>
                <c:pt idx="896" formatCode="0.00">
                  <c:v>127.75</c:v>
                </c:pt>
                <c:pt idx="897" formatCode="0.00">
                  <c:v>126.25</c:v>
                </c:pt>
                <c:pt idx="898" formatCode="0.00">
                  <c:v>123</c:v>
                </c:pt>
                <c:pt idx="899" formatCode="0.00">
                  <c:v>122.75</c:v>
                </c:pt>
                <c:pt idx="900" formatCode="0.00">
                  <c:v>124.5</c:v>
                </c:pt>
                <c:pt idx="901" formatCode="0.00">
                  <c:v>124.75</c:v>
                </c:pt>
                <c:pt idx="902" formatCode="0.00">
                  <c:v>124.25</c:v>
                </c:pt>
                <c:pt idx="903" formatCode="0.00">
                  <c:v>123.5</c:v>
                </c:pt>
                <c:pt idx="904" formatCode="0.00">
                  <c:v>123</c:v>
                </c:pt>
                <c:pt idx="905" formatCode="0.00">
                  <c:v>123</c:v>
                </c:pt>
                <c:pt idx="906" formatCode="0.00">
                  <c:v>123</c:v>
                </c:pt>
                <c:pt idx="907" formatCode="0.00">
                  <c:v>123</c:v>
                </c:pt>
                <c:pt idx="908" formatCode="0.00">
                  <c:v>122.25</c:v>
                </c:pt>
                <c:pt idx="909" formatCode="0.00">
                  <c:v>121.25</c:v>
                </c:pt>
                <c:pt idx="910" formatCode="0.00">
                  <c:v>120.25</c:v>
                </c:pt>
                <c:pt idx="911" formatCode="0.00">
                  <c:v>120</c:v>
                </c:pt>
                <c:pt idx="912" formatCode="0.00">
                  <c:v>119.5</c:v>
                </c:pt>
                <c:pt idx="913" formatCode="0.00">
                  <c:v>121</c:v>
                </c:pt>
                <c:pt idx="914" formatCode="0.00">
                  <c:v>123</c:v>
                </c:pt>
                <c:pt idx="915" formatCode="0.00">
                  <c:v>123.5</c:v>
                </c:pt>
                <c:pt idx="916" formatCode="0.00">
                  <c:v>124.5</c:v>
                </c:pt>
                <c:pt idx="917" formatCode="0.00">
                  <c:v>124.5</c:v>
                </c:pt>
                <c:pt idx="918" formatCode="0.00">
                  <c:v>124.25</c:v>
                </c:pt>
                <c:pt idx="919" formatCode="0.00">
                  <c:v>122.25</c:v>
                </c:pt>
                <c:pt idx="920" formatCode="0.00">
                  <c:v>122</c:v>
                </c:pt>
                <c:pt idx="921" formatCode="0.00">
                  <c:v>119</c:v>
                </c:pt>
                <c:pt idx="922" formatCode="0.00">
                  <c:v>117.75</c:v>
                </c:pt>
                <c:pt idx="923" formatCode="0.00">
                  <c:v>117.5</c:v>
                </c:pt>
                <c:pt idx="924" formatCode="0.00">
                  <c:v>118.25</c:v>
                </c:pt>
                <c:pt idx="925" formatCode="0.00">
                  <c:v>117</c:v>
                </c:pt>
                <c:pt idx="926" formatCode="0.00">
                  <c:v>116</c:v>
                </c:pt>
                <c:pt idx="927" formatCode="0.00">
                  <c:v>115</c:v>
                </c:pt>
                <c:pt idx="928">
                  <c:v>116</c:v>
                </c:pt>
                <c:pt idx="929">
                  <c:v>105</c:v>
                </c:pt>
                <c:pt idx="930">
                  <c:v>105.5</c:v>
                </c:pt>
                <c:pt idx="931">
                  <c:v>108.75</c:v>
                </c:pt>
                <c:pt idx="932">
                  <c:v>111.5</c:v>
                </c:pt>
                <c:pt idx="933">
                  <c:v>110.25</c:v>
                </c:pt>
                <c:pt idx="934">
                  <c:v>110.75</c:v>
                </c:pt>
                <c:pt idx="935">
                  <c:v>109.75</c:v>
                </c:pt>
                <c:pt idx="936">
                  <c:v>110.5</c:v>
                </c:pt>
                <c:pt idx="937">
                  <c:v>110.75</c:v>
                </c:pt>
                <c:pt idx="938">
                  <c:v>110.25</c:v>
                </c:pt>
                <c:pt idx="939">
                  <c:v>111.75</c:v>
                </c:pt>
                <c:pt idx="940">
                  <c:v>111.75</c:v>
                </c:pt>
                <c:pt idx="941">
                  <c:v>112.25</c:v>
                </c:pt>
                <c:pt idx="942">
                  <c:v>113.25</c:v>
                </c:pt>
                <c:pt idx="943">
                  <c:v>117.25</c:v>
                </c:pt>
                <c:pt idx="944">
                  <c:v>116.75</c:v>
                </c:pt>
                <c:pt idx="945">
                  <c:v>115.5</c:v>
                </c:pt>
                <c:pt idx="946">
                  <c:v>115</c:v>
                </c:pt>
                <c:pt idx="947">
                  <c:v>116</c:v>
                </c:pt>
                <c:pt idx="948">
                  <c:v>116.5</c:v>
                </c:pt>
                <c:pt idx="949">
                  <c:v>118.25</c:v>
                </c:pt>
                <c:pt idx="950">
                  <c:v>119</c:v>
                </c:pt>
                <c:pt idx="951">
                  <c:v>118</c:v>
                </c:pt>
                <c:pt idx="952">
                  <c:v>116.25</c:v>
                </c:pt>
                <c:pt idx="953">
                  <c:v>116.25</c:v>
                </c:pt>
                <c:pt idx="954">
                  <c:v>115.75</c:v>
                </c:pt>
                <c:pt idx="955">
                  <c:v>114.75</c:v>
                </c:pt>
                <c:pt idx="956">
                  <c:v>116.25</c:v>
                </c:pt>
                <c:pt idx="957">
                  <c:v>113.75</c:v>
                </c:pt>
                <c:pt idx="958">
                  <c:v>112</c:v>
                </c:pt>
                <c:pt idx="959">
                  <c:v>113.25</c:v>
                </c:pt>
                <c:pt idx="960">
                  <c:v>113.5</c:v>
                </c:pt>
                <c:pt idx="961">
                  <c:v>111</c:v>
                </c:pt>
                <c:pt idx="962">
                  <c:v>108.25</c:v>
                </c:pt>
                <c:pt idx="963">
                  <c:v>107.5</c:v>
                </c:pt>
                <c:pt idx="964">
                  <c:v>105.25</c:v>
                </c:pt>
                <c:pt idx="965">
                  <c:v>106</c:v>
                </c:pt>
                <c:pt idx="966">
                  <c:v>106</c:v>
                </c:pt>
                <c:pt idx="967">
                  <c:v>105</c:v>
                </c:pt>
                <c:pt idx="968">
                  <c:v>103</c:v>
                </c:pt>
                <c:pt idx="969">
                  <c:v>102.75</c:v>
                </c:pt>
                <c:pt idx="970">
                  <c:v>103.25</c:v>
                </c:pt>
                <c:pt idx="971">
                  <c:v>103.25</c:v>
                </c:pt>
                <c:pt idx="972">
                  <c:v>104</c:v>
                </c:pt>
                <c:pt idx="973">
                  <c:v>103.25</c:v>
                </c:pt>
                <c:pt idx="974">
                  <c:v>99.75</c:v>
                </c:pt>
                <c:pt idx="975">
                  <c:v>98.75</c:v>
                </c:pt>
                <c:pt idx="976">
                  <c:v>98</c:v>
                </c:pt>
                <c:pt idx="977">
                  <c:v>99</c:v>
                </c:pt>
                <c:pt idx="978">
                  <c:v>100.75</c:v>
                </c:pt>
                <c:pt idx="979">
                  <c:v>98.75</c:v>
                </c:pt>
                <c:pt idx="980">
                  <c:v>98.75</c:v>
                </c:pt>
                <c:pt idx="981">
                  <c:v>98.75</c:v>
                </c:pt>
                <c:pt idx="982">
                  <c:v>97.25</c:v>
                </c:pt>
                <c:pt idx="983">
                  <c:v>95.5</c:v>
                </c:pt>
                <c:pt idx="984">
                  <c:v>91.5</c:v>
                </c:pt>
                <c:pt idx="985">
                  <c:v>91.75</c:v>
                </c:pt>
                <c:pt idx="986">
                  <c:v>92.5</c:v>
                </c:pt>
                <c:pt idx="987">
                  <c:v>95</c:v>
                </c:pt>
                <c:pt idx="988">
                  <c:v>94.25</c:v>
                </c:pt>
                <c:pt idx="989">
                  <c:v>94.75</c:v>
                </c:pt>
                <c:pt idx="990">
                  <c:v>93.75</c:v>
                </c:pt>
                <c:pt idx="991">
                  <c:v>93.25</c:v>
                </c:pt>
                <c:pt idx="992">
                  <c:v>93.25</c:v>
                </c:pt>
                <c:pt idx="993">
                  <c:v>90.75</c:v>
                </c:pt>
                <c:pt idx="994">
                  <c:v>90.75</c:v>
                </c:pt>
                <c:pt idx="995">
                  <c:v>89</c:v>
                </c:pt>
                <c:pt idx="996">
                  <c:v>89.5</c:v>
                </c:pt>
                <c:pt idx="997">
                  <c:v>91</c:v>
                </c:pt>
                <c:pt idx="998">
                  <c:v>91.25</c:v>
                </c:pt>
                <c:pt idx="999">
                  <c:v>91.75</c:v>
                </c:pt>
                <c:pt idx="1000">
                  <c:v>93.5</c:v>
                </c:pt>
                <c:pt idx="1001">
                  <c:v>93.25</c:v>
                </c:pt>
                <c:pt idx="1002">
                  <c:v>93.75</c:v>
                </c:pt>
                <c:pt idx="1003">
                  <c:v>95.75</c:v>
                </c:pt>
                <c:pt idx="1004">
                  <c:v>94</c:v>
                </c:pt>
                <c:pt idx="1005">
                  <c:v>93.25</c:v>
                </c:pt>
                <c:pt idx="1006">
                  <c:v>94</c:v>
                </c:pt>
                <c:pt idx="1007">
                  <c:v>95.75</c:v>
                </c:pt>
                <c:pt idx="1008">
                  <c:v>96.5</c:v>
                </c:pt>
                <c:pt idx="1009">
                  <c:v>96</c:v>
                </c:pt>
                <c:pt idx="1010">
                  <c:v>95.25</c:v>
                </c:pt>
                <c:pt idx="1011">
                  <c:v>96</c:v>
                </c:pt>
                <c:pt idx="1012">
                  <c:v>96</c:v>
                </c:pt>
                <c:pt idx="1013">
                  <c:v>96.25</c:v>
                </c:pt>
                <c:pt idx="1014">
                  <c:v>97</c:v>
                </c:pt>
                <c:pt idx="1015">
                  <c:v>97.75</c:v>
                </c:pt>
                <c:pt idx="1016">
                  <c:v>98</c:v>
                </c:pt>
                <c:pt idx="1017">
                  <c:v>98.25</c:v>
                </c:pt>
                <c:pt idx="1018">
                  <c:v>96.25</c:v>
                </c:pt>
                <c:pt idx="1019">
                  <c:v>95.75</c:v>
                </c:pt>
                <c:pt idx="1020">
                  <c:v>95</c:v>
                </c:pt>
                <c:pt idx="1021">
                  <c:v>95</c:v>
                </c:pt>
                <c:pt idx="1022">
                  <c:v>94</c:v>
                </c:pt>
                <c:pt idx="1023">
                  <c:v>93</c:v>
                </c:pt>
                <c:pt idx="1024">
                  <c:v>94</c:v>
                </c:pt>
                <c:pt idx="1025">
                  <c:v>94</c:v>
                </c:pt>
                <c:pt idx="1026">
                  <c:v>95.5</c:v>
                </c:pt>
                <c:pt idx="1027">
                  <c:v>95.5</c:v>
                </c:pt>
                <c:pt idx="1028">
                  <c:v>95.25</c:v>
                </c:pt>
                <c:pt idx="1029">
                  <c:v>93.5</c:v>
                </c:pt>
                <c:pt idx="1030">
                  <c:v>94.75</c:v>
                </c:pt>
                <c:pt idx="1031">
                  <c:v>95.5</c:v>
                </c:pt>
                <c:pt idx="1032">
                  <c:v>95.5</c:v>
                </c:pt>
                <c:pt idx="1033">
                  <c:v>95.5</c:v>
                </c:pt>
                <c:pt idx="1034">
                  <c:v>95</c:v>
                </c:pt>
                <c:pt idx="1035">
                  <c:v>95</c:v>
                </c:pt>
                <c:pt idx="1036">
                  <c:v>93.75</c:v>
                </c:pt>
                <c:pt idx="1037">
                  <c:v>93.5</c:v>
                </c:pt>
                <c:pt idx="1038">
                  <c:v>93.5</c:v>
                </c:pt>
                <c:pt idx="1039">
                  <c:v>93.75</c:v>
                </c:pt>
                <c:pt idx="1040">
                  <c:v>93.25</c:v>
                </c:pt>
                <c:pt idx="1041">
                  <c:v>92.75</c:v>
                </c:pt>
                <c:pt idx="1042">
                  <c:v>92.25</c:v>
                </c:pt>
                <c:pt idx="1043">
                  <c:v>91.75</c:v>
                </c:pt>
                <c:pt idx="1044">
                  <c:v>89.75</c:v>
                </c:pt>
                <c:pt idx="1045">
                  <c:v>89.25</c:v>
                </c:pt>
                <c:pt idx="1046">
                  <c:v>88.75</c:v>
                </c:pt>
                <c:pt idx="1047">
                  <c:v>88</c:v>
                </c:pt>
                <c:pt idx="1048">
                  <c:v>87.25</c:v>
                </c:pt>
                <c:pt idx="1049">
                  <c:v>88</c:v>
                </c:pt>
                <c:pt idx="1050">
                  <c:v>87</c:v>
                </c:pt>
                <c:pt idx="1051">
                  <c:v>87</c:v>
                </c:pt>
                <c:pt idx="1052">
                  <c:v>85.75</c:v>
                </c:pt>
                <c:pt idx="1053">
                  <c:v>83.75</c:v>
                </c:pt>
                <c:pt idx="1054">
                  <c:v>84</c:v>
                </c:pt>
                <c:pt idx="1055">
                  <c:v>83.75</c:v>
                </c:pt>
                <c:pt idx="1056">
                  <c:v>83.25</c:v>
                </c:pt>
                <c:pt idx="1057">
                  <c:v>83</c:v>
                </c:pt>
                <c:pt idx="1058">
                  <c:v>82.75</c:v>
                </c:pt>
                <c:pt idx="1059">
                  <c:v>83.5</c:v>
                </c:pt>
                <c:pt idx="1060">
                  <c:v>85.75</c:v>
                </c:pt>
                <c:pt idx="1061">
                  <c:v>84.75</c:v>
                </c:pt>
                <c:pt idx="1062">
                  <c:v>84.25</c:v>
                </c:pt>
                <c:pt idx="1063">
                  <c:v>82.75</c:v>
                </c:pt>
                <c:pt idx="1064">
                  <c:v>82</c:v>
                </c:pt>
                <c:pt idx="1065">
                  <c:v>80.5</c:v>
                </c:pt>
                <c:pt idx="1066">
                  <c:v>79.75</c:v>
                </c:pt>
                <c:pt idx="1067">
                  <c:v>79.75</c:v>
                </c:pt>
                <c:pt idx="1068">
                  <c:v>79.25</c:v>
                </c:pt>
                <c:pt idx="1069">
                  <c:v>79.25</c:v>
                </c:pt>
                <c:pt idx="1070">
                  <c:v>77.75</c:v>
                </c:pt>
                <c:pt idx="1071">
                  <c:v>77.75</c:v>
                </c:pt>
                <c:pt idx="1072">
                  <c:v>78.75</c:v>
                </c:pt>
                <c:pt idx="1073">
                  <c:v>79.5</c:v>
                </c:pt>
                <c:pt idx="1074">
                  <c:v>79.5</c:v>
                </c:pt>
                <c:pt idx="1075">
                  <c:v>79.5</c:v>
                </c:pt>
                <c:pt idx="1076">
                  <c:v>80.5</c:v>
                </c:pt>
                <c:pt idx="1077">
                  <c:v>79.75</c:v>
                </c:pt>
                <c:pt idx="1078">
                  <c:v>79.25</c:v>
                </c:pt>
                <c:pt idx="1079">
                  <c:v>80.5</c:v>
                </c:pt>
                <c:pt idx="1080">
                  <c:v>83.75</c:v>
                </c:pt>
                <c:pt idx="1081">
                  <c:v>83.5</c:v>
                </c:pt>
                <c:pt idx="1082">
                  <c:v>82.25</c:v>
                </c:pt>
                <c:pt idx="1083">
                  <c:v>80.25</c:v>
                </c:pt>
                <c:pt idx="1084">
                  <c:v>81</c:v>
                </c:pt>
                <c:pt idx="1085">
                  <c:v>81.75</c:v>
                </c:pt>
                <c:pt idx="1086">
                  <c:v>82</c:v>
                </c:pt>
                <c:pt idx="1087">
                  <c:v>82</c:v>
                </c:pt>
                <c:pt idx="1088">
                  <c:v>79.75</c:v>
                </c:pt>
                <c:pt idx="1089">
                  <c:v>80</c:v>
                </c:pt>
                <c:pt idx="1090">
                  <c:v>80</c:v>
                </c:pt>
                <c:pt idx="1091">
                  <c:v>79</c:v>
                </c:pt>
                <c:pt idx="1092">
                  <c:v>79</c:v>
                </c:pt>
                <c:pt idx="1093">
                  <c:v>79</c:v>
                </c:pt>
                <c:pt idx="1094">
                  <c:v>79</c:v>
                </c:pt>
                <c:pt idx="1095">
                  <c:v>78.5</c:v>
                </c:pt>
                <c:pt idx="1096">
                  <c:v>77.75</c:v>
                </c:pt>
                <c:pt idx="1097">
                  <c:v>76.25</c:v>
                </c:pt>
                <c:pt idx="1098">
                  <c:v>75.5</c:v>
                </c:pt>
                <c:pt idx="1099">
                  <c:v>76</c:v>
                </c:pt>
                <c:pt idx="1100">
                  <c:v>75.5</c:v>
                </c:pt>
                <c:pt idx="1101">
                  <c:v>76</c:v>
                </c:pt>
                <c:pt idx="1102">
                  <c:v>76</c:v>
                </c:pt>
                <c:pt idx="1103">
                  <c:v>75.75</c:v>
                </c:pt>
                <c:pt idx="1104">
                  <c:v>75.5</c:v>
                </c:pt>
                <c:pt idx="1105">
                  <c:v>75.25</c:v>
                </c:pt>
                <c:pt idx="1106">
                  <c:v>71.25</c:v>
                </c:pt>
                <c:pt idx="1107">
                  <c:v>70.25</c:v>
                </c:pt>
                <c:pt idx="1108">
                  <c:v>70.5</c:v>
                </c:pt>
                <c:pt idx="1109">
                  <c:v>69.75</c:v>
                </c:pt>
                <c:pt idx="1110">
                  <c:v>70.25</c:v>
                </c:pt>
                <c:pt idx="1111">
                  <c:v>69</c:v>
                </c:pt>
                <c:pt idx="1112">
                  <c:v>68.5</c:v>
                </c:pt>
                <c:pt idx="1113">
                  <c:v>69.25</c:v>
                </c:pt>
                <c:pt idx="1114">
                  <c:v>71.25</c:v>
                </c:pt>
                <c:pt idx="1115">
                  <c:v>71</c:v>
                </c:pt>
                <c:pt idx="1116">
                  <c:v>69.75</c:v>
                </c:pt>
                <c:pt idx="1117">
                  <c:v>69.5</c:v>
                </c:pt>
                <c:pt idx="1118">
                  <c:v>71.5</c:v>
                </c:pt>
                <c:pt idx="1119">
                  <c:v>71.25</c:v>
                </c:pt>
                <c:pt idx="1120">
                  <c:v>69.75</c:v>
                </c:pt>
                <c:pt idx="1121">
                  <c:v>69</c:v>
                </c:pt>
                <c:pt idx="1122">
                  <c:v>69.5</c:v>
                </c:pt>
                <c:pt idx="1123">
                  <c:v>69.5</c:v>
                </c:pt>
                <c:pt idx="1124">
                  <c:v>69.5</c:v>
                </c:pt>
                <c:pt idx="1125">
                  <c:v>69.25</c:v>
                </c:pt>
                <c:pt idx="1126">
                  <c:v>68.25</c:v>
                </c:pt>
                <c:pt idx="1127">
                  <c:v>68.25</c:v>
                </c:pt>
                <c:pt idx="1128">
                  <c:v>68.5</c:v>
                </c:pt>
                <c:pt idx="1129">
                  <c:v>69.5</c:v>
                </c:pt>
                <c:pt idx="1130">
                  <c:v>67.5</c:v>
                </c:pt>
                <c:pt idx="1131">
                  <c:v>66.25</c:v>
                </c:pt>
                <c:pt idx="1132">
                  <c:v>66.75</c:v>
                </c:pt>
                <c:pt idx="1133">
                  <c:v>68</c:v>
                </c:pt>
                <c:pt idx="1134">
                  <c:v>71.75</c:v>
                </c:pt>
                <c:pt idx="1135">
                  <c:v>71.75</c:v>
                </c:pt>
                <c:pt idx="1136">
                  <c:v>71.75</c:v>
                </c:pt>
                <c:pt idx="1137">
                  <c:v>70.75</c:v>
                </c:pt>
                <c:pt idx="1138">
                  <c:v>71.75</c:v>
                </c:pt>
                <c:pt idx="1139">
                  <c:v>71.25</c:v>
                </c:pt>
                <c:pt idx="1140">
                  <c:v>71</c:v>
                </c:pt>
                <c:pt idx="1141">
                  <c:v>70.5</c:v>
                </c:pt>
                <c:pt idx="1142">
                  <c:v>68.75</c:v>
                </c:pt>
                <c:pt idx="1143">
                  <c:v>68.5</c:v>
                </c:pt>
                <c:pt idx="1144">
                  <c:v>67.75</c:v>
                </c:pt>
                <c:pt idx="1145">
                  <c:v>68.75</c:v>
                </c:pt>
                <c:pt idx="1146">
                  <c:v>68.25</c:v>
                </c:pt>
                <c:pt idx="1147">
                  <c:v>68</c:v>
                </c:pt>
                <c:pt idx="1148">
                  <c:v>67.25</c:v>
                </c:pt>
                <c:pt idx="1149">
                  <c:v>66</c:v>
                </c:pt>
                <c:pt idx="1150">
                  <c:v>67</c:v>
                </c:pt>
                <c:pt idx="1151">
                  <c:v>66.5</c:v>
                </c:pt>
                <c:pt idx="1152">
                  <c:v>63.75</c:v>
                </c:pt>
                <c:pt idx="1153">
                  <c:v>63.75</c:v>
                </c:pt>
                <c:pt idx="1154">
                  <c:v>63</c:v>
                </c:pt>
                <c:pt idx="1155">
                  <c:v>63.25</c:v>
                </c:pt>
                <c:pt idx="1156">
                  <c:v>62</c:v>
                </c:pt>
                <c:pt idx="1157">
                  <c:v>61.25</c:v>
                </c:pt>
                <c:pt idx="1158">
                  <c:v>63</c:v>
                </c:pt>
                <c:pt idx="1159">
                  <c:v>62</c:v>
                </c:pt>
                <c:pt idx="1160">
                  <c:v>61.75</c:v>
                </c:pt>
                <c:pt idx="1161">
                  <c:v>62.25</c:v>
                </c:pt>
                <c:pt idx="1162">
                  <c:v>61.75</c:v>
                </c:pt>
                <c:pt idx="1163">
                  <c:v>62.75</c:v>
                </c:pt>
                <c:pt idx="1164">
                  <c:v>62.75</c:v>
                </c:pt>
                <c:pt idx="1165">
                  <c:v>63.25</c:v>
                </c:pt>
                <c:pt idx="1166">
                  <c:v>64.25</c:v>
                </c:pt>
                <c:pt idx="1167">
                  <c:v>65.5</c:v>
                </c:pt>
                <c:pt idx="1168">
                  <c:v>64</c:v>
                </c:pt>
                <c:pt idx="1169">
                  <c:v>62.5</c:v>
                </c:pt>
                <c:pt idx="1170">
                  <c:v>62.5</c:v>
                </c:pt>
                <c:pt idx="1171">
                  <c:v>62.5</c:v>
                </c:pt>
                <c:pt idx="1172">
                  <c:v>62.5</c:v>
                </c:pt>
                <c:pt idx="1173">
                  <c:v>63.5</c:v>
                </c:pt>
                <c:pt idx="1174">
                  <c:v>63</c:v>
                </c:pt>
                <c:pt idx="1175">
                  <c:v>63.5</c:v>
                </c:pt>
                <c:pt idx="1176">
                  <c:v>62.75</c:v>
                </c:pt>
                <c:pt idx="1177">
                  <c:v>63</c:v>
                </c:pt>
                <c:pt idx="1178">
                  <c:v>63</c:v>
                </c:pt>
                <c:pt idx="1179">
                  <c:v>61.75</c:v>
                </c:pt>
                <c:pt idx="1180">
                  <c:v>59.75</c:v>
                </c:pt>
                <c:pt idx="1181">
                  <c:v>58.5</c:v>
                </c:pt>
                <c:pt idx="1182">
                  <c:v>58</c:v>
                </c:pt>
                <c:pt idx="1183">
                  <c:v>57.25</c:v>
                </c:pt>
                <c:pt idx="1184">
                  <c:v>57</c:v>
                </c:pt>
                <c:pt idx="1185">
                  <c:v>58.5</c:v>
                </c:pt>
                <c:pt idx="1186">
                  <c:v>58.5</c:v>
                </c:pt>
                <c:pt idx="1187">
                  <c:v>58.5</c:v>
                </c:pt>
                <c:pt idx="1188">
                  <c:v>57.75</c:v>
                </c:pt>
                <c:pt idx="1189">
                  <c:v>56.25</c:v>
                </c:pt>
                <c:pt idx="1190">
                  <c:v>55.5</c:v>
                </c:pt>
                <c:pt idx="1191">
                  <c:v>55</c:v>
                </c:pt>
                <c:pt idx="1192">
                  <c:v>55</c:v>
                </c:pt>
                <c:pt idx="1193">
                  <c:v>56</c:v>
                </c:pt>
                <c:pt idx="1194">
                  <c:v>55.25</c:v>
                </c:pt>
                <c:pt idx="1195">
                  <c:v>54</c:v>
                </c:pt>
                <c:pt idx="1196">
                  <c:v>53</c:v>
                </c:pt>
                <c:pt idx="1197">
                  <c:v>52</c:v>
                </c:pt>
                <c:pt idx="1198">
                  <c:v>51.25</c:v>
                </c:pt>
                <c:pt idx="1199">
                  <c:v>48</c:v>
                </c:pt>
                <c:pt idx="1200">
                  <c:v>47.5</c:v>
                </c:pt>
                <c:pt idx="1201">
                  <c:v>47.5</c:v>
                </c:pt>
                <c:pt idx="1202">
                  <c:v>47.75</c:v>
                </c:pt>
                <c:pt idx="1203">
                  <c:v>48.25</c:v>
                </c:pt>
                <c:pt idx="1204">
                  <c:v>48</c:v>
                </c:pt>
                <c:pt idx="1205">
                  <c:v>47.75</c:v>
                </c:pt>
                <c:pt idx="1206">
                  <c:v>49.75</c:v>
                </c:pt>
                <c:pt idx="1207">
                  <c:v>50.75</c:v>
                </c:pt>
                <c:pt idx="1208">
                  <c:v>50.75</c:v>
                </c:pt>
                <c:pt idx="1209">
                  <c:v>50.75</c:v>
                </c:pt>
                <c:pt idx="1210">
                  <c:v>51.5</c:v>
                </c:pt>
                <c:pt idx="1211">
                  <c:v>51.25</c:v>
                </c:pt>
                <c:pt idx="1212">
                  <c:v>51.25</c:v>
                </c:pt>
                <c:pt idx="1213">
                  <c:v>53.5</c:v>
                </c:pt>
                <c:pt idx="1214">
                  <c:v>54.75</c:v>
                </c:pt>
                <c:pt idx="1215">
                  <c:v>58.5</c:v>
                </c:pt>
                <c:pt idx="1216">
                  <c:v>59.75</c:v>
                </c:pt>
                <c:pt idx="1217">
                  <c:v>59.25</c:v>
                </c:pt>
                <c:pt idx="1218">
                  <c:v>57.5</c:v>
                </c:pt>
                <c:pt idx="1219">
                  <c:v>55.5</c:v>
                </c:pt>
                <c:pt idx="1220">
                  <c:v>55.5</c:v>
                </c:pt>
                <c:pt idx="1221">
                  <c:v>57.75</c:v>
                </c:pt>
                <c:pt idx="1222">
                  <c:v>59.5</c:v>
                </c:pt>
                <c:pt idx="1223">
                  <c:v>61.25</c:v>
                </c:pt>
                <c:pt idx="1224">
                  <c:v>59.5</c:v>
                </c:pt>
                <c:pt idx="1225">
                  <c:v>61.5</c:v>
                </c:pt>
                <c:pt idx="1226">
                  <c:v>63</c:v>
                </c:pt>
                <c:pt idx="1227">
                  <c:v>62.5</c:v>
                </c:pt>
                <c:pt idx="1228">
                  <c:v>63</c:v>
                </c:pt>
                <c:pt idx="1229">
                  <c:v>62</c:v>
                </c:pt>
                <c:pt idx="1230">
                  <c:v>61.25</c:v>
                </c:pt>
                <c:pt idx="1231">
                  <c:v>59.75</c:v>
                </c:pt>
                <c:pt idx="1232">
                  <c:v>59.5</c:v>
                </c:pt>
                <c:pt idx="1233">
                  <c:v>58.5</c:v>
                </c:pt>
                <c:pt idx="1234">
                  <c:v>59</c:v>
                </c:pt>
                <c:pt idx="1235">
                  <c:v>61.25</c:v>
                </c:pt>
                <c:pt idx="1236">
                  <c:v>63.5</c:v>
                </c:pt>
                <c:pt idx="1237">
                  <c:v>62.75</c:v>
                </c:pt>
                <c:pt idx="1238">
                  <c:v>61</c:v>
                </c:pt>
                <c:pt idx="1239">
                  <c:v>61.5</c:v>
                </c:pt>
                <c:pt idx="1240">
                  <c:v>62.75</c:v>
                </c:pt>
                <c:pt idx="1241">
                  <c:v>63.5</c:v>
                </c:pt>
                <c:pt idx="1242">
                  <c:v>64.25</c:v>
                </c:pt>
                <c:pt idx="1243">
                  <c:v>64.75</c:v>
                </c:pt>
                <c:pt idx="1244">
                  <c:v>64.25</c:v>
                </c:pt>
                <c:pt idx="1245">
                  <c:v>64.75</c:v>
                </c:pt>
                <c:pt idx="1246">
                  <c:v>65.75</c:v>
                </c:pt>
                <c:pt idx="1247">
                  <c:v>65.75</c:v>
                </c:pt>
                <c:pt idx="1248">
                  <c:v>65</c:v>
                </c:pt>
                <c:pt idx="1249">
                  <c:v>64</c:v>
                </c:pt>
                <c:pt idx="1250" formatCode="0.00">
                  <c:v>62.5</c:v>
                </c:pt>
                <c:pt idx="1251" formatCode="0.00">
                  <c:v>61</c:v>
                </c:pt>
                <c:pt idx="1252" formatCode="0.00">
                  <c:v>61</c:v>
                </c:pt>
                <c:pt idx="1253" formatCode="0.00">
                  <c:v>61</c:v>
                </c:pt>
                <c:pt idx="1254" formatCode="0.00">
                  <c:v>60</c:v>
                </c:pt>
                <c:pt idx="1255" formatCode="0.00">
                  <c:v>60.75</c:v>
                </c:pt>
                <c:pt idx="1256" formatCode="0.00">
                  <c:v>62.25</c:v>
                </c:pt>
                <c:pt idx="1257" formatCode="0.00">
                  <c:v>60.75</c:v>
                </c:pt>
                <c:pt idx="1258" formatCode="0.00">
                  <c:v>60.5</c:v>
                </c:pt>
                <c:pt idx="1259" formatCode="0.00">
                  <c:v>60.5</c:v>
                </c:pt>
                <c:pt idx="1260" formatCode="0.00">
                  <c:v>59.5</c:v>
                </c:pt>
                <c:pt idx="1261" formatCode="0.00">
                  <c:v>58.5</c:v>
                </c:pt>
                <c:pt idx="1262" formatCode="0.00">
                  <c:v>56.25</c:v>
                </c:pt>
                <c:pt idx="1263" formatCode="0.00">
                  <c:v>55</c:v>
                </c:pt>
                <c:pt idx="1264" formatCode="0.00">
                  <c:v>51.25</c:v>
                </c:pt>
                <c:pt idx="1265" formatCode="0.00">
                  <c:v>49.75</c:v>
                </c:pt>
                <c:pt idx="1266" formatCode="0.00">
                  <c:v>44.5</c:v>
                </c:pt>
                <c:pt idx="1267" formatCode="0.00">
                  <c:v>48.75</c:v>
                </c:pt>
                <c:pt idx="1268" formatCode="0.00">
                  <c:v>48.75</c:v>
                </c:pt>
                <c:pt idx="1269" formatCode="0.00">
                  <c:v>50</c:v>
                </c:pt>
                <c:pt idx="1270" formatCode="0.00">
                  <c:v>50.75</c:v>
                </c:pt>
                <c:pt idx="1271" formatCode="0.00">
                  <c:v>50</c:v>
                </c:pt>
                <c:pt idx="1272" formatCode="0.00">
                  <c:v>50</c:v>
                </c:pt>
                <c:pt idx="1273" formatCode="0.00">
                  <c:v>52.75</c:v>
                </c:pt>
                <c:pt idx="1274" formatCode="0.00">
                  <c:v>52.5</c:v>
                </c:pt>
                <c:pt idx="1275" formatCode="0.00">
                  <c:v>51</c:v>
                </c:pt>
                <c:pt idx="1276" formatCode="0.00">
                  <c:v>51.25</c:v>
                </c:pt>
                <c:pt idx="1277" formatCode="0.00">
                  <c:v>51.25</c:v>
                </c:pt>
                <c:pt idx="1278" formatCode="0.00">
                  <c:v>52</c:v>
                </c:pt>
                <c:pt idx="1279" formatCode="0.00">
                  <c:v>53.5</c:v>
                </c:pt>
                <c:pt idx="1280" formatCode="0.00">
                  <c:v>56.75</c:v>
                </c:pt>
                <c:pt idx="1281" formatCode="0.00">
                  <c:v>55.5</c:v>
                </c:pt>
                <c:pt idx="1282" formatCode="0.00">
                  <c:v>55.25</c:v>
                </c:pt>
                <c:pt idx="1283" formatCode="0.00">
                  <c:v>55.75</c:v>
                </c:pt>
                <c:pt idx="1284" formatCode="0.00">
                  <c:v>55.75</c:v>
                </c:pt>
                <c:pt idx="1285" formatCode="0.00">
                  <c:v>57.25</c:v>
                </c:pt>
                <c:pt idx="1286" formatCode="0.00">
                  <c:v>56</c:v>
                </c:pt>
                <c:pt idx="1287" formatCode="0.00">
                  <c:v>56</c:v>
                </c:pt>
                <c:pt idx="1288" formatCode="0.00">
                  <c:v>56.25</c:v>
                </c:pt>
                <c:pt idx="1289" formatCode="0.00">
                  <c:v>57</c:v>
                </c:pt>
                <c:pt idx="1290" formatCode="0.00">
                  <c:v>56.5</c:v>
                </c:pt>
                <c:pt idx="1291" formatCode="0.00">
                  <c:v>56.75</c:v>
                </c:pt>
                <c:pt idx="1292" formatCode="0.00">
                  <c:v>56.75</c:v>
                </c:pt>
                <c:pt idx="1293" formatCode="0.00">
                  <c:v>56.75</c:v>
                </c:pt>
                <c:pt idx="1294" formatCode="0.00">
                  <c:v>56.25</c:v>
                </c:pt>
                <c:pt idx="1295" formatCode="0.00">
                  <c:v>56.25</c:v>
                </c:pt>
                <c:pt idx="1296" formatCode="0.00">
                  <c:v>54.25</c:v>
                </c:pt>
                <c:pt idx="1297" formatCode="0.00">
                  <c:v>53.25</c:v>
                </c:pt>
                <c:pt idx="1298" formatCode="0.00">
                  <c:v>53.5</c:v>
                </c:pt>
                <c:pt idx="1299" formatCode="0.00">
                  <c:v>54.25</c:v>
                </c:pt>
                <c:pt idx="1300" formatCode="0.00">
                  <c:v>56.25</c:v>
                </c:pt>
                <c:pt idx="1301" formatCode="0.00">
                  <c:v>56.25</c:v>
                </c:pt>
                <c:pt idx="1302" formatCode="0.00">
                  <c:v>56.25</c:v>
                </c:pt>
                <c:pt idx="1303" formatCode="0.00">
                  <c:v>56.75</c:v>
                </c:pt>
                <c:pt idx="1304" formatCode="0.00">
                  <c:v>56.75</c:v>
                </c:pt>
                <c:pt idx="1305" formatCode="0.00">
                  <c:v>56.75</c:v>
                </c:pt>
                <c:pt idx="1306" formatCode="0.00">
                  <c:v>57</c:v>
                </c:pt>
                <c:pt idx="1307" formatCode="0.00">
                  <c:v>57.75</c:v>
                </c:pt>
                <c:pt idx="1308" formatCode="0.00">
                  <c:v>58.25</c:v>
                </c:pt>
                <c:pt idx="1309" formatCode="0.00">
                  <c:v>59.25</c:v>
                </c:pt>
                <c:pt idx="1310" formatCode="0.00">
                  <c:v>58</c:v>
                </c:pt>
                <c:pt idx="1311" formatCode="0.00">
                  <c:v>57</c:v>
                </c:pt>
                <c:pt idx="1312" formatCode="0.00">
                  <c:v>57</c:v>
                </c:pt>
                <c:pt idx="1313" formatCode="0.00">
                  <c:v>57.6</c:v>
                </c:pt>
                <c:pt idx="1314" formatCode="0.00">
                  <c:v>57.7</c:v>
                </c:pt>
                <c:pt idx="1315" formatCode="0.00">
                  <c:v>57.7</c:v>
                </c:pt>
                <c:pt idx="1316" formatCode="0.00">
                  <c:v>57.65</c:v>
                </c:pt>
                <c:pt idx="1317" formatCode="0.00">
                  <c:v>57.05</c:v>
                </c:pt>
                <c:pt idx="1318" formatCode="0.00">
                  <c:v>56.85</c:v>
                </c:pt>
                <c:pt idx="1319" formatCode="0.00">
                  <c:v>55.85</c:v>
                </c:pt>
                <c:pt idx="1320" formatCode="0.00">
                  <c:v>55.85</c:v>
                </c:pt>
                <c:pt idx="1321" formatCode="0.00">
                  <c:v>55.65</c:v>
                </c:pt>
                <c:pt idx="1322" formatCode="0.00">
                  <c:v>55.15</c:v>
                </c:pt>
                <c:pt idx="1323" formatCode="0.00">
                  <c:v>54.65</c:v>
                </c:pt>
                <c:pt idx="1324" formatCode="0.00">
                  <c:v>54.9</c:v>
                </c:pt>
                <c:pt idx="1325" formatCode="0.00">
                  <c:v>54.9</c:v>
                </c:pt>
                <c:pt idx="1326" formatCode="0.00">
                  <c:v>54.8</c:v>
                </c:pt>
                <c:pt idx="1327" formatCode="0.00">
                  <c:v>55.95</c:v>
                </c:pt>
                <c:pt idx="1328" formatCode="0.00">
                  <c:v>56.4</c:v>
                </c:pt>
                <c:pt idx="1329" formatCode="0.00">
                  <c:v>55.9</c:v>
                </c:pt>
                <c:pt idx="1330" formatCode="0.00">
                  <c:v>54.9</c:v>
                </c:pt>
                <c:pt idx="1331" formatCode="0.00">
                  <c:v>54.3</c:v>
                </c:pt>
                <c:pt idx="1332" formatCode="0.00">
                  <c:v>53.55</c:v>
                </c:pt>
                <c:pt idx="1333" formatCode="0.00">
                  <c:v>53.8</c:v>
                </c:pt>
                <c:pt idx="1334" formatCode="0.00">
                  <c:v>53.1</c:v>
                </c:pt>
                <c:pt idx="1335" formatCode="0.00">
                  <c:v>52.8</c:v>
                </c:pt>
                <c:pt idx="1336" formatCode="0.00">
                  <c:v>52.3</c:v>
                </c:pt>
                <c:pt idx="1337" formatCode="0.00">
                  <c:v>51.8</c:v>
                </c:pt>
                <c:pt idx="1338" formatCode="0.00">
                  <c:v>51.75</c:v>
                </c:pt>
                <c:pt idx="1339" formatCode="0.00">
                  <c:v>50.75</c:v>
                </c:pt>
                <c:pt idx="1340" formatCode="0.00">
                  <c:v>51</c:v>
                </c:pt>
                <c:pt idx="1341" formatCode="0.00">
                  <c:v>49.25</c:v>
                </c:pt>
                <c:pt idx="1342" formatCode="0.00">
                  <c:v>49.65</c:v>
                </c:pt>
                <c:pt idx="1343" formatCode="0.00">
                  <c:v>49.9</c:v>
                </c:pt>
                <c:pt idx="1344" formatCode="0.00">
                  <c:v>48.6</c:v>
                </c:pt>
                <c:pt idx="1345" formatCode="0.00">
                  <c:v>48.6</c:v>
                </c:pt>
                <c:pt idx="1346" formatCode="0.00">
                  <c:v>48.4</c:v>
                </c:pt>
                <c:pt idx="1347" formatCode="0.00">
                  <c:v>47.8</c:v>
                </c:pt>
                <c:pt idx="1348" formatCode="0.00">
                  <c:v>47.8</c:v>
                </c:pt>
                <c:pt idx="1349" formatCode="0.00">
                  <c:v>48.3</c:v>
                </c:pt>
                <c:pt idx="1350" formatCode="0.00">
                  <c:v>48.3</c:v>
                </c:pt>
                <c:pt idx="1351" formatCode="0.00">
                  <c:v>48.1</c:v>
                </c:pt>
                <c:pt idx="1352" formatCode="0.00">
                  <c:v>48</c:v>
                </c:pt>
                <c:pt idx="1353" formatCode="0.00">
                  <c:v>47.7</c:v>
                </c:pt>
                <c:pt idx="1354" formatCode="0.00">
                  <c:v>46.8</c:v>
                </c:pt>
                <c:pt idx="1355" formatCode="0.00">
                  <c:v>46.5</c:v>
                </c:pt>
                <c:pt idx="1356" formatCode="0.00">
                  <c:v>45.3</c:v>
                </c:pt>
                <c:pt idx="1357" formatCode="0.00">
                  <c:v>45.3</c:v>
                </c:pt>
                <c:pt idx="1358" formatCode="0.00">
                  <c:v>44.75</c:v>
                </c:pt>
                <c:pt idx="1359" formatCode="0.00">
                  <c:v>44</c:v>
                </c:pt>
                <c:pt idx="1360" formatCode="0.00">
                  <c:v>44.2</c:v>
                </c:pt>
                <c:pt idx="1361" formatCode="0.00">
                  <c:v>44.2</c:v>
                </c:pt>
                <c:pt idx="1362" formatCode="0.00">
                  <c:v>44.05</c:v>
                </c:pt>
                <c:pt idx="1363" formatCode="0.00">
                  <c:v>42.5</c:v>
                </c:pt>
                <c:pt idx="1364" formatCode="0.00">
                  <c:v>40.5</c:v>
                </c:pt>
                <c:pt idx="1365" formatCode="0.00">
                  <c:v>40.700000000000003</c:v>
                </c:pt>
                <c:pt idx="1366" formatCode="0.00">
                  <c:v>40.5</c:v>
                </c:pt>
                <c:pt idx="1367" formatCode="0.00">
                  <c:v>39.6</c:v>
                </c:pt>
                <c:pt idx="1368" formatCode="0.00">
                  <c:v>39.5</c:v>
                </c:pt>
                <c:pt idx="1369" formatCode="0.00">
                  <c:v>39.299999999999997</c:v>
                </c:pt>
                <c:pt idx="1370" formatCode="0.00">
                  <c:v>39.200000000000003</c:v>
                </c:pt>
                <c:pt idx="1371" formatCode="0.00">
                  <c:v>38.6</c:v>
                </c:pt>
                <c:pt idx="1372" formatCode="0.00">
                  <c:v>38.6</c:v>
                </c:pt>
                <c:pt idx="1373" formatCode="0.00">
                  <c:v>39.049999999999997</c:v>
                </c:pt>
                <c:pt idx="1374" formatCode="0.00">
                  <c:v>38.5</c:v>
                </c:pt>
                <c:pt idx="1375" formatCode="0.00">
                  <c:v>39.15</c:v>
                </c:pt>
                <c:pt idx="1376" formatCode="0.00">
                  <c:v>39.35</c:v>
                </c:pt>
                <c:pt idx="1377" formatCode="0.00">
                  <c:v>40.049999999999997</c:v>
                </c:pt>
                <c:pt idx="1378" formatCode="0.00">
                  <c:v>40.549999999999997</c:v>
                </c:pt>
                <c:pt idx="1379" formatCode="0.00">
                  <c:v>40.75</c:v>
                </c:pt>
                <c:pt idx="1380" formatCode="0.00">
                  <c:v>40.299999999999997</c:v>
                </c:pt>
                <c:pt idx="1381" formatCode="0.00">
                  <c:v>40.299999999999997</c:v>
                </c:pt>
                <c:pt idx="1382" formatCode="0.00">
                  <c:v>41.45</c:v>
                </c:pt>
                <c:pt idx="1383" formatCode="0.00">
                  <c:v>42.75</c:v>
                </c:pt>
                <c:pt idx="1384" formatCode="0.00">
                  <c:v>43.05</c:v>
                </c:pt>
                <c:pt idx="1385" formatCode="0.00">
                  <c:v>43.25</c:v>
                </c:pt>
                <c:pt idx="1386" formatCode="0.00">
                  <c:v>42.7</c:v>
                </c:pt>
                <c:pt idx="1387" formatCode="0.00">
                  <c:v>42.65</c:v>
                </c:pt>
                <c:pt idx="1388" formatCode="0.00">
                  <c:v>42.25</c:v>
                </c:pt>
                <c:pt idx="1389" formatCode="0.00">
                  <c:v>41.7</c:v>
                </c:pt>
                <c:pt idx="1390" formatCode="0.00">
                  <c:v>41.5</c:v>
                </c:pt>
                <c:pt idx="1391" formatCode="0.00">
                  <c:v>41.05</c:v>
                </c:pt>
                <c:pt idx="1392" formatCode="0.00">
                  <c:v>39.85</c:v>
                </c:pt>
                <c:pt idx="1393" formatCode="0.00">
                  <c:v>39.5</c:v>
                </c:pt>
                <c:pt idx="1394" formatCode="0.00">
                  <c:v>39.25</c:v>
                </c:pt>
                <c:pt idx="1395" formatCode="0.00">
                  <c:v>41</c:v>
                </c:pt>
                <c:pt idx="1396" formatCode="0.00">
                  <c:v>42.65</c:v>
                </c:pt>
                <c:pt idx="1397" formatCode="0.00">
                  <c:v>42.75</c:v>
                </c:pt>
                <c:pt idx="1398" formatCode="0.00">
                  <c:v>41.3</c:v>
                </c:pt>
                <c:pt idx="1399" formatCode="0.00">
                  <c:v>41.1</c:v>
                </c:pt>
                <c:pt idx="1400" formatCode="0.00">
                  <c:v>41.6</c:v>
                </c:pt>
                <c:pt idx="1401" formatCode="0.00">
                  <c:v>41.6</c:v>
                </c:pt>
                <c:pt idx="1402" formatCode="0.00">
                  <c:v>41.5</c:v>
                </c:pt>
                <c:pt idx="1403" formatCode="0.00">
                  <c:v>42.6</c:v>
                </c:pt>
                <c:pt idx="1404" formatCode="0.00">
                  <c:v>42.6</c:v>
                </c:pt>
                <c:pt idx="1405" formatCode="0.00">
                  <c:v>42.4</c:v>
                </c:pt>
                <c:pt idx="1406" formatCode="0.00">
                  <c:v>43.35</c:v>
                </c:pt>
                <c:pt idx="1407" formatCode="0.00">
                  <c:v>44</c:v>
                </c:pt>
                <c:pt idx="1408" formatCode="0.00">
                  <c:v>44.75</c:v>
                </c:pt>
                <c:pt idx="1409" formatCode="0.00">
                  <c:v>46</c:v>
                </c:pt>
                <c:pt idx="1410" formatCode="0.00">
                  <c:v>45.5</c:v>
                </c:pt>
                <c:pt idx="1411" formatCode="0.00">
                  <c:v>44.2</c:v>
                </c:pt>
                <c:pt idx="1412" formatCode="0.00">
                  <c:v>44</c:v>
                </c:pt>
                <c:pt idx="1413" formatCode="0.00">
                  <c:v>42.9</c:v>
                </c:pt>
                <c:pt idx="1414" formatCode="0.00">
                  <c:v>46.3</c:v>
                </c:pt>
                <c:pt idx="1415" formatCode="0.00">
                  <c:v>46.3</c:v>
                </c:pt>
                <c:pt idx="1416" formatCode="0.00">
                  <c:v>46.5</c:v>
                </c:pt>
                <c:pt idx="1417" formatCode="0.00">
                  <c:v>47.15</c:v>
                </c:pt>
                <c:pt idx="1418" formatCode="0.00">
                  <c:v>48.2</c:v>
                </c:pt>
                <c:pt idx="1419" formatCode="0.00">
                  <c:v>51.2</c:v>
                </c:pt>
                <c:pt idx="1420" formatCode="0.00">
                  <c:v>50</c:v>
                </c:pt>
                <c:pt idx="1421" formatCode="0.00">
                  <c:v>49.9</c:v>
                </c:pt>
                <c:pt idx="1422" formatCode="0.00">
                  <c:v>49.55</c:v>
                </c:pt>
                <c:pt idx="1423" formatCode="0.00">
                  <c:v>49.1</c:v>
                </c:pt>
                <c:pt idx="1424" formatCode="0.00">
                  <c:v>49.3</c:v>
                </c:pt>
                <c:pt idx="1425" formatCode="0.00">
                  <c:v>51.05</c:v>
                </c:pt>
                <c:pt idx="1426" formatCode="0.00">
                  <c:v>52.6</c:v>
                </c:pt>
                <c:pt idx="1427" formatCode="0.00">
                  <c:v>51.3</c:v>
                </c:pt>
                <c:pt idx="1428" formatCode="0.00">
                  <c:v>53.5</c:v>
                </c:pt>
                <c:pt idx="1429" formatCode="0.00">
                  <c:v>64.2</c:v>
                </c:pt>
                <c:pt idx="1430" formatCode="0.00">
                  <c:v>62</c:v>
                </c:pt>
                <c:pt idx="1431" formatCode="0.00">
                  <c:v>57.5</c:v>
                </c:pt>
                <c:pt idx="1432" formatCode="0.00">
                  <c:v>57.35</c:v>
                </c:pt>
                <c:pt idx="1433" formatCode="0.00">
                  <c:v>56.2</c:v>
                </c:pt>
                <c:pt idx="1434" formatCode="0.00">
                  <c:v>55</c:v>
                </c:pt>
                <c:pt idx="1435" formatCode="0.00">
                  <c:v>52.1</c:v>
                </c:pt>
                <c:pt idx="1436" formatCode="0.00">
                  <c:v>53.2</c:v>
                </c:pt>
                <c:pt idx="1437" formatCode="0.00">
                  <c:v>56</c:v>
                </c:pt>
                <c:pt idx="1438" formatCode="0.00">
                  <c:v>57</c:v>
                </c:pt>
                <c:pt idx="1439" formatCode="0.00">
                  <c:v>58.5</c:v>
                </c:pt>
                <c:pt idx="1440" formatCode="0.00">
                  <c:v>58</c:v>
                </c:pt>
                <c:pt idx="1441" formatCode="0.00">
                  <c:v>56.75</c:v>
                </c:pt>
                <c:pt idx="1442" formatCode="0.00">
                  <c:v>55.5</c:v>
                </c:pt>
                <c:pt idx="1443" formatCode="0.00">
                  <c:v>56.1</c:v>
                </c:pt>
                <c:pt idx="1444" formatCode="0.00">
                  <c:v>54.25</c:v>
                </c:pt>
                <c:pt idx="1445" formatCode="0.00">
                  <c:v>54.1</c:v>
                </c:pt>
                <c:pt idx="1446" formatCode="0.00">
                  <c:v>54.1</c:v>
                </c:pt>
                <c:pt idx="1447" formatCode="0.00">
                  <c:v>55.1</c:v>
                </c:pt>
                <c:pt idx="1448" formatCode="0.00">
                  <c:v>55.1</c:v>
                </c:pt>
                <c:pt idx="1449" formatCode="0.00">
                  <c:v>54.7</c:v>
                </c:pt>
                <c:pt idx="1450" formatCode="0.00">
                  <c:v>54.65</c:v>
                </c:pt>
                <c:pt idx="1451" formatCode="0.00">
                  <c:v>54.3</c:v>
                </c:pt>
                <c:pt idx="1452" formatCode="0.00">
                  <c:v>53.6</c:v>
                </c:pt>
                <c:pt idx="1453" formatCode="0.00">
                  <c:v>56.2</c:v>
                </c:pt>
                <c:pt idx="1454" formatCode="0.00">
                  <c:v>59.5</c:v>
                </c:pt>
                <c:pt idx="1455" formatCode="0.00">
                  <c:v>60</c:v>
                </c:pt>
                <c:pt idx="1456" formatCode="0.00">
                  <c:v>58.75</c:v>
                </c:pt>
                <c:pt idx="1457" formatCode="0.00">
                  <c:v>58.3</c:v>
                </c:pt>
                <c:pt idx="1458" formatCode="0.00">
                  <c:v>60.55</c:v>
                </c:pt>
                <c:pt idx="1459" formatCode="0.00">
                  <c:v>62.6</c:v>
                </c:pt>
                <c:pt idx="1460" formatCode="0.00">
                  <c:v>65.349999999999994</c:v>
                </c:pt>
                <c:pt idx="1461" formatCode="0.00">
                  <c:v>70.5</c:v>
                </c:pt>
                <c:pt idx="1462" formatCode="0.00">
                  <c:v>65.849999999999994</c:v>
                </c:pt>
                <c:pt idx="1463" formatCode="0.00">
                  <c:v>65.599999999999994</c:v>
                </c:pt>
                <c:pt idx="1464" formatCode="0.00">
                  <c:v>61.65</c:v>
                </c:pt>
                <c:pt idx="1465" formatCode="0.00">
                  <c:v>61</c:v>
                </c:pt>
                <c:pt idx="1466" formatCode="0.00">
                  <c:v>63.5</c:v>
                </c:pt>
                <c:pt idx="1467" formatCode="0.00">
                  <c:v>65.849999999999994</c:v>
                </c:pt>
                <c:pt idx="1468" formatCode="0.00">
                  <c:v>65.849999999999994</c:v>
                </c:pt>
                <c:pt idx="1469" formatCode="0.00">
                  <c:v>63.85</c:v>
                </c:pt>
                <c:pt idx="1470" formatCode="0.00">
                  <c:v>61.5</c:v>
                </c:pt>
                <c:pt idx="1471" formatCode="0.00">
                  <c:v>60.2</c:v>
                </c:pt>
                <c:pt idx="1472" formatCode="0.00">
                  <c:v>58.35</c:v>
                </c:pt>
                <c:pt idx="1473" formatCode="0.00">
                  <c:v>54.85</c:v>
                </c:pt>
                <c:pt idx="1474" formatCode="0.00">
                  <c:v>56.1</c:v>
                </c:pt>
                <c:pt idx="1475" formatCode="0.00">
                  <c:v>56.25</c:v>
                </c:pt>
                <c:pt idx="1476" formatCode="0.00">
                  <c:v>55.45</c:v>
                </c:pt>
                <c:pt idx="1477" formatCode="0.00">
                  <c:v>53.45</c:v>
                </c:pt>
                <c:pt idx="1478" formatCode="0.00">
                  <c:v>54.4</c:v>
                </c:pt>
                <c:pt idx="1479" formatCode="0.00">
                  <c:v>57.45</c:v>
                </c:pt>
                <c:pt idx="1480" formatCode="0.00">
                  <c:v>57</c:v>
                </c:pt>
                <c:pt idx="1481" formatCode="0.00">
                  <c:v>55</c:v>
                </c:pt>
                <c:pt idx="1482" formatCode="0.00">
                  <c:v>54.25</c:v>
                </c:pt>
                <c:pt idx="1483" formatCode="0.00">
                  <c:v>52.1</c:v>
                </c:pt>
                <c:pt idx="1484" formatCode="0.00">
                  <c:v>51.65</c:v>
                </c:pt>
                <c:pt idx="1485" formatCode="0.00">
                  <c:v>50.5</c:v>
                </c:pt>
                <c:pt idx="1486" formatCode="0.00">
                  <c:v>50</c:v>
                </c:pt>
                <c:pt idx="1487" formatCode="0.00">
                  <c:v>51.8</c:v>
                </c:pt>
                <c:pt idx="1488" formatCode="0.00">
                  <c:v>49.9</c:v>
                </c:pt>
                <c:pt idx="1489" formatCode="0.00">
                  <c:v>49.5</c:v>
                </c:pt>
                <c:pt idx="1490" formatCode="0.00">
                  <c:v>49.3</c:v>
                </c:pt>
                <c:pt idx="1491" formatCode="0.00">
                  <c:v>50.7</c:v>
                </c:pt>
                <c:pt idx="1492" formatCode="0.00">
                  <c:v>51.7</c:v>
                </c:pt>
                <c:pt idx="1493" formatCode="0.00">
                  <c:v>53.15</c:v>
                </c:pt>
                <c:pt idx="1494" formatCode="0.00">
                  <c:v>52.5</c:v>
                </c:pt>
                <c:pt idx="1495" formatCode="0.00">
                  <c:v>52.5</c:v>
                </c:pt>
                <c:pt idx="1496" formatCode="0.00">
                  <c:v>52.5</c:v>
                </c:pt>
                <c:pt idx="1497" formatCode="0.00">
                  <c:v>52.7</c:v>
                </c:pt>
                <c:pt idx="1498" formatCode="0.00">
                  <c:v>50.95</c:v>
                </c:pt>
                <c:pt idx="1499" formatCode="0.00">
                  <c:v>50.95</c:v>
                </c:pt>
                <c:pt idx="1500" formatCode="0.00">
                  <c:v>51</c:v>
                </c:pt>
                <c:pt idx="1501" formatCode="0.00">
                  <c:v>51.55</c:v>
                </c:pt>
                <c:pt idx="1502" formatCode="0.00">
                  <c:v>51</c:v>
                </c:pt>
                <c:pt idx="1503" formatCode="0.00">
                  <c:v>51</c:v>
                </c:pt>
                <c:pt idx="1504" formatCode="0.00">
                  <c:v>52.9</c:v>
                </c:pt>
                <c:pt idx="1505" formatCode="0.00">
                  <c:v>52.5</c:v>
                </c:pt>
                <c:pt idx="1506" formatCode="0.00">
                  <c:v>52</c:v>
                </c:pt>
                <c:pt idx="1507" formatCode="0.00">
                  <c:v>53.65</c:v>
                </c:pt>
                <c:pt idx="1508" formatCode="0.00">
                  <c:v>53.65</c:v>
                </c:pt>
                <c:pt idx="1509" formatCode="0.00">
                  <c:v>54.15</c:v>
                </c:pt>
                <c:pt idx="1510" formatCode="0.00">
                  <c:v>55</c:v>
                </c:pt>
                <c:pt idx="1511" formatCode="0.00">
                  <c:v>54.65</c:v>
                </c:pt>
                <c:pt idx="1512" formatCode="0.00">
                  <c:v>56.25</c:v>
                </c:pt>
                <c:pt idx="1513" formatCode="0.00">
                  <c:v>56.25</c:v>
                </c:pt>
                <c:pt idx="1514" formatCode="0.00">
                  <c:v>56.25</c:v>
                </c:pt>
                <c:pt idx="1515" formatCode="0.00">
                  <c:v>55.3</c:v>
                </c:pt>
                <c:pt idx="1516" formatCode="0.00">
                  <c:v>55.05</c:v>
                </c:pt>
                <c:pt idx="1517" formatCode="0.00">
                  <c:v>56.4</c:v>
                </c:pt>
                <c:pt idx="1518" formatCode="0.00">
                  <c:v>58.7</c:v>
                </c:pt>
                <c:pt idx="1519" formatCode="0.00">
                  <c:v>59.8</c:v>
                </c:pt>
                <c:pt idx="1520" formatCode="0.00">
                  <c:v>59.05</c:v>
                </c:pt>
                <c:pt idx="1521" formatCode="0.00">
                  <c:v>58.95</c:v>
                </c:pt>
                <c:pt idx="1522" formatCode="0.00">
                  <c:v>57.15</c:v>
                </c:pt>
                <c:pt idx="1523" formatCode="0.00">
                  <c:v>56.2</c:v>
                </c:pt>
                <c:pt idx="1524" formatCode="0.00">
                  <c:v>56.2</c:v>
                </c:pt>
                <c:pt idx="1525" formatCode="0.00">
                  <c:v>57.5</c:v>
                </c:pt>
                <c:pt idx="1526" formatCode="0.00">
                  <c:v>56.65</c:v>
                </c:pt>
                <c:pt idx="1527" formatCode="0.00">
                  <c:v>56.8</c:v>
                </c:pt>
                <c:pt idx="1528" formatCode="0.00">
                  <c:v>57.65</c:v>
                </c:pt>
                <c:pt idx="1529" formatCode="0.00">
                  <c:v>59.2</c:v>
                </c:pt>
                <c:pt idx="1530" formatCode="0.00">
                  <c:v>60.55</c:v>
                </c:pt>
                <c:pt idx="1531" formatCode="0.00">
                  <c:v>60</c:v>
                </c:pt>
                <c:pt idx="1532" formatCode="0.00">
                  <c:v>61</c:v>
                </c:pt>
                <c:pt idx="1533" formatCode="0.00">
                  <c:v>61.25</c:v>
                </c:pt>
                <c:pt idx="1534" formatCode="0.00">
                  <c:v>61</c:v>
                </c:pt>
                <c:pt idx="1535" formatCode="0.00">
                  <c:v>59.7</c:v>
                </c:pt>
                <c:pt idx="1536" formatCode="0.00">
                  <c:v>61.65</c:v>
                </c:pt>
                <c:pt idx="1537" formatCode="0.00">
                  <c:v>62.5</c:v>
                </c:pt>
                <c:pt idx="1538" formatCode="0.00">
                  <c:v>62.5</c:v>
                </c:pt>
                <c:pt idx="1539" formatCode="0.00">
                  <c:v>60.9</c:v>
                </c:pt>
                <c:pt idx="1540" formatCode="0.00">
                  <c:v>59.95</c:v>
                </c:pt>
                <c:pt idx="1541" formatCode="0.00">
                  <c:v>61.1</c:v>
                </c:pt>
                <c:pt idx="1542" formatCode="0.00">
                  <c:v>60.5</c:v>
                </c:pt>
                <c:pt idx="1543" formatCode="0.00">
                  <c:v>62.15</c:v>
                </c:pt>
                <c:pt idx="1544" formatCode="0.00">
                  <c:v>61</c:v>
                </c:pt>
                <c:pt idx="1545" formatCode="0.00">
                  <c:v>61.4</c:v>
                </c:pt>
                <c:pt idx="1546" formatCode="0.00">
                  <c:v>61.65</c:v>
                </c:pt>
                <c:pt idx="1547" formatCode="0.00">
                  <c:v>61.65</c:v>
                </c:pt>
                <c:pt idx="1548" formatCode="0.00">
                  <c:v>62.5</c:v>
                </c:pt>
                <c:pt idx="1549" formatCode="0.00">
                  <c:v>62.3</c:v>
                </c:pt>
                <c:pt idx="1550" formatCode="0.00">
                  <c:v>60.95</c:v>
                </c:pt>
                <c:pt idx="1551" formatCode="0.00">
                  <c:v>60.15</c:v>
                </c:pt>
                <c:pt idx="1552" formatCode="0.00">
                  <c:v>60.05</c:v>
                </c:pt>
                <c:pt idx="1553" formatCode="0.00">
                  <c:v>60</c:v>
                </c:pt>
                <c:pt idx="1554" formatCode="0.00">
                  <c:v>59</c:v>
                </c:pt>
                <c:pt idx="1555" formatCode="0.00">
                  <c:v>60.15</c:v>
                </c:pt>
                <c:pt idx="1556" formatCode="0.00">
                  <c:v>60.15</c:v>
                </c:pt>
                <c:pt idx="1557" formatCode="0.00">
                  <c:v>59.5</c:v>
                </c:pt>
                <c:pt idx="1558" formatCode="0.00">
                  <c:v>59.9</c:v>
                </c:pt>
                <c:pt idx="1559" formatCode="0.00">
                  <c:v>59.15</c:v>
                </c:pt>
                <c:pt idx="1560" formatCode="0.00">
                  <c:v>58.45</c:v>
                </c:pt>
                <c:pt idx="1561" formatCode="0.00">
                  <c:v>58.35</c:v>
                </c:pt>
                <c:pt idx="1562" formatCode="0.00">
                  <c:v>58.35</c:v>
                </c:pt>
                <c:pt idx="1563" formatCode="0.00">
                  <c:v>56.5</c:v>
                </c:pt>
                <c:pt idx="1564" formatCode="0.00">
                  <c:v>56.3</c:v>
                </c:pt>
                <c:pt idx="1565" formatCode="0.00">
                  <c:v>56.3</c:v>
                </c:pt>
                <c:pt idx="1566" formatCode="0.00">
                  <c:v>56.3</c:v>
                </c:pt>
                <c:pt idx="1567" formatCode="0.00">
                  <c:v>55.95</c:v>
                </c:pt>
                <c:pt idx="1568" formatCode="0.00">
                  <c:v>55.1</c:v>
                </c:pt>
                <c:pt idx="1569" formatCode="0.00">
                  <c:v>55.6</c:v>
                </c:pt>
                <c:pt idx="1570" formatCode="0.00">
                  <c:v>56.55</c:v>
                </c:pt>
                <c:pt idx="1571" formatCode="0.00">
                  <c:v>56.5</c:v>
                </c:pt>
                <c:pt idx="1572" formatCode="0.00">
                  <c:v>56.9</c:v>
                </c:pt>
                <c:pt idx="1573" formatCode="0.00">
                  <c:v>55.85</c:v>
                </c:pt>
                <c:pt idx="1574" formatCode="#,##0.00">
                  <c:v>55.85</c:v>
                </c:pt>
                <c:pt idx="1575" formatCode="0.00">
                  <c:v>55.9</c:v>
                </c:pt>
                <c:pt idx="1576" formatCode="0.00">
                  <c:v>55.95</c:v>
                </c:pt>
                <c:pt idx="1577" formatCode="0.00">
                  <c:v>55.35</c:v>
                </c:pt>
                <c:pt idx="1578" formatCode="0.00">
                  <c:v>54.85</c:v>
                </c:pt>
                <c:pt idx="1579" formatCode="0.00">
                  <c:v>54.85</c:v>
                </c:pt>
                <c:pt idx="1580" formatCode="0.00">
                  <c:v>54.85</c:v>
                </c:pt>
                <c:pt idx="1581" formatCode="0.00">
                  <c:v>54.85</c:v>
                </c:pt>
                <c:pt idx="1582" formatCode="0.00">
                  <c:v>56.3</c:v>
                </c:pt>
                <c:pt idx="1583" formatCode="0.00">
                  <c:v>56.95</c:v>
                </c:pt>
                <c:pt idx="1584" formatCode="0.00">
                  <c:v>56.95</c:v>
                </c:pt>
                <c:pt idx="1585" formatCode="0.00">
                  <c:v>57</c:v>
                </c:pt>
                <c:pt idx="1586" formatCode="0.00">
                  <c:v>57.55</c:v>
                </c:pt>
                <c:pt idx="1587" formatCode="0.00">
                  <c:v>58.6</c:v>
                </c:pt>
                <c:pt idx="1588" formatCode="0.00">
                  <c:v>58.7</c:v>
                </c:pt>
                <c:pt idx="1589" formatCode="0.00">
                  <c:v>58.7</c:v>
                </c:pt>
                <c:pt idx="1590" formatCode="0.00">
                  <c:v>59.15</c:v>
                </c:pt>
                <c:pt idx="1591" formatCode="0.00">
                  <c:v>59</c:v>
                </c:pt>
                <c:pt idx="1592" formatCode="0.00">
                  <c:v>59.65</c:v>
                </c:pt>
                <c:pt idx="1593" formatCode="0.00">
                  <c:v>62.45</c:v>
                </c:pt>
                <c:pt idx="1594" formatCode="0.00">
                  <c:v>63.6</c:v>
                </c:pt>
                <c:pt idx="1595" formatCode="0.00">
                  <c:v>63.1</c:v>
                </c:pt>
                <c:pt idx="1596" formatCode="0.00">
                  <c:v>64.150000000000006</c:v>
                </c:pt>
                <c:pt idx="1597" formatCode="0.00">
                  <c:v>64.7</c:v>
                </c:pt>
                <c:pt idx="1598" formatCode="0.00">
                  <c:v>65.400000000000006</c:v>
                </c:pt>
                <c:pt idx="1599" formatCode="0.00">
                  <c:v>65.400000000000006</c:v>
                </c:pt>
                <c:pt idx="1600" formatCode="0.00">
                  <c:v>65.45</c:v>
                </c:pt>
                <c:pt idx="1601" formatCode="0.00">
                  <c:v>65.55</c:v>
                </c:pt>
                <c:pt idx="1602" formatCode="0.00">
                  <c:v>67.8</c:v>
                </c:pt>
                <c:pt idx="1603" formatCode="0.00">
                  <c:v>68.650000000000006</c:v>
                </c:pt>
                <c:pt idx="1604" formatCode="0.00">
                  <c:v>71.849999999999994</c:v>
                </c:pt>
                <c:pt idx="1605" formatCode="0.00">
                  <c:v>74.650000000000006</c:v>
                </c:pt>
                <c:pt idx="1606" formatCode="0.00">
                  <c:v>80.400000000000006</c:v>
                </c:pt>
                <c:pt idx="1607" formatCode="0.00">
                  <c:v>79.349999999999994</c:v>
                </c:pt>
                <c:pt idx="1608" formatCode="0.00">
                  <c:v>73.05</c:v>
                </c:pt>
                <c:pt idx="1609" formatCode="0.00">
                  <c:v>72.8</c:v>
                </c:pt>
                <c:pt idx="1610" formatCode="0.00">
                  <c:v>73.349999999999994</c:v>
                </c:pt>
                <c:pt idx="1611" formatCode="0.00">
                  <c:v>72.7</c:v>
                </c:pt>
                <c:pt idx="1612" formatCode="0.00">
                  <c:v>71.2</c:v>
                </c:pt>
                <c:pt idx="1613" formatCode="0.00">
                  <c:v>75.349999999999994</c:v>
                </c:pt>
                <c:pt idx="1614" formatCode="0.00">
                  <c:v>76.099999999999994</c:v>
                </c:pt>
                <c:pt idx="1615" formatCode="0.00">
                  <c:v>77.5</c:v>
                </c:pt>
                <c:pt idx="1616" formatCode="0.00">
                  <c:v>80.349999999999994</c:v>
                </c:pt>
                <c:pt idx="1617" formatCode="0.00">
                  <c:v>81.650000000000006</c:v>
                </c:pt>
                <c:pt idx="1618" formatCode="0.00">
                  <c:v>77.3</c:v>
                </c:pt>
                <c:pt idx="1619" formatCode="0.00">
                  <c:v>73</c:v>
                </c:pt>
                <c:pt idx="1620" formatCode="0.00">
                  <c:v>79.099999999999994</c:v>
                </c:pt>
                <c:pt idx="1621" formatCode="0.00">
                  <c:v>77.3</c:v>
                </c:pt>
                <c:pt idx="1622" formatCode="0.00">
                  <c:v>79</c:v>
                </c:pt>
                <c:pt idx="1623" formatCode="0.00">
                  <c:v>78.900000000000006</c:v>
                </c:pt>
                <c:pt idx="1624" formatCode="0.00">
                  <c:v>82.3</c:v>
                </c:pt>
                <c:pt idx="1625" formatCode="0.00">
                  <c:v>81.150000000000006</c:v>
                </c:pt>
                <c:pt idx="1626" formatCode="0.00">
                  <c:v>81.150000000000006</c:v>
                </c:pt>
                <c:pt idx="1627" formatCode="0.00">
                  <c:v>83.95</c:v>
                </c:pt>
                <c:pt idx="1628" formatCode="0.00">
                  <c:v>83.4</c:v>
                </c:pt>
                <c:pt idx="1629" formatCode="0.00">
                  <c:v>81.8</c:v>
                </c:pt>
                <c:pt idx="1630" formatCode="0.00">
                  <c:v>81.8</c:v>
                </c:pt>
                <c:pt idx="1631" formatCode="0.00">
                  <c:v>80.8</c:v>
                </c:pt>
                <c:pt idx="1632" formatCode="0.00">
                  <c:v>81.2</c:v>
                </c:pt>
                <c:pt idx="1633" formatCode="0.00">
                  <c:v>79.45</c:v>
                </c:pt>
                <c:pt idx="1634" formatCode="0.00">
                  <c:v>79.849999999999994</c:v>
                </c:pt>
                <c:pt idx="1635" formatCode="0.00">
                  <c:v>77.95</c:v>
                </c:pt>
                <c:pt idx="1636" formatCode="0.00">
                  <c:v>78.55</c:v>
                </c:pt>
                <c:pt idx="1637" formatCode="0.00">
                  <c:v>78.55</c:v>
                </c:pt>
                <c:pt idx="1638" formatCode="0.00">
                  <c:v>79.3</c:v>
                </c:pt>
                <c:pt idx="1639" formatCode="0.00">
                  <c:v>81.25</c:v>
                </c:pt>
                <c:pt idx="1640" formatCode="0.00">
                  <c:v>80.75</c:v>
                </c:pt>
                <c:pt idx="1641" formatCode="0.00">
                  <c:v>79.650000000000006</c:v>
                </c:pt>
                <c:pt idx="1642" formatCode="0.00">
                  <c:v>79.650000000000006</c:v>
                </c:pt>
                <c:pt idx="1643" formatCode="0.00">
                  <c:v>78.349999999999994</c:v>
                </c:pt>
                <c:pt idx="1644" formatCode="0.00">
                  <c:v>77.8</c:v>
                </c:pt>
                <c:pt idx="1645" formatCode="0.00">
                  <c:v>77.95</c:v>
                </c:pt>
                <c:pt idx="1646" formatCode="0.00">
                  <c:v>77.55</c:v>
                </c:pt>
                <c:pt idx="1647" formatCode="0.00">
                  <c:v>78.05</c:v>
                </c:pt>
                <c:pt idx="1648" formatCode="0.00">
                  <c:v>79.150000000000006</c:v>
                </c:pt>
                <c:pt idx="1649" formatCode="0.00">
                  <c:v>80.75</c:v>
                </c:pt>
                <c:pt idx="1650" formatCode="0.00">
                  <c:v>81.150000000000006</c:v>
                </c:pt>
                <c:pt idx="1651" formatCode="0.00">
                  <c:v>80.45</c:v>
                </c:pt>
                <c:pt idx="1652" formatCode="0.00">
                  <c:v>84</c:v>
                </c:pt>
                <c:pt idx="1653" formatCode="0.00">
                  <c:v>82.05</c:v>
                </c:pt>
                <c:pt idx="1654" formatCode="0.00">
                  <c:v>81.900000000000006</c:v>
                </c:pt>
                <c:pt idx="1655" formatCode="0.00">
                  <c:v>80.650000000000006</c:v>
                </c:pt>
                <c:pt idx="1656" formatCode="0.00">
                  <c:v>80.099999999999994</c:v>
                </c:pt>
                <c:pt idx="1657" formatCode="0.00">
                  <c:v>81.400000000000006</c:v>
                </c:pt>
                <c:pt idx="1658" formatCode="0.00">
                  <c:v>83.25</c:v>
                </c:pt>
                <c:pt idx="1659" formatCode="0.00">
                  <c:v>82.85</c:v>
                </c:pt>
                <c:pt idx="1660" formatCode="0.00">
                  <c:v>83.45</c:v>
                </c:pt>
                <c:pt idx="1661" formatCode="0.00">
                  <c:v>83.45</c:v>
                </c:pt>
                <c:pt idx="1662" formatCode="0.00">
                  <c:v>83.45</c:v>
                </c:pt>
                <c:pt idx="1663" formatCode="0.00">
                  <c:v>83.45</c:v>
                </c:pt>
                <c:pt idx="1664" formatCode="0.00">
                  <c:v>83.45</c:v>
                </c:pt>
                <c:pt idx="1665" formatCode="0.00">
                  <c:v>83.45</c:v>
                </c:pt>
                <c:pt idx="1666" formatCode="0.00">
                  <c:v>80.75</c:v>
                </c:pt>
                <c:pt idx="1667" formatCode="0.00">
                  <c:v>80.8</c:v>
                </c:pt>
                <c:pt idx="1668" formatCode="0.00">
                  <c:v>82.75</c:v>
                </c:pt>
                <c:pt idx="1669" formatCode="0.00">
                  <c:v>83.45</c:v>
                </c:pt>
                <c:pt idx="1670" formatCode="0.00">
                  <c:v>84</c:v>
                </c:pt>
                <c:pt idx="1671" formatCode="0.00">
                  <c:v>86.6</c:v>
                </c:pt>
                <c:pt idx="1672" formatCode="0.00">
                  <c:v>93.05</c:v>
                </c:pt>
                <c:pt idx="1673" formatCode="0.00">
                  <c:v>92</c:v>
                </c:pt>
                <c:pt idx="1674" formatCode="0.00">
                  <c:v>91.85</c:v>
                </c:pt>
                <c:pt idx="1675" formatCode="0.00">
                  <c:v>90.85</c:v>
                </c:pt>
                <c:pt idx="1676" formatCode="0.00">
                  <c:v>90.85</c:v>
                </c:pt>
                <c:pt idx="1677" formatCode="0.00">
                  <c:v>93.75</c:v>
                </c:pt>
                <c:pt idx="1678" formatCode="0.00">
                  <c:v>95.05</c:v>
                </c:pt>
                <c:pt idx="1679" formatCode="0.00">
                  <c:v>93.7</c:v>
                </c:pt>
                <c:pt idx="1680" formatCode="0.00">
                  <c:v>92</c:v>
                </c:pt>
                <c:pt idx="1681" formatCode="0.00">
                  <c:v>90.6</c:v>
                </c:pt>
                <c:pt idx="1682" formatCode="0.00">
                  <c:v>93.65</c:v>
                </c:pt>
                <c:pt idx="1683" formatCode="0.00">
                  <c:v>91.7</c:v>
                </c:pt>
                <c:pt idx="1684" formatCode="0.00">
                  <c:v>91.55</c:v>
                </c:pt>
                <c:pt idx="1685" formatCode="0.00">
                  <c:v>92.45</c:v>
                </c:pt>
                <c:pt idx="1686" formatCode="0.00">
                  <c:v>91.45</c:v>
                </c:pt>
                <c:pt idx="1687" formatCode="0.00">
                  <c:v>88.45</c:v>
                </c:pt>
                <c:pt idx="1688" formatCode="0.00">
                  <c:v>87.9</c:v>
                </c:pt>
                <c:pt idx="1689" formatCode="0.00">
                  <c:v>87.7</c:v>
                </c:pt>
                <c:pt idx="1690" formatCode="0.00">
                  <c:v>87.4</c:v>
                </c:pt>
                <c:pt idx="1691" formatCode="0.00">
                  <c:v>86.4</c:v>
                </c:pt>
                <c:pt idx="1692" formatCode="0.00">
                  <c:v>88.6</c:v>
                </c:pt>
                <c:pt idx="1693" formatCode="0.00">
                  <c:v>88.6</c:v>
                </c:pt>
                <c:pt idx="1694" formatCode="0.00">
                  <c:v>91</c:v>
                </c:pt>
                <c:pt idx="1695" formatCode="0.00">
                  <c:v>92.7</c:v>
                </c:pt>
                <c:pt idx="1696" formatCode="0.00">
                  <c:v>92</c:v>
                </c:pt>
                <c:pt idx="1697" formatCode="0.00">
                  <c:v>91.3</c:v>
                </c:pt>
                <c:pt idx="1698" formatCode="0.00">
                  <c:v>87</c:v>
                </c:pt>
                <c:pt idx="1699" formatCode="0.00">
                  <c:v>84.75</c:v>
                </c:pt>
                <c:pt idx="1700" formatCode="0.00">
                  <c:v>85.9</c:v>
                </c:pt>
                <c:pt idx="1701" formatCode="0.00">
                  <c:v>83.6</c:v>
                </c:pt>
                <c:pt idx="1702" formatCode="0.00">
                  <c:v>80.95</c:v>
                </c:pt>
                <c:pt idx="1703" formatCode="0.00">
                  <c:v>81.2</c:v>
                </c:pt>
                <c:pt idx="1704" formatCode="0.00">
                  <c:v>82.25</c:v>
                </c:pt>
                <c:pt idx="1705" formatCode="0.00">
                  <c:v>81.099999999999994</c:v>
                </c:pt>
                <c:pt idx="1706" formatCode="0.00">
                  <c:v>79.25</c:v>
                </c:pt>
                <c:pt idx="1707" formatCode="0.00">
                  <c:v>79.2</c:v>
                </c:pt>
                <c:pt idx="1708" formatCode="0.00">
                  <c:v>79.2</c:v>
                </c:pt>
                <c:pt idx="1709" formatCode="0.00">
                  <c:v>81.75</c:v>
                </c:pt>
                <c:pt idx="1710" formatCode="0.00">
                  <c:v>78.349999999999994</c:v>
                </c:pt>
                <c:pt idx="1711" formatCode="0.00">
                  <c:v>76.2</c:v>
                </c:pt>
                <c:pt idx="1712" formatCode="0.00">
                  <c:v>74.150000000000006</c:v>
                </c:pt>
                <c:pt idx="1713" formatCode="0.00">
                  <c:v>74.650000000000006</c:v>
                </c:pt>
                <c:pt idx="1714" formatCode="0.00">
                  <c:v>69</c:v>
                </c:pt>
                <c:pt idx="1715" formatCode="0.00">
                  <c:v>69</c:v>
                </c:pt>
                <c:pt idx="1716" formatCode="0.00">
                  <c:v>64.25</c:v>
                </c:pt>
                <c:pt idx="1717" formatCode="0.00">
                  <c:v>63.8</c:v>
                </c:pt>
                <c:pt idx="1718" formatCode="0.00">
                  <c:v>65.150000000000006</c:v>
                </c:pt>
                <c:pt idx="1719" formatCode="0.00">
                  <c:v>65.75</c:v>
                </c:pt>
                <c:pt idx="1720" formatCode="0.00">
                  <c:v>67.900000000000006</c:v>
                </c:pt>
                <c:pt idx="1721" formatCode="0.00">
                  <c:v>66.55</c:v>
                </c:pt>
                <c:pt idx="1722" formatCode="0.00">
                  <c:v>66.3</c:v>
                </c:pt>
                <c:pt idx="1723" formatCode="0.00">
                  <c:v>67.150000000000006</c:v>
                </c:pt>
                <c:pt idx="1724" formatCode="0.00">
                  <c:v>67.150000000000006</c:v>
                </c:pt>
                <c:pt idx="1725" formatCode="0.00">
                  <c:v>67.3</c:v>
                </c:pt>
                <c:pt idx="1726" formatCode="0.00">
                  <c:v>67.3</c:v>
                </c:pt>
                <c:pt idx="1727" formatCode="0.00">
                  <c:v>69.150000000000006</c:v>
                </c:pt>
                <c:pt idx="1728" formatCode="0.00">
                  <c:v>68.599999999999994</c:v>
                </c:pt>
                <c:pt idx="1729" formatCode="0.00">
                  <c:v>63.4</c:v>
                </c:pt>
                <c:pt idx="1730" formatCode="0.00">
                  <c:v>61.4</c:v>
                </c:pt>
                <c:pt idx="1731" formatCode="0.00">
                  <c:v>60.95</c:v>
                </c:pt>
                <c:pt idx="1732" formatCode="0.00">
                  <c:v>60.75</c:v>
                </c:pt>
                <c:pt idx="1733" formatCode="0.00">
                  <c:v>60.75</c:v>
                </c:pt>
                <c:pt idx="1734" formatCode="0.00">
                  <c:v>60.95</c:v>
                </c:pt>
                <c:pt idx="1735" formatCode="0.00">
                  <c:v>60.55</c:v>
                </c:pt>
                <c:pt idx="1736" formatCode="0.00">
                  <c:v>61.25</c:v>
                </c:pt>
                <c:pt idx="1737" formatCode="0.00">
                  <c:v>61.65</c:v>
                </c:pt>
                <c:pt idx="1738" formatCode="0.00">
                  <c:v>62.45</c:v>
                </c:pt>
                <c:pt idx="1739" formatCode="0.00">
                  <c:v>62.45</c:v>
                </c:pt>
                <c:pt idx="1740" formatCode="0.00">
                  <c:v>63.05</c:v>
                </c:pt>
                <c:pt idx="1741" formatCode="0.00">
                  <c:v>63.3</c:v>
                </c:pt>
                <c:pt idx="1742" formatCode="0.00">
                  <c:v>62.05</c:v>
                </c:pt>
                <c:pt idx="1743" formatCode="0.00">
                  <c:v>60.65</c:v>
                </c:pt>
                <c:pt idx="1744" formatCode="0.00">
                  <c:v>59.05</c:v>
                </c:pt>
                <c:pt idx="1745" formatCode="0.00">
                  <c:v>58</c:v>
                </c:pt>
                <c:pt idx="1746" formatCode="0.00">
                  <c:v>58</c:v>
                </c:pt>
                <c:pt idx="1747" formatCode="0.00">
                  <c:v>57.8</c:v>
                </c:pt>
                <c:pt idx="1748" formatCode="0.00">
                  <c:v>57.4</c:v>
                </c:pt>
                <c:pt idx="1749" formatCode="0.00">
                  <c:v>56.4</c:v>
                </c:pt>
                <c:pt idx="1750" formatCode="0.00">
                  <c:v>57.4</c:v>
                </c:pt>
                <c:pt idx="1751" formatCode="0.00">
                  <c:v>56.4</c:v>
                </c:pt>
                <c:pt idx="1752" formatCode="0.00">
                  <c:v>56.45</c:v>
                </c:pt>
                <c:pt idx="1753" formatCode="0.00">
                  <c:v>55.8</c:v>
                </c:pt>
                <c:pt idx="1754" formatCode="0.00">
                  <c:v>56.1</c:v>
                </c:pt>
                <c:pt idx="1755" formatCode="0.00">
                  <c:v>54.9</c:v>
                </c:pt>
                <c:pt idx="1756" formatCode="0.00">
                  <c:v>55.25</c:v>
                </c:pt>
                <c:pt idx="1757" formatCode="0.00">
                  <c:v>54</c:v>
                </c:pt>
                <c:pt idx="1758" formatCode="0.00">
                  <c:v>54.55</c:v>
                </c:pt>
                <c:pt idx="1759" formatCode="0.00">
                  <c:v>54.65</c:v>
                </c:pt>
                <c:pt idx="1760" formatCode="0.00">
                  <c:v>55.6</c:v>
                </c:pt>
                <c:pt idx="1761" formatCode="0.00">
                  <c:v>56</c:v>
                </c:pt>
                <c:pt idx="1762" formatCode="0.00">
                  <c:v>56.8</c:v>
                </c:pt>
                <c:pt idx="1763" formatCode="0.00">
                  <c:v>56.65</c:v>
                </c:pt>
                <c:pt idx="1764" formatCode="0.00">
                  <c:v>56.75</c:v>
                </c:pt>
                <c:pt idx="1765" formatCode="0.00">
                  <c:v>57.15</c:v>
                </c:pt>
                <c:pt idx="1766" formatCode="0.00">
                  <c:v>57.15</c:v>
                </c:pt>
                <c:pt idx="1767" formatCode="0.00">
                  <c:v>60.1</c:v>
                </c:pt>
                <c:pt idx="1768" formatCode="0.00">
                  <c:v>63</c:v>
                </c:pt>
                <c:pt idx="1769" formatCode="0.00">
                  <c:v>64.3</c:v>
                </c:pt>
                <c:pt idx="1770" formatCode="0.00">
                  <c:v>63</c:v>
                </c:pt>
                <c:pt idx="1771" formatCode="0.00">
                  <c:v>64.95</c:v>
                </c:pt>
                <c:pt idx="1772" formatCode="0.00">
                  <c:v>63.7</c:v>
                </c:pt>
                <c:pt idx="1773" formatCode="0.00">
                  <c:v>63.5</c:v>
                </c:pt>
                <c:pt idx="1774" formatCode="0.00">
                  <c:v>63.3</c:v>
                </c:pt>
                <c:pt idx="1775" formatCode="0.00">
                  <c:v>64.349999999999994</c:v>
                </c:pt>
                <c:pt idx="1776" formatCode="0.00">
                  <c:v>64.55</c:v>
                </c:pt>
                <c:pt idx="1777" formatCode="0.00">
                  <c:v>66.099999999999994</c:v>
                </c:pt>
                <c:pt idx="1778" formatCode="0.00">
                  <c:v>65.599999999999994</c:v>
                </c:pt>
                <c:pt idx="1779" formatCode="0.00">
                  <c:v>65.75</c:v>
                </c:pt>
                <c:pt idx="1780" formatCode="0.00">
                  <c:v>65.349999999999994</c:v>
                </c:pt>
                <c:pt idx="1781" formatCode="0.00">
                  <c:v>67.45</c:v>
                </c:pt>
                <c:pt idx="1782" formatCode="0.00">
                  <c:v>68.599999999999994</c:v>
                </c:pt>
                <c:pt idx="1783" formatCode="0.00">
                  <c:v>70.25</c:v>
                </c:pt>
                <c:pt idx="1784" formatCode="0.00">
                  <c:v>68.150000000000006</c:v>
                </c:pt>
                <c:pt idx="1785" formatCode="0.00">
                  <c:v>67.95</c:v>
                </c:pt>
                <c:pt idx="1786" formatCode="0.00">
                  <c:v>67.95</c:v>
                </c:pt>
                <c:pt idx="1787" formatCode="0.00">
                  <c:v>70.2</c:v>
                </c:pt>
                <c:pt idx="1788" formatCode="0.00">
                  <c:v>70.3</c:v>
                </c:pt>
                <c:pt idx="1789" formatCode="0.00">
                  <c:v>69.650000000000006</c:v>
                </c:pt>
                <c:pt idx="1790" formatCode="0.00">
                  <c:v>69.55</c:v>
                </c:pt>
                <c:pt idx="1791" formatCode="0.00">
                  <c:v>74</c:v>
                </c:pt>
                <c:pt idx="1792" formatCode="0.00">
                  <c:v>74</c:v>
                </c:pt>
                <c:pt idx="1793" formatCode="0.00">
                  <c:v>72.95</c:v>
                </c:pt>
                <c:pt idx="1794" formatCode="0.00">
                  <c:v>73.349999999999994</c:v>
                </c:pt>
                <c:pt idx="1795" formatCode="0.00">
                  <c:v>74.599999999999994</c:v>
                </c:pt>
                <c:pt idx="1796" formatCode="0.00">
                  <c:v>76.75</c:v>
                </c:pt>
                <c:pt idx="1797" formatCode="0.00">
                  <c:v>75.25</c:v>
                </c:pt>
                <c:pt idx="1798" formatCode="0.00">
                  <c:v>75.25</c:v>
                </c:pt>
                <c:pt idx="1799" formatCode="0.00">
                  <c:v>76.5</c:v>
                </c:pt>
                <c:pt idx="1800" formatCode="0.00">
                  <c:v>75.05</c:v>
                </c:pt>
                <c:pt idx="1801" formatCode="0.00">
                  <c:v>72.900000000000006</c:v>
                </c:pt>
                <c:pt idx="1802" formatCode="0.00">
                  <c:v>72.150000000000006</c:v>
                </c:pt>
                <c:pt idx="1803" formatCode="0.00">
                  <c:v>72.400000000000006</c:v>
                </c:pt>
                <c:pt idx="1804" formatCode="0.00">
                  <c:v>75.2</c:v>
                </c:pt>
                <c:pt idx="1805" formatCode="0.00">
                  <c:v>74.900000000000006</c:v>
                </c:pt>
                <c:pt idx="1806" formatCode="0.00">
                  <c:v>77.25</c:v>
                </c:pt>
                <c:pt idx="1807" formatCode="0.00">
                  <c:v>79.349999999999994</c:v>
                </c:pt>
                <c:pt idx="1808" formatCode="0.00">
                  <c:v>75.3</c:v>
                </c:pt>
                <c:pt idx="1809" formatCode="0.00">
                  <c:v>76.45</c:v>
                </c:pt>
                <c:pt idx="1810" formatCode="0.00">
                  <c:v>76.849999999999994</c:v>
                </c:pt>
                <c:pt idx="1811" formatCode="0.00">
                  <c:v>76.55</c:v>
                </c:pt>
                <c:pt idx="1812" formatCode="0.00">
                  <c:v>75.95</c:v>
                </c:pt>
                <c:pt idx="1813" formatCode="0.00">
                  <c:v>75.55</c:v>
                </c:pt>
                <c:pt idx="1814" formatCode="0.00">
                  <c:v>77.099999999999994</c:v>
                </c:pt>
                <c:pt idx="1815" formatCode="0.00">
                  <c:v>77.099999999999994</c:v>
                </c:pt>
                <c:pt idx="1816" formatCode="0.00">
                  <c:v>77.45</c:v>
                </c:pt>
                <c:pt idx="1817" formatCode="0.00">
                  <c:v>77.900000000000006</c:v>
                </c:pt>
                <c:pt idx="1818" formatCode="0.00">
                  <c:v>76.400000000000006</c:v>
                </c:pt>
                <c:pt idx="1819" formatCode="0.00">
                  <c:v>74.75</c:v>
                </c:pt>
                <c:pt idx="1820" formatCode="0.00">
                  <c:v>74.150000000000006</c:v>
                </c:pt>
                <c:pt idx="1821" formatCode="0.00">
                  <c:v>74</c:v>
                </c:pt>
                <c:pt idx="1822" formatCode="0.00">
                  <c:v>75.45</c:v>
                </c:pt>
                <c:pt idx="1823" formatCode="0.00">
                  <c:v>76.25</c:v>
                </c:pt>
                <c:pt idx="1824" formatCode="0.00">
                  <c:v>74</c:v>
                </c:pt>
                <c:pt idx="1825" formatCode="0.00">
                  <c:v>71.7</c:v>
                </c:pt>
                <c:pt idx="1826" formatCode="0.00">
                  <c:v>71.900000000000006</c:v>
                </c:pt>
                <c:pt idx="1827" formatCode="0.00">
                  <c:v>68.650000000000006</c:v>
                </c:pt>
                <c:pt idx="1828" formatCode="0.00">
                  <c:v>67.849999999999994</c:v>
                </c:pt>
                <c:pt idx="1829" formatCode="0.00">
                  <c:v>63.15</c:v>
                </c:pt>
                <c:pt idx="1830" formatCode="0.00">
                  <c:v>62.25</c:v>
                </c:pt>
                <c:pt idx="1831" formatCode="0.00">
                  <c:v>62.249999999999993</c:v>
                </c:pt>
                <c:pt idx="1832" formatCode="0.00">
                  <c:v>64.599999999999994</c:v>
                </c:pt>
                <c:pt idx="1833" formatCode="0.00">
                  <c:v>62.9</c:v>
                </c:pt>
                <c:pt idx="1834" formatCode="0.00">
                  <c:v>61.4</c:v>
                </c:pt>
                <c:pt idx="1835" formatCode="0.00">
                  <c:v>61.35</c:v>
                </c:pt>
                <c:pt idx="1836" formatCode="0.00">
                  <c:v>61.35</c:v>
                </c:pt>
                <c:pt idx="1837" formatCode="0.00">
                  <c:v>61.35</c:v>
                </c:pt>
                <c:pt idx="1838" formatCode="0.00">
                  <c:v>61.35</c:v>
                </c:pt>
                <c:pt idx="1839" formatCode="0.00">
                  <c:v>61.5</c:v>
                </c:pt>
                <c:pt idx="1840" formatCode="0.00">
                  <c:v>62.55</c:v>
                </c:pt>
                <c:pt idx="1841" formatCode="0.00">
                  <c:v>61.3</c:v>
                </c:pt>
                <c:pt idx="1842" formatCode="0.00">
                  <c:v>59.1</c:v>
                </c:pt>
                <c:pt idx="1843" formatCode="0.00">
                  <c:v>58.55</c:v>
                </c:pt>
                <c:pt idx="1844" formatCode="0.00">
                  <c:v>58.1</c:v>
                </c:pt>
                <c:pt idx="1845" formatCode="0.00">
                  <c:v>62.95</c:v>
                </c:pt>
                <c:pt idx="1846" formatCode="0.00">
                  <c:v>62.85</c:v>
                </c:pt>
                <c:pt idx="1847" formatCode="0.00">
                  <c:v>62</c:v>
                </c:pt>
                <c:pt idx="1848" formatCode="0.00">
                  <c:v>62</c:v>
                </c:pt>
                <c:pt idx="1849" formatCode="0.00">
                  <c:v>59.45</c:v>
                </c:pt>
                <c:pt idx="1850" formatCode="0.00">
                  <c:v>60.65</c:v>
                </c:pt>
                <c:pt idx="1851" formatCode="0.00">
                  <c:v>60.75</c:v>
                </c:pt>
                <c:pt idx="1852" formatCode="0.00">
                  <c:v>62.75</c:v>
                </c:pt>
                <c:pt idx="1853" formatCode="0.00">
                  <c:v>62.7</c:v>
                </c:pt>
                <c:pt idx="1854" formatCode="0.00">
                  <c:v>62.3</c:v>
                </c:pt>
                <c:pt idx="1855" formatCode="0.00">
                  <c:v>59.1</c:v>
                </c:pt>
                <c:pt idx="1856" formatCode="0.00">
                  <c:v>59</c:v>
                </c:pt>
                <c:pt idx="1857" formatCode="0.00">
                  <c:v>59.5</c:v>
                </c:pt>
                <c:pt idx="1858" formatCode="0.00">
                  <c:v>59.35</c:v>
                </c:pt>
                <c:pt idx="1859" formatCode="0.00">
                  <c:v>60.45</c:v>
                </c:pt>
                <c:pt idx="1860" formatCode="0.00">
                  <c:v>60.05</c:v>
                </c:pt>
                <c:pt idx="1861" formatCode="0.00">
                  <c:v>63.9</c:v>
                </c:pt>
                <c:pt idx="1862" formatCode="0.00">
                  <c:v>63.5</c:v>
                </c:pt>
                <c:pt idx="1863" formatCode="0.00">
                  <c:v>61.95</c:v>
                </c:pt>
                <c:pt idx="1864" formatCode="0.00">
                  <c:v>62.5</c:v>
                </c:pt>
                <c:pt idx="1865" formatCode="0.00">
                  <c:v>62.7</c:v>
                </c:pt>
                <c:pt idx="1866" formatCode="0.00">
                  <c:v>63.15</c:v>
                </c:pt>
                <c:pt idx="1867" formatCode="0.00">
                  <c:v>63.55</c:v>
                </c:pt>
                <c:pt idx="1868" formatCode="0.00">
                  <c:v>61.8</c:v>
                </c:pt>
                <c:pt idx="1869" formatCode="0.00">
                  <c:v>61.8</c:v>
                </c:pt>
                <c:pt idx="1870" formatCode="0.00">
                  <c:v>62.75</c:v>
                </c:pt>
                <c:pt idx="1871" formatCode="0.00">
                  <c:v>63.9</c:v>
                </c:pt>
                <c:pt idx="1872" formatCode="0.00">
                  <c:v>63.9</c:v>
                </c:pt>
                <c:pt idx="1873" formatCode="0.00">
                  <c:v>66.650000000000006</c:v>
                </c:pt>
                <c:pt idx="1874" formatCode="0.00">
                  <c:v>67.7</c:v>
                </c:pt>
                <c:pt idx="1875" formatCode="0.00">
                  <c:v>68.45</c:v>
                </c:pt>
                <c:pt idx="1876" formatCode="0.00">
                  <c:v>68.8</c:v>
                </c:pt>
                <c:pt idx="1877" formatCode="0.00">
                  <c:v>68.05</c:v>
                </c:pt>
                <c:pt idx="1878" formatCode="0.00">
                  <c:v>68.8</c:v>
                </c:pt>
                <c:pt idx="1879" formatCode="0.00">
                  <c:v>69.3</c:v>
                </c:pt>
                <c:pt idx="1880" formatCode="0.00">
                  <c:v>70.45</c:v>
                </c:pt>
                <c:pt idx="1881" formatCode="0.00">
                  <c:v>72.400000000000006</c:v>
                </c:pt>
                <c:pt idx="1882" formatCode="0.00">
                  <c:v>72.150000000000006</c:v>
                </c:pt>
                <c:pt idx="1883" formatCode="0.00">
                  <c:v>69</c:v>
                </c:pt>
                <c:pt idx="1884" formatCode="0.00">
                  <c:v>67.599999999999994</c:v>
                </c:pt>
                <c:pt idx="1885" formatCode="0.00">
                  <c:v>69.5</c:v>
                </c:pt>
                <c:pt idx="1886" formatCode="0.00">
                  <c:v>70.349999999999994</c:v>
                </c:pt>
                <c:pt idx="1887" formatCode="0.00">
                  <c:v>70.3</c:v>
                </c:pt>
                <c:pt idx="1888" formatCode="0.00">
                  <c:v>71.05</c:v>
                </c:pt>
                <c:pt idx="1889" formatCode="0.00">
                  <c:v>70.5</c:v>
                </c:pt>
                <c:pt idx="1890" formatCode="0.00">
                  <c:v>71.45</c:v>
                </c:pt>
                <c:pt idx="1891" formatCode="0.00">
                  <c:v>74.5</c:v>
                </c:pt>
                <c:pt idx="1892" formatCode="0.00">
                  <c:v>73.95</c:v>
                </c:pt>
                <c:pt idx="1893" formatCode="0.00">
                  <c:v>73.650000000000006</c:v>
                </c:pt>
                <c:pt idx="1894" formatCode="0.00">
                  <c:v>72.55</c:v>
                </c:pt>
                <c:pt idx="1895" formatCode="0.00">
                  <c:v>74.599999999999994</c:v>
                </c:pt>
                <c:pt idx="1896" formatCode="0.00">
                  <c:v>73.45</c:v>
                </c:pt>
                <c:pt idx="1897" formatCode="0.00">
                  <c:v>72.75</c:v>
                </c:pt>
                <c:pt idx="1898" formatCode="0.00">
                  <c:v>73</c:v>
                </c:pt>
                <c:pt idx="1899" formatCode="0.00">
                  <c:v>74.349999999999994</c:v>
                </c:pt>
                <c:pt idx="1900" formatCode="0.00">
                  <c:v>75.2</c:v>
                </c:pt>
                <c:pt idx="1901" formatCode="0.00">
                  <c:v>75.2</c:v>
                </c:pt>
                <c:pt idx="1902" formatCode="0.00">
                  <c:v>76.349999999999994</c:v>
                </c:pt>
                <c:pt idx="1903" formatCode="0.00">
                  <c:v>77.099999999999994</c:v>
                </c:pt>
                <c:pt idx="1904" formatCode="0.00">
                  <c:v>78</c:v>
                </c:pt>
                <c:pt idx="1905" formatCode="0.00">
                  <c:v>78.8</c:v>
                </c:pt>
                <c:pt idx="1906" formatCode="0.00">
                  <c:v>78.5</c:v>
                </c:pt>
                <c:pt idx="1907" formatCode="0.00">
                  <c:v>79.349999999999994</c:v>
                </c:pt>
                <c:pt idx="1908" formatCode="0.00">
                  <c:v>78.3</c:v>
                </c:pt>
                <c:pt idx="1909" formatCode="0.00">
                  <c:v>76.5</c:v>
                </c:pt>
                <c:pt idx="1910" formatCode="0.00">
                  <c:v>75.599999999999994</c:v>
                </c:pt>
                <c:pt idx="1911" formatCode="0.00">
                  <c:v>74.349999999999994</c:v>
                </c:pt>
                <c:pt idx="1912" formatCode="0.00">
                  <c:v>74.849999999999994</c:v>
                </c:pt>
                <c:pt idx="1913" formatCode="0.00">
                  <c:v>76.849999999999994</c:v>
                </c:pt>
                <c:pt idx="1914" formatCode="0.00">
                  <c:v>75.900000000000006</c:v>
                </c:pt>
                <c:pt idx="1915" formatCode="0.00">
                  <c:v>73.7</c:v>
                </c:pt>
                <c:pt idx="1916" formatCode="0.00">
                  <c:v>74.25</c:v>
                </c:pt>
                <c:pt idx="1917" formatCode="0.00">
                  <c:v>75.05</c:v>
                </c:pt>
                <c:pt idx="1918" formatCode="0.00">
                  <c:v>74.599999999999994</c:v>
                </c:pt>
                <c:pt idx="1919" formatCode="0.00">
                  <c:v>73.75</c:v>
                </c:pt>
                <c:pt idx="1920" formatCode="0.00">
                  <c:v>73.5</c:v>
                </c:pt>
                <c:pt idx="1921" formatCode="0.00">
                  <c:v>73.099999999999994</c:v>
                </c:pt>
                <c:pt idx="1922" formatCode="0.00">
                  <c:v>72.7</c:v>
                </c:pt>
                <c:pt idx="1923" formatCode="0.00">
                  <c:v>73.8</c:v>
                </c:pt>
                <c:pt idx="1924" formatCode="0.00">
                  <c:v>75.95</c:v>
                </c:pt>
                <c:pt idx="1925" formatCode="0.00">
                  <c:v>76</c:v>
                </c:pt>
                <c:pt idx="1926" formatCode="0.00">
                  <c:v>77.5</c:v>
                </c:pt>
                <c:pt idx="1927" formatCode="0.00">
                  <c:v>77.849999999999994</c:v>
                </c:pt>
                <c:pt idx="1928" formatCode="0.00">
                  <c:v>76.55</c:v>
                </c:pt>
                <c:pt idx="1929" formatCode="0.00">
                  <c:v>76.55</c:v>
                </c:pt>
                <c:pt idx="1930" formatCode="0.00">
                  <c:v>77.849999999999994</c:v>
                </c:pt>
                <c:pt idx="1931" formatCode="0.00">
                  <c:v>78.25</c:v>
                </c:pt>
                <c:pt idx="1932" formatCode="0.00">
                  <c:v>78.25</c:v>
                </c:pt>
                <c:pt idx="1933" formatCode="0.00">
                  <c:v>78.25</c:v>
                </c:pt>
                <c:pt idx="1934" formatCode="0.00">
                  <c:v>78.25</c:v>
                </c:pt>
                <c:pt idx="1935" formatCode="0.00">
                  <c:v>78.25</c:v>
                </c:pt>
                <c:pt idx="1936" formatCode="0.00">
                  <c:v>78.25</c:v>
                </c:pt>
                <c:pt idx="1937" formatCode="0.00">
                  <c:v>78.05</c:v>
                </c:pt>
                <c:pt idx="1938" formatCode="0.00">
                  <c:v>79.2</c:v>
                </c:pt>
                <c:pt idx="1939" formatCode="0.00">
                  <c:v>79.95</c:v>
                </c:pt>
                <c:pt idx="1940" formatCode="0.00">
                  <c:v>79.55</c:v>
                </c:pt>
                <c:pt idx="1941" formatCode="0.00">
                  <c:v>78.900000000000006</c:v>
                </c:pt>
                <c:pt idx="1942" formatCode="0.00">
                  <c:v>79.599999999999994</c:v>
                </c:pt>
                <c:pt idx="1943" formatCode="0.00">
                  <c:v>77.650000000000006</c:v>
                </c:pt>
                <c:pt idx="1944" formatCode="0.00">
                  <c:v>75.650000000000006</c:v>
                </c:pt>
                <c:pt idx="1945" formatCode="0.00">
                  <c:v>75</c:v>
                </c:pt>
                <c:pt idx="1946" formatCode="0.00">
                  <c:v>75.2</c:v>
                </c:pt>
                <c:pt idx="1947" formatCode="0.00">
                  <c:v>72</c:v>
                </c:pt>
                <c:pt idx="1948" formatCode="0.00">
                  <c:v>70.25</c:v>
                </c:pt>
                <c:pt idx="1949" formatCode="0.00">
                  <c:v>69</c:v>
                </c:pt>
                <c:pt idx="1950" formatCode="0.00">
                  <c:v>69.95</c:v>
                </c:pt>
                <c:pt idx="1951" formatCode="0.00">
                  <c:v>71.75</c:v>
                </c:pt>
                <c:pt idx="1952" formatCode="0.00">
                  <c:v>71.5</c:v>
                </c:pt>
                <c:pt idx="1953" formatCode="0.00">
                  <c:v>69.900000000000006</c:v>
                </c:pt>
                <c:pt idx="1954" formatCode="0.00">
                  <c:v>67.349999999999994</c:v>
                </c:pt>
                <c:pt idx="1955" formatCode="0.00">
                  <c:v>66.8</c:v>
                </c:pt>
                <c:pt idx="1956" formatCode="0.00">
                  <c:v>67.900000000000006</c:v>
                </c:pt>
                <c:pt idx="1957" formatCode="0.00">
                  <c:v>67.7</c:v>
                </c:pt>
                <c:pt idx="1958" formatCode="0.00">
                  <c:v>64.05</c:v>
                </c:pt>
                <c:pt idx="1959" formatCode="0.00">
                  <c:v>63.05</c:v>
                </c:pt>
                <c:pt idx="1960" formatCode="0.00">
                  <c:v>63.45</c:v>
                </c:pt>
                <c:pt idx="1961" formatCode="0.00">
                  <c:v>63.05</c:v>
                </c:pt>
                <c:pt idx="1962" formatCode="0.00">
                  <c:v>63.1</c:v>
                </c:pt>
                <c:pt idx="1963" formatCode="0.00">
                  <c:v>65.400000000000006</c:v>
                </c:pt>
                <c:pt idx="1964" formatCode="0.00">
                  <c:v>63.8</c:v>
                </c:pt>
                <c:pt idx="1965" formatCode="0.00">
                  <c:v>63</c:v>
                </c:pt>
                <c:pt idx="1966" formatCode="0.00">
                  <c:v>63</c:v>
                </c:pt>
                <c:pt idx="1967" formatCode="0.00">
                  <c:v>63</c:v>
                </c:pt>
                <c:pt idx="1968" formatCode="0.00">
                  <c:v>64.05</c:v>
                </c:pt>
                <c:pt idx="1969" formatCode="0.00">
                  <c:v>65.849999999999994</c:v>
                </c:pt>
                <c:pt idx="1970" formatCode="0.00">
                  <c:v>64.2</c:v>
                </c:pt>
                <c:pt idx="1971" formatCode="0.00">
                  <c:v>64.75</c:v>
                </c:pt>
                <c:pt idx="1972" formatCode="0.00">
                  <c:v>65.25</c:v>
                </c:pt>
                <c:pt idx="1973" formatCode="0.00">
                  <c:v>64.05</c:v>
                </c:pt>
                <c:pt idx="1974" formatCode="0.00">
                  <c:v>64.45</c:v>
                </c:pt>
                <c:pt idx="1975" formatCode="0.00">
                  <c:v>66.45</c:v>
                </c:pt>
                <c:pt idx="1976" formatCode="0.00">
                  <c:v>68.3</c:v>
                </c:pt>
                <c:pt idx="1977" formatCode="0.00">
                  <c:v>66.849999999999994</c:v>
                </c:pt>
                <c:pt idx="1978" formatCode="0.00">
                  <c:v>67.55</c:v>
                </c:pt>
                <c:pt idx="1979" formatCode="0.00">
                  <c:v>67.25</c:v>
                </c:pt>
                <c:pt idx="1980" formatCode="0.00">
                  <c:v>66.25</c:v>
                </c:pt>
                <c:pt idx="1981" formatCode="0.00">
                  <c:v>66.900000000000006</c:v>
                </c:pt>
                <c:pt idx="1982" formatCode="0.00">
                  <c:v>64.95</c:v>
                </c:pt>
                <c:pt idx="1983" formatCode="0.00">
                  <c:v>65.349999999999994</c:v>
                </c:pt>
                <c:pt idx="1984" formatCode="0.00">
                  <c:v>65.349999999999994</c:v>
                </c:pt>
                <c:pt idx="1985" formatCode="0.00">
                  <c:v>66.8</c:v>
                </c:pt>
                <c:pt idx="1986" formatCode="0.00">
                  <c:v>66.8</c:v>
                </c:pt>
                <c:pt idx="1987" formatCode="0.00">
                  <c:v>66.099999999999994</c:v>
                </c:pt>
                <c:pt idx="1988" formatCode="0.00">
                  <c:v>66.95</c:v>
                </c:pt>
                <c:pt idx="1989" formatCode="0.00">
                  <c:v>67.25</c:v>
                </c:pt>
                <c:pt idx="1990" formatCode="0.00">
                  <c:v>66.25</c:v>
                </c:pt>
                <c:pt idx="1991" formatCode="0.00">
                  <c:v>66.5</c:v>
                </c:pt>
                <c:pt idx="1992" formatCode="0.00">
                  <c:v>67.8</c:v>
                </c:pt>
                <c:pt idx="1993" formatCode="0.00">
                  <c:v>65.25</c:v>
                </c:pt>
                <c:pt idx="1994" formatCode="0.00">
                  <c:v>67.400000000000006</c:v>
                </c:pt>
                <c:pt idx="1995" formatCode="0.00">
                  <c:v>67.650000000000006</c:v>
                </c:pt>
                <c:pt idx="1996" formatCode="0.00">
                  <c:v>67.25</c:v>
                </c:pt>
                <c:pt idx="1997" formatCode="0.00">
                  <c:v>66.7</c:v>
                </c:pt>
                <c:pt idx="1998" formatCode="0.00">
                  <c:v>66.900000000000006</c:v>
                </c:pt>
                <c:pt idx="1999" formatCode="0.00">
                  <c:v>64.5</c:v>
                </c:pt>
                <c:pt idx="2000" formatCode="0.00">
                  <c:v>63.4</c:v>
                </c:pt>
                <c:pt idx="2001" formatCode="0.00">
                  <c:v>65.150000000000006</c:v>
                </c:pt>
                <c:pt idx="2002" formatCode="0.00">
                  <c:v>63.75</c:v>
                </c:pt>
                <c:pt idx="2003" formatCode="0.00">
                  <c:v>63.25</c:v>
                </c:pt>
                <c:pt idx="2004" formatCode="0.00">
                  <c:v>64</c:v>
                </c:pt>
                <c:pt idx="2005" formatCode="0.00">
                  <c:v>64.3</c:v>
                </c:pt>
                <c:pt idx="2006" formatCode="0.00">
                  <c:v>64.7</c:v>
                </c:pt>
                <c:pt idx="2007" formatCode="0.00">
                  <c:v>63.85</c:v>
                </c:pt>
                <c:pt idx="2008" formatCode="0.00">
                  <c:v>64.75</c:v>
                </c:pt>
                <c:pt idx="2009" formatCode="0.00">
                  <c:v>65.2</c:v>
                </c:pt>
                <c:pt idx="2010" formatCode="0.00">
                  <c:v>65.150000000000006</c:v>
                </c:pt>
                <c:pt idx="2011" formatCode="0.00">
                  <c:v>65.099999999999994</c:v>
                </c:pt>
                <c:pt idx="2012" formatCode="0.00">
                  <c:v>65.7</c:v>
                </c:pt>
                <c:pt idx="2013" formatCode="0.00">
                  <c:v>65.95</c:v>
                </c:pt>
                <c:pt idx="2014" formatCode="0.00">
                  <c:v>65.8</c:v>
                </c:pt>
                <c:pt idx="2015" formatCode="0.00">
                  <c:v>66</c:v>
                </c:pt>
                <c:pt idx="2016" formatCode="0.00">
                  <c:v>66</c:v>
                </c:pt>
                <c:pt idx="2017" formatCode="0.00">
                  <c:v>66</c:v>
                </c:pt>
                <c:pt idx="2018" formatCode="0.00">
                  <c:v>64.25</c:v>
                </c:pt>
                <c:pt idx="2019" formatCode="0.00">
                  <c:v>64.25</c:v>
                </c:pt>
                <c:pt idx="2020" formatCode="0.00">
                  <c:v>63.85</c:v>
                </c:pt>
                <c:pt idx="2021" formatCode="0.00">
                  <c:v>63.9</c:v>
                </c:pt>
                <c:pt idx="2022" formatCode="0.00">
                  <c:v>64.599999999999994</c:v>
                </c:pt>
                <c:pt idx="2023" formatCode="0.00">
                  <c:v>64.650000000000006</c:v>
                </c:pt>
                <c:pt idx="2024" formatCode="0.00">
                  <c:v>63.8</c:v>
                </c:pt>
                <c:pt idx="2025" formatCode="0.00">
                  <c:v>63.95</c:v>
                </c:pt>
                <c:pt idx="2026" formatCode="0.00">
                  <c:v>64.45</c:v>
                </c:pt>
                <c:pt idx="2027" formatCode="0.00">
                  <c:v>63.8</c:v>
                </c:pt>
                <c:pt idx="2028" formatCode="0.00">
                  <c:v>63.75</c:v>
                </c:pt>
                <c:pt idx="2029" formatCode="0.00">
                  <c:v>63.35</c:v>
                </c:pt>
                <c:pt idx="2030" formatCode="0.00">
                  <c:v>62.5</c:v>
                </c:pt>
                <c:pt idx="2031" formatCode="0.00">
                  <c:v>62.65</c:v>
                </c:pt>
                <c:pt idx="2032" formatCode="0.00">
                  <c:v>63.25</c:v>
                </c:pt>
                <c:pt idx="2033" formatCode="0.00">
                  <c:v>63.2</c:v>
                </c:pt>
                <c:pt idx="2034" formatCode="0.00">
                  <c:v>62.7</c:v>
                </c:pt>
                <c:pt idx="2035" formatCode="0.00">
                  <c:v>63.5</c:v>
                </c:pt>
                <c:pt idx="2036" formatCode="0.00">
                  <c:v>63.5</c:v>
                </c:pt>
                <c:pt idx="2037" formatCode="0.00">
                  <c:v>63</c:v>
                </c:pt>
                <c:pt idx="2038" formatCode="0.00">
                  <c:v>63.7</c:v>
                </c:pt>
                <c:pt idx="2039" formatCode="0.00">
                  <c:v>63.75</c:v>
                </c:pt>
                <c:pt idx="2040" formatCode="0.00">
                  <c:v>64.7</c:v>
                </c:pt>
                <c:pt idx="2041" formatCode="0.00">
                  <c:v>64.8</c:v>
                </c:pt>
                <c:pt idx="2042" formatCode="0.00">
                  <c:v>65.2</c:v>
                </c:pt>
                <c:pt idx="2043" formatCode="0.00">
                  <c:v>65.349999999999994</c:v>
                </c:pt>
                <c:pt idx="2044" formatCode="0.00">
                  <c:v>65.8</c:v>
                </c:pt>
                <c:pt idx="2045" formatCode="0.00">
                  <c:v>65.45</c:v>
                </c:pt>
                <c:pt idx="2046" formatCode="0.00">
                  <c:v>67.349999999999994</c:v>
                </c:pt>
                <c:pt idx="2047" formatCode="0.00">
                  <c:v>66.95</c:v>
                </c:pt>
                <c:pt idx="2048" formatCode="0.00">
                  <c:v>67.55</c:v>
                </c:pt>
                <c:pt idx="2049" formatCode="0.00">
                  <c:v>66.45</c:v>
                </c:pt>
                <c:pt idx="2050" formatCode="0.00">
                  <c:v>66.45</c:v>
                </c:pt>
                <c:pt idx="2051" formatCode="0.00">
                  <c:v>67.45</c:v>
                </c:pt>
                <c:pt idx="2052" formatCode="0.00">
                  <c:v>68.95</c:v>
                </c:pt>
                <c:pt idx="2053" formatCode="0.00">
                  <c:v>69.5</c:v>
                </c:pt>
                <c:pt idx="2054" formatCode="0.00">
                  <c:v>69.400000000000006</c:v>
                </c:pt>
                <c:pt idx="2055" formatCode="0.00">
                  <c:v>69.400000000000006</c:v>
                </c:pt>
                <c:pt idx="2056" formatCode="0.00">
                  <c:v>68.75</c:v>
                </c:pt>
                <c:pt idx="2057" formatCode="0.00">
                  <c:v>68.75</c:v>
                </c:pt>
                <c:pt idx="2058" formatCode="0.00">
                  <c:v>67.5</c:v>
                </c:pt>
                <c:pt idx="2059" formatCode="0.00">
                  <c:v>67.05</c:v>
                </c:pt>
                <c:pt idx="2060" formatCode="0.00">
                  <c:v>66.900000000000006</c:v>
                </c:pt>
                <c:pt idx="2061" formatCode="0.00">
                  <c:v>66.599999999999994</c:v>
                </c:pt>
                <c:pt idx="2062" formatCode="0.00">
                  <c:v>67.95</c:v>
                </c:pt>
                <c:pt idx="2063" formatCode="0.00">
                  <c:v>66.599999999999994</c:v>
                </c:pt>
                <c:pt idx="2064" formatCode="0.00">
                  <c:v>66.599999999999994</c:v>
                </c:pt>
                <c:pt idx="2065" formatCode="0.00">
                  <c:v>65.650000000000006</c:v>
                </c:pt>
                <c:pt idx="2066" formatCode="0.00">
                  <c:v>66.400000000000006</c:v>
                </c:pt>
                <c:pt idx="2067" formatCode="0.00">
                  <c:v>65.849999999999994</c:v>
                </c:pt>
                <c:pt idx="2068" formatCode="0.00">
                  <c:v>65.849999999999994</c:v>
                </c:pt>
                <c:pt idx="2069" formatCode="0.00">
                  <c:v>65.55</c:v>
                </c:pt>
                <c:pt idx="2070" formatCode="0.00">
                  <c:v>65.75</c:v>
                </c:pt>
                <c:pt idx="2071" formatCode="0.00">
                  <c:v>66.150000000000006</c:v>
                </c:pt>
                <c:pt idx="2072" formatCode="0.00">
                  <c:v>66.2</c:v>
                </c:pt>
                <c:pt idx="2073" formatCode="0.00">
                  <c:v>66.7</c:v>
                </c:pt>
                <c:pt idx="2074" formatCode="0.00">
                  <c:v>67.05</c:v>
                </c:pt>
                <c:pt idx="2075" formatCode="0.00">
                  <c:v>68.849999999999994</c:v>
                </c:pt>
                <c:pt idx="2076" formatCode="0.00">
                  <c:v>68.849999999999994</c:v>
                </c:pt>
                <c:pt idx="2077" formatCode="0.00">
                  <c:v>68.55</c:v>
                </c:pt>
                <c:pt idx="2078" formatCode="0.00">
                  <c:v>68.349999999999994</c:v>
                </c:pt>
                <c:pt idx="2079" formatCode="0.00">
                  <c:v>68.099999999999994</c:v>
                </c:pt>
                <c:pt idx="2080" formatCode="0.00">
                  <c:v>69.25</c:v>
                </c:pt>
                <c:pt idx="2081" formatCode="0.00">
                  <c:v>69.599999999999994</c:v>
                </c:pt>
                <c:pt idx="2082" formatCode="0.00">
                  <c:v>69.5</c:v>
                </c:pt>
                <c:pt idx="2083" formatCode="0.00">
                  <c:v>69.5</c:v>
                </c:pt>
                <c:pt idx="2084" formatCode="0.00">
                  <c:v>69.8</c:v>
                </c:pt>
                <c:pt idx="2085" formatCode="0.00">
                  <c:v>69.75</c:v>
                </c:pt>
                <c:pt idx="2086" formatCode="0.00">
                  <c:v>69.2</c:v>
                </c:pt>
                <c:pt idx="2087" formatCode="0.00">
                  <c:v>68.900000000000006</c:v>
                </c:pt>
                <c:pt idx="2088" formatCode="0.00">
                  <c:v>68.8</c:v>
                </c:pt>
                <c:pt idx="2089" formatCode="0.00">
                  <c:v>69</c:v>
                </c:pt>
                <c:pt idx="2090" formatCode="0.00">
                  <c:v>69.2</c:v>
                </c:pt>
                <c:pt idx="2091" formatCode="0.00">
                  <c:v>69.5</c:v>
                </c:pt>
                <c:pt idx="2092" formatCode="0.00">
                  <c:v>69.5</c:v>
                </c:pt>
                <c:pt idx="2093" formatCode="0.00">
                  <c:v>69.599999999999994</c:v>
                </c:pt>
                <c:pt idx="2094" formatCode="0.00">
                  <c:v>69.599999999999994</c:v>
                </c:pt>
                <c:pt idx="2095" formatCode="0.00">
                  <c:v>69.599999999999994</c:v>
                </c:pt>
                <c:pt idx="2096" formatCode="0.00">
                  <c:v>69.599999999999994</c:v>
                </c:pt>
                <c:pt idx="2097" formatCode="0.00">
                  <c:v>69.400000000000006</c:v>
                </c:pt>
                <c:pt idx="2098" formatCode="0.00">
                  <c:v>70.55</c:v>
                </c:pt>
                <c:pt idx="2099" formatCode="0.00">
                  <c:v>71.7</c:v>
                </c:pt>
                <c:pt idx="2100" formatCode="0.00">
                  <c:v>71.05</c:v>
                </c:pt>
                <c:pt idx="2101" formatCode="0.00">
                  <c:v>71.5</c:v>
                </c:pt>
                <c:pt idx="2102" formatCode="0.00">
                  <c:v>71.25</c:v>
                </c:pt>
                <c:pt idx="2103" formatCode="0.00">
                  <c:v>71.75</c:v>
                </c:pt>
                <c:pt idx="2104" formatCode="0.00">
                  <c:v>74.25</c:v>
                </c:pt>
                <c:pt idx="2105" formatCode="0.00">
                  <c:v>74.3</c:v>
                </c:pt>
                <c:pt idx="2106" formatCode="0.00">
                  <c:v>73.45</c:v>
                </c:pt>
                <c:pt idx="2107" formatCode="0.00">
                  <c:v>75</c:v>
                </c:pt>
                <c:pt idx="2108" formatCode="0.00">
                  <c:v>74.8</c:v>
                </c:pt>
                <c:pt idx="2109" formatCode="0.00">
                  <c:v>76.400000000000006</c:v>
                </c:pt>
                <c:pt idx="2110" formatCode="0.00">
                  <c:v>76.5</c:v>
                </c:pt>
                <c:pt idx="2111" formatCode="0.00">
                  <c:v>77</c:v>
                </c:pt>
                <c:pt idx="2112" formatCode="0.00">
                  <c:v>76.8</c:v>
                </c:pt>
                <c:pt idx="2113" formatCode="0.00">
                  <c:v>75.55</c:v>
                </c:pt>
                <c:pt idx="2114" formatCode="0.00">
                  <c:v>75.55</c:v>
                </c:pt>
                <c:pt idx="2115" formatCode="0.00">
                  <c:v>74.55</c:v>
                </c:pt>
                <c:pt idx="2116" formatCode="0.00">
                  <c:v>74.099999999999994</c:v>
                </c:pt>
                <c:pt idx="2117" formatCode="0.00">
                  <c:v>75.8</c:v>
                </c:pt>
                <c:pt idx="2118" formatCode="0.00">
                  <c:v>75.8</c:v>
                </c:pt>
                <c:pt idx="2119" formatCode="0.00">
                  <c:v>74.5</c:v>
                </c:pt>
                <c:pt idx="2120" formatCode="0.00">
                  <c:v>76.25</c:v>
                </c:pt>
                <c:pt idx="2121" formatCode="0.00">
                  <c:v>77.25</c:v>
                </c:pt>
                <c:pt idx="2122" formatCode="0.00">
                  <c:v>76.75</c:v>
                </c:pt>
                <c:pt idx="2123" formatCode="0.00">
                  <c:v>75.2</c:v>
                </c:pt>
                <c:pt idx="2124" formatCode="0.00">
                  <c:v>74.55</c:v>
                </c:pt>
                <c:pt idx="2125" formatCode="0.00">
                  <c:v>74.150000000000006</c:v>
                </c:pt>
                <c:pt idx="2126" formatCode="0.00">
                  <c:v>75.099999999999994</c:v>
                </c:pt>
                <c:pt idx="2127" formatCode="0.00">
                  <c:v>75.45</c:v>
                </c:pt>
                <c:pt idx="2128" formatCode="0.00">
                  <c:v>73.5</c:v>
                </c:pt>
                <c:pt idx="2129" formatCode="0.00">
                  <c:v>73.400000000000006</c:v>
                </c:pt>
                <c:pt idx="2130" formatCode="0.00">
                  <c:v>72.05</c:v>
                </c:pt>
                <c:pt idx="2131" formatCode="0.00">
                  <c:v>68.900000000000006</c:v>
                </c:pt>
                <c:pt idx="2132" formatCode="0.00">
                  <c:v>64.7</c:v>
                </c:pt>
                <c:pt idx="2133" formatCode="0.00">
                  <c:v>64.75</c:v>
                </c:pt>
                <c:pt idx="2134" formatCode="0.00">
                  <c:v>65.8</c:v>
                </c:pt>
                <c:pt idx="2135" formatCode="0.00">
                  <c:v>65.650000000000006</c:v>
                </c:pt>
                <c:pt idx="2136" formatCode="0.00">
                  <c:v>65.45</c:v>
                </c:pt>
                <c:pt idx="2137" formatCode="0.00">
                  <c:v>66.150000000000006</c:v>
                </c:pt>
                <c:pt idx="2138" formatCode="0.00">
                  <c:v>67.599999999999994</c:v>
                </c:pt>
                <c:pt idx="2139" formatCode="0.00">
                  <c:v>67.55</c:v>
                </c:pt>
                <c:pt idx="2140" formatCode="0.00">
                  <c:v>66.099999999999994</c:v>
                </c:pt>
                <c:pt idx="2141" formatCode="0.00">
                  <c:v>66.95</c:v>
                </c:pt>
                <c:pt idx="2142" formatCode="0.00">
                  <c:v>66.8</c:v>
                </c:pt>
                <c:pt idx="2143" formatCode="0.00">
                  <c:v>66.95</c:v>
                </c:pt>
                <c:pt idx="2144" formatCode="0.00">
                  <c:v>67.150000000000006</c:v>
                </c:pt>
                <c:pt idx="2145" formatCode="0.00">
                  <c:v>68.2</c:v>
                </c:pt>
                <c:pt idx="2146" formatCode="0.00">
                  <c:v>69.900000000000006</c:v>
                </c:pt>
                <c:pt idx="2147" formatCode="0.00">
                  <c:v>70.55</c:v>
                </c:pt>
                <c:pt idx="2148" formatCode="0.00">
                  <c:v>69.900000000000006</c:v>
                </c:pt>
                <c:pt idx="2149" formatCode="0.00">
                  <c:v>70.400000000000006</c:v>
                </c:pt>
                <c:pt idx="2150" formatCode="0.00">
                  <c:v>72.150000000000006</c:v>
                </c:pt>
                <c:pt idx="2151" formatCode="0.00">
                  <c:v>72.3</c:v>
                </c:pt>
                <c:pt idx="2152" formatCode="0.00">
                  <c:v>71.849999999999994</c:v>
                </c:pt>
                <c:pt idx="2153" formatCode="0.00">
                  <c:v>72.400000000000006</c:v>
                </c:pt>
                <c:pt idx="2154" formatCode="0.00">
                  <c:v>72.7</c:v>
                </c:pt>
                <c:pt idx="2155" formatCode="0.00">
                  <c:v>72.349999999999994</c:v>
                </c:pt>
                <c:pt idx="2156" formatCode="0.00">
                  <c:v>72.75</c:v>
                </c:pt>
                <c:pt idx="2157" formatCode="0.00">
                  <c:v>73.45</c:v>
                </c:pt>
                <c:pt idx="2158" formatCode="0.00">
                  <c:v>74.95</c:v>
                </c:pt>
                <c:pt idx="2159" formatCode="0.00">
                  <c:v>74.95</c:v>
                </c:pt>
                <c:pt idx="2160" formatCode="0.00">
                  <c:v>74.5</c:v>
                </c:pt>
                <c:pt idx="2161" formatCode="0.00">
                  <c:v>74.650000000000006</c:v>
                </c:pt>
                <c:pt idx="2162" formatCode="0.00">
                  <c:v>74.7</c:v>
                </c:pt>
                <c:pt idx="2163" formatCode="0.00">
                  <c:v>74.8</c:v>
                </c:pt>
                <c:pt idx="2164" formatCode="0.00">
                  <c:v>74.599999999999994</c:v>
                </c:pt>
                <c:pt idx="2165" formatCode="0.00">
                  <c:v>75.2</c:v>
                </c:pt>
                <c:pt idx="2166" formatCode="0.00">
                  <c:v>74.75</c:v>
                </c:pt>
                <c:pt idx="2167" formatCode="0.00">
                  <c:v>75.95</c:v>
                </c:pt>
                <c:pt idx="2168" formatCode="0.00">
                  <c:v>75.95</c:v>
                </c:pt>
                <c:pt idx="2169" formatCode="0.00">
                  <c:v>74.599999999999994</c:v>
                </c:pt>
                <c:pt idx="2170" formatCode="0.00">
                  <c:v>74.599999999999994</c:v>
                </c:pt>
                <c:pt idx="2171" formatCode="0.00">
                  <c:v>75.400000000000006</c:v>
                </c:pt>
                <c:pt idx="2172" formatCode="0.00">
                  <c:v>75.400000000000006</c:v>
                </c:pt>
                <c:pt idx="2173" formatCode="0.00">
                  <c:v>78.7</c:v>
                </c:pt>
                <c:pt idx="2174" formatCode="0.00">
                  <c:v>79.95</c:v>
                </c:pt>
                <c:pt idx="2175" formatCode="0.00">
                  <c:v>85.05</c:v>
                </c:pt>
                <c:pt idx="2176" formatCode="0.00">
                  <c:v>85.4</c:v>
                </c:pt>
                <c:pt idx="2177" formatCode="0.00">
                  <c:v>87</c:v>
                </c:pt>
                <c:pt idx="2178" formatCode="0.00">
                  <c:v>86.65</c:v>
                </c:pt>
                <c:pt idx="2179" formatCode="0.00">
                  <c:v>86.65</c:v>
                </c:pt>
                <c:pt idx="2180" formatCode="0.00">
                  <c:v>86.65</c:v>
                </c:pt>
                <c:pt idx="2181" formatCode="0.00">
                  <c:v>90.5</c:v>
                </c:pt>
                <c:pt idx="2182" formatCode="0.00">
                  <c:v>94.2</c:v>
                </c:pt>
                <c:pt idx="2183" formatCode="0.00">
                  <c:v>90.2</c:v>
                </c:pt>
                <c:pt idx="2184" formatCode="0.00">
                  <c:v>87.45</c:v>
                </c:pt>
                <c:pt idx="2185" formatCode="0.00">
                  <c:v>86.45</c:v>
                </c:pt>
                <c:pt idx="2186" formatCode="0.00">
                  <c:v>87.8</c:v>
                </c:pt>
                <c:pt idx="2187" formatCode="0.00">
                  <c:v>87.35</c:v>
                </c:pt>
                <c:pt idx="2188" formatCode="0.00">
                  <c:v>88.8</c:v>
                </c:pt>
                <c:pt idx="2189" formatCode="0.00">
                  <c:v>88.7</c:v>
                </c:pt>
                <c:pt idx="2190" formatCode="0.00">
                  <c:v>87.3</c:v>
                </c:pt>
                <c:pt idx="2191" formatCode="0.00">
                  <c:v>86.7</c:v>
                </c:pt>
                <c:pt idx="2192" formatCode="0.00">
                  <c:v>86.7</c:v>
                </c:pt>
                <c:pt idx="2193" formatCode="0.00">
                  <c:v>84.55</c:v>
                </c:pt>
                <c:pt idx="2194" formatCode="0.00">
                  <c:v>83.55</c:v>
                </c:pt>
                <c:pt idx="2195" formatCode="0.00">
                  <c:v>83.3</c:v>
                </c:pt>
                <c:pt idx="2196" formatCode="0.00">
                  <c:v>84.8</c:v>
                </c:pt>
                <c:pt idx="2197" formatCode="0.00">
                  <c:v>87.3</c:v>
                </c:pt>
                <c:pt idx="2198" formatCode="0.00">
                  <c:v>86.8</c:v>
                </c:pt>
                <c:pt idx="2199" formatCode="0.00">
                  <c:v>88</c:v>
                </c:pt>
                <c:pt idx="2200" formatCode="0.00">
                  <c:v>85.6</c:v>
                </c:pt>
                <c:pt idx="2201" formatCode="0.00">
                  <c:v>87.05</c:v>
                </c:pt>
                <c:pt idx="2202" formatCode="0.00">
                  <c:v>84.45</c:v>
                </c:pt>
                <c:pt idx="2203" formatCode="0.00">
                  <c:v>83</c:v>
                </c:pt>
                <c:pt idx="2204" formatCode="0.00">
                  <c:v>85.05</c:v>
                </c:pt>
                <c:pt idx="2205" formatCode="0.00">
                  <c:v>84.1</c:v>
                </c:pt>
                <c:pt idx="2206" formatCode="0.00">
                  <c:v>87.1</c:v>
                </c:pt>
                <c:pt idx="2207" formatCode="0.00">
                  <c:v>86.2</c:v>
                </c:pt>
                <c:pt idx="2208" formatCode="0.00">
                  <c:v>87.8</c:v>
                </c:pt>
                <c:pt idx="2209" formatCode="0.00">
                  <c:v>86.95</c:v>
                </c:pt>
                <c:pt idx="2210" formatCode="0.00">
                  <c:v>84.05</c:v>
                </c:pt>
                <c:pt idx="2211" formatCode="0.00">
                  <c:v>84.1</c:v>
                </c:pt>
                <c:pt idx="2212" formatCode="0.00">
                  <c:v>86.8</c:v>
                </c:pt>
                <c:pt idx="2213" formatCode="0.00">
                  <c:v>84.95</c:v>
                </c:pt>
                <c:pt idx="2214" formatCode="0.00">
                  <c:v>84.8</c:v>
                </c:pt>
                <c:pt idx="2215" formatCode="0.00">
                  <c:v>84.4</c:v>
                </c:pt>
                <c:pt idx="2216" formatCode="0.00">
                  <c:v>83.85</c:v>
                </c:pt>
                <c:pt idx="2217" formatCode="0.00">
                  <c:v>87.05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5-40B0-A091-08E56C20D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749072"/>
        <c:axId val="2016748528"/>
      </c:lineChart>
      <c:lineChart>
        <c:grouping val="standard"/>
        <c:varyColors val="0"/>
        <c:ser>
          <c:idx val="2"/>
          <c:order val="1"/>
          <c:tx>
            <c:strRef>
              <c:f>Platts!$E$5</c:f>
              <c:strCache>
                <c:ptCount val="1"/>
                <c:pt idx="0">
                  <c:v>1% Fe premium</c:v>
                </c:pt>
              </c:strCache>
            </c:strRef>
          </c:tx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Platts!$B$374:$B$2483</c:f>
              <c:numCache>
                <c:formatCode>[$-409]d\-mmm\-yy;@</c:formatCode>
                <c:ptCount val="2110"/>
                <c:pt idx="0">
                  <c:v>40184</c:v>
                </c:pt>
                <c:pt idx="1">
                  <c:v>40185</c:v>
                </c:pt>
                <c:pt idx="2">
                  <c:v>40186</c:v>
                </c:pt>
                <c:pt idx="3">
                  <c:v>40189</c:v>
                </c:pt>
                <c:pt idx="4">
                  <c:v>40190</c:v>
                </c:pt>
                <c:pt idx="5">
                  <c:v>40191</c:v>
                </c:pt>
                <c:pt idx="6">
                  <c:v>40192</c:v>
                </c:pt>
                <c:pt idx="7">
                  <c:v>40193</c:v>
                </c:pt>
                <c:pt idx="8">
                  <c:v>40197</c:v>
                </c:pt>
                <c:pt idx="9">
                  <c:v>40199</c:v>
                </c:pt>
                <c:pt idx="10">
                  <c:v>40200</c:v>
                </c:pt>
                <c:pt idx="11">
                  <c:v>40203</c:v>
                </c:pt>
                <c:pt idx="12">
                  <c:v>40204</c:v>
                </c:pt>
                <c:pt idx="13">
                  <c:v>40205</c:v>
                </c:pt>
                <c:pt idx="14">
                  <c:v>40206</c:v>
                </c:pt>
                <c:pt idx="15">
                  <c:v>40207</c:v>
                </c:pt>
                <c:pt idx="16">
                  <c:v>40210</c:v>
                </c:pt>
                <c:pt idx="17">
                  <c:v>40211</c:v>
                </c:pt>
                <c:pt idx="18">
                  <c:v>40212</c:v>
                </c:pt>
                <c:pt idx="19">
                  <c:v>40213</c:v>
                </c:pt>
                <c:pt idx="20">
                  <c:v>40214</c:v>
                </c:pt>
                <c:pt idx="21">
                  <c:v>40217</c:v>
                </c:pt>
                <c:pt idx="22">
                  <c:v>40218</c:v>
                </c:pt>
                <c:pt idx="23">
                  <c:v>40219</c:v>
                </c:pt>
                <c:pt idx="24">
                  <c:v>40220</c:v>
                </c:pt>
                <c:pt idx="25">
                  <c:v>40221</c:v>
                </c:pt>
                <c:pt idx="26">
                  <c:v>40225</c:v>
                </c:pt>
                <c:pt idx="27">
                  <c:v>40226</c:v>
                </c:pt>
                <c:pt idx="28">
                  <c:v>40227</c:v>
                </c:pt>
                <c:pt idx="29">
                  <c:v>40228</c:v>
                </c:pt>
                <c:pt idx="30">
                  <c:v>40231</c:v>
                </c:pt>
                <c:pt idx="31">
                  <c:v>40232</c:v>
                </c:pt>
                <c:pt idx="32">
                  <c:v>40233</c:v>
                </c:pt>
                <c:pt idx="33">
                  <c:v>40234</c:v>
                </c:pt>
                <c:pt idx="34">
                  <c:v>40235</c:v>
                </c:pt>
                <c:pt idx="35">
                  <c:v>40238</c:v>
                </c:pt>
                <c:pt idx="36">
                  <c:v>40239</c:v>
                </c:pt>
                <c:pt idx="37">
                  <c:v>40240</c:v>
                </c:pt>
                <c:pt idx="38">
                  <c:v>40241</c:v>
                </c:pt>
                <c:pt idx="39">
                  <c:v>40242</c:v>
                </c:pt>
                <c:pt idx="40">
                  <c:v>40245</c:v>
                </c:pt>
                <c:pt idx="41">
                  <c:v>40246</c:v>
                </c:pt>
                <c:pt idx="42">
                  <c:v>40247</c:v>
                </c:pt>
                <c:pt idx="43">
                  <c:v>40248</c:v>
                </c:pt>
                <c:pt idx="44">
                  <c:v>40249</c:v>
                </c:pt>
                <c:pt idx="45">
                  <c:v>40252</c:v>
                </c:pt>
                <c:pt idx="46">
                  <c:v>40253</c:v>
                </c:pt>
                <c:pt idx="47">
                  <c:v>40254</c:v>
                </c:pt>
                <c:pt idx="48">
                  <c:v>40255</c:v>
                </c:pt>
                <c:pt idx="49">
                  <c:v>40256</c:v>
                </c:pt>
                <c:pt idx="50">
                  <c:v>40259</c:v>
                </c:pt>
                <c:pt idx="51">
                  <c:v>40260</c:v>
                </c:pt>
                <c:pt idx="52">
                  <c:v>40261</c:v>
                </c:pt>
                <c:pt idx="53">
                  <c:v>40262</c:v>
                </c:pt>
                <c:pt idx="54">
                  <c:v>40263</c:v>
                </c:pt>
                <c:pt idx="55">
                  <c:v>40266</c:v>
                </c:pt>
                <c:pt idx="56">
                  <c:v>40267</c:v>
                </c:pt>
                <c:pt idx="57">
                  <c:v>40268</c:v>
                </c:pt>
                <c:pt idx="58">
                  <c:v>40269</c:v>
                </c:pt>
                <c:pt idx="59">
                  <c:v>40273</c:v>
                </c:pt>
                <c:pt idx="60">
                  <c:v>40274</c:v>
                </c:pt>
                <c:pt idx="61">
                  <c:v>40275</c:v>
                </c:pt>
                <c:pt idx="62">
                  <c:v>40276</c:v>
                </c:pt>
                <c:pt idx="63">
                  <c:v>40277</c:v>
                </c:pt>
                <c:pt idx="64">
                  <c:v>40280</c:v>
                </c:pt>
                <c:pt idx="65">
                  <c:v>40281</c:v>
                </c:pt>
                <c:pt idx="66">
                  <c:v>40282</c:v>
                </c:pt>
                <c:pt idx="67">
                  <c:v>40283</c:v>
                </c:pt>
                <c:pt idx="68">
                  <c:v>40284</c:v>
                </c:pt>
                <c:pt idx="69">
                  <c:v>40287</c:v>
                </c:pt>
                <c:pt idx="70">
                  <c:v>40288</c:v>
                </c:pt>
                <c:pt idx="71">
                  <c:v>40289</c:v>
                </c:pt>
                <c:pt idx="72">
                  <c:v>40290</c:v>
                </c:pt>
                <c:pt idx="73">
                  <c:v>40291</c:v>
                </c:pt>
                <c:pt idx="74">
                  <c:v>40294</c:v>
                </c:pt>
                <c:pt idx="75">
                  <c:v>40295</c:v>
                </c:pt>
                <c:pt idx="76">
                  <c:v>40296</c:v>
                </c:pt>
                <c:pt idx="77">
                  <c:v>40297</c:v>
                </c:pt>
                <c:pt idx="78">
                  <c:v>40298</c:v>
                </c:pt>
                <c:pt idx="79">
                  <c:v>40301</c:v>
                </c:pt>
                <c:pt idx="80">
                  <c:v>40302</c:v>
                </c:pt>
                <c:pt idx="81">
                  <c:v>40303</c:v>
                </c:pt>
                <c:pt idx="82">
                  <c:v>40304</c:v>
                </c:pt>
                <c:pt idx="83">
                  <c:v>40305</c:v>
                </c:pt>
                <c:pt idx="84">
                  <c:v>40308</c:v>
                </c:pt>
                <c:pt idx="85">
                  <c:v>40309</c:v>
                </c:pt>
                <c:pt idx="86">
                  <c:v>40310</c:v>
                </c:pt>
                <c:pt idx="87">
                  <c:v>40311</c:v>
                </c:pt>
                <c:pt idx="88">
                  <c:v>40312</c:v>
                </c:pt>
                <c:pt idx="89">
                  <c:v>40315</c:v>
                </c:pt>
                <c:pt idx="90">
                  <c:v>40316</c:v>
                </c:pt>
                <c:pt idx="91">
                  <c:v>40317</c:v>
                </c:pt>
                <c:pt idx="92">
                  <c:v>40318</c:v>
                </c:pt>
                <c:pt idx="93">
                  <c:v>40319</c:v>
                </c:pt>
                <c:pt idx="94">
                  <c:v>40322</c:v>
                </c:pt>
                <c:pt idx="95">
                  <c:v>40323</c:v>
                </c:pt>
                <c:pt idx="96">
                  <c:v>40324</c:v>
                </c:pt>
                <c:pt idx="97">
                  <c:v>40325</c:v>
                </c:pt>
                <c:pt idx="98">
                  <c:v>40332</c:v>
                </c:pt>
                <c:pt idx="99">
                  <c:v>40333</c:v>
                </c:pt>
                <c:pt idx="100">
                  <c:v>40336</c:v>
                </c:pt>
                <c:pt idx="101">
                  <c:v>40337</c:v>
                </c:pt>
                <c:pt idx="102">
                  <c:v>40338</c:v>
                </c:pt>
                <c:pt idx="103">
                  <c:v>40339</c:v>
                </c:pt>
                <c:pt idx="104">
                  <c:v>40340</c:v>
                </c:pt>
                <c:pt idx="105">
                  <c:v>40341</c:v>
                </c:pt>
                <c:pt idx="106">
                  <c:v>40342</c:v>
                </c:pt>
                <c:pt idx="107">
                  <c:v>40343</c:v>
                </c:pt>
                <c:pt idx="108">
                  <c:v>40344</c:v>
                </c:pt>
                <c:pt idx="109">
                  <c:v>40345</c:v>
                </c:pt>
                <c:pt idx="110">
                  <c:v>40346</c:v>
                </c:pt>
                <c:pt idx="111">
                  <c:v>40347</c:v>
                </c:pt>
                <c:pt idx="112">
                  <c:v>40350</c:v>
                </c:pt>
                <c:pt idx="113">
                  <c:v>40351</c:v>
                </c:pt>
                <c:pt idx="114">
                  <c:v>40353</c:v>
                </c:pt>
                <c:pt idx="115">
                  <c:v>40354</c:v>
                </c:pt>
                <c:pt idx="116">
                  <c:v>40357</c:v>
                </c:pt>
                <c:pt idx="117">
                  <c:v>40358</c:v>
                </c:pt>
                <c:pt idx="118">
                  <c:v>40360</c:v>
                </c:pt>
                <c:pt idx="119">
                  <c:v>40361</c:v>
                </c:pt>
                <c:pt idx="120">
                  <c:v>40365</c:v>
                </c:pt>
                <c:pt idx="121">
                  <c:v>40366</c:v>
                </c:pt>
                <c:pt idx="122">
                  <c:v>40367</c:v>
                </c:pt>
                <c:pt idx="123">
                  <c:v>40368</c:v>
                </c:pt>
                <c:pt idx="124">
                  <c:v>40371</c:v>
                </c:pt>
                <c:pt idx="125">
                  <c:v>40372</c:v>
                </c:pt>
                <c:pt idx="126">
                  <c:v>40373</c:v>
                </c:pt>
                <c:pt idx="127">
                  <c:v>40374</c:v>
                </c:pt>
                <c:pt idx="128">
                  <c:v>40375</c:v>
                </c:pt>
                <c:pt idx="129">
                  <c:v>40378</c:v>
                </c:pt>
                <c:pt idx="130">
                  <c:v>40379</c:v>
                </c:pt>
                <c:pt idx="131">
                  <c:v>40380</c:v>
                </c:pt>
                <c:pt idx="132">
                  <c:v>40381</c:v>
                </c:pt>
                <c:pt idx="133">
                  <c:v>40382</c:v>
                </c:pt>
                <c:pt idx="134">
                  <c:v>40385</c:v>
                </c:pt>
                <c:pt idx="135">
                  <c:v>40386</c:v>
                </c:pt>
                <c:pt idx="136">
                  <c:v>40387</c:v>
                </c:pt>
                <c:pt idx="137">
                  <c:v>40388</c:v>
                </c:pt>
                <c:pt idx="138">
                  <c:v>40389</c:v>
                </c:pt>
                <c:pt idx="139">
                  <c:v>40392</c:v>
                </c:pt>
                <c:pt idx="140">
                  <c:v>40393</c:v>
                </c:pt>
                <c:pt idx="141">
                  <c:v>40394</c:v>
                </c:pt>
                <c:pt idx="142">
                  <c:v>40395</c:v>
                </c:pt>
                <c:pt idx="143">
                  <c:v>40396</c:v>
                </c:pt>
                <c:pt idx="144">
                  <c:v>40400</c:v>
                </c:pt>
                <c:pt idx="145">
                  <c:v>40401</c:v>
                </c:pt>
                <c:pt idx="146">
                  <c:v>40402</c:v>
                </c:pt>
                <c:pt idx="147">
                  <c:v>40403</c:v>
                </c:pt>
                <c:pt idx="148">
                  <c:v>40406</c:v>
                </c:pt>
                <c:pt idx="149">
                  <c:v>40407</c:v>
                </c:pt>
                <c:pt idx="150">
                  <c:v>40408</c:v>
                </c:pt>
                <c:pt idx="151">
                  <c:v>40409</c:v>
                </c:pt>
                <c:pt idx="152">
                  <c:v>40410</c:v>
                </c:pt>
                <c:pt idx="153">
                  <c:v>40413</c:v>
                </c:pt>
                <c:pt idx="154">
                  <c:v>40414</c:v>
                </c:pt>
                <c:pt idx="155">
                  <c:v>40415</c:v>
                </c:pt>
                <c:pt idx="156">
                  <c:v>40416</c:v>
                </c:pt>
                <c:pt idx="157">
                  <c:v>40417</c:v>
                </c:pt>
                <c:pt idx="158">
                  <c:v>40420</c:v>
                </c:pt>
                <c:pt idx="159">
                  <c:v>40421</c:v>
                </c:pt>
                <c:pt idx="160">
                  <c:v>40422</c:v>
                </c:pt>
                <c:pt idx="161">
                  <c:v>40423</c:v>
                </c:pt>
                <c:pt idx="162">
                  <c:v>40424</c:v>
                </c:pt>
                <c:pt idx="163">
                  <c:v>40428</c:v>
                </c:pt>
                <c:pt idx="164">
                  <c:v>40429</c:v>
                </c:pt>
                <c:pt idx="165">
                  <c:v>40430</c:v>
                </c:pt>
                <c:pt idx="166">
                  <c:v>40431</c:v>
                </c:pt>
                <c:pt idx="167">
                  <c:v>40434</c:v>
                </c:pt>
                <c:pt idx="168">
                  <c:v>40435</c:v>
                </c:pt>
                <c:pt idx="169">
                  <c:v>40436</c:v>
                </c:pt>
                <c:pt idx="170">
                  <c:v>40437</c:v>
                </c:pt>
                <c:pt idx="171">
                  <c:v>40438</c:v>
                </c:pt>
                <c:pt idx="172">
                  <c:v>40441</c:v>
                </c:pt>
                <c:pt idx="173">
                  <c:v>40442</c:v>
                </c:pt>
                <c:pt idx="174">
                  <c:v>40443</c:v>
                </c:pt>
                <c:pt idx="175">
                  <c:v>40444</c:v>
                </c:pt>
                <c:pt idx="176">
                  <c:v>40445</c:v>
                </c:pt>
                <c:pt idx="177">
                  <c:v>40448</c:v>
                </c:pt>
                <c:pt idx="178">
                  <c:v>40449</c:v>
                </c:pt>
                <c:pt idx="179">
                  <c:v>40450</c:v>
                </c:pt>
                <c:pt idx="180">
                  <c:v>40451</c:v>
                </c:pt>
                <c:pt idx="181">
                  <c:v>40452</c:v>
                </c:pt>
                <c:pt idx="182">
                  <c:v>40455</c:v>
                </c:pt>
                <c:pt idx="183">
                  <c:v>40456</c:v>
                </c:pt>
                <c:pt idx="184">
                  <c:v>40457</c:v>
                </c:pt>
                <c:pt idx="185">
                  <c:v>40458</c:v>
                </c:pt>
                <c:pt idx="186">
                  <c:v>40459</c:v>
                </c:pt>
                <c:pt idx="187">
                  <c:v>40462</c:v>
                </c:pt>
                <c:pt idx="188">
                  <c:v>40463</c:v>
                </c:pt>
                <c:pt idx="189">
                  <c:v>40464</c:v>
                </c:pt>
                <c:pt idx="190">
                  <c:v>40465</c:v>
                </c:pt>
                <c:pt idx="191">
                  <c:v>40466</c:v>
                </c:pt>
                <c:pt idx="192">
                  <c:v>40469</c:v>
                </c:pt>
                <c:pt idx="193">
                  <c:v>40470</c:v>
                </c:pt>
                <c:pt idx="194">
                  <c:v>40471</c:v>
                </c:pt>
                <c:pt idx="195">
                  <c:v>40472</c:v>
                </c:pt>
                <c:pt idx="196">
                  <c:v>40473</c:v>
                </c:pt>
                <c:pt idx="197">
                  <c:v>40476</c:v>
                </c:pt>
                <c:pt idx="198">
                  <c:v>40477</c:v>
                </c:pt>
                <c:pt idx="199">
                  <c:v>40478</c:v>
                </c:pt>
                <c:pt idx="200">
                  <c:v>40479</c:v>
                </c:pt>
                <c:pt idx="201">
                  <c:v>40480</c:v>
                </c:pt>
                <c:pt idx="202">
                  <c:v>40483</c:v>
                </c:pt>
                <c:pt idx="203">
                  <c:v>40484</c:v>
                </c:pt>
                <c:pt idx="204">
                  <c:v>40485</c:v>
                </c:pt>
                <c:pt idx="205">
                  <c:v>40486</c:v>
                </c:pt>
                <c:pt idx="206">
                  <c:v>40487</c:v>
                </c:pt>
                <c:pt idx="207">
                  <c:v>40490</c:v>
                </c:pt>
                <c:pt idx="208">
                  <c:v>40491</c:v>
                </c:pt>
                <c:pt idx="209">
                  <c:v>40492</c:v>
                </c:pt>
                <c:pt idx="210">
                  <c:v>40493</c:v>
                </c:pt>
                <c:pt idx="211">
                  <c:v>40494</c:v>
                </c:pt>
                <c:pt idx="212">
                  <c:v>40497</c:v>
                </c:pt>
                <c:pt idx="213">
                  <c:v>40498</c:v>
                </c:pt>
                <c:pt idx="214">
                  <c:v>40499</c:v>
                </c:pt>
                <c:pt idx="215">
                  <c:v>40500</c:v>
                </c:pt>
                <c:pt idx="216">
                  <c:v>40501</c:v>
                </c:pt>
                <c:pt idx="217">
                  <c:v>40504</c:v>
                </c:pt>
                <c:pt idx="218">
                  <c:v>40505</c:v>
                </c:pt>
                <c:pt idx="219">
                  <c:v>40506</c:v>
                </c:pt>
                <c:pt idx="220">
                  <c:v>40507</c:v>
                </c:pt>
                <c:pt idx="221">
                  <c:v>40508</c:v>
                </c:pt>
                <c:pt idx="222">
                  <c:v>40511</c:v>
                </c:pt>
                <c:pt idx="223">
                  <c:v>40512</c:v>
                </c:pt>
                <c:pt idx="224">
                  <c:v>40513</c:v>
                </c:pt>
                <c:pt idx="225">
                  <c:v>40514</c:v>
                </c:pt>
                <c:pt idx="226">
                  <c:v>40515</c:v>
                </c:pt>
                <c:pt idx="227">
                  <c:v>40518</c:v>
                </c:pt>
                <c:pt idx="228">
                  <c:v>40519</c:v>
                </c:pt>
                <c:pt idx="229">
                  <c:v>40520</c:v>
                </c:pt>
                <c:pt idx="230">
                  <c:v>40521</c:v>
                </c:pt>
                <c:pt idx="231">
                  <c:v>40522</c:v>
                </c:pt>
                <c:pt idx="232">
                  <c:v>40525</c:v>
                </c:pt>
                <c:pt idx="233">
                  <c:v>40526</c:v>
                </c:pt>
                <c:pt idx="234">
                  <c:v>40527</c:v>
                </c:pt>
                <c:pt idx="235">
                  <c:v>40528</c:v>
                </c:pt>
                <c:pt idx="236">
                  <c:v>40529</c:v>
                </c:pt>
                <c:pt idx="237">
                  <c:v>40532</c:v>
                </c:pt>
                <c:pt idx="238">
                  <c:v>40533</c:v>
                </c:pt>
                <c:pt idx="239">
                  <c:v>40534</c:v>
                </c:pt>
                <c:pt idx="240">
                  <c:v>40535</c:v>
                </c:pt>
                <c:pt idx="241">
                  <c:v>40539</c:v>
                </c:pt>
                <c:pt idx="242">
                  <c:v>40540</c:v>
                </c:pt>
                <c:pt idx="243">
                  <c:v>40541</c:v>
                </c:pt>
                <c:pt idx="244">
                  <c:v>40542</c:v>
                </c:pt>
                <c:pt idx="245">
                  <c:v>40543</c:v>
                </c:pt>
                <c:pt idx="246">
                  <c:v>40546</c:v>
                </c:pt>
                <c:pt idx="247">
                  <c:v>40547</c:v>
                </c:pt>
                <c:pt idx="248">
                  <c:v>40548</c:v>
                </c:pt>
                <c:pt idx="249">
                  <c:v>40549</c:v>
                </c:pt>
                <c:pt idx="250">
                  <c:v>40550</c:v>
                </c:pt>
                <c:pt idx="251">
                  <c:v>40553</c:v>
                </c:pt>
                <c:pt idx="252">
                  <c:v>40554</c:v>
                </c:pt>
                <c:pt idx="253">
                  <c:v>40555</c:v>
                </c:pt>
                <c:pt idx="254">
                  <c:v>40556</c:v>
                </c:pt>
                <c:pt idx="255">
                  <c:v>40557</c:v>
                </c:pt>
                <c:pt idx="256">
                  <c:v>40560</c:v>
                </c:pt>
                <c:pt idx="257">
                  <c:v>40561</c:v>
                </c:pt>
                <c:pt idx="258">
                  <c:v>40562</c:v>
                </c:pt>
                <c:pt idx="259">
                  <c:v>40563</c:v>
                </c:pt>
                <c:pt idx="260">
                  <c:v>40564</c:v>
                </c:pt>
                <c:pt idx="261">
                  <c:v>40567</c:v>
                </c:pt>
                <c:pt idx="262">
                  <c:v>40568</c:v>
                </c:pt>
                <c:pt idx="263">
                  <c:v>40569</c:v>
                </c:pt>
                <c:pt idx="264">
                  <c:v>40570</c:v>
                </c:pt>
                <c:pt idx="265">
                  <c:v>40571</c:v>
                </c:pt>
                <c:pt idx="266">
                  <c:v>40574</c:v>
                </c:pt>
                <c:pt idx="267">
                  <c:v>40575</c:v>
                </c:pt>
                <c:pt idx="268">
                  <c:v>40576</c:v>
                </c:pt>
                <c:pt idx="269">
                  <c:v>40577</c:v>
                </c:pt>
                <c:pt idx="270">
                  <c:v>40578</c:v>
                </c:pt>
                <c:pt idx="271">
                  <c:v>40581</c:v>
                </c:pt>
                <c:pt idx="272">
                  <c:v>40582</c:v>
                </c:pt>
                <c:pt idx="273">
                  <c:v>40583</c:v>
                </c:pt>
                <c:pt idx="274">
                  <c:v>40584</c:v>
                </c:pt>
                <c:pt idx="275">
                  <c:v>40585</c:v>
                </c:pt>
                <c:pt idx="276">
                  <c:v>40588</c:v>
                </c:pt>
                <c:pt idx="277">
                  <c:v>40589</c:v>
                </c:pt>
                <c:pt idx="278">
                  <c:v>40590</c:v>
                </c:pt>
                <c:pt idx="279">
                  <c:v>40591</c:v>
                </c:pt>
                <c:pt idx="280">
                  <c:v>40592</c:v>
                </c:pt>
                <c:pt idx="281">
                  <c:v>40595</c:v>
                </c:pt>
                <c:pt idx="282">
                  <c:v>40596</c:v>
                </c:pt>
                <c:pt idx="283">
                  <c:v>40597</c:v>
                </c:pt>
                <c:pt idx="284">
                  <c:v>40598</c:v>
                </c:pt>
                <c:pt idx="285">
                  <c:v>40599</c:v>
                </c:pt>
                <c:pt idx="286">
                  <c:v>40602</c:v>
                </c:pt>
                <c:pt idx="287">
                  <c:v>40603</c:v>
                </c:pt>
                <c:pt idx="288">
                  <c:v>40604</c:v>
                </c:pt>
                <c:pt idx="289">
                  <c:v>40605</c:v>
                </c:pt>
                <c:pt idx="290">
                  <c:v>40609</c:v>
                </c:pt>
                <c:pt idx="291">
                  <c:v>40610</c:v>
                </c:pt>
                <c:pt idx="292">
                  <c:v>40611</c:v>
                </c:pt>
                <c:pt idx="293">
                  <c:v>40612</c:v>
                </c:pt>
                <c:pt idx="294">
                  <c:v>40613</c:v>
                </c:pt>
                <c:pt idx="295">
                  <c:v>40616</c:v>
                </c:pt>
                <c:pt idx="296">
                  <c:v>40617</c:v>
                </c:pt>
                <c:pt idx="297">
                  <c:v>40618</c:v>
                </c:pt>
                <c:pt idx="298">
                  <c:v>40619</c:v>
                </c:pt>
                <c:pt idx="299">
                  <c:v>40620</c:v>
                </c:pt>
                <c:pt idx="300">
                  <c:v>40623</c:v>
                </c:pt>
                <c:pt idx="301">
                  <c:v>40624</c:v>
                </c:pt>
                <c:pt idx="302">
                  <c:v>40625</c:v>
                </c:pt>
                <c:pt idx="303">
                  <c:v>40626</c:v>
                </c:pt>
                <c:pt idx="304">
                  <c:v>40627</c:v>
                </c:pt>
                <c:pt idx="305">
                  <c:v>40630</c:v>
                </c:pt>
                <c:pt idx="306">
                  <c:v>40631</c:v>
                </c:pt>
                <c:pt idx="307">
                  <c:v>40632</c:v>
                </c:pt>
                <c:pt idx="308">
                  <c:v>40633</c:v>
                </c:pt>
                <c:pt idx="309">
                  <c:v>40634</c:v>
                </c:pt>
                <c:pt idx="310">
                  <c:v>40637</c:v>
                </c:pt>
                <c:pt idx="311">
                  <c:v>40638</c:v>
                </c:pt>
                <c:pt idx="312">
                  <c:v>40639</c:v>
                </c:pt>
                <c:pt idx="313">
                  <c:v>40640</c:v>
                </c:pt>
                <c:pt idx="314">
                  <c:v>40641</c:v>
                </c:pt>
                <c:pt idx="315">
                  <c:v>40644</c:v>
                </c:pt>
                <c:pt idx="316">
                  <c:v>40645</c:v>
                </c:pt>
                <c:pt idx="317">
                  <c:v>40646</c:v>
                </c:pt>
                <c:pt idx="318">
                  <c:v>40647</c:v>
                </c:pt>
                <c:pt idx="319">
                  <c:v>40648</c:v>
                </c:pt>
                <c:pt idx="320">
                  <c:v>40651</c:v>
                </c:pt>
                <c:pt idx="321">
                  <c:v>40652</c:v>
                </c:pt>
                <c:pt idx="322">
                  <c:v>40653</c:v>
                </c:pt>
                <c:pt idx="323">
                  <c:v>40658</c:v>
                </c:pt>
                <c:pt idx="324">
                  <c:v>40659</c:v>
                </c:pt>
                <c:pt idx="325">
                  <c:v>40660</c:v>
                </c:pt>
                <c:pt idx="326">
                  <c:v>40661</c:v>
                </c:pt>
                <c:pt idx="327">
                  <c:v>40662</c:v>
                </c:pt>
                <c:pt idx="328">
                  <c:v>40665</c:v>
                </c:pt>
                <c:pt idx="329">
                  <c:v>40666</c:v>
                </c:pt>
                <c:pt idx="330">
                  <c:v>40669</c:v>
                </c:pt>
                <c:pt idx="331">
                  <c:v>40672</c:v>
                </c:pt>
                <c:pt idx="332">
                  <c:v>40673</c:v>
                </c:pt>
                <c:pt idx="333">
                  <c:v>40674</c:v>
                </c:pt>
                <c:pt idx="334">
                  <c:v>40675</c:v>
                </c:pt>
                <c:pt idx="335">
                  <c:v>40676</c:v>
                </c:pt>
                <c:pt idx="336">
                  <c:v>40679</c:v>
                </c:pt>
                <c:pt idx="337">
                  <c:v>40680</c:v>
                </c:pt>
                <c:pt idx="338">
                  <c:v>40681</c:v>
                </c:pt>
                <c:pt idx="339">
                  <c:v>40682</c:v>
                </c:pt>
                <c:pt idx="340">
                  <c:v>40683</c:v>
                </c:pt>
                <c:pt idx="341">
                  <c:v>40686</c:v>
                </c:pt>
                <c:pt idx="342">
                  <c:v>40687</c:v>
                </c:pt>
                <c:pt idx="343">
                  <c:v>40688</c:v>
                </c:pt>
                <c:pt idx="344">
                  <c:v>40689</c:v>
                </c:pt>
                <c:pt idx="345">
                  <c:v>40690</c:v>
                </c:pt>
                <c:pt idx="346">
                  <c:v>40693</c:v>
                </c:pt>
                <c:pt idx="347">
                  <c:v>40694</c:v>
                </c:pt>
                <c:pt idx="348">
                  <c:v>40695</c:v>
                </c:pt>
                <c:pt idx="349">
                  <c:v>40696</c:v>
                </c:pt>
                <c:pt idx="350">
                  <c:v>40697</c:v>
                </c:pt>
                <c:pt idx="351">
                  <c:v>40700</c:v>
                </c:pt>
                <c:pt idx="352">
                  <c:v>40701</c:v>
                </c:pt>
                <c:pt idx="353">
                  <c:v>40702</c:v>
                </c:pt>
                <c:pt idx="354">
                  <c:v>40703</c:v>
                </c:pt>
                <c:pt idx="355">
                  <c:v>40704</c:v>
                </c:pt>
                <c:pt idx="356">
                  <c:v>40707</c:v>
                </c:pt>
                <c:pt idx="357">
                  <c:v>40708</c:v>
                </c:pt>
                <c:pt idx="358">
                  <c:v>40709</c:v>
                </c:pt>
                <c:pt idx="359">
                  <c:v>40710</c:v>
                </c:pt>
                <c:pt idx="360">
                  <c:v>40711</c:v>
                </c:pt>
                <c:pt idx="361">
                  <c:v>40714</c:v>
                </c:pt>
                <c:pt idx="362">
                  <c:v>40715</c:v>
                </c:pt>
                <c:pt idx="363">
                  <c:v>40716</c:v>
                </c:pt>
                <c:pt idx="364">
                  <c:v>40717</c:v>
                </c:pt>
                <c:pt idx="365">
                  <c:v>40718</c:v>
                </c:pt>
                <c:pt idx="366">
                  <c:v>40721</c:v>
                </c:pt>
                <c:pt idx="367">
                  <c:v>40722</c:v>
                </c:pt>
                <c:pt idx="368">
                  <c:v>40723</c:v>
                </c:pt>
                <c:pt idx="369">
                  <c:v>40724</c:v>
                </c:pt>
                <c:pt idx="370">
                  <c:v>40725</c:v>
                </c:pt>
                <c:pt idx="371">
                  <c:v>40728</c:v>
                </c:pt>
                <c:pt idx="372">
                  <c:v>40729</c:v>
                </c:pt>
                <c:pt idx="373">
                  <c:v>40730</c:v>
                </c:pt>
                <c:pt idx="374">
                  <c:v>40731</c:v>
                </c:pt>
                <c:pt idx="375">
                  <c:v>40732</c:v>
                </c:pt>
                <c:pt idx="376">
                  <c:v>40735</c:v>
                </c:pt>
                <c:pt idx="377">
                  <c:v>40736</c:v>
                </c:pt>
                <c:pt idx="378">
                  <c:v>40737</c:v>
                </c:pt>
                <c:pt idx="379">
                  <c:v>40738</c:v>
                </c:pt>
                <c:pt idx="380">
                  <c:v>40739</c:v>
                </c:pt>
                <c:pt idx="381">
                  <c:v>40742</c:v>
                </c:pt>
                <c:pt idx="382">
                  <c:v>40743</c:v>
                </c:pt>
                <c:pt idx="383">
                  <c:v>40744</c:v>
                </c:pt>
                <c:pt idx="384">
                  <c:v>40745</c:v>
                </c:pt>
                <c:pt idx="385">
                  <c:v>40746</c:v>
                </c:pt>
                <c:pt idx="386">
                  <c:v>40749</c:v>
                </c:pt>
                <c:pt idx="387">
                  <c:v>40750</c:v>
                </c:pt>
                <c:pt idx="388">
                  <c:v>40751</c:v>
                </c:pt>
                <c:pt idx="389">
                  <c:v>40752</c:v>
                </c:pt>
                <c:pt idx="390">
                  <c:v>40753</c:v>
                </c:pt>
                <c:pt idx="391">
                  <c:v>40756</c:v>
                </c:pt>
                <c:pt idx="392">
                  <c:v>40757</c:v>
                </c:pt>
                <c:pt idx="393">
                  <c:v>40758</c:v>
                </c:pt>
                <c:pt idx="394">
                  <c:v>40759</c:v>
                </c:pt>
                <c:pt idx="395">
                  <c:v>40760</c:v>
                </c:pt>
                <c:pt idx="396">
                  <c:v>40763</c:v>
                </c:pt>
                <c:pt idx="397">
                  <c:v>40765</c:v>
                </c:pt>
                <c:pt idx="398">
                  <c:v>40766</c:v>
                </c:pt>
                <c:pt idx="399">
                  <c:v>40767</c:v>
                </c:pt>
                <c:pt idx="400">
                  <c:v>40770</c:v>
                </c:pt>
                <c:pt idx="401">
                  <c:v>40771</c:v>
                </c:pt>
                <c:pt idx="402">
                  <c:v>40772</c:v>
                </c:pt>
                <c:pt idx="403">
                  <c:v>40773</c:v>
                </c:pt>
                <c:pt idx="404">
                  <c:v>40777</c:v>
                </c:pt>
                <c:pt idx="405">
                  <c:v>40778</c:v>
                </c:pt>
                <c:pt idx="406">
                  <c:v>40779</c:v>
                </c:pt>
                <c:pt idx="407">
                  <c:v>40780</c:v>
                </c:pt>
                <c:pt idx="408">
                  <c:v>40781</c:v>
                </c:pt>
                <c:pt idx="409">
                  <c:v>40784</c:v>
                </c:pt>
                <c:pt idx="410">
                  <c:v>40785</c:v>
                </c:pt>
                <c:pt idx="411">
                  <c:v>40786</c:v>
                </c:pt>
                <c:pt idx="412">
                  <c:v>40787</c:v>
                </c:pt>
                <c:pt idx="413">
                  <c:v>40788</c:v>
                </c:pt>
                <c:pt idx="414">
                  <c:v>40793</c:v>
                </c:pt>
                <c:pt idx="415">
                  <c:v>40795</c:v>
                </c:pt>
                <c:pt idx="416">
                  <c:v>40798</c:v>
                </c:pt>
                <c:pt idx="417">
                  <c:v>40799</c:v>
                </c:pt>
                <c:pt idx="418">
                  <c:v>40800</c:v>
                </c:pt>
                <c:pt idx="419">
                  <c:v>40801</c:v>
                </c:pt>
                <c:pt idx="420">
                  <c:v>40802</c:v>
                </c:pt>
                <c:pt idx="421">
                  <c:v>40805</c:v>
                </c:pt>
                <c:pt idx="422">
                  <c:v>40806</c:v>
                </c:pt>
                <c:pt idx="423">
                  <c:v>40807</c:v>
                </c:pt>
                <c:pt idx="424">
                  <c:v>40808</c:v>
                </c:pt>
                <c:pt idx="425">
                  <c:v>40809</c:v>
                </c:pt>
                <c:pt idx="426">
                  <c:v>40812</c:v>
                </c:pt>
                <c:pt idx="427">
                  <c:v>40813</c:v>
                </c:pt>
                <c:pt idx="428">
                  <c:v>40814</c:v>
                </c:pt>
                <c:pt idx="429">
                  <c:v>40815</c:v>
                </c:pt>
                <c:pt idx="430">
                  <c:v>40816</c:v>
                </c:pt>
                <c:pt idx="431">
                  <c:v>40819</c:v>
                </c:pt>
                <c:pt idx="432">
                  <c:v>40820</c:v>
                </c:pt>
                <c:pt idx="433">
                  <c:v>40821</c:v>
                </c:pt>
                <c:pt idx="434">
                  <c:v>40822</c:v>
                </c:pt>
                <c:pt idx="435">
                  <c:v>40823</c:v>
                </c:pt>
                <c:pt idx="436">
                  <c:v>40826</c:v>
                </c:pt>
                <c:pt idx="437">
                  <c:v>40827</c:v>
                </c:pt>
                <c:pt idx="438">
                  <c:v>40828</c:v>
                </c:pt>
                <c:pt idx="439">
                  <c:v>40829</c:v>
                </c:pt>
                <c:pt idx="440">
                  <c:v>40830</c:v>
                </c:pt>
                <c:pt idx="441">
                  <c:v>40833</c:v>
                </c:pt>
                <c:pt idx="442">
                  <c:v>40834</c:v>
                </c:pt>
                <c:pt idx="443">
                  <c:v>40835</c:v>
                </c:pt>
                <c:pt idx="444">
                  <c:v>40836</c:v>
                </c:pt>
                <c:pt idx="445">
                  <c:v>40837</c:v>
                </c:pt>
                <c:pt idx="446">
                  <c:v>40840</c:v>
                </c:pt>
                <c:pt idx="447">
                  <c:v>40841</c:v>
                </c:pt>
                <c:pt idx="448">
                  <c:v>40843</c:v>
                </c:pt>
                <c:pt idx="449">
                  <c:v>40844</c:v>
                </c:pt>
                <c:pt idx="450">
                  <c:v>40847</c:v>
                </c:pt>
                <c:pt idx="451">
                  <c:v>40848</c:v>
                </c:pt>
                <c:pt idx="452">
                  <c:v>40849</c:v>
                </c:pt>
                <c:pt idx="453">
                  <c:v>40850</c:v>
                </c:pt>
                <c:pt idx="454">
                  <c:v>40851</c:v>
                </c:pt>
                <c:pt idx="455">
                  <c:v>40855</c:v>
                </c:pt>
                <c:pt idx="456">
                  <c:v>40856</c:v>
                </c:pt>
                <c:pt idx="457">
                  <c:v>40857</c:v>
                </c:pt>
                <c:pt idx="458">
                  <c:v>40858</c:v>
                </c:pt>
                <c:pt idx="459">
                  <c:v>40861</c:v>
                </c:pt>
                <c:pt idx="460">
                  <c:v>40863</c:v>
                </c:pt>
                <c:pt idx="461">
                  <c:v>40864</c:v>
                </c:pt>
                <c:pt idx="462">
                  <c:v>40865</c:v>
                </c:pt>
                <c:pt idx="463">
                  <c:v>40868</c:v>
                </c:pt>
                <c:pt idx="464">
                  <c:v>40869</c:v>
                </c:pt>
                <c:pt idx="465">
                  <c:v>40870</c:v>
                </c:pt>
                <c:pt idx="466">
                  <c:v>40875</c:v>
                </c:pt>
                <c:pt idx="467">
                  <c:v>40876</c:v>
                </c:pt>
                <c:pt idx="468">
                  <c:v>40877</c:v>
                </c:pt>
                <c:pt idx="469">
                  <c:v>40878</c:v>
                </c:pt>
                <c:pt idx="470">
                  <c:v>40879</c:v>
                </c:pt>
                <c:pt idx="471">
                  <c:v>40882</c:v>
                </c:pt>
                <c:pt idx="472">
                  <c:v>40883</c:v>
                </c:pt>
                <c:pt idx="473">
                  <c:v>40884</c:v>
                </c:pt>
                <c:pt idx="474">
                  <c:v>40885</c:v>
                </c:pt>
                <c:pt idx="475">
                  <c:v>40886</c:v>
                </c:pt>
                <c:pt idx="476">
                  <c:v>40889</c:v>
                </c:pt>
                <c:pt idx="477">
                  <c:v>40890</c:v>
                </c:pt>
                <c:pt idx="478">
                  <c:v>40891</c:v>
                </c:pt>
                <c:pt idx="479">
                  <c:v>40892</c:v>
                </c:pt>
                <c:pt idx="480">
                  <c:v>40893</c:v>
                </c:pt>
                <c:pt idx="481">
                  <c:v>40896</c:v>
                </c:pt>
                <c:pt idx="482">
                  <c:v>40897</c:v>
                </c:pt>
                <c:pt idx="483">
                  <c:v>40898</c:v>
                </c:pt>
                <c:pt idx="484">
                  <c:v>40899</c:v>
                </c:pt>
                <c:pt idx="485">
                  <c:v>40900</c:v>
                </c:pt>
                <c:pt idx="486">
                  <c:v>40907</c:v>
                </c:pt>
                <c:pt idx="487">
                  <c:v>40911</c:v>
                </c:pt>
                <c:pt idx="488">
                  <c:v>40912</c:v>
                </c:pt>
                <c:pt idx="489">
                  <c:v>40913</c:v>
                </c:pt>
                <c:pt idx="490">
                  <c:v>40914</c:v>
                </c:pt>
                <c:pt idx="491">
                  <c:v>40917</c:v>
                </c:pt>
                <c:pt idx="492">
                  <c:v>40918</c:v>
                </c:pt>
                <c:pt idx="493">
                  <c:v>40919</c:v>
                </c:pt>
                <c:pt idx="494">
                  <c:v>40920</c:v>
                </c:pt>
                <c:pt idx="495">
                  <c:v>40921</c:v>
                </c:pt>
                <c:pt idx="496">
                  <c:v>40925</c:v>
                </c:pt>
                <c:pt idx="497">
                  <c:v>40926</c:v>
                </c:pt>
                <c:pt idx="498">
                  <c:v>40927</c:v>
                </c:pt>
                <c:pt idx="499">
                  <c:v>40928</c:v>
                </c:pt>
                <c:pt idx="500">
                  <c:v>40931</c:v>
                </c:pt>
                <c:pt idx="501">
                  <c:v>40933</c:v>
                </c:pt>
                <c:pt idx="502">
                  <c:v>40934</c:v>
                </c:pt>
                <c:pt idx="503">
                  <c:v>40935</c:v>
                </c:pt>
                <c:pt idx="504">
                  <c:v>40938</c:v>
                </c:pt>
                <c:pt idx="505">
                  <c:v>40939</c:v>
                </c:pt>
                <c:pt idx="506">
                  <c:v>40940</c:v>
                </c:pt>
                <c:pt idx="507">
                  <c:v>40941</c:v>
                </c:pt>
                <c:pt idx="508">
                  <c:v>40942</c:v>
                </c:pt>
                <c:pt idx="509">
                  <c:v>40945</c:v>
                </c:pt>
                <c:pt idx="510">
                  <c:v>40946</c:v>
                </c:pt>
                <c:pt idx="511">
                  <c:v>40947</c:v>
                </c:pt>
                <c:pt idx="512">
                  <c:v>40948</c:v>
                </c:pt>
                <c:pt idx="513">
                  <c:v>40949</c:v>
                </c:pt>
                <c:pt idx="514">
                  <c:v>40952</c:v>
                </c:pt>
                <c:pt idx="515">
                  <c:v>40953</c:v>
                </c:pt>
                <c:pt idx="516">
                  <c:v>40954</c:v>
                </c:pt>
                <c:pt idx="517">
                  <c:v>40955</c:v>
                </c:pt>
                <c:pt idx="518">
                  <c:v>40960</c:v>
                </c:pt>
                <c:pt idx="519">
                  <c:v>40961</c:v>
                </c:pt>
                <c:pt idx="520">
                  <c:v>40962</c:v>
                </c:pt>
                <c:pt idx="521">
                  <c:v>40963</c:v>
                </c:pt>
                <c:pt idx="522">
                  <c:v>40966</c:v>
                </c:pt>
                <c:pt idx="523">
                  <c:v>40967</c:v>
                </c:pt>
                <c:pt idx="524">
                  <c:v>40968</c:v>
                </c:pt>
                <c:pt idx="525">
                  <c:v>40969</c:v>
                </c:pt>
                <c:pt idx="526">
                  <c:v>40970</c:v>
                </c:pt>
                <c:pt idx="527">
                  <c:v>40973</c:v>
                </c:pt>
                <c:pt idx="528">
                  <c:v>40974</c:v>
                </c:pt>
                <c:pt idx="529">
                  <c:v>40975</c:v>
                </c:pt>
                <c:pt idx="530">
                  <c:v>40976</c:v>
                </c:pt>
                <c:pt idx="531">
                  <c:v>40977</c:v>
                </c:pt>
                <c:pt idx="532">
                  <c:v>40980</c:v>
                </c:pt>
                <c:pt idx="533">
                  <c:v>40981</c:v>
                </c:pt>
                <c:pt idx="534">
                  <c:v>40982</c:v>
                </c:pt>
                <c:pt idx="535">
                  <c:v>40983</c:v>
                </c:pt>
                <c:pt idx="536">
                  <c:v>40990</c:v>
                </c:pt>
                <c:pt idx="537">
                  <c:v>40994</c:v>
                </c:pt>
                <c:pt idx="538">
                  <c:v>40995</c:v>
                </c:pt>
                <c:pt idx="539">
                  <c:v>41001</c:v>
                </c:pt>
                <c:pt idx="540">
                  <c:v>41002</c:v>
                </c:pt>
                <c:pt idx="541">
                  <c:v>41008</c:v>
                </c:pt>
                <c:pt idx="542">
                  <c:v>41010</c:v>
                </c:pt>
                <c:pt idx="543">
                  <c:v>41012</c:v>
                </c:pt>
                <c:pt idx="544">
                  <c:v>41015</c:v>
                </c:pt>
                <c:pt idx="545">
                  <c:v>41016</c:v>
                </c:pt>
                <c:pt idx="546">
                  <c:v>41017</c:v>
                </c:pt>
                <c:pt idx="547">
                  <c:v>41018</c:v>
                </c:pt>
                <c:pt idx="548">
                  <c:v>41019</c:v>
                </c:pt>
                <c:pt idx="549">
                  <c:v>41022</c:v>
                </c:pt>
                <c:pt idx="550">
                  <c:v>41023</c:v>
                </c:pt>
                <c:pt idx="551">
                  <c:v>41024</c:v>
                </c:pt>
                <c:pt idx="552">
                  <c:v>41025</c:v>
                </c:pt>
                <c:pt idx="553">
                  <c:v>41026</c:v>
                </c:pt>
                <c:pt idx="554">
                  <c:v>41030</c:v>
                </c:pt>
                <c:pt idx="555">
                  <c:v>41031</c:v>
                </c:pt>
                <c:pt idx="556">
                  <c:v>41032</c:v>
                </c:pt>
                <c:pt idx="557">
                  <c:v>41033</c:v>
                </c:pt>
                <c:pt idx="558">
                  <c:v>41036</c:v>
                </c:pt>
                <c:pt idx="559">
                  <c:v>41037</c:v>
                </c:pt>
                <c:pt idx="560">
                  <c:v>41038</c:v>
                </c:pt>
                <c:pt idx="561">
                  <c:v>41039</c:v>
                </c:pt>
                <c:pt idx="562">
                  <c:v>41040</c:v>
                </c:pt>
                <c:pt idx="563">
                  <c:v>41043</c:v>
                </c:pt>
                <c:pt idx="564">
                  <c:v>41044</c:v>
                </c:pt>
                <c:pt idx="565">
                  <c:v>41045</c:v>
                </c:pt>
                <c:pt idx="566">
                  <c:v>41046</c:v>
                </c:pt>
                <c:pt idx="567">
                  <c:v>41047</c:v>
                </c:pt>
                <c:pt idx="568">
                  <c:v>41050</c:v>
                </c:pt>
                <c:pt idx="569">
                  <c:v>41051</c:v>
                </c:pt>
                <c:pt idx="570">
                  <c:v>41052</c:v>
                </c:pt>
                <c:pt idx="571">
                  <c:v>41053</c:v>
                </c:pt>
                <c:pt idx="572">
                  <c:v>41054</c:v>
                </c:pt>
                <c:pt idx="573">
                  <c:v>41057</c:v>
                </c:pt>
                <c:pt idx="574">
                  <c:v>41058</c:v>
                </c:pt>
                <c:pt idx="575">
                  <c:v>41059</c:v>
                </c:pt>
                <c:pt idx="576">
                  <c:v>41061</c:v>
                </c:pt>
                <c:pt idx="577">
                  <c:v>41064</c:v>
                </c:pt>
                <c:pt idx="578">
                  <c:v>41065</c:v>
                </c:pt>
                <c:pt idx="579">
                  <c:v>41067</c:v>
                </c:pt>
                <c:pt idx="580">
                  <c:v>41068</c:v>
                </c:pt>
                <c:pt idx="581">
                  <c:v>41071</c:v>
                </c:pt>
                <c:pt idx="582">
                  <c:v>41072</c:v>
                </c:pt>
                <c:pt idx="583">
                  <c:v>41073</c:v>
                </c:pt>
                <c:pt idx="584">
                  <c:v>41074</c:v>
                </c:pt>
                <c:pt idx="585">
                  <c:v>41075</c:v>
                </c:pt>
                <c:pt idx="586">
                  <c:v>41078</c:v>
                </c:pt>
                <c:pt idx="587">
                  <c:v>41079</c:v>
                </c:pt>
                <c:pt idx="588">
                  <c:v>41080</c:v>
                </c:pt>
                <c:pt idx="589">
                  <c:v>41081</c:v>
                </c:pt>
                <c:pt idx="590">
                  <c:v>41082</c:v>
                </c:pt>
                <c:pt idx="591">
                  <c:v>41085</c:v>
                </c:pt>
                <c:pt idx="592">
                  <c:v>41086</c:v>
                </c:pt>
                <c:pt idx="593">
                  <c:v>41087</c:v>
                </c:pt>
                <c:pt idx="594">
                  <c:v>41088</c:v>
                </c:pt>
                <c:pt idx="595">
                  <c:v>41089</c:v>
                </c:pt>
                <c:pt idx="596">
                  <c:v>41092</c:v>
                </c:pt>
                <c:pt idx="597">
                  <c:v>41093</c:v>
                </c:pt>
                <c:pt idx="598">
                  <c:v>41094</c:v>
                </c:pt>
                <c:pt idx="599">
                  <c:v>41095</c:v>
                </c:pt>
                <c:pt idx="600">
                  <c:v>41099</c:v>
                </c:pt>
                <c:pt idx="601">
                  <c:v>41100</c:v>
                </c:pt>
                <c:pt idx="602">
                  <c:v>41101</c:v>
                </c:pt>
                <c:pt idx="603">
                  <c:v>41102</c:v>
                </c:pt>
                <c:pt idx="604">
                  <c:v>41103</c:v>
                </c:pt>
                <c:pt idx="605">
                  <c:v>41106</c:v>
                </c:pt>
                <c:pt idx="606">
                  <c:v>41107</c:v>
                </c:pt>
                <c:pt idx="607">
                  <c:v>41108</c:v>
                </c:pt>
                <c:pt idx="608">
                  <c:v>41109</c:v>
                </c:pt>
                <c:pt idx="609">
                  <c:v>41110</c:v>
                </c:pt>
                <c:pt idx="610">
                  <c:v>41113</c:v>
                </c:pt>
                <c:pt idx="611">
                  <c:v>41114</c:v>
                </c:pt>
                <c:pt idx="612">
                  <c:v>41115</c:v>
                </c:pt>
                <c:pt idx="613">
                  <c:v>41116</c:v>
                </c:pt>
                <c:pt idx="614">
                  <c:v>41117</c:v>
                </c:pt>
                <c:pt idx="615">
                  <c:v>41120</c:v>
                </c:pt>
                <c:pt idx="616">
                  <c:v>41121</c:v>
                </c:pt>
                <c:pt idx="617">
                  <c:v>41122</c:v>
                </c:pt>
                <c:pt idx="618">
                  <c:v>41123</c:v>
                </c:pt>
                <c:pt idx="619">
                  <c:v>41124</c:v>
                </c:pt>
                <c:pt idx="620">
                  <c:v>41127</c:v>
                </c:pt>
                <c:pt idx="621">
                  <c:v>41128</c:v>
                </c:pt>
                <c:pt idx="622">
                  <c:v>41129</c:v>
                </c:pt>
                <c:pt idx="623">
                  <c:v>41130</c:v>
                </c:pt>
                <c:pt idx="624">
                  <c:v>41131</c:v>
                </c:pt>
                <c:pt idx="625">
                  <c:v>41134</c:v>
                </c:pt>
                <c:pt idx="626">
                  <c:v>41135</c:v>
                </c:pt>
                <c:pt idx="627">
                  <c:v>41136</c:v>
                </c:pt>
                <c:pt idx="628">
                  <c:v>41137</c:v>
                </c:pt>
                <c:pt idx="629">
                  <c:v>41138</c:v>
                </c:pt>
                <c:pt idx="630">
                  <c:v>41141</c:v>
                </c:pt>
                <c:pt idx="631">
                  <c:v>41142</c:v>
                </c:pt>
                <c:pt idx="632">
                  <c:v>41143</c:v>
                </c:pt>
                <c:pt idx="633">
                  <c:v>41144</c:v>
                </c:pt>
                <c:pt idx="634">
                  <c:v>41145</c:v>
                </c:pt>
                <c:pt idx="635">
                  <c:v>41148</c:v>
                </c:pt>
                <c:pt idx="636">
                  <c:v>41149</c:v>
                </c:pt>
                <c:pt idx="637">
                  <c:v>41150</c:v>
                </c:pt>
                <c:pt idx="638">
                  <c:v>41151</c:v>
                </c:pt>
                <c:pt idx="639">
                  <c:v>41152</c:v>
                </c:pt>
                <c:pt idx="640">
                  <c:v>41156</c:v>
                </c:pt>
                <c:pt idx="641">
                  <c:v>41157</c:v>
                </c:pt>
                <c:pt idx="642">
                  <c:v>41162</c:v>
                </c:pt>
                <c:pt idx="643">
                  <c:v>41163</c:v>
                </c:pt>
                <c:pt idx="644">
                  <c:v>41164</c:v>
                </c:pt>
                <c:pt idx="645">
                  <c:v>41165</c:v>
                </c:pt>
                <c:pt idx="646">
                  <c:v>41166</c:v>
                </c:pt>
                <c:pt idx="647">
                  <c:v>41169</c:v>
                </c:pt>
                <c:pt idx="648">
                  <c:v>41170</c:v>
                </c:pt>
                <c:pt idx="649">
                  <c:v>41171</c:v>
                </c:pt>
                <c:pt idx="650">
                  <c:v>41172</c:v>
                </c:pt>
                <c:pt idx="651">
                  <c:v>41173</c:v>
                </c:pt>
                <c:pt idx="652">
                  <c:v>41176</c:v>
                </c:pt>
                <c:pt idx="653">
                  <c:v>41177</c:v>
                </c:pt>
                <c:pt idx="654">
                  <c:v>41178</c:v>
                </c:pt>
                <c:pt idx="655">
                  <c:v>41179</c:v>
                </c:pt>
                <c:pt idx="656">
                  <c:v>41180</c:v>
                </c:pt>
                <c:pt idx="657">
                  <c:v>41183</c:v>
                </c:pt>
                <c:pt idx="658">
                  <c:v>41184</c:v>
                </c:pt>
                <c:pt idx="659">
                  <c:v>41185</c:v>
                </c:pt>
                <c:pt idx="660">
                  <c:v>41186</c:v>
                </c:pt>
                <c:pt idx="661">
                  <c:v>41187</c:v>
                </c:pt>
                <c:pt idx="662">
                  <c:v>41190</c:v>
                </c:pt>
                <c:pt idx="663">
                  <c:v>41191</c:v>
                </c:pt>
                <c:pt idx="664">
                  <c:v>41192</c:v>
                </c:pt>
                <c:pt idx="665">
                  <c:v>41194</c:v>
                </c:pt>
                <c:pt idx="666">
                  <c:v>41197</c:v>
                </c:pt>
                <c:pt idx="667">
                  <c:v>41198</c:v>
                </c:pt>
                <c:pt idx="668">
                  <c:v>41199</c:v>
                </c:pt>
                <c:pt idx="669">
                  <c:v>41200</c:v>
                </c:pt>
                <c:pt idx="670">
                  <c:v>41201</c:v>
                </c:pt>
                <c:pt idx="671">
                  <c:v>41204</c:v>
                </c:pt>
                <c:pt idx="672">
                  <c:v>41205</c:v>
                </c:pt>
                <c:pt idx="673">
                  <c:v>41206</c:v>
                </c:pt>
                <c:pt idx="674">
                  <c:v>41207</c:v>
                </c:pt>
                <c:pt idx="675">
                  <c:v>41208</c:v>
                </c:pt>
                <c:pt idx="676">
                  <c:v>41212</c:v>
                </c:pt>
                <c:pt idx="677">
                  <c:v>41213</c:v>
                </c:pt>
                <c:pt idx="678">
                  <c:v>41215</c:v>
                </c:pt>
                <c:pt idx="679">
                  <c:v>41218</c:v>
                </c:pt>
                <c:pt idx="680">
                  <c:v>41219</c:v>
                </c:pt>
                <c:pt idx="681">
                  <c:v>41220</c:v>
                </c:pt>
                <c:pt idx="682">
                  <c:v>41221</c:v>
                </c:pt>
                <c:pt idx="683">
                  <c:v>41222</c:v>
                </c:pt>
                <c:pt idx="684">
                  <c:v>41225</c:v>
                </c:pt>
                <c:pt idx="685">
                  <c:v>41226</c:v>
                </c:pt>
                <c:pt idx="686">
                  <c:v>41228</c:v>
                </c:pt>
                <c:pt idx="687">
                  <c:v>41233</c:v>
                </c:pt>
                <c:pt idx="688">
                  <c:v>41234</c:v>
                </c:pt>
                <c:pt idx="689">
                  <c:v>41239</c:v>
                </c:pt>
                <c:pt idx="690">
                  <c:v>41240</c:v>
                </c:pt>
                <c:pt idx="691">
                  <c:v>41241</c:v>
                </c:pt>
                <c:pt idx="692">
                  <c:v>41242</c:v>
                </c:pt>
                <c:pt idx="693">
                  <c:v>41243</c:v>
                </c:pt>
                <c:pt idx="694">
                  <c:v>41247</c:v>
                </c:pt>
                <c:pt idx="695">
                  <c:v>41248</c:v>
                </c:pt>
                <c:pt idx="696">
                  <c:v>41249</c:v>
                </c:pt>
                <c:pt idx="697">
                  <c:v>41250</c:v>
                </c:pt>
                <c:pt idx="698">
                  <c:v>41253</c:v>
                </c:pt>
                <c:pt idx="699">
                  <c:v>41254</c:v>
                </c:pt>
                <c:pt idx="700">
                  <c:v>41255</c:v>
                </c:pt>
                <c:pt idx="701">
                  <c:v>41256</c:v>
                </c:pt>
                <c:pt idx="702">
                  <c:v>41257</c:v>
                </c:pt>
                <c:pt idx="703">
                  <c:v>41260</c:v>
                </c:pt>
                <c:pt idx="704">
                  <c:v>41261</c:v>
                </c:pt>
                <c:pt idx="705">
                  <c:v>41262</c:v>
                </c:pt>
                <c:pt idx="706">
                  <c:v>41267</c:v>
                </c:pt>
                <c:pt idx="707">
                  <c:v>41269</c:v>
                </c:pt>
                <c:pt idx="708">
                  <c:v>41270</c:v>
                </c:pt>
                <c:pt idx="709">
                  <c:v>41274</c:v>
                </c:pt>
                <c:pt idx="710">
                  <c:v>41276</c:v>
                </c:pt>
                <c:pt idx="711">
                  <c:v>41277</c:v>
                </c:pt>
                <c:pt idx="712">
                  <c:v>41281</c:v>
                </c:pt>
                <c:pt idx="713">
                  <c:v>41282</c:v>
                </c:pt>
                <c:pt idx="714">
                  <c:v>41283</c:v>
                </c:pt>
                <c:pt idx="715">
                  <c:v>41284</c:v>
                </c:pt>
                <c:pt idx="716">
                  <c:v>41285</c:v>
                </c:pt>
                <c:pt idx="717">
                  <c:v>41288</c:v>
                </c:pt>
                <c:pt idx="718">
                  <c:v>41289</c:v>
                </c:pt>
                <c:pt idx="719">
                  <c:v>41290</c:v>
                </c:pt>
                <c:pt idx="720">
                  <c:v>41291</c:v>
                </c:pt>
                <c:pt idx="721">
                  <c:v>41292</c:v>
                </c:pt>
                <c:pt idx="722">
                  <c:v>41296</c:v>
                </c:pt>
                <c:pt idx="723">
                  <c:v>41297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41311</c:v>
                </c:pt>
                <c:pt idx="732">
                  <c:v>41312</c:v>
                </c:pt>
                <c:pt idx="733">
                  <c:v>41318</c:v>
                </c:pt>
                <c:pt idx="734">
                  <c:v>41319</c:v>
                </c:pt>
                <c:pt idx="735">
                  <c:v>41320</c:v>
                </c:pt>
                <c:pt idx="736">
                  <c:v>41323</c:v>
                </c:pt>
                <c:pt idx="737">
                  <c:v>41324</c:v>
                </c:pt>
                <c:pt idx="738">
                  <c:v>41327</c:v>
                </c:pt>
                <c:pt idx="739">
                  <c:v>41330</c:v>
                </c:pt>
                <c:pt idx="740">
                  <c:v>41331</c:v>
                </c:pt>
                <c:pt idx="741">
                  <c:v>41332</c:v>
                </c:pt>
                <c:pt idx="742">
                  <c:v>41334</c:v>
                </c:pt>
                <c:pt idx="743">
                  <c:v>41337</c:v>
                </c:pt>
                <c:pt idx="744">
                  <c:v>41339</c:v>
                </c:pt>
                <c:pt idx="745">
                  <c:v>41340</c:v>
                </c:pt>
                <c:pt idx="746">
                  <c:v>41341</c:v>
                </c:pt>
                <c:pt idx="747">
                  <c:v>41344</c:v>
                </c:pt>
                <c:pt idx="748">
                  <c:v>41345</c:v>
                </c:pt>
                <c:pt idx="749">
                  <c:v>41346</c:v>
                </c:pt>
                <c:pt idx="750">
                  <c:v>41347</c:v>
                </c:pt>
                <c:pt idx="751">
                  <c:v>41348</c:v>
                </c:pt>
                <c:pt idx="752">
                  <c:v>41351</c:v>
                </c:pt>
                <c:pt idx="753">
                  <c:v>41354</c:v>
                </c:pt>
                <c:pt idx="754">
                  <c:v>41355</c:v>
                </c:pt>
                <c:pt idx="755">
                  <c:v>41358</c:v>
                </c:pt>
                <c:pt idx="756">
                  <c:v>41359</c:v>
                </c:pt>
                <c:pt idx="757">
                  <c:v>41360</c:v>
                </c:pt>
                <c:pt idx="758">
                  <c:v>41361</c:v>
                </c:pt>
                <c:pt idx="759">
                  <c:v>41366</c:v>
                </c:pt>
                <c:pt idx="760">
                  <c:v>41367</c:v>
                </c:pt>
                <c:pt idx="761">
                  <c:v>41368</c:v>
                </c:pt>
                <c:pt idx="762">
                  <c:v>41372</c:v>
                </c:pt>
                <c:pt idx="763">
                  <c:v>41373</c:v>
                </c:pt>
                <c:pt idx="764">
                  <c:v>41375</c:v>
                </c:pt>
                <c:pt idx="765">
                  <c:v>41376</c:v>
                </c:pt>
                <c:pt idx="766">
                  <c:v>41379</c:v>
                </c:pt>
                <c:pt idx="767">
                  <c:v>41380</c:v>
                </c:pt>
                <c:pt idx="768">
                  <c:v>41382</c:v>
                </c:pt>
                <c:pt idx="769">
                  <c:v>41383</c:v>
                </c:pt>
                <c:pt idx="770">
                  <c:v>41386</c:v>
                </c:pt>
                <c:pt idx="771">
                  <c:v>41387</c:v>
                </c:pt>
                <c:pt idx="772">
                  <c:v>41388</c:v>
                </c:pt>
                <c:pt idx="773">
                  <c:v>41389</c:v>
                </c:pt>
                <c:pt idx="774">
                  <c:v>41390</c:v>
                </c:pt>
                <c:pt idx="775">
                  <c:v>41393</c:v>
                </c:pt>
                <c:pt idx="776">
                  <c:v>41397</c:v>
                </c:pt>
                <c:pt idx="777">
                  <c:v>41400</c:v>
                </c:pt>
                <c:pt idx="778">
                  <c:v>41402</c:v>
                </c:pt>
                <c:pt idx="779">
                  <c:v>41403</c:v>
                </c:pt>
                <c:pt idx="780">
                  <c:v>41404</c:v>
                </c:pt>
                <c:pt idx="781">
                  <c:v>41407</c:v>
                </c:pt>
                <c:pt idx="782">
                  <c:v>41411</c:v>
                </c:pt>
                <c:pt idx="783">
                  <c:v>41414</c:v>
                </c:pt>
                <c:pt idx="784">
                  <c:v>41416</c:v>
                </c:pt>
                <c:pt idx="785">
                  <c:v>41418</c:v>
                </c:pt>
                <c:pt idx="786">
                  <c:v>41422</c:v>
                </c:pt>
                <c:pt idx="787">
                  <c:v>41424</c:v>
                </c:pt>
                <c:pt idx="788">
                  <c:v>41425</c:v>
                </c:pt>
                <c:pt idx="789">
                  <c:v>41429</c:v>
                </c:pt>
                <c:pt idx="790">
                  <c:v>41431</c:v>
                </c:pt>
                <c:pt idx="791">
                  <c:v>41432</c:v>
                </c:pt>
                <c:pt idx="792">
                  <c:v>41435</c:v>
                </c:pt>
                <c:pt idx="793">
                  <c:v>41438</c:v>
                </c:pt>
                <c:pt idx="794">
                  <c:v>41439</c:v>
                </c:pt>
                <c:pt idx="795">
                  <c:v>41442</c:v>
                </c:pt>
                <c:pt idx="796">
                  <c:v>41445</c:v>
                </c:pt>
                <c:pt idx="797">
                  <c:v>41446</c:v>
                </c:pt>
                <c:pt idx="798">
                  <c:v>41449</c:v>
                </c:pt>
                <c:pt idx="799">
                  <c:v>41450</c:v>
                </c:pt>
                <c:pt idx="800">
                  <c:v>41452</c:v>
                </c:pt>
                <c:pt idx="801">
                  <c:v>41453</c:v>
                </c:pt>
                <c:pt idx="802">
                  <c:v>41456</c:v>
                </c:pt>
                <c:pt idx="803">
                  <c:v>41457</c:v>
                </c:pt>
                <c:pt idx="804">
                  <c:v>41458</c:v>
                </c:pt>
                <c:pt idx="805">
                  <c:v>41460</c:v>
                </c:pt>
                <c:pt idx="806">
                  <c:v>41466</c:v>
                </c:pt>
                <c:pt idx="807">
                  <c:v>41467</c:v>
                </c:pt>
                <c:pt idx="808">
                  <c:v>41470</c:v>
                </c:pt>
                <c:pt idx="809">
                  <c:v>41471</c:v>
                </c:pt>
                <c:pt idx="810">
                  <c:v>41472</c:v>
                </c:pt>
                <c:pt idx="811">
                  <c:v>41474</c:v>
                </c:pt>
                <c:pt idx="812">
                  <c:v>41480</c:v>
                </c:pt>
                <c:pt idx="813">
                  <c:v>41481</c:v>
                </c:pt>
                <c:pt idx="814">
                  <c:v>41484</c:v>
                </c:pt>
                <c:pt idx="815">
                  <c:v>41485</c:v>
                </c:pt>
                <c:pt idx="816">
                  <c:v>41486</c:v>
                </c:pt>
                <c:pt idx="817">
                  <c:v>41487</c:v>
                </c:pt>
                <c:pt idx="818">
                  <c:v>41498</c:v>
                </c:pt>
                <c:pt idx="819">
                  <c:v>41501</c:v>
                </c:pt>
                <c:pt idx="820">
                  <c:v>41502</c:v>
                </c:pt>
                <c:pt idx="821">
                  <c:v>41505</c:v>
                </c:pt>
                <c:pt idx="822">
                  <c:v>41507</c:v>
                </c:pt>
                <c:pt idx="823">
                  <c:v>41516</c:v>
                </c:pt>
                <c:pt idx="824">
                  <c:v>41520</c:v>
                </c:pt>
                <c:pt idx="825">
                  <c:v>41522</c:v>
                </c:pt>
                <c:pt idx="826">
                  <c:v>41523</c:v>
                </c:pt>
                <c:pt idx="827">
                  <c:v>41526</c:v>
                </c:pt>
                <c:pt idx="828">
                  <c:v>41527</c:v>
                </c:pt>
                <c:pt idx="829">
                  <c:v>41529</c:v>
                </c:pt>
                <c:pt idx="830">
                  <c:v>41534</c:v>
                </c:pt>
                <c:pt idx="831">
                  <c:v>41535</c:v>
                </c:pt>
                <c:pt idx="832">
                  <c:v>41554</c:v>
                </c:pt>
                <c:pt idx="833">
                  <c:v>41557</c:v>
                </c:pt>
                <c:pt idx="834">
                  <c:v>41558</c:v>
                </c:pt>
                <c:pt idx="835">
                  <c:v>41562</c:v>
                </c:pt>
                <c:pt idx="836">
                  <c:v>41563</c:v>
                </c:pt>
                <c:pt idx="837">
                  <c:v>41564</c:v>
                </c:pt>
                <c:pt idx="838">
                  <c:v>41565</c:v>
                </c:pt>
                <c:pt idx="839">
                  <c:v>41568</c:v>
                </c:pt>
                <c:pt idx="840">
                  <c:v>41569</c:v>
                </c:pt>
                <c:pt idx="841">
                  <c:v>41570</c:v>
                </c:pt>
                <c:pt idx="842">
                  <c:v>41571</c:v>
                </c:pt>
                <c:pt idx="843">
                  <c:v>41572</c:v>
                </c:pt>
                <c:pt idx="844">
                  <c:v>41575</c:v>
                </c:pt>
                <c:pt idx="845">
                  <c:v>41576</c:v>
                </c:pt>
                <c:pt idx="846">
                  <c:v>41577</c:v>
                </c:pt>
                <c:pt idx="847">
                  <c:v>41578</c:v>
                </c:pt>
                <c:pt idx="848">
                  <c:v>41579</c:v>
                </c:pt>
                <c:pt idx="849">
                  <c:v>41582</c:v>
                </c:pt>
                <c:pt idx="850">
                  <c:v>41583</c:v>
                </c:pt>
                <c:pt idx="851">
                  <c:v>41584</c:v>
                </c:pt>
                <c:pt idx="852">
                  <c:v>41585</c:v>
                </c:pt>
                <c:pt idx="853">
                  <c:v>41586</c:v>
                </c:pt>
                <c:pt idx="854">
                  <c:v>41589</c:v>
                </c:pt>
                <c:pt idx="855">
                  <c:v>41590</c:v>
                </c:pt>
                <c:pt idx="856">
                  <c:v>41591</c:v>
                </c:pt>
                <c:pt idx="857">
                  <c:v>41593</c:v>
                </c:pt>
                <c:pt idx="858">
                  <c:v>41596</c:v>
                </c:pt>
                <c:pt idx="859">
                  <c:v>41598</c:v>
                </c:pt>
                <c:pt idx="860">
                  <c:v>41599</c:v>
                </c:pt>
                <c:pt idx="861">
                  <c:v>41600</c:v>
                </c:pt>
                <c:pt idx="862">
                  <c:v>41603</c:v>
                </c:pt>
                <c:pt idx="863">
                  <c:v>41604</c:v>
                </c:pt>
                <c:pt idx="864">
                  <c:v>41605</c:v>
                </c:pt>
                <c:pt idx="865">
                  <c:v>41606</c:v>
                </c:pt>
                <c:pt idx="866">
                  <c:v>41607</c:v>
                </c:pt>
                <c:pt idx="867">
                  <c:v>41610</c:v>
                </c:pt>
                <c:pt idx="868">
                  <c:v>41611</c:v>
                </c:pt>
                <c:pt idx="869">
                  <c:v>41612</c:v>
                </c:pt>
                <c:pt idx="870">
                  <c:v>41613</c:v>
                </c:pt>
                <c:pt idx="871">
                  <c:v>41614</c:v>
                </c:pt>
                <c:pt idx="872">
                  <c:v>41617</c:v>
                </c:pt>
                <c:pt idx="873">
                  <c:v>41618</c:v>
                </c:pt>
                <c:pt idx="874">
                  <c:v>41619</c:v>
                </c:pt>
                <c:pt idx="875">
                  <c:v>41620</c:v>
                </c:pt>
                <c:pt idx="876">
                  <c:v>41621</c:v>
                </c:pt>
                <c:pt idx="877">
                  <c:v>41624</c:v>
                </c:pt>
                <c:pt idx="878">
                  <c:v>41625</c:v>
                </c:pt>
                <c:pt idx="879">
                  <c:v>41626</c:v>
                </c:pt>
                <c:pt idx="880">
                  <c:v>41627</c:v>
                </c:pt>
                <c:pt idx="881">
                  <c:v>41635</c:v>
                </c:pt>
                <c:pt idx="882">
                  <c:v>41639</c:v>
                </c:pt>
                <c:pt idx="883">
                  <c:v>41641</c:v>
                </c:pt>
                <c:pt idx="884">
                  <c:v>41642</c:v>
                </c:pt>
                <c:pt idx="885">
                  <c:v>41645</c:v>
                </c:pt>
                <c:pt idx="886">
                  <c:v>41646</c:v>
                </c:pt>
                <c:pt idx="887">
                  <c:v>41647</c:v>
                </c:pt>
                <c:pt idx="888">
                  <c:v>41648</c:v>
                </c:pt>
                <c:pt idx="889">
                  <c:v>41649</c:v>
                </c:pt>
                <c:pt idx="890">
                  <c:v>41652</c:v>
                </c:pt>
                <c:pt idx="891">
                  <c:v>41653</c:v>
                </c:pt>
                <c:pt idx="892">
                  <c:v>41654</c:v>
                </c:pt>
                <c:pt idx="893">
                  <c:v>41655</c:v>
                </c:pt>
                <c:pt idx="894">
                  <c:v>41656</c:v>
                </c:pt>
                <c:pt idx="895">
                  <c:v>41659</c:v>
                </c:pt>
                <c:pt idx="896">
                  <c:v>41660</c:v>
                </c:pt>
                <c:pt idx="897">
                  <c:v>41661</c:v>
                </c:pt>
                <c:pt idx="898">
                  <c:v>41662</c:v>
                </c:pt>
                <c:pt idx="899">
                  <c:v>41663</c:v>
                </c:pt>
                <c:pt idx="900">
                  <c:v>41666</c:v>
                </c:pt>
                <c:pt idx="901">
                  <c:v>41667</c:v>
                </c:pt>
                <c:pt idx="902">
                  <c:v>41668</c:v>
                </c:pt>
                <c:pt idx="903">
                  <c:v>41669</c:v>
                </c:pt>
                <c:pt idx="904">
                  <c:v>41673</c:v>
                </c:pt>
                <c:pt idx="905">
                  <c:v>41674</c:v>
                </c:pt>
                <c:pt idx="906">
                  <c:v>41675</c:v>
                </c:pt>
                <c:pt idx="907">
                  <c:v>41676</c:v>
                </c:pt>
                <c:pt idx="908">
                  <c:v>41677</c:v>
                </c:pt>
                <c:pt idx="909">
                  <c:v>41680</c:v>
                </c:pt>
                <c:pt idx="910">
                  <c:v>41681</c:v>
                </c:pt>
                <c:pt idx="911">
                  <c:v>41682</c:v>
                </c:pt>
                <c:pt idx="912">
                  <c:v>41683</c:v>
                </c:pt>
                <c:pt idx="913">
                  <c:v>41684</c:v>
                </c:pt>
                <c:pt idx="914">
                  <c:v>41687</c:v>
                </c:pt>
                <c:pt idx="915">
                  <c:v>41688</c:v>
                </c:pt>
                <c:pt idx="916">
                  <c:v>41689</c:v>
                </c:pt>
                <c:pt idx="917">
                  <c:v>41690</c:v>
                </c:pt>
                <c:pt idx="918">
                  <c:v>41691</c:v>
                </c:pt>
                <c:pt idx="919">
                  <c:v>41694</c:v>
                </c:pt>
                <c:pt idx="920">
                  <c:v>41695</c:v>
                </c:pt>
                <c:pt idx="921">
                  <c:v>41696</c:v>
                </c:pt>
                <c:pt idx="922">
                  <c:v>41697</c:v>
                </c:pt>
                <c:pt idx="923">
                  <c:v>41702</c:v>
                </c:pt>
                <c:pt idx="924">
                  <c:v>41703</c:v>
                </c:pt>
                <c:pt idx="925">
                  <c:v>41704</c:v>
                </c:pt>
                <c:pt idx="926">
                  <c:v>41705</c:v>
                </c:pt>
                <c:pt idx="927">
                  <c:v>41708</c:v>
                </c:pt>
                <c:pt idx="928">
                  <c:v>41709</c:v>
                </c:pt>
                <c:pt idx="929">
                  <c:v>41710</c:v>
                </c:pt>
                <c:pt idx="930">
                  <c:v>41711</c:v>
                </c:pt>
                <c:pt idx="931">
                  <c:v>41715</c:v>
                </c:pt>
                <c:pt idx="932">
                  <c:v>41716</c:v>
                </c:pt>
                <c:pt idx="933">
                  <c:v>41717</c:v>
                </c:pt>
                <c:pt idx="934">
                  <c:v>41718</c:v>
                </c:pt>
                <c:pt idx="935">
                  <c:v>41719</c:v>
                </c:pt>
                <c:pt idx="936">
                  <c:v>41722</c:v>
                </c:pt>
                <c:pt idx="937">
                  <c:v>41723</c:v>
                </c:pt>
                <c:pt idx="938">
                  <c:v>41724</c:v>
                </c:pt>
                <c:pt idx="939">
                  <c:v>41725</c:v>
                </c:pt>
                <c:pt idx="940">
                  <c:v>41726</c:v>
                </c:pt>
                <c:pt idx="941">
                  <c:v>41729</c:v>
                </c:pt>
                <c:pt idx="942">
                  <c:v>41730</c:v>
                </c:pt>
                <c:pt idx="943">
                  <c:v>41731</c:v>
                </c:pt>
                <c:pt idx="944">
                  <c:v>41732</c:v>
                </c:pt>
                <c:pt idx="945">
                  <c:v>41733</c:v>
                </c:pt>
                <c:pt idx="946">
                  <c:v>41736</c:v>
                </c:pt>
                <c:pt idx="947">
                  <c:v>41737</c:v>
                </c:pt>
                <c:pt idx="948">
                  <c:v>41738</c:v>
                </c:pt>
                <c:pt idx="949">
                  <c:v>41739</c:v>
                </c:pt>
                <c:pt idx="950">
                  <c:v>41740</c:v>
                </c:pt>
                <c:pt idx="951">
                  <c:v>41743</c:v>
                </c:pt>
                <c:pt idx="952">
                  <c:v>41744</c:v>
                </c:pt>
                <c:pt idx="953">
                  <c:v>41745</c:v>
                </c:pt>
                <c:pt idx="954">
                  <c:v>41746</c:v>
                </c:pt>
                <c:pt idx="955">
                  <c:v>41750</c:v>
                </c:pt>
                <c:pt idx="956">
                  <c:v>41751</c:v>
                </c:pt>
                <c:pt idx="957">
                  <c:v>41752</c:v>
                </c:pt>
                <c:pt idx="958">
                  <c:v>41753</c:v>
                </c:pt>
                <c:pt idx="959">
                  <c:v>41754</c:v>
                </c:pt>
                <c:pt idx="960">
                  <c:v>41757</c:v>
                </c:pt>
                <c:pt idx="961">
                  <c:v>41758</c:v>
                </c:pt>
                <c:pt idx="962">
                  <c:v>41761</c:v>
                </c:pt>
                <c:pt idx="963">
                  <c:v>41764</c:v>
                </c:pt>
                <c:pt idx="964">
                  <c:v>41765</c:v>
                </c:pt>
                <c:pt idx="965">
                  <c:v>41766</c:v>
                </c:pt>
                <c:pt idx="966">
                  <c:v>41767</c:v>
                </c:pt>
                <c:pt idx="967">
                  <c:v>41768</c:v>
                </c:pt>
                <c:pt idx="968">
                  <c:v>41771</c:v>
                </c:pt>
                <c:pt idx="969">
                  <c:v>41772</c:v>
                </c:pt>
                <c:pt idx="970">
                  <c:v>41773</c:v>
                </c:pt>
                <c:pt idx="971">
                  <c:v>41774</c:v>
                </c:pt>
                <c:pt idx="972">
                  <c:v>41775</c:v>
                </c:pt>
                <c:pt idx="973">
                  <c:v>41778</c:v>
                </c:pt>
                <c:pt idx="974">
                  <c:v>41779</c:v>
                </c:pt>
                <c:pt idx="975">
                  <c:v>41780</c:v>
                </c:pt>
                <c:pt idx="976">
                  <c:v>41781</c:v>
                </c:pt>
                <c:pt idx="977">
                  <c:v>41782</c:v>
                </c:pt>
                <c:pt idx="978">
                  <c:v>41785</c:v>
                </c:pt>
                <c:pt idx="979">
                  <c:v>41786</c:v>
                </c:pt>
                <c:pt idx="980">
                  <c:v>41787</c:v>
                </c:pt>
                <c:pt idx="981">
                  <c:v>41788</c:v>
                </c:pt>
                <c:pt idx="982">
                  <c:v>41789</c:v>
                </c:pt>
                <c:pt idx="983">
                  <c:v>41792</c:v>
                </c:pt>
                <c:pt idx="984">
                  <c:v>41793</c:v>
                </c:pt>
                <c:pt idx="985">
                  <c:v>41794</c:v>
                </c:pt>
                <c:pt idx="986">
                  <c:v>41795</c:v>
                </c:pt>
                <c:pt idx="987">
                  <c:v>41796</c:v>
                </c:pt>
                <c:pt idx="988">
                  <c:v>41799</c:v>
                </c:pt>
                <c:pt idx="989">
                  <c:v>41800</c:v>
                </c:pt>
                <c:pt idx="990">
                  <c:v>41801</c:v>
                </c:pt>
                <c:pt idx="991">
                  <c:v>41802</c:v>
                </c:pt>
                <c:pt idx="992">
                  <c:v>41803</c:v>
                </c:pt>
                <c:pt idx="993">
                  <c:v>41806</c:v>
                </c:pt>
                <c:pt idx="994">
                  <c:v>41807</c:v>
                </c:pt>
                <c:pt idx="995">
                  <c:v>41808</c:v>
                </c:pt>
                <c:pt idx="996">
                  <c:v>41809</c:v>
                </c:pt>
                <c:pt idx="997">
                  <c:v>41810</c:v>
                </c:pt>
                <c:pt idx="998">
                  <c:v>41813</c:v>
                </c:pt>
                <c:pt idx="999">
                  <c:v>41814</c:v>
                </c:pt>
                <c:pt idx="1000">
                  <c:v>41815</c:v>
                </c:pt>
                <c:pt idx="1001">
                  <c:v>41816</c:v>
                </c:pt>
                <c:pt idx="1002">
                  <c:v>41817</c:v>
                </c:pt>
                <c:pt idx="1003">
                  <c:v>41820</c:v>
                </c:pt>
                <c:pt idx="1004">
                  <c:v>41821</c:v>
                </c:pt>
                <c:pt idx="1005">
                  <c:v>41822</c:v>
                </c:pt>
                <c:pt idx="1006">
                  <c:v>41823</c:v>
                </c:pt>
                <c:pt idx="1007">
                  <c:v>41824</c:v>
                </c:pt>
                <c:pt idx="1008">
                  <c:v>41827</c:v>
                </c:pt>
                <c:pt idx="1009">
                  <c:v>41828</c:v>
                </c:pt>
                <c:pt idx="1010">
                  <c:v>41829</c:v>
                </c:pt>
                <c:pt idx="1011">
                  <c:v>41830</c:v>
                </c:pt>
                <c:pt idx="1012">
                  <c:v>41831</c:v>
                </c:pt>
                <c:pt idx="1013">
                  <c:v>41834</c:v>
                </c:pt>
                <c:pt idx="1014">
                  <c:v>41835</c:v>
                </c:pt>
                <c:pt idx="1015">
                  <c:v>41836</c:v>
                </c:pt>
                <c:pt idx="1016">
                  <c:v>41837</c:v>
                </c:pt>
                <c:pt idx="1017">
                  <c:v>41838</c:v>
                </c:pt>
                <c:pt idx="1018">
                  <c:v>41841</c:v>
                </c:pt>
                <c:pt idx="1019">
                  <c:v>41842</c:v>
                </c:pt>
                <c:pt idx="1020">
                  <c:v>41843</c:v>
                </c:pt>
                <c:pt idx="1021">
                  <c:v>41844</c:v>
                </c:pt>
                <c:pt idx="1022">
                  <c:v>41845</c:v>
                </c:pt>
                <c:pt idx="1023">
                  <c:v>41848</c:v>
                </c:pt>
                <c:pt idx="1024">
                  <c:v>41849</c:v>
                </c:pt>
                <c:pt idx="1025">
                  <c:v>41850</c:v>
                </c:pt>
                <c:pt idx="1026">
                  <c:v>41851</c:v>
                </c:pt>
                <c:pt idx="1027">
                  <c:v>41852</c:v>
                </c:pt>
                <c:pt idx="1028">
                  <c:v>41855</c:v>
                </c:pt>
                <c:pt idx="1029">
                  <c:v>41856</c:v>
                </c:pt>
                <c:pt idx="1030">
                  <c:v>41857</c:v>
                </c:pt>
                <c:pt idx="1031">
                  <c:v>41858</c:v>
                </c:pt>
                <c:pt idx="1032">
                  <c:v>41859</c:v>
                </c:pt>
                <c:pt idx="1033">
                  <c:v>41862</c:v>
                </c:pt>
                <c:pt idx="1034">
                  <c:v>41863</c:v>
                </c:pt>
                <c:pt idx="1035">
                  <c:v>41864</c:v>
                </c:pt>
                <c:pt idx="1036">
                  <c:v>41865</c:v>
                </c:pt>
                <c:pt idx="1037">
                  <c:v>41866</c:v>
                </c:pt>
                <c:pt idx="1038">
                  <c:v>41869</c:v>
                </c:pt>
                <c:pt idx="1039">
                  <c:v>41870</c:v>
                </c:pt>
                <c:pt idx="1040">
                  <c:v>41871</c:v>
                </c:pt>
                <c:pt idx="1041">
                  <c:v>41872</c:v>
                </c:pt>
                <c:pt idx="1042">
                  <c:v>41873</c:v>
                </c:pt>
                <c:pt idx="1043">
                  <c:v>41876</c:v>
                </c:pt>
                <c:pt idx="1044">
                  <c:v>41877</c:v>
                </c:pt>
                <c:pt idx="1045">
                  <c:v>41878</c:v>
                </c:pt>
                <c:pt idx="1046">
                  <c:v>41879</c:v>
                </c:pt>
                <c:pt idx="1047">
                  <c:v>41880</c:v>
                </c:pt>
                <c:pt idx="1048">
                  <c:v>41883</c:v>
                </c:pt>
                <c:pt idx="1049">
                  <c:v>41884</c:v>
                </c:pt>
                <c:pt idx="1050">
                  <c:v>41885</c:v>
                </c:pt>
                <c:pt idx="1051">
                  <c:v>41886</c:v>
                </c:pt>
                <c:pt idx="1052">
                  <c:v>41887</c:v>
                </c:pt>
                <c:pt idx="1053">
                  <c:v>41890</c:v>
                </c:pt>
                <c:pt idx="1054">
                  <c:v>41891</c:v>
                </c:pt>
                <c:pt idx="1055">
                  <c:v>41892</c:v>
                </c:pt>
                <c:pt idx="1056">
                  <c:v>41893</c:v>
                </c:pt>
                <c:pt idx="1057">
                  <c:v>41894</c:v>
                </c:pt>
                <c:pt idx="1058">
                  <c:v>41897</c:v>
                </c:pt>
                <c:pt idx="1059">
                  <c:v>41898</c:v>
                </c:pt>
                <c:pt idx="1060">
                  <c:v>41899</c:v>
                </c:pt>
                <c:pt idx="1061">
                  <c:v>41900</c:v>
                </c:pt>
                <c:pt idx="1062">
                  <c:v>41901</c:v>
                </c:pt>
                <c:pt idx="1063">
                  <c:v>41904</c:v>
                </c:pt>
                <c:pt idx="1064">
                  <c:v>41905</c:v>
                </c:pt>
                <c:pt idx="1065">
                  <c:v>41906</c:v>
                </c:pt>
                <c:pt idx="1066">
                  <c:v>41907</c:v>
                </c:pt>
                <c:pt idx="1067">
                  <c:v>41908</c:v>
                </c:pt>
                <c:pt idx="1068">
                  <c:v>41911</c:v>
                </c:pt>
                <c:pt idx="1069">
                  <c:v>41912</c:v>
                </c:pt>
                <c:pt idx="1070">
                  <c:v>41913</c:v>
                </c:pt>
                <c:pt idx="1071">
                  <c:v>41914</c:v>
                </c:pt>
                <c:pt idx="1072">
                  <c:v>41915</c:v>
                </c:pt>
                <c:pt idx="1073">
                  <c:v>41918</c:v>
                </c:pt>
                <c:pt idx="1074">
                  <c:v>41919</c:v>
                </c:pt>
                <c:pt idx="1075">
                  <c:v>41920</c:v>
                </c:pt>
                <c:pt idx="1076">
                  <c:v>41921</c:v>
                </c:pt>
                <c:pt idx="1077">
                  <c:v>41922</c:v>
                </c:pt>
                <c:pt idx="1078">
                  <c:v>41925</c:v>
                </c:pt>
                <c:pt idx="1079">
                  <c:v>41926</c:v>
                </c:pt>
                <c:pt idx="1080">
                  <c:v>41927</c:v>
                </c:pt>
                <c:pt idx="1081">
                  <c:v>41928</c:v>
                </c:pt>
                <c:pt idx="1082">
                  <c:v>41929</c:v>
                </c:pt>
                <c:pt idx="1083">
                  <c:v>41932</c:v>
                </c:pt>
                <c:pt idx="1084">
                  <c:v>41933</c:v>
                </c:pt>
                <c:pt idx="1085">
                  <c:v>41934</c:v>
                </c:pt>
                <c:pt idx="1086">
                  <c:v>41935</c:v>
                </c:pt>
                <c:pt idx="1087">
                  <c:v>41936</c:v>
                </c:pt>
                <c:pt idx="1088">
                  <c:v>41939</c:v>
                </c:pt>
                <c:pt idx="1089">
                  <c:v>41940</c:v>
                </c:pt>
                <c:pt idx="1090">
                  <c:v>41941</c:v>
                </c:pt>
                <c:pt idx="1091">
                  <c:v>41942</c:v>
                </c:pt>
                <c:pt idx="1092">
                  <c:v>41943</c:v>
                </c:pt>
                <c:pt idx="1093">
                  <c:v>41946</c:v>
                </c:pt>
                <c:pt idx="1094">
                  <c:v>41947</c:v>
                </c:pt>
                <c:pt idx="1095">
                  <c:v>41948</c:v>
                </c:pt>
                <c:pt idx="1096">
                  <c:v>41949</c:v>
                </c:pt>
                <c:pt idx="1097">
                  <c:v>41950</c:v>
                </c:pt>
                <c:pt idx="1098">
                  <c:v>41953</c:v>
                </c:pt>
                <c:pt idx="1099">
                  <c:v>41954</c:v>
                </c:pt>
                <c:pt idx="1100">
                  <c:v>41955</c:v>
                </c:pt>
                <c:pt idx="1101">
                  <c:v>41956</c:v>
                </c:pt>
                <c:pt idx="1102">
                  <c:v>41957</c:v>
                </c:pt>
                <c:pt idx="1103">
                  <c:v>41960</c:v>
                </c:pt>
                <c:pt idx="1104">
                  <c:v>41961</c:v>
                </c:pt>
                <c:pt idx="1105">
                  <c:v>41962</c:v>
                </c:pt>
                <c:pt idx="1106">
                  <c:v>41963</c:v>
                </c:pt>
                <c:pt idx="1107">
                  <c:v>41964</c:v>
                </c:pt>
                <c:pt idx="1108">
                  <c:v>41967</c:v>
                </c:pt>
                <c:pt idx="1109">
                  <c:v>41968</c:v>
                </c:pt>
                <c:pt idx="1110">
                  <c:v>41969</c:v>
                </c:pt>
                <c:pt idx="1111">
                  <c:v>41970</c:v>
                </c:pt>
                <c:pt idx="1112">
                  <c:v>41971</c:v>
                </c:pt>
                <c:pt idx="1113">
                  <c:v>41974</c:v>
                </c:pt>
                <c:pt idx="1114">
                  <c:v>41975</c:v>
                </c:pt>
                <c:pt idx="1115">
                  <c:v>41976</c:v>
                </c:pt>
                <c:pt idx="1116">
                  <c:v>41977</c:v>
                </c:pt>
                <c:pt idx="1117">
                  <c:v>41978</c:v>
                </c:pt>
                <c:pt idx="1118">
                  <c:v>41981</c:v>
                </c:pt>
                <c:pt idx="1119">
                  <c:v>41982</c:v>
                </c:pt>
                <c:pt idx="1120">
                  <c:v>41983</c:v>
                </c:pt>
                <c:pt idx="1121">
                  <c:v>41984</c:v>
                </c:pt>
                <c:pt idx="1122">
                  <c:v>41985</c:v>
                </c:pt>
                <c:pt idx="1123">
                  <c:v>41988</c:v>
                </c:pt>
                <c:pt idx="1124">
                  <c:v>41989</c:v>
                </c:pt>
                <c:pt idx="1125">
                  <c:v>41990</c:v>
                </c:pt>
                <c:pt idx="1126">
                  <c:v>41991</c:v>
                </c:pt>
                <c:pt idx="1127">
                  <c:v>41992</c:v>
                </c:pt>
                <c:pt idx="1128">
                  <c:v>41995</c:v>
                </c:pt>
                <c:pt idx="1129">
                  <c:v>41996</c:v>
                </c:pt>
                <c:pt idx="1130">
                  <c:v>41997</c:v>
                </c:pt>
                <c:pt idx="1131">
                  <c:v>42002</c:v>
                </c:pt>
                <c:pt idx="1132">
                  <c:v>42003</c:v>
                </c:pt>
                <c:pt idx="1133">
                  <c:v>42004</c:v>
                </c:pt>
                <c:pt idx="1134">
                  <c:v>42006</c:v>
                </c:pt>
                <c:pt idx="1135">
                  <c:v>42009</c:v>
                </c:pt>
                <c:pt idx="1136">
                  <c:v>42010</c:v>
                </c:pt>
                <c:pt idx="1137">
                  <c:v>42011</c:v>
                </c:pt>
                <c:pt idx="1138">
                  <c:v>42012</c:v>
                </c:pt>
                <c:pt idx="1139">
                  <c:v>42013</c:v>
                </c:pt>
                <c:pt idx="1140">
                  <c:v>42016</c:v>
                </c:pt>
                <c:pt idx="1141">
                  <c:v>42017</c:v>
                </c:pt>
                <c:pt idx="1142">
                  <c:v>42018</c:v>
                </c:pt>
                <c:pt idx="1143">
                  <c:v>42019</c:v>
                </c:pt>
                <c:pt idx="1144">
                  <c:v>42020</c:v>
                </c:pt>
                <c:pt idx="1145">
                  <c:v>42023</c:v>
                </c:pt>
                <c:pt idx="1146">
                  <c:v>42024</c:v>
                </c:pt>
                <c:pt idx="1147">
                  <c:v>42025</c:v>
                </c:pt>
                <c:pt idx="1148">
                  <c:v>42026</c:v>
                </c:pt>
                <c:pt idx="1149">
                  <c:v>42027</c:v>
                </c:pt>
                <c:pt idx="1150">
                  <c:v>42030</c:v>
                </c:pt>
                <c:pt idx="1151">
                  <c:v>42031</c:v>
                </c:pt>
                <c:pt idx="1152">
                  <c:v>42032</c:v>
                </c:pt>
                <c:pt idx="1153">
                  <c:v>42033</c:v>
                </c:pt>
                <c:pt idx="1154">
                  <c:v>42034</c:v>
                </c:pt>
                <c:pt idx="1155">
                  <c:v>42037</c:v>
                </c:pt>
                <c:pt idx="1156">
                  <c:v>42038</c:v>
                </c:pt>
                <c:pt idx="1157">
                  <c:v>42039</c:v>
                </c:pt>
                <c:pt idx="1158">
                  <c:v>42040</c:v>
                </c:pt>
                <c:pt idx="1159">
                  <c:v>42041</c:v>
                </c:pt>
                <c:pt idx="1160">
                  <c:v>42044</c:v>
                </c:pt>
                <c:pt idx="1161">
                  <c:v>42045</c:v>
                </c:pt>
                <c:pt idx="1162">
                  <c:v>42046</c:v>
                </c:pt>
                <c:pt idx="1163">
                  <c:v>42047</c:v>
                </c:pt>
                <c:pt idx="1164">
                  <c:v>42048</c:v>
                </c:pt>
                <c:pt idx="1165">
                  <c:v>42051</c:v>
                </c:pt>
                <c:pt idx="1166">
                  <c:v>42052</c:v>
                </c:pt>
                <c:pt idx="1167">
                  <c:v>42053</c:v>
                </c:pt>
                <c:pt idx="1168">
                  <c:v>42054</c:v>
                </c:pt>
                <c:pt idx="1169">
                  <c:v>42055</c:v>
                </c:pt>
                <c:pt idx="1170">
                  <c:v>42058</c:v>
                </c:pt>
                <c:pt idx="1171">
                  <c:v>42059</c:v>
                </c:pt>
                <c:pt idx="1172">
                  <c:v>42060</c:v>
                </c:pt>
                <c:pt idx="1173">
                  <c:v>42061</c:v>
                </c:pt>
                <c:pt idx="1174">
                  <c:v>42062</c:v>
                </c:pt>
                <c:pt idx="1175">
                  <c:v>42065</c:v>
                </c:pt>
                <c:pt idx="1176">
                  <c:v>42066</c:v>
                </c:pt>
                <c:pt idx="1177">
                  <c:v>42067</c:v>
                </c:pt>
                <c:pt idx="1178">
                  <c:v>42068</c:v>
                </c:pt>
                <c:pt idx="1179">
                  <c:v>42069</c:v>
                </c:pt>
                <c:pt idx="1180">
                  <c:v>42072</c:v>
                </c:pt>
                <c:pt idx="1181">
                  <c:v>42073</c:v>
                </c:pt>
                <c:pt idx="1182">
                  <c:v>42074</c:v>
                </c:pt>
                <c:pt idx="1183">
                  <c:v>42075</c:v>
                </c:pt>
                <c:pt idx="1184">
                  <c:v>42076</c:v>
                </c:pt>
                <c:pt idx="1185">
                  <c:v>42079</c:v>
                </c:pt>
                <c:pt idx="1186">
                  <c:v>42080</c:v>
                </c:pt>
                <c:pt idx="1187">
                  <c:v>42081</c:v>
                </c:pt>
                <c:pt idx="1188">
                  <c:v>42082</c:v>
                </c:pt>
                <c:pt idx="1189">
                  <c:v>42083</c:v>
                </c:pt>
                <c:pt idx="1190">
                  <c:v>42086</c:v>
                </c:pt>
                <c:pt idx="1191">
                  <c:v>42087</c:v>
                </c:pt>
                <c:pt idx="1192">
                  <c:v>42088</c:v>
                </c:pt>
                <c:pt idx="1193">
                  <c:v>42089</c:v>
                </c:pt>
                <c:pt idx="1194">
                  <c:v>42090</c:v>
                </c:pt>
                <c:pt idx="1195">
                  <c:v>42093</c:v>
                </c:pt>
                <c:pt idx="1196">
                  <c:v>42094</c:v>
                </c:pt>
                <c:pt idx="1197">
                  <c:v>42095</c:v>
                </c:pt>
                <c:pt idx="1198">
                  <c:v>42096</c:v>
                </c:pt>
                <c:pt idx="1199">
                  <c:v>42100</c:v>
                </c:pt>
                <c:pt idx="1200">
                  <c:v>42101</c:v>
                </c:pt>
                <c:pt idx="1201">
                  <c:v>42102</c:v>
                </c:pt>
                <c:pt idx="1202">
                  <c:v>42103</c:v>
                </c:pt>
                <c:pt idx="1203">
                  <c:v>42104</c:v>
                </c:pt>
                <c:pt idx="1204">
                  <c:v>42107</c:v>
                </c:pt>
                <c:pt idx="1205">
                  <c:v>42108</c:v>
                </c:pt>
                <c:pt idx="1206">
                  <c:v>42109</c:v>
                </c:pt>
                <c:pt idx="1207">
                  <c:v>42110</c:v>
                </c:pt>
                <c:pt idx="1208">
                  <c:v>42111</c:v>
                </c:pt>
                <c:pt idx="1209">
                  <c:v>42114</c:v>
                </c:pt>
                <c:pt idx="1210">
                  <c:v>42115</c:v>
                </c:pt>
                <c:pt idx="1211">
                  <c:v>42116</c:v>
                </c:pt>
                <c:pt idx="1212">
                  <c:v>42117</c:v>
                </c:pt>
                <c:pt idx="1213">
                  <c:v>42118</c:v>
                </c:pt>
                <c:pt idx="1214">
                  <c:v>42121</c:v>
                </c:pt>
                <c:pt idx="1215">
                  <c:v>42122</c:v>
                </c:pt>
                <c:pt idx="1216">
                  <c:v>42123</c:v>
                </c:pt>
                <c:pt idx="1217">
                  <c:v>42124</c:v>
                </c:pt>
                <c:pt idx="1218">
                  <c:v>42125</c:v>
                </c:pt>
                <c:pt idx="1219">
                  <c:v>42128</c:v>
                </c:pt>
                <c:pt idx="1220">
                  <c:v>42129</c:v>
                </c:pt>
                <c:pt idx="1221">
                  <c:v>42130</c:v>
                </c:pt>
                <c:pt idx="1222">
                  <c:v>42131</c:v>
                </c:pt>
                <c:pt idx="1223">
                  <c:v>42132</c:v>
                </c:pt>
                <c:pt idx="1224">
                  <c:v>42135</c:v>
                </c:pt>
                <c:pt idx="1225">
                  <c:v>42136</c:v>
                </c:pt>
                <c:pt idx="1226">
                  <c:v>42137</c:v>
                </c:pt>
                <c:pt idx="1227">
                  <c:v>42138</c:v>
                </c:pt>
                <c:pt idx="1228">
                  <c:v>42139</c:v>
                </c:pt>
                <c:pt idx="1229">
                  <c:v>42142</c:v>
                </c:pt>
                <c:pt idx="1230">
                  <c:v>42143</c:v>
                </c:pt>
                <c:pt idx="1231">
                  <c:v>42144</c:v>
                </c:pt>
                <c:pt idx="1232">
                  <c:v>42145</c:v>
                </c:pt>
                <c:pt idx="1233">
                  <c:v>42146</c:v>
                </c:pt>
                <c:pt idx="1234">
                  <c:v>42150</c:v>
                </c:pt>
                <c:pt idx="1235">
                  <c:v>42151</c:v>
                </c:pt>
                <c:pt idx="1236">
                  <c:v>42152</c:v>
                </c:pt>
                <c:pt idx="1237">
                  <c:v>42153</c:v>
                </c:pt>
                <c:pt idx="1238">
                  <c:v>42157</c:v>
                </c:pt>
                <c:pt idx="1239">
                  <c:v>42158</c:v>
                </c:pt>
                <c:pt idx="1240">
                  <c:v>42159</c:v>
                </c:pt>
                <c:pt idx="1241">
                  <c:v>42160</c:v>
                </c:pt>
                <c:pt idx="1242">
                  <c:v>42163</c:v>
                </c:pt>
                <c:pt idx="1243">
                  <c:v>42164</c:v>
                </c:pt>
                <c:pt idx="1244">
                  <c:v>42165</c:v>
                </c:pt>
                <c:pt idx="1245">
                  <c:v>42166</c:v>
                </c:pt>
                <c:pt idx="1246">
                  <c:v>42167</c:v>
                </c:pt>
                <c:pt idx="1247">
                  <c:v>42170</c:v>
                </c:pt>
                <c:pt idx="1248">
                  <c:v>42171</c:v>
                </c:pt>
                <c:pt idx="1249">
                  <c:v>42172</c:v>
                </c:pt>
                <c:pt idx="1250">
                  <c:v>42173</c:v>
                </c:pt>
                <c:pt idx="1251">
                  <c:v>42174</c:v>
                </c:pt>
                <c:pt idx="1252">
                  <c:v>42177</c:v>
                </c:pt>
                <c:pt idx="1253">
                  <c:v>42178</c:v>
                </c:pt>
                <c:pt idx="1254">
                  <c:v>42179</c:v>
                </c:pt>
                <c:pt idx="1255">
                  <c:v>42180</c:v>
                </c:pt>
                <c:pt idx="1256">
                  <c:v>42181</c:v>
                </c:pt>
                <c:pt idx="1257">
                  <c:v>42184</c:v>
                </c:pt>
                <c:pt idx="1258">
                  <c:v>42185</c:v>
                </c:pt>
                <c:pt idx="1259">
                  <c:v>42186</c:v>
                </c:pt>
                <c:pt idx="1260">
                  <c:v>42187</c:v>
                </c:pt>
                <c:pt idx="1261">
                  <c:v>42188</c:v>
                </c:pt>
                <c:pt idx="1262">
                  <c:v>42191</c:v>
                </c:pt>
                <c:pt idx="1263">
                  <c:v>42192</c:v>
                </c:pt>
                <c:pt idx="1264">
                  <c:v>42193</c:v>
                </c:pt>
                <c:pt idx="1265">
                  <c:v>42194</c:v>
                </c:pt>
                <c:pt idx="1266">
                  <c:v>42195</c:v>
                </c:pt>
                <c:pt idx="1267">
                  <c:v>42198</c:v>
                </c:pt>
                <c:pt idx="1268">
                  <c:v>42199</c:v>
                </c:pt>
                <c:pt idx="1269">
                  <c:v>42200</c:v>
                </c:pt>
                <c:pt idx="1270">
                  <c:v>42201</c:v>
                </c:pt>
                <c:pt idx="1271">
                  <c:v>42205</c:v>
                </c:pt>
                <c:pt idx="1272">
                  <c:v>42206</c:v>
                </c:pt>
                <c:pt idx="1273">
                  <c:v>42207</c:v>
                </c:pt>
                <c:pt idx="1274">
                  <c:v>42208</c:v>
                </c:pt>
                <c:pt idx="1275">
                  <c:v>42209</c:v>
                </c:pt>
                <c:pt idx="1276">
                  <c:v>42212</c:v>
                </c:pt>
                <c:pt idx="1277">
                  <c:v>42213</c:v>
                </c:pt>
                <c:pt idx="1278">
                  <c:v>42214</c:v>
                </c:pt>
                <c:pt idx="1279">
                  <c:v>42215</c:v>
                </c:pt>
                <c:pt idx="1280">
                  <c:v>42216</c:v>
                </c:pt>
                <c:pt idx="1281">
                  <c:v>42219</c:v>
                </c:pt>
                <c:pt idx="1282">
                  <c:v>42220</c:v>
                </c:pt>
                <c:pt idx="1283">
                  <c:v>42221</c:v>
                </c:pt>
                <c:pt idx="1284">
                  <c:v>42222</c:v>
                </c:pt>
                <c:pt idx="1285">
                  <c:v>42227</c:v>
                </c:pt>
                <c:pt idx="1286">
                  <c:v>42228</c:v>
                </c:pt>
                <c:pt idx="1287">
                  <c:v>42229</c:v>
                </c:pt>
                <c:pt idx="1288">
                  <c:v>42230</c:v>
                </c:pt>
                <c:pt idx="1289">
                  <c:v>42233</c:v>
                </c:pt>
                <c:pt idx="1290">
                  <c:v>42234</c:v>
                </c:pt>
                <c:pt idx="1291">
                  <c:v>42235</c:v>
                </c:pt>
                <c:pt idx="1292">
                  <c:v>42236</c:v>
                </c:pt>
                <c:pt idx="1293">
                  <c:v>42237</c:v>
                </c:pt>
                <c:pt idx="1294">
                  <c:v>42240</c:v>
                </c:pt>
                <c:pt idx="1295">
                  <c:v>42241</c:v>
                </c:pt>
                <c:pt idx="1296">
                  <c:v>42242</c:v>
                </c:pt>
                <c:pt idx="1297">
                  <c:v>42243</c:v>
                </c:pt>
                <c:pt idx="1298">
                  <c:v>42244</c:v>
                </c:pt>
                <c:pt idx="1299">
                  <c:v>42247</c:v>
                </c:pt>
                <c:pt idx="1300">
                  <c:v>42248</c:v>
                </c:pt>
                <c:pt idx="1301">
                  <c:v>42249</c:v>
                </c:pt>
                <c:pt idx="1302">
                  <c:v>42250</c:v>
                </c:pt>
                <c:pt idx="1303">
                  <c:v>42251</c:v>
                </c:pt>
                <c:pt idx="1304">
                  <c:v>42254</c:v>
                </c:pt>
                <c:pt idx="1305">
                  <c:v>42255</c:v>
                </c:pt>
                <c:pt idx="1306">
                  <c:v>42256</c:v>
                </c:pt>
                <c:pt idx="1307">
                  <c:v>42257</c:v>
                </c:pt>
                <c:pt idx="1308">
                  <c:v>42261</c:v>
                </c:pt>
                <c:pt idx="1309">
                  <c:v>42262</c:v>
                </c:pt>
                <c:pt idx="1310">
                  <c:v>42263</c:v>
                </c:pt>
                <c:pt idx="1311">
                  <c:v>42264</c:v>
                </c:pt>
                <c:pt idx="1312">
                  <c:v>42265</c:v>
                </c:pt>
                <c:pt idx="1313">
                  <c:v>42268</c:v>
                </c:pt>
                <c:pt idx="1314">
                  <c:v>42269</c:v>
                </c:pt>
                <c:pt idx="1315">
                  <c:v>42270</c:v>
                </c:pt>
                <c:pt idx="1316">
                  <c:v>42272</c:v>
                </c:pt>
                <c:pt idx="1317">
                  <c:v>42275</c:v>
                </c:pt>
                <c:pt idx="1318">
                  <c:v>42276</c:v>
                </c:pt>
                <c:pt idx="1319">
                  <c:v>42277</c:v>
                </c:pt>
                <c:pt idx="1320">
                  <c:v>42278</c:v>
                </c:pt>
                <c:pt idx="1321">
                  <c:v>42279</c:v>
                </c:pt>
                <c:pt idx="1322">
                  <c:v>42282</c:v>
                </c:pt>
                <c:pt idx="1323">
                  <c:v>42283</c:v>
                </c:pt>
                <c:pt idx="1324">
                  <c:v>42284</c:v>
                </c:pt>
                <c:pt idx="1325">
                  <c:v>42285</c:v>
                </c:pt>
                <c:pt idx="1326">
                  <c:v>42286</c:v>
                </c:pt>
                <c:pt idx="1327">
                  <c:v>42289</c:v>
                </c:pt>
                <c:pt idx="1328">
                  <c:v>42290</c:v>
                </c:pt>
                <c:pt idx="1329">
                  <c:v>42291</c:v>
                </c:pt>
                <c:pt idx="1330">
                  <c:v>42292</c:v>
                </c:pt>
                <c:pt idx="1331">
                  <c:v>42293</c:v>
                </c:pt>
                <c:pt idx="1332">
                  <c:v>42296</c:v>
                </c:pt>
                <c:pt idx="1333">
                  <c:v>42297</c:v>
                </c:pt>
                <c:pt idx="1334">
                  <c:v>42298</c:v>
                </c:pt>
                <c:pt idx="1335">
                  <c:v>42299</c:v>
                </c:pt>
                <c:pt idx="1336">
                  <c:v>42300</c:v>
                </c:pt>
                <c:pt idx="1337">
                  <c:v>42303</c:v>
                </c:pt>
                <c:pt idx="1338">
                  <c:v>42304</c:v>
                </c:pt>
                <c:pt idx="1339">
                  <c:v>42305</c:v>
                </c:pt>
                <c:pt idx="1340">
                  <c:v>42306</c:v>
                </c:pt>
                <c:pt idx="1341">
                  <c:v>42307</c:v>
                </c:pt>
                <c:pt idx="1342">
                  <c:v>42310</c:v>
                </c:pt>
                <c:pt idx="1343">
                  <c:v>42311</c:v>
                </c:pt>
                <c:pt idx="1344">
                  <c:v>42312</c:v>
                </c:pt>
                <c:pt idx="1345">
                  <c:v>42313</c:v>
                </c:pt>
                <c:pt idx="1346">
                  <c:v>42314</c:v>
                </c:pt>
                <c:pt idx="1347">
                  <c:v>42317</c:v>
                </c:pt>
                <c:pt idx="1348">
                  <c:v>42319</c:v>
                </c:pt>
                <c:pt idx="1349">
                  <c:v>42320</c:v>
                </c:pt>
                <c:pt idx="1350">
                  <c:v>42321</c:v>
                </c:pt>
                <c:pt idx="1351">
                  <c:v>42324</c:v>
                </c:pt>
                <c:pt idx="1352">
                  <c:v>42325</c:v>
                </c:pt>
                <c:pt idx="1353">
                  <c:v>42326</c:v>
                </c:pt>
                <c:pt idx="1354">
                  <c:v>42327</c:v>
                </c:pt>
                <c:pt idx="1355">
                  <c:v>42328</c:v>
                </c:pt>
                <c:pt idx="1356">
                  <c:v>42331</c:v>
                </c:pt>
                <c:pt idx="1357">
                  <c:v>42332</c:v>
                </c:pt>
                <c:pt idx="1358">
                  <c:v>42333</c:v>
                </c:pt>
                <c:pt idx="1359">
                  <c:v>42334</c:v>
                </c:pt>
                <c:pt idx="1360">
                  <c:v>42335</c:v>
                </c:pt>
                <c:pt idx="1361">
                  <c:v>42338</c:v>
                </c:pt>
                <c:pt idx="1362">
                  <c:v>42339</c:v>
                </c:pt>
                <c:pt idx="1363">
                  <c:v>42340</c:v>
                </c:pt>
                <c:pt idx="1364">
                  <c:v>42341</c:v>
                </c:pt>
                <c:pt idx="1365">
                  <c:v>42342</c:v>
                </c:pt>
                <c:pt idx="1366">
                  <c:v>42345</c:v>
                </c:pt>
                <c:pt idx="1367">
                  <c:v>42346</c:v>
                </c:pt>
                <c:pt idx="1368">
                  <c:v>42347</c:v>
                </c:pt>
                <c:pt idx="1369">
                  <c:v>42348</c:v>
                </c:pt>
                <c:pt idx="1370">
                  <c:v>42349</c:v>
                </c:pt>
                <c:pt idx="1371">
                  <c:v>42352</c:v>
                </c:pt>
                <c:pt idx="1372">
                  <c:v>42353</c:v>
                </c:pt>
                <c:pt idx="1373">
                  <c:v>42354</c:v>
                </c:pt>
                <c:pt idx="1374">
                  <c:v>42355</c:v>
                </c:pt>
                <c:pt idx="1375">
                  <c:v>42356</c:v>
                </c:pt>
                <c:pt idx="1376">
                  <c:v>42359</c:v>
                </c:pt>
                <c:pt idx="1377">
                  <c:v>42360</c:v>
                </c:pt>
                <c:pt idx="1378">
                  <c:v>42361</c:v>
                </c:pt>
                <c:pt idx="1379">
                  <c:v>42362</c:v>
                </c:pt>
                <c:pt idx="1380">
                  <c:v>42366</c:v>
                </c:pt>
                <c:pt idx="1381">
                  <c:v>42367</c:v>
                </c:pt>
                <c:pt idx="1382">
                  <c:v>42368</c:v>
                </c:pt>
                <c:pt idx="1383">
                  <c:v>42369</c:v>
                </c:pt>
                <c:pt idx="1384">
                  <c:v>42370</c:v>
                </c:pt>
                <c:pt idx="1385">
                  <c:v>42374</c:v>
                </c:pt>
                <c:pt idx="1386">
                  <c:v>42375</c:v>
                </c:pt>
                <c:pt idx="1387">
                  <c:v>42376</c:v>
                </c:pt>
                <c:pt idx="1388">
                  <c:v>42377</c:v>
                </c:pt>
                <c:pt idx="1389">
                  <c:v>42380</c:v>
                </c:pt>
                <c:pt idx="1390">
                  <c:v>42381</c:v>
                </c:pt>
                <c:pt idx="1391">
                  <c:v>42382</c:v>
                </c:pt>
                <c:pt idx="1392">
                  <c:v>42383</c:v>
                </c:pt>
                <c:pt idx="1393">
                  <c:v>42384</c:v>
                </c:pt>
                <c:pt idx="1394">
                  <c:v>42387</c:v>
                </c:pt>
                <c:pt idx="1395">
                  <c:v>42388</c:v>
                </c:pt>
                <c:pt idx="1396">
                  <c:v>42389</c:v>
                </c:pt>
                <c:pt idx="1397">
                  <c:v>42390</c:v>
                </c:pt>
                <c:pt idx="1398">
                  <c:v>42391</c:v>
                </c:pt>
                <c:pt idx="1399">
                  <c:v>42394</c:v>
                </c:pt>
                <c:pt idx="1400">
                  <c:v>42395</c:v>
                </c:pt>
                <c:pt idx="1401">
                  <c:v>42396</c:v>
                </c:pt>
                <c:pt idx="1402">
                  <c:v>42397</c:v>
                </c:pt>
                <c:pt idx="1403">
                  <c:v>42398</c:v>
                </c:pt>
                <c:pt idx="1404">
                  <c:v>42401</c:v>
                </c:pt>
                <c:pt idx="1405">
                  <c:v>42402</c:v>
                </c:pt>
                <c:pt idx="1406">
                  <c:v>42403</c:v>
                </c:pt>
                <c:pt idx="1407">
                  <c:v>42404</c:v>
                </c:pt>
                <c:pt idx="1408">
                  <c:v>42405</c:v>
                </c:pt>
                <c:pt idx="1409">
                  <c:v>42410</c:v>
                </c:pt>
                <c:pt idx="1410">
                  <c:v>42411</c:v>
                </c:pt>
                <c:pt idx="1411">
                  <c:v>42412</c:v>
                </c:pt>
                <c:pt idx="1412">
                  <c:v>42415</c:v>
                </c:pt>
                <c:pt idx="1413">
                  <c:v>42416</c:v>
                </c:pt>
                <c:pt idx="1414">
                  <c:v>42417</c:v>
                </c:pt>
                <c:pt idx="1415">
                  <c:v>42418</c:v>
                </c:pt>
                <c:pt idx="1416">
                  <c:v>42419</c:v>
                </c:pt>
                <c:pt idx="1417">
                  <c:v>42422</c:v>
                </c:pt>
                <c:pt idx="1418">
                  <c:v>42423</c:v>
                </c:pt>
                <c:pt idx="1419">
                  <c:v>42424</c:v>
                </c:pt>
                <c:pt idx="1420">
                  <c:v>42425</c:v>
                </c:pt>
                <c:pt idx="1421">
                  <c:v>42426</c:v>
                </c:pt>
                <c:pt idx="1422">
                  <c:v>42429</c:v>
                </c:pt>
                <c:pt idx="1423">
                  <c:v>42430</c:v>
                </c:pt>
                <c:pt idx="1424">
                  <c:v>42431</c:v>
                </c:pt>
                <c:pt idx="1425">
                  <c:v>42432</c:v>
                </c:pt>
                <c:pt idx="1426">
                  <c:v>42433</c:v>
                </c:pt>
                <c:pt idx="1427">
                  <c:v>42436</c:v>
                </c:pt>
                <c:pt idx="1428">
                  <c:v>42437</c:v>
                </c:pt>
                <c:pt idx="1429">
                  <c:v>42438</c:v>
                </c:pt>
                <c:pt idx="1430">
                  <c:v>42439</c:v>
                </c:pt>
                <c:pt idx="1431">
                  <c:v>42440</c:v>
                </c:pt>
                <c:pt idx="1432">
                  <c:v>42443</c:v>
                </c:pt>
                <c:pt idx="1433">
                  <c:v>42444</c:v>
                </c:pt>
                <c:pt idx="1434">
                  <c:v>42445</c:v>
                </c:pt>
                <c:pt idx="1435">
                  <c:v>42446</c:v>
                </c:pt>
                <c:pt idx="1436">
                  <c:v>42447</c:v>
                </c:pt>
                <c:pt idx="1437">
                  <c:v>42450</c:v>
                </c:pt>
                <c:pt idx="1438">
                  <c:v>42451</c:v>
                </c:pt>
                <c:pt idx="1439">
                  <c:v>42452</c:v>
                </c:pt>
                <c:pt idx="1440">
                  <c:v>42453</c:v>
                </c:pt>
                <c:pt idx="1441">
                  <c:v>42457</c:v>
                </c:pt>
                <c:pt idx="1442">
                  <c:v>42458</c:v>
                </c:pt>
                <c:pt idx="1443">
                  <c:v>42459</c:v>
                </c:pt>
                <c:pt idx="1444">
                  <c:v>42460</c:v>
                </c:pt>
                <c:pt idx="1445">
                  <c:v>42461</c:v>
                </c:pt>
                <c:pt idx="1446">
                  <c:v>42464</c:v>
                </c:pt>
                <c:pt idx="1447">
                  <c:v>42465</c:v>
                </c:pt>
                <c:pt idx="1448">
                  <c:v>42466</c:v>
                </c:pt>
                <c:pt idx="1449">
                  <c:v>42467</c:v>
                </c:pt>
                <c:pt idx="1450">
                  <c:v>42468</c:v>
                </c:pt>
                <c:pt idx="1451">
                  <c:v>42471</c:v>
                </c:pt>
                <c:pt idx="1452">
                  <c:v>42472</c:v>
                </c:pt>
                <c:pt idx="1453">
                  <c:v>42473</c:v>
                </c:pt>
                <c:pt idx="1454">
                  <c:v>42474</c:v>
                </c:pt>
                <c:pt idx="1455">
                  <c:v>42475</c:v>
                </c:pt>
                <c:pt idx="1456">
                  <c:v>42478</c:v>
                </c:pt>
                <c:pt idx="1457">
                  <c:v>42479</c:v>
                </c:pt>
                <c:pt idx="1458">
                  <c:v>42480</c:v>
                </c:pt>
                <c:pt idx="1459">
                  <c:v>42481</c:v>
                </c:pt>
                <c:pt idx="1460">
                  <c:v>42482</c:v>
                </c:pt>
                <c:pt idx="1461">
                  <c:v>42485</c:v>
                </c:pt>
                <c:pt idx="1462">
                  <c:v>42486</c:v>
                </c:pt>
                <c:pt idx="1463">
                  <c:v>42487</c:v>
                </c:pt>
                <c:pt idx="1464">
                  <c:v>42488</c:v>
                </c:pt>
                <c:pt idx="1465">
                  <c:v>42489</c:v>
                </c:pt>
                <c:pt idx="1466">
                  <c:v>42492</c:v>
                </c:pt>
                <c:pt idx="1467">
                  <c:v>42493</c:v>
                </c:pt>
                <c:pt idx="1468">
                  <c:v>42494</c:v>
                </c:pt>
                <c:pt idx="1469">
                  <c:v>42495</c:v>
                </c:pt>
                <c:pt idx="1470">
                  <c:v>42496</c:v>
                </c:pt>
                <c:pt idx="1471">
                  <c:v>42499</c:v>
                </c:pt>
                <c:pt idx="1472">
                  <c:v>42500</c:v>
                </c:pt>
                <c:pt idx="1473">
                  <c:v>42501</c:v>
                </c:pt>
                <c:pt idx="1474">
                  <c:v>42502</c:v>
                </c:pt>
                <c:pt idx="1475">
                  <c:v>42503</c:v>
                </c:pt>
                <c:pt idx="1476">
                  <c:v>42506</c:v>
                </c:pt>
                <c:pt idx="1477">
                  <c:v>42507</c:v>
                </c:pt>
                <c:pt idx="1478">
                  <c:v>42508</c:v>
                </c:pt>
                <c:pt idx="1479">
                  <c:v>42509</c:v>
                </c:pt>
                <c:pt idx="1480">
                  <c:v>42510</c:v>
                </c:pt>
                <c:pt idx="1481">
                  <c:v>42513</c:v>
                </c:pt>
                <c:pt idx="1482">
                  <c:v>42514</c:v>
                </c:pt>
                <c:pt idx="1483">
                  <c:v>42515</c:v>
                </c:pt>
                <c:pt idx="1484">
                  <c:v>42516</c:v>
                </c:pt>
                <c:pt idx="1485">
                  <c:v>42517</c:v>
                </c:pt>
                <c:pt idx="1486">
                  <c:v>42521</c:v>
                </c:pt>
                <c:pt idx="1487">
                  <c:v>42522</c:v>
                </c:pt>
                <c:pt idx="1488">
                  <c:v>42523</c:v>
                </c:pt>
                <c:pt idx="1489">
                  <c:v>42524</c:v>
                </c:pt>
                <c:pt idx="1490">
                  <c:v>42527</c:v>
                </c:pt>
                <c:pt idx="1491">
                  <c:v>42528</c:v>
                </c:pt>
                <c:pt idx="1492">
                  <c:v>42529</c:v>
                </c:pt>
                <c:pt idx="1493">
                  <c:v>42530</c:v>
                </c:pt>
                <c:pt idx="1494">
                  <c:v>42531</c:v>
                </c:pt>
                <c:pt idx="1495">
                  <c:v>42534</c:v>
                </c:pt>
                <c:pt idx="1496">
                  <c:v>42535</c:v>
                </c:pt>
                <c:pt idx="1497">
                  <c:v>42536</c:v>
                </c:pt>
                <c:pt idx="1498">
                  <c:v>42537</c:v>
                </c:pt>
                <c:pt idx="1499">
                  <c:v>42538</c:v>
                </c:pt>
                <c:pt idx="1500">
                  <c:v>42541</c:v>
                </c:pt>
                <c:pt idx="1501">
                  <c:v>42542</c:v>
                </c:pt>
                <c:pt idx="1502">
                  <c:v>42543</c:v>
                </c:pt>
                <c:pt idx="1503">
                  <c:v>42544</c:v>
                </c:pt>
                <c:pt idx="1504">
                  <c:v>42545</c:v>
                </c:pt>
                <c:pt idx="1505">
                  <c:v>42548</c:v>
                </c:pt>
                <c:pt idx="1506">
                  <c:v>42549</c:v>
                </c:pt>
                <c:pt idx="1507">
                  <c:v>42550</c:v>
                </c:pt>
                <c:pt idx="1508">
                  <c:v>42551</c:v>
                </c:pt>
                <c:pt idx="1509">
                  <c:v>42552</c:v>
                </c:pt>
                <c:pt idx="1510">
                  <c:v>42555</c:v>
                </c:pt>
                <c:pt idx="1511">
                  <c:v>42556</c:v>
                </c:pt>
                <c:pt idx="1512">
                  <c:v>42557</c:v>
                </c:pt>
                <c:pt idx="1513">
                  <c:v>42558</c:v>
                </c:pt>
                <c:pt idx="1514">
                  <c:v>42559</c:v>
                </c:pt>
                <c:pt idx="1515">
                  <c:v>42562</c:v>
                </c:pt>
                <c:pt idx="1516">
                  <c:v>42563</c:v>
                </c:pt>
                <c:pt idx="1517">
                  <c:v>42564</c:v>
                </c:pt>
                <c:pt idx="1518">
                  <c:v>42565</c:v>
                </c:pt>
                <c:pt idx="1519">
                  <c:v>42566</c:v>
                </c:pt>
                <c:pt idx="1520">
                  <c:v>42569</c:v>
                </c:pt>
                <c:pt idx="1521">
                  <c:v>42570</c:v>
                </c:pt>
                <c:pt idx="1522">
                  <c:v>42571</c:v>
                </c:pt>
                <c:pt idx="1523">
                  <c:v>42572</c:v>
                </c:pt>
                <c:pt idx="1524">
                  <c:v>42573</c:v>
                </c:pt>
                <c:pt idx="1525">
                  <c:v>42576</c:v>
                </c:pt>
                <c:pt idx="1526">
                  <c:v>42577</c:v>
                </c:pt>
                <c:pt idx="1527">
                  <c:v>42578</c:v>
                </c:pt>
                <c:pt idx="1528">
                  <c:v>42579</c:v>
                </c:pt>
                <c:pt idx="1529">
                  <c:v>42580</c:v>
                </c:pt>
                <c:pt idx="1530">
                  <c:v>42583</c:v>
                </c:pt>
                <c:pt idx="1531">
                  <c:v>42584</c:v>
                </c:pt>
                <c:pt idx="1532">
                  <c:v>42585</c:v>
                </c:pt>
                <c:pt idx="1533">
                  <c:v>42586</c:v>
                </c:pt>
                <c:pt idx="1534">
                  <c:v>42587</c:v>
                </c:pt>
                <c:pt idx="1535">
                  <c:v>42590</c:v>
                </c:pt>
                <c:pt idx="1536">
                  <c:v>42591</c:v>
                </c:pt>
                <c:pt idx="1537">
                  <c:v>42592</c:v>
                </c:pt>
                <c:pt idx="1538">
                  <c:v>42593</c:v>
                </c:pt>
                <c:pt idx="1539">
                  <c:v>42594</c:v>
                </c:pt>
                <c:pt idx="1540">
                  <c:v>42597</c:v>
                </c:pt>
                <c:pt idx="1541">
                  <c:v>42598</c:v>
                </c:pt>
                <c:pt idx="1542">
                  <c:v>42599</c:v>
                </c:pt>
                <c:pt idx="1543">
                  <c:v>42600</c:v>
                </c:pt>
                <c:pt idx="1544">
                  <c:v>42601</c:v>
                </c:pt>
                <c:pt idx="1545">
                  <c:v>42604</c:v>
                </c:pt>
                <c:pt idx="1546">
                  <c:v>42605</c:v>
                </c:pt>
                <c:pt idx="1547">
                  <c:v>42606</c:v>
                </c:pt>
                <c:pt idx="1548">
                  <c:v>42607</c:v>
                </c:pt>
                <c:pt idx="1549">
                  <c:v>42608</c:v>
                </c:pt>
                <c:pt idx="1550">
                  <c:v>42611</c:v>
                </c:pt>
                <c:pt idx="1551">
                  <c:v>42612</c:v>
                </c:pt>
                <c:pt idx="1552">
                  <c:v>42613</c:v>
                </c:pt>
                <c:pt idx="1553">
                  <c:v>42614</c:v>
                </c:pt>
                <c:pt idx="1554">
                  <c:v>42615</c:v>
                </c:pt>
                <c:pt idx="1555">
                  <c:v>42618</c:v>
                </c:pt>
                <c:pt idx="1556">
                  <c:v>42619</c:v>
                </c:pt>
                <c:pt idx="1557">
                  <c:v>42620</c:v>
                </c:pt>
                <c:pt idx="1558">
                  <c:v>42621</c:v>
                </c:pt>
                <c:pt idx="1559">
                  <c:v>42622</c:v>
                </c:pt>
                <c:pt idx="1560">
                  <c:v>42625</c:v>
                </c:pt>
                <c:pt idx="1561">
                  <c:v>42626</c:v>
                </c:pt>
                <c:pt idx="1562">
                  <c:v>42627</c:v>
                </c:pt>
                <c:pt idx="1563">
                  <c:v>42628</c:v>
                </c:pt>
                <c:pt idx="1564">
                  <c:v>42629</c:v>
                </c:pt>
                <c:pt idx="1565">
                  <c:v>42632</c:v>
                </c:pt>
                <c:pt idx="1566">
                  <c:v>42633</c:v>
                </c:pt>
                <c:pt idx="1567">
                  <c:v>42634</c:v>
                </c:pt>
                <c:pt idx="1568">
                  <c:v>42635</c:v>
                </c:pt>
                <c:pt idx="1569">
                  <c:v>42636</c:v>
                </c:pt>
                <c:pt idx="1570">
                  <c:v>42639</c:v>
                </c:pt>
                <c:pt idx="1571">
                  <c:v>42640</c:v>
                </c:pt>
                <c:pt idx="1572">
                  <c:v>42641</c:v>
                </c:pt>
                <c:pt idx="1573">
                  <c:v>42642</c:v>
                </c:pt>
                <c:pt idx="1574">
                  <c:v>42643</c:v>
                </c:pt>
                <c:pt idx="1575">
                  <c:v>42646</c:v>
                </c:pt>
                <c:pt idx="1576">
                  <c:v>42647</c:v>
                </c:pt>
                <c:pt idx="1577">
                  <c:v>42648</c:v>
                </c:pt>
                <c:pt idx="1578">
                  <c:v>42649</c:v>
                </c:pt>
                <c:pt idx="1579">
                  <c:v>42650</c:v>
                </c:pt>
                <c:pt idx="1580">
                  <c:v>42653</c:v>
                </c:pt>
                <c:pt idx="1581">
                  <c:v>42654</c:v>
                </c:pt>
                <c:pt idx="1582">
                  <c:v>42655</c:v>
                </c:pt>
                <c:pt idx="1583">
                  <c:v>42656</c:v>
                </c:pt>
                <c:pt idx="1584">
                  <c:v>42657</c:v>
                </c:pt>
                <c:pt idx="1585">
                  <c:v>42660</c:v>
                </c:pt>
                <c:pt idx="1586">
                  <c:v>42661</c:v>
                </c:pt>
                <c:pt idx="1587">
                  <c:v>42662</c:v>
                </c:pt>
                <c:pt idx="1588">
                  <c:v>42663</c:v>
                </c:pt>
                <c:pt idx="1589">
                  <c:v>42664</c:v>
                </c:pt>
                <c:pt idx="1590">
                  <c:v>42667</c:v>
                </c:pt>
                <c:pt idx="1591">
                  <c:v>42668</c:v>
                </c:pt>
                <c:pt idx="1592">
                  <c:v>42669</c:v>
                </c:pt>
                <c:pt idx="1593">
                  <c:v>42670</c:v>
                </c:pt>
                <c:pt idx="1594">
                  <c:v>42671</c:v>
                </c:pt>
                <c:pt idx="1595">
                  <c:v>42674</c:v>
                </c:pt>
                <c:pt idx="1596">
                  <c:v>42675</c:v>
                </c:pt>
                <c:pt idx="1597">
                  <c:v>42676</c:v>
                </c:pt>
                <c:pt idx="1598">
                  <c:v>42677</c:v>
                </c:pt>
                <c:pt idx="1599">
                  <c:v>42678</c:v>
                </c:pt>
                <c:pt idx="1600">
                  <c:v>42681</c:v>
                </c:pt>
                <c:pt idx="1601">
                  <c:v>42682</c:v>
                </c:pt>
                <c:pt idx="1602">
                  <c:v>42683</c:v>
                </c:pt>
                <c:pt idx="1603">
                  <c:v>42684</c:v>
                </c:pt>
                <c:pt idx="1604">
                  <c:v>42685</c:v>
                </c:pt>
                <c:pt idx="1605">
                  <c:v>42688</c:v>
                </c:pt>
                <c:pt idx="1606">
                  <c:v>42689</c:v>
                </c:pt>
                <c:pt idx="1607">
                  <c:v>42690</c:v>
                </c:pt>
                <c:pt idx="1608">
                  <c:v>42691</c:v>
                </c:pt>
                <c:pt idx="1609">
                  <c:v>42692</c:v>
                </c:pt>
                <c:pt idx="1610">
                  <c:v>42695</c:v>
                </c:pt>
                <c:pt idx="1611">
                  <c:v>42696</c:v>
                </c:pt>
                <c:pt idx="1612">
                  <c:v>42697</c:v>
                </c:pt>
                <c:pt idx="1613">
                  <c:v>42698</c:v>
                </c:pt>
                <c:pt idx="1614">
                  <c:v>42699</c:v>
                </c:pt>
                <c:pt idx="1615">
                  <c:v>42702</c:v>
                </c:pt>
                <c:pt idx="1616">
                  <c:v>42703</c:v>
                </c:pt>
                <c:pt idx="1617">
                  <c:v>42704</c:v>
                </c:pt>
                <c:pt idx="1618">
                  <c:v>42705</c:v>
                </c:pt>
                <c:pt idx="1619">
                  <c:v>42706</c:v>
                </c:pt>
                <c:pt idx="1620">
                  <c:v>42709</c:v>
                </c:pt>
                <c:pt idx="1621">
                  <c:v>42710</c:v>
                </c:pt>
                <c:pt idx="1622">
                  <c:v>42711</c:v>
                </c:pt>
                <c:pt idx="1623">
                  <c:v>42712</c:v>
                </c:pt>
                <c:pt idx="1624">
                  <c:v>42713</c:v>
                </c:pt>
                <c:pt idx="1625">
                  <c:v>42716</c:v>
                </c:pt>
                <c:pt idx="1626">
                  <c:v>42717</c:v>
                </c:pt>
                <c:pt idx="1627">
                  <c:v>42718</c:v>
                </c:pt>
                <c:pt idx="1628">
                  <c:v>42719</c:v>
                </c:pt>
                <c:pt idx="1629">
                  <c:v>42720</c:v>
                </c:pt>
                <c:pt idx="1630">
                  <c:v>42723</c:v>
                </c:pt>
                <c:pt idx="1631">
                  <c:v>42724</c:v>
                </c:pt>
                <c:pt idx="1632">
                  <c:v>42725</c:v>
                </c:pt>
                <c:pt idx="1633">
                  <c:v>42726</c:v>
                </c:pt>
                <c:pt idx="1634">
                  <c:v>42727</c:v>
                </c:pt>
                <c:pt idx="1635">
                  <c:v>42730</c:v>
                </c:pt>
                <c:pt idx="1636">
                  <c:v>42731</c:v>
                </c:pt>
                <c:pt idx="1637">
                  <c:v>42732</c:v>
                </c:pt>
                <c:pt idx="1638">
                  <c:v>42733</c:v>
                </c:pt>
                <c:pt idx="1639">
                  <c:v>42734</c:v>
                </c:pt>
                <c:pt idx="1640">
                  <c:v>42737</c:v>
                </c:pt>
                <c:pt idx="1641">
                  <c:v>42738</c:v>
                </c:pt>
                <c:pt idx="1642">
                  <c:v>42739</c:v>
                </c:pt>
                <c:pt idx="1643">
                  <c:v>42740</c:v>
                </c:pt>
                <c:pt idx="1644">
                  <c:v>42741</c:v>
                </c:pt>
                <c:pt idx="1645">
                  <c:v>42744</c:v>
                </c:pt>
                <c:pt idx="1646">
                  <c:v>42745</c:v>
                </c:pt>
                <c:pt idx="1647">
                  <c:v>42746</c:v>
                </c:pt>
                <c:pt idx="1648">
                  <c:v>42747</c:v>
                </c:pt>
                <c:pt idx="1649">
                  <c:v>42748</c:v>
                </c:pt>
                <c:pt idx="1650">
                  <c:v>42751</c:v>
                </c:pt>
                <c:pt idx="1651">
                  <c:v>42752</c:v>
                </c:pt>
                <c:pt idx="1652">
                  <c:v>42753</c:v>
                </c:pt>
                <c:pt idx="1653">
                  <c:v>42754</c:v>
                </c:pt>
                <c:pt idx="1654">
                  <c:v>42755</c:v>
                </c:pt>
                <c:pt idx="1655">
                  <c:v>42758</c:v>
                </c:pt>
                <c:pt idx="1656">
                  <c:v>42759</c:v>
                </c:pt>
                <c:pt idx="1657">
                  <c:v>42760</c:v>
                </c:pt>
                <c:pt idx="1658">
                  <c:v>42761</c:v>
                </c:pt>
                <c:pt idx="1659">
                  <c:v>42762</c:v>
                </c:pt>
                <c:pt idx="1660">
                  <c:v>42765</c:v>
                </c:pt>
                <c:pt idx="1661">
                  <c:v>42766</c:v>
                </c:pt>
                <c:pt idx="1662">
                  <c:v>42767</c:v>
                </c:pt>
                <c:pt idx="1663">
                  <c:v>42768</c:v>
                </c:pt>
                <c:pt idx="1664">
                  <c:v>42769</c:v>
                </c:pt>
                <c:pt idx="1665">
                  <c:v>42772</c:v>
                </c:pt>
                <c:pt idx="1666">
                  <c:v>42773</c:v>
                </c:pt>
                <c:pt idx="1667">
                  <c:v>42774</c:v>
                </c:pt>
                <c:pt idx="1668">
                  <c:v>42775</c:v>
                </c:pt>
                <c:pt idx="1669">
                  <c:v>42776</c:v>
                </c:pt>
                <c:pt idx="1670">
                  <c:v>42779</c:v>
                </c:pt>
                <c:pt idx="1671">
                  <c:v>42780</c:v>
                </c:pt>
                <c:pt idx="1672">
                  <c:v>42781</c:v>
                </c:pt>
                <c:pt idx="1673">
                  <c:v>42782</c:v>
                </c:pt>
                <c:pt idx="1674">
                  <c:v>42783</c:v>
                </c:pt>
                <c:pt idx="1675">
                  <c:v>42786</c:v>
                </c:pt>
                <c:pt idx="1676">
                  <c:v>42787</c:v>
                </c:pt>
                <c:pt idx="1677">
                  <c:v>42788</c:v>
                </c:pt>
                <c:pt idx="1678">
                  <c:v>42789</c:v>
                </c:pt>
                <c:pt idx="1679">
                  <c:v>42790</c:v>
                </c:pt>
                <c:pt idx="1680">
                  <c:v>42793</c:v>
                </c:pt>
                <c:pt idx="1681">
                  <c:v>42794</c:v>
                </c:pt>
                <c:pt idx="1682">
                  <c:v>42795</c:v>
                </c:pt>
                <c:pt idx="1683">
                  <c:v>42796</c:v>
                </c:pt>
                <c:pt idx="1684">
                  <c:v>42797</c:v>
                </c:pt>
                <c:pt idx="1685">
                  <c:v>42800</c:v>
                </c:pt>
                <c:pt idx="1686">
                  <c:v>42801</c:v>
                </c:pt>
                <c:pt idx="1687">
                  <c:v>42802</c:v>
                </c:pt>
                <c:pt idx="1688">
                  <c:v>42803</c:v>
                </c:pt>
                <c:pt idx="1689">
                  <c:v>42804</c:v>
                </c:pt>
                <c:pt idx="1690">
                  <c:v>42807</c:v>
                </c:pt>
                <c:pt idx="1691">
                  <c:v>42808</c:v>
                </c:pt>
                <c:pt idx="1692">
                  <c:v>42809</c:v>
                </c:pt>
                <c:pt idx="1693">
                  <c:v>42810</c:v>
                </c:pt>
                <c:pt idx="1694">
                  <c:v>42811</c:v>
                </c:pt>
                <c:pt idx="1695">
                  <c:v>42814</c:v>
                </c:pt>
                <c:pt idx="1696">
                  <c:v>42815</c:v>
                </c:pt>
                <c:pt idx="1697">
                  <c:v>42816</c:v>
                </c:pt>
                <c:pt idx="1698">
                  <c:v>42817</c:v>
                </c:pt>
                <c:pt idx="1699">
                  <c:v>42818</c:v>
                </c:pt>
                <c:pt idx="1700">
                  <c:v>42821</c:v>
                </c:pt>
                <c:pt idx="1701">
                  <c:v>42822</c:v>
                </c:pt>
                <c:pt idx="1702">
                  <c:v>42823</c:v>
                </c:pt>
                <c:pt idx="1703">
                  <c:v>42824</c:v>
                </c:pt>
                <c:pt idx="1704">
                  <c:v>42825</c:v>
                </c:pt>
                <c:pt idx="1705">
                  <c:v>42828</c:v>
                </c:pt>
                <c:pt idx="1706">
                  <c:v>42829</c:v>
                </c:pt>
                <c:pt idx="1707">
                  <c:v>42830</c:v>
                </c:pt>
                <c:pt idx="1708">
                  <c:v>42831</c:v>
                </c:pt>
                <c:pt idx="1709">
                  <c:v>42832</c:v>
                </c:pt>
                <c:pt idx="1710">
                  <c:v>42835</c:v>
                </c:pt>
                <c:pt idx="1711">
                  <c:v>42836</c:v>
                </c:pt>
                <c:pt idx="1712">
                  <c:v>42837</c:v>
                </c:pt>
                <c:pt idx="1713">
                  <c:v>42838</c:v>
                </c:pt>
                <c:pt idx="1714">
                  <c:v>42842</c:v>
                </c:pt>
                <c:pt idx="1715">
                  <c:v>42843</c:v>
                </c:pt>
                <c:pt idx="1716">
                  <c:v>42844</c:v>
                </c:pt>
                <c:pt idx="1717">
                  <c:v>42845</c:v>
                </c:pt>
                <c:pt idx="1718">
                  <c:v>42846</c:v>
                </c:pt>
                <c:pt idx="1719">
                  <c:v>42849</c:v>
                </c:pt>
                <c:pt idx="1720">
                  <c:v>42850</c:v>
                </c:pt>
                <c:pt idx="1721">
                  <c:v>42851</c:v>
                </c:pt>
                <c:pt idx="1722">
                  <c:v>42852</c:v>
                </c:pt>
                <c:pt idx="1723">
                  <c:v>42853</c:v>
                </c:pt>
                <c:pt idx="1724">
                  <c:v>42856</c:v>
                </c:pt>
                <c:pt idx="1725">
                  <c:v>42857</c:v>
                </c:pt>
                <c:pt idx="1726">
                  <c:v>42858</c:v>
                </c:pt>
                <c:pt idx="1727">
                  <c:v>42859</c:v>
                </c:pt>
                <c:pt idx="1728">
                  <c:v>42860</c:v>
                </c:pt>
                <c:pt idx="1729">
                  <c:v>42863</c:v>
                </c:pt>
                <c:pt idx="1730">
                  <c:v>42864</c:v>
                </c:pt>
                <c:pt idx="1731">
                  <c:v>42865</c:v>
                </c:pt>
                <c:pt idx="1732">
                  <c:v>42866</c:v>
                </c:pt>
                <c:pt idx="1733">
                  <c:v>42867</c:v>
                </c:pt>
                <c:pt idx="1734">
                  <c:v>42870</c:v>
                </c:pt>
                <c:pt idx="1735">
                  <c:v>42871</c:v>
                </c:pt>
                <c:pt idx="1736">
                  <c:v>42872</c:v>
                </c:pt>
                <c:pt idx="1737">
                  <c:v>42873</c:v>
                </c:pt>
                <c:pt idx="1738">
                  <c:v>42874</c:v>
                </c:pt>
                <c:pt idx="1739">
                  <c:v>42877</c:v>
                </c:pt>
                <c:pt idx="1740">
                  <c:v>42878</c:v>
                </c:pt>
                <c:pt idx="1741">
                  <c:v>42879</c:v>
                </c:pt>
                <c:pt idx="1742">
                  <c:v>42880</c:v>
                </c:pt>
                <c:pt idx="1743">
                  <c:v>42881</c:v>
                </c:pt>
                <c:pt idx="1744">
                  <c:v>42884</c:v>
                </c:pt>
                <c:pt idx="1745">
                  <c:v>42885</c:v>
                </c:pt>
                <c:pt idx="1746">
                  <c:v>42886</c:v>
                </c:pt>
                <c:pt idx="1747">
                  <c:v>42887</c:v>
                </c:pt>
                <c:pt idx="1748">
                  <c:v>42888</c:v>
                </c:pt>
                <c:pt idx="1749">
                  <c:v>42891</c:v>
                </c:pt>
                <c:pt idx="1750">
                  <c:v>42892</c:v>
                </c:pt>
                <c:pt idx="1751">
                  <c:v>42893</c:v>
                </c:pt>
                <c:pt idx="1752">
                  <c:v>42894</c:v>
                </c:pt>
                <c:pt idx="1753">
                  <c:v>42895</c:v>
                </c:pt>
                <c:pt idx="1754">
                  <c:v>42898</c:v>
                </c:pt>
                <c:pt idx="1755">
                  <c:v>42899</c:v>
                </c:pt>
                <c:pt idx="1756">
                  <c:v>42900</c:v>
                </c:pt>
                <c:pt idx="1757">
                  <c:v>42901</c:v>
                </c:pt>
                <c:pt idx="1758">
                  <c:v>42902</c:v>
                </c:pt>
                <c:pt idx="1759">
                  <c:v>42905</c:v>
                </c:pt>
                <c:pt idx="1760">
                  <c:v>42906</c:v>
                </c:pt>
                <c:pt idx="1761">
                  <c:v>42907</c:v>
                </c:pt>
                <c:pt idx="1762">
                  <c:v>42908</c:v>
                </c:pt>
                <c:pt idx="1763">
                  <c:v>42909</c:v>
                </c:pt>
                <c:pt idx="1764">
                  <c:v>42912</c:v>
                </c:pt>
                <c:pt idx="1765">
                  <c:v>42913</c:v>
                </c:pt>
                <c:pt idx="1766">
                  <c:v>42914</c:v>
                </c:pt>
                <c:pt idx="1767">
                  <c:v>42915</c:v>
                </c:pt>
                <c:pt idx="1768">
                  <c:v>42916</c:v>
                </c:pt>
                <c:pt idx="1769">
                  <c:v>42919</c:v>
                </c:pt>
                <c:pt idx="1770">
                  <c:v>42920</c:v>
                </c:pt>
                <c:pt idx="1771">
                  <c:v>42921</c:v>
                </c:pt>
                <c:pt idx="1772">
                  <c:v>42922</c:v>
                </c:pt>
                <c:pt idx="1773">
                  <c:v>42923</c:v>
                </c:pt>
                <c:pt idx="1774">
                  <c:v>42926</c:v>
                </c:pt>
                <c:pt idx="1775">
                  <c:v>42927</c:v>
                </c:pt>
                <c:pt idx="1776">
                  <c:v>42928</c:v>
                </c:pt>
                <c:pt idx="1777">
                  <c:v>42929</c:v>
                </c:pt>
                <c:pt idx="1778">
                  <c:v>42930</c:v>
                </c:pt>
                <c:pt idx="1779">
                  <c:v>42933</c:v>
                </c:pt>
                <c:pt idx="1780">
                  <c:v>42934</c:v>
                </c:pt>
                <c:pt idx="1781">
                  <c:v>42935</c:v>
                </c:pt>
                <c:pt idx="1782">
                  <c:v>42936</c:v>
                </c:pt>
                <c:pt idx="1783">
                  <c:v>42937</c:v>
                </c:pt>
                <c:pt idx="1784">
                  <c:v>42940</c:v>
                </c:pt>
                <c:pt idx="1785">
                  <c:v>42941</c:v>
                </c:pt>
                <c:pt idx="1786">
                  <c:v>42942</c:v>
                </c:pt>
                <c:pt idx="1787">
                  <c:v>42943</c:v>
                </c:pt>
                <c:pt idx="1788">
                  <c:v>42944</c:v>
                </c:pt>
                <c:pt idx="1789">
                  <c:v>42947</c:v>
                </c:pt>
                <c:pt idx="1790">
                  <c:v>42948</c:v>
                </c:pt>
                <c:pt idx="1791">
                  <c:v>42949</c:v>
                </c:pt>
                <c:pt idx="1792">
                  <c:v>42950</c:v>
                </c:pt>
                <c:pt idx="1793">
                  <c:v>42951</c:v>
                </c:pt>
                <c:pt idx="1794">
                  <c:v>42954</c:v>
                </c:pt>
                <c:pt idx="1795">
                  <c:v>42955</c:v>
                </c:pt>
                <c:pt idx="1796">
                  <c:v>42956</c:v>
                </c:pt>
                <c:pt idx="1797">
                  <c:v>42957</c:v>
                </c:pt>
                <c:pt idx="1798">
                  <c:v>42958</c:v>
                </c:pt>
                <c:pt idx="1799">
                  <c:v>42961</c:v>
                </c:pt>
                <c:pt idx="1800">
                  <c:v>42962</c:v>
                </c:pt>
                <c:pt idx="1801">
                  <c:v>42963</c:v>
                </c:pt>
                <c:pt idx="1802">
                  <c:v>42964</c:v>
                </c:pt>
                <c:pt idx="1803">
                  <c:v>42965</c:v>
                </c:pt>
                <c:pt idx="1804">
                  <c:v>42968</c:v>
                </c:pt>
                <c:pt idx="1805">
                  <c:v>42969</c:v>
                </c:pt>
                <c:pt idx="1806">
                  <c:v>42970</c:v>
                </c:pt>
                <c:pt idx="1807">
                  <c:v>42971</c:v>
                </c:pt>
                <c:pt idx="1808">
                  <c:v>42972</c:v>
                </c:pt>
                <c:pt idx="1809">
                  <c:v>42975</c:v>
                </c:pt>
                <c:pt idx="1810">
                  <c:v>42976</c:v>
                </c:pt>
                <c:pt idx="1811">
                  <c:v>42977</c:v>
                </c:pt>
                <c:pt idx="1812">
                  <c:v>42978</c:v>
                </c:pt>
                <c:pt idx="1813">
                  <c:v>42979</c:v>
                </c:pt>
                <c:pt idx="1814">
                  <c:v>42982</c:v>
                </c:pt>
                <c:pt idx="1815">
                  <c:v>42983</c:v>
                </c:pt>
                <c:pt idx="1816">
                  <c:v>42984</c:v>
                </c:pt>
                <c:pt idx="1817">
                  <c:v>42985</c:v>
                </c:pt>
                <c:pt idx="1818">
                  <c:v>42986</c:v>
                </c:pt>
                <c:pt idx="1819">
                  <c:v>42989</c:v>
                </c:pt>
                <c:pt idx="1820">
                  <c:v>42990</c:v>
                </c:pt>
                <c:pt idx="1821">
                  <c:v>42991</c:v>
                </c:pt>
                <c:pt idx="1822">
                  <c:v>42992</c:v>
                </c:pt>
                <c:pt idx="1823">
                  <c:v>42993</c:v>
                </c:pt>
                <c:pt idx="1824">
                  <c:v>42996</c:v>
                </c:pt>
                <c:pt idx="1825">
                  <c:v>42997</c:v>
                </c:pt>
                <c:pt idx="1826">
                  <c:v>42998</c:v>
                </c:pt>
                <c:pt idx="1827">
                  <c:v>42999</c:v>
                </c:pt>
                <c:pt idx="1828">
                  <c:v>43000</c:v>
                </c:pt>
                <c:pt idx="1829">
                  <c:v>43003</c:v>
                </c:pt>
                <c:pt idx="1830">
                  <c:v>43004</c:v>
                </c:pt>
                <c:pt idx="1831">
                  <c:v>43005</c:v>
                </c:pt>
                <c:pt idx="1832">
                  <c:v>43006</c:v>
                </c:pt>
                <c:pt idx="1833">
                  <c:v>43007</c:v>
                </c:pt>
                <c:pt idx="1834">
                  <c:v>43010</c:v>
                </c:pt>
                <c:pt idx="1835">
                  <c:v>43011</c:v>
                </c:pt>
                <c:pt idx="1836">
                  <c:v>43012</c:v>
                </c:pt>
                <c:pt idx="1837">
                  <c:v>43013</c:v>
                </c:pt>
                <c:pt idx="1838">
                  <c:v>43014</c:v>
                </c:pt>
                <c:pt idx="1839">
                  <c:v>43017</c:v>
                </c:pt>
                <c:pt idx="1840">
                  <c:v>43018</c:v>
                </c:pt>
                <c:pt idx="1841">
                  <c:v>43019</c:v>
                </c:pt>
                <c:pt idx="1842">
                  <c:v>43020</c:v>
                </c:pt>
                <c:pt idx="1843">
                  <c:v>43021</c:v>
                </c:pt>
                <c:pt idx="1844">
                  <c:v>43024</c:v>
                </c:pt>
                <c:pt idx="1845">
                  <c:v>43025</c:v>
                </c:pt>
                <c:pt idx="1846">
                  <c:v>43026</c:v>
                </c:pt>
                <c:pt idx="1847">
                  <c:v>43027</c:v>
                </c:pt>
                <c:pt idx="1848">
                  <c:v>43028</c:v>
                </c:pt>
                <c:pt idx="1849">
                  <c:v>43031</c:v>
                </c:pt>
                <c:pt idx="1850">
                  <c:v>43032</c:v>
                </c:pt>
                <c:pt idx="1851">
                  <c:v>43033</c:v>
                </c:pt>
                <c:pt idx="1852">
                  <c:v>43034</c:v>
                </c:pt>
                <c:pt idx="1853">
                  <c:v>43035</c:v>
                </c:pt>
                <c:pt idx="1854">
                  <c:v>43038</c:v>
                </c:pt>
                <c:pt idx="1855">
                  <c:v>43039</c:v>
                </c:pt>
                <c:pt idx="1856">
                  <c:v>43040</c:v>
                </c:pt>
                <c:pt idx="1857">
                  <c:v>43041</c:v>
                </c:pt>
                <c:pt idx="1858">
                  <c:v>43042</c:v>
                </c:pt>
                <c:pt idx="1859">
                  <c:v>43045</c:v>
                </c:pt>
                <c:pt idx="1860">
                  <c:v>43046</c:v>
                </c:pt>
                <c:pt idx="1861">
                  <c:v>43047</c:v>
                </c:pt>
                <c:pt idx="1862">
                  <c:v>43048</c:v>
                </c:pt>
                <c:pt idx="1863">
                  <c:v>43049</c:v>
                </c:pt>
                <c:pt idx="1864">
                  <c:v>43052</c:v>
                </c:pt>
                <c:pt idx="1865">
                  <c:v>43053</c:v>
                </c:pt>
                <c:pt idx="1866">
                  <c:v>43054</c:v>
                </c:pt>
                <c:pt idx="1867">
                  <c:v>43055</c:v>
                </c:pt>
                <c:pt idx="1868">
                  <c:v>43056</c:v>
                </c:pt>
                <c:pt idx="1869">
                  <c:v>43059</c:v>
                </c:pt>
                <c:pt idx="1870">
                  <c:v>43060</c:v>
                </c:pt>
                <c:pt idx="1871">
                  <c:v>43061</c:v>
                </c:pt>
                <c:pt idx="1872">
                  <c:v>43062</c:v>
                </c:pt>
                <c:pt idx="1873">
                  <c:v>43063</c:v>
                </c:pt>
                <c:pt idx="1874">
                  <c:v>43066</c:v>
                </c:pt>
                <c:pt idx="1875">
                  <c:v>43067</c:v>
                </c:pt>
                <c:pt idx="1876">
                  <c:v>43068</c:v>
                </c:pt>
                <c:pt idx="1877">
                  <c:v>43069</c:v>
                </c:pt>
                <c:pt idx="1878">
                  <c:v>43070</c:v>
                </c:pt>
                <c:pt idx="1879">
                  <c:v>43073</c:v>
                </c:pt>
                <c:pt idx="1880">
                  <c:v>43074</c:v>
                </c:pt>
                <c:pt idx="1881">
                  <c:v>43075</c:v>
                </c:pt>
                <c:pt idx="1882">
                  <c:v>43076</c:v>
                </c:pt>
                <c:pt idx="1883">
                  <c:v>43077</c:v>
                </c:pt>
                <c:pt idx="1884">
                  <c:v>43080</c:v>
                </c:pt>
                <c:pt idx="1885">
                  <c:v>43081</c:v>
                </c:pt>
                <c:pt idx="1886">
                  <c:v>43082</c:v>
                </c:pt>
                <c:pt idx="1887">
                  <c:v>43083</c:v>
                </c:pt>
                <c:pt idx="1888">
                  <c:v>43084</c:v>
                </c:pt>
                <c:pt idx="1889">
                  <c:v>43087</c:v>
                </c:pt>
                <c:pt idx="1890">
                  <c:v>43088</c:v>
                </c:pt>
                <c:pt idx="1891">
                  <c:v>43089</c:v>
                </c:pt>
                <c:pt idx="1892">
                  <c:v>43090</c:v>
                </c:pt>
                <c:pt idx="1893">
                  <c:v>43091</c:v>
                </c:pt>
                <c:pt idx="1894">
                  <c:v>43095</c:v>
                </c:pt>
                <c:pt idx="1895">
                  <c:v>43096</c:v>
                </c:pt>
                <c:pt idx="1896">
                  <c:v>43097</c:v>
                </c:pt>
                <c:pt idx="1897">
                  <c:v>43098</c:v>
                </c:pt>
                <c:pt idx="1898">
                  <c:v>43102</c:v>
                </c:pt>
                <c:pt idx="1899">
                  <c:v>43103</c:v>
                </c:pt>
                <c:pt idx="1900">
                  <c:v>43104</c:v>
                </c:pt>
                <c:pt idx="1901">
                  <c:v>43105</c:v>
                </c:pt>
                <c:pt idx="1902">
                  <c:v>43108</c:v>
                </c:pt>
                <c:pt idx="1903">
                  <c:v>43109</c:v>
                </c:pt>
                <c:pt idx="1904">
                  <c:v>43110</c:v>
                </c:pt>
                <c:pt idx="1905">
                  <c:v>43111</c:v>
                </c:pt>
                <c:pt idx="1906">
                  <c:v>43112</c:v>
                </c:pt>
                <c:pt idx="1907">
                  <c:v>43115</c:v>
                </c:pt>
                <c:pt idx="1908">
                  <c:v>43116</c:v>
                </c:pt>
                <c:pt idx="1909">
                  <c:v>43117</c:v>
                </c:pt>
                <c:pt idx="1910">
                  <c:v>43118</c:v>
                </c:pt>
                <c:pt idx="1911">
                  <c:v>43119</c:v>
                </c:pt>
                <c:pt idx="1912">
                  <c:v>43122</c:v>
                </c:pt>
                <c:pt idx="1913">
                  <c:v>43123</c:v>
                </c:pt>
                <c:pt idx="1914">
                  <c:v>43124</c:v>
                </c:pt>
                <c:pt idx="1915">
                  <c:v>43125</c:v>
                </c:pt>
                <c:pt idx="1916">
                  <c:v>43126</c:v>
                </c:pt>
                <c:pt idx="1917">
                  <c:v>43129</c:v>
                </c:pt>
                <c:pt idx="1918">
                  <c:v>43130</c:v>
                </c:pt>
                <c:pt idx="1919">
                  <c:v>43131</c:v>
                </c:pt>
                <c:pt idx="1920">
                  <c:v>43132</c:v>
                </c:pt>
                <c:pt idx="1921">
                  <c:v>43133</c:v>
                </c:pt>
                <c:pt idx="1922">
                  <c:v>43136</c:v>
                </c:pt>
                <c:pt idx="1923">
                  <c:v>43137</c:v>
                </c:pt>
                <c:pt idx="1924">
                  <c:v>43138</c:v>
                </c:pt>
                <c:pt idx="1925">
                  <c:v>43139</c:v>
                </c:pt>
                <c:pt idx="1926">
                  <c:v>43140</c:v>
                </c:pt>
                <c:pt idx="1927">
                  <c:v>43143</c:v>
                </c:pt>
                <c:pt idx="1928">
                  <c:v>43144</c:v>
                </c:pt>
                <c:pt idx="1929">
                  <c:v>43145</c:v>
                </c:pt>
                <c:pt idx="1930">
                  <c:v>43146</c:v>
                </c:pt>
                <c:pt idx="1931">
                  <c:v>43147</c:v>
                </c:pt>
                <c:pt idx="1932">
                  <c:v>43150</c:v>
                </c:pt>
                <c:pt idx="1933">
                  <c:v>43151</c:v>
                </c:pt>
                <c:pt idx="1934">
                  <c:v>43152</c:v>
                </c:pt>
                <c:pt idx="1935">
                  <c:v>43153</c:v>
                </c:pt>
                <c:pt idx="1936">
                  <c:v>43154</c:v>
                </c:pt>
                <c:pt idx="1937">
                  <c:v>43157</c:v>
                </c:pt>
                <c:pt idx="1938">
                  <c:v>43158</c:v>
                </c:pt>
                <c:pt idx="1939">
                  <c:v>43159</c:v>
                </c:pt>
                <c:pt idx="1940">
                  <c:v>43160</c:v>
                </c:pt>
                <c:pt idx="1941">
                  <c:v>43161</c:v>
                </c:pt>
                <c:pt idx="1942">
                  <c:v>43164</c:v>
                </c:pt>
                <c:pt idx="1943">
                  <c:v>43165</c:v>
                </c:pt>
                <c:pt idx="1944">
                  <c:v>43166</c:v>
                </c:pt>
                <c:pt idx="1945">
                  <c:v>43167</c:v>
                </c:pt>
                <c:pt idx="1946">
                  <c:v>43168</c:v>
                </c:pt>
                <c:pt idx="1947">
                  <c:v>43171</c:v>
                </c:pt>
                <c:pt idx="1948">
                  <c:v>43172</c:v>
                </c:pt>
                <c:pt idx="1949">
                  <c:v>43173</c:v>
                </c:pt>
                <c:pt idx="1950">
                  <c:v>43174</c:v>
                </c:pt>
                <c:pt idx="1951">
                  <c:v>43175</c:v>
                </c:pt>
                <c:pt idx="1952">
                  <c:v>43178</c:v>
                </c:pt>
                <c:pt idx="1953">
                  <c:v>43179</c:v>
                </c:pt>
                <c:pt idx="1954">
                  <c:v>43180</c:v>
                </c:pt>
                <c:pt idx="1955">
                  <c:v>43181</c:v>
                </c:pt>
                <c:pt idx="1956">
                  <c:v>43182</c:v>
                </c:pt>
                <c:pt idx="1957">
                  <c:v>43185</c:v>
                </c:pt>
                <c:pt idx="1958">
                  <c:v>43186</c:v>
                </c:pt>
                <c:pt idx="1959">
                  <c:v>43187</c:v>
                </c:pt>
                <c:pt idx="1960">
                  <c:v>43188</c:v>
                </c:pt>
                <c:pt idx="1961">
                  <c:v>43192</c:v>
                </c:pt>
                <c:pt idx="1962">
                  <c:v>43193</c:v>
                </c:pt>
                <c:pt idx="1963">
                  <c:v>43194</c:v>
                </c:pt>
                <c:pt idx="1964">
                  <c:v>43195</c:v>
                </c:pt>
                <c:pt idx="1965">
                  <c:v>43196</c:v>
                </c:pt>
                <c:pt idx="1966">
                  <c:v>43199</c:v>
                </c:pt>
                <c:pt idx="1967">
                  <c:v>43200</c:v>
                </c:pt>
                <c:pt idx="1968">
                  <c:v>43201</c:v>
                </c:pt>
                <c:pt idx="1969">
                  <c:v>43202</c:v>
                </c:pt>
                <c:pt idx="1970">
                  <c:v>43203</c:v>
                </c:pt>
                <c:pt idx="1971">
                  <c:v>43206</c:v>
                </c:pt>
                <c:pt idx="1972">
                  <c:v>43207</c:v>
                </c:pt>
                <c:pt idx="1973">
                  <c:v>43208</c:v>
                </c:pt>
                <c:pt idx="1974">
                  <c:v>43209</c:v>
                </c:pt>
                <c:pt idx="1975">
                  <c:v>43210</c:v>
                </c:pt>
                <c:pt idx="1976">
                  <c:v>43213</c:v>
                </c:pt>
                <c:pt idx="1977">
                  <c:v>43214</c:v>
                </c:pt>
                <c:pt idx="1978">
                  <c:v>43215</c:v>
                </c:pt>
                <c:pt idx="1979">
                  <c:v>43216</c:v>
                </c:pt>
                <c:pt idx="1980">
                  <c:v>43217</c:v>
                </c:pt>
                <c:pt idx="1981">
                  <c:v>43220</c:v>
                </c:pt>
                <c:pt idx="1982">
                  <c:v>43221</c:v>
                </c:pt>
                <c:pt idx="1983">
                  <c:v>43222</c:v>
                </c:pt>
                <c:pt idx="1984">
                  <c:v>43223</c:v>
                </c:pt>
                <c:pt idx="1985">
                  <c:v>43224</c:v>
                </c:pt>
                <c:pt idx="1986">
                  <c:v>43227</c:v>
                </c:pt>
                <c:pt idx="1987">
                  <c:v>43228</c:v>
                </c:pt>
                <c:pt idx="1988">
                  <c:v>43229</c:v>
                </c:pt>
                <c:pt idx="1989">
                  <c:v>43230</c:v>
                </c:pt>
                <c:pt idx="1990">
                  <c:v>43231</c:v>
                </c:pt>
                <c:pt idx="1991">
                  <c:v>43234</c:v>
                </c:pt>
                <c:pt idx="1992">
                  <c:v>43235</c:v>
                </c:pt>
                <c:pt idx="1993">
                  <c:v>43236</c:v>
                </c:pt>
                <c:pt idx="1994">
                  <c:v>43237</c:v>
                </c:pt>
                <c:pt idx="1995">
                  <c:v>43238</c:v>
                </c:pt>
                <c:pt idx="1996">
                  <c:v>43241</c:v>
                </c:pt>
                <c:pt idx="1997">
                  <c:v>43242</c:v>
                </c:pt>
                <c:pt idx="1998">
                  <c:v>43243</c:v>
                </c:pt>
                <c:pt idx="1999">
                  <c:v>43244</c:v>
                </c:pt>
                <c:pt idx="2000">
                  <c:v>43245</c:v>
                </c:pt>
                <c:pt idx="2001">
                  <c:v>43249</c:v>
                </c:pt>
                <c:pt idx="2002">
                  <c:v>43250</c:v>
                </c:pt>
                <c:pt idx="2003">
                  <c:v>43251</c:v>
                </c:pt>
                <c:pt idx="2004">
                  <c:v>43252</c:v>
                </c:pt>
                <c:pt idx="2005">
                  <c:v>43255</c:v>
                </c:pt>
                <c:pt idx="2006">
                  <c:v>43256</c:v>
                </c:pt>
                <c:pt idx="2007">
                  <c:v>43257</c:v>
                </c:pt>
                <c:pt idx="2008">
                  <c:v>43258</c:v>
                </c:pt>
                <c:pt idx="2009">
                  <c:v>43259</c:v>
                </c:pt>
                <c:pt idx="2010">
                  <c:v>43262</c:v>
                </c:pt>
                <c:pt idx="2011">
                  <c:v>43263</c:v>
                </c:pt>
                <c:pt idx="2012">
                  <c:v>43264</c:v>
                </c:pt>
                <c:pt idx="2013">
                  <c:v>43265</c:v>
                </c:pt>
                <c:pt idx="2014">
                  <c:v>43266</c:v>
                </c:pt>
                <c:pt idx="2015">
                  <c:v>43269</c:v>
                </c:pt>
                <c:pt idx="2016">
                  <c:v>43270</c:v>
                </c:pt>
                <c:pt idx="2017">
                  <c:v>43271</c:v>
                </c:pt>
                <c:pt idx="2018">
                  <c:v>43272</c:v>
                </c:pt>
                <c:pt idx="2019">
                  <c:v>43273</c:v>
                </c:pt>
                <c:pt idx="2020">
                  <c:v>43276</c:v>
                </c:pt>
                <c:pt idx="2021">
                  <c:v>43277</c:v>
                </c:pt>
                <c:pt idx="2022">
                  <c:v>43278</c:v>
                </c:pt>
                <c:pt idx="2023">
                  <c:v>43279</c:v>
                </c:pt>
                <c:pt idx="2024">
                  <c:v>43280</c:v>
                </c:pt>
                <c:pt idx="2025">
                  <c:v>43283</c:v>
                </c:pt>
                <c:pt idx="2026">
                  <c:v>43284</c:v>
                </c:pt>
                <c:pt idx="2027">
                  <c:v>43285</c:v>
                </c:pt>
                <c:pt idx="2028">
                  <c:v>43286</c:v>
                </c:pt>
                <c:pt idx="2029">
                  <c:v>43287</c:v>
                </c:pt>
                <c:pt idx="2030">
                  <c:v>43290</c:v>
                </c:pt>
                <c:pt idx="2031">
                  <c:v>43291</c:v>
                </c:pt>
                <c:pt idx="2032">
                  <c:v>43292</c:v>
                </c:pt>
                <c:pt idx="2033">
                  <c:v>43293</c:v>
                </c:pt>
                <c:pt idx="2034">
                  <c:v>43294</c:v>
                </c:pt>
                <c:pt idx="2035">
                  <c:v>43297</c:v>
                </c:pt>
                <c:pt idx="2036">
                  <c:v>43298</c:v>
                </c:pt>
                <c:pt idx="2037">
                  <c:v>43299</c:v>
                </c:pt>
                <c:pt idx="2038">
                  <c:v>43300</c:v>
                </c:pt>
                <c:pt idx="2039">
                  <c:v>43301</c:v>
                </c:pt>
                <c:pt idx="2040">
                  <c:v>43304</c:v>
                </c:pt>
                <c:pt idx="2041">
                  <c:v>43305</c:v>
                </c:pt>
                <c:pt idx="2042">
                  <c:v>43306</c:v>
                </c:pt>
                <c:pt idx="2043">
                  <c:v>43307</c:v>
                </c:pt>
                <c:pt idx="2044">
                  <c:v>43308</c:v>
                </c:pt>
                <c:pt idx="2045">
                  <c:v>43311</c:v>
                </c:pt>
                <c:pt idx="2046">
                  <c:v>43312</c:v>
                </c:pt>
                <c:pt idx="2047">
                  <c:v>43313</c:v>
                </c:pt>
                <c:pt idx="2048">
                  <c:v>43314</c:v>
                </c:pt>
                <c:pt idx="2049">
                  <c:v>43315</c:v>
                </c:pt>
                <c:pt idx="2050">
                  <c:v>43318</c:v>
                </c:pt>
                <c:pt idx="2051">
                  <c:v>43319</c:v>
                </c:pt>
                <c:pt idx="2052">
                  <c:v>43320</c:v>
                </c:pt>
                <c:pt idx="2053">
                  <c:v>43321</c:v>
                </c:pt>
                <c:pt idx="2054">
                  <c:v>43322</c:v>
                </c:pt>
                <c:pt idx="2055">
                  <c:v>43325</c:v>
                </c:pt>
                <c:pt idx="2056">
                  <c:v>43326</c:v>
                </c:pt>
                <c:pt idx="2057">
                  <c:v>43327</c:v>
                </c:pt>
                <c:pt idx="2058">
                  <c:v>43328</c:v>
                </c:pt>
                <c:pt idx="2059">
                  <c:v>43329</c:v>
                </c:pt>
                <c:pt idx="2060">
                  <c:v>43332</c:v>
                </c:pt>
                <c:pt idx="2061">
                  <c:v>43333</c:v>
                </c:pt>
                <c:pt idx="2062">
                  <c:v>43334</c:v>
                </c:pt>
                <c:pt idx="2063">
                  <c:v>43335</c:v>
                </c:pt>
                <c:pt idx="2064">
                  <c:v>43336</c:v>
                </c:pt>
                <c:pt idx="2065">
                  <c:v>43339</c:v>
                </c:pt>
                <c:pt idx="2066">
                  <c:v>43340</c:v>
                </c:pt>
                <c:pt idx="2067">
                  <c:v>43341</c:v>
                </c:pt>
                <c:pt idx="2068">
                  <c:v>43342</c:v>
                </c:pt>
                <c:pt idx="2069">
                  <c:v>43343</c:v>
                </c:pt>
                <c:pt idx="2070">
                  <c:v>43346</c:v>
                </c:pt>
                <c:pt idx="2071">
                  <c:v>43347</c:v>
                </c:pt>
                <c:pt idx="2072">
                  <c:v>43348</c:v>
                </c:pt>
                <c:pt idx="2073">
                  <c:v>43349</c:v>
                </c:pt>
                <c:pt idx="2074">
                  <c:v>43350</c:v>
                </c:pt>
                <c:pt idx="2075">
                  <c:v>43353</c:v>
                </c:pt>
                <c:pt idx="2076">
                  <c:v>43354</c:v>
                </c:pt>
                <c:pt idx="2077">
                  <c:v>43355</c:v>
                </c:pt>
                <c:pt idx="2078">
                  <c:v>43356</c:v>
                </c:pt>
                <c:pt idx="2079">
                  <c:v>43357</c:v>
                </c:pt>
                <c:pt idx="2080">
                  <c:v>43360</c:v>
                </c:pt>
                <c:pt idx="2081">
                  <c:v>43361</c:v>
                </c:pt>
                <c:pt idx="2082">
                  <c:v>43362</c:v>
                </c:pt>
                <c:pt idx="2083">
                  <c:v>43363</c:v>
                </c:pt>
                <c:pt idx="2084">
                  <c:v>43364</c:v>
                </c:pt>
                <c:pt idx="2085">
                  <c:v>43367</c:v>
                </c:pt>
                <c:pt idx="2086">
                  <c:v>43368</c:v>
                </c:pt>
                <c:pt idx="2087">
                  <c:v>43369</c:v>
                </c:pt>
                <c:pt idx="2088">
                  <c:v>43370</c:v>
                </c:pt>
                <c:pt idx="2089">
                  <c:v>43371</c:v>
                </c:pt>
                <c:pt idx="2090">
                  <c:v>43374</c:v>
                </c:pt>
                <c:pt idx="2091">
                  <c:v>43375</c:v>
                </c:pt>
                <c:pt idx="2092">
                  <c:v>43376</c:v>
                </c:pt>
                <c:pt idx="2093">
                  <c:v>43377</c:v>
                </c:pt>
                <c:pt idx="2094">
                  <c:v>43378</c:v>
                </c:pt>
                <c:pt idx="2095">
                  <c:v>43381</c:v>
                </c:pt>
                <c:pt idx="2096">
                  <c:v>43382</c:v>
                </c:pt>
                <c:pt idx="2097">
                  <c:v>43383</c:v>
                </c:pt>
                <c:pt idx="2098">
                  <c:v>43384</c:v>
                </c:pt>
                <c:pt idx="2099">
                  <c:v>43385</c:v>
                </c:pt>
                <c:pt idx="2100">
                  <c:v>43388</c:v>
                </c:pt>
                <c:pt idx="2101">
                  <c:v>43389</c:v>
                </c:pt>
                <c:pt idx="2102">
                  <c:v>43390</c:v>
                </c:pt>
                <c:pt idx="2103">
                  <c:v>43391</c:v>
                </c:pt>
                <c:pt idx="2104">
                  <c:v>43392</c:v>
                </c:pt>
                <c:pt idx="2105">
                  <c:v>43395</c:v>
                </c:pt>
                <c:pt idx="2106">
                  <c:v>43396</c:v>
                </c:pt>
                <c:pt idx="2107">
                  <c:v>43397</c:v>
                </c:pt>
                <c:pt idx="2108">
                  <c:v>43398</c:v>
                </c:pt>
                <c:pt idx="2109">
                  <c:v>43399</c:v>
                </c:pt>
              </c:numCache>
            </c:numRef>
          </c:cat>
          <c:val>
            <c:numRef>
              <c:f>Platts!$E$373:$E$2589</c:f>
              <c:numCache>
                <c:formatCode>#,##0.00_);\(#,##0.00\)</c:formatCode>
                <c:ptCount val="2217"/>
                <c:pt idx="0">
                  <c:v>5.5</c:v>
                </c:pt>
                <c:pt idx="1">
                  <c:v>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  <c:pt idx="37">
                  <c:v>4.5</c:v>
                </c:pt>
                <c:pt idx="38">
                  <c:v>4.5</c:v>
                </c:pt>
                <c:pt idx="39">
                  <c:v>4.5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5.5</c:v>
                </c:pt>
                <c:pt idx="120">
                  <c:v>5.5</c:v>
                </c:pt>
                <c:pt idx="121">
                  <c:v>5.5</c:v>
                </c:pt>
                <c:pt idx="122">
                  <c:v>5.5</c:v>
                </c:pt>
                <c:pt idx="123">
                  <c:v>5.5</c:v>
                </c:pt>
                <c:pt idx="124">
                  <c:v>5</c:v>
                </c:pt>
                <c:pt idx="125">
                  <c:v>5</c:v>
                </c:pt>
                <c:pt idx="126">
                  <c:v>5.5</c:v>
                </c:pt>
                <c:pt idx="127">
                  <c:v>5.5</c:v>
                </c:pt>
                <c:pt idx="128">
                  <c:v>6</c:v>
                </c:pt>
                <c:pt idx="129">
                  <c:v>6</c:v>
                </c:pt>
                <c:pt idx="130">
                  <c:v>6.5</c:v>
                </c:pt>
                <c:pt idx="131">
                  <c:v>6.5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5.5</c:v>
                </c:pt>
                <c:pt idx="158">
                  <c:v>5.5</c:v>
                </c:pt>
                <c:pt idx="159">
                  <c:v>5.5</c:v>
                </c:pt>
                <c:pt idx="160">
                  <c:v>5.5</c:v>
                </c:pt>
                <c:pt idx="161">
                  <c:v>5.5</c:v>
                </c:pt>
                <c:pt idx="162">
                  <c:v>5.5</c:v>
                </c:pt>
                <c:pt idx="163">
                  <c:v>5.5</c:v>
                </c:pt>
                <c:pt idx="164">
                  <c:v>5.5</c:v>
                </c:pt>
                <c:pt idx="165">
                  <c:v>5.5</c:v>
                </c:pt>
                <c:pt idx="166">
                  <c:v>5.5</c:v>
                </c:pt>
                <c:pt idx="167">
                  <c:v>5.5</c:v>
                </c:pt>
                <c:pt idx="168">
                  <c:v>5.5</c:v>
                </c:pt>
                <c:pt idx="169">
                  <c:v>5.5</c:v>
                </c:pt>
                <c:pt idx="170">
                  <c:v>5.5</c:v>
                </c:pt>
                <c:pt idx="171">
                  <c:v>5.5</c:v>
                </c:pt>
                <c:pt idx="172">
                  <c:v>5.5</c:v>
                </c:pt>
                <c:pt idx="173">
                  <c:v>5.5</c:v>
                </c:pt>
                <c:pt idx="174">
                  <c:v>5.5</c:v>
                </c:pt>
                <c:pt idx="175">
                  <c:v>5.5</c:v>
                </c:pt>
                <c:pt idx="176">
                  <c:v>5.5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5.5</c:v>
                </c:pt>
                <c:pt idx="181">
                  <c:v>5.5</c:v>
                </c:pt>
                <c:pt idx="182">
                  <c:v>5.5</c:v>
                </c:pt>
                <c:pt idx="183">
                  <c:v>5.5</c:v>
                </c:pt>
                <c:pt idx="184">
                  <c:v>5.5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5.5</c:v>
                </c:pt>
                <c:pt idx="221">
                  <c:v>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5.5</c:v>
                </c:pt>
                <c:pt idx="256">
                  <c:v>5.5</c:v>
                </c:pt>
                <c:pt idx="257">
                  <c:v>5.5</c:v>
                </c:pt>
                <c:pt idx="258">
                  <c:v>5.5</c:v>
                </c:pt>
                <c:pt idx="259">
                  <c:v>5.5</c:v>
                </c:pt>
                <c:pt idx="260">
                  <c:v>5.5</c:v>
                </c:pt>
                <c:pt idx="261">
                  <c:v>5.5</c:v>
                </c:pt>
                <c:pt idx="262">
                  <c:v>5.5</c:v>
                </c:pt>
                <c:pt idx="263">
                  <c:v>5.5</c:v>
                </c:pt>
                <c:pt idx="264">
                  <c:v>5.5</c:v>
                </c:pt>
                <c:pt idx="265">
                  <c:v>5.5</c:v>
                </c:pt>
                <c:pt idx="266">
                  <c:v>5.5</c:v>
                </c:pt>
                <c:pt idx="267">
                  <c:v>5.5</c:v>
                </c:pt>
                <c:pt idx="268">
                  <c:v>5.5</c:v>
                </c:pt>
                <c:pt idx="269">
                  <c:v>5.5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5.5</c:v>
                </c:pt>
                <c:pt idx="278">
                  <c:v>5.5</c:v>
                </c:pt>
                <c:pt idx="279">
                  <c:v>5.5</c:v>
                </c:pt>
                <c:pt idx="280">
                  <c:v>5.5</c:v>
                </c:pt>
                <c:pt idx="281">
                  <c:v>5.5</c:v>
                </c:pt>
                <c:pt idx="282">
                  <c:v>5.5</c:v>
                </c:pt>
                <c:pt idx="283">
                  <c:v>5.5</c:v>
                </c:pt>
                <c:pt idx="284">
                  <c:v>5.5</c:v>
                </c:pt>
                <c:pt idx="285">
                  <c:v>5.5</c:v>
                </c:pt>
                <c:pt idx="286">
                  <c:v>5.5</c:v>
                </c:pt>
                <c:pt idx="287">
                  <c:v>5.5</c:v>
                </c:pt>
                <c:pt idx="288">
                  <c:v>5.5</c:v>
                </c:pt>
                <c:pt idx="289">
                  <c:v>5.5</c:v>
                </c:pt>
                <c:pt idx="290">
                  <c:v>5.5</c:v>
                </c:pt>
                <c:pt idx="291">
                  <c:v>5.5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5.25</c:v>
                </c:pt>
                <c:pt idx="299">
                  <c:v>5.25</c:v>
                </c:pt>
                <c:pt idx="300">
                  <c:v>5.25</c:v>
                </c:pt>
                <c:pt idx="301">
                  <c:v>5.25</c:v>
                </c:pt>
                <c:pt idx="302">
                  <c:v>5.25</c:v>
                </c:pt>
                <c:pt idx="303">
                  <c:v>5.25</c:v>
                </c:pt>
                <c:pt idx="304">
                  <c:v>5.25</c:v>
                </c:pt>
                <c:pt idx="305">
                  <c:v>5.25</c:v>
                </c:pt>
                <c:pt idx="306">
                  <c:v>5.25</c:v>
                </c:pt>
                <c:pt idx="307">
                  <c:v>5.25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5.25</c:v>
                </c:pt>
                <c:pt idx="355">
                  <c:v>5.25</c:v>
                </c:pt>
                <c:pt idx="356">
                  <c:v>5.25</c:v>
                </c:pt>
                <c:pt idx="357">
                  <c:v>5.25</c:v>
                </c:pt>
                <c:pt idx="358">
                  <c:v>5.25</c:v>
                </c:pt>
                <c:pt idx="359">
                  <c:v>5.25</c:v>
                </c:pt>
                <c:pt idx="360">
                  <c:v>5.25</c:v>
                </c:pt>
                <c:pt idx="361">
                  <c:v>5.25</c:v>
                </c:pt>
                <c:pt idx="362">
                  <c:v>5.25</c:v>
                </c:pt>
                <c:pt idx="363">
                  <c:v>5</c:v>
                </c:pt>
                <c:pt idx="364">
                  <c:v>4.75</c:v>
                </c:pt>
                <c:pt idx="365">
                  <c:v>4.75</c:v>
                </c:pt>
                <c:pt idx="366">
                  <c:v>4.75</c:v>
                </c:pt>
                <c:pt idx="367">
                  <c:v>4.75</c:v>
                </c:pt>
                <c:pt idx="368">
                  <c:v>4.75</c:v>
                </c:pt>
                <c:pt idx="369">
                  <c:v>4.75</c:v>
                </c:pt>
                <c:pt idx="370">
                  <c:v>4.75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5.25</c:v>
                </c:pt>
                <c:pt idx="392">
                  <c:v>5.25</c:v>
                </c:pt>
                <c:pt idx="393">
                  <c:v>5.25</c:v>
                </c:pt>
                <c:pt idx="394">
                  <c:v>5.25</c:v>
                </c:pt>
                <c:pt idx="395">
                  <c:v>5.25</c:v>
                </c:pt>
                <c:pt idx="396">
                  <c:v>5.5</c:v>
                </c:pt>
                <c:pt idx="397">
                  <c:v>5.5</c:v>
                </c:pt>
                <c:pt idx="398">
                  <c:v>5.5</c:v>
                </c:pt>
                <c:pt idx="399">
                  <c:v>5.5</c:v>
                </c:pt>
                <c:pt idx="400">
                  <c:v>5.5</c:v>
                </c:pt>
                <c:pt idx="401">
                  <c:v>5.5</c:v>
                </c:pt>
                <c:pt idx="402">
                  <c:v>5.5</c:v>
                </c:pt>
                <c:pt idx="403">
                  <c:v>5.5</c:v>
                </c:pt>
                <c:pt idx="404">
                  <c:v>5.25</c:v>
                </c:pt>
                <c:pt idx="405">
                  <c:v>5.25</c:v>
                </c:pt>
                <c:pt idx="406">
                  <c:v>5.25</c:v>
                </c:pt>
                <c:pt idx="407">
                  <c:v>5.25</c:v>
                </c:pt>
                <c:pt idx="408">
                  <c:v>5.25</c:v>
                </c:pt>
                <c:pt idx="409">
                  <c:v>5.25</c:v>
                </c:pt>
                <c:pt idx="410">
                  <c:v>5.25</c:v>
                </c:pt>
                <c:pt idx="411">
                  <c:v>5.25</c:v>
                </c:pt>
                <c:pt idx="412">
                  <c:v>5.25</c:v>
                </c:pt>
                <c:pt idx="413">
                  <c:v>5.25</c:v>
                </c:pt>
                <c:pt idx="414">
                  <c:v>5.25</c:v>
                </c:pt>
                <c:pt idx="415">
                  <c:v>5.25</c:v>
                </c:pt>
                <c:pt idx="416">
                  <c:v>5.25</c:v>
                </c:pt>
                <c:pt idx="417">
                  <c:v>5.25</c:v>
                </c:pt>
                <c:pt idx="418">
                  <c:v>5.25</c:v>
                </c:pt>
                <c:pt idx="419">
                  <c:v>5.25</c:v>
                </c:pt>
                <c:pt idx="420">
                  <c:v>5.25</c:v>
                </c:pt>
                <c:pt idx="421">
                  <c:v>5.25</c:v>
                </c:pt>
                <c:pt idx="422">
                  <c:v>5.25</c:v>
                </c:pt>
                <c:pt idx="423">
                  <c:v>5.25</c:v>
                </c:pt>
                <c:pt idx="424">
                  <c:v>5.25</c:v>
                </c:pt>
                <c:pt idx="425">
                  <c:v>5.25</c:v>
                </c:pt>
                <c:pt idx="426">
                  <c:v>5.25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4.75</c:v>
                </c:pt>
                <c:pt idx="445">
                  <c:v>4.75</c:v>
                </c:pt>
                <c:pt idx="446">
                  <c:v>4.75</c:v>
                </c:pt>
                <c:pt idx="447">
                  <c:v>4.75</c:v>
                </c:pt>
                <c:pt idx="448">
                  <c:v>4.5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3.75</c:v>
                </c:pt>
                <c:pt idx="462">
                  <c:v>3.75</c:v>
                </c:pt>
                <c:pt idx="463">
                  <c:v>3.75</c:v>
                </c:pt>
                <c:pt idx="464">
                  <c:v>3.75</c:v>
                </c:pt>
                <c:pt idx="465">
                  <c:v>3.75</c:v>
                </c:pt>
                <c:pt idx="466">
                  <c:v>3.75</c:v>
                </c:pt>
                <c:pt idx="467">
                  <c:v>3.75</c:v>
                </c:pt>
                <c:pt idx="468">
                  <c:v>3.75</c:v>
                </c:pt>
                <c:pt idx="469">
                  <c:v>3.75</c:v>
                </c:pt>
                <c:pt idx="470">
                  <c:v>3.75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3.75</c:v>
                </c:pt>
                <c:pt idx="478">
                  <c:v>3.75</c:v>
                </c:pt>
                <c:pt idx="479">
                  <c:v>3.75</c:v>
                </c:pt>
                <c:pt idx="480">
                  <c:v>3.75</c:v>
                </c:pt>
                <c:pt idx="481">
                  <c:v>3.75</c:v>
                </c:pt>
                <c:pt idx="482">
                  <c:v>3.75</c:v>
                </c:pt>
                <c:pt idx="483">
                  <c:v>3.75</c:v>
                </c:pt>
                <c:pt idx="484">
                  <c:v>3.75</c:v>
                </c:pt>
                <c:pt idx="485">
                  <c:v>3.75</c:v>
                </c:pt>
                <c:pt idx="486">
                  <c:v>3.75</c:v>
                </c:pt>
                <c:pt idx="487">
                  <c:v>3.75</c:v>
                </c:pt>
                <c:pt idx="488">
                  <c:v>3.75</c:v>
                </c:pt>
                <c:pt idx="489">
                  <c:v>3.75</c:v>
                </c:pt>
                <c:pt idx="490">
                  <c:v>3.75</c:v>
                </c:pt>
                <c:pt idx="491">
                  <c:v>3.75</c:v>
                </c:pt>
                <c:pt idx="492">
                  <c:v>3.75</c:v>
                </c:pt>
                <c:pt idx="493">
                  <c:v>3.75</c:v>
                </c:pt>
                <c:pt idx="494">
                  <c:v>3.75</c:v>
                </c:pt>
                <c:pt idx="495">
                  <c:v>3.75</c:v>
                </c:pt>
                <c:pt idx="496">
                  <c:v>3.75</c:v>
                </c:pt>
                <c:pt idx="497">
                  <c:v>3.75</c:v>
                </c:pt>
                <c:pt idx="498">
                  <c:v>3.75</c:v>
                </c:pt>
                <c:pt idx="499">
                  <c:v>3.75</c:v>
                </c:pt>
                <c:pt idx="500">
                  <c:v>3.75</c:v>
                </c:pt>
                <c:pt idx="501">
                  <c:v>3.75</c:v>
                </c:pt>
                <c:pt idx="502">
                  <c:v>3.75</c:v>
                </c:pt>
                <c:pt idx="503">
                  <c:v>3.75</c:v>
                </c:pt>
                <c:pt idx="504">
                  <c:v>3.75</c:v>
                </c:pt>
                <c:pt idx="505">
                  <c:v>3.75</c:v>
                </c:pt>
                <c:pt idx="506">
                  <c:v>3.75</c:v>
                </c:pt>
                <c:pt idx="507">
                  <c:v>3.75</c:v>
                </c:pt>
                <c:pt idx="508">
                  <c:v>3.75</c:v>
                </c:pt>
                <c:pt idx="509">
                  <c:v>3.75</c:v>
                </c:pt>
                <c:pt idx="510">
                  <c:v>3.75</c:v>
                </c:pt>
                <c:pt idx="511">
                  <c:v>3.75</c:v>
                </c:pt>
                <c:pt idx="512">
                  <c:v>3.75</c:v>
                </c:pt>
                <c:pt idx="513">
                  <c:v>3.75</c:v>
                </c:pt>
                <c:pt idx="514">
                  <c:v>3.75</c:v>
                </c:pt>
                <c:pt idx="515">
                  <c:v>3.75</c:v>
                </c:pt>
                <c:pt idx="516">
                  <c:v>3.75</c:v>
                </c:pt>
                <c:pt idx="517">
                  <c:v>3.75</c:v>
                </c:pt>
                <c:pt idx="518">
                  <c:v>3.75</c:v>
                </c:pt>
                <c:pt idx="519">
                  <c:v>3.75</c:v>
                </c:pt>
                <c:pt idx="520">
                  <c:v>3.75</c:v>
                </c:pt>
                <c:pt idx="521">
                  <c:v>3.75</c:v>
                </c:pt>
                <c:pt idx="522">
                  <c:v>3.75</c:v>
                </c:pt>
                <c:pt idx="523">
                  <c:v>3.75</c:v>
                </c:pt>
                <c:pt idx="524">
                  <c:v>3.75</c:v>
                </c:pt>
                <c:pt idx="525">
                  <c:v>3.75</c:v>
                </c:pt>
                <c:pt idx="526">
                  <c:v>3.75</c:v>
                </c:pt>
                <c:pt idx="527">
                  <c:v>3.75</c:v>
                </c:pt>
                <c:pt idx="528">
                  <c:v>3.75</c:v>
                </c:pt>
                <c:pt idx="529">
                  <c:v>3.75</c:v>
                </c:pt>
                <c:pt idx="530">
                  <c:v>3.75</c:v>
                </c:pt>
                <c:pt idx="531">
                  <c:v>3.75</c:v>
                </c:pt>
                <c:pt idx="532">
                  <c:v>3.75</c:v>
                </c:pt>
                <c:pt idx="533">
                  <c:v>3.75</c:v>
                </c:pt>
                <c:pt idx="534">
                  <c:v>3.75</c:v>
                </c:pt>
                <c:pt idx="535">
                  <c:v>3.75</c:v>
                </c:pt>
                <c:pt idx="536">
                  <c:v>3.75</c:v>
                </c:pt>
                <c:pt idx="537">
                  <c:v>3.75</c:v>
                </c:pt>
                <c:pt idx="538">
                  <c:v>3.75</c:v>
                </c:pt>
                <c:pt idx="539">
                  <c:v>3.75</c:v>
                </c:pt>
                <c:pt idx="540">
                  <c:v>3.75</c:v>
                </c:pt>
                <c:pt idx="541">
                  <c:v>3.75</c:v>
                </c:pt>
                <c:pt idx="542">
                  <c:v>3.75</c:v>
                </c:pt>
                <c:pt idx="543">
                  <c:v>3.75</c:v>
                </c:pt>
                <c:pt idx="544">
                  <c:v>3.75</c:v>
                </c:pt>
                <c:pt idx="545">
                  <c:v>3.75</c:v>
                </c:pt>
                <c:pt idx="546">
                  <c:v>3.75</c:v>
                </c:pt>
                <c:pt idx="547">
                  <c:v>3.75</c:v>
                </c:pt>
                <c:pt idx="548">
                  <c:v>3.75</c:v>
                </c:pt>
                <c:pt idx="549">
                  <c:v>3.75</c:v>
                </c:pt>
                <c:pt idx="550">
                  <c:v>3.75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3.25</c:v>
                </c:pt>
                <c:pt idx="557">
                  <c:v>3.25</c:v>
                </c:pt>
                <c:pt idx="558">
                  <c:v>3.25</c:v>
                </c:pt>
                <c:pt idx="559">
                  <c:v>3.25</c:v>
                </c:pt>
                <c:pt idx="560">
                  <c:v>3.25</c:v>
                </c:pt>
                <c:pt idx="561">
                  <c:v>3.25</c:v>
                </c:pt>
                <c:pt idx="562">
                  <c:v>3.25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3.25</c:v>
                </c:pt>
                <c:pt idx="578">
                  <c:v>3.25</c:v>
                </c:pt>
                <c:pt idx="579">
                  <c:v>3.25</c:v>
                </c:pt>
                <c:pt idx="580">
                  <c:v>3.25</c:v>
                </c:pt>
                <c:pt idx="581">
                  <c:v>3.25</c:v>
                </c:pt>
                <c:pt idx="582">
                  <c:v>3.25</c:v>
                </c:pt>
                <c:pt idx="583">
                  <c:v>3.25</c:v>
                </c:pt>
                <c:pt idx="584">
                  <c:v>3.25</c:v>
                </c:pt>
                <c:pt idx="585">
                  <c:v>3.25</c:v>
                </c:pt>
                <c:pt idx="586">
                  <c:v>3.25</c:v>
                </c:pt>
                <c:pt idx="587">
                  <c:v>3.25</c:v>
                </c:pt>
                <c:pt idx="588">
                  <c:v>3.25</c:v>
                </c:pt>
                <c:pt idx="589">
                  <c:v>3.25</c:v>
                </c:pt>
                <c:pt idx="590">
                  <c:v>3.25</c:v>
                </c:pt>
                <c:pt idx="591">
                  <c:v>3.25</c:v>
                </c:pt>
                <c:pt idx="592">
                  <c:v>3.25</c:v>
                </c:pt>
                <c:pt idx="593">
                  <c:v>3.25</c:v>
                </c:pt>
                <c:pt idx="594">
                  <c:v>3.25</c:v>
                </c:pt>
                <c:pt idx="595">
                  <c:v>3.25</c:v>
                </c:pt>
                <c:pt idx="596">
                  <c:v>3.25</c:v>
                </c:pt>
                <c:pt idx="597">
                  <c:v>3.25</c:v>
                </c:pt>
                <c:pt idx="598">
                  <c:v>3.25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2.8</c:v>
                </c:pt>
                <c:pt idx="607">
                  <c:v>2.8</c:v>
                </c:pt>
                <c:pt idx="608">
                  <c:v>2.8</c:v>
                </c:pt>
                <c:pt idx="609">
                  <c:v>2.7</c:v>
                </c:pt>
                <c:pt idx="610">
                  <c:v>2.7</c:v>
                </c:pt>
                <c:pt idx="611">
                  <c:v>2.7</c:v>
                </c:pt>
                <c:pt idx="612">
                  <c:v>2.7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2.5</c:v>
                </c:pt>
                <c:pt idx="626">
                  <c:v>2.5</c:v>
                </c:pt>
                <c:pt idx="627">
                  <c:v>2.5</c:v>
                </c:pt>
                <c:pt idx="628">
                  <c:v>2.5</c:v>
                </c:pt>
                <c:pt idx="629">
                  <c:v>2.5</c:v>
                </c:pt>
                <c:pt idx="630">
                  <c:v>2.5</c:v>
                </c:pt>
                <c:pt idx="631">
                  <c:v>2.5</c:v>
                </c:pt>
                <c:pt idx="632">
                  <c:v>2.5</c:v>
                </c:pt>
                <c:pt idx="633">
                  <c:v>2.4</c:v>
                </c:pt>
                <c:pt idx="634">
                  <c:v>2.4</c:v>
                </c:pt>
                <c:pt idx="635">
                  <c:v>2.2999999999999998</c:v>
                </c:pt>
                <c:pt idx="636">
                  <c:v>2.1</c:v>
                </c:pt>
                <c:pt idx="637">
                  <c:v>2.1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2.2999999999999998</c:v>
                </c:pt>
                <c:pt idx="647">
                  <c:v>2.2999999999999998</c:v>
                </c:pt>
                <c:pt idx="648">
                  <c:v>2.2999999999999998</c:v>
                </c:pt>
                <c:pt idx="649">
                  <c:v>2.2999999999999998</c:v>
                </c:pt>
                <c:pt idx="650">
                  <c:v>2.2999999999999998</c:v>
                </c:pt>
                <c:pt idx="651">
                  <c:v>2.2999999999999998</c:v>
                </c:pt>
                <c:pt idx="652">
                  <c:v>2.2501322647201838</c:v>
                </c:pt>
                <c:pt idx="653">
                  <c:v>2.2999999999999998</c:v>
                </c:pt>
                <c:pt idx="654">
                  <c:v>2.2999999999999998</c:v>
                </c:pt>
                <c:pt idx="655">
                  <c:v>2.2999999999999998</c:v>
                </c:pt>
                <c:pt idx="656">
                  <c:v>2.2999999999999998</c:v>
                </c:pt>
                <c:pt idx="657">
                  <c:v>2.2999999999999998</c:v>
                </c:pt>
                <c:pt idx="658">
                  <c:v>2.2999999999999998</c:v>
                </c:pt>
                <c:pt idx="659">
                  <c:v>2.2999999999999998</c:v>
                </c:pt>
                <c:pt idx="660">
                  <c:v>2.2999999999999998</c:v>
                </c:pt>
                <c:pt idx="661">
                  <c:v>2.2999999999999998</c:v>
                </c:pt>
                <c:pt idx="662">
                  <c:v>2.2999999999999998</c:v>
                </c:pt>
                <c:pt idx="663">
                  <c:v>2.2999999999999998</c:v>
                </c:pt>
                <c:pt idx="664">
                  <c:v>2.2999999999999998</c:v>
                </c:pt>
                <c:pt idx="665">
                  <c:v>2.2999999999999998</c:v>
                </c:pt>
                <c:pt idx="666">
                  <c:v>2.2999999999999998</c:v>
                </c:pt>
                <c:pt idx="667">
                  <c:v>2.2999999999999998</c:v>
                </c:pt>
                <c:pt idx="668">
                  <c:v>2.2999999999999998</c:v>
                </c:pt>
                <c:pt idx="669">
                  <c:v>2.2999999999999998</c:v>
                </c:pt>
                <c:pt idx="670">
                  <c:v>2.2999999999999998</c:v>
                </c:pt>
                <c:pt idx="671">
                  <c:v>2.2999999999999998</c:v>
                </c:pt>
                <c:pt idx="672">
                  <c:v>2.2999999999999998</c:v>
                </c:pt>
                <c:pt idx="673">
                  <c:v>2.2999999999999998</c:v>
                </c:pt>
                <c:pt idx="674">
                  <c:v>2.2999999999999998</c:v>
                </c:pt>
                <c:pt idx="675">
                  <c:v>2.2999999999999998</c:v>
                </c:pt>
                <c:pt idx="676">
                  <c:v>2.2999999999999998</c:v>
                </c:pt>
                <c:pt idx="677">
                  <c:v>2.2000000000000002</c:v>
                </c:pt>
                <c:pt idx="678">
                  <c:v>2.1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2.0499999999999998</c:v>
                </c:pt>
                <c:pt idx="697">
                  <c:v>2.0499999999999998</c:v>
                </c:pt>
                <c:pt idx="698">
                  <c:v>2.0499999999999998</c:v>
                </c:pt>
                <c:pt idx="699">
                  <c:v>2.0499999999999998</c:v>
                </c:pt>
                <c:pt idx="700">
                  <c:v>2.0499999999999998</c:v>
                </c:pt>
                <c:pt idx="701">
                  <c:v>2.0499999999999998</c:v>
                </c:pt>
                <c:pt idx="702">
                  <c:v>2.0499999999999998</c:v>
                </c:pt>
                <c:pt idx="703">
                  <c:v>2.0499999999999998</c:v>
                </c:pt>
                <c:pt idx="704">
                  <c:v>2.0499999999999998</c:v>
                </c:pt>
                <c:pt idx="705">
                  <c:v>2.15</c:v>
                </c:pt>
                <c:pt idx="706">
                  <c:v>2.2000000000000002</c:v>
                </c:pt>
                <c:pt idx="707">
                  <c:v>2.2000000000000002</c:v>
                </c:pt>
                <c:pt idx="708">
                  <c:v>2.2000000000000002</c:v>
                </c:pt>
                <c:pt idx="709">
                  <c:v>2.2999999999999998</c:v>
                </c:pt>
                <c:pt idx="710">
                  <c:v>2.2999999999999998</c:v>
                </c:pt>
                <c:pt idx="711">
                  <c:v>2.2999999999999998</c:v>
                </c:pt>
                <c:pt idx="712">
                  <c:v>2.2999999999999998</c:v>
                </c:pt>
                <c:pt idx="713">
                  <c:v>2.5</c:v>
                </c:pt>
                <c:pt idx="714">
                  <c:v>2.5</c:v>
                </c:pt>
                <c:pt idx="715">
                  <c:v>2.5</c:v>
                </c:pt>
                <c:pt idx="716">
                  <c:v>2.5</c:v>
                </c:pt>
                <c:pt idx="717">
                  <c:v>2.5</c:v>
                </c:pt>
                <c:pt idx="718">
                  <c:v>2.5</c:v>
                </c:pt>
                <c:pt idx="719">
                  <c:v>2.4500000000000002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2.4500000000000002</c:v>
                </c:pt>
                <c:pt idx="729">
                  <c:v>2.4500000000000002</c:v>
                </c:pt>
                <c:pt idx="730">
                  <c:v>2.5</c:v>
                </c:pt>
                <c:pt idx="731">
                  <c:v>2.5</c:v>
                </c:pt>
                <c:pt idx="732">
                  <c:v>2.5</c:v>
                </c:pt>
                <c:pt idx="733">
                  <c:v>2.5</c:v>
                </c:pt>
                <c:pt idx="734">
                  <c:v>2.5</c:v>
                </c:pt>
                <c:pt idx="735">
                  <c:v>2.5</c:v>
                </c:pt>
                <c:pt idx="736">
                  <c:v>2.5</c:v>
                </c:pt>
                <c:pt idx="737">
                  <c:v>2.6</c:v>
                </c:pt>
                <c:pt idx="738">
                  <c:v>2.7</c:v>
                </c:pt>
                <c:pt idx="739">
                  <c:v>2.6</c:v>
                </c:pt>
                <c:pt idx="740">
                  <c:v>2.6</c:v>
                </c:pt>
                <c:pt idx="741">
                  <c:v>2.6</c:v>
                </c:pt>
                <c:pt idx="742">
                  <c:v>2.6</c:v>
                </c:pt>
                <c:pt idx="743">
                  <c:v>2.6</c:v>
                </c:pt>
                <c:pt idx="744">
                  <c:v>2.5</c:v>
                </c:pt>
                <c:pt idx="745">
                  <c:v>2.5</c:v>
                </c:pt>
                <c:pt idx="746">
                  <c:v>2.5</c:v>
                </c:pt>
                <c:pt idx="747">
                  <c:v>2.5</c:v>
                </c:pt>
                <c:pt idx="748">
                  <c:v>2.5</c:v>
                </c:pt>
                <c:pt idx="749">
                  <c:v>2.5</c:v>
                </c:pt>
                <c:pt idx="750">
                  <c:v>2.5</c:v>
                </c:pt>
                <c:pt idx="751">
                  <c:v>2.5</c:v>
                </c:pt>
                <c:pt idx="752">
                  <c:v>2.5</c:v>
                </c:pt>
                <c:pt idx="753">
                  <c:v>2.5</c:v>
                </c:pt>
                <c:pt idx="754">
                  <c:v>2.5</c:v>
                </c:pt>
                <c:pt idx="755">
                  <c:v>2.5</c:v>
                </c:pt>
                <c:pt idx="756">
                  <c:v>2.5</c:v>
                </c:pt>
                <c:pt idx="757">
                  <c:v>2.5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</c:v>
                </c:pt>
                <c:pt idx="765">
                  <c:v>2.5</c:v>
                </c:pt>
                <c:pt idx="766">
                  <c:v>2.5</c:v>
                </c:pt>
                <c:pt idx="767">
                  <c:v>2.5</c:v>
                </c:pt>
                <c:pt idx="768">
                  <c:v>2.5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2.5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2.1</c:v>
                </c:pt>
                <c:pt idx="784">
                  <c:v>2.1</c:v>
                </c:pt>
                <c:pt idx="785">
                  <c:v>2.1</c:v>
                </c:pt>
                <c:pt idx="786">
                  <c:v>2.1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2.1</c:v>
                </c:pt>
                <c:pt idx="804">
                  <c:v>2.1</c:v>
                </c:pt>
                <c:pt idx="805">
                  <c:v>2.1</c:v>
                </c:pt>
                <c:pt idx="806">
                  <c:v>2.2000000000000002</c:v>
                </c:pt>
                <c:pt idx="807">
                  <c:v>2.2000000000000002</c:v>
                </c:pt>
                <c:pt idx="808">
                  <c:v>2.2000000000000002</c:v>
                </c:pt>
                <c:pt idx="809">
                  <c:v>2.2000000000000002</c:v>
                </c:pt>
                <c:pt idx="810">
                  <c:v>2.2000000000000002</c:v>
                </c:pt>
                <c:pt idx="811">
                  <c:v>2.2000000000000002</c:v>
                </c:pt>
                <c:pt idx="812">
                  <c:v>2.2000000000000002</c:v>
                </c:pt>
                <c:pt idx="813">
                  <c:v>2.2000000000000002</c:v>
                </c:pt>
                <c:pt idx="814">
                  <c:v>2.2000000000000002</c:v>
                </c:pt>
                <c:pt idx="815">
                  <c:v>2.2000000000000002</c:v>
                </c:pt>
                <c:pt idx="816">
                  <c:v>2.2000000000000002</c:v>
                </c:pt>
                <c:pt idx="817">
                  <c:v>2.2000000000000002</c:v>
                </c:pt>
                <c:pt idx="818">
                  <c:v>2.2000000000000002</c:v>
                </c:pt>
                <c:pt idx="819">
                  <c:v>2.2999999999999998</c:v>
                </c:pt>
                <c:pt idx="820">
                  <c:v>2.4</c:v>
                </c:pt>
                <c:pt idx="821">
                  <c:v>2.2999999999999998</c:v>
                </c:pt>
                <c:pt idx="822">
                  <c:v>2.2999999999999998</c:v>
                </c:pt>
                <c:pt idx="823">
                  <c:v>2.2999999999999998</c:v>
                </c:pt>
                <c:pt idx="824">
                  <c:v>2.2999999999999998</c:v>
                </c:pt>
                <c:pt idx="825">
                  <c:v>2.2999999999999998</c:v>
                </c:pt>
                <c:pt idx="826">
                  <c:v>2.2999999999999998</c:v>
                </c:pt>
                <c:pt idx="827">
                  <c:v>2.2999999999999998</c:v>
                </c:pt>
                <c:pt idx="828">
                  <c:v>2.2999999999999998</c:v>
                </c:pt>
                <c:pt idx="829">
                  <c:v>2.2999999999999998</c:v>
                </c:pt>
                <c:pt idx="830">
                  <c:v>2.2999999999999998</c:v>
                </c:pt>
                <c:pt idx="831">
                  <c:v>2.2999999999999998</c:v>
                </c:pt>
                <c:pt idx="832">
                  <c:v>2.2999999999999998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  <c:pt idx="859">
                  <c:v>2.4</c:v>
                </c:pt>
                <c:pt idx="860">
                  <c:v>2.4</c:v>
                </c:pt>
                <c:pt idx="861" formatCode="0.00">
                  <c:v>2.4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 formatCode="0.00">
                  <c:v>2.4</c:v>
                </c:pt>
                <c:pt idx="868" formatCode="0.00">
                  <c:v>2.4</c:v>
                </c:pt>
                <c:pt idx="869" formatCode="0.00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2.2999999999999998</c:v>
                </c:pt>
                <c:pt idx="883">
                  <c:v>2.2999999999999998</c:v>
                </c:pt>
                <c:pt idx="884">
                  <c:v>2.2999999999999998</c:v>
                </c:pt>
                <c:pt idx="885">
                  <c:v>2.2999999999999998</c:v>
                </c:pt>
                <c:pt idx="886">
                  <c:v>2.2999999999999998</c:v>
                </c:pt>
                <c:pt idx="887">
                  <c:v>2.2999999999999998</c:v>
                </c:pt>
                <c:pt idx="888">
                  <c:v>2.2999999999999998</c:v>
                </c:pt>
                <c:pt idx="889">
                  <c:v>2.2999999999999998</c:v>
                </c:pt>
                <c:pt idx="890" formatCode="0.00">
                  <c:v>2.2999999999999998</c:v>
                </c:pt>
                <c:pt idx="891">
                  <c:v>2.2999999999999998</c:v>
                </c:pt>
                <c:pt idx="892" formatCode="0.00">
                  <c:v>2.2999999999999998</c:v>
                </c:pt>
                <c:pt idx="893">
                  <c:v>2.2999999999999998</c:v>
                </c:pt>
                <c:pt idx="894">
                  <c:v>2.2999999999999998</c:v>
                </c:pt>
                <c:pt idx="895">
                  <c:v>2.2999999999999998</c:v>
                </c:pt>
                <c:pt idx="896">
                  <c:v>2.2999999999999998</c:v>
                </c:pt>
                <c:pt idx="897">
                  <c:v>2.2000000000000002</c:v>
                </c:pt>
                <c:pt idx="898">
                  <c:v>2.2000000000000002</c:v>
                </c:pt>
                <c:pt idx="899">
                  <c:v>2.2000000000000002</c:v>
                </c:pt>
                <c:pt idx="900">
                  <c:v>2.2000000000000002</c:v>
                </c:pt>
                <c:pt idx="901">
                  <c:v>2.2000000000000002</c:v>
                </c:pt>
                <c:pt idx="902">
                  <c:v>2.2000000000000002</c:v>
                </c:pt>
                <c:pt idx="903">
                  <c:v>2.2000000000000002</c:v>
                </c:pt>
                <c:pt idx="904">
                  <c:v>2.2000000000000002</c:v>
                </c:pt>
                <c:pt idx="905">
                  <c:v>2.2000000000000002</c:v>
                </c:pt>
                <c:pt idx="906">
                  <c:v>2.2000000000000002</c:v>
                </c:pt>
                <c:pt idx="907">
                  <c:v>2.2000000000000002</c:v>
                </c:pt>
                <c:pt idx="908">
                  <c:v>2.2000000000000002</c:v>
                </c:pt>
                <c:pt idx="909">
                  <c:v>2.2000000000000002</c:v>
                </c:pt>
                <c:pt idx="910">
                  <c:v>2.2000000000000002</c:v>
                </c:pt>
                <c:pt idx="911">
                  <c:v>2.2000000000000002</c:v>
                </c:pt>
                <c:pt idx="912">
                  <c:v>2.2000000000000002</c:v>
                </c:pt>
                <c:pt idx="913">
                  <c:v>2.2000000000000002</c:v>
                </c:pt>
                <c:pt idx="914">
                  <c:v>2.2000000000000002</c:v>
                </c:pt>
                <c:pt idx="915">
                  <c:v>2.2000000000000002</c:v>
                </c:pt>
                <c:pt idx="916">
                  <c:v>2.2000000000000002</c:v>
                </c:pt>
                <c:pt idx="917">
                  <c:v>2.2000000000000002</c:v>
                </c:pt>
                <c:pt idx="918">
                  <c:v>2.2000000000000002</c:v>
                </c:pt>
                <c:pt idx="919">
                  <c:v>2.2000000000000002</c:v>
                </c:pt>
                <c:pt idx="920">
                  <c:v>2.2000000000000002</c:v>
                </c:pt>
                <c:pt idx="921">
                  <c:v>2.2000000000000002</c:v>
                </c:pt>
                <c:pt idx="922">
                  <c:v>2.2000000000000002</c:v>
                </c:pt>
                <c:pt idx="923">
                  <c:v>2.2000000000000002</c:v>
                </c:pt>
                <c:pt idx="924">
                  <c:v>2.2000000000000002</c:v>
                </c:pt>
                <c:pt idx="925">
                  <c:v>2.2000000000000002</c:v>
                </c:pt>
                <c:pt idx="926">
                  <c:v>2.2000000000000002</c:v>
                </c:pt>
                <c:pt idx="927">
                  <c:v>2.2000000000000002</c:v>
                </c:pt>
                <c:pt idx="928">
                  <c:v>2.2000000000000002</c:v>
                </c:pt>
                <c:pt idx="929">
                  <c:v>2.2000000000000002</c:v>
                </c:pt>
                <c:pt idx="930">
                  <c:v>2.2000000000000002</c:v>
                </c:pt>
                <c:pt idx="931">
                  <c:v>2.2000000000000002</c:v>
                </c:pt>
                <c:pt idx="932">
                  <c:v>2.2000000000000002</c:v>
                </c:pt>
                <c:pt idx="933">
                  <c:v>2.2000000000000002</c:v>
                </c:pt>
                <c:pt idx="934">
                  <c:v>2.2000000000000002</c:v>
                </c:pt>
                <c:pt idx="935">
                  <c:v>2.2000000000000002</c:v>
                </c:pt>
                <c:pt idx="936">
                  <c:v>2.2000000000000002</c:v>
                </c:pt>
                <c:pt idx="937">
                  <c:v>2.2000000000000002</c:v>
                </c:pt>
                <c:pt idx="938">
                  <c:v>2.2000000000000002</c:v>
                </c:pt>
                <c:pt idx="939">
                  <c:v>2.2000000000000002</c:v>
                </c:pt>
                <c:pt idx="940">
                  <c:v>2</c:v>
                </c:pt>
                <c:pt idx="941">
                  <c:v>2</c:v>
                </c:pt>
                <c:pt idx="942">
                  <c:v>2.1</c:v>
                </c:pt>
                <c:pt idx="943">
                  <c:v>2.1</c:v>
                </c:pt>
                <c:pt idx="944">
                  <c:v>2.1</c:v>
                </c:pt>
                <c:pt idx="945">
                  <c:v>2.1</c:v>
                </c:pt>
                <c:pt idx="946">
                  <c:v>2.1</c:v>
                </c:pt>
                <c:pt idx="947">
                  <c:v>2.1</c:v>
                </c:pt>
                <c:pt idx="948">
                  <c:v>2.1</c:v>
                </c:pt>
                <c:pt idx="949">
                  <c:v>2.1</c:v>
                </c:pt>
                <c:pt idx="950">
                  <c:v>2.1</c:v>
                </c:pt>
                <c:pt idx="951">
                  <c:v>2.1</c:v>
                </c:pt>
                <c:pt idx="952">
                  <c:v>2.1</c:v>
                </c:pt>
                <c:pt idx="953">
                  <c:v>2.1</c:v>
                </c:pt>
                <c:pt idx="954">
                  <c:v>2.1</c:v>
                </c:pt>
                <c:pt idx="955">
                  <c:v>2.1</c:v>
                </c:pt>
                <c:pt idx="956">
                  <c:v>2.1</c:v>
                </c:pt>
                <c:pt idx="957">
                  <c:v>2.1</c:v>
                </c:pt>
                <c:pt idx="958">
                  <c:v>2.1</c:v>
                </c:pt>
                <c:pt idx="959">
                  <c:v>2.1</c:v>
                </c:pt>
                <c:pt idx="960">
                  <c:v>1.9</c:v>
                </c:pt>
                <c:pt idx="961">
                  <c:v>1.9</c:v>
                </c:pt>
                <c:pt idx="962">
                  <c:v>1.9</c:v>
                </c:pt>
                <c:pt idx="963">
                  <c:v>1.9</c:v>
                </c:pt>
                <c:pt idx="964">
                  <c:v>1.9</c:v>
                </c:pt>
                <c:pt idx="965">
                  <c:v>1.9</c:v>
                </c:pt>
                <c:pt idx="966">
                  <c:v>1.9</c:v>
                </c:pt>
                <c:pt idx="967">
                  <c:v>1.9</c:v>
                </c:pt>
                <c:pt idx="968">
                  <c:v>1.9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1.75</c:v>
                </c:pt>
                <c:pt idx="982">
                  <c:v>1.75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1.7</c:v>
                </c:pt>
                <c:pt idx="993">
                  <c:v>1.7</c:v>
                </c:pt>
                <c:pt idx="994">
                  <c:v>1.7</c:v>
                </c:pt>
                <c:pt idx="995">
                  <c:v>1.7</c:v>
                </c:pt>
                <c:pt idx="996">
                  <c:v>1.7</c:v>
                </c:pt>
                <c:pt idx="997">
                  <c:v>1.7</c:v>
                </c:pt>
                <c:pt idx="998">
                  <c:v>1.7</c:v>
                </c:pt>
                <c:pt idx="999">
                  <c:v>1.7</c:v>
                </c:pt>
                <c:pt idx="1000">
                  <c:v>1.7</c:v>
                </c:pt>
                <c:pt idx="1001">
                  <c:v>1.7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1.7</c:v>
                </c:pt>
                <c:pt idx="1007">
                  <c:v>1.7</c:v>
                </c:pt>
                <c:pt idx="1008">
                  <c:v>1.7</c:v>
                </c:pt>
                <c:pt idx="1009">
                  <c:v>1.7</c:v>
                </c:pt>
                <c:pt idx="1010">
                  <c:v>1.7</c:v>
                </c:pt>
                <c:pt idx="1011">
                  <c:v>1.7</c:v>
                </c:pt>
                <c:pt idx="1012">
                  <c:v>1.7</c:v>
                </c:pt>
                <c:pt idx="1013">
                  <c:v>1.7</c:v>
                </c:pt>
                <c:pt idx="1014">
                  <c:v>1.7</c:v>
                </c:pt>
                <c:pt idx="1015">
                  <c:v>1.7</c:v>
                </c:pt>
                <c:pt idx="1016">
                  <c:v>1.7</c:v>
                </c:pt>
                <c:pt idx="1017">
                  <c:v>1.7</c:v>
                </c:pt>
                <c:pt idx="1018">
                  <c:v>1.7</c:v>
                </c:pt>
                <c:pt idx="1019">
                  <c:v>1.7</c:v>
                </c:pt>
                <c:pt idx="1020">
                  <c:v>1.7</c:v>
                </c:pt>
                <c:pt idx="1021">
                  <c:v>1.7</c:v>
                </c:pt>
                <c:pt idx="1022">
                  <c:v>1.7</c:v>
                </c:pt>
                <c:pt idx="1023">
                  <c:v>1.7</c:v>
                </c:pt>
                <c:pt idx="1024">
                  <c:v>1.7</c:v>
                </c:pt>
                <c:pt idx="1025">
                  <c:v>1.7</c:v>
                </c:pt>
                <c:pt idx="1026">
                  <c:v>1.7</c:v>
                </c:pt>
                <c:pt idx="1027">
                  <c:v>1.7</c:v>
                </c:pt>
                <c:pt idx="1028">
                  <c:v>1.7</c:v>
                </c:pt>
                <c:pt idx="1029">
                  <c:v>1.7</c:v>
                </c:pt>
                <c:pt idx="1030">
                  <c:v>1.7</c:v>
                </c:pt>
                <c:pt idx="1031">
                  <c:v>1.7</c:v>
                </c:pt>
                <c:pt idx="1032">
                  <c:v>1.7</c:v>
                </c:pt>
                <c:pt idx="1033">
                  <c:v>1.7</c:v>
                </c:pt>
                <c:pt idx="1034">
                  <c:v>1.7</c:v>
                </c:pt>
                <c:pt idx="1035">
                  <c:v>1.7</c:v>
                </c:pt>
                <c:pt idx="1036">
                  <c:v>1.7</c:v>
                </c:pt>
                <c:pt idx="1037">
                  <c:v>1.7</c:v>
                </c:pt>
                <c:pt idx="1038">
                  <c:v>1.7</c:v>
                </c:pt>
                <c:pt idx="1039">
                  <c:v>1.7</c:v>
                </c:pt>
                <c:pt idx="1040">
                  <c:v>1.6</c:v>
                </c:pt>
                <c:pt idx="1041">
                  <c:v>1.6</c:v>
                </c:pt>
                <c:pt idx="1042">
                  <c:v>1.6</c:v>
                </c:pt>
                <c:pt idx="1043">
                  <c:v>1.6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1.6</c:v>
                </c:pt>
                <c:pt idx="1049">
                  <c:v>1.6</c:v>
                </c:pt>
                <c:pt idx="1050">
                  <c:v>1.6</c:v>
                </c:pt>
                <c:pt idx="1051">
                  <c:v>1.6</c:v>
                </c:pt>
                <c:pt idx="1052">
                  <c:v>1.6</c:v>
                </c:pt>
                <c:pt idx="1053">
                  <c:v>1.6</c:v>
                </c:pt>
                <c:pt idx="1054">
                  <c:v>1.6</c:v>
                </c:pt>
                <c:pt idx="1055">
                  <c:v>1.6</c:v>
                </c:pt>
                <c:pt idx="1056">
                  <c:v>1.6</c:v>
                </c:pt>
                <c:pt idx="1057">
                  <c:v>1.5</c:v>
                </c:pt>
                <c:pt idx="1058">
                  <c:v>1.5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 formatCode="0.00">
                  <c:v>1.5</c:v>
                </c:pt>
                <c:pt idx="1063" formatCode="0.00">
                  <c:v>1.5</c:v>
                </c:pt>
                <c:pt idx="1064" formatCode="0.00">
                  <c:v>1.5</c:v>
                </c:pt>
                <c:pt idx="1065" formatCode="0.00">
                  <c:v>1.5</c:v>
                </c:pt>
                <c:pt idx="1066" formatCode="0.00">
                  <c:v>1.5</c:v>
                </c:pt>
                <c:pt idx="1067" formatCode="0.00">
                  <c:v>1.45</c:v>
                </c:pt>
                <c:pt idx="1068" formatCode="0.00">
                  <c:v>1.45</c:v>
                </c:pt>
                <c:pt idx="1069" formatCode="0.00">
                  <c:v>1.45</c:v>
                </c:pt>
                <c:pt idx="1070" formatCode="0.00">
                  <c:v>1.45</c:v>
                </c:pt>
                <c:pt idx="1071" formatCode="0.00">
                  <c:v>1.45</c:v>
                </c:pt>
                <c:pt idx="1072" formatCode="0.00">
                  <c:v>1.45</c:v>
                </c:pt>
                <c:pt idx="1073" formatCode="0.00">
                  <c:v>1.45</c:v>
                </c:pt>
                <c:pt idx="1074" formatCode="0.00">
                  <c:v>1.45</c:v>
                </c:pt>
                <c:pt idx="1075" formatCode="0.00">
                  <c:v>1.45</c:v>
                </c:pt>
                <c:pt idx="1076" formatCode="0.00">
                  <c:v>1.45</c:v>
                </c:pt>
                <c:pt idx="1077" formatCode="0.00">
                  <c:v>1.45</c:v>
                </c:pt>
                <c:pt idx="1078" formatCode="0.00">
                  <c:v>1.45</c:v>
                </c:pt>
                <c:pt idx="1079" formatCode="0.00">
                  <c:v>1.45</c:v>
                </c:pt>
                <c:pt idx="1080" formatCode="0.00">
                  <c:v>1.45</c:v>
                </c:pt>
                <c:pt idx="1081" formatCode="0.00">
                  <c:v>1.45</c:v>
                </c:pt>
                <c:pt idx="1082" formatCode="0.00">
                  <c:v>1.45</c:v>
                </c:pt>
                <c:pt idx="1083" formatCode="0.00">
                  <c:v>1.45</c:v>
                </c:pt>
                <c:pt idx="1084" formatCode="0.00">
                  <c:v>1.45</c:v>
                </c:pt>
                <c:pt idx="1085" formatCode="0.00">
                  <c:v>1.45</c:v>
                </c:pt>
                <c:pt idx="1086" formatCode="0.00">
                  <c:v>1.45</c:v>
                </c:pt>
                <c:pt idx="1087" formatCode="0.00">
                  <c:v>1.45</c:v>
                </c:pt>
                <c:pt idx="1088" formatCode="0.00">
                  <c:v>1.45</c:v>
                </c:pt>
                <c:pt idx="1089" formatCode="0.00">
                  <c:v>1.45</c:v>
                </c:pt>
                <c:pt idx="1090" formatCode="0.00">
                  <c:v>1.45</c:v>
                </c:pt>
                <c:pt idx="1091" formatCode="0.00">
                  <c:v>1.45</c:v>
                </c:pt>
                <c:pt idx="1092" formatCode="0.00">
                  <c:v>1.45</c:v>
                </c:pt>
                <c:pt idx="1093" formatCode="0.00">
                  <c:v>1.45</c:v>
                </c:pt>
                <c:pt idx="1094" formatCode="0.00">
                  <c:v>1.45</c:v>
                </c:pt>
                <c:pt idx="1095" formatCode="0.00">
                  <c:v>1.45</c:v>
                </c:pt>
                <c:pt idx="1096" formatCode="0.00">
                  <c:v>1.45</c:v>
                </c:pt>
                <c:pt idx="1097" formatCode="0.00">
                  <c:v>1.45</c:v>
                </c:pt>
                <c:pt idx="1098" formatCode="0.00">
                  <c:v>1.45</c:v>
                </c:pt>
                <c:pt idx="1099" formatCode="0.00">
                  <c:v>1.45</c:v>
                </c:pt>
                <c:pt idx="1100" formatCode="0.00">
                  <c:v>1.45</c:v>
                </c:pt>
                <c:pt idx="1101" formatCode="0.00">
                  <c:v>1.45</c:v>
                </c:pt>
                <c:pt idx="1102" formatCode="0.00">
                  <c:v>1.45</c:v>
                </c:pt>
                <c:pt idx="1103" formatCode="0.00">
                  <c:v>1.45</c:v>
                </c:pt>
                <c:pt idx="1104" formatCode="0.00">
                  <c:v>1.45</c:v>
                </c:pt>
                <c:pt idx="1105" formatCode="0.00">
                  <c:v>1.45</c:v>
                </c:pt>
                <c:pt idx="1106" formatCode="0.00">
                  <c:v>1.35</c:v>
                </c:pt>
                <c:pt idx="1107" formatCode="0.00">
                  <c:v>1.35</c:v>
                </c:pt>
                <c:pt idx="1108" formatCode="0.00">
                  <c:v>1.35</c:v>
                </c:pt>
                <c:pt idx="1109" formatCode="0.00">
                  <c:v>1.35</c:v>
                </c:pt>
                <c:pt idx="1110" formatCode="0.00">
                  <c:v>1.35</c:v>
                </c:pt>
                <c:pt idx="1111" formatCode="0.00">
                  <c:v>1.35</c:v>
                </c:pt>
                <c:pt idx="1112" formatCode="0.00">
                  <c:v>1.35</c:v>
                </c:pt>
                <c:pt idx="1113" formatCode="0.00">
                  <c:v>1.35</c:v>
                </c:pt>
                <c:pt idx="1114" formatCode="0.00">
                  <c:v>1.35</c:v>
                </c:pt>
                <c:pt idx="1115" formatCode="0.00">
                  <c:v>1.35</c:v>
                </c:pt>
                <c:pt idx="1116" formatCode="0.00">
                  <c:v>1.3</c:v>
                </c:pt>
                <c:pt idx="1117" formatCode="0.00">
                  <c:v>1.3</c:v>
                </c:pt>
                <c:pt idx="1118" formatCode="0.00">
                  <c:v>1.3</c:v>
                </c:pt>
                <c:pt idx="1119" formatCode="0.00">
                  <c:v>1.3</c:v>
                </c:pt>
                <c:pt idx="1120" formatCode="0.00">
                  <c:v>1.3</c:v>
                </c:pt>
                <c:pt idx="1121" formatCode="0.00">
                  <c:v>1.3</c:v>
                </c:pt>
                <c:pt idx="1122" formatCode="0.00">
                  <c:v>1.3</c:v>
                </c:pt>
                <c:pt idx="1123" formatCode="0.00">
                  <c:v>1.3</c:v>
                </c:pt>
                <c:pt idx="1124" formatCode="0.00">
                  <c:v>1.3</c:v>
                </c:pt>
                <c:pt idx="1125" formatCode="0.00">
                  <c:v>1.3</c:v>
                </c:pt>
                <c:pt idx="1126" formatCode="0.00">
                  <c:v>1.3</c:v>
                </c:pt>
                <c:pt idx="1127" formatCode="0.00">
                  <c:v>1.3</c:v>
                </c:pt>
                <c:pt idx="1128" formatCode="0.00">
                  <c:v>1.3</c:v>
                </c:pt>
                <c:pt idx="1129" formatCode="0.00">
                  <c:v>1.3</c:v>
                </c:pt>
                <c:pt idx="1130" formatCode="0.00">
                  <c:v>1.3</c:v>
                </c:pt>
                <c:pt idx="1131" formatCode="0.00">
                  <c:v>1.3</c:v>
                </c:pt>
                <c:pt idx="1132" formatCode="0.00">
                  <c:v>1.3</c:v>
                </c:pt>
                <c:pt idx="1133" formatCode="0.00">
                  <c:v>1.3</c:v>
                </c:pt>
                <c:pt idx="1134" formatCode="0.00">
                  <c:v>1.3</c:v>
                </c:pt>
                <c:pt idx="1135" formatCode="0.00">
                  <c:v>1.3</c:v>
                </c:pt>
                <c:pt idx="1136" formatCode="0.00">
                  <c:v>1.3</c:v>
                </c:pt>
                <c:pt idx="1137" formatCode="0.00">
                  <c:v>1.3</c:v>
                </c:pt>
                <c:pt idx="1138" formatCode="0.00">
                  <c:v>1.3</c:v>
                </c:pt>
                <c:pt idx="1139" formatCode="0.00">
                  <c:v>1.3</c:v>
                </c:pt>
                <c:pt idx="1140" formatCode="0.00">
                  <c:v>1.3</c:v>
                </c:pt>
                <c:pt idx="1141" formatCode="0.00">
                  <c:v>1.3</c:v>
                </c:pt>
                <c:pt idx="1142" formatCode="0.00">
                  <c:v>1.3</c:v>
                </c:pt>
                <c:pt idx="1143" formatCode="0.00">
                  <c:v>1.3</c:v>
                </c:pt>
                <c:pt idx="1144" formatCode="0.00">
                  <c:v>1.3</c:v>
                </c:pt>
                <c:pt idx="1145" formatCode="0.00">
                  <c:v>1.3</c:v>
                </c:pt>
                <c:pt idx="1146" formatCode="0.00">
                  <c:v>1.3</c:v>
                </c:pt>
                <c:pt idx="1147" formatCode="0.00">
                  <c:v>1.3</c:v>
                </c:pt>
                <c:pt idx="1148" formatCode="0.00">
                  <c:v>1.3</c:v>
                </c:pt>
                <c:pt idx="1149" formatCode="0.00">
                  <c:v>1.3</c:v>
                </c:pt>
                <c:pt idx="1150" formatCode="0.00">
                  <c:v>1.3</c:v>
                </c:pt>
                <c:pt idx="1151" formatCode="0.00">
                  <c:v>1.3</c:v>
                </c:pt>
                <c:pt idx="1152" formatCode="0.00">
                  <c:v>1.3</c:v>
                </c:pt>
                <c:pt idx="1153" formatCode="0.00">
                  <c:v>1.3</c:v>
                </c:pt>
                <c:pt idx="1154" formatCode="0.00">
                  <c:v>1.3</c:v>
                </c:pt>
                <c:pt idx="1155" formatCode="0.00">
                  <c:v>1.25</c:v>
                </c:pt>
                <c:pt idx="1156" formatCode="0.00">
                  <c:v>1.25</c:v>
                </c:pt>
                <c:pt idx="1157" formatCode="0.00">
                  <c:v>1.25</c:v>
                </c:pt>
                <c:pt idx="1158" formatCode="0.00">
                  <c:v>1.25</c:v>
                </c:pt>
                <c:pt idx="1159" formatCode="0.00">
                  <c:v>1.25</c:v>
                </c:pt>
                <c:pt idx="1160" formatCode="0.00">
                  <c:v>1.25</c:v>
                </c:pt>
                <c:pt idx="1161" formatCode="0.00">
                  <c:v>1.1499999999999999</c:v>
                </c:pt>
                <c:pt idx="1162" formatCode="0.00">
                  <c:v>1.1499999999999999</c:v>
                </c:pt>
                <c:pt idx="1163" formatCode="0.00">
                  <c:v>1.1499999999999999</c:v>
                </c:pt>
                <c:pt idx="1164" formatCode="0.00">
                  <c:v>1.1499999999999999</c:v>
                </c:pt>
                <c:pt idx="1165" formatCode="0.00">
                  <c:v>1.1499999999999999</c:v>
                </c:pt>
                <c:pt idx="1166" formatCode="0.00">
                  <c:v>1.1499999999999999</c:v>
                </c:pt>
                <c:pt idx="1167" formatCode="0.00">
                  <c:v>1.1499999999999999</c:v>
                </c:pt>
                <c:pt idx="1168" formatCode="0.00">
                  <c:v>1.1499999999999999</c:v>
                </c:pt>
                <c:pt idx="1169" formatCode="0.00">
                  <c:v>1.1499999999999999</c:v>
                </c:pt>
                <c:pt idx="1170" formatCode="0.00">
                  <c:v>1.1499999999999999</c:v>
                </c:pt>
                <c:pt idx="1171" formatCode="0.00">
                  <c:v>1.1499999999999999</c:v>
                </c:pt>
                <c:pt idx="1172" formatCode="0.00">
                  <c:v>1.1499999999999999</c:v>
                </c:pt>
                <c:pt idx="1173" formatCode="0.00">
                  <c:v>1.1499999999999999</c:v>
                </c:pt>
                <c:pt idx="1174" formatCode="0.00">
                  <c:v>1.1499999999999999</c:v>
                </c:pt>
                <c:pt idx="1175" formatCode="0.00">
                  <c:v>1.1499999999999999</c:v>
                </c:pt>
                <c:pt idx="1176" formatCode="0.00">
                  <c:v>1.1499999999999999</c:v>
                </c:pt>
                <c:pt idx="1177" formatCode="0.00">
                  <c:v>1.1499999999999999</c:v>
                </c:pt>
                <c:pt idx="1178" formatCode="0.00">
                  <c:v>1.1499999999999999</c:v>
                </c:pt>
                <c:pt idx="1179" formatCode="0.00">
                  <c:v>1.1499999999999999</c:v>
                </c:pt>
                <c:pt idx="1180" formatCode="0.00">
                  <c:v>1.1499999999999999</c:v>
                </c:pt>
                <c:pt idx="1181" formatCode="0.00">
                  <c:v>1.1499999999999999</c:v>
                </c:pt>
                <c:pt idx="1182" formatCode="0.00">
                  <c:v>1.1000000000000001</c:v>
                </c:pt>
                <c:pt idx="1183" formatCode="0.00">
                  <c:v>1.1000000000000001</c:v>
                </c:pt>
                <c:pt idx="1184" formatCode="0.00">
                  <c:v>1.1000000000000001</c:v>
                </c:pt>
                <c:pt idx="1185" formatCode="0.00">
                  <c:v>1.1000000000000001</c:v>
                </c:pt>
                <c:pt idx="1186" formatCode="0.00">
                  <c:v>1.1000000000000001</c:v>
                </c:pt>
                <c:pt idx="1187" formatCode="0.00">
                  <c:v>1.1000000000000001</c:v>
                </c:pt>
                <c:pt idx="1188" formatCode="0.00">
                  <c:v>1.1000000000000001</c:v>
                </c:pt>
                <c:pt idx="1189" formatCode="0.00">
                  <c:v>1.1000000000000001</c:v>
                </c:pt>
                <c:pt idx="1190" formatCode="0.00">
                  <c:v>1.1000000000000001</c:v>
                </c:pt>
                <c:pt idx="1191" formatCode="0.00">
                  <c:v>1.1000000000000001</c:v>
                </c:pt>
                <c:pt idx="1192" formatCode="0.00">
                  <c:v>1.1000000000000001</c:v>
                </c:pt>
                <c:pt idx="1193" formatCode="0.00">
                  <c:v>1.1000000000000001</c:v>
                </c:pt>
                <c:pt idx="1194" formatCode="0.00">
                  <c:v>1.1000000000000001</c:v>
                </c:pt>
                <c:pt idx="1195" formatCode="0.00">
                  <c:v>1.1000000000000001</c:v>
                </c:pt>
                <c:pt idx="1196" formatCode="0.00">
                  <c:v>1.1000000000000001</c:v>
                </c:pt>
                <c:pt idx="1197" formatCode="0.00">
                  <c:v>1.1000000000000001</c:v>
                </c:pt>
                <c:pt idx="1198" formatCode="0.00">
                  <c:v>1</c:v>
                </c:pt>
                <c:pt idx="1199" formatCode="0.00">
                  <c:v>1</c:v>
                </c:pt>
                <c:pt idx="1200" formatCode="0.00">
                  <c:v>1</c:v>
                </c:pt>
                <c:pt idx="1201" formatCode="0.00">
                  <c:v>1</c:v>
                </c:pt>
                <c:pt idx="1202" formatCode="0.00">
                  <c:v>1</c:v>
                </c:pt>
                <c:pt idx="1203" formatCode="0.00">
                  <c:v>1</c:v>
                </c:pt>
                <c:pt idx="1204" formatCode="0.00">
                  <c:v>1</c:v>
                </c:pt>
                <c:pt idx="1205" formatCode="0.00">
                  <c:v>1</c:v>
                </c:pt>
                <c:pt idx="1206" formatCode="0.00">
                  <c:v>1</c:v>
                </c:pt>
                <c:pt idx="1207" formatCode="0.00">
                  <c:v>1</c:v>
                </c:pt>
                <c:pt idx="1208" formatCode="0.00">
                  <c:v>1</c:v>
                </c:pt>
                <c:pt idx="1209" formatCode="0.00">
                  <c:v>1</c:v>
                </c:pt>
                <c:pt idx="1210" formatCode="0.00">
                  <c:v>1</c:v>
                </c:pt>
                <c:pt idx="1211" formatCode="0.00">
                  <c:v>1</c:v>
                </c:pt>
                <c:pt idx="1212" formatCode="0.00">
                  <c:v>1</c:v>
                </c:pt>
                <c:pt idx="1213" formatCode="0.00">
                  <c:v>1</c:v>
                </c:pt>
                <c:pt idx="1214" formatCode="0.00">
                  <c:v>1</c:v>
                </c:pt>
                <c:pt idx="1215" formatCode="0.00">
                  <c:v>1</c:v>
                </c:pt>
                <c:pt idx="1216" formatCode="0.00">
                  <c:v>1</c:v>
                </c:pt>
                <c:pt idx="1217" formatCode="0.00">
                  <c:v>1</c:v>
                </c:pt>
                <c:pt idx="1218" formatCode="0.00">
                  <c:v>1</c:v>
                </c:pt>
                <c:pt idx="1219" formatCode="0.00">
                  <c:v>1</c:v>
                </c:pt>
                <c:pt idx="1220" formatCode="0.00">
                  <c:v>1</c:v>
                </c:pt>
                <c:pt idx="1221" formatCode="0.00">
                  <c:v>1</c:v>
                </c:pt>
                <c:pt idx="1222" formatCode="0.00">
                  <c:v>1.1000000000000001</c:v>
                </c:pt>
                <c:pt idx="1223" formatCode="0.00">
                  <c:v>1.1000000000000001</c:v>
                </c:pt>
                <c:pt idx="1224" formatCode="0.00">
                  <c:v>1.1000000000000001</c:v>
                </c:pt>
                <c:pt idx="1225" formatCode="0.00">
                  <c:v>1.2</c:v>
                </c:pt>
                <c:pt idx="1226" formatCode="0.00">
                  <c:v>1.2</c:v>
                </c:pt>
                <c:pt idx="1227" formatCode="0.00">
                  <c:v>1.2</c:v>
                </c:pt>
                <c:pt idx="1228" formatCode="0.00">
                  <c:v>1.2</c:v>
                </c:pt>
                <c:pt idx="1229" formatCode="0.00">
                  <c:v>1.2</c:v>
                </c:pt>
                <c:pt idx="1230" formatCode="0.00">
                  <c:v>1.2</c:v>
                </c:pt>
                <c:pt idx="1231" formatCode="0.00">
                  <c:v>1.2</c:v>
                </c:pt>
                <c:pt idx="1232" formatCode="0.00">
                  <c:v>1.2</c:v>
                </c:pt>
                <c:pt idx="1233" formatCode="0.00">
                  <c:v>1.2</c:v>
                </c:pt>
                <c:pt idx="1234" formatCode="0.00">
                  <c:v>1.2</c:v>
                </c:pt>
                <c:pt idx="1235" formatCode="0.00">
                  <c:v>1.2</c:v>
                </c:pt>
                <c:pt idx="1236" formatCode="0.00">
                  <c:v>1.2</c:v>
                </c:pt>
                <c:pt idx="1237" formatCode="0.00">
                  <c:v>1.2</c:v>
                </c:pt>
                <c:pt idx="1238" formatCode="0.00">
                  <c:v>1.2</c:v>
                </c:pt>
                <c:pt idx="1239" formatCode="0.00">
                  <c:v>1.2</c:v>
                </c:pt>
                <c:pt idx="1240" formatCode="0.00">
                  <c:v>1.2</c:v>
                </c:pt>
                <c:pt idx="1241" formatCode="0.00">
                  <c:v>1.3</c:v>
                </c:pt>
                <c:pt idx="1242" formatCode="0.00">
                  <c:v>1.3</c:v>
                </c:pt>
                <c:pt idx="1243" formatCode="0.00">
                  <c:v>1.3</c:v>
                </c:pt>
                <c:pt idx="1244" formatCode="0.00">
                  <c:v>1.3</c:v>
                </c:pt>
                <c:pt idx="1245" formatCode="0.00">
                  <c:v>1.3</c:v>
                </c:pt>
                <c:pt idx="1246" formatCode="0.00">
                  <c:v>1.3</c:v>
                </c:pt>
                <c:pt idx="1247" formatCode="0.00">
                  <c:v>1.3</c:v>
                </c:pt>
                <c:pt idx="1248" formatCode="0.00">
                  <c:v>1.3</c:v>
                </c:pt>
                <c:pt idx="1249" formatCode="0.00">
                  <c:v>1.3</c:v>
                </c:pt>
                <c:pt idx="1250" formatCode="0.00">
                  <c:v>1.3</c:v>
                </c:pt>
                <c:pt idx="1251" formatCode="0.00">
                  <c:v>1.3</c:v>
                </c:pt>
                <c:pt idx="1252" formatCode="0.00">
                  <c:v>1.3</c:v>
                </c:pt>
                <c:pt idx="1253" formatCode="0.00">
                  <c:v>1.3</c:v>
                </c:pt>
                <c:pt idx="1254" formatCode="0.00">
                  <c:v>1.3</c:v>
                </c:pt>
                <c:pt idx="1255" formatCode="0.00">
                  <c:v>1.3</c:v>
                </c:pt>
                <c:pt idx="1256" formatCode="0.00">
                  <c:v>1.3</c:v>
                </c:pt>
                <c:pt idx="1257" formatCode="0.00">
                  <c:v>1.3</c:v>
                </c:pt>
                <c:pt idx="1258" formatCode="0.00">
                  <c:v>1.3</c:v>
                </c:pt>
                <c:pt idx="1259" formatCode="0.00">
                  <c:v>1.3</c:v>
                </c:pt>
                <c:pt idx="1260" formatCode="0.00">
                  <c:v>1.3</c:v>
                </c:pt>
                <c:pt idx="1261" formatCode="0.00">
                  <c:v>1.1499999999999999</c:v>
                </c:pt>
                <c:pt idx="1262" formatCode="0.00">
                  <c:v>1.1000000000000001</c:v>
                </c:pt>
                <c:pt idx="1263" formatCode="0.00">
                  <c:v>1.1000000000000001</c:v>
                </c:pt>
                <c:pt idx="1264" formatCode="0.00">
                  <c:v>1.05</c:v>
                </c:pt>
                <c:pt idx="1265" formatCode="0.00">
                  <c:v>1</c:v>
                </c:pt>
                <c:pt idx="1266" formatCode="0.00">
                  <c:v>1</c:v>
                </c:pt>
                <c:pt idx="1267" formatCode="0.00">
                  <c:v>1</c:v>
                </c:pt>
                <c:pt idx="1268" formatCode="0.00">
                  <c:v>1</c:v>
                </c:pt>
                <c:pt idx="1269" formatCode="0.00">
                  <c:v>1</c:v>
                </c:pt>
                <c:pt idx="1270" formatCode="0.00">
                  <c:v>1</c:v>
                </c:pt>
                <c:pt idx="1271" formatCode="0.00">
                  <c:v>1</c:v>
                </c:pt>
                <c:pt idx="1272" formatCode="0.00">
                  <c:v>1</c:v>
                </c:pt>
                <c:pt idx="1273" formatCode="0.00">
                  <c:v>1</c:v>
                </c:pt>
                <c:pt idx="1274" formatCode="0.00">
                  <c:v>0.95</c:v>
                </c:pt>
                <c:pt idx="1275" formatCode="0.00">
                  <c:v>0.95</c:v>
                </c:pt>
                <c:pt idx="1276" formatCode="0.00">
                  <c:v>0.9</c:v>
                </c:pt>
                <c:pt idx="1277" formatCode="0.00">
                  <c:v>0.9</c:v>
                </c:pt>
                <c:pt idx="1278" formatCode="0.00">
                  <c:v>0.9</c:v>
                </c:pt>
                <c:pt idx="1279" formatCode="0.00">
                  <c:v>0.95</c:v>
                </c:pt>
                <c:pt idx="1280" formatCode="0.00">
                  <c:v>0.95</c:v>
                </c:pt>
                <c:pt idx="1281" formatCode="0.00">
                  <c:v>0.95</c:v>
                </c:pt>
                <c:pt idx="1282" formatCode="0.00">
                  <c:v>0.95</c:v>
                </c:pt>
                <c:pt idx="1283" formatCode="0.00">
                  <c:v>0.95</c:v>
                </c:pt>
                <c:pt idx="1284" formatCode="0.00">
                  <c:v>0.95</c:v>
                </c:pt>
                <c:pt idx="1285" formatCode="0.00">
                  <c:v>0.95</c:v>
                </c:pt>
                <c:pt idx="1286" formatCode="0.00">
                  <c:v>0.95</c:v>
                </c:pt>
                <c:pt idx="1287" formatCode="0.00">
                  <c:v>0.95</c:v>
                </c:pt>
                <c:pt idx="1288" formatCode="0.00">
                  <c:v>0.95</c:v>
                </c:pt>
                <c:pt idx="1289" formatCode="0.00">
                  <c:v>0.95</c:v>
                </c:pt>
                <c:pt idx="1290" formatCode="0.00">
                  <c:v>0.95</c:v>
                </c:pt>
                <c:pt idx="1291" formatCode="0.00">
                  <c:v>0.95</c:v>
                </c:pt>
                <c:pt idx="1292" formatCode="0.00">
                  <c:v>0.95</c:v>
                </c:pt>
                <c:pt idx="1293" formatCode="0.00">
                  <c:v>0.95</c:v>
                </c:pt>
                <c:pt idx="1294" formatCode="0.00">
                  <c:v>0.95</c:v>
                </c:pt>
                <c:pt idx="1295" formatCode="0.00">
                  <c:v>0.95</c:v>
                </c:pt>
                <c:pt idx="1296" formatCode="0.00">
                  <c:v>0.95</c:v>
                </c:pt>
                <c:pt idx="1297" formatCode="0.00">
                  <c:v>0.95</c:v>
                </c:pt>
                <c:pt idx="1298" formatCode="0.00">
                  <c:v>0.95</c:v>
                </c:pt>
                <c:pt idx="1299" formatCode="0.00">
                  <c:v>0.95</c:v>
                </c:pt>
                <c:pt idx="1300" formatCode="0.00">
                  <c:v>0.95</c:v>
                </c:pt>
                <c:pt idx="1301" formatCode="0.00">
                  <c:v>0.95</c:v>
                </c:pt>
                <c:pt idx="1302" formatCode="0.00">
                  <c:v>0.95</c:v>
                </c:pt>
                <c:pt idx="1303" formatCode="0.00">
                  <c:v>0.95</c:v>
                </c:pt>
                <c:pt idx="1304" formatCode="0.00">
                  <c:v>0.95</c:v>
                </c:pt>
                <c:pt idx="1305" formatCode="0.00">
                  <c:v>0.95</c:v>
                </c:pt>
                <c:pt idx="1306" formatCode="0.00">
                  <c:v>0.95</c:v>
                </c:pt>
                <c:pt idx="1307" formatCode="0.00">
                  <c:v>0.95</c:v>
                </c:pt>
                <c:pt idx="1308" formatCode="0.00">
                  <c:v>0.95</c:v>
                </c:pt>
                <c:pt idx="1309" formatCode="0.00">
                  <c:v>1</c:v>
                </c:pt>
                <c:pt idx="1310" formatCode="0.00">
                  <c:v>1</c:v>
                </c:pt>
                <c:pt idx="1311" formatCode="0.00">
                  <c:v>1</c:v>
                </c:pt>
                <c:pt idx="1312" formatCode="0.00">
                  <c:v>1</c:v>
                </c:pt>
                <c:pt idx="1313" formatCode="0.00">
                  <c:v>1</c:v>
                </c:pt>
                <c:pt idx="1314" formatCode="0.00">
                  <c:v>1</c:v>
                </c:pt>
                <c:pt idx="1315" formatCode="0.00">
                  <c:v>1</c:v>
                </c:pt>
                <c:pt idx="1316" formatCode="0.00">
                  <c:v>1</c:v>
                </c:pt>
                <c:pt idx="1317" formatCode="0.00">
                  <c:v>1</c:v>
                </c:pt>
                <c:pt idx="1318" formatCode="0.00">
                  <c:v>1</c:v>
                </c:pt>
                <c:pt idx="1319" formatCode="0.00">
                  <c:v>1</c:v>
                </c:pt>
                <c:pt idx="1320" formatCode="0.00">
                  <c:v>1</c:v>
                </c:pt>
                <c:pt idx="1321" formatCode="0.00">
                  <c:v>1</c:v>
                </c:pt>
                <c:pt idx="1322" formatCode="0.00">
                  <c:v>1</c:v>
                </c:pt>
                <c:pt idx="1323" formatCode="0.00">
                  <c:v>1</c:v>
                </c:pt>
                <c:pt idx="1324" formatCode="0.00">
                  <c:v>1</c:v>
                </c:pt>
                <c:pt idx="1325" formatCode="0.00">
                  <c:v>1</c:v>
                </c:pt>
                <c:pt idx="1326" formatCode="0.00">
                  <c:v>1</c:v>
                </c:pt>
                <c:pt idx="1327" formatCode="0.00">
                  <c:v>1</c:v>
                </c:pt>
                <c:pt idx="1328" formatCode="0.00">
                  <c:v>1</c:v>
                </c:pt>
                <c:pt idx="1329" formatCode="0.00">
                  <c:v>1</c:v>
                </c:pt>
                <c:pt idx="1330" formatCode="0.00">
                  <c:v>1</c:v>
                </c:pt>
                <c:pt idx="1331" formatCode="0.00">
                  <c:v>1</c:v>
                </c:pt>
                <c:pt idx="1332" formatCode="0.00">
                  <c:v>1</c:v>
                </c:pt>
                <c:pt idx="1333" formatCode="0.00">
                  <c:v>1</c:v>
                </c:pt>
                <c:pt idx="1334" formatCode="0.00">
                  <c:v>1</c:v>
                </c:pt>
                <c:pt idx="1335" formatCode="0.00">
                  <c:v>1</c:v>
                </c:pt>
                <c:pt idx="1336" formatCode="0.00">
                  <c:v>0.95</c:v>
                </c:pt>
                <c:pt idx="1337" formatCode="0.00">
                  <c:v>0.95</c:v>
                </c:pt>
                <c:pt idx="1338" formatCode="0.00">
                  <c:v>0.95</c:v>
                </c:pt>
                <c:pt idx="1339" formatCode="0.00">
                  <c:v>0.95</c:v>
                </c:pt>
                <c:pt idx="1340" formatCode="0.00">
                  <c:v>0.95</c:v>
                </c:pt>
                <c:pt idx="1341" formatCode="0.00">
                  <c:v>0.95</c:v>
                </c:pt>
                <c:pt idx="1342" formatCode="0.00">
                  <c:v>0.95</c:v>
                </c:pt>
                <c:pt idx="1343" formatCode="0.00">
                  <c:v>0.95</c:v>
                </c:pt>
                <c:pt idx="1344" formatCode="0.00">
                  <c:v>0.95</c:v>
                </c:pt>
                <c:pt idx="1345" formatCode="0.00">
                  <c:v>0.95</c:v>
                </c:pt>
                <c:pt idx="1346" formatCode="0.00">
                  <c:v>0.85</c:v>
                </c:pt>
                <c:pt idx="1347" formatCode="0.00">
                  <c:v>0.85</c:v>
                </c:pt>
                <c:pt idx="1348" formatCode="0.00">
                  <c:v>0.85</c:v>
                </c:pt>
                <c:pt idx="1349" formatCode="0.00">
                  <c:v>0.85</c:v>
                </c:pt>
                <c:pt idx="1350" formatCode="0.00">
                  <c:v>0.85</c:v>
                </c:pt>
                <c:pt idx="1351" formatCode="0.00">
                  <c:v>0.85</c:v>
                </c:pt>
                <c:pt idx="1352" formatCode="0.00">
                  <c:v>0.85</c:v>
                </c:pt>
                <c:pt idx="1353" formatCode="0.00">
                  <c:v>0.85</c:v>
                </c:pt>
                <c:pt idx="1354" formatCode="0.00">
                  <c:v>0.85</c:v>
                </c:pt>
                <c:pt idx="1355" formatCode="0.00">
                  <c:v>0.85</c:v>
                </c:pt>
                <c:pt idx="1356" formatCode="0.00">
                  <c:v>0.85</c:v>
                </c:pt>
                <c:pt idx="1357" formatCode="0.00">
                  <c:v>0.85</c:v>
                </c:pt>
                <c:pt idx="1358" formatCode="0.00">
                  <c:v>0.85</c:v>
                </c:pt>
                <c:pt idx="1359" formatCode="0.00">
                  <c:v>0.85</c:v>
                </c:pt>
                <c:pt idx="1360" formatCode="0.00">
                  <c:v>0.85</c:v>
                </c:pt>
                <c:pt idx="1361" formatCode="0.00">
                  <c:v>0.85</c:v>
                </c:pt>
                <c:pt idx="1362" formatCode="0.00">
                  <c:v>0.8</c:v>
                </c:pt>
                <c:pt idx="1363" formatCode="0.00">
                  <c:v>0.75</c:v>
                </c:pt>
                <c:pt idx="1364" formatCode="0.00">
                  <c:v>0.75</c:v>
                </c:pt>
                <c:pt idx="1365" formatCode="0.00">
                  <c:v>0.75</c:v>
                </c:pt>
                <c:pt idx="1366" formatCode="0.00">
                  <c:v>0.75</c:v>
                </c:pt>
                <c:pt idx="1367" formatCode="0.00">
                  <c:v>0.75</c:v>
                </c:pt>
                <c:pt idx="1368" formatCode="0.00">
                  <c:v>0.75</c:v>
                </c:pt>
                <c:pt idx="1369" formatCode="0.00">
                  <c:v>0.7</c:v>
                </c:pt>
                <c:pt idx="1370" formatCode="0.00">
                  <c:v>0.7</c:v>
                </c:pt>
                <c:pt idx="1371" formatCode="0.00">
                  <c:v>0.7</c:v>
                </c:pt>
                <c:pt idx="1372" formatCode="0.00">
                  <c:v>0.7</c:v>
                </c:pt>
                <c:pt idx="1373" formatCode="0.00">
                  <c:v>0.7</c:v>
                </c:pt>
                <c:pt idx="1374" formatCode="0.00">
                  <c:v>0.7</c:v>
                </c:pt>
                <c:pt idx="1375" formatCode="0.00">
                  <c:v>0.7</c:v>
                </c:pt>
                <c:pt idx="1376" formatCode="0.00">
                  <c:v>0.7</c:v>
                </c:pt>
                <c:pt idx="1377" formatCode="0.00">
                  <c:v>0.7</c:v>
                </c:pt>
                <c:pt idx="1378" formatCode="0.00">
                  <c:v>0.7</c:v>
                </c:pt>
                <c:pt idx="1379" formatCode="0.00">
                  <c:v>0.7</c:v>
                </c:pt>
                <c:pt idx="1380" formatCode="0.00">
                  <c:v>0.7</c:v>
                </c:pt>
                <c:pt idx="1381" formatCode="0.00">
                  <c:v>0.7</c:v>
                </c:pt>
                <c:pt idx="1382" formatCode="0.00">
                  <c:v>0.7</c:v>
                </c:pt>
                <c:pt idx="1383" formatCode="0.00">
                  <c:v>0.7</c:v>
                </c:pt>
                <c:pt idx="1384" formatCode="0.00">
                  <c:v>0.7</c:v>
                </c:pt>
                <c:pt idx="1385" formatCode="0.00">
                  <c:v>0.7</c:v>
                </c:pt>
                <c:pt idx="1386" formatCode="0.00">
                  <c:v>0.7</c:v>
                </c:pt>
                <c:pt idx="1387" formatCode="0.00">
                  <c:v>0.7</c:v>
                </c:pt>
                <c:pt idx="1388" formatCode="0.00">
                  <c:v>0.7</c:v>
                </c:pt>
                <c:pt idx="1389" formatCode="0.00">
                  <c:v>0.7</c:v>
                </c:pt>
                <c:pt idx="1390" formatCode="0.00">
                  <c:v>0.7</c:v>
                </c:pt>
                <c:pt idx="1391" formatCode="0.00">
                  <c:v>0.7</c:v>
                </c:pt>
                <c:pt idx="1392" formatCode="0.00">
                  <c:v>0.7</c:v>
                </c:pt>
                <c:pt idx="1393" formatCode="0.00">
                  <c:v>0.7</c:v>
                </c:pt>
                <c:pt idx="1394" formatCode="0.00">
                  <c:v>0.7</c:v>
                </c:pt>
                <c:pt idx="1395" formatCode="0.00">
                  <c:v>0.7</c:v>
                </c:pt>
                <c:pt idx="1396" formatCode="0.00">
                  <c:v>0.7</c:v>
                </c:pt>
                <c:pt idx="1397" formatCode="0.00">
                  <c:v>0.7</c:v>
                </c:pt>
                <c:pt idx="1398" formatCode="0.00">
                  <c:v>0.7</c:v>
                </c:pt>
                <c:pt idx="1399" formatCode="0.00">
                  <c:v>0.7</c:v>
                </c:pt>
                <c:pt idx="1400" formatCode="0.00">
                  <c:v>0.7</c:v>
                </c:pt>
                <c:pt idx="1401" formatCode="0.00">
                  <c:v>0.7</c:v>
                </c:pt>
                <c:pt idx="1402" formatCode="0.00">
                  <c:v>0.7</c:v>
                </c:pt>
                <c:pt idx="1403" formatCode="0.00">
                  <c:v>0.7</c:v>
                </c:pt>
                <c:pt idx="1404" formatCode="0.00">
                  <c:v>0.7</c:v>
                </c:pt>
                <c:pt idx="1405" formatCode="0.00">
                  <c:v>0.7</c:v>
                </c:pt>
                <c:pt idx="1406" formatCode="0.00">
                  <c:v>0.7</c:v>
                </c:pt>
                <c:pt idx="1407" formatCode="0.00">
                  <c:v>0.7</c:v>
                </c:pt>
                <c:pt idx="1408" formatCode="0.00">
                  <c:v>0.7</c:v>
                </c:pt>
                <c:pt idx="1409" formatCode="0.00">
                  <c:v>0.7</c:v>
                </c:pt>
                <c:pt idx="1410" formatCode="0.00">
                  <c:v>0.7</c:v>
                </c:pt>
                <c:pt idx="1411" formatCode="0.00">
                  <c:v>0.7</c:v>
                </c:pt>
                <c:pt idx="1412" formatCode="0.00">
                  <c:v>0.7</c:v>
                </c:pt>
                <c:pt idx="1413" formatCode="0.00">
                  <c:v>0.75</c:v>
                </c:pt>
                <c:pt idx="1414" formatCode="0.00">
                  <c:v>0.75</c:v>
                </c:pt>
                <c:pt idx="1415" formatCode="0.00">
                  <c:v>0.75</c:v>
                </c:pt>
                <c:pt idx="1416" formatCode="0.00">
                  <c:v>0.8</c:v>
                </c:pt>
                <c:pt idx="1417" formatCode="0.00">
                  <c:v>0.8</c:v>
                </c:pt>
                <c:pt idx="1418" formatCode="0.00">
                  <c:v>0.85</c:v>
                </c:pt>
                <c:pt idx="1419" formatCode="0.00">
                  <c:v>0.85</c:v>
                </c:pt>
                <c:pt idx="1420" formatCode="0.00">
                  <c:v>0.85</c:v>
                </c:pt>
                <c:pt idx="1421" formatCode="0.00">
                  <c:v>0.85</c:v>
                </c:pt>
                <c:pt idx="1422" formatCode="0.00">
                  <c:v>0.85</c:v>
                </c:pt>
                <c:pt idx="1423" formatCode="0.00">
                  <c:v>0.85</c:v>
                </c:pt>
                <c:pt idx="1424" formatCode="0.00">
                  <c:v>0.85</c:v>
                </c:pt>
                <c:pt idx="1425" formatCode="0.00">
                  <c:v>0.85</c:v>
                </c:pt>
                <c:pt idx="1426" formatCode="0.00">
                  <c:v>0.85</c:v>
                </c:pt>
                <c:pt idx="1427" formatCode="0.00">
                  <c:v>0.9</c:v>
                </c:pt>
                <c:pt idx="1428" formatCode="0.00">
                  <c:v>1.05</c:v>
                </c:pt>
                <c:pt idx="1429" formatCode="0.00">
                  <c:v>1.05</c:v>
                </c:pt>
                <c:pt idx="1430" formatCode="0.00">
                  <c:v>1</c:v>
                </c:pt>
                <c:pt idx="1431" formatCode="0.00">
                  <c:v>1</c:v>
                </c:pt>
                <c:pt idx="1432" formatCode="0.00">
                  <c:v>1</c:v>
                </c:pt>
                <c:pt idx="1433" formatCode="0.00">
                  <c:v>0.95</c:v>
                </c:pt>
                <c:pt idx="1434" formatCode="0.00">
                  <c:v>0.95</c:v>
                </c:pt>
                <c:pt idx="1435" formatCode="0.00">
                  <c:v>0.95</c:v>
                </c:pt>
                <c:pt idx="1436" formatCode="0.00">
                  <c:v>0.95</c:v>
                </c:pt>
                <c:pt idx="1437" formatCode="0.00">
                  <c:v>0.95</c:v>
                </c:pt>
                <c:pt idx="1438" formatCode="0.00">
                  <c:v>0.95</c:v>
                </c:pt>
                <c:pt idx="1439" formatCode="0.00">
                  <c:v>0.95</c:v>
                </c:pt>
                <c:pt idx="1440" formatCode="0.00">
                  <c:v>0.95</c:v>
                </c:pt>
                <c:pt idx="1441" formatCode="0.00">
                  <c:v>0.95</c:v>
                </c:pt>
                <c:pt idx="1442" formatCode="0.00">
                  <c:v>0.95</c:v>
                </c:pt>
                <c:pt idx="1443" formatCode="0.00">
                  <c:v>0.95</c:v>
                </c:pt>
                <c:pt idx="1444" formatCode="0.00">
                  <c:v>0.95</c:v>
                </c:pt>
                <c:pt idx="1445" formatCode="0.00">
                  <c:v>0.95</c:v>
                </c:pt>
                <c:pt idx="1446" formatCode="0.00">
                  <c:v>1.05</c:v>
                </c:pt>
                <c:pt idx="1447" formatCode="0.00">
                  <c:v>1.05</c:v>
                </c:pt>
                <c:pt idx="1448" formatCode="0.00">
                  <c:v>1.05</c:v>
                </c:pt>
                <c:pt idx="1449" formatCode="0.00">
                  <c:v>1.05</c:v>
                </c:pt>
                <c:pt idx="1450" formatCode="0.00">
                  <c:v>1.05</c:v>
                </c:pt>
                <c:pt idx="1451" formatCode="0.00">
                  <c:v>1.05</c:v>
                </c:pt>
                <c:pt idx="1452" formatCode="0.00">
                  <c:v>1.05</c:v>
                </c:pt>
                <c:pt idx="1453" formatCode="0.00">
                  <c:v>1.05</c:v>
                </c:pt>
                <c:pt idx="1454" formatCode="0.00">
                  <c:v>1.05</c:v>
                </c:pt>
                <c:pt idx="1455" formatCode="0.00">
                  <c:v>1.05</c:v>
                </c:pt>
                <c:pt idx="1456" formatCode="0.00">
                  <c:v>1.05</c:v>
                </c:pt>
                <c:pt idx="1457" formatCode="0.00">
                  <c:v>1.05</c:v>
                </c:pt>
                <c:pt idx="1458" formatCode="0.00">
                  <c:v>1.2</c:v>
                </c:pt>
                <c:pt idx="1459" formatCode="0.00">
                  <c:v>1.2</c:v>
                </c:pt>
                <c:pt idx="1460" formatCode="0.00">
                  <c:v>1.3</c:v>
                </c:pt>
                <c:pt idx="1461" formatCode="0.00">
                  <c:v>1.2</c:v>
                </c:pt>
                <c:pt idx="1462" formatCode="0.00">
                  <c:v>1.2</c:v>
                </c:pt>
                <c:pt idx="1463" formatCode="0.00">
                  <c:v>1.1499999999999999</c:v>
                </c:pt>
                <c:pt idx="1464" formatCode="0.00">
                  <c:v>1.1499999999999999</c:v>
                </c:pt>
                <c:pt idx="1465" formatCode="0.00">
                  <c:v>1.1499999999999999</c:v>
                </c:pt>
                <c:pt idx="1466" formatCode="0.00">
                  <c:v>1.1499999999999999</c:v>
                </c:pt>
                <c:pt idx="1467" formatCode="0.00">
                  <c:v>1.1499999999999999</c:v>
                </c:pt>
                <c:pt idx="1468" formatCode="0.00">
                  <c:v>1.1499999999999999</c:v>
                </c:pt>
                <c:pt idx="1469" formatCode="0.00">
                  <c:v>1.1499999999999999</c:v>
                </c:pt>
                <c:pt idx="1470" formatCode="0.00">
                  <c:v>1.1499999999999999</c:v>
                </c:pt>
                <c:pt idx="1471" formatCode="0.00">
                  <c:v>1.1000000000000001</c:v>
                </c:pt>
                <c:pt idx="1472" formatCode="0.00">
                  <c:v>1.1000000000000001</c:v>
                </c:pt>
                <c:pt idx="1473" formatCode="0.00">
                  <c:v>1.1000000000000001</c:v>
                </c:pt>
                <c:pt idx="1474" formatCode="0.00">
                  <c:v>1.1000000000000001</c:v>
                </c:pt>
                <c:pt idx="1475" formatCode="0.00">
                  <c:v>1</c:v>
                </c:pt>
                <c:pt idx="1476" formatCode="0.00">
                  <c:v>1</c:v>
                </c:pt>
                <c:pt idx="1477" formatCode="0.00">
                  <c:v>1</c:v>
                </c:pt>
                <c:pt idx="1478" formatCode="0.00">
                  <c:v>1</c:v>
                </c:pt>
                <c:pt idx="1479" formatCode="0.00">
                  <c:v>1</c:v>
                </c:pt>
                <c:pt idx="1480" formatCode="0.00">
                  <c:v>1</c:v>
                </c:pt>
                <c:pt idx="1481" formatCode="0.00">
                  <c:v>1</c:v>
                </c:pt>
                <c:pt idx="1482" formatCode="0.00">
                  <c:v>1</c:v>
                </c:pt>
                <c:pt idx="1483" formatCode="0.00">
                  <c:v>0.95</c:v>
                </c:pt>
                <c:pt idx="1484" formatCode="0.00">
                  <c:v>0.95</c:v>
                </c:pt>
                <c:pt idx="1485" formatCode="0.00">
                  <c:v>0.95</c:v>
                </c:pt>
                <c:pt idx="1486" formatCode="0.00">
                  <c:v>0.95</c:v>
                </c:pt>
                <c:pt idx="1487" formatCode="0.00">
                  <c:v>0.95</c:v>
                </c:pt>
                <c:pt idx="1488" formatCode="0.00">
                  <c:v>0.9</c:v>
                </c:pt>
                <c:pt idx="1489" formatCode="0.00">
                  <c:v>0.9</c:v>
                </c:pt>
                <c:pt idx="1490" formatCode="0.00">
                  <c:v>0.9</c:v>
                </c:pt>
                <c:pt idx="1491" formatCode="0.00">
                  <c:v>0.9</c:v>
                </c:pt>
                <c:pt idx="1492" formatCode="0.00">
                  <c:v>0.95</c:v>
                </c:pt>
                <c:pt idx="1493" formatCode="0.00">
                  <c:v>0.95</c:v>
                </c:pt>
                <c:pt idx="1494" formatCode="0.00">
                  <c:v>0.95</c:v>
                </c:pt>
                <c:pt idx="1495" formatCode="0.00">
                  <c:v>0.95</c:v>
                </c:pt>
                <c:pt idx="1496" formatCode="0.00">
                  <c:v>0.95</c:v>
                </c:pt>
                <c:pt idx="1497" formatCode="0.00">
                  <c:v>0.95</c:v>
                </c:pt>
                <c:pt idx="1498" formatCode="0.00">
                  <c:v>0.95</c:v>
                </c:pt>
                <c:pt idx="1499" formatCode="0.00">
                  <c:v>0.95</c:v>
                </c:pt>
                <c:pt idx="1500" formatCode="0.00">
                  <c:v>0.95</c:v>
                </c:pt>
                <c:pt idx="1501" formatCode="0.00">
                  <c:v>0.95</c:v>
                </c:pt>
                <c:pt idx="1502" formatCode="0.00">
                  <c:v>0.95</c:v>
                </c:pt>
                <c:pt idx="1503" formatCode="0.00">
                  <c:v>0.95</c:v>
                </c:pt>
                <c:pt idx="1504" formatCode="0.00">
                  <c:v>0.95</c:v>
                </c:pt>
                <c:pt idx="1505" formatCode="0.00">
                  <c:v>0.95</c:v>
                </c:pt>
                <c:pt idx="1506" formatCode="0.00">
                  <c:v>0.95</c:v>
                </c:pt>
                <c:pt idx="1507" formatCode="0.00">
                  <c:v>0.95</c:v>
                </c:pt>
                <c:pt idx="1508" formatCode="0.00">
                  <c:v>0.95</c:v>
                </c:pt>
                <c:pt idx="1509" formatCode="0.00">
                  <c:v>1</c:v>
                </c:pt>
                <c:pt idx="1510" formatCode="0.00">
                  <c:v>1</c:v>
                </c:pt>
                <c:pt idx="1511" formatCode="0.00">
                  <c:v>1</c:v>
                </c:pt>
                <c:pt idx="1512" formatCode="0.00">
                  <c:v>1</c:v>
                </c:pt>
                <c:pt idx="1513" formatCode="0.00">
                  <c:v>1</c:v>
                </c:pt>
                <c:pt idx="1514" formatCode="0.00">
                  <c:v>1</c:v>
                </c:pt>
                <c:pt idx="1515" formatCode="0.00">
                  <c:v>1</c:v>
                </c:pt>
                <c:pt idx="1516" formatCode="0.00">
                  <c:v>1</c:v>
                </c:pt>
                <c:pt idx="1517" formatCode="0.00">
                  <c:v>1.05</c:v>
                </c:pt>
                <c:pt idx="1518" formatCode="0.00">
                  <c:v>1.05</c:v>
                </c:pt>
                <c:pt idx="1519" formatCode="0.00">
                  <c:v>1.05</c:v>
                </c:pt>
                <c:pt idx="1520" formatCode="0.00">
                  <c:v>1.05</c:v>
                </c:pt>
                <c:pt idx="1521" formatCode="0.00">
                  <c:v>1.05</c:v>
                </c:pt>
                <c:pt idx="1522" formatCode="0.00">
                  <c:v>1</c:v>
                </c:pt>
                <c:pt idx="1523" formatCode="0.00">
                  <c:v>1</c:v>
                </c:pt>
                <c:pt idx="1524" formatCode="0.00">
                  <c:v>1</c:v>
                </c:pt>
                <c:pt idx="1525" formatCode="0.00">
                  <c:v>1</c:v>
                </c:pt>
                <c:pt idx="1526" formatCode="0.00">
                  <c:v>1</c:v>
                </c:pt>
                <c:pt idx="1527" formatCode="0.00">
                  <c:v>1</c:v>
                </c:pt>
                <c:pt idx="1528" formatCode="0.00">
                  <c:v>1.05</c:v>
                </c:pt>
                <c:pt idx="1529" formatCode="0.00">
                  <c:v>1.05</c:v>
                </c:pt>
                <c:pt idx="1530" formatCode="0.00">
                  <c:v>1.05</c:v>
                </c:pt>
                <c:pt idx="1531" formatCode="0.00">
                  <c:v>1.05</c:v>
                </c:pt>
                <c:pt idx="1532" formatCode="0.00">
                  <c:v>1.05</c:v>
                </c:pt>
                <c:pt idx="1533" formatCode="0.00">
                  <c:v>1.05</c:v>
                </c:pt>
                <c:pt idx="1534" formatCode="0.00">
                  <c:v>1.05</c:v>
                </c:pt>
                <c:pt idx="1535" formatCode="0.00">
                  <c:v>1.05</c:v>
                </c:pt>
                <c:pt idx="1536" formatCode="0.00">
                  <c:v>1.1000000000000001</c:v>
                </c:pt>
                <c:pt idx="1537" formatCode="0.00">
                  <c:v>1.1000000000000001</c:v>
                </c:pt>
                <c:pt idx="1538" formatCode="0.00">
                  <c:v>1.1000000000000001</c:v>
                </c:pt>
                <c:pt idx="1539" formatCode="0.00">
                  <c:v>1.1000000000000001</c:v>
                </c:pt>
                <c:pt idx="1540" formatCode="0.00">
                  <c:v>1.1000000000000001</c:v>
                </c:pt>
                <c:pt idx="1541" formatCode="0.00">
                  <c:v>1.1000000000000001</c:v>
                </c:pt>
                <c:pt idx="1542" formatCode="0.00">
                  <c:v>1.1000000000000001</c:v>
                </c:pt>
                <c:pt idx="1543" formatCode="0.00">
                  <c:v>1.1000000000000001</c:v>
                </c:pt>
                <c:pt idx="1544" formatCode="0.00">
                  <c:v>1.1000000000000001</c:v>
                </c:pt>
                <c:pt idx="1545" formatCode="0.00">
                  <c:v>1.1000000000000001</c:v>
                </c:pt>
                <c:pt idx="1546" formatCode="0.00">
                  <c:v>1.1000000000000001</c:v>
                </c:pt>
                <c:pt idx="1547" formatCode="0.00">
                  <c:v>1.1000000000000001</c:v>
                </c:pt>
                <c:pt idx="1548" formatCode="0.00">
                  <c:v>1.1000000000000001</c:v>
                </c:pt>
                <c:pt idx="1549" formatCode="0.00">
                  <c:v>1.1000000000000001</c:v>
                </c:pt>
                <c:pt idx="1550" formatCode="0.00">
                  <c:v>1.1000000000000001</c:v>
                </c:pt>
                <c:pt idx="1551" formatCode="0.00">
                  <c:v>1.1000000000000001</c:v>
                </c:pt>
                <c:pt idx="1552" formatCode="0.00">
                  <c:v>1.05</c:v>
                </c:pt>
                <c:pt idx="1553" formatCode="0.00">
                  <c:v>1.05</c:v>
                </c:pt>
                <c:pt idx="1554" formatCode="0.00">
                  <c:v>1.05</c:v>
                </c:pt>
                <c:pt idx="1555" formatCode="0.00">
                  <c:v>1.05</c:v>
                </c:pt>
                <c:pt idx="1556" formatCode="0.00">
                  <c:v>1.05</c:v>
                </c:pt>
                <c:pt idx="1557" formatCode="0.00">
                  <c:v>1.05</c:v>
                </c:pt>
                <c:pt idx="1558" formatCode="0.00">
                  <c:v>1.05</c:v>
                </c:pt>
                <c:pt idx="1559" formatCode="0.00">
                  <c:v>1</c:v>
                </c:pt>
                <c:pt idx="1560" formatCode="0.00">
                  <c:v>1</c:v>
                </c:pt>
                <c:pt idx="1561" formatCode="0.00">
                  <c:v>1</c:v>
                </c:pt>
                <c:pt idx="1562" formatCode="0.00">
                  <c:v>1</c:v>
                </c:pt>
                <c:pt idx="1563" formatCode="0.00">
                  <c:v>1</c:v>
                </c:pt>
                <c:pt idx="1564" formatCode="0.00">
                  <c:v>1</c:v>
                </c:pt>
                <c:pt idx="1565" formatCode="0.00">
                  <c:v>1</c:v>
                </c:pt>
                <c:pt idx="1566" formatCode="0.00">
                  <c:v>1</c:v>
                </c:pt>
                <c:pt idx="1567" formatCode="0.00">
                  <c:v>1</c:v>
                </c:pt>
                <c:pt idx="1568" formatCode="0.00">
                  <c:v>1</c:v>
                </c:pt>
                <c:pt idx="1569" formatCode="0.00">
                  <c:v>1</c:v>
                </c:pt>
                <c:pt idx="1570" formatCode="0.00">
                  <c:v>1</c:v>
                </c:pt>
                <c:pt idx="1571" formatCode="0.00">
                  <c:v>1</c:v>
                </c:pt>
                <c:pt idx="1572" formatCode="0.00">
                  <c:v>1</c:v>
                </c:pt>
                <c:pt idx="1573" formatCode="0.00">
                  <c:v>1</c:v>
                </c:pt>
                <c:pt idx="1574" formatCode="0.00">
                  <c:v>1</c:v>
                </c:pt>
                <c:pt idx="1575" formatCode="0.00">
                  <c:v>1</c:v>
                </c:pt>
                <c:pt idx="1576" formatCode="0.00">
                  <c:v>1</c:v>
                </c:pt>
                <c:pt idx="1577" formatCode="0.00">
                  <c:v>0.95</c:v>
                </c:pt>
                <c:pt idx="1578" formatCode="0.00">
                  <c:v>0.95</c:v>
                </c:pt>
                <c:pt idx="1579" formatCode="0.00">
                  <c:v>0.95</c:v>
                </c:pt>
                <c:pt idx="1580" formatCode="0.00">
                  <c:v>0.95</c:v>
                </c:pt>
                <c:pt idx="1581" formatCode="0.00">
                  <c:v>0.95</c:v>
                </c:pt>
                <c:pt idx="1582" formatCode="0.00">
                  <c:v>0.95</c:v>
                </c:pt>
                <c:pt idx="1583" formatCode="0.00">
                  <c:v>0.95</c:v>
                </c:pt>
                <c:pt idx="1584" formatCode="0.00">
                  <c:v>0.95</c:v>
                </c:pt>
                <c:pt idx="1585" formatCode="0.00">
                  <c:v>1</c:v>
                </c:pt>
                <c:pt idx="1586" formatCode="0.00">
                  <c:v>1</c:v>
                </c:pt>
                <c:pt idx="1587" formatCode="0.00">
                  <c:v>1</c:v>
                </c:pt>
                <c:pt idx="1588" formatCode="0.00">
                  <c:v>1</c:v>
                </c:pt>
                <c:pt idx="1589" formatCode="0.00">
                  <c:v>1</c:v>
                </c:pt>
                <c:pt idx="1590" formatCode="0.00">
                  <c:v>1</c:v>
                </c:pt>
                <c:pt idx="1591" formatCode="0.00">
                  <c:v>1</c:v>
                </c:pt>
                <c:pt idx="1592" formatCode="0.00">
                  <c:v>1.05</c:v>
                </c:pt>
                <c:pt idx="1593" formatCode="0.00">
                  <c:v>1.1000000000000001</c:v>
                </c:pt>
                <c:pt idx="1594" formatCode="0.00">
                  <c:v>1.1000000000000001</c:v>
                </c:pt>
                <c:pt idx="1595" formatCode="0.00">
                  <c:v>1.1000000000000001</c:v>
                </c:pt>
                <c:pt idx="1596" formatCode="0.00">
                  <c:v>1.1000000000000001</c:v>
                </c:pt>
                <c:pt idx="1597" formatCode="0.00">
                  <c:v>1.1000000000000001</c:v>
                </c:pt>
                <c:pt idx="1598" formatCode="0.00">
                  <c:v>1.1000000000000001</c:v>
                </c:pt>
                <c:pt idx="1599" formatCode="0.00">
                  <c:v>1.1000000000000001</c:v>
                </c:pt>
                <c:pt idx="1600" formatCode="0.00">
                  <c:v>1.2</c:v>
                </c:pt>
                <c:pt idx="1601" formatCode="0.00">
                  <c:v>1.25</c:v>
                </c:pt>
                <c:pt idx="1602" formatCode="0.00">
                  <c:v>1.25</c:v>
                </c:pt>
                <c:pt idx="1603" formatCode="0.00">
                  <c:v>1.3</c:v>
                </c:pt>
                <c:pt idx="1604" formatCode="0.00">
                  <c:v>1.3</c:v>
                </c:pt>
                <c:pt idx="1605" formatCode="0.00">
                  <c:v>1.45</c:v>
                </c:pt>
                <c:pt idx="1606" formatCode="0.00">
                  <c:v>1.45</c:v>
                </c:pt>
                <c:pt idx="1607" formatCode="0.00">
                  <c:v>1.2</c:v>
                </c:pt>
                <c:pt idx="1608" formatCode="0.00">
                  <c:v>1.2</c:v>
                </c:pt>
                <c:pt idx="1609" formatCode="0.00">
                  <c:v>1.2</c:v>
                </c:pt>
                <c:pt idx="1610" formatCode="0.00">
                  <c:v>1.2</c:v>
                </c:pt>
                <c:pt idx="1611" formatCode="0.00">
                  <c:v>1.2</c:v>
                </c:pt>
                <c:pt idx="1612" formatCode="0.00">
                  <c:v>1.3</c:v>
                </c:pt>
                <c:pt idx="1613" formatCode="0.00">
                  <c:v>1.3</c:v>
                </c:pt>
                <c:pt idx="1614" formatCode="0.00">
                  <c:v>1.3</c:v>
                </c:pt>
                <c:pt idx="1615" formatCode="0.00">
                  <c:v>1.4</c:v>
                </c:pt>
                <c:pt idx="1616" formatCode="0.00">
                  <c:v>1.4</c:v>
                </c:pt>
                <c:pt idx="1617" formatCode="0.00">
                  <c:v>1.3</c:v>
                </c:pt>
                <c:pt idx="1618" formatCode="0.00">
                  <c:v>1.25</c:v>
                </c:pt>
                <c:pt idx="1619" formatCode="0.00">
                  <c:v>1.35</c:v>
                </c:pt>
                <c:pt idx="1620" formatCode="0.00">
                  <c:v>1.3</c:v>
                </c:pt>
                <c:pt idx="1621" formatCode="0.00">
                  <c:v>1.5</c:v>
                </c:pt>
                <c:pt idx="1622" formatCode="0.00">
                  <c:v>1.5</c:v>
                </c:pt>
                <c:pt idx="1623" formatCode="0.00">
                  <c:v>1.55</c:v>
                </c:pt>
                <c:pt idx="1624" formatCode="0.00">
                  <c:v>1.55</c:v>
                </c:pt>
                <c:pt idx="1625" formatCode="0.00">
                  <c:v>1.55</c:v>
                </c:pt>
                <c:pt idx="1626" formatCode="0.00">
                  <c:v>1.6</c:v>
                </c:pt>
                <c:pt idx="1627" formatCode="0.00">
                  <c:v>1.6</c:v>
                </c:pt>
                <c:pt idx="1628" formatCode="0.00">
                  <c:v>1.6</c:v>
                </c:pt>
                <c:pt idx="1629" formatCode="0.00">
                  <c:v>1.6</c:v>
                </c:pt>
                <c:pt idx="1630" formatCode="0.00">
                  <c:v>1.6</c:v>
                </c:pt>
                <c:pt idx="1631" formatCode="0.00">
                  <c:v>1.6</c:v>
                </c:pt>
                <c:pt idx="1632" formatCode="0.00">
                  <c:v>1.5</c:v>
                </c:pt>
                <c:pt idx="1633" formatCode="0.00">
                  <c:v>1.5</c:v>
                </c:pt>
                <c:pt idx="1634" formatCode="0.00">
                  <c:v>1.45</c:v>
                </c:pt>
                <c:pt idx="1635" formatCode="0.00">
                  <c:v>1.45</c:v>
                </c:pt>
                <c:pt idx="1636" formatCode="0.00">
                  <c:v>1.45</c:v>
                </c:pt>
                <c:pt idx="1637" formatCode="0.00">
                  <c:v>1.45</c:v>
                </c:pt>
                <c:pt idx="1638" formatCode="0.00">
                  <c:v>1.5</c:v>
                </c:pt>
                <c:pt idx="1639" formatCode="0.00">
                  <c:v>1.5</c:v>
                </c:pt>
                <c:pt idx="1640" formatCode="0.00">
                  <c:v>1.5</c:v>
                </c:pt>
                <c:pt idx="1641" formatCode="0.00">
                  <c:v>1.5</c:v>
                </c:pt>
                <c:pt idx="1642" formatCode="0.00">
                  <c:v>1.5</c:v>
                </c:pt>
                <c:pt idx="1643" formatCode="0.00">
                  <c:v>1.5</c:v>
                </c:pt>
                <c:pt idx="1644" formatCode="0.00">
                  <c:v>1.5</c:v>
                </c:pt>
                <c:pt idx="1645" formatCode="0.00">
                  <c:v>1.45</c:v>
                </c:pt>
                <c:pt idx="1646" formatCode="0.00">
                  <c:v>1.45</c:v>
                </c:pt>
                <c:pt idx="1647" formatCode="0.00">
                  <c:v>1.45</c:v>
                </c:pt>
                <c:pt idx="1648" formatCode="0.00">
                  <c:v>1.45</c:v>
                </c:pt>
                <c:pt idx="1649" formatCode="0.00">
                  <c:v>1.5</c:v>
                </c:pt>
                <c:pt idx="1650" formatCode="0.00">
                  <c:v>1.5</c:v>
                </c:pt>
                <c:pt idx="1651" formatCode="0.00">
                  <c:v>1.5</c:v>
                </c:pt>
                <c:pt idx="1652" formatCode="0.00">
                  <c:v>1.5</c:v>
                </c:pt>
                <c:pt idx="1653" formatCode="0.00">
                  <c:v>1.5</c:v>
                </c:pt>
                <c:pt idx="1654" formatCode="0.00">
                  <c:v>1.5</c:v>
                </c:pt>
                <c:pt idx="1655" formatCode="0.00">
                  <c:v>1.4</c:v>
                </c:pt>
                <c:pt idx="1656" formatCode="0.00">
                  <c:v>1.4</c:v>
                </c:pt>
                <c:pt idx="1657" formatCode="0.00">
                  <c:v>1.45</c:v>
                </c:pt>
                <c:pt idx="1658" formatCode="0.00">
                  <c:v>1.45</c:v>
                </c:pt>
                <c:pt idx="1659" formatCode="0.00">
                  <c:v>1.5</c:v>
                </c:pt>
                <c:pt idx="1660" formatCode="0.00">
                  <c:v>1.5</c:v>
                </c:pt>
                <c:pt idx="1661" formatCode="0.00">
                  <c:v>1.5</c:v>
                </c:pt>
                <c:pt idx="1662" formatCode="0.00">
                  <c:v>1.5</c:v>
                </c:pt>
                <c:pt idx="1663" formatCode="0.00">
                  <c:v>1.5</c:v>
                </c:pt>
                <c:pt idx="1664" formatCode="0.00">
                  <c:v>1.5</c:v>
                </c:pt>
                <c:pt idx="1665" formatCode="0.00">
                  <c:v>1.45</c:v>
                </c:pt>
                <c:pt idx="1666" formatCode="0.00">
                  <c:v>1.45</c:v>
                </c:pt>
                <c:pt idx="1667" formatCode="0.00">
                  <c:v>1.45</c:v>
                </c:pt>
                <c:pt idx="1668" formatCode="0.00">
                  <c:v>1.5</c:v>
                </c:pt>
                <c:pt idx="1669" formatCode="0.00">
                  <c:v>1.5</c:v>
                </c:pt>
                <c:pt idx="1670" formatCode="0.00">
                  <c:v>1.55</c:v>
                </c:pt>
                <c:pt idx="1671" formatCode="0.00">
                  <c:v>1.7</c:v>
                </c:pt>
                <c:pt idx="1672" formatCode="0.00">
                  <c:v>1.7</c:v>
                </c:pt>
                <c:pt idx="1673" formatCode="0.00">
                  <c:v>1.7</c:v>
                </c:pt>
                <c:pt idx="1674" formatCode="0.00">
                  <c:v>1.65</c:v>
                </c:pt>
                <c:pt idx="1675" formatCode="0.00">
                  <c:v>1.65</c:v>
                </c:pt>
                <c:pt idx="1676" formatCode="0.00">
                  <c:v>1.7</c:v>
                </c:pt>
                <c:pt idx="1677" formatCode="0.00">
                  <c:v>1.7</c:v>
                </c:pt>
                <c:pt idx="1678" formatCode="0.00">
                  <c:v>1.7</c:v>
                </c:pt>
                <c:pt idx="1679" formatCode="0.00">
                  <c:v>1.7</c:v>
                </c:pt>
                <c:pt idx="1680" formatCode="0.00">
                  <c:v>1.65</c:v>
                </c:pt>
                <c:pt idx="1681" formatCode="0.00">
                  <c:v>1.7</c:v>
                </c:pt>
                <c:pt idx="1682" formatCode="0.00">
                  <c:v>1.7</c:v>
                </c:pt>
                <c:pt idx="1683" formatCode="0.00">
                  <c:v>1.7</c:v>
                </c:pt>
                <c:pt idx="1684" formatCode="0.00">
                  <c:v>1.7</c:v>
                </c:pt>
                <c:pt idx="1685" formatCode="0.00">
                  <c:v>1.7</c:v>
                </c:pt>
                <c:pt idx="1686" formatCode="0.00">
                  <c:v>1.6</c:v>
                </c:pt>
                <c:pt idx="1687" formatCode="0.00">
                  <c:v>1.6</c:v>
                </c:pt>
                <c:pt idx="1688" formatCode="0.00">
                  <c:v>1.6</c:v>
                </c:pt>
                <c:pt idx="1689" formatCode="0.00">
                  <c:v>1.6</c:v>
                </c:pt>
                <c:pt idx="1690" formatCode="0.00">
                  <c:v>1.6</c:v>
                </c:pt>
                <c:pt idx="1691" formatCode="0.00">
                  <c:v>1.6</c:v>
                </c:pt>
                <c:pt idx="1692" formatCode="0.00">
                  <c:v>1.6</c:v>
                </c:pt>
                <c:pt idx="1693" formatCode="0.00">
                  <c:v>1.6</c:v>
                </c:pt>
                <c:pt idx="1694" formatCode="0.00">
                  <c:v>1.7</c:v>
                </c:pt>
                <c:pt idx="1695" formatCode="0.00">
                  <c:v>1.7</c:v>
                </c:pt>
                <c:pt idx="1696" formatCode="0.00">
                  <c:v>1.7</c:v>
                </c:pt>
                <c:pt idx="1697" formatCode="0.00">
                  <c:v>1.6</c:v>
                </c:pt>
                <c:pt idx="1698" formatCode="0.00">
                  <c:v>1.55</c:v>
                </c:pt>
                <c:pt idx="1699" formatCode="0.00">
                  <c:v>1.55</c:v>
                </c:pt>
                <c:pt idx="1700" formatCode="0.00">
                  <c:v>1.55</c:v>
                </c:pt>
                <c:pt idx="1701" formatCode="0.00">
                  <c:v>1.5</c:v>
                </c:pt>
                <c:pt idx="1702" formatCode="0.00">
                  <c:v>1.5</c:v>
                </c:pt>
                <c:pt idx="1703" formatCode="0.00">
                  <c:v>1.5</c:v>
                </c:pt>
                <c:pt idx="1704" formatCode="0.00">
                  <c:v>1.5</c:v>
                </c:pt>
                <c:pt idx="1705" formatCode="0.00">
                  <c:v>1.5</c:v>
                </c:pt>
                <c:pt idx="1706" formatCode="0.00">
                  <c:v>1.5</c:v>
                </c:pt>
                <c:pt idx="1707" formatCode="0.00">
                  <c:v>1.5</c:v>
                </c:pt>
                <c:pt idx="1708" formatCode="0.00">
                  <c:v>1.5</c:v>
                </c:pt>
                <c:pt idx="1709" formatCode="0.00">
                  <c:v>1.5</c:v>
                </c:pt>
                <c:pt idx="1710" formatCode="0.00">
                  <c:v>1.4</c:v>
                </c:pt>
                <c:pt idx="1711" formatCode="0.00">
                  <c:v>1.4</c:v>
                </c:pt>
                <c:pt idx="1712" formatCode="0.00">
                  <c:v>1.4</c:v>
                </c:pt>
                <c:pt idx="1713" formatCode="0.00">
                  <c:v>1.25</c:v>
                </c:pt>
                <c:pt idx="1714" formatCode="0.00">
                  <c:v>1.25</c:v>
                </c:pt>
                <c:pt idx="1715" formatCode="0.00">
                  <c:v>1.2</c:v>
                </c:pt>
                <c:pt idx="1716" formatCode="0.00">
                  <c:v>1.2</c:v>
                </c:pt>
                <c:pt idx="1717" formatCode="0.00">
                  <c:v>1.2</c:v>
                </c:pt>
                <c:pt idx="1718" formatCode="0.00">
                  <c:v>1.2</c:v>
                </c:pt>
                <c:pt idx="1719" formatCode="0.00">
                  <c:v>1.2</c:v>
                </c:pt>
                <c:pt idx="1720" formatCode="0.00">
                  <c:v>1.2</c:v>
                </c:pt>
                <c:pt idx="1721" formatCode="0.00">
                  <c:v>1.2</c:v>
                </c:pt>
                <c:pt idx="1722" formatCode="0.00">
                  <c:v>1.2</c:v>
                </c:pt>
                <c:pt idx="1723" formatCode="0.00">
                  <c:v>1.2</c:v>
                </c:pt>
                <c:pt idx="1724" formatCode="0.00">
                  <c:v>1.2</c:v>
                </c:pt>
                <c:pt idx="1725" formatCode="0.00">
                  <c:v>1.2</c:v>
                </c:pt>
                <c:pt idx="1726" formatCode="0.00">
                  <c:v>1.2</c:v>
                </c:pt>
                <c:pt idx="1727" formatCode="0.00">
                  <c:v>1.2</c:v>
                </c:pt>
                <c:pt idx="1728" formatCode="0.00">
                  <c:v>1.1499999999999999</c:v>
                </c:pt>
                <c:pt idx="1729" formatCode="0.00">
                  <c:v>1.1499999999999999</c:v>
                </c:pt>
                <c:pt idx="1730" formatCode="0.00">
                  <c:v>1.1000000000000001</c:v>
                </c:pt>
                <c:pt idx="1731" formatCode="0.00">
                  <c:v>1.1000000000000001</c:v>
                </c:pt>
                <c:pt idx="1732" formatCode="0.00">
                  <c:v>1.1000000000000001</c:v>
                </c:pt>
                <c:pt idx="1733" formatCode="0.00">
                  <c:v>1.1000000000000001</c:v>
                </c:pt>
                <c:pt idx="1734" formatCode="0.00">
                  <c:v>1.1000000000000001</c:v>
                </c:pt>
                <c:pt idx="1735" formatCode="0.00">
                  <c:v>1.1000000000000001</c:v>
                </c:pt>
                <c:pt idx="1736" formatCode="0.00">
                  <c:v>1.1000000000000001</c:v>
                </c:pt>
                <c:pt idx="1737" formatCode="0.00">
                  <c:v>1.1000000000000001</c:v>
                </c:pt>
                <c:pt idx="1738" formatCode="0.00">
                  <c:v>1.1000000000000001</c:v>
                </c:pt>
                <c:pt idx="1739" formatCode="0.00">
                  <c:v>1.1000000000000001</c:v>
                </c:pt>
                <c:pt idx="1740" formatCode="0.00">
                  <c:v>1.1499999999999999</c:v>
                </c:pt>
                <c:pt idx="1741" formatCode="0.00">
                  <c:v>1.1499999999999999</c:v>
                </c:pt>
                <c:pt idx="1742" formatCode="0.00">
                  <c:v>1.1499999999999999</c:v>
                </c:pt>
                <c:pt idx="1743" formatCode="0.00">
                  <c:v>1.1000000000000001</c:v>
                </c:pt>
                <c:pt idx="1744" formatCode="0.00">
                  <c:v>1.1000000000000001</c:v>
                </c:pt>
                <c:pt idx="1745" formatCode="0.00">
                  <c:v>1.1000000000000001</c:v>
                </c:pt>
                <c:pt idx="1746" formatCode="0.00">
                  <c:v>1.1000000000000001</c:v>
                </c:pt>
                <c:pt idx="1747" formatCode="0.00">
                  <c:v>1.05</c:v>
                </c:pt>
                <c:pt idx="1748" formatCode="0.00">
                  <c:v>1.05</c:v>
                </c:pt>
                <c:pt idx="1749" formatCode="0.00">
                  <c:v>1.05</c:v>
                </c:pt>
                <c:pt idx="1750" formatCode="0.00">
                  <c:v>1.05</c:v>
                </c:pt>
                <c:pt idx="1751" formatCode="0.00">
                  <c:v>1.05</c:v>
                </c:pt>
                <c:pt idx="1752" formatCode="0.00">
                  <c:v>1.05</c:v>
                </c:pt>
                <c:pt idx="1753" formatCode="0.00">
                  <c:v>1.05</c:v>
                </c:pt>
                <c:pt idx="1754" formatCode="0.00">
                  <c:v>1</c:v>
                </c:pt>
                <c:pt idx="1755" formatCode="0.00">
                  <c:v>1</c:v>
                </c:pt>
                <c:pt idx="1756" formatCode="0.00">
                  <c:v>1</c:v>
                </c:pt>
                <c:pt idx="1757" formatCode="0.00">
                  <c:v>1</c:v>
                </c:pt>
                <c:pt idx="1758" formatCode="0.00">
                  <c:v>1</c:v>
                </c:pt>
                <c:pt idx="1759" formatCode="0.00">
                  <c:v>1</c:v>
                </c:pt>
                <c:pt idx="1760" formatCode="0.00">
                  <c:v>1</c:v>
                </c:pt>
                <c:pt idx="1761" formatCode="0.00">
                  <c:v>1</c:v>
                </c:pt>
                <c:pt idx="1762" formatCode="0.00">
                  <c:v>1</c:v>
                </c:pt>
                <c:pt idx="1763" formatCode="0.00">
                  <c:v>1</c:v>
                </c:pt>
                <c:pt idx="1764" formatCode="0.00">
                  <c:v>1</c:v>
                </c:pt>
                <c:pt idx="1765" formatCode="0.00">
                  <c:v>1</c:v>
                </c:pt>
                <c:pt idx="1766" formatCode="0.00">
                  <c:v>1.05</c:v>
                </c:pt>
                <c:pt idx="1767" formatCode="0.00">
                  <c:v>1.05</c:v>
                </c:pt>
                <c:pt idx="1768" formatCode="0.00">
                  <c:v>1.1499999999999999</c:v>
                </c:pt>
                <c:pt idx="1769" formatCode="0.00">
                  <c:v>1.1499999999999999</c:v>
                </c:pt>
                <c:pt idx="1770" formatCode="0.00">
                  <c:v>1.1499999999999999</c:v>
                </c:pt>
                <c:pt idx="1771" formatCode="0.00">
                  <c:v>1.1499999999999999</c:v>
                </c:pt>
                <c:pt idx="1772" formatCode="0.00">
                  <c:v>1.1499999999999999</c:v>
                </c:pt>
                <c:pt idx="1773" formatCode="0.00">
                  <c:v>1.1499999999999999</c:v>
                </c:pt>
                <c:pt idx="1774" formatCode="0.00">
                  <c:v>1.1499999999999999</c:v>
                </c:pt>
                <c:pt idx="1775" formatCode="0.00">
                  <c:v>1.1499999999999999</c:v>
                </c:pt>
                <c:pt idx="1776" formatCode="0.00">
                  <c:v>1.1499999999999999</c:v>
                </c:pt>
                <c:pt idx="1777" formatCode="0.00">
                  <c:v>1.1499999999999999</c:v>
                </c:pt>
                <c:pt idx="1778" formatCode="0.00">
                  <c:v>1.1499999999999999</c:v>
                </c:pt>
                <c:pt idx="1779" formatCode="0.00">
                  <c:v>1.1499999999999999</c:v>
                </c:pt>
                <c:pt idx="1780" formatCode="0.00">
                  <c:v>1.1499999999999999</c:v>
                </c:pt>
                <c:pt idx="1781" formatCode="0.00">
                  <c:v>1.2</c:v>
                </c:pt>
                <c:pt idx="1782" formatCode="0.00">
                  <c:v>1.2</c:v>
                </c:pt>
                <c:pt idx="1783" formatCode="0.00">
                  <c:v>1.2</c:v>
                </c:pt>
                <c:pt idx="1784" formatCode="0.00">
                  <c:v>1.2</c:v>
                </c:pt>
                <c:pt idx="1785" formatCode="0.00">
                  <c:v>1.2</c:v>
                </c:pt>
                <c:pt idx="1786" formatCode="0.00">
                  <c:v>1.2</c:v>
                </c:pt>
                <c:pt idx="1787" formatCode="0.00">
                  <c:v>1.2</c:v>
                </c:pt>
                <c:pt idx="1788" formatCode="0.00">
                  <c:v>1.2</c:v>
                </c:pt>
                <c:pt idx="1789" formatCode="0.00">
                  <c:v>1.2</c:v>
                </c:pt>
                <c:pt idx="1790" formatCode="0.00">
                  <c:v>1.3</c:v>
                </c:pt>
                <c:pt idx="1791" formatCode="0.00">
                  <c:v>1.3</c:v>
                </c:pt>
                <c:pt idx="1792" formatCode="0.00">
                  <c:v>1.3</c:v>
                </c:pt>
                <c:pt idx="1793" formatCode="0.00">
                  <c:v>1.3</c:v>
                </c:pt>
                <c:pt idx="1794" formatCode="0.00">
                  <c:v>1.3</c:v>
                </c:pt>
                <c:pt idx="1795" formatCode="0.00">
                  <c:v>1.35</c:v>
                </c:pt>
                <c:pt idx="1796" formatCode="0.00">
                  <c:v>1.3</c:v>
                </c:pt>
                <c:pt idx="1797" formatCode="0.00">
                  <c:v>1.3</c:v>
                </c:pt>
                <c:pt idx="1798" formatCode="0.00">
                  <c:v>1.3</c:v>
                </c:pt>
                <c:pt idx="1799" formatCode="0.00">
                  <c:v>1.3</c:v>
                </c:pt>
                <c:pt idx="1800" formatCode="0.00">
                  <c:v>1.3</c:v>
                </c:pt>
                <c:pt idx="1801" formatCode="0.00">
                  <c:v>1.25</c:v>
                </c:pt>
                <c:pt idx="1802" formatCode="0.00">
                  <c:v>1.25</c:v>
                </c:pt>
                <c:pt idx="1803" formatCode="0.00">
                  <c:v>1.3</c:v>
                </c:pt>
                <c:pt idx="1804" formatCode="0.00">
                  <c:v>1.3</c:v>
                </c:pt>
                <c:pt idx="1805" formatCode="0.00">
                  <c:v>1.35</c:v>
                </c:pt>
                <c:pt idx="1806" formatCode="0.00">
                  <c:v>1.35</c:v>
                </c:pt>
                <c:pt idx="1807" formatCode="0.00">
                  <c:v>1.3</c:v>
                </c:pt>
                <c:pt idx="1808" formatCode="0.00">
                  <c:v>1.3</c:v>
                </c:pt>
                <c:pt idx="1809" formatCode="0.00">
                  <c:v>1.3</c:v>
                </c:pt>
                <c:pt idx="1810" formatCode="0.00">
                  <c:v>1.3</c:v>
                </c:pt>
                <c:pt idx="1811" formatCode="0.00">
                  <c:v>1.3</c:v>
                </c:pt>
                <c:pt idx="1812" formatCode="0.00">
                  <c:v>1.3</c:v>
                </c:pt>
                <c:pt idx="1813" formatCode="0.00">
                  <c:v>1.3</c:v>
                </c:pt>
                <c:pt idx="1814" formatCode="0.00">
                  <c:v>1.3</c:v>
                </c:pt>
                <c:pt idx="1815" formatCode="0.00">
                  <c:v>1.3</c:v>
                </c:pt>
                <c:pt idx="1816" formatCode="0.00">
                  <c:v>1.35</c:v>
                </c:pt>
                <c:pt idx="1817" formatCode="0.00">
                  <c:v>1.35</c:v>
                </c:pt>
                <c:pt idx="1818" formatCode="0.00">
                  <c:v>1.3</c:v>
                </c:pt>
                <c:pt idx="1819" formatCode="0.00">
                  <c:v>1.3</c:v>
                </c:pt>
                <c:pt idx="1820" formatCode="0.00">
                  <c:v>1.3</c:v>
                </c:pt>
                <c:pt idx="1821" formatCode="0.00">
                  <c:v>1.3</c:v>
                </c:pt>
                <c:pt idx="1822" formatCode="0.00">
                  <c:v>1.3</c:v>
                </c:pt>
                <c:pt idx="1823" formatCode="0.00">
                  <c:v>1.3</c:v>
                </c:pt>
                <c:pt idx="1824" formatCode="0.00">
                  <c:v>1.25</c:v>
                </c:pt>
                <c:pt idx="1825" formatCode="0.00">
                  <c:v>1.25</c:v>
                </c:pt>
                <c:pt idx="1826" formatCode="0.00">
                  <c:v>1.2</c:v>
                </c:pt>
                <c:pt idx="1827" formatCode="0.00">
                  <c:v>1.2</c:v>
                </c:pt>
                <c:pt idx="1828" formatCode="0.00">
                  <c:v>1.1000000000000001</c:v>
                </c:pt>
                <c:pt idx="1829" formatCode="0.00">
                  <c:v>1.1000000000000001</c:v>
                </c:pt>
                <c:pt idx="1830" formatCode="0.00">
                  <c:v>1.1000000000000001</c:v>
                </c:pt>
                <c:pt idx="1831" formatCode="0.00">
                  <c:v>1.1000000000000001</c:v>
                </c:pt>
                <c:pt idx="1832" formatCode="0.00">
                  <c:v>1.1000000000000001</c:v>
                </c:pt>
                <c:pt idx="1833" formatCode="0.00">
                  <c:v>1.1000000000000001</c:v>
                </c:pt>
                <c:pt idx="1834" formatCode="0.00">
                  <c:v>1.1000000000000001</c:v>
                </c:pt>
                <c:pt idx="1835" formatCode="0.00">
                  <c:v>1.1000000000000001</c:v>
                </c:pt>
                <c:pt idx="1836" formatCode="0.00">
                  <c:v>1.1000000000000001</c:v>
                </c:pt>
                <c:pt idx="1837" formatCode="0.00">
                  <c:v>1.1000000000000001</c:v>
                </c:pt>
                <c:pt idx="1838" formatCode="0.00">
                  <c:v>1.1000000000000001</c:v>
                </c:pt>
                <c:pt idx="1839" formatCode="0.00">
                  <c:v>1.1000000000000001</c:v>
                </c:pt>
                <c:pt idx="1840" formatCode="0.00">
                  <c:v>1.1000000000000001</c:v>
                </c:pt>
                <c:pt idx="1841" formatCode="0.00">
                  <c:v>1.05</c:v>
                </c:pt>
                <c:pt idx="1842" formatCode="0.00">
                  <c:v>1.05</c:v>
                </c:pt>
                <c:pt idx="1843" formatCode="0.00">
                  <c:v>1.05</c:v>
                </c:pt>
                <c:pt idx="1844" formatCode="0.00">
                  <c:v>1.1000000000000001</c:v>
                </c:pt>
                <c:pt idx="1845" formatCode="0.00">
                  <c:v>1.1000000000000001</c:v>
                </c:pt>
                <c:pt idx="1846" formatCode="0.00">
                  <c:v>1.1000000000000001</c:v>
                </c:pt>
                <c:pt idx="1847" formatCode="0.00">
                  <c:v>1.1000000000000001</c:v>
                </c:pt>
                <c:pt idx="1848" formatCode="0.00">
                  <c:v>1.05</c:v>
                </c:pt>
                <c:pt idx="1849" formatCode="0.00">
                  <c:v>1.05</c:v>
                </c:pt>
                <c:pt idx="1850" formatCode="0.00">
                  <c:v>1.05</c:v>
                </c:pt>
                <c:pt idx="1851" formatCode="0.00">
                  <c:v>1.05</c:v>
                </c:pt>
                <c:pt idx="1852" formatCode="0.00">
                  <c:v>1.1000000000000001</c:v>
                </c:pt>
                <c:pt idx="1853" formatCode="0.00">
                  <c:v>1.1000000000000001</c:v>
                </c:pt>
                <c:pt idx="1854" formatCode="0.00">
                  <c:v>1.1000000000000001</c:v>
                </c:pt>
                <c:pt idx="1855" formatCode="0.00">
                  <c:v>1.1000000000000001</c:v>
                </c:pt>
                <c:pt idx="1856" formatCode="0.00">
                  <c:v>1.1000000000000001</c:v>
                </c:pt>
                <c:pt idx="1857" formatCode="0.00">
                  <c:v>1.1000000000000001</c:v>
                </c:pt>
                <c:pt idx="1858" formatCode="0.00">
                  <c:v>1.2</c:v>
                </c:pt>
                <c:pt idx="1859" formatCode="0.00">
                  <c:v>1.2</c:v>
                </c:pt>
                <c:pt idx="1860" formatCode="0.00">
                  <c:v>1.25</c:v>
                </c:pt>
                <c:pt idx="1861" formatCode="0.00">
                  <c:v>1.25</c:v>
                </c:pt>
                <c:pt idx="1862" formatCode="0.00">
                  <c:v>1.25</c:v>
                </c:pt>
                <c:pt idx="1863" formatCode="0.00">
                  <c:v>1.25</c:v>
                </c:pt>
                <c:pt idx="1864" formatCode="0.00">
                  <c:v>1.25</c:v>
                </c:pt>
                <c:pt idx="1865" formatCode="0.00">
                  <c:v>1.25</c:v>
                </c:pt>
                <c:pt idx="1866" formatCode="0.00">
                  <c:v>1.25</c:v>
                </c:pt>
                <c:pt idx="1867" formatCode="0.00">
                  <c:v>1.25</c:v>
                </c:pt>
                <c:pt idx="1868" formatCode="0.00">
                  <c:v>1.25</c:v>
                </c:pt>
                <c:pt idx="1869" formatCode="0.00">
                  <c:v>1.25</c:v>
                </c:pt>
                <c:pt idx="1870" formatCode="0.00">
                  <c:v>1.25</c:v>
                </c:pt>
                <c:pt idx="1871" formatCode="0.00">
                  <c:v>1.25</c:v>
                </c:pt>
                <c:pt idx="1872" formatCode="0.00">
                  <c:v>1.3</c:v>
                </c:pt>
                <c:pt idx="1873" formatCode="0.00">
                  <c:v>1.3</c:v>
                </c:pt>
                <c:pt idx="1874" formatCode="0.00">
                  <c:v>1.35</c:v>
                </c:pt>
                <c:pt idx="1875" formatCode="0.00">
                  <c:v>1.35</c:v>
                </c:pt>
                <c:pt idx="1876" formatCode="0.00">
                  <c:v>1.35</c:v>
                </c:pt>
                <c:pt idx="1877" formatCode="0.00">
                  <c:v>1.35</c:v>
                </c:pt>
                <c:pt idx="1878" formatCode="0.00">
                  <c:v>1.35</c:v>
                </c:pt>
                <c:pt idx="1879" formatCode="0.00">
                  <c:v>1.4</c:v>
                </c:pt>
                <c:pt idx="1880" formatCode="0.00">
                  <c:v>1.4</c:v>
                </c:pt>
                <c:pt idx="1881" formatCode="0.00">
                  <c:v>1.4</c:v>
                </c:pt>
                <c:pt idx="1882" formatCode="0.00">
                  <c:v>1.35</c:v>
                </c:pt>
                <c:pt idx="1883" formatCode="0.00">
                  <c:v>1.35</c:v>
                </c:pt>
                <c:pt idx="1884" formatCode="0.00">
                  <c:v>1.35</c:v>
                </c:pt>
                <c:pt idx="1885" formatCode="0.00">
                  <c:v>1.3</c:v>
                </c:pt>
                <c:pt idx="1886" formatCode="0.00">
                  <c:v>1.4</c:v>
                </c:pt>
                <c:pt idx="1887" formatCode="0.00">
                  <c:v>1.4</c:v>
                </c:pt>
                <c:pt idx="1888" formatCode="0.00">
                  <c:v>1.4</c:v>
                </c:pt>
                <c:pt idx="1889" formatCode="0.00">
                  <c:v>1.4</c:v>
                </c:pt>
                <c:pt idx="1890" formatCode="0.00">
                  <c:v>1.4</c:v>
                </c:pt>
                <c:pt idx="1891" formatCode="0.00">
                  <c:v>1.4</c:v>
                </c:pt>
                <c:pt idx="1892" formatCode="0.00">
                  <c:v>1.4</c:v>
                </c:pt>
                <c:pt idx="1893" formatCode="0.00">
                  <c:v>1.4</c:v>
                </c:pt>
                <c:pt idx="1894" formatCode="0.00">
                  <c:v>1.45</c:v>
                </c:pt>
                <c:pt idx="1895" formatCode="0.00">
                  <c:v>1.45</c:v>
                </c:pt>
                <c:pt idx="1896" formatCode="0.00">
                  <c:v>1.45</c:v>
                </c:pt>
                <c:pt idx="1897" formatCode="0.00">
                  <c:v>1.45</c:v>
                </c:pt>
                <c:pt idx="1898" formatCode="0.00">
                  <c:v>1.45</c:v>
                </c:pt>
                <c:pt idx="1899" formatCode="0.00">
                  <c:v>1.45</c:v>
                </c:pt>
                <c:pt idx="1900" formatCode="0.00">
                  <c:v>1.45</c:v>
                </c:pt>
                <c:pt idx="1901" formatCode="0.00">
                  <c:v>1.5</c:v>
                </c:pt>
                <c:pt idx="1902" formatCode="0.00">
                  <c:v>1.5</c:v>
                </c:pt>
                <c:pt idx="1903" formatCode="0.00">
                  <c:v>1.5</c:v>
                </c:pt>
                <c:pt idx="1904" formatCode="0.00">
                  <c:v>1.55</c:v>
                </c:pt>
                <c:pt idx="1905" formatCode="0.00">
                  <c:v>1.55</c:v>
                </c:pt>
                <c:pt idx="1906" formatCode="0.00">
                  <c:v>1.55</c:v>
                </c:pt>
                <c:pt idx="1907" formatCode="0.00">
                  <c:v>1.55</c:v>
                </c:pt>
                <c:pt idx="1908" formatCode="0.00">
                  <c:v>1.5</c:v>
                </c:pt>
                <c:pt idx="1909" formatCode="0.00">
                  <c:v>1.5</c:v>
                </c:pt>
                <c:pt idx="1910" formatCode="0.00">
                  <c:v>1.45</c:v>
                </c:pt>
                <c:pt idx="1911" formatCode="0.00">
                  <c:v>1.45</c:v>
                </c:pt>
                <c:pt idx="1912" formatCode="0.00">
                  <c:v>1.45</c:v>
                </c:pt>
                <c:pt idx="1913" formatCode="0.00">
                  <c:v>1.45</c:v>
                </c:pt>
                <c:pt idx="1914" formatCode="0.00">
                  <c:v>1.4</c:v>
                </c:pt>
                <c:pt idx="1915" formatCode="0.00">
                  <c:v>1.4</c:v>
                </c:pt>
                <c:pt idx="1916" formatCode="0.00">
                  <c:v>1.45</c:v>
                </c:pt>
                <c:pt idx="1917" formatCode="0.00">
                  <c:v>1.45</c:v>
                </c:pt>
                <c:pt idx="1918" formatCode="0.00">
                  <c:v>1.45</c:v>
                </c:pt>
                <c:pt idx="1919" formatCode="0.00">
                  <c:v>1.4</c:v>
                </c:pt>
                <c:pt idx="1920" formatCode="0.00">
                  <c:v>1.4</c:v>
                </c:pt>
                <c:pt idx="1921" formatCode="0.00">
                  <c:v>1.4</c:v>
                </c:pt>
                <c:pt idx="1922" formatCode="0.00">
                  <c:v>1.4</c:v>
                </c:pt>
                <c:pt idx="1923" formatCode="0.00">
                  <c:v>1.45</c:v>
                </c:pt>
                <c:pt idx="1924" formatCode="0.00">
                  <c:v>1.45</c:v>
                </c:pt>
                <c:pt idx="1925" formatCode="0.00">
                  <c:v>1.5</c:v>
                </c:pt>
                <c:pt idx="1926" formatCode="0.00">
                  <c:v>1.5</c:v>
                </c:pt>
                <c:pt idx="1927" formatCode="0.00">
                  <c:v>1.5</c:v>
                </c:pt>
                <c:pt idx="1928" formatCode="0.00">
                  <c:v>1.5</c:v>
                </c:pt>
                <c:pt idx="1929" formatCode="0.00">
                  <c:v>1.5</c:v>
                </c:pt>
                <c:pt idx="1930" formatCode="0.00">
                  <c:v>1.5</c:v>
                </c:pt>
                <c:pt idx="1931" formatCode="0.00">
                  <c:v>1.5</c:v>
                </c:pt>
                <c:pt idx="1932" formatCode="0.00">
                  <c:v>1.5</c:v>
                </c:pt>
                <c:pt idx="1933" formatCode="0.00">
                  <c:v>1.5</c:v>
                </c:pt>
                <c:pt idx="1934" formatCode="0.00">
                  <c:v>1.5</c:v>
                </c:pt>
                <c:pt idx="1935" formatCode="0.00">
                  <c:v>1.5</c:v>
                </c:pt>
                <c:pt idx="1936" formatCode="0.00">
                  <c:v>1.5</c:v>
                </c:pt>
                <c:pt idx="1937" formatCode="0.00">
                  <c:v>1.5</c:v>
                </c:pt>
                <c:pt idx="1938" formatCode="0.00">
                  <c:v>1.55</c:v>
                </c:pt>
                <c:pt idx="1939" formatCode="0.00">
                  <c:v>1.55</c:v>
                </c:pt>
                <c:pt idx="1940" formatCode="0.00">
                  <c:v>1.55</c:v>
                </c:pt>
                <c:pt idx="1941" formatCode="0.00">
                  <c:v>1.55</c:v>
                </c:pt>
                <c:pt idx="1942" formatCode="0.00">
                  <c:v>1.5</c:v>
                </c:pt>
                <c:pt idx="1943" formatCode="0.00">
                  <c:v>1.5</c:v>
                </c:pt>
                <c:pt idx="1944" formatCode="0.00">
                  <c:v>1.45</c:v>
                </c:pt>
                <c:pt idx="1945" formatCode="0.00">
                  <c:v>1.45</c:v>
                </c:pt>
                <c:pt idx="1946" formatCode="0.00">
                  <c:v>1.4</c:v>
                </c:pt>
                <c:pt idx="1947" formatCode="0.00">
                  <c:v>1.4</c:v>
                </c:pt>
                <c:pt idx="1948" formatCode="0.00">
                  <c:v>1.4</c:v>
                </c:pt>
                <c:pt idx="1949" formatCode="0.00">
                  <c:v>1.4</c:v>
                </c:pt>
                <c:pt idx="1950" formatCode="0.00">
                  <c:v>1.4</c:v>
                </c:pt>
                <c:pt idx="1951" formatCode="0.00">
                  <c:v>1.4</c:v>
                </c:pt>
                <c:pt idx="1952" formatCode="0.00">
                  <c:v>1.35</c:v>
                </c:pt>
                <c:pt idx="1953" formatCode="0.00">
                  <c:v>1.35</c:v>
                </c:pt>
                <c:pt idx="1954" formatCode="0.00">
                  <c:v>1.35</c:v>
                </c:pt>
                <c:pt idx="1955" formatCode="0.00">
                  <c:v>1.35</c:v>
                </c:pt>
                <c:pt idx="1956" formatCode="0.00">
                  <c:v>1.35</c:v>
                </c:pt>
                <c:pt idx="1957" formatCode="0.00">
                  <c:v>1.3</c:v>
                </c:pt>
                <c:pt idx="1958" formatCode="0.00">
                  <c:v>1.3</c:v>
                </c:pt>
                <c:pt idx="1959" formatCode="0.00">
                  <c:v>1.3</c:v>
                </c:pt>
                <c:pt idx="1960" formatCode="0.00">
                  <c:v>1.3</c:v>
                </c:pt>
                <c:pt idx="1961" formatCode="0.00">
                  <c:v>1.3</c:v>
                </c:pt>
                <c:pt idx="1962" formatCode="0.00">
                  <c:v>1.3</c:v>
                </c:pt>
                <c:pt idx="1963" formatCode="0.00">
                  <c:v>1.3</c:v>
                </c:pt>
                <c:pt idx="1964" formatCode="0.00">
                  <c:v>1.3</c:v>
                </c:pt>
                <c:pt idx="1965" formatCode="0.00">
                  <c:v>1.3</c:v>
                </c:pt>
                <c:pt idx="1966" formatCode="0.00">
                  <c:v>1.3</c:v>
                </c:pt>
                <c:pt idx="1967" formatCode="0.00">
                  <c:v>1.3</c:v>
                </c:pt>
                <c:pt idx="1968" formatCode="0.00">
                  <c:v>1.3</c:v>
                </c:pt>
                <c:pt idx="1969" formatCode="0.00">
                  <c:v>1.3</c:v>
                </c:pt>
                <c:pt idx="1970" formatCode="0.00">
                  <c:v>1.3</c:v>
                </c:pt>
                <c:pt idx="1971" formatCode="0.00">
                  <c:v>1.3</c:v>
                </c:pt>
                <c:pt idx="1972" formatCode="0.00">
                  <c:v>1.3</c:v>
                </c:pt>
                <c:pt idx="1973" formatCode="0.00">
                  <c:v>1.3</c:v>
                </c:pt>
                <c:pt idx="1974" formatCode="0.00">
                  <c:v>1.3</c:v>
                </c:pt>
                <c:pt idx="1975" formatCode="0.00">
                  <c:v>1.35</c:v>
                </c:pt>
                <c:pt idx="1976" formatCode="0.00">
                  <c:v>1.35</c:v>
                </c:pt>
                <c:pt idx="1977" formatCode="0.00">
                  <c:v>1.35</c:v>
                </c:pt>
                <c:pt idx="1978" formatCode="0.00">
                  <c:v>1.35</c:v>
                </c:pt>
                <c:pt idx="1979" formatCode="0.00">
                  <c:v>1.35</c:v>
                </c:pt>
                <c:pt idx="1980" formatCode="0.00">
                  <c:v>1.35</c:v>
                </c:pt>
                <c:pt idx="1981" formatCode="0.00">
                  <c:v>1.35</c:v>
                </c:pt>
                <c:pt idx="1982" formatCode="0.00">
                  <c:v>1.35</c:v>
                </c:pt>
                <c:pt idx="1983" formatCode="0.00">
                  <c:v>1.35</c:v>
                </c:pt>
                <c:pt idx="1984" formatCode="0.00">
                  <c:v>1.35</c:v>
                </c:pt>
                <c:pt idx="1985" formatCode="0.00">
                  <c:v>1.35</c:v>
                </c:pt>
                <c:pt idx="1986" formatCode="0.00">
                  <c:v>1.35</c:v>
                </c:pt>
                <c:pt idx="1987" formatCode="0.00">
                  <c:v>1.35</c:v>
                </c:pt>
                <c:pt idx="1988" formatCode="0.00">
                  <c:v>1.35</c:v>
                </c:pt>
                <c:pt idx="1989" formatCode="0.00">
                  <c:v>1.35</c:v>
                </c:pt>
                <c:pt idx="1990" formatCode="0.00">
                  <c:v>1.35</c:v>
                </c:pt>
                <c:pt idx="1991" formatCode="0.00">
                  <c:v>1.35</c:v>
                </c:pt>
                <c:pt idx="1992" formatCode="0.00">
                  <c:v>1.35</c:v>
                </c:pt>
                <c:pt idx="1993" formatCode="0.00">
                  <c:v>1.35</c:v>
                </c:pt>
                <c:pt idx="1994" formatCode="0.00">
                  <c:v>1.35</c:v>
                </c:pt>
                <c:pt idx="1995" formatCode="0.00">
                  <c:v>1.35</c:v>
                </c:pt>
                <c:pt idx="1996" formatCode="0.00">
                  <c:v>1.35</c:v>
                </c:pt>
                <c:pt idx="1997" formatCode="0.00">
                  <c:v>1.3</c:v>
                </c:pt>
                <c:pt idx="1998" formatCode="0.00">
                  <c:v>1.3</c:v>
                </c:pt>
                <c:pt idx="1999" formatCode="0.00">
                  <c:v>1.3</c:v>
                </c:pt>
                <c:pt idx="2000" formatCode="0.00">
                  <c:v>1.3</c:v>
                </c:pt>
                <c:pt idx="2001" formatCode="0.00">
                  <c:v>1.3</c:v>
                </c:pt>
                <c:pt idx="2002" formatCode="0.00">
                  <c:v>1.3</c:v>
                </c:pt>
                <c:pt idx="2003" formatCode="0.00">
                  <c:v>1.3</c:v>
                </c:pt>
                <c:pt idx="2004" formatCode="0.00">
                  <c:v>1.3</c:v>
                </c:pt>
                <c:pt idx="2005" formatCode="0.00">
                  <c:v>1.3</c:v>
                </c:pt>
                <c:pt idx="2006" formatCode="0.00">
                  <c:v>1.3</c:v>
                </c:pt>
                <c:pt idx="2007" formatCode="0.00">
                  <c:v>1.3</c:v>
                </c:pt>
                <c:pt idx="2008" formatCode="0.00">
                  <c:v>1.3</c:v>
                </c:pt>
                <c:pt idx="2009" formatCode="0.00">
                  <c:v>1.3</c:v>
                </c:pt>
                <c:pt idx="2010" formatCode="0.00">
                  <c:v>1.3</c:v>
                </c:pt>
                <c:pt idx="2011" formatCode="0.00">
                  <c:v>1.3</c:v>
                </c:pt>
                <c:pt idx="2012" formatCode="0.00">
                  <c:v>1.3</c:v>
                </c:pt>
                <c:pt idx="2013" formatCode="0.00">
                  <c:v>1.3</c:v>
                </c:pt>
                <c:pt idx="2014" formatCode="0.00">
                  <c:v>1.3</c:v>
                </c:pt>
                <c:pt idx="2015" formatCode="0.00">
                  <c:v>1.3</c:v>
                </c:pt>
                <c:pt idx="2016" formatCode="0.00">
                  <c:v>1.3</c:v>
                </c:pt>
                <c:pt idx="2017" formatCode="0.00">
                  <c:v>1.3</c:v>
                </c:pt>
                <c:pt idx="2018" formatCode="0.00">
                  <c:v>1.3</c:v>
                </c:pt>
                <c:pt idx="2019" formatCode="0.00">
                  <c:v>1.3</c:v>
                </c:pt>
                <c:pt idx="2020" formatCode="0.00">
                  <c:v>1.3</c:v>
                </c:pt>
                <c:pt idx="2021" formatCode="0.00">
                  <c:v>1.3</c:v>
                </c:pt>
                <c:pt idx="2022" formatCode="0.00">
                  <c:v>1.3</c:v>
                </c:pt>
                <c:pt idx="2023" formatCode="0.00">
                  <c:v>1.3</c:v>
                </c:pt>
                <c:pt idx="2024" formatCode="0.00">
                  <c:v>1.3</c:v>
                </c:pt>
                <c:pt idx="2025" formatCode="0.00">
                  <c:v>1.3</c:v>
                </c:pt>
                <c:pt idx="2026" formatCode="0.00">
                  <c:v>1.3</c:v>
                </c:pt>
                <c:pt idx="2027" formatCode="0.00">
                  <c:v>1.3</c:v>
                </c:pt>
                <c:pt idx="2028" formatCode="0.00">
                  <c:v>1.3</c:v>
                </c:pt>
                <c:pt idx="2029" formatCode="0.00">
                  <c:v>1.3</c:v>
                </c:pt>
                <c:pt idx="2030" formatCode="0.00">
                  <c:v>1.3</c:v>
                </c:pt>
                <c:pt idx="2031" formatCode="0.00">
                  <c:v>1.3</c:v>
                </c:pt>
                <c:pt idx="2032" formatCode="0.00">
                  <c:v>1.3</c:v>
                </c:pt>
                <c:pt idx="2033" formatCode="0.00">
                  <c:v>1.3</c:v>
                </c:pt>
                <c:pt idx="2034" formatCode="0.00">
                  <c:v>1.3</c:v>
                </c:pt>
                <c:pt idx="2035" formatCode="0.00">
                  <c:v>1.3</c:v>
                </c:pt>
                <c:pt idx="2036" formatCode="0.00">
                  <c:v>1.3</c:v>
                </c:pt>
                <c:pt idx="2037" formatCode="0.00">
                  <c:v>1.3</c:v>
                </c:pt>
                <c:pt idx="2038" formatCode="0.00">
                  <c:v>1.3</c:v>
                </c:pt>
                <c:pt idx="2039" formatCode="0.00">
                  <c:v>1.3</c:v>
                </c:pt>
                <c:pt idx="2040" formatCode="0.00">
                  <c:v>1.3</c:v>
                </c:pt>
                <c:pt idx="2041" formatCode="0.00">
                  <c:v>1.3</c:v>
                </c:pt>
                <c:pt idx="2042" formatCode="0.00">
                  <c:v>1.3</c:v>
                </c:pt>
                <c:pt idx="2043" formatCode="0.00">
                  <c:v>1.3</c:v>
                </c:pt>
                <c:pt idx="2044" formatCode="0.00">
                  <c:v>1.3</c:v>
                </c:pt>
                <c:pt idx="2045" formatCode="0.00">
                  <c:v>1.35</c:v>
                </c:pt>
                <c:pt idx="2046" formatCode="0.00">
                  <c:v>1.35</c:v>
                </c:pt>
                <c:pt idx="2047" formatCode="0.00">
                  <c:v>1.35</c:v>
                </c:pt>
                <c:pt idx="2048" formatCode="0.00">
                  <c:v>1.35</c:v>
                </c:pt>
                <c:pt idx="2049" formatCode="0.00">
                  <c:v>1.35</c:v>
                </c:pt>
                <c:pt idx="2050" formatCode="0.00">
                  <c:v>1.35</c:v>
                </c:pt>
                <c:pt idx="2051" formatCode="0.00">
                  <c:v>1.35</c:v>
                </c:pt>
                <c:pt idx="2052" formatCode="0.00">
                  <c:v>1.35</c:v>
                </c:pt>
                <c:pt idx="2053" formatCode="0.00">
                  <c:v>1.35</c:v>
                </c:pt>
                <c:pt idx="2054" formatCode="0.00">
                  <c:v>1.35</c:v>
                </c:pt>
                <c:pt idx="2055" formatCode="0.00">
                  <c:v>1.35</c:v>
                </c:pt>
                <c:pt idx="2056" formatCode="0.00">
                  <c:v>1.35</c:v>
                </c:pt>
                <c:pt idx="2057" formatCode="0.00">
                  <c:v>1.35</c:v>
                </c:pt>
                <c:pt idx="2058" formatCode="0.00">
                  <c:v>1.35</c:v>
                </c:pt>
                <c:pt idx="2059" formatCode="0.00">
                  <c:v>1.35</c:v>
                </c:pt>
                <c:pt idx="2060" formatCode="0.00">
                  <c:v>1.35</c:v>
                </c:pt>
                <c:pt idx="2061" formatCode="0.00">
                  <c:v>1.35</c:v>
                </c:pt>
                <c:pt idx="2062" formatCode="0.00">
                  <c:v>1.35</c:v>
                </c:pt>
                <c:pt idx="2063" formatCode="0.00">
                  <c:v>1.35</c:v>
                </c:pt>
                <c:pt idx="2064" formatCode="0.00">
                  <c:v>1.35</c:v>
                </c:pt>
                <c:pt idx="2065" formatCode="0.00">
                  <c:v>1.35</c:v>
                </c:pt>
                <c:pt idx="2066" formatCode="0.00">
                  <c:v>1.3</c:v>
                </c:pt>
                <c:pt idx="2067" formatCode="0.00">
                  <c:v>1.3</c:v>
                </c:pt>
                <c:pt idx="2068" formatCode="0.00">
                  <c:v>1.3</c:v>
                </c:pt>
                <c:pt idx="2069" formatCode="0.00">
                  <c:v>1.3</c:v>
                </c:pt>
                <c:pt idx="2070" formatCode="0.00">
                  <c:v>1.3</c:v>
                </c:pt>
                <c:pt idx="2071" formatCode="0.00">
                  <c:v>1.3</c:v>
                </c:pt>
                <c:pt idx="2072" formatCode="0.00">
                  <c:v>1.3</c:v>
                </c:pt>
                <c:pt idx="2073" formatCode="0.00">
                  <c:v>1.3</c:v>
                </c:pt>
                <c:pt idx="2074" formatCode="0.00">
                  <c:v>1.35</c:v>
                </c:pt>
                <c:pt idx="2075" formatCode="0.00">
                  <c:v>1.35</c:v>
                </c:pt>
                <c:pt idx="2076" formatCode="0.00">
                  <c:v>1.35</c:v>
                </c:pt>
                <c:pt idx="2077" formatCode="0.00">
                  <c:v>1.35</c:v>
                </c:pt>
                <c:pt idx="2078" formatCode="0.00">
                  <c:v>1.35</c:v>
                </c:pt>
                <c:pt idx="2079" formatCode="0.00">
                  <c:v>1.35</c:v>
                </c:pt>
                <c:pt idx="2080" formatCode="0.00">
                  <c:v>1.35</c:v>
                </c:pt>
                <c:pt idx="2081" formatCode="0.00">
                  <c:v>1.35</c:v>
                </c:pt>
                <c:pt idx="2082" formatCode="0.00">
                  <c:v>1.35</c:v>
                </c:pt>
                <c:pt idx="2083" formatCode="0.00">
                  <c:v>1.35</c:v>
                </c:pt>
                <c:pt idx="2084" formatCode="0.00">
                  <c:v>1.35</c:v>
                </c:pt>
                <c:pt idx="2085" formatCode="0.00">
                  <c:v>1.35</c:v>
                </c:pt>
                <c:pt idx="2086" formatCode="0.00">
                  <c:v>1.35</c:v>
                </c:pt>
                <c:pt idx="2087" formatCode="0.00">
                  <c:v>1.35</c:v>
                </c:pt>
                <c:pt idx="2088" formatCode="0.00">
                  <c:v>1.35</c:v>
                </c:pt>
                <c:pt idx="2089" formatCode="0.00">
                  <c:v>1.35</c:v>
                </c:pt>
                <c:pt idx="2090" formatCode="0.00">
                  <c:v>1.35</c:v>
                </c:pt>
                <c:pt idx="2091" formatCode="0.00">
                  <c:v>1.35</c:v>
                </c:pt>
                <c:pt idx="2092" formatCode="0.00">
                  <c:v>1.35</c:v>
                </c:pt>
                <c:pt idx="2093" formatCode="0.00">
                  <c:v>1.35</c:v>
                </c:pt>
                <c:pt idx="2094" formatCode="0.00">
                  <c:v>1.35</c:v>
                </c:pt>
                <c:pt idx="2095" formatCode="0.00">
                  <c:v>1.35</c:v>
                </c:pt>
                <c:pt idx="2096" formatCode="0.00">
                  <c:v>1.35</c:v>
                </c:pt>
                <c:pt idx="2097" formatCode="0.00">
                  <c:v>1.35</c:v>
                </c:pt>
                <c:pt idx="2098" formatCode="0.00">
                  <c:v>1.4</c:v>
                </c:pt>
                <c:pt idx="2099" formatCode="0.00">
                  <c:v>1.4</c:v>
                </c:pt>
                <c:pt idx="2100" formatCode="0.00">
                  <c:v>1.4</c:v>
                </c:pt>
                <c:pt idx="2101" formatCode="0.00">
                  <c:v>1.4</c:v>
                </c:pt>
                <c:pt idx="2102" formatCode="0.00">
                  <c:v>1.4</c:v>
                </c:pt>
                <c:pt idx="2103" formatCode="0.00">
                  <c:v>1.4</c:v>
                </c:pt>
                <c:pt idx="2104" formatCode="0.00">
                  <c:v>1.4</c:v>
                </c:pt>
                <c:pt idx="2105" formatCode="0.00">
                  <c:v>1.4</c:v>
                </c:pt>
                <c:pt idx="2106" formatCode="0.00">
                  <c:v>1.4</c:v>
                </c:pt>
                <c:pt idx="2107" formatCode="0.00">
                  <c:v>1.4</c:v>
                </c:pt>
                <c:pt idx="2108" formatCode="0.00">
                  <c:v>1.45</c:v>
                </c:pt>
                <c:pt idx="2109" formatCode="0.00">
                  <c:v>1.45</c:v>
                </c:pt>
                <c:pt idx="2110" formatCode="0.00">
                  <c:v>1.45</c:v>
                </c:pt>
                <c:pt idx="2111" formatCode="0.00">
                  <c:v>1.45</c:v>
                </c:pt>
                <c:pt idx="2112" formatCode="0.00">
                  <c:v>1.45</c:v>
                </c:pt>
                <c:pt idx="2113" formatCode="0.00">
                  <c:v>1.45</c:v>
                </c:pt>
                <c:pt idx="2114" formatCode="0.00">
                  <c:v>1.45</c:v>
                </c:pt>
                <c:pt idx="2115" formatCode="0.00">
                  <c:v>1.45</c:v>
                </c:pt>
                <c:pt idx="2116" formatCode="0.00">
                  <c:v>1.45</c:v>
                </c:pt>
                <c:pt idx="2117" formatCode="0.00">
                  <c:v>1.45</c:v>
                </c:pt>
                <c:pt idx="2118" formatCode="0.00">
                  <c:v>1.45</c:v>
                </c:pt>
                <c:pt idx="2119" formatCode="0.00">
                  <c:v>1.45</c:v>
                </c:pt>
                <c:pt idx="2120" formatCode="0.00">
                  <c:v>1.45</c:v>
                </c:pt>
                <c:pt idx="2121" formatCode="0.00">
                  <c:v>1.45</c:v>
                </c:pt>
                <c:pt idx="2122" formatCode="0.00">
                  <c:v>1.45</c:v>
                </c:pt>
                <c:pt idx="2123" formatCode="0.00">
                  <c:v>1.45</c:v>
                </c:pt>
                <c:pt idx="2124" formatCode="0.00">
                  <c:v>1.45</c:v>
                </c:pt>
                <c:pt idx="2125" formatCode="0.00">
                  <c:v>1.45</c:v>
                </c:pt>
                <c:pt idx="2126" formatCode="0.00">
                  <c:v>1.45</c:v>
                </c:pt>
                <c:pt idx="2127" formatCode="0.00">
                  <c:v>1.45</c:v>
                </c:pt>
                <c:pt idx="2128" formatCode="0.00">
                  <c:v>1.45</c:v>
                </c:pt>
                <c:pt idx="2129" formatCode="0.00">
                  <c:v>1.45</c:v>
                </c:pt>
                <c:pt idx="2130" formatCode="0.00">
                  <c:v>1.45</c:v>
                </c:pt>
                <c:pt idx="2131" formatCode="0.00">
                  <c:v>1.3</c:v>
                </c:pt>
                <c:pt idx="2132" formatCode="0.00">
                  <c:v>1.3</c:v>
                </c:pt>
                <c:pt idx="2133" formatCode="0.00">
                  <c:v>1.3</c:v>
                </c:pt>
                <c:pt idx="2134" formatCode="0.00">
                  <c:v>1.3</c:v>
                </c:pt>
                <c:pt idx="2135" formatCode="0.00">
                  <c:v>1.3</c:v>
                </c:pt>
                <c:pt idx="2136" formatCode="0.00">
                  <c:v>1.3</c:v>
                </c:pt>
                <c:pt idx="2137" formatCode="0.00">
                  <c:v>1.3</c:v>
                </c:pt>
                <c:pt idx="2138" formatCode="0.00">
                  <c:v>1.3</c:v>
                </c:pt>
                <c:pt idx="2139" formatCode="0.00">
                  <c:v>1.3</c:v>
                </c:pt>
                <c:pt idx="2140" formatCode="0.00">
                  <c:v>1.3</c:v>
                </c:pt>
                <c:pt idx="2141" formatCode="0.00">
                  <c:v>1.3</c:v>
                </c:pt>
                <c:pt idx="2142" formatCode="0.00">
                  <c:v>1.3</c:v>
                </c:pt>
                <c:pt idx="2143" formatCode="0.00">
                  <c:v>1.3</c:v>
                </c:pt>
                <c:pt idx="2144" formatCode="0.00">
                  <c:v>1.3</c:v>
                </c:pt>
                <c:pt idx="2145" formatCode="0.00">
                  <c:v>1.3</c:v>
                </c:pt>
                <c:pt idx="2146" formatCode="0.00">
                  <c:v>1.3</c:v>
                </c:pt>
                <c:pt idx="2147" formatCode="0.00">
                  <c:v>1.3</c:v>
                </c:pt>
                <c:pt idx="2148" formatCode="0.00">
                  <c:v>1.35</c:v>
                </c:pt>
                <c:pt idx="2149" formatCode="0.00">
                  <c:v>1.35</c:v>
                </c:pt>
                <c:pt idx="2150" formatCode="0.00">
                  <c:v>1.35</c:v>
                </c:pt>
                <c:pt idx="2151" formatCode="0.00">
                  <c:v>1.35</c:v>
                </c:pt>
                <c:pt idx="2152" formatCode="0.00">
                  <c:v>1.35</c:v>
                </c:pt>
                <c:pt idx="2153" formatCode="0.00">
                  <c:v>1.35</c:v>
                </c:pt>
                <c:pt idx="2154" formatCode="0.00">
                  <c:v>1.35</c:v>
                </c:pt>
                <c:pt idx="2155" formatCode="0.00">
                  <c:v>1.35</c:v>
                </c:pt>
                <c:pt idx="2156" formatCode="0.00">
                  <c:v>1.35</c:v>
                </c:pt>
                <c:pt idx="2157" formatCode="0.00">
                  <c:v>1.4</c:v>
                </c:pt>
                <c:pt idx="2158" formatCode="0.00">
                  <c:v>1.4</c:v>
                </c:pt>
                <c:pt idx="2159" formatCode="0.00">
                  <c:v>1.4</c:v>
                </c:pt>
                <c:pt idx="2160" formatCode="0.00">
                  <c:v>1.4</c:v>
                </c:pt>
                <c:pt idx="2161" formatCode="0.00">
                  <c:v>1.4</c:v>
                </c:pt>
                <c:pt idx="2162" formatCode="0.00">
                  <c:v>1.4</c:v>
                </c:pt>
                <c:pt idx="2163" formatCode="0.00">
                  <c:v>1.4</c:v>
                </c:pt>
                <c:pt idx="2164" formatCode="0.00">
                  <c:v>1.4</c:v>
                </c:pt>
                <c:pt idx="2165" formatCode="0.00">
                  <c:v>1.4</c:v>
                </c:pt>
                <c:pt idx="2166" formatCode="0.00">
                  <c:v>1.4</c:v>
                </c:pt>
                <c:pt idx="2167" formatCode="0.00">
                  <c:v>1.4</c:v>
                </c:pt>
                <c:pt idx="2168" formatCode="0.00">
                  <c:v>1.4</c:v>
                </c:pt>
                <c:pt idx="2169" formatCode="0.00">
                  <c:v>1.4</c:v>
                </c:pt>
                <c:pt idx="2170" formatCode="0.00">
                  <c:v>1.4</c:v>
                </c:pt>
                <c:pt idx="2171" formatCode="0.00">
                  <c:v>1.4</c:v>
                </c:pt>
                <c:pt idx="2172" formatCode="0.00">
                  <c:v>1.4</c:v>
                </c:pt>
                <c:pt idx="2173" formatCode="0.00">
                  <c:v>1.4</c:v>
                </c:pt>
                <c:pt idx="2174" formatCode="0.00">
                  <c:v>1.6</c:v>
                </c:pt>
                <c:pt idx="2175" formatCode="0.00">
                  <c:v>1.6</c:v>
                </c:pt>
                <c:pt idx="2176" formatCode="0.00">
                  <c:v>1.6</c:v>
                </c:pt>
                <c:pt idx="2177" formatCode="0.00">
                  <c:v>1.6</c:v>
                </c:pt>
                <c:pt idx="2178" formatCode="0.00">
                  <c:v>1.6</c:v>
                </c:pt>
                <c:pt idx="2179" formatCode="0.00">
                  <c:v>1.6</c:v>
                </c:pt>
                <c:pt idx="2180" formatCode="0.00">
                  <c:v>1.6</c:v>
                </c:pt>
                <c:pt idx="2181" formatCode="0.00">
                  <c:v>1.6</c:v>
                </c:pt>
                <c:pt idx="2182" formatCode="0.00">
                  <c:v>1.7</c:v>
                </c:pt>
                <c:pt idx="2183" formatCode="0.00">
                  <c:v>1.7</c:v>
                </c:pt>
                <c:pt idx="2184" formatCode="0.00">
                  <c:v>1.7</c:v>
                </c:pt>
                <c:pt idx="2185" formatCode="0.00">
                  <c:v>1.7</c:v>
                </c:pt>
                <c:pt idx="2186" formatCode="0.00">
                  <c:v>1.7</c:v>
                </c:pt>
                <c:pt idx="2187" formatCode="0.00">
                  <c:v>1.7</c:v>
                </c:pt>
                <c:pt idx="2188" formatCode="0.00">
                  <c:v>1.45</c:v>
                </c:pt>
                <c:pt idx="2189" formatCode="0.00">
                  <c:v>1.45</c:v>
                </c:pt>
                <c:pt idx="2190" formatCode="0.00">
                  <c:v>1.45</c:v>
                </c:pt>
                <c:pt idx="2191" formatCode="0.00">
                  <c:v>1.45</c:v>
                </c:pt>
                <c:pt idx="2192" formatCode="0.00">
                  <c:v>1.45</c:v>
                </c:pt>
                <c:pt idx="2193" formatCode="0.00">
                  <c:v>1.45</c:v>
                </c:pt>
                <c:pt idx="2194" formatCode="0.00">
                  <c:v>1.45</c:v>
                </c:pt>
                <c:pt idx="2195" formatCode="0.00">
                  <c:v>1.45</c:v>
                </c:pt>
                <c:pt idx="2196" formatCode="0.00">
                  <c:v>1.45</c:v>
                </c:pt>
                <c:pt idx="2197" formatCode="0.00">
                  <c:v>1.45</c:v>
                </c:pt>
                <c:pt idx="2198" formatCode="0.00">
                  <c:v>1.45</c:v>
                </c:pt>
                <c:pt idx="2199" formatCode="0.00">
                  <c:v>1.45</c:v>
                </c:pt>
                <c:pt idx="2200" formatCode="0.00">
                  <c:v>1.45</c:v>
                </c:pt>
                <c:pt idx="2201" formatCode="0.00">
                  <c:v>1.35</c:v>
                </c:pt>
                <c:pt idx="2202" formatCode="0.00">
                  <c:v>1.35</c:v>
                </c:pt>
                <c:pt idx="2203" formatCode="0.00">
                  <c:v>1.35</c:v>
                </c:pt>
                <c:pt idx="2204" formatCode="0.00">
                  <c:v>1.35</c:v>
                </c:pt>
                <c:pt idx="2205" formatCode="0.00">
                  <c:v>1.35</c:v>
                </c:pt>
                <c:pt idx="2206" formatCode="0.00">
                  <c:v>1.35</c:v>
                </c:pt>
                <c:pt idx="2207" formatCode="0.00">
                  <c:v>1.35</c:v>
                </c:pt>
                <c:pt idx="2208" formatCode="0.00">
                  <c:v>1.35</c:v>
                </c:pt>
                <c:pt idx="2209" formatCode="0.00">
                  <c:v>1.35</c:v>
                </c:pt>
                <c:pt idx="2210" formatCode="0.00">
                  <c:v>1.35</c:v>
                </c:pt>
                <c:pt idx="2211" formatCode="0.00">
                  <c:v>1.35</c:v>
                </c:pt>
                <c:pt idx="2212" formatCode="0.00">
                  <c:v>1.35</c:v>
                </c:pt>
                <c:pt idx="2213" formatCode="0.00">
                  <c:v>1.35</c:v>
                </c:pt>
                <c:pt idx="2214" formatCode="0.00">
                  <c:v>1.35</c:v>
                </c:pt>
                <c:pt idx="2215" formatCode="0.00">
                  <c:v>1.35</c:v>
                </c:pt>
                <c:pt idx="2216" formatCode="0.00">
                  <c:v>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5-40B0-A091-08E56C20D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749616"/>
        <c:axId val="1834909008"/>
      </c:lineChart>
      <c:dateAx>
        <c:axId val="2016749072"/>
        <c:scaling>
          <c:orientation val="minMax"/>
          <c:min val="40702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2016748528"/>
        <c:crosses val="autoZero"/>
        <c:auto val="0"/>
        <c:lblOffset val="100"/>
        <c:baseTimeUnit val="days"/>
        <c:majorUnit val="6"/>
        <c:majorTimeUnit val="months"/>
        <c:minorUnit val="1"/>
        <c:minorTimeUnit val="months"/>
      </c:dateAx>
      <c:valAx>
        <c:axId val="2016748528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#,##0_);\(#,##0\)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6749072"/>
        <c:crosses val="autoZero"/>
        <c:crossBetween val="between"/>
      </c:valAx>
      <c:dateAx>
        <c:axId val="2016749616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834909008"/>
        <c:crosses val="autoZero"/>
        <c:auto val="0"/>
        <c:lblOffset val="100"/>
        <c:baseTimeUnit val="days"/>
      </c:dateAx>
      <c:valAx>
        <c:axId val="1834909008"/>
        <c:scaling>
          <c:orientation val="minMax"/>
        </c:scaling>
        <c:delete val="0"/>
        <c:axPos val="r"/>
        <c:numFmt formatCode="#,##0_);\(#,##0\)" sourceLinked="0"/>
        <c:majorTickMark val="cross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6749616"/>
        <c:crosses val="max"/>
        <c:crossBetween val="between"/>
      </c:valAx>
    </c:plotArea>
    <c:legend>
      <c:legendPos val="b"/>
      <c:layout>
        <c:manualLayout>
          <c:xMode val="edge"/>
          <c:yMode val="edge"/>
          <c:x val="0.42511822327309579"/>
          <c:y val="0.21493481065143269"/>
          <c:w val="0.49250657714895613"/>
          <c:h val="9.7576432540027444E-2"/>
        </c:manualLayout>
      </c:layout>
      <c:overlay val="0"/>
      <c:spPr>
        <a:solidFill>
          <a:srgbClr val="4F81BD"/>
        </a:solidFill>
        <a:ln>
          <a:prstDash val="solid"/>
        </a:ln>
      </c:spPr>
      <c:txPr>
        <a:bodyPr/>
        <a:lstStyle/>
        <a:p>
          <a:pPr>
            <a:defRPr sz="900">
              <a:latin typeface="Arial Narrow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layout>
        <c:manualLayout>
          <c:xMode val="edge"/>
          <c:yMode val="edge"/>
          <c:x val="0.41120128038575682"/>
          <c:y val="6.079769447482998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7422549340744931E-2"/>
          <c:y val="5.1965777105013468E-2"/>
          <c:w val="0.91782940221531706"/>
          <c:h val="0.73001741591483338"/>
        </c:manualLayout>
      </c:layout>
      <c:lineChart>
        <c:grouping val="standard"/>
        <c:varyColors val="0"/>
        <c:ser>
          <c:idx val="0"/>
          <c:order val="0"/>
          <c:tx>
            <c:strRef>
              <c:f>Platts!$C$5</c:f>
              <c:strCache>
                <c:ptCount val="1"/>
                <c:pt idx="0">
                  <c:v>IODEX 62%Fe</c:v>
                </c:pt>
              </c:strCache>
            </c:strRef>
          </c:tx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Platts!$B$7:$B$2589</c:f>
              <c:numCache>
                <c:formatCode>[$-409]d\-mmm\-yy;@</c:formatCode>
                <c:ptCount val="2583"/>
                <c:pt idx="0">
                  <c:v>39615</c:v>
                </c:pt>
                <c:pt idx="1">
                  <c:v>39616</c:v>
                </c:pt>
                <c:pt idx="2">
                  <c:v>39617</c:v>
                </c:pt>
                <c:pt idx="3">
                  <c:v>39618</c:v>
                </c:pt>
                <c:pt idx="4">
                  <c:v>39619</c:v>
                </c:pt>
                <c:pt idx="5">
                  <c:v>39622</c:v>
                </c:pt>
                <c:pt idx="6">
                  <c:v>39623</c:v>
                </c:pt>
                <c:pt idx="7">
                  <c:v>39624</c:v>
                </c:pt>
                <c:pt idx="8">
                  <c:v>39625</c:v>
                </c:pt>
                <c:pt idx="9">
                  <c:v>39630</c:v>
                </c:pt>
                <c:pt idx="10">
                  <c:v>39631</c:v>
                </c:pt>
                <c:pt idx="11">
                  <c:v>39632</c:v>
                </c:pt>
                <c:pt idx="12">
                  <c:v>39636</c:v>
                </c:pt>
                <c:pt idx="13">
                  <c:v>39637</c:v>
                </c:pt>
                <c:pt idx="14">
                  <c:v>39638</c:v>
                </c:pt>
                <c:pt idx="15">
                  <c:v>39639</c:v>
                </c:pt>
                <c:pt idx="16">
                  <c:v>39640</c:v>
                </c:pt>
                <c:pt idx="17">
                  <c:v>39643</c:v>
                </c:pt>
                <c:pt idx="18">
                  <c:v>39644</c:v>
                </c:pt>
                <c:pt idx="19">
                  <c:v>39645</c:v>
                </c:pt>
                <c:pt idx="20">
                  <c:v>39646</c:v>
                </c:pt>
                <c:pt idx="21">
                  <c:v>39647</c:v>
                </c:pt>
                <c:pt idx="22">
                  <c:v>39650</c:v>
                </c:pt>
                <c:pt idx="23">
                  <c:v>39651</c:v>
                </c:pt>
                <c:pt idx="24">
                  <c:v>39652</c:v>
                </c:pt>
                <c:pt idx="25">
                  <c:v>39653</c:v>
                </c:pt>
                <c:pt idx="26">
                  <c:v>39654</c:v>
                </c:pt>
                <c:pt idx="27">
                  <c:v>39657</c:v>
                </c:pt>
                <c:pt idx="28">
                  <c:v>39658</c:v>
                </c:pt>
                <c:pt idx="29">
                  <c:v>39659</c:v>
                </c:pt>
                <c:pt idx="30">
                  <c:v>39660</c:v>
                </c:pt>
                <c:pt idx="31">
                  <c:v>39661</c:v>
                </c:pt>
                <c:pt idx="32">
                  <c:v>39664</c:v>
                </c:pt>
                <c:pt idx="33">
                  <c:v>39665</c:v>
                </c:pt>
                <c:pt idx="34">
                  <c:v>39666</c:v>
                </c:pt>
                <c:pt idx="35">
                  <c:v>39667</c:v>
                </c:pt>
                <c:pt idx="36">
                  <c:v>39668</c:v>
                </c:pt>
                <c:pt idx="37">
                  <c:v>39671</c:v>
                </c:pt>
                <c:pt idx="38">
                  <c:v>39672</c:v>
                </c:pt>
                <c:pt idx="39">
                  <c:v>39673</c:v>
                </c:pt>
                <c:pt idx="40">
                  <c:v>39674</c:v>
                </c:pt>
                <c:pt idx="41">
                  <c:v>39675</c:v>
                </c:pt>
                <c:pt idx="42">
                  <c:v>39678</c:v>
                </c:pt>
                <c:pt idx="43">
                  <c:v>39679</c:v>
                </c:pt>
                <c:pt idx="44">
                  <c:v>39680</c:v>
                </c:pt>
                <c:pt idx="45">
                  <c:v>39681</c:v>
                </c:pt>
                <c:pt idx="46">
                  <c:v>39682</c:v>
                </c:pt>
                <c:pt idx="47">
                  <c:v>39685</c:v>
                </c:pt>
                <c:pt idx="48">
                  <c:v>39686</c:v>
                </c:pt>
                <c:pt idx="49">
                  <c:v>39687</c:v>
                </c:pt>
                <c:pt idx="50">
                  <c:v>39688</c:v>
                </c:pt>
                <c:pt idx="51">
                  <c:v>39689</c:v>
                </c:pt>
                <c:pt idx="52">
                  <c:v>39693</c:v>
                </c:pt>
                <c:pt idx="53">
                  <c:v>39694</c:v>
                </c:pt>
                <c:pt idx="54">
                  <c:v>39695</c:v>
                </c:pt>
                <c:pt idx="55">
                  <c:v>39696</c:v>
                </c:pt>
                <c:pt idx="56">
                  <c:v>39699</c:v>
                </c:pt>
                <c:pt idx="57">
                  <c:v>39700</c:v>
                </c:pt>
                <c:pt idx="58">
                  <c:v>39701</c:v>
                </c:pt>
                <c:pt idx="59">
                  <c:v>39702</c:v>
                </c:pt>
                <c:pt idx="60">
                  <c:v>39703</c:v>
                </c:pt>
                <c:pt idx="61">
                  <c:v>39706</c:v>
                </c:pt>
                <c:pt idx="62">
                  <c:v>39707</c:v>
                </c:pt>
                <c:pt idx="63">
                  <c:v>39708</c:v>
                </c:pt>
                <c:pt idx="64">
                  <c:v>39709</c:v>
                </c:pt>
                <c:pt idx="65">
                  <c:v>39710</c:v>
                </c:pt>
                <c:pt idx="66">
                  <c:v>39713</c:v>
                </c:pt>
                <c:pt idx="67">
                  <c:v>39714</c:v>
                </c:pt>
                <c:pt idx="68">
                  <c:v>39715</c:v>
                </c:pt>
                <c:pt idx="69">
                  <c:v>39716</c:v>
                </c:pt>
                <c:pt idx="70">
                  <c:v>39717</c:v>
                </c:pt>
                <c:pt idx="71">
                  <c:v>39720</c:v>
                </c:pt>
                <c:pt idx="72">
                  <c:v>39721</c:v>
                </c:pt>
                <c:pt idx="73">
                  <c:v>39722</c:v>
                </c:pt>
                <c:pt idx="74">
                  <c:v>39723</c:v>
                </c:pt>
                <c:pt idx="75">
                  <c:v>39724</c:v>
                </c:pt>
                <c:pt idx="76">
                  <c:v>39727</c:v>
                </c:pt>
                <c:pt idx="77">
                  <c:v>39728</c:v>
                </c:pt>
                <c:pt idx="78">
                  <c:v>39729</c:v>
                </c:pt>
                <c:pt idx="79">
                  <c:v>39730</c:v>
                </c:pt>
                <c:pt idx="80">
                  <c:v>39734</c:v>
                </c:pt>
                <c:pt idx="81">
                  <c:v>39735</c:v>
                </c:pt>
                <c:pt idx="82">
                  <c:v>39736</c:v>
                </c:pt>
                <c:pt idx="83">
                  <c:v>39737</c:v>
                </c:pt>
                <c:pt idx="84">
                  <c:v>39738</c:v>
                </c:pt>
                <c:pt idx="85">
                  <c:v>39741</c:v>
                </c:pt>
                <c:pt idx="86">
                  <c:v>39742</c:v>
                </c:pt>
                <c:pt idx="87">
                  <c:v>39743</c:v>
                </c:pt>
                <c:pt idx="88">
                  <c:v>39744</c:v>
                </c:pt>
                <c:pt idx="89">
                  <c:v>39745</c:v>
                </c:pt>
                <c:pt idx="90">
                  <c:v>39748</c:v>
                </c:pt>
                <c:pt idx="91">
                  <c:v>39749</c:v>
                </c:pt>
                <c:pt idx="92">
                  <c:v>39750</c:v>
                </c:pt>
                <c:pt idx="93">
                  <c:v>39751</c:v>
                </c:pt>
                <c:pt idx="94">
                  <c:v>39752</c:v>
                </c:pt>
                <c:pt idx="95">
                  <c:v>39755</c:v>
                </c:pt>
                <c:pt idx="96">
                  <c:v>39756</c:v>
                </c:pt>
                <c:pt idx="97">
                  <c:v>39757</c:v>
                </c:pt>
                <c:pt idx="98">
                  <c:v>39758</c:v>
                </c:pt>
                <c:pt idx="99">
                  <c:v>39759</c:v>
                </c:pt>
                <c:pt idx="100">
                  <c:v>39762</c:v>
                </c:pt>
                <c:pt idx="101">
                  <c:v>39763</c:v>
                </c:pt>
                <c:pt idx="102">
                  <c:v>39764</c:v>
                </c:pt>
                <c:pt idx="103">
                  <c:v>39765</c:v>
                </c:pt>
                <c:pt idx="104">
                  <c:v>39766</c:v>
                </c:pt>
                <c:pt idx="105">
                  <c:v>39769</c:v>
                </c:pt>
                <c:pt idx="106">
                  <c:v>39770</c:v>
                </c:pt>
                <c:pt idx="107">
                  <c:v>39772</c:v>
                </c:pt>
                <c:pt idx="108">
                  <c:v>39773</c:v>
                </c:pt>
                <c:pt idx="109">
                  <c:v>39776</c:v>
                </c:pt>
                <c:pt idx="110">
                  <c:v>39777</c:v>
                </c:pt>
                <c:pt idx="111">
                  <c:v>39778</c:v>
                </c:pt>
                <c:pt idx="112">
                  <c:v>39783</c:v>
                </c:pt>
                <c:pt idx="113">
                  <c:v>39784</c:v>
                </c:pt>
                <c:pt idx="114">
                  <c:v>39785</c:v>
                </c:pt>
                <c:pt idx="115">
                  <c:v>39786</c:v>
                </c:pt>
                <c:pt idx="116">
                  <c:v>39787</c:v>
                </c:pt>
                <c:pt idx="117">
                  <c:v>39791</c:v>
                </c:pt>
                <c:pt idx="118">
                  <c:v>39792</c:v>
                </c:pt>
                <c:pt idx="119">
                  <c:v>39793</c:v>
                </c:pt>
                <c:pt idx="120">
                  <c:v>39794</c:v>
                </c:pt>
                <c:pt idx="121">
                  <c:v>39797</c:v>
                </c:pt>
                <c:pt idx="122">
                  <c:v>39798</c:v>
                </c:pt>
                <c:pt idx="123">
                  <c:v>39799</c:v>
                </c:pt>
                <c:pt idx="124">
                  <c:v>39800</c:v>
                </c:pt>
                <c:pt idx="125">
                  <c:v>39801</c:v>
                </c:pt>
                <c:pt idx="126">
                  <c:v>39804</c:v>
                </c:pt>
                <c:pt idx="127">
                  <c:v>39805</c:v>
                </c:pt>
                <c:pt idx="128">
                  <c:v>39811</c:v>
                </c:pt>
                <c:pt idx="129">
                  <c:v>39812</c:v>
                </c:pt>
                <c:pt idx="130">
                  <c:v>39813</c:v>
                </c:pt>
                <c:pt idx="131">
                  <c:v>39815</c:v>
                </c:pt>
                <c:pt idx="132">
                  <c:v>39819</c:v>
                </c:pt>
                <c:pt idx="133">
                  <c:v>39820</c:v>
                </c:pt>
                <c:pt idx="134">
                  <c:v>39821</c:v>
                </c:pt>
                <c:pt idx="135">
                  <c:v>39822</c:v>
                </c:pt>
                <c:pt idx="136">
                  <c:v>39825</c:v>
                </c:pt>
                <c:pt idx="137">
                  <c:v>39826</c:v>
                </c:pt>
                <c:pt idx="138">
                  <c:v>39827</c:v>
                </c:pt>
                <c:pt idx="139">
                  <c:v>39829</c:v>
                </c:pt>
                <c:pt idx="140">
                  <c:v>39833</c:v>
                </c:pt>
                <c:pt idx="141">
                  <c:v>39834</c:v>
                </c:pt>
                <c:pt idx="142">
                  <c:v>39835</c:v>
                </c:pt>
                <c:pt idx="143">
                  <c:v>39836</c:v>
                </c:pt>
                <c:pt idx="144">
                  <c:v>39841</c:v>
                </c:pt>
                <c:pt idx="145">
                  <c:v>39842</c:v>
                </c:pt>
                <c:pt idx="146">
                  <c:v>39843</c:v>
                </c:pt>
                <c:pt idx="147">
                  <c:v>39846</c:v>
                </c:pt>
                <c:pt idx="148">
                  <c:v>39848</c:v>
                </c:pt>
                <c:pt idx="149">
                  <c:v>39849</c:v>
                </c:pt>
                <c:pt idx="150">
                  <c:v>39850</c:v>
                </c:pt>
                <c:pt idx="151">
                  <c:v>39853</c:v>
                </c:pt>
                <c:pt idx="152">
                  <c:v>39854</c:v>
                </c:pt>
                <c:pt idx="153">
                  <c:v>39855</c:v>
                </c:pt>
                <c:pt idx="154">
                  <c:v>39856</c:v>
                </c:pt>
                <c:pt idx="155">
                  <c:v>39857</c:v>
                </c:pt>
                <c:pt idx="156">
                  <c:v>39861</c:v>
                </c:pt>
                <c:pt idx="157">
                  <c:v>39862</c:v>
                </c:pt>
                <c:pt idx="158">
                  <c:v>39863</c:v>
                </c:pt>
                <c:pt idx="159">
                  <c:v>39864</c:v>
                </c:pt>
                <c:pt idx="160">
                  <c:v>39867</c:v>
                </c:pt>
                <c:pt idx="161">
                  <c:v>39868</c:v>
                </c:pt>
                <c:pt idx="162">
                  <c:v>39869</c:v>
                </c:pt>
                <c:pt idx="163">
                  <c:v>39870</c:v>
                </c:pt>
                <c:pt idx="164">
                  <c:v>39871</c:v>
                </c:pt>
                <c:pt idx="165">
                  <c:v>39874</c:v>
                </c:pt>
                <c:pt idx="166">
                  <c:v>39875</c:v>
                </c:pt>
                <c:pt idx="167">
                  <c:v>39876</c:v>
                </c:pt>
                <c:pt idx="168">
                  <c:v>39877</c:v>
                </c:pt>
                <c:pt idx="169">
                  <c:v>39878</c:v>
                </c:pt>
                <c:pt idx="170">
                  <c:v>39881</c:v>
                </c:pt>
                <c:pt idx="171">
                  <c:v>39882</c:v>
                </c:pt>
                <c:pt idx="172">
                  <c:v>39883</c:v>
                </c:pt>
                <c:pt idx="173">
                  <c:v>39884</c:v>
                </c:pt>
                <c:pt idx="174">
                  <c:v>39885</c:v>
                </c:pt>
                <c:pt idx="175">
                  <c:v>39888</c:v>
                </c:pt>
                <c:pt idx="176">
                  <c:v>39889</c:v>
                </c:pt>
                <c:pt idx="177">
                  <c:v>39890</c:v>
                </c:pt>
                <c:pt idx="178">
                  <c:v>39891</c:v>
                </c:pt>
                <c:pt idx="179">
                  <c:v>39892</c:v>
                </c:pt>
                <c:pt idx="180">
                  <c:v>39895</c:v>
                </c:pt>
                <c:pt idx="181">
                  <c:v>39896</c:v>
                </c:pt>
                <c:pt idx="182">
                  <c:v>39897</c:v>
                </c:pt>
                <c:pt idx="183">
                  <c:v>39898</c:v>
                </c:pt>
                <c:pt idx="184">
                  <c:v>39902</c:v>
                </c:pt>
                <c:pt idx="185">
                  <c:v>39903</c:v>
                </c:pt>
                <c:pt idx="186">
                  <c:v>39904</c:v>
                </c:pt>
                <c:pt idx="187">
                  <c:v>39906</c:v>
                </c:pt>
                <c:pt idx="188">
                  <c:v>39909</c:v>
                </c:pt>
                <c:pt idx="189">
                  <c:v>39910</c:v>
                </c:pt>
                <c:pt idx="190">
                  <c:v>39911</c:v>
                </c:pt>
                <c:pt idx="191">
                  <c:v>39912</c:v>
                </c:pt>
                <c:pt idx="192">
                  <c:v>39916</c:v>
                </c:pt>
                <c:pt idx="193">
                  <c:v>39917</c:v>
                </c:pt>
                <c:pt idx="194">
                  <c:v>39918</c:v>
                </c:pt>
                <c:pt idx="195">
                  <c:v>39919</c:v>
                </c:pt>
                <c:pt idx="196">
                  <c:v>39920</c:v>
                </c:pt>
                <c:pt idx="197">
                  <c:v>39923</c:v>
                </c:pt>
                <c:pt idx="198">
                  <c:v>39924</c:v>
                </c:pt>
                <c:pt idx="199">
                  <c:v>39925</c:v>
                </c:pt>
                <c:pt idx="200">
                  <c:v>39926</c:v>
                </c:pt>
                <c:pt idx="201">
                  <c:v>39927</c:v>
                </c:pt>
                <c:pt idx="202">
                  <c:v>39930</c:v>
                </c:pt>
                <c:pt idx="203">
                  <c:v>39931</c:v>
                </c:pt>
                <c:pt idx="204">
                  <c:v>39932</c:v>
                </c:pt>
                <c:pt idx="205">
                  <c:v>39933</c:v>
                </c:pt>
                <c:pt idx="206">
                  <c:v>39937</c:v>
                </c:pt>
                <c:pt idx="207">
                  <c:v>39938</c:v>
                </c:pt>
                <c:pt idx="208">
                  <c:v>39939</c:v>
                </c:pt>
                <c:pt idx="209">
                  <c:v>39940</c:v>
                </c:pt>
                <c:pt idx="210">
                  <c:v>39946</c:v>
                </c:pt>
                <c:pt idx="211">
                  <c:v>39947</c:v>
                </c:pt>
                <c:pt idx="212">
                  <c:v>39948</c:v>
                </c:pt>
                <c:pt idx="213">
                  <c:v>39951</c:v>
                </c:pt>
                <c:pt idx="214">
                  <c:v>39952</c:v>
                </c:pt>
                <c:pt idx="215">
                  <c:v>39953</c:v>
                </c:pt>
                <c:pt idx="216">
                  <c:v>39954</c:v>
                </c:pt>
                <c:pt idx="217">
                  <c:v>39955</c:v>
                </c:pt>
                <c:pt idx="218">
                  <c:v>39959</c:v>
                </c:pt>
                <c:pt idx="219">
                  <c:v>39960</c:v>
                </c:pt>
                <c:pt idx="220">
                  <c:v>39961</c:v>
                </c:pt>
                <c:pt idx="221">
                  <c:v>39962</c:v>
                </c:pt>
                <c:pt idx="222">
                  <c:v>39965</c:v>
                </c:pt>
                <c:pt idx="223">
                  <c:v>39966</c:v>
                </c:pt>
                <c:pt idx="224">
                  <c:v>39967</c:v>
                </c:pt>
                <c:pt idx="225">
                  <c:v>39968</c:v>
                </c:pt>
                <c:pt idx="226">
                  <c:v>39969</c:v>
                </c:pt>
                <c:pt idx="227">
                  <c:v>39972</c:v>
                </c:pt>
                <c:pt idx="228">
                  <c:v>39973</c:v>
                </c:pt>
                <c:pt idx="229">
                  <c:v>39974</c:v>
                </c:pt>
                <c:pt idx="230">
                  <c:v>39975</c:v>
                </c:pt>
                <c:pt idx="231">
                  <c:v>39978</c:v>
                </c:pt>
                <c:pt idx="232">
                  <c:v>39979</c:v>
                </c:pt>
                <c:pt idx="233">
                  <c:v>39980</c:v>
                </c:pt>
                <c:pt idx="234">
                  <c:v>39981</c:v>
                </c:pt>
                <c:pt idx="235">
                  <c:v>39982</c:v>
                </c:pt>
                <c:pt idx="236">
                  <c:v>39983</c:v>
                </c:pt>
                <c:pt idx="237">
                  <c:v>39986</c:v>
                </c:pt>
                <c:pt idx="238">
                  <c:v>39987</c:v>
                </c:pt>
                <c:pt idx="239">
                  <c:v>39988</c:v>
                </c:pt>
                <c:pt idx="240">
                  <c:v>39989</c:v>
                </c:pt>
                <c:pt idx="241">
                  <c:v>39990</c:v>
                </c:pt>
                <c:pt idx="242">
                  <c:v>39993</c:v>
                </c:pt>
                <c:pt idx="243">
                  <c:v>39994</c:v>
                </c:pt>
                <c:pt idx="244">
                  <c:v>39995</c:v>
                </c:pt>
                <c:pt idx="245">
                  <c:v>39996</c:v>
                </c:pt>
                <c:pt idx="246">
                  <c:v>40000</c:v>
                </c:pt>
                <c:pt idx="247">
                  <c:v>40001</c:v>
                </c:pt>
                <c:pt idx="248">
                  <c:v>40002</c:v>
                </c:pt>
                <c:pt idx="249">
                  <c:v>40003</c:v>
                </c:pt>
                <c:pt idx="250">
                  <c:v>40007</c:v>
                </c:pt>
                <c:pt idx="251">
                  <c:v>40008</c:v>
                </c:pt>
                <c:pt idx="252">
                  <c:v>40009</c:v>
                </c:pt>
                <c:pt idx="253">
                  <c:v>40010</c:v>
                </c:pt>
                <c:pt idx="254">
                  <c:v>40011</c:v>
                </c:pt>
                <c:pt idx="255">
                  <c:v>40014</c:v>
                </c:pt>
                <c:pt idx="256">
                  <c:v>40015</c:v>
                </c:pt>
                <c:pt idx="257">
                  <c:v>40016</c:v>
                </c:pt>
                <c:pt idx="258">
                  <c:v>40017</c:v>
                </c:pt>
                <c:pt idx="259">
                  <c:v>40018</c:v>
                </c:pt>
                <c:pt idx="260">
                  <c:v>40021</c:v>
                </c:pt>
                <c:pt idx="261">
                  <c:v>40022</c:v>
                </c:pt>
                <c:pt idx="262">
                  <c:v>40023</c:v>
                </c:pt>
                <c:pt idx="263">
                  <c:v>40024</c:v>
                </c:pt>
                <c:pt idx="264">
                  <c:v>40025</c:v>
                </c:pt>
                <c:pt idx="265">
                  <c:v>40028</c:v>
                </c:pt>
                <c:pt idx="266">
                  <c:v>40029</c:v>
                </c:pt>
                <c:pt idx="267">
                  <c:v>40030</c:v>
                </c:pt>
                <c:pt idx="268">
                  <c:v>40031</c:v>
                </c:pt>
                <c:pt idx="269">
                  <c:v>40032</c:v>
                </c:pt>
                <c:pt idx="270">
                  <c:v>40035</c:v>
                </c:pt>
                <c:pt idx="271">
                  <c:v>40037</c:v>
                </c:pt>
                <c:pt idx="272">
                  <c:v>40038</c:v>
                </c:pt>
                <c:pt idx="273">
                  <c:v>40043</c:v>
                </c:pt>
                <c:pt idx="274">
                  <c:v>40044</c:v>
                </c:pt>
                <c:pt idx="275">
                  <c:v>40045</c:v>
                </c:pt>
                <c:pt idx="276">
                  <c:v>40046</c:v>
                </c:pt>
                <c:pt idx="277">
                  <c:v>40049</c:v>
                </c:pt>
                <c:pt idx="278">
                  <c:v>40050</c:v>
                </c:pt>
                <c:pt idx="279">
                  <c:v>40051</c:v>
                </c:pt>
                <c:pt idx="280">
                  <c:v>40052</c:v>
                </c:pt>
                <c:pt idx="281">
                  <c:v>40053</c:v>
                </c:pt>
                <c:pt idx="282">
                  <c:v>40056</c:v>
                </c:pt>
                <c:pt idx="283">
                  <c:v>40057</c:v>
                </c:pt>
                <c:pt idx="284">
                  <c:v>40059</c:v>
                </c:pt>
                <c:pt idx="285">
                  <c:v>40060</c:v>
                </c:pt>
                <c:pt idx="286">
                  <c:v>40064</c:v>
                </c:pt>
                <c:pt idx="287">
                  <c:v>40065</c:v>
                </c:pt>
                <c:pt idx="288">
                  <c:v>40066</c:v>
                </c:pt>
                <c:pt idx="289">
                  <c:v>40067</c:v>
                </c:pt>
                <c:pt idx="290">
                  <c:v>40070</c:v>
                </c:pt>
                <c:pt idx="291">
                  <c:v>40071</c:v>
                </c:pt>
                <c:pt idx="292">
                  <c:v>40072</c:v>
                </c:pt>
                <c:pt idx="293">
                  <c:v>40073</c:v>
                </c:pt>
                <c:pt idx="294">
                  <c:v>40074</c:v>
                </c:pt>
                <c:pt idx="295">
                  <c:v>40077</c:v>
                </c:pt>
                <c:pt idx="296">
                  <c:v>40078</c:v>
                </c:pt>
                <c:pt idx="297">
                  <c:v>40079</c:v>
                </c:pt>
                <c:pt idx="298">
                  <c:v>40080</c:v>
                </c:pt>
                <c:pt idx="299">
                  <c:v>40081</c:v>
                </c:pt>
                <c:pt idx="300">
                  <c:v>40084</c:v>
                </c:pt>
                <c:pt idx="301">
                  <c:v>40085</c:v>
                </c:pt>
                <c:pt idx="302">
                  <c:v>40086</c:v>
                </c:pt>
                <c:pt idx="303">
                  <c:v>40087</c:v>
                </c:pt>
                <c:pt idx="304">
                  <c:v>40088</c:v>
                </c:pt>
                <c:pt idx="305">
                  <c:v>40091</c:v>
                </c:pt>
                <c:pt idx="306">
                  <c:v>40092</c:v>
                </c:pt>
                <c:pt idx="307">
                  <c:v>40093</c:v>
                </c:pt>
                <c:pt idx="308">
                  <c:v>40094</c:v>
                </c:pt>
                <c:pt idx="309">
                  <c:v>40095</c:v>
                </c:pt>
                <c:pt idx="310">
                  <c:v>40098</c:v>
                </c:pt>
                <c:pt idx="311">
                  <c:v>40099</c:v>
                </c:pt>
                <c:pt idx="312">
                  <c:v>40100</c:v>
                </c:pt>
                <c:pt idx="313">
                  <c:v>40101</c:v>
                </c:pt>
                <c:pt idx="314">
                  <c:v>40102</c:v>
                </c:pt>
                <c:pt idx="315">
                  <c:v>40105</c:v>
                </c:pt>
                <c:pt idx="316">
                  <c:v>40106</c:v>
                </c:pt>
                <c:pt idx="317">
                  <c:v>40107</c:v>
                </c:pt>
                <c:pt idx="318">
                  <c:v>40108</c:v>
                </c:pt>
                <c:pt idx="319">
                  <c:v>40109</c:v>
                </c:pt>
                <c:pt idx="320">
                  <c:v>40112</c:v>
                </c:pt>
                <c:pt idx="321">
                  <c:v>40113</c:v>
                </c:pt>
                <c:pt idx="322">
                  <c:v>40114</c:v>
                </c:pt>
                <c:pt idx="323">
                  <c:v>40115</c:v>
                </c:pt>
                <c:pt idx="324">
                  <c:v>40116</c:v>
                </c:pt>
                <c:pt idx="325">
                  <c:v>40119</c:v>
                </c:pt>
                <c:pt idx="326">
                  <c:v>40120</c:v>
                </c:pt>
                <c:pt idx="327">
                  <c:v>40121</c:v>
                </c:pt>
                <c:pt idx="328">
                  <c:v>40122</c:v>
                </c:pt>
                <c:pt idx="329">
                  <c:v>40123</c:v>
                </c:pt>
                <c:pt idx="330">
                  <c:v>40126</c:v>
                </c:pt>
                <c:pt idx="331">
                  <c:v>40127</c:v>
                </c:pt>
                <c:pt idx="332">
                  <c:v>40128</c:v>
                </c:pt>
                <c:pt idx="333">
                  <c:v>40129</c:v>
                </c:pt>
                <c:pt idx="334">
                  <c:v>40130</c:v>
                </c:pt>
                <c:pt idx="335">
                  <c:v>40133</c:v>
                </c:pt>
                <c:pt idx="336">
                  <c:v>40134</c:v>
                </c:pt>
                <c:pt idx="337">
                  <c:v>40135</c:v>
                </c:pt>
                <c:pt idx="338">
                  <c:v>40136</c:v>
                </c:pt>
                <c:pt idx="339">
                  <c:v>40137</c:v>
                </c:pt>
                <c:pt idx="340">
                  <c:v>40140</c:v>
                </c:pt>
                <c:pt idx="341">
                  <c:v>40141</c:v>
                </c:pt>
                <c:pt idx="342">
                  <c:v>40147</c:v>
                </c:pt>
                <c:pt idx="343">
                  <c:v>40148</c:v>
                </c:pt>
                <c:pt idx="344">
                  <c:v>40149</c:v>
                </c:pt>
                <c:pt idx="345">
                  <c:v>40150</c:v>
                </c:pt>
                <c:pt idx="346">
                  <c:v>40151</c:v>
                </c:pt>
                <c:pt idx="347">
                  <c:v>40154</c:v>
                </c:pt>
                <c:pt idx="348">
                  <c:v>40155</c:v>
                </c:pt>
                <c:pt idx="349">
                  <c:v>40156</c:v>
                </c:pt>
                <c:pt idx="350">
                  <c:v>40157</c:v>
                </c:pt>
                <c:pt idx="351">
                  <c:v>40158</c:v>
                </c:pt>
                <c:pt idx="352">
                  <c:v>40161</c:v>
                </c:pt>
                <c:pt idx="353">
                  <c:v>40162</c:v>
                </c:pt>
                <c:pt idx="354">
                  <c:v>40163</c:v>
                </c:pt>
                <c:pt idx="355">
                  <c:v>40164</c:v>
                </c:pt>
                <c:pt idx="356">
                  <c:v>40165</c:v>
                </c:pt>
                <c:pt idx="357">
                  <c:v>40166</c:v>
                </c:pt>
                <c:pt idx="358">
                  <c:v>40169</c:v>
                </c:pt>
                <c:pt idx="359">
                  <c:v>40170</c:v>
                </c:pt>
                <c:pt idx="360">
                  <c:v>40171</c:v>
                </c:pt>
                <c:pt idx="361">
                  <c:v>40175</c:v>
                </c:pt>
                <c:pt idx="362">
                  <c:v>40176</c:v>
                </c:pt>
                <c:pt idx="363">
                  <c:v>40177</c:v>
                </c:pt>
                <c:pt idx="364">
                  <c:v>40178</c:v>
                </c:pt>
                <c:pt idx="365">
                  <c:v>40182</c:v>
                </c:pt>
                <c:pt idx="366">
                  <c:v>40183</c:v>
                </c:pt>
                <c:pt idx="367">
                  <c:v>40184</c:v>
                </c:pt>
                <c:pt idx="368">
                  <c:v>40185</c:v>
                </c:pt>
                <c:pt idx="369">
                  <c:v>40186</c:v>
                </c:pt>
                <c:pt idx="370">
                  <c:v>40189</c:v>
                </c:pt>
                <c:pt idx="371">
                  <c:v>40190</c:v>
                </c:pt>
                <c:pt idx="372">
                  <c:v>40191</c:v>
                </c:pt>
                <c:pt idx="373">
                  <c:v>40192</c:v>
                </c:pt>
                <c:pt idx="374">
                  <c:v>40193</c:v>
                </c:pt>
                <c:pt idx="375">
                  <c:v>40197</c:v>
                </c:pt>
                <c:pt idx="376">
                  <c:v>40199</c:v>
                </c:pt>
                <c:pt idx="377">
                  <c:v>40200</c:v>
                </c:pt>
                <c:pt idx="378">
                  <c:v>40203</c:v>
                </c:pt>
                <c:pt idx="379">
                  <c:v>40204</c:v>
                </c:pt>
                <c:pt idx="380">
                  <c:v>40205</c:v>
                </c:pt>
                <c:pt idx="381">
                  <c:v>40206</c:v>
                </c:pt>
                <c:pt idx="382">
                  <c:v>40207</c:v>
                </c:pt>
                <c:pt idx="383">
                  <c:v>40210</c:v>
                </c:pt>
                <c:pt idx="384">
                  <c:v>40211</c:v>
                </c:pt>
                <c:pt idx="385">
                  <c:v>40212</c:v>
                </c:pt>
                <c:pt idx="386">
                  <c:v>40213</c:v>
                </c:pt>
                <c:pt idx="387">
                  <c:v>40214</c:v>
                </c:pt>
                <c:pt idx="388">
                  <c:v>40217</c:v>
                </c:pt>
                <c:pt idx="389">
                  <c:v>40218</c:v>
                </c:pt>
                <c:pt idx="390">
                  <c:v>40219</c:v>
                </c:pt>
                <c:pt idx="391">
                  <c:v>40220</c:v>
                </c:pt>
                <c:pt idx="392">
                  <c:v>40221</c:v>
                </c:pt>
                <c:pt idx="393">
                  <c:v>40225</c:v>
                </c:pt>
                <c:pt idx="394">
                  <c:v>40226</c:v>
                </c:pt>
                <c:pt idx="395">
                  <c:v>40227</c:v>
                </c:pt>
                <c:pt idx="396">
                  <c:v>40228</c:v>
                </c:pt>
                <c:pt idx="397">
                  <c:v>40231</c:v>
                </c:pt>
                <c:pt idx="398">
                  <c:v>40232</c:v>
                </c:pt>
                <c:pt idx="399">
                  <c:v>40233</c:v>
                </c:pt>
                <c:pt idx="400">
                  <c:v>40234</c:v>
                </c:pt>
                <c:pt idx="401">
                  <c:v>40235</c:v>
                </c:pt>
                <c:pt idx="402">
                  <c:v>40238</c:v>
                </c:pt>
                <c:pt idx="403">
                  <c:v>40239</c:v>
                </c:pt>
                <c:pt idx="404">
                  <c:v>40240</c:v>
                </c:pt>
                <c:pt idx="405">
                  <c:v>40241</c:v>
                </c:pt>
                <c:pt idx="406">
                  <c:v>40242</c:v>
                </c:pt>
                <c:pt idx="407">
                  <c:v>40245</c:v>
                </c:pt>
                <c:pt idx="408">
                  <c:v>40246</c:v>
                </c:pt>
                <c:pt idx="409">
                  <c:v>40247</c:v>
                </c:pt>
                <c:pt idx="410">
                  <c:v>40248</c:v>
                </c:pt>
                <c:pt idx="411">
                  <c:v>40249</c:v>
                </c:pt>
                <c:pt idx="412">
                  <c:v>40252</c:v>
                </c:pt>
                <c:pt idx="413">
                  <c:v>40253</c:v>
                </c:pt>
                <c:pt idx="414">
                  <c:v>40254</c:v>
                </c:pt>
                <c:pt idx="415">
                  <c:v>40255</c:v>
                </c:pt>
                <c:pt idx="416">
                  <c:v>40256</c:v>
                </c:pt>
                <c:pt idx="417">
                  <c:v>40259</c:v>
                </c:pt>
                <c:pt idx="418">
                  <c:v>40260</c:v>
                </c:pt>
                <c:pt idx="419">
                  <c:v>40261</c:v>
                </c:pt>
                <c:pt idx="420">
                  <c:v>40262</c:v>
                </c:pt>
                <c:pt idx="421">
                  <c:v>40263</c:v>
                </c:pt>
                <c:pt idx="422">
                  <c:v>40266</c:v>
                </c:pt>
                <c:pt idx="423">
                  <c:v>40267</c:v>
                </c:pt>
                <c:pt idx="424">
                  <c:v>40268</c:v>
                </c:pt>
                <c:pt idx="425">
                  <c:v>40269</c:v>
                </c:pt>
                <c:pt idx="426">
                  <c:v>40273</c:v>
                </c:pt>
                <c:pt idx="427">
                  <c:v>40274</c:v>
                </c:pt>
                <c:pt idx="428">
                  <c:v>40275</c:v>
                </c:pt>
                <c:pt idx="429">
                  <c:v>40276</c:v>
                </c:pt>
                <c:pt idx="430">
                  <c:v>40277</c:v>
                </c:pt>
                <c:pt idx="431">
                  <c:v>40280</c:v>
                </c:pt>
                <c:pt idx="432">
                  <c:v>40281</c:v>
                </c:pt>
                <c:pt idx="433">
                  <c:v>40282</c:v>
                </c:pt>
                <c:pt idx="434">
                  <c:v>40283</c:v>
                </c:pt>
                <c:pt idx="435">
                  <c:v>40284</c:v>
                </c:pt>
                <c:pt idx="436">
                  <c:v>40287</c:v>
                </c:pt>
                <c:pt idx="437">
                  <c:v>40288</c:v>
                </c:pt>
                <c:pt idx="438">
                  <c:v>40289</c:v>
                </c:pt>
                <c:pt idx="439">
                  <c:v>40290</c:v>
                </c:pt>
                <c:pt idx="440">
                  <c:v>40291</c:v>
                </c:pt>
                <c:pt idx="441">
                  <c:v>40294</c:v>
                </c:pt>
                <c:pt idx="442">
                  <c:v>40295</c:v>
                </c:pt>
                <c:pt idx="443">
                  <c:v>40296</c:v>
                </c:pt>
                <c:pt idx="444">
                  <c:v>40297</c:v>
                </c:pt>
                <c:pt idx="445">
                  <c:v>40298</c:v>
                </c:pt>
                <c:pt idx="446">
                  <c:v>40301</c:v>
                </c:pt>
                <c:pt idx="447">
                  <c:v>40302</c:v>
                </c:pt>
                <c:pt idx="448">
                  <c:v>40303</c:v>
                </c:pt>
                <c:pt idx="449">
                  <c:v>40304</c:v>
                </c:pt>
                <c:pt idx="450">
                  <c:v>40305</c:v>
                </c:pt>
                <c:pt idx="451">
                  <c:v>40308</c:v>
                </c:pt>
                <c:pt idx="452">
                  <c:v>40309</c:v>
                </c:pt>
                <c:pt idx="453">
                  <c:v>40310</c:v>
                </c:pt>
                <c:pt idx="454">
                  <c:v>40311</c:v>
                </c:pt>
                <c:pt idx="455">
                  <c:v>40312</c:v>
                </c:pt>
                <c:pt idx="456">
                  <c:v>40315</c:v>
                </c:pt>
                <c:pt idx="457">
                  <c:v>40316</c:v>
                </c:pt>
                <c:pt idx="458">
                  <c:v>40317</c:v>
                </c:pt>
                <c:pt idx="459">
                  <c:v>40318</c:v>
                </c:pt>
                <c:pt idx="460">
                  <c:v>40319</c:v>
                </c:pt>
                <c:pt idx="461">
                  <c:v>40322</c:v>
                </c:pt>
                <c:pt idx="462">
                  <c:v>40323</c:v>
                </c:pt>
                <c:pt idx="463">
                  <c:v>40324</c:v>
                </c:pt>
                <c:pt idx="464">
                  <c:v>40325</c:v>
                </c:pt>
                <c:pt idx="465">
                  <c:v>40332</c:v>
                </c:pt>
                <c:pt idx="466">
                  <c:v>40333</c:v>
                </c:pt>
                <c:pt idx="467">
                  <c:v>40336</c:v>
                </c:pt>
                <c:pt idx="468">
                  <c:v>40337</c:v>
                </c:pt>
                <c:pt idx="469">
                  <c:v>40338</c:v>
                </c:pt>
                <c:pt idx="470">
                  <c:v>40339</c:v>
                </c:pt>
                <c:pt idx="471">
                  <c:v>40340</c:v>
                </c:pt>
                <c:pt idx="472">
                  <c:v>40341</c:v>
                </c:pt>
                <c:pt idx="473">
                  <c:v>40342</c:v>
                </c:pt>
                <c:pt idx="474">
                  <c:v>40343</c:v>
                </c:pt>
                <c:pt idx="475">
                  <c:v>40344</c:v>
                </c:pt>
                <c:pt idx="476">
                  <c:v>40345</c:v>
                </c:pt>
                <c:pt idx="477">
                  <c:v>40346</c:v>
                </c:pt>
                <c:pt idx="478">
                  <c:v>40347</c:v>
                </c:pt>
                <c:pt idx="479">
                  <c:v>40350</c:v>
                </c:pt>
                <c:pt idx="480">
                  <c:v>40351</c:v>
                </c:pt>
                <c:pt idx="481">
                  <c:v>40353</c:v>
                </c:pt>
                <c:pt idx="482">
                  <c:v>40354</c:v>
                </c:pt>
                <c:pt idx="483">
                  <c:v>40357</c:v>
                </c:pt>
                <c:pt idx="484">
                  <c:v>40358</c:v>
                </c:pt>
                <c:pt idx="485">
                  <c:v>40360</c:v>
                </c:pt>
                <c:pt idx="486">
                  <c:v>40361</c:v>
                </c:pt>
                <c:pt idx="487">
                  <c:v>40365</c:v>
                </c:pt>
                <c:pt idx="488">
                  <c:v>40366</c:v>
                </c:pt>
                <c:pt idx="489">
                  <c:v>40367</c:v>
                </c:pt>
                <c:pt idx="490">
                  <c:v>40368</c:v>
                </c:pt>
                <c:pt idx="491">
                  <c:v>40371</c:v>
                </c:pt>
                <c:pt idx="492">
                  <c:v>40372</c:v>
                </c:pt>
                <c:pt idx="493">
                  <c:v>40373</c:v>
                </c:pt>
                <c:pt idx="494">
                  <c:v>40374</c:v>
                </c:pt>
                <c:pt idx="495">
                  <c:v>40375</c:v>
                </c:pt>
                <c:pt idx="496">
                  <c:v>40378</c:v>
                </c:pt>
                <c:pt idx="497">
                  <c:v>40379</c:v>
                </c:pt>
                <c:pt idx="498">
                  <c:v>40380</c:v>
                </c:pt>
                <c:pt idx="499">
                  <c:v>40381</c:v>
                </c:pt>
                <c:pt idx="500">
                  <c:v>40382</c:v>
                </c:pt>
                <c:pt idx="501">
                  <c:v>40385</c:v>
                </c:pt>
                <c:pt idx="502">
                  <c:v>40386</c:v>
                </c:pt>
                <c:pt idx="503">
                  <c:v>40387</c:v>
                </c:pt>
                <c:pt idx="504">
                  <c:v>40388</c:v>
                </c:pt>
                <c:pt idx="505">
                  <c:v>40389</c:v>
                </c:pt>
                <c:pt idx="506">
                  <c:v>40392</c:v>
                </c:pt>
                <c:pt idx="507">
                  <c:v>40393</c:v>
                </c:pt>
                <c:pt idx="508">
                  <c:v>40394</c:v>
                </c:pt>
                <c:pt idx="509">
                  <c:v>40395</c:v>
                </c:pt>
                <c:pt idx="510">
                  <c:v>40396</c:v>
                </c:pt>
                <c:pt idx="511">
                  <c:v>40400</c:v>
                </c:pt>
                <c:pt idx="512">
                  <c:v>40401</c:v>
                </c:pt>
                <c:pt idx="513">
                  <c:v>40402</c:v>
                </c:pt>
                <c:pt idx="514">
                  <c:v>40403</c:v>
                </c:pt>
                <c:pt idx="515">
                  <c:v>40406</c:v>
                </c:pt>
                <c:pt idx="516">
                  <c:v>40407</c:v>
                </c:pt>
                <c:pt idx="517">
                  <c:v>40408</c:v>
                </c:pt>
                <c:pt idx="518">
                  <c:v>40409</c:v>
                </c:pt>
                <c:pt idx="519">
                  <c:v>40410</c:v>
                </c:pt>
                <c:pt idx="520">
                  <c:v>40413</c:v>
                </c:pt>
                <c:pt idx="521">
                  <c:v>40414</c:v>
                </c:pt>
                <c:pt idx="522">
                  <c:v>40415</c:v>
                </c:pt>
                <c:pt idx="523">
                  <c:v>40416</c:v>
                </c:pt>
                <c:pt idx="524">
                  <c:v>40417</c:v>
                </c:pt>
                <c:pt idx="525">
                  <c:v>40420</c:v>
                </c:pt>
                <c:pt idx="526">
                  <c:v>40421</c:v>
                </c:pt>
                <c:pt idx="527">
                  <c:v>40422</c:v>
                </c:pt>
                <c:pt idx="528">
                  <c:v>40423</c:v>
                </c:pt>
                <c:pt idx="529">
                  <c:v>40424</c:v>
                </c:pt>
                <c:pt idx="530">
                  <c:v>40428</c:v>
                </c:pt>
                <c:pt idx="531">
                  <c:v>40429</c:v>
                </c:pt>
                <c:pt idx="532">
                  <c:v>40430</c:v>
                </c:pt>
                <c:pt idx="533">
                  <c:v>40431</c:v>
                </c:pt>
                <c:pt idx="534">
                  <c:v>40434</c:v>
                </c:pt>
                <c:pt idx="535">
                  <c:v>40435</c:v>
                </c:pt>
                <c:pt idx="536">
                  <c:v>40436</c:v>
                </c:pt>
                <c:pt idx="537">
                  <c:v>40437</c:v>
                </c:pt>
                <c:pt idx="538">
                  <c:v>40438</c:v>
                </c:pt>
                <c:pt idx="539">
                  <c:v>40441</c:v>
                </c:pt>
                <c:pt idx="540">
                  <c:v>40442</c:v>
                </c:pt>
                <c:pt idx="541">
                  <c:v>40443</c:v>
                </c:pt>
                <c:pt idx="542">
                  <c:v>40444</c:v>
                </c:pt>
                <c:pt idx="543">
                  <c:v>40445</c:v>
                </c:pt>
                <c:pt idx="544">
                  <c:v>40448</c:v>
                </c:pt>
                <c:pt idx="545">
                  <c:v>40449</c:v>
                </c:pt>
                <c:pt idx="546">
                  <c:v>40450</c:v>
                </c:pt>
                <c:pt idx="547">
                  <c:v>40451</c:v>
                </c:pt>
                <c:pt idx="548">
                  <c:v>40452</c:v>
                </c:pt>
                <c:pt idx="549">
                  <c:v>40455</c:v>
                </c:pt>
                <c:pt idx="550">
                  <c:v>40456</c:v>
                </c:pt>
                <c:pt idx="551">
                  <c:v>40457</c:v>
                </c:pt>
                <c:pt idx="552">
                  <c:v>40458</c:v>
                </c:pt>
                <c:pt idx="553">
                  <c:v>40459</c:v>
                </c:pt>
                <c:pt idx="554">
                  <c:v>40462</c:v>
                </c:pt>
                <c:pt idx="555">
                  <c:v>40463</c:v>
                </c:pt>
                <c:pt idx="556">
                  <c:v>40464</c:v>
                </c:pt>
                <c:pt idx="557">
                  <c:v>40465</c:v>
                </c:pt>
                <c:pt idx="558">
                  <c:v>40466</c:v>
                </c:pt>
                <c:pt idx="559">
                  <c:v>40469</c:v>
                </c:pt>
                <c:pt idx="560">
                  <c:v>40470</c:v>
                </c:pt>
                <c:pt idx="561">
                  <c:v>40471</c:v>
                </c:pt>
                <c:pt idx="562">
                  <c:v>40472</c:v>
                </c:pt>
                <c:pt idx="563">
                  <c:v>40473</c:v>
                </c:pt>
                <c:pt idx="564">
                  <c:v>40476</c:v>
                </c:pt>
                <c:pt idx="565">
                  <c:v>40477</c:v>
                </c:pt>
                <c:pt idx="566">
                  <c:v>40478</c:v>
                </c:pt>
                <c:pt idx="567">
                  <c:v>40479</c:v>
                </c:pt>
                <c:pt idx="568">
                  <c:v>40480</c:v>
                </c:pt>
                <c:pt idx="569">
                  <c:v>40483</c:v>
                </c:pt>
                <c:pt idx="570">
                  <c:v>40484</c:v>
                </c:pt>
                <c:pt idx="571">
                  <c:v>40485</c:v>
                </c:pt>
                <c:pt idx="572">
                  <c:v>40486</c:v>
                </c:pt>
                <c:pt idx="573">
                  <c:v>40487</c:v>
                </c:pt>
                <c:pt idx="574">
                  <c:v>40490</c:v>
                </c:pt>
                <c:pt idx="575">
                  <c:v>40491</c:v>
                </c:pt>
                <c:pt idx="576">
                  <c:v>40492</c:v>
                </c:pt>
                <c:pt idx="577">
                  <c:v>40493</c:v>
                </c:pt>
                <c:pt idx="578">
                  <c:v>40494</c:v>
                </c:pt>
                <c:pt idx="579">
                  <c:v>40497</c:v>
                </c:pt>
                <c:pt idx="580">
                  <c:v>40498</c:v>
                </c:pt>
                <c:pt idx="581">
                  <c:v>40499</c:v>
                </c:pt>
                <c:pt idx="582">
                  <c:v>40500</c:v>
                </c:pt>
                <c:pt idx="583">
                  <c:v>40501</c:v>
                </c:pt>
                <c:pt idx="584">
                  <c:v>40504</c:v>
                </c:pt>
                <c:pt idx="585">
                  <c:v>40505</c:v>
                </c:pt>
                <c:pt idx="586">
                  <c:v>40506</c:v>
                </c:pt>
                <c:pt idx="587">
                  <c:v>40507</c:v>
                </c:pt>
                <c:pt idx="588">
                  <c:v>40508</c:v>
                </c:pt>
                <c:pt idx="589">
                  <c:v>40511</c:v>
                </c:pt>
                <c:pt idx="590">
                  <c:v>40512</c:v>
                </c:pt>
                <c:pt idx="591">
                  <c:v>40513</c:v>
                </c:pt>
                <c:pt idx="592">
                  <c:v>40514</c:v>
                </c:pt>
                <c:pt idx="593">
                  <c:v>40515</c:v>
                </c:pt>
                <c:pt idx="594">
                  <c:v>40518</c:v>
                </c:pt>
                <c:pt idx="595">
                  <c:v>40519</c:v>
                </c:pt>
                <c:pt idx="596">
                  <c:v>40520</c:v>
                </c:pt>
                <c:pt idx="597">
                  <c:v>40521</c:v>
                </c:pt>
                <c:pt idx="598">
                  <c:v>40522</c:v>
                </c:pt>
                <c:pt idx="599">
                  <c:v>40525</c:v>
                </c:pt>
                <c:pt idx="600">
                  <c:v>40526</c:v>
                </c:pt>
                <c:pt idx="601">
                  <c:v>40527</c:v>
                </c:pt>
                <c:pt idx="602">
                  <c:v>40528</c:v>
                </c:pt>
                <c:pt idx="603">
                  <c:v>40529</c:v>
                </c:pt>
                <c:pt idx="604">
                  <c:v>40532</c:v>
                </c:pt>
                <c:pt idx="605">
                  <c:v>40533</c:v>
                </c:pt>
                <c:pt idx="606">
                  <c:v>40534</c:v>
                </c:pt>
                <c:pt idx="607">
                  <c:v>40535</c:v>
                </c:pt>
                <c:pt idx="608">
                  <c:v>40539</c:v>
                </c:pt>
                <c:pt idx="609">
                  <c:v>40540</c:v>
                </c:pt>
                <c:pt idx="610">
                  <c:v>40541</c:v>
                </c:pt>
                <c:pt idx="611">
                  <c:v>40542</c:v>
                </c:pt>
                <c:pt idx="612">
                  <c:v>40543</c:v>
                </c:pt>
                <c:pt idx="613">
                  <c:v>40546</c:v>
                </c:pt>
                <c:pt idx="614">
                  <c:v>40547</c:v>
                </c:pt>
                <c:pt idx="615">
                  <c:v>40548</c:v>
                </c:pt>
                <c:pt idx="616">
                  <c:v>40549</c:v>
                </c:pt>
                <c:pt idx="617">
                  <c:v>40550</c:v>
                </c:pt>
                <c:pt idx="618">
                  <c:v>40553</c:v>
                </c:pt>
                <c:pt idx="619">
                  <c:v>40554</c:v>
                </c:pt>
                <c:pt idx="620">
                  <c:v>40555</c:v>
                </c:pt>
                <c:pt idx="621">
                  <c:v>40556</c:v>
                </c:pt>
                <c:pt idx="622">
                  <c:v>40557</c:v>
                </c:pt>
                <c:pt idx="623">
                  <c:v>40560</c:v>
                </c:pt>
                <c:pt idx="624">
                  <c:v>40561</c:v>
                </c:pt>
                <c:pt idx="625">
                  <c:v>40562</c:v>
                </c:pt>
                <c:pt idx="626">
                  <c:v>40563</c:v>
                </c:pt>
                <c:pt idx="627">
                  <c:v>40564</c:v>
                </c:pt>
                <c:pt idx="628">
                  <c:v>40567</c:v>
                </c:pt>
                <c:pt idx="629">
                  <c:v>40568</c:v>
                </c:pt>
                <c:pt idx="630">
                  <c:v>40569</c:v>
                </c:pt>
                <c:pt idx="631">
                  <c:v>40570</c:v>
                </c:pt>
                <c:pt idx="632">
                  <c:v>40571</c:v>
                </c:pt>
                <c:pt idx="633">
                  <c:v>40574</c:v>
                </c:pt>
                <c:pt idx="634">
                  <c:v>40575</c:v>
                </c:pt>
                <c:pt idx="635">
                  <c:v>40576</c:v>
                </c:pt>
                <c:pt idx="636">
                  <c:v>40577</c:v>
                </c:pt>
                <c:pt idx="637">
                  <c:v>40578</c:v>
                </c:pt>
                <c:pt idx="638">
                  <c:v>40581</c:v>
                </c:pt>
                <c:pt idx="639">
                  <c:v>40582</c:v>
                </c:pt>
                <c:pt idx="640">
                  <c:v>40583</c:v>
                </c:pt>
                <c:pt idx="641">
                  <c:v>40584</c:v>
                </c:pt>
                <c:pt idx="642">
                  <c:v>40585</c:v>
                </c:pt>
                <c:pt idx="643">
                  <c:v>40588</c:v>
                </c:pt>
                <c:pt idx="644">
                  <c:v>40589</c:v>
                </c:pt>
                <c:pt idx="645">
                  <c:v>40590</c:v>
                </c:pt>
                <c:pt idx="646">
                  <c:v>40591</c:v>
                </c:pt>
                <c:pt idx="647">
                  <c:v>40592</c:v>
                </c:pt>
                <c:pt idx="648">
                  <c:v>40595</c:v>
                </c:pt>
                <c:pt idx="649">
                  <c:v>40596</c:v>
                </c:pt>
                <c:pt idx="650">
                  <c:v>40597</c:v>
                </c:pt>
                <c:pt idx="651">
                  <c:v>40598</c:v>
                </c:pt>
                <c:pt idx="652">
                  <c:v>40599</c:v>
                </c:pt>
                <c:pt idx="653">
                  <c:v>40602</c:v>
                </c:pt>
                <c:pt idx="654">
                  <c:v>40603</c:v>
                </c:pt>
                <c:pt idx="655">
                  <c:v>40604</c:v>
                </c:pt>
                <c:pt idx="656">
                  <c:v>40605</c:v>
                </c:pt>
                <c:pt idx="657">
                  <c:v>40609</c:v>
                </c:pt>
                <c:pt idx="658">
                  <c:v>40610</c:v>
                </c:pt>
                <c:pt idx="659">
                  <c:v>40611</c:v>
                </c:pt>
                <c:pt idx="660">
                  <c:v>40612</c:v>
                </c:pt>
                <c:pt idx="661">
                  <c:v>40613</c:v>
                </c:pt>
                <c:pt idx="662">
                  <c:v>40616</c:v>
                </c:pt>
                <c:pt idx="663">
                  <c:v>40617</c:v>
                </c:pt>
                <c:pt idx="664">
                  <c:v>40618</c:v>
                </c:pt>
                <c:pt idx="665">
                  <c:v>40619</c:v>
                </c:pt>
                <c:pt idx="666">
                  <c:v>40620</c:v>
                </c:pt>
                <c:pt idx="667">
                  <c:v>40623</c:v>
                </c:pt>
                <c:pt idx="668">
                  <c:v>40624</c:v>
                </c:pt>
                <c:pt idx="669">
                  <c:v>40625</c:v>
                </c:pt>
                <c:pt idx="670">
                  <c:v>40626</c:v>
                </c:pt>
                <c:pt idx="671">
                  <c:v>40627</c:v>
                </c:pt>
                <c:pt idx="672">
                  <c:v>40630</c:v>
                </c:pt>
                <c:pt idx="673">
                  <c:v>40631</c:v>
                </c:pt>
                <c:pt idx="674">
                  <c:v>40632</c:v>
                </c:pt>
                <c:pt idx="675">
                  <c:v>40633</c:v>
                </c:pt>
                <c:pt idx="676">
                  <c:v>40634</c:v>
                </c:pt>
                <c:pt idx="677">
                  <c:v>40637</c:v>
                </c:pt>
                <c:pt idx="678">
                  <c:v>40638</c:v>
                </c:pt>
                <c:pt idx="679">
                  <c:v>40639</c:v>
                </c:pt>
                <c:pt idx="680">
                  <c:v>40640</c:v>
                </c:pt>
                <c:pt idx="681">
                  <c:v>40641</c:v>
                </c:pt>
                <c:pt idx="682">
                  <c:v>40644</c:v>
                </c:pt>
                <c:pt idx="683">
                  <c:v>40645</c:v>
                </c:pt>
                <c:pt idx="684">
                  <c:v>40646</c:v>
                </c:pt>
                <c:pt idx="685">
                  <c:v>40647</c:v>
                </c:pt>
                <c:pt idx="686">
                  <c:v>40648</c:v>
                </c:pt>
                <c:pt idx="687">
                  <c:v>40651</c:v>
                </c:pt>
                <c:pt idx="688">
                  <c:v>40652</c:v>
                </c:pt>
                <c:pt idx="689">
                  <c:v>40653</c:v>
                </c:pt>
                <c:pt idx="690">
                  <c:v>40658</c:v>
                </c:pt>
                <c:pt idx="691">
                  <c:v>40659</c:v>
                </c:pt>
                <c:pt idx="692">
                  <c:v>40660</c:v>
                </c:pt>
                <c:pt idx="693">
                  <c:v>40661</c:v>
                </c:pt>
                <c:pt idx="694">
                  <c:v>40662</c:v>
                </c:pt>
                <c:pt idx="695">
                  <c:v>40665</c:v>
                </c:pt>
                <c:pt idx="696">
                  <c:v>40666</c:v>
                </c:pt>
                <c:pt idx="697">
                  <c:v>40669</c:v>
                </c:pt>
                <c:pt idx="698">
                  <c:v>40672</c:v>
                </c:pt>
                <c:pt idx="699">
                  <c:v>40673</c:v>
                </c:pt>
                <c:pt idx="700">
                  <c:v>40674</c:v>
                </c:pt>
                <c:pt idx="701">
                  <c:v>40675</c:v>
                </c:pt>
                <c:pt idx="702">
                  <c:v>40676</c:v>
                </c:pt>
                <c:pt idx="703">
                  <c:v>40679</c:v>
                </c:pt>
                <c:pt idx="704">
                  <c:v>40680</c:v>
                </c:pt>
                <c:pt idx="705">
                  <c:v>40681</c:v>
                </c:pt>
                <c:pt idx="706">
                  <c:v>40682</c:v>
                </c:pt>
                <c:pt idx="707">
                  <c:v>40683</c:v>
                </c:pt>
                <c:pt idx="708">
                  <c:v>40686</c:v>
                </c:pt>
                <c:pt idx="709">
                  <c:v>40687</c:v>
                </c:pt>
                <c:pt idx="710">
                  <c:v>40688</c:v>
                </c:pt>
                <c:pt idx="711">
                  <c:v>40689</c:v>
                </c:pt>
                <c:pt idx="712">
                  <c:v>40690</c:v>
                </c:pt>
                <c:pt idx="713">
                  <c:v>40693</c:v>
                </c:pt>
                <c:pt idx="714">
                  <c:v>40694</c:v>
                </c:pt>
                <c:pt idx="715">
                  <c:v>40695</c:v>
                </c:pt>
                <c:pt idx="716">
                  <c:v>40696</c:v>
                </c:pt>
                <c:pt idx="717">
                  <c:v>40697</c:v>
                </c:pt>
                <c:pt idx="718">
                  <c:v>40700</c:v>
                </c:pt>
                <c:pt idx="719">
                  <c:v>40701</c:v>
                </c:pt>
                <c:pt idx="720">
                  <c:v>40702</c:v>
                </c:pt>
                <c:pt idx="721">
                  <c:v>40703</c:v>
                </c:pt>
                <c:pt idx="722">
                  <c:v>40704</c:v>
                </c:pt>
                <c:pt idx="723">
                  <c:v>40707</c:v>
                </c:pt>
                <c:pt idx="724">
                  <c:v>40708</c:v>
                </c:pt>
                <c:pt idx="725">
                  <c:v>40709</c:v>
                </c:pt>
                <c:pt idx="726">
                  <c:v>40710</c:v>
                </c:pt>
                <c:pt idx="727">
                  <c:v>40711</c:v>
                </c:pt>
                <c:pt idx="728">
                  <c:v>40714</c:v>
                </c:pt>
                <c:pt idx="729">
                  <c:v>40715</c:v>
                </c:pt>
                <c:pt idx="730">
                  <c:v>40716</c:v>
                </c:pt>
                <c:pt idx="731">
                  <c:v>40717</c:v>
                </c:pt>
                <c:pt idx="732">
                  <c:v>40718</c:v>
                </c:pt>
                <c:pt idx="733">
                  <c:v>40721</c:v>
                </c:pt>
                <c:pt idx="734">
                  <c:v>40722</c:v>
                </c:pt>
                <c:pt idx="735">
                  <c:v>40723</c:v>
                </c:pt>
                <c:pt idx="736">
                  <c:v>40724</c:v>
                </c:pt>
                <c:pt idx="737">
                  <c:v>40725</c:v>
                </c:pt>
                <c:pt idx="738">
                  <c:v>40728</c:v>
                </c:pt>
                <c:pt idx="739">
                  <c:v>40729</c:v>
                </c:pt>
                <c:pt idx="740">
                  <c:v>40730</c:v>
                </c:pt>
                <c:pt idx="741">
                  <c:v>40731</c:v>
                </c:pt>
                <c:pt idx="742">
                  <c:v>40732</c:v>
                </c:pt>
                <c:pt idx="743">
                  <c:v>40735</c:v>
                </c:pt>
                <c:pt idx="744">
                  <c:v>40736</c:v>
                </c:pt>
                <c:pt idx="745">
                  <c:v>40737</c:v>
                </c:pt>
                <c:pt idx="746">
                  <c:v>40738</c:v>
                </c:pt>
                <c:pt idx="747">
                  <c:v>40739</c:v>
                </c:pt>
                <c:pt idx="748">
                  <c:v>40742</c:v>
                </c:pt>
                <c:pt idx="749">
                  <c:v>40743</c:v>
                </c:pt>
                <c:pt idx="750">
                  <c:v>40744</c:v>
                </c:pt>
                <c:pt idx="751">
                  <c:v>40745</c:v>
                </c:pt>
                <c:pt idx="752">
                  <c:v>40746</c:v>
                </c:pt>
                <c:pt idx="753">
                  <c:v>40749</c:v>
                </c:pt>
                <c:pt idx="754">
                  <c:v>40750</c:v>
                </c:pt>
                <c:pt idx="755">
                  <c:v>40751</c:v>
                </c:pt>
                <c:pt idx="756">
                  <c:v>40752</c:v>
                </c:pt>
                <c:pt idx="757">
                  <c:v>40753</c:v>
                </c:pt>
                <c:pt idx="758">
                  <c:v>40756</c:v>
                </c:pt>
                <c:pt idx="759">
                  <c:v>40757</c:v>
                </c:pt>
                <c:pt idx="760">
                  <c:v>40758</c:v>
                </c:pt>
                <c:pt idx="761">
                  <c:v>40759</c:v>
                </c:pt>
                <c:pt idx="762">
                  <c:v>40760</c:v>
                </c:pt>
                <c:pt idx="763">
                  <c:v>40763</c:v>
                </c:pt>
                <c:pt idx="764">
                  <c:v>40765</c:v>
                </c:pt>
                <c:pt idx="765">
                  <c:v>40766</c:v>
                </c:pt>
                <c:pt idx="766">
                  <c:v>40767</c:v>
                </c:pt>
                <c:pt idx="767">
                  <c:v>40770</c:v>
                </c:pt>
                <c:pt idx="768">
                  <c:v>40771</c:v>
                </c:pt>
                <c:pt idx="769">
                  <c:v>40772</c:v>
                </c:pt>
                <c:pt idx="770">
                  <c:v>40773</c:v>
                </c:pt>
                <c:pt idx="771">
                  <c:v>40777</c:v>
                </c:pt>
                <c:pt idx="772">
                  <c:v>40778</c:v>
                </c:pt>
                <c:pt idx="773">
                  <c:v>40779</c:v>
                </c:pt>
                <c:pt idx="774">
                  <c:v>40780</c:v>
                </c:pt>
                <c:pt idx="775">
                  <c:v>40781</c:v>
                </c:pt>
                <c:pt idx="776">
                  <c:v>40784</c:v>
                </c:pt>
                <c:pt idx="777">
                  <c:v>40785</c:v>
                </c:pt>
                <c:pt idx="778">
                  <c:v>40786</c:v>
                </c:pt>
                <c:pt idx="779">
                  <c:v>40787</c:v>
                </c:pt>
                <c:pt idx="780">
                  <c:v>40788</c:v>
                </c:pt>
                <c:pt idx="781">
                  <c:v>40793</c:v>
                </c:pt>
                <c:pt idx="782">
                  <c:v>40795</c:v>
                </c:pt>
                <c:pt idx="783">
                  <c:v>40798</c:v>
                </c:pt>
                <c:pt idx="784">
                  <c:v>40799</c:v>
                </c:pt>
                <c:pt idx="785">
                  <c:v>40800</c:v>
                </c:pt>
                <c:pt idx="786">
                  <c:v>40801</c:v>
                </c:pt>
                <c:pt idx="787">
                  <c:v>40802</c:v>
                </c:pt>
                <c:pt idx="788">
                  <c:v>40805</c:v>
                </c:pt>
                <c:pt idx="789">
                  <c:v>40806</c:v>
                </c:pt>
                <c:pt idx="790">
                  <c:v>40807</c:v>
                </c:pt>
                <c:pt idx="791">
                  <c:v>40808</c:v>
                </c:pt>
                <c:pt idx="792">
                  <c:v>40809</c:v>
                </c:pt>
                <c:pt idx="793">
                  <c:v>40812</c:v>
                </c:pt>
                <c:pt idx="794">
                  <c:v>40813</c:v>
                </c:pt>
                <c:pt idx="795">
                  <c:v>40814</c:v>
                </c:pt>
                <c:pt idx="796">
                  <c:v>40815</c:v>
                </c:pt>
                <c:pt idx="797">
                  <c:v>40816</c:v>
                </c:pt>
                <c:pt idx="798">
                  <c:v>40819</c:v>
                </c:pt>
                <c:pt idx="799">
                  <c:v>40820</c:v>
                </c:pt>
                <c:pt idx="800">
                  <c:v>40821</c:v>
                </c:pt>
                <c:pt idx="801">
                  <c:v>40822</c:v>
                </c:pt>
                <c:pt idx="802">
                  <c:v>40823</c:v>
                </c:pt>
                <c:pt idx="803">
                  <c:v>40826</c:v>
                </c:pt>
                <c:pt idx="804">
                  <c:v>40827</c:v>
                </c:pt>
                <c:pt idx="805">
                  <c:v>40828</c:v>
                </c:pt>
                <c:pt idx="806">
                  <c:v>40829</c:v>
                </c:pt>
                <c:pt idx="807">
                  <c:v>40830</c:v>
                </c:pt>
                <c:pt idx="808">
                  <c:v>40833</c:v>
                </c:pt>
                <c:pt idx="809">
                  <c:v>40834</c:v>
                </c:pt>
                <c:pt idx="810">
                  <c:v>40835</c:v>
                </c:pt>
                <c:pt idx="811">
                  <c:v>40836</c:v>
                </c:pt>
                <c:pt idx="812">
                  <c:v>40837</c:v>
                </c:pt>
                <c:pt idx="813">
                  <c:v>40840</c:v>
                </c:pt>
                <c:pt idx="814">
                  <c:v>40841</c:v>
                </c:pt>
                <c:pt idx="815">
                  <c:v>40843</c:v>
                </c:pt>
                <c:pt idx="816">
                  <c:v>40844</c:v>
                </c:pt>
                <c:pt idx="817">
                  <c:v>40847</c:v>
                </c:pt>
                <c:pt idx="818">
                  <c:v>40848</c:v>
                </c:pt>
                <c:pt idx="819">
                  <c:v>40849</c:v>
                </c:pt>
                <c:pt idx="820">
                  <c:v>40850</c:v>
                </c:pt>
                <c:pt idx="821">
                  <c:v>40851</c:v>
                </c:pt>
                <c:pt idx="822">
                  <c:v>40855</c:v>
                </c:pt>
                <c:pt idx="823">
                  <c:v>40856</c:v>
                </c:pt>
                <c:pt idx="824">
                  <c:v>40857</c:v>
                </c:pt>
                <c:pt idx="825">
                  <c:v>40858</c:v>
                </c:pt>
                <c:pt idx="826">
                  <c:v>40861</c:v>
                </c:pt>
                <c:pt idx="827">
                  <c:v>40863</c:v>
                </c:pt>
                <c:pt idx="828">
                  <c:v>40864</c:v>
                </c:pt>
                <c:pt idx="829">
                  <c:v>40865</c:v>
                </c:pt>
                <c:pt idx="830">
                  <c:v>40868</c:v>
                </c:pt>
                <c:pt idx="831">
                  <c:v>40869</c:v>
                </c:pt>
                <c:pt idx="832">
                  <c:v>40870</c:v>
                </c:pt>
                <c:pt idx="833">
                  <c:v>40875</c:v>
                </c:pt>
                <c:pt idx="834">
                  <c:v>40876</c:v>
                </c:pt>
                <c:pt idx="835">
                  <c:v>40877</c:v>
                </c:pt>
                <c:pt idx="836">
                  <c:v>40878</c:v>
                </c:pt>
                <c:pt idx="837">
                  <c:v>40879</c:v>
                </c:pt>
                <c:pt idx="838">
                  <c:v>40882</c:v>
                </c:pt>
                <c:pt idx="839">
                  <c:v>40883</c:v>
                </c:pt>
                <c:pt idx="840">
                  <c:v>40884</c:v>
                </c:pt>
                <c:pt idx="841">
                  <c:v>40885</c:v>
                </c:pt>
                <c:pt idx="842">
                  <c:v>40886</c:v>
                </c:pt>
                <c:pt idx="843">
                  <c:v>40889</c:v>
                </c:pt>
                <c:pt idx="844">
                  <c:v>40890</c:v>
                </c:pt>
                <c:pt idx="845">
                  <c:v>40891</c:v>
                </c:pt>
                <c:pt idx="846">
                  <c:v>40892</c:v>
                </c:pt>
                <c:pt idx="847">
                  <c:v>40893</c:v>
                </c:pt>
                <c:pt idx="848">
                  <c:v>40896</c:v>
                </c:pt>
                <c:pt idx="849">
                  <c:v>40897</c:v>
                </c:pt>
                <c:pt idx="850">
                  <c:v>40898</c:v>
                </c:pt>
                <c:pt idx="851">
                  <c:v>40899</c:v>
                </c:pt>
                <c:pt idx="852">
                  <c:v>40900</c:v>
                </c:pt>
                <c:pt idx="853">
                  <c:v>40907</c:v>
                </c:pt>
                <c:pt idx="854">
                  <c:v>40911</c:v>
                </c:pt>
                <c:pt idx="855">
                  <c:v>40912</c:v>
                </c:pt>
                <c:pt idx="856">
                  <c:v>40913</c:v>
                </c:pt>
                <c:pt idx="857">
                  <c:v>40914</c:v>
                </c:pt>
                <c:pt idx="858">
                  <c:v>40917</c:v>
                </c:pt>
                <c:pt idx="859">
                  <c:v>40918</c:v>
                </c:pt>
                <c:pt idx="860">
                  <c:v>40919</c:v>
                </c:pt>
                <c:pt idx="861">
                  <c:v>40920</c:v>
                </c:pt>
                <c:pt idx="862">
                  <c:v>40921</c:v>
                </c:pt>
                <c:pt idx="863">
                  <c:v>40925</c:v>
                </c:pt>
                <c:pt idx="864">
                  <c:v>40926</c:v>
                </c:pt>
                <c:pt idx="865">
                  <c:v>40927</c:v>
                </c:pt>
                <c:pt idx="866">
                  <c:v>40928</c:v>
                </c:pt>
                <c:pt idx="867">
                  <c:v>40931</c:v>
                </c:pt>
                <c:pt idx="868">
                  <c:v>40933</c:v>
                </c:pt>
                <c:pt idx="869">
                  <c:v>40934</c:v>
                </c:pt>
                <c:pt idx="870">
                  <c:v>40935</c:v>
                </c:pt>
                <c:pt idx="871">
                  <c:v>40938</c:v>
                </c:pt>
                <c:pt idx="872">
                  <c:v>40939</c:v>
                </c:pt>
                <c:pt idx="873">
                  <c:v>40940</c:v>
                </c:pt>
                <c:pt idx="874">
                  <c:v>40941</c:v>
                </c:pt>
                <c:pt idx="875">
                  <c:v>40942</c:v>
                </c:pt>
                <c:pt idx="876">
                  <c:v>40945</c:v>
                </c:pt>
                <c:pt idx="877">
                  <c:v>40946</c:v>
                </c:pt>
                <c:pt idx="878">
                  <c:v>40947</c:v>
                </c:pt>
                <c:pt idx="879">
                  <c:v>40948</c:v>
                </c:pt>
                <c:pt idx="880">
                  <c:v>40949</c:v>
                </c:pt>
                <c:pt idx="881">
                  <c:v>40952</c:v>
                </c:pt>
                <c:pt idx="882">
                  <c:v>40953</c:v>
                </c:pt>
                <c:pt idx="883">
                  <c:v>40954</c:v>
                </c:pt>
                <c:pt idx="884">
                  <c:v>40955</c:v>
                </c:pt>
                <c:pt idx="885">
                  <c:v>40960</c:v>
                </c:pt>
                <c:pt idx="886">
                  <c:v>40961</c:v>
                </c:pt>
                <c:pt idx="887">
                  <c:v>40962</c:v>
                </c:pt>
                <c:pt idx="888">
                  <c:v>40963</c:v>
                </c:pt>
                <c:pt idx="889">
                  <c:v>40966</c:v>
                </c:pt>
                <c:pt idx="890">
                  <c:v>40967</c:v>
                </c:pt>
                <c:pt idx="891">
                  <c:v>40968</c:v>
                </c:pt>
                <c:pt idx="892">
                  <c:v>40969</c:v>
                </c:pt>
                <c:pt idx="893">
                  <c:v>40970</c:v>
                </c:pt>
                <c:pt idx="894">
                  <c:v>40973</c:v>
                </c:pt>
                <c:pt idx="895">
                  <c:v>40974</c:v>
                </c:pt>
                <c:pt idx="896">
                  <c:v>40975</c:v>
                </c:pt>
                <c:pt idx="897">
                  <c:v>40976</c:v>
                </c:pt>
                <c:pt idx="898">
                  <c:v>40977</c:v>
                </c:pt>
                <c:pt idx="899">
                  <c:v>40980</c:v>
                </c:pt>
                <c:pt idx="900">
                  <c:v>40981</c:v>
                </c:pt>
                <c:pt idx="901">
                  <c:v>40982</c:v>
                </c:pt>
                <c:pt idx="902">
                  <c:v>40983</c:v>
                </c:pt>
                <c:pt idx="903">
                  <c:v>40990</c:v>
                </c:pt>
                <c:pt idx="904">
                  <c:v>40994</c:v>
                </c:pt>
                <c:pt idx="905">
                  <c:v>40995</c:v>
                </c:pt>
                <c:pt idx="906">
                  <c:v>41001</c:v>
                </c:pt>
                <c:pt idx="907">
                  <c:v>41002</c:v>
                </c:pt>
                <c:pt idx="908">
                  <c:v>41008</c:v>
                </c:pt>
                <c:pt idx="909">
                  <c:v>41010</c:v>
                </c:pt>
                <c:pt idx="910">
                  <c:v>41012</c:v>
                </c:pt>
                <c:pt idx="911">
                  <c:v>41015</c:v>
                </c:pt>
                <c:pt idx="912">
                  <c:v>41016</c:v>
                </c:pt>
                <c:pt idx="913">
                  <c:v>41017</c:v>
                </c:pt>
                <c:pt idx="914">
                  <c:v>41018</c:v>
                </c:pt>
                <c:pt idx="915">
                  <c:v>41019</c:v>
                </c:pt>
                <c:pt idx="916">
                  <c:v>41022</c:v>
                </c:pt>
                <c:pt idx="917">
                  <c:v>41023</c:v>
                </c:pt>
                <c:pt idx="918">
                  <c:v>41024</c:v>
                </c:pt>
                <c:pt idx="919">
                  <c:v>41025</c:v>
                </c:pt>
                <c:pt idx="920">
                  <c:v>41026</c:v>
                </c:pt>
                <c:pt idx="921">
                  <c:v>41030</c:v>
                </c:pt>
                <c:pt idx="922">
                  <c:v>41031</c:v>
                </c:pt>
                <c:pt idx="923">
                  <c:v>41032</c:v>
                </c:pt>
                <c:pt idx="924">
                  <c:v>41033</c:v>
                </c:pt>
                <c:pt idx="925">
                  <c:v>41036</c:v>
                </c:pt>
                <c:pt idx="926">
                  <c:v>41037</c:v>
                </c:pt>
                <c:pt idx="927">
                  <c:v>41038</c:v>
                </c:pt>
                <c:pt idx="928">
                  <c:v>41039</c:v>
                </c:pt>
                <c:pt idx="929">
                  <c:v>41040</c:v>
                </c:pt>
                <c:pt idx="930">
                  <c:v>41043</c:v>
                </c:pt>
                <c:pt idx="931">
                  <c:v>41044</c:v>
                </c:pt>
                <c:pt idx="932">
                  <c:v>41045</c:v>
                </c:pt>
                <c:pt idx="933">
                  <c:v>41046</c:v>
                </c:pt>
                <c:pt idx="934">
                  <c:v>41047</c:v>
                </c:pt>
                <c:pt idx="935">
                  <c:v>41050</c:v>
                </c:pt>
                <c:pt idx="936">
                  <c:v>41051</c:v>
                </c:pt>
                <c:pt idx="937">
                  <c:v>41052</c:v>
                </c:pt>
                <c:pt idx="938">
                  <c:v>41053</c:v>
                </c:pt>
                <c:pt idx="939">
                  <c:v>41054</c:v>
                </c:pt>
                <c:pt idx="940">
                  <c:v>41057</c:v>
                </c:pt>
                <c:pt idx="941">
                  <c:v>41058</c:v>
                </c:pt>
                <c:pt idx="942">
                  <c:v>41059</c:v>
                </c:pt>
                <c:pt idx="943">
                  <c:v>41061</c:v>
                </c:pt>
                <c:pt idx="944">
                  <c:v>41064</c:v>
                </c:pt>
                <c:pt idx="945">
                  <c:v>41065</c:v>
                </c:pt>
                <c:pt idx="946">
                  <c:v>41067</c:v>
                </c:pt>
                <c:pt idx="947">
                  <c:v>41068</c:v>
                </c:pt>
                <c:pt idx="948">
                  <c:v>41071</c:v>
                </c:pt>
                <c:pt idx="949">
                  <c:v>41072</c:v>
                </c:pt>
                <c:pt idx="950">
                  <c:v>41073</c:v>
                </c:pt>
                <c:pt idx="951">
                  <c:v>41074</c:v>
                </c:pt>
                <c:pt idx="952">
                  <c:v>41075</c:v>
                </c:pt>
                <c:pt idx="953">
                  <c:v>41078</c:v>
                </c:pt>
                <c:pt idx="954">
                  <c:v>41079</c:v>
                </c:pt>
                <c:pt idx="955">
                  <c:v>41080</c:v>
                </c:pt>
                <c:pt idx="956">
                  <c:v>41081</c:v>
                </c:pt>
                <c:pt idx="957">
                  <c:v>41082</c:v>
                </c:pt>
                <c:pt idx="958">
                  <c:v>41085</c:v>
                </c:pt>
                <c:pt idx="959">
                  <c:v>41086</c:v>
                </c:pt>
                <c:pt idx="960">
                  <c:v>41087</c:v>
                </c:pt>
                <c:pt idx="961">
                  <c:v>41088</c:v>
                </c:pt>
                <c:pt idx="962">
                  <c:v>41089</c:v>
                </c:pt>
                <c:pt idx="963">
                  <c:v>41092</c:v>
                </c:pt>
                <c:pt idx="964">
                  <c:v>41093</c:v>
                </c:pt>
                <c:pt idx="965">
                  <c:v>41094</c:v>
                </c:pt>
                <c:pt idx="966">
                  <c:v>41095</c:v>
                </c:pt>
                <c:pt idx="967">
                  <c:v>41099</c:v>
                </c:pt>
                <c:pt idx="968">
                  <c:v>41100</c:v>
                </c:pt>
                <c:pt idx="969">
                  <c:v>41101</c:v>
                </c:pt>
                <c:pt idx="970">
                  <c:v>41102</c:v>
                </c:pt>
                <c:pt idx="971">
                  <c:v>41103</c:v>
                </c:pt>
                <c:pt idx="972">
                  <c:v>41106</c:v>
                </c:pt>
                <c:pt idx="973">
                  <c:v>41107</c:v>
                </c:pt>
                <c:pt idx="974">
                  <c:v>41108</c:v>
                </c:pt>
                <c:pt idx="975">
                  <c:v>41109</c:v>
                </c:pt>
                <c:pt idx="976">
                  <c:v>41110</c:v>
                </c:pt>
                <c:pt idx="977">
                  <c:v>41113</c:v>
                </c:pt>
                <c:pt idx="978">
                  <c:v>41114</c:v>
                </c:pt>
                <c:pt idx="979">
                  <c:v>41115</c:v>
                </c:pt>
                <c:pt idx="980">
                  <c:v>41116</c:v>
                </c:pt>
                <c:pt idx="981">
                  <c:v>41117</c:v>
                </c:pt>
                <c:pt idx="982">
                  <c:v>41120</c:v>
                </c:pt>
                <c:pt idx="983">
                  <c:v>41121</c:v>
                </c:pt>
                <c:pt idx="984">
                  <c:v>41122</c:v>
                </c:pt>
                <c:pt idx="985">
                  <c:v>41123</c:v>
                </c:pt>
                <c:pt idx="986">
                  <c:v>41124</c:v>
                </c:pt>
                <c:pt idx="987">
                  <c:v>41127</c:v>
                </c:pt>
                <c:pt idx="988">
                  <c:v>41128</c:v>
                </c:pt>
                <c:pt idx="989">
                  <c:v>41129</c:v>
                </c:pt>
                <c:pt idx="990">
                  <c:v>41130</c:v>
                </c:pt>
                <c:pt idx="991">
                  <c:v>41131</c:v>
                </c:pt>
                <c:pt idx="992">
                  <c:v>41134</c:v>
                </c:pt>
                <c:pt idx="993">
                  <c:v>41135</c:v>
                </c:pt>
                <c:pt idx="994">
                  <c:v>41136</c:v>
                </c:pt>
                <c:pt idx="995">
                  <c:v>41137</c:v>
                </c:pt>
                <c:pt idx="996">
                  <c:v>41138</c:v>
                </c:pt>
                <c:pt idx="997">
                  <c:v>41141</c:v>
                </c:pt>
                <c:pt idx="998">
                  <c:v>41142</c:v>
                </c:pt>
                <c:pt idx="999">
                  <c:v>41143</c:v>
                </c:pt>
                <c:pt idx="1000">
                  <c:v>41144</c:v>
                </c:pt>
                <c:pt idx="1001">
                  <c:v>41145</c:v>
                </c:pt>
                <c:pt idx="1002">
                  <c:v>41148</c:v>
                </c:pt>
                <c:pt idx="1003">
                  <c:v>41149</c:v>
                </c:pt>
                <c:pt idx="1004">
                  <c:v>41150</c:v>
                </c:pt>
                <c:pt idx="1005">
                  <c:v>41151</c:v>
                </c:pt>
                <c:pt idx="1006">
                  <c:v>41152</c:v>
                </c:pt>
                <c:pt idx="1007">
                  <c:v>41156</c:v>
                </c:pt>
                <c:pt idx="1008">
                  <c:v>41157</c:v>
                </c:pt>
                <c:pt idx="1009">
                  <c:v>41162</c:v>
                </c:pt>
                <c:pt idx="1010">
                  <c:v>41163</c:v>
                </c:pt>
                <c:pt idx="1011">
                  <c:v>41164</c:v>
                </c:pt>
                <c:pt idx="1012">
                  <c:v>41165</c:v>
                </c:pt>
                <c:pt idx="1013">
                  <c:v>41166</c:v>
                </c:pt>
                <c:pt idx="1014">
                  <c:v>41169</c:v>
                </c:pt>
                <c:pt idx="1015">
                  <c:v>41170</c:v>
                </c:pt>
                <c:pt idx="1016">
                  <c:v>41171</c:v>
                </c:pt>
                <c:pt idx="1017">
                  <c:v>41172</c:v>
                </c:pt>
                <c:pt idx="1018">
                  <c:v>41173</c:v>
                </c:pt>
                <c:pt idx="1019">
                  <c:v>41176</c:v>
                </c:pt>
                <c:pt idx="1020">
                  <c:v>41177</c:v>
                </c:pt>
                <c:pt idx="1021">
                  <c:v>41178</c:v>
                </c:pt>
                <c:pt idx="1022">
                  <c:v>41179</c:v>
                </c:pt>
                <c:pt idx="1023">
                  <c:v>41180</c:v>
                </c:pt>
                <c:pt idx="1024">
                  <c:v>41183</c:v>
                </c:pt>
                <c:pt idx="1025">
                  <c:v>41184</c:v>
                </c:pt>
                <c:pt idx="1026">
                  <c:v>41185</c:v>
                </c:pt>
                <c:pt idx="1027">
                  <c:v>41186</c:v>
                </c:pt>
                <c:pt idx="1028">
                  <c:v>41187</c:v>
                </c:pt>
                <c:pt idx="1029">
                  <c:v>41190</c:v>
                </c:pt>
                <c:pt idx="1030">
                  <c:v>41191</c:v>
                </c:pt>
                <c:pt idx="1031">
                  <c:v>41192</c:v>
                </c:pt>
                <c:pt idx="1032">
                  <c:v>41194</c:v>
                </c:pt>
                <c:pt idx="1033">
                  <c:v>41197</c:v>
                </c:pt>
                <c:pt idx="1034">
                  <c:v>41198</c:v>
                </c:pt>
                <c:pt idx="1035">
                  <c:v>41199</c:v>
                </c:pt>
                <c:pt idx="1036">
                  <c:v>41200</c:v>
                </c:pt>
                <c:pt idx="1037">
                  <c:v>41201</c:v>
                </c:pt>
                <c:pt idx="1038">
                  <c:v>41204</c:v>
                </c:pt>
                <c:pt idx="1039">
                  <c:v>41205</c:v>
                </c:pt>
                <c:pt idx="1040">
                  <c:v>41206</c:v>
                </c:pt>
                <c:pt idx="1041">
                  <c:v>41207</c:v>
                </c:pt>
                <c:pt idx="1042">
                  <c:v>41208</c:v>
                </c:pt>
                <c:pt idx="1043">
                  <c:v>41212</c:v>
                </c:pt>
                <c:pt idx="1044">
                  <c:v>41213</c:v>
                </c:pt>
                <c:pt idx="1045">
                  <c:v>41215</c:v>
                </c:pt>
                <c:pt idx="1046">
                  <c:v>41218</c:v>
                </c:pt>
                <c:pt idx="1047">
                  <c:v>41219</c:v>
                </c:pt>
                <c:pt idx="1048">
                  <c:v>41220</c:v>
                </c:pt>
                <c:pt idx="1049">
                  <c:v>41221</c:v>
                </c:pt>
                <c:pt idx="1050">
                  <c:v>41222</c:v>
                </c:pt>
                <c:pt idx="1051">
                  <c:v>41225</c:v>
                </c:pt>
                <c:pt idx="1052">
                  <c:v>41226</c:v>
                </c:pt>
                <c:pt idx="1053">
                  <c:v>41228</c:v>
                </c:pt>
                <c:pt idx="1054">
                  <c:v>41233</c:v>
                </c:pt>
                <c:pt idx="1055">
                  <c:v>41234</c:v>
                </c:pt>
                <c:pt idx="1056">
                  <c:v>41239</c:v>
                </c:pt>
                <c:pt idx="1057">
                  <c:v>41240</c:v>
                </c:pt>
                <c:pt idx="1058">
                  <c:v>41241</c:v>
                </c:pt>
                <c:pt idx="1059">
                  <c:v>41242</c:v>
                </c:pt>
                <c:pt idx="1060">
                  <c:v>41243</c:v>
                </c:pt>
                <c:pt idx="1061">
                  <c:v>41247</c:v>
                </c:pt>
                <c:pt idx="1062">
                  <c:v>41248</c:v>
                </c:pt>
                <c:pt idx="1063">
                  <c:v>41249</c:v>
                </c:pt>
                <c:pt idx="1064">
                  <c:v>41250</c:v>
                </c:pt>
                <c:pt idx="1065">
                  <c:v>41253</c:v>
                </c:pt>
                <c:pt idx="1066">
                  <c:v>41254</c:v>
                </c:pt>
                <c:pt idx="1067">
                  <c:v>41255</c:v>
                </c:pt>
                <c:pt idx="1068">
                  <c:v>41256</c:v>
                </c:pt>
                <c:pt idx="1069">
                  <c:v>41257</c:v>
                </c:pt>
                <c:pt idx="1070">
                  <c:v>41260</c:v>
                </c:pt>
                <c:pt idx="1071">
                  <c:v>41261</c:v>
                </c:pt>
                <c:pt idx="1072">
                  <c:v>41262</c:v>
                </c:pt>
                <c:pt idx="1073">
                  <c:v>41267</c:v>
                </c:pt>
                <c:pt idx="1074">
                  <c:v>41269</c:v>
                </c:pt>
                <c:pt idx="1075">
                  <c:v>41270</c:v>
                </c:pt>
                <c:pt idx="1076">
                  <c:v>41274</c:v>
                </c:pt>
                <c:pt idx="1077">
                  <c:v>41276</c:v>
                </c:pt>
                <c:pt idx="1078">
                  <c:v>41277</c:v>
                </c:pt>
                <c:pt idx="1079">
                  <c:v>41281</c:v>
                </c:pt>
                <c:pt idx="1080">
                  <c:v>41282</c:v>
                </c:pt>
                <c:pt idx="1081">
                  <c:v>41283</c:v>
                </c:pt>
                <c:pt idx="1082">
                  <c:v>41284</c:v>
                </c:pt>
                <c:pt idx="1083">
                  <c:v>41285</c:v>
                </c:pt>
                <c:pt idx="1084">
                  <c:v>41288</c:v>
                </c:pt>
                <c:pt idx="1085">
                  <c:v>41289</c:v>
                </c:pt>
                <c:pt idx="1086">
                  <c:v>41290</c:v>
                </c:pt>
                <c:pt idx="1087">
                  <c:v>41291</c:v>
                </c:pt>
                <c:pt idx="1088">
                  <c:v>41292</c:v>
                </c:pt>
                <c:pt idx="1089">
                  <c:v>41296</c:v>
                </c:pt>
                <c:pt idx="1090">
                  <c:v>41297</c:v>
                </c:pt>
                <c:pt idx="1091">
                  <c:v>41299</c:v>
                </c:pt>
                <c:pt idx="1092">
                  <c:v>41302</c:v>
                </c:pt>
                <c:pt idx="1093">
                  <c:v>41303</c:v>
                </c:pt>
                <c:pt idx="1094">
                  <c:v>41304</c:v>
                </c:pt>
                <c:pt idx="1095">
                  <c:v>41305</c:v>
                </c:pt>
                <c:pt idx="1096">
                  <c:v>41306</c:v>
                </c:pt>
                <c:pt idx="1097">
                  <c:v>41309</c:v>
                </c:pt>
                <c:pt idx="1098">
                  <c:v>41311</c:v>
                </c:pt>
                <c:pt idx="1099">
                  <c:v>41312</c:v>
                </c:pt>
                <c:pt idx="1100">
                  <c:v>41318</c:v>
                </c:pt>
                <c:pt idx="1101">
                  <c:v>41319</c:v>
                </c:pt>
                <c:pt idx="1102">
                  <c:v>41320</c:v>
                </c:pt>
                <c:pt idx="1103">
                  <c:v>41323</c:v>
                </c:pt>
                <c:pt idx="1104">
                  <c:v>41324</c:v>
                </c:pt>
                <c:pt idx="1105">
                  <c:v>41327</c:v>
                </c:pt>
                <c:pt idx="1106">
                  <c:v>41330</c:v>
                </c:pt>
                <c:pt idx="1107">
                  <c:v>41331</c:v>
                </c:pt>
                <c:pt idx="1108">
                  <c:v>41332</c:v>
                </c:pt>
                <c:pt idx="1109">
                  <c:v>41334</c:v>
                </c:pt>
                <c:pt idx="1110">
                  <c:v>41337</c:v>
                </c:pt>
                <c:pt idx="1111">
                  <c:v>41339</c:v>
                </c:pt>
                <c:pt idx="1112">
                  <c:v>41340</c:v>
                </c:pt>
                <c:pt idx="1113">
                  <c:v>41341</c:v>
                </c:pt>
                <c:pt idx="1114">
                  <c:v>41344</c:v>
                </c:pt>
                <c:pt idx="1115">
                  <c:v>41345</c:v>
                </c:pt>
                <c:pt idx="1116">
                  <c:v>41346</c:v>
                </c:pt>
                <c:pt idx="1117">
                  <c:v>41347</c:v>
                </c:pt>
                <c:pt idx="1118">
                  <c:v>41348</c:v>
                </c:pt>
                <c:pt idx="1119">
                  <c:v>41351</c:v>
                </c:pt>
                <c:pt idx="1120">
                  <c:v>41354</c:v>
                </c:pt>
                <c:pt idx="1121">
                  <c:v>41355</c:v>
                </c:pt>
                <c:pt idx="1122">
                  <c:v>41358</c:v>
                </c:pt>
                <c:pt idx="1123">
                  <c:v>41359</c:v>
                </c:pt>
                <c:pt idx="1124">
                  <c:v>41360</c:v>
                </c:pt>
                <c:pt idx="1125">
                  <c:v>41361</c:v>
                </c:pt>
                <c:pt idx="1126">
                  <c:v>41366</c:v>
                </c:pt>
                <c:pt idx="1127">
                  <c:v>41367</c:v>
                </c:pt>
                <c:pt idx="1128">
                  <c:v>41368</c:v>
                </c:pt>
                <c:pt idx="1129">
                  <c:v>41372</c:v>
                </c:pt>
                <c:pt idx="1130">
                  <c:v>41373</c:v>
                </c:pt>
                <c:pt idx="1131">
                  <c:v>41375</c:v>
                </c:pt>
                <c:pt idx="1132">
                  <c:v>41376</c:v>
                </c:pt>
                <c:pt idx="1133">
                  <c:v>41379</c:v>
                </c:pt>
                <c:pt idx="1134">
                  <c:v>41380</c:v>
                </c:pt>
                <c:pt idx="1135">
                  <c:v>41382</c:v>
                </c:pt>
                <c:pt idx="1136">
                  <c:v>41383</c:v>
                </c:pt>
                <c:pt idx="1137">
                  <c:v>41386</c:v>
                </c:pt>
                <c:pt idx="1138">
                  <c:v>41387</c:v>
                </c:pt>
                <c:pt idx="1139">
                  <c:v>41388</c:v>
                </c:pt>
                <c:pt idx="1140">
                  <c:v>41389</c:v>
                </c:pt>
                <c:pt idx="1141">
                  <c:v>41390</c:v>
                </c:pt>
                <c:pt idx="1142">
                  <c:v>41393</c:v>
                </c:pt>
                <c:pt idx="1143">
                  <c:v>41397</c:v>
                </c:pt>
                <c:pt idx="1144">
                  <c:v>41400</c:v>
                </c:pt>
                <c:pt idx="1145">
                  <c:v>41402</c:v>
                </c:pt>
                <c:pt idx="1146">
                  <c:v>41403</c:v>
                </c:pt>
                <c:pt idx="1147">
                  <c:v>41404</c:v>
                </c:pt>
                <c:pt idx="1148">
                  <c:v>41407</c:v>
                </c:pt>
                <c:pt idx="1149">
                  <c:v>41411</c:v>
                </c:pt>
                <c:pt idx="1150">
                  <c:v>41414</c:v>
                </c:pt>
                <c:pt idx="1151">
                  <c:v>41416</c:v>
                </c:pt>
                <c:pt idx="1152">
                  <c:v>41418</c:v>
                </c:pt>
                <c:pt idx="1153">
                  <c:v>41422</c:v>
                </c:pt>
                <c:pt idx="1154">
                  <c:v>41424</c:v>
                </c:pt>
                <c:pt idx="1155">
                  <c:v>41425</c:v>
                </c:pt>
                <c:pt idx="1156">
                  <c:v>41429</c:v>
                </c:pt>
                <c:pt idx="1157">
                  <c:v>41431</c:v>
                </c:pt>
                <c:pt idx="1158">
                  <c:v>41432</c:v>
                </c:pt>
                <c:pt idx="1159">
                  <c:v>41435</c:v>
                </c:pt>
                <c:pt idx="1160">
                  <c:v>41438</c:v>
                </c:pt>
                <c:pt idx="1161">
                  <c:v>41439</c:v>
                </c:pt>
                <c:pt idx="1162">
                  <c:v>41442</c:v>
                </c:pt>
                <c:pt idx="1163">
                  <c:v>41445</c:v>
                </c:pt>
                <c:pt idx="1164">
                  <c:v>41446</c:v>
                </c:pt>
                <c:pt idx="1165">
                  <c:v>41449</c:v>
                </c:pt>
                <c:pt idx="1166">
                  <c:v>41450</c:v>
                </c:pt>
                <c:pt idx="1167">
                  <c:v>41452</c:v>
                </c:pt>
                <c:pt idx="1168">
                  <c:v>41453</c:v>
                </c:pt>
                <c:pt idx="1169">
                  <c:v>41456</c:v>
                </c:pt>
                <c:pt idx="1170">
                  <c:v>41457</c:v>
                </c:pt>
                <c:pt idx="1171">
                  <c:v>41458</c:v>
                </c:pt>
                <c:pt idx="1172">
                  <c:v>41460</c:v>
                </c:pt>
                <c:pt idx="1173">
                  <c:v>41466</c:v>
                </c:pt>
                <c:pt idx="1174">
                  <c:v>41467</c:v>
                </c:pt>
                <c:pt idx="1175">
                  <c:v>41470</c:v>
                </c:pt>
                <c:pt idx="1176">
                  <c:v>41471</c:v>
                </c:pt>
                <c:pt idx="1177">
                  <c:v>41472</c:v>
                </c:pt>
                <c:pt idx="1178">
                  <c:v>41474</c:v>
                </c:pt>
                <c:pt idx="1179">
                  <c:v>41480</c:v>
                </c:pt>
                <c:pt idx="1180">
                  <c:v>41481</c:v>
                </c:pt>
                <c:pt idx="1181">
                  <c:v>41484</c:v>
                </c:pt>
                <c:pt idx="1182">
                  <c:v>41485</c:v>
                </c:pt>
                <c:pt idx="1183">
                  <c:v>41486</c:v>
                </c:pt>
                <c:pt idx="1184">
                  <c:v>41487</c:v>
                </c:pt>
                <c:pt idx="1185">
                  <c:v>41498</c:v>
                </c:pt>
                <c:pt idx="1186">
                  <c:v>41501</c:v>
                </c:pt>
                <c:pt idx="1187">
                  <c:v>41502</c:v>
                </c:pt>
                <c:pt idx="1188">
                  <c:v>41505</c:v>
                </c:pt>
                <c:pt idx="1189">
                  <c:v>41507</c:v>
                </c:pt>
                <c:pt idx="1190">
                  <c:v>41516</c:v>
                </c:pt>
                <c:pt idx="1191">
                  <c:v>41520</c:v>
                </c:pt>
                <c:pt idx="1192">
                  <c:v>41522</c:v>
                </c:pt>
                <c:pt idx="1193">
                  <c:v>41523</c:v>
                </c:pt>
                <c:pt idx="1194">
                  <c:v>41526</c:v>
                </c:pt>
                <c:pt idx="1195">
                  <c:v>41527</c:v>
                </c:pt>
                <c:pt idx="1196">
                  <c:v>41529</c:v>
                </c:pt>
                <c:pt idx="1197">
                  <c:v>41534</c:v>
                </c:pt>
                <c:pt idx="1198">
                  <c:v>41535</c:v>
                </c:pt>
                <c:pt idx="1199">
                  <c:v>41554</c:v>
                </c:pt>
                <c:pt idx="1200">
                  <c:v>41557</c:v>
                </c:pt>
                <c:pt idx="1201">
                  <c:v>41558</c:v>
                </c:pt>
                <c:pt idx="1202">
                  <c:v>41562</c:v>
                </c:pt>
                <c:pt idx="1203">
                  <c:v>41563</c:v>
                </c:pt>
                <c:pt idx="1204">
                  <c:v>41564</c:v>
                </c:pt>
                <c:pt idx="1205">
                  <c:v>41565</c:v>
                </c:pt>
                <c:pt idx="1206">
                  <c:v>41568</c:v>
                </c:pt>
                <c:pt idx="1207">
                  <c:v>41569</c:v>
                </c:pt>
                <c:pt idx="1208">
                  <c:v>41570</c:v>
                </c:pt>
                <c:pt idx="1209">
                  <c:v>41571</c:v>
                </c:pt>
                <c:pt idx="1210">
                  <c:v>41572</c:v>
                </c:pt>
                <c:pt idx="1211">
                  <c:v>41575</c:v>
                </c:pt>
                <c:pt idx="1212">
                  <c:v>41576</c:v>
                </c:pt>
                <c:pt idx="1213">
                  <c:v>41577</c:v>
                </c:pt>
                <c:pt idx="1214">
                  <c:v>41578</c:v>
                </c:pt>
                <c:pt idx="1215">
                  <c:v>41579</c:v>
                </c:pt>
                <c:pt idx="1216">
                  <c:v>41582</c:v>
                </c:pt>
                <c:pt idx="1217">
                  <c:v>41583</c:v>
                </c:pt>
                <c:pt idx="1218">
                  <c:v>41584</c:v>
                </c:pt>
                <c:pt idx="1219">
                  <c:v>41585</c:v>
                </c:pt>
                <c:pt idx="1220">
                  <c:v>41586</c:v>
                </c:pt>
                <c:pt idx="1221">
                  <c:v>41589</c:v>
                </c:pt>
                <c:pt idx="1222">
                  <c:v>41590</c:v>
                </c:pt>
                <c:pt idx="1223">
                  <c:v>41591</c:v>
                </c:pt>
                <c:pt idx="1224">
                  <c:v>41593</c:v>
                </c:pt>
                <c:pt idx="1225">
                  <c:v>41596</c:v>
                </c:pt>
                <c:pt idx="1226">
                  <c:v>41598</c:v>
                </c:pt>
                <c:pt idx="1227">
                  <c:v>41599</c:v>
                </c:pt>
                <c:pt idx="1228">
                  <c:v>41600</c:v>
                </c:pt>
                <c:pt idx="1229">
                  <c:v>41603</c:v>
                </c:pt>
                <c:pt idx="1230">
                  <c:v>41604</c:v>
                </c:pt>
                <c:pt idx="1231">
                  <c:v>41605</c:v>
                </c:pt>
                <c:pt idx="1232">
                  <c:v>41606</c:v>
                </c:pt>
                <c:pt idx="1233">
                  <c:v>41607</c:v>
                </c:pt>
                <c:pt idx="1234">
                  <c:v>41610</c:v>
                </c:pt>
                <c:pt idx="1235">
                  <c:v>41611</c:v>
                </c:pt>
                <c:pt idx="1236">
                  <c:v>41612</c:v>
                </c:pt>
                <c:pt idx="1237">
                  <c:v>41613</c:v>
                </c:pt>
                <c:pt idx="1238">
                  <c:v>41614</c:v>
                </c:pt>
                <c:pt idx="1239">
                  <c:v>41617</c:v>
                </c:pt>
                <c:pt idx="1240">
                  <c:v>41618</c:v>
                </c:pt>
                <c:pt idx="1241">
                  <c:v>41619</c:v>
                </c:pt>
                <c:pt idx="1242">
                  <c:v>41620</c:v>
                </c:pt>
                <c:pt idx="1243">
                  <c:v>41621</c:v>
                </c:pt>
                <c:pt idx="1244">
                  <c:v>41624</c:v>
                </c:pt>
                <c:pt idx="1245">
                  <c:v>41625</c:v>
                </c:pt>
                <c:pt idx="1246">
                  <c:v>41626</c:v>
                </c:pt>
                <c:pt idx="1247">
                  <c:v>41627</c:v>
                </c:pt>
                <c:pt idx="1248">
                  <c:v>41635</c:v>
                </c:pt>
                <c:pt idx="1249">
                  <c:v>41639</c:v>
                </c:pt>
                <c:pt idx="1250">
                  <c:v>41641</c:v>
                </c:pt>
                <c:pt idx="1251">
                  <c:v>41642</c:v>
                </c:pt>
                <c:pt idx="1252">
                  <c:v>41645</c:v>
                </c:pt>
                <c:pt idx="1253">
                  <c:v>41646</c:v>
                </c:pt>
                <c:pt idx="1254">
                  <c:v>41647</c:v>
                </c:pt>
                <c:pt idx="1255">
                  <c:v>41648</c:v>
                </c:pt>
                <c:pt idx="1256">
                  <c:v>41649</c:v>
                </c:pt>
                <c:pt idx="1257">
                  <c:v>41652</c:v>
                </c:pt>
                <c:pt idx="1258">
                  <c:v>41653</c:v>
                </c:pt>
                <c:pt idx="1259">
                  <c:v>41654</c:v>
                </c:pt>
                <c:pt idx="1260">
                  <c:v>41655</c:v>
                </c:pt>
                <c:pt idx="1261">
                  <c:v>41656</c:v>
                </c:pt>
                <c:pt idx="1262">
                  <c:v>41659</c:v>
                </c:pt>
                <c:pt idx="1263">
                  <c:v>41660</c:v>
                </c:pt>
                <c:pt idx="1264">
                  <c:v>41661</c:v>
                </c:pt>
                <c:pt idx="1265">
                  <c:v>41662</c:v>
                </c:pt>
                <c:pt idx="1266">
                  <c:v>41663</c:v>
                </c:pt>
                <c:pt idx="1267">
                  <c:v>41666</c:v>
                </c:pt>
                <c:pt idx="1268">
                  <c:v>41667</c:v>
                </c:pt>
                <c:pt idx="1269">
                  <c:v>41668</c:v>
                </c:pt>
                <c:pt idx="1270">
                  <c:v>41669</c:v>
                </c:pt>
                <c:pt idx="1271">
                  <c:v>41673</c:v>
                </c:pt>
                <c:pt idx="1272">
                  <c:v>41674</c:v>
                </c:pt>
                <c:pt idx="1273">
                  <c:v>41675</c:v>
                </c:pt>
                <c:pt idx="1274">
                  <c:v>41676</c:v>
                </c:pt>
                <c:pt idx="1275">
                  <c:v>41677</c:v>
                </c:pt>
                <c:pt idx="1276">
                  <c:v>41680</c:v>
                </c:pt>
                <c:pt idx="1277">
                  <c:v>41681</c:v>
                </c:pt>
                <c:pt idx="1278">
                  <c:v>41682</c:v>
                </c:pt>
                <c:pt idx="1279">
                  <c:v>41683</c:v>
                </c:pt>
                <c:pt idx="1280">
                  <c:v>41684</c:v>
                </c:pt>
                <c:pt idx="1281">
                  <c:v>41687</c:v>
                </c:pt>
                <c:pt idx="1282">
                  <c:v>41688</c:v>
                </c:pt>
                <c:pt idx="1283">
                  <c:v>41689</c:v>
                </c:pt>
                <c:pt idx="1284">
                  <c:v>41690</c:v>
                </c:pt>
                <c:pt idx="1285">
                  <c:v>41691</c:v>
                </c:pt>
                <c:pt idx="1286">
                  <c:v>41694</c:v>
                </c:pt>
                <c:pt idx="1287">
                  <c:v>41695</c:v>
                </c:pt>
                <c:pt idx="1288">
                  <c:v>41696</c:v>
                </c:pt>
                <c:pt idx="1289">
                  <c:v>41697</c:v>
                </c:pt>
                <c:pt idx="1290">
                  <c:v>41702</c:v>
                </c:pt>
                <c:pt idx="1291">
                  <c:v>41703</c:v>
                </c:pt>
                <c:pt idx="1292">
                  <c:v>41704</c:v>
                </c:pt>
                <c:pt idx="1293">
                  <c:v>41705</c:v>
                </c:pt>
                <c:pt idx="1294">
                  <c:v>41708</c:v>
                </c:pt>
                <c:pt idx="1295">
                  <c:v>41709</c:v>
                </c:pt>
                <c:pt idx="1296">
                  <c:v>41710</c:v>
                </c:pt>
                <c:pt idx="1297">
                  <c:v>41711</c:v>
                </c:pt>
                <c:pt idx="1298">
                  <c:v>41715</c:v>
                </c:pt>
                <c:pt idx="1299">
                  <c:v>41716</c:v>
                </c:pt>
                <c:pt idx="1300">
                  <c:v>41717</c:v>
                </c:pt>
                <c:pt idx="1301">
                  <c:v>41718</c:v>
                </c:pt>
                <c:pt idx="1302">
                  <c:v>41719</c:v>
                </c:pt>
                <c:pt idx="1303">
                  <c:v>41722</c:v>
                </c:pt>
                <c:pt idx="1304">
                  <c:v>41723</c:v>
                </c:pt>
                <c:pt idx="1305">
                  <c:v>41724</c:v>
                </c:pt>
                <c:pt idx="1306">
                  <c:v>41725</c:v>
                </c:pt>
                <c:pt idx="1307">
                  <c:v>41726</c:v>
                </c:pt>
                <c:pt idx="1308">
                  <c:v>41729</c:v>
                </c:pt>
                <c:pt idx="1309">
                  <c:v>41730</c:v>
                </c:pt>
                <c:pt idx="1310">
                  <c:v>41731</c:v>
                </c:pt>
                <c:pt idx="1311">
                  <c:v>41732</c:v>
                </c:pt>
                <c:pt idx="1312">
                  <c:v>41733</c:v>
                </c:pt>
                <c:pt idx="1313">
                  <c:v>41736</c:v>
                </c:pt>
                <c:pt idx="1314">
                  <c:v>41737</c:v>
                </c:pt>
                <c:pt idx="1315">
                  <c:v>41738</c:v>
                </c:pt>
                <c:pt idx="1316">
                  <c:v>41739</c:v>
                </c:pt>
                <c:pt idx="1317">
                  <c:v>41740</c:v>
                </c:pt>
                <c:pt idx="1318">
                  <c:v>41743</c:v>
                </c:pt>
                <c:pt idx="1319">
                  <c:v>41744</c:v>
                </c:pt>
                <c:pt idx="1320">
                  <c:v>41745</c:v>
                </c:pt>
                <c:pt idx="1321">
                  <c:v>41746</c:v>
                </c:pt>
                <c:pt idx="1322">
                  <c:v>41750</c:v>
                </c:pt>
                <c:pt idx="1323">
                  <c:v>41751</c:v>
                </c:pt>
                <c:pt idx="1324">
                  <c:v>41752</c:v>
                </c:pt>
                <c:pt idx="1325">
                  <c:v>41753</c:v>
                </c:pt>
                <c:pt idx="1326">
                  <c:v>41754</c:v>
                </c:pt>
                <c:pt idx="1327">
                  <c:v>41757</c:v>
                </c:pt>
                <c:pt idx="1328">
                  <c:v>41758</c:v>
                </c:pt>
                <c:pt idx="1329">
                  <c:v>41761</c:v>
                </c:pt>
                <c:pt idx="1330">
                  <c:v>41764</c:v>
                </c:pt>
                <c:pt idx="1331">
                  <c:v>41765</c:v>
                </c:pt>
                <c:pt idx="1332">
                  <c:v>41766</c:v>
                </c:pt>
                <c:pt idx="1333">
                  <c:v>41767</c:v>
                </c:pt>
                <c:pt idx="1334">
                  <c:v>41768</c:v>
                </c:pt>
                <c:pt idx="1335">
                  <c:v>41771</c:v>
                </c:pt>
                <c:pt idx="1336">
                  <c:v>41772</c:v>
                </c:pt>
                <c:pt idx="1337">
                  <c:v>41773</c:v>
                </c:pt>
                <c:pt idx="1338">
                  <c:v>41774</c:v>
                </c:pt>
                <c:pt idx="1339">
                  <c:v>41775</c:v>
                </c:pt>
                <c:pt idx="1340">
                  <c:v>41778</c:v>
                </c:pt>
                <c:pt idx="1341">
                  <c:v>41779</c:v>
                </c:pt>
                <c:pt idx="1342">
                  <c:v>41780</c:v>
                </c:pt>
                <c:pt idx="1343">
                  <c:v>41781</c:v>
                </c:pt>
                <c:pt idx="1344">
                  <c:v>41782</c:v>
                </c:pt>
                <c:pt idx="1345">
                  <c:v>41785</c:v>
                </c:pt>
                <c:pt idx="1346">
                  <c:v>41786</c:v>
                </c:pt>
                <c:pt idx="1347">
                  <c:v>41787</c:v>
                </c:pt>
                <c:pt idx="1348">
                  <c:v>41788</c:v>
                </c:pt>
                <c:pt idx="1349">
                  <c:v>41789</c:v>
                </c:pt>
                <c:pt idx="1350">
                  <c:v>41792</c:v>
                </c:pt>
                <c:pt idx="1351">
                  <c:v>41793</c:v>
                </c:pt>
                <c:pt idx="1352">
                  <c:v>41794</c:v>
                </c:pt>
                <c:pt idx="1353">
                  <c:v>41795</c:v>
                </c:pt>
                <c:pt idx="1354">
                  <c:v>41796</c:v>
                </c:pt>
                <c:pt idx="1355">
                  <c:v>41799</c:v>
                </c:pt>
                <c:pt idx="1356">
                  <c:v>41800</c:v>
                </c:pt>
                <c:pt idx="1357">
                  <c:v>41801</c:v>
                </c:pt>
                <c:pt idx="1358">
                  <c:v>41802</c:v>
                </c:pt>
                <c:pt idx="1359">
                  <c:v>41803</c:v>
                </c:pt>
                <c:pt idx="1360">
                  <c:v>41806</c:v>
                </c:pt>
                <c:pt idx="1361">
                  <c:v>41807</c:v>
                </c:pt>
                <c:pt idx="1362">
                  <c:v>41808</c:v>
                </c:pt>
                <c:pt idx="1363">
                  <c:v>41809</c:v>
                </c:pt>
                <c:pt idx="1364">
                  <c:v>41810</c:v>
                </c:pt>
                <c:pt idx="1365">
                  <c:v>41813</c:v>
                </c:pt>
                <c:pt idx="1366">
                  <c:v>41814</c:v>
                </c:pt>
                <c:pt idx="1367">
                  <c:v>41815</c:v>
                </c:pt>
                <c:pt idx="1368">
                  <c:v>41816</c:v>
                </c:pt>
                <c:pt idx="1369">
                  <c:v>41817</c:v>
                </c:pt>
                <c:pt idx="1370">
                  <c:v>41820</c:v>
                </c:pt>
                <c:pt idx="1371">
                  <c:v>41821</c:v>
                </c:pt>
                <c:pt idx="1372">
                  <c:v>41822</c:v>
                </c:pt>
                <c:pt idx="1373">
                  <c:v>41823</c:v>
                </c:pt>
                <c:pt idx="1374">
                  <c:v>41824</c:v>
                </c:pt>
                <c:pt idx="1375">
                  <c:v>41827</c:v>
                </c:pt>
                <c:pt idx="1376">
                  <c:v>41828</c:v>
                </c:pt>
                <c:pt idx="1377">
                  <c:v>41829</c:v>
                </c:pt>
                <c:pt idx="1378">
                  <c:v>41830</c:v>
                </c:pt>
                <c:pt idx="1379">
                  <c:v>41831</c:v>
                </c:pt>
                <c:pt idx="1380">
                  <c:v>41834</c:v>
                </c:pt>
                <c:pt idx="1381">
                  <c:v>41835</c:v>
                </c:pt>
                <c:pt idx="1382">
                  <c:v>41836</c:v>
                </c:pt>
                <c:pt idx="1383">
                  <c:v>41837</c:v>
                </c:pt>
                <c:pt idx="1384">
                  <c:v>41838</c:v>
                </c:pt>
                <c:pt idx="1385">
                  <c:v>41841</c:v>
                </c:pt>
                <c:pt idx="1386">
                  <c:v>41842</c:v>
                </c:pt>
                <c:pt idx="1387">
                  <c:v>41843</c:v>
                </c:pt>
                <c:pt idx="1388">
                  <c:v>41844</c:v>
                </c:pt>
                <c:pt idx="1389">
                  <c:v>41845</c:v>
                </c:pt>
                <c:pt idx="1390">
                  <c:v>41848</c:v>
                </c:pt>
                <c:pt idx="1391">
                  <c:v>41849</c:v>
                </c:pt>
                <c:pt idx="1392">
                  <c:v>41850</c:v>
                </c:pt>
                <c:pt idx="1393">
                  <c:v>41851</c:v>
                </c:pt>
                <c:pt idx="1394">
                  <c:v>41852</c:v>
                </c:pt>
                <c:pt idx="1395">
                  <c:v>41855</c:v>
                </c:pt>
                <c:pt idx="1396">
                  <c:v>41856</c:v>
                </c:pt>
                <c:pt idx="1397">
                  <c:v>41857</c:v>
                </c:pt>
                <c:pt idx="1398">
                  <c:v>41858</c:v>
                </c:pt>
                <c:pt idx="1399">
                  <c:v>41859</c:v>
                </c:pt>
                <c:pt idx="1400">
                  <c:v>41862</c:v>
                </c:pt>
                <c:pt idx="1401">
                  <c:v>41863</c:v>
                </c:pt>
                <c:pt idx="1402">
                  <c:v>41864</c:v>
                </c:pt>
                <c:pt idx="1403">
                  <c:v>41865</c:v>
                </c:pt>
                <c:pt idx="1404">
                  <c:v>41866</c:v>
                </c:pt>
                <c:pt idx="1405">
                  <c:v>41869</c:v>
                </c:pt>
                <c:pt idx="1406">
                  <c:v>41870</c:v>
                </c:pt>
                <c:pt idx="1407">
                  <c:v>41871</c:v>
                </c:pt>
                <c:pt idx="1408">
                  <c:v>41872</c:v>
                </c:pt>
                <c:pt idx="1409">
                  <c:v>41873</c:v>
                </c:pt>
                <c:pt idx="1410">
                  <c:v>41876</c:v>
                </c:pt>
                <c:pt idx="1411">
                  <c:v>41877</c:v>
                </c:pt>
                <c:pt idx="1412">
                  <c:v>41878</c:v>
                </c:pt>
                <c:pt idx="1413">
                  <c:v>41879</c:v>
                </c:pt>
                <c:pt idx="1414">
                  <c:v>41880</c:v>
                </c:pt>
                <c:pt idx="1415">
                  <c:v>41883</c:v>
                </c:pt>
                <c:pt idx="1416">
                  <c:v>41884</c:v>
                </c:pt>
                <c:pt idx="1417">
                  <c:v>41885</c:v>
                </c:pt>
                <c:pt idx="1418">
                  <c:v>41886</c:v>
                </c:pt>
                <c:pt idx="1419">
                  <c:v>41887</c:v>
                </c:pt>
                <c:pt idx="1420">
                  <c:v>41890</c:v>
                </c:pt>
                <c:pt idx="1421">
                  <c:v>41891</c:v>
                </c:pt>
                <c:pt idx="1422">
                  <c:v>41892</c:v>
                </c:pt>
                <c:pt idx="1423">
                  <c:v>41893</c:v>
                </c:pt>
                <c:pt idx="1424">
                  <c:v>41894</c:v>
                </c:pt>
                <c:pt idx="1425">
                  <c:v>41897</c:v>
                </c:pt>
                <c:pt idx="1426">
                  <c:v>41898</c:v>
                </c:pt>
                <c:pt idx="1427">
                  <c:v>41899</c:v>
                </c:pt>
                <c:pt idx="1428">
                  <c:v>41900</c:v>
                </c:pt>
                <c:pt idx="1429">
                  <c:v>41901</c:v>
                </c:pt>
                <c:pt idx="1430">
                  <c:v>41904</c:v>
                </c:pt>
                <c:pt idx="1431">
                  <c:v>41905</c:v>
                </c:pt>
                <c:pt idx="1432">
                  <c:v>41906</c:v>
                </c:pt>
                <c:pt idx="1433">
                  <c:v>41907</c:v>
                </c:pt>
                <c:pt idx="1434">
                  <c:v>41908</c:v>
                </c:pt>
                <c:pt idx="1435">
                  <c:v>41911</c:v>
                </c:pt>
                <c:pt idx="1436">
                  <c:v>41912</c:v>
                </c:pt>
                <c:pt idx="1437">
                  <c:v>41913</c:v>
                </c:pt>
                <c:pt idx="1438">
                  <c:v>41914</c:v>
                </c:pt>
                <c:pt idx="1439">
                  <c:v>41915</c:v>
                </c:pt>
                <c:pt idx="1440">
                  <c:v>41918</c:v>
                </c:pt>
                <c:pt idx="1441">
                  <c:v>41919</c:v>
                </c:pt>
                <c:pt idx="1442">
                  <c:v>41920</c:v>
                </c:pt>
                <c:pt idx="1443">
                  <c:v>41921</c:v>
                </c:pt>
                <c:pt idx="1444">
                  <c:v>41922</c:v>
                </c:pt>
                <c:pt idx="1445">
                  <c:v>41925</c:v>
                </c:pt>
                <c:pt idx="1446">
                  <c:v>41926</c:v>
                </c:pt>
                <c:pt idx="1447">
                  <c:v>41927</c:v>
                </c:pt>
                <c:pt idx="1448">
                  <c:v>41928</c:v>
                </c:pt>
                <c:pt idx="1449">
                  <c:v>41929</c:v>
                </c:pt>
                <c:pt idx="1450">
                  <c:v>41932</c:v>
                </c:pt>
                <c:pt idx="1451">
                  <c:v>41933</c:v>
                </c:pt>
                <c:pt idx="1452">
                  <c:v>41934</c:v>
                </c:pt>
                <c:pt idx="1453">
                  <c:v>41935</c:v>
                </c:pt>
                <c:pt idx="1454">
                  <c:v>41936</c:v>
                </c:pt>
                <c:pt idx="1455">
                  <c:v>41939</c:v>
                </c:pt>
                <c:pt idx="1456">
                  <c:v>41940</c:v>
                </c:pt>
                <c:pt idx="1457">
                  <c:v>41941</c:v>
                </c:pt>
                <c:pt idx="1458">
                  <c:v>41942</c:v>
                </c:pt>
                <c:pt idx="1459">
                  <c:v>41943</c:v>
                </c:pt>
                <c:pt idx="1460">
                  <c:v>41946</c:v>
                </c:pt>
                <c:pt idx="1461">
                  <c:v>41947</c:v>
                </c:pt>
                <c:pt idx="1462">
                  <c:v>41948</c:v>
                </c:pt>
                <c:pt idx="1463">
                  <c:v>41949</c:v>
                </c:pt>
                <c:pt idx="1464">
                  <c:v>41950</c:v>
                </c:pt>
                <c:pt idx="1465">
                  <c:v>41953</c:v>
                </c:pt>
                <c:pt idx="1466">
                  <c:v>41954</c:v>
                </c:pt>
                <c:pt idx="1467">
                  <c:v>41955</c:v>
                </c:pt>
                <c:pt idx="1468">
                  <c:v>41956</c:v>
                </c:pt>
                <c:pt idx="1469">
                  <c:v>41957</c:v>
                </c:pt>
                <c:pt idx="1470">
                  <c:v>41960</c:v>
                </c:pt>
                <c:pt idx="1471">
                  <c:v>41961</c:v>
                </c:pt>
                <c:pt idx="1472">
                  <c:v>41962</c:v>
                </c:pt>
                <c:pt idx="1473">
                  <c:v>41963</c:v>
                </c:pt>
                <c:pt idx="1474">
                  <c:v>41964</c:v>
                </c:pt>
                <c:pt idx="1475">
                  <c:v>41967</c:v>
                </c:pt>
                <c:pt idx="1476">
                  <c:v>41968</c:v>
                </c:pt>
                <c:pt idx="1477">
                  <c:v>41969</c:v>
                </c:pt>
                <c:pt idx="1478">
                  <c:v>41970</c:v>
                </c:pt>
                <c:pt idx="1479">
                  <c:v>41971</c:v>
                </c:pt>
                <c:pt idx="1480">
                  <c:v>41974</c:v>
                </c:pt>
                <c:pt idx="1481">
                  <c:v>41975</c:v>
                </c:pt>
                <c:pt idx="1482">
                  <c:v>41976</c:v>
                </c:pt>
                <c:pt idx="1483">
                  <c:v>41977</c:v>
                </c:pt>
                <c:pt idx="1484">
                  <c:v>41978</c:v>
                </c:pt>
                <c:pt idx="1485">
                  <c:v>41981</c:v>
                </c:pt>
                <c:pt idx="1486">
                  <c:v>41982</c:v>
                </c:pt>
                <c:pt idx="1487">
                  <c:v>41983</c:v>
                </c:pt>
                <c:pt idx="1488">
                  <c:v>41984</c:v>
                </c:pt>
                <c:pt idx="1489">
                  <c:v>41985</c:v>
                </c:pt>
                <c:pt idx="1490">
                  <c:v>41988</c:v>
                </c:pt>
                <c:pt idx="1491">
                  <c:v>41989</c:v>
                </c:pt>
                <c:pt idx="1492">
                  <c:v>41990</c:v>
                </c:pt>
                <c:pt idx="1493">
                  <c:v>41991</c:v>
                </c:pt>
                <c:pt idx="1494">
                  <c:v>41992</c:v>
                </c:pt>
                <c:pt idx="1495">
                  <c:v>41995</c:v>
                </c:pt>
                <c:pt idx="1496">
                  <c:v>41996</c:v>
                </c:pt>
                <c:pt idx="1497">
                  <c:v>41997</c:v>
                </c:pt>
                <c:pt idx="1498">
                  <c:v>42002</c:v>
                </c:pt>
                <c:pt idx="1499">
                  <c:v>42003</c:v>
                </c:pt>
                <c:pt idx="1500">
                  <c:v>42004</c:v>
                </c:pt>
                <c:pt idx="1501">
                  <c:v>42006</c:v>
                </c:pt>
                <c:pt idx="1502">
                  <c:v>42009</c:v>
                </c:pt>
                <c:pt idx="1503">
                  <c:v>42010</c:v>
                </c:pt>
                <c:pt idx="1504">
                  <c:v>42011</c:v>
                </c:pt>
                <c:pt idx="1505">
                  <c:v>42012</c:v>
                </c:pt>
                <c:pt idx="1506">
                  <c:v>42013</c:v>
                </c:pt>
                <c:pt idx="1507">
                  <c:v>42016</c:v>
                </c:pt>
                <c:pt idx="1508">
                  <c:v>42017</c:v>
                </c:pt>
                <c:pt idx="1509">
                  <c:v>42018</c:v>
                </c:pt>
                <c:pt idx="1510">
                  <c:v>42019</c:v>
                </c:pt>
                <c:pt idx="1511">
                  <c:v>42020</c:v>
                </c:pt>
                <c:pt idx="1512">
                  <c:v>42023</c:v>
                </c:pt>
                <c:pt idx="1513">
                  <c:v>42024</c:v>
                </c:pt>
                <c:pt idx="1514">
                  <c:v>42025</c:v>
                </c:pt>
                <c:pt idx="1515">
                  <c:v>42026</c:v>
                </c:pt>
                <c:pt idx="1516">
                  <c:v>42027</c:v>
                </c:pt>
                <c:pt idx="1517">
                  <c:v>42030</c:v>
                </c:pt>
                <c:pt idx="1518">
                  <c:v>42031</c:v>
                </c:pt>
                <c:pt idx="1519">
                  <c:v>42032</c:v>
                </c:pt>
                <c:pt idx="1520">
                  <c:v>42033</c:v>
                </c:pt>
                <c:pt idx="1521">
                  <c:v>42034</c:v>
                </c:pt>
                <c:pt idx="1522">
                  <c:v>42037</c:v>
                </c:pt>
                <c:pt idx="1523">
                  <c:v>42038</c:v>
                </c:pt>
                <c:pt idx="1524">
                  <c:v>42039</c:v>
                </c:pt>
                <c:pt idx="1525">
                  <c:v>42040</c:v>
                </c:pt>
                <c:pt idx="1526">
                  <c:v>42041</c:v>
                </c:pt>
                <c:pt idx="1527">
                  <c:v>42044</c:v>
                </c:pt>
                <c:pt idx="1528">
                  <c:v>42045</c:v>
                </c:pt>
                <c:pt idx="1529">
                  <c:v>42046</c:v>
                </c:pt>
                <c:pt idx="1530">
                  <c:v>42047</c:v>
                </c:pt>
                <c:pt idx="1531">
                  <c:v>42048</c:v>
                </c:pt>
                <c:pt idx="1532">
                  <c:v>42051</c:v>
                </c:pt>
                <c:pt idx="1533">
                  <c:v>42052</c:v>
                </c:pt>
                <c:pt idx="1534">
                  <c:v>42053</c:v>
                </c:pt>
                <c:pt idx="1535">
                  <c:v>42054</c:v>
                </c:pt>
                <c:pt idx="1536">
                  <c:v>42055</c:v>
                </c:pt>
                <c:pt idx="1537">
                  <c:v>42058</c:v>
                </c:pt>
                <c:pt idx="1538">
                  <c:v>42059</c:v>
                </c:pt>
                <c:pt idx="1539">
                  <c:v>42060</c:v>
                </c:pt>
                <c:pt idx="1540">
                  <c:v>42061</c:v>
                </c:pt>
                <c:pt idx="1541">
                  <c:v>42062</c:v>
                </c:pt>
                <c:pt idx="1542">
                  <c:v>42065</c:v>
                </c:pt>
                <c:pt idx="1543">
                  <c:v>42066</c:v>
                </c:pt>
                <c:pt idx="1544">
                  <c:v>42067</c:v>
                </c:pt>
                <c:pt idx="1545">
                  <c:v>42068</c:v>
                </c:pt>
                <c:pt idx="1546">
                  <c:v>42069</c:v>
                </c:pt>
                <c:pt idx="1547">
                  <c:v>42072</c:v>
                </c:pt>
                <c:pt idx="1548">
                  <c:v>42073</c:v>
                </c:pt>
                <c:pt idx="1549">
                  <c:v>42074</c:v>
                </c:pt>
                <c:pt idx="1550">
                  <c:v>42075</c:v>
                </c:pt>
                <c:pt idx="1551">
                  <c:v>42076</c:v>
                </c:pt>
                <c:pt idx="1552">
                  <c:v>42079</c:v>
                </c:pt>
                <c:pt idx="1553">
                  <c:v>42080</c:v>
                </c:pt>
                <c:pt idx="1554">
                  <c:v>42081</c:v>
                </c:pt>
                <c:pt idx="1555">
                  <c:v>42082</c:v>
                </c:pt>
                <c:pt idx="1556">
                  <c:v>42083</c:v>
                </c:pt>
                <c:pt idx="1557">
                  <c:v>42086</c:v>
                </c:pt>
                <c:pt idx="1558">
                  <c:v>42087</c:v>
                </c:pt>
                <c:pt idx="1559">
                  <c:v>42088</c:v>
                </c:pt>
                <c:pt idx="1560">
                  <c:v>42089</c:v>
                </c:pt>
                <c:pt idx="1561">
                  <c:v>42090</c:v>
                </c:pt>
                <c:pt idx="1562">
                  <c:v>42093</c:v>
                </c:pt>
                <c:pt idx="1563">
                  <c:v>42094</c:v>
                </c:pt>
                <c:pt idx="1564">
                  <c:v>42095</c:v>
                </c:pt>
                <c:pt idx="1565">
                  <c:v>42096</c:v>
                </c:pt>
                <c:pt idx="1566">
                  <c:v>42100</c:v>
                </c:pt>
                <c:pt idx="1567">
                  <c:v>42101</c:v>
                </c:pt>
                <c:pt idx="1568">
                  <c:v>42102</c:v>
                </c:pt>
                <c:pt idx="1569">
                  <c:v>42103</c:v>
                </c:pt>
                <c:pt idx="1570">
                  <c:v>42104</c:v>
                </c:pt>
                <c:pt idx="1571">
                  <c:v>42107</c:v>
                </c:pt>
                <c:pt idx="1572">
                  <c:v>42108</c:v>
                </c:pt>
                <c:pt idx="1573">
                  <c:v>42109</c:v>
                </c:pt>
                <c:pt idx="1574">
                  <c:v>42110</c:v>
                </c:pt>
                <c:pt idx="1575">
                  <c:v>42111</c:v>
                </c:pt>
                <c:pt idx="1576">
                  <c:v>42114</c:v>
                </c:pt>
                <c:pt idx="1577">
                  <c:v>42115</c:v>
                </c:pt>
                <c:pt idx="1578">
                  <c:v>42116</c:v>
                </c:pt>
                <c:pt idx="1579">
                  <c:v>42117</c:v>
                </c:pt>
                <c:pt idx="1580">
                  <c:v>42118</c:v>
                </c:pt>
                <c:pt idx="1581">
                  <c:v>42121</c:v>
                </c:pt>
                <c:pt idx="1582">
                  <c:v>42122</c:v>
                </c:pt>
                <c:pt idx="1583">
                  <c:v>42123</c:v>
                </c:pt>
                <c:pt idx="1584">
                  <c:v>42124</c:v>
                </c:pt>
                <c:pt idx="1585">
                  <c:v>42125</c:v>
                </c:pt>
                <c:pt idx="1586">
                  <c:v>42128</c:v>
                </c:pt>
                <c:pt idx="1587">
                  <c:v>42129</c:v>
                </c:pt>
                <c:pt idx="1588">
                  <c:v>42130</c:v>
                </c:pt>
                <c:pt idx="1589">
                  <c:v>42131</c:v>
                </c:pt>
                <c:pt idx="1590">
                  <c:v>42132</c:v>
                </c:pt>
                <c:pt idx="1591">
                  <c:v>42135</c:v>
                </c:pt>
                <c:pt idx="1592">
                  <c:v>42136</c:v>
                </c:pt>
                <c:pt idx="1593">
                  <c:v>42137</c:v>
                </c:pt>
                <c:pt idx="1594">
                  <c:v>42138</c:v>
                </c:pt>
                <c:pt idx="1595">
                  <c:v>42139</c:v>
                </c:pt>
                <c:pt idx="1596">
                  <c:v>42142</c:v>
                </c:pt>
                <c:pt idx="1597">
                  <c:v>42143</c:v>
                </c:pt>
                <c:pt idx="1598">
                  <c:v>42144</c:v>
                </c:pt>
                <c:pt idx="1599">
                  <c:v>42145</c:v>
                </c:pt>
                <c:pt idx="1600">
                  <c:v>42146</c:v>
                </c:pt>
                <c:pt idx="1601">
                  <c:v>42150</c:v>
                </c:pt>
                <c:pt idx="1602">
                  <c:v>42151</c:v>
                </c:pt>
                <c:pt idx="1603">
                  <c:v>42152</c:v>
                </c:pt>
                <c:pt idx="1604">
                  <c:v>42153</c:v>
                </c:pt>
                <c:pt idx="1605">
                  <c:v>42157</c:v>
                </c:pt>
                <c:pt idx="1606">
                  <c:v>42158</c:v>
                </c:pt>
                <c:pt idx="1607">
                  <c:v>42159</c:v>
                </c:pt>
                <c:pt idx="1608">
                  <c:v>42160</c:v>
                </c:pt>
                <c:pt idx="1609">
                  <c:v>42163</c:v>
                </c:pt>
                <c:pt idx="1610">
                  <c:v>42164</c:v>
                </c:pt>
                <c:pt idx="1611">
                  <c:v>42165</c:v>
                </c:pt>
                <c:pt idx="1612">
                  <c:v>42166</c:v>
                </c:pt>
                <c:pt idx="1613">
                  <c:v>42167</c:v>
                </c:pt>
                <c:pt idx="1614">
                  <c:v>42170</c:v>
                </c:pt>
                <c:pt idx="1615">
                  <c:v>42171</c:v>
                </c:pt>
                <c:pt idx="1616">
                  <c:v>42172</c:v>
                </c:pt>
                <c:pt idx="1617">
                  <c:v>42173</c:v>
                </c:pt>
                <c:pt idx="1618">
                  <c:v>42174</c:v>
                </c:pt>
                <c:pt idx="1619">
                  <c:v>42177</c:v>
                </c:pt>
                <c:pt idx="1620">
                  <c:v>42178</c:v>
                </c:pt>
                <c:pt idx="1621">
                  <c:v>42179</c:v>
                </c:pt>
                <c:pt idx="1622">
                  <c:v>42180</c:v>
                </c:pt>
                <c:pt idx="1623">
                  <c:v>42181</c:v>
                </c:pt>
                <c:pt idx="1624">
                  <c:v>42184</c:v>
                </c:pt>
                <c:pt idx="1625">
                  <c:v>42185</c:v>
                </c:pt>
                <c:pt idx="1626">
                  <c:v>42186</c:v>
                </c:pt>
                <c:pt idx="1627">
                  <c:v>42187</c:v>
                </c:pt>
                <c:pt idx="1628">
                  <c:v>42188</c:v>
                </c:pt>
                <c:pt idx="1629">
                  <c:v>42191</c:v>
                </c:pt>
                <c:pt idx="1630">
                  <c:v>42192</c:v>
                </c:pt>
                <c:pt idx="1631">
                  <c:v>42193</c:v>
                </c:pt>
                <c:pt idx="1632">
                  <c:v>42194</c:v>
                </c:pt>
                <c:pt idx="1633">
                  <c:v>42195</c:v>
                </c:pt>
                <c:pt idx="1634">
                  <c:v>42198</c:v>
                </c:pt>
                <c:pt idx="1635">
                  <c:v>42199</c:v>
                </c:pt>
                <c:pt idx="1636">
                  <c:v>42200</c:v>
                </c:pt>
                <c:pt idx="1637">
                  <c:v>42201</c:v>
                </c:pt>
                <c:pt idx="1638">
                  <c:v>42205</c:v>
                </c:pt>
                <c:pt idx="1639">
                  <c:v>42206</c:v>
                </c:pt>
                <c:pt idx="1640">
                  <c:v>42207</c:v>
                </c:pt>
                <c:pt idx="1641">
                  <c:v>42208</c:v>
                </c:pt>
                <c:pt idx="1642">
                  <c:v>42209</c:v>
                </c:pt>
                <c:pt idx="1643">
                  <c:v>42212</c:v>
                </c:pt>
                <c:pt idx="1644">
                  <c:v>42213</c:v>
                </c:pt>
                <c:pt idx="1645">
                  <c:v>42214</c:v>
                </c:pt>
                <c:pt idx="1646">
                  <c:v>42215</c:v>
                </c:pt>
                <c:pt idx="1647">
                  <c:v>42216</c:v>
                </c:pt>
                <c:pt idx="1648">
                  <c:v>42219</c:v>
                </c:pt>
                <c:pt idx="1649">
                  <c:v>42220</c:v>
                </c:pt>
                <c:pt idx="1650">
                  <c:v>42221</c:v>
                </c:pt>
                <c:pt idx="1651">
                  <c:v>42222</c:v>
                </c:pt>
                <c:pt idx="1652">
                  <c:v>42227</c:v>
                </c:pt>
                <c:pt idx="1653">
                  <c:v>42228</c:v>
                </c:pt>
                <c:pt idx="1654">
                  <c:v>42229</c:v>
                </c:pt>
                <c:pt idx="1655">
                  <c:v>42230</c:v>
                </c:pt>
                <c:pt idx="1656">
                  <c:v>42233</c:v>
                </c:pt>
                <c:pt idx="1657">
                  <c:v>42234</c:v>
                </c:pt>
                <c:pt idx="1658">
                  <c:v>42235</c:v>
                </c:pt>
                <c:pt idx="1659">
                  <c:v>42236</c:v>
                </c:pt>
                <c:pt idx="1660">
                  <c:v>42237</c:v>
                </c:pt>
                <c:pt idx="1661">
                  <c:v>42240</c:v>
                </c:pt>
                <c:pt idx="1662">
                  <c:v>42241</c:v>
                </c:pt>
                <c:pt idx="1663">
                  <c:v>42242</c:v>
                </c:pt>
                <c:pt idx="1664">
                  <c:v>42243</c:v>
                </c:pt>
                <c:pt idx="1665">
                  <c:v>42244</c:v>
                </c:pt>
                <c:pt idx="1666">
                  <c:v>42247</c:v>
                </c:pt>
                <c:pt idx="1667">
                  <c:v>42248</c:v>
                </c:pt>
                <c:pt idx="1668">
                  <c:v>42249</c:v>
                </c:pt>
                <c:pt idx="1669">
                  <c:v>42250</c:v>
                </c:pt>
                <c:pt idx="1670">
                  <c:v>42251</c:v>
                </c:pt>
                <c:pt idx="1671">
                  <c:v>42254</c:v>
                </c:pt>
                <c:pt idx="1672">
                  <c:v>42255</c:v>
                </c:pt>
                <c:pt idx="1673">
                  <c:v>42256</c:v>
                </c:pt>
                <c:pt idx="1674">
                  <c:v>42257</c:v>
                </c:pt>
                <c:pt idx="1675">
                  <c:v>42261</c:v>
                </c:pt>
                <c:pt idx="1676">
                  <c:v>42262</c:v>
                </c:pt>
                <c:pt idx="1677">
                  <c:v>42263</c:v>
                </c:pt>
                <c:pt idx="1678">
                  <c:v>42264</c:v>
                </c:pt>
                <c:pt idx="1679">
                  <c:v>42265</c:v>
                </c:pt>
                <c:pt idx="1680">
                  <c:v>42268</c:v>
                </c:pt>
                <c:pt idx="1681">
                  <c:v>42269</c:v>
                </c:pt>
                <c:pt idx="1682">
                  <c:v>42270</c:v>
                </c:pt>
                <c:pt idx="1683">
                  <c:v>42272</c:v>
                </c:pt>
                <c:pt idx="1684">
                  <c:v>42275</c:v>
                </c:pt>
                <c:pt idx="1685">
                  <c:v>42276</c:v>
                </c:pt>
                <c:pt idx="1686">
                  <c:v>42277</c:v>
                </c:pt>
                <c:pt idx="1687">
                  <c:v>42278</c:v>
                </c:pt>
                <c:pt idx="1688">
                  <c:v>42279</c:v>
                </c:pt>
                <c:pt idx="1689">
                  <c:v>42282</c:v>
                </c:pt>
                <c:pt idx="1690">
                  <c:v>42283</c:v>
                </c:pt>
                <c:pt idx="1691">
                  <c:v>42284</c:v>
                </c:pt>
                <c:pt idx="1692">
                  <c:v>42285</c:v>
                </c:pt>
                <c:pt idx="1693">
                  <c:v>42286</c:v>
                </c:pt>
                <c:pt idx="1694">
                  <c:v>42289</c:v>
                </c:pt>
                <c:pt idx="1695">
                  <c:v>42290</c:v>
                </c:pt>
                <c:pt idx="1696">
                  <c:v>42291</c:v>
                </c:pt>
                <c:pt idx="1697">
                  <c:v>42292</c:v>
                </c:pt>
                <c:pt idx="1698">
                  <c:v>42293</c:v>
                </c:pt>
                <c:pt idx="1699">
                  <c:v>42296</c:v>
                </c:pt>
                <c:pt idx="1700">
                  <c:v>42297</c:v>
                </c:pt>
                <c:pt idx="1701">
                  <c:v>42298</c:v>
                </c:pt>
                <c:pt idx="1702">
                  <c:v>42299</c:v>
                </c:pt>
                <c:pt idx="1703">
                  <c:v>42300</c:v>
                </c:pt>
                <c:pt idx="1704">
                  <c:v>42303</c:v>
                </c:pt>
                <c:pt idx="1705">
                  <c:v>42304</c:v>
                </c:pt>
                <c:pt idx="1706">
                  <c:v>42305</c:v>
                </c:pt>
                <c:pt idx="1707">
                  <c:v>42306</c:v>
                </c:pt>
                <c:pt idx="1708">
                  <c:v>42307</c:v>
                </c:pt>
                <c:pt idx="1709">
                  <c:v>42310</c:v>
                </c:pt>
                <c:pt idx="1710">
                  <c:v>42311</c:v>
                </c:pt>
                <c:pt idx="1711">
                  <c:v>42312</c:v>
                </c:pt>
                <c:pt idx="1712">
                  <c:v>42313</c:v>
                </c:pt>
                <c:pt idx="1713">
                  <c:v>42314</c:v>
                </c:pt>
                <c:pt idx="1714">
                  <c:v>42317</c:v>
                </c:pt>
                <c:pt idx="1715">
                  <c:v>42319</c:v>
                </c:pt>
                <c:pt idx="1716">
                  <c:v>42320</c:v>
                </c:pt>
                <c:pt idx="1717">
                  <c:v>42321</c:v>
                </c:pt>
                <c:pt idx="1718">
                  <c:v>42324</c:v>
                </c:pt>
                <c:pt idx="1719">
                  <c:v>42325</c:v>
                </c:pt>
                <c:pt idx="1720">
                  <c:v>42326</c:v>
                </c:pt>
                <c:pt idx="1721">
                  <c:v>42327</c:v>
                </c:pt>
                <c:pt idx="1722">
                  <c:v>42328</c:v>
                </c:pt>
                <c:pt idx="1723">
                  <c:v>42331</c:v>
                </c:pt>
                <c:pt idx="1724">
                  <c:v>42332</c:v>
                </c:pt>
                <c:pt idx="1725">
                  <c:v>42333</c:v>
                </c:pt>
                <c:pt idx="1726">
                  <c:v>42334</c:v>
                </c:pt>
                <c:pt idx="1727">
                  <c:v>42335</c:v>
                </c:pt>
                <c:pt idx="1728">
                  <c:v>42338</c:v>
                </c:pt>
                <c:pt idx="1729">
                  <c:v>42339</c:v>
                </c:pt>
                <c:pt idx="1730">
                  <c:v>42340</c:v>
                </c:pt>
                <c:pt idx="1731">
                  <c:v>42341</c:v>
                </c:pt>
                <c:pt idx="1732">
                  <c:v>42342</c:v>
                </c:pt>
                <c:pt idx="1733">
                  <c:v>42345</c:v>
                </c:pt>
                <c:pt idx="1734">
                  <c:v>42346</c:v>
                </c:pt>
                <c:pt idx="1735">
                  <c:v>42347</c:v>
                </c:pt>
                <c:pt idx="1736">
                  <c:v>42348</c:v>
                </c:pt>
                <c:pt idx="1737">
                  <c:v>42349</c:v>
                </c:pt>
                <c:pt idx="1738">
                  <c:v>42352</c:v>
                </c:pt>
                <c:pt idx="1739">
                  <c:v>42353</c:v>
                </c:pt>
                <c:pt idx="1740">
                  <c:v>42354</c:v>
                </c:pt>
                <c:pt idx="1741">
                  <c:v>42355</c:v>
                </c:pt>
                <c:pt idx="1742">
                  <c:v>42356</c:v>
                </c:pt>
                <c:pt idx="1743">
                  <c:v>42359</c:v>
                </c:pt>
                <c:pt idx="1744">
                  <c:v>42360</c:v>
                </c:pt>
                <c:pt idx="1745">
                  <c:v>42361</c:v>
                </c:pt>
                <c:pt idx="1746">
                  <c:v>42362</c:v>
                </c:pt>
                <c:pt idx="1747">
                  <c:v>42366</c:v>
                </c:pt>
                <c:pt idx="1748">
                  <c:v>42367</c:v>
                </c:pt>
                <c:pt idx="1749">
                  <c:v>42368</c:v>
                </c:pt>
                <c:pt idx="1750">
                  <c:v>42369</c:v>
                </c:pt>
                <c:pt idx="1751">
                  <c:v>42370</c:v>
                </c:pt>
                <c:pt idx="1752">
                  <c:v>42374</c:v>
                </c:pt>
                <c:pt idx="1753">
                  <c:v>42375</c:v>
                </c:pt>
                <c:pt idx="1754">
                  <c:v>42376</c:v>
                </c:pt>
                <c:pt idx="1755">
                  <c:v>42377</c:v>
                </c:pt>
                <c:pt idx="1756">
                  <c:v>42380</c:v>
                </c:pt>
                <c:pt idx="1757">
                  <c:v>42381</c:v>
                </c:pt>
                <c:pt idx="1758">
                  <c:v>42382</c:v>
                </c:pt>
                <c:pt idx="1759">
                  <c:v>42383</c:v>
                </c:pt>
                <c:pt idx="1760">
                  <c:v>42384</c:v>
                </c:pt>
                <c:pt idx="1761">
                  <c:v>42387</c:v>
                </c:pt>
                <c:pt idx="1762">
                  <c:v>42388</c:v>
                </c:pt>
                <c:pt idx="1763">
                  <c:v>42389</c:v>
                </c:pt>
                <c:pt idx="1764">
                  <c:v>42390</c:v>
                </c:pt>
                <c:pt idx="1765">
                  <c:v>42391</c:v>
                </c:pt>
                <c:pt idx="1766">
                  <c:v>42394</c:v>
                </c:pt>
                <c:pt idx="1767">
                  <c:v>42395</c:v>
                </c:pt>
                <c:pt idx="1768">
                  <c:v>42396</c:v>
                </c:pt>
                <c:pt idx="1769">
                  <c:v>42397</c:v>
                </c:pt>
                <c:pt idx="1770">
                  <c:v>42398</c:v>
                </c:pt>
                <c:pt idx="1771">
                  <c:v>42401</c:v>
                </c:pt>
                <c:pt idx="1772">
                  <c:v>42402</c:v>
                </c:pt>
                <c:pt idx="1773">
                  <c:v>42403</c:v>
                </c:pt>
                <c:pt idx="1774">
                  <c:v>42404</c:v>
                </c:pt>
                <c:pt idx="1775">
                  <c:v>42405</c:v>
                </c:pt>
                <c:pt idx="1776">
                  <c:v>42410</c:v>
                </c:pt>
                <c:pt idx="1777">
                  <c:v>42411</c:v>
                </c:pt>
                <c:pt idx="1778">
                  <c:v>42412</c:v>
                </c:pt>
                <c:pt idx="1779">
                  <c:v>42415</c:v>
                </c:pt>
                <c:pt idx="1780">
                  <c:v>42416</c:v>
                </c:pt>
                <c:pt idx="1781">
                  <c:v>42417</c:v>
                </c:pt>
                <c:pt idx="1782">
                  <c:v>42418</c:v>
                </c:pt>
                <c:pt idx="1783">
                  <c:v>42419</c:v>
                </c:pt>
                <c:pt idx="1784">
                  <c:v>42422</c:v>
                </c:pt>
                <c:pt idx="1785">
                  <c:v>42423</c:v>
                </c:pt>
                <c:pt idx="1786">
                  <c:v>42424</c:v>
                </c:pt>
                <c:pt idx="1787">
                  <c:v>42425</c:v>
                </c:pt>
                <c:pt idx="1788">
                  <c:v>42426</c:v>
                </c:pt>
                <c:pt idx="1789">
                  <c:v>42429</c:v>
                </c:pt>
                <c:pt idx="1790">
                  <c:v>42430</c:v>
                </c:pt>
                <c:pt idx="1791">
                  <c:v>42431</c:v>
                </c:pt>
                <c:pt idx="1792">
                  <c:v>42432</c:v>
                </c:pt>
                <c:pt idx="1793">
                  <c:v>42433</c:v>
                </c:pt>
                <c:pt idx="1794">
                  <c:v>42436</c:v>
                </c:pt>
                <c:pt idx="1795">
                  <c:v>42437</c:v>
                </c:pt>
                <c:pt idx="1796">
                  <c:v>42438</c:v>
                </c:pt>
                <c:pt idx="1797">
                  <c:v>42439</c:v>
                </c:pt>
                <c:pt idx="1798">
                  <c:v>42440</c:v>
                </c:pt>
                <c:pt idx="1799">
                  <c:v>42443</c:v>
                </c:pt>
                <c:pt idx="1800">
                  <c:v>42444</c:v>
                </c:pt>
                <c:pt idx="1801">
                  <c:v>42445</c:v>
                </c:pt>
                <c:pt idx="1802">
                  <c:v>42446</c:v>
                </c:pt>
                <c:pt idx="1803">
                  <c:v>42447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42457</c:v>
                </c:pt>
                <c:pt idx="1809">
                  <c:v>42458</c:v>
                </c:pt>
                <c:pt idx="1810">
                  <c:v>42459</c:v>
                </c:pt>
                <c:pt idx="1811">
                  <c:v>42460</c:v>
                </c:pt>
                <c:pt idx="1812">
                  <c:v>42461</c:v>
                </c:pt>
                <c:pt idx="1813">
                  <c:v>42464</c:v>
                </c:pt>
                <c:pt idx="1814">
                  <c:v>42465</c:v>
                </c:pt>
                <c:pt idx="1815">
                  <c:v>42466</c:v>
                </c:pt>
                <c:pt idx="1816">
                  <c:v>42467</c:v>
                </c:pt>
                <c:pt idx="1817">
                  <c:v>42468</c:v>
                </c:pt>
                <c:pt idx="1818">
                  <c:v>42471</c:v>
                </c:pt>
                <c:pt idx="1819">
                  <c:v>42472</c:v>
                </c:pt>
                <c:pt idx="1820">
                  <c:v>42473</c:v>
                </c:pt>
                <c:pt idx="1821">
                  <c:v>42474</c:v>
                </c:pt>
                <c:pt idx="1822">
                  <c:v>42475</c:v>
                </c:pt>
                <c:pt idx="1823">
                  <c:v>42478</c:v>
                </c:pt>
                <c:pt idx="1824">
                  <c:v>42479</c:v>
                </c:pt>
                <c:pt idx="1825">
                  <c:v>42480</c:v>
                </c:pt>
                <c:pt idx="1826">
                  <c:v>42481</c:v>
                </c:pt>
                <c:pt idx="1827">
                  <c:v>42482</c:v>
                </c:pt>
                <c:pt idx="1828">
                  <c:v>42485</c:v>
                </c:pt>
                <c:pt idx="1829">
                  <c:v>42486</c:v>
                </c:pt>
                <c:pt idx="1830">
                  <c:v>42487</c:v>
                </c:pt>
                <c:pt idx="1831">
                  <c:v>42488</c:v>
                </c:pt>
                <c:pt idx="1832">
                  <c:v>42489</c:v>
                </c:pt>
                <c:pt idx="1833">
                  <c:v>42492</c:v>
                </c:pt>
                <c:pt idx="1834">
                  <c:v>42493</c:v>
                </c:pt>
                <c:pt idx="1835">
                  <c:v>42494</c:v>
                </c:pt>
                <c:pt idx="1836">
                  <c:v>42495</c:v>
                </c:pt>
                <c:pt idx="1837">
                  <c:v>42496</c:v>
                </c:pt>
                <c:pt idx="1838">
                  <c:v>42499</c:v>
                </c:pt>
                <c:pt idx="1839">
                  <c:v>42500</c:v>
                </c:pt>
                <c:pt idx="1840">
                  <c:v>42501</c:v>
                </c:pt>
                <c:pt idx="1841">
                  <c:v>42502</c:v>
                </c:pt>
                <c:pt idx="1842">
                  <c:v>42503</c:v>
                </c:pt>
                <c:pt idx="1843">
                  <c:v>42506</c:v>
                </c:pt>
                <c:pt idx="1844">
                  <c:v>42507</c:v>
                </c:pt>
                <c:pt idx="1845">
                  <c:v>42508</c:v>
                </c:pt>
                <c:pt idx="1846">
                  <c:v>42509</c:v>
                </c:pt>
                <c:pt idx="1847">
                  <c:v>42510</c:v>
                </c:pt>
                <c:pt idx="1848">
                  <c:v>42513</c:v>
                </c:pt>
                <c:pt idx="1849">
                  <c:v>42514</c:v>
                </c:pt>
                <c:pt idx="1850">
                  <c:v>42515</c:v>
                </c:pt>
                <c:pt idx="1851">
                  <c:v>42516</c:v>
                </c:pt>
                <c:pt idx="1852">
                  <c:v>42517</c:v>
                </c:pt>
                <c:pt idx="1853">
                  <c:v>42521</c:v>
                </c:pt>
                <c:pt idx="1854">
                  <c:v>42522</c:v>
                </c:pt>
                <c:pt idx="1855">
                  <c:v>42523</c:v>
                </c:pt>
                <c:pt idx="1856">
                  <c:v>42524</c:v>
                </c:pt>
                <c:pt idx="1857">
                  <c:v>42527</c:v>
                </c:pt>
                <c:pt idx="1858">
                  <c:v>42528</c:v>
                </c:pt>
                <c:pt idx="1859">
                  <c:v>42529</c:v>
                </c:pt>
                <c:pt idx="1860">
                  <c:v>42530</c:v>
                </c:pt>
                <c:pt idx="1861">
                  <c:v>42531</c:v>
                </c:pt>
                <c:pt idx="1862">
                  <c:v>42534</c:v>
                </c:pt>
                <c:pt idx="1863">
                  <c:v>42535</c:v>
                </c:pt>
                <c:pt idx="1864">
                  <c:v>42536</c:v>
                </c:pt>
                <c:pt idx="1865">
                  <c:v>42537</c:v>
                </c:pt>
                <c:pt idx="1866">
                  <c:v>42538</c:v>
                </c:pt>
                <c:pt idx="1867">
                  <c:v>42541</c:v>
                </c:pt>
                <c:pt idx="1868">
                  <c:v>42542</c:v>
                </c:pt>
                <c:pt idx="1869">
                  <c:v>42543</c:v>
                </c:pt>
                <c:pt idx="1870">
                  <c:v>42544</c:v>
                </c:pt>
                <c:pt idx="1871">
                  <c:v>42545</c:v>
                </c:pt>
                <c:pt idx="1872">
                  <c:v>42548</c:v>
                </c:pt>
                <c:pt idx="1873">
                  <c:v>42549</c:v>
                </c:pt>
                <c:pt idx="1874">
                  <c:v>42550</c:v>
                </c:pt>
                <c:pt idx="1875">
                  <c:v>42551</c:v>
                </c:pt>
                <c:pt idx="1876">
                  <c:v>42552</c:v>
                </c:pt>
                <c:pt idx="1877">
                  <c:v>42555</c:v>
                </c:pt>
                <c:pt idx="1878">
                  <c:v>42556</c:v>
                </c:pt>
                <c:pt idx="1879">
                  <c:v>42557</c:v>
                </c:pt>
                <c:pt idx="1880">
                  <c:v>42558</c:v>
                </c:pt>
                <c:pt idx="1881">
                  <c:v>42559</c:v>
                </c:pt>
                <c:pt idx="1882">
                  <c:v>42562</c:v>
                </c:pt>
                <c:pt idx="1883">
                  <c:v>42563</c:v>
                </c:pt>
                <c:pt idx="1884">
                  <c:v>42564</c:v>
                </c:pt>
                <c:pt idx="1885">
                  <c:v>42565</c:v>
                </c:pt>
                <c:pt idx="1886">
                  <c:v>42566</c:v>
                </c:pt>
                <c:pt idx="1887">
                  <c:v>42569</c:v>
                </c:pt>
                <c:pt idx="1888">
                  <c:v>42570</c:v>
                </c:pt>
                <c:pt idx="1889">
                  <c:v>42571</c:v>
                </c:pt>
                <c:pt idx="1890">
                  <c:v>42572</c:v>
                </c:pt>
                <c:pt idx="1891">
                  <c:v>42573</c:v>
                </c:pt>
                <c:pt idx="1892">
                  <c:v>42576</c:v>
                </c:pt>
                <c:pt idx="1893">
                  <c:v>42577</c:v>
                </c:pt>
                <c:pt idx="1894">
                  <c:v>42578</c:v>
                </c:pt>
                <c:pt idx="1895">
                  <c:v>42579</c:v>
                </c:pt>
                <c:pt idx="1896">
                  <c:v>42580</c:v>
                </c:pt>
                <c:pt idx="1897">
                  <c:v>42583</c:v>
                </c:pt>
                <c:pt idx="1898">
                  <c:v>42584</c:v>
                </c:pt>
                <c:pt idx="1899">
                  <c:v>42585</c:v>
                </c:pt>
                <c:pt idx="1900">
                  <c:v>42586</c:v>
                </c:pt>
                <c:pt idx="1901">
                  <c:v>42587</c:v>
                </c:pt>
                <c:pt idx="1902">
                  <c:v>42590</c:v>
                </c:pt>
                <c:pt idx="1903">
                  <c:v>42591</c:v>
                </c:pt>
                <c:pt idx="1904">
                  <c:v>42592</c:v>
                </c:pt>
                <c:pt idx="1905">
                  <c:v>42593</c:v>
                </c:pt>
                <c:pt idx="1906">
                  <c:v>42594</c:v>
                </c:pt>
                <c:pt idx="1907">
                  <c:v>42597</c:v>
                </c:pt>
                <c:pt idx="1908">
                  <c:v>42598</c:v>
                </c:pt>
                <c:pt idx="1909">
                  <c:v>42599</c:v>
                </c:pt>
                <c:pt idx="1910">
                  <c:v>42600</c:v>
                </c:pt>
                <c:pt idx="1911">
                  <c:v>42601</c:v>
                </c:pt>
                <c:pt idx="1912">
                  <c:v>42604</c:v>
                </c:pt>
                <c:pt idx="1913">
                  <c:v>42605</c:v>
                </c:pt>
                <c:pt idx="1914">
                  <c:v>42606</c:v>
                </c:pt>
                <c:pt idx="1915">
                  <c:v>42607</c:v>
                </c:pt>
                <c:pt idx="1916">
                  <c:v>42608</c:v>
                </c:pt>
                <c:pt idx="1917">
                  <c:v>42611</c:v>
                </c:pt>
                <c:pt idx="1918">
                  <c:v>42612</c:v>
                </c:pt>
                <c:pt idx="1919">
                  <c:v>42613</c:v>
                </c:pt>
                <c:pt idx="1920">
                  <c:v>42614</c:v>
                </c:pt>
                <c:pt idx="1921">
                  <c:v>42615</c:v>
                </c:pt>
                <c:pt idx="1922">
                  <c:v>42618</c:v>
                </c:pt>
                <c:pt idx="1923">
                  <c:v>42619</c:v>
                </c:pt>
                <c:pt idx="1924">
                  <c:v>42620</c:v>
                </c:pt>
                <c:pt idx="1925">
                  <c:v>42621</c:v>
                </c:pt>
                <c:pt idx="1926">
                  <c:v>42622</c:v>
                </c:pt>
                <c:pt idx="1927">
                  <c:v>42625</c:v>
                </c:pt>
                <c:pt idx="1928">
                  <c:v>42626</c:v>
                </c:pt>
                <c:pt idx="1929">
                  <c:v>42627</c:v>
                </c:pt>
                <c:pt idx="1930">
                  <c:v>42628</c:v>
                </c:pt>
                <c:pt idx="1931">
                  <c:v>42629</c:v>
                </c:pt>
                <c:pt idx="1932">
                  <c:v>42632</c:v>
                </c:pt>
                <c:pt idx="1933">
                  <c:v>42633</c:v>
                </c:pt>
                <c:pt idx="1934">
                  <c:v>42634</c:v>
                </c:pt>
                <c:pt idx="1935">
                  <c:v>42635</c:v>
                </c:pt>
                <c:pt idx="1936">
                  <c:v>42636</c:v>
                </c:pt>
                <c:pt idx="1937">
                  <c:v>42639</c:v>
                </c:pt>
                <c:pt idx="1938">
                  <c:v>42640</c:v>
                </c:pt>
                <c:pt idx="1939">
                  <c:v>42641</c:v>
                </c:pt>
                <c:pt idx="1940">
                  <c:v>42642</c:v>
                </c:pt>
                <c:pt idx="1941">
                  <c:v>42643</c:v>
                </c:pt>
                <c:pt idx="1942">
                  <c:v>42646</c:v>
                </c:pt>
                <c:pt idx="1943">
                  <c:v>42647</c:v>
                </c:pt>
                <c:pt idx="1944">
                  <c:v>42648</c:v>
                </c:pt>
                <c:pt idx="1945">
                  <c:v>42649</c:v>
                </c:pt>
                <c:pt idx="1946">
                  <c:v>42650</c:v>
                </c:pt>
                <c:pt idx="1947">
                  <c:v>42653</c:v>
                </c:pt>
                <c:pt idx="1948">
                  <c:v>42654</c:v>
                </c:pt>
                <c:pt idx="1949">
                  <c:v>42655</c:v>
                </c:pt>
                <c:pt idx="1950">
                  <c:v>42656</c:v>
                </c:pt>
                <c:pt idx="1951">
                  <c:v>42657</c:v>
                </c:pt>
                <c:pt idx="1952">
                  <c:v>42660</c:v>
                </c:pt>
                <c:pt idx="1953">
                  <c:v>42661</c:v>
                </c:pt>
                <c:pt idx="1954">
                  <c:v>42662</c:v>
                </c:pt>
                <c:pt idx="1955">
                  <c:v>42663</c:v>
                </c:pt>
                <c:pt idx="1956">
                  <c:v>42664</c:v>
                </c:pt>
                <c:pt idx="1957">
                  <c:v>42667</c:v>
                </c:pt>
                <c:pt idx="1958">
                  <c:v>42668</c:v>
                </c:pt>
                <c:pt idx="1959">
                  <c:v>42669</c:v>
                </c:pt>
                <c:pt idx="1960">
                  <c:v>42670</c:v>
                </c:pt>
                <c:pt idx="1961">
                  <c:v>42671</c:v>
                </c:pt>
                <c:pt idx="1962">
                  <c:v>42674</c:v>
                </c:pt>
                <c:pt idx="1963">
                  <c:v>42675</c:v>
                </c:pt>
                <c:pt idx="1964">
                  <c:v>42676</c:v>
                </c:pt>
                <c:pt idx="1965">
                  <c:v>42677</c:v>
                </c:pt>
                <c:pt idx="1966">
                  <c:v>42678</c:v>
                </c:pt>
                <c:pt idx="1967">
                  <c:v>42681</c:v>
                </c:pt>
                <c:pt idx="1968">
                  <c:v>42682</c:v>
                </c:pt>
                <c:pt idx="1969">
                  <c:v>42683</c:v>
                </c:pt>
                <c:pt idx="1970">
                  <c:v>42684</c:v>
                </c:pt>
                <c:pt idx="1971">
                  <c:v>42685</c:v>
                </c:pt>
                <c:pt idx="1972">
                  <c:v>42688</c:v>
                </c:pt>
                <c:pt idx="1973">
                  <c:v>42689</c:v>
                </c:pt>
                <c:pt idx="1974">
                  <c:v>42690</c:v>
                </c:pt>
                <c:pt idx="1975">
                  <c:v>42691</c:v>
                </c:pt>
                <c:pt idx="1976">
                  <c:v>42692</c:v>
                </c:pt>
                <c:pt idx="1977">
                  <c:v>42695</c:v>
                </c:pt>
                <c:pt idx="1978">
                  <c:v>42696</c:v>
                </c:pt>
                <c:pt idx="1979">
                  <c:v>42697</c:v>
                </c:pt>
                <c:pt idx="1980">
                  <c:v>42698</c:v>
                </c:pt>
                <c:pt idx="1981">
                  <c:v>42699</c:v>
                </c:pt>
                <c:pt idx="1982">
                  <c:v>42702</c:v>
                </c:pt>
                <c:pt idx="1983">
                  <c:v>42703</c:v>
                </c:pt>
                <c:pt idx="1984">
                  <c:v>42704</c:v>
                </c:pt>
                <c:pt idx="1985">
                  <c:v>42705</c:v>
                </c:pt>
                <c:pt idx="1986">
                  <c:v>42706</c:v>
                </c:pt>
                <c:pt idx="1987">
                  <c:v>42709</c:v>
                </c:pt>
                <c:pt idx="1988">
                  <c:v>42710</c:v>
                </c:pt>
                <c:pt idx="1989">
                  <c:v>42711</c:v>
                </c:pt>
                <c:pt idx="1990">
                  <c:v>42712</c:v>
                </c:pt>
                <c:pt idx="1991">
                  <c:v>42713</c:v>
                </c:pt>
                <c:pt idx="1992">
                  <c:v>42716</c:v>
                </c:pt>
                <c:pt idx="1993">
                  <c:v>42717</c:v>
                </c:pt>
                <c:pt idx="1994">
                  <c:v>42718</c:v>
                </c:pt>
                <c:pt idx="1995">
                  <c:v>42719</c:v>
                </c:pt>
                <c:pt idx="1996">
                  <c:v>42720</c:v>
                </c:pt>
                <c:pt idx="1997">
                  <c:v>42723</c:v>
                </c:pt>
                <c:pt idx="1998">
                  <c:v>42724</c:v>
                </c:pt>
                <c:pt idx="1999">
                  <c:v>42725</c:v>
                </c:pt>
                <c:pt idx="2000">
                  <c:v>42726</c:v>
                </c:pt>
                <c:pt idx="2001">
                  <c:v>42727</c:v>
                </c:pt>
                <c:pt idx="2002">
                  <c:v>42730</c:v>
                </c:pt>
                <c:pt idx="2003">
                  <c:v>42731</c:v>
                </c:pt>
                <c:pt idx="2004">
                  <c:v>42732</c:v>
                </c:pt>
                <c:pt idx="2005">
                  <c:v>42733</c:v>
                </c:pt>
                <c:pt idx="2006">
                  <c:v>42734</c:v>
                </c:pt>
                <c:pt idx="2007">
                  <c:v>42737</c:v>
                </c:pt>
                <c:pt idx="2008">
                  <c:v>42738</c:v>
                </c:pt>
                <c:pt idx="2009">
                  <c:v>42739</c:v>
                </c:pt>
                <c:pt idx="2010">
                  <c:v>42740</c:v>
                </c:pt>
                <c:pt idx="2011">
                  <c:v>42741</c:v>
                </c:pt>
                <c:pt idx="2012">
                  <c:v>42744</c:v>
                </c:pt>
                <c:pt idx="2013">
                  <c:v>42745</c:v>
                </c:pt>
                <c:pt idx="2014">
                  <c:v>42746</c:v>
                </c:pt>
                <c:pt idx="2015">
                  <c:v>42747</c:v>
                </c:pt>
                <c:pt idx="2016">
                  <c:v>42748</c:v>
                </c:pt>
                <c:pt idx="2017">
                  <c:v>42751</c:v>
                </c:pt>
                <c:pt idx="2018">
                  <c:v>42752</c:v>
                </c:pt>
                <c:pt idx="2019">
                  <c:v>42753</c:v>
                </c:pt>
                <c:pt idx="2020">
                  <c:v>42754</c:v>
                </c:pt>
                <c:pt idx="2021">
                  <c:v>42755</c:v>
                </c:pt>
                <c:pt idx="2022">
                  <c:v>42758</c:v>
                </c:pt>
                <c:pt idx="2023">
                  <c:v>42759</c:v>
                </c:pt>
                <c:pt idx="2024">
                  <c:v>42760</c:v>
                </c:pt>
                <c:pt idx="2025">
                  <c:v>42761</c:v>
                </c:pt>
                <c:pt idx="2026">
                  <c:v>42762</c:v>
                </c:pt>
                <c:pt idx="2027">
                  <c:v>42765</c:v>
                </c:pt>
                <c:pt idx="2028">
                  <c:v>42766</c:v>
                </c:pt>
                <c:pt idx="2029">
                  <c:v>42767</c:v>
                </c:pt>
                <c:pt idx="2030">
                  <c:v>42768</c:v>
                </c:pt>
                <c:pt idx="2031">
                  <c:v>42769</c:v>
                </c:pt>
                <c:pt idx="2032">
                  <c:v>42772</c:v>
                </c:pt>
                <c:pt idx="2033">
                  <c:v>42773</c:v>
                </c:pt>
                <c:pt idx="2034">
                  <c:v>42774</c:v>
                </c:pt>
                <c:pt idx="2035">
                  <c:v>42775</c:v>
                </c:pt>
                <c:pt idx="2036">
                  <c:v>42776</c:v>
                </c:pt>
                <c:pt idx="2037">
                  <c:v>42779</c:v>
                </c:pt>
                <c:pt idx="2038">
                  <c:v>42780</c:v>
                </c:pt>
                <c:pt idx="2039">
                  <c:v>42781</c:v>
                </c:pt>
                <c:pt idx="2040">
                  <c:v>42782</c:v>
                </c:pt>
                <c:pt idx="2041">
                  <c:v>42783</c:v>
                </c:pt>
                <c:pt idx="2042">
                  <c:v>42786</c:v>
                </c:pt>
                <c:pt idx="2043">
                  <c:v>42787</c:v>
                </c:pt>
                <c:pt idx="2044">
                  <c:v>42788</c:v>
                </c:pt>
                <c:pt idx="2045">
                  <c:v>42789</c:v>
                </c:pt>
                <c:pt idx="2046">
                  <c:v>42790</c:v>
                </c:pt>
                <c:pt idx="2047">
                  <c:v>42793</c:v>
                </c:pt>
                <c:pt idx="2048">
                  <c:v>42794</c:v>
                </c:pt>
                <c:pt idx="2049">
                  <c:v>42795</c:v>
                </c:pt>
                <c:pt idx="2050">
                  <c:v>42796</c:v>
                </c:pt>
                <c:pt idx="2051">
                  <c:v>42797</c:v>
                </c:pt>
                <c:pt idx="2052">
                  <c:v>42800</c:v>
                </c:pt>
                <c:pt idx="2053">
                  <c:v>42801</c:v>
                </c:pt>
                <c:pt idx="2054">
                  <c:v>42802</c:v>
                </c:pt>
                <c:pt idx="2055">
                  <c:v>42803</c:v>
                </c:pt>
                <c:pt idx="2056">
                  <c:v>42804</c:v>
                </c:pt>
                <c:pt idx="2057">
                  <c:v>42807</c:v>
                </c:pt>
                <c:pt idx="2058">
                  <c:v>42808</c:v>
                </c:pt>
                <c:pt idx="2059">
                  <c:v>42809</c:v>
                </c:pt>
                <c:pt idx="2060">
                  <c:v>42810</c:v>
                </c:pt>
                <c:pt idx="2061">
                  <c:v>42811</c:v>
                </c:pt>
                <c:pt idx="2062">
                  <c:v>42814</c:v>
                </c:pt>
                <c:pt idx="2063">
                  <c:v>42815</c:v>
                </c:pt>
                <c:pt idx="2064">
                  <c:v>42816</c:v>
                </c:pt>
                <c:pt idx="2065">
                  <c:v>42817</c:v>
                </c:pt>
                <c:pt idx="2066">
                  <c:v>42818</c:v>
                </c:pt>
                <c:pt idx="2067">
                  <c:v>42821</c:v>
                </c:pt>
                <c:pt idx="2068">
                  <c:v>42822</c:v>
                </c:pt>
                <c:pt idx="2069">
                  <c:v>42823</c:v>
                </c:pt>
                <c:pt idx="2070">
                  <c:v>42824</c:v>
                </c:pt>
                <c:pt idx="2071">
                  <c:v>42825</c:v>
                </c:pt>
                <c:pt idx="2072">
                  <c:v>42828</c:v>
                </c:pt>
                <c:pt idx="2073">
                  <c:v>42829</c:v>
                </c:pt>
                <c:pt idx="2074">
                  <c:v>42830</c:v>
                </c:pt>
                <c:pt idx="2075">
                  <c:v>42831</c:v>
                </c:pt>
                <c:pt idx="2076">
                  <c:v>42832</c:v>
                </c:pt>
                <c:pt idx="2077">
                  <c:v>42835</c:v>
                </c:pt>
                <c:pt idx="2078">
                  <c:v>42836</c:v>
                </c:pt>
                <c:pt idx="2079">
                  <c:v>42837</c:v>
                </c:pt>
                <c:pt idx="2080">
                  <c:v>42838</c:v>
                </c:pt>
                <c:pt idx="2081">
                  <c:v>42842</c:v>
                </c:pt>
                <c:pt idx="2082">
                  <c:v>42843</c:v>
                </c:pt>
                <c:pt idx="2083">
                  <c:v>42844</c:v>
                </c:pt>
                <c:pt idx="2084">
                  <c:v>42845</c:v>
                </c:pt>
                <c:pt idx="2085">
                  <c:v>42846</c:v>
                </c:pt>
                <c:pt idx="2086">
                  <c:v>42849</c:v>
                </c:pt>
                <c:pt idx="2087">
                  <c:v>42850</c:v>
                </c:pt>
                <c:pt idx="2088">
                  <c:v>42851</c:v>
                </c:pt>
                <c:pt idx="2089">
                  <c:v>42852</c:v>
                </c:pt>
                <c:pt idx="2090">
                  <c:v>42853</c:v>
                </c:pt>
                <c:pt idx="2091">
                  <c:v>42856</c:v>
                </c:pt>
                <c:pt idx="2092">
                  <c:v>42857</c:v>
                </c:pt>
                <c:pt idx="2093">
                  <c:v>42858</c:v>
                </c:pt>
                <c:pt idx="2094">
                  <c:v>42859</c:v>
                </c:pt>
                <c:pt idx="2095">
                  <c:v>42860</c:v>
                </c:pt>
                <c:pt idx="2096">
                  <c:v>42863</c:v>
                </c:pt>
                <c:pt idx="2097">
                  <c:v>42864</c:v>
                </c:pt>
                <c:pt idx="2098">
                  <c:v>42865</c:v>
                </c:pt>
                <c:pt idx="2099">
                  <c:v>42866</c:v>
                </c:pt>
                <c:pt idx="2100">
                  <c:v>42867</c:v>
                </c:pt>
                <c:pt idx="2101">
                  <c:v>42870</c:v>
                </c:pt>
                <c:pt idx="2102">
                  <c:v>42871</c:v>
                </c:pt>
                <c:pt idx="2103">
                  <c:v>42872</c:v>
                </c:pt>
                <c:pt idx="2104">
                  <c:v>42873</c:v>
                </c:pt>
                <c:pt idx="2105">
                  <c:v>42874</c:v>
                </c:pt>
                <c:pt idx="2106">
                  <c:v>42877</c:v>
                </c:pt>
                <c:pt idx="2107">
                  <c:v>42878</c:v>
                </c:pt>
                <c:pt idx="2108">
                  <c:v>42879</c:v>
                </c:pt>
                <c:pt idx="2109">
                  <c:v>42880</c:v>
                </c:pt>
                <c:pt idx="2110">
                  <c:v>42881</c:v>
                </c:pt>
                <c:pt idx="2111">
                  <c:v>42884</c:v>
                </c:pt>
                <c:pt idx="2112">
                  <c:v>42885</c:v>
                </c:pt>
                <c:pt idx="2113">
                  <c:v>42886</c:v>
                </c:pt>
                <c:pt idx="2114">
                  <c:v>42887</c:v>
                </c:pt>
                <c:pt idx="2115">
                  <c:v>42888</c:v>
                </c:pt>
                <c:pt idx="2116">
                  <c:v>42891</c:v>
                </c:pt>
                <c:pt idx="2117">
                  <c:v>42892</c:v>
                </c:pt>
                <c:pt idx="2118">
                  <c:v>42893</c:v>
                </c:pt>
                <c:pt idx="2119">
                  <c:v>42894</c:v>
                </c:pt>
                <c:pt idx="2120">
                  <c:v>42895</c:v>
                </c:pt>
                <c:pt idx="2121">
                  <c:v>42898</c:v>
                </c:pt>
                <c:pt idx="2122">
                  <c:v>42899</c:v>
                </c:pt>
                <c:pt idx="2123">
                  <c:v>42900</c:v>
                </c:pt>
                <c:pt idx="2124">
                  <c:v>42901</c:v>
                </c:pt>
                <c:pt idx="2125">
                  <c:v>42902</c:v>
                </c:pt>
                <c:pt idx="2126">
                  <c:v>42905</c:v>
                </c:pt>
                <c:pt idx="2127">
                  <c:v>42906</c:v>
                </c:pt>
                <c:pt idx="2128">
                  <c:v>42907</c:v>
                </c:pt>
                <c:pt idx="2129">
                  <c:v>42908</c:v>
                </c:pt>
                <c:pt idx="2130">
                  <c:v>42909</c:v>
                </c:pt>
                <c:pt idx="2131">
                  <c:v>42912</c:v>
                </c:pt>
                <c:pt idx="2132">
                  <c:v>42913</c:v>
                </c:pt>
                <c:pt idx="2133">
                  <c:v>42914</c:v>
                </c:pt>
                <c:pt idx="2134">
                  <c:v>42915</c:v>
                </c:pt>
                <c:pt idx="2135">
                  <c:v>42916</c:v>
                </c:pt>
                <c:pt idx="2136">
                  <c:v>42919</c:v>
                </c:pt>
                <c:pt idx="2137">
                  <c:v>42920</c:v>
                </c:pt>
                <c:pt idx="2138">
                  <c:v>42921</c:v>
                </c:pt>
                <c:pt idx="2139">
                  <c:v>42922</c:v>
                </c:pt>
                <c:pt idx="2140">
                  <c:v>42923</c:v>
                </c:pt>
                <c:pt idx="2141">
                  <c:v>42926</c:v>
                </c:pt>
                <c:pt idx="2142">
                  <c:v>42927</c:v>
                </c:pt>
                <c:pt idx="2143">
                  <c:v>42928</c:v>
                </c:pt>
                <c:pt idx="2144">
                  <c:v>42929</c:v>
                </c:pt>
                <c:pt idx="2145">
                  <c:v>42930</c:v>
                </c:pt>
                <c:pt idx="2146">
                  <c:v>42933</c:v>
                </c:pt>
                <c:pt idx="2147">
                  <c:v>42934</c:v>
                </c:pt>
                <c:pt idx="2148">
                  <c:v>42935</c:v>
                </c:pt>
                <c:pt idx="2149">
                  <c:v>42936</c:v>
                </c:pt>
                <c:pt idx="2150">
                  <c:v>42937</c:v>
                </c:pt>
                <c:pt idx="2151">
                  <c:v>42940</c:v>
                </c:pt>
                <c:pt idx="2152">
                  <c:v>42941</c:v>
                </c:pt>
                <c:pt idx="2153">
                  <c:v>42942</c:v>
                </c:pt>
                <c:pt idx="2154">
                  <c:v>42943</c:v>
                </c:pt>
                <c:pt idx="2155">
                  <c:v>42944</c:v>
                </c:pt>
                <c:pt idx="2156">
                  <c:v>42947</c:v>
                </c:pt>
                <c:pt idx="2157">
                  <c:v>42948</c:v>
                </c:pt>
                <c:pt idx="2158">
                  <c:v>42949</c:v>
                </c:pt>
                <c:pt idx="2159">
                  <c:v>42950</c:v>
                </c:pt>
                <c:pt idx="2160">
                  <c:v>42951</c:v>
                </c:pt>
                <c:pt idx="2161">
                  <c:v>42954</c:v>
                </c:pt>
                <c:pt idx="2162">
                  <c:v>42955</c:v>
                </c:pt>
                <c:pt idx="2163">
                  <c:v>42956</c:v>
                </c:pt>
                <c:pt idx="2164">
                  <c:v>42957</c:v>
                </c:pt>
                <c:pt idx="2165">
                  <c:v>42958</c:v>
                </c:pt>
                <c:pt idx="2166">
                  <c:v>42961</c:v>
                </c:pt>
                <c:pt idx="2167">
                  <c:v>42962</c:v>
                </c:pt>
                <c:pt idx="2168">
                  <c:v>42963</c:v>
                </c:pt>
                <c:pt idx="2169">
                  <c:v>42964</c:v>
                </c:pt>
                <c:pt idx="2170">
                  <c:v>42965</c:v>
                </c:pt>
                <c:pt idx="2171">
                  <c:v>42968</c:v>
                </c:pt>
                <c:pt idx="2172">
                  <c:v>42969</c:v>
                </c:pt>
                <c:pt idx="2173">
                  <c:v>42970</c:v>
                </c:pt>
                <c:pt idx="2174">
                  <c:v>42971</c:v>
                </c:pt>
                <c:pt idx="2175">
                  <c:v>42972</c:v>
                </c:pt>
                <c:pt idx="2176">
                  <c:v>42975</c:v>
                </c:pt>
                <c:pt idx="2177">
                  <c:v>42976</c:v>
                </c:pt>
                <c:pt idx="2178">
                  <c:v>42977</c:v>
                </c:pt>
                <c:pt idx="2179">
                  <c:v>42978</c:v>
                </c:pt>
                <c:pt idx="2180">
                  <c:v>42979</c:v>
                </c:pt>
                <c:pt idx="2181">
                  <c:v>42982</c:v>
                </c:pt>
                <c:pt idx="2182">
                  <c:v>42983</c:v>
                </c:pt>
                <c:pt idx="2183">
                  <c:v>42984</c:v>
                </c:pt>
                <c:pt idx="2184">
                  <c:v>42985</c:v>
                </c:pt>
                <c:pt idx="2185">
                  <c:v>42986</c:v>
                </c:pt>
                <c:pt idx="2186">
                  <c:v>42989</c:v>
                </c:pt>
                <c:pt idx="2187">
                  <c:v>42990</c:v>
                </c:pt>
                <c:pt idx="2188">
                  <c:v>42991</c:v>
                </c:pt>
                <c:pt idx="2189">
                  <c:v>42992</c:v>
                </c:pt>
                <c:pt idx="2190">
                  <c:v>42993</c:v>
                </c:pt>
                <c:pt idx="2191">
                  <c:v>42996</c:v>
                </c:pt>
                <c:pt idx="2192">
                  <c:v>42997</c:v>
                </c:pt>
                <c:pt idx="2193">
                  <c:v>42998</c:v>
                </c:pt>
                <c:pt idx="2194">
                  <c:v>42999</c:v>
                </c:pt>
                <c:pt idx="2195">
                  <c:v>43000</c:v>
                </c:pt>
                <c:pt idx="2196">
                  <c:v>43003</c:v>
                </c:pt>
                <c:pt idx="2197">
                  <c:v>43004</c:v>
                </c:pt>
                <c:pt idx="2198">
                  <c:v>43005</c:v>
                </c:pt>
                <c:pt idx="2199">
                  <c:v>43006</c:v>
                </c:pt>
                <c:pt idx="2200">
                  <c:v>43007</c:v>
                </c:pt>
                <c:pt idx="2201">
                  <c:v>43010</c:v>
                </c:pt>
                <c:pt idx="2202">
                  <c:v>43011</c:v>
                </c:pt>
                <c:pt idx="2203">
                  <c:v>43012</c:v>
                </c:pt>
                <c:pt idx="2204">
                  <c:v>43013</c:v>
                </c:pt>
                <c:pt idx="2205">
                  <c:v>43014</c:v>
                </c:pt>
                <c:pt idx="2206">
                  <c:v>43017</c:v>
                </c:pt>
                <c:pt idx="2207">
                  <c:v>43018</c:v>
                </c:pt>
                <c:pt idx="2208">
                  <c:v>43019</c:v>
                </c:pt>
                <c:pt idx="2209">
                  <c:v>43020</c:v>
                </c:pt>
                <c:pt idx="2210">
                  <c:v>43021</c:v>
                </c:pt>
                <c:pt idx="2211">
                  <c:v>43024</c:v>
                </c:pt>
                <c:pt idx="2212">
                  <c:v>43025</c:v>
                </c:pt>
                <c:pt idx="2213">
                  <c:v>43026</c:v>
                </c:pt>
                <c:pt idx="2214">
                  <c:v>43027</c:v>
                </c:pt>
                <c:pt idx="2215">
                  <c:v>43028</c:v>
                </c:pt>
                <c:pt idx="2216">
                  <c:v>43031</c:v>
                </c:pt>
                <c:pt idx="2217">
                  <c:v>43032</c:v>
                </c:pt>
                <c:pt idx="2218">
                  <c:v>43033</c:v>
                </c:pt>
                <c:pt idx="2219">
                  <c:v>43034</c:v>
                </c:pt>
                <c:pt idx="2220">
                  <c:v>43035</c:v>
                </c:pt>
                <c:pt idx="2221">
                  <c:v>43038</c:v>
                </c:pt>
                <c:pt idx="2222">
                  <c:v>43039</c:v>
                </c:pt>
                <c:pt idx="2223">
                  <c:v>43040</c:v>
                </c:pt>
                <c:pt idx="2224">
                  <c:v>43041</c:v>
                </c:pt>
                <c:pt idx="2225">
                  <c:v>43042</c:v>
                </c:pt>
                <c:pt idx="2226">
                  <c:v>43045</c:v>
                </c:pt>
                <c:pt idx="2227">
                  <c:v>43046</c:v>
                </c:pt>
                <c:pt idx="2228">
                  <c:v>43047</c:v>
                </c:pt>
                <c:pt idx="2229">
                  <c:v>43048</c:v>
                </c:pt>
                <c:pt idx="2230">
                  <c:v>43049</c:v>
                </c:pt>
                <c:pt idx="2231">
                  <c:v>43052</c:v>
                </c:pt>
                <c:pt idx="2232">
                  <c:v>43053</c:v>
                </c:pt>
                <c:pt idx="2233">
                  <c:v>43054</c:v>
                </c:pt>
                <c:pt idx="2234">
                  <c:v>43055</c:v>
                </c:pt>
                <c:pt idx="2235">
                  <c:v>43056</c:v>
                </c:pt>
                <c:pt idx="2236">
                  <c:v>43059</c:v>
                </c:pt>
                <c:pt idx="2237">
                  <c:v>43060</c:v>
                </c:pt>
                <c:pt idx="2238">
                  <c:v>43061</c:v>
                </c:pt>
                <c:pt idx="2239">
                  <c:v>43062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43115</c:v>
                </c:pt>
                <c:pt idx="2275">
                  <c:v>43116</c:v>
                </c:pt>
                <c:pt idx="2276">
                  <c:v>43117</c:v>
                </c:pt>
                <c:pt idx="2277">
                  <c:v>43118</c:v>
                </c:pt>
                <c:pt idx="2278">
                  <c:v>43119</c:v>
                </c:pt>
                <c:pt idx="2279">
                  <c:v>43122</c:v>
                </c:pt>
                <c:pt idx="2280">
                  <c:v>43123</c:v>
                </c:pt>
                <c:pt idx="2281">
                  <c:v>43124</c:v>
                </c:pt>
                <c:pt idx="2282">
                  <c:v>43125</c:v>
                </c:pt>
                <c:pt idx="2283">
                  <c:v>43126</c:v>
                </c:pt>
                <c:pt idx="2284">
                  <c:v>43129</c:v>
                </c:pt>
                <c:pt idx="2285">
                  <c:v>43130</c:v>
                </c:pt>
                <c:pt idx="2286">
                  <c:v>43131</c:v>
                </c:pt>
                <c:pt idx="2287">
                  <c:v>43132</c:v>
                </c:pt>
                <c:pt idx="2288">
                  <c:v>43133</c:v>
                </c:pt>
                <c:pt idx="2289">
                  <c:v>43136</c:v>
                </c:pt>
                <c:pt idx="2290">
                  <c:v>43137</c:v>
                </c:pt>
                <c:pt idx="2291">
                  <c:v>43138</c:v>
                </c:pt>
                <c:pt idx="2292">
                  <c:v>43139</c:v>
                </c:pt>
                <c:pt idx="2293">
                  <c:v>43140</c:v>
                </c:pt>
                <c:pt idx="2294">
                  <c:v>43143</c:v>
                </c:pt>
                <c:pt idx="2295">
                  <c:v>43144</c:v>
                </c:pt>
                <c:pt idx="2296">
                  <c:v>43145</c:v>
                </c:pt>
                <c:pt idx="2297">
                  <c:v>43146</c:v>
                </c:pt>
                <c:pt idx="2298">
                  <c:v>43147</c:v>
                </c:pt>
                <c:pt idx="2299">
                  <c:v>43150</c:v>
                </c:pt>
                <c:pt idx="2300">
                  <c:v>43151</c:v>
                </c:pt>
                <c:pt idx="2301">
                  <c:v>43152</c:v>
                </c:pt>
                <c:pt idx="2302">
                  <c:v>43153</c:v>
                </c:pt>
                <c:pt idx="2303">
                  <c:v>43154</c:v>
                </c:pt>
                <c:pt idx="2304">
                  <c:v>43157</c:v>
                </c:pt>
                <c:pt idx="2305">
                  <c:v>43158</c:v>
                </c:pt>
                <c:pt idx="2306">
                  <c:v>43159</c:v>
                </c:pt>
                <c:pt idx="2307">
                  <c:v>43160</c:v>
                </c:pt>
                <c:pt idx="2308">
                  <c:v>43161</c:v>
                </c:pt>
                <c:pt idx="2309">
                  <c:v>43164</c:v>
                </c:pt>
                <c:pt idx="2310">
                  <c:v>43165</c:v>
                </c:pt>
                <c:pt idx="2311">
                  <c:v>43166</c:v>
                </c:pt>
                <c:pt idx="2312">
                  <c:v>43167</c:v>
                </c:pt>
                <c:pt idx="2313">
                  <c:v>43168</c:v>
                </c:pt>
                <c:pt idx="2314">
                  <c:v>43171</c:v>
                </c:pt>
                <c:pt idx="2315">
                  <c:v>43172</c:v>
                </c:pt>
                <c:pt idx="2316">
                  <c:v>43173</c:v>
                </c:pt>
                <c:pt idx="2317">
                  <c:v>43174</c:v>
                </c:pt>
                <c:pt idx="2318">
                  <c:v>43175</c:v>
                </c:pt>
                <c:pt idx="2319">
                  <c:v>43178</c:v>
                </c:pt>
                <c:pt idx="2320">
                  <c:v>43179</c:v>
                </c:pt>
                <c:pt idx="2321">
                  <c:v>43180</c:v>
                </c:pt>
                <c:pt idx="2322">
                  <c:v>43181</c:v>
                </c:pt>
                <c:pt idx="2323">
                  <c:v>43182</c:v>
                </c:pt>
                <c:pt idx="2324">
                  <c:v>43185</c:v>
                </c:pt>
                <c:pt idx="2325">
                  <c:v>43186</c:v>
                </c:pt>
                <c:pt idx="2326">
                  <c:v>43187</c:v>
                </c:pt>
                <c:pt idx="2327">
                  <c:v>43188</c:v>
                </c:pt>
                <c:pt idx="2328">
                  <c:v>43192</c:v>
                </c:pt>
                <c:pt idx="2329">
                  <c:v>43193</c:v>
                </c:pt>
                <c:pt idx="2330">
                  <c:v>43194</c:v>
                </c:pt>
                <c:pt idx="2331">
                  <c:v>43195</c:v>
                </c:pt>
                <c:pt idx="2332">
                  <c:v>43196</c:v>
                </c:pt>
                <c:pt idx="2333">
                  <c:v>43199</c:v>
                </c:pt>
                <c:pt idx="2334">
                  <c:v>43200</c:v>
                </c:pt>
                <c:pt idx="2335">
                  <c:v>43201</c:v>
                </c:pt>
                <c:pt idx="2336">
                  <c:v>43202</c:v>
                </c:pt>
                <c:pt idx="2337">
                  <c:v>43203</c:v>
                </c:pt>
                <c:pt idx="2338">
                  <c:v>43206</c:v>
                </c:pt>
                <c:pt idx="2339">
                  <c:v>43207</c:v>
                </c:pt>
                <c:pt idx="2340">
                  <c:v>43208</c:v>
                </c:pt>
                <c:pt idx="2341">
                  <c:v>43209</c:v>
                </c:pt>
                <c:pt idx="2342">
                  <c:v>43210</c:v>
                </c:pt>
                <c:pt idx="2343">
                  <c:v>43213</c:v>
                </c:pt>
                <c:pt idx="2344">
                  <c:v>43214</c:v>
                </c:pt>
                <c:pt idx="2345">
                  <c:v>43215</c:v>
                </c:pt>
                <c:pt idx="2346">
                  <c:v>43216</c:v>
                </c:pt>
                <c:pt idx="2347">
                  <c:v>43217</c:v>
                </c:pt>
                <c:pt idx="2348">
                  <c:v>43220</c:v>
                </c:pt>
                <c:pt idx="2349">
                  <c:v>43221</c:v>
                </c:pt>
                <c:pt idx="2350">
                  <c:v>43222</c:v>
                </c:pt>
                <c:pt idx="2351">
                  <c:v>43223</c:v>
                </c:pt>
                <c:pt idx="2352">
                  <c:v>43224</c:v>
                </c:pt>
                <c:pt idx="2353">
                  <c:v>43227</c:v>
                </c:pt>
                <c:pt idx="2354">
                  <c:v>43228</c:v>
                </c:pt>
                <c:pt idx="2355">
                  <c:v>43229</c:v>
                </c:pt>
                <c:pt idx="2356">
                  <c:v>43230</c:v>
                </c:pt>
                <c:pt idx="2357">
                  <c:v>43231</c:v>
                </c:pt>
                <c:pt idx="2358">
                  <c:v>43234</c:v>
                </c:pt>
                <c:pt idx="2359">
                  <c:v>43235</c:v>
                </c:pt>
                <c:pt idx="2360">
                  <c:v>43236</c:v>
                </c:pt>
                <c:pt idx="2361">
                  <c:v>43237</c:v>
                </c:pt>
                <c:pt idx="2362">
                  <c:v>43238</c:v>
                </c:pt>
                <c:pt idx="2363">
                  <c:v>43241</c:v>
                </c:pt>
                <c:pt idx="2364">
                  <c:v>43242</c:v>
                </c:pt>
                <c:pt idx="2365">
                  <c:v>43243</c:v>
                </c:pt>
                <c:pt idx="2366">
                  <c:v>43244</c:v>
                </c:pt>
                <c:pt idx="2367">
                  <c:v>43245</c:v>
                </c:pt>
                <c:pt idx="2368">
                  <c:v>43249</c:v>
                </c:pt>
                <c:pt idx="2369">
                  <c:v>43250</c:v>
                </c:pt>
                <c:pt idx="2370">
                  <c:v>43251</c:v>
                </c:pt>
                <c:pt idx="2371">
                  <c:v>43252</c:v>
                </c:pt>
                <c:pt idx="2372">
                  <c:v>43255</c:v>
                </c:pt>
                <c:pt idx="2373">
                  <c:v>43256</c:v>
                </c:pt>
                <c:pt idx="2374">
                  <c:v>43257</c:v>
                </c:pt>
                <c:pt idx="2375">
                  <c:v>43258</c:v>
                </c:pt>
                <c:pt idx="2376">
                  <c:v>43259</c:v>
                </c:pt>
                <c:pt idx="2377">
                  <c:v>43262</c:v>
                </c:pt>
                <c:pt idx="2378">
                  <c:v>43263</c:v>
                </c:pt>
                <c:pt idx="2379">
                  <c:v>43264</c:v>
                </c:pt>
                <c:pt idx="2380">
                  <c:v>43265</c:v>
                </c:pt>
                <c:pt idx="2381">
                  <c:v>43266</c:v>
                </c:pt>
                <c:pt idx="2382">
                  <c:v>43269</c:v>
                </c:pt>
                <c:pt idx="2383">
                  <c:v>43270</c:v>
                </c:pt>
                <c:pt idx="2384">
                  <c:v>43271</c:v>
                </c:pt>
                <c:pt idx="2385">
                  <c:v>43272</c:v>
                </c:pt>
                <c:pt idx="2386">
                  <c:v>43273</c:v>
                </c:pt>
                <c:pt idx="2387">
                  <c:v>43276</c:v>
                </c:pt>
                <c:pt idx="2388">
                  <c:v>43277</c:v>
                </c:pt>
                <c:pt idx="2389">
                  <c:v>43278</c:v>
                </c:pt>
                <c:pt idx="2390">
                  <c:v>43279</c:v>
                </c:pt>
                <c:pt idx="2391">
                  <c:v>43280</c:v>
                </c:pt>
                <c:pt idx="2392">
                  <c:v>43283</c:v>
                </c:pt>
                <c:pt idx="2393">
                  <c:v>43284</c:v>
                </c:pt>
                <c:pt idx="2394">
                  <c:v>43285</c:v>
                </c:pt>
                <c:pt idx="2395">
                  <c:v>43286</c:v>
                </c:pt>
                <c:pt idx="2396">
                  <c:v>43287</c:v>
                </c:pt>
                <c:pt idx="2397">
                  <c:v>43290</c:v>
                </c:pt>
                <c:pt idx="2398">
                  <c:v>43291</c:v>
                </c:pt>
                <c:pt idx="2399">
                  <c:v>43292</c:v>
                </c:pt>
                <c:pt idx="2400">
                  <c:v>43293</c:v>
                </c:pt>
                <c:pt idx="2401">
                  <c:v>43294</c:v>
                </c:pt>
                <c:pt idx="2402">
                  <c:v>43297</c:v>
                </c:pt>
                <c:pt idx="2403">
                  <c:v>43298</c:v>
                </c:pt>
                <c:pt idx="2404">
                  <c:v>43299</c:v>
                </c:pt>
                <c:pt idx="2405">
                  <c:v>43300</c:v>
                </c:pt>
                <c:pt idx="2406">
                  <c:v>43301</c:v>
                </c:pt>
                <c:pt idx="2407">
                  <c:v>43304</c:v>
                </c:pt>
                <c:pt idx="2408">
                  <c:v>43305</c:v>
                </c:pt>
                <c:pt idx="2409">
                  <c:v>43306</c:v>
                </c:pt>
                <c:pt idx="2410">
                  <c:v>43307</c:v>
                </c:pt>
                <c:pt idx="2411">
                  <c:v>43308</c:v>
                </c:pt>
                <c:pt idx="2412">
                  <c:v>43311</c:v>
                </c:pt>
                <c:pt idx="2413">
                  <c:v>43312</c:v>
                </c:pt>
                <c:pt idx="2414">
                  <c:v>43313</c:v>
                </c:pt>
                <c:pt idx="2415">
                  <c:v>43314</c:v>
                </c:pt>
                <c:pt idx="2416">
                  <c:v>43315</c:v>
                </c:pt>
                <c:pt idx="2417">
                  <c:v>43318</c:v>
                </c:pt>
                <c:pt idx="2418">
                  <c:v>43319</c:v>
                </c:pt>
                <c:pt idx="2419">
                  <c:v>43320</c:v>
                </c:pt>
                <c:pt idx="2420">
                  <c:v>43321</c:v>
                </c:pt>
                <c:pt idx="2421">
                  <c:v>43322</c:v>
                </c:pt>
                <c:pt idx="2422">
                  <c:v>43325</c:v>
                </c:pt>
                <c:pt idx="2423">
                  <c:v>43326</c:v>
                </c:pt>
                <c:pt idx="2424">
                  <c:v>43327</c:v>
                </c:pt>
                <c:pt idx="2425">
                  <c:v>43328</c:v>
                </c:pt>
                <c:pt idx="2426">
                  <c:v>43329</c:v>
                </c:pt>
                <c:pt idx="2427">
                  <c:v>43332</c:v>
                </c:pt>
                <c:pt idx="2428">
                  <c:v>43333</c:v>
                </c:pt>
                <c:pt idx="2429">
                  <c:v>43334</c:v>
                </c:pt>
                <c:pt idx="2430">
                  <c:v>43335</c:v>
                </c:pt>
                <c:pt idx="2431">
                  <c:v>43336</c:v>
                </c:pt>
                <c:pt idx="2432">
                  <c:v>43339</c:v>
                </c:pt>
                <c:pt idx="2433">
                  <c:v>43340</c:v>
                </c:pt>
                <c:pt idx="2434">
                  <c:v>43341</c:v>
                </c:pt>
                <c:pt idx="2435">
                  <c:v>43342</c:v>
                </c:pt>
                <c:pt idx="2436">
                  <c:v>43343</c:v>
                </c:pt>
                <c:pt idx="2437">
                  <c:v>43346</c:v>
                </c:pt>
                <c:pt idx="2438">
                  <c:v>43347</c:v>
                </c:pt>
                <c:pt idx="2439">
                  <c:v>43348</c:v>
                </c:pt>
                <c:pt idx="2440">
                  <c:v>43349</c:v>
                </c:pt>
                <c:pt idx="2441">
                  <c:v>43350</c:v>
                </c:pt>
                <c:pt idx="2442">
                  <c:v>43353</c:v>
                </c:pt>
                <c:pt idx="2443">
                  <c:v>43354</c:v>
                </c:pt>
                <c:pt idx="2444">
                  <c:v>43355</c:v>
                </c:pt>
                <c:pt idx="2445">
                  <c:v>43356</c:v>
                </c:pt>
                <c:pt idx="2446">
                  <c:v>43357</c:v>
                </c:pt>
                <c:pt idx="2447">
                  <c:v>43360</c:v>
                </c:pt>
                <c:pt idx="2448">
                  <c:v>43361</c:v>
                </c:pt>
                <c:pt idx="2449">
                  <c:v>43362</c:v>
                </c:pt>
                <c:pt idx="2450">
                  <c:v>43363</c:v>
                </c:pt>
                <c:pt idx="2451">
                  <c:v>43364</c:v>
                </c:pt>
                <c:pt idx="2452">
                  <c:v>43367</c:v>
                </c:pt>
                <c:pt idx="2453">
                  <c:v>43368</c:v>
                </c:pt>
                <c:pt idx="2454">
                  <c:v>43369</c:v>
                </c:pt>
                <c:pt idx="2455">
                  <c:v>43370</c:v>
                </c:pt>
                <c:pt idx="2456">
                  <c:v>43371</c:v>
                </c:pt>
                <c:pt idx="2457">
                  <c:v>43374</c:v>
                </c:pt>
                <c:pt idx="2458">
                  <c:v>43375</c:v>
                </c:pt>
                <c:pt idx="2459">
                  <c:v>43376</c:v>
                </c:pt>
                <c:pt idx="2460">
                  <c:v>43377</c:v>
                </c:pt>
                <c:pt idx="2461">
                  <c:v>43378</c:v>
                </c:pt>
                <c:pt idx="2462">
                  <c:v>43381</c:v>
                </c:pt>
                <c:pt idx="2463">
                  <c:v>43382</c:v>
                </c:pt>
                <c:pt idx="2464">
                  <c:v>43383</c:v>
                </c:pt>
                <c:pt idx="2465">
                  <c:v>43384</c:v>
                </c:pt>
                <c:pt idx="2466">
                  <c:v>43385</c:v>
                </c:pt>
                <c:pt idx="2467">
                  <c:v>43388</c:v>
                </c:pt>
                <c:pt idx="2468">
                  <c:v>43389</c:v>
                </c:pt>
                <c:pt idx="2469">
                  <c:v>43390</c:v>
                </c:pt>
                <c:pt idx="2470">
                  <c:v>43391</c:v>
                </c:pt>
                <c:pt idx="2471">
                  <c:v>43392</c:v>
                </c:pt>
                <c:pt idx="2472">
                  <c:v>43395</c:v>
                </c:pt>
                <c:pt idx="2473">
                  <c:v>43396</c:v>
                </c:pt>
                <c:pt idx="2474">
                  <c:v>43397</c:v>
                </c:pt>
                <c:pt idx="2475">
                  <c:v>43398</c:v>
                </c:pt>
                <c:pt idx="2476">
                  <c:v>43399</c:v>
                </c:pt>
                <c:pt idx="2477">
                  <c:v>43402</c:v>
                </c:pt>
                <c:pt idx="2478">
                  <c:v>43403</c:v>
                </c:pt>
                <c:pt idx="2479">
                  <c:v>43404</c:v>
                </c:pt>
                <c:pt idx="2480">
                  <c:v>43405</c:v>
                </c:pt>
                <c:pt idx="2481">
                  <c:v>43406</c:v>
                </c:pt>
                <c:pt idx="2482">
                  <c:v>43409</c:v>
                </c:pt>
                <c:pt idx="2483">
                  <c:v>43410</c:v>
                </c:pt>
                <c:pt idx="2484">
                  <c:v>43411</c:v>
                </c:pt>
                <c:pt idx="2485">
                  <c:v>43412</c:v>
                </c:pt>
                <c:pt idx="2486">
                  <c:v>43413</c:v>
                </c:pt>
                <c:pt idx="2487">
                  <c:v>43416</c:v>
                </c:pt>
                <c:pt idx="2488">
                  <c:v>43417</c:v>
                </c:pt>
                <c:pt idx="2489">
                  <c:v>43418</c:v>
                </c:pt>
                <c:pt idx="2490">
                  <c:v>43419</c:v>
                </c:pt>
                <c:pt idx="2491">
                  <c:v>43420</c:v>
                </c:pt>
                <c:pt idx="2492">
                  <c:v>43423</c:v>
                </c:pt>
                <c:pt idx="2493">
                  <c:v>43424</c:v>
                </c:pt>
                <c:pt idx="2494">
                  <c:v>43425</c:v>
                </c:pt>
                <c:pt idx="2495">
                  <c:v>43426</c:v>
                </c:pt>
                <c:pt idx="2496">
                  <c:v>43427</c:v>
                </c:pt>
                <c:pt idx="2497">
                  <c:v>43430</c:v>
                </c:pt>
                <c:pt idx="2498">
                  <c:v>43431</c:v>
                </c:pt>
                <c:pt idx="2499">
                  <c:v>43432</c:v>
                </c:pt>
                <c:pt idx="2500">
                  <c:v>43433</c:v>
                </c:pt>
                <c:pt idx="2501">
                  <c:v>43434</c:v>
                </c:pt>
                <c:pt idx="2502">
                  <c:v>43437</c:v>
                </c:pt>
                <c:pt idx="2503">
                  <c:v>43438</c:v>
                </c:pt>
                <c:pt idx="2504">
                  <c:v>43439</c:v>
                </c:pt>
                <c:pt idx="2505">
                  <c:v>43440</c:v>
                </c:pt>
                <c:pt idx="2506">
                  <c:v>43441</c:v>
                </c:pt>
                <c:pt idx="2507">
                  <c:v>43444</c:v>
                </c:pt>
                <c:pt idx="2508">
                  <c:v>43445</c:v>
                </c:pt>
                <c:pt idx="2509">
                  <c:v>43446</c:v>
                </c:pt>
                <c:pt idx="2510">
                  <c:v>43447</c:v>
                </c:pt>
                <c:pt idx="2511">
                  <c:v>43448</c:v>
                </c:pt>
                <c:pt idx="2512">
                  <c:v>43451</c:v>
                </c:pt>
                <c:pt idx="2513">
                  <c:v>43452</c:v>
                </c:pt>
                <c:pt idx="2514">
                  <c:v>43453</c:v>
                </c:pt>
                <c:pt idx="2515">
                  <c:v>43454</c:v>
                </c:pt>
                <c:pt idx="2516">
                  <c:v>43455</c:v>
                </c:pt>
                <c:pt idx="2517">
                  <c:v>43460</c:v>
                </c:pt>
                <c:pt idx="2518">
                  <c:v>43461</c:v>
                </c:pt>
                <c:pt idx="2519">
                  <c:v>43462</c:v>
                </c:pt>
                <c:pt idx="2520">
                  <c:v>43467</c:v>
                </c:pt>
                <c:pt idx="2521">
                  <c:v>43468</c:v>
                </c:pt>
                <c:pt idx="2522">
                  <c:v>43469</c:v>
                </c:pt>
                <c:pt idx="2523">
                  <c:v>43472</c:v>
                </c:pt>
                <c:pt idx="2524">
                  <c:v>43473</c:v>
                </c:pt>
                <c:pt idx="2525">
                  <c:v>43474</c:v>
                </c:pt>
                <c:pt idx="2526">
                  <c:v>43475</c:v>
                </c:pt>
                <c:pt idx="2527">
                  <c:v>43476</c:v>
                </c:pt>
                <c:pt idx="2528">
                  <c:v>43479</c:v>
                </c:pt>
                <c:pt idx="2529">
                  <c:v>43480</c:v>
                </c:pt>
                <c:pt idx="2530">
                  <c:v>43481</c:v>
                </c:pt>
                <c:pt idx="2531">
                  <c:v>43482</c:v>
                </c:pt>
                <c:pt idx="2532">
                  <c:v>43483</c:v>
                </c:pt>
                <c:pt idx="2533">
                  <c:v>43486</c:v>
                </c:pt>
                <c:pt idx="2534">
                  <c:v>43487</c:v>
                </c:pt>
                <c:pt idx="2535">
                  <c:v>43488</c:v>
                </c:pt>
                <c:pt idx="2536">
                  <c:v>43489</c:v>
                </c:pt>
                <c:pt idx="2537">
                  <c:v>43490</c:v>
                </c:pt>
                <c:pt idx="2538">
                  <c:v>43493</c:v>
                </c:pt>
                <c:pt idx="2539">
                  <c:v>43494</c:v>
                </c:pt>
                <c:pt idx="2540">
                  <c:v>43495</c:v>
                </c:pt>
                <c:pt idx="2541">
                  <c:v>43496</c:v>
                </c:pt>
                <c:pt idx="2542">
                  <c:v>43497</c:v>
                </c:pt>
                <c:pt idx="2543">
                  <c:v>43500</c:v>
                </c:pt>
                <c:pt idx="2544">
                  <c:v>43501</c:v>
                </c:pt>
                <c:pt idx="2545">
                  <c:v>43502</c:v>
                </c:pt>
                <c:pt idx="2546">
                  <c:v>43503</c:v>
                </c:pt>
                <c:pt idx="2547">
                  <c:v>43504</c:v>
                </c:pt>
                <c:pt idx="2548">
                  <c:v>43507</c:v>
                </c:pt>
                <c:pt idx="2549">
                  <c:v>43508</c:v>
                </c:pt>
                <c:pt idx="2550">
                  <c:v>43509</c:v>
                </c:pt>
                <c:pt idx="2551">
                  <c:v>43510</c:v>
                </c:pt>
                <c:pt idx="2552">
                  <c:v>43511</c:v>
                </c:pt>
                <c:pt idx="2553">
                  <c:v>43514</c:v>
                </c:pt>
                <c:pt idx="2554">
                  <c:v>43515</c:v>
                </c:pt>
                <c:pt idx="2555">
                  <c:v>43516</c:v>
                </c:pt>
                <c:pt idx="2556">
                  <c:v>43517</c:v>
                </c:pt>
                <c:pt idx="2557">
                  <c:v>43518</c:v>
                </c:pt>
                <c:pt idx="2558">
                  <c:v>43521</c:v>
                </c:pt>
                <c:pt idx="2559">
                  <c:v>43522</c:v>
                </c:pt>
                <c:pt idx="2560">
                  <c:v>43523</c:v>
                </c:pt>
                <c:pt idx="2561">
                  <c:v>43524</c:v>
                </c:pt>
                <c:pt idx="2562">
                  <c:v>43525</c:v>
                </c:pt>
                <c:pt idx="2563">
                  <c:v>43528</c:v>
                </c:pt>
                <c:pt idx="2564">
                  <c:v>43529</c:v>
                </c:pt>
                <c:pt idx="2565">
                  <c:v>43530</c:v>
                </c:pt>
                <c:pt idx="2566">
                  <c:v>43531</c:v>
                </c:pt>
                <c:pt idx="2567">
                  <c:v>43532</c:v>
                </c:pt>
                <c:pt idx="2568">
                  <c:v>43535</c:v>
                </c:pt>
                <c:pt idx="2569">
                  <c:v>43536</c:v>
                </c:pt>
                <c:pt idx="2570">
                  <c:v>43537</c:v>
                </c:pt>
                <c:pt idx="2571">
                  <c:v>43538</c:v>
                </c:pt>
                <c:pt idx="2572">
                  <c:v>43539</c:v>
                </c:pt>
                <c:pt idx="2573">
                  <c:v>43542</c:v>
                </c:pt>
                <c:pt idx="2574">
                  <c:v>43543</c:v>
                </c:pt>
                <c:pt idx="2575">
                  <c:v>43544</c:v>
                </c:pt>
                <c:pt idx="2576">
                  <c:v>43545</c:v>
                </c:pt>
                <c:pt idx="2577">
                  <c:v>43546</c:v>
                </c:pt>
                <c:pt idx="2578">
                  <c:v>43549</c:v>
                </c:pt>
                <c:pt idx="2579">
                  <c:v>43550</c:v>
                </c:pt>
                <c:pt idx="2580">
                  <c:v>43551</c:v>
                </c:pt>
                <c:pt idx="2581">
                  <c:v>43552</c:v>
                </c:pt>
                <c:pt idx="2582">
                  <c:v>43553</c:v>
                </c:pt>
              </c:numCache>
            </c:numRef>
          </c:cat>
          <c:val>
            <c:numRef>
              <c:f>Platts!$C$7:$C$2589</c:f>
              <c:numCache>
                <c:formatCode>#,##0.00_);\(#,##0.00\)</c:formatCode>
                <c:ptCount val="2583"/>
                <c:pt idx="0">
                  <c:v>173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  <c:pt idx="6">
                  <c:v>170</c:v>
                </c:pt>
                <c:pt idx="7">
                  <c:v>173</c:v>
                </c:pt>
                <c:pt idx="8">
                  <c:v>171.5</c:v>
                </c:pt>
                <c:pt idx="9">
                  <c:v>172.5</c:v>
                </c:pt>
                <c:pt idx="10">
                  <c:v>172.5</c:v>
                </c:pt>
                <c:pt idx="11">
                  <c:v>175</c:v>
                </c:pt>
                <c:pt idx="12">
                  <c:v>177</c:v>
                </c:pt>
                <c:pt idx="13">
                  <c:v>177</c:v>
                </c:pt>
                <c:pt idx="14">
                  <c:v>177</c:v>
                </c:pt>
                <c:pt idx="15">
                  <c:v>177</c:v>
                </c:pt>
                <c:pt idx="16">
                  <c:v>175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172.5</c:v>
                </c:pt>
                <c:pt idx="23">
                  <c:v>172.5</c:v>
                </c:pt>
                <c:pt idx="24">
                  <c:v>172.5</c:v>
                </c:pt>
                <c:pt idx="25">
                  <c:v>172.5</c:v>
                </c:pt>
                <c:pt idx="26">
                  <c:v>172.5</c:v>
                </c:pt>
                <c:pt idx="27">
                  <c:v>172.5</c:v>
                </c:pt>
                <c:pt idx="28">
                  <c:v>171</c:v>
                </c:pt>
                <c:pt idx="29">
                  <c:v>171</c:v>
                </c:pt>
                <c:pt idx="30">
                  <c:v>171</c:v>
                </c:pt>
                <c:pt idx="31">
                  <c:v>171</c:v>
                </c:pt>
                <c:pt idx="32">
                  <c:v>170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165</c:v>
                </c:pt>
                <c:pt idx="37">
                  <c:v>165</c:v>
                </c:pt>
                <c:pt idx="38">
                  <c:v>163</c:v>
                </c:pt>
                <c:pt idx="39">
                  <c:v>163</c:v>
                </c:pt>
                <c:pt idx="40">
                  <c:v>162</c:v>
                </c:pt>
                <c:pt idx="41">
                  <c:v>162</c:v>
                </c:pt>
                <c:pt idx="42">
                  <c:v>159</c:v>
                </c:pt>
                <c:pt idx="43">
                  <c:v>159</c:v>
                </c:pt>
                <c:pt idx="44">
                  <c:v>159</c:v>
                </c:pt>
                <c:pt idx="45">
                  <c:v>159</c:v>
                </c:pt>
                <c:pt idx="46">
                  <c:v>158</c:v>
                </c:pt>
                <c:pt idx="47">
                  <c:v>155</c:v>
                </c:pt>
                <c:pt idx="48">
                  <c:v>151</c:v>
                </c:pt>
                <c:pt idx="49">
                  <c:v>150.5</c:v>
                </c:pt>
                <c:pt idx="50">
                  <c:v>150.5</c:v>
                </c:pt>
                <c:pt idx="51">
                  <c:v>149</c:v>
                </c:pt>
                <c:pt idx="52">
                  <c:v>139.5</c:v>
                </c:pt>
                <c:pt idx="53">
                  <c:v>136.5</c:v>
                </c:pt>
                <c:pt idx="54">
                  <c:v>136.5</c:v>
                </c:pt>
                <c:pt idx="55">
                  <c:v>138</c:v>
                </c:pt>
                <c:pt idx="56">
                  <c:v>132.5</c:v>
                </c:pt>
                <c:pt idx="57">
                  <c:v>130</c:v>
                </c:pt>
                <c:pt idx="58">
                  <c:v>130</c:v>
                </c:pt>
                <c:pt idx="59">
                  <c:v>128.5</c:v>
                </c:pt>
                <c:pt idx="60">
                  <c:v>125</c:v>
                </c:pt>
                <c:pt idx="61">
                  <c:v>125</c:v>
                </c:pt>
                <c:pt idx="62">
                  <c:v>120</c:v>
                </c:pt>
                <c:pt idx="63">
                  <c:v>115</c:v>
                </c:pt>
                <c:pt idx="64">
                  <c:v>113.5</c:v>
                </c:pt>
                <c:pt idx="65">
                  <c:v>113.5</c:v>
                </c:pt>
                <c:pt idx="66">
                  <c:v>113.5</c:v>
                </c:pt>
                <c:pt idx="67">
                  <c:v>111</c:v>
                </c:pt>
                <c:pt idx="68">
                  <c:v>106</c:v>
                </c:pt>
                <c:pt idx="69">
                  <c:v>105</c:v>
                </c:pt>
                <c:pt idx="70">
                  <c:v>102</c:v>
                </c:pt>
                <c:pt idx="71">
                  <c:v>102</c:v>
                </c:pt>
                <c:pt idx="72">
                  <c:v>102</c:v>
                </c:pt>
                <c:pt idx="73">
                  <c:v>102</c:v>
                </c:pt>
                <c:pt idx="74">
                  <c:v>102</c:v>
                </c:pt>
                <c:pt idx="75">
                  <c:v>102</c:v>
                </c:pt>
                <c:pt idx="76">
                  <c:v>96.5</c:v>
                </c:pt>
                <c:pt idx="77">
                  <c:v>95</c:v>
                </c:pt>
                <c:pt idx="78">
                  <c:v>90</c:v>
                </c:pt>
                <c:pt idx="79">
                  <c:v>89</c:v>
                </c:pt>
                <c:pt idx="80">
                  <c:v>84</c:v>
                </c:pt>
                <c:pt idx="81">
                  <c:v>78</c:v>
                </c:pt>
                <c:pt idx="82">
                  <c:v>74</c:v>
                </c:pt>
                <c:pt idx="83">
                  <c:v>74</c:v>
                </c:pt>
                <c:pt idx="84">
                  <c:v>72.5</c:v>
                </c:pt>
                <c:pt idx="85">
                  <c:v>70</c:v>
                </c:pt>
                <c:pt idx="86">
                  <c:v>70</c:v>
                </c:pt>
                <c:pt idx="87">
                  <c:v>65</c:v>
                </c:pt>
                <c:pt idx="88">
                  <c:v>65</c:v>
                </c:pt>
                <c:pt idx="89">
                  <c:v>58.5</c:v>
                </c:pt>
                <c:pt idx="90">
                  <c:v>58.5</c:v>
                </c:pt>
                <c:pt idx="91">
                  <c:v>57.5</c:v>
                </c:pt>
                <c:pt idx="92">
                  <c:v>57.5</c:v>
                </c:pt>
                <c:pt idx="93">
                  <c:v>57.5</c:v>
                </c:pt>
                <c:pt idx="94">
                  <c:v>57.5</c:v>
                </c:pt>
                <c:pt idx="95">
                  <c:v>57.5</c:v>
                </c:pt>
                <c:pt idx="96">
                  <c:v>55</c:v>
                </c:pt>
                <c:pt idx="97">
                  <c:v>56</c:v>
                </c:pt>
                <c:pt idx="98">
                  <c:v>60.25</c:v>
                </c:pt>
                <c:pt idx="99">
                  <c:v>60.25</c:v>
                </c:pt>
                <c:pt idx="100">
                  <c:v>62.5</c:v>
                </c:pt>
                <c:pt idx="101">
                  <c:v>64</c:v>
                </c:pt>
                <c:pt idx="102">
                  <c:v>64</c:v>
                </c:pt>
                <c:pt idx="103">
                  <c:v>63</c:v>
                </c:pt>
                <c:pt idx="104">
                  <c:v>58.5</c:v>
                </c:pt>
                <c:pt idx="105">
                  <c:v>57.5</c:v>
                </c:pt>
                <c:pt idx="106">
                  <c:v>57.5</c:v>
                </c:pt>
                <c:pt idx="107">
                  <c:v>57.5</c:v>
                </c:pt>
                <c:pt idx="108">
                  <c:v>58.25</c:v>
                </c:pt>
                <c:pt idx="109">
                  <c:v>59.5</c:v>
                </c:pt>
                <c:pt idx="110">
                  <c:v>61</c:v>
                </c:pt>
                <c:pt idx="111">
                  <c:v>61</c:v>
                </c:pt>
                <c:pt idx="112">
                  <c:v>62</c:v>
                </c:pt>
                <c:pt idx="113">
                  <c:v>62</c:v>
                </c:pt>
                <c:pt idx="114">
                  <c:v>64</c:v>
                </c:pt>
                <c:pt idx="115">
                  <c:v>66</c:v>
                </c:pt>
                <c:pt idx="116">
                  <c:v>66.5</c:v>
                </c:pt>
                <c:pt idx="117">
                  <c:v>68.5</c:v>
                </c:pt>
                <c:pt idx="118">
                  <c:v>68.5</c:v>
                </c:pt>
                <c:pt idx="119">
                  <c:v>72</c:v>
                </c:pt>
                <c:pt idx="120">
                  <c:v>72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69.5</c:v>
                </c:pt>
                <c:pt idx="125">
                  <c:v>69.5</c:v>
                </c:pt>
                <c:pt idx="126">
                  <c:v>73</c:v>
                </c:pt>
                <c:pt idx="127">
                  <c:v>73</c:v>
                </c:pt>
                <c:pt idx="128">
                  <c:v>72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72</c:v>
                </c:pt>
                <c:pt idx="133">
                  <c:v>72</c:v>
                </c:pt>
                <c:pt idx="134">
                  <c:v>73</c:v>
                </c:pt>
                <c:pt idx="135">
                  <c:v>73</c:v>
                </c:pt>
                <c:pt idx="136">
                  <c:v>73</c:v>
                </c:pt>
                <c:pt idx="137">
                  <c:v>73</c:v>
                </c:pt>
                <c:pt idx="138">
                  <c:v>72</c:v>
                </c:pt>
                <c:pt idx="139">
                  <c:v>71</c:v>
                </c:pt>
                <c:pt idx="140">
                  <c:v>71</c:v>
                </c:pt>
                <c:pt idx="141">
                  <c:v>72.5</c:v>
                </c:pt>
                <c:pt idx="142">
                  <c:v>72.5</c:v>
                </c:pt>
                <c:pt idx="143">
                  <c:v>74</c:v>
                </c:pt>
                <c:pt idx="144">
                  <c:v>74</c:v>
                </c:pt>
                <c:pt idx="145">
                  <c:v>74</c:v>
                </c:pt>
                <c:pt idx="146">
                  <c:v>74</c:v>
                </c:pt>
                <c:pt idx="147">
                  <c:v>75</c:v>
                </c:pt>
                <c:pt idx="148">
                  <c:v>75.5</c:v>
                </c:pt>
                <c:pt idx="149">
                  <c:v>76.5</c:v>
                </c:pt>
                <c:pt idx="150">
                  <c:v>79.5</c:v>
                </c:pt>
                <c:pt idx="151">
                  <c:v>79.5</c:v>
                </c:pt>
                <c:pt idx="152">
                  <c:v>80.5</c:v>
                </c:pt>
                <c:pt idx="153">
                  <c:v>80.5</c:v>
                </c:pt>
                <c:pt idx="154">
                  <c:v>80.5</c:v>
                </c:pt>
                <c:pt idx="155">
                  <c:v>77.5</c:v>
                </c:pt>
                <c:pt idx="156">
                  <c:v>74.5</c:v>
                </c:pt>
                <c:pt idx="157">
                  <c:v>74</c:v>
                </c:pt>
                <c:pt idx="158">
                  <c:v>72</c:v>
                </c:pt>
                <c:pt idx="159">
                  <c:v>72</c:v>
                </c:pt>
                <c:pt idx="160">
                  <c:v>72</c:v>
                </c:pt>
                <c:pt idx="161">
                  <c:v>71</c:v>
                </c:pt>
                <c:pt idx="162">
                  <c:v>71</c:v>
                </c:pt>
                <c:pt idx="163">
                  <c:v>68.5</c:v>
                </c:pt>
                <c:pt idx="164">
                  <c:v>67</c:v>
                </c:pt>
                <c:pt idx="165">
                  <c:v>67</c:v>
                </c:pt>
                <c:pt idx="166">
                  <c:v>66</c:v>
                </c:pt>
                <c:pt idx="167">
                  <c:v>65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61</c:v>
                </c:pt>
                <c:pt idx="175">
                  <c:v>60</c:v>
                </c:pt>
                <c:pt idx="176">
                  <c:v>60</c:v>
                </c:pt>
                <c:pt idx="177">
                  <c:v>60.5</c:v>
                </c:pt>
                <c:pt idx="178">
                  <c:v>58.5</c:v>
                </c:pt>
                <c:pt idx="179">
                  <c:v>57.5</c:v>
                </c:pt>
                <c:pt idx="180">
                  <c:v>59</c:v>
                </c:pt>
                <c:pt idx="181">
                  <c:v>59.5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59</c:v>
                </c:pt>
                <c:pt idx="191">
                  <c:v>59</c:v>
                </c:pt>
                <c:pt idx="192">
                  <c:v>58.5</c:v>
                </c:pt>
                <c:pt idx="193">
                  <c:v>58.5</c:v>
                </c:pt>
                <c:pt idx="194">
                  <c:v>58.5</c:v>
                </c:pt>
                <c:pt idx="195">
                  <c:v>58.5</c:v>
                </c:pt>
                <c:pt idx="196">
                  <c:v>58.5</c:v>
                </c:pt>
                <c:pt idx="197">
                  <c:v>59.75</c:v>
                </c:pt>
                <c:pt idx="198">
                  <c:v>60</c:v>
                </c:pt>
                <c:pt idx="199">
                  <c:v>60.75</c:v>
                </c:pt>
                <c:pt idx="200">
                  <c:v>60.75</c:v>
                </c:pt>
                <c:pt idx="201">
                  <c:v>61</c:v>
                </c:pt>
                <c:pt idx="202">
                  <c:v>61</c:v>
                </c:pt>
                <c:pt idx="203">
                  <c:v>61</c:v>
                </c:pt>
                <c:pt idx="204">
                  <c:v>60.5</c:v>
                </c:pt>
                <c:pt idx="205">
                  <c:v>61</c:v>
                </c:pt>
                <c:pt idx="206">
                  <c:v>61</c:v>
                </c:pt>
                <c:pt idx="207">
                  <c:v>62</c:v>
                </c:pt>
                <c:pt idx="208">
                  <c:v>61</c:v>
                </c:pt>
                <c:pt idx="209">
                  <c:v>61.5</c:v>
                </c:pt>
                <c:pt idx="210">
                  <c:v>64.25</c:v>
                </c:pt>
                <c:pt idx="211">
                  <c:v>64.5</c:v>
                </c:pt>
                <c:pt idx="212">
                  <c:v>64.5</c:v>
                </c:pt>
                <c:pt idx="213">
                  <c:v>64.5</c:v>
                </c:pt>
                <c:pt idx="214">
                  <c:v>64.5</c:v>
                </c:pt>
                <c:pt idx="215">
                  <c:v>64.5</c:v>
                </c:pt>
                <c:pt idx="216">
                  <c:v>64.5</c:v>
                </c:pt>
                <c:pt idx="217">
                  <c:v>64.75</c:v>
                </c:pt>
                <c:pt idx="218">
                  <c:v>65.25</c:v>
                </c:pt>
                <c:pt idx="219">
                  <c:v>65.25</c:v>
                </c:pt>
                <c:pt idx="220">
                  <c:v>66.25</c:v>
                </c:pt>
                <c:pt idx="221">
                  <c:v>66.25</c:v>
                </c:pt>
                <c:pt idx="222">
                  <c:v>65.5</c:v>
                </c:pt>
                <c:pt idx="223">
                  <c:v>65.5</c:v>
                </c:pt>
                <c:pt idx="224">
                  <c:v>69.5</c:v>
                </c:pt>
                <c:pt idx="225">
                  <c:v>70.5</c:v>
                </c:pt>
                <c:pt idx="226">
                  <c:v>70.25</c:v>
                </c:pt>
                <c:pt idx="227">
                  <c:v>68.25</c:v>
                </c:pt>
                <c:pt idx="228">
                  <c:v>68.25</c:v>
                </c:pt>
                <c:pt idx="229">
                  <c:v>69</c:v>
                </c:pt>
                <c:pt idx="230">
                  <c:v>72</c:v>
                </c:pt>
                <c:pt idx="231">
                  <c:v>72.5</c:v>
                </c:pt>
                <c:pt idx="232">
                  <c:v>73</c:v>
                </c:pt>
                <c:pt idx="233">
                  <c:v>74</c:v>
                </c:pt>
                <c:pt idx="234">
                  <c:v>74.5</c:v>
                </c:pt>
                <c:pt idx="235">
                  <c:v>75</c:v>
                </c:pt>
                <c:pt idx="236">
                  <c:v>76</c:v>
                </c:pt>
                <c:pt idx="237">
                  <c:v>76</c:v>
                </c:pt>
                <c:pt idx="238">
                  <c:v>76.5</c:v>
                </c:pt>
                <c:pt idx="239">
                  <c:v>77.5</c:v>
                </c:pt>
                <c:pt idx="240">
                  <c:v>77.5</c:v>
                </c:pt>
                <c:pt idx="241">
                  <c:v>78.5</c:v>
                </c:pt>
                <c:pt idx="242">
                  <c:v>78</c:v>
                </c:pt>
                <c:pt idx="243">
                  <c:v>79</c:v>
                </c:pt>
                <c:pt idx="244">
                  <c:v>78.75</c:v>
                </c:pt>
                <c:pt idx="245">
                  <c:v>79</c:v>
                </c:pt>
                <c:pt idx="246">
                  <c:v>79.25</c:v>
                </c:pt>
                <c:pt idx="247">
                  <c:v>78.25</c:v>
                </c:pt>
                <c:pt idx="248">
                  <c:v>80.25</c:v>
                </c:pt>
                <c:pt idx="249">
                  <c:v>80</c:v>
                </c:pt>
                <c:pt idx="250">
                  <c:v>81</c:v>
                </c:pt>
                <c:pt idx="251">
                  <c:v>81.5</c:v>
                </c:pt>
                <c:pt idx="252">
                  <c:v>83</c:v>
                </c:pt>
                <c:pt idx="253">
                  <c:v>83.5</c:v>
                </c:pt>
                <c:pt idx="254">
                  <c:v>84.5</c:v>
                </c:pt>
                <c:pt idx="255">
                  <c:v>86.5</c:v>
                </c:pt>
                <c:pt idx="256">
                  <c:v>87.5</c:v>
                </c:pt>
                <c:pt idx="257">
                  <c:v>88.5</c:v>
                </c:pt>
                <c:pt idx="258">
                  <c:v>90</c:v>
                </c:pt>
                <c:pt idx="259">
                  <c:v>91</c:v>
                </c:pt>
                <c:pt idx="260">
                  <c:v>91</c:v>
                </c:pt>
                <c:pt idx="261">
                  <c:v>92</c:v>
                </c:pt>
                <c:pt idx="262">
                  <c:v>93</c:v>
                </c:pt>
                <c:pt idx="263">
                  <c:v>93.5</c:v>
                </c:pt>
                <c:pt idx="264">
                  <c:v>96</c:v>
                </c:pt>
                <c:pt idx="265">
                  <c:v>96.5</c:v>
                </c:pt>
                <c:pt idx="266">
                  <c:v>96.5</c:v>
                </c:pt>
                <c:pt idx="267">
                  <c:v>97.5</c:v>
                </c:pt>
                <c:pt idx="268">
                  <c:v>103</c:v>
                </c:pt>
                <c:pt idx="269">
                  <c:v>103</c:v>
                </c:pt>
                <c:pt idx="270">
                  <c:v>103</c:v>
                </c:pt>
                <c:pt idx="271">
                  <c:v>105.5</c:v>
                </c:pt>
                <c:pt idx="272">
                  <c:v>102.5</c:v>
                </c:pt>
                <c:pt idx="273">
                  <c:v>99</c:v>
                </c:pt>
                <c:pt idx="274">
                  <c:v>94</c:v>
                </c:pt>
                <c:pt idx="275">
                  <c:v>93.5</c:v>
                </c:pt>
                <c:pt idx="276">
                  <c:v>91</c:v>
                </c:pt>
                <c:pt idx="277">
                  <c:v>90.5</c:v>
                </c:pt>
                <c:pt idx="278">
                  <c:v>89.5</c:v>
                </c:pt>
                <c:pt idx="279">
                  <c:v>86</c:v>
                </c:pt>
                <c:pt idx="280">
                  <c:v>81.5</c:v>
                </c:pt>
                <c:pt idx="281">
                  <c:v>81.5</c:v>
                </c:pt>
                <c:pt idx="282">
                  <c:v>80.5</c:v>
                </c:pt>
                <c:pt idx="283">
                  <c:v>79.5</c:v>
                </c:pt>
                <c:pt idx="284">
                  <c:v>79.5</c:v>
                </c:pt>
                <c:pt idx="285">
                  <c:v>78</c:v>
                </c:pt>
                <c:pt idx="286">
                  <c:v>77</c:v>
                </c:pt>
                <c:pt idx="287">
                  <c:v>77</c:v>
                </c:pt>
                <c:pt idx="288">
                  <c:v>77</c:v>
                </c:pt>
                <c:pt idx="289">
                  <c:v>78</c:v>
                </c:pt>
                <c:pt idx="290">
                  <c:v>79</c:v>
                </c:pt>
                <c:pt idx="291">
                  <c:v>79</c:v>
                </c:pt>
                <c:pt idx="292">
                  <c:v>79.5</c:v>
                </c:pt>
                <c:pt idx="293">
                  <c:v>81</c:v>
                </c:pt>
                <c:pt idx="294">
                  <c:v>82.5</c:v>
                </c:pt>
                <c:pt idx="295">
                  <c:v>82.5</c:v>
                </c:pt>
                <c:pt idx="296">
                  <c:v>82.5</c:v>
                </c:pt>
                <c:pt idx="297">
                  <c:v>83</c:v>
                </c:pt>
                <c:pt idx="298">
                  <c:v>83</c:v>
                </c:pt>
                <c:pt idx="299">
                  <c:v>84.5</c:v>
                </c:pt>
                <c:pt idx="300">
                  <c:v>84</c:v>
                </c:pt>
                <c:pt idx="301">
                  <c:v>84</c:v>
                </c:pt>
                <c:pt idx="302">
                  <c:v>84</c:v>
                </c:pt>
                <c:pt idx="303">
                  <c:v>84</c:v>
                </c:pt>
                <c:pt idx="304">
                  <c:v>84</c:v>
                </c:pt>
                <c:pt idx="305">
                  <c:v>84</c:v>
                </c:pt>
                <c:pt idx="306">
                  <c:v>83.5</c:v>
                </c:pt>
                <c:pt idx="307">
                  <c:v>83.5</c:v>
                </c:pt>
                <c:pt idx="308">
                  <c:v>84.5</c:v>
                </c:pt>
                <c:pt idx="309">
                  <c:v>85</c:v>
                </c:pt>
                <c:pt idx="310">
                  <c:v>85.5</c:v>
                </c:pt>
                <c:pt idx="311">
                  <c:v>86</c:v>
                </c:pt>
                <c:pt idx="312">
                  <c:v>85.5</c:v>
                </c:pt>
                <c:pt idx="313">
                  <c:v>85.5</c:v>
                </c:pt>
                <c:pt idx="314">
                  <c:v>86</c:v>
                </c:pt>
                <c:pt idx="315">
                  <c:v>86.5</c:v>
                </c:pt>
                <c:pt idx="316">
                  <c:v>87.25</c:v>
                </c:pt>
                <c:pt idx="317">
                  <c:v>87.5</c:v>
                </c:pt>
                <c:pt idx="318">
                  <c:v>88.5</c:v>
                </c:pt>
                <c:pt idx="319">
                  <c:v>89</c:v>
                </c:pt>
                <c:pt idx="320">
                  <c:v>89</c:v>
                </c:pt>
                <c:pt idx="321">
                  <c:v>89</c:v>
                </c:pt>
                <c:pt idx="322">
                  <c:v>89.5</c:v>
                </c:pt>
                <c:pt idx="323">
                  <c:v>90</c:v>
                </c:pt>
                <c:pt idx="324">
                  <c:v>92</c:v>
                </c:pt>
                <c:pt idx="325">
                  <c:v>92</c:v>
                </c:pt>
                <c:pt idx="326">
                  <c:v>93</c:v>
                </c:pt>
                <c:pt idx="327">
                  <c:v>93</c:v>
                </c:pt>
                <c:pt idx="328">
                  <c:v>93</c:v>
                </c:pt>
                <c:pt idx="329">
                  <c:v>92.5</c:v>
                </c:pt>
                <c:pt idx="330">
                  <c:v>96.5</c:v>
                </c:pt>
                <c:pt idx="331">
                  <c:v>97.5</c:v>
                </c:pt>
                <c:pt idx="332">
                  <c:v>99</c:v>
                </c:pt>
                <c:pt idx="333">
                  <c:v>100</c:v>
                </c:pt>
                <c:pt idx="334">
                  <c:v>100</c:v>
                </c:pt>
                <c:pt idx="335">
                  <c:v>100.5</c:v>
                </c:pt>
                <c:pt idx="336">
                  <c:v>101.5</c:v>
                </c:pt>
                <c:pt idx="337">
                  <c:v>102</c:v>
                </c:pt>
                <c:pt idx="338">
                  <c:v>103</c:v>
                </c:pt>
                <c:pt idx="339">
                  <c:v>105</c:v>
                </c:pt>
                <c:pt idx="340">
                  <c:v>105.5</c:v>
                </c:pt>
                <c:pt idx="341">
                  <c:v>104.5</c:v>
                </c:pt>
                <c:pt idx="342">
                  <c:v>102</c:v>
                </c:pt>
                <c:pt idx="343">
                  <c:v>101.5</c:v>
                </c:pt>
                <c:pt idx="344">
                  <c:v>101</c:v>
                </c:pt>
                <c:pt idx="345">
                  <c:v>101</c:v>
                </c:pt>
                <c:pt idx="346">
                  <c:v>102.5</c:v>
                </c:pt>
                <c:pt idx="347">
                  <c:v>102.5</c:v>
                </c:pt>
                <c:pt idx="348">
                  <c:v>102</c:v>
                </c:pt>
                <c:pt idx="349">
                  <c:v>102</c:v>
                </c:pt>
                <c:pt idx="350">
                  <c:v>103.5</c:v>
                </c:pt>
                <c:pt idx="351">
                  <c:v>103.5</c:v>
                </c:pt>
                <c:pt idx="352">
                  <c:v>104</c:v>
                </c:pt>
                <c:pt idx="353">
                  <c:v>105.5</c:v>
                </c:pt>
                <c:pt idx="354">
                  <c:v>106</c:v>
                </c:pt>
                <c:pt idx="355">
                  <c:v>107.5</c:v>
                </c:pt>
                <c:pt idx="356">
                  <c:v>109</c:v>
                </c:pt>
                <c:pt idx="357">
                  <c:v>109</c:v>
                </c:pt>
                <c:pt idx="358">
                  <c:v>112</c:v>
                </c:pt>
                <c:pt idx="359">
                  <c:v>112</c:v>
                </c:pt>
                <c:pt idx="360">
                  <c:v>114</c:v>
                </c:pt>
                <c:pt idx="361">
                  <c:v>114.5</c:v>
                </c:pt>
                <c:pt idx="362">
                  <c:v>117</c:v>
                </c:pt>
                <c:pt idx="363">
                  <c:v>117</c:v>
                </c:pt>
                <c:pt idx="364">
                  <c:v>120</c:v>
                </c:pt>
                <c:pt idx="365">
                  <c:v>120</c:v>
                </c:pt>
                <c:pt idx="366">
                  <c:v>124</c:v>
                </c:pt>
                <c:pt idx="367">
                  <c:v>125.5</c:v>
                </c:pt>
                <c:pt idx="368">
                  <c:v>128.5</c:v>
                </c:pt>
                <c:pt idx="369">
                  <c:v>128.5</c:v>
                </c:pt>
                <c:pt idx="370">
                  <c:v>127.5</c:v>
                </c:pt>
                <c:pt idx="371">
                  <c:v>126.75</c:v>
                </c:pt>
                <c:pt idx="372">
                  <c:v>129.5</c:v>
                </c:pt>
                <c:pt idx="373">
                  <c:v>129.5</c:v>
                </c:pt>
                <c:pt idx="374">
                  <c:v>129.5</c:v>
                </c:pt>
                <c:pt idx="375">
                  <c:v>126.5</c:v>
                </c:pt>
                <c:pt idx="376">
                  <c:v>123.5</c:v>
                </c:pt>
                <c:pt idx="377">
                  <c:v>123</c:v>
                </c:pt>
                <c:pt idx="378">
                  <c:v>123</c:v>
                </c:pt>
                <c:pt idx="379">
                  <c:v>122</c:v>
                </c:pt>
                <c:pt idx="380">
                  <c:v>122</c:v>
                </c:pt>
                <c:pt idx="381">
                  <c:v>120</c:v>
                </c:pt>
                <c:pt idx="382">
                  <c:v>119</c:v>
                </c:pt>
                <c:pt idx="383">
                  <c:v>119</c:v>
                </c:pt>
                <c:pt idx="384">
                  <c:v>120</c:v>
                </c:pt>
                <c:pt idx="385">
                  <c:v>121.5</c:v>
                </c:pt>
                <c:pt idx="386">
                  <c:v>123.25</c:v>
                </c:pt>
                <c:pt idx="387">
                  <c:v>124.5</c:v>
                </c:pt>
                <c:pt idx="388">
                  <c:v>125.5</c:v>
                </c:pt>
                <c:pt idx="389">
                  <c:v>126</c:v>
                </c:pt>
                <c:pt idx="390">
                  <c:v>127</c:v>
                </c:pt>
                <c:pt idx="391">
                  <c:v>127</c:v>
                </c:pt>
                <c:pt idx="392">
                  <c:v>127.25</c:v>
                </c:pt>
                <c:pt idx="393">
                  <c:v>127.25</c:v>
                </c:pt>
                <c:pt idx="394">
                  <c:v>127.5</c:v>
                </c:pt>
                <c:pt idx="395">
                  <c:v>127.5</c:v>
                </c:pt>
                <c:pt idx="396">
                  <c:v>127.5</c:v>
                </c:pt>
                <c:pt idx="397">
                  <c:v>129</c:v>
                </c:pt>
                <c:pt idx="398">
                  <c:v>129.5</c:v>
                </c:pt>
                <c:pt idx="399">
                  <c:v>132.5</c:v>
                </c:pt>
                <c:pt idx="400">
                  <c:v>133.5</c:v>
                </c:pt>
                <c:pt idx="401">
                  <c:v>134.25</c:v>
                </c:pt>
                <c:pt idx="402">
                  <c:v>134.25</c:v>
                </c:pt>
                <c:pt idx="403">
                  <c:v>134.25</c:v>
                </c:pt>
                <c:pt idx="404">
                  <c:v>133</c:v>
                </c:pt>
                <c:pt idx="405">
                  <c:v>132.75</c:v>
                </c:pt>
                <c:pt idx="406">
                  <c:v>132</c:v>
                </c:pt>
                <c:pt idx="407">
                  <c:v>131.75</c:v>
                </c:pt>
                <c:pt idx="408">
                  <c:v>131.75</c:v>
                </c:pt>
                <c:pt idx="409">
                  <c:v>132.5</c:v>
                </c:pt>
                <c:pt idx="410">
                  <c:v>135.5</c:v>
                </c:pt>
                <c:pt idx="411">
                  <c:v>136</c:v>
                </c:pt>
                <c:pt idx="412">
                  <c:v>138.5</c:v>
                </c:pt>
                <c:pt idx="413">
                  <c:v>141.5</c:v>
                </c:pt>
                <c:pt idx="414">
                  <c:v>141.75</c:v>
                </c:pt>
                <c:pt idx="415">
                  <c:v>143</c:v>
                </c:pt>
                <c:pt idx="416">
                  <c:v>143</c:v>
                </c:pt>
                <c:pt idx="417">
                  <c:v>144</c:v>
                </c:pt>
                <c:pt idx="418">
                  <c:v>147</c:v>
                </c:pt>
                <c:pt idx="419">
                  <c:v>148.5</c:v>
                </c:pt>
                <c:pt idx="420">
                  <c:v>152</c:v>
                </c:pt>
                <c:pt idx="421">
                  <c:v>153</c:v>
                </c:pt>
                <c:pt idx="422">
                  <c:v>155</c:v>
                </c:pt>
                <c:pt idx="423">
                  <c:v>155</c:v>
                </c:pt>
                <c:pt idx="424">
                  <c:v>158.5</c:v>
                </c:pt>
                <c:pt idx="425">
                  <c:v>158.5</c:v>
                </c:pt>
                <c:pt idx="426">
                  <c:v>160</c:v>
                </c:pt>
                <c:pt idx="427">
                  <c:v>160.5</c:v>
                </c:pt>
                <c:pt idx="428">
                  <c:v>161.5</c:v>
                </c:pt>
                <c:pt idx="429">
                  <c:v>163</c:v>
                </c:pt>
                <c:pt idx="430">
                  <c:v>167.5</c:v>
                </c:pt>
                <c:pt idx="431">
                  <c:v>169.5</c:v>
                </c:pt>
                <c:pt idx="432">
                  <c:v>173</c:v>
                </c:pt>
                <c:pt idx="433">
                  <c:v>177</c:v>
                </c:pt>
                <c:pt idx="434">
                  <c:v>179</c:v>
                </c:pt>
                <c:pt idx="435">
                  <c:v>182</c:v>
                </c:pt>
                <c:pt idx="436">
                  <c:v>182</c:v>
                </c:pt>
                <c:pt idx="437">
                  <c:v>186</c:v>
                </c:pt>
                <c:pt idx="438">
                  <c:v>185</c:v>
                </c:pt>
                <c:pt idx="439">
                  <c:v>185</c:v>
                </c:pt>
                <c:pt idx="440">
                  <c:v>182.5</c:v>
                </c:pt>
                <c:pt idx="441">
                  <c:v>182</c:v>
                </c:pt>
                <c:pt idx="442">
                  <c:v>181.5</c:v>
                </c:pt>
                <c:pt idx="443">
                  <c:v>181</c:v>
                </c:pt>
                <c:pt idx="444">
                  <c:v>178</c:v>
                </c:pt>
                <c:pt idx="445">
                  <c:v>176</c:v>
                </c:pt>
                <c:pt idx="446">
                  <c:v>176</c:v>
                </c:pt>
                <c:pt idx="447">
                  <c:v>176</c:v>
                </c:pt>
                <c:pt idx="448">
                  <c:v>177</c:v>
                </c:pt>
                <c:pt idx="449">
                  <c:v>177.5</c:v>
                </c:pt>
                <c:pt idx="450">
                  <c:v>177.5</c:v>
                </c:pt>
                <c:pt idx="451">
                  <c:v>175.5</c:v>
                </c:pt>
                <c:pt idx="452">
                  <c:v>171</c:v>
                </c:pt>
                <c:pt idx="453">
                  <c:v>170</c:v>
                </c:pt>
                <c:pt idx="454">
                  <c:v>167</c:v>
                </c:pt>
                <c:pt idx="455">
                  <c:v>166.5</c:v>
                </c:pt>
                <c:pt idx="456">
                  <c:v>162.5</c:v>
                </c:pt>
                <c:pt idx="457">
                  <c:v>158</c:v>
                </c:pt>
                <c:pt idx="458">
                  <c:v>156.5</c:v>
                </c:pt>
                <c:pt idx="459">
                  <c:v>152.5</c:v>
                </c:pt>
                <c:pt idx="460">
                  <c:v>148</c:v>
                </c:pt>
                <c:pt idx="461">
                  <c:v>147.5</c:v>
                </c:pt>
                <c:pt idx="462">
                  <c:v>145.5</c:v>
                </c:pt>
                <c:pt idx="463">
                  <c:v>144.5</c:v>
                </c:pt>
                <c:pt idx="464">
                  <c:v>145</c:v>
                </c:pt>
                <c:pt idx="465">
                  <c:v>146</c:v>
                </c:pt>
                <c:pt idx="466">
                  <c:v>146.5</c:v>
                </c:pt>
                <c:pt idx="467">
                  <c:v>146</c:v>
                </c:pt>
                <c:pt idx="468">
                  <c:v>145</c:v>
                </c:pt>
                <c:pt idx="469">
                  <c:v>144</c:v>
                </c:pt>
                <c:pt idx="470">
                  <c:v>143.5</c:v>
                </c:pt>
                <c:pt idx="471">
                  <c:v>143.5</c:v>
                </c:pt>
                <c:pt idx="472">
                  <c:v>143.5</c:v>
                </c:pt>
                <c:pt idx="473">
                  <c:v>143</c:v>
                </c:pt>
                <c:pt idx="474">
                  <c:v>143.5</c:v>
                </c:pt>
                <c:pt idx="475">
                  <c:v>143.5</c:v>
                </c:pt>
                <c:pt idx="476">
                  <c:v>143</c:v>
                </c:pt>
                <c:pt idx="477">
                  <c:v>145.5</c:v>
                </c:pt>
                <c:pt idx="478">
                  <c:v>145.5</c:v>
                </c:pt>
                <c:pt idx="479">
                  <c:v>144.5</c:v>
                </c:pt>
                <c:pt idx="480">
                  <c:v>144.5</c:v>
                </c:pt>
                <c:pt idx="481">
                  <c:v>140</c:v>
                </c:pt>
                <c:pt idx="482">
                  <c:v>135.5</c:v>
                </c:pt>
                <c:pt idx="483">
                  <c:v>135.5</c:v>
                </c:pt>
                <c:pt idx="484">
                  <c:v>135</c:v>
                </c:pt>
                <c:pt idx="485">
                  <c:v>132.5</c:v>
                </c:pt>
                <c:pt idx="486">
                  <c:v>130.5</c:v>
                </c:pt>
                <c:pt idx="487">
                  <c:v>127</c:v>
                </c:pt>
                <c:pt idx="488">
                  <c:v>124</c:v>
                </c:pt>
                <c:pt idx="489">
                  <c:v>122</c:v>
                </c:pt>
                <c:pt idx="490">
                  <c:v>119</c:v>
                </c:pt>
                <c:pt idx="491">
                  <c:v>118.5</c:v>
                </c:pt>
                <c:pt idx="492">
                  <c:v>117</c:v>
                </c:pt>
                <c:pt idx="493">
                  <c:v>116</c:v>
                </c:pt>
                <c:pt idx="494">
                  <c:v>116</c:v>
                </c:pt>
                <c:pt idx="495">
                  <c:v>116</c:v>
                </c:pt>
                <c:pt idx="496">
                  <c:v>116</c:v>
                </c:pt>
                <c:pt idx="497">
                  <c:v>119</c:v>
                </c:pt>
                <c:pt idx="498">
                  <c:v>123</c:v>
                </c:pt>
                <c:pt idx="499">
                  <c:v>126.5</c:v>
                </c:pt>
                <c:pt idx="500">
                  <c:v>129</c:v>
                </c:pt>
                <c:pt idx="501">
                  <c:v>132</c:v>
                </c:pt>
                <c:pt idx="502">
                  <c:v>133</c:v>
                </c:pt>
                <c:pt idx="503">
                  <c:v>134</c:v>
                </c:pt>
                <c:pt idx="504">
                  <c:v>135</c:v>
                </c:pt>
                <c:pt idx="505">
                  <c:v>136.5</c:v>
                </c:pt>
                <c:pt idx="506">
                  <c:v>139</c:v>
                </c:pt>
                <c:pt idx="507">
                  <c:v>139</c:v>
                </c:pt>
                <c:pt idx="508">
                  <c:v>141</c:v>
                </c:pt>
                <c:pt idx="509">
                  <c:v>141</c:v>
                </c:pt>
                <c:pt idx="510">
                  <c:v>144</c:v>
                </c:pt>
                <c:pt idx="511">
                  <c:v>146</c:v>
                </c:pt>
                <c:pt idx="512">
                  <c:v>146.5</c:v>
                </c:pt>
                <c:pt idx="513">
                  <c:v>146.5</c:v>
                </c:pt>
                <c:pt idx="514">
                  <c:v>146.5</c:v>
                </c:pt>
                <c:pt idx="515">
                  <c:v>146.5</c:v>
                </c:pt>
                <c:pt idx="516">
                  <c:v>146.5</c:v>
                </c:pt>
                <c:pt idx="517">
                  <c:v>147.5</c:v>
                </c:pt>
                <c:pt idx="518">
                  <c:v>147.5</c:v>
                </c:pt>
                <c:pt idx="519">
                  <c:v>146.5</c:v>
                </c:pt>
                <c:pt idx="520">
                  <c:v>146.5</c:v>
                </c:pt>
                <c:pt idx="521">
                  <c:v>146</c:v>
                </c:pt>
                <c:pt idx="522">
                  <c:v>145</c:v>
                </c:pt>
                <c:pt idx="523">
                  <c:v>143.5</c:v>
                </c:pt>
                <c:pt idx="524">
                  <c:v>141</c:v>
                </c:pt>
                <c:pt idx="525">
                  <c:v>139</c:v>
                </c:pt>
                <c:pt idx="526">
                  <c:v>140</c:v>
                </c:pt>
                <c:pt idx="527">
                  <c:v>141.5</c:v>
                </c:pt>
                <c:pt idx="528">
                  <c:v>142.5</c:v>
                </c:pt>
                <c:pt idx="529">
                  <c:v>142.5</c:v>
                </c:pt>
                <c:pt idx="530">
                  <c:v>141.5</c:v>
                </c:pt>
                <c:pt idx="531">
                  <c:v>140.5</c:v>
                </c:pt>
                <c:pt idx="532">
                  <c:v>140.5</c:v>
                </c:pt>
                <c:pt idx="533">
                  <c:v>140.5</c:v>
                </c:pt>
                <c:pt idx="534">
                  <c:v>140.5</c:v>
                </c:pt>
                <c:pt idx="535">
                  <c:v>138.5</c:v>
                </c:pt>
                <c:pt idx="536">
                  <c:v>136.5</c:v>
                </c:pt>
                <c:pt idx="537">
                  <c:v>136.5</c:v>
                </c:pt>
                <c:pt idx="538">
                  <c:v>136.5</c:v>
                </c:pt>
                <c:pt idx="539">
                  <c:v>136.5</c:v>
                </c:pt>
                <c:pt idx="540">
                  <c:v>138</c:v>
                </c:pt>
                <c:pt idx="541">
                  <c:v>138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141</c:v>
                </c:pt>
                <c:pt idx="546">
                  <c:v>141</c:v>
                </c:pt>
                <c:pt idx="547">
                  <c:v>142</c:v>
                </c:pt>
                <c:pt idx="548">
                  <c:v>142</c:v>
                </c:pt>
                <c:pt idx="549">
                  <c:v>142</c:v>
                </c:pt>
                <c:pt idx="550">
                  <c:v>142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148.5</c:v>
                </c:pt>
                <c:pt idx="555">
                  <c:v>150.5</c:v>
                </c:pt>
                <c:pt idx="556">
                  <c:v>150.5</c:v>
                </c:pt>
                <c:pt idx="557">
                  <c:v>150.5</c:v>
                </c:pt>
                <c:pt idx="558">
                  <c:v>151.5</c:v>
                </c:pt>
                <c:pt idx="559">
                  <c:v>151.5</c:v>
                </c:pt>
                <c:pt idx="560">
                  <c:v>151.5</c:v>
                </c:pt>
                <c:pt idx="561">
                  <c:v>151.5</c:v>
                </c:pt>
                <c:pt idx="562">
                  <c:v>150.5</c:v>
                </c:pt>
                <c:pt idx="563">
                  <c:v>150</c:v>
                </c:pt>
                <c:pt idx="564">
                  <c:v>148</c:v>
                </c:pt>
                <c:pt idx="565">
                  <c:v>148</c:v>
                </c:pt>
                <c:pt idx="566">
                  <c:v>149</c:v>
                </c:pt>
                <c:pt idx="567">
                  <c:v>149</c:v>
                </c:pt>
                <c:pt idx="568">
                  <c:v>149</c:v>
                </c:pt>
                <c:pt idx="569">
                  <c:v>149</c:v>
                </c:pt>
                <c:pt idx="570">
                  <c:v>149.5</c:v>
                </c:pt>
                <c:pt idx="571">
                  <c:v>152.5</c:v>
                </c:pt>
                <c:pt idx="572">
                  <c:v>154</c:v>
                </c:pt>
                <c:pt idx="573">
                  <c:v>154</c:v>
                </c:pt>
                <c:pt idx="574">
                  <c:v>157.5</c:v>
                </c:pt>
                <c:pt idx="575">
                  <c:v>158.5</c:v>
                </c:pt>
                <c:pt idx="576">
                  <c:v>158.5</c:v>
                </c:pt>
                <c:pt idx="577">
                  <c:v>160.5</c:v>
                </c:pt>
                <c:pt idx="578">
                  <c:v>160</c:v>
                </c:pt>
                <c:pt idx="579">
                  <c:v>160</c:v>
                </c:pt>
                <c:pt idx="580">
                  <c:v>163</c:v>
                </c:pt>
                <c:pt idx="581">
                  <c:v>163</c:v>
                </c:pt>
                <c:pt idx="582">
                  <c:v>163.5</c:v>
                </c:pt>
                <c:pt idx="583">
                  <c:v>163.5</c:v>
                </c:pt>
                <c:pt idx="584">
                  <c:v>163.5</c:v>
                </c:pt>
                <c:pt idx="585">
                  <c:v>163.5</c:v>
                </c:pt>
                <c:pt idx="586">
                  <c:v>164</c:v>
                </c:pt>
                <c:pt idx="587">
                  <c:v>165</c:v>
                </c:pt>
                <c:pt idx="588">
                  <c:v>166.5</c:v>
                </c:pt>
                <c:pt idx="589">
                  <c:v>166.5</c:v>
                </c:pt>
                <c:pt idx="590">
                  <c:v>166.5</c:v>
                </c:pt>
                <c:pt idx="591">
                  <c:v>166.5</c:v>
                </c:pt>
                <c:pt idx="592">
                  <c:v>166.5</c:v>
                </c:pt>
                <c:pt idx="593">
                  <c:v>166.5</c:v>
                </c:pt>
                <c:pt idx="594">
                  <c:v>166.5</c:v>
                </c:pt>
                <c:pt idx="595">
                  <c:v>167</c:v>
                </c:pt>
                <c:pt idx="596">
                  <c:v>168</c:v>
                </c:pt>
                <c:pt idx="597">
                  <c:v>168</c:v>
                </c:pt>
                <c:pt idx="598">
                  <c:v>169</c:v>
                </c:pt>
                <c:pt idx="599">
                  <c:v>169</c:v>
                </c:pt>
                <c:pt idx="600">
                  <c:v>170.5</c:v>
                </c:pt>
                <c:pt idx="601">
                  <c:v>170.5</c:v>
                </c:pt>
                <c:pt idx="602">
                  <c:v>170.5</c:v>
                </c:pt>
                <c:pt idx="603">
                  <c:v>170.5</c:v>
                </c:pt>
                <c:pt idx="604">
                  <c:v>172</c:v>
                </c:pt>
                <c:pt idx="605">
                  <c:v>172</c:v>
                </c:pt>
                <c:pt idx="606">
                  <c:v>172</c:v>
                </c:pt>
                <c:pt idx="607">
                  <c:v>172</c:v>
                </c:pt>
                <c:pt idx="608">
                  <c:v>171</c:v>
                </c:pt>
                <c:pt idx="609">
                  <c:v>171</c:v>
                </c:pt>
                <c:pt idx="610">
                  <c:v>171</c:v>
                </c:pt>
                <c:pt idx="611">
                  <c:v>171</c:v>
                </c:pt>
                <c:pt idx="612">
                  <c:v>171</c:v>
                </c:pt>
                <c:pt idx="613">
                  <c:v>173</c:v>
                </c:pt>
                <c:pt idx="614">
                  <c:v>173</c:v>
                </c:pt>
                <c:pt idx="615">
                  <c:v>173</c:v>
                </c:pt>
                <c:pt idx="616">
                  <c:v>174.5</c:v>
                </c:pt>
                <c:pt idx="617">
                  <c:v>175.5</c:v>
                </c:pt>
                <c:pt idx="618">
                  <c:v>175.5</c:v>
                </c:pt>
                <c:pt idx="619">
                  <c:v>175.75</c:v>
                </c:pt>
                <c:pt idx="620">
                  <c:v>176.75</c:v>
                </c:pt>
                <c:pt idx="621">
                  <c:v>177</c:v>
                </c:pt>
                <c:pt idx="622">
                  <c:v>182.5</c:v>
                </c:pt>
                <c:pt idx="623">
                  <c:v>182.5</c:v>
                </c:pt>
                <c:pt idx="624">
                  <c:v>185</c:v>
                </c:pt>
                <c:pt idx="625">
                  <c:v>186</c:v>
                </c:pt>
                <c:pt idx="626">
                  <c:v>186.5</c:v>
                </c:pt>
                <c:pt idx="627">
                  <c:v>186.5</c:v>
                </c:pt>
                <c:pt idx="628">
                  <c:v>186</c:v>
                </c:pt>
                <c:pt idx="629">
                  <c:v>186</c:v>
                </c:pt>
                <c:pt idx="630">
                  <c:v>186</c:v>
                </c:pt>
                <c:pt idx="631">
                  <c:v>187</c:v>
                </c:pt>
                <c:pt idx="632">
                  <c:v>186.75</c:v>
                </c:pt>
                <c:pt idx="633">
                  <c:v>186.75</c:v>
                </c:pt>
                <c:pt idx="634">
                  <c:v>186.75</c:v>
                </c:pt>
                <c:pt idx="635">
                  <c:v>187.25</c:v>
                </c:pt>
                <c:pt idx="636">
                  <c:v>187.25</c:v>
                </c:pt>
                <c:pt idx="637">
                  <c:v>187.25</c:v>
                </c:pt>
                <c:pt idx="638">
                  <c:v>187.25</c:v>
                </c:pt>
                <c:pt idx="639">
                  <c:v>187.25</c:v>
                </c:pt>
                <c:pt idx="640">
                  <c:v>188.75</c:v>
                </c:pt>
                <c:pt idx="641">
                  <c:v>190.25</c:v>
                </c:pt>
                <c:pt idx="642">
                  <c:v>191</c:v>
                </c:pt>
                <c:pt idx="643">
                  <c:v>192.5</c:v>
                </c:pt>
                <c:pt idx="644">
                  <c:v>193</c:v>
                </c:pt>
                <c:pt idx="645">
                  <c:v>193</c:v>
                </c:pt>
                <c:pt idx="646">
                  <c:v>192.5</c:v>
                </c:pt>
                <c:pt idx="647">
                  <c:v>191.5</c:v>
                </c:pt>
                <c:pt idx="648">
                  <c:v>189.5</c:v>
                </c:pt>
                <c:pt idx="649">
                  <c:v>187.5</c:v>
                </c:pt>
                <c:pt idx="650">
                  <c:v>186.75</c:v>
                </c:pt>
                <c:pt idx="651">
                  <c:v>184.75</c:v>
                </c:pt>
                <c:pt idx="652">
                  <c:v>183.5</c:v>
                </c:pt>
                <c:pt idx="653">
                  <c:v>183</c:v>
                </c:pt>
                <c:pt idx="654">
                  <c:v>182</c:v>
                </c:pt>
                <c:pt idx="655">
                  <c:v>181</c:v>
                </c:pt>
                <c:pt idx="656">
                  <c:v>180</c:v>
                </c:pt>
                <c:pt idx="657">
                  <c:v>177</c:v>
                </c:pt>
                <c:pt idx="658">
                  <c:v>176</c:v>
                </c:pt>
                <c:pt idx="659">
                  <c:v>175</c:v>
                </c:pt>
                <c:pt idx="660">
                  <c:v>171.5</c:v>
                </c:pt>
                <c:pt idx="661">
                  <c:v>168</c:v>
                </c:pt>
                <c:pt idx="662">
                  <c:v>165.5</c:v>
                </c:pt>
                <c:pt idx="663">
                  <c:v>165</c:v>
                </c:pt>
                <c:pt idx="664">
                  <c:v>165</c:v>
                </c:pt>
                <c:pt idx="665">
                  <c:v>166.5</c:v>
                </c:pt>
                <c:pt idx="666">
                  <c:v>168.5</c:v>
                </c:pt>
                <c:pt idx="667">
                  <c:v>168.5</c:v>
                </c:pt>
                <c:pt idx="668">
                  <c:v>168.5</c:v>
                </c:pt>
                <c:pt idx="669">
                  <c:v>168.5</c:v>
                </c:pt>
                <c:pt idx="670">
                  <c:v>168.5</c:v>
                </c:pt>
                <c:pt idx="671">
                  <c:v>168.75</c:v>
                </c:pt>
                <c:pt idx="672">
                  <c:v>169</c:v>
                </c:pt>
                <c:pt idx="673">
                  <c:v>169.5</c:v>
                </c:pt>
                <c:pt idx="674">
                  <c:v>175</c:v>
                </c:pt>
                <c:pt idx="675">
                  <c:v>175</c:v>
                </c:pt>
                <c:pt idx="676">
                  <c:v>175.5</c:v>
                </c:pt>
                <c:pt idx="677">
                  <c:v>179.5</c:v>
                </c:pt>
                <c:pt idx="678">
                  <c:v>180</c:v>
                </c:pt>
                <c:pt idx="679">
                  <c:v>180.5</c:v>
                </c:pt>
                <c:pt idx="680">
                  <c:v>181.5</c:v>
                </c:pt>
                <c:pt idx="681">
                  <c:v>184</c:v>
                </c:pt>
                <c:pt idx="682">
                  <c:v>184.5</c:v>
                </c:pt>
                <c:pt idx="683">
                  <c:v>184.5</c:v>
                </c:pt>
                <c:pt idx="684">
                  <c:v>184.5</c:v>
                </c:pt>
                <c:pt idx="685">
                  <c:v>183</c:v>
                </c:pt>
                <c:pt idx="686">
                  <c:v>181.25</c:v>
                </c:pt>
                <c:pt idx="687">
                  <c:v>181.25</c:v>
                </c:pt>
                <c:pt idx="688">
                  <c:v>181</c:v>
                </c:pt>
                <c:pt idx="689">
                  <c:v>180.5</c:v>
                </c:pt>
                <c:pt idx="690">
                  <c:v>178.5</c:v>
                </c:pt>
                <c:pt idx="691">
                  <c:v>178.5</c:v>
                </c:pt>
                <c:pt idx="692">
                  <c:v>182</c:v>
                </c:pt>
                <c:pt idx="693">
                  <c:v>183</c:v>
                </c:pt>
                <c:pt idx="694">
                  <c:v>183</c:v>
                </c:pt>
                <c:pt idx="695">
                  <c:v>183</c:v>
                </c:pt>
                <c:pt idx="696">
                  <c:v>183</c:v>
                </c:pt>
                <c:pt idx="697">
                  <c:v>182.5</c:v>
                </c:pt>
                <c:pt idx="698">
                  <c:v>182</c:v>
                </c:pt>
                <c:pt idx="699">
                  <c:v>182</c:v>
                </c:pt>
                <c:pt idx="700">
                  <c:v>183</c:v>
                </c:pt>
                <c:pt idx="701">
                  <c:v>182</c:v>
                </c:pt>
                <c:pt idx="702">
                  <c:v>181.5</c:v>
                </c:pt>
                <c:pt idx="703">
                  <c:v>181</c:v>
                </c:pt>
                <c:pt idx="704">
                  <c:v>181</c:v>
                </c:pt>
                <c:pt idx="705">
                  <c:v>180</c:v>
                </c:pt>
                <c:pt idx="706">
                  <c:v>177</c:v>
                </c:pt>
                <c:pt idx="707">
                  <c:v>177</c:v>
                </c:pt>
                <c:pt idx="708">
                  <c:v>175.5</c:v>
                </c:pt>
                <c:pt idx="709">
                  <c:v>175</c:v>
                </c:pt>
                <c:pt idx="710">
                  <c:v>174</c:v>
                </c:pt>
                <c:pt idx="711">
                  <c:v>172.75</c:v>
                </c:pt>
                <c:pt idx="712">
                  <c:v>172.75</c:v>
                </c:pt>
                <c:pt idx="713">
                  <c:v>171.75</c:v>
                </c:pt>
                <c:pt idx="714">
                  <c:v>171</c:v>
                </c:pt>
                <c:pt idx="715">
                  <c:v>171</c:v>
                </c:pt>
                <c:pt idx="716">
                  <c:v>171</c:v>
                </c:pt>
                <c:pt idx="717">
                  <c:v>171.75</c:v>
                </c:pt>
                <c:pt idx="718">
                  <c:v>171.75</c:v>
                </c:pt>
                <c:pt idx="719">
                  <c:v>172.75</c:v>
                </c:pt>
                <c:pt idx="720">
                  <c:v>173.75</c:v>
                </c:pt>
                <c:pt idx="721">
                  <c:v>173.75</c:v>
                </c:pt>
                <c:pt idx="722">
                  <c:v>174</c:v>
                </c:pt>
                <c:pt idx="723">
                  <c:v>175.25</c:v>
                </c:pt>
                <c:pt idx="724">
                  <c:v>175.25</c:v>
                </c:pt>
                <c:pt idx="725">
                  <c:v>175</c:v>
                </c:pt>
                <c:pt idx="726">
                  <c:v>175</c:v>
                </c:pt>
                <c:pt idx="727">
                  <c:v>175</c:v>
                </c:pt>
                <c:pt idx="728">
                  <c:v>173.75</c:v>
                </c:pt>
                <c:pt idx="729">
                  <c:v>172</c:v>
                </c:pt>
                <c:pt idx="730">
                  <c:v>171.5</c:v>
                </c:pt>
                <c:pt idx="731">
                  <c:v>170.75</c:v>
                </c:pt>
                <c:pt idx="732">
                  <c:v>170.5</c:v>
                </c:pt>
                <c:pt idx="733">
                  <c:v>171.5</c:v>
                </c:pt>
                <c:pt idx="734">
                  <c:v>171.5</c:v>
                </c:pt>
                <c:pt idx="735">
                  <c:v>170.75</c:v>
                </c:pt>
                <c:pt idx="736">
                  <c:v>170.75</c:v>
                </c:pt>
                <c:pt idx="737">
                  <c:v>171.5</c:v>
                </c:pt>
                <c:pt idx="738">
                  <c:v>171.5</c:v>
                </c:pt>
                <c:pt idx="739">
                  <c:v>173</c:v>
                </c:pt>
                <c:pt idx="740">
                  <c:v>174</c:v>
                </c:pt>
                <c:pt idx="741">
                  <c:v>174</c:v>
                </c:pt>
                <c:pt idx="742">
                  <c:v>174</c:v>
                </c:pt>
                <c:pt idx="743">
                  <c:v>174</c:v>
                </c:pt>
                <c:pt idx="744">
                  <c:v>175.25</c:v>
                </c:pt>
                <c:pt idx="745">
                  <c:v>175.75</c:v>
                </c:pt>
                <c:pt idx="746">
                  <c:v>176.25</c:v>
                </c:pt>
                <c:pt idx="747">
                  <c:v>176</c:v>
                </c:pt>
                <c:pt idx="748">
                  <c:v>176</c:v>
                </c:pt>
                <c:pt idx="749">
                  <c:v>176.5</c:v>
                </c:pt>
                <c:pt idx="750">
                  <c:v>176.5</c:v>
                </c:pt>
                <c:pt idx="751">
                  <c:v>176.75</c:v>
                </c:pt>
                <c:pt idx="752">
                  <c:v>176.75</c:v>
                </c:pt>
                <c:pt idx="753">
                  <c:v>177.25</c:v>
                </c:pt>
                <c:pt idx="754">
                  <c:v>176.5</c:v>
                </c:pt>
                <c:pt idx="755">
                  <c:v>176.75</c:v>
                </c:pt>
                <c:pt idx="756">
                  <c:v>177</c:v>
                </c:pt>
                <c:pt idx="757">
                  <c:v>177.25</c:v>
                </c:pt>
                <c:pt idx="758">
                  <c:v>178.5</c:v>
                </c:pt>
                <c:pt idx="759">
                  <c:v>179</c:v>
                </c:pt>
                <c:pt idx="760">
                  <c:v>179.5</c:v>
                </c:pt>
                <c:pt idx="761">
                  <c:v>179.5</c:v>
                </c:pt>
                <c:pt idx="762">
                  <c:v>178</c:v>
                </c:pt>
                <c:pt idx="763">
                  <c:v>177.5</c:v>
                </c:pt>
                <c:pt idx="764">
                  <c:v>177.5</c:v>
                </c:pt>
                <c:pt idx="765">
                  <c:v>177.25</c:v>
                </c:pt>
                <c:pt idx="766">
                  <c:v>178</c:v>
                </c:pt>
                <c:pt idx="767">
                  <c:v>178</c:v>
                </c:pt>
                <c:pt idx="768">
                  <c:v>178.5</c:v>
                </c:pt>
                <c:pt idx="769">
                  <c:v>178.5</c:v>
                </c:pt>
                <c:pt idx="770">
                  <c:v>179.5</c:v>
                </c:pt>
                <c:pt idx="771">
                  <c:v>179.5</c:v>
                </c:pt>
                <c:pt idx="772">
                  <c:v>179.75</c:v>
                </c:pt>
                <c:pt idx="773">
                  <c:v>179.75</c:v>
                </c:pt>
                <c:pt idx="774">
                  <c:v>180.25</c:v>
                </c:pt>
                <c:pt idx="775">
                  <c:v>180.25</c:v>
                </c:pt>
                <c:pt idx="776">
                  <c:v>180.5</c:v>
                </c:pt>
                <c:pt idx="777">
                  <c:v>180.5</c:v>
                </c:pt>
                <c:pt idx="778">
                  <c:v>182.25</c:v>
                </c:pt>
                <c:pt idx="779">
                  <c:v>182.25</c:v>
                </c:pt>
                <c:pt idx="780">
                  <c:v>182.5</c:v>
                </c:pt>
                <c:pt idx="781">
                  <c:v>183</c:v>
                </c:pt>
                <c:pt idx="782">
                  <c:v>181.75</c:v>
                </c:pt>
                <c:pt idx="783">
                  <c:v>181.75</c:v>
                </c:pt>
                <c:pt idx="784">
                  <c:v>181.75</c:v>
                </c:pt>
                <c:pt idx="785">
                  <c:v>180.75</c:v>
                </c:pt>
                <c:pt idx="786">
                  <c:v>180</c:v>
                </c:pt>
                <c:pt idx="787">
                  <c:v>179.5</c:v>
                </c:pt>
                <c:pt idx="788">
                  <c:v>178.75</c:v>
                </c:pt>
                <c:pt idx="789">
                  <c:v>178.25</c:v>
                </c:pt>
                <c:pt idx="790">
                  <c:v>176.75</c:v>
                </c:pt>
                <c:pt idx="791">
                  <c:v>175.25</c:v>
                </c:pt>
                <c:pt idx="792">
                  <c:v>174</c:v>
                </c:pt>
                <c:pt idx="793">
                  <c:v>173.5</c:v>
                </c:pt>
                <c:pt idx="794">
                  <c:v>172</c:v>
                </c:pt>
                <c:pt idx="795">
                  <c:v>171.75</c:v>
                </c:pt>
                <c:pt idx="796">
                  <c:v>170.75</c:v>
                </c:pt>
                <c:pt idx="797">
                  <c:v>170.75</c:v>
                </c:pt>
                <c:pt idx="798">
                  <c:v>170</c:v>
                </c:pt>
                <c:pt idx="799">
                  <c:v>169.5</c:v>
                </c:pt>
                <c:pt idx="800">
                  <c:v>169.5</c:v>
                </c:pt>
                <c:pt idx="801">
                  <c:v>169.5</c:v>
                </c:pt>
                <c:pt idx="802">
                  <c:v>169.5</c:v>
                </c:pt>
                <c:pt idx="803">
                  <c:v>167</c:v>
                </c:pt>
                <c:pt idx="804">
                  <c:v>165.25</c:v>
                </c:pt>
                <c:pt idx="805">
                  <c:v>161.25</c:v>
                </c:pt>
                <c:pt idx="806">
                  <c:v>160</c:v>
                </c:pt>
                <c:pt idx="807">
                  <c:v>157.25</c:v>
                </c:pt>
                <c:pt idx="808">
                  <c:v>152.25</c:v>
                </c:pt>
                <c:pt idx="809">
                  <c:v>150</c:v>
                </c:pt>
                <c:pt idx="810">
                  <c:v>147</c:v>
                </c:pt>
                <c:pt idx="811">
                  <c:v>145</c:v>
                </c:pt>
                <c:pt idx="812">
                  <c:v>144</c:v>
                </c:pt>
                <c:pt idx="813">
                  <c:v>138.5</c:v>
                </c:pt>
                <c:pt idx="814">
                  <c:v>128.5</c:v>
                </c:pt>
                <c:pt idx="815">
                  <c:v>120</c:v>
                </c:pt>
                <c:pt idx="816">
                  <c:v>116.75</c:v>
                </c:pt>
                <c:pt idx="817">
                  <c:v>118.75</c:v>
                </c:pt>
                <c:pt idx="818">
                  <c:v>120</c:v>
                </c:pt>
                <c:pt idx="819">
                  <c:v>120.75</c:v>
                </c:pt>
                <c:pt idx="820">
                  <c:v>124</c:v>
                </c:pt>
                <c:pt idx="821">
                  <c:v>126.5</c:v>
                </c:pt>
                <c:pt idx="822">
                  <c:v>131</c:v>
                </c:pt>
                <c:pt idx="823">
                  <c:v>133</c:v>
                </c:pt>
                <c:pt idx="824">
                  <c:v>137.5</c:v>
                </c:pt>
                <c:pt idx="825">
                  <c:v>137.5</c:v>
                </c:pt>
                <c:pt idx="826">
                  <c:v>140</c:v>
                </c:pt>
                <c:pt idx="827">
                  <c:v>147.5</c:v>
                </c:pt>
                <c:pt idx="828">
                  <c:v>148.5</c:v>
                </c:pt>
                <c:pt idx="829">
                  <c:v>148</c:v>
                </c:pt>
                <c:pt idx="830">
                  <c:v>146.5</c:v>
                </c:pt>
                <c:pt idx="831">
                  <c:v>145.5</c:v>
                </c:pt>
                <c:pt idx="832">
                  <c:v>141.25</c:v>
                </c:pt>
                <c:pt idx="833">
                  <c:v>133.5</c:v>
                </c:pt>
                <c:pt idx="834">
                  <c:v>133.5</c:v>
                </c:pt>
                <c:pt idx="835">
                  <c:v>135</c:v>
                </c:pt>
                <c:pt idx="836">
                  <c:v>136</c:v>
                </c:pt>
                <c:pt idx="837">
                  <c:v>141</c:v>
                </c:pt>
                <c:pt idx="838">
                  <c:v>141</c:v>
                </c:pt>
                <c:pt idx="839">
                  <c:v>141.5</c:v>
                </c:pt>
                <c:pt idx="840">
                  <c:v>141.5</c:v>
                </c:pt>
                <c:pt idx="841">
                  <c:v>141.25</c:v>
                </c:pt>
                <c:pt idx="842">
                  <c:v>140.75</c:v>
                </c:pt>
                <c:pt idx="843">
                  <c:v>139.25</c:v>
                </c:pt>
                <c:pt idx="844">
                  <c:v>137.75</c:v>
                </c:pt>
                <c:pt idx="845">
                  <c:v>135.75</c:v>
                </c:pt>
                <c:pt idx="846">
                  <c:v>135.25</c:v>
                </c:pt>
                <c:pt idx="847">
                  <c:v>133.5</c:v>
                </c:pt>
                <c:pt idx="848">
                  <c:v>134</c:v>
                </c:pt>
                <c:pt idx="849">
                  <c:v>136</c:v>
                </c:pt>
                <c:pt idx="850">
                  <c:v>136.75</c:v>
                </c:pt>
                <c:pt idx="851">
                  <c:v>137</c:v>
                </c:pt>
                <c:pt idx="852">
                  <c:v>137</c:v>
                </c:pt>
                <c:pt idx="853">
                  <c:v>139</c:v>
                </c:pt>
                <c:pt idx="854">
                  <c:v>139</c:v>
                </c:pt>
                <c:pt idx="855">
                  <c:v>140</c:v>
                </c:pt>
                <c:pt idx="856">
                  <c:v>141.5</c:v>
                </c:pt>
                <c:pt idx="857">
                  <c:v>142</c:v>
                </c:pt>
                <c:pt idx="858">
                  <c:v>143</c:v>
                </c:pt>
                <c:pt idx="859">
                  <c:v>143.5</c:v>
                </c:pt>
                <c:pt idx="860">
                  <c:v>143.5</c:v>
                </c:pt>
                <c:pt idx="861">
                  <c:v>142.5</c:v>
                </c:pt>
                <c:pt idx="862">
                  <c:v>141.5</c:v>
                </c:pt>
                <c:pt idx="863">
                  <c:v>141</c:v>
                </c:pt>
                <c:pt idx="864">
                  <c:v>140.75</c:v>
                </c:pt>
                <c:pt idx="865">
                  <c:v>140.75</c:v>
                </c:pt>
                <c:pt idx="866">
                  <c:v>140.75</c:v>
                </c:pt>
                <c:pt idx="867">
                  <c:v>140.75</c:v>
                </c:pt>
                <c:pt idx="868">
                  <c:v>140.75</c:v>
                </c:pt>
                <c:pt idx="869">
                  <c:v>140.75</c:v>
                </c:pt>
                <c:pt idx="870">
                  <c:v>141</c:v>
                </c:pt>
                <c:pt idx="871">
                  <c:v>141.5</c:v>
                </c:pt>
                <c:pt idx="872">
                  <c:v>144</c:v>
                </c:pt>
                <c:pt idx="873">
                  <c:v>144.5</c:v>
                </c:pt>
                <c:pt idx="874">
                  <c:v>144.5</c:v>
                </c:pt>
                <c:pt idx="875">
                  <c:v>145</c:v>
                </c:pt>
                <c:pt idx="876">
                  <c:v>146.5</c:v>
                </c:pt>
                <c:pt idx="877">
                  <c:v>146.5</c:v>
                </c:pt>
                <c:pt idx="878">
                  <c:v>144.5</c:v>
                </c:pt>
                <c:pt idx="879">
                  <c:v>144.25</c:v>
                </c:pt>
                <c:pt idx="880">
                  <c:v>143.5</c:v>
                </c:pt>
                <c:pt idx="881">
                  <c:v>142.5</c:v>
                </c:pt>
                <c:pt idx="882">
                  <c:v>140.5</c:v>
                </c:pt>
                <c:pt idx="883">
                  <c:v>139</c:v>
                </c:pt>
                <c:pt idx="884">
                  <c:v>138</c:v>
                </c:pt>
                <c:pt idx="885">
                  <c:v>138.5</c:v>
                </c:pt>
                <c:pt idx="886">
                  <c:v>138.5</c:v>
                </c:pt>
                <c:pt idx="887">
                  <c:v>140.5</c:v>
                </c:pt>
                <c:pt idx="888">
                  <c:v>140.5</c:v>
                </c:pt>
                <c:pt idx="889">
                  <c:v>143</c:v>
                </c:pt>
                <c:pt idx="890">
                  <c:v>144</c:v>
                </c:pt>
                <c:pt idx="891">
                  <c:v>144.5</c:v>
                </c:pt>
                <c:pt idx="892">
                  <c:v>144.5</c:v>
                </c:pt>
                <c:pt idx="893">
                  <c:v>144.5</c:v>
                </c:pt>
                <c:pt idx="894">
                  <c:v>144.5</c:v>
                </c:pt>
                <c:pt idx="895">
                  <c:v>144.75</c:v>
                </c:pt>
                <c:pt idx="896">
                  <c:v>144.5</c:v>
                </c:pt>
                <c:pt idx="897">
                  <c:v>144</c:v>
                </c:pt>
                <c:pt idx="898">
                  <c:v>145.25</c:v>
                </c:pt>
                <c:pt idx="899">
                  <c:v>145.25</c:v>
                </c:pt>
                <c:pt idx="900">
                  <c:v>146.25</c:v>
                </c:pt>
                <c:pt idx="901">
                  <c:v>146.75</c:v>
                </c:pt>
                <c:pt idx="902">
                  <c:v>146.75</c:v>
                </c:pt>
                <c:pt idx="903">
                  <c:v>147.25</c:v>
                </c:pt>
                <c:pt idx="904">
                  <c:v>147.25</c:v>
                </c:pt>
                <c:pt idx="905">
                  <c:v>148</c:v>
                </c:pt>
                <c:pt idx="906">
                  <c:v>149.75</c:v>
                </c:pt>
                <c:pt idx="907">
                  <c:v>149.75</c:v>
                </c:pt>
                <c:pt idx="908">
                  <c:v>149.75</c:v>
                </c:pt>
                <c:pt idx="909">
                  <c:v>151.25</c:v>
                </c:pt>
                <c:pt idx="910">
                  <c:v>151.25</c:v>
                </c:pt>
                <c:pt idx="911">
                  <c:v>151</c:v>
                </c:pt>
                <c:pt idx="912">
                  <c:v>151</c:v>
                </c:pt>
                <c:pt idx="913">
                  <c:v>150</c:v>
                </c:pt>
                <c:pt idx="914">
                  <c:v>150.5</c:v>
                </c:pt>
                <c:pt idx="915">
                  <c:v>150.25</c:v>
                </c:pt>
                <c:pt idx="916">
                  <c:v>149.5</c:v>
                </c:pt>
                <c:pt idx="917">
                  <c:v>148</c:v>
                </c:pt>
                <c:pt idx="918">
                  <c:v>148</c:v>
                </c:pt>
                <c:pt idx="919">
                  <c:v>147</c:v>
                </c:pt>
                <c:pt idx="920">
                  <c:v>148.25</c:v>
                </c:pt>
                <c:pt idx="921">
                  <c:v>148.25</c:v>
                </c:pt>
                <c:pt idx="922">
                  <c:v>148</c:v>
                </c:pt>
                <c:pt idx="923">
                  <c:v>147.25</c:v>
                </c:pt>
                <c:pt idx="924">
                  <c:v>145.25</c:v>
                </c:pt>
                <c:pt idx="925">
                  <c:v>145</c:v>
                </c:pt>
                <c:pt idx="926">
                  <c:v>145</c:v>
                </c:pt>
                <c:pt idx="927">
                  <c:v>144</c:v>
                </c:pt>
                <c:pt idx="928">
                  <c:v>142</c:v>
                </c:pt>
                <c:pt idx="929">
                  <c:v>139.25</c:v>
                </c:pt>
                <c:pt idx="930">
                  <c:v>138.75</c:v>
                </c:pt>
                <c:pt idx="931">
                  <c:v>137.25</c:v>
                </c:pt>
                <c:pt idx="932">
                  <c:v>136.25</c:v>
                </c:pt>
                <c:pt idx="933">
                  <c:v>135.25</c:v>
                </c:pt>
                <c:pt idx="934">
                  <c:v>134.25</c:v>
                </c:pt>
                <c:pt idx="935">
                  <c:v>133.75</c:v>
                </c:pt>
                <c:pt idx="936">
                  <c:v>134</c:v>
                </c:pt>
                <c:pt idx="937">
                  <c:v>132.5</c:v>
                </c:pt>
                <c:pt idx="938">
                  <c:v>132.5</c:v>
                </c:pt>
                <c:pt idx="939">
                  <c:v>132.5</c:v>
                </c:pt>
                <c:pt idx="940">
                  <c:v>132.5</c:v>
                </c:pt>
                <c:pt idx="941">
                  <c:v>134.5</c:v>
                </c:pt>
                <c:pt idx="942">
                  <c:v>135</c:v>
                </c:pt>
                <c:pt idx="943">
                  <c:v>135.5</c:v>
                </c:pt>
                <c:pt idx="944">
                  <c:v>134</c:v>
                </c:pt>
                <c:pt idx="945">
                  <c:v>133</c:v>
                </c:pt>
                <c:pt idx="946">
                  <c:v>133</c:v>
                </c:pt>
                <c:pt idx="947">
                  <c:v>134</c:v>
                </c:pt>
                <c:pt idx="948">
                  <c:v>134.25</c:v>
                </c:pt>
                <c:pt idx="949">
                  <c:v>135.5</c:v>
                </c:pt>
                <c:pt idx="950">
                  <c:v>135.75</c:v>
                </c:pt>
                <c:pt idx="951">
                  <c:v>136.25</c:v>
                </c:pt>
                <c:pt idx="952">
                  <c:v>137</c:v>
                </c:pt>
                <c:pt idx="953">
                  <c:v>138</c:v>
                </c:pt>
                <c:pt idx="954">
                  <c:v>138.5</c:v>
                </c:pt>
                <c:pt idx="955">
                  <c:v>139.25</c:v>
                </c:pt>
                <c:pt idx="956">
                  <c:v>139.25</c:v>
                </c:pt>
                <c:pt idx="957">
                  <c:v>139.25</c:v>
                </c:pt>
                <c:pt idx="958">
                  <c:v>139</c:v>
                </c:pt>
                <c:pt idx="959">
                  <c:v>137.5</c:v>
                </c:pt>
                <c:pt idx="960">
                  <c:v>136.75</c:v>
                </c:pt>
                <c:pt idx="961">
                  <c:v>136.25</c:v>
                </c:pt>
                <c:pt idx="962">
                  <c:v>135.25</c:v>
                </c:pt>
                <c:pt idx="963">
                  <c:v>135.25</c:v>
                </c:pt>
                <c:pt idx="964">
                  <c:v>137.75</c:v>
                </c:pt>
                <c:pt idx="965">
                  <c:v>137.75</c:v>
                </c:pt>
                <c:pt idx="966">
                  <c:v>136.5</c:v>
                </c:pt>
                <c:pt idx="967">
                  <c:v>136.5</c:v>
                </c:pt>
                <c:pt idx="968">
                  <c:v>136</c:v>
                </c:pt>
                <c:pt idx="969">
                  <c:v>135</c:v>
                </c:pt>
                <c:pt idx="970">
                  <c:v>134.5</c:v>
                </c:pt>
                <c:pt idx="971">
                  <c:v>134</c:v>
                </c:pt>
                <c:pt idx="972">
                  <c:v>131.5</c:v>
                </c:pt>
                <c:pt idx="973">
                  <c:v>130</c:v>
                </c:pt>
                <c:pt idx="974">
                  <c:v>128.5</c:v>
                </c:pt>
                <c:pt idx="975">
                  <c:v>126.75</c:v>
                </c:pt>
                <c:pt idx="976">
                  <c:v>125.25</c:v>
                </c:pt>
                <c:pt idx="977">
                  <c:v>123.25</c:v>
                </c:pt>
                <c:pt idx="978">
                  <c:v>121.5</c:v>
                </c:pt>
                <c:pt idx="979">
                  <c:v>119.75</c:v>
                </c:pt>
                <c:pt idx="980">
                  <c:v>119</c:v>
                </c:pt>
                <c:pt idx="981">
                  <c:v>118</c:v>
                </c:pt>
                <c:pt idx="982">
                  <c:v>117.5</c:v>
                </c:pt>
                <c:pt idx="983">
                  <c:v>117.5</c:v>
                </c:pt>
                <c:pt idx="984">
                  <c:v>117.5</c:v>
                </c:pt>
                <c:pt idx="985">
                  <c:v>117.25</c:v>
                </c:pt>
                <c:pt idx="986">
                  <c:v>117.25</c:v>
                </c:pt>
                <c:pt idx="987">
                  <c:v>117.75</c:v>
                </c:pt>
                <c:pt idx="988">
                  <c:v>117.75</c:v>
                </c:pt>
                <c:pt idx="989">
                  <c:v>117</c:v>
                </c:pt>
                <c:pt idx="990">
                  <c:v>117</c:v>
                </c:pt>
                <c:pt idx="991">
                  <c:v>115</c:v>
                </c:pt>
                <c:pt idx="992">
                  <c:v>114.5</c:v>
                </c:pt>
                <c:pt idx="993">
                  <c:v>114</c:v>
                </c:pt>
                <c:pt idx="994">
                  <c:v>113.5</c:v>
                </c:pt>
                <c:pt idx="995">
                  <c:v>113.75</c:v>
                </c:pt>
                <c:pt idx="996">
                  <c:v>111.75</c:v>
                </c:pt>
                <c:pt idx="997">
                  <c:v>111.75</c:v>
                </c:pt>
                <c:pt idx="998">
                  <c:v>108.75</c:v>
                </c:pt>
                <c:pt idx="999">
                  <c:v>105.75</c:v>
                </c:pt>
                <c:pt idx="1000">
                  <c:v>103</c:v>
                </c:pt>
                <c:pt idx="1001">
                  <c:v>101.5</c:v>
                </c:pt>
                <c:pt idx="1002">
                  <c:v>97.5</c:v>
                </c:pt>
                <c:pt idx="1003">
                  <c:v>95.5</c:v>
                </c:pt>
                <c:pt idx="1004">
                  <c:v>92.5</c:v>
                </c:pt>
                <c:pt idx="1005">
                  <c:v>90.75</c:v>
                </c:pt>
                <c:pt idx="1006">
                  <c:v>90.5</c:v>
                </c:pt>
                <c:pt idx="1007">
                  <c:v>89</c:v>
                </c:pt>
                <c:pt idx="1008">
                  <c:v>88.75</c:v>
                </c:pt>
                <c:pt idx="1009">
                  <c:v>97</c:v>
                </c:pt>
                <c:pt idx="1010">
                  <c:v>101.75</c:v>
                </c:pt>
                <c:pt idx="1011">
                  <c:v>99.25</c:v>
                </c:pt>
                <c:pt idx="1012">
                  <c:v>97.75</c:v>
                </c:pt>
                <c:pt idx="1013">
                  <c:v>105.25</c:v>
                </c:pt>
                <c:pt idx="1014">
                  <c:v>106.5</c:v>
                </c:pt>
                <c:pt idx="1015">
                  <c:v>111</c:v>
                </c:pt>
                <c:pt idx="1016">
                  <c:v>114</c:v>
                </c:pt>
                <c:pt idx="1017">
                  <c:v>109.75</c:v>
                </c:pt>
                <c:pt idx="1018">
                  <c:v>106.25</c:v>
                </c:pt>
                <c:pt idx="1019">
                  <c:v>104.25</c:v>
                </c:pt>
                <c:pt idx="1020">
                  <c:v>105.5</c:v>
                </c:pt>
                <c:pt idx="1021">
                  <c:v>106</c:v>
                </c:pt>
                <c:pt idx="1022">
                  <c:v>106</c:v>
                </c:pt>
                <c:pt idx="1023">
                  <c:v>106.5</c:v>
                </c:pt>
                <c:pt idx="1024">
                  <c:v>106.5</c:v>
                </c:pt>
                <c:pt idx="1025">
                  <c:v>106.5</c:v>
                </c:pt>
                <c:pt idx="1026">
                  <c:v>107</c:v>
                </c:pt>
                <c:pt idx="1027">
                  <c:v>107</c:v>
                </c:pt>
                <c:pt idx="1028">
                  <c:v>107</c:v>
                </c:pt>
                <c:pt idx="1029">
                  <c:v>112.5</c:v>
                </c:pt>
                <c:pt idx="1030">
                  <c:v>120.25</c:v>
                </c:pt>
                <c:pt idx="1031">
                  <c:v>118.75</c:v>
                </c:pt>
                <c:pt idx="1032">
                  <c:v>116</c:v>
                </c:pt>
                <c:pt idx="1033">
                  <c:v>114.75</c:v>
                </c:pt>
                <c:pt idx="1034">
                  <c:v>114.75</c:v>
                </c:pt>
                <c:pt idx="1035">
                  <c:v>116.5</c:v>
                </c:pt>
                <c:pt idx="1036">
                  <c:v>117</c:v>
                </c:pt>
                <c:pt idx="1037">
                  <c:v>117.5</c:v>
                </c:pt>
                <c:pt idx="1038">
                  <c:v>118.5</c:v>
                </c:pt>
                <c:pt idx="1039">
                  <c:v>120</c:v>
                </c:pt>
                <c:pt idx="1040">
                  <c:v>120</c:v>
                </c:pt>
                <c:pt idx="1041">
                  <c:v>120.5</c:v>
                </c:pt>
                <c:pt idx="1042">
                  <c:v>120.5</c:v>
                </c:pt>
                <c:pt idx="1043">
                  <c:v>121</c:v>
                </c:pt>
                <c:pt idx="1044">
                  <c:v>121</c:v>
                </c:pt>
                <c:pt idx="1045">
                  <c:v>122</c:v>
                </c:pt>
                <c:pt idx="1046">
                  <c:v>122</c:v>
                </c:pt>
                <c:pt idx="1047">
                  <c:v>121.75</c:v>
                </c:pt>
                <c:pt idx="1048">
                  <c:v>123</c:v>
                </c:pt>
                <c:pt idx="1049">
                  <c:v>122.75</c:v>
                </c:pt>
                <c:pt idx="1050">
                  <c:v>123.75</c:v>
                </c:pt>
                <c:pt idx="1051">
                  <c:v>124.25</c:v>
                </c:pt>
                <c:pt idx="1052">
                  <c:v>124.25</c:v>
                </c:pt>
                <c:pt idx="1053">
                  <c:v>124</c:v>
                </c:pt>
                <c:pt idx="1054">
                  <c:v>121.5</c:v>
                </c:pt>
                <c:pt idx="1055">
                  <c:v>121</c:v>
                </c:pt>
                <c:pt idx="1056">
                  <c:v>119.5</c:v>
                </c:pt>
                <c:pt idx="1057">
                  <c:v>119</c:v>
                </c:pt>
                <c:pt idx="1058">
                  <c:v>118.25</c:v>
                </c:pt>
                <c:pt idx="1059">
                  <c:v>118</c:v>
                </c:pt>
                <c:pt idx="1060">
                  <c:v>118</c:v>
                </c:pt>
                <c:pt idx="1061">
                  <c:v>118.5</c:v>
                </c:pt>
                <c:pt idx="1062">
                  <c:v>119.5</c:v>
                </c:pt>
                <c:pt idx="1063">
                  <c:v>122</c:v>
                </c:pt>
                <c:pt idx="1064">
                  <c:v>122.25</c:v>
                </c:pt>
                <c:pt idx="1065">
                  <c:v>124.75</c:v>
                </c:pt>
                <c:pt idx="1066">
                  <c:v>124.75</c:v>
                </c:pt>
                <c:pt idx="1067">
                  <c:v>124.5</c:v>
                </c:pt>
                <c:pt idx="1068">
                  <c:v>127.75</c:v>
                </c:pt>
                <c:pt idx="1069">
                  <c:v>131</c:v>
                </c:pt>
                <c:pt idx="1070">
                  <c:v>132.75</c:v>
                </c:pt>
                <c:pt idx="1071">
                  <c:v>133.5</c:v>
                </c:pt>
                <c:pt idx="1072">
                  <c:v>137.25</c:v>
                </c:pt>
                <c:pt idx="1073">
                  <c:v>137.25</c:v>
                </c:pt>
                <c:pt idx="1074">
                  <c:v>139.75</c:v>
                </c:pt>
                <c:pt idx="1075">
                  <c:v>140.75</c:v>
                </c:pt>
                <c:pt idx="1076">
                  <c:v>144.5</c:v>
                </c:pt>
                <c:pt idx="1077">
                  <c:v>146.5</c:v>
                </c:pt>
                <c:pt idx="1078">
                  <c:v>150.75</c:v>
                </c:pt>
                <c:pt idx="1079">
                  <c:v>156.5</c:v>
                </c:pt>
                <c:pt idx="1080">
                  <c:v>159</c:v>
                </c:pt>
                <c:pt idx="1081">
                  <c:v>159.25</c:v>
                </c:pt>
                <c:pt idx="1082">
                  <c:v>158.75</c:v>
                </c:pt>
                <c:pt idx="1083">
                  <c:v>155.25</c:v>
                </c:pt>
                <c:pt idx="1084">
                  <c:v>155.25</c:v>
                </c:pt>
                <c:pt idx="1085">
                  <c:v>151.25</c:v>
                </c:pt>
                <c:pt idx="1086">
                  <c:v>147</c:v>
                </c:pt>
                <c:pt idx="1087">
                  <c:v>144.5</c:v>
                </c:pt>
                <c:pt idx="1088">
                  <c:v>144.75</c:v>
                </c:pt>
                <c:pt idx="1089">
                  <c:v>146.25</c:v>
                </c:pt>
                <c:pt idx="1090">
                  <c:v>146.75</c:v>
                </c:pt>
                <c:pt idx="1091">
                  <c:v>148</c:v>
                </c:pt>
                <c:pt idx="1092">
                  <c:v>148.25</c:v>
                </c:pt>
                <c:pt idx="1093">
                  <c:v>148</c:v>
                </c:pt>
                <c:pt idx="1094">
                  <c:v>151</c:v>
                </c:pt>
                <c:pt idx="1095">
                  <c:v>153</c:v>
                </c:pt>
                <c:pt idx="1096">
                  <c:v>154</c:v>
                </c:pt>
                <c:pt idx="1097">
                  <c:v>155</c:v>
                </c:pt>
                <c:pt idx="1098">
                  <c:v>155.25</c:v>
                </c:pt>
                <c:pt idx="1099">
                  <c:v>155.25</c:v>
                </c:pt>
                <c:pt idx="1100">
                  <c:v>155.25</c:v>
                </c:pt>
                <c:pt idx="1101">
                  <c:v>155.25</c:v>
                </c:pt>
                <c:pt idx="1102">
                  <c:v>155.25</c:v>
                </c:pt>
                <c:pt idx="1103">
                  <c:v>158</c:v>
                </c:pt>
                <c:pt idx="1104">
                  <c:v>159</c:v>
                </c:pt>
                <c:pt idx="1105">
                  <c:v>152.5</c:v>
                </c:pt>
                <c:pt idx="1106">
                  <c:v>151.5</c:v>
                </c:pt>
                <c:pt idx="1107">
                  <c:v>151.5</c:v>
                </c:pt>
                <c:pt idx="1108">
                  <c:v>150.5</c:v>
                </c:pt>
                <c:pt idx="1109">
                  <c:v>150</c:v>
                </c:pt>
                <c:pt idx="1110">
                  <c:v>146.5</c:v>
                </c:pt>
                <c:pt idx="1111">
                  <c:v>146.25</c:v>
                </c:pt>
                <c:pt idx="1112">
                  <c:v>147</c:v>
                </c:pt>
                <c:pt idx="1113">
                  <c:v>147</c:v>
                </c:pt>
                <c:pt idx="1114">
                  <c:v>146.25</c:v>
                </c:pt>
                <c:pt idx="1115">
                  <c:v>145.5</c:v>
                </c:pt>
                <c:pt idx="1116">
                  <c:v>139.75</c:v>
                </c:pt>
                <c:pt idx="1117">
                  <c:v>133.75</c:v>
                </c:pt>
                <c:pt idx="1118">
                  <c:v>134.25</c:v>
                </c:pt>
                <c:pt idx="1119">
                  <c:v>134</c:v>
                </c:pt>
                <c:pt idx="1120">
                  <c:v>133.25</c:v>
                </c:pt>
                <c:pt idx="1121">
                  <c:v>134.75</c:v>
                </c:pt>
                <c:pt idx="1122">
                  <c:v>136</c:v>
                </c:pt>
                <c:pt idx="1123">
                  <c:v>137.25</c:v>
                </c:pt>
                <c:pt idx="1124">
                  <c:v>138</c:v>
                </c:pt>
                <c:pt idx="1125">
                  <c:v>137</c:v>
                </c:pt>
                <c:pt idx="1126">
                  <c:v>136</c:v>
                </c:pt>
                <c:pt idx="1127">
                  <c:v>136</c:v>
                </c:pt>
                <c:pt idx="1128">
                  <c:v>136</c:v>
                </c:pt>
                <c:pt idx="1129">
                  <c:v>138.25</c:v>
                </c:pt>
                <c:pt idx="1130">
                  <c:v>139.5</c:v>
                </c:pt>
                <c:pt idx="1131">
                  <c:v>142</c:v>
                </c:pt>
                <c:pt idx="1132">
                  <c:v>142</c:v>
                </c:pt>
                <c:pt idx="1133">
                  <c:v>141</c:v>
                </c:pt>
                <c:pt idx="1134">
                  <c:v>139.25</c:v>
                </c:pt>
                <c:pt idx="1135">
                  <c:v>138</c:v>
                </c:pt>
                <c:pt idx="1136">
                  <c:v>137.75</c:v>
                </c:pt>
                <c:pt idx="1137">
                  <c:v>137.5</c:v>
                </c:pt>
                <c:pt idx="1138">
                  <c:v>136.5</c:v>
                </c:pt>
                <c:pt idx="1139">
                  <c:v>135.75</c:v>
                </c:pt>
                <c:pt idx="1140">
                  <c:v>135.75</c:v>
                </c:pt>
                <c:pt idx="1141">
                  <c:v>134.5</c:v>
                </c:pt>
                <c:pt idx="1142">
                  <c:v>134</c:v>
                </c:pt>
                <c:pt idx="1143">
                  <c:v>128.5</c:v>
                </c:pt>
                <c:pt idx="1144">
                  <c:v>128.75</c:v>
                </c:pt>
                <c:pt idx="1145">
                  <c:v>131</c:v>
                </c:pt>
                <c:pt idx="1146">
                  <c:v>131</c:v>
                </c:pt>
                <c:pt idx="1147">
                  <c:v>130.75</c:v>
                </c:pt>
                <c:pt idx="1148">
                  <c:v>130</c:v>
                </c:pt>
                <c:pt idx="1149">
                  <c:v>123.5</c:v>
                </c:pt>
                <c:pt idx="1150">
                  <c:v>123.5</c:v>
                </c:pt>
                <c:pt idx="1151">
                  <c:v>124.75</c:v>
                </c:pt>
                <c:pt idx="1152">
                  <c:v>124.75</c:v>
                </c:pt>
                <c:pt idx="1153">
                  <c:v>118.75</c:v>
                </c:pt>
                <c:pt idx="1154">
                  <c:v>111.5</c:v>
                </c:pt>
                <c:pt idx="1155">
                  <c:v>109.75</c:v>
                </c:pt>
                <c:pt idx="1156">
                  <c:v>116</c:v>
                </c:pt>
                <c:pt idx="1157">
                  <c:v>112.25</c:v>
                </c:pt>
                <c:pt idx="1158">
                  <c:v>110.75</c:v>
                </c:pt>
                <c:pt idx="1159">
                  <c:v>110.75</c:v>
                </c:pt>
                <c:pt idx="1160">
                  <c:v>110.75</c:v>
                </c:pt>
                <c:pt idx="1161">
                  <c:v>113.75</c:v>
                </c:pt>
                <c:pt idx="1162">
                  <c:v>115.75</c:v>
                </c:pt>
                <c:pt idx="1163">
                  <c:v>120</c:v>
                </c:pt>
                <c:pt idx="1164">
                  <c:v>118.75</c:v>
                </c:pt>
                <c:pt idx="1165">
                  <c:v>115.5</c:v>
                </c:pt>
                <c:pt idx="1166">
                  <c:v>113.75</c:v>
                </c:pt>
                <c:pt idx="1167">
                  <c:v>115.5</c:v>
                </c:pt>
                <c:pt idx="1168">
                  <c:v>116.25</c:v>
                </c:pt>
                <c:pt idx="1169">
                  <c:v>116.75</c:v>
                </c:pt>
                <c:pt idx="1170">
                  <c:v>118.75</c:v>
                </c:pt>
                <c:pt idx="1171">
                  <c:v>120.75</c:v>
                </c:pt>
                <c:pt idx="1172">
                  <c:v>124</c:v>
                </c:pt>
                <c:pt idx="1173">
                  <c:v>126.5</c:v>
                </c:pt>
                <c:pt idx="1174">
                  <c:v>128</c:v>
                </c:pt>
                <c:pt idx="1175">
                  <c:v>129</c:v>
                </c:pt>
                <c:pt idx="1176">
                  <c:v>129.25</c:v>
                </c:pt>
                <c:pt idx="1177">
                  <c:v>129.5</c:v>
                </c:pt>
                <c:pt idx="1178">
                  <c:v>132</c:v>
                </c:pt>
                <c:pt idx="1179">
                  <c:v>131.5</c:v>
                </c:pt>
                <c:pt idx="1180">
                  <c:v>131.5</c:v>
                </c:pt>
                <c:pt idx="1181">
                  <c:v>131</c:v>
                </c:pt>
                <c:pt idx="1182">
                  <c:v>130.5</c:v>
                </c:pt>
                <c:pt idx="1183">
                  <c:v>130</c:v>
                </c:pt>
                <c:pt idx="1184">
                  <c:v>129.75</c:v>
                </c:pt>
                <c:pt idx="1185">
                  <c:v>140</c:v>
                </c:pt>
                <c:pt idx="1186">
                  <c:v>140.5</c:v>
                </c:pt>
                <c:pt idx="1187">
                  <c:v>137.9</c:v>
                </c:pt>
                <c:pt idx="1188">
                  <c:v>137</c:v>
                </c:pt>
                <c:pt idx="1189">
                  <c:v>136.5</c:v>
                </c:pt>
                <c:pt idx="1190">
                  <c:v>139</c:v>
                </c:pt>
                <c:pt idx="1191">
                  <c:v>138.5</c:v>
                </c:pt>
                <c:pt idx="1192">
                  <c:v>137</c:v>
                </c:pt>
                <c:pt idx="1193">
                  <c:v>136</c:v>
                </c:pt>
                <c:pt idx="1194">
                  <c:v>135.75</c:v>
                </c:pt>
                <c:pt idx="1195">
                  <c:v>135.25</c:v>
                </c:pt>
                <c:pt idx="1196">
                  <c:v>135.75</c:v>
                </c:pt>
                <c:pt idx="1197">
                  <c:v>130.5</c:v>
                </c:pt>
                <c:pt idx="1198">
                  <c:v>130.25</c:v>
                </c:pt>
                <c:pt idx="1199">
                  <c:v>130.75</c:v>
                </c:pt>
                <c:pt idx="1200">
                  <c:v>133.5</c:v>
                </c:pt>
                <c:pt idx="1201">
                  <c:v>134</c:v>
                </c:pt>
                <c:pt idx="1202">
                  <c:v>134</c:v>
                </c:pt>
                <c:pt idx="1203">
                  <c:v>134</c:v>
                </c:pt>
                <c:pt idx="1204">
                  <c:v>135</c:v>
                </c:pt>
                <c:pt idx="1205">
                  <c:v>135.5</c:v>
                </c:pt>
                <c:pt idx="1206">
                  <c:v>134.75</c:v>
                </c:pt>
                <c:pt idx="1207">
                  <c:v>133.75</c:v>
                </c:pt>
                <c:pt idx="1208">
                  <c:v>133.25</c:v>
                </c:pt>
                <c:pt idx="1209">
                  <c:v>132.5</c:v>
                </c:pt>
                <c:pt idx="1210">
                  <c:v>131.75</c:v>
                </c:pt>
                <c:pt idx="1211">
                  <c:v>130.75</c:v>
                </c:pt>
                <c:pt idx="1212">
                  <c:v>129.75</c:v>
                </c:pt>
                <c:pt idx="1213">
                  <c:v>130.75</c:v>
                </c:pt>
                <c:pt idx="1214" formatCode="General">
                  <c:v>132.25</c:v>
                </c:pt>
                <c:pt idx="1215" formatCode="General">
                  <c:v>135</c:v>
                </c:pt>
                <c:pt idx="1216" formatCode="General">
                  <c:v>135</c:v>
                </c:pt>
                <c:pt idx="1217" formatCode="General">
                  <c:v>135.75</c:v>
                </c:pt>
                <c:pt idx="1218" formatCode="General">
                  <c:v>136.75</c:v>
                </c:pt>
                <c:pt idx="1219" formatCode="General">
                  <c:v>136.75</c:v>
                </c:pt>
                <c:pt idx="1220" formatCode="General">
                  <c:v>135.5</c:v>
                </c:pt>
                <c:pt idx="1221" formatCode="General">
                  <c:v>135.75</c:v>
                </c:pt>
                <c:pt idx="1222" formatCode="General">
                  <c:v>135.75</c:v>
                </c:pt>
                <c:pt idx="1223" formatCode="General">
                  <c:v>136.25</c:v>
                </c:pt>
                <c:pt idx="1224" formatCode="General">
                  <c:v>136.75</c:v>
                </c:pt>
                <c:pt idx="1225" formatCode="General">
                  <c:v>136.75</c:v>
                </c:pt>
                <c:pt idx="1226" formatCode="General">
                  <c:v>135.5</c:v>
                </c:pt>
                <c:pt idx="1227" formatCode="0.00">
                  <c:v>135.5</c:v>
                </c:pt>
                <c:pt idx="1228" formatCode="General">
                  <c:v>135.75</c:v>
                </c:pt>
                <c:pt idx="1229" formatCode="0.00">
                  <c:v>135.5</c:v>
                </c:pt>
                <c:pt idx="1230" formatCode="0.00">
                  <c:v>136</c:v>
                </c:pt>
                <c:pt idx="1231" formatCode="0.00">
                  <c:v>136</c:v>
                </c:pt>
                <c:pt idx="1232" formatCode="0.00">
                  <c:v>136</c:v>
                </c:pt>
                <c:pt idx="1233" formatCode="0.00">
                  <c:v>136</c:v>
                </c:pt>
                <c:pt idx="1234" formatCode="0.00">
                  <c:v>136.5</c:v>
                </c:pt>
                <c:pt idx="1235" formatCode="0.00">
                  <c:v>138</c:v>
                </c:pt>
                <c:pt idx="1236" formatCode="0.00">
                  <c:v>140</c:v>
                </c:pt>
                <c:pt idx="1237">
                  <c:v>140</c:v>
                </c:pt>
                <c:pt idx="1238">
                  <c:v>139</c:v>
                </c:pt>
                <c:pt idx="1239">
                  <c:v>138.75</c:v>
                </c:pt>
                <c:pt idx="1240">
                  <c:v>139.25</c:v>
                </c:pt>
                <c:pt idx="1241">
                  <c:v>138.25</c:v>
                </c:pt>
                <c:pt idx="1242">
                  <c:v>137.25</c:v>
                </c:pt>
                <c:pt idx="1243">
                  <c:v>135.25</c:v>
                </c:pt>
                <c:pt idx="1244">
                  <c:v>134.75</c:v>
                </c:pt>
                <c:pt idx="1245">
                  <c:v>133.25</c:v>
                </c:pt>
                <c:pt idx="1246">
                  <c:v>133.25</c:v>
                </c:pt>
                <c:pt idx="1247" formatCode="0.00">
                  <c:v>133</c:v>
                </c:pt>
                <c:pt idx="1248">
                  <c:v>133.25</c:v>
                </c:pt>
                <c:pt idx="1249">
                  <c:v>134.75</c:v>
                </c:pt>
                <c:pt idx="1250" formatCode="0.00">
                  <c:v>134.5</c:v>
                </c:pt>
                <c:pt idx="1251" formatCode="0.00">
                  <c:v>134</c:v>
                </c:pt>
                <c:pt idx="1252" formatCode="0.00">
                  <c:v>133.75</c:v>
                </c:pt>
                <c:pt idx="1253" formatCode="0.00">
                  <c:v>132.5</c:v>
                </c:pt>
                <c:pt idx="1254" formatCode="0.00">
                  <c:v>132</c:v>
                </c:pt>
                <c:pt idx="1255" formatCode="0.00">
                  <c:v>131.25</c:v>
                </c:pt>
                <c:pt idx="1256" formatCode="0.00">
                  <c:v>131.25</c:v>
                </c:pt>
                <c:pt idx="1257" formatCode="0.00">
                  <c:v>131</c:v>
                </c:pt>
                <c:pt idx="1258" formatCode="0.00">
                  <c:v>130.75</c:v>
                </c:pt>
                <c:pt idx="1259" formatCode="0.00">
                  <c:v>129.25</c:v>
                </c:pt>
                <c:pt idx="1260" formatCode="0.00">
                  <c:v>128.25</c:v>
                </c:pt>
                <c:pt idx="1261" formatCode="0.00">
                  <c:v>127.75</c:v>
                </c:pt>
                <c:pt idx="1262" formatCode="0.00">
                  <c:v>126.25</c:v>
                </c:pt>
                <c:pt idx="1263" formatCode="0.00">
                  <c:v>123</c:v>
                </c:pt>
                <c:pt idx="1264" formatCode="0.00">
                  <c:v>122.75</c:v>
                </c:pt>
                <c:pt idx="1265" formatCode="0.00">
                  <c:v>124.5</c:v>
                </c:pt>
                <c:pt idx="1266" formatCode="0.00">
                  <c:v>124.75</c:v>
                </c:pt>
                <c:pt idx="1267" formatCode="0.00">
                  <c:v>124.25</c:v>
                </c:pt>
                <c:pt idx="1268" formatCode="0.00">
                  <c:v>123.5</c:v>
                </c:pt>
                <c:pt idx="1269" formatCode="0.00">
                  <c:v>123</c:v>
                </c:pt>
                <c:pt idx="1270" formatCode="0.00">
                  <c:v>123</c:v>
                </c:pt>
                <c:pt idx="1271" formatCode="0.00">
                  <c:v>123</c:v>
                </c:pt>
                <c:pt idx="1272" formatCode="0.00">
                  <c:v>123</c:v>
                </c:pt>
                <c:pt idx="1273" formatCode="0.00">
                  <c:v>122.25</c:v>
                </c:pt>
                <c:pt idx="1274" formatCode="0.00">
                  <c:v>121.25</c:v>
                </c:pt>
                <c:pt idx="1275" formatCode="0.00">
                  <c:v>120.25</c:v>
                </c:pt>
                <c:pt idx="1276" formatCode="0.00">
                  <c:v>120</c:v>
                </c:pt>
                <c:pt idx="1277" formatCode="0.00">
                  <c:v>119.5</c:v>
                </c:pt>
                <c:pt idx="1278" formatCode="0.00">
                  <c:v>121</c:v>
                </c:pt>
                <c:pt idx="1279" formatCode="0.00">
                  <c:v>123</c:v>
                </c:pt>
                <c:pt idx="1280" formatCode="0.00">
                  <c:v>123.5</c:v>
                </c:pt>
                <c:pt idx="1281" formatCode="0.00">
                  <c:v>124.5</c:v>
                </c:pt>
                <c:pt idx="1282" formatCode="0.00">
                  <c:v>124.5</c:v>
                </c:pt>
                <c:pt idx="1283" formatCode="0.00">
                  <c:v>124.25</c:v>
                </c:pt>
                <c:pt idx="1284" formatCode="0.00">
                  <c:v>122.25</c:v>
                </c:pt>
                <c:pt idx="1285" formatCode="0.00">
                  <c:v>122</c:v>
                </c:pt>
                <c:pt idx="1286" formatCode="0.00">
                  <c:v>119</c:v>
                </c:pt>
                <c:pt idx="1287" formatCode="0.00">
                  <c:v>117.75</c:v>
                </c:pt>
                <c:pt idx="1288" formatCode="0.00">
                  <c:v>117.5</c:v>
                </c:pt>
                <c:pt idx="1289" formatCode="0.00">
                  <c:v>118.25</c:v>
                </c:pt>
                <c:pt idx="1290" formatCode="0.00">
                  <c:v>117</c:v>
                </c:pt>
                <c:pt idx="1291" formatCode="0.00">
                  <c:v>116</c:v>
                </c:pt>
                <c:pt idx="1292" formatCode="0.00">
                  <c:v>115</c:v>
                </c:pt>
                <c:pt idx="1293">
                  <c:v>116</c:v>
                </c:pt>
                <c:pt idx="1294">
                  <c:v>105</c:v>
                </c:pt>
                <c:pt idx="1295">
                  <c:v>105.5</c:v>
                </c:pt>
                <c:pt idx="1296">
                  <c:v>108.75</c:v>
                </c:pt>
                <c:pt idx="1297">
                  <c:v>111.5</c:v>
                </c:pt>
                <c:pt idx="1298">
                  <c:v>110.25</c:v>
                </c:pt>
                <c:pt idx="1299">
                  <c:v>110.75</c:v>
                </c:pt>
                <c:pt idx="1300">
                  <c:v>109.75</c:v>
                </c:pt>
                <c:pt idx="1301">
                  <c:v>110.5</c:v>
                </c:pt>
                <c:pt idx="1302">
                  <c:v>110.75</c:v>
                </c:pt>
                <c:pt idx="1303">
                  <c:v>110.25</c:v>
                </c:pt>
                <c:pt idx="1304">
                  <c:v>111.75</c:v>
                </c:pt>
                <c:pt idx="1305">
                  <c:v>111.75</c:v>
                </c:pt>
                <c:pt idx="1306">
                  <c:v>112.25</c:v>
                </c:pt>
                <c:pt idx="1307">
                  <c:v>113.25</c:v>
                </c:pt>
                <c:pt idx="1308">
                  <c:v>117.25</c:v>
                </c:pt>
                <c:pt idx="1309">
                  <c:v>116.75</c:v>
                </c:pt>
                <c:pt idx="1310">
                  <c:v>115.5</c:v>
                </c:pt>
                <c:pt idx="1311">
                  <c:v>115</c:v>
                </c:pt>
                <c:pt idx="1312">
                  <c:v>116</c:v>
                </c:pt>
                <c:pt idx="1313">
                  <c:v>116.5</c:v>
                </c:pt>
                <c:pt idx="1314">
                  <c:v>118.25</c:v>
                </c:pt>
                <c:pt idx="1315">
                  <c:v>119</c:v>
                </c:pt>
                <c:pt idx="1316">
                  <c:v>118</c:v>
                </c:pt>
                <c:pt idx="1317">
                  <c:v>116.25</c:v>
                </c:pt>
                <c:pt idx="1318">
                  <c:v>116.25</c:v>
                </c:pt>
                <c:pt idx="1319">
                  <c:v>115.75</c:v>
                </c:pt>
                <c:pt idx="1320">
                  <c:v>114.75</c:v>
                </c:pt>
                <c:pt idx="1321">
                  <c:v>116.25</c:v>
                </c:pt>
                <c:pt idx="1322">
                  <c:v>113.75</c:v>
                </c:pt>
                <c:pt idx="1323">
                  <c:v>112</c:v>
                </c:pt>
                <c:pt idx="1324">
                  <c:v>113.25</c:v>
                </c:pt>
                <c:pt idx="1325">
                  <c:v>113.5</c:v>
                </c:pt>
                <c:pt idx="1326">
                  <c:v>111</c:v>
                </c:pt>
                <c:pt idx="1327">
                  <c:v>108.25</c:v>
                </c:pt>
                <c:pt idx="1328">
                  <c:v>107.5</c:v>
                </c:pt>
                <c:pt idx="1329">
                  <c:v>105.25</c:v>
                </c:pt>
                <c:pt idx="1330">
                  <c:v>106</c:v>
                </c:pt>
                <c:pt idx="1331">
                  <c:v>106</c:v>
                </c:pt>
                <c:pt idx="1332">
                  <c:v>105</c:v>
                </c:pt>
                <c:pt idx="1333">
                  <c:v>103</c:v>
                </c:pt>
                <c:pt idx="1334">
                  <c:v>102.75</c:v>
                </c:pt>
                <c:pt idx="1335">
                  <c:v>103.25</c:v>
                </c:pt>
                <c:pt idx="1336">
                  <c:v>103.25</c:v>
                </c:pt>
                <c:pt idx="1337">
                  <c:v>104</c:v>
                </c:pt>
                <c:pt idx="1338">
                  <c:v>103.25</c:v>
                </c:pt>
                <c:pt idx="1339">
                  <c:v>99.75</c:v>
                </c:pt>
                <c:pt idx="1340">
                  <c:v>98.75</c:v>
                </c:pt>
                <c:pt idx="1341">
                  <c:v>98</c:v>
                </c:pt>
                <c:pt idx="1342">
                  <c:v>99</c:v>
                </c:pt>
                <c:pt idx="1343">
                  <c:v>100.75</c:v>
                </c:pt>
                <c:pt idx="1344">
                  <c:v>98.75</c:v>
                </c:pt>
                <c:pt idx="1345">
                  <c:v>98.75</c:v>
                </c:pt>
                <c:pt idx="1346">
                  <c:v>98.75</c:v>
                </c:pt>
                <c:pt idx="1347">
                  <c:v>97.25</c:v>
                </c:pt>
                <c:pt idx="1348">
                  <c:v>95.5</c:v>
                </c:pt>
                <c:pt idx="1349">
                  <c:v>91.5</c:v>
                </c:pt>
                <c:pt idx="1350">
                  <c:v>91.75</c:v>
                </c:pt>
                <c:pt idx="1351">
                  <c:v>92.5</c:v>
                </c:pt>
                <c:pt idx="1352">
                  <c:v>95</c:v>
                </c:pt>
                <c:pt idx="1353">
                  <c:v>94.25</c:v>
                </c:pt>
                <c:pt idx="1354">
                  <c:v>94.75</c:v>
                </c:pt>
                <c:pt idx="1355">
                  <c:v>93.75</c:v>
                </c:pt>
                <c:pt idx="1356">
                  <c:v>93.25</c:v>
                </c:pt>
                <c:pt idx="1357">
                  <c:v>93.25</c:v>
                </c:pt>
                <c:pt idx="1358">
                  <c:v>90.75</c:v>
                </c:pt>
                <c:pt idx="1359">
                  <c:v>90.75</c:v>
                </c:pt>
                <c:pt idx="1360">
                  <c:v>89</c:v>
                </c:pt>
                <c:pt idx="1361">
                  <c:v>89.5</c:v>
                </c:pt>
                <c:pt idx="1362">
                  <c:v>91</c:v>
                </c:pt>
                <c:pt idx="1363">
                  <c:v>91.25</c:v>
                </c:pt>
                <c:pt idx="1364">
                  <c:v>91.75</c:v>
                </c:pt>
                <c:pt idx="1365">
                  <c:v>93.5</c:v>
                </c:pt>
                <c:pt idx="1366">
                  <c:v>93.25</c:v>
                </c:pt>
                <c:pt idx="1367">
                  <c:v>93.75</c:v>
                </c:pt>
                <c:pt idx="1368">
                  <c:v>95.75</c:v>
                </c:pt>
                <c:pt idx="1369">
                  <c:v>94</c:v>
                </c:pt>
                <c:pt idx="1370">
                  <c:v>93.25</c:v>
                </c:pt>
                <c:pt idx="1371">
                  <c:v>94</c:v>
                </c:pt>
                <c:pt idx="1372">
                  <c:v>95.75</c:v>
                </c:pt>
                <c:pt idx="1373">
                  <c:v>96.5</c:v>
                </c:pt>
                <c:pt idx="1374">
                  <c:v>96</c:v>
                </c:pt>
                <c:pt idx="1375">
                  <c:v>95.25</c:v>
                </c:pt>
                <c:pt idx="1376">
                  <c:v>96</c:v>
                </c:pt>
                <c:pt idx="1377">
                  <c:v>96</c:v>
                </c:pt>
                <c:pt idx="1378">
                  <c:v>96.25</c:v>
                </c:pt>
                <c:pt idx="1379">
                  <c:v>97</c:v>
                </c:pt>
                <c:pt idx="1380">
                  <c:v>97.75</c:v>
                </c:pt>
                <c:pt idx="1381">
                  <c:v>98</c:v>
                </c:pt>
                <c:pt idx="1382">
                  <c:v>98.25</c:v>
                </c:pt>
                <c:pt idx="1383">
                  <c:v>96.25</c:v>
                </c:pt>
                <c:pt idx="1384">
                  <c:v>95.75</c:v>
                </c:pt>
                <c:pt idx="1385">
                  <c:v>95</c:v>
                </c:pt>
                <c:pt idx="1386">
                  <c:v>95</c:v>
                </c:pt>
                <c:pt idx="1387">
                  <c:v>94</c:v>
                </c:pt>
                <c:pt idx="1388">
                  <c:v>93</c:v>
                </c:pt>
                <c:pt idx="1389">
                  <c:v>94</c:v>
                </c:pt>
                <c:pt idx="1390">
                  <c:v>94</c:v>
                </c:pt>
                <c:pt idx="1391">
                  <c:v>95.5</c:v>
                </c:pt>
                <c:pt idx="1392">
                  <c:v>95.5</c:v>
                </c:pt>
                <c:pt idx="1393">
                  <c:v>95.25</c:v>
                </c:pt>
                <c:pt idx="1394">
                  <c:v>93.5</c:v>
                </c:pt>
                <c:pt idx="1395">
                  <c:v>94.75</c:v>
                </c:pt>
                <c:pt idx="1396">
                  <c:v>95.5</c:v>
                </c:pt>
                <c:pt idx="1397">
                  <c:v>95.5</c:v>
                </c:pt>
                <c:pt idx="1398">
                  <c:v>95.5</c:v>
                </c:pt>
                <c:pt idx="1399">
                  <c:v>95</c:v>
                </c:pt>
                <c:pt idx="1400">
                  <c:v>95</c:v>
                </c:pt>
                <c:pt idx="1401">
                  <c:v>93.75</c:v>
                </c:pt>
                <c:pt idx="1402">
                  <c:v>93.5</c:v>
                </c:pt>
                <c:pt idx="1403">
                  <c:v>93.5</c:v>
                </c:pt>
                <c:pt idx="1404">
                  <c:v>93.75</c:v>
                </c:pt>
                <c:pt idx="1405">
                  <c:v>93.25</c:v>
                </c:pt>
                <c:pt idx="1406">
                  <c:v>92.75</c:v>
                </c:pt>
                <c:pt idx="1407">
                  <c:v>92.25</c:v>
                </c:pt>
                <c:pt idx="1408">
                  <c:v>91.75</c:v>
                </c:pt>
                <c:pt idx="1409">
                  <c:v>89.75</c:v>
                </c:pt>
                <c:pt idx="1410">
                  <c:v>89.25</c:v>
                </c:pt>
                <c:pt idx="1411">
                  <c:v>88.75</c:v>
                </c:pt>
                <c:pt idx="1412">
                  <c:v>88</c:v>
                </c:pt>
                <c:pt idx="1413">
                  <c:v>87.25</c:v>
                </c:pt>
                <c:pt idx="1414">
                  <c:v>88</c:v>
                </c:pt>
                <c:pt idx="1415">
                  <c:v>87</c:v>
                </c:pt>
                <c:pt idx="1416">
                  <c:v>87</c:v>
                </c:pt>
                <c:pt idx="1417">
                  <c:v>85.75</c:v>
                </c:pt>
                <c:pt idx="1418">
                  <c:v>83.75</c:v>
                </c:pt>
                <c:pt idx="1419">
                  <c:v>84</c:v>
                </c:pt>
                <c:pt idx="1420">
                  <c:v>83.75</c:v>
                </c:pt>
                <c:pt idx="1421">
                  <c:v>83.25</c:v>
                </c:pt>
                <c:pt idx="1422">
                  <c:v>83</c:v>
                </c:pt>
                <c:pt idx="1423">
                  <c:v>82.75</c:v>
                </c:pt>
                <c:pt idx="1424">
                  <c:v>83.5</c:v>
                </c:pt>
                <c:pt idx="1425">
                  <c:v>85.75</c:v>
                </c:pt>
                <c:pt idx="1426">
                  <c:v>84.75</c:v>
                </c:pt>
                <c:pt idx="1427">
                  <c:v>84.25</c:v>
                </c:pt>
                <c:pt idx="1428">
                  <c:v>82.75</c:v>
                </c:pt>
                <c:pt idx="1429">
                  <c:v>82</c:v>
                </c:pt>
                <c:pt idx="1430">
                  <c:v>80.5</c:v>
                </c:pt>
                <c:pt idx="1431">
                  <c:v>79.75</c:v>
                </c:pt>
                <c:pt idx="1432">
                  <c:v>79.75</c:v>
                </c:pt>
                <c:pt idx="1433">
                  <c:v>79.25</c:v>
                </c:pt>
                <c:pt idx="1434">
                  <c:v>79.25</c:v>
                </c:pt>
                <c:pt idx="1435">
                  <c:v>77.75</c:v>
                </c:pt>
                <c:pt idx="1436">
                  <c:v>77.75</c:v>
                </c:pt>
                <c:pt idx="1437">
                  <c:v>78.75</c:v>
                </c:pt>
                <c:pt idx="1438">
                  <c:v>79.5</c:v>
                </c:pt>
                <c:pt idx="1439">
                  <c:v>79.5</c:v>
                </c:pt>
                <c:pt idx="1440">
                  <c:v>79.5</c:v>
                </c:pt>
                <c:pt idx="1441">
                  <c:v>80.5</c:v>
                </c:pt>
                <c:pt idx="1442">
                  <c:v>79.75</c:v>
                </c:pt>
                <c:pt idx="1443">
                  <c:v>79.25</c:v>
                </c:pt>
                <c:pt idx="1444">
                  <c:v>80.5</c:v>
                </c:pt>
                <c:pt idx="1445">
                  <c:v>83.75</c:v>
                </c:pt>
                <c:pt idx="1446">
                  <c:v>83.5</c:v>
                </c:pt>
                <c:pt idx="1447">
                  <c:v>82.25</c:v>
                </c:pt>
                <c:pt idx="1448">
                  <c:v>80.25</c:v>
                </c:pt>
                <c:pt idx="1449">
                  <c:v>81</c:v>
                </c:pt>
                <c:pt idx="1450">
                  <c:v>81.75</c:v>
                </c:pt>
                <c:pt idx="1451">
                  <c:v>82</c:v>
                </c:pt>
                <c:pt idx="1452">
                  <c:v>82</c:v>
                </c:pt>
                <c:pt idx="1453">
                  <c:v>79.75</c:v>
                </c:pt>
                <c:pt idx="1454">
                  <c:v>80</c:v>
                </c:pt>
                <c:pt idx="1455">
                  <c:v>80</c:v>
                </c:pt>
                <c:pt idx="1456">
                  <c:v>79</c:v>
                </c:pt>
                <c:pt idx="1457">
                  <c:v>79</c:v>
                </c:pt>
                <c:pt idx="1458">
                  <c:v>79</c:v>
                </c:pt>
                <c:pt idx="1459">
                  <c:v>79</c:v>
                </c:pt>
                <c:pt idx="1460">
                  <c:v>78.5</c:v>
                </c:pt>
                <c:pt idx="1461">
                  <c:v>77.75</c:v>
                </c:pt>
                <c:pt idx="1462">
                  <c:v>76.25</c:v>
                </c:pt>
                <c:pt idx="1463">
                  <c:v>75.5</c:v>
                </c:pt>
                <c:pt idx="1464">
                  <c:v>76</c:v>
                </c:pt>
                <c:pt idx="1465">
                  <c:v>75.5</c:v>
                </c:pt>
                <c:pt idx="1466">
                  <c:v>76</c:v>
                </c:pt>
                <c:pt idx="1467">
                  <c:v>76</c:v>
                </c:pt>
                <c:pt idx="1468">
                  <c:v>75.75</c:v>
                </c:pt>
                <c:pt idx="1469">
                  <c:v>75.5</c:v>
                </c:pt>
                <c:pt idx="1470">
                  <c:v>75.25</c:v>
                </c:pt>
                <c:pt idx="1471">
                  <c:v>71.25</c:v>
                </c:pt>
                <c:pt idx="1472">
                  <c:v>70.25</c:v>
                </c:pt>
                <c:pt idx="1473">
                  <c:v>70.5</c:v>
                </c:pt>
                <c:pt idx="1474">
                  <c:v>69.75</c:v>
                </c:pt>
                <c:pt idx="1475">
                  <c:v>70.25</c:v>
                </c:pt>
                <c:pt idx="1476">
                  <c:v>69</c:v>
                </c:pt>
                <c:pt idx="1477">
                  <c:v>68.5</c:v>
                </c:pt>
                <c:pt idx="1478">
                  <c:v>69.25</c:v>
                </c:pt>
                <c:pt idx="1479">
                  <c:v>71.25</c:v>
                </c:pt>
                <c:pt idx="1480">
                  <c:v>71</c:v>
                </c:pt>
                <c:pt idx="1481">
                  <c:v>69.75</c:v>
                </c:pt>
                <c:pt idx="1482">
                  <c:v>69.5</c:v>
                </c:pt>
                <c:pt idx="1483">
                  <c:v>71.5</c:v>
                </c:pt>
                <c:pt idx="1484">
                  <c:v>71.25</c:v>
                </c:pt>
                <c:pt idx="1485">
                  <c:v>69.75</c:v>
                </c:pt>
                <c:pt idx="1486">
                  <c:v>69</c:v>
                </c:pt>
                <c:pt idx="1487">
                  <c:v>69.5</c:v>
                </c:pt>
                <c:pt idx="1488">
                  <c:v>69.5</c:v>
                </c:pt>
                <c:pt idx="1489">
                  <c:v>69.5</c:v>
                </c:pt>
                <c:pt idx="1490">
                  <c:v>69.25</c:v>
                </c:pt>
                <c:pt idx="1491">
                  <c:v>68.25</c:v>
                </c:pt>
                <c:pt idx="1492">
                  <c:v>68.25</c:v>
                </c:pt>
                <c:pt idx="1493">
                  <c:v>68.5</c:v>
                </c:pt>
                <c:pt idx="1494">
                  <c:v>69.5</c:v>
                </c:pt>
                <c:pt idx="1495">
                  <c:v>67.5</c:v>
                </c:pt>
                <c:pt idx="1496">
                  <c:v>66.25</c:v>
                </c:pt>
                <c:pt idx="1497">
                  <c:v>66.75</c:v>
                </c:pt>
                <c:pt idx="1498">
                  <c:v>68</c:v>
                </c:pt>
                <c:pt idx="1499">
                  <c:v>71.75</c:v>
                </c:pt>
                <c:pt idx="1500">
                  <c:v>71.75</c:v>
                </c:pt>
                <c:pt idx="1501">
                  <c:v>71.75</c:v>
                </c:pt>
                <c:pt idx="1502">
                  <c:v>70.75</c:v>
                </c:pt>
                <c:pt idx="1503">
                  <c:v>71.75</c:v>
                </c:pt>
                <c:pt idx="1504">
                  <c:v>71.25</c:v>
                </c:pt>
                <c:pt idx="1505">
                  <c:v>71</c:v>
                </c:pt>
                <c:pt idx="1506">
                  <c:v>70.5</c:v>
                </c:pt>
                <c:pt idx="1507">
                  <c:v>68.75</c:v>
                </c:pt>
                <c:pt idx="1508">
                  <c:v>68.5</c:v>
                </c:pt>
                <c:pt idx="1509">
                  <c:v>67.75</c:v>
                </c:pt>
                <c:pt idx="1510">
                  <c:v>68.75</c:v>
                </c:pt>
                <c:pt idx="1511">
                  <c:v>68.25</c:v>
                </c:pt>
                <c:pt idx="1512">
                  <c:v>68</c:v>
                </c:pt>
                <c:pt idx="1513">
                  <c:v>67.25</c:v>
                </c:pt>
                <c:pt idx="1514">
                  <c:v>66</c:v>
                </c:pt>
                <c:pt idx="1515">
                  <c:v>67</c:v>
                </c:pt>
                <c:pt idx="1516">
                  <c:v>66.5</c:v>
                </c:pt>
                <c:pt idx="1517">
                  <c:v>63.75</c:v>
                </c:pt>
                <c:pt idx="1518">
                  <c:v>63.75</c:v>
                </c:pt>
                <c:pt idx="1519">
                  <c:v>63</c:v>
                </c:pt>
                <c:pt idx="1520">
                  <c:v>63.25</c:v>
                </c:pt>
                <c:pt idx="1521">
                  <c:v>62</c:v>
                </c:pt>
                <c:pt idx="1522">
                  <c:v>61.25</c:v>
                </c:pt>
                <c:pt idx="1523">
                  <c:v>63</c:v>
                </c:pt>
                <c:pt idx="1524">
                  <c:v>62</c:v>
                </c:pt>
                <c:pt idx="1525">
                  <c:v>61.75</c:v>
                </c:pt>
                <c:pt idx="1526">
                  <c:v>62.25</c:v>
                </c:pt>
                <c:pt idx="1527">
                  <c:v>61.75</c:v>
                </c:pt>
                <c:pt idx="1528">
                  <c:v>62.75</c:v>
                </c:pt>
                <c:pt idx="1529">
                  <c:v>62.75</c:v>
                </c:pt>
                <c:pt idx="1530">
                  <c:v>63.25</c:v>
                </c:pt>
                <c:pt idx="1531">
                  <c:v>64.25</c:v>
                </c:pt>
                <c:pt idx="1532">
                  <c:v>65.5</c:v>
                </c:pt>
                <c:pt idx="1533">
                  <c:v>64</c:v>
                </c:pt>
                <c:pt idx="1534">
                  <c:v>62.5</c:v>
                </c:pt>
                <c:pt idx="1535">
                  <c:v>62.5</c:v>
                </c:pt>
                <c:pt idx="1536">
                  <c:v>62.5</c:v>
                </c:pt>
                <c:pt idx="1537">
                  <c:v>62.5</c:v>
                </c:pt>
                <c:pt idx="1538">
                  <c:v>63.5</c:v>
                </c:pt>
                <c:pt idx="1539">
                  <c:v>63</c:v>
                </c:pt>
                <c:pt idx="1540">
                  <c:v>63.5</c:v>
                </c:pt>
                <c:pt idx="1541">
                  <c:v>62.75</c:v>
                </c:pt>
                <c:pt idx="1542">
                  <c:v>63</c:v>
                </c:pt>
                <c:pt idx="1543">
                  <c:v>63</c:v>
                </c:pt>
                <c:pt idx="1544">
                  <c:v>61.75</c:v>
                </c:pt>
                <c:pt idx="1545">
                  <c:v>59.75</c:v>
                </c:pt>
                <c:pt idx="1546">
                  <c:v>58.5</c:v>
                </c:pt>
                <c:pt idx="1547">
                  <c:v>58</c:v>
                </c:pt>
                <c:pt idx="1548">
                  <c:v>57.25</c:v>
                </c:pt>
                <c:pt idx="1549">
                  <c:v>57</c:v>
                </c:pt>
                <c:pt idx="1550">
                  <c:v>58.5</c:v>
                </c:pt>
                <c:pt idx="1551">
                  <c:v>58.5</c:v>
                </c:pt>
                <c:pt idx="1552">
                  <c:v>58.5</c:v>
                </c:pt>
                <c:pt idx="1553">
                  <c:v>57.75</c:v>
                </c:pt>
                <c:pt idx="1554">
                  <c:v>56.25</c:v>
                </c:pt>
                <c:pt idx="1555">
                  <c:v>55.5</c:v>
                </c:pt>
                <c:pt idx="1556">
                  <c:v>55</c:v>
                </c:pt>
                <c:pt idx="1557">
                  <c:v>55</c:v>
                </c:pt>
                <c:pt idx="1558">
                  <c:v>56</c:v>
                </c:pt>
                <c:pt idx="1559">
                  <c:v>55.25</c:v>
                </c:pt>
                <c:pt idx="1560">
                  <c:v>54</c:v>
                </c:pt>
                <c:pt idx="1561">
                  <c:v>53</c:v>
                </c:pt>
                <c:pt idx="1562">
                  <c:v>52</c:v>
                </c:pt>
                <c:pt idx="1563">
                  <c:v>51.25</c:v>
                </c:pt>
                <c:pt idx="1564">
                  <c:v>48</c:v>
                </c:pt>
                <c:pt idx="1565">
                  <c:v>47.5</c:v>
                </c:pt>
                <c:pt idx="1566">
                  <c:v>47.5</c:v>
                </c:pt>
                <c:pt idx="1567">
                  <c:v>47.75</c:v>
                </c:pt>
                <c:pt idx="1568">
                  <c:v>48.25</c:v>
                </c:pt>
                <c:pt idx="1569">
                  <c:v>48</c:v>
                </c:pt>
                <c:pt idx="1570">
                  <c:v>47.75</c:v>
                </c:pt>
                <c:pt idx="1571">
                  <c:v>49.75</c:v>
                </c:pt>
                <c:pt idx="1572">
                  <c:v>50.75</c:v>
                </c:pt>
                <c:pt idx="1573">
                  <c:v>50.75</c:v>
                </c:pt>
                <c:pt idx="1574">
                  <c:v>50.75</c:v>
                </c:pt>
                <c:pt idx="1575">
                  <c:v>51.5</c:v>
                </c:pt>
                <c:pt idx="1576">
                  <c:v>51.25</c:v>
                </c:pt>
                <c:pt idx="1577">
                  <c:v>51.25</c:v>
                </c:pt>
                <c:pt idx="1578">
                  <c:v>53.5</c:v>
                </c:pt>
                <c:pt idx="1579">
                  <c:v>54.75</c:v>
                </c:pt>
                <c:pt idx="1580">
                  <c:v>58.5</c:v>
                </c:pt>
                <c:pt idx="1581">
                  <c:v>59.75</c:v>
                </c:pt>
                <c:pt idx="1582">
                  <c:v>59.25</c:v>
                </c:pt>
                <c:pt idx="1583">
                  <c:v>57.5</c:v>
                </c:pt>
                <c:pt idx="1584">
                  <c:v>55.5</c:v>
                </c:pt>
                <c:pt idx="1585">
                  <c:v>55.5</c:v>
                </c:pt>
                <c:pt idx="1586">
                  <c:v>57.75</c:v>
                </c:pt>
                <c:pt idx="1587">
                  <c:v>59.5</c:v>
                </c:pt>
                <c:pt idx="1588">
                  <c:v>61.25</c:v>
                </c:pt>
                <c:pt idx="1589">
                  <c:v>59.5</c:v>
                </c:pt>
                <c:pt idx="1590">
                  <c:v>61.5</c:v>
                </c:pt>
                <c:pt idx="1591">
                  <c:v>63</c:v>
                </c:pt>
                <c:pt idx="1592">
                  <c:v>62.5</c:v>
                </c:pt>
                <c:pt idx="1593">
                  <c:v>63</c:v>
                </c:pt>
                <c:pt idx="1594">
                  <c:v>62</c:v>
                </c:pt>
                <c:pt idx="1595">
                  <c:v>61.25</c:v>
                </c:pt>
                <c:pt idx="1596">
                  <c:v>59.75</c:v>
                </c:pt>
                <c:pt idx="1597">
                  <c:v>59.5</c:v>
                </c:pt>
                <c:pt idx="1598">
                  <c:v>58.5</c:v>
                </c:pt>
                <c:pt idx="1599">
                  <c:v>59</c:v>
                </c:pt>
                <c:pt idx="1600">
                  <c:v>61.25</c:v>
                </c:pt>
                <c:pt idx="1601">
                  <c:v>63.5</c:v>
                </c:pt>
                <c:pt idx="1602">
                  <c:v>62.75</c:v>
                </c:pt>
                <c:pt idx="1603">
                  <c:v>61</c:v>
                </c:pt>
                <c:pt idx="1604">
                  <c:v>61.5</c:v>
                </c:pt>
                <c:pt idx="1605">
                  <c:v>62.75</c:v>
                </c:pt>
                <c:pt idx="1606">
                  <c:v>63.5</c:v>
                </c:pt>
                <c:pt idx="1607">
                  <c:v>64.25</c:v>
                </c:pt>
                <c:pt idx="1608">
                  <c:v>64.75</c:v>
                </c:pt>
                <c:pt idx="1609">
                  <c:v>64.25</c:v>
                </c:pt>
                <c:pt idx="1610">
                  <c:v>64.75</c:v>
                </c:pt>
                <c:pt idx="1611">
                  <c:v>65.75</c:v>
                </c:pt>
                <c:pt idx="1612">
                  <c:v>65.75</c:v>
                </c:pt>
                <c:pt idx="1613">
                  <c:v>65</c:v>
                </c:pt>
                <c:pt idx="1614">
                  <c:v>64</c:v>
                </c:pt>
                <c:pt idx="1615" formatCode="0.00">
                  <c:v>62.5</c:v>
                </c:pt>
                <c:pt idx="1616" formatCode="0.00">
                  <c:v>61</c:v>
                </c:pt>
                <c:pt idx="1617" formatCode="0.00">
                  <c:v>61</c:v>
                </c:pt>
                <c:pt idx="1618" formatCode="0.00">
                  <c:v>61</c:v>
                </c:pt>
                <c:pt idx="1619" formatCode="0.00">
                  <c:v>60</c:v>
                </c:pt>
                <c:pt idx="1620" formatCode="0.00">
                  <c:v>60.75</c:v>
                </c:pt>
                <c:pt idx="1621" formatCode="0.00">
                  <c:v>62.25</c:v>
                </c:pt>
                <c:pt idx="1622" formatCode="0.00">
                  <c:v>60.75</c:v>
                </c:pt>
                <c:pt idx="1623" formatCode="0.00">
                  <c:v>60.5</c:v>
                </c:pt>
                <c:pt idx="1624" formatCode="0.00">
                  <c:v>60.5</c:v>
                </c:pt>
                <c:pt idx="1625" formatCode="0.00">
                  <c:v>59.5</c:v>
                </c:pt>
                <c:pt idx="1626" formatCode="0.00">
                  <c:v>58.5</c:v>
                </c:pt>
                <c:pt idx="1627" formatCode="0.00">
                  <c:v>56.25</c:v>
                </c:pt>
                <c:pt idx="1628" formatCode="0.00">
                  <c:v>55</c:v>
                </c:pt>
                <c:pt idx="1629" formatCode="0.00">
                  <c:v>51.25</c:v>
                </c:pt>
                <c:pt idx="1630" formatCode="0.00">
                  <c:v>49.75</c:v>
                </c:pt>
                <c:pt idx="1631" formatCode="0.00">
                  <c:v>44.5</c:v>
                </c:pt>
                <c:pt idx="1632" formatCode="0.00">
                  <c:v>48.75</c:v>
                </c:pt>
                <c:pt idx="1633" formatCode="0.00">
                  <c:v>48.75</c:v>
                </c:pt>
                <c:pt idx="1634" formatCode="0.00">
                  <c:v>50</c:v>
                </c:pt>
                <c:pt idx="1635" formatCode="0.00">
                  <c:v>50.75</c:v>
                </c:pt>
                <c:pt idx="1636" formatCode="0.00">
                  <c:v>50</c:v>
                </c:pt>
                <c:pt idx="1637" formatCode="0.00">
                  <c:v>50</c:v>
                </c:pt>
                <c:pt idx="1638" formatCode="0.00">
                  <c:v>52.75</c:v>
                </c:pt>
                <c:pt idx="1639" formatCode="0.00">
                  <c:v>52.5</c:v>
                </c:pt>
                <c:pt idx="1640" formatCode="0.00">
                  <c:v>51</c:v>
                </c:pt>
                <c:pt idx="1641" formatCode="0.00">
                  <c:v>51.25</c:v>
                </c:pt>
                <c:pt idx="1642" formatCode="0.00">
                  <c:v>51.25</c:v>
                </c:pt>
                <c:pt idx="1643" formatCode="0.00">
                  <c:v>52</c:v>
                </c:pt>
                <c:pt idx="1644" formatCode="0.00">
                  <c:v>53.5</c:v>
                </c:pt>
                <c:pt idx="1645" formatCode="0.00">
                  <c:v>56.75</c:v>
                </c:pt>
                <c:pt idx="1646" formatCode="0.00">
                  <c:v>55.5</c:v>
                </c:pt>
                <c:pt idx="1647" formatCode="0.00">
                  <c:v>55.25</c:v>
                </c:pt>
                <c:pt idx="1648" formatCode="0.00">
                  <c:v>55.75</c:v>
                </c:pt>
                <c:pt idx="1649" formatCode="0.00">
                  <c:v>55.75</c:v>
                </c:pt>
                <c:pt idx="1650" formatCode="0.00">
                  <c:v>57.25</c:v>
                </c:pt>
                <c:pt idx="1651" formatCode="0.00">
                  <c:v>56</c:v>
                </c:pt>
                <c:pt idx="1652" formatCode="0.00">
                  <c:v>56</c:v>
                </c:pt>
                <c:pt idx="1653" formatCode="0.00">
                  <c:v>56.25</c:v>
                </c:pt>
                <c:pt idx="1654" formatCode="0.00">
                  <c:v>57</c:v>
                </c:pt>
                <c:pt idx="1655" formatCode="0.00">
                  <c:v>56.5</c:v>
                </c:pt>
                <c:pt idx="1656" formatCode="0.00">
                  <c:v>56.75</c:v>
                </c:pt>
                <c:pt idx="1657" formatCode="0.00">
                  <c:v>56.75</c:v>
                </c:pt>
                <c:pt idx="1658" formatCode="0.00">
                  <c:v>56.75</c:v>
                </c:pt>
                <c:pt idx="1659" formatCode="0.00">
                  <c:v>56.25</c:v>
                </c:pt>
                <c:pt idx="1660" formatCode="0.00">
                  <c:v>56.25</c:v>
                </c:pt>
                <c:pt idx="1661" formatCode="0.00">
                  <c:v>54.25</c:v>
                </c:pt>
                <c:pt idx="1662" formatCode="0.00">
                  <c:v>53.25</c:v>
                </c:pt>
                <c:pt idx="1663" formatCode="0.00">
                  <c:v>53.5</c:v>
                </c:pt>
                <c:pt idx="1664" formatCode="0.00">
                  <c:v>54.25</c:v>
                </c:pt>
                <c:pt idx="1665" formatCode="0.00">
                  <c:v>56.25</c:v>
                </c:pt>
                <c:pt idx="1666" formatCode="0.00">
                  <c:v>56.25</c:v>
                </c:pt>
                <c:pt idx="1667" formatCode="0.00">
                  <c:v>56.25</c:v>
                </c:pt>
                <c:pt idx="1668" formatCode="0.00">
                  <c:v>56.75</c:v>
                </c:pt>
                <c:pt idx="1669" formatCode="0.00">
                  <c:v>56.75</c:v>
                </c:pt>
                <c:pt idx="1670" formatCode="0.00">
                  <c:v>56.75</c:v>
                </c:pt>
                <c:pt idx="1671" formatCode="0.00">
                  <c:v>57</c:v>
                </c:pt>
                <c:pt idx="1672" formatCode="0.00">
                  <c:v>57.75</c:v>
                </c:pt>
                <c:pt idx="1673" formatCode="0.00">
                  <c:v>58.25</c:v>
                </c:pt>
                <c:pt idx="1674" formatCode="0.00">
                  <c:v>59.25</c:v>
                </c:pt>
                <c:pt idx="1675" formatCode="0.00">
                  <c:v>58</c:v>
                </c:pt>
                <c:pt idx="1676" formatCode="0.00">
                  <c:v>57</c:v>
                </c:pt>
                <c:pt idx="1677" formatCode="0.00">
                  <c:v>57</c:v>
                </c:pt>
                <c:pt idx="1678" formatCode="0.00">
                  <c:v>57.6</c:v>
                </c:pt>
                <c:pt idx="1679" formatCode="0.00">
                  <c:v>57.7</c:v>
                </c:pt>
                <c:pt idx="1680" formatCode="0.00">
                  <c:v>57.7</c:v>
                </c:pt>
                <c:pt idx="1681" formatCode="0.00">
                  <c:v>57.65</c:v>
                </c:pt>
                <c:pt idx="1682" formatCode="0.00">
                  <c:v>57.05</c:v>
                </c:pt>
                <c:pt idx="1683" formatCode="0.00">
                  <c:v>56.85</c:v>
                </c:pt>
                <c:pt idx="1684" formatCode="0.00">
                  <c:v>55.85</c:v>
                </c:pt>
                <c:pt idx="1685" formatCode="0.00">
                  <c:v>55.85</c:v>
                </c:pt>
                <c:pt idx="1686" formatCode="0.00">
                  <c:v>55.65</c:v>
                </c:pt>
                <c:pt idx="1687" formatCode="0.00">
                  <c:v>55.15</c:v>
                </c:pt>
                <c:pt idx="1688" formatCode="0.00">
                  <c:v>54.65</c:v>
                </c:pt>
                <c:pt idx="1689" formatCode="0.00">
                  <c:v>54.9</c:v>
                </c:pt>
                <c:pt idx="1690" formatCode="0.00">
                  <c:v>54.9</c:v>
                </c:pt>
                <c:pt idx="1691" formatCode="0.00">
                  <c:v>54.8</c:v>
                </c:pt>
                <c:pt idx="1692" formatCode="0.00">
                  <c:v>55.95</c:v>
                </c:pt>
                <c:pt idx="1693" formatCode="0.00">
                  <c:v>56.4</c:v>
                </c:pt>
                <c:pt idx="1694" formatCode="0.00">
                  <c:v>55.9</c:v>
                </c:pt>
                <c:pt idx="1695" formatCode="0.00">
                  <c:v>54.9</c:v>
                </c:pt>
                <c:pt idx="1696" formatCode="0.00">
                  <c:v>54.3</c:v>
                </c:pt>
                <c:pt idx="1697" formatCode="0.00">
                  <c:v>53.55</c:v>
                </c:pt>
                <c:pt idx="1698" formatCode="0.00">
                  <c:v>53.8</c:v>
                </c:pt>
                <c:pt idx="1699" formatCode="0.00">
                  <c:v>53.1</c:v>
                </c:pt>
                <c:pt idx="1700" formatCode="0.00">
                  <c:v>52.8</c:v>
                </c:pt>
                <c:pt idx="1701" formatCode="0.00">
                  <c:v>52.3</c:v>
                </c:pt>
                <c:pt idx="1702" formatCode="0.00">
                  <c:v>51.8</c:v>
                </c:pt>
                <c:pt idx="1703" formatCode="0.00">
                  <c:v>51.75</c:v>
                </c:pt>
                <c:pt idx="1704" formatCode="0.00">
                  <c:v>50.75</c:v>
                </c:pt>
                <c:pt idx="1705" formatCode="0.00">
                  <c:v>51</c:v>
                </c:pt>
                <c:pt idx="1706" formatCode="0.00">
                  <c:v>49.25</c:v>
                </c:pt>
                <c:pt idx="1707" formatCode="0.00">
                  <c:v>49.65</c:v>
                </c:pt>
                <c:pt idx="1708" formatCode="0.00">
                  <c:v>49.9</c:v>
                </c:pt>
                <c:pt idx="1709" formatCode="0.00">
                  <c:v>48.6</c:v>
                </c:pt>
                <c:pt idx="1710" formatCode="0.00">
                  <c:v>48.6</c:v>
                </c:pt>
                <c:pt idx="1711" formatCode="0.00">
                  <c:v>48.4</c:v>
                </c:pt>
                <c:pt idx="1712" formatCode="0.00">
                  <c:v>47.8</c:v>
                </c:pt>
                <c:pt idx="1713" formatCode="0.00">
                  <c:v>47.8</c:v>
                </c:pt>
                <c:pt idx="1714" formatCode="0.00">
                  <c:v>48.3</c:v>
                </c:pt>
                <c:pt idx="1715" formatCode="0.00">
                  <c:v>48.3</c:v>
                </c:pt>
                <c:pt idx="1716" formatCode="0.00">
                  <c:v>48.1</c:v>
                </c:pt>
                <c:pt idx="1717" formatCode="0.00">
                  <c:v>48</c:v>
                </c:pt>
                <c:pt idx="1718" formatCode="0.00">
                  <c:v>47.7</c:v>
                </c:pt>
                <c:pt idx="1719" formatCode="0.00">
                  <c:v>46.8</c:v>
                </c:pt>
                <c:pt idx="1720" formatCode="0.00">
                  <c:v>46.5</c:v>
                </c:pt>
                <c:pt idx="1721" formatCode="0.00">
                  <c:v>45.3</c:v>
                </c:pt>
                <c:pt idx="1722" formatCode="0.00">
                  <c:v>45.3</c:v>
                </c:pt>
                <c:pt idx="1723" formatCode="0.00">
                  <c:v>44.75</c:v>
                </c:pt>
                <c:pt idx="1724" formatCode="0.00">
                  <c:v>44</c:v>
                </c:pt>
                <c:pt idx="1725" formatCode="0.00">
                  <c:v>44.2</c:v>
                </c:pt>
                <c:pt idx="1726" formatCode="0.00">
                  <c:v>44.2</c:v>
                </c:pt>
                <c:pt idx="1727" formatCode="0.00">
                  <c:v>44.05</c:v>
                </c:pt>
                <c:pt idx="1728" formatCode="0.00">
                  <c:v>42.5</c:v>
                </c:pt>
                <c:pt idx="1729" formatCode="0.00">
                  <c:v>40.5</c:v>
                </c:pt>
                <c:pt idx="1730" formatCode="0.00">
                  <c:v>40.700000000000003</c:v>
                </c:pt>
                <c:pt idx="1731" formatCode="0.00">
                  <c:v>40.5</c:v>
                </c:pt>
                <c:pt idx="1732" formatCode="0.00">
                  <c:v>39.6</c:v>
                </c:pt>
                <c:pt idx="1733" formatCode="0.00">
                  <c:v>39.5</c:v>
                </c:pt>
                <c:pt idx="1734" formatCode="0.00">
                  <c:v>39.299999999999997</c:v>
                </c:pt>
                <c:pt idx="1735" formatCode="0.00">
                  <c:v>39.200000000000003</c:v>
                </c:pt>
                <c:pt idx="1736" formatCode="0.00">
                  <c:v>38.6</c:v>
                </c:pt>
                <c:pt idx="1737" formatCode="0.00">
                  <c:v>38.6</c:v>
                </c:pt>
                <c:pt idx="1738" formatCode="0.00">
                  <c:v>39.049999999999997</c:v>
                </c:pt>
                <c:pt idx="1739" formatCode="0.00">
                  <c:v>38.5</c:v>
                </c:pt>
                <c:pt idx="1740" formatCode="0.00">
                  <c:v>39.15</c:v>
                </c:pt>
                <c:pt idx="1741" formatCode="0.00">
                  <c:v>39.35</c:v>
                </c:pt>
                <c:pt idx="1742" formatCode="0.00">
                  <c:v>40.049999999999997</c:v>
                </c:pt>
                <c:pt idx="1743" formatCode="0.00">
                  <c:v>40.549999999999997</c:v>
                </c:pt>
                <c:pt idx="1744" formatCode="0.00">
                  <c:v>40.75</c:v>
                </c:pt>
                <c:pt idx="1745" formatCode="0.00">
                  <c:v>40.299999999999997</c:v>
                </c:pt>
                <c:pt idx="1746" formatCode="0.00">
                  <c:v>40.299999999999997</c:v>
                </c:pt>
                <c:pt idx="1747" formatCode="0.00">
                  <c:v>41.45</c:v>
                </c:pt>
                <c:pt idx="1748" formatCode="0.00">
                  <c:v>42.75</c:v>
                </c:pt>
                <c:pt idx="1749" formatCode="0.00">
                  <c:v>43.05</c:v>
                </c:pt>
                <c:pt idx="1750" formatCode="0.00">
                  <c:v>43.25</c:v>
                </c:pt>
                <c:pt idx="1751" formatCode="0.00">
                  <c:v>42.7</c:v>
                </c:pt>
                <c:pt idx="1752" formatCode="0.00">
                  <c:v>42.65</c:v>
                </c:pt>
                <c:pt idx="1753" formatCode="0.00">
                  <c:v>42.25</c:v>
                </c:pt>
                <c:pt idx="1754" formatCode="0.00">
                  <c:v>41.7</c:v>
                </c:pt>
                <c:pt idx="1755" formatCode="0.00">
                  <c:v>41.5</c:v>
                </c:pt>
                <c:pt idx="1756" formatCode="0.00">
                  <c:v>41.05</c:v>
                </c:pt>
                <c:pt idx="1757" formatCode="0.00">
                  <c:v>39.85</c:v>
                </c:pt>
                <c:pt idx="1758" formatCode="0.00">
                  <c:v>39.5</c:v>
                </c:pt>
                <c:pt idx="1759" formatCode="0.00">
                  <c:v>39.25</c:v>
                </c:pt>
                <c:pt idx="1760" formatCode="0.00">
                  <c:v>41</c:v>
                </c:pt>
                <c:pt idx="1761" formatCode="0.00">
                  <c:v>42.65</c:v>
                </c:pt>
                <c:pt idx="1762" formatCode="0.00">
                  <c:v>42.75</c:v>
                </c:pt>
                <c:pt idx="1763" formatCode="0.00">
                  <c:v>41.3</c:v>
                </c:pt>
                <c:pt idx="1764" formatCode="0.00">
                  <c:v>41.1</c:v>
                </c:pt>
                <c:pt idx="1765" formatCode="0.00">
                  <c:v>41.6</c:v>
                </c:pt>
                <c:pt idx="1766" formatCode="0.00">
                  <c:v>41.6</c:v>
                </c:pt>
                <c:pt idx="1767" formatCode="0.00">
                  <c:v>41.5</c:v>
                </c:pt>
                <c:pt idx="1768" formatCode="0.00">
                  <c:v>42.6</c:v>
                </c:pt>
                <c:pt idx="1769" formatCode="0.00">
                  <c:v>42.6</c:v>
                </c:pt>
                <c:pt idx="1770" formatCode="0.00">
                  <c:v>42.4</c:v>
                </c:pt>
                <c:pt idx="1771" formatCode="0.00">
                  <c:v>43.35</c:v>
                </c:pt>
                <c:pt idx="1772" formatCode="0.00">
                  <c:v>44</c:v>
                </c:pt>
                <c:pt idx="1773" formatCode="0.00">
                  <c:v>44.75</c:v>
                </c:pt>
                <c:pt idx="1774" formatCode="0.00">
                  <c:v>46</c:v>
                </c:pt>
                <c:pt idx="1775" formatCode="0.00">
                  <c:v>45.5</c:v>
                </c:pt>
                <c:pt idx="1776" formatCode="0.00">
                  <c:v>44.2</c:v>
                </c:pt>
                <c:pt idx="1777" formatCode="0.00">
                  <c:v>44</c:v>
                </c:pt>
                <c:pt idx="1778" formatCode="0.00">
                  <c:v>42.9</c:v>
                </c:pt>
                <c:pt idx="1779" formatCode="0.00">
                  <c:v>46.3</c:v>
                </c:pt>
                <c:pt idx="1780" formatCode="0.00">
                  <c:v>46.3</c:v>
                </c:pt>
                <c:pt idx="1781" formatCode="0.00">
                  <c:v>46.5</c:v>
                </c:pt>
                <c:pt idx="1782" formatCode="0.00">
                  <c:v>47.15</c:v>
                </c:pt>
                <c:pt idx="1783" formatCode="0.00">
                  <c:v>48.2</c:v>
                </c:pt>
                <c:pt idx="1784" formatCode="0.00">
                  <c:v>51.2</c:v>
                </c:pt>
                <c:pt idx="1785" formatCode="0.00">
                  <c:v>50</c:v>
                </c:pt>
                <c:pt idx="1786" formatCode="0.00">
                  <c:v>49.9</c:v>
                </c:pt>
                <c:pt idx="1787" formatCode="0.00">
                  <c:v>49.55</c:v>
                </c:pt>
                <c:pt idx="1788" formatCode="0.00">
                  <c:v>49.1</c:v>
                </c:pt>
                <c:pt idx="1789" formatCode="0.00">
                  <c:v>49.3</c:v>
                </c:pt>
                <c:pt idx="1790" formatCode="0.00">
                  <c:v>51.05</c:v>
                </c:pt>
                <c:pt idx="1791" formatCode="0.00">
                  <c:v>52.6</c:v>
                </c:pt>
                <c:pt idx="1792" formatCode="0.00">
                  <c:v>51.3</c:v>
                </c:pt>
                <c:pt idx="1793" formatCode="0.00">
                  <c:v>53.5</c:v>
                </c:pt>
                <c:pt idx="1794" formatCode="0.00">
                  <c:v>64.2</c:v>
                </c:pt>
                <c:pt idx="1795" formatCode="0.00">
                  <c:v>62</c:v>
                </c:pt>
                <c:pt idx="1796" formatCode="0.00">
                  <c:v>57.5</c:v>
                </c:pt>
                <c:pt idx="1797" formatCode="0.00">
                  <c:v>57.35</c:v>
                </c:pt>
                <c:pt idx="1798" formatCode="0.00">
                  <c:v>56.2</c:v>
                </c:pt>
                <c:pt idx="1799" formatCode="0.00">
                  <c:v>55</c:v>
                </c:pt>
                <c:pt idx="1800" formatCode="0.00">
                  <c:v>52.1</c:v>
                </c:pt>
                <c:pt idx="1801" formatCode="0.00">
                  <c:v>53.2</c:v>
                </c:pt>
                <c:pt idx="1802" formatCode="0.00">
                  <c:v>56</c:v>
                </c:pt>
                <c:pt idx="1803" formatCode="0.00">
                  <c:v>57</c:v>
                </c:pt>
                <c:pt idx="1804" formatCode="0.00">
                  <c:v>58.5</c:v>
                </c:pt>
                <c:pt idx="1805" formatCode="0.00">
                  <c:v>58</c:v>
                </c:pt>
                <c:pt idx="1806" formatCode="0.00">
                  <c:v>56.75</c:v>
                </c:pt>
                <c:pt idx="1807" formatCode="0.00">
                  <c:v>55.5</c:v>
                </c:pt>
                <c:pt idx="1808" formatCode="0.00">
                  <c:v>56.1</c:v>
                </c:pt>
                <c:pt idx="1809" formatCode="0.00">
                  <c:v>54.25</c:v>
                </c:pt>
                <c:pt idx="1810" formatCode="0.00">
                  <c:v>54.1</c:v>
                </c:pt>
                <c:pt idx="1811" formatCode="0.00">
                  <c:v>54.1</c:v>
                </c:pt>
                <c:pt idx="1812" formatCode="0.00">
                  <c:v>55.1</c:v>
                </c:pt>
                <c:pt idx="1813" formatCode="0.00">
                  <c:v>55.1</c:v>
                </c:pt>
                <c:pt idx="1814" formatCode="0.00">
                  <c:v>54.7</c:v>
                </c:pt>
                <c:pt idx="1815" formatCode="0.00">
                  <c:v>54.65</c:v>
                </c:pt>
                <c:pt idx="1816" formatCode="0.00">
                  <c:v>54.3</c:v>
                </c:pt>
                <c:pt idx="1817" formatCode="0.00">
                  <c:v>53.6</c:v>
                </c:pt>
                <c:pt idx="1818" formatCode="0.00">
                  <c:v>56.2</c:v>
                </c:pt>
                <c:pt idx="1819" formatCode="0.00">
                  <c:v>59.5</c:v>
                </c:pt>
                <c:pt idx="1820" formatCode="0.00">
                  <c:v>60</c:v>
                </c:pt>
                <c:pt idx="1821" formatCode="0.00">
                  <c:v>58.75</c:v>
                </c:pt>
                <c:pt idx="1822" formatCode="0.00">
                  <c:v>58.3</c:v>
                </c:pt>
                <c:pt idx="1823" formatCode="0.00">
                  <c:v>60.55</c:v>
                </c:pt>
                <c:pt idx="1824" formatCode="0.00">
                  <c:v>62.6</c:v>
                </c:pt>
                <c:pt idx="1825" formatCode="0.00">
                  <c:v>65.349999999999994</c:v>
                </c:pt>
                <c:pt idx="1826" formatCode="0.00">
                  <c:v>70.5</c:v>
                </c:pt>
                <c:pt idx="1827" formatCode="0.00">
                  <c:v>65.849999999999994</c:v>
                </c:pt>
                <c:pt idx="1828" formatCode="0.00">
                  <c:v>65.599999999999994</c:v>
                </c:pt>
                <c:pt idx="1829" formatCode="0.00">
                  <c:v>61.65</c:v>
                </c:pt>
                <c:pt idx="1830" formatCode="0.00">
                  <c:v>61</c:v>
                </c:pt>
                <c:pt idx="1831" formatCode="0.00">
                  <c:v>63.5</c:v>
                </c:pt>
                <c:pt idx="1832" formatCode="0.00">
                  <c:v>65.849999999999994</c:v>
                </c:pt>
                <c:pt idx="1833" formatCode="0.00">
                  <c:v>65.849999999999994</c:v>
                </c:pt>
                <c:pt idx="1834" formatCode="0.00">
                  <c:v>63.85</c:v>
                </c:pt>
                <c:pt idx="1835" formatCode="0.00">
                  <c:v>61.5</c:v>
                </c:pt>
                <c:pt idx="1836" formatCode="0.00">
                  <c:v>60.2</c:v>
                </c:pt>
                <c:pt idx="1837" formatCode="0.00">
                  <c:v>58.35</c:v>
                </c:pt>
                <c:pt idx="1838" formatCode="0.00">
                  <c:v>54.85</c:v>
                </c:pt>
                <c:pt idx="1839" formatCode="0.00">
                  <c:v>56.1</c:v>
                </c:pt>
                <c:pt idx="1840" formatCode="0.00">
                  <c:v>56.25</c:v>
                </c:pt>
                <c:pt idx="1841" formatCode="0.00">
                  <c:v>55.45</c:v>
                </c:pt>
                <c:pt idx="1842" formatCode="0.00">
                  <c:v>53.45</c:v>
                </c:pt>
                <c:pt idx="1843" formatCode="0.00">
                  <c:v>54.4</c:v>
                </c:pt>
                <c:pt idx="1844" formatCode="0.00">
                  <c:v>57.45</c:v>
                </c:pt>
                <c:pt idx="1845" formatCode="0.00">
                  <c:v>57</c:v>
                </c:pt>
                <c:pt idx="1846" formatCode="0.00">
                  <c:v>55</c:v>
                </c:pt>
                <c:pt idx="1847" formatCode="0.00">
                  <c:v>54.25</c:v>
                </c:pt>
                <c:pt idx="1848" formatCode="0.00">
                  <c:v>52.1</c:v>
                </c:pt>
                <c:pt idx="1849" formatCode="0.00">
                  <c:v>51.65</c:v>
                </c:pt>
                <c:pt idx="1850" formatCode="0.00">
                  <c:v>50.5</c:v>
                </c:pt>
                <c:pt idx="1851" formatCode="0.00">
                  <c:v>50</c:v>
                </c:pt>
                <c:pt idx="1852" formatCode="0.00">
                  <c:v>51.8</c:v>
                </c:pt>
                <c:pt idx="1853" formatCode="0.00">
                  <c:v>49.9</c:v>
                </c:pt>
                <c:pt idx="1854" formatCode="0.00">
                  <c:v>49.5</c:v>
                </c:pt>
                <c:pt idx="1855" formatCode="0.00">
                  <c:v>49.3</c:v>
                </c:pt>
                <c:pt idx="1856" formatCode="0.00">
                  <c:v>50.7</c:v>
                </c:pt>
                <c:pt idx="1857" formatCode="0.00">
                  <c:v>51.7</c:v>
                </c:pt>
                <c:pt idx="1858" formatCode="0.00">
                  <c:v>53.15</c:v>
                </c:pt>
                <c:pt idx="1859" formatCode="0.00">
                  <c:v>52.5</c:v>
                </c:pt>
                <c:pt idx="1860" formatCode="0.00">
                  <c:v>52.5</c:v>
                </c:pt>
                <c:pt idx="1861" formatCode="0.00">
                  <c:v>52.5</c:v>
                </c:pt>
                <c:pt idx="1862" formatCode="0.00">
                  <c:v>52.7</c:v>
                </c:pt>
                <c:pt idx="1863" formatCode="0.00">
                  <c:v>50.95</c:v>
                </c:pt>
                <c:pt idx="1864" formatCode="0.00">
                  <c:v>50.95</c:v>
                </c:pt>
                <c:pt idx="1865" formatCode="0.00">
                  <c:v>51</c:v>
                </c:pt>
                <c:pt idx="1866" formatCode="0.00">
                  <c:v>51.55</c:v>
                </c:pt>
                <c:pt idx="1867" formatCode="0.00">
                  <c:v>51</c:v>
                </c:pt>
                <c:pt idx="1868" formatCode="0.00">
                  <c:v>51</c:v>
                </c:pt>
                <c:pt idx="1869" formatCode="0.00">
                  <c:v>52.9</c:v>
                </c:pt>
                <c:pt idx="1870" formatCode="0.00">
                  <c:v>52.5</c:v>
                </c:pt>
                <c:pt idx="1871" formatCode="0.00">
                  <c:v>52</c:v>
                </c:pt>
                <c:pt idx="1872" formatCode="0.00">
                  <c:v>53.65</c:v>
                </c:pt>
                <c:pt idx="1873" formatCode="0.00">
                  <c:v>53.65</c:v>
                </c:pt>
                <c:pt idx="1874" formatCode="0.00">
                  <c:v>54.15</c:v>
                </c:pt>
                <c:pt idx="1875" formatCode="0.00">
                  <c:v>55</c:v>
                </c:pt>
                <c:pt idx="1876" formatCode="0.00">
                  <c:v>54.65</c:v>
                </c:pt>
                <c:pt idx="1877" formatCode="0.00">
                  <c:v>56.25</c:v>
                </c:pt>
                <c:pt idx="1878" formatCode="0.00">
                  <c:v>56.25</c:v>
                </c:pt>
                <c:pt idx="1879" formatCode="0.00">
                  <c:v>56.25</c:v>
                </c:pt>
                <c:pt idx="1880" formatCode="0.00">
                  <c:v>55.3</c:v>
                </c:pt>
                <c:pt idx="1881" formatCode="0.00">
                  <c:v>55.05</c:v>
                </c:pt>
                <c:pt idx="1882" formatCode="0.00">
                  <c:v>56.4</c:v>
                </c:pt>
                <c:pt idx="1883" formatCode="0.00">
                  <c:v>58.7</c:v>
                </c:pt>
                <c:pt idx="1884" formatCode="0.00">
                  <c:v>59.8</c:v>
                </c:pt>
                <c:pt idx="1885" formatCode="0.00">
                  <c:v>59.05</c:v>
                </c:pt>
                <c:pt idx="1886" formatCode="0.00">
                  <c:v>58.95</c:v>
                </c:pt>
                <c:pt idx="1887" formatCode="0.00">
                  <c:v>57.15</c:v>
                </c:pt>
                <c:pt idx="1888" formatCode="0.00">
                  <c:v>56.2</c:v>
                </c:pt>
                <c:pt idx="1889" formatCode="0.00">
                  <c:v>56.2</c:v>
                </c:pt>
                <c:pt idx="1890" formatCode="0.00">
                  <c:v>57.5</c:v>
                </c:pt>
                <c:pt idx="1891" formatCode="0.00">
                  <c:v>56.65</c:v>
                </c:pt>
                <c:pt idx="1892" formatCode="0.00">
                  <c:v>56.8</c:v>
                </c:pt>
                <c:pt idx="1893" formatCode="0.00">
                  <c:v>57.65</c:v>
                </c:pt>
                <c:pt idx="1894" formatCode="0.00">
                  <c:v>59.2</c:v>
                </c:pt>
                <c:pt idx="1895" formatCode="0.00">
                  <c:v>60.55</c:v>
                </c:pt>
                <c:pt idx="1896" formatCode="0.00">
                  <c:v>60</c:v>
                </c:pt>
                <c:pt idx="1897" formatCode="0.00">
                  <c:v>61</c:v>
                </c:pt>
                <c:pt idx="1898" formatCode="0.00">
                  <c:v>61.25</c:v>
                </c:pt>
                <c:pt idx="1899" formatCode="0.00">
                  <c:v>61</c:v>
                </c:pt>
                <c:pt idx="1900" formatCode="0.00">
                  <c:v>59.7</c:v>
                </c:pt>
                <c:pt idx="1901" formatCode="0.00">
                  <c:v>61.65</c:v>
                </c:pt>
                <c:pt idx="1902" formatCode="0.00">
                  <c:v>62.5</c:v>
                </c:pt>
                <c:pt idx="1903" formatCode="0.00">
                  <c:v>62.5</c:v>
                </c:pt>
                <c:pt idx="1904" formatCode="0.00">
                  <c:v>60.9</c:v>
                </c:pt>
                <c:pt idx="1905" formatCode="0.00">
                  <c:v>59.95</c:v>
                </c:pt>
                <c:pt idx="1906" formatCode="0.00">
                  <c:v>61.1</c:v>
                </c:pt>
                <c:pt idx="1907" formatCode="0.00">
                  <c:v>60.5</c:v>
                </c:pt>
                <c:pt idx="1908" formatCode="0.00">
                  <c:v>62.15</c:v>
                </c:pt>
                <c:pt idx="1909" formatCode="0.00">
                  <c:v>61</c:v>
                </c:pt>
                <c:pt idx="1910" formatCode="0.00">
                  <c:v>61.4</c:v>
                </c:pt>
                <c:pt idx="1911" formatCode="0.00">
                  <c:v>61.65</c:v>
                </c:pt>
                <c:pt idx="1912" formatCode="0.00">
                  <c:v>61.65</c:v>
                </c:pt>
                <c:pt idx="1913" formatCode="0.00">
                  <c:v>62.5</c:v>
                </c:pt>
                <c:pt idx="1914" formatCode="0.00">
                  <c:v>62.3</c:v>
                </c:pt>
                <c:pt idx="1915" formatCode="0.00">
                  <c:v>60.95</c:v>
                </c:pt>
                <c:pt idx="1916" formatCode="0.00">
                  <c:v>60.15</c:v>
                </c:pt>
                <c:pt idx="1917" formatCode="0.00">
                  <c:v>60.05</c:v>
                </c:pt>
                <c:pt idx="1918" formatCode="0.00">
                  <c:v>60</c:v>
                </c:pt>
                <c:pt idx="1919" formatCode="0.00">
                  <c:v>59</c:v>
                </c:pt>
                <c:pt idx="1920" formatCode="0.00">
                  <c:v>60.15</c:v>
                </c:pt>
                <c:pt idx="1921" formatCode="0.00">
                  <c:v>60.15</c:v>
                </c:pt>
                <c:pt idx="1922" formatCode="0.00">
                  <c:v>59.5</c:v>
                </c:pt>
                <c:pt idx="1923" formatCode="0.00">
                  <c:v>59.9</c:v>
                </c:pt>
                <c:pt idx="1924" formatCode="0.00">
                  <c:v>59.15</c:v>
                </c:pt>
                <c:pt idx="1925" formatCode="0.00">
                  <c:v>58.45</c:v>
                </c:pt>
                <c:pt idx="1926" formatCode="0.00">
                  <c:v>58.35</c:v>
                </c:pt>
                <c:pt idx="1927" formatCode="0.00">
                  <c:v>58.35</c:v>
                </c:pt>
                <c:pt idx="1928" formatCode="0.00">
                  <c:v>56.5</c:v>
                </c:pt>
                <c:pt idx="1929" formatCode="0.00">
                  <c:v>56.3</c:v>
                </c:pt>
                <c:pt idx="1930" formatCode="0.00">
                  <c:v>56.3</c:v>
                </c:pt>
                <c:pt idx="1931" formatCode="0.00">
                  <c:v>56.3</c:v>
                </c:pt>
                <c:pt idx="1932" formatCode="0.00">
                  <c:v>55.95</c:v>
                </c:pt>
                <c:pt idx="1933" formatCode="0.00">
                  <c:v>55.1</c:v>
                </c:pt>
                <c:pt idx="1934" formatCode="0.00">
                  <c:v>55.6</c:v>
                </c:pt>
                <c:pt idx="1935" formatCode="0.00">
                  <c:v>56.55</c:v>
                </c:pt>
                <c:pt idx="1936" formatCode="0.00">
                  <c:v>56.5</c:v>
                </c:pt>
                <c:pt idx="1937" formatCode="0.00">
                  <c:v>56.9</c:v>
                </c:pt>
                <c:pt idx="1938" formatCode="0.00">
                  <c:v>55.85</c:v>
                </c:pt>
                <c:pt idx="1939" formatCode="#,##0.00">
                  <c:v>55.85</c:v>
                </c:pt>
                <c:pt idx="1940" formatCode="0.00">
                  <c:v>55.9</c:v>
                </c:pt>
                <c:pt idx="1941" formatCode="0.00">
                  <c:v>55.95</c:v>
                </c:pt>
                <c:pt idx="1942" formatCode="0.00">
                  <c:v>55.35</c:v>
                </c:pt>
                <c:pt idx="1943" formatCode="0.00">
                  <c:v>54.85</c:v>
                </c:pt>
                <c:pt idx="1944" formatCode="0.00">
                  <c:v>54.85</c:v>
                </c:pt>
                <c:pt idx="1945" formatCode="0.00">
                  <c:v>54.85</c:v>
                </c:pt>
                <c:pt idx="1946" formatCode="0.00">
                  <c:v>54.85</c:v>
                </c:pt>
                <c:pt idx="1947" formatCode="0.00">
                  <c:v>56.3</c:v>
                </c:pt>
                <c:pt idx="1948" formatCode="0.00">
                  <c:v>56.95</c:v>
                </c:pt>
                <c:pt idx="1949" formatCode="0.00">
                  <c:v>56.95</c:v>
                </c:pt>
                <c:pt idx="1950" formatCode="0.00">
                  <c:v>57</c:v>
                </c:pt>
                <c:pt idx="1951" formatCode="0.00">
                  <c:v>57.55</c:v>
                </c:pt>
                <c:pt idx="1952" formatCode="0.00">
                  <c:v>58.6</c:v>
                </c:pt>
                <c:pt idx="1953" formatCode="0.00">
                  <c:v>58.7</c:v>
                </c:pt>
                <c:pt idx="1954" formatCode="0.00">
                  <c:v>58.7</c:v>
                </c:pt>
                <c:pt idx="1955" formatCode="0.00">
                  <c:v>59.15</c:v>
                </c:pt>
                <c:pt idx="1956" formatCode="0.00">
                  <c:v>59</c:v>
                </c:pt>
                <c:pt idx="1957" formatCode="0.00">
                  <c:v>59.65</c:v>
                </c:pt>
                <c:pt idx="1958" formatCode="0.00">
                  <c:v>62.45</c:v>
                </c:pt>
                <c:pt idx="1959" formatCode="0.00">
                  <c:v>63.6</c:v>
                </c:pt>
                <c:pt idx="1960" formatCode="0.00">
                  <c:v>63.1</c:v>
                </c:pt>
                <c:pt idx="1961" formatCode="0.00">
                  <c:v>64.150000000000006</c:v>
                </c:pt>
                <c:pt idx="1962" formatCode="0.00">
                  <c:v>64.7</c:v>
                </c:pt>
                <c:pt idx="1963" formatCode="0.00">
                  <c:v>65.400000000000006</c:v>
                </c:pt>
                <c:pt idx="1964" formatCode="0.00">
                  <c:v>65.400000000000006</c:v>
                </c:pt>
                <c:pt idx="1965" formatCode="0.00">
                  <c:v>65.45</c:v>
                </c:pt>
                <c:pt idx="1966" formatCode="0.00">
                  <c:v>65.55</c:v>
                </c:pt>
                <c:pt idx="1967" formatCode="0.00">
                  <c:v>67.8</c:v>
                </c:pt>
                <c:pt idx="1968" formatCode="0.00">
                  <c:v>68.650000000000006</c:v>
                </c:pt>
                <c:pt idx="1969" formatCode="0.00">
                  <c:v>71.849999999999994</c:v>
                </c:pt>
                <c:pt idx="1970" formatCode="0.00">
                  <c:v>74.650000000000006</c:v>
                </c:pt>
                <c:pt idx="1971" formatCode="0.00">
                  <c:v>80.400000000000006</c:v>
                </c:pt>
                <c:pt idx="1972" formatCode="0.00">
                  <c:v>79.349999999999994</c:v>
                </c:pt>
                <c:pt idx="1973" formatCode="0.00">
                  <c:v>73.05</c:v>
                </c:pt>
                <c:pt idx="1974" formatCode="0.00">
                  <c:v>72.8</c:v>
                </c:pt>
                <c:pt idx="1975" formatCode="0.00">
                  <c:v>73.349999999999994</c:v>
                </c:pt>
                <c:pt idx="1976" formatCode="0.00">
                  <c:v>72.7</c:v>
                </c:pt>
                <c:pt idx="1977" formatCode="0.00">
                  <c:v>71.2</c:v>
                </c:pt>
                <c:pt idx="1978" formatCode="0.00">
                  <c:v>75.349999999999994</c:v>
                </c:pt>
                <c:pt idx="1979" formatCode="0.00">
                  <c:v>76.099999999999994</c:v>
                </c:pt>
                <c:pt idx="1980" formatCode="0.00">
                  <c:v>77.5</c:v>
                </c:pt>
                <c:pt idx="1981" formatCode="0.00">
                  <c:v>80.349999999999994</c:v>
                </c:pt>
                <c:pt idx="1982" formatCode="0.00">
                  <c:v>81.650000000000006</c:v>
                </c:pt>
                <c:pt idx="1983" formatCode="0.00">
                  <c:v>77.3</c:v>
                </c:pt>
                <c:pt idx="1984" formatCode="0.00">
                  <c:v>73</c:v>
                </c:pt>
                <c:pt idx="1985" formatCode="0.00">
                  <c:v>79.099999999999994</c:v>
                </c:pt>
                <c:pt idx="1986" formatCode="0.00">
                  <c:v>77.3</c:v>
                </c:pt>
                <c:pt idx="1987" formatCode="0.00">
                  <c:v>79</c:v>
                </c:pt>
                <c:pt idx="1988" formatCode="0.00">
                  <c:v>78.900000000000006</c:v>
                </c:pt>
                <c:pt idx="1989" formatCode="0.00">
                  <c:v>82.3</c:v>
                </c:pt>
                <c:pt idx="1990" formatCode="0.00">
                  <c:v>81.150000000000006</c:v>
                </c:pt>
                <c:pt idx="1991" formatCode="0.00">
                  <c:v>81.150000000000006</c:v>
                </c:pt>
                <c:pt idx="1992" formatCode="0.00">
                  <c:v>83.95</c:v>
                </c:pt>
                <c:pt idx="1993" formatCode="0.00">
                  <c:v>83.4</c:v>
                </c:pt>
                <c:pt idx="1994" formatCode="0.00">
                  <c:v>81.8</c:v>
                </c:pt>
                <c:pt idx="1995" formatCode="0.00">
                  <c:v>81.8</c:v>
                </c:pt>
                <c:pt idx="1996" formatCode="0.00">
                  <c:v>80.8</c:v>
                </c:pt>
                <c:pt idx="1997" formatCode="0.00">
                  <c:v>81.2</c:v>
                </c:pt>
                <c:pt idx="1998" formatCode="0.00">
                  <c:v>79.45</c:v>
                </c:pt>
                <c:pt idx="1999" formatCode="0.00">
                  <c:v>79.849999999999994</c:v>
                </c:pt>
                <c:pt idx="2000" formatCode="0.00">
                  <c:v>77.95</c:v>
                </c:pt>
                <c:pt idx="2001" formatCode="0.00">
                  <c:v>78.55</c:v>
                </c:pt>
                <c:pt idx="2002" formatCode="0.00">
                  <c:v>78.55</c:v>
                </c:pt>
                <c:pt idx="2003" formatCode="0.00">
                  <c:v>79.3</c:v>
                </c:pt>
                <c:pt idx="2004" formatCode="0.00">
                  <c:v>81.25</c:v>
                </c:pt>
                <c:pt idx="2005" formatCode="0.00">
                  <c:v>80.75</c:v>
                </c:pt>
                <c:pt idx="2006" formatCode="0.00">
                  <c:v>79.650000000000006</c:v>
                </c:pt>
                <c:pt idx="2007" formatCode="0.00">
                  <c:v>79.650000000000006</c:v>
                </c:pt>
                <c:pt idx="2008" formatCode="0.00">
                  <c:v>78.349999999999994</c:v>
                </c:pt>
                <c:pt idx="2009" formatCode="0.00">
                  <c:v>77.8</c:v>
                </c:pt>
                <c:pt idx="2010" formatCode="0.00">
                  <c:v>77.95</c:v>
                </c:pt>
                <c:pt idx="2011" formatCode="0.00">
                  <c:v>77.55</c:v>
                </c:pt>
                <c:pt idx="2012" formatCode="0.00">
                  <c:v>78.05</c:v>
                </c:pt>
                <c:pt idx="2013" formatCode="0.00">
                  <c:v>79.150000000000006</c:v>
                </c:pt>
                <c:pt idx="2014" formatCode="0.00">
                  <c:v>80.75</c:v>
                </c:pt>
                <c:pt idx="2015" formatCode="0.00">
                  <c:v>81.150000000000006</c:v>
                </c:pt>
                <c:pt idx="2016" formatCode="0.00">
                  <c:v>80.45</c:v>
                </c:pt>
                <c:pt idx="2017" formatCode="0.00">
                  <c:v>84</c:v>
                </c:pt>
                <c:pt idx="2018" formatCode="0.00">
                  <c:v>82.05</c:v>
                </c:pt>
                <c:pt idx="2019" formatCode="0.00">
                  <c:v>81.900000000000006</c:v>
                </c:pt>
                <c:pt idx="2020" formatCode="0.00">
                  <c:v>80.650000000000006</c:v>
                </c:pt>
                <c:pt idx="2021" formatCode="0.00">
                  <c:v>80.099999999999994</c:v>
                </c:pt>
                <c:pt idx="2022" formatCode="0.00">
                  <c:v>81.400000000000006</c:v>
                </c:pt>
                <c:pt idx="2023" formatCode="0.00">
                  <c:v>83.25</c:v>
                </c:pt>
                <c:pt idx="2024" formatCode="0.00">
                  <c:v>82.85</c:v>
                </c:pt>
                <c:pt idx="2025" formatCode="0.00">
                  <c:v>83.45</c:v>
                </c:pt>
                <c:pt idx="2026" formatCode="0.00">
                  <c:v>83.45</c:v>
                </c:pt>
                <c:pt idx="2027" formatCode="0.00">
                  <c:v>83.45</c:v>
                </c:pt>
                <c:pt idx="2028" formatCode="0.00">
                  <c:v>83.45</c:v>
                </c:pt>
                <c:pt idx="2029" formatCode="0.00">
                  <c:v>83.45</c:v>
                </c:pt>
                <c:pt idx="2030" formatCode="0.00">
                  <c:v>83.45</c:v>
                </c:pt>
                <c:pt idx="2031" formatCode="0.00">
                  <c:v>80.75</c:v>
                </c:pt>
                <c:pt idx="2032" formatCode="0.00">
                  <c:v>80.8</c:v>
                </c:pt>
                <c:pt idx="2033" formatCode="0.00">
                  <c:v>82.75</c:v>
                </c:pt>
                <c:pt idx="2034" formatCode="0.00">
                  <c:v>83.45</c:v>
                </c:pt>
                <c:pt idx="2035" formatCode="0.00">
                  <c:v>84</c:v>
                </c:pt>
                <c:pt idx="2036" formatCode="0.00">
                  <c:v>86.6</c:v>
                </c:pt>
                <c:pt idx="2037" formatCode="0.00">
                  <c:v>93.05</c:v>
                </c:pt>
                <c:pt idx="2038" formatCode="0.00">
                  <c:v>92</c:v>
                </c:pt>
                <c:pt idx="2039" formatCode="0.00">
                  <c:v>91.85</c:v>
                </c:pt>
                <c:pt idx="2040" formatCode="0.00">
                  <c:v>90.85</c:v>
                </c:pt>
                <c:pt idx="2041" formatCode="0.00">
                  <c:v>90.85</c:v>
                </c:pt>
                <c:pt idx="2042" formatCode="0.00">
                  <c:v>93.75</c:v>
                </c:pt>
                <c:pt idx="2043" formatCode="0.00">
                  <c:v>95.05</c:v>
                </c:pt>
                <c:pt idx="2044" formatCode="0.00">
                  <c:v>93.7</c:v>
                </c:pt>
                <c:pt idx="2045" formatCode="0.00">
                  <c:v>92</c:v>
                </c:pt>
                <c:pt idx="2046" formatCode="0.00">
                  <c:v>90.6</c:v>
                </c:pt>
                <c:pt idx="2047" formatCode="0.00">
                  <c:v>93.65</c:v>
                </c:pt>
                <c:pt idx="2048" formatCode="0.00">
                  <c:v>91.7</c:v>
                </c:pt>
                <c:pt idx="2049" formatCode="0.00">
                  <c:v>91.55</c:v>
                </c:pt>
                <c:pt idx="2050" formatCode="0.00">
                  <c:v>92.45</c:v>
                </c:pt>
                <c:pt idx="2051" formatCode="0.00">
                  <c:v>91.45</c:v>
                </c:pt>
                <c:pt idx="2052" formatCode="0.00">
                  <c:v>88.45</c:v>
                </c:pt>
                <c:pt idx="2053" formatCode="0.00">
                  <c:v>87.9</c:v>
                </c:pt>
                <c:pt idx="2054" formatCode="0.00">
                  <c:v>87.7</c:v>
                </c:pt>
                <c:pt idx="2055" formatCode="0.00">
                  <c:v>87.4</c:v>
                </c:pt>
                <c:pt idx="2056" formatCode="0.00">
                  <c:v>86.4</c:v>
                </c:pt>
                <c:pt idx="2057" formatCode="0.00">
                  <c:v>88.6</c:v>
                </c:pt>
                <c:pt idx="2058" formatCode="0.00">
                  <c:v>88.6</c:v>
                </c:pt>
                <c:pt idx="2059" formatCode="0.00">
                  <c:v>91</c:v>
                </c:pt>
                <c:pt idx="2060" formatCode="0.00">
                  <c:v>92.7</c:v>
                </c:pt>
                <c:pt idx="2061" formatCode="0.00">
                  <c:v>92</c:v>
                </c:pt>
                <c:pt idx="2062" formatCode="0.00">
                  <c:v>91.3</c:v>
                </c:pt>
                <c:pt idx="2063" formatCode="0.00">
                  <c:v>87</c:v>
                </c:pt>
                <c:pt idx="2064" formatCode="0.00">
                  <c:v>84.75</c:v>
                </c:pt>
                <c:pt idx="2065" formatCode="0.00">
                  <c:v>85.9</c:v>
                </c:pt>
                <c:pt idx="2066" formatCode="0.00">
                  <c:v>83.6</c:v>
                </c:pt>
                <c:pt idx="2067" formatCode="0.00">
                  <c:v>80.95</c:v>
                </c:pt>
                <c:pt idx="2068" formatCode="0.00">
                  <c:v>81.2</c:v>
                </c:pt>
                <c:pt idx="2069" formatCode="0.00">
                  <c:v>82.25</c:v>
                </c:pt>
                <c:pt idx="2070" formatCode="0.00">
                  <c:v>81.099999999999994</c:v>
                </c:pt>
                <c:pt idx="2071" formatCode="0.00">
                  <c:v>79.25</c:v>
                </c:pt>
                <c:pt idx="2072" formatCode="0.00">
                  <c:v>79.2</c:v>
                </c:pt>
                <c:pt idx="2073" formatCode="0.00">
                  <c:v>79.2</c:v>
                </c:pt>
                <c:pt idx="2074" formatCode="0.00">
                  <c:v>81.75</c:v>
                </c:pt>
                <c:pt idx="2075" formatCode="0.00">
                  <c:v>78.349999999999994</c:v>
                </c:pt>
                <c:pt idx="2076" formatCode="0.00">
                  <c:v>76.2</c:v>
                </c:pt>
                <c:pt idx="2077" formatCode="0.00">
                  <c:v>74.150000000000006</c:v>
                </c:pt>
                <c:pt idx="2078" formatCode="0.00">
                  <c:v>74.650000000000006</c:v>
                </c:pt>
                <c:pt idx="2079" formatCode="0.00">
                  <c:v>69</c:v>
                </c:pt>
                <c:pt idx="2080" formatCode="0.00">
                  <c:v>69</c:v>
                </c:pt>
                <c:pt idx="2081" formatCode="0.00">
                  <c:v>64.25</c:v>
                </c:pt>
                <c:pt idx="2082" formatCode="0.00">
                  <c:v>63.8</c:v>
                </c:pt>
                <c:pt idx="2083" formatCode="0.00">
                  <c:v>65.150000000000006</c:v>
                </c:pt>
                <c:pt idx="2084" formatCode="0.00">
                  <c:v>65.75</c:v>
                </c:pt>
                <c:pt idx="2085" formatCode="0.00">
                  <c:v>67.900000000000006</c:v>
                </c:pt>
                <c:pt idx="2086" formatCode="0.00">
                  <c:v>66.55</c:v>
                </c:pt>
                <c:pt idx="2087" formatCode="0.00">
                  <c:v>66.3</c:v>
                </c:pt>
                <c:pt idx="2088" formatCode="0.00">
                  <c:v>67.150000000000006</c:v>
                </c:pt>
                <c:pt idx="2089" formatCode="0.00">
                  <c:v>67.150000000000006</c:v>
                </c:pt>
                <c:pt idx="2090" formatCode="0.00">
                  <c:v>67.3</c:v>
                </c:pt>
                <c:pt idx="2091" formatCode="0.00">
                  <c:v>67.3</c:v>
                </c:pt>
                <c:pt idx="2092" formatCode="0.00">
                  <c:v>69.150000000000006</c:v>
                </c:pt>
                <c:pt idx="2093" formatCode="0.00">
                  <c:v>68.599999999999994</c:v>
                </c:pt>
                <c:pt idx="2094" formatCode="0.00">
                  <c:v>63.4</c:v>
                </c:pt>
                <c:pt idx="2095" formatCode="0.00">
                  <c:v>61.4</c:v>
                </c:pt>
                <c:pt idx="2096" formatCode="0.00">
                  <c:v>60.95</c:v>
                </c:pt>
                <c:pt idx="2097" formatCode="0.00">
                  <c:v>60.75</c:v>
                </c:pt>
                <c:pt idx="2098" formatCode="0.00">
                  <c:v>60.75</c:v>
                </c:pt>
                <c:pt idx="2099" formatCode="0.00">
                  <c:v>60.95</c:v>
                </c:pt>
                <c:pt idx="2100" formatCode="0.00">
                  <c:v>60.55</c:v>
                </c:pt>
                <c:pt idx="2101" formatCode="0.00">
                  <c:v>61.25</c:v>
                </c:pt>
                <c:pt idx="2102" formatCode="0.00">
                  <c:v>61.65</c:v>
                </c:pt>
                <c:pt idx="2103" formatCode="0.00">
                  <c:v>62.45</c:v>
                </c:pt>
                <c:pt idx="2104" formatCode="0.00">
                  <c:v>62.45</c:v>
                </c:pt>
                <c:pt idx="2105" formatCode="0.00">
                  <c:v>63.05</c:v>
                </c:pt>
                <c:pt idx="2106" formatCode="0.00">
                  <c:v>63.3</c:v>
                </c:pt>
                <c:pt idx="2107" formatCode="0.00">
                  <c:v>62.05</c:v>
                </c:pt>
                <c:pt idx="2108" formatCode="0.00">
                  <c:v>60.65</c:v>
                </c:pt>
                <c:pt idx="2109" formatCode="0.00">
                  <c:v>59.05</c:v>
                </c:pt>
                <c:pt idx="2110" formatCode="0.00">
                  <c:v>58</c:v>
                </c:pt>
                <c:pt idx="2111" formatCode="0.00">
                  <c:v>58</c:v>
                </c:pt>
                <c:pt idx="2112" formatCode="0.00">
                  <c:v>57.8</c:v>
                </c:pt>
                <c:pt idx="2113" formatCode="0.00">
                  <c:v>57.4</c:v>
                </c:pt>
                <c:pt idx="2114" formatCode="0.00">
                  <c:v>56.4</c:v>
                </c:pt>
                <c:pt idx="2115" formatCode="0.00">
                  <c:v>57.4</c:v>
                </c:pt>
                <c:pt idx="2116" formatCode="0.00">
                  <c:v>56.4</c:v>
                </c:pt>
                <c:pt idx="2117" formatCode="0.00">
                  <c:v>56.45</c:v>
                </c:pt>
                <c:pt idx="2118" formatCode="0.00">
                  <c:v>55.8</c:v>
                </c:pt>
                <c:pt idx="2119" formatCode="0.00">
                  <c:v>56.1</c:v>
                </c:pt>
                <c:pt idx="2120" formatCode="0.00">
                  <c:v>54.9</c:v>
                </c:pt>
                <c:pt idx="2121" formatCode="0.00">
                  <c:v>55.25</c:v>
                </c:pt>
                <c:pt idx="2122" formatCode="0.00">
                  <c:v>54</c:v>
                </c:pt>
                <c:pt idx="2123" formatCode="0.00">
                  <c:v>54.55</c:v>
                </c:pt>
                <c:pt idx="2124" formatCode="0.00">
                  <c:v>54.65</c:v>
                </c:pt>
                <c:pt idx="2125" formatCode="0.00">
                  <c:v>55.6</c:v>
                </c:pt>
                <c:pt idx="2126" formatCode="0.00">
                  <c:v>56</c:v>
                </c:pt>
                <c:pt idx="2127" formatCode="0.00">
                  <c:v>56.8</c:v>
                </c:pt>
                <c:pt idx="2128" formatCode="0.00">
                  <c:v>56.65</c:v>
                </c:pt>
                <c:pt idx="2129" formatCode="0.00">
                  <c:v>56.75</c:v>
                </c:pt>
                <c:pt idx="2130" formatCode="0.00">
                  <c:v>57.15</c:v>
                </c:pt>
                <c:pt idx="2131" formatCode="0.00">
                  <c:v>57.15</c:v>
                </c:pt>
                <c:pt idx="2132" formatCode="0.00">
                  <c:v>60.1</c:v>
                </c:pt>
                <c:pt idx="2133" formatCode="0.00">
                  <c:v>63</c:v>
                </c:pt>
                <c:pt idx="2134" formatCode="0.00">
                  <c:v>64.3</c:v>
                </c:pt>
                <c:pt idx="2135" formatCode="0.00">
                  <c:v>63</c:v>
                </c:pt>
                <c:pt idx="2136" formatCode="0.00">
                  <c:v>64.95</c:v>
                </c:pt>
                <c:pt idx="2137" formatCode="0.00">
                  <c:v>63.7</c:v>
                </c:pt>
                <c:pt idx="2138" formatCode="0.00">
                  <c:v>63.5</c:v>
                </c:pt>
                <c:pt idx="2139" formatCode="0.00">
                  <c:v>63.3</c:v>
                </c:pt>
                <c:pt idx="2140" formatCode="0.00">
                  <c:v>64.349999999999994</c:v>
                </c:pt>
                <c:pt idx="2141" formatCode="0.00">
                  <c:v>64.55</c:v>
                </c:pt>
                <c:pt idx="2142" formatCode="0.00">
                  <c:v>66.099999999999994</c:v>
                </c:pt>
                <c:pt idx="2143" formatCode="0.00">
                  <c:v>65.599999999999994</c:v>
                </c:pt>
                <c:pt idx="2144" formatCode="0.00">
                  <c:v>65.75</c:v>
                </c:pt>
                <c:pt idx="2145" formatCode="0.00">
                  <c:v>65.349999999999994</c:v>
                </c:pt>
                <c:pt idx="2146" formatCode="0.00">
                  <c:v>67.45</c:v>
                </c:pt>
                <c:pt idx="2147" formatCode="0.00">
                  <c:v>68.599999999999994</c:v>
                </c:pt>
                <c:pt idx="2148" formatCode="0.00">
                  <c:v>70.25</c:v>
                </c:pt>
                <c:pt idx="2149" formatCode="0.00">
                  <c:v>68.150000000000006</c:v>
                </c:pt>
                <c:pt idx="2150" formatCode="0.00">
                  <c:v>67.95</c:v>
                </c:pt>
                <c:pt idx="2151" formatCode="0.00">
                  <c:v>67.95</c:v>
                </c:pt>
                <c:pt idx="2152" formatCode="0.00">
                  <c:v>70.2</c:v>
                </c:pt>
                <c:pt idx="2153" formatCode="0.00">
                  <c:v>70.3</c:v>
                </c:pt>
                <c:pt idx="2154" formatCode="0.00">
                  <c:v>69.650000000000006</c:v>
                </c:pt>
                <c:pt idx="2155" formatCode="0.00">
                  <c:v>69.55</c:v>
                </c:pt>
                <c:pt idx="2156" formatCode="0.00">
                  <c:v>74</c:v>
                </c:pt>
                <c:pt idx="2157" formatCode="0.00">
                  <c:v>74</c:v>
                </c:pt>
                <c:pt idx="2158" formatCode="0.00">
                  <c:v>72.95</c:v>
                </c:pt>
                <c:pt idx="2159" formatCode="0.00">
                  <c:v>73.349999999999994</c:v>
                </c:pt>
                <c:pt idx="2160" formatCode="0.00">
                  <c:v>74.599999999999994</c:v>
                </c:pt>
                <c:pt idx="2161" formatCode="0.00">
                  <c:v>76.75</c:v>
                </c:pt>
                <c:pt idx="2162" formatCode="0.00">
                  <c:v>75.25</c:v>
                </c:pt>
                <c:pt idx="2163" formatCode="0.00">
                  <c:v>75.25</c:v>
                </c:pt>
                <c:pt idx="2164" formatCode="0.00">
                  <c:v>76.5</c:v>
                </c:pt>
                <c:pt idx="2165" formatCode="0.00">
                  <c:v>75.05</c:v>
                </c:pt>
                <c:pt idx="2166" formatCode="0.00">
                  <c:v>72.900000000000006</c:v>
                </c:pt>
                <c:pt idx="2167" formatCode="0.00">
                  <c:v>72.150000000000006</c:v>
                </c:pt>
                <c:pt idx="2168" formatCode="0.00">
                  <c:v>72.400000000000006</c:v>
                </c:pt>
                <c:pt idx="2169" formatCode="0.00">
                  <c:v>75.2</c:v>
                </c:pt>
                <c:pt idx="2170" formatCode="0.00">
                  <c:v>74.900000000000006</c:v>
                </c:pt>
                <c:pt idx="2171" formatCode="0.00">
                  <c:v>77.25</c:v>
                </c:pt>
                <c:pt idx="2172" formatCode="0.00">
                  <c:v>79.349999999999994</c:v>
                </c:pt>
                <c:pt idx="2173" formatCode="0.00">
                  <c:v>75.3</c:v>
                </c:pt>
                <c:pt idx="2174" formatCode="0.00">
                  <c:v>76.45</c:v>
                </c:pt>
                <c:pt idx="2175" formatCode="0.00">
                  <c:v>76.849999999999994</c:v>
                </c:pt>
                <c:pt idx="2176" formatCode="0.00">
                  <c:v>76.55</c:v>
                </c:pt>
                <c:pt idx="2177" formatCode="0.00">
                  <c:v>75.95</c:v>
                </c:pt>
                <c:pt idx="2178" formatCode="0.00">
                  <c:v>75.55</c:v>
                </c:pt>
                <c:pt idx="2179" formatCode="0.00">
                  <c:v>77.099999999999994</c:v>
                </c:pt>
                <c:pt idx="2180" formatCode="0.00">
                  <c:v>77.099999999999994</c:v>
                </c:pt>
                <c:pt idx="2181" formatCode="0.00">
                  <c:v>77.45</c:v>
                </c:pt>
                <c:pt idx="2182" formatCode="0.00">
                  <c:v>77.900000000000006</c:v>
                </c:pt>
                <c:pt idx="2183" formatCode="0.00">
                  <c:v>76.400000000000006</c:v>
                </c:pt>
                <c:pt idx="2184" formatCode="0.00">
                  <c:v>74.75</c:v>
                </c:pt>
                <c:pt idx="2185" formatCode="0.00">
                  <c:v>74.150000000000006</c:v>
                </c:pt>
                <c:pt idx="2186" formatCode="0.00">
                  <c:v>74</c:v>
                </c:pt>
                <c:pt idx="2187" formatCode="0.00">
                  <c:v>75.45</c:v>
                </c:pt>
                <c:pt idx="2188" formatCode="0.00">
                  <c:v>76.25</c:v>
                </c:pt>
                <c:pt idx="2189" formatCode="0.00">
                  <c:v>74</c:v>
                </c:pt>
                <c:pt idx="2190" formatCode="0.00">
                  <c:v>71.7</c:v>
                </c:pt>
                <c:pt idx="2191" formatCode="0.00">
                  <c:v>71.900000000000006</c:v>
                </c:pt>
                <c:pt idx="2192" formatCode="0.00">
                  <c:v>68.650000000000006</c:v>
                </c:pt>
                <c:pt idx="2193" formatCode="0.00">
                  <c:v>67.849999999999994</c:v>
                </c:pt>
                <c:pt idx="2194" formatCode="0.00">
                  <c:v>63.15</c:v>
                </c:pt>
                <c:pt idx="2195" formatCode="0.00">
                  <c:v>62.25</c:v>
                </c:pt>
                <c:pt idx="2196" formatCode="0.00">
                  <c:v>62.249999999999993</c:v>
                </c:pt>
                <c:pt idx="2197" formatCode="0.00">
                  <c:v>64.599999999999994</c:v>
                </c:pt>
                <c:pt idx="2198" formatCode="0.00">
                  <c:v>62.9</c:v>
                </c:pt>
                <c:pt idx="2199" formatCode="0.00">
                  <c:v>61.4</c:v>
                </c:pt>
                <c:pt idx="2200" formatCode="0.00">
                  <c:v>61.35</c:v>
                </c:pt>
                <c:pt idx="2201" formatCode="0.00">
                  <c:v>61.35</c:v>
                </c:pt>
                <c:pt idx="2202" formatCode="0.00">
                  <c:v>61.35</c:v>
                </c:pt>
                <c:pt idx="2203" formatCode="0.00">
                  <c:v>61.35</c:v>
                </c:pt>
                <c:pt idx="2204" formatCode="0.00">
                  <c:v>61.5</c:v>
                </c:pt>
                <c:pt idx="2205" formatCode="0.00">
                  <c:v>62.55</c:v>
                </c:pt>
                <c:pt idx="2206" formatCode="0.00">
                  <c:v>61.3</c:v>
                </c:pt>
                <c:pt idx="2207" formatCode="0.00">
                  <c:v>59.1</c:v>
                </c:pt>
                <c:pt idx="2208" formatCode="0.00">
                  <c:v>58.55</c:v>
                </c:pt>
                <c:pt idx="2209" formatCode="0.00">
                  <c:v>58.1</c:v>
                </c:pt>
                <c:pt idx="2210" formatCode="0.00">
                  <c:v>62.95</c:v>
                </c:pt>
                <c:pt idx="2211" formatCode="0.00">
                  <c:v>62.85</c:v>
                </c:pt>
                <c:pt idx="2212" formatCode="0.00">
                  <c:v>62</c:v>
                </c:pt>
                <c:pt idx="2213" formatCode="0.00">
                  <c:v>62</c:v>
                </c:pt>
                <c:pt idx="2214" formatCode="0.00">
                  <c:v>59.45</c:v>
                </c:pt>
                <c:pt idx="2215" formatCode="0.00">
                  <c:v>60.65</c:v>
                </c:pt>
                <c:pt idx="2216" formatCode="0.00">
                  <c:v>60.75</c:v>
                </c:pt>
                <c:pt idx="2217" formatCode="0.00">
                  <c:v>62.75</c:v>
                </c:pt>
                <c:pt idx="2218" formatCode="0.00">
                  <c:v>62.7</c:v>
                </c:pt>
                <c:pt idx="2219" formatCode="0.00">
                  <c:v>62.3</c:v>
                </c:pt>
                <c:pt idx="2220" formatCode="0.00">
                  <c:v>59.1</c:v>
                </c:pt>
                <c:pt idx="2221" formatCode="0.00">
                  <c:v>59</c:v>
                </c:pt>
                <c:pt idx="2222" formatCode="0.00">
                  <c:v>59.5</c:v>
                </c:pt>
                <c:pt idx="2223" formatCode="0.00">
                  <c:v>59.35</c:v>
                </c:pt>
                <c:pt idx="2224" formatCode="0.00">
                  <c:v>60.45</c:v>
                </c:pt>
                <c:pt idx="2225" formatCode="0.00">
                  <c:v>60.05</c:v>
                </c:pt>
                <c:pt idx="2226" formatCode="0.00">
                  <c:v>63.9</c:v>
                </c:pt>
                <c:pt idx="2227" formatCode="0.00">
                  <c:v>63.5</c:v>
                </c:pt>
                <c:pt idx="2228" formatCode="0.00">
                  <c:v>61.95</c:v>
                </c:pt>
                <c:pt idx="2229" formatCode="0.00">
                  <c:v>62.5</c:v>
                </c:pt>
                <c:pt idx="2230" formatCode="0.00">
                  <c:v>62.7</c:v>
                </c:pt>
                <c:pt idx="2231" formatCode="0.00">
                  <c:v>63.15</c:v>
                </c:pt>
                <c:pt idx="2232" formatCode="0.00">
                  <c:v>63.55</c:v>
                </c:pt>
                <c:pt idx="2233" formatCode="0.00">
                  <c:v>61.8</c:v>
                </c:pt>
                <c:pt idx="2234" formatCode="0.00">
                  <c:v>61.8</c:v>
                </c:pt>
                <c:pt idx="2235" formatCode="0.00">
                  <c:v>62.75</c:v>
                </c:pt>
                <c:pt idx="2236" formatCode="0.00">
                  <c:v>63.9</c:v>
                </c:pt>
                <c:pt idx="2237" formatCode="0.00">
                  <c:v>63.9</c:v>
                </c:pt>
                <c:pt idx="2238" formatCode="0.00">
                  <c:v>66.650000000000006</c:v>
                </c:pt>
                <c:pt idx="2239" formatCode="0.00">
                  <c:v>67.7</c:v>
                </c:pt>
                <c:pt idx="2240" formatCode="0.00">
                  <c:v>68.45</c:v>
                </c:pt>
                <c:pt idx="2241" formatCode="0.00">
                  <c:v>68.8</c:v>
                </c:pt>
                <c:pt idx="2242" formatCode="0.00">
                  <c:v>68.05</c:v>
                </c:pt>
                <c:pt idx="2243" formatCode="0.00">
                  <c:v>68.8</c:v>
                </c:pt>
                <c:pt idx="2244" formatCode="0.00">
                  <c:v>69.3</c:v>
                </c:pt>
                <c:pt idx="2245" formatCode="0.00">
                  <c:v>70.45</c:v>
                </c:pt>
                <c:pt idx="2246" formatCode="0.00">
                  <c:v>72.400000000000006</c:v>
                </c:pt>
                <c:pt idx="2247" formatCode="0.00">
                  <c:v>72.150000000000006</c:v>
                </c:pt>
                <c:pt idx="2248" formatCode="0.00">
                  <c:v>69</c:v>
                </c:pt>
                <c:pt idx="2249" formatCode="0.00">
                  <c:v>67.599999999999994</c:v>
                </c:pt>
                <c:pt idx="2250" formatCode="0.00">
                  <c:v>69.5</c:v>
                </c:pt>
                <c:pt idx="2251" formatCode="0.00">
                  <c:v>70.349999999999994</c:v>
                </c:pt>
                <c:pt idx="2252" formatCode="0.00">
                  <c:v>70.3</c:v>
                </c:pt>
                <c:pt idx="2253" formatCode="0.00">
                  <c:v>71.05</c:v>
                </c:pt>
                <c:pt idx="2254" formatCode="0.00">
                  <c:v>70.5</c:v>
                </c:pt>
                <c:pt idx="2255" formatCode="0.00">
                  <c:v>71.45</c:v>
                </c:pt>
                <c:pt idx="2256" formatCode="0.00">
                  <c:v>74.5</c:v>
                </c:pt>
                <c:pt idx="2257" formatCode="0.00">
                  <c:v>73.95</c:v>
                </c:pt>
                <c:pt idx="2258" formatCode="0.00">
                  <c:v>73.650000000000006</c:v>
                </c:pt>
                <c:pt idx="2259" formatCode="0.00">
                  <c:v>72.55</c:v>
                </c:pt>
                <c:pt idx="2260" formatCode="0.00">
                  <c:v>74.599999999999994</c:v>
                </c:pt>
                <c:pt idx="2261" formatCode="0.00">
                  <c:v>73.45</c:v>
                </c:pt>
                <c:pt idx="2262" formatCode="0.00">
                  <c:v>72.75</c:v>
                </c:pt>
                <c:pt idx="2263" formatCode="0.00">
                  <c:v>73</c:v>
                </c:pt>
                <c:pt idx="2264" formatCode="0.00">
                  <c:v>74.349999999999994</c:v>
                </c:pt>
                <c:pt idx="2265" formatCode="0.00">
                  <c:v>75.2</c:v>
                </c:pt>
                <c:pt idx="2266" formatCode="0.00">
                  <c:v>75.2</c:v>
                </c:pt>
                <c:pt idx="2267" formatCode="0.00">
                  <c:v>76.349999999999994</c:v>
                </c:pt>
                <c:pt idx="2268" formatCode="0.00">
                  <c:v>77.099999999999994</c:v>
                </c:pt>
                <c:pt idx="2269" formatCode="0.00">
                  <c:v>78</c:v>
                </c:pt>
                <c:pt idx="2270" formatCode="0.00">
                  <c:v>78.8</c:v>
                </c:pt>
                <c:pt idx="2271" formatCode="0.00">
                  <c:v>78.5</c:v>
                </c:pt>
                <c:pt idx="2272" formatCode="0.00">
                  <c:v>79.349999999999994</c:v>
                </c:pt>
                <c:pt idx="2273" formatCode="0.00">
                  <c:v>78.3</c:v>
                </c:pt>
                <c:pt idx="2274" formatCode="0.00">
                  <c:v>76.5</c:v>
                </c:pt>
                <c:pt idx="2275" formatCode="0.00">
                  <c:v>75.599999999999994</c:v>
                </c:pt>
                <c:pt idx="2276" formatCode="0.00">
                  <c:v>74.349999999999994</c:v>
                </c:pt>
                <c:pt idx="2277" formatCode="0.00">
                  <c:v>74.849999999999994</c:v>
                </c:pt>
                <c:pt idx="2278" formatCode="0.00">
                  <c:v>76.849999999999994</c:v>
                </c:pt>
                <c:pt idx="2279" formatCode="0.00">
                  <c:v>75.900000000000006</c:v>
                </c:pt>
                <c:pt idx="2280" formatCode="0.00">
                  <c:v>73.7</c:v>
                </c:pt>
                <c:pt idx="2281" formatCode="0.00">
                  <c:v>74.25</c:v>
                </c:pt>
                <c:pt idx="2282" formatCode="0.00">
                  <c:v>75.05</c:v>
                </c:pt>
                <c:pt idx="2283" formatCode="0.00">
                  <c:v>74.599999999999994</c:v>
                </c:pt>
                <c:pt idx="2284" formatCode="0.00">
                  <c:v>73.75</c:v>
                </c:pt>
                <c:pt idx="2285" formatCode="0.00">
                  <c:v>73.5</c:v>
                </c:pt>
                <c:pt idx="2286" formatCode="0.00">
                  <c:v>73.099999999999994</c:v>
                </c:pt>
                <c:pt idx="2287" formatCode="0.00">
                  <c:v>72.7</c:v>
                </c:pt>
                <c:pt idx="2288" formatCode="0.00">
                  <c:v>73.8</c:v>
                </c:pt>
                <c:pt idx="2289" formatCode="0.00">
                  <c:v>75.95</c:v>
                </c:pt>
                <c:pt idx="2290" formatCode="0.00">
                  <c:v>76</c:v>
                </c:pt>
                <c:pt idx="2291" formatCode="0.00">
                  <c:v>77.5</c:v>
                </c:pt>
                <c:pt idx="2292" formatCode="0.00">
                  <c:v>77.849999999999994</c:v>
                </c:pt>
                <c:pt idx="2293" formatCode="0.00">
                  <c:v>76.55</c:v>
                </c:pt>
                <c:pt idx="2294" formatCode="0.00">
                  <c:v>76.55</c:v>
                </c:pt>
                <c:pt idx="2295" formatCode="0.00">
                  <c:v>77.849999999999994</c:v>
                </c:pt>
                <c:pt idx="2296" formatCode="0.00">
                  <c:v>78.25</c:v>
                </c:pt>
                <c:pt idx="2297" formatCode="0.00">
                  <c:v>78.25</c:v>
                </c:pt>
                <c:pt idx="2298" formatCode="0.00">
                  <c:v>78.25</c:v>
                </c:pt>
                <c:pt idx="2299" formatCode="0.00">
                  <c:v>78.25</c:v>
                </c:pt>
                <c:pt idx="2300" formatCode="0.00">
                  <c:v>78.25</c:v>
                </c:pt>
                <c:pt idx="2301" formatCode="0.00">
                  <c:v>78.25</c:v>
                </c:pt>
                <c:pt idx="2302" formatCode="0.00">
                  <c:v>78.05</c:v>
                </c:pt>
                <c:pt idx="2303" formatCode="0.00">
                  <c:v>79.2</c:v>
                </c:pt>
                <c:pt idx="2304" formatCode="0.00">
                  <c:v>79.95</c:v>
                </c:pt>
                <c:pt idx="2305" formatCode="0.00">
                  <c:v>79.55</c:v>
                </c:pt>
                <c:pt idx="2306" formatCode="0.00">
                  <c:v>78.900000000000006</c:v>
                </c:pt>
                <c:pt idx="2307" formatCode="0.00">
                  <c:v>79.599999999999994</c:v>
                </c:pt>
                <c:pt idx="2308" formatCode="0.00">
                  <c:v>77.650000000000006</c:v>
                </c:pt>
                <c:pt idx="2309" formatCode="0.00">
                  <c:v>75.650000000000006</c:v>
                </c:pt>
                <c:pt idx="2310" formatCode="0.00">
                  <c:v>75</c:v>
                </c:pt>
                <c:pt idx="2311" formatCode="0.00">
                  <c:v>75.2</c:v>
                </c:pt>
                <c:pt idx="2312" formatCode="0.00">
                  <c:v>72</c:v>
                </c:pt>
                <c:pt idx="2313" formatCode="0.00">
                  <c:v>70.25</c:v>
                </c:pt>
                <c:pt idx="2314" formatCode="0.00">
                  <c:v>69</c:v>
                </c:pt>
                <c:pt idx="2315" formatCode="0.00">
                  <c:v>69.95</c:v>
                </c:pt>
                <c:pt idx="2316" formatCode="0.00">
                  <c:v>71.75</c:v>
                </c:pt>
                <c:pt idx="2317" formatCode="0.00">
                  <c:v>71.5</c:v>
                </c:pt>
                <c:pt idx="2318" formatCode="0.00">
                  <c:v>69.900000000000006</c:v>
                </c:pt>
                <c:pt idx="2319" formatCode="0.00">
                  <c:v>67.349999999999994</c:v>
                </c:pt>
                <c:pt idx="2320" formatCode="0.00">
                  <c:v>66.8</c:v>
                </c:pt>
                <c:pt idx="2321" formatCode="0.00">
                  <c:v>67.900000000000006</c:v>
                </c:pt>
                <c:pt idx="2322" formatCode="0.00">
                  <c:v>67.7</c:v>
                </c:pt>
                <c:pt idx="2323" formatCode="0.00">
                  <c:v>64.05</c:v>
                </c:pt>
                <c:pt idx="2324" formatCode="0.00">
                  <c:v>63.05</c:v>
                </c:pt>
                <c:pt idx="2325" formatCode="0.00">
                  <c:v>63.45</c:v>
                </c:pt>
                <c:pt idx="2326" formatCode="0.00">
                  <c:v>63.05</c:v>
                </c:pt>
                <c:pt idx="2327" formatCode="0.00">
                  <c:v>63.1</c:v>
                </c:pt>
                <c:pt idx="2328" formatCode="0.00">
                  <c:v>65.400000000000006</c:v>
                </c:pt>
                <c:pt idx="2329" formatCode="0.00">
                  <c:v>63.8</c:v>
                </c:pt>
                <c:pt idx="2330" formatCode="0.00">
                  <c:v>63</c:v>
                </c:pt>
                <c:pt idx="2331" formatCode="0.00">
                  <c:v>63</c:v>
                </c:pt>
                <c:pt idx="2332" formatCode="0.00">
                  <c:v>63</c:v>
                </c:pt>
                <c:pt idx="2333" formatCode="0.00">
                  <c:v>64.05</c:v>
                </c:pt>
                <c:pt idx="2334" formatCode="0.00">
                  <c:v>65.849999999999994</c:v>
                </c:pt>
                <c:pt idx="2335" formatCode="0.00">
                  <c:v>64.2</c:v>
                </c:pt>
                <c:pt idx="2336" formatCode="0.00">
                  <c:v>64.75</c:v>
                </c:pt>
                <c:pt idx="2337" formatCode="0.00">
                  <c:v>65.25</c:v>
                </c:pt>
                <c:pt idx="2338" formatCode="0.00">
                  <c:v>64.05</c:v>
                </c:pt>
                <c:pt idx="2339" formatCode="0.00">
                  <c:v>64.45</c:v>
                </c:pt>
                <c:pt idx="2340" formatCode="0.00">
                  <c:v>66.45</c:v>
                </c:pt>
                <c:pt idx="2341" formatCode="0.00">
                  <c:v>68.3</c:v>
                </c:pt>
                <c:pt idx="2342" formatCode="0.00">
                  <c:v>66.849999999999994</c:v>
                </c:pt>
                <c:pt idx="2343" formatCode="0.00">
                  <c:v>67.55</c:v>
                </c:pt>
                <c:pt idx="2344" formatCode="0.00">
                  <c:v>67.25</c:v>
                </c:pt>
                <c:pt idx="2345" formatCode="0.00">
                  <c:v>66.25</c:v>
                </c:pt>
                <c:pt idx="2346" formatCode="0.00">
                  <c:v>66.900000000000006</c:v>
                </c:pt>
                <c:pt idx="2347" formatCode="0.00">
                  <c:v>64.95</c:v>
                </c:pt>
                <c:pt idx="2348" formatCode="0.00">
                  <c:v>65.349999999999994</c:v>
                </c:pt>
                <c:pt idx="2349" formatCode="0.00">
                  <c:v>65.349999999999994</c:v>
                </c:pt>
                <c:pt idx="2350" formatCode="0.00">
                  <c:v>66.8</c:v>
                </c:pt>
                <c:pt idx="2351" formatCode="0.00">
                  <c:v>66.8</c:v>
                </c:pt>
                <c:pt idx="2352" formatCode="0.00">
                  <c:v>66.099999999999994</c:v>
                </c:pt>
                <c:pt idx="2353" formatCode="0.00">
                  <c:v>66.95</c:v>
                </c:pt>
                <c:pt idx="2354" formatCode="0.00">
                  <c:v>67.25</c:v>
                </c:pt>
                <c:pt idx="2355" formatCode="0.00">
                  <c:v>66.25</c:v>
                </c:pt>
                <c:pt idx="2356" formatCode="0.00">
                  <c:v>66.5</c:v>
                </c:pt>
                <c:pt idx="2357" formatCode="0.00">
                  <c:v>67.8</c:v>
                </c:pt>
                <c:pt idx="2358" formatCode="0.00">
                  <c:v>65.25</c:v>
                </c:pt>
                <c:pt idx="2359" formatCode="0.00">
                  <c:v>67.400000000000006</c:v>
                </c:pt>
                <c:pt idx="2360" formatCode="0.00">
                  <c:v>67.650000000000006</c:v>
                </c:pt>
                <c:pt idx="2361" formatCode="0.00">
                  <c:v>67.25</c:v>
                </c:pt>
                <c:pt idx="2362" formatCode="0.00">
                  <c:v>66.7</c:v>
                </c:pt>
                <c:pt idx="2363" formatCode="0.00">
                  <c:v>66.900000000000006</c:v>
                </c:pt>
                <c:pt idx="2364" formatCode="0.00">
                  <c:v>64.5</c:v>
                </c:pt>
                <c:pt idx="2365" formatCode="0.00">
                  <c:v>63.4</c:v>
                </c:pt>
                <c:pt idx="2366" formatCode="0.00">
                  <c:v>65.150000000000006</c:v>
                </c:pt>
                <c:pt idx="2367" formatCode="0.00">
                  <c:v>63.75</c:v>
                </c:pt>
                <c:pt idx="2368" formatCode="0.00">
                  <c:v>63.25</c:v>
                </c:pt>
                <c:pt idx="2369" formatCode="0.00">
                  <c:v>64</c:v>
                </c:pt>
                <c:pt idx="2370" formatCode="0.00">
                  <c:v>64.3</c:v>
                </c:pt>
                <c:pt idx="2371" formatCode="0.00">
                  <c:v>64.7</c:v>
                </c:pt>
                <c:pt idx="2372" formatCode="0.00">
                  <c:v>63.85</c:v>
                </c:pt>
                <c:pt idx="2373" formatCode="0.00">
                  <c:v>64.75</c:v>
                </c:pt>
                <c:pt idx="2374" formatCode="0.00">
                  <c:v>65.2</c:v>
                </c:pt>
                <c:pt idx="2375" formatCode="0.00">
                  <c:v>65.150000000000006</c:v>
                </c:pt>
                <c:pt idx="2376" formatCode="0.00">
                  <c:v>65.099999999999994</c:v>
                </c:pt>
                <c:pt idx="2377" formatCode="0.00">
                  <c:v>65.7</c:v>
                </c:pt>
                <c:pt idx="2378" formatCode="0.00">
                  <c:v>65.95</c:v>
                </c:pt>
                <c:pt idx="2379" formatCode="0.00">
                  <c:v>65.8</c:v>
                </c:pt>
                <c:pt idx="2380" formatCode="0.00">
                  <c:v>66</c:v>
                </c:pt>
                <c:pt idx="2381" formatCode="0.00">
                  <c:v>66</c:v>
                </c:pt>
                <c:pt idx="2382" formatCode="0.00">
                  <c:v>66</c:v>
                </c:pt>
                <c:pt idx="2383" formatCode="0.00">
                  <c:v>64.25</c:v>
                </c:pt>
                <c:pt idx="2384" formatCode="0.00">
                  <c:v>64.25</c:v>
                </c:pt>
                <c:pt idx="2385" formatCode="0.00">
                  <c:v>63.85</c:v>
                </c:pt>
                <c:pt idx="2386" formatCode="0.00">
                  <c:v>63.9</c:v>
                </c:pt>
                <c:pt idx="2387" formatCode="0.00">
                  <c:v>64.599999999999994</c:v>
                </c:pt>
                <c:pt idx="2388" formatCode="0.00">
                  <c:v>64.650000000000006</c:v>
                </c:pt>
                <c:pt idx="2389" formatCode="0.00">
                  <c:v>63.8</c:v>
                </c:pt>
                <c:pt idx="2390" formatCode="0.00">
                  <c:v>63.95</c:v>
                </c:pt>
                <c:pt idx="2391" formatCode="0.00">
                  <c:v>64.45</c:v>
                </c:pt>
                <c:pt idx="2392" formatCode="0.00">
                  <c:v>63.8</c:v>
                </c:pt>
                <c:pt idx="2393" formatCode="0.00">
                  <c:v>63.75</c:v>
                </c:pt>
                <c:pt idx="2394" formatCode="0.00">
                  <c:v>63.35</c:v>
                </c:pt>
                <c:pt idx="2395" formatCode="0.00">
                  <c:v>62.5</c:v>
                </c:pt>
                <c:pt idx="2396" formatCode="0.00">
                  <c:v>62.65</c:v>
                </c:pt>
                <c:pt idx="2397" formatCode="0.00">
                  <c:v>63.25</c:v>
                </c:pt>
                <c:pt idx="2398" formatCode="0.00">
                  <c:v>63.2</c:v>
                </c:pt>
                <c:pt idx="2399" formatCode="0.00">
                  <c:v>62.7</c:v>
                </c:pt>
                <c:pt idx="2400" formatCode="0.00">
                  <c:v>63.5</c:v>
                </c:pt>
                <c:pt idx="2401" formatCode="0.00">
                  <c:v>63.5</c:v>
                </c:pt>
                <c:pt idx="2402" formatCode="0.00">
                  <c:v>63</c:v>
                </c:pt>
                <c:pt idx="2403" formatCode="0.00">
                  <c:v>63.7</c:v>
                </c:pt>
                <c:pt idx="2404" formatCode="0.00">
                  <c:v>63.75</c:v>
                </c:pt>
                <c:pt idx="2405" formatCode="0.00">
                  <c:v>64.7</c:v>
                </c:pt>
                <c:pt idx="2406" formatCode="0.00">
                  <c:v>64.8</c:v>
                </c:pt>
                <c:pt idx="2407" formatCode="0.00">
                  <c:v>65.2</c:v>
                </c:pt>
                <c:pt idx="2408" formatCode="0.00">
                  <c:v>65.349999999999994</c:v>
                </c:pt>
                <c:pt idx="2409" formatCode="0.00">
                  <c:v>65.8</c:v>
                </c:pt>
                <c:pt idx="2410" formatCode="0.00">
                  <c:v>65.45</c:v>
                </c:pt>
                <c:pt idx="2411" formatCode="0.00">
                  <c:v>67.349999999999994</c:v>
                </c:pt>
                <c:pt idx="2412" formatCode="0.00">
                  <c:v>66.95</c:v>
                </c:pt>
                <c:pt idx="2413" formatCode="0.00">
                  <c:v>67.55</c:v>
                </c:pt>
                <c:pt idx="2414" formatCode="0.00">
                  <c:v>66.45</c:v>
                </c:pt>
                <c:pt idx="2415" formatCode="0.00">
                  <c:v>66.45</c:v>
                </c:pt>
                <c:pt idx="2416" formatCode="0.00">
                  <c:v>67.45</c:v>
                </c:pt>
                <c:pt idx="2417" formatCode="0.00">
                  <c:v>68.95</c:v>
                </c:pt>
                <c:pt idx="2418" formatCode="0.00">
                  <c:v>69.5</c:v>
                </c:pt>
                <c:pt idx="2419" formatCode="0.00">
                  <c:v>69.400000000000006</c:v>
                </c:pt>
                <c:pt idx="2420" formatCode="0.00">
                  <c:v>69.400000000000006</c:v>
                </c:pt>
                <c:pt idx="2421" formatCode="0.00">
                  <c:v>68.75</c:v>
                </c:pt>
                <c:pt idx="2422" formatCode="0.00">
                  <c:v>68.75</c:v>
                </c:pt>
                <c:pt idx="2423" formatCode="0.00">
                  <c:v>67.5</c:v>
                </c:pt>
                <c:pt idx="2424" formatCode="0.00">
                  <c:v>67.05</c:v>
                </c:pt>
                <c:pt idx="2425" formatCode="0.00">
                  <c:v>66.900000000000006</c:v>
                </c:pt>
                <c:pt idx="2426" formatCode="0.00">
                  <c:v>66.599999999999994</c:v>
                </c:pt>
                <c:pt idx="2427" formatCode="0.00">
                  <c:v>67.95</c:v>
                </c:pt>
                <c:pt idx="2428" formatCode="0.00">
                  <c:v>66.599999999999994</c:v>
                </c:pt>
                <c:pt idx="2429" formatCode="0.00">
                  <c:v>66.599999999999994</c:v>
                </c:pt>
                <c:pt idx="2430" formatCode="0.00">
                  <c:v>65.650000000000006</c:v>
                </c:pt>
                <c:pt idx="2431" formatCode="0.00">
                  <c:v>66.400000000000006</c:v>
                </c:pt>
                <c:pt idx="2432" formatCode="0.00">
                  <c:v>65.849999999999994</c:v>
                </c:pt>
                <c:pt idx="2433" formatCode="0.00">
                  <c:v>65.849999999999994</c:v>
                </c:pt>
                <c:pt idx="2434" formatCode="0.00">
                  <c:v>65.55</c:v>
                </c:pt>
                <c:pt idx="2435" formatCode="0.00">
                  <c:v>65.75</c:v>
                </c:pt>
                <c:pt idx="2436" formatCode="0.00">
                  <c:v>66.150000000000006</c:v>
                </c:pt>
                <c:pt idx="2437" formatCode="0.00">
                  <c:v>66.2</c:v>
                </c:pt>
                <c:pt idx="2438" formatCode="0.00">
                  <c:v>66.7</c:v>
                </c:pt>
                <c:pt idx="2439" formatCode="0.00">
                  <c:v>67.05</c:v>
                </c:pt>
                <c:pt idx="2440" formatCode="0.00">
                  <c:v>68.849999999999994</c:v>
                </c:pt>
                <c:pt idx="2441" formatCode="0.00">
                  <c:v>68.849999999999994</c:v>
                </c:pt>
                <c:pt idx="2442" formatCode="0.00">
                  <c:v>68.55</c:v>
                </c:pt>
                <c:pt idx="2443" formatCode="0.00">
                  <c:v>68.349999999999994</c:v>
                </c:pt>
                <c:pt idx="2444" formatCode="0.00">
                  <c:v>68.099999999999994</c:v>
                </c:pt>
                <c:pt idx="2445" formatCode="0.00">
                  <c:v>69.25</c:v>
                </c:pt>
                <c:pt idx="2446" formatCode="0.00">
                  <c:v>69.599999999999994</c:v>
                </c:pt>
                <c:pt idx="2447" formatCode="0.00">
                  <c:v>69.5</c:v>
                </c:pt>
                <c:pt idx="2448" formatCode="0.00">
                  <c:v>69.5</c:v>
                </c:pt>
                <c:pt idx="2449" formatCode="0.00">
                  <c:v>69.8</c:v>
                </c:pt>
                <c:pt idx="2450" formatCode="0.00">
                  <c:v>69.75</c:v>
                </c:pt>
                <c:pt idx="2451" formatCode="0.00">
                  <c:v>69.2</c:v>
                </c:pt>
                <c:pt idx="2452" formatCode="0.00">
                  <c:v>68.900000000000006</c:v>
                </c:pt>
                <c:pt idx="2453" formatCode="0.00">
                  <c:v>68.8</c:v>
                </c:pt>
                <c:pt idx="2454" formatCode="0.00">
                  <c:v>69</c:v>
                </c:pt>
                <c:pt idx="2455" formatCode="0.00">
                  <c:v>69.2</c:v>
                </c:pt>
                <c:pt idx="2456" formatCode="0.00">
                  <c:v>69.5</c:v>
                </c:pt>
                <c:pt idx="2457" formatCode="0.00">
                  <c:v>69.5</c:v>
                </c:pt>
                <c:pt idx="2458" formatCode="0.00">
                  <c:v>69.599999999999994</c:v>
                </c:pt>
                <c:pt idx="2459" formatCode="0.00">
                  <c:v>69.599999999999994</c:v>
                </c:pt>
                <c:pt idx="2460" formatCode="0.00">
                  <c:v>69.599999999999994</c:v>
                </c:pt>
                <c:pt idx="2461" formatCode="0.00">
                  <c:v>69.599999999999994</c:v>
                </c:pt>
                <c:pt idx="2462" formatCode="0.00">
                  <c:v>69.400000000000006</c:v>
                </c:pt>
                <c:pt idx="2463" formatCode="0.00">
                  <c:v>70.55</c:v>
                </c:pt>
                <c:pt idx="2464" formatCode="0.00">
                  <c:v>71.7</c:v>
                </c:pt>
                <c:pt idx="2465" formatCode="0.00">
                  <c:v>71.05</c:v>
                </c:pt>
                <c:pt idx="2466" formatCode="0.00">
                  <c:v>71.5</c:v>
                </c:pt>
                <c:pt idx="2467" formatCode="0.00">
                  <c:v>71.25</c:v>
                </c:pt>
                <c:pt idx="2468" formatCode="0.00">
                  <c:v>71.75</c:v>
                </c:pt>
                <c:pt idx="2469" formatCode="0.00">
                  <c:v>74.25</c:v>
                </c:pt>
                <c:pt idx="2470" formatCode="0.00">
                  <c:v>74.3</c:v>
                </c:pt>
                <c:pt idx="2471" formatCode="0.00">
                  <c:v>73.45</c:v>
                </c:pt>
                <c:pt idx="2472" formatCode="0.00">
                  <c:v>75</c:v>
                </c:pt>
                <c:pt idx="2473" formatCode="0.00">
                  <c:v>74.8</c:v>
                </c:pt>
                <c:pt idx="2474" formatCode="0.00">
                  <c:v>76.400000000000006</c:v>
                </c:pt>
                <c:pt idx="2475" formatCode="0.00">
                  <c:v>76.5</c:v>
                </c:pt>
                <c:pt idx="2476" formatCode="0.00">
                  <c:v>77</c:v>
                </c:pt>
                <c:pt idx="2477" formatCode="0.00">
                  <c:v>76.8</c:v>
                </c:pt>
                <c:pt idx="2478" formatCode="0.00">
                  <c:v>75.55</c:v>
                </c:pt>
                <c:pt idx="2479" formatCode="0.00">
                  <c:v>75.55</c:v>
                </c:pt>
                <c:pt idx="2480" formatCode="0.00">
                  <c:v>74.55</c:v>
                </c:pt>
                <c:pt idx="2481" formatCode="0.00">
                  <c:v>74.099999999999994</c:v>
                </c:pt>
                <c:pt idx="2482" formatCode="0.00">
                  <c:v>75.8</c:v>
                </c:pt>
                <c:pt idx="2483" formatCode="0.00">
                  <c:v>75.8</c:v>
                </c:pt>
                <c:pt idx="2484" formatCode="0.00">
                  <c:v>74.5</c:v>
                </c:pt>
                <c:pt idx="2485" formatCode="0.00">
                  <c:v>76.25</c:v>
                </c:pt>
                <c:pt idx="2486" formatCode="0.00">
                  <c:v>77.25</c:v>
                </c:pt>
                <c:pt idx="2487" formatCode="0.00">
                  <c:v>76.75</c:v>
                </c:pt>
                <c:pt idx="2488" formatCode="0.00">
                  <c:v>75.2</c:v>
                </c:pt>
                <c:pt idx="2489" formatCode="0.00">
                  <c:v>74.55</c:v>
                </c:pt>
                <c:pt idx="2490" formatCode="0.00">
                  <c:v>74.150000000000006</c:v>
                </c:pt>
                <c:pt idx="2491" formatCode="0.00">
                  <c:v>75.099999999999994</c:v>
                </c:pt>
                <c:pt idx="2492" formatCode="0.00">
                  <c:v>75.45</c:v>
                </c:pt>
                <c:pt idx="2493" formatCode="0.00">
                  <c:v>73.5</c:v>
                </c:pt>
                <c:pt idx="2494" formatCode="0.00">
                  <c:v>73.400000000000006</c:v>
                </c:pt>
                <c:pt idx="2495" formatCode="0.00">
                  <c:v>72.05</c:v>
                </c:pt>
                <c:pt idx="2496" formatCode="0.00">
                  <c:v>68.900000000000006</c:v>
                </c:pt>
                <c:pt idx="2497" formatCode="0.00">
                  <c:v>64.7</c:v>
                </c:pt>
                <c:pt idx="2498" formatCode="0.00">
                  <c:v>64.75</c:v>
                </c:pt>
                <c:pt idx="2499" formatCode="0.00">
                  <c:v>65.8</c:v>
                </c:pt>
                <c:pt idx="2500" formatCode="0.00">
                  <c:v>65.650000000000006</c:v>
                </c:pt>
                <c:pt idx="2501" formatCode="0.00">
                  <c:v>65.45</c:v>
                </c:pt>
                <c:pt idx="2502" formatCode="0.00">
                  <c:v>66.150000000000006</c:v>
                </c:pt>
                <c:pt idx="2503" formatCode="0.00">
                  <c:v>67.599999999999994</c:v>
                </c:pt>
                <c:pt idx="2504" formatCode="0.00">
                  <c:v>67.55</c:v>
                </c:pt>
                <c:pt idx="2505" formatCode="0.00">
                  <c:v>66.099999999999994</c:v>
                </c:pt>
                <c:pt idx="2506" formatCode="0.00">
                  <c:v>66.95</c:v>
                </c:pt>
                <c:pt idx="2507" formatCode="0.00">
                  <c:v>66.8</c:v>
                </c:pt>
                <c:pt idx="2508" formatCode="0.00">
                  <c:v>66.95</c:v>
                </c:pt>
                <c:pt idx="2509" formatCode="0.00">
                  <c:v>67.150000000000006</c:v>
                </c:pt>
                <c:pt idx="2510" formatCode="0.00">
                  <c:v>68.2</c:v>
                </c:pt>
                <c:pt idx="2511" formatCode="0.00">
                  <c:v>69.900000000000006</c:v>
                </c:pt>
                <c:pt idx="2512" formatCode="0.00">
                  <c:v>70.55</c:v>
                </c:pt>
                <c:pt idx="2513" formatCode="0.00">
                  <c:v>69.900000000000006</c:v>
                </c:pt>
                <c:pt idx="2514" formatCode="0.00">
                  <c:v>70.400000000000006</c:v>
                </c:pt>
                <c:pt idx="2515" formatCode="0.00">
                  <c:v>72.150000000000006</c:v>
                </c:pt>
                <c:pt idx="2516" formatCode="0.00">
                  <c:v>72.3</c:v>
                </c:pt>
                <c:pt idx="2517" formatCode="0.00">
                  <c:v>71.849999999999994</c:v>
                </c:pt>
                <c:pt idx="2518" formatCode="0.00">
                  <c:v>72.400000000000006</c:v>
                </c:pt>
                <c:pt idx="2519" formatCode="0.00">
                  <c:v>72.7</c:v>
                </c:pt>
                <c:pt idx="2520" formatCode="0.00">
                  <c:v>72.349999999999994</c:v>
                </c:pt>
                <c:pt idx="2521" formatCode="0.00">
                  <c:v>72.75</c:v>
                </c:pt>
                <c:pt idx="2522" formatCode="0.00">
                  <c:v>73.45</c:v>
                </c:pt>
                <c:pt idx="2523" formatCode="0.00">
                  <c:v>74.95</c:v>
                </c:pt>
                <c:pt idx="2524" formatCode="0.00">
                  <c:v>74.95</c:v>
                </c:pt>
                <c:pt idx="2525" formatCode="0.00">
                  <c:v>74.5</c:v>
                </c:pt>
                <c:pt idx="2526" formatCode="0.00">
                  <c:v>74.650000000000006</c:v>
                </c:pt>
                <c:pt idx="2527" formatCode="0.00">
                  <c:v>74.7</c:v>
                </c:pt>
                <c:pt idx="2528" formatCode="0.00">
                  <c:v>74.8</c:v>
                </c:pt>
                <c:pt idx="2529" formatCode="0.00">
                  <c:v>74.599999999999994</c:v>
                </c:pt>
                <c:pt idx="2530" formatCode="0.00">
                  <c:v>75.2</c:v>
                </c:pt>
                <c:pt idx="2531" formatCode="0.00">
                  <c:v>74.75</c:v>
                </c:pt>
                <c:pt idx="2532" formatCode="0.00">
                  <c:v>75.95</c:v>
                </c:pt>
                <c:pt idx="2533" formatCode="0.00">
                  <c:v>75.95</c:v>
                </c:pt>
                <c:pt idx="2534" formatCode="0.00">
                  <c:v>74.599999999999994</c:v>
                </c:pt>
                <c:pt idx="2535" formatCode="0.00">
                  <c:v>74.599999999999994</c:v>
                </c:pt>
                <c:pt idx="2536" formatCode="0.00">
                  <c:v>75.400000000000006</c:v>
                </c:pt>
                <c:pt idx="2537" formatCode="0.00">
                  <c:v>75.400000000000006</c:v>
                </c:pt>
                <c:pt idx="2538" formatCode="0.00">
                  <c:v>78.7</c:v>
                </c:pt>
                <c:pt idx="2539" formatCode="0.00">
                  <c:v>79.95</c:v>
                </c:pt>
                <c:pt idx="2540" formatCode="0.00">
                  <c:v>85.05</c:v>
                </c:pt>
                <c:pt idx="2541" formatCode="0.00">
                  <c:v>85.4</c:v>
                </c:pt>
                <c:pt idx="2542" formatCode="0.00">
                  <c:v>87</c:v>
                </c:pt>
                <c:pt idx="2543" formatCode="0.00">
                  <c:v>86.65</c:v>
                </c:pt>
                <c:pt idx="2544" formatCode="0.00">
                  <c:v>86.65</c:v>
                </c:pt>
                <c:pt idx="2545" formatCode="0.00">
                  <c:v>86.65</c:v>
                </c:pt>
                <c:pt idx="2546" formatCode="0.00">
                  <c:v>90.5</c:v>
                </c:pt>
                <c:pt idx="2547" formatCode="0.00">
                  <c:v>94.2</c:v>
                </c:pt>
                <c:pt idx="2548" formatCode="0.00">
                  <c:v>90.2</c:v>
                </c:pt>
                <c:pt idx="2549" formatCode="0.00">
                  <c:v>87.45</c:v>
                </c:pt>
                <c:pt idx="2550" formatCode="0.00">
                  <c:v>86.45</c:v>
                </c:pt>
                <c:pt idx="2551" formatCode="0.00">
                  <c:v>87.8</c:v>
                </c:pt>
                <c:pt idx="2552" formatCode="0.00">
                  <c:v>87.35</c:v>
                </c:pt>
                <c:pt idx="2553" formatCode="0.00">
                  <c:v>88.8</c:v>
                </c:pt>
                <c:pt idx="2554" formatCode="0.00">
                  <c:v>88.7</c:v>
                </c:pt>
                <c:pt idx="2555" formatCode="0.00">
                  <c:v>87.3</c:v>
                </c:pt>
                <c:pt idx="2556" formatCode="0.00">
                  <c:v>86.7</c:v>
                </c:pt>
                <c:pt idx="2557" formatCode="0.00">
                  <c:v>86.7</c:v>
                </c:pt>
                <c:pt idx="2558" formatCode="0.00">
                  <c:v>84.55</c:v>
                </c:pt>
                <c:pt idx="2559" formatCode="0.00">
                  <c:v>83.55</c:v>
                </c:pt>
                <c:pt idx="2560" formatCode="0.00">
                  <c:v>83.3</c:v>
                </c:pt>
                <c:pt idx="2561" formatCode="0.00">
                  <c:v>84.8</c:v>
                </c:pt>
                <c:pt idx="2562" formatCode="0.00">
                  <c:v>87.3</c:v>
                </c:pt>
                <c:pt idx="2563" formatCode="0.00">
                  <c:v>86.8</c:v>
                </c:pt>
                <c:pt idx="2564" formatCode="0.00">
                  <c:v>88</c:v>
                </c:pt>
                <c:pt idx="2565" formatCode="0.00">
                  <c:v>85.6</c:v>
                </c:pt>
                <c:pt idx="2566" formatCode="0.00">
                  <c:v>87.05</c:v>
                </c:pt>
                <c:pt idx="2567" formatCode="0.00">
                  <c:v>84.45</c:v>
                </c:pt>
                <c:pt idx="2568" formatCode="0.00">
                  <c:v>83</c:v>
                </c:pt>
                <c:pt idx="2569" formatCode="0.00">
                  <c:v>85.05</c:v>
                </c:pt>
                <c:pt idx="2570" formatCode="0.00">
                  <c:v>84.1</c:v>
                </c:pt>
                <c:pt idx="2571" formatCode="0.00">
                  <c:v>87.1</c:v>
                </c:pt>
                <c:pt idx="2572" formatCode="0.00">
                  <c:v>86.2</c:v>
                </c:pt>
                <c:pt idx="2573" formatCode="0.00">
                  <c:v>87.8</c:v>
                </c:pt>
                <c:pt idx="2574" formatCode="0.00">
                  <c:v>86.95</c:v>
                </c:pt>
                <c:pt idx="2575" formatCode="0.00">
                  <c:v>84.05</c:v>
                </c:pt>
                <c:pt idx="2576" formatCode="0.00">
                  <c:v>84.1</c:v>
                </c:pt>
                <c:pt idx="2577" formatCode="0.00">
                  <c:v>86.8</c:v>
                </c:pt>
                <c:pt idx="2578" formatCode="0.00">
                  <c:v>84.95</c:v>
                </c:pt>
                <c:pt idx="2579" formatCode="0.00">
                  <c:v>84.8</c:v>
                </c:pt>
                <c:pt idx="2580" formatCode="0.00">
                  <c:v>84.4</c:v>
                </c:pt>
                <c:pt idx="2581" formatCode="0.00">
                  <c:v>83.85</c:v>
                </c:pt>
                <c:pt idx="2582" formatCode="0.00">
                  <c:v>87.05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5-4CB5-9D19-F3EC57919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1634768"/>
        <c:axId val="55679520"/>
      </c:lineChart>
      <c:dateAx>
        <c:axId val="1161634768"/>
        <c:scaling>
          <c:orientation val="minMax"/>
          <c:min val="40700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ln w="9525" cmpd="thinThick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55679520"/>
        <c:crosses val="autoZero"/>
        <c:auto val="0"/>
        <c:lblOffset val="100"/>
        <c:baseTimeUnit val="days"/>
        <c:majorUnit val="3"/>
        <c:majorTimeUnit val="months"/>
        <c:minorUnit val="6"/>
        <c:minorTimeUnit val="months"/>
      </c:dateAx>
      <c:valAx>
        <c:axId val="55679520"/>
        <c:scaling>
          <c:orientation val="minMax"/>
          <c:max val="20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#,##0_);\(#,##0\)" sourceLinked="0"/>
        <c:majorTickMark val="out"/>
        <c:minorTickMark val="none"/>
        <c:tickLblPos val="nextTo"/>
        <c:spPr>
          <a:ln w="9525" cmpd="thinThick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161634768"/>
        <c:crosses val="autoZero"/>
        <c:crossBetween val="between"/>
        <c:minorUnit val="5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0"/>
            </a:pPr>
            <a:r>
              <a:rPr lang="en-US" sz="900" b="0"/>
              <a:t>Freight Bz-Ch</a:t>
            </a:r>
          </a:p>
        </c:rich>
      </c:tx>
      <c:layout>
        <c:manualLayout>
          <c:xMode val="edge"/>
          <c:yMode val="edge"/>
          <c:x val="0.4283854685470167"/>
          <c:y val="4.852101638157386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423420277493338E-2"/>
          <c:y val="4.4405700178805838E-2"/>
          <c:w val="0.90308284381964254"/>
          <c:h val="0.74534843729461175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Platts!$B$254:$B$2589</c:f>
              <c:numCache>
                <c:formatCode>[$-409]d\-mmm\-yy;@</c:formatCode>
                <c:ptCount val="2336"/>
                <c:pt idx="0">
                  <c:v>40001</c:v>
                </c:pt>
                <c:pt idx="1">
                  <c:v>40002</c:v>
                </c:pt>
                <c:pt idx="2">
                  <c:v>40003</c:v>
                </c:pt>
                <c:pt idx="3">
                  <c:v>40007</c:v>
                </c:pt>
                <c:pt idx="4">
                  <c:v>40008</c:v>
                </c:pt>
                <c:pt idx="5">
                  <c:v>40009</c:v>
                </c:pt>
                <c:pt idx="6">
                  <c:v>40010</c:v>
                </c:pt>
                <c:pt idx="7">
                  <c:v>40011</c:v>
                </c:pt>
                <c:pt idx="8">
                  <c:v>40014</c:v>
                </c:pt>
                <c:pt idx="9">
                  <c:v>40015</c:v>
                </c:pt>
                <c:pt idx="10">
                  <c:v>40016</c:v>
                </c:pt>
                <c:pt idx="11">
                  <c:v>40017</c:v>
                </c:pt>
                <c:pt idx="12">
                  <c:v>40018</c:v>
                </c:pt>
                <c:pt idx="13">
                  <c:v>40021</c:v>
                </c:pt>
                <c:pt idx="14">
                  <c:v>40022</c:v>
                </c:pt>
                <c:pt idx="15">
                  <c:v>40023</c:v>
                </c:pt>
                <c:pt idx="16">
                  <c:v>40024</c:v>
                </c:pt>
                <c:pt idx="17">
                  <c:v>40025</c:v>
                </c:pt>
                <c:pt idx="18">
                  <c:v>40028</c:v>
                </c:pt>
                <c:pt idx="19">
                  <c:v>40029</c:v>
                </c:pt>
                <c:pt idx="20">
                  <c:v>40030</c:v>
                </c:pt>
                <c:pt idx="21">
                  <c:v>40031</c:v>
                </c:pt>
                <c:pt idx="22">
                  <c:v>40032</c:v>
                </c:pt>
                <c:pt idx="23">
                  <c:v>40035</c:v>
                </c:pt>
                <c:pt idx="24">
                  <c:v>40037</c:v>
                </c:pt>
                <c:pt idx="25">
                  <c:v>40038</c:v>
                </c:pt>
                <c:pt idx="26">
                  <c:v>40043</c:v>
                </c:pt>
                <c:pt idx="27">
                  <c:v>40044</c:v>
                </c:pt>
                <c:pt idx="28">
                  <c:v>40045</c:v>
                </c:pt>
                <c:pt idx="29">
                  <c:v>40046</c:v>
                </c:pt>
                <c:pt idx="30">
                  <c:v>40049</c:v>
                </c:pt>
                <c:pt idx="31">
                  <c:v>40050</c:v>
                </c:pt>
                <c:pt idx="32">
                  <c:v>40051</c:v>
                </c:pt>
                <c:pt idx="33">
                  <c:v>40052</c:v>
                </c:pt>
                <c:pt idx="34">
                  <c:v>40053</c:v>
                </c:pt>
                <c:pt idx="35">
                  <c:v>40056</c:v>
                </c:pt>
                <c:pt idx="36">
                  <c:v>40057</c:v>
                </c:pt>
                <c:pt idx="37">
                  <c:v>40059</c:v>
                </c:pt>
                <c:pt idx="38">
                  <c:v>40060</c:v>
                </c:pt>
                <c:pt idx="39">
                  <c:v>40064</c:v>
                </c:pt>
                <c:pt idx="40">
                  <c:v>40065</c:v>
                </c:pt>
                <c:pt idx="41">
                  <c:v>40066</c:v>
                </c:pt>
                <c:pt idx="42">
                  <c:v>40067</c:v>
                </c:pt>
                <c:pt idx="43">
                  <c:v>40070</c:v>
                </c:pt>
                <c:pt idx="44">
                  <c:v>40071</c:v>
                </c:pt>
                <c:pt idx="45">
                  <c:v>40072</c:v>
                </c:pt>
                <c:pt idx="46">
                  <c:v>40073</c:v>
                </c:pt>
                <c:pt idx="47">
                  <c:v>40074</c:v>
                </c:pt>
                <c:pt idx="48">
                  <c:v>40077</c:v>
                </c:pt>
                <c:pt idx="49">
                  <c:v>40078</c:v>
                </c:pt>
                <c:pt idx="50">
                  <c:v>40079</c:v>
                </c:pt>
                <c:pt idx="51">
                  <c:v>40080</c:v>
                </c:pt>
                <c:pt idx="52">
                  <c:v>40081</c:v>
                </c:pt>
                <c:pt idx="53">
                  <c:v>40084</c:v>
                </c:pt>
                <c:pt idx="54">
                  <c:v>40085</c:v>
                </c:pt>
                <c:pt idx="55">
                  <c:v>40086</c:v>
                </c:pt>
                <c:pt idx="56">
                  <c:v>40087</c:v>
                </c:pt>
                <c:pt idx="57">
                  <c:v>40088</c:v>
                </c:pt>
                <c:pt idx="58">
                  <c:v>40091</c:v>
                </c:pt>
                <c:pt idx="59">
                  <c:v>40092</c:v>
                </c:pt>
                <c:pt idx="60">
                  <c:v>40093</c:v>
                </c:pt>
                <c:pt idx="61">
                  <c:v>40094</c:v>
                </c:pt>
                <c:pt idx="62">
                  <c:v>40095</c:v>
                </c:pt>
                <c:pt idx="63">
                  <c:v>40098</c:v>
                </c:pt>
                <c:pt idx="64">
                  <c:v>40099</c:v>
                </c:pt>
                <c:pt idx="65">
                  <c:v>40100</c:v>
                </c:pt>
                <c:pt idx="66">
                  <c:v>40101</c:v>
                </c:pt>
                <c:pt idx="67">
                  <c:v>40102</c:v>
                </c:pt>
                <c:pt idx="68">
                  <c:v>40105</c:v>
                </c:pt>
                <c:pt idx="69">
                  <c:v>40106</c:v>
                </c:pt>
                <c:pt idx="70">
                  <c:v>40107</c:v>
                </c:pt>
                <c:pt idx="71">
                  <c:v>40108</c:v>
                </c:pt>
                <c:pt idx="72">
                  <c:v>40109</c:v>
                </c:pt>
                <c:pt idx="73">
                  <c:v>40112</c:v>
                </c:pt>
                <c:pt idx="74">
                  <c:v>40113</c:v>
                </c:pt>
                <c:pt idx="75">
                  <c:v>40114</c:v>
                </c:pt>
                <c:pt idx="76">
                  <c:v>40115</c:v>
                </c:pt>
                <c:pt idx="77">
                  <c:v>40116</c:v>
                </c:pt>
                <c:pt idx="78">
                  <c:v>40119</c:v>
                </c:pt>
                <c:pt idx="79">
                  <c:v>40120</c:v>
                </c:pt>
                <c:pt idx="80">
                  <c:v>40121</c:v>
                </c:pt>
                <c:pt idx="81">
                  <c:v>40122</c:v>
                </c:pt>
                <c:pt idx="82">
                  <c:v>40123</c:v>
                </c:pt>
                <c:pt idx="83">
                  <c:v>40126</c:v>
                </c:pt>
                <c:pt idx="84">
                  <c:v>40127</c:v>
                </c:pt>
                <c:pt idx="85">
                  <c:v>40128</c:v>
                </c:pt>
                <c:pt idx="86">
                  <c:v>40129</c:v>
                </c:pt>
                <c:pt idx="87">
                  <c:v>40130</c:v>
                </c:pt>
                <c:pt idx="88">
                  <c:v>40133</c:v>
                </c:pt>
                <c:pt idx="89">
                  <c:v>40134</c:v>
                </c:pt>
                <c:pt idx="90">
                  <c:v>40135</c:v>
                </c:pt>
                <c:pt idx="91">
                  <c:v>40136</c:v>
                </c:pt>
                <c:pt idx="92">
                  <c:v>40137</c:v>
                </c:pt>
                <c:pt idx="93">
                  <c:v>40140</c:v>
                </c:pt>
                <c:pt idx="94">
                  <c:v>40141</c:v>
                </c:pt>
                <c:pt idx="95">
                  <c:v>40147</c:v>
                </c:pt>
                <c:pt idx="96">
                  <c:v>40148</c:v>
                </c:pt>
                <c:pt idx="97">
                  <c:v>40149</c:v>
                </c:pt>
                <c:pt idx="98">
                  <c:v>40150</c:v>
                </c:pt>
                <c:pt idx="99">
                  <c:v>40151</c:v>
                </c:pt>
                <c:pt idx="100">
                  <c:v>40154</c:v>
                </c:pt>
                <c:pt idx="101">
                  <c:v>40155</c:v>
                </c:pt>
                <c:pt idx="102">
                  <c:v>40156</c:v>
                </c:pt>
                <c:pt idx="103">
                  <c:v>40157</c:v>
                </c:pt>
                <c:pt idx="104">
                  <c:v>40158</c:v>
                </c:pt>
                <c:pt idx="105">
                  <c:v>40161</c:v>
                </c:pt>
                <c:pt idx="106">
                  <c:v>40162</c:v>
                </c:pt>
                <c:pt idx="107">
                  <c:v>40163</c:v>
                </c:pt>
                <c:pt idx="108">
                  <c:v>40164</c:v>
                </c:pt>
                <c:pt idx="109">
                  <c:v>40165</c:v>
                </c:pt>
                <c:pt idx="110">
                  <c:v>40166</c:v>
                </c:pt>
                <c:pt idx="111">
                  <c:v>40169</c:v>
                </c:pt>
                <c:pt idx="112">
                  <c:v>40170</c:v>
                </c:pt>
                <c:pt idx="113">
                  <c:v>40171</c:v>
                </c:pt>
                <c:pt idx="114">
                  <c:v>40175</c:v>
                </c:pt>
                <c:pt idx="115">
                  <c:v>40176</c:v>
                </c:pt>
                <c:pt idx="116">
                  <c:v>40177</c:v>
                </c:pt>
                <c:pt idx="117">
                  <c:v>40178</c:v>
                </c:pt>
                <c:pt idx="118">
                  <c:v>40182</c:v>
                </c:pt>
                <c:pt idx="119">
                  <c:v>40183</c:v>
                </c:pt>
                <c:pt idx="120">
                  <c:v>40184</c:v>
                </c:pt>
                <c:pt idx="121">
                  <c:v>40185</c:v>
                </c:pt>
                <c:pt idx="122">
                  <c:v>40186</c:v>
                </c:pt>
                <c:pt idx="123">
                  <c:v>40189</c:v>
                </c:pt>
                <c:pt idx="124">
                  <c:v>40190</c:v>
                </c:pt>
                <c:pt idx="125">
                  <c:v>40191</c:v>
                </c:pt>
                <c:pt idx="126">
                  <c:v>40192</c:v>
                </c:pt>
                <c:pt idx="127">
                  <c:v>40193</c:v>
                </c:pt>
                <c:pt idx="128">
                  <c:v>40197</c:v>
                </c:pt>
                <c:pt idx="129">
                  <c:v>40199</c:v>
                </c:pt>
                <c:pt idx="130">
                  <c:v>40200</c:v>
                </c:pt>
                <c:pt idx="131">
                  <c:v>40203</c:v>
                </c:pt>
                <c:pt idx="132">
                  <c:v>40204</c:v>
                </c:pt>
                <c:pt idx="133">
                  <c:v>40205</c:v>
                </c:pt>
                <c:pt idx="134">
                  <c:v>40206</c:v>
                </c:pt>
                <c:pt idx="135">
                  <c:v>40207</c:v>
                </c:pt>
                <c:pt idx="136">
                  <c:v>40210</c:v>
                </c:pt>
                <c:pt idx="137">
                  <c:v>40211</c:v>
                </c:pt>
                <c:pt idx="138">
                  <c:v>40212</c:v>
                </c:pt>
                <c:pt idx="139">
                  <c:v>40213</c:v>
                </c:pt>
                <c:pt idx="140">
                  <c:v>40214</c:v>
                </c:pt>
                <c:pt idx="141">
                  <c:v>40217</c:v>
                </c:pt>
                <c:pt idx="142">
                  <c:v>40218</c:v>
                </c:pt>
                <c:pt idx="143">
                  <c:v>40219</c:v>
                </c:pt>
                <c:pt idx="144">
                  <c:v>40220</c:v>
                </c:pt>
                <c:pt idx="145">
                  <c:v>40221</c:v>
                </c:pt>
                <c:pt idx="146">
                  <c:v>40225</c:v>
                </c:pt>
                <c:pt idx="147">
                  <c:v>40226</c:v>
                </c:pt>
                <c:pt idx="148">
                  <c:v>40227</c:v>
                </c:pt>
                <c:pt idx="149">
                  <c:v>40228</c:v>
                </c:pt>
                <c:pt idx="150">
                  <c:v>40231</c:v>
                </c:pt>
                <c:pt idx="151">
                  <c:v>40232</c:v>
                </c:pt>
                <c:pt idx="152">
                  <c:v>40233</c:v>
                </c:pt>
                <c:pt idx="153">
                  <c:v>40234</c:v>
                </c:pt>
                <c:pt idx="154">
                  <c:v>40235</c:v>
                </c:pt>
                <c:pt idx="155">
                  <c:v>40238</c:v>
                </c:pt>
                <c:pt idx="156">
                  <c:v>40239</c:v>
                </c:pt>
                <c:pt idx="157">
                  <c:v>40240</c:v>
                </c:pt>
                <c:pt idx="158">
                  <c:v>40241</c:v>
                </c:pt>
                <c:pt idx="159">
                  <c:v>40242</c:v>
                </c:pt>
                <c:pt idx="160">
                  <c:v>40245</c:v>
                </c:pt>
                <c:pt idx="161">
                  <c:v>40246</c:v>
                </c:pt>
                <c:pt idx="162">
                  <c:v>40247</c:v>
                </c:pt>
                <c:pt idx="163">
                  <c:v>40248</c:v>
                </c:pt>
                <c:pt idx="164">
                  <c:v>40249</c:v>
                </c:pt>
                <c:pt idx="165">
                  <c:v>40252</c:v>
                </c:pt>
                <c:pt idx="166">
                  <c:v>40253</c:v>
                </c:pt>
                <c:pt idx="167">
                  <c:v>40254</c:v>
                </c:pt>
                <c:pt idx="168">
                  <c:v>40255</c:v>
                </c:pt>
                <c:pt idx="169">
                  <c:v>40256</c:v>
                </c:pt>
                <c:pt idx="170">
                  <c:v>40259</c:v>
                </c:pt>
                <c:pt idx="171">
                  <c:v>40260</c:v>
                </c:pt>
                <c:pt idx="172">
                  <c:v>40261</c:v>
                </c:pt>
                <c:pt idx="173">
                  <c:v>40262</c:v>
                </c:pt>
                <c:pt idx="174">
                  <c:v>40263</c:v>
                </c:pt>
                <c:pt idx="175">
                  <c:v>40266</c:v>
                </c:pt>
                <c:pt idx="176">
                  <c:v>40267</c:v>
                </c:pt>
                <c:pt idx="177">
                  <c:v>40268</c:v>
                </c:pt>
                <c:pt idx="178">
                  <c:v>40269</c:v>
                </c:pt>
                <c:pt idx="179">
                  <c:v>40273</c:v>
                </c:pt>
                <c:pt idx="180">
                  <c:v>40274</c:v>
                </c:pt>
                <c:pt idx="181">
                  <c:v>40275</c:v>
                </c:pt>
                <c:pt idx="182">
                  <c:v>40276</c:v>
                </c:pt>
                <c:pt idx="183">
                  <c:v>40277</c:v>
                </c:pt>
                <c:pt idx="184">
                  <c:v>40280</c:v>
                </c:pt>
                <c:pt idx="185">
                  <c:v>40281</c:v>
                </c:pt>
                <c:pt idx="186">
                  <c:v>40282</c:v>
                </c:pt>
                <c:pt idx="187">
                  <c:v>40283</c:v>
                </c:pt>
                <c:pt idx="188">
                  <c:v>40284</c:v>
                </c:pt>
                <c:pt idx="189">
                  <c:v>40287</c:v>
                </c:pt>
                <c:pt idx="190">
                  <c:v>40288</c:v>
                </c:pt>
                <c:pt idx="191">
                  <c:v>40289</c:v>
                </c:pt>
                <c:pt idx="192">
                  <c:v>40290</c:v>
                </c:pt>
                <c:pt idx="193">
                  <c:v>40291</c:v>
                </c:pt>
                <c:pt idx="194">
                  <c:v>40294</c:v>
                </c:pt>
                <c:pt idx="195">
                  <c:v>40295</c:v>
                </c:pt>
                <c:pt idx="196">
                  <c:v>40296</c:v>
                </c:pt>
                <c:pt idx="197">
                  <c:v>40297</c:v>
                </c:pt>
                <c:pt idx="198">
                  <c:v>40298</c:v>
                </c:pt>
                <c:pt idx="199">
                  <c:v>40301</c:v>
                </c:pt>
                <c:pt idx="200">
                  <c:v>40302</c:v>
                </c:pt>
                <c:pt idx="201">
                  <c:v>40303</c:v>
                </c:pt>
                <c:pt idx="202">
                  <c:v>40304</c:v>
                </c:pt>
                <c:pt idx="203">
                  <c:v>40305</c:v>
                </c:pt>
                <c:pt idx="204">
                  <c:v>40308</c:v>
                </c:pt>
                <c:pt idx="205">
                  <c:v>40309</c:v>
                </c:pt>
                <c:pt idx="206">
                  <c:v>40310</c:v>
                </c:pt>
                <c:pt idx="207">
                  <c:v>40311</c:v>
                </c:pt>
                <c:pt idx="208">
                  <c:v>40312</c:v>
                </c:pt>
                <c:pt idx="209">
                  <c:v>40315</c:v>
                </c:pt>
                <c:pt idx="210">
                  <c:v>40316</c:v>
                </c:pt>
                <c:pt idx="211">
                  <c:v>40317</c:v>
                </c:pt>
                <c:pt idx="212">
                  <c:v>40318</c:v>
                </c:pt>
                <c:pt idx="213">
                  <c:v>40319</c:v>
                </c:pt>
                <c:pt idx="214">
                  <c:v>40322</c:v>
                </c:pt>
                <c:pt idx="215">
                  <c:v>40323</c:v>
                </c:pt>
                <c:pt idx="216">
                  <c:v>40324</c:v>
                </c:pt>
                <c:pt idx="217">
                  <c:v>40325</c:v>
                </c:pt>
                <c:pt idx="218">
                  <c:v>40332</c:v>
                </c:pt>
                <c:pt idx="219">
                  <c:v>40333</c:v>
                </c:pt>
                <c:pt idx="220">
                  <c:v>40336</c:v>
                </c:pt>
                <c:pt idx="221">
                  <c:v>40337</c:v>
                </c:pt>
                <c:pt idx="222">
                  <c:v>40338</c:v>
                </c:pt>
                <c:pt idx="223">
                  <c:v>40339</c:v>
                </c:pt>
                <c:pt idx="224">
                  <c:v>40340</c:v>
                </c:pt>
                <c:pt idx="225">
                  <c:v>40341</c:v>
                </c:pt>
                <c:pt idx="226">
                  <c:v>40342</c:v>
                </c:pt>
                <c:pt idx="227">
                  <c:v>40343</c:v>
                </c:pt>
                <c:pt idx="228">
                  <c:v>40344</c:v>
                </c:pt>
                <c:pt idx="229">
                  <c:v>40345</c:v>
                </c:pt>
                <c:pt idx="230">
                  <c:v>40346</c:v>
                </c:pt>
                <c:pt idx="231">
                  <c:v>40347</c:v>
                </c:pt>
                <c:pt idx="232">
                  <c:v>40350</c:v>
                </c:pt>
                <c:pt idx="233">
                  <c:v>40351</c:v>
                </c:pt>
                <c:pt idx="234">
                  <c:v>40353</c:v>
                </c:pt>
                <c:pt idx="235">
                  <c:v>40354</c:v>
                </c:pt>
                <c:pt idx="236">
                  <c:v>40357</c:v>
                </c:pt>
                <c:pt idx="237">
                  <c:v>40358</c:v>
                </c:pt>
                <c:pt idx="238">
                  <c:v>40360</c:v>
                </c:pt>
                <c:pt idx="239">
                  <c:v>40361</c:v>
                </c:pt>
                <c:pt idx="240">
                  <c:v>40365</c:v>
                </c:pt>
                <c:pt idx="241">
                  <c:v>40366</c:v>
                </c:pt>
                <c:pt idx="242">
                  <c:v>40367</c:v>
                </c:pt>
                <c:pt idx="243">
                  <c:v>40368</c:v>
                </c:pt>
                <c:pt idx="244">
                  <c:v>40371</c:v>
                </c:pt>
                <c:pt idx="245">
                  <c:v>40372</c:v>
                </c:pt>
                <c:pt idx="246">
                  <c:v>40373</c:v>
                </c:pt>
                <c:pt idx="247">
                  <c:v>40374</c:v>
                </c:pt>
                <c:pt idx="248">
                  <c:v>40375</c:v>
                </c:pt>
                <c:pt idx="249">
                  <c:v>40378</c:v>
                </c:pt>
                <c:pt idx="250">
                  <c:v>40379</c:v>
                </c:pt>
                <c:pt idx="251">
                  <c:v>40380</c:v>
                </c:pt>
                <c:pt idx="252">
                  <c:v>40381</c:v>
                </c:pt>
                <c:pt idx="253">
                  <c:v>40382</c:v>
                </c:pt>
                <c:pt idx="254">
                  <c:v>40385</c:v>
                </c:pt>
                <c:pt idx="255">
                  <c:v>40386</c:v>
                </c:pt>
                <c:pt idx="256">
                  <c:v>40387</c:v>
                </c:pt>
                <c:pt idx="257">
                  <c:v>40388</c:v>
                </c:pt>
                <c:pt idx="258">
                  <c:v>40389</c:v>
                </c:pt>
                <c:pt idx="259">
                  <c:v>40392</c:v>
                </c:pt>
                <c:pt idx="260">
                  <c:v>40393</c:v>
                </c:pt>
                <c:pt idx="261">
                  <c:v>40394</c:v>
                </c:pt>
                <c:pt idx="262">
                  <c:v>40395</c:v>
                </c:pt>
                <c:pt idx="263">
                  <c:v>40396</c:v>
                </c:pt>
                <c:pt idx="264">
                  <c:v>40400</c:v>
                </c:pt>
                <c:pt idx="265">
                  <c:v>40401</c:v>
                </c:pt>
                <c:pt idx="266">
                  <c:v>40402</c:v>
                </c:pt>
                <c:pt idx="267">
                  <c:v>40403</c:v>
                </c:pt>
                <c:pt idx="268">
                  <c:v>40406</c:v>
                </c:pt>
                <c:pt idx="269">
                  <c:v>40407</c:v>
                </c:pt>
                <c:pt idx="270">
                  <c:v>40408</c:v>
                </c:pt>
                <c:pt idx="271">
                  <c:v>40409</c:v>
                </c:pt>
                <c:pt idx="272">
                  <c:v>40410</c:v>
                </c:pt>
                <c:pt idx="273">
                  <c:v>40413</c:v>
                </c:pt>
                <c:pt idx="274">
                  <c:v>40414</c:v>
                </c:pt>
                <c:pt idx="275">
                  <c:v>40415</c:v>
                </c:pt>
                <c:pt idx="276">
                  <c:v>40416</c:v>
                </c:pt>
                <c:pt idx="277">
                  <c:v>40417</c:v>
                </c:pt>
                <c:pt idx="278">
                  <c:v>40420</c:v>
                </c:pt>
                <c:pt idx="279">
                  <c:v>40421</c:v>
                </c:pt>
                <c:pt idx="280">
                  <c:v>40422</c:v>
                </c:pt>
                <c:pt idx="281">
                  <c:v>40423</c:v>
                </c:pt>
                <c:pt idx="282">
                  <c:v>40424</c:v>
                </c:pt>
                <c:pt idx="283">
                  <c:v>40428</c:v>
                </c:pt>
                <c:pt idx="284">
                  <c:v>40429</c:v>
                </c:pt>
                <c:pt idx="285">
                  <c:v>40430</c:v>
                </c:pt>
                <c:pt idx="286">
                  <c:v>40431</c:v>
                </c:pt>
                <c:pt idx="287">
                  <c:v>40434</c:v>
                </c:pt>
                <c:pt idx="288">
                  <c:v>40435</c:v>
                </c:pt>
                <c:pt idx="289">
                  <c:v>40436</c:v>
                </c:pt>
                <c:pt idx="290">
                  <c:v>40437</c:v>
                </c:pt>
                <c:pt idx="291">
                  <c:v>40438</c:v>
                </c:pt>
                <c:pt idx="292">
                  <c:v>40441</c:v>
                </c:pt>
                <c:pt idx="293">
                  <c:v>40442</c:v>
                </c:pt>
                <c:pt idx="294">
                  <c:v>40443</c:v>
                </c:pt>
                <c:pt idx="295">
                  <c:v>40444</c:v>
                </c:pt>
                <c:pt idx="296">
                  <c:v>40445</c:v>
                </c:pt>
                <c:pt idx="297">
                  <c:v>40448</c:v>
                </c:pt>
                <c:pt idx="298">
                  <c:v>40449</c:v>
                </c:pt>
                <c:pt idx="299">
                  <c:v>40450</c:v>
                </c:pt>
                <c:pt idx="300">
                  <c:v>40451</c:v>
                </c:pt>
                <c:pt idx="301">
                  <c:v>40452</c:v>
                </c:pt>
                <c:pt idx="302">
                  <c:v>40455</c:v>
                </c:pt>
                <c:pt idx="303">
                  <c:v>40456</c:v>
                </c:pt>
                <c:pt idx="304">
                  <c:v>40457</c:v>
                </c:pt>
                <c:pt idx="305">
                  <c:v>40458</c:v>
                </c:pt>
                <c:pt idx="306">
                  <c:v>40459</c:v>
                </c:pt>
                <c:pt idx="307">
                  <c:v>40462</c:v>
                </c:pt>
                <c:pt idx="308">
                  <c:v>40463</c:v>
                </c:pt>
                <c:pt idx="309">
                  <c:v>40464</c:v>
                </c:pt>
                <c:pt idx="310">
                  <c:v>40465</c:v>
                </c:pt>
                <c:pt idx="311">
                  <c:v>40466</c:v>
                </c:pt>
                <c:pt idx="312">
                  <c:v>40469</c:v>
                </c:pt>
                <c:pt idx="313">
                  <c:v>40470</c:v>
                </c:pt>
                <c:pt idx="314">
                  <c:v>40471</c:v>
                </c:pt>
                <c:pt idx="315">
                  <c:v>40472</c:v>
                </c:pt>
                <c:pt idx="316">
                  <c:v>40473</c:v>
                </c:pt>
                <c:pt idx="317">
                  <c:v>40476</c:v>
                </c:pt>
                <c:pt idx="318">
                  <c:v>40477</c:v>
                </c:pt>
                <c:pt idx="319">
                  <c:v>40478</c:v>
                </c:pt>
                <c:pt idx="320">
                  <c:v>40479</c:v>
                </c:pt>
                <c:pt idx="321">
                  <c:v>40480</c:v>
                </c:pt>
                <c:pt idx="322">
                  <c:v>40483</c:v>
                </c:pt>
                <c:pt idx="323">
                  <c:v>40484</c:v>
                </c:pt>
                <c:pt idx="324">
                  <c:v>40485</c:v>
                </c:pt>
                <c:pt idx="325">
                  <c:v>40486</c:v>
                </c:pt>
                <c:pt idx="326">
                  <c:v>40487</c:v>
                </c:pt>
                <c:pt idx="327">
                  <c:v>40490</c:v>
                </c:pt>
                <c:pt idx="328">
                  <c:v>40491</c:v>
                </c:pt>
                <c:pt idx="329">
                  <c:v>40492</c:v>
                </c:pt>
                <c:pt idx="330">
                  <c:v>40493</c:v>
                </c:pt>
                <c:pt idx="331">
                  <c:v>40494</c:v>
                </c:pt>
                <c:pt idx="332">
                  <c:v>40497</c:v>
                </c:pt>
                <c:pt idx="333">
                  <c:v>40498</c:v>
                </c:pt>
                <c:pt idx="334">
                  <c:v>40499</c:v>
                </c:pt>
                <c:pt idx="335">
                  <c:v>40500</c:v>
                </c:pt>
                <c:pt idx="336">
                  <c:v>40501</c:v>
                </c:pt>
                <c:pt idx="337">
                  <c:v>40504</c:v>
                </c:pt>
                <c:pt idx="338">
                  <c:v>40505</c:v>
                </c:pt>
                <c:pt idx="339">
                  <c:v>40506</c:v>
                </c:pt>
                <c:pt idx="340">
                  <c:v>40507</c:v>
                </c:pt>
                <c:pt idx="341">
                  <c:v>40508</c:v>
                </c:pt>
                <c:pt idx="342">
                  <c:v>40511</c:v>
                </c:pt>
                <c:pt idx="343">
                  <c:v>40512</c:v>
                </c:pt>
                <c:pt idx="344">
                  <c:v>40513</c:v>
                </c:pt>
                <c:pt idx="345">
                  <c:v>40514</c:v>
                </c:pt>
                <c:pt idx="346">
                  <c:v>40515</c:v>
                </c:pt>
                <c:pt idx="347">
                  <c:v>40518</c:v>
                </c:pt>
                <c:pt idx="348">
                  <c:v>40519</c:v>
                </c:pt>
                <c:pt idx="349">
                  <c:v>40520</c:v>
                </c:pt>
                <c:pt idx="350">
                  <c:v>40521</c:v>
                </c:pt>
                <c:pt idx="351">
                  <c:v>40522</c:v>
                </c:pt>
                <c:pt idx="352">
                  <c:v>40525</c:v>
                </c:pt>
                <c:pt idx="353">
                  <c:v>40526</c:v>
                </c:pt>
                <c:pt idx="354">
                  <c:v>40527</c:v>
                </c:pt>
                <c:pt idx="355">
                  <c:v>40528</c:v>
                </c:pt>
                <c:pt idx="356">
                  <c:v>40529</c:v>
                </c:pt>
                <c:pt idx="357">
                  <c:v>40532</c:v>
                </c:pt>
                <c:pt idx="358">
                  <c:v>40533</c:v>
                </c:pt>
                <c:pt idx="359">
                  <c:v>40534</c:v>
                </c:pt>
                <c:pt idx="360">
                  <c:v>40535</c:v>
                </c:pt>
                <c:pt idx="361">
                  <c:v>40539</c:v>
                </c:pt>
                <c:pt idx="362">
                  <c:v>40540</c:v>
                </c:pt>
                <c:pt idx="363">
                  <c:v>40541</c:v>
                </c:pt>
                <c:pt idx="364">
                  <c:v>40542</c:v>
                </c:pt>
                <c:pt idx="365">
                  <c:v>40543</c:v>
                </c:pt>
                <c:pt idx="366">
                  <c:v>40546</c:v>
                </c:pt>
                <c:pt idx="367">
                  <c:v>40547</c:v>
                </c:pt>
                <c:pt idx="368">
                  <c:v>40548</c:v>
                </c:pt>
                <c:pt idx="369">
                  <c:v>40549</c:v>
                </c:pt>
                <c:pt idx="370">
                  <c:v>40550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40560</c:v>
                </c:pt>
                <c:pt idx="377">
                  <c:v>40561</c:v>
                </c:pt>
                <c:pt idx="378">
                  <c:v>40562</c:v>
                </c:pt>
                <c:pt idx="379">
                  <c:v>40563</c:v>
                </c:pt>
                <c:pt idx="380">
                  <c:v>40564</c:v>
                </c:pt>
                <c:pt idx="381">
                  <c:v>40567</c:v>
                </c:pt>
                <c:pt idx="382">
                  <c:v>40568</c:v>
                </c:pt>
                <c:pt idx="383">
                  <c:v>40569</c:v>
                </c:pt>
                <c:pt idx="384">
                  <c:v>40570</c:v>
                </c:pt>
                <c:pt idx="385">
                  <c:v>40571</c:v>
                </c:pt>
                <c:pt idx="386">
                  <c:v>40574</c:v>
                </c:pt>
                <c:pt idx="387">
                  <c:v>40575</c:v>
                </c:pt>
                <c:pt idx="388">
                  <c:v>40576</c:v>
                </c:pt>
                <c:pt idx="389">
                  <c:v>40577</c:v>
                </c:pt>
                <c:pt idx="390">
                  <c:v>40578</c:v>
                </c:pt>
                <c:pt idx="391">
                  <c:v>40581</c:v>
                </c:pt>
                <c:pt idx="392">
                  <c:v>40582</c:v>
                </c:pt>
                <c:pt idx="393">
                  <c:v>40583</c:v>
                </c:pt>
                <c:pt idx="394">
                  <c:v>40584</c:v>
                </c:pt>
                <c:pt idx="395">
                  <c:v>40585</c:v>
                </c:pt>
                <c:pt idx="396">
                  <c:v>40588</c:v>
                </c:pt>
                <c:pt idx="397">
                  <c:v>40589</c:v>
                </c:pt>
                <c:pt idx="398">
                  <c:v>40590</c:v>
                </c:pt>
                <c:pt idx="399">
                  <c:v>40591</c:v>
                </c:pt>
                <c:pt idx="400">
                  <c:v>40592</c:v>
                </c:pt>
                <c:pt idx="401">
                  <c:v>40595</c:v>
                </c:pt>
                <c:pt idx="402">
                  <c:v>40596</c:v>
                </c:pt>
                <c:pt idx="403">
                  <c:v>40597</c:v>
                </c:pt>
                <c:pt idx="404">
                  <c:v>40598</c:v>
                </c:pt>
                <c:pt idx="405">
                  <c:v>40599</c:v>
                </c:pt>
                <c:pt idx="406">
                  <c:v>40602</c:v>
                </c:pt>
                <c:pt idx="407">
                  <c:v>40603</c:v>
                </c:pt>
                <c:pt idx="408">
                  <c:v>40604</c:v>
                </c:pt>
                <c:pt idx="409">
                  <c:v>40605</c:v>
                </c:pt>
                <c:pt idx="410">
                  <c:v>40609</c:v>
                </c:pt>
                <c:pt idx="411">
                  <c:v>40610</c:v>
                </c:pt>
                <c:pt idx="412">
                  <c:v>40611</c:v>
                </c:pt>
                <c:pt idx="413">
                  <c:v>40612</c:v>
                </c:pt>
                <c:pt idx="414">
                  <c:v>40613</c:v>
                </c:pt>
                <c:pt idx="415">
                  <c:v>40616</c:v>
                </c:pt>
                <c:pt idx="416">
                  <c:v>40617</c:v>
                </c:pt>
                <c:pt idx="417">
                  <c:v>40618</c:v>
                </c:pt>
                <c:pt idx="418">
                  <c:v>40619</c:v>
                </c:pt>
                <c:pt idx="419">
                  <c:v>40620</c:v>
                </c:pt>
                <c:pt idx="420">
                  <c:v>40623</c:v>
                </c:pt>
                <c:pt idx="421">
                  <c:v>40624</c:v>
                </c:pt>
                <c:pt idx="422">
                  <c:v>40625</c:v>
                </c:pt>
                <c:pt idx="423">
                  <c:v>40626</c:v>
                </c:pt>
                <c:pt idx="424">
                  <c:v>40627</c:v>
                </c:pt>
                <c:pt idx="425">
                  <c:v>40630</c:v>
                </c:pt>
                <c:pt idx="426">
                  <c:v>40631</c:v>
                </c:pt>
                <c:pt idx="427">
                  <c:v>40632</c:v>
                </c:pt>
                <c:pt idx="428">
                  <c:v>40633</c:v>
                </c:pt>
                <c:pt idx="429">
                  <c:v>40634</c:v>
                </c:pt>
                <c:pt idx="430">
                  <c:v>40637</c:v>
                </c:pt>
                <c:pt idx="431">
                  <c:v>40638</c:v>
                </c:pt>
                <c:pt idx="432">
                  <c:v>40639</c:v>
                </c:pt>
                <c:pt idx="433">
                  <c:v>40640</c:v>
                </c:pt>
                <c:pt idx="434">
                  <c:v>40641</c:v>
                </c:pt>
                <c:pt idx="435">
                  <c:v>40644</c:v>
                </c:pt>
                <c:pt idx="436">
                  <c:v>40645</c:v>
                </c:pt>
                <c:pt idx="437">
                  <c:v>40646</c:v>
                </c:pt>
                <c:pt idx="438">
                  <c:v>40647</c:v>
                </c:pt>
                <c:pt idx="439">
                  <c:v>40648</c:v>
                </c:pt>
                <c:pt idx="440">
                  <c:v>40651</c:v>
                </c:pt>
                <c:pt idx="441">
                  <c:v>40652</c:v>
                </c:pt>
                <c:pt idx="442">
                  <c:v>40653</c:v>
                </c:pt>
                <c:pt idx="443">
                  <c:v>40658</c:v>
                </c:pt>
                <c:pt idx="444">
                  <c:v>40659</c:v>
                </c:pt>
                <c:pt idx="445">
                  <c:v>40660</c:v>
                </c:pt>
                <c:pt idx="446">
                  <c:v>40661</c:v>
                </c:pt>
                <c:pt idx="447">
                  <c:v>40662</c:v>
                </c:pt>
                <c:pt idx="448">
                  <c:v>40665</c:v>
                </c:pt>
                <c:pt idx="449">
                  <c:v>40666</c:v>
                </c:pt>
                <c:pt idx="450">
                  <c:v>40669</c:v>
                </c:pt>
                <c:pt idx="451">
                  <c:v>40672</c:v>
                </c:pt>
                <c:pt idx="452">
                  <c:v>40673</c:v>
                </c:pt>
                <c:pt idx="453">
                  <c:v>40674</c:v>
                </c:pt>
                <c:pt idx="454">
                  <c:v>40675</c:v>
                </c:pt>
                <c:pt idx="455">
                  <c:v>40676</c:v>
                </c:pt>
                <c:pt idx="456">
                  <c:v>40679</c:v>
                </c:pt>
                <c:pt idx="457">
                  <c:v>40680</c:v>
                </c:pt>
                <c:pt idx="458">
                  <c:v>40681</c:v>
                </c:pt>
                <c:pt idx="459">
                  <c:v>40682</c:v>
                </c:pt>
                <c:pt idx="460">
                  <c:v>40683</c:v>
                </c:pt>
                <c:pt idx="461">
                  <c:v>40686</c:v>
                </c:pt>
                <c:pt idx="462">
                  <c:v>40687</c:v>
                </c:pt>
                <c:pt idx="463">
                  <c:v>40688</c:v>
                </c:pt>
                <c:pt idx="464">
                  <c:v>40689</c:v>
                </c:pt>
                <c:pt idx="465">
                  <c:v>40690</c:v>
                </c:pt>
                <c:pt idx="466">
                  <c:v>40693</c:v>
                </c:pt>
                <c:pt idx="467">
                  <c:v>40694</c:v>
                </c:pt>
                <c:pt idx="468">
                  <c:v>40695</c:v>
                </c:pt>
                <c:pt idx="469">
                  <c:v>40696</c:v>
                </c:pt>
                <c:pt idx="470">
                  <c:v>40697</c:v>
                </c:pt>
                <c:pt idx="471">
                  <c:v>40700</c:v>
                </c:pt>
                <c:pt idx="472">
                  <c:v>40701</c:v>
                </c:pt>
                <c:pt idx="473">
                  <c:v>40702</c:v>
                </c:pt>
                <c:pt idx="474">
                  <c:v>40703</c:v>
                </c:pt>
                <c:pt idx="475">
                  <c:v>40704</c:v>
                </c:pt>
                <c:pt idx="476">
                  <c:v>40707</c:v>
                </c:pt>
                <c:pt idx="477">
                  <c:v>40708</c:v>
                </c:pt>
                <c:pt idx="478">
                  <c:v>40709</c:v>
                </c:pt>
                <c:pt idx="479">
                  <c:v>40710</c:v>
                </c:pt>
                <c:pt idx="480">
                  <c:v>40711</c:v>
                </c:pt>
                <c:pt idx="481">
                  <c:v>40714</c:v>
                </c:pt>
                <c:pt idx="482">
                  <c:v>40715</c:v>
                </c:pt>
                <c:pt idx="483">
                  <c:v>40716</c:v>
                </c:pt>
                <c:pt idx="484">
                  <c:v>40717</c:v>
                </c:pt>
                <c:pt idx="485">
                  <c:v>40718</c:v>
                </c:pt>
                <c:pt idx="486">
                  <c:v>40721</c:v>
                </c:pt>
                <c:pt idx="487">
                  <c:v>40722</c:v>
                </c:pt>
                <c:pt idx="488">
                  <c:v>40723</c:v>
                </c:pt>
                <c:pt idx="489">
                  <c:v>40724</c:v>
                </c:pt>
                <c:pt idx="490">
                  <c:v>40725</c:v>
                </c:pt>
                <c:pt idx="491">
                  <c:v>40728</c:v>
                </c:pt>
                <c:pt idx="492">
                  <c:v>40729</c:v>
                </c:pt>
                <c:pt idx="493">
                  <c:v>40730</c:v>
                </c:pt>
                <c:pt idx="494">
                  <c:v>40731</c:v>
                </c:pt>
                <c:pt idx="495">
                  <c:v>40732</c:v>
                </c:pt>
                <c:pt idx="496">
                  <c:v>40735</c:v>
                </c:pt>
                <c:pt idx="497">
                  <c:v>40736</c:v>
                </c:pt>
                <c:pt idx="498">
                  <c:v>40737</c:v>
                </c:pt>
                <c:pt idx="499">
                  <c:v>40738</c:v>
                </c:pt>
                <c:pt idx="500">
                  <c:v>40739</c:v>
                </c:pt>
                <c:pt idx="501">
                  <c:v>40742</c:v>
                </c:pt>
                <c:pt idx="502">
                  <c:v>40743</c:v>
                </c:pt>
                <c:pt idx="503">
                  <c:v>40744</c:v>
                </c:pt>
                <c:pt idx="504">
                  <c:v>40745</c:v>
                </c:pt>
                <c:pt idx="505">
                  <c:v>40746</c:v>
                </c:pt>
                <c:pt idx="506">
                  <c:v>40749</c:v>
                </c:pt>
                <c:pt idx="507">
                  <c:v>40750</c:v>
                </c:pt>
                <c:pt idx="508">
                  <c:v>40751</c:v>
                </c:pt>
                <c:pt idx="509">
                  <c:v>40752</c:v>
                </c:pt>
                <c:pt idx="510">
                  <c:v>40753</c:v>
                </c:pt>
                <c:pt idx="511">
                  <c:v>40756</c:v>
                </c:pt>
                <c:pt idx="512">
                  <c:v>40757</c:v>
                </c:pt>
                <c:pt idx="513">
                  <c:v>40758</c:v>
                </c:pt>
                <c:pt idx="514">
                  <c:v>40759</c:v>
                </c:pt>
                <c:pt idx="515">
                  <c:v>40760</c:v>
                </c:pt>
                <c:pt idx="516">
                  <c:v>40763</c:v>
                </c:pt>
                <c:pt idx="517">
                  <c:v>40765</c:v>
                </c:pt>
                <c:pt idx="518">
                  <c:v>40766</c:v>
                </c:pt>
                <c:pt idx="519">
                  <c:v>40767</c:v>
                </c:pt>
                <c:pt idx="520">
                  <c:v>40770</c:v>
                </c:pt>
                <c:pt idx="521">
                  <c:v>40771</c:v>
                </c:pt>
                <c:pt idx="522">
                  <c:v>40772</c:v>
                </c:pt>
                <c:pt idx="523">
                  <c:v>40773</c:v>
                </c:pt>
                <c:pt idx="524">
                  <c:v>40777</c:v>
                </c:pt>
                <c:pt idx="525">
                  <c:v>40778</c:v>
                </c:pt>
                <c:pt idx="526">
                  <c:v>40779</c:v>
                </c:pt>
                <c:pt idx="527">
                  <c:v>40780</c:v>
                </c:pt>
                <c:pt idx="528">
                  <c:v>40781</c:v>
                </c:pt>
                <c:pt idx="529">
                  <c:v>40784</c:v>
                </c:pt>
                <c:pt idx="530">
                  <c:v>40785</c:v>
                </c:pt>
                <c:pt idx="531">
                  <c:v>40786</c:v>
                </c:pt>
                <c:pt idx="532">
                  <c:v>40787</c:v>
                </c:pt>
                <c:pt idx="533">
                  <c:v>40788</c:v>
                </c:pt>
                <c:pt idx="534">
                  <c:v>40793</c:v>
                </c:pt>
                <c:pt idx="535">
                  <c:v>40795</c:v>
                </c:pt>
                <c:pt idx="536">
                  <c:v>40798</c:v>
                </c:pt>
                <c:pt idx="537">
                  <c:v>40799</c:v>
                </c:pt>
                <c:pt idx="538">
                  <c:v>40800</c:v>
                </c:pt>
                <c:pt idx="539">
                  <c:v>40801</c:v>
                </c:pt>
                <c:pt idx="540">
                  <c:v>40802</c:v>
                </c:pt>
                <c:pt idx="541">
                  <c:v>40805</c:v>
                </c:pt>
                <c:pt idx="542">
                  <c:v>40806</c:v>
                </c:pt>
                <c:pt idx="543">
                  <c:v>40807</c:v>
                </c:pt>
                <c:pt idx="544">
                  <c:v>40808</c:v>
                </c:pt>
                <c:pt idx="545">
                  <c:v>40809</c:v>
                </c:pt>
                <c:pt idx="546">
                  <c:v>40812</c:v>
                </c:pt>
                <c:pt idx="547">
                  <c:v>40813</c:v>
                </c:pt>
                <c:pt idx="548">
                  <c:v>40814</c:v>
                </c:pt>
                <c:pt idx="549">
                  <c:v>40815</c:v>
                </c:pt>
                <c:pt idx="550">
                  <c:v>40816</c:v>
                </c:pt>
                <c:pt idx="551">
                  <c:v>40819</c:v>
                </c:pt>
                <c:pt idx="552">
                  <c:v>40820</c:v>
                </c:pt>
                <c:pt idx="553">
                  <c:v>40821</c:v>
                </c:pt>
                <c:pt idx="554">
                  <c:v>40822</c:v>
                </c:pt>
                <c:pt idx="555">
                  <c:v>40823</c:v>
                </c:pt>
                <c:pt idx="556">
                  <c:v>40826</c:v>
                </c:pt>
                <c:pt idx="557">
                  <c:v>40827</c:v>
                </c:pt>
                <c:pt idx="558">
                  <c:v>40828</c:v>
                </c:pt>
                <c:pt idx="559">
                  <c:v>40829</c:v>
                </c:pt>
                <c:pt idx="560">
                  <c:v>40830</c:v>
                </c:pt>
                <c:pt idx="561">
                  <c:v>40833</c:v>
                </c:pt>
                <c:pt idx="562">
                  <c:v>40834</c:v>
                </c:pt>
                <c:pt idx="563">
                  <c:v>40835</c:v>
                </c:pt>
                <c:pt idx="564">
                  <c:v>40836</c:v>
                </c:pt>
                <c:pt idx="565">
                  <c:v>40837</c:v>
                </c:pt>
                <c:pt idx="566">
                  <c:v>40840</c:v>
                </c:pt>
                <c:pt idx="567">
                  <c:v>40841</c:v>
                </c:pt>
                <c:pt idx="568">
                  <c:v>40843</c:v>
                </c:pt>
                <c:pt idx="569">
                  <c:v>40844</c:v>
                </c:pt>
                <c:pt idx="570">
                  <c:v>40847</c:v>
                </c:pt>
                <c:pt idx="571">
                  <c:v>40848</c:v>
                </c:pt>
                <c:pt idx="572">
                  <c:v>40849</c:v>
                </c:pt>
                <c:pt idx="573">
                  <c:v>40850</c:v>
                </c:pt>
                <c:pt idx="574">
                  <c:v>40851</c:v>
                </c:pt>
                <c:pt idx="575">
                  <c:v>40855</c:v>
                </c:pt>
                <c:pt idx="576">
                  <c:v>40856</c:v>
                </c:pt>
                <c:pt idx="577">
                  <c:v>40857</c:v>
                </c:pt>
                <c:pt idx="578">
                  <c:v>40858</c:v>
                </c:pt>
                <c:pt idx="579">
                  <c:v>40861</c:v>
                </c:pt>
                <c:pt idx="580">
                  <c:v>40863</c:v>
                </c:pt>
                <c:pt idx="581">
                  <c:v>40864</c:v>
                </c:pt>
                <c:pt idx="582">
                  <c:v>40865</c:v>
                </c:pt>
                <c:pt idx="583">
                  <c:v>40868</c:v>
                </c:pt>
                <c:pt idx="584">
                  <c:v>40869</c:v>
                </c:pt>
                <c:pt idx="585">
                  <c:v>40870</c:v>
                </c:pt>
                <c:pt idx="586">
                  <c:v>40875</c:v>
                </c:pt>
                <c:pt idx="587">
                  <c:v>40876</c:v>
                </c:pt>
                <c:pt idx="588">
                  <c:v>40877</c:v>
                </c:pt>
                <c:pt idx="589">
                  <c:v>40878</c:v>
                </c:pt>
                <c:pt idx="590">
                  <c:v>40879</c:v>
                </c:pt>
                <c:pt idx="591">
                  <c:v>40882</c:v>
                </c:pt>
                <c:pt idx="592">
                  <c:v>40883</c:v>
                </c:pt>
                <c:pt idx="593">
                  <c:v>40884</c:v>
                </c:pt>
                <c:pt idx="594">
                  <c:v>40885</c:v>
                </c:pt>
                <c:pt idx="595">
                  <c:v>40886</c:v>
                </c:pt>
                <c:pt idx="596">
                  <c:v>40889</c:v>
                </c:pt>
                <c:pt idx="597">
                  <c:v>40890</c:v>
                </c:pt>
                <c:pt idx="598">
                  <c:v>40891</c:v>
                </c:pt>
                <c:pt idx="599">
                  <c:v>40892</c:v>
                </c:pt>
                <c:pt idx="600">
                  <c:v>40893</c:v>
                </c:pt>
                <c:pt idx="601">
                  <c:v>40896</c:v>
                </c:pt>
                <c:pt idx="602">
                  <c:v>40897</c:v>
                </c:pt>
                <c:pt idx="603">
                  <c:v>40898</c:v>
                </c:pt>
                <c:pt idx="604">
                  <c:v>40899</c:v>
                </c:pt>
                <c:pt idx="605">
                  <c:v>40900</c:v>
                </c:pt>
                <c:pt idx="606">
                  <c:v>40907</c:v>
                </c:pt>
                <c:pt idx="607">
                  <c:v>40911</c:v>
                </c:pt>
                <c:pt idx="608">
                  <c:v>40912</c:v>
                </c:pt>
                <c:pt idx="609">
                  <c:v>40913</c:v>
                </c:pt>
                <c:pt idx="610">
                  <c:v>40914</c:v>
                </c:pt>
                <c:pt idx="611">
                  <c:v>40917</c:v>
                </c:pt>
                <c:pt idx="612">
                  <c:v>40918</c:v>
                </c:pt>
                <c:pt idx="613">
                  <c:v>40919</c:v>
                </c:pt>
                <c:pt idx="614">
                  <c:v>40920</c:v>
                </c:pt>
                <c:pt idx="615">
                  <c:v>40921</c:v>
                </c:pt>
                <c:pt idx="616">
                  <c:v>40925</c:v>
                </c:pt>
                <c:pt idx="617">
                  <c:v>40926</c:v>
                </c:pt>
                <c:pt idx="618">
                  <c:v>40927</c:v>
                </c:pt>
                <c:pt idx="619">
                  <c:v>40928</c:v>
                </c:pt>
                <c:pt idx="620">
                  <c:v>40931</c:v>
                </c:pt>
                <c:pt idx="621">
                  <c:v>40933</c:v>
                </c:pt>
                <c:pt idx="622">
                  <c:v>40934</c:v>
                </c:pt>
                <c:pt idx="623">
                  <c:v>40935</c:v>
                </c:pt>
                <c:pt idx="624">
                  <c:v>40938</c:v>
                </c:pt>
                <c:pt idx="625">
                  <c:v>40939</c:v>
                </c:pt>
                <c:pt idx="626">
                  <c:v>40940</c:v>
                </c:pt>
                <c:pt idx="627">
                  <c:v>40941</c:v>
                </c:pt>
                <c:pt idx="628">
                  <c:v>40942</c:v>
                </c:pt>
                <c:pt idx="629">
                  <c:v>40945</c:v>
                </c:pt>
                <c:pt idx="630">
                  <c:v>40946</c:v>
                </c:pt>
                <c:pt idx="631">
                  <c:v>40947</c:v>
                </c:pt>
                <c:pt idx="632">
                  <c:v>40948</c:v>
                </c:pt>
                <c:pt idx="633">
                  <c:v>40949</c:v>
                </c:pt>
                <c:pt idx="634">
                  <c:v>40952</c:v>
                </c:pt>
                <c:pt idx="635">
                  <c:v>40953</c:v>
                </c:pt>
                <c:pt idx="636">
                  <c:v>40954</c:v>
                </c:pt>
                <c:pt idx="637">
                  <c:v>40955</c:v>
                </c:pt>
                <c:pt idx="638">
                  <c:v>40960</c:v>
                </c:pt>
                <c:pt idx="639">
                  <c:v>40961</c:v>
                </c:pt>
                <c:pt idx="640">
                  <c:v>40962</c:v>
                </c:pt>
                <c:pt idx="641">
                  <c:v>40963</c:v>
                </c:pt>
                <c:pt idx="642">
                  <c:v>40966</c:v>
                </c:pt>
                <c:pt idx="643">
                  <c:v>40967</c:v>
                </c:pt>
                <c:pt idx="644">
                  <c:v>40968</c:v>
                </c:pt>
                <c:pt idx="645">
                  <c:v>40969</c:v>
                </c:pt>
                <c:pt idx="646">
                  <c:v>40970</c:v>
                </c:pt>
                <c:pt idx="647">
                  <c:v>40973</c:v>
                </c:pt>
                <c:pt idx="648">
                  <c:v>40974</c:v>
                </c:pt>
                <c:pt idx="649">
                  <c:v>40975</c:v>
                </c:pt>
                <c:pt idx="650">
                  <c:v>40976</c:v>
                </c:pt>
                <c:pt idx="651">
                  <c:v>40977</c:v>
                </c:pt>
                <c:pt idx="652">
                  <c:v>40980</c:v>
                </c:pt>
                <c:pt idx="653">
                  <c:v>40981</c:v>
                </c:pt>
                <c:pt idx="654">
                  <c:v>40982</c:v>
                </c:pt>
                <c:pt idx="655">
                  <c:v>40983</c:v>
                </c:pt>
                <c:pt idx="656">
                  <c:v>40990</c:v>
                </c:pt>
                <c:pt idx="657">
                  <c:v>40994</c:v>
                </c:pt>
                <c:pt idx="658">
                  <c:v>40995</c:v>
                </c:pt>
                <c:pt idx="659">
                  <c:v>41001</c:v>
                </c:pt>
                <c:pt idx="660">
                  <c:v>41002</c:v>
                </c:pt>
                <c:pt idx="661">
                  <c:v>41008</c:v>
                </c:pt>
                <c:pt idx="662">
                  <c:v>41010</c:v>
                </c:pt>
                <c:pt idx="663">
                  <c:v>41012</c:v>
                </c:pt>
                <c:pt idx="664">
                  <c:v>41015</c:v>
                </c:pt>
                <c:pt idx="665">
                  <c:v>41016</c:v>
                </c:pt>
                <c:pt idx="666">
                  <c:v>41017</c:v>
                </c:pt>
                <c:pt idx="667">
                  <c:v>41018</c:v>
                </c:pt>
                <c:pt idx="668">
                  <c:v>41019</c:v>
                </c:pt>
                <c:pt idx="669">
                  <c:v>41022</c:v>
                </c:pt>
                <c:pt idx="670">
                  <c:v>41023</c:v>
                </c:pt>
                <c:pt idx="671">
                  <c:v>41024</c:v>
                </c:pt>
                <c:pt idx="672">
                  <c:v>41025</c:v>
                </c:pt>
                <c:pt idx="673">
                  <c:v>41026</c:v>
                </c:pt>
                <c:pt idx="674">
                  <c:v>41030</c:v>
                </c:pt>
                <c:pt idx="675">
                  <c:v>41031</c:v>
                </c:pt>
                <c:pt idx="676">
                  <c:v>41032</c:v>
                </c:pt>
                <c:pt idx="677">
                  <c:v>41033</c:v>
                </c:pt>
                <c:pt idx="678">
                  <c:v>41036</c:v>
                </c:pt>
                <c:pt idx="679">
                  <c:v>41037</c:v>
                </c:pt>
                <c:pt idx="680">
                  <c:v>41038</c:v>
                </c:pt>
                <c:pt idx="681">
                  <c:v>41039</c:v>
                </c:pt>
                <c:pt idx="682">
                  <c:v>41040</c:v>
                </c:pt>
                <c:pt idx="683">
                  <c:v>41043</c:v>
                </c:pt>
                <c:pt idx="684">
                  <c:v>41044</c:v>
                </c:pt>
                <c:pt idx="685">
                  <c:v>41045</c:v>
                </c:pt>
                <c:pt idx="686">
                  <c:v>41046</c:v>
                </c:pt>
                <c:pt idx="687">
                  <c:v>41047</c:v>
                </c:pt>
                <c:pt idx="688">
                  <c:v>41050</c:v>
                </c:pt>
                <c:pt idx="689">
                  <c:v>41051</c:v>
                </c:pt>
                <c:pt idx="690">
                  <c:v>41052</c:v>
                </c:pt>
                <c:pt idx="691">
                  <c:v>41053</c:v>
                </c:pt>
                <c:pt idx="692">
                  <c:v>41054</c:v>
                </c:pt>
                <c:pt idx="693">
                  <c:v>41057</c:v>
                </c:pt>
                <c:pt idx="694">
                  <c:v>41058</c:v>
                </c:pt>
                <c:pt idx="695">
                  <c:v>41059</c:v>
                </c:pt>
                <c:pt idx="696">
                  <c:v>41061</c:v>
                </c:pt>
                <c:pt idx="697">
                  <c:v>41064</c:v>
                </c:pt>
                <c:pt idx="698">
                  <c:v>41065</c:v>
                </c:pt>
                <c:pt idx="699">
                  <c:v>41067</c:v>
                </c:pt>
                <c:pt idx="700">
                  <c:v>41068</c:v>
                </c:pt>
                <c:pt idx="701">
                  <c:v>41071</c:v>
                </c:pt>
                <c:pt idx="702">
                  <c:v>41072</c:v>
                </c:pt>
                <c:pt idx="703">
                  <c:v>41073</c:v>
                </c:pt>
                <c:pt idx="704">
                  <c:v>41074</c:v>
                </c:pt>
                <c:pt idx="705">
                  <c:v>41075</c:v>
                </c:pt>
                <c:pt idx="706">
                  <c:v>41078</c:v>
                </c:pt>
                <c:pt idx="707">
                  <c:v>41079</c:v>
                </c:pt>
                <c:pt idx="708">
                  <c:v>41080</c:v>
                </c:pt>
                <c:pt idx="709">
                  <c:v>41081</c:v>
                </c:pt>
                <c:pt idx="710">
                  <c:v>41082</c:v>
                </c:pt>
                <c:pt idx="711">
                  <c:v>41085</c:v>
                </c:pt>
                <c:pt idx="712">
                  <c:v>41086</c:v>
                </c:pt>
                <c:pt idx="713">
                  <c:v>41087</c:v>
                </c:pt>
                <c:pt idx="714">
                  <c:v>41088</c:v>
                </c:pt>
                <c:pt idx="715">
                  <c:v>41089</c:v>
                </c:pt>
                <c:pt idx="716">
                  <c:v>41092</c:v>
                </c:pt>
                <c:pt idx="717">
                  <c:v>41093</c:v>
                </c:pt>
                <c:pt idx="718">
                  <c:v>41094</c:v>
                </c:pt>
                <c:pt idx="719">
                  <c:v>41095</c:v>
                </c:pt>
                <c:pt idx="720">
                  <c:v>41099</c:v>
                </c:pt>
                <c:pt idx="721">
                  <c:v>41100</c:v>
                </c:pt>
                <c:pt idx="722">
                  <c:v>41101</c:v>
                </c:pt>
                <c:pt idx="723">
                  <c:v>41102</c:v>
                </c:pt>
                <c:pt idx="724">
                  <c:v>41103</c:v>
                </c:pt>
                <c:pt idx="725">
                  <c:v>41106</c:v>
                </c:pt>
                <c:pt idx="726">
                  <c:v>41107</c:v>
                </c:pt>
                <c:pt idx="727">
                  <c:v>41108</c:v>
                </c:pt>
                <c:pt idx="728">
                  <c:v>41109</c:v>
                </c:pt>
                <c:pt idx="729">
                  <c:v>41110</c:v>
                </c:pt>
                <c:pt idx="730">
                  <c:v>41113</c:v>
                </c:pt>
                <c:pt idx="731">
                  <c:v>41114</c:v>
                </c:pt>
                <c:pt idx="732">
                  <c:v>41115</c:v>
                </c:pt>
                <c:pt idx="733">
                  <c:v>41116</c:v>
                </c:pt>
                <c:pt idx="734">
                  <c:v>41117</c:v>
                </c:pt>
                <c:pt idx="735">
                  <c:v>41120</c:v>
                </c:pt>
                <c:pt idx="736">
                  <c:v>41121</c:v>
                </c:pt>
                <c:pt idx="737">
                  <c:v>41122</c:v>
                </c:pt>
                <c:pt idx="738">
                  <c:v>41123</c:v>
                </c:pt>
                <c:pt idx="739">
                  <c:v>41124</c:v>
                </c:pt>
                <c:pt idx="740">
                  <c:v>41127</c:v>
                </c:pt>
                <c:pt idx="741">
                  <c:v>41128</c:v>
                </c:pt>
                <c:pt idx="742">
                  <c:v>41129</c:v>
                </c:pt>
                <c:pt idx="743">
                  <c:v>41130</c:v>
                </c:pt>
                <c:pt idx="744">
                  <c:v>41131</c:v>
                </c:pt>
                <c:pt idx="745">
                  <c:v>41134</c:v>
                </c:pt>
                <c:pt idx="746">
                  <c:v>41135</c:v>
                </c:pt>
                <c:pt idx="747">
                  <c:v>41136</c:v>
                </c:pt>
                <c:pt idx="748">
                  <c:v>41137</c:v>
                </c:pt>
                <c:pt idx="749">
                  <c:v>41138</c:v>
                </c:pt>
                <c:pt idx="750">
                  <c:v>41141</c:v>
                </c:pt>
                <c:pt idx="751">
                  <c:v>41142</c:v>
                </c:pt>
                <c:pt idx="752">
                  <c:v>41143</c:v>
                </c:pt>
                <c:pt idx="753">
                  <c:v>41144</c:v>
                </c:pt>
                <c:pt idx="754">
                  <c:v>41145</c:v>
                </c:pt>
                <c:pt idx="755">
                  <c:v>41148</c:v>
                </c:pt>
                <c:pt idx="756">
                  <c:v>41149</c:v>
                </c:pt>
                <c:pt idx="757">
                  <c:v>41150</c:v>
                </c:pt>
                <c:pt idx="758">
                  <c:v>41151</c:v>
                </c:pt>
                <c:pt idx="759">
                  <c:v>41152</c:v>
                </c:pt>
                <c:pt idx="760">
                  <c:v>41156</c:v>
                </c:pt>
                <c:pt idx="761">
                  <c:v>41157</c:v>
                </c:pt>
                <c:pt idx="762">
                  <c:v>41162</c:v>
                </c:pt>
                <c:pt idx="763">
                  <c:v>41163</c:v>
                </c:pt>
                <c:pt idx="764">
                  <c:v>41164</c:v>
                </c:pt>
                <c:pt idx="765">
                  <c:v>41165</c:v>
                </c:pt>
                <c:pt idx="766">
                  <c:v>41166</c:v>
                </c:pt>
                <c:pt idx="767">
                  <c:v>41169</c:v>
                </c:pt>
                <c:pt idx="768">
                  <c:v>41170</c:v>
                </c:pt>
                <c:pt idx="769">
                  <c:v>41171</c:v>
                </c:pt>
                <c:pt idx="770">
                  <c:v>41172</c:v>
                </c:pt>
                <c:pt idx="771">
                  <c:v>41173</c:v>
                </c:pt>
                <c:pt idx="772">
                  <c:v>41176</c:v>
                </c:pt>
                <c:pt idx="773">
                  <c:v>41177</c:v>
                </c:pt>
                <c:pt idx="774">
                  <c:v>41178</c:v>
                </c:pt>
                <c:pt idx="775">
                  <c:v>41179</c:v>
                </c:pt>
                <c:pt idx="776">
                  <c:v>41180</c:v>
                </c:pt>
                <c:pt idx="777">
                  <c:v>41183</c:v>
                </c:pt>
                <c:pt idx="778">
                  <c:v>41184</c:v>
                </c:pt>
                <c:pt idx="779">
                  <c:v>41185</c:v>
                </c:pt>
                <c:pt idx="780">
                  <c:v>41186</c:v>
                </c:pt>
                <c:pt idx="781">
                  <c:v>41187</c:v>
                </c:pt>
                <c:pt idx="782">
                  <c:v>41190</c:v>
                </c:pt>
                <c:pt idx="783">
                  <c:v>41191</c:v>
                </c:pt>
                <c:pt idx="784">
                  <c:v>41192</c:v>
                </c:pt>
                <c:pt idx="785">
                  <c:v>41194</c:v>
                </c:pt>
                <c:pt idx="786">
                  <c:v>41197</c:v>
                </c:pt>
                <c:pt idx="787">
                  <c:v>41198</c:v>
                </c:pt>
                <c:pt idx="788">
                  <c:v>41199</c:v>
                </c:pt>
                <c:pt idx="789">
                  <c:v>41200</c:v>
                </c:pt>
                <c:pt idx="790">
                  <c:v>41201</c:v>
                </c:pt>
                <c:pt idx="791">
                  <c:v>41204</c:v>
                </c:pt>
                <c:pt idx="792">
                  <c:v>41205</c:v>
                </c:pt>
                <c:pt idx="793">
                  <c:v>41206</c:v>
                </c:pt>
                <c:pt idx="794">
                  <c:v>41207</c:v>
                </c:pt>
                <c:pt idx="795">
                  <c:v>41208</c:v>
                </c:pt>
                <c:pt idx="796">
                  <c:v>41212</c:v>
                </c:pt>
                <c:pt idx="797">
                  <c:v>41213</c:v>
                </c:pt>
                <c:pt idx="798">
                  <c:v>41215</c:v>
                </c:pt>
                <c:pt idx="799">
                  <c:v>41218</c:v>
                </c:pt>
                <c:pt idx="800">
                  <c:v>41219</c:v>
                </c:pt>
                <c:pt idx="801">
                  <c:v>41220</c:v>
                </c:pt>
                <c:pt idx="802">
                  <c:v>41221</c:v>
                </c:pt>
                <c:pt idx="803">
                  <c:v>41222</c:v>
                </c:pt>
                <c:pt idx="804">
                  <c:v>41225</c:v>
                </c:pt>
                <c:pt idx="805">
                  <c:v>41226</c:v>
                </c:pt>
                <c:pt idx="806">
                  <c:v>41228</c:v>
                </c:pt>
                <c:pt idx="807">
                  <c:v>41233</c:v>
                </c:pt>
                <c:pt idx="808">
                  <c:v>41234</c:v>
                </c:pt>
                <c:pt idx="809">
                  <c:v>41239</c:v>
                </c:pt>
                <c:pt idx="810">
                  <c:v>41240</c:v>
                </c:pt>
                <c:pt idx="811">
                  <c:v>41241</c:v>
                </c:pt>
                <c:pt idx="812">
                  <c:v>41242</c:v>
                </c:pt>
                <c:pt idx="813">
                  <c:v>41243</c:v>
                </c:pt>
                <c:pt idx="814">
                  <c:v>41247</c:v>
                </c:pt>
                <c:pt idx="815">
                  <c:v>41248</c:v>
                </c:pt>
                <c:pt idx="816">
                  <c:v>41249</c:v>
                </c:pt>
                <c:pt idx="817">
                  <c:v>41250</c:v>
                </c:pt>
                <c:pt idx="818">
                  <c:v>41253</c:v>
                </c:pt>
                <c:pt idx="819">
                  <c:v>41254</c:v>
                </c:pt>
                <c:pt idx="820">
                  <c:v>41255</c:v>
                </c:pt>
                <c:pt idx="821">
                  <c:v>41256</c:v>
                </c:pt>
                <c:pt idx="822">
                  <c:v>41257</c:v>
                </c:pt>
                <c:pt idx="823">
                  <c:v>41260</c:v>
                </c:pt>
                <c:pt idx="824">
                  <c:v>41261</c:v>
                </c:pt>
                <c:pt idx="825">
                  <c:v>41262</c:v>
                </c:pt>
                <c:pt idx="826">
                  <c:v>41267</c:v>
                </c:pt>
                <c:pt idx="827">
                  <c:v>41269</c:v>
                </c:pt>
                <c:pt idx="828">
                  <c:v>41270</c:v>
                </c:pt>
                <c:pt idx="829">
                  <c:v>41274</c:v>
                </c:pt>
                <c:pt idx="830">
                  <c:v>41276</c:v>
                </c:pt>
                <c:pt idx="831">
                  <c:v>41277</c:v>
                </c:pt>
                <c:pt idx="832">
                  <c:v>41281</c:v>
                </c:pt>
                <c:pt idx="833">
                  <c:v>41282</c:v>
                </c:pt>
                <c:pt idx="834">
                  <c:v>41283</c:v>
                </c:pt>
                <c:pt idx="835">
                  <c:v>41284</c:v>
                </c:pt>
                <c:pt idx="836">
                  <c:v>41285</c:v>
                </c:pt>
                <c:pt idx="837">
                  <c:v>41288</c:v>
                </c:pt>
                <c:pt idx="838">
                  <c:v>41289</c:v>
                </c:pt>
                <c:pt idx="839">
                  <c:v>41290</c:v>
                </c:pt>
                <c:pt idx="840">
                  <c:v>41291</c:v>
                </c:pt>
                <c:pt idx="841">
                  <c:v>41292</c:v>
                </c:pt>
                <c:pt idx="842">
                  <c:v>41296</c:v>
                </c:pt>
                <c:pt idx="843">
                  <c:v>41297</c:v>
                </c:pt>
                <c:pt idx="844">
                  <c:v>41299</c:v>
                </c:pt>
                <c:pt idx="845">
                  <c:v>41302</c:v>
                </c:pt>
                <c:pt idx="846">
                  <c:v>41303</c:v>
                </c:pt>
                <c:pt idx="847">
                  <c:v>41304</c:v>
                </c:pt>
                <c:pt idx="848">
                  <c:v>41305</c:v>
                </c:pt>
                <c:pt idx="849">
                  <c:v>41306</c:v>
                </c:pt>
                <c:pt idx="850">
                  <c:v>41309</c:v>
                </c:pt>
                <c:pt idx="851">
                  <c:v>41311</c:v>
                </c:pt>
                <c:pt idx="852">
                  <c:v>41312</c:v>
                </c:pt>
                <c:pt idx="853">
                  <c:v>41318</c:v>
                </c:pt>
                <c:pt idx="854">
                  <c:v>41319</c:v>
                </c:pt>
                <c:pt idx="855">
                  <c:v>41320</c:v>
                </c:pt>
                <c:pt idx="856">
                  <c:v>41323</c:v>
                </c:pt>
                <c:pt idx="857">
                  <c:v>41324</c:v>
                </c:pt>
                <c:pt idx="858">
                  <c:v>41327</c:v>
                </c:pt>
                <c:pt idx="859">
                  <c:v>41330</c:v>
                </c:pt>
                <c:pt idx="860">
                  <c:v>41331</c:v>
                </c:pt>
                <c:pt idx="861">
                  <c:v>41332</c:v>
                </c:pt>
                <c:pt idx="862">
                  <c:v>41334</c:v>
                </c:pt>
                <c:pt idx="863">
                  <c:v>41337</c:v>
                </c:pt>
                <c:pt idx="864">
                  <c:v>41339</c:v>
                </c:pt>
                <c:pt idx="865">
                  <c:v>41340</c:v>
                </c:pt>
                <c:pt idx="866">
                  <c:v>41341</c:v>
                </c:pt>
                <c:pt idx="867">
                  <c:v>41344</c:v>
                </c:pt>
                <c:pt idx="868">
                  <c:v>41345</c:v>
                </c:pt>
                <c:pt idx="869">
                  <c:v>41346</c:v>
                </c:pt>
                <c:pt idx="870">
                  <c:v>41347</c:v>
                </c:pt>
                <c:pt idx="871">
                  <c:v>41348</c:v>
                </c:pt>
                <c:pt idx="872">
                  <c:v>41351</c:v>
                </c:pt>
                <c:pt idx="873">
                  <c:v>41354</c:v>
                </c:pt>
                <c:pt idx="874">
                  <c:v>41355</c:v>
                </c:pt>
                <c:pt idx="875">
                  <c:v>41358</c:v>
                </c:pt>
                <c:pt idx="876">
                  <c:v>41359</c:v>
                </c:pt>
                <c:pt idx="877">
                  <c:v>41360</c:v>
                </c:pt>
                <c:pt idx="878">
                  <c:v>41361</c:v>
                </c:pt>
                <c:pt idx="879">
                  <c:v>41366</c:v>
                </c:pt>
                <c:pt idx="880">
                  <c:v>41367</c:v>
                </c:pt>
                <c:pt idx="881">
                  <c:v>41368</c:v>
                </c:pt>
                <c:pt idx="882">
                  <c:v>41372</c:v>
                </c:pt>
                <c:pt idx="883">
                  <c:v>41373</c:v>
                </c:pt>
                <c:pt idx="884">
                  <c:v>41375</c:v>
                </c:pt>
                <c:pt idx="885">
                  <c:v>41376</c:v>
                </c:pt>
                <c:pt idx="886">
                  <c:v>41379</c:v>
                </c:pt>
                <c:pt idx="887">
                  <c:v>41380</c:v>
                </c:pt>
                <c:pt idx="888">
                  <c:v>41382</c:v>
                </c:pt>
                <c:pt idx="889">
                  <c:v>41383</c:v>
                </c:pt>
                <c:pt idx="890">
                  <c:v>41386</c:v>
                </c:pt>
                <c:pt idx="891">
                  <c:v>41387</c:v>
                </c:pt>
                <c:pt idx="892">
                  <c:v>41388</c:v>
                </c:pt>
                <c:pt idx="893">
                  <c:v>41389</c:v>
                </c:pt>
                <c:pt idx="894">
                  <c:v>41390</c:v>
                </c:pt>
                <c:pt idx="895">
                  <c:v>41393</c:v>
                </c:pt>
                <c:pt idx="896">
                  <c:v>41397</c:v>
                </c:pt>
                <c:pt idx="897">
                  <c:v>41400</c:v>
                </c:pt>
                <c:pt idx="898">
                  <c:v>41402</c:v>
                </c:pt>
                <c:pt idx="899">
                  <c:v>41403</c:v>
                </c:pt>
                <c:pt idx="900">
                  <c:v>41404</c:v>
                </c:pt>
                <c:pt idx="901">
                  <c:v>41407</c:v>
                </c:pt>
                <c:pt idx="902">
                  <c:v>41411</c:v>
                </c:pt>
                <c:pt idx="903">
                  <c:v>41414</c:v>
                </c:pt>
                <c:pt idx="904">
                  <c:v>41416</c:v>
                </c:pt>
                <c:pt idx="905">
                  <c:v>41418</c:v>
                </c:pt>
                <c:pt idx="906">
                  <c:v>41422</c:v>
                </c:pt>
                <c:pt idx="907">
                  <c:v>41424</c:v>
                </c:pt>
                <c:pt idx="908">
                  <c:v>41425</c:v>
                </c:pt>
                <c:pt idx="909">
                  <c:v>41429</c:v>
                </c:pt>
                <c:pt idx="910">
                  <c:v>41431</c:v>
                </c:pt>
                <c:pt idx="911">
                  <c:v>41432</c:v>
                </c:pt>
                <c:pt idx="912">
                  <c:v>41435</c:v>
                </c:pt>
                <c:pt idx="913">
                  <c:v>41438</c:v>
                </c:pt>
                <c:pt idx="914">
                  <c:v>41439</c:v>
                </c:pt>
                <c:pt idx="915">
                  <c:v>41442</c:v>
                </c:pt>
                <c:pt idx="916">
                  <c:v>41445</c:v>
                </c:pt>
                <c:pt idx="917">
                  <c:v>41446</c:v>
                </c:pt>
                <c:pt idx="918">
                  <c:v>41449</c:v>
                </c:pt>
                <c:pt idx="919">
                  <c:v>41450</c:v>
                </c:pt>
                <c:pt idx="920">
                  <c:v>41452</c:v>
                </c:pt>
                <c:pt idx="921">
                  <c:v>41453</c:v>
                </c:pt>
                <c:pt idx="922">
                  <c:v>41456</c:v>
                </c:pt>
                <c:pt idx="923">
                  <c:v>41457</c:v>
                </c:pt>
                <c:pt idx="924">
                  <c:v>41458</c:v>
                </c:pt>
                <c:pt idx="925">
                  <c:v>41460</c:v>
                </c:pt>
                <c:pt idx="926">
                  <c:v>41466</c:v>
                </c:pt>
                <c:pt idx="927">
                  <c:v>41467</c:v>
                </c:pt>
                <c:pt idx="928">
                  <c:v>41470</c:v>
                </c:pt>
                <c:pt idx="929">
                  <c:v>41471</c:v>
                </c:pt>
                <c:pt idx="930">
                  <c:v>41472</c:v>
                </c:pt>
                <c:pt idx="931">
                  <c:v>41474</c:v>
                </c:pt>
                <c:pt idx="932">
                  <c:v>41480</c:v>
                </c:pt>
                <c:pt idx="933">
                  <c:v>41481</c:v>
                </c:pt>
                <c:pt idx="934">
                  <c:v>41484</c:v>
                </c:pt>
                <c:pt idx="935">
                  <c:v>41485</c:v>
                </c:pt>
                <c:pt idx="936">
                  <c:v>41486</c:v>
                </c:pt>
                <c:pt idx="937">
                  <c:v>41487</c:v>
                </c:pt>
                <c:pt idx="938">
                  <c:v>41498</c:v>
                </c:pt>
                <c:pt idx="939">
                  <c:v>41501</c:v>
                </c:pt>
                <c:pt idx="940">
                  <c:v>41502</c:v>
                </c:pt>
                <c:pt idx="941">
                  <c:v>41505</c:v>
                </c:pt>
                <c:pt idx="942">
                  <c:v>41507</c:v>
                </c:pt>
                <c:pt idx="943">
                  <c:v>41516</c:v>
                </c:pt>
                <c:pt idx="944">
                  <c:v>41520</c:v>
                </c:pt>
                <c:pt idx="945">
                  <c:v>41522</c:v>
                </c:pt>
                <c:pt idx="946">
                  <c:v>41523</c:v>
                </c:pt>
                <c:pt idx="947">
                  <c:v>41526</c:v>
                </c:pt>
                <c:pt idx="948">
                  <c:v>41527</c:v>
                </c:pt>
                <c:pt idx="949">
                  <c:v>41529</c:v>
                </c:pt>
                <c:pt idx="950">
                  <c:v>41534</c:v>
                </c:pt>
                <c:pt idx="951">
                  <c:v>41535</c:v>
                </c:pt>
                <c:pt idx="952">
                  <c:v>41554</c:v>
                </c:pt>
                <c:pt idx="953">
                  <c:v>41557</c:v>
                </c:pt>
                <c:pt idx="954">
                  <c:v>41558</c:v>
                </c:pt>
                <c:pt idx="955">
                  <c:v>41562</c:v>
                </c:pt>
                <c:pt idx="956">
                  <c:v>41563</c:v>
                </c:pt>
                <c:pt idx="957">
                  <c:v>41564</c:v>
                </c:pt>
                <c:pt idx="958">
                  <c:v>41565</c:v>
                </c:pt>
                <c:pt idx="959">
                  <c:v>41568</c:v>
                </c:pt>
                <c:pt idx="960">
                  <c:v>41569</c:v>
                </c:pt>
                <c:pt idx="961">
                  <c:v>41570</c:v>
                </c:pt>
                <c:pt idx="962">
                  <c:v>41571</c:v>
                </c:pt>
                <c:pt idx="963">
                  <c:v>41572</c:v>
                </c:pt>
                <c:pt idx="964">
                  <c:v>41575</c:v>
                </c:pt>
                <c:pt idx="965">
                  <c:v>41576</c:v>
                </c:pt>
                <c:pt idx="966">
                  <c:v>41577</c:v>
                </c:pt>
                <c:pt idx="967">
                  <c:v>41578</c:v>
                </c:pt>
                <c:pt idx="968">
                  <c:v>41579</c:v>
                </c:pt>
                <c:pt idx="969">
                  <c:v>41582</c:v>
                </c:pt>
                <c:pt idx="970">
                  <c:v>41583</c:v>
                </c:pt>
                <c:pt idx="971">
                  <c:v>41584</c:v>
                </c:pt>
                <c:pt idx="972">
                  <c:v>41585</c:v>
                </c:pt>
                <c:pt idx="973">
                  <c:v>41586</c:v>
                </c:pt>
                <c:pt idx="974">
                  <c:v>41589</c:v>
                </c:pt>
                <c:pt idx="975">
                  <c:v>41590</c:v>
                </c:pt>
                <c:pt idx="976">
                  <c:v>41591</c:v>
                </c:pt>
                <c:pt idx="977">
                  <c:v>41593</c:v>
                </c:pt>
                <c:pt idx="978">
                  <c:v>41596</c:v>
                </c:pt>
                <c:pt idx="979">
                  <c:v>41598</c:v>
                </c:pt>
                <c:pt idx="980">
                  <c:v>41599</c:v>
                </c:pt>
                <c:pt idx="981">
                  <c:v>41600</c:v>
                </c:pt>
                <c:pt idx="982">
                  <c:v>41603</c:v>
                </c:pt>
                <c:pt idx="983">
                  <c:v>41604</c:v>
                </c:pt>
                <c:pt idx="984">
                  <c:v>41605</c:v>
                </c:pt>
                <c:pt idx="985">
                  <c:v>41606</c:v>
                </c:pt>
                <c:pt idx="986">
                  <c:v>41607</c:v>
                </c:pt>
                <c:pt idx="987">
                  <c:v>41610</c:v>
                </c:pt>
                <c:pt idx="988">
                  <c:v>41611</c:v>
                </c:pt>
                <c:pt idx="989">
                  <c:v>41612</c:v>
                </c:pt>
                <c:pt idx="990">
                  <c:v>41613</c:v>
                </c:pt>
                <c:pt idx="991">
                  <c:v>41614</c:v>
                </c:pt>
                <c:pt idx="992">
                  <c:v>41617</c:v>
                </c:pt>
                <c:pt idx="993">
                  <c:v>41618</c:v>
                </c:pt>
                <c:pt idx="994">
                  <c:v>41619</c:v>
                </c:pt>
                <c:pt idx="995">
                  <c:v>41620</c:v>
                </c:pt>
                <c:pt idx="996">
                  <c:v>41621</c:v>
                </c:pt>
                <c:pt idx="997">
                  <c:v>41624</c:v>
                </c:pt>
                <c:pt idx="998">
                  <c:v>41625</c:v>
                </c:pt>
                <c:pt idx="999">
                  <c:v>41626</c:v>
                </c:pt>
                <c:pt idx="1000">
                  <c:v>41627</c:v>
                </c:pt>
                <c:pt idx="1001">
                  <c:v>41635</c:v>
                </c:pt>
                <c:pt idx="1002">
                  <c:v>41639</c:v>
                </c:pt>
                <c:pt idx="1003">
                  <c:v>41641</c:v>
                </c:pt>
                <c:pt idx="1004">
                  <c:v>41642</c:v>
                </c:pt>
                <c:pt idx="1005">
                  <c:v>41645</c:v>
                </c:pt>
                <c:pt idx="1006">
                  <c:v>41646</c:v>
                </c:pt>
                <c:pt idx="1007">
                  <c:v>41647</c:v>
                </c:pt>
                <c:pt idx="1008">
                  <c:v>41648</c:v>
                </c:pt>
                <c:pt idx="1009">
                  <c:v>41649</c:v>
                </c:pt>
                <c:pt idx="1010">
                  <c:v>41652</c:v>
                </c:pt>
                <c:pt idx="1011">
                  <c:v>41653</c:v>
                </c:pt>
                <c:pt idx="1012">
                  <c:v>41654</c:v>
                </c:pt>
                <c:pt idx="1013">
                  <c:v>41655</c:v>
                </c:pt>
                <c:pt idx="1014">
                  <c:v>41656</c:v>
                </c:pt>
                <c:pt idx="1015">
                  <c:v>41659</c:v>
                </c:pt>
                <c:pt idx="1016">
                  <c:v>41660</c:v>
                </c:pt>
                <c:pt idx="1017">
                  <c:v>41661</c:v>
                </c:pt>
                <c:pt idx="1018">
                  <c:v>41662</c:v>
                </c:pt>
                <c:pt idx="1019">
                  <c:v>41663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41673</c:v>
                </c:pt>
                <c:pt idx="1025">
                  <c:v>41674</c:v>
                </c:pt>
                <c:pt idx="1026">
                  <c:v>41675</c:v>
                </c:pt>
                <c:pt idx="1027">
                  <c:v>41676</c:v>
                </c:pt>
                <c:pt idx="1028">
                  <c:v>41677</c:v>
                </c:pt>
                <c:pt idx="1029">
                  <c:v>41680</c:v>
                </c:pt>
                <c:pt idx="1030">
                  <c:v>41681</c:v>
                </c:pt>
                <c:pt idx="1031">
                  <c:v>41682</c:v>
                </c:pt>
                <c:pt idx="1032">
                  <c:v>41683</c:v>
                </c:pt>
                <c:pt idx="1033">
                  <c:v>41684</c:v>
                </c:pt>
                <c:pt idx="1034">
                  <c:v>41687</c:v>
                </c:pt>
                <c:pt idx="1035">
                  <c:v>41688</c:v>
                </c:pt>
                <c:pt idx="1036">
                  <c:v>41689</c:v>
                </c:pt>
                <c:pt idx="1037">
                  <c:v>41690</c:v>
                </c:pt>
                <c:pt idx="1038">
                  <c:v>41691</c:v>
                </c:pt>
                <c:pt idx="1039">
                  <c:v>41694</c:v>
                </c:pt>
                <c:pt idx="1040">
                  <c:v>41695</c:v>
                </c:pt>
                <c:pt idx="1041">
                  <c:v>41696</c:v>
                </c:pt>
                <c:pt idx="1042">
                  <c:v>41697</c:v>
                </c:pt>
                <c:pt idx="1043">
                  <c:v>41702</c:v>
                </c:pt>
                <c:pt idx="1044">
                  <c:v>41703</c:v>
                </c:pt>
                <c:pt idx="1045">
                  <c:v>41704</c:v>
                </c:pt>
                <c:pt idx="1046">
                  <c:v>41705</c:v>
                </c:pt>
                <c:pt idx="1047">
                  <c:v>41708</c:v>
                </c:pt>
                <c:pt idx="1048">
                  <c:v>41709</c:v>
                </c:pt>
                <c:pt idx="1049">
                  <c:v>41710</c:v>
                </c:pt>
                <c:pt idx="1050">
                  <c:v>41711</c:v>
                </c:pt>
                <c:pt idx="1051">
                  <c:v>41715</c:v>
                </c:pt>
                <c:pt idx="1052">
                  <c:v>41716</c:v>
                </c:pt>
                <c:pt idx="1053">
                  <c:v>41717</c:v>
                </c:pt>
                <c:pt idx="1054">
                  <c:v>41718</c:v>
                </c:pt>
                <c:pt idx="1055">
                  <c:v>41719</c:v>
                </c:pt>
                <c:pt idx="1056">
                  <c:v>41722</c:v>
                </c:pt>
                <c:pt idx="1057">
                  <c:v>41723</c:v>
                </c:pt>
                <c:pt idx="1058">
                  <c:v>41724</c:v>
                </c:pt>
                <c:pt idx="1059">
                  <c:v>41725</c:v>
                </c:pt>
                <c:pt idx="1060">
                  <c:v>41726</c:v>
                </c:pt>
                <c:pt idx="1061">
                  <c:v>41729</c:v>
                </c:pt>
                <c:pt idx="1062">
                  <c:v>41730</c:v>
                </c:pt>
                <c:pt idx="1063">
                  <c:v>41731</c:v>
                </c:pt>
                <c:pt idx="1064">
                  <c:v>41732</c:v>
                </c:pt>
                <c:pt idx="1065">
                  <c:v>41733</c:v>
                </c:pt>
                <c:pt idx="1066">
                  <c:v>41736</c:v>
                </c:pt>
                <c:pt idx="1067">
                  <c:v>41737</c:v>
                </c:pt>
                <c:pt idx="1068">
                  <c:v>41738</c:v>
                </c:pt>
                <c:pt idx="1069">
                  <c:v>41739</c:v>
                </c:pt>
                <c:pt idx="1070">
                  <c:v>41740</c:v>
                </c:pt>
                <c:pt idx="1071">
                  <c:v>41743</c:v>
                </c:pt>
                <c:pt idx="1072">
                  <c:v>41744</c:v>
                </c:pt>
                <c:pt idx="1073">
                  <c:v>41745</c:v>
                </c:pt>
                <c:pt idx="1074">
                  <c:v>41746</c:v>
                </c:pt>
                <c:pt idx="1075">
                  <c:v>41750</c:v>
                </c:pt>
                <c:pt idx="1076">
                  <c:v>41751</c:v>
                </c:pt>
                <c:pt idx="1077">
                  <c:v>41752</c:v>
                </c:pt>
                <c:pt idx="1078">
                  <c:v>41753</c:v>
                </c:pt>
                <c:pt idx="1079">
                  <c:v>41754</c:v>
                </c:pt>
                <c:pt idx="1080">
                  <c:v>41757</c:v>
                </c:pt>
                <c:pt idx="1081">
                  <c:v>41758</c:v>
                </c:pt>
                <c:pt idx="1082">
                  <c:v>41761</c:v>
                </c:pt>
                <c:pt idx="1083">
                  <c:v>41764</c:v>
                </c:pt>
                <c:pt idx="1084">
                  <c:v>41765</c:v>
                </c:pt>
                <c:pt idx="1085">
                  <c:v>41766</c:v>
                </c:pt>
                <c:pt idx="1086">
                  <c:v>41767</c:v>
                </c:pt>
                <c:pt idx="1087">
                  <c:v>41768</c:v>
                </c:pt>
                <c:pt idx="1088">
                  <c:v>41771</c:v>
                </c:pt>
                <c:pt idx="1089">
                  <c:v>41772</c:v>
                </c:pt>
                <c:pt idx="1090">
                  <c:v>41773</c:v>
                </c:pt>
                <c:pt idx="1091">
                  <c:v>41774</c:v>
                </c:pt>
                <c:pt idx="1092">
                  <c:v>41775</c:v>
                </c:pt>
                <c:pt idx="1093">
                  <c:v>41778</c:v>
                </c:pt>
                <c:pt idx="1094">
                  <c:v>41779</c:v>
                </c:pt>
                <c:pt idx="1095">
                  <c:v>41780</c:v>
                </c:pt>
                <c:pt idx="1096">
                  <c:v>41781</c:v>
                </c:pt>
                <c:pt idx="1097">
                  <c:v>41782</c:v>
                </c:pt>
                <c:pt idx="1098">
                  <c:v>41785</c:v>
                </c:pt>
                <c:pt idx="1099">
                  <c:v>41786</c:v>
                </c:pt>
                <c:pt idx="1100">
                  <c:v>41787</c:v>
                </c:pt>
                <c:pt idx="1101">
                  <c:v>41788</c:v>
                </c:pt>
                <c:pt idx="1102">
                  <c:v>41789</c:v>
                </c:pt>
                <c:pt idx="1103">
                  <c:v>41792</c:v>
                </c:pt>
                <c:pt idx="1104">
                  <c:v>41793</c:v>
                </c:pt>
                <c:pt idx="1105">
                  <c:v>41794</c:v>
                </c:pt>
                <c:pt idx="1106">
                  <c:v>41795</c:v>
                </c:pt>
                <c:pt idx="1107">
                  <c:v>41796</c:v>
                </c:pt>
                <c:pt idx="1108">
                  <c:v>41799</c:v>
                </c:pt>
                <c:pt idx="1109">
                  <c:v>41800</c:v>
                </c:pt>
                <c:pt idx="1110">
                  <c:v>41801</c:v>
                </c:pt>
                <c:pt idx="1111">
                  <c:v>41802</c:v>
                </c:pt>
                <c:pt idx="1112">
                  <c:v>41803</c:v>
                </c:pt>
                <c:pt idx="1113">
                  <c:v>41806</c:v>
                </c:pt>
                <c:pt idx="1114">
                  <c:v>41807</c:v>
                </c:pt>
                <c:pt idx="1115">
                  <c:v>41808</c:v>
                </c:pt>
                <c:pt idx="1116">
                  <c:v>41809</c:v>
                </c:pt>
                <c:pt idx="1117">
                  <c:v>41810</c:v>
                </c:pt>
                <c:pt idx="1118">
                  <c:v>41813</c:v>
                </c:pt>
                <c:pt idx="1119">
                  <c:v>41814</c:v>
                </c:pt>
                <c:pt idx="1120">
                  <c:v>41815</c:v>
                </c:pt>
                <c:pt idx="1121">
                  <c:v>41816</c:v>
                </c:pt>
                <c:pt idx="1122">
                  <c:v>41817</c:v>
                </c:pt>
                <c:pt idx="1123">
                  <c:v>41820</c:v>
                </c:pt>
                <c:pt idx="1124">
                  <c:v>41821</c:v>
                </c:pt>
                <c:pt idx="1125">
                  <c:v>41822</c:v>
                </c:pt>
                <c:pt idx="1126">
                  <c:v>41823</c:v>
                </c:pt>
                <c:pt idx="1127">
                  <c:v>41824</c:v>
                </c:pt>
                <c:pt idx="1128">
                  <c:v>41827</c:v>
                </c:pt>
                <c:pt idx="1129">
                  <c:v>41828</c:v>
                </c:pt>
                <c:pt idx="1130">
                  <c:v>41829</c:v>
                </c:pt>
                <c:pt idx="1131">
                  <c:v>41830</c:v>
                </c:pt>
                <c:pt idx="1132">
                  <c:v>41831</c:v>
                </c:pt>
                <c:pt idx="1133">
                  <c:v>41834</c:v>
                </c:pt>
                <c:pt idx="1134">
                  <c:v>41835</c:v>
                </c:pt>
                <c:pt idx="1135">
                  <c:v>41836</c:v>
                </c:pt>
                <c:pt idx="1136">
                  <c:v>41837</c:v>
                </c:pt>
                <c:pt idx="1137">
                  <c:v>41838</c:v>
                </c:pt>
                <c:pt idx="1138">
                  <c:v>41841</c:v>
                </c:pt>
                <c:pt idx="1139">
                  <c:v>41842</c:v>
                </c:pt>
                <c:pt idx="1140">
                  <c:v>41843</c:v>
                </c:pt>
                <c:pt idx="1141">
                  <c:v>41844</c:v>
                </c:pt>
                <c:pt idx="1142">
                  <c:v>41845</c:v>
                </c:pt>
                <c:pt idx="1143">
                  <c:v>41848</c:v>
                </c:pt>
                <c:pt idx="1144">
                  <c:v>41849</c:v>
                </c:pt>
                <c:pt idx="1145">
                  <c:v>41850</c:v>
                </c:pt>
                <c:pt idx="1146">
                  <c:v>41851</c:v>
                </c:pt>
                <c:pt idx="1147">
                  <c:v>41852</c:v>
                </c:pt>
                <c:pt idx="1148">
                  <c:v>41855</c:v>
                </c:pt>
                <c:pt idx="1149">
                  <c:v>41856</c:v>
                </c:pt>
                <c:pt idx="1150">
                  <c:v>41857</c:v>
                </c:pt>
                <c:pt idx="1151">
                  <c:v>41858</c:v>
                </c:pt>
                <c:pt idx="1152">
                  <c:v>41859</c:v>
                </c:pt>
                <c:pt idx="1153">
                  <c:v>41862</c:v>
                </c:pt>
                <c:pt idx="1154">
                  <c:v>41863</c:v>
                </c:pt>
                <c:pt idx="1155">
                  <c:v>41864</c:v>
                </c:pt>
                <c:pt idx="1156">
                  <c:v>41865</c:v>
                </c:pt>
                <c:pt idx="1157">
                  <c:v>41866</c:v>
                </c:pt>
                <c:pt idx="1158">
                  <c:v>41869</c:v>
                </c:pt>
                <c:pt idx="1159">
                  <c:v>41870</c:v>
                </c:pt>
                <c:pt idx="1160">
                  <c:v>41871</c:v>
                </c:pt>
                <c:pt idx="1161">
                  <c:v>41872</c:v>
                </c:pt>
                <c:pt idx="1162">
                  <c:v>41873</c:v>
                </c:pt>
                <c:pt idx="1163">
                  <c:v>41876</c:v>
                </c:pt>
                <c:pt idx="1164">
                  <c:v>41877</c:v>
                </c:pt>
                <c:pt idx="1165">
                  <c:v>41878</c:v>
                </c:pt>
                <c:pt idx="1166">
                  <c:v>41879</c:v>
                </c:pt>
                <c:pt idx="1167">
                  <c:v>41880</c:v>
                </c:pt>
                <c:pt idx="1168">
                  <c:v>41883</c:v>
                </c:pt>
                <c:pt idx="1169">
                  <c:v>41884</c:v>
                </c:pt>
                <c:pt idx="1170">
                  <c:v>41885</c:v>
                </c:pt>
                <c:pt idx="1171">
                  <c:v>41886</c:v>
                </c:pt>
                <c:pt idx="1172">
                  <c:v>41887</c:v>
                </c:pt>
                <c:pt idx="1173">
                  <c:v>41890</c:v>
                </c:pt>
                <c:pt idx="1174">
                  <c:v>41891</c:v>
                </c:pt>
                <c:pt idx="1175">
                  <c:v>41892</c:v>
                </c:pt>
                <c:pt idx="1176">
                  <c:v>41893</c:v>
                </c:pt>
                <c:pt idx="1177">
                  <c:v>41894</c:v>
                </c:pt>
                <c:pt idx="1178">
                  <c:v>41897</c:v>
                </c:pt>
                <c:pt idx="1179">
                  <c:v>41898</c:v>
                </c:pt>
                <c:pt idx="1180">
                  <c:v>41899</c:v>
                </c:pt>
                <c:pt idx="1181">
                  <c:v>41900</c:v>
                </c:pt>
                <c:pt idx="1182">
                  <c:v>41901</c:v>
                </c:pt>
                <c:pt idx="1183">
                  <c:v>41904</c:v>
                </c:pt>
                <c:pt idx="1184">
                  <c:v>41905</c:v>
                </c:pt>
                <c:pt idx="1185">
                  <c:v>41906</c:v>
                </c:pt>
                <c:pt idx="1186">
                  <c:v>41907</c:v>
                </c:pt>
                <c:pt idx="1187">
                  <c:v>41908</c:v>
                </c:pt>
                <c:pt idx="1188">
                  <c:v>41911</c:v>
                </c:pt>
                <c:pt idx="1189">
                  <c:v>41912</c:v>
                </c:pt>
                <c:pt idx="1190">
                  <c:v>41913</c:v>
                </c:pt>
                <c:pt idx="1191">
                  <c:v>41914</c:v>
                </c:pt>
                <c:pt idx="1192">
                  <c:v>41915</c:v>
                </c:pt>
                <c:pt idx="1193">
                  <c:v>41918</c:v>
                </c:pt>
                <c:pt idx="1194">
                  <c:v>41919</c:v>
                </c:pt>
                <c:pt idx="1195">
                  <c:v>41920</c:v>
                </c:pt>
                <c:pt idx="1196">
                  <c:v>41921</c:v>
                </c:pt>
                <c:pt idx="1197">
                  <c:v>41922</c:v>
                </c:pt>
                <c:pt idx="1198">
                  <c:v>41925</c:v>
                </c:pt>
                <c:pt idx="1199">
                  <c:v>41926</c:v>
                </c:pt>
                <c:pt idx="1200">
                  <c:v>41927</c:v>
                </c:pt>
                <c:pt idx="1201">
                  <c:v>41928</c:v>
                </c:pt>
                <c:pt idx="1202">
                  <c:v>41929</c:v>
                </c:pt>
                <c:pt idx="1203">
                  <c:v>41932</c:v>
                </c:pt>
                <c:pt idx="1204">
                  <c:v>41933</c:v>
                </c:pt>
                <c:pt idx="1205">
                  <c:v>41934</c:v>
                </c:pt>
                <c:pt idx="1206">
                  <c:v>41935</c:v>
                </c:pt>
                <c:pt idx="1207">
                  <c:v>41936</c:v>
                </c:pt>
                <c:pt idx="1208">
                  <c:v>41939</c:v>
                </c:pt>
                <c:pt idx="1209">
                  <c:v>41940</c:v>
                </c:pt>
                <c:pt idx="1210">
                  <c:v>41941</c:v>
                </c:pt>
                <c:pt idx="1211">
                  <c:v>41942</c:v>
                </c:pt>
                <c:pt idx="1212">
                  <c:v>41943</c:v>
                </c:pt>
                <c:pt idx="1213">
                  <c:v>41946</c:v>
                </c:pt>
                <c:pt idx="1214">
                  <c:v>41947</c:v>
                </c:pt>
                <c:pt idx="1215">
                  <c:v>41948</c:v>
                </c:pt>
                <c:pt idx="1216">
                  <c:v>41949</c:v>
                </c:pt>
                <c:pt idx="1217">
                  <c:v>41950</c:v>
                </c:pt>
                <c:pt idx="1218">
                  <c:v>41953</c:v>
                </c:pt>
                <c:pt idx="1219">
                  <c:v>41954</c:v>
                </c:pt>
                <c:pt idx="1220">
                  <c:v>41955</c:v>
                </c:pt>
                <c:pt idx="1221">
                  <c:v>41956</c:v>
                </c:pt>
                <c:pt idx="1222">
                  <c:v>41957</c:v>
                </c:pt>
                <c:pt idx="1223">
                  <c:v>41960</c:v>
                </c:pt>
                <c:pt idx="1224">
                  <c:v>41961</c:v>
                </c:pt>
                <c:pt idx="1225">
                  <c:v>41962</c:v>
                </c:pt>
                <c:pt idx="1226">
                  <c:v>41963</c:v>
                </c:pt>
                <c:pt idx="1227">
                  <c:v>41964</c:v>
                </c:pt>
                <c:pt idx="1228">
                  <c:v>41967</c:v>
                </c:pt>
                <c:pt idx="1229">
                  <c:v>41968</c:v>
                </c:pt>
                <c:pt idx="1230">
                  <c:v>41969</c:v>
                </c:pt>
                <c:pt idx="1231">
                  <c:v>41970</c:v>
                </c:pt>
                <c:pt idx="1232">
                  <c:v>41971</c:v>
                </c:pt>
                <c:pt idx="1233">
                  <c:v>41974</c:v>
                </c:pt>
                <c:pt idx="1234">
                  <c:v>41975</c:v>
                </c:pt>
                <c:pt idx="1235">
                  <c:v>41976</c:v>
                </c:pt>
                <c:pt idx="1236">
                  <c:v>41977</c:v>
                </c:pt>
                <c:pt idx="1237">
                  <c:v>41978</c:v>
                </c:pt>
                <c:pt idx="1238">
                  <c:v>41981</c:v>
                </c:pt>
                <c:pt idx="1239">
                  <c:v>41982</c:v>
                </c:pt>
                <c:pt idx="1240">
                  <c:v>41983</c:v>
                </c:pt>
                <c:pt idx="1241">
                  <c:v>41984</c:v>
                </c:pt>
                <c:pt idx="1242">
                  <c:v>41985</c:v>
                </c:pt>
                <c:pt idx="1243">
                  <c:v>41988</c:v>
                </c:pt>
                <c:pt idx="1244">
                  <c:v>41989</c:v>
                </c:pt>
                <c:pt idx="1245">
                  <c:v>41990</c:v>
                </c:pt>
                <c:pt idx="1246">
                  <c:v>41991</c:v>
                </c:pt>
                <c:pt idx="1247">
                  <c:v>41992</c:v>
                </c:pt>
                <c:pt idx="1248">
                  <c:v>41995</c:v>
                </c:pt>
                <c:pt idx="1249">
                  <c:v>41996</c:v>
                </c:pt>
                <c:pt idx="1250">
                  <c:v>41997</c:v>
                </c:pt>
                <c:pt idx="1251">
                  <c:v>42002</c:v>
                </c:pt>
                <c:pt idx="1252">
                  <c:v>42003</c:v>
                </c:pt>
                <c:pt idx="1253">
                  <c:v>42004</c:v>
                </c:pt>
                <c:pt idx="1254">
                  <c:v>42006</c:v>
                </c:pt>
                <c:pt idx="1255">
                  <c:v>42009</c:v>
                </c:pt>
                <c:pt idx="1256">
                  <c:v>42010</c:v>
                </c:pt>
                <c:pt idx="1257">
                  <c:v>42011</c:v>
                </c:pt>
                <c:pt idx="1258">
                  <c:v>42012</c:v>
                </c:pt>
                <c:pt idx="1259">
                  <c:v>42013</c:v>
                </c:pt>
                <c:pt idx="1260">
                  <c:v>42016</c:v>
                </c:pt>
                <c:pt idx="1261">
                  <c:v>42017</c:v>
                </c:pt>
                <c:pt idx="1262">
                  <c:v>42018</c:v>
                </c:pt>
                <c:pt idx="1263">
                  <c:v>42019</c:v>
                </c:pt>
                <c:pt idx="1264">
                  <c:v>42020</c:v>
                </c:pt>
                <c:pt idx="1265">
                  <c:v>42023</c:v>
                </c:pt>
                <c:pt idx="1266">
                  <c:v>42024</c:v>
                </c:pt>
                <c:pt idx="1267">
                  <c:v>42025</c:v>
                </c:pt>
                <c:pt idx="1268">
                  <c:v>42026</c:v>
                </c:pt>
                <c:pt idx="1269">
                  <c:v>42027</c:v>
                </c:pt>
                <c:pt idx="1270">
                  <c:v>42030</c:v>
                </c:pt>
                <c:pt idx="1271">
                  <c:v>42031</c:v>
                </c:pt>
                <c:pt idx="1272">
                  <c:v>42032</c:v>
                </c:pt>
                <c:pt idx="1273">
                  <c:v>42033</c:v>
                </c:pt>
                <c:pt idx="1274">
                  <c:v>42034</c:v>
                </c:pt>
                <c:pt idx="1275">
                  <c:v>42037</c:v>
                </c:pt>
                <c:pt idx="1276">
                  <c:v>42038</c:v>
                </c:pt>
                <c:pt idx="1277">
                  <c:v>42039</c:v>
                </c:pt>
                <c:pt idx="1278">
                  <c:v>42040</c:v>
                </c:pt>
                <c:pt idx="1279">
                  <c:v>42041</c:v>
                </c:pt>
                <c:pt idx="1280">
                  <c:v>42044</c:v>
                </c:pt>
                <c:pt idx="1281">
                  <c:v>42045</c:v>
                </c:pt>
                <c:pt idx="1282">
                  <c:v>42046</c:v>
                </c:pt>
                <c:pt idx="1283">
                  <c:v>42047</c:v>
                </c:pt>
                <c:pt idx="1284">
                  <c:v>42048</c:v>
                </c:pt>
                <c:pt idx="1285">
                  <c:v>42051</c:v>
                </c:pt>
                <c:pt idx="1286">
                  <c:v>42052</c:v>
                </c:pt>
                <c:pt idx="1287">
                  <c:v>42053</c:v>
                </c:pt>
                <c:pt idx="1288">
                  <c:v>42054</c:v>
                </c:pt>
                <c:pt idx="1289">
                  <c:v>42055</c:v>
                </c:pt>
                <c:pt idx="1290">
                  <c:v>42058</c:v>
                </c:pt>
                <c:pt idx="1291">
                  <c:v>42059</c:v>
                </c:pt>
                <c:pt idx="1292">
                  <c:v>42060</c:v>
                </c:pt>
                <c:pt idx="1293">
                  <c:v>42061</c:v>
                </c:pt>
                <c:pt idx="1294">
                  <c:v>42062</c:v>
                </c:pt>
                <c:pt idx="1295">
                  <c:v>42065</c:v>
                </c:pt>
                <c:pt idx="1296">
                  <c:v>42066</c:v>
                </c:pt>
                <c:pt idx="1297">
                  <c:v>42067</c:v>
                </c:pt>
                <c:pt idx="1298">
                  <c:v>42068</c:v>
                </c:pt>
                <c:pt idx="1299">
                  <c:v>42069</c:v>
                </c:pt>
                <c:pt idx="1300">
                  <c:v>42072</c:v>
                </c:pt>
                <c:pt idx="1301">
                  <c:v>42073</c:v>
                </c:pt>
                <c:pt idx="1302">
                  <c:v>42074</c:v>
                </c:pt>
                <c:pt idx="1303">
                  <c:v>42075</c:v>
                </c:pt>
                <c:pt idx="1304">
                  <c:v>42076</c:v>
                </c:pt>
                <c:pt idx="1305">
                  <c:v>42079</c:v>
                </c:pt>
                <c:pt idx="1306">
                  <c:v>42080</c:v>
                </c:pt>
                <c:pt idx="1307">
                  <c:v>42081</c:v>
                </c:pt>
                <c:pt idx="1308">
                  <c:v>42082</c:v>
                </c:pt>
                <c:pt idx="1309">
                  <c:v>42083</c:v>
                </c:pt>
                <c:pt idx="1310">
                  <c:v>42086</c:v>
                </c:pt>
                <c:pt idx="1311">
                  <c:v>42087</c:v>
                </c:pt>
                <c:pt idx="1312">
                  <c:v>42088</c:v>
                </c:pt>
                <c:pt idx="1313">
                  <c:v>42089</c:v>
                </c:pt>
                <c:pt idx="1314">
                  <c:v>42090</c:v>
                </c:pt>
                <c:pt idx="1315">
                  <c:v>42093</c:v>
                </c:pt>
                <c:pt idx="1316">
                  <c:v>42094</c:v>
                </c:pt>
                <c:pt idx="1317">
                  <c:v>42095</c:v>
                </c:pt>
                <c:pt idx="1318">
                  <c:v>42096</c:v>
                </c:pt>
                <c:pt idx="1319">
                  <c:v>42100</c:v>
                </c:pt>
                <c:pt idx="1320">
                  <c:v>42101</c:v>
                </c:pt>
                <c:pt idx="1321">
                  <c:v>42102</c:v>
                </c:pt>
                <c:pt idx="1322">
                  <c:v>42103</c:v>
                </c:pt>
                <c:pt idx="1323">
                  <c:v>42104</c:v>
                </c:pt>
                <c:pt idx="1324">
                  <c:v>42107</c:v>
                </c:pt>
                <c:pt idx="1325">
                  <c:v>42108</c:v>
                </c:pt>
                <c:pt idx="1326">
                  <c:v>42109</c:v>
                </c:pt>
                <c:pt idx="1327">
                  <c:v>42110</c:v>
                </c:pt>
                <c:pt idx="1328">
                  <c:v>42111</c:v>
                </c:pt>
                <c:pt idx="1329">
                  <c:v>42114</c:v>
                </c:pt>
                <c:pt idx="1330">
                  <c:v>42115</c:v>
                </c:pt>
                <c:pt idx="1331">
                  <c:v>42116</c:v>
                </c:pt>
                <c:pt idx="1332">
                  <c:v>42117</c:v>
                </c:pt>
                <c:pt idx="1333">
                  <c:v>42118</c:v>
                </c:pt>
                <c:pt idx="1334">
                  <c:v>42121</c:v>
                </c:pt>
                <c:pt idx="1335">
                  <c:v>42122</c:v>
                </c:pt>
                <c:pt idx="1336">
                  <c:v>42123</c:v>
                </c:pt>
                <c:pt idx="1337">
                  <c:v>42124</c:v>
                </c:pt>
                <c:pt idx="1338">
                  <c:v>42125</c:v>
                </c:pt>
                <c:pt idx="1339">
                  <c:v>42128</c:v>
                </c:pt>
                <c:pt idx="1340">
                  <c:v>42129</c:v>
                </c:pt>
                <c:pt idx="1341">
                  <c:v>42130</c:v>
                </c:pt>
                <c:pt idx="1342">
                  <c:v>42131</c:v>
                </c:pt>
                <c:pt idx="1343">
                  <c:v>42132</c:v>
                </c:pt>
                <c:pt idx="1344">
                  <c:v>42135</c:v>
                </c:pt>
                <c:pt idx="1345">
                  <c:v>42136</c:v>
                </c:pt>
                <c:pt idx="1346">
                  <c:v>42137</c:v>
                </c:pt>
                <c:pt idx="1347">
                  <c:v>42138</c:v>
                </c:pt>
                <c:pt idx="1348">
                  <c:v>42139</c:v>
                </c:pt>
                <c:pt idx="1349">
                  <c:v>42142</c:v>
                </c:pt>
                <c:pt idx="1350">
                  <c:v>42143</c:v>
                </c:pt>
                <c:pt idx="1351">
                  <c:v>42144</c:v>
                </c:pt>
                <c:pt idx="1352">
                  <c:v>42145</c:v>
                </c:pt>
                <c:pt idx="1353">
                  <c:v>42146</c:v>
                </c:pt>
                <c:pt idx="1354">
                  <c:v>42150</c:v>
                </c:pt>
                <c:pt idx="1355">
                  <c:v>42151</c:v>
                </c:pt>
                <c:pt idx="1356">
                  <c:v>42152</c:v>
                </c:pt>
                <c:pt idx="1357">
                  <c:v>42153</c:v>
                </c:pt>
                <c:pt idx="1358">
                  <c:v>42157</c:v>
                </c:pt>
                <c:pt idx="1359">
                  <c:v>42158</c:v>
                </c:pt>
                <c:pt idx="1360">
                  <c:v>42159</c:v>
                </c:pt>
                <c:pt idx="1361">
                  <c:v>42160</c:v>
                </c:pt>
                <c:pt idx="1362">
                  <c:v>42163</c:v>
                </c:pt>
                <c:pt idx="1363">
                  <c:v>42164</c:v>
                </c:pt>
                <c:pt idx="1364">
                  <c:v>42165</c:v>
                </c:pt>
                <c:pt idx="1365">
                  <c:v>42166</c:v>
                </c:pt>
                <c:pt idx="1366">
                  <c:v>42167</c:v>
                </c:pt>
                <c:pt idx="1367">
                  <c:v>42170</c:v>
                </c:pt>
                <c:pt idx="1368">
                  <c:v>42171</c:v>
                </c:pt>
                <c:pt idx="1369">
                  <c:v>42172</c:v>
                </c:pt>
                <c:pt idx="1370">
                  <c:v>42173</c:v>
                </c:pt>
                <c:pt idx="1371">
                  <c:v>42174</c:v>
                </c:pt>
                <c:pt idx="1372">
                  <c:v>42177</c:v>
                </c:pt>
                <c:pt idx="1373">
                  <c:v>42178</c:v>
                </c:pt>
                <c:pt idx="1374">
                  <c:v>42179</c:v>
                </c:pt>
                <c:pt idx="1375">
                  <c:v>42180</c:v>
                </c:pt>
                <c:pt idx="1376">
                  <c:v>42181</c:v>
                </c:pt>
                <c:pt idx="1377">
                  <c:v>42184</c:v>
                </c:pt>
                <c:pt idx="1378">
                  <c:v>42185</c:v>
                </c:pt>
                <c:pt idx="1379">
                  <c:v>42186</c:v>
                </c:pt>
                <c:pt idx="1380">
                  <c:v>42187</c:v>
                </c:pt>
                <c:pt idx="1381">
                  <c:v>42188</c:v>
                </c:pt>
                <c:pt idx="1382">
                  <c:v>42191</c:v>
                </c:pt>
                <c:pt idx="1383">
                  <c:v>42192</c:v>
                </c:pt>
                <c:pt idx="1384">
                  <c:v>42193</c:v>
                </c:pt>
                <c:pt idx="1385">
                  <c:v>42194</c:v>
                </c:pt>
                <c:pt idx="1386">
                  <c:v>42195</c:v>
                </c:pt>
                <c:pt idx="1387">
                  <c:v>42198</c:v>
                </c:pt>
                <c:pt idx="1388">
                  <c:v>42199</c:v>
                </c:pt>
                <c:pt idx="1389">
                  <c:v>42200</c:v>
                </c:pt>
                <c:pt idx="1390">
                  <c:v>42201</c:v>
                </c:pt>
                <c:pt idx="1391">
                  <c:v>42205</c:v>
                </c:pt>
                <c:pt idx="1392">
                  <c:v>42206</c:v>
                </c:pt>
                <c:pt idx="1393">
                  <c:v>42207</c:v>
                </c:pt>
                <c:pt idx="1394">
                  <c:v>42208</c:v>
                </c:pt>
                <c:pt idx="1395">
                  <c:v>42209</c:v>
                </c:pt>
                <c:pt idx="1396">
                  <c:v>42212</c:v>
                </c:pt>
                <c:pt idx="1397">
                  <c:v>42213</c:v>
                </c:pt>
                <c:pt idx="1398">
                  <c:v>42214</c:v>
                </c:pt>
                <c:pt idx="1399">
                  <c:v>42215</c:v>
                </c:pt>
                <c:pt idx="1400">
                  <c:v>42216</c:v>
                </c:pt>
                <c:pt idx="1401">
                  <c:v>42219</c:v>
                </c:pt>
                <c:pt idx="1402">
                  <c:v>42220</c:v>
                </c:pt>
                <c:pt idx="1403">
                  <c:v>42221</c:v>
                </c:pt>
                <c:pt idx="1404">
                  <c:v>42222</c:v>
                </c:pt>
                <c:pt idx="1405">
                  <c:v>42227</c:v>
                </c:pt>
                <c:pt idx="1406">
                  <c:v>42228</c:v>
                </c:pt>
                <c:pt idx="1407">
                  <c:v>42229</c:v>
                </c:pt>
                <c:pt idx="1408">
                  <c:v>42230</c:v>
                </c:pt>
                <c:pt idx="1409">
                  <c:v>42233</c:v>
                </c:pt>
                <c:pt idx="1410">
                  <c:v>42234</c:v>
                </c:pt>
                <c:pt idx="1411">
                  <c:v>42235</c:v>
                </c:pt>
                <c:pt idx="1412">
                  <c:v>42236</c:v>
                </c:pt>
                <c:pt idx="1413">
                  <c:v>42237</c:v>
                </c:pt>
                <c:pt idx="1414">
                  <c:v>42240</c:v>
                </c:pt>
                <c:pt idx="1415">
                  <c:v>42241</c:v>
                </c:pt>
                <c:pt idx="1416">
                  <c:v>42242</c:v>
                </c:pt>
                <c:pt idx="1417">
                  <c:v>42243</c:v>
                </c:pt>
                <c:pt idx="1418">
                  <c:v>42244</c:v>
                </c:pt>
                <c:pt idx="1419">
                  <c:v>42247</c:v>
                </c:pt>
                <c:pt idx="1420">
                  <c:v>42248</c:v>
                </c:pt>
                <c:pt idx="1421">
                  <c:v>42249</c:v>
                </c:pt>
                <c:pt idx="1422">
                  <c:v>42250</c:v>
                </c:pt>
                <c:pt idx="1423">
                  <c:v>42251</c:v>
                </c:pt>
                <c:pt idx="1424">
                  <c:v>42254</c:v>
                </c:pt>
                <c:pt idx="1425">
                  <c:v>42255</c:v>
                </c:pt>
                <c:pt idx="1426">
                  <c:v>42256</c:v>
                </c:pt>
                <c:pt idx="1427">
                  <c:v>42257</c:v>
                </c:pt>
                <c:pt idx="1428">
                  <c:v>42261</c:v>
                </c:pt>
                <c:pt idx="1429">
                  <c:v>42262</c:v>
                </c:pt>
                <c:pt idx="1430">
                  <c:v>42263</c:v>
                </c:pt>
                <c:pt idx="1431">
                  <c:v>42264</c:v>
                </c:pt>
                <c:pt idx="1432">
                  <c:v>42265</c:v>
                </c:pt>
                <c:pt idx="1433">
                  <c:v>42268</c:v>
                </c:pt>
                <c:pt idx="1434">
                  <c:v>42269</c:v>
                </c:pt>
                <c:pt idx="1435">
                  <c:v>42270</c:v>
                </c:pt>
                <c:pt idx="1436">
                  <c:v>42272</c:v>
                </c:pt>
                <c:pt idx="1437">
                  <c:v>42275</c:v>
                </c:pt>
                <c:pt idx="1438">
                  <c:v>42276</c:v>
                </c:pt>
                <c:pt idx="1439">
                  <c:v>42277</c:v>
                </c:pt>
                <c:pt idx="1440">
                  <c:v>42278</c:v>
                </c:pt>
                <c:pt idx="1441">
                  <c:v>42279</c:v>
                </c:pt>
                <c:pt idx="1442">
                  <c:v>42282</c:v>
                </c:pt>
                <c:pt idx="1443">
                  <c:v>42283</c:v>
                </c:pt>
                <c:pt idx="1444">
                  <c:v>42284</c:v>
                </c:pt>
                <c:pt idx="1445">
                  <c:v>42285</c:v>
                </c:pt>
                <c:pt idx="1446">
                  <c:v>42286</c:v>
                </c:pt>
                <c:pt idx="1447">
                  <c:v>42289</c:v>
                </c:pt>
                <c:pt idx="1448">
                  <c:v>42290</c:v>
                </c:pt>
                <c:pt idx="1449">
                  <c:v>42291</c:v>
                </c:pt>
                <c:pt idx="1450">
                  <c:v>42292</c:v>
                </c:pt>
                <c:pt idx="1451">
                  <c:v>42293</c:v>
                </c:pt>
                <c:pt idx="1452">
                  <c:v>42296</c:v>
                </c:pt>
                <c:pt idx="1453">
                  <c:v>42297</c:v>
                </c:pt>
                <c:pt idx="1454">
                  <c:v>42298</c:v>
                </c:pt>
                <c:pt idx="1455">
                  <c:v>42299</c:v>
                </c:pt>
                <c:pt idx="1456">
                  <c:v>42300</c:v>
                </c:pt>
                <c:pt idx="1457">
                  <c:v>42303</c:v>
                </c:pt>
                <c:pt idx="1458">
                  <c:v>42304</c:v>
                </c:pt>
                <c:pt idx="1459">
                  <c:v>42305</c:v>
                </c:pt>
                <c:pt idx="1460">
                  <c:v>42306</c:v>
                </c:pt>
                <c:pt idx="1461">
                  <c:v>42307</c:v>
                </c:pt>
                <c:pt idx="1462">
                  <c:v>42310</c:v>
                </c:pt>
                <c:pt idx="1463">
                  <c:v>42311</c:v>
                </c:pt>
                <c:pt idx="1464">
                  <c:v>42312</c:v>
                </c:pt>
                <c:pt idx="1465">
                  <c:v>42313</c:v>
                </c:pt>
                <c:pt idx="1466">
                  <c:v>42314</c:v>
                </c:pt>
                <c:pt idx="1467">
                  <c:v>42317</c:v>
                </c:pt>
                <c:pt idx="1468">
                  <c:v>42319</c:v>
                </c:pt>
                <c:pt idx="1469">
                  <c:v>42320</c:v>
                </c:pt>
                <c:pt idx="1470">
                  <c:v>42321</c:v>
                </c:pt>
                <c:pt idx="1471">
                  <c:v>42324</c:v>
                </c:pt>
                <c:pt idx="1472">
                  <c:v>42325</c:v>
                </c:pt>
                <c:pt idx="1473">
                  <c:v>42326</c:v>
                </c:pt>
                <c:pt idx="1474">
                  <c:v>42327</c:v>
                </c:pt>
                <c:pt idx="1475">
                  <c:v>42328</c:v>
                </c:pt>
                <c:pt idx="1476">
                  <c:v>42331</c:v>
                </c:pt>
                <c:pt idx="1477">
                  <c:v>42332</c:v>
                </c:pt>
                <c:pt idx="1478">
                  <c:v>42333</c:v>
                </c:pt>
                <c:pt idx="1479">
                  <c:v>42334</c:v>
                </c:pt>
                <c:pt idx="1480">
                  <c:v>42335</c:v>
                </c:pt>
                <c:pt idx="1481">
                  <c:v>42338</c:v>
                </c:pt>
                <c:pt idx="1482">
                  <c:v>42339</c:v>
                </c:pt>
                <c:pt idx="1483">
                  <c:v>42340</c:v>
                </c:pt>
                <c:pt idx="1484">
                  <c:v>42341</c:v>
                </c:pt>
                <c:pt idx="1485">
                  <c:v>42342</c:v>
                </c:pt>
                <c:pt idx="1486">
                  <c:v>42345</c:v>
                </c:pt>
                <c:pt idx="1487">
                  <c:v>42346</c:v>
                </c:pt>
                <c:pt idx="1488">
                  <c:v>42347</c:v>
                </c:pt>
                <c:pt idx="1489">
                  <c:v>42348</c:v>
                </c:pt>
                <c:pt idx="1490">
                  <c:v>42349</c:v>
                </c:pt>
                <c:pt idx="1491">
                  <c:v>42352</c:v>
                </c:pt>
                <c:pt idx="1492">
                  <c:v>42353</c:v>
                </c:pt>
                <c:pt idx="1493">
                  <c:v>42354</c:v>
                </c:pt>
                <c:pt idx="1494">
                  <c:v>42355</c:v>
                </c:pt>
                <c:pt idx="1495">
                  <c:v>42356</c:v>
                </c:pt>
                <c:pt idx="1496">
                  <c:v>42359</c:v>
                </c:pt>
                <c:pt idx="1497">
                  <c:v>42360</c:v>
                </c:pt>
                <c:pt idx="1498">
                  <c:v>42361</c:v>
                </c:pt>
                <c:pt idx="1499">
                  <c:v>42362</c:v>
                </c:pt>
                <c:pt idx="1500">
                  <c:v>42366</c:v>
                </c:pt>
                <c:pt idx="1501">
                  <c:v>42367</c:v>
                </c:pt>
                <c:pt idx="1502">
                  <c:v>42368</c:v>
                </c:pt>
                <c:pt idx="1503">
                  <c:v>42369</c:v>
                </c:pt>
                <c:pt idx="1504">
                  <c:v>42370</c:v>
                </c:pt>
                <c:pt idx="1505">
                  <c:v>42374</c:v>
                </c:pt>
                <c:pt idx="1506">
                  <c:v>42375</c:v>
                </c:pt>
                <c:pt idx="1507">
                  <c:v>42376</c:v>
                </c:pt>
                <c:pt idx="1508">
                  <c:v>42377</c:v>
                </c:pt>
                <c:pt idx="1509">
                  <c:v>42380</c:v>
                </c:pt>
                <c:pt idx="1510">
                  <c:v>42381</c:v>
                </c:pt>
                <c:pt idx="1511">
                  <c:v>42382</c:v>
                </c:pt>
                <c:pt idx="1512">
                  <c:v>42383</c:v>
                </c:pt>
                <c:pt idx="1513">
                  <c:v>42384</c:v>
                </c:pt>
                <c:pt idx="1514">
                  <c:v>42387</c:v>
                </c:pt>
                <c:pt idx="1515">
                  <c:v>42388</c:v>
                </c:pt>
                <c:pt idx="1516">
                  <c:v>42389</c:v>
                </c:pt>
                <c:pt idx="1517">
                  <c:v>42390</c:v>
                </c:pt>
                <c:pt idx="1518">
                  <c:v>42391</c:v>
                </c:pt>
                <c:pt idx="1519">
                  <c:v>42394</c:v>
                </c:pt>
                <c:pt idx="1520">
                  <c:v>42395</c:v>
                </c:pt>
                <c:pt idx="1521">
                  <c:v>42396</c:v>
                </c:pt>
                <c:pt idx="1522">
                  <c:v>42397</c:v>
                </c:pt>
                <c:pt idx="1523">
                  <c:v>42398</c:v>
                </c:pt>
                <c:pt idx="1524">
                  <c:v>42401</c:v>
                </c:pt>
                <c:pt idx="1525">
                  <c:v>42402</c:v>
                </c:pt>
                <c:pt idx="1526">
                  <c:v>42403</c:v>
                </c:pt>
                <c:pt idx="1527">
                  <c:v>42404</c:v>
                </c:pt>
                <c:pt idx="1528">
                  <c:v>42405</c:v>
                </c:pt>
                <c:pt idx="1529">
                  <c:v>42410</c:v>
                </c:pt>
                <c:pt idx="1530">
                  <c:v>42411</c:v>
                </c:pt>
                <c:pt idx="1531">
                  <c:v>42412</c:v>
                </c:pt>
                <c:pt idx="1532">
                  <c:v>42415</c:v>
                </c:pt>
                <c:pt idx="1533">
                  <c:v>42416</c:v>
                </c:pt>
                <c:pt idx="1534">
                  <c:v>42417</c:v>
                </c:pt>
                <c:pt idx="1535">
                  <c:v>42418</c:v>
                </c:pt>
                <c:pt idx="1536">
                  <c:v>42419</c:v>
                </c:pt>
                <c:pt idx="1537">
                  <c:v>42422</c:v>
                </c:pt>
                <c:pt idx="1538">
                  <c:v>42423</c:v>
                </c:pt>
                <c:pt idx="1539">
                  <c:v>42424</c:v>
                </c:pt>
                <c:pt idx="1540">
                  <c:v>42425</c:v>
                </c:pt>
                <c:pt idx="1541">
                  <c:v>42426</c:v>
                </c:pt>
                <c:pt idx="1542">
                  <c:v>42429</c:v>
                </c:pt>
                <c:pt idx="1543">
                  <c:v>42430</c:v>
                </c:pt>
                <c:pt idx="1544">
                  <c:v>42431</c:v>
                </c:pt>
                <c:pt idx="1545">
                  <c:v>42432</c:v>
                </c:pt>
                <c:pt idx="1546">
                  <c:v>42433</c:v>
                </c:pt>
                <c:pt idx="1547">
                  <c:v>42436</c:v>
                </c:pt>
                <c:pt idx="1548">
                  <c:v>42437</c:v>
                </c:pt>
                <c:pt idx="1549">
                  <c:v>42438</c:v>
                </c:pt>
                <c:pt idx="1550">
                  <c:v>42439</c:v>
                </c:pt>
                <c:pt idx="1551">
                  <c:v>42440</c:v>
                </c:pt>
                <c:pt idx="1552">
                  <c:v>42443</c:v>
                </c:pt>
                <c:pt idx="1553">
                  <c:v>42444</c:v>
                </c:pt>
                <c:pt idx="1554">
                  <c:v>42445</c:v>
                </c:pt>
                <c:pt idx="1555">
                  <c:v>42446</c:v>
                </c:pt>
                <c:pt idx="1556">
                  <c:v>42447</c:v>
                </c:pt>
                <c:pt idx="1557">
                  <c:v>42450</c:v>
                </c:pt>
                <c:pt idx="1558">
                  <c:v>42451</c:v>
                </c:pt>
                <c:pt idx="1559">
                  <c:v>42452</c:v>
                </c:pt>
                <c:pt idx="1560">
                  <c:v>42453</c:v>
                </c:pt>
                <c:pt idx="1561">
                  <c:v>42457</c:v>
                </c:pt>
                <c:pt idx="1562">
                  <c:v>42458</c:v>
                </c:pt>
                <c:pt idx="1563">
                  <c:v>42459</c:v>
                </c:pt>
                <c:pt idx="1564">
                  <c:v>42460</c:v>
                </c:pt>
                <c:pt idx="1565">
                  <c:v>42461</c:v>
                </c:pt>
                <c:pt idx="1566">
                  <c:v>42464</c:v>
                </c:pt>
                <c:pt idx="1567">
                  <c:v>42465</c:v>
                </c:pt>
                <c:pt idx="1568">
                  <c:v>42466</c:v>
                </c:pt>
                <c:pt idx="1569">
                  <c:v>42467</c:v>
                </c:pt>
                <c:pt idx="1570">
                  <c:v>42468</c:v>
                </c:pt>
                <c:pt idx="1571">
                  <c:v>42471</c:v>
                </c:pt>
                <c:pt idx="1572">
                  <c:v>42472</c:v>
                </c:pt>
                <c:pt idx="1573">
                  <c:v>42473</c:v>
                </c:pt>
                <c:pt idx="1574">
                  <c:v>42474</c:v>
                </c:pt>
                <c:pt idx="1575">
                  <c:v>42475</c:v>
                </c:pt>
                <c:pt idx="1576">
                  <c:v>42478</c:v>
                </c:pt>
                <c:pt idx="1577">
                  <c:v>42479</c:v>
                </c:pt>
                <c:pt idx="1578">
                  <c:v>42480</c:v>
                </c:pt>
                <c:pt idx="1579">
                  <c:v>42481</c:v>
                </c:pt>
                <c:pt idx="1580">
                  <c:v>42482</c:v>
                </c:pt>
                <c:pt idx="1581">
                  <c:v>42485</c:v>
                </c:pt>
                <c:pt idx="1582">
                  <c:v>42486</c:v>
                </c:pt>
                <c:pt idx="1583">
                  <c:v>42487</c:v>
                </c:pt>
                <c:pt idx="1584">
                  <c:v>42488</c:v>
                </c:pt>
                <c:pt idx="1585">
                  <c:v>42489</c:v>
                </c:pt>
                <c:pt idx="1586">
                  <c:v>42492</c:v>
                </c:pt>
                <c:pt idx="1587">
                  <c:v>42493</c:v>
                </c:pt>
                <c:pt idx="1588">
                  <c:v>42494</c:v>
                </c:pt>
                <c:pt idx="1589">
                  <c:v>42495</c:v>
                </c:pt>
                <c:pt idx="1590">
                  <c:v>42496</c:v>
                </c:pt>
                <c:pt idx="1591">
                  <c:v>42499</c:v>
                </c:pt>
                <c:pt idx="1592">
                  <c:v>42500</c:v>
                </c:pt>
                <c:pt idx="1593">
                  <c:v>42501</c:v>
                </c:pt>
                <c:pt idx="1594">
                  <c:v>42502</c:v>
                </c:pt>
                <c:pt idx="1595">
                  <c:v>42503</c:v>
                </c:pt>
                <c:pt idx="1596">
                  <c:v>42506</c:v>
                </c:pt>
                <c:pt idx="1597">
                  <c:v>42507</c:v>
                </c:pt>
                <c:pt idx="1598">
                  <c:v>42508</c:v>
                </c:pt>
                <c:pt idx="1599">
                  <c:v>42509</c:v>
                </c:pt>
                <c:pt idx="1600">
                  <c:v>42510</c:v>
                </c:pt>
                <c:pt idx="1601">
                  <c:v>42513</c:v>
                </c:pt>
                <c:pt idx="1602">
                  <c:v>42514</c:v>
                </c:pt>
                <c:pt idx="1603">
                  <c:v>42515</c:v>
                </c:pt>
                <c:pt idx="1604">
                  <c:v>42516</c:v>
                </c:pt>
                <c:pt idx="1605">
                  <c:v>42517</c:v>
                </c:pt>
                <c:pt idx="1606">
                  <c:v>42521</c:v>
                </c:pt>
                <c:pt idx="1607">
                  <c:v>42522</c:v>
                </c:pt>
                <c:pt idx="1608">
                  <c:v>42523</c:v>
                </c:pt>
                <c:pt idx="1609">
                  <c:v>42524</c:v>
                </c:pt>
                <c:pt idx="1610">
                  <c:v>42527</c:v>
                </c:pt>
                <c:pt idx="1611">
                  <c:v>42528</c:v>
                </c:pt>
                <c:pt idx="1612">
                  <c:v>42529</c:v>
                </c:pt>
                <c:pt idx="1613">
                  <c:v>42530</c:v>
                </c:pt>
                <c:pt idx="1614">
                  <c:v>42531</c:v>
                </c:pt>
                <c:pt idx="1615">
                  <c:v>42534</c:v>
                </c:pt>
                <c:pt idx="1616">
                  <c:v>42535</c:v>
                </c:pt>
                <c:pt idx="1617">
                  <c:v>42536</c:v>
                </c:pt>
                <c:pt idx="1618">
                  <c:v>42537</c:v>
                </c:pt>
                <c:pt idx="1619">
                  <c:v>42538</c:v>
                </c:pt>
                <c:pt idx="1620">
                  <c:v>42541</c:v>
                </c:pt>
                <c:pt idx="1621">
                  <c:v>42542</c:v>
                </c:pt>
                <c:pt idx="1622">
                  <c:v>42543</c:v>
                </c:pt>
                <c:pt idx="1623">
                  <c:v>42544</c:v>
                </c:pt>
                <c:pt idx="1624">
                  <c:v>42545</c:v>
                </c:pt>
                <c:pt idx="1625">
                  <c:v>42548</c:v>
                </c:pt>
                <c:pt idx="1626">
                  <c:v>42549</c:v>
                </c:pt>
                <c:pt idx="1627">
                  <c:v>42550</c:v>
                </c:pt>
                <c:pt idx="1628">
                  <c:v>42551</c:v>
                </c:pt>
                <c:pt idx="1629">
                  <c:v>42552</c:v>
                </c:pt>
                <c:pt idx="1630">
                  <c:v>42555</c:v>
                </c:pt>
                <c:pt idx="1631">
                  <c:v>42556</c:v>
                </c:pt>
                <c:pt idx="1632">
                  <c:v>42557</c:v>
                </c:pt>
                <c:pt idx="1633">
                  <c:v>42558</c:v>
                </c:pt>
                <c:pt idx="1634">
                  <c:v>42559</c:v>
                </c:pt>
                <c:pt idx="1635">
                  <c:v>42562</c:v>
                </c:pt>
                <c:pt idx="1636">
                  <c:v>42563</c:v>
                </c:pt>
                <c:pt idx="1637">
                  <c:v>42564</c:v>
                </c:pt>
                <c:pt idx="1638">
                  <c:v>42565</c:v>
                </c:pt>
                <c:pt idx="1639">
                  <c:v>42566</c:v>
                </c:pt>
                <c:pt idx="1640">
                  <c:v>42569</c:v>
                </c:pt>
                <c:pt idx="1641">
                  <c:v>42570</c:v>
                </c:pt>
                <c:pt idx="1642">
                  <c:v>42571</c:v>
                </c:pt>
                <c:pt idx="1643">
                  <c:v>42572</c:v>
                </c:pt>
                <c:pt idx="1644">
                  <c:v>42573</c:v>
                </c:pt>
                <c:pt idx="1645">
                  <c:v>42576</c:v>
                </c:pt>
                <c:pt idx="1646">
                  <c:v>42577</c:v>
                </c:pt>
                <c:pt idx="1647">
                  <c:v>42578</c:v>
                </c:pt>
                <c:pt idx="1648">
                  <c:v>42579</c:v>
                </c:pt>
                <c:pt idx="1649">
                  <c:v>42580</c:v>
                </c:pt>
                <c:pt idx="1650">
                  <c:v>42583</c:v>
                </c:pt>
                <c:pt idx="1651">
                  <c:v>42584</c:v>
                </c:pt>
                <c:pt idx="1652">
                  <c:v>42585</c:v>
                </c:pt>
                <c:pt idx="1653">
                  <c:v>42586</c:v>
                </c:pt>
                <c:pt idx="1654">
                  <c:v>42587</c:v>
                </c:pt>
                <c:pt idx="1655">
                  <c:v>42590</c:v>
                </c:pt>
                <c:pt idx="1656">
                  <c:v>42591</c:v>
                </c:pt>
                <c:pt idx="1657">
                  <c:v>42592</c:v>
                </c:pt>
                <c:pt idx="1658">
                  <c:v>42593</c:v>
                </c:pt>
                <c:pt idx="1659">
                  <c:v>42594</c:v>
                </c:pt>
                <c:pt idx="1660">
                  <c:v>42597</c:v>
                </c:pt>
                <c:pt idx="1661">
                  <c:v>42598</c:v>
                </c:pt>
                <c:pt idx="1662">
                  <c:v>42599</c:v>
                </c:pt>
                <c:pt idx="1663">
                  <c:v>42600</c:v>
                </c:pt>
                <c:pt idx="1664">
                  <c:v>42601</c:v>
                </c:pt>
                <c:pt idx="1665">
                  <c:v>42604</c:v>
                </c:pt>
                <c:pt idx="1666">
                  <c:v>42605</c:v>
                </c:pt>
                <c:pt idx="1667">
                  <c:v>42606</c:v>
                </c:pt>
                <c:pt idx="1668">
                  <c:v>42607</c:v>
                </c:pt>
                <c:pt idx="1669">
                  <c:v>42608</c:v>
                </c:pt>
                <c:pt idx="1670">
                  <c:v>42611</c:v>
                </c:pt>
                <c:pt idx="1671">
                  <c:v>42612</c:v>
                </c:pt>
                <c:pt idx="1672">
                  <c:v>42613</c:v>
                </c:pt>
                <c:pt idx="1673">
                  <c:v>42614</c:v>
                </c:pt>
                <c:pt idx="1674">
                  <c:v>42615</c:v>
                </c:pt>
                <c:pt idx="1675">
                  <c:v>42618</c:v>
                </c:pt>
                <c:pt idx="1676">
                  <c:v>42619</c:v>
                </c:pt>
                <c:pt idx="1677">
                  <c:v>42620</c:v>
                </c:pt>
                <c:pt idx="1678">
                  <c:v>42621</c:v>
                </c:pt>
                <c:pt idx="1679">
                  <c:v>42622</c:v>
                </c:pt>
                <c:pt idx="1680">
                  <c:v>42625</c:v>
                </c:pt>
                <c:pt idx="1681">
                  <c:v>42626</c:v>
                </c:pt>
                <c:pt idx="1682">
                  <c:v>42627</c:v>
                </c:pt>
                <c:pt idx="1683">
                  <c:v>42628</c:v>
                </c:pt>
                <c:pt idx="1684">
                  <c:v>42629</c:v>
                </c:pt>
                <c:pt idx="1685">
                  <c:v>42632</c:v>
                </c:pt>
                <c:pt idx="1686">
                  <c:v>42633</c:v>
                </c:pt>
                <c:pt idx="1687">
                  <c:v>42634</c:v>
                </c:pt>
                <c:pt idx="1688">
                  <c:v>42635</c:v>
                </c:pt>
                <c:pt idx="1689">
                  <c:v>42636</c:v>
                </c:pt>
                <c:pt idx="1690">
                  <c:v>42639</c:v>
                </c:pt>
                <c:pt idx="1691">
                  <c:v>42640</c:v>
                </c:pt>
                <c:pt idx="1692">
                  <c:v>42641</c:v>
                </c:pt>
                <c:pt idx="1693">
                  <c:v>42642</c:v>
                </c:pt>
                <c:pt idx="1694">
                  <c:v>42643</c:v>
                </c:pt>
                <c:pt idx="1695">
                  <c:v>42646</c:v>
                </c:pt>
                <c:pt idx="1696">
                  <c:v>42647</c:v>
                </c:pt>
                <c:pt idx="1697">
                  <c:v>42648</c:v>
                </c:pt>
                <c:pt idx="1698">
                  <c:v>42649</c:v>
                </c:pt>
                <c:pt idx="1699">
                  <c:v>42650</c:v>
                </c:pt>
                <c:pt idx="1700">
                  <c:v>42653</c:v>
                </c:pt>
                <c:pt idx="1701">
                  <c:v>42654</c:v>
                </c:pt>
                <c:pt idx="1702">
                  <c:v>42655</c:v>
                </c:pt>
                <c:pt idx="1703">
                  <c:v>42656</c:v>
                </c:pt>
                <c:pt idx="1704">
                  <c:v>42657</c:v>
                </c:pt>
                <c:pt idx="1705">
                  <c:v>42660</c:v>
                </c:pt>
                <c:pt idx="1706">
                  <c:v>42661</c:v>
                </c:pt>
                <c:pt idx="1707">
                  <c:v>42662</c:v>
                </c:pt>
                <c:pt idx="1708">
                  <c:v>42663</c:v>
                </c:pt>
                <c:pt idx="1709">
                  <c:v>42664</c:v>
                </c:pt>
                <c:pt idx="1710">
                  <c:v>42667</c:v>
                </c:pt>
                <c:pt idx="1711">
                  <c:v>42668</c:v>
                </c:pt>
                <c:pt idx="1712">
                  <c:v>42669</c:v>
                </c:pt>
                <c:pt idx="1713">
                  <c:v>42670</c:v>
                </c:pt>
                <c:pt idx="1714">
                  <c:v>42671</c:v>
                </c:pt>
                <c:pt idx="1715">
                  <c:v>42674</c:v>
                </c:pt>
                <c:pt idx="1716">
                  <c:v>42675</c:v>
                </c:pt>
                <c:pt idx="1717">
                  <c:v>42676</c:v>
                </c:pt>
                <c:pt idx="1718">
                  <c:v>42677</c:v>
                </c:pt>
                <c:pt idx="1719">
                  <c:v>42678</c:v>
                </c:pt>
                <c:pt idx="1720">
                  <c:v>42681</c:v>
                </c:pt>
                <c:pt idx="1721">
                  <c:v>42682</c:v>
                </c:pt>
                <c:pt idx="1722">
                  <c:v>42683</c:v>
                </c:pt>
                <c:pt idx="1723">
                  <c:v>42684</c:v>
                </c:pt>
                <c:pt idx="1724">
                  <c:v>42685</c:v>
                </c:pt>
                <c:pt idx="1725">
                  <c:v>42688</c:v>
                </c:pt>
                <c:pt idx="1726">
                  <c:v>42689</c:v>
                </c:pt>
                <c:pt idx="1727">
                  <c:v>42690</c:v>
                </c:pt>
                <c:pt idx="1728">
                  <c:v>42691</c:v>
                </c:pt>
                <c:pt idx="1729">
                  <c:v>42692</c:v>
                </c:pt>
                <c:pt idx="1730">
                  <c:v>42695</c:v>
                </c:pt>
                <c:pt idx="1731">
                  <c:v>42696</c:v>
                </c:pt>
                <c:pt idx="1732">
                  <c:v>42697</c:v>
                </c:pt>
                <c:pt idx="1733">
                  <c:v>42698</c:v>
                </c:pt>
                <c:pt idx="1734">
                  <c:v>42699</c:v>
                </c:pt>
                <c:pt idx="1735">
                  <c:v>42702</c:v>
                </c:pt>
                <c:pt idx="1736">
                  <c:v>42703</c:v>
                </c:pt>
                <c:pt idx="1737">
                  <c:v>42704</c:v>
                </c:pt>
                <c:pt idx="1738">
                  <c:v>42705</c:v>
                </c:pt>
                <c:pt idx="1739">
                  <c:v>42706</c:v>
                </c:pt>
                <c:pt idx="1740">
                  <c:v>42709</c:v>
                </c:pt>
                <c:pt idx="1741">
                  <c:v>42710</c:v>
                </c:pt>
                <c:pt idx="1742">
                  <c:v>42711</c:v>
                </c:pt>
                <c:pt idx="1743">
                  <c:v>42712</c:v>
                </c:pt>
                <c:pt idx="1744">
                  <c:v>42713</c:v>
                </c:pt>
                <c:pt idx="1745">
                  <c:v>42716</c:v>
                </c:pt>
                <c:pt idx="1746">
                  <c:v>42717</c:v>
                </c:pt>
                <c:pt idx="1747">
                  <c:v>42718</c:v>
                </c:pt>
                <c:pt idx="1748">
                  <c:v>42719</c:v>
                </c:pt>
                <c:pt idx="1749">
                  <c:v>42720</c:v>
                </c:pt>
                <c:pt idx="1750">
                  <c:v>42723</c:v>
                </c:pt>
                <c:pt idx="1751">
                  <c:v>42724</c:v>
                </c:pt>
                <c:pt idx="1752">
                  <c:v>42725</c:v>
                </c:pt>
                <c:pt idx="1753">
                  <c:v>42726</c:v>
                </c:pt>
                <c:pt idx="1754">
                  <c:v>42727</c:v>
                </c:pt>
                <c:pt idx="1755">
                  <c:v>42730</c:v>
                </c:pt>
                <c:pt idx="1756">
                  <c:v>42731</c:v>
                </c:pt>
                <c:pt idx="1757">
                  <c:v>42732</c:v>
                </c:pt>
                <c:pt idx="1758">
                  <c:v>42733</c:v>
                </c:pt>
                <c:pt idx="1759">
                  <c:v>42734</c:v>
                </c:pt>
                <c:pt idx="1760">
                  <c:v>42737</c:v>
                </c:pt>
                <c:pt idx="1761">
                  <c:v>42738</c:v>
                </c:pt>
                <c:pt idx="1762">
                  <c:v>42739</c:v>
                </c:pt>
                <c:pt idx="1763">
                  <c:v>42740</c:v>
                </c:pt>
                <c:pt idx="1764">
                  <c:v>42741</c:v>
                </c:pt>
                <c:pt idx="1765">
                  <c:v>42744</c:v>
                </c:pt>
                <c:pt idx="1766">
                  <c:v>42745</c:v>
                </c:pt>
                <c:pt idx="1767">
                  <c:v>42746</c:v>
                </c:pt>
                <c:pt idx="1768">
                  <c:v>42747</c:v>
                </c:pt>
                <c:pt idx="1769">
                  <c:v>42748</c:v>
                </c:pt>
                <c:pt idx="1770">
                  <c:v>42751</c:v>
                </c:pt>
                <c:pt idx="1771">
                  <c:v>42752</c:v>
                </c:pt>
                <c:pt idx="1772">
                  <c:v>42753</c:v>
                </c:pt>
                <c:pt idx="1773">
                  <c:v>42754</c:v>
                </c:pt>
                <c:pt idx="1774">
                  <c:v>42755</c:v>
                </c:pt>
                <c:pt idx="1775">
                  <c:v>42758</c:v>
                </c:pt>
                <c:pt idx="1776">
                  <c:v>42759</c:v>
                </c:pt>
                <c:pt idx="1777">
                  <c:v>42760</c:v>
                </c:pt>
                <c:pt idx="1778">
                  <c:v>42761</c:v>
                </c:pt>
                <c:pt idx="1779">
                  <c:v>42762</c:v>
                </c:pt>
                <c:pt idx="1780">
                  <c:v>42765</c:v>
                </c:pt>
                <c:pt idx="1781">
                  <c:v>42766</c:v>
                </c:pt>
                <c:pt idx="1782">
                  <c:v>42767</c:v>
                </c:pt>
                <c:pt idx="1783">
                  <c:v>42768</c:v>
                </c:pt>
                <c:pt idx="1784">
                  <c:v>42769</c:v>
                </c:pt>
                <c:pt idx="1785">
                  <c:v>42772</c:v>
                </c:pt>
                <c:pt idx="1786">
                  <c:v>42773</c:v>
                </c:pt>
                <c:pt idx="1787">
                  <c:v>42774</c:v>
                </c:pt>
                <c:pt idx="1788">
                  <c:v>42775</c:v>
                </c:pt>
                <c:pt idx="1789">
                  <c:v>42776</c:v>
                </c:pt>
                <c:pt idx="1790">
                  <c:v>42779</c:v>
                </c:pt>
                <c:pt idx="1791">
                  <c:v>42780</c:v>
                </c:pt>
                <c:pt idx="1792">
                  <c:v>42781</c:v>
                </c:pt>
                <c:pt idx="1793">
                  <c:v>42782</c:v>
                </c:pt>
                <c:pt idx="1794">
                  <c:v>42783</c:v>
                </c:pt>
                <c:pt idx="1795">
                  <c:v>42786</c:v>
                </c:pt>
                <c:pt idx="1796">
                  <c:v>42787</c:v>
                </c:pt>
                <c:pt idx="1797">
                  <c:v>42788</c:v>
                </c:pt>
                <c:pt idx="1798">
                  <c:v>42789</c:v>
                </c:pt>
                <c:pt idx="1799">
                  <c:v>42790</c:v>
                </c:pt>
                <c:pt idx="1800">
                  <c:v>42793</c:v>
                </c:pt>
                <c:pt idx="1801">
                  <c:v>42794</c:v>
                </c:pt>
                <c:pt idx="1802">
                  <c:v>42795</c:v>
                </c:pt>
                <c:pt idx="1803">
                  <c:v>42796</c:v>
                </c:pt>
                <c:pt idx="1804">
                  <c:v>42797</c:v>
                </c:pt>
                <c:pt idx="1805">
                  <c:v>42800</c:v>
                </c:pt>
                <c:pt idx="1806">
                  <c:v>42801</c:v>
                </c:pt>
                <c:pt idx="1807">
                  <c:v>42802</c:v>
                </c:pt>
                <c:pt idx="1808">
                  <c:v>42803</c:v>
                </c:pt>
                <c:pt idx="1809">
                  <c:v>42804</c:v>
                </c:pt>
                <c:pt idx="1810">
                  <c:v>42807</c:v>
                </c:pt>
                <c:pt idx="1811">
                  <c:v>42808</c:v>
                </c:pt>
                <c:pt idx="1812">
                  <c:v>42809</c:v>
                </c:pt>
                <c:pt idx="1813">
                  <c:v>42810</c:v>
                </c:pt>
                <c:pt idx="1814">
                  <c:v>42811</c:v>
                </c:pt>
                <c:pt idx="1815">
                  <c:v>42814</c:v>
                </c:pt>
                <c:pt idx="1816">
                  <c:v>42815</c:v>
                </c:pt>
                <c:pt idx="1817">
                  <c:v>42816</c:v>
                </c:pt>
                <c:pt idx="1818">
                  <c:v>42817</c:v>
                </c:pt>
                <c:pt idx="1819">
                  <c:v>42818</c:v>
                </c:pt>
                <c:pt idx="1820">
                  <c:v>42821</c:v>
                </c:pt>
                <c:pt idx="1821">
                  <c:v>42822</c:v>
                </c:pt>
                <c:pt idx="1822">
                  <c:v>42823</c:v>
                </c:pt>
                <c:pt idx="1823">
                  <c:v>42824</c:v>
                </c:pt>
                <c:pt idx="1824">
                  <c:v>42825</c:v>
                </c:pt>
                <c:pt idx="1825">
                  <c:v>42828</c:v>
                </c:pt>
                <c:pt idx="1826">
                  <c:v>42829</c:v>
                </c:pt>
                <c:pt idx="1827">
                  <c:v>42830</c:v>
                </c:pt>
                <c:pt idx="1828">
                  <c:v>42831</c:v>
                </c:pt>
                <c:pt idx="1829">
                  <c:v>42832</c:v>
                </c:pt>
                <c:pt idx="1830">
                  <c:v>42835</c:v>
                </c:pt>
                <c:pt idx="1831">
                  <c:v>42836</c:v>
                </c:pt>
                <c:pt idx="1832">
                  <c:v>42837</c:v>
                </c:pt>
                <c:pt idx="1833">
                  <c:v>42838</c:v>
                </c:pt>
                <c:pt idx="1834">
                  <c:v>42842</c:v>
                </c:pt>
                <c:pt idx="1835">
                  <c:v>42843</c:v>
                </c:pt>
                <c:pt idx="1836">
                  <c:v>42844</c:v>
                </c:pt>
                <c:pt idx="1837">
                  <c:v>42845</c:v>
                </c:pt>
                <c:pt idx="1838">
                  <c:v>42846</c:v>
                </c:pt>
                <c:pt idx="1839">
                  <c:v>42849</c:v>
                </c:pt>
                <c:pt idx="1840">
                  <c:v>42850</c:v>
                </c:pt>
                <c:pt idx="1841">
                  <c:v>42851</c:v>
                </c:pt>
                <c:pt idx="1842">
                  <c:v>42852</c:v>
                </c:pt>
                <c:pt idx="1843">
                  <c:v>42853</c:v>
                </c:pt>
                <c:pt idx="1844">
                  <c:v>42856</c:v>
                </c:pt>
                <c:pt idx="1845">
                  <c:v>42857</c:v>
                </c:pt>
                <c:pt idx="1846">
                  <c:v>42858</c:v>
                </c:pt>
                <c:pt idx="1847">
                  <c:v>42859</c:v>
                </c:pt>
                <c:pt idx="1848">
                  <c:v>42860</c:v>
                </c:pt>
                <c:pt idx="1849">
                  <c:v>42863</c:v>
                </c:pt>
                <c:pt idx="1850">
                  <c:v>42864</c:v>
                </c:pt>
                <c:pt idx="1851">
                  <c:v>42865</c:v>
                </c:pt>
                <c:pt idx="1852">
                  <c:v>42866</c:v>
                </c:pt>
                <c:pt idx="1853">
                  <c:v>42867</c:v>
                </c:pt>
                <c:pt idx="1854">
                  <c:v>42870</c:v>
                </c:pt>
                <c:pt idx="1855">
                  <c:v>42871</c:v>
                </c:pt>
                <c:pt idx="1856">
                  <c:v>42872</c:v>
                </c:pt>
                <c:pt idx="1857">
                  <c:v>42873</c:v>
                </c:pt>
                <c:pt idx="1858">
                  <c:v>42874</c:v>
                </c:pt>
                <c:pt idx="1859">
                  <c:v>42877</c:v>
                </c:pt>
                <c:pt idx="1860">
                  <c:v>42878</c:v>
                </c:pt>
                <c:pt idx="1861">
                  <c:v>42879</c:v>
                </c:pt>
                <c:pt idx="1862">
                  <c:v>42880</c:v>
                </c:pt>
                <c:pt idx="1863">
                  <c:v>42881</c:v>
                </c:pt>
                <c:pt idx="1864">
                  <c:v>42884</c:v>
                </c:pt>
                <c:pt idx="1865">
                  <c:v>42885</c:v>
                </c:pt>
                <c:pt idx="1866">
                  <c:v>42886</c:v>
                </c:pt>
                <c:pt idx="1867">
                  <c:v>42887</c:v>
                </c:pt>
                <c:pt idx="1868">
                  <c:v>42888</c:v>
                </c:pt>
                <c:pt idx="1869">
                  <c:v>42891</c:v>
                </c:pt>
                <c:pt idx="1870">
                  <c:v>42892</c:v>
                </c:pt>
                <c:pt idx="1871">
                  <c:v>42893</c:v>
                </c:pt>
                <c:pt idx="1872">
                  <c:v>42894</c:v>
                </c:pt>
                <c:pt idx="1873">
                  <c:v>42895</c:v>
                </c:pt>
                <c:pt idx="1874">
                  <c:v>42898</c:v>
                </c:pt>
                <c:pt idx="1875">
                  <c:v>42899</c:v>
                </c:pt>
                <c:pt idx="1876">
                  <c:v>42900</c:v>
                </c:pt>
                <c:pt idx="1877">
                  <c:v>42901</c:v>
                </c:pt>
                <c:pt idx="1878">
                  <c:v>42902</c:v>
                </c:pt>
                <c:pt idx="1879">
                  <c:v>42905</c:v>
                </c:pt>
                <c:pt idx="1880">
                  <c:v>42906</c:v>
                </c:pt>
                <c:pt idx="1881">
                  <c:v>42907</c:v>
                </c:pt>
                <c:pt idx="1882">
                  <c:v>42908</c:v>
                </c:pt>
                <c:pt idx="1883">
                  <c:v>42909</c:v>
                </c:pt>
                <c:pt idx="1884">
                  <c:v>42912</c:v>
                </c:pt>
                <c:pt idx="1885">
                  <c:v>42913</c:v>
                </c:pt>
                <c:pt idx="1886">
                  <c:v>42914</c:v>
                </c:pt>
                <c:pt idx="1887">
                  <c:v>42915</c:v>
                </c:pt>
                <c:pt idx="1888">
                  <c:v>42916</c:v>
                </c:pt>
                <c:pt idx="1889">
                  <c:v>42919</c:v>
                </c:pt>
                <c:pt idx="1890">
                  <c:v>42920</c:v>
                </c:pt>
                <c:pt idx="1891">
                  <c:v>42921</c:v>
                </c:pt>
                <c:pt idx="1892">
                  <c:v>42922</c:v>
                </c:pt>
                <c:pt idx="1893">
                  <c:v>42923</c:v>
                </c:pt>
                <c:pt idx="1894">
                  <c:v>42926</c:v>
                </c:pt>
                <c:pt idx="1895">
                  <c:v>42927</c:v>
                </c:pt>
                <c:pt idx="1896">
                  <c:v>42928</c:v>
                </c:pt>
                <c:pt idx="1897">
                  <c:v>42929</c:v>
                </c:pt>
                <c:pt idx="1898">
                  <c:v>42930</c:v>
                </c:pt>
                <c:pt idx="1899">
                  <c:v>42933</c:v>
                </c:pt>
                <c:pt idx="1900">
                  <c:v>42934</c:v>
                </c:pt>
                <c:pt idx="1901">
                  <c:v>42935</c:v>
                </c:pt>
                <c:pt idx="1902">
                  <c:v>42936</c:v>
                </c:pt>
                <c:pt idx="1903">
                  <c:v>42937</c:v>
                </c:pt>
                <c:pt idx="1904">
                  <c:v>42940</c:v>
                </c:pt>
                <c:pt idx="1905">
                  <c:v>42941</c:v>
                </c:pt>
                <c:pt idx="1906">
                  <c:v>42942</c:v>
                </c:pt>
                <c:pt idx="1907">
                  <c:v>42943</c:v>
                </c:pt>
                <c:pt idx="1908">
                  <c:v>42944</c:v>
                </c:pt>
                <c:pt idx="1909">
                  <c:v>42947</c:v>
                </c:pt>
                <c:pt idx="1910">
                  <c:v>42948</c:v>
                </c:pt>
                <c:pt idx="1911">
                  <c:v>42949</c:v>
                </c:pt>
                <c:pt idx="1912">
                  <c:v>42950</c:v>
                </c:pt>
                <c:pt idx="1913">
                  <c:v>42951</c:v>
                </c:pt>
                <c:pt idx="1914">
                  <c:v>42954</c:v>
                </c:pt>
                <c:pt idx="1915">
                  <c:v>42955</c:v>
                </c:pt>
                <c:pt idx="1916">
                  <c:v>42956</c:v>
                </c:pt>
                <c:pt idx="1917">
                  <c:v>42957</c:v>
                </c:pt>
                <c:pt idx="1918">
                  <c:v>42958</c:v>
                </c:pt>
                <c:pt idx="1919">
                  <c:v>42961</c:v>
                </c:pt>
                <c:pt idx="1920">
                  <c:v>42962</c:v>
                </c:pt>
                <c:pt idx="1921">
                  <c:v>42963</c:v>
                </c:pt>
                <c:pt idx="1922">
                  <c:v>42964</c:v>
                </c:pt>
                <c:pt idx="1923">
                  <c:v>42965</c:v>
                </c:pt>
                <c:pt idx="1924">
                  <c:v>42968</c:v>
                </c:pt>
                <c:pt idx="1925">
                  <c:v>42969</c:v>
                </c:pt>
                <c:pt idx="1926">
                  <c:v>42970</c:v>
                </c:pt>
                <c:pt idx="1927">
                  <c:v>42971</c:v>
                </c:pt>
                <c:pt idx="1928">
                  <c:v>42972</c:v>
                </c:pt>
                <c:pt idx="1929">
                  <c:v>42975</c:v>
                </c:pt>
                <c:pt idx="1930">
                  <c:v>42976</c:v>
                </c:pt>
                <c:pt idx="1931">
                  <c:v>42977</c:v>
                </c:pt>
                <c:pt idx="1932">
                  <c:v>42978</c:v>
                </c:pt>
                <c:pt idx="1933">
                  <c:v>42979</c:v>
                </c:pt>
                <c:pt idx="1934">
                  <c:v>42982</c:v>
                </c:pt>
                <c:pt idx="1935">
                  <c:v>42983</c:v>
                </c:pt>
                <c:pt idx="1936">
                  <c:v>42984</c:v>
                </c:pt>
                <c:pt idx="1937">
                  <c:v>42985</c:v>
                </c:pt>
                <c:pt idx="1938">
                  <c:v>42986</c:v>
                </c:pt>
                <c:pt idx="1939">
                  <c:v>42989</c:v>
                </c:pt>
                <c:pt idx="1940">
                  <c:v>42990</c:v>
                </c:pt>
                <c:pt idx="1941">
                  <c:v>42991</c:v>
                </c:pt>
                <c:pt idx="1942">
                  <c:v>42992</c:v>
                </c:pt>
                <c:pt idx="1943">
                  <c:v>42993</c:v>
                </c:pt>
                <c:pt idx="1944">
                  <c:v>42996</c:v>
                </c:pt>
                <c:pt idx="1945">
                  <c:v>42997</c:v>
                </c:pt>
                <c:pt idx="1946">
                  <c:v>42998</c:v>
                </c:pt>
                <c:pt idx="1947">
                  <c:v>42999</c:v>
                </c:pt>
                <c:pt idx="1948">
                  <c:v>43000</c:v>
                </c:pt>
                <c:pt idx="1949">
                  <c:v>43003</c:v>
                </c:pt>
                <c:pt idx="1950">
                  <c:v>43004</c:v>
                </c:pt>
                <c:pt idx="1951">
                  <c:v>43005</c:v>
                </c:pt>
                <c:pt idx="1952">
                  <c:v>43006</c:v>
                </c:pt>
                <c:pt idx="1953">
                  <c:v>43007</c:v>
                </c:pt>
                <c:pt idx="1954">
                  <c:v>43010</c:v>
                </c:pt>
                <c:pt idx="1955">
                  <c:v>43011</c:v>
                </c:pt>
                <c:pt idx="1956">
                  <c:v>43012</c:v>
                </c:pt>
                <c:pt idx="1957">
                  <c:v>43013</c:v>
                </c:pt>
                <c:pt idx="1958">
                  <c:v>43014</c:v>
                </c:pt>
                <c:pt idx="1959">
                  <c:v>43017</c:v>
                </c:pt>
                <c:pt idx="1960">
                  <c:v>43018</c:v>
                </c:pt>
                <c:pt idx="1961">
                  <c:v>43019</c:v>
                </c:pt>
                <c:pt idx="1962">
                  <c:v>43020</c:v>
                </c:pt>
                <c:pt idx="1963">
                  <c:v>43021</c:v>
                </c:pt>
                <c:pt idx="1964">
                  <c:v>43024</c:v>
                </c:pt>
                <c:pt idx="1965">
                  <c:v>43025</c:v>
                </c:pt>
                <c:pt idx="1966">
                  <c:v>43026</c:v>
                </c:pt>
                <c:pt idx="1967">
                  <c:v>43027</c:v>
                </c:pt>
                <c:pt idx="1968">
                  <c:v>43028</c:v>
                </c:pt>
                <c:pt idx="1969">
                  <c:v>43031</c:v>
                </c:pt>
                <c:pt idx="1970">
                  <c:v>43032</c:v>
                </c:pt>
                <c:pt idx="1971">
                  <c:v>43033</c:v>
                </c:pt>
                <c:pt idx="1972">
                  <c:v>43034</c:v>
                </c:pt>
                <c:pt idx="1973">
                  <c:v>43035</c:v>
                </c:pt>
                <c:pt idx="1974">
                  <c:v>43038</c:v>
                </c:pt>
                <c:pt idx="1975">
                  <c:v>43039</c:v>
                </c:pt>
                <c:pt idx="1976">
                  <c:v>43040</c:v>
                </c:pt>
                <c:pt idx="1977">
                  <c:v>43041</c:v>
                </c:pt>
                <c:pt idx="1978">
                  <c:v>43042</c:v>
                </c:pt>
                <c:pt idx="1979">
                  <c:v>43045</c:v>
                </c:pt>
                <c:pt idx="1980">
                  <c:v>43046</c:v>
                </c:pt>
                <c:pt idx="1981">
                  <c:v>43047</c:v>
                </c:pt>
                <c:pt idx="1982">
                  <c:v>43048</c:v>
                </c:pt>
                <c:pt idx="1983">
                  <c:v>43049</c:v>
                </c:pt>
                <c:pt idx="1984">
                  <c:v>43052</c:v>
                </c:pt>
                <c:pt idx="1985">
                  <c:v>43053</c:v>
                </c:pt>
                <c:pt idx="1986">
                  <c:v>43054</c:v>
                </c:pt>
                <c:pt idx="1987">
                  <c:v>43055</c:v>
                </c:pt>
                <c:pt idx="1988">
                  <c:v>43056</c:v>
                </c:pt>
                <c:pt idx="1989">
                  <c:v>43059</c:v>
                </c:pt>
                <c:pt idx="1990">
                  <c:v>43060</c:v>
                </c:pt>
                <c:pt idx="1991">
                  <c:v>43061</c:v>
                </c:pt>
                <c:pt idx="1992">
                  <c:v>43062</c:v>
                </c:pt>
                <c:pt idx="1993">
                  <c:v>43063</c:v>
                </c:pt>
                <c:pt idx="1994">
                  <c:v>43066</c:v>
                </c:pt>
                <c:pt idx="1995">
                  <c:v>43067</c:v>
                </c:pt>
                <c:pt idx="1996">
                  <c:v>43068</c:v>
                </c:pt>
                <c:pt idx="1997">
                  <c:v>43069</c:v>
                </c:pt>
                <c:pt idx="1998">
                  <c:v>43070</c:v>
                </c:pt>
                <c:pt idx="1999">
                  <c:v>43073</c:v>
                </c:pt>
                <c:pt idx="2000">
                  <c:v>43074</c:v>
                </c:pt>
                <c:pt idx="2001">
                  <c:v>43075</c:v>
                </c:pt>
                <c:pt idx="2002">
                  <c:v>43076</c:v>
                </c:pt>
                <c:pt idx="2003">
                  <c:v>43077</c:v>
                </c:pt>
                <c:pt idx="2004">
                  <c:v>43080</c:v>
                </c:pt>
                <c:pt idx="2005">
                  <c:v>43081</c:v>
                </c:pt>
                <c:pt idx="2006">
                  <c:v>43082</c:v>
                </c:pt>
                <c:pt idx="2007">
                  <c:v>43083</c:v>
                </c:pt>
                <c:pt idx="2008">
                  <c:v>43084</c:v>
                </c:pt>
                <c:pt idx="2009">
                  <c:v>43087</c:v>
                </c:pt>
                <c:pt idx="2010">
                  <c:v>43088</c:v>
                </c:pt>
                <c:pt idx="2011">
                  <c:v>43089</c:v>
                </c:pt>
                <c:pt idx="2012">
                  <c:v>43090</c:v>
                </c:pt>
                <c:pt idx="2013">
                  <c:v>43091</c:v>
                </c:pt>
                <c:pt idx="2014">
                  <c:v>43095</c:v>
                </c:pt>
                <c:pt idx="2015">
                  <c:v>43096</c:v>
                </c:pt>
                <c:pt idx="2016">
                  <c:v>43097</c:v>
                </c:pt>
                <c:pt idx="2017">
                  <c:v>43098</c:v>
                </c:pt>
                <c:pt idx="2018">
                  <c:v>43102</c:v>
                </c:pt>
                <c:pt idx="2019">
                  <c:v>43103</c:v>
                </c:pt>
                <c:pt idx="2020">
                  <c:v>43104</c:v>
                </c:pt>
                <c:pt idx="2021">
                  <c:v>43105</c:v>
                </c:pt>
                <c:pt idx="2022">
                  <c:v>43108</c:v>
                </c:pt>
                <c:pt idx="2023">
                  <c:v>43109</c:v>
                </c:pt>
                <c:pt idx="2024">
                  <c:v>43110</c:v>
                </c:pt>
                <c:pt idx="2025">
                  <c:v>43111</c:v>
                </c:pt>
                <c:pt idx="2026">
                  <c:v>43112</c:v>
                </c:pt>
                <c:pt idx="2027">
                  <c:v>43115</c:v>
                </c:pt>
                <c:pt idx="2028">
                  <c:v>43116</c:v>
                </c:pt>
                <c:pt idx="2029">
                  <c:v>43117</c:v>
                </c:pt>
                <c:pt idx="2030">
                  <c:v>43118</c:v>
                </c:pt>
                <c:pt idx="2031">
                  <c:v>43119</c:v>
                </c:pt>
                <c:pt idx="2032">
                  <c:v>43122</c:v>
                </c:pt>
                <c:pt idx="2033">
                  <c:v>43123</c:v>
                </c:pt>
                <c:pt idx="2034">
                  <c:v>43124</c:v>
                </c:pt>
                <c:pt idx="2035">
                  <c:v>43125</c:v>
                </c:pt>
                <c:pt idx="2036">
                  <c:v>43126</c:v>
                </c:pt>
                <c:pt idx="2037">
                  <c:v>43129</c:v>
                </c:pt>
                <c:pt idx="2038">
                  <c:v>43130</c:v>
                </c:pt>
                <c:pt idx="2039">
                  <c:v>43131</c:v>
                </c:pt>
                <c:pt idx="2040">
                  <c:v>43132</c:v>
                </c:pt>
                <c:pt idx="2041">
                  <c:v>43133</c:v>
                </c:pt>
                <c:pt idx="2042">
                  <c:v>43136</c:v>
                </c:pt>
                <c:pt idx="2043">
                  <c:v>43137</c:v>
                </c:pt>
                <c:pt idx="2044">
                  <c:v>43138</c:v>
                </c:pt>
                <c:pt idx="2045">
                  <c:v>43139</c:v>
                </c:pt>
                <c:pt idx="2046">
                  <c:v>43140</c:v>
                </c:pt>
                <c:pt idx="2047">
                  <c:v>43143</c:v>
                </c:pt>
                <c:pt idx="2048">
                  <c:v>43144</c:v>
                </c:pt>
                <c:pt idx="2049">
                  <c:v>43145</c:v>
                </c:pt>
                <c:pt idx="2050">
                  <c:v>43146</c:v>
                </c:pt>
                <c:pt idx="2051">
                  <c:v>43147</c:v>
                </c:pt>
                <c:pt idx="2052">
                  <c:v>43150</c:v>
                </c:pt>
                <c:pt idx="2053">
                  <c:v>43151</c:v>
                </c:pt>
                <c:pt idx="2054">
                  <c:v>43152</c:v>
                </c:pt>
                <c:pt idx="2055">
                  <c:v>43153</c:v>
                </c:pt>
                <c:pt idx="2056">
                  <c:v>43154</c:v>
                </c:pt>
                <c:pt idx="2057">
                  <c:v>43157</c:v>
                </c:pt>
                <c:pt idx="2058">
                  <c:v>43158</c:v>
                </c:pt>
                <c:pt idx="2059">
                  <c:v>43159</c:v>
                </c:pt>
                <c:pt idx="2060">
                  <c:v>43160</c:v>
                </c:pt>
                <c:pt idx="2061">
                  <c:v>43161</c:v>
                </c:pt>
                <c:pt idx="2062">
                  <c:v>43164</c:v>
                </c:pt>
                <c:pt idx="2063">
                  <c:v>43165</c:v>
                </c:pt>
                <c:pt idx="2064">
                  <c:v>43166</c:v>
                </c:pt>
                <c:pt idx="2065">
                  <c:v>43167</c:v>
                </c:pt>
                <c:pt idx="2066">
                  <c:v>43168</c:v>
                </c:pt>
                <c:pt idx="2067">
                  <c:v>43171</c:v>
                </c:pt>
                <c:pt idx="2068">
                  <c:v>43172</c:v>
                </c:pt>
                <c:pt idx="2069">
                  <c:v>43173</c:v>
                </c:pt>
                <c:pt idx="2070">
                  <c:v>43174</c:v>
                </c:pt>
                <c:pt idx="2071">
                  <c:v>43175</c:v>
                </c:pt>
                <c:pt idx="2072">
                  <c:v>43178</c:v>
                </c:pt>
                <c:pt idx="2073">
                  <c:v>43179</c:v>
                </c:pt>
                <c:pt idx="2074">
                  <c:v>43180</c:v>
                </c:pt>
                <c:pt idx="2075">
                  <c:v>43181</c:v>
                </c:pt>
                <c:pt idx="2076">
                  <c:v>43182</c:v>
                </c:pt>
                <c:pt idx="2077">
                  <c:v>43185</c:v>
                </c:pt>
                <c:pt idx="2078">
                  <c:v>43186</c:v>
                </c:pt>
                <c:pt idx="2079">
                  <c:v>43187</c:v>
                </c:pt>
                <c:pt idx="2080">
                  <c:v>43188</c:v>
                </c:pt>
                <c:pt idx="2081">
                  <c:v>43192</c:v>
                </c:pt>
                <c:pt idx="2082">
                  <c:v>43193</c:v>
                </c:pt>
                <c:pt idx="2083">
                  <c:v>43194</c:v>
                </c:pt>
                <c:pt idx="2084">
                  <c:v>43195</c:v>
                </c:pt>
                <c:pt idx="2085">
                  <c:v>43196</c:v>
                </c:pt>
                <c:pt idx="2086">
                  <c:v>43199</c:v>
                </c:pt>
                <c:pt idx="2087">
                  <c:v>43200</c:v>
                </c:pt>
                <c:pt idx="2088">
                  <c:v>43201</c:v>
                </c:pt>
                <c:pt idx="2089">
                  <c:v>43202</c:v>
                </c:pt>
                <c:pt idx="2090">
                  <c:v>43203</c:v>
                </c:pt>
                <c:pt idx="2091">
                  <c:v>43206</c:v>
                </c:pt>
                <c:pt idx="2092">
                  <c:v>43207</c:v>
                </c:pt>
                <c:pt idx="2093">
                  <c:v>43208</c:v>
                </c:pt>
                <c:pt idx="2094">
                  <c:v>43209</c:v>
                </c:pt>
                <c:pt idx="2095">
                  <c:v>43210</c:v>
                </c:pt>
                <c:pt idx="2096">
                  <c:v>43213</c:v>
                </c:pt>
                <c:pt idx="2097">
                  <c:v>43214</c:v>
                </c:pt>
                <c:pt idx="2098">
                  <c:v>43215</c:v>
                </c:pt>
                <c:pt idx="2099">
                  <c:v>43216</c:v>
                </c:pt>
                <c:pt idx="2100">
                  <c:v>43217</c:v>
                </c:pt>
                <c:pt idx="2101">
                  <c:v>43220</c:v>
                </c:pt>
                <c:pt idx="2102">
                  <c:v>43221</c:v>
                </c:pt>
                <c:pt idx="2103">
                  <c:v>43222</c:v>
                </c:pt>
                <c:pt idx="2104">
                  <c:v>43223</c:v>
                </c:pt>
                <c:pt idx="2105">
                  <c:v>43224</c:v>
                </c:pt>
                <c:pt idx="2106">
                  <c:v>43227</c:v>
                </c:pt>
                <c:pt idx="2107">
                  <c:v>43228</c:v>
                </c:pt>
                <c:pt idx="2108">
                  <c:v>43229</c:v>
                </c:pt>
                <c:pt idx="2109">
                  <c:v>43230</c:v>
                </c:pt>
                <c:pt idx="2110">
                  <c:v>43231</c:v>
                </c:pt>
                <c:pt idx="2111">
                  <c:v>43234</c:v>
                </c:pt>
                <c:pt idx="2112">
                  <c:v>43235</c:v>
                </c:pt>
                <c:pt idx="2113">
                  <c:v>43236</c:v>
                </c:pt>
                <c:pt idx="2114">
                  <c:v>43237</c:v>
                </c:pt>
                <c:pt idx="2115">
                  <c:v>43238</c:v>
                </c:pt>
                <c:pt idx="2116">
                  <c:v>43241</c:v>
                </c:pt>
                <c:pt idx="2117">
                  <c:v>43242</c:v>
                </c:pt>
                <c:pt idx="2118">
                  <c:v>43243</c:v>
                </c:pt>
                <c:pt idx="2119">
                  <c:v>43244</c:v>
                </c:pt>
                <c:pt idx="2120">
                  <c:v>43245</c:v>
                </c:pt>
                <c:pt idx="2121">
                  <c:v>43249</c:v>
                </c:pt>
                <c:pt idx="2122">
                  <c:v>43250</c:v>
                </c:pt>
                <c:pt idx="2123">
                  <c:v>43251</c:v>
                </c:pt>
                <c:pt idx="2124">
                  <c:v>43252</c:v>
                </c:pt>
                <c:pt idx="2125">
                  <c:v>43255</c:v>
                </c:pt>
                <c:pt idx="2126">
                  <c:v>43256</c:v>
                </c:pt>
                <c:pt idx="2127">
                  <c:v>43257</c:v>
                </c:pt>
                <c:pt idx="2128">
                  <c:v>43258</c:v>
                </c:pt>
                <c:pt idx="2129">
                  <c:v>43259</c:v>
                </c:pt>
                <c:pt idx="2130">
                  <c:v>43262</c:v>
                </c:pt>
                <c:pt idx="2131">
                  <c:v>43263</c:v>
                </c:pt>
                <c:pt idx="2132">
                  <c:v>43264</c:v>
                </c:pt>
                <c:pt idx="2133">
                  <c:v>43265</c:v>
                </c:pt>
                <c:pt idx="2134">
                  <c:v>43266</c:v>
                </c:pt>
                <c:pt idx="2135">
                  <c:v>43269</c:v>
                </c:pt>
                <c:pt idx="2136">
                  <c:v>43270</c:v>
                </c:pt>
                <c:pt idx="2137">
                  <c:v>43271</c:v>
                </c:pt>
                <c:pt idx="2138">
                  <c:v>43272</c:v>
                </c:pt>
                <c:pt idx="2139">
                  <c:v>43273</c:v>
                </c:pt>
                <c:pt idx="2140">
                  <c:v>43276</c:v>
                </c:pt>
                <c:pt idx="2141">
                  <c:v>43277</c:v>
                </c:pt>
                <c:pt idx="2142">
                  <c:v>43278</c:v>
                </c:pt>
                <c:pt idx="2143">
                  <c:v>43279</c:v>
                </c:pt>
                <c:pt idx="2144">
                  <c:v>43280</c:v>
                </c:pt>
                <c:pt idx="2145">
                  <c:v>43283</c:v>
                </c:pt>
                <c:pt idx="2146">
                  <c:v>43284</c:v>
                </c:pt>
                <c:pt idx="2147">
                  <c:v>43285</c:v>
                </c:pt>
                <c:pt idx="2148">
                  <c:v>43286</c:v>
                </c:pt>
                <c:pt idx="2149">
                  <c:v>43287</c:v>
                </c:pt>
                <c:pt idx="2150">
                  <c:v>43290</c:v>
                </c:pt>
                <c:pt idx="2151">
                  <c:v>43291</c:v>
                </c:pt>
                <c:pt idx="2152">
                  <c:v>43292</c:v>
                </c:pt>
                <c:pt idx="2153">
                  <c:v>43293</c:v>
                </c:pt>
                <c:pt idx="2154">
                  <c:v>43294</c:v>
                </c:pt>
                <c:pt idx="2155">
                  <c:v>43297</c:v>
                </c:pt>
                <c:pt idx="2156">
                  <c:v>43298</c:v>
                </c:pt>
                <c:pt idx="2157">
                  <c:v>43299</c:v>
                </c:pt>
                <c:pt idx="2158">
                  <c:v>43300</c:v>
                </c:pt>
                <c:pt idx="2159">
                  <c:v>43301</c:v>
                </c:pt>
                <c:pt idx="2160">
                  <c:v>43304</c:v>
                </c:pt>
                <c:pt idx="2161">
                  <c:v>43305</c:v>
                </c:pt>
                <c:pt idx="2162">
                  <c:v>43306</c:v>
                </c:pt>
                <c:pt idx="2163">
                  <c:v>43307</c:v>
                </c:pt>
                <c:pt idx="2164">
                  <c:v>43308</c:v>
                </c:pt>
                <c:pt idx="2165">
                  <c:v>43311</c:v>
                </c:pt>
                <c:pt idx="2166">
                  <c:v>43312</c:v>
                </c:pt>
                <c:pt idx="2167">
                  <c:v>43313</c:v>
                </c:pt>
                <c:pt idx="2168">
                  <c:v>43314</c:v>
                </c:pt>
                <c:pt idx="2169">
                  <c:v>43315</c:v>
                </c:pt>
                <c:pt idx="2170">
                  <c:v>43318</c:v>
                </c:pt>
                <c:pt idx="2171">
                  <c:v>43319</c:v>
                </c:pt>
                <c:pt idx="2172">
                  <c:v>43320</c:v>
                </c:pt>
                <c:pt idx="2173">
                  <c:v>43321</c:v>
                </c:pt>
                <c:pt idx="2174">
                  <c:v>43322</c:v>
                </c:pt>
                <c:pt idx="2175">
                  <c:v>43325</c:v>
                </c:pt>
                <c:pt idx="2176">
                  <c:v>43326</c:v>
                </c:pt>
                <c:pt idx="2177">
                  <c:v>43327</c:v>
                </c:pt>
                <c:pt idx="2178">
                  <c:v>43328</c:v>
                </c:pt>
                <c:pt idx="2179">
                  <c:v>43329</c:v>
                </c:pt>
                <c:pt idx="2180">
                  <c:v>43332</c:v>
                </c:pt>
                <c:pt idx="2181">
                  <c:v>43333</c:v>
                </c:pt>
                <c:pt idx="2182">
                  <c:v>43334</c:v>
                </c:pt>
                <c:pt idx="2183">
                  <c:v>43335</c:v>
                </c:pt>
                <c:pt idx="2184">
                  <c:v>43336</c:v>
                </c:pt>
                <c:pt idx="2185">
                  <c:v>43339</c:v>
                </c:pt>
                <c:pt idx="2186">
                  <c:v>43340</c:v>
                </c:pt>
                <c:pt idx="2187">
                  <c:v>43341</c:v>
                </c:pt>
                <c:pt idx="2188">
                  <c:v>43342</c:v>
                </c:pt>
                <c:pt idx="2189">
                  <c:v>43343</c:v>
                </c:pt>
                <c:pt idx="2190">
                  <c:v>43346</c:v>
                </c:pt>
                <c:pt idx="2191">
                  <c:v>43347</c:v>
                </c:pt>
                <c:pt idx="2192">
                  <c:v>43348</c:v>
                </c:pt>
                <c:pt idx="2193">
                  <c:v>43349</c:v>
                </c:pt>
                <c:pt idx="2194">
                  <c:v>43350</c:v>
                </c:pt>
                <c:pt idx="2195">
                  <c:v>43353</c:v>
                </c:pt>
                <c:pt idx="2196">
                  <c:v>43354</c:v>
                </c:pt>
                <c:pt idx="2197">
                  <c:v>43355</c:v>
                </c:pt>
                <c:pt idx="2198">
                  <c:v>43356</c:v>
                </c:pt>
                <c:pt idx="2199">
                  <c:v>43357</c:v>
                </c:pt>
                <c:pt idx="2200">
                  <c:v>43360</c:v>
                </c:pt>
                <c:pt idx="2201">
                  <c:v>43361</c:v>
                </c:pt>
                <c:pt idx="2202">
                  <c:v>43362</c:v>
                </c:pt>
                <c:pt idx="2203">
                  <c:v>43363</c:v>
                </c:pt>
                <c:pt idx="2204">
                  <c:v>43364</c:v>
                </c:pt>
                <c:pt idx="2205">
                  <c:v>43367</c:v>
                </c:pt>
                <c:pt idx="2206">
                  <c:v>43368</c:v>
                </c:pt>
                <c:pt idx="2207">
                  <c:v>43369</c:v>
                </c:pt>
                <c:pt idx="2208">
                  <c:v>43370</c:v>
                </c:pt>
                <c:pt idx="2209">
                  <c:v>43371</c:v>
                </c:pt>
                <c:pt idx="2210">
                  <c:v>43374</c:v>
                </c:pt>
                <c:pt idx="2211">
                  <c:v>43375</c:v>
                </c:pt>
                <c:pt idx="2212">
                  <c:v>43376</c:v>
                </c:pt>
                <c:pt idx="2213">
                  <c:v>43377</c:v>
                </c:pt>
                <c:pt idx="2214">
                  <c:v>43378</c:v>
                </c:pt>
                <c:pt idx="2215">
                  <c:v>43381</c:v>
                </c:pt>
                <c:pt idx="2216">
                  <c:v>43382</c:v>
                </c:pt>
                <c:pt idx="2217">
                  <c:v>43383</c:v>
                </c:pt>
                <c:pt idx="2218">
                  <c:v>43384</c:v>
                </c:pt>
                <c:pt idx="2219">
                  <c:v>43385</c:v>
                </c:pt>
                <c:pt idx="2220">
                  <c:v>43388</c:v>
                </c:pt>
                <c:pt idx="2221">
                  <c:v>43389</c:v>
                </c:pt>
                <c:pt idx="2222">
                  <c:v>43390</c:v>
                </c:pt>
                <c:pt idx="2223">
                  <c:v>43391</c:v>
                </c:pt>
                <c:pt idx="2224">
                  <c:v>43392</c:v>
                </c:pt>
                <c:pt idx="2225">
                  <c:v>43395</c:v>
                </c:pt>
                <c:pt idx="2226">
                  <c:v>43396</c:v>
                </c:pt>
                <c:pt idx="2227">
                  <c:v>43397</c:v>
                </c:pt>
                <c:pt idx="2228">
                  <c:v>43398</c:v>
                </c:pt>
                <c:pt idx="2229">
                  <c:v>43399</c:v>
                </c:pt>
                <c:pt idx="2230">
                  <c:v>43402</c:v>
                </c:pt>
                <c:pt idx="2231">
                  <c:v>43403</c:v>
                </c:pt>
                <c:pt idx="2232">
                  <c:v>43404</c:v>
                </c:pt>
                <c:pt idx="2233">
                  <c:v>43405</c:v>
                </c:pt>
                <c:pt idx="2234">
                  <c:v>43406</c:v>
                </c:pt>
                <c:pt idx="2235">
                  <c:v>43409</c:v>
                </c:pt>
                <c:pt idx="2236">
                  <c:v>43410</c:v>
                </c:pt>
                <c:pt idx="2237">
                  <c:v>43411</c:v>
                </c:pt>
                <c:pt idx="2238">
                  <c:v>43412</c:v>
                </c:pt>
                <c:pt idx="2239">
                  <c:v>43413</c:v>
                </c:pt>
                <c:pt idx="2240">
                  <c:v>43416</c:v>
                </c:pt>
                <c:pt idx="2241">
                  <c:v>43417</c:v>
                </c:pt>
                <c:pt idx="2242">
                  <c:v>43418</c:v>
                </c:pt>
                <c:pt idx="2243">
                  <c:v>43419</c:v>
                </c:pt>
                <c:pt idx="2244">
                  <c:v>43420</c:v>
                </c:pt>
                <c:pt idx="2245">
                  <c:v>43423</c:v>
                </c:pt>
                <c:pt idx="2246">
                  <c:v>43424</c:v>
                </c:pt>
                <c:pt idx="2247">
                  <c:v>43425</c:v>
                </c:pt>
                <c:pt idx="2248">
                  <c:v>43426</c:v>
                </c:pt>
                <c:pt idx="2249">
                  <c:v>43427</c:v>
                </c:pt>
                <c:pt idx="2250">
                  <c:v>43430</c:v>
                </c:pt>
                <c:pt idx="2251">
                  <c:v>43431</c:v>
                </c:pt>
                <c:pt idx="2252">
                  <c:v>43432</c:v>
                </c:pt>
                <c:pt idx="2253">
                  <c:v>43433</c:v>
                </c:pt>
                <c:pt idx="2254">
                  <c:v>43434</c:v>
                </c:pt>
                <c:pt idx="2255">
                  <c:v>43437</c:v>
                </c:pt>
                <c:pt idx="2256">
                  <c:v>43438</c:v>
                </c:pt>
                <c:pt idx="2257">
                  <c:v>43439</c:v>
                </c:pt>
                <c:pt idx="2258">
                  <c:v>43440</c:v>
                </c:pt>
                <c:pt idx="2259">
                  <c:v>43441</c:v>
                </c:pt>
                <c:pt idx="2260">
                  <c:v>43444</c:v>
                </c:pt>
                <c:pt idx="2261">
                  <c:v>43445</c:v>
                </c:pt>
                <c:pt idx="2262">
                  <c:v>43446</c:v>
                </c:pt>
                <c:pt idx="2263">
                  <c:v>43447</c:v>
                </c:pt>
                <c:pt idx="2264">
                  <c:v>43448</c:v>
                </c:pt>
                <c:pt idx="2265">
                  <c:v>43451</c:v>
                </c:pt>
                <c:pt idx="2266">
                  <c:v>43452</c:v>
                </c:pt>
                <c:pt idx="2267">
                  <c:v>43453</c:v>
                </c:pt>
                <c:pt idx="2268">
                  <c:v>43454</c:v>
                </c:pt>
                <c:pt idx="2269">
                  <c:v>43455</c:v>
                </c:pt>
                <c:pt idx="2270">
                  <c:v>43460</c:v>
                </c:pt>
                <c:pt idx="2271">
                  <c:v>43461</c:v>
                </c:pt>
                <c:pt idx="2272">
                  <c:v>43462</c:v>
                </c:pt>
                <c:pt idx="2273">
                  <c:v>43467</c:v>
                </c:pt>
                <c:pt idx="2274">
                  <c:v>43468</c:v>
                </c:pt>
                <c:pt idx="2275">
                  <c:v>43469</c:v>
                </c:pt>
                <c:pt idx="2276">
                  <c:v>43472</c:v>
                </c:pt>
                <c:pt idx="2277">
                  <c:v>43473</c:v>
                </c:pt>
                <c:pt idx="2278">
                  <c:v>43474</c:v>
                </c:pt>
                <c:pt idx="2279">
                  <c:v>43475</c:v>
                </c:pt>
                <c:pt idx="2280">
                  <c:v>43476</c:v>
                </c:pt>
                <c:pt idx="2281">
                  <c:v>43479</c:v>
                </c:pt>
                <c:pt idx="2282">
                  <c:v>43480</c:v>
                </c:pt>
                <c:pt idx="2283">
                  <c:v>43481</c:v>
                </c:pt>
                <c:pt idx="2284">
                  <c:v>43482</c:v>
                </c:pt>
                <c:pt idx="2285">
                  <c:v>43483</c:v>
                </c:pt>
                <c:pt idx="2286">
                  <c:v>43486</c:v>
                </c:pt>
                <c:pt idx="2287">
                  <c:v>43487</c:v>
                </c:pt>
                <c:pt idx="2288">
                  <c:v>43488</c:v>
                </c:pt>
                <c:pt idx="2289">
                  <c:v>43489</c:v>
                </c:pt>
                <c:pt idx="2290">
                  <c:v>43490</c:v>
                </c:pt>
                <c:pt idx="2291">
                  <c:v>43493</c:v>
                </c:pt>
                <c:pt idx="2292">
                  <c:v>43494</c:v>
                </c:pt>
                <c:pt idx="2293">
                  <c:v>43495</c:v>
                </c:pt>
                <c:pt idx="2294">
                  <c:v>43496</c:v>
                </c:pt>
                <c:pt idx="2295">
                  <c:v>43497</c:v>
                </c:pt>
                <c:pt idx="2296">
                  <c:v>43500</c:v>
                </c:pt>
                <c:pt idx="2297">
                  <c:v>43501</c:v>
                </c:pt>
                <c:pt idx="2298">
                  <c:v>43502</c:v>
                </c:pt>
                <c:pt idx="2299">
                  <c:v>43503</c:v>
                </c:pt>
                <c:pt idx="2300">
                  <c:v>43504</c:v>
                </c:pt>
                <c:pt idx="2301">
                  <c:v>43507</c:v>
                </c:pt>
                <c:pt idx="2302">
                  <c:v>43508</c:v>
                </c:pt>
                <c:pt idx="2303">
                  <c:v>43509</c:v>
                </c:pt>
                <c:pt idx="2304">
                  <c:v>43510</c:v>
                </c:pt>
                <c:pt idx="2305">
                  <c:v>43511</c:v>
                </c:pt>
                <c:pt idx="2306">
                  <c:v>43514</c:v>
                </c:pt>
                <c:pt idx="2307">
                  <c:v>43515</c:v>
                </c:pt>
                <c:pt idx="2308">
                  <c:v>43516</c:v>
                </c:pt>
                <c:pt idx="2309">
                  <c:v>43517</c:v>
                </c:pt>
                <c:pt idx="2310">
                  <c:v>43518</c:v>
                </c:pt>
                <c:pt idx="2311">
                  <c:v>43521</c:v>
                </c:pt>
                <c:pt idx="2312">
                  <c:v>43522</c:v>
                </c:pt>
                <c:pt idx="2313">
                  <c:v>43523</c:v>
                </c:pt>
                <c:pt idx="2314">
                  <c:v>43524</c:v>
                </c:pt>
                <c:pt idx="2315">
                  <c:v>43525</c:v>
                </c:pt>
                <c:pt idx="2316">
                  <c:v>43528</c:v>
                </c:pt>
                <c:pt idx="2317">
                  <c:v>43529</c:v>
                </c:pt>
                <c:pt idx="2318">
                  <c:v>43530</c:v>
                </c:pt>
                <c:pt idx="2319">
                  <c:v>43531</c:v>
                </c:pt>
                <c:pt idx="2320">
                  <c:v>43532</c:v>
                </c:pt>
                <c:pt idx="2321">
                  <c:v>43535</c:v>
                </c:pt>
                <c:pt idx="2322">
                  <c:v>43536</c:v>
                </c:pt>
                <c:pt idx="2323">
                  <c:v>43537</c:v>
                </c:pt>
                <c:pt idx="2324">
                  <c:v>43538</c:v>
                </c:pt>
                <c:pt idx="2325">
                  <c:v>43539</c:v>
                </c:pt>
                <c:pt idx="2326">
                  <c:v>43542</c:v>
                </c:pt>
                <c:pt idx="2327">
                  <c:v>43543</c:v>
                </c:pt>
                <c:pt idx="2328">
                  <c:v>43544</c:v>
                </c:pt>
                <c:pt idx="2329">
                  <c:v>43545</c:v>
                </c:pt>
                <c:pt idx="2330">
                  <c:v>43546</c:v>
                </c:pt>
                <c:pt idx="2331">
                  <c:v>43549</c:v>
                </c:pt>
                <c:pt idx="2332">
                  <c:v>43550</c:v>
                </c:pt>
                <c:pt idx="2333">
                  <c:v>43551</c:v>
                </c:pt>
                <c:pt idx="2334">
                  <c:v>43552</c:v>
                </c:pt>
                <c:pt idx="2335">
                  <c:v>43553</c:v>
                </c:pt>
              </c:numCache>
            </c:numRef>
          </c:cat>
          <c:val>
            <c:numRef>
              <c:f>Platts!$F$254:$F$2589</c:f>
              <c:numCache>
                <c:formatCode>#,##0.00_);\(#,##0.00\)</c:formatCode>
                <c:ptCount val="2336"/>
                <c:pt idx="0">
                  <c:v>38.5</c:v>
                </c:pt>
                <c:pt idx="1">
                  <c:v>36</c:v>
                </c:pt>
                <c:pt idx="2">
                  <c:v>34</c:v>
                </c:pt>
                <c:pt idx="3">
                  <c:v>31.25</c:v>
                </c:pt>
                <c:pt idx="4">
                  <c:v>31.25</c:v>
                </c:pt>
                <c:pt idx="5">
                  <c:v>33.799999999999997</c:v>
                </c:pt>
                <c:pt idx="6">
                  <c:v>38</c:v>
                </c:pt>
                <c:pt idx="7">
                  <c:v>40.5</c:v>
                </c:pt>
                <c:pt idx="8">
                  <c:v>40.5</c:v>
                </c:pt>
                <c:pt idx="9">
                  <c:v>39</c:v>
                </c:pt>
                <c:pt idx="10">
                  <c:v>37.6</c:v>
                </c:pt>
                <c:pt idx="11">
                  <c:v>37.5</c:v>
                </c:pt>
                <c:pt idx="12">
                  <c:v>37</c:v>
                </c:pt>
                <c:pt idx="13">
                  <c:v>35.5</c:v>
                </c:pt>
                <c:pt idx="14">
                  <c:v>35.5</c:v>
                </c:pt>
                <c:pt idx="15">
                  <c:v>37.75</c:v>
                </c:pt>
                <c:pt idx="16">
                  <c:v>38</c:v>
                </c:pt>
                <c:pt idx="17">
                  <c:v>37.5</c:v>
                </c:pt>
                <c:pt idx="18">
                  <c:v>36</c:v>
                </c:pt>
                <c:pt idx="19">
                  <c:v>35.75</c:v>
                </c:pt>
                <c:pt idx="20">
                  <c:v>34.5</c:v>
                </c:pt>
                <c:pt idx="21">
                  <c:v>34.5</c:v>
                </c:pt>
                <c:pt idx="22">
                  <c:v>33</c:v>
                </c:pt>
                <c:pt idx="23">
                  <c:v>33</c:v>
                </c:pt>
                <c:pt idx="24">
                  <c:v>30</c:v>
                </c:pt>
                <c:pt idx="25">
                  <c:v>31</c:v>
                </c:pt>
                <c:pt idx="26">
                  <c:v>33</c:v>
                </c:pt>
                <c:pt idx="27">
                  <c:v>32.5</c:v>
                </c:pt>
                <c:pt idx="28">
                  <c:v>30.5</c:v>
                </c:pt>
                <c:pt idx="29">
                  <c:v>29.75</c:v>
                </c:pt>
                <c:pt idx="30">
                  <c:v>28.5</c:v>
                </c:pt>
                <c:pt idx="31">
                  <c:v>28.5</c:v>
                </c:pt>
                <c:pt idx="32">
                  <c:v>27.75</c:v>
                </c:pt>
                <c:pt idx="33">
                  <c:v>29</c:v>
                </c:pt>
                <c:pt idx="34">
                  <c:v>29</c:v>
                </c:pt>
                <c:pt idx="35">
                  <c:v>29.25</c:v>
                </c:pt>
                <c:pt idx="36">
                  <c:v>29.5</c:v>
                </c:pt>
                <c:pt idx="37">
                  <c:v>29</c:v>
                </c:pt>
                <c:pt idx="38">
                  <c:v>29</c:v>
                </c:pt>
                <c:pt idx="39">
                  <c:v>28</c:v>
                </c:pt>
                <c:pt idx="40">
                  <c:v>28.5</c:v>
                </c:pt>
                <c:pt idx="41">
                  <c:v>28.5</c:v>
                </c:pt>
                <c:pt idx="42">
                  <c:v>28.8</c:v>
                </c:pt>
                <c:pt idx="43">
                  <c:v>28.2</c:v>
                </c:pt>
                <c:pt idx="44">
                  <c:v>27.7</c:v>
                </c:pt>
                <c:pt idx="45">
                  <c:v>27</c:v>
                </c:pt>
                <c:pt idx="46">
                  <c:v>25.75</c:v>
                </c:pt>
                <c:pt idx="47">
                  <c:v>25.75</c:v>
                </c:pt>
                <c:pt idx="48">
                  <c:v>25</c:v>
                </c:pt>
                <c:pt idx="49">
                  <c:v>25</c:v>
                </c:pt>
                <c:pt idx="50">
                  <c:v>22</c:v>
                </c:pt>
                <c:pt idx="51">
                  <c:v>21.75</c:v>
                </c:pt>
                <c:pt idx="52">
                  <c:v>21.25</c:v>
                </c:pt>
                <c:pt idx="53">
                  <c:v>21.5</c:v>
                </c:pt>
                <c:pt idx="54">
                  <c:v>22</c:v>
                </c:pt>
                <c:pt idx="55">
                  <c:v>22</c:v>
                </c:pt>
                <c:pt idx="56">
                  <c:v>22.5</c:v>
                </c:pt>
                <c:pt idx="57">
                  <c:v>23.75</c:v>
                </c:pt>
                <c:pt idx="58">
                  <c:v>23.75</c:v>
                </c:pt>
                <c:pt idx="59">
                  <c:v>23.5</c:v>
                </c:pt>
                <c:pt idx="60">
                  <c:v>26.5</c:v>
                </c:pt>
                <c:pt idx="61">
                  <c:v>27</c:v>
                </c:pt>
                <c:pt idx="62">
                  <c:v>28</c:v>
                </c:pt>
                <c:pt idx="63">
                  <c:v>28.5</c:v>
                </c:pt>
                <c:pt idx="64">
                  <c:v>28</c:v>
                </c:pt>
                <c:pt idx="65">
                  <c:v>26</c:v>
                </c:pt>
                <c:pt idx="66">
                  <c:v>25</c:v>
                </c:pt>
                <c:pt idx="67">
                  <c:v>26.75</c:v>
                </c:pt>
                <c:pt idx="68">
                  <c:v>26.75</c:v>
                </c:pt>
                <c:pt idx="69">
                  <c:v>28</c:v>
                </c:pt>
                <c:pt idx="70">
                  <c:v>28.25</c:v>
                </c:pt>
                <c:pt idx="71">
                  <c:v>30</c:v>
                </c:pt>
                <c:pt idx="72">
                  <c:v>31</c:v>
                </c:pt>
                <c:pt idx="73">
                  <c:v>31.5</c:v>
                </c:pt>
                <c:pt idx="74">
                  <c:v>31.5</c:v>
                </c:pt>
                <c:pt idx="75">
                  <c:v>31.25</c:v>
                </c:pt>
                <c:pt idx="76">
                  <c:v>31</c:v>
                </c:pt>
                <c:pt idx="77">
                  <c:v>32.5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36</c:v>
                </c:pt>
                <c:pt idx="82">
                  <c:v>36</c:v>
                </c:pt>
                <c:pt idx="83">
                  <c:v>36</c:v>
                </c:pt>
                <c:pt idx="84">
                  <c:v>37</c:v>
                </c:pt>
                <c:pt idx="85">
                  <c:v>38</c:v>
                </c:pt>
                <c:pt idx="86">
                  <c:v>38</c:v>
                </c:pt>
                <c:pt idx="87">
                  <c:v>42</c:v>
                </c:pt>
                <c:pt idx="88">
                  <c:v>44</c:v>
                </c:pt>
                <c:pt idx="89">
                  <c:v>44.5</c:v>
                </c:pt>
                <c:pt idx="90">
                  <c:v>46</c:v>
                </c:pt>
                <c:pt idx="91">
                  <c:v>47</c:v>
                </c:pt>
                <c:pt idx="92">
                  <c:v>45</c:v>
                </c:pt>
                <c:pt idx="93">
                  <c:v>44</c:v>
                </c:pt>
                <c:pt idx="94">
                  <c:v>44</c:v>
                </c:pt>
                <c:pt idx="95">
                  <c:v>41</c:v>
                </c:pt>
                <c:pt idx="96">
                  <c:v>41</c:v>
                </c:pt>
                <c:pt idx="97">
                  <c:v>41.5</c:v>
                </c:pt>
                <c:pt idx="98">
                  <c:v>42.5</c:v>
                </c:pt>
                <c:pt idx="99">
                  <c:v>44</c:v>
                </c:pt>
                <c:pt idx="100">
                  <c:v>44</c:v>
                </c:pt>
                <c:pt idx="101">
                  <c:v>42</c:v>
                </c:pt>
                <c:pt idx="102">
                  <c:v>39</c:v>
                </c:pt>
                <c:pt idx="103">
                  <c:v>37</c:v>
                </c:pt>
                <c:pt idx="104">
                  <c:v>36</c:v>
                </c:pt>
                <c:pt idx="105">
                  <c:v>34</c:v>
                </c:pt>
                <c:pt idx="106">
                  <c:v>34.5</c:v>
                </c:pt>
                <c:pt idx="107">
                  <c:v>34.5</c:v>
                </c:pt>
                <c:pt idx="108">
                  <c:v>34.25</c:v>
                </c:pt>
                <c:pt idx="109">
                  <c:v>34.25</c:v>
                </c:pt>
                <c:pt idx="110">
                  <c:v>31.5</c:v>
                </c:pt>
                <c:pt idx="111">
                  <c:v>30.25</c:v>
                </c:pt>
                <c:pt idx="112">
                  <c:v>30.25</c:v>
                </c:pt>
                <c:pt idx="113">
                  <c:v>27.25</c:v>
                </c:pt>
                <c:pt idx="114">
                  <c:v>27.25</c:v>
                </c:pt>
                <c:pt idx="115">
                  <c:v>27.25</c:v>
                </c:pt>
                <c:pt idx="116">
                  <c:v>27.25</c:v>
                </c:pt>
                <c:pt idx="117">
                  <c:v>27.25</c:v>
                </c:pt>
                <c:pt idx="118">
                  <c:v>27.25</c:v>
                </c:pt>
                <c:pt idx="119">
                  <c:v>28</c:v>
                </c:pt>
                <c:pt idx="120">
                  <c:v>31.5</c:v>
                </c:pt>
                <c:pt idx="121">
                  <c:v>28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26.5</c:v>
                </c:pt>
                <c:pt idx="127">
                  <c:v>30</c:v>
                </c:pt>
                <c:pt idx="128">
                  <c:v>32</c:v>
                </c:pt>
                <c:pt idx="129">
                  <c:v>30</c:v>
                </c:pt>
                <c:pt idx="130">
                  <c:v>30</c:v>
                </c:pt>
                <c:pt idx="131">
                  <c:v>32</c:v>
                </c:pt>
                <c:pt idx="132">
                  <c:v>32.5</c:v>
                </c:pt>
                <c:pt idx="133">
                  <c:v>32</c:v>
                </c:pt>
                <c:pt idx="134">
                  <c:v>30</c:v>
                </c:pt>
                <c:pt idx="135">
                  <c:v>27.5</c:v>
                </c:pt>
                <c:pt idx="136">
                  <c:v>26</c:v>
                </c:pt>
                <c:pt idx="137">
                  <c:v>25</c:v>
                </c:pt>
                <c:pt idx="138">
                  <c:v>25.75</c:v>
                </c:pt>
                <c:pt idx="139">
                  <c:v>25.5</c:v>
                </c:pt>
                <c:pt idx="140">
                  <c:v>26.5</c:v>
                </c:pt>
                <c:pt idx="141">
                  <c:v>26.5</c:v>
                </c:pt>
                <c:pt idx="142">
                  <c:v>29</c:v>
                </c:pt>
                <c:pt idx="143">
                  <c:v>27</c:v>
                </c:pt>
                <c:pt idx="144">
                  <c:v>26</c:v>
                </c:pt>
                <c:pt idx="145">
                  <c:v>25</c:v>
                </c:pt>
                <c:pt idx="146">
                  <c:v>25</c:v>
                </c:pt>
                <c:pt idx="147">
                  <c:v>26</c:v>
                </c:pt>
                <c:pt idx="148">
                  <c:v>25.75</c:v>
                </c:pt>
                <c:pt idx="149">
                  <c:v>26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26</c:v>
                </c:pt>
                <c:pt idx="154">
                  <c:v>25.5</c:v>
                </c:pt>
                <c:pt idx="155">
                  <c:v>25.5</c:v>
                </c:pt>
                <c:pt idx="156">
                  <c:v>25.25</c:v>
                </c:pt>
                <c:pt idx="157">
                  <c:v>25</c:v>
                </c:pt>
                <c:pt idx="158">
                  <c:v>27</c:v>
                </c:pt>
                <c:pt idx="159">
                  <c:v>29.5</c:v>
                </c:pt>
                <c:pt idx="160">
                  <c:v>30</c:v>
                </c:pt>
                <c:pt idx="161">
                  <c:v>30</c:v>
                </c:pt>
                <c:pt idx="162">
                  <c:v>28.5</c:v>
                </c:pt>
                <c:pt idx="163">
                  <c:v>28.5</c:v>
                </c:pt>
                <c:pt idx="164">
                  <c:v>29</c:v>
                </c:pt>
                <c:pt idx="165">
                  <c:v>30.5</c:v>
                </c:pt>
                <c:pt idx="166">
                  <c:v>30.5</c:v>
                </c:pt>
                <c:pt idx="167">
                  <c:v>30.5</c:v>
                </c:pt>
                <c:pt idx="168">
                  <c:v>27</c:v>
                </c:pt>
                <c:pt idx="169">
                  <c:v>27</c:v>
                </c:pt>
                <c:pt idx="170">
                  <c:v>26.5</c:v>
                </c:pt>
                <c:pt idx="171">
                  <c:v>24.5</c:v>
                </c:pt>
                <c:pt idx="172">
                  <c:v>23.5</c:v>
                </c:pt>
                <c:pt idx="173">
                  <c:v>23.5</c:v>
                </c:pt>
                <c:pt idx="174">
                  <c:v>23.75</c:v>
                </c:pt>
                <c:pt idx="175">
                  <c:v>23.75</c:v>
                </c:pt>
                <c:pt idx="176">
                  <c:v>25</c:v>
                </c:pt>
                <c:pt idx="177">
                  <c:v>25.5</c:v>
                </c:pt>
                <c:pt idx="178">
                  <c:v>26.5</c:v>
                </c:pt>
                <c:pt idx="179">
                  <c:v>26.5</c:v>
                </c:pt>
                <c:pt idx="180">
                  <c:v>25.5</c:v>
                </c:pt>
                <c:pt idx="181">
                  <c:v>25.5</c:v>
                </c:pt>
                <c:pt idx="182">
                  <c:v>25.5</c:v>
                </c:pt>
                <c:pt idx="183">
                  <c:v>24</c:v>
                </c:pt>
                <c:pt idx="184">
                  <c:v>23</c:v>
                </c:pt>
                <c:pt idx="185">
                  <c:v>23.25</c:v>
                </c:pt>
                <c:pt idx="186">
                  <c:v>23.25</c:v>
                </c:pt>
                <c:pt idx="187">
                  <c:v>24</c:v>
                </c:pt>
                <c:pt idx="188">
                  <c:v>25</c:v>
                </c:pt>
                <c:pt idx="189">
                  <c:v>24.25</c:v>
                </c:pt>
                <c:pt idx="190">
                  <c:v>24.25</c:v>
                </c:pt>
                <c:pt idx="191">
                  <c:v>24.25</c:v>
                </c:pt>
                <c:pt idx="192">
                  <c:v>24.5</c:v>
                </c:pt>
                <c:pt idx="193">
                  <c:v>25</c:v>
                </c:pt>
                <c:pt idx="194">
                  <c:v>25</c:v>
                </c:pt>
                <c:pt idx="195">
                  <c:v>26</c:v>
                </c:pt>
                <c:pt idx="196">
                  <c:v>27</c:v>
                </c:pt>
                <c:pt idx="197">
                  <c:v>30.5</c:v>
                </c:pt>
                <c:pt idx="198">
                  <c:v>31</c:v>
                </c:pt>
                <c:pt idx="199">
                  <c:v>31</c:v>
                </c:pt>
                <c:pt idx="200">
                  <c:v>31</c:v>
                </c:pt>
                <c:pt idx="201">
                  <c:v>29.5</c:v>
                </c:pt>
                <c:pt idx="202">
                  <c:v>29.5</c:v>
                </c:pt>
                <c:pt idx="203">
                  <c:v>29</c:v>
                </c:pt>
                <c:pt idx="204">
                  <c:v>31.25</c:v>
                </c:pt>
                <c:pt idx="205">
                  <c:v>33</c:v>
                </c:pt>
                <c:pt idx="206">
                  <c:v>33.5</c:v>
                </c:pt>
                <c:pt idx="207">
                  <c:v>37.5</c:v>
                </c:pt>
                <c:pt idx="208">
                  <c:v>37.5</c:v>
                </c:pt>
                <c:pt idx="209">
                  <c:v>32</c:v>
                </c:pt>
                <c:pt idx="210">
                  <c:v>31.8</c:v>
                </c:pt>
                <c:pt idx="211">
                  <c:v>30.25</c:v>
                </c:pt>
                <c:pt idx="212">
                  <c:v>30.5</c:v>
                </c:pt>
                <c:pt idx="213">
                  <c:v>30</c:v>
                </c:pt>
                <c:pt idx="214">
                  <c:v>30.25</c:v>
                </c:pt>
                <c:pt idx="215">
                  <c:v>31</c:v>
                </c:pt>
                <c:pt idx="216">
                  <c:v>34</c:v>
                </c:pt>
                <c:pt idx="217">
                  <c:v>34</c:v>
                </c:pt>
                <c:pt idx="218">
                  <c:v>33.75</c:v>
                </c:pt>
                <c:pt idx="219">
                  <c:v>33</c:v>
                </c:pt>
                <c:pt idx="220">
                  <c:v>32</c:v>
                </c:pt>
                <c:pt idx="221">
                  <c:v>31</c:v>
                </c:pt>
                <c:pt idx="222">
                  <c:v>31</c:v>
                </c:pt>
                <c:pt idx="223">
                  <c:v>31</c:v>
                </c:pt>
                <c:pt idx="224">
                  <c:v>30.5</c:v>
                </c:pt>
                <c:pt idx="225">
                  <c:v>28.75</c:v>
                </c:pt>
                <c:pt idx="226">
                  <c:v>28.25</c:v>
                </c:pt>
                <c:pt idx="227">
                  <c:v>28.75</c:v>
                </c:pt>
                <c:pt idx="228">
                  <c:v>28.75</c:v>
                </c:pt>
                <c:pt idx="229">
                  <c:v>25</c:v>
                </c:pt>
                <c:pt idx="230">
                  <c:v>24.75</c:v>
                </c:pt>
                <c:pt idx="231">
                  <c:v>24.75</c:v>
                </c:pt>
                <c:pt idx="232">
                  <c:v>24</c:v>
                </c:pt>
                <c:pt idx="233">
                  <c:v>23</c:v>
                </c:pt>
                <c:pt idx="234">
                  <c:v>21.5</c:v>
                </c:pt>
                <c:pt idx="235">
                  <c:v>21.5</c:v>
                </c:pt>
                <c:pt idx="236">
                  <c:v>21</c:v>
                </c:pt>
                <c:pt idx="237">
                  <c:v>21</c:v>
                </c:pt>
                <c:pt idx="238">
                  <c:v>22.25</c:v>
                </c:pt>
                <c:pt idx="239">
                  <c:v>22</c:v>
                </c:pt>
                <c:pt idx="240">
                  <c:v>21</c:v>
                </c:pt>
                <c:pt idx="241">
                  <c:v>19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16</c:v>
                </c:pt>
                <c:pt idx="246">
                  <c:v>15.5</c:v>
                </c:pt>
                <c:pt idx="247">
                  <c:v>15.5</c:v>
                </c:pt>
                <c:pt idx="248">
                  <c:v>15.5</c:v>
                </c:pt>
                <c:pt idx="249">
                  <c:v>16</c:v>
                </c:pt>
                <c:pt idx="250">
                  <c:v>16</c:v>
                </c:pt>
                <c:pt idx="251">
                  <c:v>17</c:v>
                </c:pt>
                <c:pt idx="252">
                  <c:v>18</c:v>
                </c:pt>
                <c:pt idx="253">
                  <c:v>17.25</c:v>
                </c:pt>
                <c:pt idx="254">
                  <c:v>17.5</c:v>
                </c:pt>
                <c:pt idx="255">
                  <c:v>17.5</c:v>
                </c:pt>
                <c:pt idx="256">
                  <c:v>17.5</c:v>
                </c:pt>
                <c:pt idx="257">
                  <c:v>18</c:v>
                </c:pt>
                <c:pt idx="258">
                  <c:v>18.75</c:v>
                </c:pt>
                <c:pt idx="259">
                  <c:v>19</c:v>
                </c:pt>
                <c:pt idx="260">
                  <c:v>19.25</c:v>
                </c:pt>
                <c:pt idx="261">
                  <c:v>19.25</c:v>
                </c:pt>
                <c:pt idx="262">
                  <c:v>19.25</c:v>
                </c:pt>
                <c:pt idx="263">
                  <c:v>19.75</c:v>
                </c:pt>
                <c:pt idx="264">
                  <c:v>22.25</c:v>
                </c:pt>
                <c:pt idx="265">
                  <c:v>23</c:v>
                </c:pt>
                <c:pt idx="266">
                  <c:v>26.5</c:v>
                </c:pt>
                <c:pt idx="267">
                  <c:v>26.1</c:v>
                </c:pt>
                <c:pt idx="268">
                  <c:v>26.1</c:v>
                </c:pt>
                <c:pt idx="269">
                  <c:v>26.1</c:v>
                </c:pt>
                <c:pt idx="270">
                  <c:v>26.1</c:v>
                </c:pt>
                <c:pt idx="271">
                  <c:v>26.3</c:v>
                </c:pt>
                <c:pt idx="272">
                  <c:v>26.3</c:v>
                </c:pt>
                <c:pt idx="273">
                  <c:v>28</c:v>
                </c:pt>
                <c:pt idx="274">
                  <c:v>28.75</c:v>
                </c:pt>
                <c:pt idx="275">
                  <c:v>28.75</c:v>
                </c:pt>
                <c:pt idx="276">
                  <c:v>27.5</c:v>
                </c:pt>
                <c:pt idx="277">
                  <c:v>26.5</c:v>
                </c:pt>
                <c:pt idx="278">
                  <c:v>26.5</c:v>
                </c:pt>
                <c:pt idx="279">
                  <c:v>26.75</c:v>
                </c:pt>
                <c:pt idx="280">
                  <c:v>27</c:v>
                </c:pt>
                <c:pt idx="281">
                  <c:v>27.75</c:v>
                </c:pt>
                <c:pt idx="282">
                  <c:v>28.5</c:v>
                </c:pt>
                <c:pt idx="283">
                  <c:v>28</c:v>
                </c:pt>
                <c:pt idx="284">
                  <c:v>29</c:v>
                </c:pt>
                <c:pt idx="285">
                  <c:v>29.5</c:v>
                </c:pt>
                <c:pt idx="286">
                  <c:v>29.5</c:v>
                </c:pt>
                <c:pt idx="287">
                  <c:v>29.5</c:v>
                </c:pt>
                <c:pt idx="288">
                  <c:v>29.25</c:v>
                </c:pt>
                <c:pt idx="289">
                  <c:v>29.25</c:v>
                </c:pt>
                <c:pt idx="290">
                  <c:v>29.25</c:v>
                </c:pt>
                <c:pt idx="291">
                  <c:v>28.5</c:v>
                </c:pt>
                <c:pt idx="292">
                  <c:v>27</c:v>
                </c:pt>
                <c:pt idx="293">
                  <c:v>26.5</c:v>
                </c:pt>
                <c:pt idx="294">
                  <c:v>26.5</c:v>
                </c:pt>
                <c:pt idx="295">
                  <c:v>26.5</c:v>
                </c:pt>
                <c:pt idx="296">
                  <c:v>24.75</c:v>
                </c:pt>
                <c:pt idx="297">
                  <c:v>24.75</c:v>
                </c:pt>
                <c:pt idx="298">
                  <c:v>25.25</c:v>
                </c:pt>
                <c:pt idx="299">
                  <c:v>27</c:v>
                </c:pt>
                <c:pt idx="300">
                  <c:v>27</c:v>
                </c:pt>
                <c:pt idx="301">
                  <c:v>27</c:v>
                </c:pt>
                <c:pt idx="302">
                  <c:v>27</c:v>
                </c:pt>
                <c:pt idx="303">
                  <c:v>27</c:v>
                </c:pt>
                <c:pt idx="304">
                  <c:v>29.5</c:v>
                </c:pt>
                <c:pt idx="305">
                  <c:v>29.75</c:v>
                </c:pt>
                <c:pt idx="306">
                  <c:v>29.75</c:v>
                </c:pt>
                <c:pt idx="307">
                  <c:v>29.75</c:v>
                </c:pt>
                <c:pt idx="308">
                  <c:v>29.25</c:v>
                </c:pt>
                <c:pt idx="309">
                  <c:v>29.25</c:v>
                </c:pt>
                <c:pt idx="310">
                  <c:v>29.5</c:v>
                </c:pt>
                <c:pt idx="311">
                  <c:v>30</c:v>
                </c:pt>
                <c:pt idx="312">
                  <c:v>30</c:v>
                </c:pt>
                <c:pt idx="313">
                  <c:v>31</c:v>
                </c:pt>
                <c:pt idx="314">
                  <c:v>31</c:v>
                </c:pt>
                <c:pt idx="315">
                  <c:v>31.1</c:v>
                </c:pt>
                <c:pt idx="316">
                  <c:v>32.5</c:v>
                </c:pt>
                <c:pt idx="317">
                  <c:v>31.5</c:v>
                </c:pt>
                <c:pt idx="318">
                  <c:v>31.5</c:v>
                </c:pt>
                <c:pt idx="319">
                  <c:v>31.1</c:v>
                </c:pt>
                <c:pt idx="320">
                  <c:v>31</c:v>
                </c:pt>
                <c:pt idx="321">
                  <c:v>30</c:v>
                </c:pt>
                <c:pt idx="322">
                  <c:v>30</c:v>
                </c:pt>
                <c:pt idx="323">
                  <c:v>29.25</c:v>
                </c:pt>
                <c:pt idx="324">
                  <c:v>28.75</c:v>
                </c:pt>
                <c:pt idx="325">
                  <c:v>28.5</c:v>
                </c:pt>
                <c:pt idx="326">
                  <c:v>28.5</c:v>
                </c:pt>
                <c:pt idx="327">
                  <c:v>28</c:v>
                </c:pt>
                <c:pt idx="328">
                  <c:v>28</c:v>
                </c:pt>
                <c:pt idx="329">
                  <c:v>28.5</c:v>
                </c:pt>
                <c:pt idx="330">
                  <c:v>28.5</c:v>
                </c:pt>
                <c:pt idx="331">
                  <c:v>27.5</c:v>
                </c:pt>
                <c:pt idx="332">
                  <c:v>27.5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27.5</c:v>
                </c:pt>
                <c:pt idx="338">
                  <c:v>27.5</c:v>
                </c:pt>
                <c:pt idx="339">
                  <c:v>27.5</c:v>
                </c:pt>
                <c:pt idx="340">
                  <c:v>27.5</c:v>
                </c:pt>
                <c:pt idx="341">
                  <c:v>25.5</c:v>
                </c:pt>
                <c:pt idx="342">
                  <c:v>24.2</c:v>
                </c:pt>
                <c:pt idx="343">
                  <c:v>23</c:v>
                </c:pt>
                <c:pt idx="344">
                  <c:v>23</c:v>
                </c:pt>
                <c:pt idx="345">
                  <c:v>22.6</c:v>
                </c:pt>
                <c:pt idx="346">
                  <c:v>22.6</c:v>
                </c:pt>
                <c:pt idx="347">
                  <c:v>22.25</c:v>
                </c:pt>
                <c:pt idx="348">
                  <c:v>22.25</c:v>
                </c:pt>
                <c:pt idx="349">
                  <c:v>20.5</c:v>
                </c:pt>
                <c:pt idx="350">
                  <c:v>20.5</c:v>
                </c:pt>
                <c:pt idx="351">
                  <c:v>20.5</c:v>
                </c:pt>
                <c:pt idx="352">
                  <c:v>20.9</c:v>
                </c:pt>
                <c:pt idx="353">
                  <c:v>20.75</c:v>
                </c:pt>
                <c:pt idx="354">
                  <c:v>20.75</c:v>
                </c:pt>
                <c:pt idx="355">
                  <c:v>21.75</c:v>
                </c:pt>
                <c:pt idx="356">
                  <c:v>21.75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20.75</c:v>
                </c:pt>
                <c:pt idx="362">
                  <c:v>20.75</c:v>
                </c:pt>
                <c:pt idx="363">
                  <c:v>20.75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20.25</c:v>
                </c:pt>
                <c:pt idx="369">
                  <c:v>19.5</c:v>
                </c:pt>
                <c:pt idx="370">
                  <c:v>19</c:v>
                </c:pt>
                <c:pt idx="371">
                  <c:v>18.5</c:v>
                </c:pt>
                <c:pt idx="372">
                  <c:v>18.2</c:v>
                </c:pt>
                <c:pt idx="373">
                  <c:v>18</c:v>
                </c:pt>
                <c:pt idx="374">
                  <c:v>17.75</c:v>
                </c:pt>
                <c:pt idx="375">
                  <c:v>17.75</c:v>
                </c:pt>
                <c:pt idx="376">
                  <c:v>18</c:v>
                </c:pt>
                <c:pt idx="377">
                  <c:v>18.25</c:v>
                </c:pt>
                <c:pt idx="378">
                  <c:v>18.25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17.5</c:v>
                </c:pt>
                <c:pt idx="384">
                  <c:v>17.25</c:v>
                </c:pt>
                <c:pt idx="385">
                  <c:v>17</c:v>
                </c:pt>
                <c:pt idx="386">
                  <c:v>16.5</c:v>
                </c:pt>
                <c:pt idx="387">
                  <c:v>16.5</c:v>
                </c:pt>
                <c:pt idx="388">
                  <c:v>16.5</c:v>
                </c:pt>
                <c:pt idx="389">
                  <c:v>16.5</c:v>
                </c:pt>
                <c:pt idx="390">
                  <c:v>16.5</c:v>
                </c:pt>
                <c:pt idx="391">
                  <c:v>16.5</c:v>
                </c:pt>
                <c:pt idx="392">
                  <c:v>16.5</c:v>
                </c:pt>
                <c:pt idx="393">
                  <c:v>16.5</c:v>
                </c:pt>
                <c:pt idx="394">
                  <c:v>16.5</c:v>
                </c:pt>
                <c:pt idx="395">
                  <c:v>16.5</c:v>
                </c:pt>
                <c:pt idx="396">
                  <c:v>18.25</c:v>
                </c:pt>
                <c:pt idx="397">
                  <c:v>18.25</c:v>
                </c:pt>
                <c:pt idx="398">
                  <c:v>18.25</c:v>
                </c:pt>
                <c:pt idx="399">
                  <c:v>18.25</c:v>
                </c:pt>
                <c:pt idx="400">
                  <c:v>18.25</c:v>
                </c:pt>
                <c:pt idx="401">
                  <c:v>18.5</c:v>
                </c:pt>
                <c:pt idx="402">
                  <c:v>18.5</c:v>
                </c:pt>
                <c:pt idx="403">
                  <c:v>18.5</c:v>
                </c:pt>
                <c:pt idx="404">
                  <c:v>18.5</c:v>
                </c:pt>
                <c:pt idx="405">
                  <c:v>18.25</c:v>
                </c:pt>
                <c:pt idx="406">
                  <c:v>18.25</c:v>
                </c:pt>
                <c:pt idx="407">
                  <c:v>18.25</c:v>
                </c:pt>
                <c:pt idx="408">
                  <c:v>18.25</c:v>
                </c:pt>
                <c:pt idx="409">
                  <c:v>18.25</c:v>
                </c:pt>
                <c:pt idx="410">
                  <c:v>19.25</c:v>
                </c:pt>
                <c:pt idx="411">
                  <c:v>19.25</c:v>
                </c:pt>
                <c:pt idx="412">
                  <c:v>19.5</c:v>
                </c:pt>
                <c:pt idx="413">
                  <c:v>19.899999999999999</c:v>
                </c:pt>
                <c:pt idx="414">
                  <c:v>20.25</c:v>
                </c:pt>
                <c:pt idx="415">
                  <c:v>20.25</c:v>
                </c:pt>
                <c:pt idx="416">
                  <c:v>20.25</c:v>
                </c:pt>
                <c:pt idx="417">
                  <c:v>20.25</c:v>
                </c:pt>
                <c:pt idx="418">
                  <c:v>19.25</c:v>
                </c:pt>
                <c:pt idx="419">
                  <c:v>19.75</c:v>
                </c:pt>
                <c:pt idx="420">
                  <c:v>19</c:v>
                </c:pt>
                <c:pt idx="421">
                  <c:v>18.75</c:v>
                </c:pt>
                <c:pt idx="422">
                  <c:v>18.75</c:v>
                </c:pt>
                <c:pt idx="423">
                  <c:v>19.25</c:v>
                </c:pt>
                <c:pt idx="424">
                  <c:v>19.8</c:v>
                </c:pt>
                <c:pt idx="425">
                  <c:v>19.8</c:v>
                </c:pt>
                <c:pt idx="426">
                  <c:v>19.75</c:v>
                </c:pt>
                <c:pt idx="427">
                  <c:v>19.5</c:v>
                </c:pt>
                <c:pt idx="428">
                  <c:v>19.75</c:v>
                </c:pt>
                <c:pt idx="429">
                  <c:v>19.75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19.75</c:v>
                </c:pt>
                <c:pt idx="434">
                  <c:v>19.75</c:v>
                </c:pt>
                <c:pt idx="435">
                  <c:v>19.5</c:v>
                </c:pt>
                <c:pt idx="436">
                  <c:v>19.5</c:v>
                </c:pt>
                <c:pt idx="437">
                  <c:v>19.5</c:v>
                </c:pt>
                <c:pt idx="438">
                  <c:v>19.5</c:v>
                </c:pt>
                <c:pt idx="439">
                  <c:v>19.8</c:v>
                </c:pt>
                <c:pt idx="440">
                  <c:v>19.8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19.25</c:v>
                </c:pt>
                <c:pt idx="451">
                  <c:v>19.25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18.75</c:v>
                </c:pt>
                <c:pt idx="457">
                  <c:v>18.75</c:v>
                </c:pt>
                <c:pt idx="458">
                  <c:v>18.25</c:v>
                </c:pt>
                <c:pt idx="459">
                  <c:v>18.25</c:v>
                </c:pt>
                <c:pt idx="460">
                  <c:v>19.25</c:v>
                </c:pt>
                <c:pt idx="461">
                  <c:v>19.25</c:v>
                </c:pt>
                <c:pt idx="462">
                  <c:v>19.5</c:v>
                </c:pt>
                <c:pt idx="463">
                  <c:v>19.5</c:v>
                </c:pt>
                <c:pt idx="464">
                  <c:v>19.5</c:v>
                </c:pt>
                <c:pt idx="465">
                  <c:v>19.5</c:v>
                </c:pt>
                <c:pt idx="466">
                  <c:v>19.5</c:v>
                </c:pt>
                <c:pt idx="467">
                  <c:v>20</c:v>
                </c:pt>
                <c:pt idx="468">
                  <c:v>19.75</c:v>
                </c:pt>
                <c:pt idx="469">
                  <c:v>20.75</c:v>
                </c:pt>
                <c:pt idx="470">
                  <c:v>20.75</c:v>
                </c:pt>
                <c:pt idx="471">
                  <c:v>20.75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20</c:v>
                </c:pt>
                <c:pt idx="476">
                  <c:v>19.75</c:v>
                </c:pt>
                <c:pt idx="477">
                  <c:v>19.75</c:v>
                </c:pt>
                <c:pt idx="478">
                  <c:v>19.75</c:v>
                </c:pt>
                <c:pt idx="479">
                  <c:v>19.75</c:v>
                </c:pt>
                <c:pt idx="480">
                  <c:v>19.75</c:v>
                </c:pt>
                <c:pt idx="481">
                  <c:v>19.75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20.5</c:v>
                </c:pt>
                <c:pt idx="486">
                  <c:v>20.5</c:v>
                </c:pt>
                <c:pt idx="487">
                  <c:v>20.5</c:v>
                </c:pt>
                <c:pt idx="488">
                  <c:v>21</c:v>
                </c:pt>
                <c:pt idx="489">
                  <c:v>20.9</c:v>
                </c:pt>
                <c:pt idx="490">
                  <c:v>20.9</c:v>
                </c:pt>
                <c:pt idx="491">
                  <c:v>20.8</c:v>
                </c:pt>
                <c:pt idx="492">
                  <c:v>21</c:v>
                </c:pt>
                <c:pt idx="493">
                  <c:v>21</c:v>
                </c:pt>
                <c:pt idx="494">
                  <c:v>20.25</c:v>
                </c:pt>
                <c:pt idx="495">
                  <c:v>20.75</c:v>
                </c:pt>
                <c:pt idx="496">
                  <c:v>20.75</c:v>
                </c:pt>
                <c:pt idx="497">
                  <c:v>20.5</c:v>
                </c:pt>
                <c:pt idx="498">
                  <c:v>20.5</c:v>
                </c:pt>
                <c:pt idx="499">
                  <c:v>20.5</c:v>
                </c:pt>
                <c:pt idx="500">
                  <c:v>20.25</c:v>
                </c:pt>
                <c:pt idx="501">
                  <c:v>20</c:v>
                </c:pt>
                <c:pt idx="502">
                  <c:v>20</c:v>
                </c:pt>
                <c:pt idx="503">
                  <c:v>19.75</c:v>
                </c:pt>
                <c:pt idx="504">
                  <c:v>19.5</c:v>
                </c:pt>
                <c:pt idx="505">
                  <c:v>19.5</c:v>
                </c:pt>
                <c:pt idx="506">
                  <c:v>19.25</c:v>
                </c:pt>
                <c:pt idx="507">
                  <c:v>19.25</c:v>
                </c:pt>
                <c:pt idx="508">
                  <c:v>19.25</c:v>
                </c:pt>
                <c:pt idx="509">
                  <c:v>19.75</c:v>
                </c:pt>
                <c:pt idx="510">
                  <c:v>19.75</c:v>
                </c:pt>
                <c:pt idx="511">
                  <c:v>19.5</c:v>
                </c:pt>
                <c:pt idx="512">
                  <c:v>19.5</c:v>
                </c:pt>
                <c:pt idx="513">
                  <c:v>19.25</c:v>
                </c:pt>
                <c:pt idx="514">
                  <c:v>19.5</c:v>
                </c:pt>
                <c:pt idx="515">
                  <c:v>19.5</c:v>
                </c:pt>
                <c:pt idx="516">
                  <c:v>19.5</c:v>
                </c:pt>
                <c:pt idx="517">
                  <c:v>19.5</c:v>
                </c:pt>
                <c:pt idx="518">
                  <c:v>19.75</c:v>
                </c:pt>
                <c:pt idx="519">
                  <c:v>19.75</c:v>
                </c:pt>
                <c:pt idx="520">
                  <c:v>20</c:v>
                </c:pt>
                <c:pt idx="521">
                  <c:v>20</c:v>
                </c:pt>
                <c:pt idx="522">
                  <c:v>21</c:v>
                </c:pt>
                <c:pt idx="523">
                  <c:v>23</c:v>
                </c:pt>
                <c:pt idx="524">
                  <c:v>23</c:v>
                </c:pt>
                <c:pt idx="525">
                  <c:v>24.25</c:v>
                </c:pt>
                <c:pt idx="526">
                  <c:v>24.25</c:v>
                </c:pt>
                <c:pt idx="527">
                  <c:v>23.75</c:v>
                </c:pt>
                <c:pt idx="528">
                  <c:v>23.75</c:v>
                </c:pt>
                <c:pt idx="529">
                  <c:v>23.75</c:v>
                </c:pt>
                <c:pt idx="530">
                  <c:v>23.75</c:v>
                </c:pt>
                <c:pt idx="531">
                  <c:v>24.75</c:v>
                </c:pt>
                <c:pt idx="532">
                  <c:v>24.75</c:v>
                </c:pt>
                <c:pt idx="533">
                  <c:v>26</c:v>
                </c:pt>
                <c:pt idx="534">
                  <c:v>27</c:v>
                </c:pt>
                <c:pt idx="535">
                  <c:v>27</c:v>
                </c:pt>
                <c:pt idx="536">
                  <c:v>28</c:v>
                </c:pt>
                <c:pt idx="537">
                  <c:v>28.5</c:v>
                </c:pt>
                <c:pt idx="538">
                  <c:v>28.75</c:v>
                </c:pt>
                <c:pt idx="539">
                  <c:v>29</c:v>
                </c:pt>
                <c:pt idx="540">
                  <c:v>28</c:v>
                </c:pt>
                <c:pt idx="541">
                  <c:v>26.5</c:v>
                </c:pt>
                <c:pt idx="542">
                  <c:v>25.25</c:v>
                </c:pt>
                <c:pt idx="543">
                  <c:v>26.5</c:v>
                </c:pt>
                <c:pt idx="544">
                  <c:v>27</c:v>
                </c:pt>
                <c:pt idx="545">
                  <c:v>27</c:v>
                </c:pt>
                <c:pt idx="546">
                  <c:v>27.5</c:v>
                </c:pt>
                <c:pt idx="547">
                  <c:v>27.25</c:v>
                </c:pt>
                <c:pt idx="548">
                  <c:v>27.75</c:v>
                </c:pt>
                <c:pt idx="549">
                  <c:v>27.75</c:v>
                </c:pt>
                <c:pt idx="550">
                  <c:v>27</c:v>
                </c:pt>
                <c:pt idx="551">
                  <c:v>26.5</c:v>
                </c:pt>
                <c:pt idx="552">
                  <c:v>26.25</c:v>
                </c:pt>
                <c:pt idx="553">
                  <c:v>26</c:v>
                </c:pt>
                <c:pt idx="554">
                  <c:v>26.5</c:v>
                </c:pt>
                <c:pt idx="555">
                  <c:v>26.5</c:v>
                </c:pt>
                <c:pt idx="556">
                  <c:v>26.75</c:v>
                </c:pt>
                <c:pt idx="557">
                  <c:v>27</c:v>
                </c:pt>
                <c:pt idx="558">
                  <c:v>27.5</c:v>
                </c:pt>
                <c:pt idx="559">
                  <c:v>28.5</c:v>
                </c:pt>
                <c:pt idx="560">
                  <c:v>28.5</c:v>
                </c:pt>
                <c:pt idx="561">
                  <c:v>29.5</c:v>
                </c:pt>
                <c:pt idx="562">
                  <c:v>28.5</c:v>
                </c:pt>
                <c:pt idx="563">
                  <c:v>28.5</c:v>
                </c:pt>
                <c:pt idx="564">
                  <c:v>29</c:v>
                </c:pt>
                <c:pt idx="565">
                  <c:v>29.5</c:v>
                </c:pt>
                <c:pt idx="566">
                  <c:v>29.5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29</c:v>
                </c:pt>
                <c:pt idx="571">
                  <c:v>27.5</c:v>
                </c:pt>
                <c:pt idx="572">
                  <c:v>26</c:v>
                </c:pt>
                <c:pt idx="573">
                  <c:v>25</c:v>
                </c:pt>
                <c:pt idx="574">
                  <c:v>24</c:v>
                </c:pt>
                <c:pt idx="575">
                  <c:v>24.5</c:v>
                </c:pt>
                <c:pt idx="576">
                  <c:v>25.25</c:v>
                </c:pt>
                <c:pt idx="577">
                  <c:v>26</c:v>
                </c:pt>
                <c:pt idx="578">
                  <c:v>26.25</c:v>
                </c:pt>
                <c:pt idx="579">
                  <c:v>26.5</c:v>
                </c:pt>
                <c:pt idx="580">
                  <c:v>27.25</c:v>
                </c:pt>
                <c:pt idx="581">
                  <c:v>26.5</c:v>
                </c:pt>
                <c:pt idx="582">
                  <c:v>28</c:v>
                </c:pt>
                <c:pt idx="583">
                  <c:v>26.75</c:v>
                </c:pt>
                <c:pt idx="584">
                  <c:v>27</c:v>
                </c:pt>
                <c:pt idx="585">
                  <c:v>27.5</c:v>
                </c:pt>
                <c:pt idx="586">
                  <c:v>27.25</c:v>
                </c:pt>
                <c:pt idx="587">
                  <c:v>27.5</c:v>
                </c:pt>
                <c:pt idx="588">
                  <c:v>28</c:v>
                </c:pt>
                <c:pt idx="589">
                  <c:v>29</c:v>
                </c:pt>
                <c:pt idx="590">
                  <c:v>29</c:v>
                </c:pt>
                <c:pt idx="591">
                  <c:v>29.5</c:v>
                </c:pt>
                <c:pt idx="592">
                  <c:v>29</c:v>
                </c:pt>
                <c:pt idx="593">
                  <c:v>29</c:v>
                </c:pt>
                <c:pt idx="594">
                  <c:v>30</c:v>
                </c:pt>
                <c:pt idx="595">
                  <c:v>30.25</c:v>
                </c:pt>
                <c:pt idx="596">
                  <c:v>31</c:v>
                </c:pt>
                <c:pt idx="597">
                  <c:v>30.5</c:v>
                </c:pt>
                <c:pt idx="598">
                  <c:v>31.5</c:v>
                </c:pt>
                <c:pt idx="599">
                  <c:v>30.25</c:v>
                </c:pt>
                <c:pt idx="600">
                  <c:v>30</c:v>
                </c:pt>
                <c:pt idx="601">
                  <c:v>29.5</c:v>
                </c:pt>
                <c:pt idx="602">
                  <c:v>30</c:v>
                </c:pt>
                <c:pt idx="603">
                  <c:v>30</c:v>
                </c:pt>
                <c:pt idx="604">
                  <c:v>29.75</c:v>
                </c:pt>
                <c:pt idx="605">
                  <c:v>29.5</c:v>
                </c:pt>
                <c:pt idx="606">
                  <c:v>29.5</c:v>
                </c:pt>
                <c:pt idx="607">
                  <c:v>29.75</c:v>
                </c:pt>
                <c:pt idx="608">
                  <c:v>27.5</c:v>
                </c:pt>
                <c:pt idx="609">
                  <c:v>25.75</c:v>
                </c:pt>
                <c:pt idx="610">
                  <c:v>24.75</c:v>
                </c:pt>
                <c:pt idx="611">
                  <c:v>23.25</c:v>
                </c:pt>
                <c:pt idx="612">
                  <c:v>23</c:v>
                </c:pt>
                <c:pt idx="613">
                  <c:v>22.9</c:v>
                </c:pt>
                <c:pt idx="614">
                  <c:v>22.9</c:v>
                </c:pt>
                <c:pt idx="615">
                  <c:v>21</c:v>
                </c:pt>
                <c:pt idx="616">
                  <c:v>20</c:v>
                </c:pt>
                <c:pt idx="617">
                  <c:v>19.75</c:v>
                </c:pt>
                <c:pt idx="618">
                  <c:v>19</c:v>
                </c:pt>
                <c:pt idx="619">
                  <c:v>19</c:v>
                </c:pt>
                <c:pt idx="620">
                  <c:v>19</c:v>
                </c:pt>
                <c:pt idx="621">
                  <c:v>19</c:v>
                </c:pt>
                <c:pt idx="622">
                  <c:v>19.5</c:v>
                </c:pt>
                <c:pt idx="623">
                  <c:v>19.25</c:v>
                </c:pt>
                <c:pt idx="624">
                  <c:v>19</c:v>
                </c:pt>
                <c:pt idx="625">
                  <c:v>19.25</c:v>
                </c:pt>
                <c:pt idx="626">
                  <c:v>19.25</c:v>
                </c:pt>
                <c:pt idx="627">
                  <c:v>19.25</c:v>
                </c:pt>
                <c:pt idx="628">
                  <c:v>19.5</c:v>
                </c:pt>
                <c:pt idx="629">
                  <c:v>19.5</c:v>
                </c:pt>
                <c:pt idx="630">
                  <c:v>19.25</c:v>
                </c:pt>
                <c:pt idx="631">
                  <c:v>19.5</c:v>
                </c:pt>
                <c:pt idx="632">
                  <c:v>19</c:v>
                </c:pt>
                <c:pt idx="633">
                  <c:v>19.25</c:v>
                </c:pt>
                <c:pt idx="634">
                  <c:v>19.25</c:v>
                </c:pt>
                <c:pt idx="635">
                  <c:v>19.5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19.5</c:v>
                </c:pt>
                <c:pt idx="640">
                  <c:v>19.899999999999999</c:v>
                </c:pt>
                <c:pt idx="641">
                  <c:v>21</c:v>
                </c:pt>
                <c:pt idx="642">
                  <c:v>21</c:v>
                </c:pt>
                <c:pt idx="643">
                  <c:v>20.5</c:v>
                </c:pt>
                <c:pt idx="644">
                  <c:v>20.5</c:v>
                </c:pt>
                <c:pt idx="645">
                  <c:v>20.7</c:v>
                </c:pt>
                <c:pt idx="646">
                  <c:v>20.7</c:v>
                </c:pt>
                <c:pt idx="647">
                  <c:v>20.7</c:v>
                </c:pt>
                <c:pt idx="648">
                  <c:v>20.7</c:v>
                </c:pt>
                <c:pt idx="649">
                  <c:v>20.7</c:v>
                </c:pt>
                <c:pt idx="650">
                  <c:v>20.7</c:v>
                </c:pt>
                <c:pt idx="651">
                  <c:v>20.7</c:v>
                </c:pt>
                <c:pt idx="652">
                  <c:v>20.7</c:v>
                </c:pt>
                <c:pt idx="653">
                  <c:v>20.7</c:v>
                </c:pt>
                <c:pt idx="654">
                  <c:v>20.7</c:v>
                </c:pt>
                <c:pt idx="655">
                  <c:v>20.7</c:v>
                </c:pt>
                <c:pt idx="656">
                  <c:v>19.87</c:v>
                </c:pt>
                <c:pt idx="657">
                  <c:v>19.7</c:v>
                </c:pt>
                <c:pt idx="658">
                  <c:v>19.7</c:v>
                </c:pt>
                <c:pt idx="659">
                  <c:v>19.7</c:v>
                </c:pt>
                <c:pt idx="660">
                  <c:v>19.7</c:v>
                </c:pt>
                <c:pt idx="661">
                  <c:v>20.9</c:v>
                </c:pt>
                <c:pt idx="662">
                  <c:v>21</c:v>
                </c:pt>
                <c:pt idx="663">
                  <c:v>22</c:v>
                </c:pt>
                <c:pt idx="664">
                  <c:v>22.9</c:v>
                </c:pt>
                <c:pt idx="665">
                  <c:v>21.5</c:v>
                </c:pt>
                <c:pt idx="666">
                  <c:v>21.5</c:v>
                </c:pt>
                <c:pt idx="667">
                  <c:v>21.25</c:v>
                </c:pt>
                <c:pt idx="668">
                  <c:v>21.25</c:v>
                </c:pt>
                <c:pt idx="669">
                  <c:v>21.25</c:v>
                </c:pt>
                <c:pt idx="670">
                  <c:v>21.25</c:v>
                </c:pt>
                <c:pt idx="671">
                  <c:v>21.25</c:v>
                </c:pt>
                <c:pt idx="672">
                  <c:v>21.25</c:v>
                </c:pt>
                <c:pt idx="673">
                  <c:v>20.9</c:v>
                </c:pt>
                <c:pt idx="674">
                  <c:v>20.9</c:v>
                </c:pt>
                <c:pt idx="675">
                  <c:v>20.75</c:v>
                </c:pt>
                <c:pt idx="676">
                  <c:v>20.399999999999999</c:v>
                </c:pt>
                <c:pt idx="677">
                  <c:v>20.8</c:v>
                </c:pt>
                <c:pt idx="678">
                  <c:v>20.8</c:v>
                </c:pt>
                <c:pt idx="679">
                  <c:v>20.9</c:v>
                </c:pt>
                <c:pt idx="680">
                  <c:v>20.75</c:v>
                </c:pt>
                <c:pt idx="681">
                  <c:v>20.75</c:v>
                </c:pt>
                <c:pt idx="682">
                  <c:v>20.75</c:v>
                </c:pt>
                <c:pt idx="683">
                  <c:v>20.75</c:v>
                </c:pt>
                <c:pt idx="684">
                  <c:v>20.75</c:v>
                </c:pt>
                <c:pt idx="685">
                  <c:v>20.3</c:v>
                </c:pt>
                <c:pt idx="686">
                  <c:v>20.6</c:v>
                </c:pt>
                <c:pt idx="687">
                  <c:v>20.6</c:v>
                </c:pt>
                <c:pt idx="688">
                  <c:v>20.3</c:v>
                </c:pt>
                <c:pt idx="689">
                  <c:v>20.3</c:v>
                </c:pt>
                <c:pt idx="690">
                  <c:v>20.3</c:v>
                </c:pt>
                <c:pt idx="691">
                  <c:v>19.899999999999999</c:v>
                </c:pt>
                <c:pt idx="692">
                  <c:v>19.3</c:v>
                </c:pt>
                <c:pt idx="693">
                  <c:v>19.2</c:v>
                </c:pt>
                <c:pt idx="694">
                  <c:v>19</c:v>
                </c:pt>
                <c:pt idx="695">
                  <c:v>19</c:v>
                </c:pt>
                <c:pt idx="696">
                  <c:v>18.399999999999999</c:v>
                </c:pt>
                <c:pt idx="697">
                  <c:v>18.2</c:v>
                </c:pt>
                <c:pt idx="698">
                  <c:v>18.100000000000001</c:v>
                </c:pt>
                <c:pt idx="699">
                  <c:v>17.8</c:v>
                </c:pt>
                <c:pt idx="700">
                  <c:v>18.3</c:v>
                </c:pt>
                <c:pt idx="701">
                  <c:v>17.3</c:v>
                </c:pt>
                <c:pt idx="702">
                  <c:v>17.3</c:v>
                </c:pt>
                <c:pt idx="703">
                  <c:v>17.399999999999999</c:v>
                </c:pt>
                <c:pt idx="704">
                  <c:v>17.2</c:v>
                </c:pt>
                <c:pt idx="705">
                  <c:v>17.100000000000001</c:v>
                </c:pt>
                <c:pt idx="706">
                  <c:v>17</c:v>
                </c:pt>
                <c:pt idx="707">
                  <c:v>17</c:v>
                </c:pt>
                <c:pt idx="708">
                  <c:v>17.2</c:v>
                </c:pt>
                <c:pt idx="709">
                  <c:v>17.2</c:v>
                </c:pt>
                <c:pt idx="710">
                  <c:v>17.3</c:v>
                </c:pt>
                <c:pt idx="711">
                  <c:v>17.3</c:v>
                </c:pt>
                <c:pt idx="712">
                  <c:v>17.399999999999999</c:v>
                </c:pt>
                <c:pt idx="713">
                  <c:v>17.5</c:v>
                </c:pt>
                <c:pt idx="714">
                  <c:v>17.5</c:v>
                </c:pt>
                <c:pt idx="715">
                  <c:v>17.5</c:v>
                </c:pt>
                <c:pt idx="716">
                  <c:v>17.5</c:v>
                </c:pt>
                <c:pt idx="717">
                  <c:v>17.600000000000001</c:v>
                </c:pt>
                <c:pt idx="718">
                  <c:v>17.600000000000001</c:v>
                </c:pt>
                <c:pt idx="719">
                  <c:v>18.2</c:v>
                </c:pt>
                <c:pt idx="720">
                  <c:v>18.25</c:v>
                </c:pt>
                <c:pt idx="721">
                  <c:v>18.75</c:v>
                </c:pt>
                <c:pt idx="722">
                  <c:v>18.75</c:v>
                </c:pt>
                <c:pt idx="723">
                  <c:v>18.600000000000001</c:v>
                </c:pt>
                <c:pt idx="724">
                  <c:v>17.5</c:v>
                </c:pt>
                <c:pt idx="725">
                  <c:v>17</c:v>
                </c:pt>
                <c:pt idx="726">
                  <c:v>17.5</c:v>
                </c:pt>
                <c:pt idx="727">
                  <c:v>18</c:v>
                </c:pt>
                <c:pt idx="728">
                  <c:v>18</c:v>
                </c:pt>
                <c:pt idx="729">
                  <c:v>17.8</c:v>
                </c:pt>
                <c:pt idx="730">
                  <c:v>17.8</c:v>
                </c:pt>
                <c:pt idx="731">
                  <c:v>18</c:v>
                </c:pt>
                <c:pt idx="732">
                  <c:v>17.850000000000001</c:v>
                </c:pt>
                <c:pt idx="733">
                  <c:v>17.75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17.899999999999999</c:v>
                </c:pt>
                <c:pt idx="738">
                  <c:v>17.899999999999999</c:v>
                </c:pt>
                <c:pt idx="739">
                  <c:v>17.899999999999999</c:v>
                </c:pt>
                <c:pt idx="740">
                  <c:v>17.7</c:v>
                </c:pt>
                <c:pt idx="741">
                  <c:v>17.7</c:v>
                </c:pt>
                <c:pt idx="742">
                  <c:v>17.8</c:v>
                </c:pt>
                <c:pt idx="743">
                  <c:v>17.8</c:v>
                </c:pt>
                <c:pt idx="744">
                  <c:v>18.2</c:v>
                </c:pt>
                <c:pt idx="745">
                  <c:v>17.600000000000001</c:v>
                </c:pt>
                <c:pt idx="746">
                  <c:v>17.3</c:v>
                </c:pt>
                <c:pt idx="747">
                  <c:v>17.5</c:v>
                </c:pt>
                <c:pt idx="748">
                  <c:v>17.350000000000001</c:v>
                </c:pt>
                <c:pt idx="749">
                  <c:v>17.3</c:v>
                </c:pt>
                <c:pt idx="750">
                  <c:v>17.3</c:v>
                </c:pt>
                <c:pt idx="751">
                  <c:v>17.25</c:v>
                </c:pt>
                <c:pt idx="752">
                  <c:v>17.25</c:v>
                </c:pt>
                <c:pt idx="753">
                  <c:v>17.2</c:v>
                </c:pt>
                <c:pt idx="754">
                  <c:v>17.2</c:v>
                </c:pt>
                <c:pt idx="755">
                  <c:v>17.2</c:v>
                </c:pt>
                <c:pt idx="756">
                  <c:v>17.2</c:v>
                </c:pt>
                <c:pt idx="757">
                  <c:v>17.5</c:v>
                </c:pt>
                <c:pt idx="758">
                  <c:v>17.600000000000001</c:v>
                </c:pt>
                <c:pt idx="759">
                  <c:v>17.5</c:v>
                </c:pt>
                <c:pt idx="760">
                  <c:v>17.600000000000001</c:v>
                </c:pt>
                <c:pt idx="761">
                  <c:v>17.600000000000001</c:v>
                </c:pt>
                <c:pt idx="762">
                  <c:v>17.8</c:v>
                </c:pt>
                <c:pt idx="763">
                  <c:v>17.8</c:v>
                </c:pt>
                <c:pt idx="764">
                  <c:v>17.8</c:v>
                </c:pt>
                <c:pt idx="765">
                  <c:v>17.899999999999999</c:v>
                </c:pt>
                <c:pt idx="766">
                  <c:v>18</c:v>
                </c:pt>
                <c:pt idx="767">
                  <c:v>18.100000000000001</c:v>
                </c:pt>
                <c:pt idx="768">
                  <c:v>18.2</c:v>
                </c:pt>
                <c:pt idx="769">
                  <c:v>18.2</c:v>
                </c:pt>
                <c:pt idx="770">
                  <c:v>19</c:v>
                </c:pt>
                <c:pt idx="771">
                  <c:v>20.5</c:v>
                </c:pt>
                <c:pt idx="772">
                  <c:v>21</c:v>
                </c:pt>
                <c:pt idx="773">
                  <c:v>20.75</c:v>
                </c:pt>
                <c:pt idx="774">
                  <c:v>21.2</c:v>
                </c:pt>
                <c:pt idx="775">
                  <c:v>21.1</c:v>
                </c:pt>
                <c:pt idx="776">
                  <c:v>21.1</c:v>
                </c:pt>
                <c:pt idx="777">
                  <c:v>21.1</c:v>
                </c:pt>
                <c:pt idx="778">
                  <c:v>21.1</c:v>
                </c:pt>
                <c:pt idx="779">
                  <c:v>22.5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22.5</c:v>
                </c:pt>
                <c:pt idx="784">
                  <c:v>22</c:v>
                </c:pt>
                <c:pt idx="785">
                  <c:v>21.75</c:v>
                </c:pt>
                <c:pt idx="786">
                  <c:v>22.3</c:v>
                </c:pt>
                <c:pt idx="787">
                  <c:v>22.5</c:v>
                </c:pt>
                <c:pt idx="788">
                  <c:v>23</c:v>
                </c:pt>
                <c:pt idx="789">
                  <c:v>23</c:v>
                </c:pt>
                <c:pt idx="790">
                  <c:v>22.7</c:v>
                </c:pt>
                <c:pt idx="791">
                  <c:v>23</c:v>
                </c:pt>
                <c:pt idx="792">
                  <c:v>23.4</c:v>
                </c:pt>
                <c:pt idx="793">
                  <c:v>23.9</c:v>
                </c:pt>
                <c:pt idx="794">
                  <c:v>24.3</c:v>
                </c:pt>
                <c:pt idx="795">
                  <c:v>24.3</c:v>
                </c:pt>
                <c:pt idx="796">
                  <c:v>23</c:v>
                </c:pt>
                <c:pt idx="797">
                  <c:v>23</c:v>
                </c:pt>
                <c:pt idx="798">
                  <c:v>22.5</c:v>
                </c:pt>
                <c:pt idx="799">
                  <c:v>22.3</c:v>
                </c:pt>
                <c:pt idx="800">
                  <c:v>22.1</c:v>
                </c:pt>
                <c:pt idx="801">
                  <c:v>21.9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22.5</c:v>
                </c:pt>
                <c:pt idx="807">
                  <c:v>22.5</c:v>
                </c:pt>
                <c:pt idx="808">
                  <c:v>22.5</c:v>
                </c:pt>
                <c:pt idx="809">
                  <c:v>22</c:v>
                </c:pt>
                <c:pt idx="810">
                  <c:v>21.8</c:v>
                </c:pt>
                <c:pt idx="811">
                  <c:v>21.7</c:v>
                </c:pt>
                <c:pt idx="812">
                  <c:v>21.2</c:v>
                </c:pt>
                <c:pt idx="813">
                  <c:v>20.7</c:v>
                </c:pt>
                <c:pt idx="814">
                  <c:v>19.5</c:v>
                </c:pt>
                <c:pt idx="815">
                  <c:v>19.3</c:v>
                </c:pt>
                <c:pt idx="816">
                  <c:v>18.899999999999999</c:v>
                </c:pt>
                <c:pt idx="817">
                  <c:v>19</c:v>
                </c:pt>
                <c:pt idx="818">
                  <c:v>17.5</c:v>
                </c:pt>
                <c:pt idx="819">
                  <c:v>17.5</c:v>
                </c:pt>
                <c:pt idx="820">
                  <c:v>17.5</c:v>
                </c:pt>
                <c:pt idx="821">
                  <c:v>17.600000000000001</c:v>
                </c:pt>
                <c:pt idx="822">
                  <c:v>17.399999999999999</c:v>
                </c:pt>
                <c:pt idx="823">
                  <c:v>17.3</c:v>
                </c:pt>
                <c:pt idx="824">
                  <c:v>16.899999999999999</c:v>
                </c:pt>
                <c:pt idx="825">
                  <c:v>16.899999999999999</c:v>
                </c:pt>
                <c:pt idx="826">
                  <c:v>16.3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16.600000000000001</c:v>
                </c:pt>
                <c:pt idx="831">
                  <c:v>16.8</c:v>
                </c:pt>
                <c:pt idx="832">
                  <c:v>16.7</c:v>
                </c:pt>
                <c:pt idx="833">
                  <c:v>17.100000000000001</c:v>
                </c:pt>
                <c:pt idx="834">
                  <c:v>17.399999999999999</c:v>
                </c:pt>
                <c:pt idx="835">
                  <c:v>17.5</c:v>
                </c:pt>
                <c:pt idx="836">
                  <c:v>17.5</c:v>
                </c:pt>
                <c:pt idx="837">
                  <c:v>17.5</c:v>
                </c:pt>
                <c:pt idx="838">
                  <c:v>17</c:v>
                </c:pt>
                <c:pt idx="839">
                  <c:v>17</c:v>
                </c:pt>
                <c:pt idx="840">
                  <c:v>17.5</c:v>
                </c:pt>
                <c:pt idx="841">
                  <c:v>18.5</c:v>
                </c:pt>
                <c:pt idx="842">
                  <c:v>19.100000000000001</c:v>
                </c:pt>
                <c:pt idx="843">
                  <c:v>19</c:v>
                </c:pt>
                <c:pt idx="844">
                  <c:v>18.75</c:v>
                </c:pt>
                <c:pt idx="845">
                  <c:v>18.600000000000001</c:v>
                </c:pt>
                <c:pt idx="846">
                  <c:v>18.600000000000001</c:v>
                </c:pt>
                <c:pt idx="847">
                  <c:v>18</c:v>
                </c:pt>
                <c:pt idx="848">
                  <c:v>17.5</c:v>
                </c:pt>
                <c:pt idx="849">
                  <c:v>17.75</c:v>
                </c:pt>
                <c:pt idx="850">
                  <c:v>17.5</c:v>
                </c:pt>
                <c:pt idx="851">
                  <c:v>17.5</c:v>
                </c:pt>
                <c:pt idx="852">
                  <c:v>17.5</c:v>
                </c:pt>
                <c:pt idx="853">
                  <c:v>17.7</c:v>
                </c:pt>
                <c:pt idx="854">
                  <c:v>17.7</c:v>
                </c:pt>
                <c:pt idx="855">
                  <c:v>17.7</c:v>
                </c:pt>
                <c:pt idx="856">
                  <c:v>17.3</c:v>
                </c:pt>
                <c:pt idx="857">
                  <c:v>17.7</c:v>
                </c:pt>
                <c:pt idx="858">
                  <c:v>18</c:v>
                </c:pt>
                <c:pt idx="859">
                  <c:v>17.7</c:v>
                </c:pt>
                <c:pt idx="860">
                  <c:v>17.7</c:v>
                </c:pt>
                <c:pt idx="861">
                  <c:v>17.600000000000001</c:v>
                </c:pt>
                <c:pt idx="862">
                  <c:v>17.399999999999999</c:v>
                </c:pt>
                <c:pt idx="863">
                  <c:v>17.600000000000001</c:v>
                </c:pt>
                <c:pt idx="864">
                  <c:v>17.350000000000001</c:v>
                </c:pt>
                <c:pt idx="865">
                  <c:v>17.2</c:v>
                </c:pt>
                <c:pt idx="866">
                  <c:v>17.3</c:v>
                </c:pt>
                <c:pt idx="867">
                  <c:v>17.3</c:v>
                </c:pt>
                <c:pt idx="868">
                  <c:v>17.3</c:v>
                </c:pt>
                <c:pt idx="869">
                  <c:v>17.3</c:v>
                </c:pt>
                <c:pt idx="870">
                  <c:v>17.5</c:v>
                </c:pt>
                <c:pt idx="871">
                  <c:v>17.5</c:v>
                </c:pt>
                <c:pt idx="872">
                  <c:v>17.399999999999999</c:v>
                </c:pt>
                <c:pt idx="873">
                  <c:v>17.5</c:v>
                </c:pt>
                <c:pt idx="874">
                  <c:v>17.5</c:v>
                </c:pt>
                <c:pt idx="875">
                  <c:v>17.5</c:v>
                </c:pt>
                <c:pt idx="876">
                  <c:v>17.5</c:v>
                </c:pt>
                <c:pt idx="877">
                  <c:v>17.399999999999999</c:v>
                </c:pt>
                <c:pt idx="878">
                  <c:v>17.399999999999999</c:v>
                </c:pt>
                <c:pt idx="879">
                  <c:v>17.2</c:v>
                </c:pt>
                <c:pt idx="880">
                  <c:v>17.2</c:v>
                </c:pt>
                <c:pt idx="881">
                  <c:v>17.2</c:v>
                </c:pt>
                <c:pt idx="882">
                  <c:v>17.2</c:v>
                </c:pt>
                <c:pt idx="883">
                  <c:v>17.5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17.399999999999999</c:v>
                </c:pt>
                <c:pt idx="888">
                  <c:v>17.399999999999999</c:v>
                </c:pt>
                <c:pt idx="889">
                  <c:v>17.399999999999999</c:v>
                </c:pt>
                <c:pt idx="890">
                  <c:v>17.25</c:v>
                </c:pt>
                <c:pt idx="891">
                  <c:v>17.2</c:v>
                </c:pt>
                <c:pt idx="892">
                  <c:v>17.2</c:v>
                </c:pt>
                <c:pt idx="893">
                  <c:v>17.2</c:v>
                </c:pt>
                <c:pt idx="894">
                  <c:v>17.3</c:v>
                </c:pt>
                <c:pt idx="895">
                  <c:v>17.399999999999999</c:v>
                </c:pt>
                <c:pt idx="896">
                  <c:v>17.5</c:v>
                </c:pt>
                <c:pt idx="897">
                  <c:v>17.5</c:v>
                </c:pt>
                <c:pt idx="898">
                  <c:v>17.8</c:v>
                </c:pt>
                <c:pt idx="899">
                  <c:v>18</c:v>
                </c:pt>
                <c:pt idx="900">
                  <c:v>17.8</c:v>
                </c:pt>
                <c:pt idx="901">
                  <c:v>17.7</c:v>
                </c:pt>
                <c:pt idx="902">
                  <c:v>17.5</c:v>
                </c:pt>
                <c:pt idx="903">
                  <c:v>17.5</c:v>
                </c:pt>
                <c:pt idx="904">
                  <c:v>17.2</c:v>
                </c:pt>
                <c:pt idx="905">
                  <c:v>17.2</c:v>
                </c:pt>
                <c:pt idx="906">
                  <c:v>17.600000000000001</c:v>
                </c:pt>
                <c:pt idx="907">
                  <c:v>17.5</c:v>
                </c:pt>
                <c:pt idx="908">
                  <c:v>17.399999999999999</c:v>
                </c:pt>
                <c:pt idx="909">
                  <c:v>17.600000000000001</c:v>
                </c:pt>
                <c:pt idx="910">
                  <c:v>17.3</c:v>
                </c:pt>
                <c:pt idx="911">
                  <c:v>17.3</c:v>
                </c:pt>
                <c:pt idx="912">
                  <c:v>17.399999999999999</c:v>
                </c:pt>
                <c:pt idx="913">
                  <c:v>17.5</c:v>
                </c:pt>
                <c:pt idx="914">
                  <c:v>17.7</c:v>
                </c:pt>
                <c:pt idx="915">
                  <c:v>17.7</c:v>
                </c:pt>
                <c:pt idx="916">
                  <c:v>19</c:v>
                </c:pt>
                <c:pt idx="917">
                  <c:v>19</c:v>
                </c:pt>
                <c:pt idx="918">
                  <c:v>19.100000000000001</c:v>
                </c:pt>
                <c:pt idx="919">
                  <c:v>19.3</c:v>
                </c:pt>
                <c:pt idx="920">
                  <c:v>20.8</c:v>
                </c:pt>
                <c:pt idx="921">
                  <c:v>21.1</c:v>
                </c:pt>
                <c:pt idx="922">
                  <c:v>21.5</c:v>
                </c:pt>
                <c:pt idx="923">
                  <c:v>21.3</c:v>
                </c:pt>
                <c:pt idx="924">
                  <c:v>21</c:v>
                </c:pt>
                <c:pt idx="925">
                  <c:v>19.5</c:v>
                </c:pt>
                <c:pt idx="926">
                  <c:v>20.5</c:v>
                </c:pt>
                <c:pt idx="927">
                  <c:v>20.5</c:v>
                </c:pt>
                <c:pt idx="928">
                  <c:v>20.5</c:v>
                </c:pt>
                <c:pt idx="929">
                  <c:v>20.5</c:v>
                </c:pt>
                <c:pt idx="930">
                  <c:v>20.5</c:v>
                </c:pt>
                <c:pt idx="931">
                  <c:v>20.100000000000001</c:v>
                </c:pt>
                <c:pt idx="932">
                  <c:v>19.7</c:v>
                </c:pt>
                <c:pt idx="933">
                  <c:v>20.100000000000001</c:v>
                </c:pt>
                <c:pt idx="934">
                  <c:v>20.25</c:v>
                </c:pt>
                <c:pt idx="935">
                  <c:v>20.3</c:v>
                </c:pt>
                <c:pt idx="936">
                  <c:v>20.5</c:v>
                </c:pt>
                <c:pt idx="937">
                  <c:v>20.399999999999999</c:v>
                </c:pt>
                <c:pt idx="938">
                  <c:v>20</c:v>
                </c:pt>
                <c:pt idx="939">
                  <c:v>20.62</c:v>
                </c:pt>
                <c:pt idx="940">
                  <c:v>20.5</c:v>
                </c:pt>
                <c:pt idx="941">
                  <c:v>20.5</c:v>
                </c:pt>
                <c:pt idx="942">
                  <c:v>21.8</c:v>
                </c:pt>
                <c:pt idx="943">
                  <c:v>23.5</c:v>
                </c:pt>
                <c:pt idx="944">
                  <c:v>24.1</c:v>
                </c:pt>
                <c:pt idx="945">
                  <c:v>24.8</c:v>
                </c:pt>
                <c:pt idx="946">
                  <c:v>26</c:v>
                </c:pt>
                <c:pt idx="947">
                  <c:v>27.5</c:v>
                </c:pt>
                <c:pt idx="948">
                  <c:v>28</c:v>
                </c:pt>
                <c:pt idx="949">
                  <c:v>29</c:v>
                </c:pt>
                <c:pt idx="950">
                  <c:v>29</c:v>
                </c:pt>
                <c:pt idx="951">
                  <c:v>30.2</c:v>
                </c:pt>
                <c:pt idx="952">
                  <c:v>28.25</c:v>
                </c:pt>
                <c:pt idx="953">
                  <c:v>28.5</c:v>
                </c:pt>
                <c:pt idx="954">
                  <c:v>25.7</c:v>
                </c:pt>
                <c:pt idx="955">
                  <c:v>25.7</c:v>
                </c:pt>
                <c:pt idx="956">
                  <c:v>25.8</c:v>
                </c:pt>
                <c:pt idx="957">
                  <c:v>26.5</c:v>
                </c:pt>
                <c:pt idx="958">
                  <c:v>26.2</c:v>
                </c:pt>
                <c:pt idx="959">
                  <c:v>25.9</c:v>
                </c:pt>
                <c:pt idx="960">
                  <c:v>25.6</c:v>
                </c:pt>
                <c:pt idx="961">
                  <c:v>25.2</c:v>
                </c:pt>
                <c:pt idx="962">
                  <c:v>25</c:v>
                </c:pt>
                <c:pt idx="963">
                  <c:v>23.8</c:v>
                </c:pt>
                <c:pt idx="964">
                  <c:v>23</c:v>
                </c:pt>
                <c:pt idx="965">
                  <c:v>22.3</c:v>
                </c:pt>
                <c:pt idx="966">
                  <c:v>20</c:v>
                </c:pt>
                <c:pt idx="967" formatCode="0.00">
                  <c:v>19.100000000000001</c:v>
                </c:pt>
                <c:pt idx="968" formatCode="0.00">
                  <c:v>20</c:v>
                </c:pt>
                <c:pt idx="969" formatCode="0.00">
                  <c:v>20.8</c:v>
                </c:pt>
                <c:pt idx="970" formatCode="0.00">
                  <c:v>20.8</c:v>
                </c:pt>
                <c:pt idx="971" formatCode="0.00">
                  <c:v>22.5</c:v>
                </c:pt>
                <c:pt idx="972" formatCode="0.00">
                  <c:v>21.7</c:v>
                </c:pt>
                <c:pt idx="973" formatCode="0.00">
                  <c:v>21.7</c:v>
                </c:pt>
                <c:pt idx="974" formatCode="0.00">
                  <c:v>22.1</c:v>
                </c:pt>
                <c:pt idx="975" formatCode="0.00">
                  <c:v>22.3</c:v>
                </c:pt>
                <c:pt idx="976" formatCode="0.00">
                  <c:v>21.75</c:v>
                </c:pt>
                <c:pt idx="977" formatCode="0.00">
                  <c:v>21</c:v>
                </c:pt>
                <c:pt idx="978" formatCode="0.00">
                  <c:v>21</c:v>
                </c:pt>
                <c:pt idx="979" formatCode="0.00">
                  <c:v>21</c:v>
                </c:pt>
                <c:pt idx="980" formatCode="0.00">
                  <c:v>20.8</c:v>
                </c:pt>
                <c:pt idx="981" formatCode="General">
                  <c:v>20.8</c:v>
                </c:pt>
                <c:pt idx="982" formatCode="0.00">
                  <c:v>20.5</c:v>
                </c:pt>
                <c:pt idx="983" formatCode="General">
                  <c:v>20.6</c:v>
                </c:pt>
                <c:pt idx="984" formatCode="General">
                  <c:v>20.8</c:v>
                </c:pt>
                <c:pt idx="985" formatCode="General">
                  <c:v>21.8</c:v>
                </c:pt>
                <c:pt idx="986" formatCode="0.00">
                  <c:v>23.5</c:v>
                </c:pt>
                <c:pt idx="987" formatCode="0.00">
                  <c:v>23.6</c:v>
                </c:pt>
                <c:pt idx="988" formatCode="0.00">
                  <c:v>24.5</c:v>
                </c:pt>
                <c:pt idx="989">
                  <c:v>26.7</c:v>
                </c:pt>
                <c:pt idx="990">
                  <c:v>27.2</c:v>
                </c:pt>
                <c:pt idx="991">
                  <c:v>27</c:v>
                </c:pt>
                <c:pt idx="992">
                  <c:v>28</c:v>
                </c:pt>
                <c:pt idx="993">
                  <c:v>28</c:v>
                </c:pt>
                <c:pt idx="994">
                  <c:v>29</c:v>
                </c:pt>
                <c:pt idx="995">
                  <c:v>29.5</c:v>
                </c:pt>
                <c:pt idx="996">
                  <c:v>29.5</c:v>
                </c:pt>
                <c:pt idx="997">
                  <c:v>30</c:v>
                </c:pt>
                <c:pt idx="998">
                  <c:v>28</c:v>
                </c:pt>
                <c:pt idx="999">
                  <c:v>25.5</c:v>
                </c:pt>
                <c:pt idx="1000" formatCode="0.00">
                  <c:v>25.5</c:v>
                </c:pt>
                <c:pt idx="1001">
                  <c:v>29.5</c:v>
                </c:pt>
                <c:pt idx="1002">
                  <c:v>28.9</c:v>
                </c:pt>
                <c:pt idx="1003">
                  <c:v>27.75</c:v>
                </c:pt>
                <c:pt idx="1004">
                  <c:v>26.75</c:v>
                </c:pt>
                <c:pt idx="1005">
                  <c:v>26.25</c:v>
                </c:pt>
                <c:pt idx="1006">
                  <c:v>24.75</c:v>
                </c:pt>
                <c:pt idx="1007">
                  <c:v>21.5</c:v>
                </c:pt>
                <c:pt idx="1008">
                  <c:v>20.5</c:v>
                </c:pt>
                <c:pt idx="1009" formatCode="0.00">
                  <c:v>20.25</c:v>
                </c:pt>
                <c:pt idx="1010">
                  <c:v>19.5</c:v>
                </c:pt>
                <c:pt idx="1011" formatCode="0.00">
                  <c:v>19.5</c:v>
                </c:pt>
                <c:pt idx="1012">
                  <c:v>19.75</c:v>
                </c:pt>
                <c:pt idx="1013">
                  <c:v>20.25</c:v>
                </c:pt>
                <c:pt idx="1014">
                  <c:v>21</c:v>
                </c:pt>
                <c:pt idx="1015">
                  <c:v>21.25</c:v>
                </c:pt>
                <c:pt idx="1016">
                  <c:v>21.6</c:v>
                </c:pt>
                <c:pt idx="1017">
                  <c:v>21.35</c:v>
                </c:pt>
                <c:pt idx="1018">
                  <c:v>20.25</c:v>
                </c:pt>
                <c:pt idx="1019">
                  <c:v>20</c:v>
                </c:pt>
                <c:pt idx="1020">
                  <c:v>20</c:v>
                </c:pt>
                <c:pt idx="1021" formatCode="0.00">
                  <c:v>19.8</c:v>
                </c:pt>
                <c:pt idx="1022">
                  <c:v>19.5</c:v>
                </c:pt>
                <c:pt idx="1023">
                  <c:v>19.5</c:v>
                </c:pt>
                <c:pt idx="1024">
                  <c:v>19.8</c:v>
                </c:pt>
                <c:pt idx="1025">
                  <c:v>19.649999999999999</c:v>
                </c:pt>
                <c:pt idx="1026">
                  <c:v>19.7</c:v>
                </c:pt>
                <c:pt idx="1027">
                  <c:v>19.850000000000001</c:v>
                </c:pt>
                <c:pt idx="1028">
                  <c:v>19.95</c:v>
                </c:pt>
                <c:pt idx="1029">
                  <c:v>19.95</c:v>
                </c:pt>
                <c:pt idx="1030" formatCode="0.00">
                  <c:v>19.75</c:v>
                </c:pt>
                <c:pt idx="1031">
                  <c:v>19.399999999999999</c:v>
                </c:pt>
                <c:pt idx="1032">
                  <c:v>19.100000000000001</c:v>
                </c:pt>
                <c:pt idx="1033">
                  <c:v>19</c:v>
                </c:pt>
                <c:pt idx="1034">
                  <c:v>18.75</c:v>
                </c:pt>
                <c:pt idx="1035">
                  <c:v>18.850000000000001</c:v>
                </c:pt>
                <c:pt idx="1036">
                  <c:v>18.850000000000001</c:v>
                </c:pt>
                <c:pt idx="1037">
                  <c:v>18.75</c:v>
                </c:pt>
                <c:pt idx="1038">
                  <c:v>18.7</c:v>
                </c:pt>
                <c:pt idx="1039">
                  <c:v>18.8</c:v>
                </c:pt>
                <c:pt idx="1040">
                  <c:v>18.899999999999999</c:v>
                </c:pt>
                <c:pt idx="1041">
                  <c:v>19.75</c:v>
                </c:pt>
                <c:pt idx="1042">
                  <c:v>22</c:v>
                </c:pt>
                <c:pt idx="1043">
                  <c:v>22</c:v>
                </c:pt>
                <c:pt idx="1044">
                  <c:v>23.5</c:v>
                </c:pt>
                <c:pt idx="1045">
                  <c:v>25.5</c:v>
                </c:pt>
                <c:pt idx="1046">
                  <c:v>26.3</c:v>
                </c:pt>
                <c:pt idx="1047">
                  <c:v>27.25</c:v>
                </c:pt>
                <c:pt idx="1048">
                  <c:v>27</c:v>
                </c:pt>
                <c:pt idx="1049">
                  <c:v>25</c:v>
                </c:pt>
                <c:pt idx="1050">
                  <c:v>25.25</c:v>
                </c:pt>
                <c:pt idx="1051">
                  <c:v>26.25</c:v>
                </c:pt>
                <c:pt idx="1052">
                  <c:v>26.5</c:v>
                </c:pt>
                <c:pt idx="1053">
                  <c:v>27.5</c:v>
                </c:pt>
                <c:pt idx="1054">
                  <c:v>27.75</c:v>
                </c:pt>
                <c:pt idx="1055">
                  <c:v>27.65</c:v>
                </c:pt>
                <c:pt idx="1056">
                  <c:v>27.15</c:v>
                </c:pt>
                <c:pt idx="1057">
                  <c:v>27</c:v>
                </c:pt>
                <c:pt idx="1058">
                  <c:v>26.5</c:v>
                </c:pt>
                <c:pt idx="1059">
                  <c:v>25</c:v>
                </c:pt>
                <c:pt idx="1060">
                  <c:v>24</c:v>
                </c:pt>
                <c:pt idx="1061">
                  <c:v>24</c:v>
                </c:pt>
                <c:pt idx="1062">
                  <c:v>23.5</c:v>
                </c:pt>
                <c:pt idx="1063">
                  <c:v>23.25</c:v>
                </c:pt>
                <c:pt idx="1064">
                  <c:v>23.15</c:v>
                </c:pt>
                <c:pt idx="1065">
                  <c:v>22.5</c:v>
                </c:pt>
                <c:pt idx="1066">
                  <c:v>21.75</c:v>
                </c:pt>
                <c:pt idx="1067">
                  <c:v>21.25</c:v>
                </c:pt>
                <c:pt idx="1068">
                  <c:v>20</c:v>
                </c:pt>
                <c:pt idx="1069">
                  <c:v>19.5</c:v>
                </c:pt>
                <c:pt idx="1070">
                  <c:v>19</c:v>
                </c:pt>
                <c:pt idx="1071">
                  <c:v>18.75</c:v>
                </c:pt>
                <c:pt idx="1072">
                  <c:v>18.649999999999999</c:v>
                </c:pt>
                <c:pt idx="1073">
                  <c:v>18.25</c:v>
                </c:pt>
                <c:pt idx="1074">
                  <c:v>18.25</c:v>
                </c:pt>
                <c:pt idx="1075">
                  <c:v>18.350000000000001</c:v>
                </c:pt>
                <c:pt idx="1076">
                  <c:v>18.2</c:v>
                </c:pt>
                <c:pt idx="1077">
                  <c:v>18.75</c:v>
                </c:pt>
                <c:pt idx="1078">
                  <c:v>18.75</c:v>
                </c:pt>
                <c:pt idx="1079">
                  <c:v>19</c:v>
                </c:pt>
                <c:pt idx="1080">
                  <c:v>18.8</c:v>
                </c:pt>
                <c:pt idx="1081">
                  <c:v>18.45</c:v>
                </c:pt>
                <c:pt idx="1082">
                  <c:v>19.75</c:v>
                </c:pt>
                <c:pt idx="1083">
                  <c:v>20.5</c:v>
                </c:pt>
                <c:pt idx="1084">
                  <c:v>20.5</c:v>
                </c:pt>
                <c:pt idx="1085">
                  <c:v>20.350000000000001</c:v>
                </c:pt>
                <c:pt idx="1086">
                  <c:v>20.25</c:v>
                </c:pt>
                <c:pt idx="1087">
                  <c:v>20</c:v>
                </c:pt>
                <c:pt idx="1088">
                  <c:v>19.899999999999999</c:v>
                </c:pt>
                <c:pt idx="1089">
                  <c:v>19.899999999999999</c:v>
                </c:pt>
                <c:pt idx="1090">
                  <c:v>19.5</c:v>
                </c:pt>
                <c:pt idx="1091">
                  <c:v>19.399999999999999</c:v>
                </c:pt>
                <c:pt idx="1092">
                  <c:v>19.3</c:v>
                </c:pt>
                <c:pt idx="1093">
                  <c:v>19.25</c:v>
                </c:pt>
                <c:pt idx="1094">
                  <c:v>19</c:v>
                </c:pt>
                <c:pt idx="1095">
                  <c:v>19</c:v>
                </c:pt>
                <c:pt idx="1096">
                  <c:v>18.5</c:v>
                </c:pt>
                <c:pt idx="1097">
                  <c:v>18.55</c:v>
                </c:pt>
                <c:pt idx="1098">
                  <c:v>18.55</c:v>
                </c:pt>
                <c:pt idx="1099">
                  <c:v>19</c:v>
                </c:pt>
                <c:pt idx="1100">
                  <c:v>19</c:v>
                </c:pt>
                <c:pt idx="1101">
                  <c:v>18.899999999999999</c:v>
                </c:pt>
                <c:pt idx="1102">
                  <c:v>19</c:v>
                </c:pt>
                <c:pt idx="1103">
                  <c:v>19.2</c:v>
                </c:pt>
                <c:pt idx="1104">
                  <c:v>20.25</c:v>
                </c:pt>
                <c:pt idx="1105">
                  <c:v>21</c:v>
                </c:pt>
                <c:pt idx="1106">
                  <c:v>21.75</c:v>
                </c:pt>
                <c:pt idx="1107">
                  <c:v>21.5</c:v>
                </c:pt>
                <c:pt idx="1108">
                  <c:v>21.5</c:v>
                </c:pt>
                <c:pt idx="1109">
                  <c:v>21.75</c:v>
                </c:pt>
                <c:pt idx="1110">
                  <c:v>21.5</c:v>
                </c:pt>
                <c:pt idx="1111">
                  <c:v>20.75</c:v>
                </c:pt>
                <c:pt idx="1112">
                  <c:v>20.25</c:v>
                </c:pt>
                <c:pt idx="1113">
                  <c:v>20.149999999999999</c:v>
                </c:pt>
                <c:pt idx="1114">
                  <c:v>20.149999999999999</c:v>
                </c:pt>
                <c:pt idx="1115">
                  <c:v>22</c:v>
                </c:pt>
                <c:pt idx="1116">
                  <c:v>22.25</c:v>
                </c:pt>
                <c:pt idx="1117">
                  <c:v>22.25</c:v>
                </c:pt>
                <c:pt idx="1118">
                  <c:v>22.25</c:v>
                </c:pt>
                <c:pt idx="1119">
                  <c:v>21.9</c:v>
                </c:pt>
                <c:pt idx="1120">
                  <c:v>21.75</c:v>
                </c:pt>
                <c:pt idx="1121">
                  <c:v>21.4</c:v>
                </c:pt>
                <c:pt idx="1122">
                  <c:v>21.35</c:v>
                </c:pt>
                <c:pt idx="1123">
                  <c:v>22.75</c:v>
                </c:pt>
                <c:pt idx="1124">
                  <c:v>22.85</c:v>
                </c:pt>
                <c:pt idx="1125">
                  <c:v>22.5</c:v>
                </c:pt>
                <c:pt idx="1126">
                  <c:v>21.75</c:v>
                </c:pt>
                <c:pt idx="1127">
                  <c:v>21.75</c:v>
                </c:pt>
                <c:pt idx="1128">
                  <c:v>21.5</c:v>
                </c:pt>
                <c:pt idx="1129">
                  <c:v>21.25</c:v>
                </c:pt>
                <c:pt idx="1130">
                  <c:v>20.9</c:v>
                </c:pt>
                <c:pt idx="1131">
                  <c:v>20.55</c:v>
                </c:pt>
                <c:pt idx="1132">
                  <c:v>20</c:v>
                </c:pt>
                <c:pt idx="1133">
                  <c:v>19.5</c:v>
                </c:pt>
                <c:pt idx="1134">
                  <c:v>19</c:v>
                </c:pt>
                <c:pt idx="1135">
                  <c:v>18.8</c:v>
                </c:pt>
                <c:pt idx="1136">
                  <c:v>18.75</c:v>
                </c:pt>
                <c:pt idx="1137">
                  <c:v>18.25</c:v>
                </c:pt>
                <c:pt idx="1138">
                  <c:v>18.2</c:v>
                </c:pt>
                <c:pt idx="1139">
                  <c:v>18</c:v>
                </c:pt>
                <c:pt idx="1140">
                  <c:v>18.399999999999999</c:v>
                </c:pt>
                <c:pt idx="1141">
                  <c:v>18.399999999999999</c:v>
                </c:pt>
                <c:pt idx="1142">
                  <c:v>18.45</c:v>
                </c:pt>
                <c:pt idx="1143">
                  <c:v>18.45</c:v>
                </c:pt>
                <c:pt idx="1144">
                  <c:v>18.5</c:v>
                </c:pt>
                <c:pt idx="1145">
                  <c:v>18.5</c:v>
                </c:pt>
                <c:pt idx="1146">
                  <c:v>18.600000000000001</c:v>
                </c:pt>
                <c:pt idx="1147">
                  <c:v>18.600000000000001</c:v>
                </c:pt>
                <c:pt idx="1148">
                  <c:v>18.649999999999999</c:v>
                </c:pt>
                <c:pt idx="1149">
                  <c:v>18.649999999999999</c:v>
                </c:pt>
                <c:pt idx="1150">
                  <c:v>18.649999999999999</c:v>
                </c:pt>
                <c:pt idx="1151">
                  <c:v>18.55</c:v>
                </c:pt>
                <c:pt idx="1152">
                  <c:v>18.55</c:v>
                </c:pt>
                <c:pt idx="1153">
                  <c:v>18.75</c:v>
                </c:pt>
                <c:pt idx="1154">
                  <c:v>19.25</c:v>
                </c:pt>
                <c:pt idx="1155">
                  <c:v>19.75</c:v>
                </c:pt>
                <c:pt idx="1156">
                  <c:v>21</c:v>
                </c:pt>
                <c:pt idx="1157">
                  <c:v>22</c:v>
                </c:pt>
                <c:pt idx="1158">
                  <c:v>24</c:v>
                </c:pt>
                <c:pt idx="1159">
                  <c:v>22.5</c:v>
                </c:pt>
                <c:pt idx="1160">
                  <c:v>23</c:v>
                </c:pt>
                <c:pt idx="1161">
                  <c:v>24.85</c:v>
                </c:pt>
                <c:pt idx="1162">
                  <c:v>23.9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23.75</c:v>
                </c:pt>
                <c:pt idx="1167">
                  <c:v>24.65</c:v>
                </c:pt>
                <c:pt idx="1168">
                  <c:v>24</c:v>
                </c:pt>
                <c:pt idx="1169">
                  <c:v>23.8</c:v>
                </c:pt>
                <c:pt idx="1170">
                  <c:v>23.5</c:v>
                </c:pt>
                <c:pt idx="1171">
                  <c:v>23.3</c:v>
                </c:pt>
                <c:pt idx="1172">
                  <c:v>23.25</c:v>
                </c:pt>
                <c:pt idx="1173">
                  <c:v>23.5</c:v>
                </c:pt>
                <c:pt idx="1174">
                  <c:v>23.3</c:v>
                </c:pt>
                <c:pt idx="1175">
                  <c:v>22.9</c:v>
                </c:pt>
                <c:pt idx="1176">
                  <c:v>22.9</c:v>
                </c:pt>
                <c:pt idx="1177">
                  <c:v>22.75</c:v>
                </c:pt>
                <c:pt idx="1178">
                  <c:v>22.45</c:v>
                </c:pt>
                <c:pt idx="1179">
                  <c:v>22.25</c:v>
                </c:pt>
                <c:pt idx="1180">
                  <c:v>21.5</c:v>
                </c:pt>
                <c:pt idx="1181">
                  <c:v>21.25</c:v>
                </c:pt>
                <c:pt idx="1182">
                  <c:v>20.95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20.100000000000001</c:v>
                </c:pt>
                <c:pt idx="1186">
                  <c:v>19.5</c:v>
                </c:pt>
                <c:pt idx="1187">
                  <c:v>19.5</c:v>
                </c:pt>
                <c:pt idx="1188">
                  <c:v>19.5</c:v>
                </c:pt>
                <c:pt idx="1189">
                  <c:v>19.75</c:v>
                </c:pt>
                <c:pt idx="1190">
                  <c:v>19.25</c:v>
                </c:pt>
                <c:pt idx="1191">
                  <c:v>19.149999999999999</c:v>
                </c:pt>
                <c:pt idx="1192">
                  <c:v>19.149999999999999</c:v>
                </c:pt>
                <c:pt idx="1193">
                  <c:v>19.149999999999999</c:v>
                </c:pt>
                <c:pt idx="1194">
                  <c:v>18.350000000000001</c:v>
                </c:pt>
                <c:pt idx="1195">
                  <c:v>17.7</c:v>
                </c:pt>
                <c:pt idx="1196">
                  <c:v>17.600000000000001</c:v>
                </c:pt>
                <c:pt idx="1197">
                  <c:v>17.25</c:v>
                </c:pt>
                <c:pt idx="1198">
                  <c:v>17.100000000000001</c:v>
                </c:pt>
                <c:pt idx="1199">
                  <c:v>17.100000000000001</c:v>
                </c:pt>
                <c:pt idx="1200">
                  <c:v>17.05</c:v>
                </c:pt>
                <c:pt idx="1201">
                  <c:v>16.899999999999999</c:v>
                </c:pt>
                <c:pt idx="1202">
                  <c:v>16.8</c:v>
                </c:pt>
                <c:pt idx="1203">
                  <c:v>17.100000000000001</c:v>
                </c:pt>
                <c:pt idx="1204">
                  <c:v>19.5</c:v>
                </c:pt>
                <c:pt idx="1205">
                  <c:v>19.5</c:v>
                </c:pt>
                <c:pt idx="1206">
                  <c:v>20</c:v>
                </c:pt>
                <c:pt idx="1207">
                  <c:v>20.25</c:v>
                </c:pt>
                <c:pt idx="1208">
                  <c:v>22</c:v>
                </c:pt>
                <c:pt idx="1209">
                  <c:v>25</c:v>
                </c:pt>
                <c:pt idx="1210">
                  <c:v>26.25</c:v>
                </c:pt>
                <c:pt idx="1211">
                  <c:v>26</c:v>
                </c:pt>
                <c:pt idx="1212">
                  <c:v>25.5</c:v>
                </c:pt>
                <c:pt idx="1213">
                  <c:v>25.5</c:v>
                </c:pt>
                <c:pt idx="1214">
                  <c:v>25.25</c:v>
                </c:pt>
                <c:pt idx="1215">
                  <c:v>24.5</c:v>
                </c:pt>
                <c:pt idx="1216">
                  <c:v>23.75</c:v>
                </c:pt>
                <c:pt idx="1217">
                  <c:v>24</c:v>
                </c:pt>
                <c:pt idx="1218">
                  <c:v>24.25</c:v>
                </c:pt>
                <c:pt idx="1219">
                  <c:v>23.25</c:v>
                </c:pt>
                <c:pt idx="1220">
                  <c:v>22</c:v>
                </c:pt>
                <c:pt idx="1221">
                  <c:v>21.5</c:v>
                </c:pt>
                <c:pt idx="1222">
                  <c:v>19.75</c:v>
                </c:pt>
                <c:pt idx="1223">
                  <c:v>21</c:v>
                </c:pt>
                <c:pt idx="1224">
                  <c:v>21.2</c:v>
                </c:pt>
                <c:pt idx="1225">
                  <c:v>21</c:v>
                </c:pt>
                <c:pt idx="1226">
                  <c:v>20</c:v>
                </c:pt>
                <c:pt idx="1227">
                  <c:v>19</c:v>
                </c:pt>
                <c:pt idx="1228">
                  <c:v>19</c:v>
                </c:pt>
                <c:pt idx="1229">
                  <c:v>18.75</c:v>
                </c:pt>
                <c:pt idx="1230">
                  <c:v>18.399999999999999</c:v>
                </c:pt>
                <c:pt idx="1231">
                  <c:v>18</c:v>
                </c:pt>
                <c:pt idx="1232">
                  <c:v>17.649999999999999</c:v>
                </c:pt>
                <c:pt idx="1233">
                  <c:v>17.399999999999999</c:v>
                </c:pt>
                <c:pt idx="1234">
                  <c:v>17.149999999999999</c:v>
                </c:pt>
                <c:pt idx="1235">
                  <c:v>16.75</c:v>
                </c:pt>
                <c:pt idx="1236">
                  <c:v>16.399999999999999</c:v>
                </c:pt>
                <c:pt idx="1237">
                  <c:v>15.9</c:v>
                </c:pt>
                <c:pt idx="1238">
                  <c:v>15.5</c:v>
                </c:pt>
                <c:pt idx="1239">
                  <c:v>15.3</c:v>
                </c:pt>
                <c:pt idx="1240">
                  <c:v>15</c:v>
                </c:pt>
                <c:pt idx="1241">
                  <c:v>14.5</c:v>
                </c:pt>
                <c:pt idx="1242">
                  <c:v>13.9</c:v>
                </c:pt>
                <c:pt idx="1243">
                  <c:v>13.5</c:v>
                </c:pt>
                <c:pt idx="1244">
                  <c:v>13.35</c:v>
                </c:pt>
                <c:pt idx="1245">
                  <c:v>12.85</c:v>
                </c:pt>
                <c:pt idx="1246">
                  <c:v>12</c:v>
                </c:pt>
                <c:pt idx="1247">
                  <c:v>11.75</c:v>
                </c:pt>
                <c:pt idx="1248">
                  <c:v>11.5</c:v>
                </c:pt>
                <c:pt idx="1249">
                  <c:v>11.5</c:v>
                </c:pt>
                <c:pt idx="1250">
                  <c:v>11.3</c:v>
                </c:pt>
                <c:pt idx="1251">
                  <c:v>11.2</c:v>
                </c:pt>
                <c:pt idx="1252">
                  <c:v>11.15</c:v>
                </c:pt>
                <c:pt idx="1253">
                  <c:v>11.15</c:v>
                </c:pt>
                <c:pt idx="1254">
                  <c:v>11.05</c:v>
                </c:pt>
                <c:pt idx="1255">
                  <c:v>11</c:v>
                </c:pt>
                <c:pt idx="1256">
                  <c:v>10</c:v>
                </c:pt>
                <c:pt idx="1257">
                  <c:v>9.9499999999999993</c:v>
                </c:pt>
                <c:pt idx="1258">
                  <c:v>9.85</c:v>
                </c:pt>
                <c:pt idx="1259">
                  <c:v>9.6999999999999993</c:v>
                </c:pt>
                <c:pt idx="1260">
                  <c:v>10</c:v>
                </c:pt>
                <c:pt idx="1261">
                  <c:v>10.1</c:v>
                </c:pt>
                <c:pt idx="1262">
                  <c:v>10.65</c:v>
                </c:pt>
                <c:pt idx="1263">
                  <c:v>10.75</c:v>
                </c:pt>
                <c:pt idx="1264">
                  <c:v>10.75</c:v>
                </c:pt>
                <c:pt idx="1265">
                  <c:v>11.5</c:v>
                </c:pt>
                <c:pt idx="1266">
                  <c:v>11.5</c:v>
                </c:pt>
                <c:pt idx="1267">
                  <c:v>12.3</c:v>
                </c:pt>
                <c:pt idx="1268">
                  <c:v>12.25</c:v>
                </c:pt>
                <c:pt idx="1269">
                  <c:v>12.15</c:v>
                </c:pt>
                <c:pt idx="1270">
                  <c:v>11.75</c:v>
                </c:pt>
                <c:pt idx="1271">
                  <c:v>11.5</c:v>
                </c:pt>
                <c:pt idx="1272">
                  <c:v>11.15</c:v>
                </c:pt>
                <c:pt idx="1273">
                  <c:v>10.4</c:v>
                </c:pt>
                <c:pt idx="1274">
                  <c:v>10.35</c:v>
                </c:pt>
                <c:pt idx="1275">
                  <c:v>10.35</c:v>
                </c:pt>
                <c:pt idx="1276">
                  <c:v>10.199999999999999</c:v>
                </c:pt>
                <c:pt idx="1277">
                  <c:v>10.3</c:v>
                </c:pt>
                <c:pt idx="1278">
                  <c:v>10.4</c:v>
                </c:pt>
                <c:pt idx="1279">
                  <c:v>10.5</c:v>
                </c:pt>
                <c:pt idx="1280">
                  <c:v>11</c:v>
                </c:pt>
                <c:pt idx="1281">
                  <c:v>10.8</c:v>
                </c:pt>
                <c:pt idx="1282">
                  <c:v>10.85</c:v>
                </c:pt>
                <c:pt idx="1283">
                  <c:v>10.25</c:v>
                </c:pt>
                <c:pt idx="1284">
                  <c:v>10.1</c:v>
                </c:pt>
                <c:pt idx="1285">
                  <c:v>10.4</c:v>
                </c:pt>
                <c:pt idx="1286">
                  <c:v>10.3</c:v>
                </c:pt>
                <c:pt idx="1287">
                  <c:v>10.25</c:v>
                </c:pt>
                <c:pt idx="1288">
                  <c:v>10.25</c:v>
                </c:pt>
                <c:pt idx="1289">
                  <c:v>10.25</c:v>
                </c:pt>
                <c:pt idx="1290">
                  <c:v>10.4</c:v>
                </c:pt>
                <c:pt idx="1291">
                  <c:v>10.15</c:v>
                </c:pt>
                <c:pt idx="1292">
                  <c:v>10.3</c:v>
                </c:pt>
                <c:pt idx="1293">
                  <c:v>10.5</c:v>
                </c:pt>
                <c:pt idx="1294">
                  <c:v>10.55</c:v>
                </c:pt>
                <c:pt idx="1295">
                  <c:v>10.4</c:v>
                </c:pt>
                <c:pt idx="1296">
                  <c:v>10.25</c:v>
                </c:pt>
                <c:pt idx="1297">
                  <c:v>10.25</c:v>
                </c:pt>
                <c:pt idx="1298">
                  <c:v>10.35</c:v>
                </c:pt>
                <c:pt idx="1299">
                  <c:v>10.35</c:v>
                </c:pt>
                <c:pt idx="1300">
                  <c:v>10.5</c:v>
                </c:pt>
                <c:pt idx="1301">
                  <c:v>10.5</c:v>
                </c:pt>
                <c:pt idx="1302">
                  <c:v>10.35</c:v>
                </c:pt>
                <c:pt idx="1303">
                  <c:v>10.25</c:v>
                </c:pt>
                <c:pt idx="1304">
                  <c:v>10.199999999999999</c:v>
                </c:pt>
                <c:pt idx="1305">
                  <c:v>10.199999999999999</c:v>
                </c:pt>
                <c:pt idx="1306">
                  <c:v>10.15</c:v>
                </c:pt>
                <c:pt idx="1307">
                  <c:v>10.050000000000001</c:v>
                </c:pt>
                <c:pt idx="1308">
                  <c:v>10</c:v>
                </c:pt>
                <c:pt idx="1309">
                  <c:v>10.1</c:v>
                </c:pt>
                <c:pt idx="1310">
                  <c:v>10.050000000000001</c:v>
                </c:pt>
                <c:pt idx="1311">
                  <c:v>10.1</c:v>
                </c:pt>
                <c:pt idx="1312">
                  <c:v>10.15</c:v>
                </c:pt>
                <c:pt idx="1313">
                  <c:v>10.1</c:v>
                </c:pt>
                <c:pt idx="1314">
                  <c:v>10</c:v>
                </c:pt>
                <c:pt idx="1315">
                  <c:v>10.050000000000001</c:v>
                </c:pt>
                <c:pt idx="1316">
                  <c:v>10.050000000000001</c:v>
                </c:pt>
                <c:pt idx="1317">
                  <c:v>9.9499999999999993</c:v>
                </c:pt>
                <c:pt idx="1318">
                  <c:v>9.5</c:v>
                </c:pt>
                <c:pt idx="1319">
                  <c:v>9.8000000000000007</c:v>
                </c:pt>
                <c:pt idx="1320">
                  <c:v>9.75</c:v>
                </c:pt>
                <c:pt idx="1321">
                  <c:v>9.6999999999999993</c:v>
                </c:pt>
                <c:pt idx="1322">
                  <c:v>10</c:v>
                </c:pt>
                <c:pt idx="1323">
                  <c:v>10.1</c:v>
                </c:pt>
                <c:pt idx="1324">
                  <c:v>10.1</c:v>
                </c:pt>
                <c:pt idx="1325">
                  <c:v>9.9</c:v>
                </c:pt>
                <c:pt idx="1326">
                  <c:v>9.75</c:v>
                </c:pt>
                <c:pt idx="1327">
                  <c:v>9.75</c:v>
                </c:pt>
                <c:pt idx="1328">
                  <c:v>9.9499999999999993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10.050000000000001</c:v>
                </c:pt>
                <c:pt idx="1336">
                  <c:v>10.1</c:v>
                </c:pt>
                <c:pt idx="1337">
                  <c:v>10.199999999999999</c:v>
                </c:pt>
                <c:pt idx="1338">
                  <c:v>10.199999999999999</c:v>
                </c:pt>
                <c:pt idx="1339">
                  <c:v>10.25</c:v>
                </c:pt>
                <c:pt idx="1340">
                  <c:v>10.25</c:v>
                </c:pt>
                <c:pt idx="1341">
                  <c:v>10.35</c:v>
                </c:pt>
                <c:pt idx="1342">
                  <c:v>10.5</c:v>
                </c:pt>
                <c:pt idx="1343">
                  <c:v>10.65</c:v>
                </c:pt>
                <c:pt idx="1344">
                  <c:v>10.8</c:v>
                </c:pt>
                <c:pt idx="1345">
                  <c:v>11</c:v>
                </c:pt>
                <c:pt idx="1346">
                  <c:v>12.4</c:v>
                </c:pt>
                <c:pt idx="1347">
                  <c:v>12.6</c:v>
                </c:pt>
                <c:pt idx="1348">
                  <c:v>12.3</c:v>
                </c:pt>
                <c:pt idx="1349">
                  <c:v>12.2</c:v>
                </c:pt>
                <c:pt idx="1350">
                  <c:v>12</c:v>
                </c:pt>
                <c:pt idx="1351">
                  <c:v>11.75</c:v>
                </c:pt>
                <c:pt idx="1352">
                  <c:v>11.55</c:v>
                </c:pt>
                <c:pt idx="1353">
                  <c:v>11.45</c:v>
                </c:pt>
                <c:pt idx="1354">
                  <c:v>10.95</c:v>
                </c:pt>
                <c:pt idx="1355">
                  <c:v>11</c:v>
                </c:pt>
                <c:pt idx="1356">
                  <c:v>11</c:v>
                </c:pt>
                <c:pt idx="1357">
                  <c:v>10.75</c:v>
                </c:pt>
                <c:pt idx="1358">
                  <c:v>10.65</c:v>
                </c:pt>
                <c:pt idx="1359">
                  <c:v>10.65</c:v>
                </c:pt>
                <c:pt idx="1360">
                  <c:v>10.65</c:v>
                </c:pt>
                <c:pt idx="1361">
                  <c:v>10.6</c:v>
                </c:pt>
                <c:pt idx="1362">
                  <c:v>10.5</c:v>
                </c:pt>
                <c:pt idx="1363">
                  <c:v>10.55</c:v>
                </c:pt>
                <c:pt idx="1364">
                  <c:v>10.3</c:v>
                </c:pt>
                <c:pt idx="1365">
                  <c:v>10.25</c:v>
                </c:pt>
                <c:pt idx="1366">
                  <c:v>10.25</c:v>
                </c:pt>
                <c:pt idx="1367">
                  <c:v>10.25</c:v>
                </c:pt>
                <c:pt idx="1368" formatCode="0.00">
                  <c:v>10.4</c:v>
                </c:pt>
                <c:pt idx="1369" formatCode="0.00">
                  <c:v>11.9</c:v>
                </c:pt>
                <c:pt idx="1370" formatCode="0.00">
                  <c:v>12.95</c:v>
                </c:pt>
                <c:pt idx="1371" formatCode="0.00">
                  <c:v>12.95</c:v>
                </c:pt>
                <c:pt idx="1372" formatCode="0.00">
                  <c:v>12.65</c:v>
                </c:pt>
                <c:pt idx="1373" formatCode="0.00">
                  <c:v>12.8</c:v>
                </c:pt>
                <c:pt idx="1374" formatCode="0.00">
                  <c:v>12.9</c:v>
                </c:pt>
                <c:pt idx="1375" formatCode="0.00">
                  <c:v>13.1</c:v>
                </c:pt>
                <c:pt idx="1376" formatCode="0.00">
                  <c:v>13</c:v>
                </c:pt>
                <c:pt idx="1377" formatCode="0.00">
                  <c:v>12.7</c:v>
                </c:pt>
                <c:pt idx="1378" formatCode="0.00">
                  <c:v>12.3</c:v>
                </c:pt>
                <c:pt idx="1379" formatCode="0.00">
                  <c:v>12.1</c:v>
                </c:pt>
                <c:pt idx="1380" formatCode="0.00">
                  <c:v>12</c:v>
                </c:pt>
                <c:pt idx="1381" formatCode="0.00">
                  <c:v>12</c:v>
                </c:pt>
                <c:pt idx="1382" formatCode="0.00">
                  <c:v>12.1</c:v>
                </c:pt>
                <c:pt idx="1383" formatCode="0.00">
                  <c:v>12.1</c:v>
                </c:pt>
                <c:pt idx="1384" formatCode="0.00">
                  <c:v>12.7</c:v>
                </c:pt>
                <c:pt idx="1385" formatCode="0.00">
                  <c:v>12.7</c:v>
                </c:pt>
                <c:pt idx="1386" formatCode="0.00">
                  <c:v>12.7</c:v>
                </c:pt>
                <c:pt idx="1387" formatCode="0.00">
                  <c:v>12.75</c:v>
                </c:pt>
                <c:pt idx="1388" formatCode="0.00">
                  <c:v>12.5</c:v>
                </c:pt>
                <c:pt idx="1389" formatCode="0.00">
                  <c:v>12.8</c:v>
                </c:pt>
                <c:pt idx="1390" formatCode="0.00">
                  <c:v>13.55</c:v>
                </c:pt>
                <c:pt idx="1391" formatCode="0.00">
                  <c:v>14</c:v>
                </c:pt>
                <c:pt idx="1392" formatCode="0.00">
                  <c:v>14.7</c:v>
                </c:pt>
                <c:pt idx="1393" formatCode="0.00">
                  <c:v>14.5</c:v>
                </c:pt>
                <c:pt idx="1394" formatCode="0.00">
                  <c:v>15</c:v>
                </c:pt>
                <c:pt idx="1395" formatCode="0.00">
                  <c:v>15.35</c:v>
                </c:pt>
                <c:pt idx="1396" formatCode="0.00">
                  <c:v>15.35</c:v>
                </c:pt>
                <c:pt idx="1397" formatCode="0.00">
                  <c:v>15.35</c:v>
                </c:pt>
                <c:pt idx="1398" formatCode="0.00">
                  <c:v>16</c:v>
                </c:pt>
                <c:pt idx="1399" formatCode="0.00">
                  <c:v>16.100000000000001</c:v>
                </c:pt>
                <c:pt idx="1400" formatCode="0.00">
                  <c:v>16</c:v>
                </c:pt>
                <c:pt idx="1401" formatCode="0.00">
                  <c:v>16</c:v>
                </c:pt>
                <c:pt idx="1402" formatCode="0.00">
                  <c:v>16.399999999999999</c:v>
                </c:pt>
                <c:pt idx="1403" formatCode="0.00">
                  <c:v>16.399999999999999</c:v>
                </c:pt>
                <c:pt idx="1404" formatCode="0.00">
                  <c:v>16.399999999999999</c:v>
                </c:pt>
                <c:pt idx="1405" formatCode="0.00">
                  <c:v>15.4</c:v>
                </c:pt>
                <c:pt idx="1406" formatCode="0.00">
                  <c:v>14.5</c:v>
                </c:pt>
                <c:pt idx="1407" formatCode="0.00">
                  <c:v>13.95</c:v>
                </c:pt>
                <c:pt idx="1408" formatCode="0.00">
                  <c:v>13.95</c:v>
                </c:pt>
                <c:pt idx="1409" formatCode="0.00">
                  <c:v>13.75</c:v>
                </c:pt>
                <c:pt idx="1410" formatCode="0.00">
                  <c:v>13.55</c:v>
                </c:pt>
                <c:pt idx="1411" formatCode="0.00">
                  <c:v>13.45</c:v>
                </c:pt>
                <c:pt idx="1412" formatCode="0.00">
                  <c:v>12.95</c:v>
                </c:pt>
                <c:pt idx="1413" formatCode="0.00">
                  <c:v>12.35</c:v>
                </c:pt>
                <c:pt idx="1414" formatCode="0.00">
                  <c:v>11.85</c:v>
                </c:pt>
                <c:pt idx="1415" formatCode="0.00">
                  <c:v>11.4</c:v>
                </c:pt>
                <c:pt idx="1416" formatCode="0.00">
                  <c:v>9.6999999999999993</c:v>
                </c:pt>
                <c:pt idx="1417" formatCode="0.00">
                  <c:v>9.75</c:v>
                </c:pt>
                <c:pt idx="1418" formatCode="0.00">
                  <c:v>10</c:v>
                </c:pt>
                <c:pt idx="1419" formatCode="0.00">
                  <c:v>10.25</c:v>
                </c:pt>
                <c:pt idx="1420" formatCode="0.00">
                  <c:v>10.9</c:v>
                </c:pt>
                <c:pt idx="1421" formatCode="0.00">
                  <c:v>11.4</c:v>
                </c:pt>
                <c:pt idx="1422" formatCode="0.00">
                  <c:v>11.25</c:v>
                </c:pt>
                <c:pt idx="1423" formatCode="0.00">
                  <c:v>11.35</c:v>
                </c:pt>
                <c:pt idx="1424" formatCode="0.00">
                  <c:v>11.45</c:v>
                </c:pt>
                <c:pt idx="1425" formatCode="0.00">
                  <c:v>11.5</c:v>
                </c:pt>
                <c:pt idx="1426" formatCode="0.00">
                  <c:v>11.3</c:v>
                </c:pt>
                <c:pt idx="1427" formatCode="0.00">
                  <c:v>11.3</c:v>
                </c:pt>
                <c:pt idx="1428" formatCode="0.00">
                  <c:v>11.05</c:v>
                </c:pt>
                <c:pt idx="1429" formatCode="0.00">
                  <c:v>11</c:v>
                </c:pt>
                <c:pt idx="1430" formatCode="0.00">
                  <c:v>11.55</c:v>
                </c:pt>
                <c:pt idx="1431" formatCode="0.00">
                  <c:v>12.9</c:v>
                </c:pt>
                <c:pt idx="1432" formatCode="0.00">
                  <c:v>14.6</c:v>
                </c:pt>
                <c:pt idx="1433" formatCode="0.00">
                  <c:v>14.5</c:v>
                </c:pt>
                <c:pt idx="1434" formatCode="0.00">
                  <c:v>12.9</c:v>
                </c:pt>
                <c:pt idx="1435" formatCode="0.00">
                  <c:v>13.05</c:v>
                </c:pt>
                <c:pt idx="1436" formatCode="0.00">
                  <c:v>14.2</c:v>
                </c:pt>
                <c:pt idx="1437" formatCode="0.00">
                  <c:v>14.4</c:v>
                </c:pt>
                <c:pt idx="1438" formatCode="0.00">
                  <c:v>14.05</c:v>
                </c:pt>
                <c:pt idx="1439" formatCode="0.00">
                  <c:v>14</c:v>
                </c:pt>
                <c:pt idx="1440" formatCode="0.00">
                  <c:v>12.6</c:v>
                </c:pt>
                <c:pt idx="1441" formatCode="0.00">
                  <c:v>12.8</c:v>
                </c:pt>
                <c:pt idx="1442" formatCode="0.00">
                  <c:v>12.85</c:v>
                </c:pt>
                <c:pt idx="1443" formatCode="0.00">
                  <c:v>12.75</c:v>
                </c:pt>
                <c:pt idx="1444" formatCode="0.00">
                  <c:v>12.3</c:v>
                </c:pt>
                <c:pt idx="1445" formatCode="0.00">
                  <c:v>11.5</c:v>
                </c:pt>
                <c:pt idx="1446" formatCode="0.00">
                  <c:v>11.4</c:v>
                </c:pt>
                <c:pt idx="1447" formatCode="0.00">
                  <c:v>11.3</c:v>
                </c:pt>
                <c:pt idx="1448" formatCode="0.00">
                  <c:v>11.8</c:v>
                </c:pt>
                <c:pt idx="1449" formatCode="0.00">
                  <c:v>11.45</c:v>
                </c:pt>
                <c:pt idx="1450" formatCode="0.00">
                  <c:v>11.1</c:v>
                </c:pt>
                <c:pt idx="1451" formatCode="0.00">
                  <c:v>11.1</c:v>
                </c:pt>
                <c:pt idx="1452" formatCode="0.00">
                  <c:v>11.1</c:v>
                </c:pt>
                <c:pt idx="1453" formatCode="0.00">
                  <c:v>12.05</c:v>
                </c:pt>
                <c:pt idx="1454" formatCode="0.00">
                  <c:v>12.75</c:v>
                </c:pt>
                <c:pt idx="1455" formatCode="0.00">
                  <c:v>12.5</c:v>
                </c:pt>
                <c:pt idx="1456" formatCode="0.00">
                  <c:v>12.4</c:v>
                </c:pt>
                <c:pt idx="1457" formatCode="0.00">
                  <c:v>11.95</c:v>
                </c:pt>
                <c:pt idx="1458" formatCode="0.00">
                  <c:v>11.85</c:v>
                </c:pt>
                <c:pt idx="1459" formatCode="0.00">
                  <c:v>11.4</c:v>
                </c:pt>
                <c:pt idx="1460" formatCode="0.00">
                  <c:v>11.4</c:v>
                </c:pt>
                <c:pt idx="1461" formatCode="0.00">
                  <c:v>11.4</c:v>
                </c:pt>
                <c:pt idx="1462" formatCode="0.00">
                  <c:v>11.2</c:v>
                </c:pt>
                <c:pt idx="1463" formatCode="0.00">
                  <c:v>10.7</c:v>
                </c:pt>
                <c:pt idx="1464" formatCode="0.00">
                  <c:v>10.6</c:v>
                </c:pt>
                <c:pt idx="1465" formatCode="0.00">
                  <c:v>10.25</c:v>
                </c:pt>
                <c:pt idx="1466" formatCode="0.00">
                  <c:v>10.15</c:v>
                </c:pt>
                <c:pt idx="1467" formatCode="0.00">
                  <c:v>9.75</c:v>
                </c:pt>
                <c:pt idx="1468" formatCode="0.00">
                  <c:v>9.4</c:v>
                </c:pt>
                <c:pt idx="1469" formatCode="0.00">
                  <c:v>9.1</c:v>
                </c:pt>
                <c:pt idx="1470" formatCode="0.00">
                  <c:v>8.85</c:v>
                </c:pt>
                <c:pt idx="1471" formatCode="0.00">
                  <c:v>8.5</c:v>
                </c:pt>
                <c:pt idx="1472" formatCode="0.00">
                  <c:v>8.35</c:v>
                </c:pt>
                <c:pt idx="1473" formatCode="0.00">
                  <c:v>8.0500000000000007</c:v>
                </c:pt>
                <c:pt idx="1474" formatCode="0.00">
                  <c:v>7.95</c:v>
                </c:pt>
                <c:pt idx="1475" formatCode="0.00">
                  <c:v>7.9</c:v>
                </c:pt>
                <c:pt idx="1476" formatCode="0.00">
                  <c:v>8.1</c:v>
                </c:pt>
                <c:pt idx="1477" formatCode="0.00">
                  <c:v>8.15</c:v>
                </c:pt>
                <c:pt idx="1478" formatCode="0.00">
                  <c:v>8.5</c:v>
                </c:pt>
                <c:pt idx="1479" formatCode="0.00">
                  <c:v>8.9</c:v>
                </c:pt>
                <c:pt idx="1480" formatCode="0.00">
                  <c:v>9.4</c:v>
                </c:pt>
                <c:pt idx="1481" formatCode="0.00">
                  <c:v>9.4</c:v>
                </c:pt>
                <c:pt idx="1482" formatCode="0.00">
                  <c:v>9.6</c:v>
                </c:pt>
                <c:pt idx="1483" formatCode="0.00">
                  <c:v>9.6</c:v>
                </c:pt>
                <c:pt idx="1484" formatCode="0.00">
                  <c:v>9</c:v>
                </c:pt>
                <c:pt idx="1485" formatCode="0.00">
                  <c:v>9</c:v>
                </c:pt>
                <c:pt idx="1486" formatCode="0.00">
                  <c:v>9.0500000000000007</c:v>
                </c:pt>
                <c:pt idx="1487" formatCode="0.00">
                  <c:v>9</c:v>
                </c:pt>
                <c:pt idx="1488" formatCode="0.00">
                  <c:v>9.1</c:v>
                </c:pt>
                <c:pt idx="1489" formatCode="0.00">
                  <c:v>9.5</c:v>
                </c:pt>
                <c:pt idx="1490" formatCode="0.00">
                  <c:v>9</c:v>
                </c:pt>
                <c:pt idx="1491" formatCode="0.00">
                  <c:v>8.75</c:v>
                </c:pt>
                <c:pt idx="1492" formatCode="0.00">
                  <c:v>8.1999999999999993</c:v>
                </c:pt>
                <c:pt idx="1493" formatCode="0.00">
                  <c:v>8</c:v>
                </c:pt>
                <c:pt idx="1494" formatCode="0.00">
                  <c:v>7.5</c:v>
                </c:pt>
                <c:pt idx="1495" formatCode="0.00">
                  <c:v>7</c:v>
                </c:pt>
                <c:pt idx="1496" formatCode="0.00">
                  <c:v>7</c:v>
                </c:pt>
                <c:pt idx="1497" formatCode="0.00">
                  <c:v>6.85</c:v>
                </c:pt>
                <c:pt idx="1498" formatCode="0.00">
                  <c:v>6.75</c:v>
                </c:pt>
                <c:pt idx="1499" formatCode="0.00">
                  <c:v>6.75</c:v>
                </c:pt>
                <c:pt idx="1500" formatCode="0.00">
                  <c:v>6.6</c:v>
                </c:pt>
                <c:pt idx="1501" formatCode="0.00">
                  <c:v>6.6</c:v>
                </c:pt>
                <c:pt idx="1502" formatCode="0.00">
                  <c:v>6.55</c:v>
                </c:pt>
                <c:pt idx="1503" formatCode="0.00">
                  <c:v>6.55</c:v>
                </c:pt>
                <c:pt idx="1504" formatCode="0.00">
                  <c:v>6.55</c:v>
                </c:pt>
                <c:pt idx="1505" formatCode="0.00">
                  <c:v>6.5</c:v>
                </c:pt>
                <c:pt idx="1506" formatCode="0.00">
                  <c:v>6.6</c:v>
                </c:pt>
                <c:pt idx="1507" formatCode="0.00">
                  <c:v>6.4</c:v>
                </c:pt>
                <c:pt idx="1508" formatCode="0.00">
                  <c:v>6.35</c:v>
                </c:pt>
                <c:pt idx="1509" formatCode="0.00">
                  <c:v>6.15</c:v>
                </c:pt>
                <c:pt idx="1510" formatCode="0.00">
                  <c:v>6</c:v>
                </c:pt>
                <c:pt idx="1511" formatCode="0.00">
                  <c:v>5.55</c:v>
                </c:pt>
                <c:pt idx="1512" formatCode="0.00">
                  <c:v>5.55</c:v>
                </c:pt>
                <c:pt idx="1513" formatCode="0.00">
                  <c:v>5.55</c:v>
                </c:pt>
                <c:pt idx="1514" formatCode="0.00">
                  <c:v>5.55</c:v>
                </c:pt>
                <c:pt idx="1515" formatCode="0.00">
                  <c:v>5.35</c:v>
                </c:pt>
                <c:pt idx="1516" formatCode="0.00">
                  <c:v>5.25</c:v>
                </c:pt>
                <c:pt idx="1517" formatCode="0.00">
                  <c:v>5.25</c:v>
                </c:pt>
                <c:pt idx="1518" formatCode="0.00">
                  <c:v>5.25</c:v>
                </c:pt>
                <c:pt idx="1519" formatCode="0.00">
                  <c:v>5.25</c:v>
                </c:pt>
                <c:pt idx="1520" formatCode="0.00">
                  <c:v>5.25</c:v>
                </c:pt>
                <c:pt idx="1521" formatCode="0.00">
                  <c:v>5.25</c:v>
                </c:pt>
                <c:pt idx="1522" formatCode="0.00">
                  <c:v>5.2</c:v>
                </c:pt>
                <c:pt idx="1523" formatCode="0.00">
                  <c:v>5.2</c:v>
                </c:pt>
                <c:pt idx="1524" formatCode="0.00">
                  <c:v>5.2</c:v>
                </c:pt>
                <c:pt idx="1525" formatCode="0.00">
                  <c:v>5.3</c:v>
                </c:pt>
                <c:pt idx="1526" formatCode="0.00">
                  <c:v>5.4</c:v>
                </c:pt>
                <c:pt idx="1527" formatCode="0.00">
                  <c:v>5.4</c:v>
                </c:pt>
                <c:pt idx="1528" formatCode="0.00">
                  <c:v>5.5</c:v>
                </c:pt>
                <c:pt idx="1529" formatCode="0.00">
                  <c:v>5.5</c:v>
                </c:pt>
                <c:pt idx="1530" formatCode="0.00">
                  <c:v>5.6</c:v>
                </c:pt>
                <c:pt idx="1531" formatCode="0.00">
                  <c:v>5.65</c:v>
                </c:pt>
                <c:pt idx="1532" formatCode="0.00">
                  <c:v>5.65</c:v>
                </c:pt>
                <c:pt idx="1533" formatCode="0.00">
                  <c:v>5.7</c:v>
                </c:pt>
                <c:pt idx="1534" formatCode="0.00">
                  <c:v>5.85</c:v>
                </c:pt>
                <c:pt idx="1535" formatCode="0.00">
                  <c:v>5.9</c:v>
                </c:pt>
                <c:pt idx="1536" formatCode="0.00">
                  <c:v>5.85</c:v>
                </c:pt>
                <c:pt idx="1537" formatCode="0.00">
                  <c:v>5.85</c:v>
                </c:pt>
                <c:pt idx="1538" formatCode="0.00">
                  <c:v>5.85</c:v>
                </c:pt>
                <c:pt idx="1539" formatCode="0.00">
                  <c:v>5.8</c:v>
                </c:pt>
                <c:pt idx="1540" formatCode="0.00">
                  <c:v>5.65</c:v>
                </c:pt>
                <c:pt idx="1541" formatCode="0.00">
                  <c:v>5.55</c:v>
                </c:pt>
                <c:pt idx="1542" formatCode="0.00">
                  <c:v>5.5</c:v>
                </c:pt>
                <c:pt idx="1543" formatCode="0.00">
                  <c:v>5.45</c:v>
                </c:pt>
                <c:pt idx="1544" formatCode="0.00">
                  <c:v>5.35</c:v>
                </c:pt>
                <c:pt idx="1545" formatCode="0.00">
                  <c:v>5.3</c:v>
                </c:pt>
                <c:pt idx="1546" formatCode="0.00">
                  <c:v>5.25</c:v>
                </c:pt>
                <c:pt idx="1547" formatCode="0.00">
                  <c:v>5.25</c:v>
                </c:pt>
                <c:pt idx="1548" formatCode="0.00">
                  <c:v>5.4</c:v>
                </c:pt>
                <c:pt idx="1549" formatCode="0.00">
                  <c:v>5.5</c:v>
                </c:pt>
                <c:pt idx="1550" formatCode="0.00">
                  <c:v>5.5</c:v>
                </c:pt>
                <c:pt idx="1551" formatCode="0.00">
                  <c:v>5.7</c:v>
                </c:pt>
                <c:pt idx="1552" formatCode="0.00">
                  <c:v>5.8</c:v>
                </c:pt>
                <c:pt idx="1553" formatCode="0.00">
                  <c:v>5.9</c:v>
                </c:pt>
                <c:pt idx="1554" formatCode="0.00">
                  <c:v>5.85</c:v>
                </c:pt>
                <c:pt idx="1555" formatCode="0.00">
                  <c:v>5.7</c:v>
                </c:pt>
                <c:pt idx="1556" formatCode="0.00">
                  <c:v>5.7</c:v>
                </c:pt>
                <c:pt idx="1557" formatCode="0.00">
                  <c:v>5.8</c:v>
                </c:pt>
                <c:pt idx="1558" formatCode="0.00">
                  <c:v>5.7</c:v>
                </c:pt>
                <c:pt idx="1559" formatCode="0.00">
                  <c:v>5.75</c:v>
                </c:pt>
                <c:pt idx="1560" formatCode="0.00">
                  <c:v>5.7</c:v>
                </c:pt>
                <c:pt idx="1561" formatCode="0.00">
                  <c:v>5.7</c:v>
                </c:pt>
                <c:pt idx="1562" formatCode="0.00">
                  <c:v>5.8</c:v>
                </c:pt>
                <c:pt idx="1563" formatCode="0.00">
                  <c:v>5.8</c:v>
                </c:pt>
                <c:pt idx="1564" formatCode="0.00">
                  <c:v>6.15</c:v>
                </c:pt>
                <c:pt idx="1565" formatCode="0.00">
                  <c:v>6.6</c:v>
                </c:pt>
                <c:pt idx="1566" formatCode="0.00">
                  <c:v>6.7</c:v>
                </c:pt>
                <c:pt idx="1567" formatCode="0.00">
                  <c:v>6.7</c:v>
                </c:pt>
                <c:pt idx="1568" formatCode="0.00">
                  <c:v>6.75</c:v>
                </c:pt>
                <c:pt idx="1569" formatCode="0.00">
                  <c:v>6.9</c:v>
                </c:pt>
                <c:pt idx="1570" formatCode="0.00">
                  <c:v>7.3</c:v>
                </c:pt>
                <c:pt idx="1571" formatCode="0.00">
                  <c:v>7.45</c:v>
                </c:pt>
                <c:pt idx="1572" formatCode="0.00">
                  <c:v>7.45</c:v>
                </c:pt>
                <c:pt idx="1573" formatCode="0.00">
                  <c:v>7.45</c:v>
                </c:pt>
                <c:pt idx="1574" formatCode="0.00">
                  <c:v>7.85</c:v>
                </c:pt>
                <c:pt idx="1575" formatCode="0.00">
                  <c:v>8.3000000000000007</c:v>
                </c:pt>
                <c:pt idx="1576" formatCode="0.00">
                  <c:v>9.1999999999999993</c:v>
                </c:pt>
                <c:pt idx="1577" formatCode="0.00">
                  <c:v>9.25</c:v>
                </c:pt>
                <c:pt idx="1578" formatCode="0.00">
                  <c:v>8.9</c:v>
                </c:pt>
                <c:pt idx="1579" formatCode="0.00">
                  <c:v>8.35</c:v>
                </c:pt>
                <c:pt idx="1580" formatCode="0.00">
                  <c:v>8.9499999999999993</c:v>
                </c:pt>
                <c:pt idx="1581" formatCode="0.00">
                  <c:v>9</c:v>
                </c:pt>
                <c:pt idx="1582" formatCode="0.00">
                  <c:v>9.1</c:v>
                </c:pt>
                <c:pt idx="1583" formatCode="0.00">
                  <c:v>9.25</c:v>
                </c:pt>
                <c:pt idx="1584" formatCode="0.00">
                  <c:v>8.9</c:v>
                </c:pt>
                <c:pt idx="1585" formatCode="0.00">
                  <c:v>8.6</c:v>
                </c:pt>
                <c:pt idx="1586" formatCode="0.00">
                  <c:v>8.6</c:v>
                </c:pt>
                <c:pt idx="1587" formatCode="0.00">
                  <c:v>8.6</c:v>
                </c:pt>
                <c:pt idx="1588" formatCode="0.00">
                  <c:v>8.1</c:v>
                </c:pt>
                <c:pt idx="1589" formatCode="0.00">
                  <c:v>8.0500000000000007</c:v>
                </c:pt>
                <c:pt idx="1590" formatCode="0.00">
                  <c:v>8</c:v>
                </c:pt>
                <c:pt idx="1591" formatCode="0.00">
                  <c:v>8</c:v>
                </c:pt>
                <c:pt idx="1592" formatCode="0.00">
                  <c:v>7.5</c:v>
                </c:pt>
                <c:pt idx="1593" formatCode="0.00">
                  <c:v>7.3</c:v>
                </c:pt>
                <c:pt idx="1594" formatCode="0.00">
                  <c:v>7.4</c:v>
                </c:pt>
                <c:pt idx="1595" formatCode="0.00">
                  <c:v>7.9</c:v>
                </c:pt>
                <c:pt idx="1596" formatCode="0.00">
                  <c:v>8.1</c:v>
                </c:pt>
                <c:pt idx="1597" formatCode="0.00">
                  <c:v>8.5</c:v>
                </c:pt>
                <c:pt idx="1598" formatCode="0.00">
                  <c:v>8.3000000000000007</c:v>
                </c:pt>
                <c:pt idx="1599" formatCode="0.00">
                  <c:v>8</c:v>
                </c:pt>
                <c:pt idx="1600" formatCode="0.00">
                  <c:v>8</c:v>
                </c:pt>
                <c:pt idx="1601" formatCode="0.00">
                  <c:v>7.95</c:v>
                </c:pt>
                <c:pt idx="1602" formatCode="0.00">
                  <c:v>7.8</c:v>
                </c:pt>
                <c:pt idx="1603" formatCode="0.00">
                  <c:v>7.85</c:v>
                </c:pt>
                <c:pt idx="1604" formatCode="0.00">
                  <c:v>8.0500000000000007</c:v>
                </c:pt>
                <c:pt idx="1605" formatCode="0.00">
                  <c:v>8.25</c:v>
                </c:pt>
                <c:pt idx="1606" formatCode="0.00">
                  <c:v>8.25</c:v>
                </c:pt>
                <c:pt idx="1607" formatCode="0.00">
                  <c:v>8.35</c:v>
                </c:pt>
                <c:pt idx="1608" formatCode="0.00">
                  <c:v>8.6999999999999993</c:v>
                </c:pt>
                <c:pt idx="1609" formatCode="0.00">
                  <c:v>9</c:v>
                </c:pt>
                <c:pt idx="1610" formatCode="0.00">
                  <c:v>9</c:v>
                </c:pt>
                <c:pt idx="1611" formatCode="0.00">
                  <c:v>9</c:v>
                </c:pt>
                <c:pt idx="1612" formatCode="0.00">
                  <c:v>9.0500000000000007</c:v>
                </c:pt>
                <c:pt idx="1613" formatCode="0.00">
                  <c:v>9.0500000000000007</c:v>
                </c:pt>
                <c:pt idx="1614" formatCode="0.00">
                  <c:v>9.1999999999999993</c:v>
                </c:pt>
                <c:pt idx="1615" formatCode="0.00">
                  <c:v>9.1999999999999993</c:v>
                </c:pt>
                <c:pt idx="1616" formatCode="0.00">
                  <c:v>9.25</c:v>
                </c:pt>
                <c:pt idx="1617" formatCode="0.00">
                  <c:v>9.25</c:v>
                </c:pt>
                <c:pt idx="1618" formatCode="0.00">
                  <c:v>9.25</c:v>
                </c:pt>
                <c:pt idx="1619" formatCode="0.00">
                  <c:v>8.85</c:v>
                </c:pt>
                <c:pt idx="1620" formatCode="0.00">
                  <c:v>8.75</c:v>
                </c:pt>
                <c:pt idx="1621" formatCode="0.00">
                  <c:v>8.75</c:v>
                </c:pt>
                <c:pt idx="1622" formatCode="0.00">
                  <c:v>9</c:v>
                </c:pt>
                <c:pt idx="1623" formatCode="0.00">
                  <c:v>9.35</c:v>
                </c:pt>
                <c:pt idx="1624" formatCode="0.00">
                  <c:v>9.35</c:v>
                </c:pt>
                <c:pt idx="1625" formatCode="0.00">
                  <c:v>9.35</c:v>
                </c:pt>
                <c:pt idx="1626" formatCode="0.00">
                  <c:v>9.4</c:v>
                </c:pt>
                <c:pt idx="1627" formatCode="0.00">
                  <c:v>9.3000000000000007</c:v>
                </c:pt>
                <c:pt idx="1628" formatCode="0.00">
                  <c:v>9.5</c:v>
                </c:pt>
                <c:pt idx="1629" formatCode="0.00">
                  <c:v>9.65</c:v>
                </c:pt>
                <c:pt idx="1630" formatCode="0.00">
                  <c:v>9.6999999999999993</c:v>
                </c:pt>
                <c:pt idx="1631" formatCode="0.00">
                  <c:v>9.75</c:v>
                </c:pt>
                <c:pt idx="1632" formatCode="0.00">
                  <c:v>9.75</c:v>
                </c:pt>
                <c:pt idx="1633" formatCode="0.00">
                  <c:v>9.3800000000000008</c:v>
                </c:pt>
                <c:pt idx="1634" formatCode="0.00">
                  <c:v>9.15</c:v>
                </c:pt>
                <c:pt idx="1635" formatCode="0.00">
                  <c:v>9.15</c:v>
                </c:pt>
                <c:pt idx="1636" formatCode="0.00">
                  <c:v>9.1999999999999993</c:v>
                </c:pt>
                <c:pt idx="1637" formatCode="0.00">
                  <c:v>9.25</c:v>
                </c:pt>
                <c:pt idx="1638" formatCode="0.00">
                  <c:v>9.4499999999999993</c:v>
                </c:pt>
                <c:pt idx="1639" formatCode="0.00">
                  <c:v>9.15</c:v>
                </c:pt>
                <c:pt idx="1640" formatCode="0.00">
                  <c:v>9.1999999999999993</c:v>
                </c:pt>
                <c:pt idx="1641" formatCode="0.00">
                  <c:v>9.1</c:v>
                </c:pt>
                <c:pt idx="1642" formatCode="0.00">
                  <c:v>9</c:v>
                </c:pt>
                <c:pt idx="1643" formatCode="0.00">
                  <c:v>9</c:v>
                </c:pt>
                <c:pt idx="1644" formatCode="0.00">
                  <c:v>8.9499999999999993</c:v>
                </c:pt>
                <c:pt idx="1645" formatCode="0.00">
                  <c:v>8.8000000000000007</c:v>
                </c:pt>
                <c:pt idx="1646" formatCode="0.00">
                  <c:v>8.6</c:v>
                </c:pt>
                <c:pt idx="1647" formatCode="0.00">
                  <c:v>8.6</c:v>
                </c:pt>
                <c:pt idx="1648" formatCode="0.00">
                  <c:v>8.6999999999999993</c:v>
                </c:pt>
                <c:pt idx="1649" formatCode="0.00">
                  <c:v>8.6</c:v>
                </c:pt>
                <c:pt idx="1650" formatCode="0.00">
                  <c:v>8.5500000000000007</c:v>
                </c:pt>
                <c:pt idx="1651" formatCode="0.00">
                  <c:v>8.5500000000000007</c:v>
                </c:pt>
                <c:pt idx="1652" formatCode="0.00">
                  <c:v>8.5500000000000007</c:v>
                </c:pt>
                <c:pt idx="1653" formatCode="0.00">
                  <c:v>8.9</c:v>
                </c:pt>
                <c:pt idx="1654" formatCode="0.00">
                  <c:v>8.8000000000000007</c:v>
                </c:pt>
                <c:pt idx="1655" formatCode="0.00">
                  <c:v>9.1</c:v>
                </c:pt>
                <c:pt idx="1656" formatCode="0.00">
                  <c:v>9.1</c:v>
                </c:pt>
                <c:pt idx="1657" formatCode="0.00">
                  <c:v>9.1</c:v>
                </c:pt>
                <c:pt idx="1658" formatCode="0.00">
                  <c:v>9.1</c:v>
                </c:pt>
                <c:pt idx="1659" formatCode="0.00">
                  <c:v>9.4499999999999993</c:v>
                </c:pt>
                <c:pt idx="1660" formatCode="0.00">
                  <c:v>9.75</c:v>
                </c:pt>
                <c:pt idx="1661" formatCode="0.00">
                  <c:v>9.5</c:v>
                </c:pt>
                <c:pt idx="1662" formatCode="0.00">
                  <c:v>9.25</c:v>
                </c:pt>
                <c:pt idx="1663" formatCode="0.00">
                  <c:v>8.9</c:v>
                </c:pt>
                <c:pt idx="1664" formatCode="0.00">
                  <c:v>8.9</c:v>
                </c:pt>
                <c:pt idx="1665" formatCode="0.00">
                  <c:v>8.9499999999999993</c:v>
                </c:pt>
                <c:pt idx="1666" formatCode="0.00">
                  <c:v>9</c:v>
                </c:pt>
                <c:pt idx="1667" formatCode="0.00">
                  <c:v>9</c:v>
                </c:pt>
                <c:pt idx="1668" formatCode="0.00">
                  <c:v>9.75</c:v>
                </c:pt>
                <c:pt idx="1669" formatCode="0.00">
                  <c:v>9.75</c:v>
                </c:pt>
                <c:pt idx="1670" formatCode="0.00">
                  <c:v>9.6999999999999993</c:v>
                </c:pt>
                <c:pt idx="1671" formatCode="0.00">
                  <c:v>9.6</c:v>
                </c:pt>
                <c:pt idx="1672" formatCode="0.00">
                  <c:v>9.6</c:v>
                </c:pt>
                <c:pt idx="1673" formatCode="0.00">
                  <c:v>9.9499999999999993</c:v>
                </c:pt>
                <c:pt idx="1674" formatCode="0.00">
                  <c:v>9.9499999999999993</c:v>
                </c:pt>
                <c:pt idx="1675" formatCode="0.00">
                  <c:v>9.9499999999999993</c:v>
                </c:pt>
                <c:pt idx="1676" formatCode="0.00">
                  <c:v>10.55</c:v>
                </c:pt>
                <c:pt idx="1677" formatCode="0.00">
                  <c:v>11.25</c:v>
                </c:pt>
                <c:pt idx="1678" formatCode="0.00">
                  <c:v>11.45</c:v>
                </c:pt>
                <c:pt idx="1679" formatCode="0.00">
                  <c:v>11.75</c:v>
                </c:pt>
                <c:pt idx="1680" formatCode="0.00">
                  <c:v>11.75</c:v>
                </c:pt>
                <c:pt idx="1681" formatCode="0.00">
                  <c:v>11.75</c:v>
                </c:pt>
                <c:pt idx="1682" formatCode="0.00">
                  <c:v>11.25</c:v>
                </c:pt>
                <c:pt idx="1683" formatCode="0.00">
                  <c:v>11.25</c:v>
                </c:pt>
                <c:pt idx="1684" formatCode="0.00">
                  <c:v>11.95</c:v>
                </c:pt>
                <c:pt idx="1685" formatCode="0.00">
                  <c:v>12.15</c:v>
                </c:pt>
                <c:pt idx="1686" formatCode="0.00">
                  <c:v>12.15</c:v>
                </c:pt>
                <c:pt idx="1687" formatCode="0.00">
                  <c:v>12.35</c:v>
                </c:pt>
                <c:pt idx="1688" formatCode="0.00">
                  <c:v>12.85</c:v>
                </c:pt>
                <c:pt idx="1689" formatCode="0.00">
                  <c:v>12.85</c:v>
                </c:pt>
                <c:pt idx="1690" formatCode="0.00">
                  <c:v>12.85</c:v>
                </c:pt>
                <c:pt idx="1691" formatCode="0.00">
                  <c:v>12.25</c:v>
                </c:pt>
                <c:pt idx="1692" formatCode="0.00">
                  <c:v>12.35</c:v>
                </c:pt>
                <c:pt idx="1693" formatCode="0.00">
                  <c:v>11.85</c:v>
                </c:pt>
                <c:pt idx="1694" formatCode="0.00">
                  <c:v>11.85</c:v>
                </c:pt>
                <c:pt idx="1695" formatCode="0.00">
                  <c:v>11.85</c:v>
                </c:pt>
                <c:pt idx="1696" formatCode="0.00">
                  <c:v>11.9</c:v>
                </c:pt>
                <c:pt idx="1697" formatCode="0.00">
                  <c:v>12.25</c:v>
                </c:pt>
                <c:pt idx="1698" formatCode="0.00">
                  <c:v>12.55</c:v>
                </c:pt>
                <c:pt idx="1699" formatCode="0.00">
                  <c:v>12.55</c:v>
                </c:pt>
                <c:pt idx="1700" formatCode="0.00">
                  <c:v>12.5</c:v>
                </c:pt>
                <c:pt idx="1701" formatCode="0.00">
                  <c:v>12.6</c:v>
                </c:pt>
                <c:pt idx="1702" formatCode="0.00">
                  <c:v>12.4</c:v>
                </c:pt>
                <c:pt idx="1703" formatCode="0.00">
                  <c:v>12.1</c:v>
                </c:pt>
                <c:pt idx="1704" formatCode="0.00">
                  <c:v>12</c:v>
                </c:pt>
                <c:pt idx="1705" formatCode="0.00">
                  <c:v>12.1</c:v>
                </c:pt>
                <c:pt idx="1706" formatCode="0.00">
                  <c:v>11.85</c:v>
                </c:pt>
                <c:pt idx="1707" formatCode="0.00">
                  <c:v>11.35</c:v>
                </c:pt>
                <c:pt idx="1708" formatCode="0.00">
                  <c:v>11</c:v>
                </c:pt>
                <c:pt idx="1709" formatCode="0.00">
                  <c:v>10.85</c:v>
                </c:pt>
                <c:pt idx="1710" formatCode="0.00">
                  <c:v>10.35</c:v>
                </c:pt>
                <c:pt idx="1711" formatCode="0.00">
                  <c:v>9.9499999999999993</c:v>
                </c:pt>
                <c:pt idx="1712" formatCode="0.00">
                  <c:v>9.75</c:v>
                </c:pt>
                <c:pt idx="1713" formatCode="0.00">
                  <c:v>9.9</c:v>
                </c:pt>
                <c:pt idx="1714" formatCode="0.00">
                  <c:v>10.9</c:v>
                </c:pt>
                <c:pt idx="1715" formatCode="0.00">
                  <c:v>11.3</c:v>
                </c:pt>
                <c:pt idx="1716" formatCode="0.00">
                  <c:v>11</c:v>
                </c:pt>
                <c:pt idx="1717" formatCode="0.00">
                  <c:v>10.25</c:v>
                </c:pt>
                <c:pt idx="1718" formatCode="0.00">
                  <c:v>10.85</c:v>
                </c:pt>
                <c:pt idx="1719" formatCode="0.00">
                  <c:v>11.1</c:v>
                </c:pt>
                <c:pt idx="1720" formatCode="0.00">
                  <c:v>11.35</c:v>
                </c:pt>
                <c:pt idx="1721" formatCode="0.00">
                  <c:v>11.35</c:v>
                </c:pt>
                <c:pt idx="1722" formatCode="0.00">
                  <c:v>11.75</c:v>
                </c:pt>
                <c:pt idx="1723" formatCode="0.00">
                  <c:v>11.85</c:v>
                </c:pt>
                <c:pt idx="1724" formatCode="0.00">
                  <c:v>13.95</c:v>
                </c:pt>
                <c:pt idx="1725" formatCode="0.00">
                  <c:v>13.75</c:v>
                </c:pt>
                <c:pt idx="1726" formatCode="0.00">
                  <c:v>13.75</c:v>
                </c:pt>
                <c:pt idx="1727" formatCode="0.00">
                  <c:v>13.35</c:v>
                </c:pt>
                <c:pt idx="1728" formatCode="0.00">
                  <c:v>13.85</c:v>
                </c:pt>
                <c:pt idx="1729" formatCode="0.00">
                  <c:v>13.5</c:v>
                </c:pt>
                <c:pt idx="1730" formatCode="0.00">
                  <c:v>13.3</c:v>
                </c:pt>
                <c:pt idx="1731" formatCode="0.00">
                  <c:v>13.3</c:v>
                </c:pt>
                <c:pt idx="1732" formatCode="0.00">
                  <c:v>12.95</c:v>
                </c:pt>
                <c:pt idx="1733" formatCode="0.00">
                  <c:v>12.5</c:v>
                </c:pt>
                <c:pt idx="1734" formatCode="0.00">
                  <c:v>12.75</c:v>
                </c:pt>
                <c:pt idx="1735" formatCode="0.00">
                  <c:v>12.75</c:v>
                </c:pt>
                <c:pt idx="1736" formatCode="0.00">
                  <c:v>13.3</c:v>
                </c:pt>
                <c:pt idx="1737" formatCode="0.00">
                  <c:v>12.9</c:v>
                </c:pt>
                <c:pt idx="1738" formatCode="0.00">
                  <c:v>12.35</c:v>
                </c:pt>
                <c:pt idx="1739" formatCode="0.00">
                  <c:v>12.35</c:v>
                </c:pt>
                <c:pt idx="1740" formatCode="0.00">
                  <c:v>12.35</c:v>
                </c:pt>
                <c:pt idx="1741" formatCode="0.00">
                  <c:v>12.3</c:v>
                </c:pt>
                <c:pt idx="1742" formatCode="0.00">
                  <c:v>11.85</c:v>
                </c:pt>
                <c:pt idx="1743" formatCode="0.00">
                  <c:v>11</c:v>
                </c:pt>
                <c:pt idx="1744" formatCode="0.00">
                  <c:v>10.8</c:v>
                </c:pt>
                <c:pt idx="1745" formatCode="0.00">
                  <c:v>10.65</c:v>
                </c:pt>
                <c:pt idx="1746" formatCode="0.00">
                  <c:v>10.55</c:v>
                </c:pt>
                <c:pt idx="1747" formatCode="0.00">
                  <c:v>10.35</c:v>
                </c:pt>
                <c:pt idx="1748" formatCode="0.00">
                  <c:v>10.199999999999999</c:v>
                </c:pt>
                <c:pt idx="1749" formatCode="0.00">
                  <c:v>10.4</c:v>
                </c:pt>
                <c:pt idx="1750" formatCode="0.00">
                  <c:v>10.4</c:v>
                </c:pt>
                <c:pt idx="1751" formatCode="0.00">
                  <c:v>11</c:v>
                </c:pt>
                <c:pt idx="1752" formatCode="0.00">
                  <c:v>11.3</c:v>
                </c:pt>
                <c:pt idx="1753" formatCode="0.00">
                  <c:v>11.95</c:v>
                </c:pt>
                <c:pt idx="1754" formatCode="0.00">
                  <c:v>13</c:v>
                </c:pt>
                <c:pt idx="1755" formatCode="0.00">
                  <c:v>13</c:v>
                </c:pt>
                <c:pt idx="1756" formatCode="0.00">
                  <c:v>13</c:v>
                </c:pt>
                <c:pt idx="1757" formatCode="0.00">
                  <c:v>13</c:v>
                </c:pt>
                <c:pt idx="1758" formatCode="0.00">
                  <c:v>13</c:v>
                </c:pt>
                <c:pt idx="1759" formatCode="0.00">
                  <c:v>13</c:v>
                </c:pt>
                <c:pt idx="1760" formatCode="0.00">
                  <c:v>13</c:v>
                </c:pt>
                <c:pt idx="1761" formatCode="0.00">
                  <c:v>13.1</c:v>
                </c:pt>
                <c:pt idx="1762" formatCode="0.00">
                  <c:v>13.5</c:v>
                </c:pt>
                <c:pt idx="1763" formatCode="0.00">
                  <c:v>13.9</c:v>
                </c:pt>
                <c:pt idx="1764" formatCode="0.00">
                  <c:v>13.4</c:v>
                </c:pt>
                <c:pt idx="1765" formatCode="0.00">
                  <c:v>13</c:v>
                </c:pt>
                <c:pt idx="1766" formatCode="0.00">
                  <c:v>12.6</c:v>
                </c:pt>
                <c:pt idx="1767" formatCode="0.00">
                  <c:v>12</c:v>
                </c:pt>
                <c:pt idx="1768" formatCode="0.00">
                  <c:v>12</c:v>
                </c:pt>
                <c:pt idx="1769" formatCode="0.00">
                  <c:v>12.5</c:v>
                </c:pt>
                <c:pt idx="1770" formatCode="0.00">
                  <c:v>12.65</c:v>
                </c:pt>
                <c:pt idx="1771" formatCode="0.00">
                  <c:v>13.25</c:v>
                </c:pt>
                <c:pt idx="1772" formatCode="0.00">
                  <c:v>14.35</c:v>
                </c:pt>
                <c:pt idx="1773" formatCode="0.00">
                  <c:v>14.2</c:v>
                </c:pt>
                <c:pt idx="1774" formatCode="0.00">
                  <c:v>13.5</c:v>
                </c:pt>
                <c:pt idx="1775" formatCode="0.00">
                  <c:v>13</c:v>
                </c:pt>
                <c:pt idx="1776" formatCode="0.00">
                  <c:v>12.9</c:v>
                </c:pt>
                <c:pt idx="1777" formatCode="0.00">
                  <c:v>12.35</c:v>
                </c:pt>
                <c:pt idx="1778" formatCode="0.00">
                  <c:v>11.85</c:v>
                </c:pt>
                <c:pt idx="1779" formatCode="0.00">
                  <c:v>11.7</c:v>
                </c:pt>
                <c:pt idx="1780" formatCode="0.00">
                  <c:v>11.7</c:v>
                </c:pt>
                <c:pt idx="1781" formatCode="0.00">
                  <c:v>12</c:v>
                </c:pt>
                <c:pt idx="1782" formatCode="0.00">
                  <c:v>11.65</c:v>
                </c:pt>
                <c:pt idx="1783" formatCode="0.00">
                  <c:v>11.65</c:v>
                </c:pt>
                <c:pt idx="1784" formatCode="0.00">
                  <c:v>10.95</c:v>
                </c:pt>
                <c:pt idx="1785" formatCode="0.00">
                  <c:v>10.85</c:v>
                </c:pt>
                <c:pt idx="1786" formatCode="0.00">
                  <c:v>10.4</c:v>
                </c:pt>
                <c:pt idx="1787" formatCode="0.00">
                  <c:v>10.15</c:v>
                </c:pt>
                <c:pt idx="1788" formatCode="0.00">
                  <c:v>10.35</c:v>
                </c:pt>
                <c:pt idx="1789" formatCode="0.00">
                  <c:v>10.45</c:v>
                </c:pt>
                <c:pt idx="1790" formatCode="0.00">
                  <c:v>10.25</c:v>
                </c:pt>
                <c:pt idx="1791" formatCode="0.00">
                  <c:v>10.1</c:v>
                </c:pt>
                <c:pt idx="1792" formatCode="0.00">
                  <c:v>9.5</c:v>
                </c:pt>
                <c:pt idx="1793" formatCode="0.00">
                  <c:v>9.6</c:v>
                </c:pt>
                <c:pt idx="1794" formatCode="0.00">
                  <c:v>10</c:v>
                </c:pt>
                <c:pt idx="1795" formatCode="0.00">
                  <c:v>10.65</c:v>
                </c:pt>
                <c:pt idx="1796" formatCode="0.00">
                  <c:v>10.5</c:v>
                </c:pt>
                <c:pt idx="1797" formatCode="0.00">
                  <c:v>10.85</c:v>
                </c:pt>
                <c:pt idx="1798" formatCode="0.00">
                  <c:v>11.25</c:v>
                </c:pt>
                <c:pt idx="1799" formatCode="0.00">
                  <c:v>11.25</c:v>
                </c:pt>
                <c:pt idx="1800" formatCode="0.00">
                  <c:v>11.5</c:v>
                </c:pt>
                <c:pt idx="1801" formatCode="0.00">
                  <c:v>11.1</c:v>
                </c:pt>
                <c:pt idx="1802" formatCode="0.00">
                  <c:v>11.1</c:v>
                </c:pt>
                <c:pt idx="1803" formatCode="0.00">
                  <c:v>12.1</c:v>
                </c:pt>
                <c:pt idx="1804" formatCode="0.00">
                  <c:v>12.5</c:v>
                </c:pt>
                <c:pt idx="1805" formatCode="0.00">
                  <c:v>12.75</c:v>
                </c:pt>
                <c:pt idx="1806" formatCode="0.00">
                  <c:v>13.8</c:v>
                </c:pt>
                <c:pt idx="1807" formatCode="0.00">
                  <c:v>14.1</c:v>
                </c:pt>
                <c:pt idx="1808" formatCode="0.00">
                  <c:v>14.6</c:v>
                </c:pt>
                <c:pt idx="1809" formatCode="0.00">
                  <c:v>14.75</c:v>
                </c:pt>
                <c:pt idx="1810" formatCode="0.00">
                  <c:v>14.85</c:v>
                </c:pt>
                <c:pt idx="1811" formatCode="0.00">
                  <c:v>15.5</c:v>
                </c:pt>
                <c:pt idx="1812" formatCode="0.00">
                  <c:v>15.75</c:v>
                </c:pt>
                <c:pt idx="1813" formatCode="0.00">
                  <c:v>16.350000000000001</c:v>
                </c:pt>
                <c:pt idx="1814" formatCode="0.00">
                  <c:v>16.649999999999999</c:v>
                </c:pt>
                <c:pt idx="1815" formatCode="0.00">
                  <c:v>16.649999999999999</c:v>
                </c:pt>
                <c:pt idx="1816" formatCode="0.00">
                  <c:v>16.5</c:v>
                </c:pt>
                <c:pt idx="1817" formatCode="0.00">
                  <c:v>15.85</c:v>
                </c:pt>
                <c:pt idx="1818" formatCode="0.00">
                  <c:v>15.95</c:v>
                </c:pt>
                <c:pt idx="1819" formatCode="0.00">
                  <c:v>16.149999999999999</c:v>
                </c:pt>
                <c:pt idx="1820" formatCode="0.00">
                  <c:v>16.75</c:v>
                </c:pt>
                <c:pt idx="1821" formatCode="0.00">
                  <c:v>16.8</c:v>
                </c:pt>
                <c:pt idx="1822" formatCode="0.00">
                  <c:v>16.8</c:v>
                </c:pt>
                <c:pt idx="1823" formatCode="0.00">
                  <c:v>16.7</c:v>
                </c:pt>
                <c:pt idx="1824" formatCode="0.00">
                  <c:v>16.350000000000001</c:v>
                </c:pt>
                <c:pt idx="1825" formatCode="0.00">
                  <c:v>15.95</c:v>
                </c:pt>
                <c:pt idx="1826" formatCode="0.00">
                  <c:v>15.35</c:v>
                </c:pt>
                <c:pt idx="1827" formatCode="0.00">
                  <c:v>14.2</c:v>
                </c:pt>
                <c:pt idx="1828" formatCode="0.00">
                  <c:v>14.45</c:v>
                </c:pt>
                <c:pt idx="1829" formatCode="0.00">
                  <c:v>14.45</c:v>
                </c:pt>
                <c:pt idx="1830" formatCode="0.00">
                  <c:v>14.45</c:v>
                </c:pt>
                <c:pt idx="1831" formatCode="0.00">
                  <c:v>15</c:v>
                </c:pt>
                <c:pt idx="1832" formatCode="0.00">
                  <c:v>15.1</c:v>
                </c:pt>
                <c:pt idx="1833" formatCode="0.00">
                  <c:v>14.95</c:v>
                </c:pt>
                <c:pt idx="1834" formatCode="0.00">
                  <c:v>14.95</c:v>
                </c:pt>
                <c:pt idx="1835" formatCode="0.00">
                  <c:v>14.65</c:v>
                </c:pt>
                <c:pt idx="1836" formatCode="0.00">
                  <c:v>14.3</c:v>
                </c:pt>
                <c:pt idx="1837" formatCode="0.00">
                  <c:v>13.75</c:v>
                </c:pt>
                <c:pt idx="1838" formatCode="0.00">
                  <c:v>13.6</c:v>
                </c:pt>
                <c:pt idx="1839" formatCode="0.00">
                  <c:v>13.5</c:v>
                </c:pt>
                <c:pt idx="1840" formatCode="0.00">
                  <c:v>13.4</c:v>
                </c:pt>
                <c:pt idx="1841" formatCode="0.00">
                  <c:v>13.5</c:v>
                </c:pt>
                <c:pt idx="1842" formatCode="0.00">
                  <c:v>13.7</c:v>
                </c:pt>
                <c:pt idx="1843" formatCode="0.00">
                  <c:v>13.7</c:v>
                </c:pt>
                <c:pt idx="1844" formatCode="0.00">
                  <c:v>13.7</c:v>
                </c:pt>
                <c:pt idx="1845" formatCode="0.00">
                  <c:v>13.6</c:v>
                </c:pt>
                <c:pt idx="1846" formatCode="0.00">
                  <c:v>13.4</c:v>
                </c:pt>
                <c:pt idx="1847" formatCode="0.00">
                  <c:v>13.3</c:v>
                </c:pt>
                <c:pt idx="1848" formatCode="0.00">
                  <c:v>13.2</c:v>
                </c:pt>
                <c:pt idx="1849" formatCode="0.00">
                  <c:v>13.6</c:v>
                </c:pt>
                <c:pt idx="1850" formatCode="0.00">
                  <c:v>13.55</c:v>
                </c:pt>
                <c:pt idx="1851" formatCode="0.00">
                  <c:v>13.55</c:v>
                </c:pt>
                <c:pt idx="1852" formatCode="0.00">
                  <c:v>14.25</c:v>
                </c:pt>
                <c:pt idx="1853" formatCode="0.00">
                  <c:v>14.5</c:v>
                </c:pt>
                <c:pt idx="1854" formatCode="0.00">
                  <c:v>14.25</c:v>
                </c:pt>
                <c:pt idx="1855" formatCode="0.00">
                  <c:v>14.25</c:v>
                </c:pt>
                <c:pt idx="1856" formatCode="0.00">
                  <c:v>14.2</c:v>
                </c:pt>
                <c:pt idx="1857" formatCode="0.00">
                  <c:v>14.5</c:v>
                </c:pt>
                <c:pt idx="1858" formatCode="0.00">
                  <c:v>14.6</c:v>
                </c:pt>
                <c:pt idx="1859" formatCode="0.00">
                  <c:v>14.75</c:v>
                </c:pt>
                <c:pt idx="1860" formatCode="0.00">
                  <c:v>14.6</c:v>
                </c:pt>
                <c:pt idx="1861" formatCode="0.00">
                  <c:v>14.5</c:v>
                </c:pt>
                <c:pt idx="1862" formatCode="0.00">
                  <c:v>14.2</c:v>
                </c:pt>
                <c:pt idx="1863" formatCode="0.00">
                  <c:v>14.2</c:v>
                </c:pt>
                <c:pt idx="1864" formatCode="0.00">
                  <c:v>14.2</c:v>
                </c:pt>
                <c:pt idx="1865" formatCode="0.00">
                  <c:v>14.2</c:v>
                </c:pt>
                <c:pt idx="1866" formatCode="0.00">
                  <c:v>14</c:v>
                </c:pt>
                <c:pt idx="1867" formatCode="0.00">
                  <c:v>13.75</c:v>
                </c:pt>
                <c:pt idx="1868" formatCode="0.00">
                  <c:v>13.5</c:v>
                </c:pt>
                <c:pt idx="1869" formatCode="0.00">
                  <c:v>13.5</c:v>
                </c:pt>
                <c:pt idx="1870" formatCode="0.00">
                  <c:v>13.25</c:v>
                </c:pt>
                <c:pt idx="1871" formatCode="0.00">
                  <c:v>13.4</c:v>
                </c:pt>
                <c:pt idx="1872" formatCode="0.00">
                  <c:v>13.4</c:v>
                </c:pt>
                <c:pt idx="1873" formatCode="0.00">
                  <c:v>13.2</c:v>
                </c:pt>
                <c:pt idx="1874" formatCode="0.00">
                  <c:v>13.15</c:v>
                </c:pt>
                <c:pt idx="1875" formatCode="0.00">
                  <c:v>13</c:v>
                </c:pt>
                <c:pt idx="1876" formatCode="0.00">
                  <c:v>12.9</c:v>
                </c:pt>
                <c:pt idx="1877" formatCode="0.00">
                  <c:v>12.6</c:v>
                </c:pt>
                <c:pt idx="1878" formatCode="0.00">
                  <c:v>12.4</c:v>
                </c:pt>
                <c:pt idx="1879" formatCode="0.00">
                  <c:v>12</c:v>
                </c:pt>
                <c:pt idx="1880" formatCode="0.00">
                  <c:v>11.5</c:v>
                </c:pt>
                <c:pt idx="1881" formatCode="0.00">
                  <c:v>11</c:v>
                </c:pt>
                <c:pt idx="1882" formatCode="0.00">
                  <c:v>11</c:v>
                </c:pt>
                <c:pt idx="1883" formatCode="0.00">
                  <c:v>11.3</c:v>
                </c:pt>
                <c:pt idx="1884" formatCode="0.00">
                  <c:v>11.3</c:v>
                </c:pt>
                <c:pt idx="1885" formatCode="0.00">
                  <c:v>12</c:v>
                </c:pt>
                <c:pt idx="1886" formatCode="0.00">
                  <c:v>12</c:v>
                </c:pt>
                <c:pt idx="1887" formatCode="0.00">
                  <c:v>12</c:v>
                </c:pt>
                <c:pt idx="1888" formatCode="0.00">
                  <c:v>11.9</c:v>
                </c:pt>
                <c:pt idx="1889" formatCode="0.00">
                  <c:v>11.45</c:v>
                </c:pt>
                <c:pt idx="1890" formatCode="0.00">
                  <c:v>11.45</c:v>
                </c:pt>
                <c:pt idx="1891" formatCode="0.00">
                  <c:v>11.3</c:v>
                </c:pt>
                <c:pt idx="1892" formatCode="0.00">
                  <c:v>11.2</c:v>
                </c:pt>
                <c:pt idx="1893" formatCode="0.00">
                  <c:v>11.2</c:v>
                </c:pt>
                <c:pt idx="1894" formatCode="0.00">
                  <c:v>11.2</c:v>
                </c:pt>
                <c:pt idx="1895" formatCode="0.00">
                  <c:v>11.2</c:v>
                </c:pt>
                <c:pt idx="1896" formatCode="0.00">
                  <c:v>12</c:v>
                </c:pt>
                <c:pt idx="1897" formatCode="0.00">
                  <c:v>12</c:v>
                </c:pt>
                <c:pt idx="1898" formatCode="0.00">
                  <c:v>12</c:v>
                </c:pt>
                <c:pt idx="1899" formatCode="0.00">
                  <c:v>11.8</c:v>
                </c:pt>
                <c:pt idx="1900" formatCode="0.00">
                  <c:v>12.5</c:v>
                </c:pt>
                <c:pt idx="1901" formatCode="0.00">
                  <c:v>12</c:v>
                </c:pt>
                <c:pt idx="1902" formatCode="0.00">
                  <c:v>12.85</c:v>
                </c:pt>
                <c:pt idx="1903" formatCode="0.00">
                  <c:v>13</c:v>
                </c:pt>
                <c:pt idx="1904" formatCode="0.00">
                  <c:v>13</c:v>
                </c:pt>
                <c:pt idx="1905" formatCode="0.00">
                  <c:v>13.35</c:v>
                </c:pt>
                <c:pt idx="1906" formatCode="0.00">
                  <c:v>13</c:v>
                </c:pt>
                <c:pt idx="1907" formatCode="0.00">
                  <c:v>12.8</c:v>
                </c:pt>
                <c:pt idx="1908" formatCode="0.00">
                  <c:v>13.15</c:v>
                </c:pt>
                <c:pt idx="1909" formatCode="0.00">
                  <c:v>13.35</c:v>
                </c:pt>
                <c:pt idx="1910" formatCode="0.00">
                  <c:v>13.45</c:v>
                </c:pt>
                <c:pt idx="1911" formatCode="0.00">
                  <c:v>14</c:v>
                </c:pt>
                <c:pt idx="1912" formatCode="0.00">
                  <c:v>14</c:v>
                </c:pt>
                <c:pt idx="1913" formatCode="0.00">
                  <c:v>13.9</c:v>
                </c:pt>
                <c:pt idx="1914" formatCode="0.00">
                  <c:v>13.9</c:v>
                </c:pt>
                <c:pt idx="1915" formatCode="0.00">
                  <c:v>14</c:v>
                </c:pt>
                <c:pt idx="1916" formatCode="0.00">
                  <c:v>14</c:v>
                </c:pt>
                <c:pt idx="1917" formatCode="0.00">
                  <c:v>14.55</c:v>
                </c:pt>
                <c:pt idx="1918" formatCode="0.00">
                  <c:v>15.2</c:v>
                </c:pt>
                <c:pt idx="1919" formatCode="0.00">
                  <c:v>15.55</c:v>
                </c:pt>
                <c:pt idx="1920" formatCode="0.00">
                  <c:v>15.85</c:v>
                </c:pt>
                <c:pt idx="1921" formatCode="0.00">
                  <c:v>16.7</c:v>
                </c:pt>
                <c:pt idx="1922" formatCode="0.00">
                  <c:v>17.25</c:v>
                </c:pt>
                <c:pt idx="1923" formatCode="0.00">
                  <c:v>17.3</c:v>
                </c:pt>
                <c:pt idx="1924" formatCode="0.00">
                  <c:v>17.3</c:v>
                </c:pt>
                <c:pt idx="1925" formatCode="0.00">
                  <c:v>17</c:v>
                </c:pt>
                <c:pt idx="1926" formatCode="0.00">
                  <c:v>16.850000000000001</c:v>
                </c:pt>
                <c:pt idx="1927" formatCode="0.00">
                  <c:v>16.850000000000001</c:v>
                </c:pt>
                <c:pt idx="1928" formatCode="0.00">
                  <c:v>16.850000000000001</c:v>
                </c:pt>
                <c:pt idx="1929" formatCode="0.00">
                  <c:v>16.850000000000001</c:v>
                </c:pt>
                <c:pt idx="1930" formatCode="0.00">
                  <c:v>16.75</c:v>
                </c:pt>
                <c:pt idx="1931" formatCode="0.00">
                  <c:v>16.25</c:v>
                </c:pt>
                <c:pt idx="1932" formatCode="0.00">
                  <c:v>16.05</c:v>
                </c:pt>
                <c:pt idx="1933" formatCode="0.00">
                  <c:v>16.05</c:v>
                </c:pt>
                <c:pt idx="1934" formatCode="0.00">
                  <c:v>16.05</c:v>
                </c:pt>
                <c:pt idx="1935" formatCode="0.00">
                  <c:v>16.5</c:v>
                </c:pt>
                <c:pt idx="1936" formatCode="0.00">
                  <c:v>16.5</c:v>
                </c:pt>
                <c:pt idx="1937" formatCode="0.00">
                  <c:v>16.8</c:v>
                </c:pt>
                <c:pt idx="1938" formatCode="0.00">
                  <c:v>17.25</c:v>
                </c:pt>
                <c:pt idx="1939" formatCode="0.00">
                  <c:v>17.25</c:v>
                </c:pt>
                <c:pt idx="1940" formatCode="0.00">
                  <c:v>17</c:v>
                </c:pt>
                <c:pt idx="1941" formatCode="0.00">
                  <c:v>16.8</c:v>
                </c:pt>
                <c:pt idx="1942" formatCode="0.00">
                  <c:v>16.8</c:v>
                </c:pt>
                <c:pt idx="1943" formatCode="0.00">
                  <c:v>17.5</c:v>
                </c:pt>
                <c:pt idx="1944" formatCode="0.00">
                  <c:v>17.5</c:v>
                </c:pt>
                <c:pt idx="1945" formatCode="0.00">
                  <c:v>18</c:v>
                </c:pt>
                <c:pt idx="1946" formatCode="0.00">
                  <c:v>18.399999999999999</c:v>
                </c:pt>
                <c:pt idx="1947" formatCode="0.00">
                  <c:v>18.75</c:v>
                </c:pt>
                <c:pt idx="1948" formatCode="0.00">
                  <c:v>19.149999999999999</c:v>
                </c:pt>
                <c:pt idx="1949" formatCode="0.00">
                  <c:v>19</c:v>
                </c:pt>
                <c:pt idx="1950" formatCode="0.00">
                  <c:v>19.75</c:v>
                </c:pt>
                <c:pt idx="1951" formatCode="0.00">
                  <c:v>18.5</c:v>
                </c:pt>
                <c:pt idx="1952" formatCode="0.00">
                  <c:v>18.100000000000001</c:v>
                </c:pt>
                <c:pt idx="1953" formatCode="0.00">
                  <c:v>18.100000000000001</c:v>
                </c:pt>
                <c:pt idx="1954" formatCode="0.00">
                  <c:v>17.8</c:v>
                </c:pt>
                <c:pt idx="1955" formatCode="0.00">
                  <c:v>17.600000000000001</c:v>
                </c:pt>
                <c:pt idx="1956" formatCode="0.00">
                  <c:v>17.850000000000001</c:v>
                </c:pt>
                <c:pt idx="1957" formatCode="0.00">
                  <c:v>18.45</c:v>
                </c:pt>
                <c:pt idx="1958" formatCode="0.00">
                  <c:v>18.5</c:v>
                </c:pt>
                <c:pt idx="1959" formatCode="0.00">
                  <c:v>18.350000000000001</c:v>
                </c:pt>
                <c:pt idx="1960" formatCode="0.00">
                  <c:v>17.95</c:v>
                </c:pt>
                <c:pt idx="1961" formatCode="0.00">
                  <c:v>17.95</c:v>
                </c:pt>
                <c:pt idx="1962" formatCode="0.00">
                  <c:v>17.350000000000001</c:v>
                </c:pt>
                <c:pt idx="1963" formatCode="0.00">
                  <c:v>17.350000000000001</c:v>
                </c:pt>
                <c:pt idx="1964" formatCode="0.00">
                  <c:v>17.05</c:v>
                </c:pt>
                <c:pt idx="1965" formatCode="0.00">
                  <c:v>17.7</c:v>
                </c:pt>
                <c:pt idx="1966" formatCode="0.00">
                  <c:v>17.7</c:v>
                </c:pt>
                <c:pt idx="1967" formatCode="0.00">
                  <c:v>18</c:v>
                </c:pt>
                <c:pt idx="1968" formatCode="0.00">
                  <c:v>17.649999999999999</c:v>
                </c:pt>
                <c:pt idx="1969" formatCode="0.00">
                  <c:v>18</c:v>
                </c:pt>
                <c:pt idx="1970" formatCode="0.00">
                  <c:v>18.25</c:v>
                </c:pt>
                <c:pt idx="1971" formatCode="0.00">
                  <c:v>18</c:v>
                </c:pt>
                <c:pt idx="1972" formatCode="0.00">
                  <c:v>17.75</c:v>
                </c:pt>
                <c:pt idx="1973" formatCode="0.00">
                  <c:v>17.75</c:v>
                </c:pt>
                <c:pt idx="1974" formatCode="0.00">
                  <c:v>17.75</c:v>
                </c:pt>
                <c:pt idx="1975" formatCode="0.00">
                  <c:v>17.8</c:v>
                </c:pt>
                <c:pt idx="1976" formatCode="0.00">
                  <c:v>17.8</c:v>
                </c:pt>
                <c:pt idx="1977" formatCode="0.00">
                  <c:v>17.7</c:v>
                </c:pt>
                <c:pt idx="1978" formatCode="0.00">
                  <c:v>17.45</c:v>
                </c:pt>
                <c:pt idx="1979" formatCode="0.00">
                  <c:v>17.45</c:v>
                </c:pt>
                <c:pt idx="1980" formatCode="0.00">
                  <c:v>18</c:v>
                </c:pt>
                <c:pt idx="1981" formatCode="0.00">
                  <c:v>18.100000000000001</c:v>
                </c:pt>
                <c:pt idx="1982" formatCode="0.00">
                  <c:v>19</c:v>
                </c:pt>
                <c:pt idx="1983" formatCode="0.00">
                  <c:v>19</c:v>
                </c:pt>
                <c:pt idx="1984" formatCode="0.00">
                  <c:v>19</c:v>
                </c:pt>
                <c:pt idx="1985" formatCode="0.00">
                  <c:v>18.75</c:v>
                </c:pt>
                <c:pt idx="1986" formatCode="0.00">
                  <c:v>18.25</c:v>
                </c:pt>
                <c:pt idx="1987" formatCode="0.00">
                  <c:v>18</c:v>
                </c:pt>
                <c:pt idx="1988" formatCode="0.00">
                  <c:v>17.95</c:v>
                </c:pt>
                <c:pt idx="1989" formatCode="0.00">
                  <c:v>18.45</c:v>
                </c:pt>
                <c:pt idx="1990" formatCode="0.00">
                  <c:v>18.45</c:v>
                </c:pt>
                <c:pt idx="1991" formatCode="0.00">
                  <c:v>18.45</c:v>
                </c:pt>
                <c:pt idx="1992" formatCode="0.00">
                  <c:v>18.75</c:v>
                </c:pt>
                <c:pt idx="1993" formatCode="0.00">
                  <c:v>18.850000000000001</c:v>
                </c:pt>
                <c:pt idx="1994" formatCode="0.00">
                  <c:v>19</c:v>
                </c:pt>
                <c:pt idx="1995" formatCode="0.00">
                  <c:v>19.600000000000001</c:v>
                </c:pt>
                <c:pt idx="1996" formatCode="0.00">
                  <c:v>19.899999999999999</c:v>
                </c:pt>
                <c:pt idx="1997" formatCode="0.00">
                  <c:v>20.100000000000001</c:v>
                </c:pt>
                <c:pt idx="1998" formatCode="0.00">
                  <c:v>20.100000000000001</c:v>
                </c:pt>
                <c:pt idx="1999" formatCode="0.00">
                  <c:v>21</c:v>
                </c:pt>
                <c:pt idx="2000" formatCode="0.00">
                  <c:v>21.5</c:v>
                </c:pt>
                <c:pt idx="2001" formatCode="0.00">
                  <c:v>20</c:v>
                </c:pt>
                <c:pt idx="2002" formatCode="0.00">
                  <c:v>20</c:v>
                </c:pt>
                <c:pt idx="2003" formatCode="0.00">
                  <c:v>20</c:v>
                </c:pt>
                <c:pt idx="2004" formatCode="0.00">
                  <c:v>20.25</c:v>
                </c:pt>
                <c:pt idx="2005" formatCode="0.00">
                  <c:v>20.25</c:v>
                </c:pt>
                <c:pt idx="2006" formatCode="0.00">
                  <c:v>20</c:v>
                </c:pt>
                <c:pt idx="2007" formatCode="0.00">
                  <c:v>19.5</c:v>
                </c:pt>
                <c:pt idx="2008" formatCode="0.00">
                  <c:v>18.95</c:v>
                </c:pt>
                <c:pt idx="2009" formatCode="0.00">
                  <c:v>18.5</c:v>
                </c:pt>
                <c:pt idx="2010" formatCode="0.00">
                  <c:v>17.149999999999999</c:v>
                </c:pt>
                <c:pt idx="2011" formatCode="0.00">
                  <c:v>17.149999999999999</c:v>
                </c:pt>
                <c:pt idx="2012" formatCode="0.00">
                  <c:v>16.850000000000001</c:v>
                </c:pt>
                <c:pt idx="2013" formatCode="0.00">
                  <c:v>16.8</c:v>
                </c:pt>
                <c:pt idx="2014" formatCode="0.00">
                  <c:v>16.5</c:v>
                </c:pt>
                <c:pt idx="2015" formatCode="0.00">
                  <c:v>16</c:v>
                </c:pt>
                <c:pt idx="2016" formatCode="0.00">
                  <c:v>16</c:v>
                </c:pt>
                <c:pt idx="2017" formatCode="0.00">
                  <c:v>16</c:v>
                </c:pt>
                <c:pt idx="2018" formatCode="0.00">
                  <c:v>16.399999999999999</c:v>
                </c:pt>
                <c:pt idx="2019" formatCode="0.00">
                  <c:v>16</c:v>
                </c:pt>
                <c:pt idx="2020" formatCode="0.00">
                  <c:v>17.5</c:v>
                </c:pt>
                <c:pt idx="2021" formatCode="0.00">
                  <c:v>17.5</c:v>
                </c:pt>
                <c:pt idx="2022" formatCode="0.00">
                  <c:v>17.5</c:v>
                </c:pt>
                <c:pt idx="2023" formatCode="0.00">
                  <c:v>17.3</c:v>
                </c:pt>
                <c:pt idx="2024" formatCode="0.00">
                  <c:v>16.3</c:v>
                </c:pt>
                <c:pt idx="2025" formatCode="0.00">
                  <c:v>16</c:v>
                </c:pt>
                <c:pt idx="2026" formatCode="0.00">
                  <c:v>15.5</c:v>
                </c:pt>
                <c:pt idx="2027" formatCode="0.00">
                  <c:v>15.5</c:v>
                </c:pt>
                <c:pt idx="2028" formatCode="0.00">
                  <c:v>15</c:v>
                </c:pt>
                <c:pt idx="2029" formatCode="0.00">
                  <c:v>14.15</c:v>
                </c:pt>
                <c:pt idx="2030" formatCode="0.00">
                  <c:v>14</c:v>
                </c:pt>
                <c:pt idx="2031" formatCode="0.00">
                  <c:v>14</c:v>
                </c:pt>
                <c:pt idx="2032" formatCode="0.00">
                  <c:v>14</c:v>
                </c:pt>
                <c:pt idx="2033" formatCode="0.00">
                  <c:v>14.25</c:v>
                </c:pt>
                <c:pt idx="2034" formatCode="0.00">
                  <c:v>14.65</c:v>
                </c:pt>
                <c:pt idx="2035" formatCode="0.00">
                  <c:v>14.7</c:v>
                </c:pt>
                <c:pt idx="2036" formatCode="0.00">
                  <c:v>14.7</c:v>
                </c:pt>
                <c:pt idx="2037" formatCode="0.00">
                  <c:v>14.7</c:v>
                </c:pt>
                <c:pt idx="2038" formatCode="0.00">
                  <c:v>14.7</c:v>
                </c:pt>
                <c:pt idx="2039" formatCode="0.00">
                  <c:v>14.6</c:v>
                </c:pt>
                <c:pt idx="2040" formatCode="0.00">
                  <c:v>14.6</c:v>
                </c:pt>
                <c:pt idx="2041" formatCode="0.00">
                  <c:v>14.8</c:v>
                </c:pt>
                <c:pt idx="2042" formatCode="0.00">
                  <c:v>14.8</c:v>
                </c:pt>
                <c:pt idx="2043" formatCode="0.00">
                  <c:v>15</c:v>
                </c:pt>
                <c:pt idx="2044" formatCode="0.00">
                  <c:v>15.2</c:v>
                </c:pt>
                <c:pt idx="2045" formatCode="0.00">
                  <c:v>15.95</c:v>
                </c:pt>
                <c:pt idx="2046" formatCode="0.00">
                  <c:v>16.899999999999999</c:v>
                </c:pt>
                <c:pt idx="2047" formatCode="0.00">
                  <c:v>16.899999999999999</c:v>
                </c:pt>
                <c:pt idx="2048" formatCode="0.00">
                  <c:v>16.8</c:v>
                </c:pt>
                <c:pt idx="2049" formatCode="0.00">
                  <c:v>16.399999999999999</c:v>
                </c:pt>
                <c:pt idx="2050" formatCode="0.00">
                  <c:v>16.399999999999999</c:v>
                </c:pt>
                <c:pt idx="2051" formatCode="0.00">
                  <c:v>16.399999999999999</c:v>
                </c:pt>
                <c:pt idx="2052" formatCode="0.00">
                  <c:v>16.399999999999999</c:v>
                </c:pt>
                <c:pt idx="2053" formatCode="0.00">
                  <c:v>16.75</c:v>
                </c:pt>
                <c:pt idx="2054" formatCode="0.00">
                  <c:v>16.899999999999999</c:v>
                </c:pt>
                <c:pt idx="2055" formatCode="0.00">
                  <c:v>16.8</c:v>
                </c:pt>
                <c:pt idx="2056" formatCode="0.00">
                  <c:v>16.7</c:v>
                </c:pt>
                <c:pt idx="2057" formatCode="0.00">
                  <c:v>16.600000000000001</c:v>
                </c:pt>
                <c:pt idx="2058" formatCode="0.00">
                  <c:v>16.100000000000001</c:v>
                </c:pt>
                <c:pt idx="2059" formatCode="0.00">
                  <c:v>16</c:v>
                </c:pt>
                <c:pt idx="2060" formatCode="0.00">
                  <c:v>16</c:v>
                </c:pt>
                <c:pt idx="2061" formatCode="0.00">
                  <c:v>16</c:v>
                </c:pt>
                <c:pt idx="2062" formatCode="0.00">
                  <c:v>15.7</c:v>
                </c:pt>
                <c:pt idx="2063">
                  <c:v>16</c:v>
                </c:pt>
                <c:pt idx="2064" formatCode="0.00">
                  <c:v>15.5</c:v>
                </c:pt>
                <c:pt idx="2065" formatCode="0.00">
                  <c:v>15.45</c:v>
                </c:pt>
                <c:pt idx="2066" formatCode="0.00">
                  <c:v>15.25</c:v>
                </c:pt>
                <c:pt idx="2067" formatCode="0.00">
                  <c:v>15.25</c:v>
                </c:pt>
                <c:pt idx="2068" formatCode="0.00">
                  <c:v>15.2</c:v>
                </c:pt>
                <c:pt idx="2069" formatCode="0.00">
                  <c:v>15.05</c:v>
                </c:pt>
                <c:pt idx="2070" formatCode="0.00">
                  <c:v>15.05</c:v>
                </c:pt>
                <c:pt idx="2071" formatCode="0.00">
                  <c:v>14.95</c:v>
                </c:pt>
                <c:pt idx="2072" formatCode="0.00">
                  <c:v>14.8</c:v>
                </c:pt>
                <c:pt idx="2073" formatCode="0.00">
                  <c:v>14.75</c:v>
                </c:pt>
                <c:pt idx="2074" formatCode="0.00">
                  <c:v>14.75</c:v>
                </c:pt>
                <c:pt idx="2075" formatCode="0.00">
                  <c:v>14.95</c:v>
                </c:pt>
                <c:pt idx="2076" formatCode="0.00">
                  <c:v>14.95</c:v>
                </c:pt>
                <c:pt idx="2077" formatCode="0.00">
                  <c:v>14.95</c:v>
                </c:pt>
                <c:pt idx="2078" formatCode="0.00">
                  <c:v>14.5</c:v>
                </c:pt>
                <c:pt idx="2079" formatCode="0.00">
                  <c:v>14.4</c:v>
                </c:pt>
                <c:pt idx="2080" formatCode="0.00">
                  <c:v>14.3</c:v>
                </c:pt>
                <c:pt idx="2081" formatCode="0.00">
                  <c:v>14.3</c:v>
                </c:pt>
                <c:pt idx="2082" formatCode="0.00">
                  <c:v>14</c:v>
                </c:pt>
                <c:pt idx="2083" formatCode="0.00">
                  <c:v>13</c:v>
                </c:pt>
                <c:pt idx="2084" formatCode="0.00">
                  <c:v>13</c:v>
                </c:pt>
                <c:pt idx="2085" formatCode="0.00">
                  <c:v>13</c:v>
                </c:pt>
                <c:pt idx="2086" formatCode="0.00">
                  <c:v>13</c:v>
                </c:pt>
                <c:pt idx="2087" formatCode="0.00">
                  <c:v>13.1</c:v>
                </c:pt>
                <c:pt idx="2088" formatCode="0.00">
                  <c:v>13.1</c:v>
                </c:pt>
                <c:pt idx="2089" formatCode="0.00">
                  <c:v>13.35</c:v>
                </c:pt>
                <c:pt idx="2090" formatCode="0.00">
                  <c:v>13.75</c:v>
                </c:pt>
                <c:pt idx="2091" formatCode="0.00">
                  <c:v>13.95</c:v>
                </c:pt>
                <c:pt idx="2092" formatCode="0.00">
                  <c:v>15.15</c:v>
                </c:pt>
                <c:pt idx="2093" formatCode="0.00">
                  <c:v>16.5</c:v>
                </c:pt>
                <c:pt idx="2094" formatCode="0.00">
                  <c:v>17.899999999999999</c:v>
                </c:pt>
                <c:pt idx="2095" formatCode="0.00">
                  <c:v>17.899999999999999</c:v>
                </c:pt>
                <c:pt idx="2096" formatCode="0.00">
                  <c:v>18</c:v>
                </c:pt>
                <c:pt idx="2097" formatCode="0.00">
                  <c:v>18</c:v>
                </c:pt>
                <c:pt idx="2098" formatCode="0.00">
                  <c:v>18.350000000000001</c:v>
                </c:pt>
                <c:pt idx="2099" formatCode="0.00">
                  <c:v>18.350000000000001</c:v>
                </c:pt>
                <c:pt idx="2100" formatCode="0.00">
                  <c:v>18</c:v>
                </c:pt>
                <c:pt idx="2101" formatCode="0.00">
                  <c:v>18</c:v>
                </c:pt>
                <c:pt idx="2102" formatCode="0.00">
                  <c:v>18</c:v>
                </c:pt>
                <c:pt idx="2103" formatCode="0.00">
                  <c:v>18</c:v>
                </c:pt>
                <c:pt idx="2104" formatCode="0.00">
                  <c:v>18.45</c:v>
                </c:pt>
                <c:pt idx="2105" formatCode="0.00">
                  <c:v>18.3</c:v>
                </c:pt>
                <c:pt idx="2106" formatCode="0.00">
                  <c:v>18.3</c:v>
                </c:pt>
                <c:pt idx="2107" formatCode="0.00">
                  <c:v>18.149999999999999</c:v>
                </c:pt>
                <c:pt idx="2108" formatCode="0.00">
                  <c:v>18.25</c:v>
                </c:pt>
                <c:pt idx="2109" formatCode="0.00">
                  <c:v>18.25</c:v>
                </c:pt>
                <c:pt idx="2110" formatCode="0.00">
                  <c:v>19.100000000000001</c:v>
                </c:pt>
                <c:pt idx="2111" formatCode="0.00">
                  <c:v>19.100000000000001</c:v>
                </c:pt>
                <c:pt idx="2112" formatCode="0.00">
                  <c:v>18.95</c:v>
                </c:pt>
                <c:pt idx="2113" formatCode="0.00">
                  <c:v>18.100000000000001</c:v>
                </c:pt>
                <c:pt idx="2114" formatCode="0.00">
                  <c:v>17</c:v>
                </c:pt>
                <c:pt idx="2115" formatCode="0.00">
                  <c:v>17</c:v>
                </c:pt>
                <c:pt idx="2116" formatCode="0.00">
                  <c:v>17.25</c:v>
                </c:pt>
                <c:pt idx="2117" formatCode="0.00">
                  <c:v>17</c:v>
                </c:pt>
                <c:pt idx="2118" formatCode="0.00">
                  <c:v>16.5</c:v>
                </c:pt>
                <c:pt idx="2119" formatCode="0.00">
                  <c:v>16.100000000000001</c:v>
                </c:pt>
                <c:pt idx="2120" formatCode="0.00">
                  <c:v>15.9</c:v>
                </c:pt>
                <c:pt idx="2121" formatCode="0.00">
                  <c:v>15.9</c:v>
                </c:pt>
                <c:pt idx="2122" formatCode="0.00">
                  <c:v>15.5</c:v>
                </c:pt>
                <c:pt idx="2123" formatCode="0.00">
                  <c:v>16.3</c:v>
                </c:pt>
                <c:pt idx="2124" formatCode="0.00">
                  <c:v>18</c:v>
                </c:pt>
                <c:pt idx="2125" formatCode="0.00">
                  <c:v>18</c:v>
                </c:pt>
                <c:pt idx="2126" formatCode="0.00">
                  <c:v>18.2</c:v>
                </c:pt>
                <c:pt idx="2127" formatCode="0.00">
                  <c:v>19.5</c:v>
                </c:pt>
                <c:pt idx="2128" formatCode="0.00">
                  <c:v>19.5</c:v>
                </c:pt>
                <c:pt idx="2129" formatCode="0.00">
                  <c:v>19</c:v>
                </c:pt>
                <c:pt idx="2130" formatCode="0.00">
                  <c:v>19</c:v>
                </c:pt>
                <c:pt idx="2131" formatCode="0.00">
                  <c:v>18.649999999999999</c:v>
                </c:pt>
                <c:pt idx="2132" formatCode="0.00">
                  <c:v>18.8</c:v>
                </c:pt>
                <c:pt idx="2133" formatCode="0.00">
                  <c:v>19.75</c:v>
                </c:pt>
                <c:pt idx="2134" formatCode="0.00">
                  <c:v>19.75</c:v>
                </c:pt>
                <c:pt idx="2135" formatCode="0.00">
                  <c:v>19.75</c:v>
                </c:pt>
                <c:pt idx="2136" formatCode="0.00">
                  <c:v>19.5</c:v>
                </c:pt>
                <c:pt idx="2137" formatCode="0.00">
                  <c:v>18.75</c:v>
                </c:pt>
                <c:pt idx="2138" formatCode="0.00">
                  <c:v>19.25</c:v>
                </c:pt>
                <c:pt idx="2139" formatCode="0.00">
                  <c:v>19.25</c:v>
                </c:pt>
                <c:pt idx="2140" formatCode="0.00">
                  <c:v>19.25</c:v>
                </c:pt>
                <c:pt idx="2141" formatCode="0.00">
                  <c:v>19.25</c:v>
                </c:pt>
                <c:pt idx="2142" formatCode="0.00">
                  <c:v>19.05</c:v>
                </c:pt>
                <c:pt idx="2143" formatCode="0.00">
                  <c:v>19.75</c:v>
                </c:pt>
                <c:pt idx="2144" formatCode="0.00">
                  <c:v>20.75</c:v>
                </c:pt>
                <c:pt idx="2145" formatCode="0.00">
                  <c:v>21.25</c:v>
                </c:pt>
                <c:pt idx="2146" formatCode="0.00">
                  <c:v>21.25</c:v>
                </c:pt>
                <c:pt idx="2147" formatCode="0.00">
                  <c:v>22.5</c:v>
                </c:pt>
                <c:pt idx="2148" formatCode="0.00">
                  <c:v>22.5</c:v>
                </c:pt>
                <c:pt idx="2149" formatCode="0.00">
                  <c:v>22.5</c:v>
                </c:pt>
                <c:pt idx="2150" formatCode="0.00">
                  <c:v>21.9</c:v>
                </c:pt>
                <c:pt idx="2151" formatCode="0.00">
                  <c:v>21.35</c:v>
                </c:pt>
                <c:pt idx="2152" formatCode="0.00">
                  <c:v>21.35</c:v>
                </c:pt>
                <c:pt idx="2153" formatCode="0.00">
                  <c:v>21.35</c:v>
                </c:pt>
                <c:pt idx="2154" formatCode="0.00">
                  <c:v>22</c:v>
                </c:pt>
                <c:pt idx="2155" formatCode="0.00">
                  <c:v>22.35</c:v>
                </c:pt>
                <c:pt idx="2156" formatCode="0.00">
                  <c:v>22.35</c:v>
                </c:pt>
                <c:pt idx="2157" formatCode="0.00">
                  <c:v>22.25</c:v>
                </c:pt>
                <c:pt idx="2158" formatCode="0.00">
                  <c:v>22</c:v>
                </c:pt>
                <c:pt idx="2159" formatCode="0.00">
                  <c:v>22.35</c:v>
                </c:pt>
                <c:pt idx="2160" formatCode="0.00">
                  <c:v>22.75</c:v>
                </c:pt>
                <c:pt idx="2161" formatCode="0.00">
                  <c:v>23.1</c:v>
                </c:pt>
                <c:pt idx="2162" formatCode="0.00">
                  <c:v>23</c:v>
                </c:pt>
                <c:pt idx="2163" formatCode="0.00">
                  <c:v>22.75</c:v>
                </c:pt>
                <c:pt idx="2164" formatCode="0.00">
                  <c:v>22.75</c:v>
                </c:pt>
                <c:pt idx="2165" formatCode="0.00">
                  <c:v>23.5</c:v>
                </c:pt>
                <c:pt idx="2166" formatCode="0.00">
                  <c:v>24.15</c:v>
                </c:pt>
                <c:pt idx="2167" formatCode="0.00">
                  <c:v>24.15</c:v>
                </c:pt>
                <c:pt idx="2168" formatCode="0.00">
                  <c:v>24.05</c:v>
                </c:pt>
                <c:pt idx="2169" formatCode="0.00">
                  <c:v>24.65</c:v>
                </c:pt>
                <c:pt idx="2170" formatCode="0.00">
                  <c:v>24.85</c:v>
                </c:pt>
                <c:pt idx="2171" formatCode="0.00">
                  <c:v>24.5</c:v>
                </c:pt>
                <c:pt idx="2172" formatCode="0.00">
                  <c:v>24</c:v>
                </c:pt>
                <c:pt idx="2173" formatCode="0.00">
                  <c:v>24</c:v>
                </c:pt>
                <c:pt idx="2174" formatCode="0.00">
                  <c:v>24.2</c:v>
                </c:pt>
                <c:pt idx="2175" formatCode="0.00">
                  <c:v>24.25</c:v>
                </c:pt>
                <c:pt idx="2176" formatCode="0.00">
                  <c:v>24.55</c:v>
                </c:pt>
                <c:pt idx="2177" formatCode="0.00">
                  <c:v>24.75</c:v>
                </c:pt>
                <c:pt idx="2178" formatCode="0.00">
                  <c:v>24.3</c:v>
                </c:pt>
                <c:pt idx="2179" formatCode="0.00">
                  <c:v>24</c:v>
                </c:pt>
                <c:pt idx="2180" formatCode="0.00">
                  <c:v>24.15</c:v>
                </c:pt>
                <c:pt idx="2181" formatCode="0.00">
                  <c:v>24</c:v>
                </c:pt>
                <c:pt idx="2182" formatCode="0.00">
                  <c:v>24</c:v>
                </c:pt>
                <c:pt idx="2183" formatCode="0.00">
                  <c:v>22.95</c:v>
                </c:pt>
                <c:pt idx="2184" formatCode="0.00">
                  <c:v>22.95</c:v>
                </c:pt>
                <c:pt idx="2185" formatCode="0.00">
                  <c:v>22.75</c:v>
                </c:pt>
                <c:pt idx="2186" formatCode="0.00">
                  <c:v>22.75</c:v>
                </c:pt>
                <c:pt idx="2187" formatCode="0.00">
                  <c:v>22.5</c:v>
                </c:pt>
                <c:pt idx="2188" formatCode="0.00">
                  <c:v>21.7</c:v>
                </c:pt>
                <c:pt idx="2189" formatCode="0.00">
                  <c:v>21.7</c:v>
                </c:pt>
                <c:pt idx="2190" formatCode="0.00">
                  <c:v>21.7</c:v>
                </c:pt>
                <c:pt idx="2191" formatCode="0.00">
                  <c:v>21.5</c:v>
                </c:pt>
                <c:pt idx="2192" formatCode="0.00">
                  <c:v>21.5</c:v>
                </c:pt>
                <c:pt idx="2193" formatCode="0.00">
                  <c:v>21.25</c:v>
                </c:pt>
                <c:pt idx="2194" formatCode="0.00">
                  <c:v>21.25</c:v>
                </c:pt>
                <c:pt idx="2195" formatCode="0.00">
                  <c:v>21.2</c:v>
                </c:pt>
                <c:pt idx="2196" formatCode="0.00">
                  <c:v>21</c:v>
                </c:pt>
                <c:pt idx="2197" formatCode="0.00">
                  <c:v>20.7</c:v>
                </c:pt>
                <c:pt idx="2198" formatCode="0.00">
                  <c:v>20</c:v>
                </c:pt>
                <c:pt idx="2199" formatCode="0.00">
                  <c:v>20</c:v>
                </c:pt>
                <c:pt idx="2200" formatCode="0.00">
                  <c:v>20</c:v>
                </c:pt>
                <c:pt idx="2201" formatCode="0.00">
                  <c:v>20.5</c:v>
                </c:pt>
                <c:pt idx="2202" formatCode="0.00">
                  <c:v>20.25</c:v>
                </c:pt>
                <c:pt idx="2203" formatCode="0.00">
                  <c:v>20.25</c:v>
                </c:pt>
                <c:pt idx="2204" formatCode="0.00">
                  <c:v>20.25</c:v>
                </c:pt>
                <c:pt idx="2205" formatCode="0.00">
                  <c:v>20.85</c:v>
                </c:pt>
                <c:pt idx="2206" formatCode="0.00">
                  <c:v>20.85</c:v>
                </c:pt>
                <c:pt idx="2207" formatCode="0.00">
                  <c:v>20.85</c:v>
                </c:pt>
                <c:pt idx="2208" formatCode="0.00">
                  <c:v>20.85</c:v>
                </c:pt>
                <c:pt idx="2209" formatCode="0.00">
                  <c:v>20.85</c:v>
                </c:pt>
                <c:pt idx="2210" formatCode="0.00">
                  <c:v>20.85</c:v>
                </c:pt>
                <c:pt idx="2211" formatCode="0.00">
                  <c:v>20.85</c:v>
                </c:pt>
                <c:pt idx="2212" formatCode="0.00">
                  <c:v>20.9</c:v>
                </c:pt>
                <c:pt idx="2213" formatCode="0.00">
                  <c:v>20.75</c:v>
                </c:pt>
                <c:pt idx="2214" formatCode="0.00">
                  <c:v>20.75</c:v>
                </c:pt>
                <c:pt idx="2215" formatCode="0.00">
                  <c:v>20.75</c:v>
                </c:pt>
                <c:pt idx="2216" formatCode="0.00">
                  <c:v>20.75</c:v>
                </c:pt>
                <c:pt idx="2217" formatCode="0.00">
                  <c:v>20.65</c:v>
                </c:pt>
                <c:pt idx="2218" formatCode="0.00">
                  <c:v>20.65</c:v>
                </c:pt>
                <c:pt idx="2219" formatCode="0.00">
                  <c:v>21.25</c:v>
                </c:pt>
                <c:pt idx="2220" formatCode="0.00">
                  <c:v>21.25</c:v>
                </c:pt>
                <c:pt idx="2221" formatCode="0.00">
                  <c:v>20.95</c:v>
                </c:pt>
                <c:pt idx="2222" formatCode="0.00">
                  <c:v>20.25</c:v>
                </c:pt>
                <c:pt idx="2223" formatCode="0.00">
                  <c:v>21.45</c:v>
                </c:pt>
                <c:pt idx="2224" formatCode="0.00">
                  <c:v>21.45</c:v>
                </c:pt>
                <c:pt idx="2225" formatCode="0.00">
                  <c:v>22.5</c:v>
                </c:pt>
                <c:pt idx="2226" formatCode="0.00">
                  <c:v>22.5</c:v>
                </c:pt>
                <c:pt idx="2227" formatCode="0.00">
                  <c:v>21.75</c:v>
                </c:pt>
                <c:pt idx="2228" formatCode="0.00">
                  <c:v>21.75</c:v>
                </c:pt>
                <c:pt idx="2229" formatCode="0.00">
                  <c:v>21.75</c:v>
                </c:pt>
                <c:pt idx="2230" formatCode="0.00">
                  <c:v>21.8</c:v>
                </c:pt>
                <c:pt idx="2231" formatCode="0.00">
                  <c:v>21.95</c:v>
                </c:pt>
                <c:pt idx="2232" formatCode="0.00">
                  <c:v>21.75</c:v>
                </c:pt>
                <c:pt idx="2233" formatCode="0.00">
                  <c:v>21.75</c:v>
                </c:pt>
                <c:pt idx="2234" formatCode="0.00">
                  <c:v>21.65</c:v>
                </c:pt>
                <c:pt idx="2235" formatCode="0.00">
                  <c:v>20.25</c:v>
                </c:pt>
                <c:pt idx="2236" formatCode="0.00">
                  <c:v>20.25</c:v>
                </c:pt>
                <c:pt idx="2237" formatCode="0.00">
                  <c:v>19.25</c:v>
                </c:pt>
                <c:pt idx="2238" formatCode="0.00">
                  <c:v>18.5</c:v>
                </c:pt>
                <c:pt idx="2239" formatCode="0.00">
                  <c:v>17</c:v>
                </c:pt>
                <c:pt idx="2240" formatCode="0.00">
                  <c:v>16</c:v>
                </c:pt>
                <c:pt idx="2241" formatCode="0.00">
                  <c:v>15.3</c:v>
                </c:pt>
                <c:pt idx="2242" formatCode="0.00">
                  <c:v>14.5</c:v>
                </c:pt>
                <c:pt idx="2243" formatCode="0.00">
                  <c:v>15</c:v>
                </c:pt>
                <c:pt idx="2244" formatCode="0.00">
                  <c:v>14.9</c:v>
                </c:pt>
                <c:pt idx="2245" formatCode="0.00">
                  <c:v>15</c:v>
                </c:pt>
                <c:pt idx="2246" formatCode="0.00">
                  <c:v>15</c:v>
                </c:pt>
                <c:pt idx="2247" formatCode="0.00">
                  <c:v>15</c:v>
                </c:pt>
                <c:pt idx="2248" formatCode="0.00">
                  <c:v>15.15</c:v>
                </c:pt>
                <c:pt idx="2249" formatCode="0.00">
                  <c:v>15.85</c:v>
                </c:pt>
                <c:pt idx="2250" formatCode="0.00">
                  <c:v>16</c:v>
                </c:pt>
                <c:pt idx="2251" formatCode="0.00">
                  <c:v>18</c:v>
                </c:pt>
                <c:pt idx="2252" formatCode="0.00">
                  <c:v>17.899999999999999</c:v>
                </c:pt>
                <c:pt idx="2253" formatCode="0.00">
                  <c:v>17.5</c:v>
                </c:pt>
                <c:pt idx="2254" formatCode="0.00">
                  <c:v>15.7</c:v>
                </c:pt>
                <c:pt idx="2255" formatCode="0.00">
                  <c:v>15.7</c:v>
                </c:pt>
                <c:pt idx="2256" formatCode="0.00">
                  <c:v>15</c:v>
                </c:pt>
                <c:pt idx="2257" formatCode="0.00">
                  <c:v>16.25</c:v>
                </c:pt>
                <c:pt idx="2258" formatCode="0.00">
                  <c:v>16.25</c:v>
                </c:pt>
                <c:pt idx="2259" formatCode="0.00">
                  <c:v>16.25</c:v>
                </c:pt>
                <c:pt idx="2260" formatCode="0.00">
                  <c:v>16.25</c:v>
                </c:pt>
                <c:pt idx="2261" formatCode="0.00">
                  <c:v>16.25</c:v>
                </c:pt>
                <c:pt idx="2262" formatCode="0.00">
                  <c:v>16.25</c:v>
                </c:pt>
                <c:pt idx="2263" formatCode="0.00">
                  <c:v>16.25</c:v>
                </c:pt>
                <c:pt idx="2264" formatCode="0.00">
                  <c:v>17.25</c:v>
                </c:pt>
                <c:pt idx="2265" formatCode="0.00">
                  <c:v>17.25</c:v>
                </c:pt>
                <c:pt idx="2266" formatCode="0.00">
                  <c:v>17.25</c:v>
                </c:pt>
                <c:pt idx="2267" formatCode="0.00">
                  <c:v>16.5</c:v>
                </c:pt>
                <c:pt idx="2268" formatCode="0.00">
                  <c:v>15.3</c:v>
                </c:pt>
                <c:pt idx="2269" formatCode="0.00">
                  <c:v>15.9</c:v>
                </c:pt>
                <c:pt idx="2270" formatCode="0.00">
                  <c:v>15.9</c:v>
                </c:pt>
                <c:pt idx="2271" formatCode="0.00">
                  <c:v>15.95</c:v>
                </c:pt>
                <c:pt idx="2272" formatCode="0.00">
                  <c:v>16</c:v>
                </c:pt>
                <c:pt idx="2273" formatCode="0.00">
                  <c:v>16</c:v>
                </c:pt>
                <c:pt idx="2274" formatCode="0.00">
                  <c:v>16.2</c:v>
                </c:pt>
                <c:pt idx="2275" formatCode="0.00">
                  <c:v>16.25</c:v>
                </c:pt>
                <c:pt idx="2276" formatCode="0.00">
                  <c:v>17</c:v>
                </c:pt>
                <c:pt idx="2277" formatCode="0.00">
                  <c:v>17.350000000000001</c:v>
                </c:pt>
                <c:pt idx="2278" formatCode="0.00">
                  <c:v>17.100000000000001</c:v>
                </c:pt>
                <c:pt idx="2279" formatCode="0.00">
                  <c:v>17</c:v>
                </c:pt>
                <c:pt idx="2280" formatCode="0.00">
                  <c:v>17.5</c:v>
                </c:pt>
                <c:pt idx="2281" formatCode="0.00">
                  <c:v>17.399999999999999</c:v>
                </c:pt>
                <c:pt idx="2282" formatCode="0.00">
                  <c:v>17.2</c:v>
                </c:pt>
                <c:pt idx="2283" formatCode="0.00">
                  <c:v>16.95</c:v>
                </c:pt>
                <c:pt idx="2284" formatCode="0.00">
                  <c:v>16.95</c:v>
                </c:pt>
                <c:pt idx="2285" formatCode="0.00">
                  <c:v>18</c:v>
                </c:pt>
                <c:pt idx="2286" formatCode="0.00">
                  <c:v>17.850000000000001</c:v>
                </c:pt>
                <c:pt idx="2287" formatCode="0.00">
                  <c:v>16.55</c:v>
                </c:pt>
                <c:pt idx="2288" formatCode="0.00">
                  <c:v>16.05</c:v>
                </c:pt>
                <c:pt idx="2289" formatCode="0.00">
                  <c:v>15.9</c:v>
                </c:pt>
                <c:pt idx="2290" formatCode="0.00">
                  <c:v>15.9</c:v>
                </c:pt>
                <c:pt idx="2291" formatCode="0.00">
                  <c:v>14.8</c:v>
                </c:pt>
                <c:pt idx="2292" formatCode="0.00">
                  <c:v>14.8</c:v>
                </c:pt>
                <c:pt idx="2293" formatCode="0.00">
                  <c:v>14</c:v>
                </c:pt>
                <c:pt idx="2294" formatCode="0.00">
                  <c:v>14.25</c:v>
                </c:pt>
                <c:pt idx="2295" formatCode="0.00">
                  <c:v>13.55</c:v>
                </c:pt>
                <c:pt idx="2296" formatCode="0.00">
                  <c:v>13.55</c:v>
                </c:pt>
                <c:pt idx="2297" formatCode="0.00">
                  <c:v>13.55</c:v>
                </c:pt>
                <c:pt idx="2298" formatCode="0.00">
                  <c:v>13.55</c:v>
                </c:pt>
                <c:pt idx="2299" formatCode="0.00">
                  <c:v>13.5</c:v>
                </c:pt>
                <c:pt idx="2300" formatCode="0.00">
                  <c:v>13.4</c:v>
                </c:pt>
                <c:pt idx="2301" formatCode="0.00">
                  <c:v>13</c:v>
                </c:pt>
                <c:pt idx="2302" formatCode="0.00">
                  <c:v>13.1</c:v>
                </c:pt>
                <c:pt idx="2303" formatCode="0.00">
                  <c:v>13.2</c:v>
                </c:pt>
                <c:pt idx="2304" formatCode="0.00">
                  <c:v>13.45</c:v>
                </c:pt>
                <c:pt idx="2305" formatCode="0.00">
                  <c:v>13.45</c:v>
                </c:pt>
                <c:pt idx="2306" formatCode="0.00">
                  <c:v>13.35</c:v>
                </c:pt>
                <c:pt idx="2307" formatCode="0.00">
                  <c:v>13.25</c:v>
                </c:pt>
                <c:pt idx="2308" formatCode="0.00">
                  <c:v>12.65</c:v>
                </c:pt>
                <c:pt idx="2309" formatCode="0.00">
                  <c:v>12.8</c:v>
                </c:pt>
                <c:pt idx="2310" formatCode="0.00">
                  <c:v>12.8</c:v>
                </c:pt>
                <c:pt idx="2311" formatCode="0.00">
                  <c:v>12.8</c:v>
                </c:pt>
                <c:pt idx="2312" formatCode="0.00">
                  <c:v>12.8</c:v>
                </c:pt>
                <c:pt idx="2313" formatCode="0.00">
                  <c:v>12.8</c:v>
                </c:pt>
                <c:pt idx="2314" formatCode="0.00">
                  <c:v>12.8</c:v>
                </c:pt>
                <c:pt idx="2315" formatCode="0.00">
                  <c:v>12.6</c:v>
                </c:pt>
                <c:pt idx="2316" formatCode="0.00">
                  <c:v>12.6</c:v>
                </c:pt>
                <c:pt idx="2317" formatCode="0.00">
                  <c:v>12.4</c:v>
                </c:pt>
                <c:pt idx="2318" formatCode="0.00">
                  <c:v>11.4</c:v>
                </c:pt>
                <c:pt idx="2319" formatCode="0.00">
                  <c:v>11.4</c:v>
                </c:pt>
                <c:pt idx="2320" formatCode="0.00">
                  <c:v>11.4</c:v>
                </c:pt>
                <c:pt idx="2321" formatCode="0.00">
                  <c:v>11.4</c:v>
                </c:pt>
                <c:pt idx="2322" formatCode="0.00">
                  <c:v>11.4</c:v>
                </c:pt>
                <c:pt idx="2323" formatCode="0.00">
                  <c:v>12</c:v>
                </c:pt>
                <c:pt idx="2324" formatCode="0.00">
                  <c:v>12.15</c:v>
                </c:pt>
                <c:pt idx="2325" formatCode="0.00">
                  <c:v>12</c:v>
                </c:pt>
                <c:pt idx="2326" formatCode="0.00">
                  <c:v>12</c:v>
                </c:pt>
                <c:pt idx="2327" formatCode="0.00">
                  <c:v>11.75</c:v>
                </c:pt>
                <c:pt idx="2328" formatCode="0.00">
                  <c:v>12</c:v>
                </c:pt>
                <c:pt idx="2329" formatCode="0.00">
                  <c:v>11.5</c:v>
                </c:pt>
                <c:pt idx="2330" formatCode="0.00">
                  <c:v>11.5</c:v>
                </c:pt>
                <c:pt idx="2331" formatCode="0.00">
                  <c:v>11.5</c:v>
                </c:pt>
                <c:pt idx="2332" formatCode="0.00">
                  <c:v>11.5</c:v>
                </c:pt>
                <c:pt idx="2333" formatCode="0.00">
                  <c:v>12</c:v>
                </c:pt>
                <c:pt idx="2334" formatCode="0.00">
                  <c:v>11.9</c:v>
                </c:pt>
                <c:pt idx="2335" formatCode="0.00">
                  <c:v>11.85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E-4DDD-B46A-8C2B28A84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78432"/>
        <c:axId val="55675712"/>
      </c:lineChart>
      <c:dateAx>
        <c:axId val="55678432"/>
        <c:scaling>
          <c:orientation val="minMax"/>
          <c:min val="41433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 w="9525" cmpd="thinThick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55675712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55675712"/>
        <c:scaling>
          <c:orientation val="minMax"/>
          <c:max val="35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#,##0_);\(#,##0\)" sourceLinked="0"/>
        <c:majorTickMark val="out"/>
        <c:minorTickMark val="none"/>
        <c:tickLblPos val="nextTo"/>
        <c:spPr>
          <a:ln w="9525" cmpd="thinThick">
            <a:solidFill>
              <a:srgbClr val="000000"/>
            </a:solidFill>
            <a:prstDash val="solid"/>
          </a:ln>
        </c:spPr>
        <c:crossAx val="55678432"/>
        <c:crosses val="autoZero"/>
        <c:crossBetween val="between"/>
        <c:majorUnit val="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Platts!$B$1758:$B$1973</c:f>
              <c:numCache>
                <c:formatCode>[$-409]d\-mmm\-yy;@</c:formatCode>
                <c:ptCount val="216"/>
                <c:pt idx="0">
                  <c:v>42370</c:v>
                </c:pt>
                <c:pt idx="1">
                  <c:v>42374</c:v>
                </c:pt>
                <c:pt idx="2">
                  <c:v>42375</c:v>
                </c:pt>
                <c:pt idx="3">
                  <c:v>42376</c:v>
                </c:pt>
                <c:pt idx="4">
                  <c:v>42377</c:v>
                </c:pt>
                <c:pt idx="5">
                  <c:v>42380</c:v>
                </c:pt>
                <c:pt idx="6">
                  <c:v>42381</c:v>
                </c:pt>
                <c:pt idx="7">
                  <c:v>42382</c:v>
                </c:pt>
                <c:pt idx="8">
                  <c:v>42383</c:v>
                </c:pt>
                <c:pt idx="9">
                  <c:v>42384</c:v>
                </c:pt>
                <c:pt idx="10">
                  <c:v>42387</c:v>
                </c:pt>
                <c:pt idx="11">
                  <c:v>42388</c:v>
                </c:pt>
                <c:pt idx="12">
                  <c:v>42389</c:v>
                </c:pt>
                <c:pt idx="13">
                  <c:v>42390</c:v>
                </c:pt>
                <c:pt idx="14">
                  <c:v>42391</c:v>
                </c:pt>
                <c:pt idx="15">
                  <c:v>42394</c:v>
                </c:pt>
                <c:pt idx="16">
                  <c:v>42395</c:v>
                </c:pt>
                <c:pt idx="17">
                  <c:v>42396</c:v>
                </c:pt>
                <c:pt idx="18">
                  <c:v>42397</c:v>
                </c:pt>
                <c:pt idx="19">
                  <c:v>42398</c:v>
                </c:pt>
                <c:pt idx="20">
                  <c:v>42401</c:v>
                </c:pt>
                <c:pt idx="21">
                  <c:v>42402</c:v>
                </c:pt>
                <c:pt idx="22">
                  <c:v>42403</c:v>
                </c:pt>
                <c:pt idx="23">
                  <c:v>42404</c:v>
                </c:pt>
                <c:pt idx="24">
                  <c:v>42405</c:v>
                </c:pt>
                <c:pt idx="25">
                  <c:v>42410</c:v>
                </c:pt>
                <c:pt idx="26">
                  <c:v>42411</c:v>
                </c:pt>
                <c:pt idx="27">
                  <c:v>42412</c:v>
                </c:pt>
                <c:pt idx="28">
                  <c:v>42415</c:v>
                </c:pt>
                <c:pt idx="29">
                  <c:v>42416</c:v>
                </c:pt>
                <c:pt idx="30">
                  <c:v>42417</c:v>
                </c:pt>
                <c:pt idx="31">
                  <c:v>42418</c:v>
                </c:pt>
                <c:pt idx="32">
                  <c:v>42419</c:v>
                </c:pt>
                <c:pt idx="33">
                  <c:v>42422</c:v>
                </c:pt>
                <c:pt idx="34">
                  <c:v>42423</c:v>
                </c:pt>
                <c:pt idx="35">
                  <c:v>42424</c:v>
                </c:pt>
                <c:pt idx="36">
                  <c:v>42425</c:v>
                </c:pt>
                <c:pt idx="37">
                  <c:v>42426</c:v>
                </c:pt>
                <c:pt idx="38">
                  <c:v>42429</c:v>
                </c:pt>
                <c:pt idx="39">
                  <c:v>42430</c:v>
                </c:pt>
                <c:pt idx="40">
                  <c:v>42431</c:v>
                </c:pt>
                <c:pt idx="41">
                  <c:v>42432</c:v>
                </c:pt>
                <c:pt idx="42">
                  <c:v>42433</c:v>
                </c:pt>
                <c:pt idx="43">
                  <c:v>42436</c:v>
                </c:pt>
                <c:pt idx="44">
                  <c:v>42437</c:v>
                </c:pt>
                <c:pt idx="45">
                  <c:v>42438</c:v>
                </c:pt>
                <c:pt idx="46">
                  <c:v>42439</c:v>
                </c:pt>
                <c:pt idx="47">
                  <c:v>42440</c:v>
                </c:pt>
                <c:pt idx="48">
                  <c:v>42443</c:v>
                </c:pt>
                <c:pt idx="49">
                  <c:v>42444</c:v>
                </c:pt>
                <c:pt idx="50">
                  <c:v>42445</c:v>
                </c:pt>
                <c:pt idx="51">
                  <c:v>42446</c:v>
                </c:pt>
                <c:pt idx="52">
                  <c:v>42447</c:v>
                </c:pt>
                <c:pt idx="53">
                  <c:v>42450</c:v>
                </c:pt>
                <c:pt idx="54">
                  <c:v>42451</c:v>
                </c:pt>
                <c:pt idx="55">
                  <c:v>42452</c:v>
                </c:pt>
                <c:pt idx="56">
                  <c:v>42453</c:v>
                </c:pt>
                <c:pt idx="57">
                  <c:v>42457</c:v>
                </c:pt>
                <c:pt idx="58">
                  <c:v>42458</c:v>
                </c:pt>
                <c:pt idx="59">
                  <c:v>42459</c:v>
                </c:pt>
                <c:pt idx="60">
                  <c:v>42460</c:v>
                </c:pt>
                <c:pt idx="61">
                  <c:v>42461</c:v>
                </c:pt>
                <c:pt idx="62">
                  <c:v>42464</c:v>
                </c:pt>
                <c:pt idx="63">
                  <c:v>42465</c:v>
                </c:pt>
                <c:pt idx="64">
                  <c:v>42466</c:v>
                </c:pt>
                <c:pt idx="65">
                  <c:v>42467</c:v>
                </c:pt>
                <c:pt idx="66">
                  <c:v>42468</c:v>
                </c:pt>
                <c:pt idx="67">
                  <c:v>42471</c:v>
                </c:pt>
                <c:pt idx="68">
                  <c:v>42472</c:v>
                </c:pt>
                <c:pt idx="69">
                  <c:v>42473</c:v>
                </c:pt>
                <c:pt idx="70">
                  <c:v>42474</c:v>
                </c:pt>
                <c:pt idx="71">
                  <c:v>42475</c:v>
                </c:pt>
                <c:pt idx="72">
                  <c:v>42478</c:v>
                </c:pt>
                <c:pt idx="73">
                  <c:v>42479</c:v>
                </c:pt>
                <c:pt idx="74">
                  <c:v>42480</c:v>
                </c:pt>
                <c:pt idx="75">
                  <c:v>42481</c:v>
                </c:pt>
                <c:pt idx="76">
                  <c:v>42482</c:v>
                </c:pt>
                <c:pt idx="77">
                  <c:v>42485</c:v>
                </c:pt>
                <c:pt idx="78">
                  <c:v>42486</c:v>
                </c:pt>
                <c:pt idx="79">
                  <c:v>42487</c:v>
                </c:pt>
                <c:pt idx="80">
                  <c:v>42488</c:v>
                </c:pt>
                <c:pt idx="81">
                  <c:v>42489</c:v>
                </c:pt>
                <c:pt idx="82">
                  <c:v>42492</c:v>
                </c:pt>
                <c:pt idx="83">
                  <c:v>42493</c:v>
                </c:pt>
                <c:pt idx="84">
                  <c:v>42494</c:v>
                </c:pt>
                <c:pt idx="85">
                  <c:v>42495</c:v>
                </c:pt>
                <c:pt idx="86">
                  <c:v>42496</c:v>
                </c:pt>
                <c:pt idx="87">
                  <c:v>42499</c:v>
                </c:pt>
                <c:pt idx="88">
                  <c:v>42500</c:v>
                </c:pt>
                <c:pt idx="89">
                  <c:v>42501</c:v>
                </c:pt>
                <c:pt idx="90">
                  <c:v>42502</c:v>
                </c:pt>
                <c:pt idx="91">
                  <c:v>42503</c:v>
                </c:pt>
                <c:pt idx="92">
                  <c:v>42506</c:v>
                </c:pt>
                <c:pt idx="93">
                  <c:v>42507</c:v>
                </c:pt>
                <c:pt idx="94">
                  <c:v>42508</c:v>
                </c:pt>
                <c:pt idx="95">
                  <c:v>42509</c:v>
                </c:pt>
                <c:pt idx="96">
                  <c:v>42510</c:v>
                </c:pt>
                <c:pt idx="97">
                  <c:v>42513</c:v>
                </c:pt>
                <c:pt idx="98">
                  <c:v>42514</c:v>
                </c:pt>
                <c:pt idx="99">
                  <c:v>42515</c:v>
                </c:pt>
                <c:pt idx="100">
                  <c:v>42516</c:v>
                </c:pt>
                <c:pt idx="101">
                  <c:v>42517</c:v>
                </c:pt>
                <c:pt idx="102">
                  <c:v>42521</c:v>
                </c:pt>
                <c:pt idx="103">
                  <c:v>42522</c:v>
                </c:pt>
                <c:pt idx="104">
                  <c:v>42523</c:v>
                </c:pt>
                <c:pt idx="105">
                  <c:v>42524</c:v>
                </c:pt>
                <c:pt idx="106">
                  <c:v>42527</c:v>
                </c:pt>
                <c:pt idx="107">
                  <c:v>42528</c:v>
                </c:pt>
                <c:pt idx="108">
                  <c:v>42529</c:v>
                </c:pt>
                <c:pt idx="109">
                  <c:v>42530</c:v>
                </c:pt>
                <c:pt idx="110">
                  <c:v>42531</c:v>
                </c:pt>
                <c:pt idx="111">
                  <c:v>42534</c:v>
                </c:pt>
                <c:pt idx="112">
                  <c:v>42535</c:v>
                </c:pt>
                <c:pt idx="113">
                  <c:v>42536</c:v>
                </c:pt>
                <c:pt idx="114">
                  <c:v>42537</c:v>
                </c:pt>
                <c:pt idx="115">
                  <c:v>42538</c:v>
                </c:pt>
                <c:pt idx="116">
                  <c:v>42541</c:v>
                </c:pt>
                <c:pt idx="117">
                  <c:v>42542</c:v>
                </c:pt>
                <c:pt idx="118">
                  <c:v>42543</c:v>
                </c:pt>
                <c:pt idx="119">
                  <c:v>42544</c:v>
                </c:pt>
                <c:pt idx="120">
                  <c:v>42545</c:v>
                </c:pt>
                <c:pt idx="121">
                  <c:v>42548</c:v>
                </c:pt>
                <c:pt idx="122">
                  <c:v>42549</c:v>
                </c:pt>
                <c:pt idx="123">
                  <c:v>42550</c:v>
                </c:pt>
                <c:pt idx="124">
                  <c:v>42551</c:v>
                </c:pt>
                <c:pt idx="125">
                  <c:v>42552</c:v>
                </c:pt>
                <c:pt idx="126">
                  <c:v>42555</c:v>
                </c:pt>
                <c:pt idx="127">
                  <c:v>42556</c:v>
                </c:pt>
                <c:pt idx="128">
                  <c:v>42557</c:v>
                </c:pt>
                <c:pt idx="129">
                  <c:v>42558</c:v>
                </c:pt>
                <c:pt idx="130">
                  <c:v>42559</c:v>
                </c:pt>
                <c:pt idx="131">
                  <c:v>42562</c:v>
                </c:pt>
                <c:pt idx="132">
                  <c:v>42563</c:v>
                </c:pt>
                <c:pt idx="133">
                  <c:v>42564</c:v>
                </c:pt>
                <c:pt idx="134">
                  <c:v>42565</c:v>
                </c:pt>
                <c:pt idx="135">
                  <c:v>42566</c:v>
                </c:pt>
                <c:pt idx="136">
                  <c:v>42569</c:v>
                </c:pt>
                <c:pt idx="137">
                  <c:v>42570</c:v>
                </c:pt>
                <c:pt idx="138">
                  <c:v>42571</c:v>
                </c:pt>
                <c:pt idx="139">
                  <c:v>42572</c:v>
                </c:pt>
                <c:pt idx="140">
                  <c:v>42573</c:v>
                </c:pt>
                <c:pt idx="141">
                  <c:v>42576</c:v>
                </c:pt>
                <c:pt idx="142">
                  <c:v>42577</c:v>
                </c:pt>
                <c:pt idx="143">
                  <c:v>42578</c:v>
                </c:pt>
                <c:pt idx="144">
                  <c:v>42579</c:v>
                </c:pt>
                <c:pt idx="145">
                  <c:v>42580</c:v>
                </c:pt>
                <c:pt idx="146">
                  <c:v>42583</c:v>
                </c:pt>
                <c:pt idx="147">
                  <c:v>42584</c:v>
                </c:pt>
                <c:pt idx="148">
                  <c:v>42585</c:v>
                </c:pt>
                <c:pt idx="149">
                  <c:v>42586</c:v>
                </c:pt>
                <c:pt idx="150">
                  <c:v>42587</c:v>
                </c:pt>
                <c:pt idx="151">
                  <c:v>42590</c:v>
                </c:pt>
                <c:pt idx="152">
                  <c:v>42591</c:v>
                </c:pt>
                <c:pt idx="153">
                  <c:v>42592</c:v>
                </c:pt>
                <c:pt idx="154">
                  <c:v>42593</c:v>
                </c:pt>
                <c:pt idx="155">
                  <c:v>42594</c:v>
                </c:pt>
                <c:pt idx="156">
                  <c:v>42597</c:v>
                </c:pt>
                <c:pt idx="157">
                  <c:v>42598</c:v>
                </c:pt>
                <c:pt idx="158">
                  <c:v>42599</c:v>
                </c:pt>
                <c:pt idx="159">
                  <c:v>42600</c:v>
                </c:pt>
                <c:pt idx="160">
                  <c:v>42601</c:v>
                </c:pt>
                <c:pt idx="161">
                  <c:v>42604</c:v>
                </c:pt>
                <c:pt idx="162">
                  <c:v>42605</c:v>
                </c:pt>
                <c:pt idx="163">
                  <c:v>42606</c:v>
                </c:pt>
                <c:pt idx="164">
                  <c:v>42607</c:v>
                </c:pt>
                <c:pt idx="165">
                  <c:v>42608</c:v>
                </c:pt>
                <c:pt idx="166">
                  <c:v>42611</c:v>
                </c:pt>
                <c:pt idx="167">
                  <c:v>42612</c:v>
                </c:pt>
                <c:pt idx="168">
                  <c:v>42613</c:v>
                </c:pt>
                <c:pt idx="169">
                  <c:v>42614</c:v>
                </c:pt>
                <c:pt idx="170">
                  <c:v>42615</c:v>
                </c:pt>
                <c:pt idx="171">
                  <c:v>42618</c:v>
                </c:pt>
                <c:pt idx="172">
                  <c:v>42619</c:v>
                </c:pt>
                <c:pt idx="173">
                  <c:v>42620</c:v>
                </c:pt>
                <c:pt idx="174">
                  <c:v>42621</c:v>
                </c:pt>
                <c:pt idx="175">
                  <c:v>42622</c:v>
                </c:pt>
                <c:pt idx="176">
                  <c:v>42625</c:v>
                </c:pt>
                <c:pt idx="177">
                  <c:v>42626</c:v>
                </c:pt>
                <c:pt idx="178">
                  <c:v>42627</c:v>
                </c:pt>
                <c:pt idx="179">
                  <c:v>42628</c:v>
                </c:pt>
                <c:pt idx="180">
                  <c:v>42629</c:v>
                </c:pt>
                <c:pt idx="181">
                  <c:v>42632</c:v>
                </c:pt>
                <c:pt idx="182">
                  <c:v>42633</c:v>
                </c:pt>
                <c:pt idx="183">
                  <c:v>42634</c:v>
                </c:pt>
                <c:pt idx="184">
                  <c:v>42635</c:v>
                </c:pt>
                <c:pt idx="185">
                  <c:v>42636</c:v>
                </c:pt>
                <c:pt idx="186">
                  <c:v>42639</c:v>
                </c:pt>
                <c:pt idx="187">
                  <c:v>42640</c:v>
                </c:pt>
                <c:pt idx="188">
                  <c:v>42641</c:v>
                </c:pt>
                <c:pt idx="189">
                  <c:v>42642</c:v>
                </c:pt>
                <c:pt idx="190">
                  <c:v>42643</c:v>
                </c:pt>
                <c:pt idx="191">
                  <c:v>42646</c:v>
                </c:pt>
                <c:pt idx="192">
                  <c:v>42647</c:v>
                </c:pt>
                <c:pt idx="193">
                  <c:v>42648</c:v>
                </c:pt>
                <c:pt idx="194">
                  <c:v>42649</c:v>
                </c:pt>
                <c:pt idx="195">
                  <c:v>42650</c:v>
                </c:pt>
                <c:pt idx="196">
                  <c:v>42653</c:v>
                </c:pt>
                <c:pt idx="197">
                  <c:v>42654</c:v>
                </c:pt>
                <c:pt idx="198">
                  <c:v>42655</c:v>
                </c:pt>
                <c:pt idx="199">
                  <c:v>42656</c:v>
                </c:pt>
                <c:pt idx="200">
                  <c:v>42657</c:v>
                </c:pt>
                <c:pt idx="201">
                  <c:v>42660</c:v>
                </c:pt>
                <c:pt idx="202">
                  <c:v>42661</c:v>
                </c:pt>
                <c:pt idx="203">
                  <c:v>42662</c:v>
                </c:pt>
                <c:pt idx="204">
                  <c:v>42663</c:v>
                </c:pt>
                <c:pt idx="205">
                  <c:v>42664</c:v>
                </c:pt>
                <c:pt idx="206">
                  <c:v>42667</c:v>
                </c:pt>
                <c:pt idx="207">
                  <c:v>42668</c:v>
                </c:pt>
                <c:pt idx="208">
                  <c:v>42669</c:v>
                </c:pt>
                <c:pt idx="209">
                  <c:v>42670</c:v>
                </c:pt>
                <c:pt idx="210">
                  <c:v>42671</c:v>
                </c:pt>
                <c:pt idx="211">
                  <c:v>42674</c:v>
                </c:pt>
                <c:pt idx="212">
                  <c:v>42675</c:v>
                </c:pt>
                <c:pt idx="213">
                  <c:v>42676</c:v>
                </c:pt>
                <c:pt idx="214">
                  <c:v>42677</c:v>
                </c:pt>
                <c:pt idx="215">
                  <c:v>42678</c:v>
                </c:pt>
              </c:numCache>
            </c:numRef>
          </c:cat>
          <c:val>
            <c:numRef>
              <c:f>Platts!$R$1758:$R$1973</c:f>
              <c:numCache>
                <c:formatCode>0.00</c:formatCode>
                <c:ptCount val="216"/>
                <c:pt idx="0">
                  <c:v>76.45</c:v>
                </c:pt>
                <c:pt idx="1">
                  <c:v>76.5</c:v>
                </c:pt>
                <c:pt idx="2">
                  <c:v>76.650000000000006</c:v>
                </c:pt>
                <c:pt idx="3">
                  <c:v>76.7</c:v>
                </c:pt>
                <c:pt idx="4">
                  <c:v>76.75</c:v>
                </c:pt>
                <c:pt idx="5">
                  <c:v>77</c:v>
                </c:pt>
                <c:pt idx="6">
                  <c:v>76.8</c:v>
                </c:pt>
                <c:pt idx="7">
                  <c:v>76.3</c:v>
                </c:pt>
                <c:pt idx="8">
                  <c:v>76.349999999999994</c:v>
                </c:pt>
                <c:pt idx="9">
                  <c:v>76.650000000000006</c:v>
                </c:pt>
                <c:pt idx="10">
                  <c:v>76.45</c:v>
                </c:pt>
                <c:pt idx="11">
                  <c:v>75.95</c:v>
                </c:pt>
                <c:pt idx="12">
                  <c:v>76</c:v>
                </c:pt>
                <c:pt idx="13">
                  <c:v>75.5</c:v>
                </c:pt>
                <c:pt idx="14">
                  <c:v>75</c:v>
                </c:pt>
                <c:pt idx="15">
                  <c:v>75.05</c:v>
                </c:pt>
                <c:pt idx="16">
                  <c:v>75.05</c:v>
                </c:pt>
                <c:pt idx="17">
                  <c:v>74.75</c:v>
                </c:pt>
                <c:pt idx="18">
                  <c:v>75</c:v>
                </c:pt>
                <c:pt idx="19">
                  <c:v>75</c:v>
                </c:pt>
                <c:pt idx="20">
                  <c:v>74.8</c:v>
                </c:pt>
                <c:pt idx="21">
                  <c:v>74.599999999999994</c:v>
                </c:pt>
                <c:pt idx="22">
                  <c:v>74.099999999999994</c:v>
                </c:pt>
                <c:pt idx="23">
                  <c:v>74.05</c:v>
                </c:pt>
                <c:pt idx="24">
                  <c:v>73.55</c:v>
                </c:pt>
                <c:pt idx="25">
                  <c:v>73.55</c:v>
                </c:pt>
                <c:pt idx="26">
                  <c:v>73.45</c:v>
                </c:pt>
                <c:pt idx="27">
                  <c:v>73.400000000000006</c:v>
                </c:pt>
                <c:pt idx="28">
                  <c:v>73.650000000000006</c:v>
                </c:pt>
                <c:pt idx="29">
                  <c:v>73.45</c:v>
                </c:pt>
                <c:pt idx="30">
                  <c:v>73.349999999999994</c:v>
                </c:pt>
                <c:pt idx="31">
                  <c:v>73.25</c:v>
                </c:pt>
                <c:pt idx="32">
                  <c:v>74.2</c:v>
                </c:pt>
                <c:pt idx="33">
                  <c:v>75.400000000000006</c:v>
                </c:pt>
                <c:pt idx="34">
                  <c:v>75.650000000000006</c:v>
                </c:pt>
                <c:pt idx="35">
                  <c:v>75.650000000000006</c:v>
                </c:pt>
                <c:pt idx="36">
                  <c:v>75.55</c:v>
                </c:pt>
                <c:pt idx="37">
                  <c:v>75.8</c:v>
                </c:pt>
                <c:pt idx="38">
                  <c:v>76.05</c:v>
                </c:pt>
                <c:pt idx="39">
                  <c:v>76.5</c:v>
                </c:pt>
                <c:pt idx="40">
                  <c:v>76.2</c:v>
                </c:pt>
                <c:pt idx="41">
                  <c:v>77.2</c:v>
                </c:pt>
                <c:pt idx="42">
                  <c:v>77.75</c:v>
                </c:pt>
                <c:pt idx="43">
                  <c:v>78.849999999999994</c:v>
                </c:pt>
                <c:pt idx="44">
                  <c:v>78.849999999999994</c:v>
                </c:pt>
                <c:pt idx="45">
                  <c:v>78.5</c:v>
                </c:pt>
                <c:pt idx="46">
                  <c:v>78.099999999999994</c:v>
                </c:pt>
                <c:pt idx="47">
                  <c:v>78.5</c:v>
                </c:pt>
                <c:pt idx="48">
                  <c:v>79.099999999999994</c:v>
                </c:pt>
                <c:pt idx="49">
                  <c:v>79.2</c:v>
                </c:pt>
                <c:pt idx="50">
                  <c:v>79.3</c:v>
                </c:pt>
                <c:pt idx="51">
                  <c:v>79.5</c:v>
                </c:pt>
                <c:pt idx="52">
                  <c:v>79.599999999999994</c:v>
                </c:pt>
                <c:pt idx="53">
                  <c:v>79.599999999999994</c:v>
                </c:pt>
                <c:pt idx="54">
                  <c:v>79.75</c:v>
                </c:pt>
                <c:pt idx="55">
                  <c:v>79.75</c:v>
                </c:pt>
                <c:pt idx="56">
                  <c:v>79.75</c:v>
                </c:pt>
                <c:pt idx="57">
                  <c:v>79.8</c:v>
                </c:pt>
                <c:pt idx="58">
                  <c:v>80.5</c:v>
                </c:pt>
                <c:pt idx="59">
                  <c:v>81.55</c:v>
                </c:pt>
                <c:pt idx="60">
                  <c:v>81.650000000000006</c:v>
                </c:pt>
                <c:pt idx="61">
                  <c:v>86</c:v>
                </c:pt>
                <c:pt idx="62">
                  <c:v>86</c:v>
                </c:pt>
                <c:pt idx="63">
                  <c:v>86.25</c:v>
                </c:pt>
                <c:pt idx="64">
                  <c:v>87.25</c:v>
                </c:pt>
                <c:pt idx="65">
                  <c:v>87.5</c:v>
                </c:pt>
                <c:pt idx="66">
                  <c:v>88.5</c:v>
                </c:pt>
                <c:pt idx="67">
                  <c:v>90.5</c:v>
                </c:pt>
                <c:pt idx="68">
                  <c:v>90.5</c:v>
                </c:pt>
                <c:pt idx="69">
                  <c:v>90.5</c:v>
                </c:pt>
                <c:pt idx="70">
                  <c:v>91</c:v>
                </c:pt>
                <c:pt idx="71">
                  <c:v>94.25</c:v>
                </c:pt>
                <c:pt idx="72">
                  <c:v>94.25</c:v>
                </c:pt>
                <c:pt idx="73">
                  <c:v>95</c:v>
                </c:pt>
                <c:pt idx="74">
                  <c:v>95.25</c:v>
                </c:pt>
                <c:pt idx="75">
                  <c:v>95.5</c:v>
                </c:pt>
                <c:pt idx="76">
                  <c:v>96.75</c:v>
                </c:pt>
                <c:pt idx="77">
                  <c:v>98</c:v>
                </c:pt>
                <c:pt idx="78">
                  <c:v>100</c:v>
                </c:pt>
                <c:pt idx="79">
                  <c:v>99.75</c:v>
                </c:pt>
                <c:pt idx="80">
                  <c:v>99.5</c:v>
                </c:pt>
                <c:pt idx="81">
                  <c:v>99.5</c:v>
                </c:pt>
                <c:pt idx="82">
                  <c:v>99.5</c:v>
                </c:pt>
                <c:pt idx="83">
                  <c:v>98.75</c:v>
                </c:pt>
                <c:pt idx="84">
                  <c:v>98.25</c:v>
                </c:pt>
                <c:pt idx="85">
                  <c:v>97.75</c:v>
                </c:pt>
                <c:pt idx="86">
                  <c:v>97.5</c:v>
                </c:pt>
                <c:pt idx="87">
                  <c:v>95</c:v>
                </c:pt>
                <c:pt idx="88">
                  <c:v>94.5</c:v>
                </c:pt>
                <c:pt idx="89">
                  <c:v>94.25</c:v>
                </c:pt>
                <c:pt idx="90">
                  <c:v>92.5</c:v>
                </c:pt>
                <c:pt idx="91">
                  <c:v>91.5</c:v>
                </c:pt>
                <c:pt idx="92">
                  <c:v>91.5</c:v>
                </c:pt>
                <c:pt idx="93">
                  <c:v>90</c:v>
                </c:pt>
                <c:pt idx="94">
                  <c:v>89.75</c:v>
                </c:pt>
                <c:pt idx="95">
                  <c:v>89.25</c:v>
                </c:pt>
                <c:pt idx="96">
                  <c:v>88</c:v>
                </c:pt>
                <c:pt idx="97">
                  <c:v>85.5</c:v>
                </c:pt>
                <c:pt idx="98">
                  <c:v>85.5</c:v>
                </c:pt>
                <c:pt idx="99">
                  <c:v>85.5</c:v>
                </c:pt>
                <c:pt idx="100">
                  <c:v>85</c:v>
                </c:pt>
                <c:pt idx="101">
                  <c:v>84</c:v>
                </c:pt>
                <c:pt idx="102">
                  <c:v>85.35</c:v>
                </c:pt>
                <c:pt idx="103">
                  <c:v>87.15</c:v>
                </c:pt>
                <c:pt idx="104">
                  <c:v>88.75</c:v>
                </c:pt>
                <c:pt idx="105">
                  <c:v>89</c:v>
                </c:pt>
                <c:pt idx="106">
                  <c:v>89.25</c:v>
                </c:pt>
                <c:pt idx="107">
                  <c:v>89.25</c:v>
                </c:pt>
                <c:pt idx="108">
                  <c:v>89.5</c:v>
                </c:pt>
                <c:pt idx="109">
                  <c:v>90</c:v>
                </c:pt>
                <c:pt idx="110">
                  <c:v>90</c:v>
                </c:pt>
                <c:pt idx="111">
                  <c:v>91.75</c:v>
                </c:pt>
                <c:pt idx="112">
                  <c:v>91.75</c:v>
                </c:pt>
                <c:pt idx="113">
                  <c:v>91.5</c:v>
                </c:pt>
                <c:pt idx="114">
                  <c:v>91.5</c:v>
                </c:pt>
                <c:pt idx="115">
                  <c:v>90.75</c:v>
                </c:pt>
                <c:pt idx="116">
                  <c:v>90.5</c:v>
                </c:pt>
                <c:pt idx="117">
                  <c:v>90.5</c:v>
                </c:pt>
                <c:pt idx="118">
                  <c:v>91.25</c:v>
                </c:pt>
                <c:pt idx="119">
                  <c:v>91.5</c:v>
                </c:pt>
                <c:pt idx="120">
                  <c:v>91.5</c:v>
                </c:pt>
                <c:pt idx="121">
                  <c:v>91.5</c:v>
                </c:pt>
                <c:pt idx="122">
                  <c:v>91.5</c:v>
                </c:pt>
                <c:pt idx="123">
                  <c:v>91.5</c:v>
                </c:pt>
                <c:pt idx="124">
                  <c:v>91.5</c:v>
                </c:pt>
                <c:pt idx="125">
                  <c:v>92</c:v>
                </c:pt>
                <c:pt idx="126">
                  <c:v>92.5</c:v>
                </c:pt>
                <c:pt idx="127">
                  <c:v>92.75</c:v>
                </c:pt>
                <c:pt idx="128">
                  <c:v>92.75</c:v>
                </c:pt>
                <c:pt idx="129">
                  <c:v>93.5</c:v>
                </c:pt>
                <c:pt idx="130">
                  <c:v>94.5</c:v>
                </c:pt>
                <c:pt idx="131">
                  <c:v>94.5</c:v>
                </c:pt>
                <c:pt idx="132">
                  <c:v>94.5</c:v>
                </c:pt>
                <c:pt idx="133">
                  <c:v>94.5</c:v>
                </c:pt>
                <c:pt idx="134">
                  <c:v>94.75</c:v>
                </c:pt>
                <c:pt idx="135">
                  <c:v>96.5</c:v>
                </c:pt>
                <c:pt idx="136">
                  <c:v>96.5</c:v>
                </c:pt>
                <c:pt idx="137">
                  <c:v>96.5</c:v>
                </c:pt>
                <c:pt idx="138">
                  <c:v>96.5</c:v>
                </c:pt>
                <c:pt idx="139">
                  <c:v>96.5</c:v>
                </c:pt>
                <c:pt idx="140">
                  <c:v>96.75</c:v>
                </c:pt>
                <c:pt idx="141">
                  <c:v>96.75</c:v>
                </c:pt>
                <c:pt idx="142">
                  <c:v>99.25</c:v>
                </c:pt>
                <c:pt idx="143">
                  <c:v>100.5</c:v>
                </c:pt>
                <c:pt idx="144">
                  <c:v>102.25</c:v>
                </c:pt>
                <c:pt idx="145">
                  <c:v>102.5</c:v>
                </c:pt>
                <c:pt idx="146">
                  <c:v>102.5</c:v>
                </c:pt>
                <c:pt idx="147">
                  <c:v>102.5</c:v>
                </c:pt>
                <c:pt idx="148">
                  <c:v>102.5</c:v>
                </c:pt>
                <c:pt idx="149">
                  <c:v>103.5</c:v>
                </c:pt>
                <c:pt idx="150">
                  <c:v>106.5</c:v>
                </c:pt>
                <c:pt idx="151">
                  <c:v>106.5</c:v>
                </c:pt>
                <c:pt idx="152">
                  <c:v>106.5</c:v>
                </c:pt>
                <c:pt idx="153">
                  <c:v>106.75</c:v>
                </c:pt>
                <c:pt idx="154">
                  <c:v>107.25</c:v>
                </c:pt>
                <c:pt idx="155">
                  <c:v>108.25</c:v>
                </c:pt>
                <c:pt idx="156">
                  <c:v>108.5</c:v>
                </c:pt>
                <c:pt idx="157">
                  <c:v>111.5</c:v>
                </c:pt>
                <c:pt idx="158">
                  <c:v>114.25</c:v>
                </c:pt>
                <c:pt idx="159">
                  <c:v>117.25</c:v>
                </c:pt>
                <c:pt idx="160">
                  <c:v>117.25</c:v>
                </c:pt>
                <c:pt idx="161">
                  <c:v>117.25</c:v>
                </c:pt>
                <c:pt idx="162">
                  <c:v>119.25</c:v>
                </c:pt>
                <c:pt idx="163">
                  <c:v>122.75</c:v>
                </c:pt>
                <c:pt idx="164">
                  <c:v>127.25</c:v>
                </c:pt>
                <c:pt idx="165">
                  <c:v>131</c:v>
                </c:pt>
                <c:pt idx="166">
                  <c:v>132.5</c:v>
                </c:pt>
                <c:pt idx="167">
                  <c:v>139.5</c:v>
                </c:pt>
                <c:pt idx="168">
                  <c:v>140.5</c:v>
                </c:pt>
                <c:pt idx="169">
                  <c:v>141</c:v>
                </c:pt>
                <c:pt idx="170">
                  <c:v>141.25</c:v>
                </c:pt>
                <c:pt idx="171">
                  <c:v>157</c:v>
                </c:pt>
                <c:pt idx="172">
                  <c:v>159</c:v>
                </c:pt>
                <c:pt idx="173">
                  <c:v>160</c:v>
                </c:pt>
                <c:pt idx="174">
                  <c:v>176.5</c:v>
                </c:pt>
                <c:pt idx="175">
                  <c:v>185</c:v>
                </c:pt>
                <c:pt idx="176">
                  <c:v>185</c:v>
                </c:pt>
                <c:pt idx="177">
                  <c:v>203</c:v>
                </c:pt>
                <c:pt idx="178">
                  <c:v>208</c:v>
                </c:pt>
                <c:pt idx="179">
                  <c:v>209</c:v>
                </c:pt>
                <c:pt idx="180">
                  <c:v>212</c:v>
                </c:pt>
                <c:pt idx="181">
                  <c:v>212.5</c:v>
                </c:pt>
                <c:pt idx="182">
                  <c:v>212.5</c:v>
                </c:pt>
                <c:pt idx="183">
                  <c:v>212.5</c:v>
                </c:pt>
                <c:pt idx="184">
                  <c:v>212.5</c:v>
                </c:pt>
                <c:pt idx="185">
                  <c:v>211.75</c:v>
                </c:pt>
                <c:pt idx="186">
                  <c:v>211.75</c:v>
                </c:pt>
                <c:pt idx="187">
                  <c:v>211.75</c:v>
                </c:pt>
                <c:pt idx="188">
                  <c:v>211.75</c:v>
                </c:pt>
                <c:pt idx="189">
                  <c:v>212.5</c:v>
                </c:pt>
                <c:pt idx="190">
                  <c:v>213</c:v>
                </c:pt>
                <c:pt idx="191">
                  <c:v>213</c:v>
                </c:pt>
                <c:pt idx="192">
                  <c:v>213</c:v>
                </c:pt>
                <c:pt idx="193">
                  <c:v>213</c:v>
                </c:pt>
                <c:pt idx="194">
                  <c:v>213</c:v>
                </c:pt>
                <c:pt idx="195">
                  <c:v>213.5</c:v>
                </c:pt>
                <c:pt idx="196">
                  <c:v>218.5</c:v>
                </c:pt>
                <c:pt idx="197">
                  <c:v>218.5</c:v>
                </c:pt>
                <c:pt idx="198">
                  <c:v>224.5</c:v>
                </c:pt>
                <c:pt idx="199">
                  <c:v>231</c:v>
                </c:pt>
                <c:pt idx="200">
                  <c:v>231.5</c:v>
                </c:pt>
                <c:pt idx="201">
                  <c:v>234.5</c:v>
                </c:pt>
                <c:pt idx="202">
                  <c:v>234.5</c:v>
                </c:pt>
                <c:pt idx="203">
                  <c:v>240.5</c:v>
                </c:pt>
                <c:pt idx="204">
                  <c:v>244.5</c:v>
                </c:pt>
                <c:pt idx="205">
                  <c:v>246.5</c:v>
                </c:pt>
                <c:pt idx="206">
                  <c:v>250</c:v>
                </c:pt>
                <c:pt idx="207">
                  <c:v>250.5</c:v>
                </c:pt>
                <c:pt idx="208">
                  <c:v>255</c:v>
                </c:pt>
                <c:pt idx="209">
                  <c:v>255.5</c:v>
                </c:pt>
                <c:pt idx="210">
                  <c:v>255</c:v>
                </c:pt>
                <c:pt idx="211">
                  <c:v>260</c:v>
                </c:pt>
                <c:pt idx="212">
                  <c:v>265.5</c:v>
                </c:pt>
                <c:pt idx="213">
                  <c:v>265.5</c:v>
                </c:pt>
                <c:pt idx="214">
                  <c:v>273.5</c:v>
                </c:pt>
                <c:pt idx="215">
                  <c:v>273.5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8-410C-9FB1-3D8FC4FF2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82240"/>
        <c:axId val="55682784"/>
      </c:lineChart>
      <c:dateAx>
        <c:axId val="55682240"/>
        <c:scaling>
          <c:orientation val="minMax"/>
          <c:min val="42370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 w="9525" cmpd="thinThick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55682784"/>
        <c:crosses val="autoZero"/>
        <c:auto val="0"/>
        <c:lblOffset val="100"/>
        <c:baseTimeUnit val="days"/>
        <c:majorUnit val="1"/>
        <c:majorTimeUnit val="months"/>
      </c:dateAx>
      <c:valAx>
        <c:axId val="55682784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0" sourceLinked="0"/>
        <c:majorTickMark val="out"/>
        <c:minorTickMark val="none"/>
        <c:tickLblPos val="nextTo"/>
        <c:spPr>
          <a:ln w="9525" cmpd="thinThick">
            <a:solidFill>
              <a:srgbClr val="000000"/>
            </a:solidFill>
            <a:prstDash val="solid"/>
          </a:ln>
        </c:spPr>
        <c:crossAx val="55682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Platts!$B$1508:$B$1973</c:f>
              <c:numCache>
                <c:formatCode>[$-409]d\-mmm\-yy;@</c:formatCode>
                <c:ptCount val="466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42100</c:v>
                </c:pt>
                <c:pt idx="66">
                  <c:v>42101</c:v>
                </c:pt>
                <c:pt idx="67">
                  <c:v>42102</c:v>
                </c:pt>
                <c:pt idx="68">
                  <c:v>42103</c:v>
                </c:pt>
                <c:pt idx="69">
                  <c:v>42104</c:v>
                </c:pt>
                <c:pt idx="70">
                  <c:v>42107</c:v>
                </c:pt>
                <c:pt idx="71">
                  <c:v>42108</c:v>
                </c:pt>
                <c:pt idx="72">
                  <c:v>42109</c:v>
                </c:pt>
                <c:pt idx="73">
                  <c:v>42110</c:v>
                </c:pt>
                <c:pt idx="74">
                  <c:v>42111</c:v>
                </c:pt>
                <c:pt idx="75">
                  <c:v>42114</c:v>
                </c:pt>
                <c:pt idx="76">
                  <c:v>42115</c:v>
                </c:pt>
                <c:pt idx="77">
                  <c:v>42116</c:v>
                </c:pt>
                <c:pt idx="78">
                  <c:v>42117</c:v>
                </c:pt>
                <c:pt idx="79">
                  <c:v>42118</c:v>
                </c:pt>
                <c:pt idx="80">
                  <c:v>42121</c:v>
                </c:pt>
                <c:pt idx="81">
                  <c:v>42122</c:v>
                </c:pt>
                <c:pt idx="82">
                  <c:v>42123</c:v>
                </c:pt>
                <c:pt idx="83">
                  <c:v>42124</c:v>
                </c:pt>
                <c:pt idx="84">
                  <c:v>42125</c:v>
                </c:pt>
                <c:pt idx="85">
                  <c:v>42128</c:v>
                </c:pt>
                <c:pt idx="86">
                  <c:v>42129</c:v>
                </c:pt>
                <c:pt idx="87">
                  <c:v>42130</c:v>
                </c:pt>
                <c:pt idx="88">
                  <c:v>42131</c:v>
                </c:pt>
                <c:pt idx="89">
                  <c:v>42132</c:v>
                </c:pt>
                <c:pt idx="90">
                  <c:v>42135</c:v>
                </c:pt>
                <c:pt idx="91">
                  <c:v>42136</c:v>
                </c:pt>
                <c:pt idx="92">
                  <c:v>42137</c:v>
                </c:pt>
                <c:pt idx="93">
                  <c:v>42138</c:v>
                </c:pt>
                <c:pt idx="94">
                  <c:v>42139</c:v>
                </c:pt>
                <c:pt idx="95">
                  <c:v>42142</c:v>
                </c:pt>
                <c:pt idx="96">
                  <c:v>42143</c:v>
                </c:pt>
                <c:pt idx="97">
                  <c:v>42144</c:v>
                </c:pt>
                <c:pt idx="98">
                  <c:v>42145</c:v>
                </c:pt>
                <c:pt idx="99">
                  <c:v>42146</c:v>
                </c:pt>
                <c:pt idx="100">
                  <c:v>42150</c:v>
                </c:pt>
                <c:pt idx="101">
                  <c:v>42151</c:v>
                </c:pt>
                <c:pt idx="102">
                  <c:v>42152</c:v>
                </c:pt>
                <c:pt idx="103">
                  <c:v>42153</c:v>
                </c:pt>
                <c:pt idx="104">
                  <c:v>42157</c:v>
                </c:pt>
                <c:pt idx="105">
                  <c:v>42158</c:v>
                </c:pt>
                <c:pt idx="106">
                  <c:v>42159</c:v>
                </c:pt>
                <c:pt idx="107">
                  <c:v>42160</c:v>
                </c:pt>
                <c:pt idx="108">
                  <c:v>42163</c:v>
                </c:pt>
                <c:pt idx="109">
                  <c:v>42164</c:v>
                </c:pt>
                <c:pt idx="110">
                  <c:v>42165</c:v>
                </c:pt>
                <c:pt idx="111">
                  <c:v>42166</c:v>
                </c:pt>
                <c:pt idx="112">
                  <c:v>42167</c:v>
                </c:pt>
                <c:pt idx="113">
                  <c:v>42170</c:v>
                </c:pt>
                <c:pt idx="114">
                  <c:v>42171</c:v>
                </c:pt>
                <c:pt idx="115">
                  <c:v>42172</c:v>
                </c:pt>
                <c:pt idx="116">
                  <c:v>42173</c:v>
                </c:pt>
                <c:pt idx="117">
                  <c:v>42174</c:v>
                </c:pt>
                <c:pt idx="118">
                  <c:v>42177</c:v>
                </c:pt>
                <c:pt idx="119">
                  <c:v>42178</c:v>
                </c:pt>
                <c:pt idx="120">
                  <c:v>42179</c:v>
                </c:pt>
                <c:pt idx="121">
                  <c:v>42180</c:v>
                </c:pt>
                <c:pt idx="122">
                  <c:v>42181</c:v>
                </c:pt>
                <c:pt idx="123">
                  <c:v>42184</c:v>
                </c:pt>
                <c:pt idx="124">
                  <c:v>42185</c:v>
                </c:pt>
                <c:pt idx="125">
                  <c:v>42186</c:v>
                </c:pt>
                <c:pt idx="126">
                  <c:v>42187</c:v>
                </c:pt>
                <c:pt idx="127">
                  <c:v>42188</c:v>
                </c:pt>
                <c:pt idx="128">
                  <c:v>42191</c:v>
                </c:pt>
                <c:pt idx="129">
                  <c:v>42192</c:v>
                </c:pt>
                <c:pt idx="130">
                  <c:v>42193</c:v>
                </c:pt>
                <c:pt idx="131">
                  <c:v>42194</c:v>
                </c:pt>
                <c:pt idx="132">
                  <c:v>42195</c:v>
                </c:pt>
                <c:pt idx="133">
                  <c:v>42198</c:v>
                </c:pt>
                <c:pt idx="134">
                  <c:v>42199</c:v>
                </c:pt>
                <c:pt idx="135">
                  <c:v>42200</c:v>
                </c:pt>
                <c:pt idx="136">
                  <c:v>42201</c:v>
                </c:pt>
                <c:pt idx="137">
                  <c:v>42205</c:v>
                </c:pt>
                <c:pt idx="138">
                  <c:v>42206</c:v>
                </c:pt>
                <c:pt idx="139">
                  <c:v>42207</c:v>
                </c:pt>
                <c:pt idx="140">
                  <c:v>42208</c:v>
                </c:pt>
                <c:pt idx="141">
                  <c:v>42209</c:v>
                </c:pt>
                <c:pt idx="142">
                  <c:v>42212</c:v>
                </c:pt>
                <c:pt idx="143">
                  <c:v>42213</c:v>
                </c:pt>
                <c:pt idx="144">
                  <c:v>42214</c:v>
                </c:pt>
                <c:pt idx="145">
                  <c:v>42215</c:v>
                </c:pt>
                <c:pt idx="146">
                  <c:v>42216</c:v>
                </c:pt>
                <c:pt idx="147">
                  <c:v>42219</c:v>
                </c:pt>
                <c:pt idx="148">
                  <c:v>42220</c:v>
                </c:pt>
                <c:pt idx="149">
                  <c:v>42221</c:v>
                </c:pt>
                <c:pt idx="150">
                  <c:v>42222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42250</c:v>
                </c:pt>
                <c:pt idx="169">
                  <c:v>42251</c:v>
                </c:pt>
                <c:pt idx="170">
                  <c:v>42254</c:v>
                </c:pt>
                <c:pt idx="171">
                  <c:v>42255</c:v>
                </c:pt>
                <c:pt idx="172">
                  <c:v>42256</c:v>
                </c:pt>
                <c:pt idx="173">
                  <c:v>42257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42272</c:v>
                </c:pt>
                <c:pt idx="183">
                  <c:v>42275</c:v>
                </c:pt>
                <c:pt idx="184">
                  <c:v>42276</c:v>
                </c:pt>
                <c:pt idx="185">
                  <c:v>42277</c:v>
                </c:pt>
                <c:pt idx="186">
                  <c:v>42278</c:v>
                </c:pt>
                <c:pt idx="187">
                  <c:v>42279</c:v>
                </c:pt>
                <c:pt idx="188">
                  <c:v>42282</c:v>
                </c:pt>
                <c:pt idx="189">
                  <c:v>42283</c:v>
                </c:pt>
                <c:pt idx="190">
                  <c:v>42284</c:v>
                </c:pt>
                <c:pt idx="191">
                  <c:v>42285</c:v>
                </c:pt>
                <c:pt idx="192">
                  <c:v>42286</c:v>
                </c:pt>
                <c:pt idx="193">
                  <c:v>42289</c:v>
                </c:pt>
                <c:pt idx="194">
                  <c:v>42290</c:v>
                </c:pt>
                <c:pt idx="195">
                  <c:v>42291</c:v>
                </c:pt>
                <c:pt idx="196">
                  <c:v>42292</c:v>
                </c:pt>
                <c:pt idx="197">
                  <c:v>42293</c:v>
                </c:pt>
                <c:pt idx="198">
                  <c:v>42296</c:v>
                </c:pt>
                <c:pt idx="199">
                  <c:v>42297</c:v>
                </c:pt>
                <c:pt idx="200">
                  <c:v>42298</c:v>
                </c:pt>
                <c:pt idx="201">
                  <c:v>42299</c:v>
                </c:pt>
                <c:pt idx="202">
                  <c:v>42300</c:v>
                </c:pt>
                <c:pt idx="203">
                  <c:v>42303</c:v>
                </c:pt>
                <c:pt idx="204">
                  <c:v>42304</c:v>
                </c:pt>
                <c:pt idx="205">
                  <c:v>42305</c:v>
                </c:pt>
                <c:pt idx="206">
                  <c:v>42306</c:v>
                </c:pt>
                <c:pt idx="207">
                  <c:v>42307</c:v>
                </c:pt>
                <c:pt idx="208">
                  <c:v>42310</c:v>
                </c:pt>
                <c:pt idx="209">
                  <c:v>42311</c:v>
                </c:pt>
                <c:pt idx="210">
                  <c:v>42312</c:v>
                </c:pt>
                <c:pt idx="211">
                  <c:v>42313</c:v>
                </c:pt>
                <c:pt idx="212">
                  <c:v>42314</c:v>
                </c:pt>
                <c:pt idx="213">
                  <c:v>42317</c:v>
                </c:pt>
                <c:pt idx="214">
                  <c:v>42319</c:v>
                </c:pt>
                <c:pt idx="215">
                  <c:v>42320</c:v>
                </c:pt>
                <c:pt idx="216">
                  <c:v>42321</c:v>
                </c:pt>
                <c:pt idx="217">
                  <c:v>42324</c:v>
                </c:pt>
                <c:pt idx="218">
                  <c:v>42325</c:v>
                </c:pt>
                <c:pt idx="219">
                  <c:v>42326</c:v>
                </c:pt>
                <c:pt idx="220">
                  <c:v>42327</c:v>
                </c:pt>
                <c:pt idx="221">
                  <c:v>42328</c:v>
                </c:pt>
                <c:pt idx="222">
                  <c:v>42331</c:v>
                </c:pt>
                <c:pt idx="223">
                  <c:v>42332</c:v>
                </c:pt>
                <c:pt idx="224">
                  <c:v>42333</c:v>
                </c:pt>
                <c:pt idx="225">
                  <c:v>42334</c:v>
                </c:pt>
                <c:pt idx="226">
                  <c:v>42335</c:v>
                </c:pt>
                <c:pt idx="227">
                  <c:v>42338</c:v>
                </c:pt>
                <c:pt idx="228">
                  <c:v>42339</c:v>
                </c:pt>
                <c:pt idx="229">
                  <c:v>42340</c:v>
                </c:pt>
                <c:pt idx="230">
                  <c:v>42341</c:v>
                </c:pt>
                <c:pt idx="231">
                  <c:v>42342</c:v>
                </c:pt>
                <c:pt idx="232">
                  <c:v>42345</c:v>
                </c:pt>
                <c:pt idx="233">
                  <c:v>42346</c:v>
                </c:pt>
                <c:pt idx="234">
                  <c:v>42347</c:v>
                </c:pt>
                <c:pt idx="235">
                  <c:v>42348</c:v>
                </c:pt>
                <c:pt idx="236">
                  <c:v>42349</c:v>
                </c:pt>
                <c:pt idx="237">
                  <c:v>42352</c:v>
                </c:pt>
                <c:pt idx="238">
                  <c:v>42353</c:v>
                </c:pt>
                <c:pt idx="239">
                  <c:v>42354</c:v>
                </c:pt>
                <c:pt idx="240">
                  <c:v>42355</c:v>
                </c:pt>
                <c:pt idx="241">
                  <c:v>42356</c:v>
                </c:pt>
                <c:pt idx="242">
                  <c:v>42359</c:v>
                </c:pt>
                <c:pt idx="243">
                  <c:v>42360</c:v>
                </c:pt>
                <c:pt idx="244">
                  <c:v>42361</c:v>
                </c:pt>
                <c:pt idx="245">
                  <c:v>42362</c:v>
                </c:pt>
                <c:pt idx="246">
                  <c:v>42366</c:v>
                </c:pt>
                <c:pt idx="247">
                  <c:v>42367</c:v>
                </c:pt>
                <c:pt idx="248">
                  <c:v>42368</c:v>
                </c:pt>
                <c:pt idx="249">
                  <c:v>42369</c:v>
                </c:pt>
                <c:pt idx="250">
                  <c:v>42370</c:v>
                </c:pt>
                <c:pt idx="251">
                  <c:v>42374</c:v>
                </c:pt>
                <c:pt idx="252">
                  <c:v>42375</c:v>
                </c:pt>
                <c:pt idx="253">
                  <c:v>42376</c:v>
                </c:pt>
                <c:pt idx="254">
                  <c:v>42377</c:v>
                </c:pt>
                <c:pt idx="255">
                  <c:v>42380</c:v>
                </c:pt>
                <c:pt idx="256">
                  <c:v>42381</c:v>
                </c:pt>
                <c:pt idx="257">
                  <c:v>42382</c:v>
                </c:pt>
                <c:pt idx="258">
                  <c:v>42383</c:v>
                </c:pt>
                <c:pt idx="259">
                  <c:v>42384</c:v>
                </c:pt>
                <c:pt idx="260">
                  <c:v>42387</c:v>
                </c:pt>
                <c:pt idx="261">
                  <c:v>42388</c:v>
                </c:pt>
                <c:pt idx="262">
                  <c:v>42389</c:v>
                </c:pt>
                <c:pt idx="263">
                  <c:v>42390</c:v>
                </c:pt>
                <c:pt idx="264">
                  <c:v>42391</c:v>
                </c:pt>
                <c:pt idx="265">
                  <c:v>42394</c:v>
                </c:pt>
                <c:pt idx="266">
                  <c:v>42395</c:v>
                </c:pt>
                <c:pt idx="267">
                  <c:v>42396</c:v>
                </c:pt>
                <c:pt idx="268">
                  <c:v>42397</c:v>
                </c:pt>
                <c:pt idx="269">
                  <c:v>42398</c:v>
                </c:pt>
                <c:pt idx="270">
                  <c:v>42401</c:v>
                </c:pt>
                <c:pt idx="271">
                  <c:v>42402</c:v>
                </c:pt>
                <c:pt idx="272">
                  <c:v>42403</c:v>
                </c:pt>
                <c:pt idx="273">
                  <c:v>42404</c:v>
                </c:pt>
                <c:pt idx="274">
                  <c:v>42405</c:v>
                </c:pt>
                <c:pt idx="275">
                  <c:v>42410</c:v>
                </c:pt>
                <c:pt idx="276">
                  <c:v>42411</c:v>
                </c:pt>
                <c:pt idx="277">
                  <c:v>42412</c:v>
                </c:pt>
                <c:pt idx="278">
                  <c:v>42415</c:v>
                </c:pt>
                <c:pt idx="279">
                  <c:v>42416</c:v>
                </c:pt>
                <c:pt idx="280">
                  <c:v>42417</c:v>
                </c:pt>
                <c:pt idx="281">
                  <c:v>42418</c:v>
                </c:pt>
                <c:pt idx="282">
                  <c:v>42419</c:v>
                </c:pt>
                <c:pt idx="283">
                  <c:v>42422</c:v>
                </c:pt>
                <c:pt idx="284">
                  <c:v>42423</c:v>
                </c:pt>
                <c:pt idx="285">
                  <c:v>42424</c:v>
                </c:pt>
                <c:pt idx="286">
                  <c:v>42425</c:v>
                </c:pt>
                <c:pt idx="287">
                  <c:v>42426</c:v>
                </c:pt>
                <c:pt idx="288">
                  <c:v>42429</c:v>
                </c:pt>
                <c:pt idx="289">
                  <c:v>42430</c:v>
                </c:pt>
                <c:pt idx="290">
                  <c:v>42431</c:v>
                </c:pt>
                <c:pt idx="291">
                  <c:v>42432</c:v>
                </c:pt>
                <c:pt idx="292">
                  <c:v>42433</c:v>
                </c:pt>
                <c:pt idx="293">
                  <c:v>42436</c:v>
                </c:pt>
                <c:pt idx="294">
                  <c:v>42437</c:v>
                </c:pt>
                <c:pt idx="295">
                  <c:v>42438</c:v>
                </c:pt>
                <c:pt idx="296">
                  <c:v>42439</c:v>
                </c:pt>
                <c:pt idx="297">
                  <c:v>42440</c:v>
                </c:pt>
                <c:pt idx="298">
                  <c:v>42443</c:v>
                </c:pt>
                <c:pt idx="299">
                  <c:v>42444</c:v>
                </c:pt>
                <c:pt idx="300">
                  <c:v>42445</c:v>
                </c:pt>
                <c:pt idx="301">
                  <c:v>42446</c:v>
                </c:pt>
                <c:pt idx="302">
                  <c:v>42447</c:v>
                </c:pt>
                <c:pt idx="303">
                  <c:v>42450</c:v>
                </c:pt>
                <c:pt idx="304">
                  <c:v>42451</c:v>
                </c:pt>
                <c:pt idx="305">
                  <c:v>42452</c:v>
                </c:pt>
                <c:pt idx="306">
                  <c:v>42453</c:v>
                </c:pt>
                <c:pt idx="307">
                  <c:v>42457</c:v>
                </c:pt>
                <c:pt idx="308">
                  <c:v>42458</c:v>
                </c:pt>
                <c:pt idx="309">
                  <c:v>42459</c:v>
                </c:pt>
                <c:pt idx="310">
                  <c:v>42460</c:v>
                </c:pt>
                <c:pt idx="311">
                  <c:v>42461</c:v>
                </c:pt>
                <c:pt idx="312">
                  <c:v>42464</c:v>
                </c:pt>
                <c:pt idx="313">
                  <c:v>42465</c:v>
                </c:pt>
                <c:pt idx="314">
                  <c:v>42466</c:v>
                </c:pt>
                <c:pt idx="315">
                  <c:v>42467</c:v>
                </c:pt>
                <c:pt idx="316">
                  <c:v>42468</c:v>
                </c:pt>
                <c:pt idx="317">
                  <c:v>42471</c:v>
                </c:pt>
                <c:pt idx="318">
                  <c:v>42472</c:v>
                </c:pt>
                <c:pt idx="319">
                  <c:v>42473</c:v>
                </c:pt>
                <c:pt idx="320">
                  <c:v>42474</c:v>
                </c:pt>
                <c:pt idx="321">
                  <c:v>42475</c:v>
                </c:pt>
                <c:pt idx="322">
                  <c:v>42478</c:v>
                </c:pt>
                <c:pt idx="323">
                  <c:v>42479</c:v>
                </c:pt>
                <c:pt idx="324">
                  <c:v>42480</c:v>
                </c:pt>
                <c:pt idx="325">
                  <c:v>42481</c:v>
                </c:pt>
                <c:pt idx="326">
                  <c:v>42482</c:v>
                </c:pt>
                <c:pt idx="327">
                  <c:v>42485</c:v>
                </c:pt>
                <c:pt idx="328">
                  <c:v>42486</c:v>
                </c:pt>
                <c:pt idx="329">
                  <c:v>42487</c:v>
                </c:pt>
                <c:pt idx="330">
                  <c:v>42488</c:v>
                </c:pt>
                <c:pt idx="331">
                  <c:v>42489</c:v>
                </c:pt>
                <c:pt idx="332">
                  <c:v>42492</c:v>
                </c:pt>
                <c:pt idx="333">
                  <c:v>42493</c:v>
                </c:pt>
                <c:pt idx="334">
                  <c:v>42494</c:v>
                </c:pt>
                <c:pt idx="335">
                  <c:v>42495</c:v>
                </c:pt>
                <c:pt idx="336">
                  <c:v>42496</c:v>
                </c:pt>
                <c:pt idx="337">
                  <c:v>42499</c:v>
                </c:pt>
                <c:pt idx="338">
                  <c:v>42500</c:v>
                </c:pt>
                <c:pt idx="339">
                  <c:v>42501</c:v>
                </c:pt>
                <c:pt idx="340">
                  <c:v>42502</c:v>
                </c:pt>
                <c:pt idx="341">
                  <c:v>42503</c:v>
                </c:pt>
                <c:pt idx="342">
                  <c:v>42506</c:v>
                </c:pt>
                <c:pt idx="343">
                  <c:v>42507</c:v>
                </c:pt>
                <c:pt idx="344">
                  <c:v>42508</c:v>
                </c:pt>
                <c:pt idx="345">
                  <c:v>42509</c:v>
                </c:pt>
                <c:pt idx="346">
                  <c:v>42510</c:v>
                </c:pt>
                <c:pt idx="347">
                  <c:v>42513</c:v>
                </c:pt>
                <c:pt idx="348">
                  <c:v>42514</c:v>
                </c:pt>
                <c:pt idx="349">
                  <c:v>42515</c:v>
                </c:pt>
                <c:pt idx="350">
                  <c:v>42516</c:v>
                </c:pt>
                <c:pt idx="351">
                  <c:v>42517</c:v>
                </c:pt>
                <c:pt idx="352">
                  <c:v>42521</c:v>
                </c:pt>
                <c:pt idx="353">
                  <c:v>42522</c:v>
                </c:pt>
                <c:pt idx="354">
                  <c:v>42523</c:v>
                </c:pt>
                <c:pt idx="355">
                  <c:v>42524</c:v>
                </c:pt>
                <c:pt idx="356">
                  <c:v>42527</c:v>
                </c:pt>
                <c:pt idx="357">
                  <c:v>42528</c:v>
                </c:pt>
                <c:pt idx="358">
                  <c:v>42529</c:v>
                </c:pt>
                <c:pt idx="359">
                  <c:v>42530</c:v>
                </c:pt>
                <c:pt idx="360">
                  <c:v>42531</c:v>
                </c:pt>
                <c:pt idx="361">
                  <c:v>42534</c:v>
                </c:pt>
                <c:pt idx="362">
                  <c:v>42535</c:v>
                </c:pt>
                <c:pt idx="363">
                  <c:v>42536</c:v>
                </c:pt>
                <c:pt idx="364">
                  <c:v>42537</c:v>
                </c:pt>
                <c:pt idx="365">
                  <c:v>42538</c:v>
                </c:pt>
                <c:pt idx="366">
                  <c:v>42541</c:v>
                </c:pt>
                <c:pt idx="367">
                  <c:v>42542</c:v>
                </c:pt>
                <c:pt idx="368">
                  <c:v>42543</c:v>
                </c:pt>
                <c:pt idx="369">
                  <c:v>42544</c:v>
                </c:pt>
                <c:pt idx="370">
                  <c:v>42545</c:v>
                </c:pt>
                <c:pt idx="371">
                  <c:v>42548</c:v>
                </c:pt>
                <c:pt idx="372">
                  <c:v>42549</c:v>
                </c:pt>
                <c:pt idx="373">
                  <c:v>42550</c:v>
                </c:pt>
                <c:pt idx="374">
                  <c:v>42551</c:v>
                </c:pt>
                <c:pt idx="375">
                  <c:v>42552</c:v>
                </c:pt>
                <c:pt idx="376">
                  <c:v>42555</c:v>
                </c:pt>
                <c:pt idx="377">
                  <c:v>42556</c:v>
                </c:pt>
                <c:pt idx="378">
                  <c:v>42557</c:v>
                </c:pt>
                <c:pt idx="379">
                  <c:v>42558</c:v>
                </c:pt>
                <c:pt idx="380">
                  <c:v>42559</c:v>
                </c:pt>
                <c:pt idx="381">
                  <c:v>42562</c:v>
                </c:pt>
                <c:pt idx="382">
                  <c:v>42563</c:v>
                </c:pt>
                <c:pt idx="383">
                  <c:v>42564</c:v>
                </c:pt>
                <c:pt idx="384">
                  <c:v>42565</c:v>
                </c:pt>
                <c:pt idx="385">
                  <c:v>42566</c:v>
                </c:pt>
                <c:pt idx="386">
                  <c:v>42569</c:v>
                </c:pt>
                <c:pt idx="387">
                  <c:v>42570</c:v>
                </c:pt>
                <c:pt idx="388">
                  <c:v>42571</c:v>
                </c:pt>
                <c:pt idx="389">
                  <c:v>42572</c:v>
                </c:pt>
                <c:pt idx="390">
                  <c:v>42573</c:v>
                </c:pt>
                <c:pt idx="391">
                  <c:v>42576</c:v>
                </c:pt>
                <c:pt idx="392">
                  <c:v>42577</c:v>
                </c:pt>
                <c:pt idx="393">
                  <c:v>42578</c:v>
                </c:pt>
                <c:pt idx="394">
                  <c:v>42579</c:v>
                </c:pt>
                <c:pt idx="395">
                  <c:v>42580</c:v>
                </c:pt>
                <c:pt idx="396">
                  <c:v>42583</c:v>
                </c:pt>
                <c:pt idx="397">
                  <c:v>42584</c:v>
                </c:pt>
                <c:pt idx="398">
                  <c:v>42585</c:v>
                </c:pt>
                <c:pt idx="399">
                  <c:v>42586</c:v>
                </c:pt>
                <c:pt idx="400">
                  <c:v>42587</c:v>
                </c:pt>
                <c:pt idx="401">
                  <c:v>42590</c:v>
                </c:pt>
                <c:pt idx="402">
                  <c:v>42591</c:v>
                </c:pt>
                <c:pt idx="403">
                  <c:v>42592</c:v>
                </c:pt>
                <c:pt idx="404">
                  <c:v>42593</c:v>
                </c:pt>
                <c:pt idx="405">
                  <c:v>42594</c:v>
                </c:pt>
                <c:pt idx="406">
                  <c:v>42597</c:v>
                </c:pt>
                <c:pt idx="407">
                  <c:v>42598</c:v>
                </c:pt>
                <c:pt idx="408">
                  <c:v>42599</c:v>
                </c:pt>
                <c:pt idx="409">
                  <c:v>42600</c:v>
                </c:pt>
                <c:pt idx="410">
                  <c:v>42601</c:v>
                </c:pt>
                <c:pt idx="411">
                  <c:v>42604</c:v>
                </c:pt>
                <c:pt idx="412">
                  <c:v>42605</c:v>
                </c:pt>
                <c:pt idx="413">
                  <c:v>42606</c:v>
                </c:pt>
                <c:pt idx="414">
                  <c:v>42607</c:v>
                </c:pt>
                <c:pt idx="415">
                  <c:v>42608</c:v>
                </c:pt>
                <c:pt idx="416">
                  <c:v>42611</c:v>
                </c:pt>
                <c:pt idx="417">
                  <c:v>42612</c:v>
                </c:pt>
                <c:pt idx="418">
                  <c:v>42613</c:v>
                </c:pt>
                <c:pt idx="419">
                  <c:v>42614</c:v>
                </c:pt>
                <c:pt idx="420">
                  <c:v>42615</c:v>
                </c:pt>
                <c:pt idx="421">
                  <c:v>42618</c:v>
                </c:pt>
                <c:pt idx="422">
                  <c:v>42619</c:v>
                </c:pt>
                <c:pt idx="423">
                  <c:v>42620</c:v>
                </c:pt>
                <c:pt idx="424">
                  <c:v>42621</c:v>
                </c:pt>
                <c:pt idx="425">
                  <c:v>42622</c:v>
                </c:pt>
                <c:pt idx="426">
                  <c:v>42625</c:v>
                </c:pt>
                <c:pt idx="427">
                  <c:v>42626</c:v>
                </c:pt>
                <c:pt idx="428">
                  <c:v>42627</c:v>
                </c:pt>
                <c:pt idx="429">
                  <c:v>42628</c:v>
                </c:pt>
                <c:pt idx="430">
                  <c:v>42629</c:v>
                </c:pt>
                <c:pt idx="431">
                  <c:v>42632</c:v>
                </c:pt>
                <c:pt idx="432">
                  <c:v>42633</c:v>
                </c:pt>
                <c:pt idx="433">
                  <c:v>42634</c:v>
                </c:pt>
                <c:pt idx="434">
                  <c:v>42635</c:v>
                </c:pt>
                <c:pt idx="435">
                  <c:v>42636</c:v>
                </c:pt>
                <c:pt idx="436">
                  <c:v>42639</c:v>
                </c:pt>
                <c:pt idx="437">
                  <c:v>42640</c:v>
                </c:pt>
                <c:pt idx="438">
                  <c:v>42641</c:v>
                </c:pt>
                <c:pt idx="439">
                  <c:v>42642</c:v>
                </c:pt>
                <c:pt idx="440">
                  <c:v>42643</c:v>
                </c:pt>
                <c:pt idx="441">
                  <c:v>42646</c:v>
                </c:pt>
                <c:pt idx="442">
                  <c:v>42647</c:v>
                </c:pt>
                <c:pt idx="443">
                  <c:v>42648</c:v>
                </c:pt>
                <c:pt idx="444">
                  <c:v>42649</c:v>
                </c:pt>
                <c:pt idx="445">
                  <c:v>42650</c:v>
                </c:pt>
                <c:pt idx="446">
                  <c:v>42653</c:v>
                </c:pt>
                <c:pt idx="447">
                  <c:v>42654</c:v>
                </c:pt>
                <c:pt idx="448">
                  <c:v>42655</c:v>
                </c:pt>
                <c:pt idx="449">
                  <c:v>42656</c:v>
                </c:pt>
                <c:pt idx="450">
                  <c:v>42657</c:v>
                </c:pt>
                <c:pt idx="451">
                  <c:v>42660</c:v>
                </c:pt>
                <c:pt idx="452">
                  <c:v>42661</c:v>
                </c:pt>
                <c:pt idx="453">
                  <c:v>42662</c:v>
                </c:pt>
                <c:pt idx="454">
                  <c:v>42663</c:v>
                </c:pt>
                <c:pt idx="455">
                  <c:v>42664</c:v>
                </c:pt>
                <c:pt idx="456">
                  <c:v>42667</c:v>
                </c:pt>
                <c:pt idx="457">
                  <c:v>42668</c:v>
                </c:pt>
                <c:pt idx="458">
                  <c:v>42669</c:v>
                </c:pt>
                <c:pt idx="459">
                  <c:v>42670</c:v>
                </c:pt>
                <c:pt idx="460">
                  <c:v>42671</c:v>
                </c:pt>
                <c:pt idx="461">
                  <c:v>42674</c:v>
                </c:pt>
                <c:pt idx="462">
                  <c:v>42675</c:v>
                </c:pt>
                <c:pt idx="463">
                  <c:v>42676</c:v>
                </c:pt>
                <c:pt idx="464">
                  <c:v>42677</c:v>
                </c:pt>
                <c:pt idx="465">
                  <c:v>42678</c:v>
                </c:pt>
              </c:numCache>
            </c:numRef>
          </c:cat>
          <c:val>
            <c:numRef>
              <c:f>Platts!#REF!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3-477E-96D2-D5C6344AC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76256"/>
        <c:axId val="55680608"/>
      </c:lineChart>
      <c:dateAx>
        <c:axId val="5567625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55680608"/>
        <c:crosses val="autoZero"/>
        <c:auto val="0"/>
        <c:lblOffset val="100"/>
        <c:baseTimeUnit val="days"/>
      </c:dateAx>
      <c:valAx>
        <c:axId val="55680608"/>
        <c:scaling>
          <c:orientation val="minMax"/>
          <c:max val="12.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crossAx val="55676256"/>
        <c:crosses val="autoZero"/>
        <c:crossBetween val="between"/>
        <c:majorUnit val="2.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Platts!$B$555:$B$2654</c:f>
              <c:numCache>
                <c:formatCode>[$-409]d\-mmm\-yy;@</c:formatCode>
                <c:ptCount val="2100"/>
                <c:pt idx="0">
                  <c:v>40452</c:v>
                </c:pt>
                <c:pt idx="1">
                  <c:v>40455</c:v>
                </c:pt>
                <c:pt idx="2">
                  <c:v>40456</c:v>
                </c:pt>
                <c:pt idx="3">
                  <c:v>40457</c:v>
                </c:pt>
                <c:pt idx="4">
                  <c:v>40458</c:v>
                </c:pt>
                <c:pt idx="5">
                  <c:v>40459</c:v>
                </c:pt>
                <c:pt idx="6">
                  <c:v>40462</c:v>
                </c:pt>
                <c:pt idx="7">
                  <c:v>40463</c:v>
                </c:pt>
                <c:pt idx="8">
                  <c:v>40464</c:v>
                </c:pt>
                <c:pt idx="9">
                  <c:v>40465</c:v>
                </c:pt>
                <c:pt idx="10">
                  <c:v>40466</c:v>
                </c:pt>
                <c:pt idx="11">
                  <c:v>40469</c:v>
                </c:pt>
                <c:pt idx="12">
                  <c:v>40470</c:v>
                </c:pt>
                <c:pt idx="13">
                  <c:v>40471</c:v>
                </c:pt>
                <c:pt idx="14">
                  <c:v>40472</c:v>
                </c:pt>
                <c:pt idx="15">
                  <c:v>40473</c:v>
                </c:pt>
                <c:pt idx="16">
                  <c:v>40476</c:v>
                </c:pt>
                <c:pt idx="17">
                  <c:v>40477</c:v>
                </c:pt>
                <c:pt idx="18">
                  <c:v>40478</c:v>
                </c:pt>
                <c:pt idx="19">
                  <c:v>40479</c:v>
                </c:pt>
                <c:pt idx="20">
                  <c:v>40480</c:v>
                </c:pt>
                <c:pt idx="21">
                  <c:v>40483</c:v>
                </c:pt>
                <c:pt idx="22">
                  <c:v>40484</c:v>
                </c:pt>
                <c:pt idx="23">
                  <c:v>40485</c:v>
                </c:pt>
                <c:pt idx="24">
                  <c:v>40486</c:v>
                </c:pt>
                <c:pt idx="25">
                  <c:v>40487</c:v>
                </c:pt>
                <c:pt idx="26">
                  <c:v>40490</c:v>
                </c:pt>
                <c:pt idx="27">
                  <c:v>40491</c:v>
                </c:pt>
                <c:pt idx="28">
                  <c:v>40492</c:v>
                </c:pt>
                <c:pt idx="29">
                  <c:v>40493</c:v>
                </c:pt>
                <c:pt idx="30">
                  <c:v>40494</c:v>
                </c:pt>
                <c:pt idx="31">
                  <c:v>40497</c:v>
                </c:pt>
                <c:pt idx="32">
                  <c:v>40498</c:v>
                </c:pt>
                <c:pt idx="33">
                  <c:v>40499</c:v>
                </c:pt>
                <c:pt idx="34">
                  <c:v>40500</c:v>
                </c:pt>
                <c:pt idx="35">
                  <c:v>40501</c:v>
                </c:pt>
                <c:pt idx="36">
                  <c:v>40504</c:v>
                </c:pt>
                <c:pt idx="37">
                  <c:v>40505</c:v>
                </c:pt>
                <c:pt idx="38">
                  <c:v>40506</c:v>
                </c:pt>
                <c:pt idx="39">
                  <c:v>40507</c:v>
                </c:pt>
                <c:pt idx="40">
                  <c:v>40508</c:v>
                </c:pt>
                <c:pt idx="41">
                  <c:v>40511</c:v>
                </c:pt>
                <c:pt idx="42">
                  <c:v>40512</c:v>
                </c:pt>
                <c:pt idx="43">
                  <c:v>40513</c:v>
                </c:pt>
                <c:pt idx="44">
                  <c:v>40514</c:v>
                </c:pt>
                <c:pt idx="45">
                  <c:v>40515</c:v>
                </c:pt>
                <c:pt idx="46">
                  <c:v>40518</c:v>
                </c:pt>
                <c:pt idx="47">
                  <c:v>40519</c:v>
                </c:pt>
                <c:pt idx="48">
                  <c:v>40520</c:v>
                </c:pt>
                <c:pt idx="49">
                  <c:v>40521</c:v>
                </c:pt>
                <c:pt idx="50">
                  <c:v>40522</c:v>
                </c:pt>
                <c:pt idx="51">
                  <c:v>40525</c:v>
                </c:pt>
                <c:pt idx="52">
                  <c:v>40526</c:v>
                </c:pt>
                <c:pt idx="53">
                  <c:v>40527</c:v>
                </c:pt>
                <c:pt idx="54">
                  <c:v>40528</c:v>
                </c:pt>
                <c:pt idx="55">
                  <c:v>40529</c:v>
                </c:pt>
                <c:pt idx="56">
                  <c:v>40532</c:v>
                </c:pt>
                <c:pt idx="57">
                  <c:v>40533</c:v>
                </c:pt>
                <c:pt idx="58">
                  <c:v>40534</c:v>
                </c:pt>
                <c:pt idx="59">
                  <c:v>40535</c:v>
                </c:pt>
                <c:pt idx="60">
                  <c:v>40539</c:v>
                </c:pt>
                <c:pt idx="61">
                  <c:v>40540</c:v>
                </c:pt>
                <c:pt idx="62">
                  <c:v>40541</c:v>
                </c:pt>
                <c:pt idx="63">
                  <c:v>40542</c:v>
                </c:pt>
                <c:pt idx="64">
                  <c:v>40543</c:v>
                </c:pt>
                <c:pt idx="65">
                  <c:v>40546</c:v>
                </c:pt>
                <c:pt idx="66">
                  <c:v>40547</c:v>
                </c:pt>
                <c:pt idx="67">
                  <c:v>40548</c:v>
                </c:pt>
                <c:pt idx="68">
                  <c:v>40549</c:v>
                </c:pt>
                <c:pt idx="69">
                  <c:v>40550</c:v>
                </c:pt>
                <c:pt idx="70">
                  <c:v>40553</c:v>
                </c:pt>
                <c:pt idx="71">
                  <c:v>40554</c:v>
                </c:pt>
                <c:pt idx="72">
                  <c:v>40555</c:v>
                </c:pt>
                <c:pt idx="73">
                  <c:v>40556</c:v>
                </c:pt>
                <c:pt idx="74">
                  <c:v>40557</c:v>
                </c:pt>
                <c:pt idx="75">
                  <c:v>40560</c:v>
                </c:pt>
                <c:pt idx="76">
                  <c:v>40561</c:v>
                </c:pt>
                <c:pt idx="77">
                  <c:v>40562</c:v>
                </c:pt>
                <c:pt idx="78">
                  <c:v>40563</c:v>
                </c:pt>
                <c:pt idx="79">
                  <c:v>40564</c:v>
                </c:pt>
                <c:pt idx="80">
                  <c:v>40567</c:v>
                </c:pt>
                <c:pt idx="81">
                  <c:v>40568</c:v>
                </c:pt>
                <c:pt idx="82">
                  <c:v>40569</c:v>
                </c:pt>
                <c:pt idx="83">
                  <c:v>40570</c:v>
                </c:pt>
                <c:pt idx="84">
                  <c:v>40571</c:v>
                </c:pt>
                <c:pt idx="85">
                  <c:v>40574</c:v>
                </c:pt>
                <c:pt idx="86">
                  <c:v>40575</c:v>
                </c:pt>
                <c:pt idx="87">
                  <c:v>40576</c:v>
                </c:pt>
                <c:pt idx="88">
                  <c:v>40577</c:v>
                </c:pt>
                <c:pt idx="89">
                  <c:v>40578</c:v>
                </c:pt>
                <c:pt idx="90">
                  <c:v>40581</c:v>
                </c:pt>
                <c:pt idx="91">
                  <c:v>40582</c:v>
                </c:pt>
                <c:pt idx="92">
                  <c:v>40583</c:v>
                </c:pt>
                <c:pt idx="93">
                  <c:v>40584</c:v>
                </c:pt>
                <c:pt idx="94">
                  <c:v>40585</c:v>
                </c:pt>
                <c:pt idx="95">
                  <c:v>40588</c:v>
                </c:pt>
                <c:pt idx="96">
                  <c:v>40589</c:v>
                </c:pt>
                <c:pt idx="97">
                  <c:v>40590</c:v>
                </c:pt>
                <c:pt idx="98">
                  <c:v>40591</c:v>
                </c:pt>
                <c:pt idx="99">
                  <c:v>40592</c:v>
                </c:pt>
                <c:pt idx="100">
                  <c:v>40595</c:v>
                </c:pt>
                <c:pt idx="101">
                  <c:v>40596</c:v>
                </c:pt>
                <c:pt idx="102">
                  <c:v>40597</c:v>
                </c:pt>
                <c:pt idx="103">
                  <c:v>40598</c:v>
                </c:pt>
                <c:pt idx="104">
                  <c:v>40599</c:v>
                </c:pt>
                <c:pt idx="105">
                  <c:v>40602</c:v>
                </c:pt>
                <c:pt idx="106">
                  <c:v>40603</c:v>
                </c:pt>
                <c:pt idx="107">
                  <c:v>40604</c:v>
                </c:pt>
                <c:pt idx="108">
                  <c:v>40605</c:v>
                </c:pt>
                <c:pt idx="109">
                  <c:v>40609</c:v>
                </c:pt>
                <c:pt idx="110">
                  <c:v>40610</c:v>
                </c:pt>
                <c:pt idx="111">
                  <c:v>40611</c:v>
                </c:pt>
                <c:pt idx="112">
                  <c:v>40612</c:v>
                </c:pt>
                <c:pt idx="113">
                  <c:v>40613</c:v>
                </c:pt>
                <c:pt idx="114">
                  <c:v>40616</c:v>
                </c:pt>
                <c:pt idx="115">
                  <c:v>40617</c:v>
                </c:pt>
                <c:pt idx="116">
                  <c:v>40618</c:v>
                </c:pt>
                <c:pt idx="117">
                  <c:v>40619</c:v>
                </c:pt>
                <c:pt idx="118">
                  <c:v>40620</c:v>
                </c:pt>
                <c:pt idx="119">
                  <c:v>40623</c:v>
                </c:pt>
                <c:pt idx="120">
                  <c:v>40624</c:v>
                </c:pt>
                <c:pt idx="121">
                  <c:v>40625</c:v>
                </c:pt>
                <c:pt idx="122">
                  <c:v>40626</c:v>
                </c:pt>
                <c:pt idx="123">
                  <c:v>40627</c:v>
                </c:pt>
                <c:pt idx="124">
                  <c:v>40630</c:v>
                </c:pt>
                <c:pt idx="125">
                  <c:v>40631</c:v>
                </c:pt>
                <c:pt idx="126">
                  <c:v>40632</c:v>
                </c:pt>
                <c:pt idx="127">
                  <c:v>40633</c:v>
                </c:pt>
                <c:pt idx="128">
                  <c:v>40634</c:v>
                </c:pt>
                <c:pt idx="129">
                  <c:v>40637</c:v>
                </c:pt>
                <c:pt idx="130">
                  <c:v>40638</c:v>
                </c:pt>
                <c:pt idx="131">
                  <c:v>40639</c:v>
                </c:pt>
                <c:pt idx="132">
                  <c:v>40640</c:v>
                </c:pt>
                <c:pt idx="133">
                  <c:v>40641</c:v>
                </c:pt>
                <c:pt idx="134">
                  <c:v>40644</c:v>
                </c:pt>
                <c:pt idx="135">
                  <c:v>40645</c:v>
                </c:pt>
                <c:pt idx="136">
                  <c:v>40646</c:v>
                </c:pt>
                <c:pt idx="137">
                  <c:v>40647</c:v>
                </c:pt>
                <c:pt idx="138">
                  <c:v>40648</c:v>
                </c:pt>
                <c:pt idx="139">
                  <c:v>40651</c:v>
                </c:pt>
                <c:pt idx="140">
                  <c:v>40652</c:v>
                </c:pt>
                <c:pt idx="141">
                  <c:v>40653</c:v>
                </c:pt>
                <c:pt idx="142">
                  <c:v>40658</c:v>
                </c:pt>
                <c:pt idx="143">
                  <c:v>40659</c:v>
                </c:pt>
                <c:pt idx="144">
                  <c:v>40660</c:v>
                </c:pt>
                <c:pt idx="145">
                  <c:v>40661</c:v>
                </c:pt>
                <c:pt idx="146">
                  <c:v>40662</c:v>
                </c:pt>
                <c:pt idx="147">
                  <c:v>40665</c:v>
                </c:pt>
                <c:pt idx="148">
                  <c:v>40666</c:v>
                </c:pt>
                <c:pt idx="149">
                  <c:v>40669</c:v>
                </c:pt>
                <c:pt idx="150">
                  <c:v>40672</c:v>
                </c:pt>
                <c:pt idx="151">
                  <c:v>40673</c:v>
                </c:pt>
                <c:pt idx="152">
                  <c:v>40674</c:v>
                </c:pt>
                <c:pt idx="153">
                  <c:v>40675</c:v>
                </c:pt>
                <c:pt idx="154">
                  <c:v>40676</c:v>
                </c:pt>
                <c:pt idx="155">
                  <c:v>40679</c:v>
                </c:pt>
                <c:pt idx="156">
                  <c:v>40680</c:v>
                </c:pt>
                <c:pt idx="157">
                  <c:v>40681</c:v>
                </c:pt>
                <c:pt idx="158">
                  <c:v>40682</c:v>
                </c:pt>
                <c:pt idx="159">
                  <c:v>40683</c:v>
                </c:pt>
                <c:pt idx="160">
                  <c:v>40686</c:v>
                </c:pt>
                <c:pt idx="161">
                  <c:v>40687</c:v>
                </c:pt>
                <c:pt idx="162">
                  <c:v>40688</c:v>
                </c:pt>
                <c:pt idx="163">
                  <c:v>40689</c:v>
                </c:pt>
                <c:pt idx="164">
                  <c:v>40690</c:v>
                </c:pt>
                <c:pt idx="165">
                  <c:v>40693</c:v>
                </c:pt>
                <c:pt idx="166">
                  <c:v>40694</c:v>
                </c:pt>
                <c:pt idx="167">
                  <c:v>40695</c:v>
                </c:pt>
                <c:pt idx="168">
                  <c:v>40696</c:v>
                </c:pt>
                <c:pt idx="169">
                  <c:v>40697</c:v>
                </c:pt>
                <c:pt idx="170">
                  <c:v>40700</c:v>
                </c:pt>
                <c:pt idx="171">
                  <c:v>40701</c:v>
                </c:pt>
                <c:pt idx="172">
                  <c:v>40702</c:v>
                </c:pt>
                <c:pt idx="173">
                  <c:v>40703</c:v>
                </c:pt>
                <c:pt idx="174">
                  <c:v>40704</c:v>
                </c:pt>
                <c:pt idx="175">
                  <c:v>40707</c:v>
                </c:pt>
                <c:pt idx="176">
                  <c:v>40708</c:v>
                </c:pt>
                <c:pt idx="177">
                  <c:v>40709</c:v>
                </c:pt>
                <c:pt idx="178">
                  <c:v>40710</c:v>
                </c:pt>
                <c:pt idx="179">
                  <c:v>40711</c:v>
                </c:pt>
                <c:pt idx="180">
                  <c:v>40714</c:v>
                </c:pt>
                <c:pt idx="181">
                  <c:v>40715</c:v>
                </c:pt>
                <c:pt idx="182">
                  <c:v>40716</c:v>
                </c:pt>
                <c:pt idx="183">
                  <c:v>40717</c:v>
                </c:pt>
                <c:pt idx="184">
                  <c:v>40718</c:v>
                </c:pt>
                <c:pt idx="185">
                  <c:v>40721</c:v>
                </c:pt>
                <c:pt idx="186">
                  <c:v>40722</c:v>
                </c:pt>
                <c:pt idx="187">
                  <c:v>40723</c:v>
                </c:pt>
                <c:pt idx="188">
                  <c:v>40724</c:v>
                </c:pt>
                <c:pt idx="189">
                  <c:v>40725</c:v>
                </c:pt>
                <c:pt idx="190">
                  <c:v>40728</c:v>
                </c:pt>
                <c:pt idx="191">
                  <c:v>40729</c:v>
                </c:pt>
                <c:pt idx="192">
                  <c:v>40730</c:v>
                </c:pt>
                <c:pt idx="193">
                  <c:v>40731</c:v>
                </c:pt>
                <c:pt idx="194">
                  <c:v>40732</c:v>
                </c:pt>
                <c:pt idx="195">
                  <c:v>40735</c:v>
                </c:pt>
                <c:pt idx="196">
                  <c:v>40736</c:v>
                </c:pt>
                <c:pt idx="197">
                  <c:v>40737</c:v>
                </c:pt>
                <c:pt idx="198">
                  <c:v>40738</c:v>
                </c:pt>
                <c:pt idx="199">
                  <c:v>40739</c:v>
                </c:pt>
                <c:pt idx="200">
                  <c:v>40742</c:v>
                </c:pt>
                <c:pt idx="201">
                  <c:v>40743</c:v>
                </c:pt>
                <c:pt idx="202">
                  <c:v>40744</c:v>
                </c:pt>
                <c:pt idx="203">
                  <c:v>40745</c:v>
                </c:pt>
                <c:pt idx="204">
                  <c:v>40746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40756</c:v>
                </c:pt>
                <c:pt idx="211">
                  <c:v>40757</c:v>
                </c:pt>
                <c:pt idx="212">
                  <c:v>40758</c:v>
                </c:pt>
                <c:pt idx="213">
                  <c:v>40759</c:v>
                </c:pt>
                <c:pt idx="214">
                  <c:v>40760</c:v>
                </c:pt>
                <c:pt idx="215">
                  <c:v>40763</c:v>
                </c:pt>
                <c:pt idx="216">
                  <c:v>40765</c:v>
                </c:pt>
                <c:pt idx="217">
                  <c:v>40766</c:v>
                </c:pt>
                <c:pt idx="218">
                  <c:v>40767</c:v>
                </c:pt>
                <c:pt idx="219">
                  <c:v>40770</c:v>
                </c:pt>
                <c:pt idx="220">
                  <c:v>40771</c:v>
                </c:pt>
                <c:pt idx="221">
                  <c:v>40772</c:v>
                </c:pt>
                <c:pt idx="222">
                  <c:v>40773</c:v>
                </c:pt>
                <c:pt idx="223">
                  <c:v>40777</c:v>
                </c:pt>
                <c:pt idx="224">
                  <c:v>40778</c:v>
                </c:pt>
                <c:pt idx="225">
                  <c:v>40779</c:v>
                </c:pt>
                <c:pt idx="226">
                  <c:v>40780</c:v>
                </c:pt>
                <c:pt idx="227">
                  <c:v>40781</c:v>
                </c:pt>
                <c:pt idx="228">
                  <c:v>40784</c:v>
                </c:pt>
                <c:pt idx="229">
                  <c:v>40785</c:v>
                </c:pt>
                <c:pt idx="230">
                  <c:v>40786</c:v>
                </c:pt>
                <c:pt idx="231">
                  <c:v>40787</c:v>
                </c:pt>
                <c:pt idx="232">
                  <c:v>40788</c:v>
                </c:pt>
                <c:pt idx="233">
                  <c:v>40793</c:v>
                </c:pt>
                <c:pt idx="234">
                  <c:v>40795</c:v>
                </c:pt>
                <c:pt idx="235">
                  <c:v>40798</c:v>
                </c:pt>
                <c:pt idx="236">
                  <c:v>40799</c:v>
                </c:pt>
                <c:pt idx="237">
                  <c:v>40800</c:v>
                </c:pt>
                <c:pt idx="238">
                  <c:v>40801</c:v>
                </c:pt>
                <c:pt idx="239">
                  <c:v>40802</c:v>
                </c:pt>
                <c:pt idx="240">
                  <c:v>40805</c:v>
                </c:pt>
                <c:pt idx="241">
                  <c:v>40806</c:v>
                </c:pt>
                <c:pt idx="242">
                  <c:v>40807</c:v>
                </c:pt>
                <c:pt idx="243">
                  <c:v>40808</c:v>
                </c:pt>
                <c:pt idx="244">
                  <c:v>40809</c:v>
                </c:pt>
                <c:pt idx="245">
                  <c:v>40812</c:v>
                </c:pt>
                <c:pt idx="246">
                  <c:v>40813</c:v>
                </c:pt>
                <c:pt idx="247">
                  <c:v>40814</c:v>
                </c:pt>
                <c:pt idx="248">
                  <c:v>40815</c:v>
                </c:pt>
                <c:pt idx="249">
                  <c:v>40816</c:v>
                </c:pt>
                <c:pt idx="250">
                  <c:v>40819</c:v>
                </c:pt>
                <c:pt idx="251">
                  <c:v>40820</c:v>
                </c:pt>
                <c:pt idx="252">
                  <c:v>40821</c:v>
                </c:pt>
                <c:pt idx="253">
                  <c:v>40822</c:v>
                </c:pt>
                <c:pt idx="254">
                  <c:v>40823</c:v>
                </c:pt>
                <c:pt idx="255">
                  <c:v>40826</c:v>
                </c:pt>
                <c:pt idx="256">
                  <c:v>40827</c:v>
                </c:pt>
                <c:pt idx="257">
                  <c:v>40828</c:v>
                </c:pt>
                <c:pt idx="258">
                  <c:v>40829</c:v>
                </c:pt>
                <c:pt idx="259">
                  <c:v>40830</c:v>
                </c:pt>
                <c:pt idx="260">
                  <c:v>40833</c:v>
                </c:pt>
                <c:pt idx="261">
                  <c:v>40834</c:v>
                </c:pt>
                <c:pt idx="262">
                  <c:v>40835</c:v>
                </c:pt>
                <c:pt idx="263">
                  <c:v>40836</c:v>
                </c:pt>
                <c:pt idx="264">
                  <c:v>40837</c:v>
                </c:pt>
                <c:pt idx="265">
                  <c:v>40840</c:v>
                </c:pt>
                <c:pt idx="266">
                  <c:v>40841</c:v>
                </c:pt>
                <c:pt idx="267">
                  <c:v>40843</c:v>
                </c:pt>
                <c:pt idx="268">
                  <c:v>40844</c:v>
                </c:pt>
                <c:pt idx="269">
                  <c:v>40847</c:v>
                </c:pt>
                <c:pt idx="270">
                  <c:v>40848</c:v>
                </c:pt>
                <c:pt idx="271">
                  <c:v>40849</c:v>
                </c:pt>
                <c:pt idx="272">
                  <c:v>40850</c:v>
                </c:pt>
                <c:pt idx="273">
                  <c:v>40851</c:v>
                </c:pt>
                <c:pt idx="274">
                  <c:v>40855</c:v>
                </c:pt>
                <c:pt idx="275">
                  <c:v>40856</c:v>
                </c:pt>
                <c:pt idx="276">
                  <c:v>40857</c:v>
                </c:pt>
                <c:pt idx="277">
                  <c:v>40858</c:v>
                </c:pt>
                <c:pt idx="278">
                  <c:v>40861</c:v>
                </c:pt>
                <c:pt idx="279">
                  <c:v>40863</c:v>
                </c:pt>
                <c:pt idx="280">
                  <c:v>40864</c:v>
                </c:pt>
                <c:pt idx="281">
                  <c:v>40865</c:v>
                </c:pt>
                <c:pt idx="282">
                  <c:v>40868</c:v>
                </c:pt>
                <c:pt idx="283">
                  <c:v>40869</c:v>
                </c:pt>
                <c:pt idx="284">
                  <c:v>40870</c:v>
                </c:pt>
                <c:pt idx="285">
                  <c:v>40875</c:v>
                </c:pt>
                <c:pt idx="286">
                  <c:v>40876</c:v>
                </c:pt>
                <c:pt idx="287">
                  <c:v>40877</c:v>
                </c:pt>
                <c:pt idx="288">
                  <c:v>40878</c:v>
                </c:pt>
                <c:pt idx="289">
                  <c:v>40879</c:v>
                </c:pt>
                <c:pt idx="290">
                  <c:v>40882</c:v>
                </c:pt>
                <c:pt idx="291">
                  <c:v>40883</c:v>
                </c:pt>
                <c:pt idx="292">
                  <c:v>40884</c:v>
                </c:pt>
                <c:pt idx="293">
                  <c:v>40885</c:v>
                </c:pt>
                <c:pt idx="294">
                  <c:v>40886</c:v>
                </c:pt>
                <c:pt idx="295">
                  <c:v>40889</c:v>
                </c:pt>
                <c:pt idx="296">
                  <c:v>40890</c:v>
                </c:pt>
                <c:pt idx="297">
                  <c:v>40891</c:v>
                </c:pt>
                <c:pt idx="298">
                  <c:v>40892</c:v>
                </c:pt>
                <c:pt idx="299">
                  <c:v>40893</c:v>
                </c:pt>
                <c:pt idx="300">
                  <c:v>40896</c:v>
                </c:pt>
                <c:pt idx="301">
                  <c:v>40897</c:v>
                </c:pt>
                <c:pt idx="302">
                  <c:v>40898</c:v>
                </c:pt>
                <c:pt idx="303">
                  <c:v>40899</c:v>
                </c:pt>
                <c:pt idx="304">
                  <c:v>40900</c:v>
                </c:pt>
                <c:pt idx="305">
                  <c:v>40907</c:v>
                </c:pt>
                <c:pt idx="306">
                  <c:v>40911</c:v>
                </c:pt>
                <c:pt idx="307">
                  <c:v>40912</c:v>
                </c:pt>
                <c:pt idx="308">
                  <c:v>40913</c:v>
                </c:pt>
                <c:pt idx="309">
                  <c:v>40914</c:v>
                </c:pt>
                <c:pt idx="310">
                  <c:v>40917</c:v>
                </c:pt>
                <c:pt idx="311">
                  <c:v>40918</c:v>
                </c:pt>
                <c:pt idx="312">
                  <c:v>40919</c:v>
                </c:pt>
                <c:pt idx="313">
                  <c:v>40920</c:v>
                </c:pt>
                <c:pt idx="314">
                  <c:v>40921</c:v>
                </c:pt>
                <c:pt idx="315">
                  <c:v>40925</c:v>
                </c:pt>
                <c:pt idx="316">
                  <c:v>40926</c:v>
                </c:pt>
                <c:pt idx="317">
                  <c:v>40927</c:v>
                </c:pt>
                <c:pt idx="318">
                  <c:v>40928</c:v>
                </c:pt>
                <c:pt idx="319">
                  <c:v>40931</c:v>
                </c:pt>
                <c:pt idx="320">
                  <c:v>40933</c:v>
                </c:pt>
                <c:pt idx="321">
                  <c:v>40934</c:v>
                </c:pt>
                <c:pt idx="322">
                  <c:v>40935</c:v>
                </c:pt>
                <c:pt idx="323">
                  <c:v>40938</c:v>
                </c:pt>
                <c:pt idx="324">
                  <c:v>40939</c:v>
                </c:pt>
                <c:pt idx="325">
                  <c:v>40940</c:v>
                </c:pt>
                <c:pt idx="326">
                  <c:v>40941</c:v>
                </c:pt>
                <c:pt idx="327">
                  <c:v>40942</c:v>
                </c:pt>
                <c:pt idx="328">
                  <c:v>40945</c:v>
                </c:pt>
                <c:pt idx="329">
                  <c:v>40946</c:v>
                </c:pt>
                <c:pt idx="330">
                  <c:v>40947</c:v>
                </c:pt>
                <c:pt idx="331">
                  <c:v>40948</c:v>
                </c:pt>
                <c:pt idx="332">
                  <c:v>40949</c:v>
                </c:pt>
                <c:pt idx="333">
                  <c:v>40952</c:v>
                </c:pt>
                <c:pt idx="334">
                  <c:v>40953</c:v>
                </c:pt>
                <c:pt idx="335">
                  <c:v>40954</c:v>
                </c:pt>
                <c:pt idx="336">
                  <c:v>40955</c:v>
                </c:pt>
                <c:pt idx="337">
                  <c:v>40960</c:v>
                </c:pt>
                <c:pt idx="338">
                  <c:v>40961</c:v>
                </c:pt>
                <c:pt idx="339">
                  <c:v>40962</c:v>
                </c:pt>
                <c:pt idx="340">
                  <c:v>40963</c:v>
                </c:pt>
                <c:pt idx="341">
                  <c:v>40966</c:v>
                </c:pt>
                <c:pt idx="342">
                  <c:v>40967</c:v>
                </c:pt>
                <c:pt idx="343">
                  <c:v>40968</c:v>
                </c:pt>
                <c:pt idx="344">
                  <c:v>40969</c:v>
                </c:pt>
                <c:pt idx="345">
                  <c:v>40970</c:v>
                </c:pt>
                <c:pt idx="346">
                  <c:v>40973</c:v>
                </c:pt>
                <c:pt idx="347">
                  <c:v>40974</c:v>
                </c:pt>
                <c:pt idx="348">
                  <c:v>40975</c:v>
                </c:pt>
                <c:pt idx="349">
                  <c:v>40976</c:v>
                </c:pt>
                <c:pt idx="350">
                  <c:v>40977</c:v>
                </c:pt>
                <c:pt idx="351">
                  <c:v>40980</c:v>
                </c:pt>
                <c:pt idx="352">
                  <c:v>40981</c:v>
                </c:pt>
                <c:pt idx="353">
                  <c:v>40982</c:v>
                </c:pt>
                <c:pt idx="354">
                  <c:v>40983</c:v>
                </c:pt>
                <c:pt idx="355">
                  <c:v>40990</c:v>
                </c:pt>
                <c:pt idx="356">
                  <c:v>40994</c:v>
                </c:pt>
                <c:pt idx="357">
                  <c:v>40995</c:v>
                </c:pt>
                <c:pt idx="358">
                  <c:v>41001</c:v>
                </c:pt>
                <c:pt idx="359">
                  <c:v>41002</c:v>
                </c:pt>
                <c:pt idx="360">
                  <c:v>41008</c:v>
                </c:pt>
                <c:pt idx="361">
                  <c:v>41010</c:v>
                </c:pt>
                <c:pt idx="362">
                  <c:v>41012</c:v>
                </c:pt>
                <c:pt idx="363">
                  <c:v>41015</c:v>
                </c:pt>
                <c:pt idx="364">
                  <c:v>41016</c:v>
                </c:pt>
                <c:pt idx="365">
                  <c:v>41017</c:v>
                </c:pt>
                <c:pt idx="366">
                  <c:v>41018</c:v>
                </c:pt>
                <c:pt idx="367">
                  <c:v>41019</c:v>
                </c:pt>
                <c:pt idx="368">
                  <c:v>41022</c:v>
                </c:pt>
                <c:pt idx="369">
                  <c:v>41023</c:v>
                </c:pt>
                <c:pt idx="370">
                  <c:v>41024</c:v>
                </c:pt>
                <c:pt idx="371">
                  <c:v>41025</c:v>
                </c:pt>
                <c:pt idx="372">
                  <c:v>41026</c:v>
                </c:pt>
                <c:pt idx="373">
                  <c:v>41030</c:v>
                </c:pt>
                <c:pt idx="374">
                  <c:v>41031</c:v>
                </c:pt>
                <c:pt idx="375">
                  <c:v>41032</c:v>
                </c:pt>
                <c:pt idx="376">
                  <c:v>41033</c:v>
                </c:pt>
                <c:pt idx="377">
                  <c:v>41036</c:v>
                </c:pt>
                <c:pt idx="378">
                  <c:v>41037</c:v>
                </c:pt>
                <c:pt idx="379">
                  <c:v>41038</c:v>
                </c:pt>
                <c:pt idx="380">
                  <c:v>41039</c:v>
                </c:pt>
                <c:pt idx="381">
                  <c:v>41040</c:v>
                </c:pt>
                <c:pt idx="382">
                  <c:v>41043</c:v>
                </c:pt>
                <c:pt idx="383">
                  <c:v>41044</c:v>
                </c:pt>
                <c:pt idx="384">
                  <c:v>41045</c:v>
                </c:pt>
                <c:pt idx="385">
                  <c:v>41046</c:v>
                </c:pt>
                <c:pt idx="386">
                  <c:v>41047</c:v>
                </c:pt>
                <c:pt idx="387">
                  <c:v>41050</c:v>
                </c:pt>
                <c:pt idx="388">
                  <c:v>41051</c:v>
                </c:pt>
                <c:pt idx="389">
                  <c:v>41052</c:v>
                </c:pt>
                <c:pt idx="390">
                  <c:v>41053</c:v>
                </c:pt>
                <c:pt idx="391">
                  <c:v>41054</c:v>
                </c:pt>
                <c:pt idx="392">
                  <c:v>41057</c:v>
                </c:pt>
                <c:pt idx="393">
                  <c:v>41058</c:v>
                </c:pt>
                <c:pt idx="394">
                  <c:v>41059</c:v>
                </c:pt>
                <c:pt idx="395">
                  <c:v>41061</c:v>
                </c:pt>
                <c:pt idx="396">
                  <c:v>41064</c:v>
                </c:pt>
                <c:pt idx="397">
                  <c:v>41065</c:v>
                </c:pt>
                <c:pt idx="398">
                  <c:v>41067</c:v>
                </c:pt>
                <c:pt idx="399">
                  <c:v>41068</c:v>
                </c:pt>
                <c:pt idx="400">
                  <c:v>41071</c:v>
                </c:pt>
                <c:pt idx="401">
                  <c:v>41072</c:v>
                </c:pt>
                <c:pt idx="402">
                  <c:v>41073</c:v>
                </c:pt>
                <c:pt idx="403">
                  <c:v>41074</c:v>
                </c:pt>
                <c:pt idx="404">
                  <c:v>41075</c:v>
                </c:pt>
                <c:pt idx="405">
                  <c:v>41078</c:v>
                </c:pt>
                <c:pt idx="406">
                  <c:v>41079</c:v>
                </c:pt>
                <c:pt idx="407">
                  <c:v>41080</c:v>
                </c:pt>
                <c:pt idx="408">
                  <c:v>41081</c:v>
                </c:pt>
                <c:pt idx="409">
                  <c:v>41082</c:v>
                </c:pt>
                <c:pt idx="410">
                  <c:v>41085</c:v>
                </c:pt>
                <c:pt idx="411">
                  <c:v>41086</c:v>
                </c:pt>
                <c:pt idx="412">
                  <c:v>41087</c:v>
                </c:pt>
                <c:pt idx="413">
                  <c:v>41088</c:v>
                </c:pt>
                <c:pt idx="414">
                  <c:v>41089</c:v>
                </c:pt>
                <c:pt idx="415">
                  <c:v>41092</c:v>
                </c:pt>
                <c:pt idx="416">
                  <c:v>41093</c:v>
                </c:pt>
                <c:pt idx="417">
                  <c:v>41094</c:v>
                </c:pt>
                <c:pt idx="418">
                  <c:v>41095</c:v>
                </c:pt>
                <c:pt idx="419">
                  <c:v>41099</c:v>
                </c:pt>
                <c:pt idx="420">
                  <c:v>41100</c:v>
                </c:pt>
                <c:pt idx="421">
                  <c:v>41101</c:v>
                </c:pt>
                <c:pt idx="422">
                  <c:v>41102</c:v>
                </c:pt>
                <c:pt idx="423">
                  <c:v>41103</c:v>
                </c:pt>
                <c:pt idx="424">
                  <c:v>41106</c:v>
                </c:pt>
                <c:pt idx="425">
                  <c:v>41107</c:v>
                </c:pt>
                <c:pt idx="426">
                  <c:v>41108</c:v>
                </c:pt>
                <c:pt idx="427">
                  <c:v>41109</c:v>
                </c:pt>
                <c:pt idx="428">
                  <c:v>41110</c:v>
                </c:pt>
                <c:pt idx="429">
                  <c:v>41113</c:v>
                </c:pt>
                <c:pt idx="430">
                  <c:v>41114</c:v>
                </c:pt>
                <c:pt idx="431">
                  <c:v>41115</c:v>
                </c:pt>
                <c:pt idx="432">
                  <c:v>41116</c:v>
                </c:pt>
                <c:pt idx="433">
                  <c:v>41117</c:v>
                </c:pt>
                <c:pt idx="434">
                  <c:v>41120</c:v>
                </c:pt>
                <c:pt idx="435">
                  <c:v>41121</c:v>
                </c:pt>
                <c:pt idx="436">
                  <c:v>41122</c:v>
                </c:pt>
                <c:pt idx="437">
                  <c:v>41123</c:v>
                </c:pt>
                <c:pt idx="438">
                  <c:v>41124</c:v>
                </c:pt>
                <c:pt idx="439">
                  <c:v>41127</c:v>
                </c:pt>
                <c:pt idx="440">
                  <c:v>41128</c:v>
                </c:pt>
                <c:pt idx="441">
                  <c:v>41129</c:v>
                </c:pt>
                <c:pt idx="442">
                  <c:v>41130</c:v>
                </c:pt>
                <c:pt idx="443">
                  <c:v>41131</c:v>
                </c:pt>
                <c:pt idx="444">
                  <c:v>41134</c:v>
                </c:pt>
                <c:pt idx="445">
                  <c:v>41135</c:v>
                </c:pt>
                <c:pt idx="446">
                  <c:v>41136</c:v>
                </c:pt>
                <c:pt idx="447">
                  <c:v>41137</c:v>
                </c:pt>
                <c:pt idx="448">
                  <c:v>41138</c:v>
                </c:pt>
                <c:pt idx="449">
                  <c:v>41141</c:v>
                </c:pt>
                <c:pt idx="450">
                  <c:v>41142</c:v>
                </c:pt>
                <c:pt idx="451">
                  <c:v>41143</c:v>
                </c:pt>
                <c:pt idx="452">
                  <c:v>41144</c:v>
                </c:pt>
                <c:pt idx="453">
                  <c:v>41145</c:v>
                </c:pt>
                <c:pt idx="454">
                  <c:v>41148</c:v>
                </c:pt>
                <c:pt idx="455">
                  <c:v>41149</c:v>
                </c:pt>
                <c:pt idx="456">
                  <c:v>41150</c:v>
                </c:pt>
                <c:pt idx="457">
                  <c:v>41151</c:v>
                </c:pt>
                <c:pt idx="458">
                  <c:v>41152</c:v>
                </c:pt>
                <c:pt idx="459">
                  <c:v>41156</c:v>
                </c:pt>
                <c:pt idx="460">
                  <c:v>41157</c:v>
                </c:pt>
                <c:pt idx="461">
                  <c:v>41162</c:v>
                </c:pt>
                <c:pt idx="462">
                  <c:v>41163</c:v>
                </c:pt>
                <c:pt idx="463">
                  <c:v>41164</c:v>
                </c:pt>
                <c:pt idx="464">
                  <c:v>41165</c:v>
                </c:pt>
                <c:pt idx="465">
                  <c:v>41166</c:v>
                </c:pt>
                <c:pt idx="466">
                  <c:v>41169</c:v>
                </c:pt>
                <c:pt idx="467">
                  <c:v>41170</c:v>
                </c:pt>
                <c:pt idx="468">
                  <c:v>41171</c:v>
                </c:pt>
                <c:pt idx="469">
                  <c:v>41172</c:v>
                </c:pt>
                <c:pt idx="470">
                  <c:v>41173</c:v>
                </c:pt>
                <c:pt idx="471">
                  <c:v>41176</c:v>
                </c:pt>
                <c:pt idx="472">
                  <c:v>41177</c:v>
                </c:pt>
                <c:pt idx="473">
                  <c:v>41178</c:v>
                </c:pt>
                <c:pt idx="474">
                  <c:v>41179</c:v>
                </c:pt>
                <c:pt idx="475">
                  <c:v>41180</c:v>
                </c:pt>
                <c:pt idx="476">
                  <c:v>41183</c:v>
                </c:pt>
                <c:pt idx="477">
                  <c:v>41184</c:v>
                </c:pt>
                <c:pt idx="478">
                  <c:v>41185</c:v>
                </c:pt>
                <c:pt idx="479">
                  <c:v>41186</c:v>
                </c:pt>
                <c:pt idx="480">
                  <c:v>41187</c:v>
                </c:pt>
                <c:pt idx="481">
                  <c:v>41190</c:v>
                </c:pt>
                <c:pt idx="482">
                  <c:v>41191</c:v>
                </c:pt>
                <c:pt idx="483">
                  <c:v>41192</c:v>
                </c:pt>
                <c:pt idx="484">
                  <c:v>41194</c:v>
                </c:pt>
                <c:pt idx="485">
                  <c:v>41197</c:v>
                </c:pt>
                <c:pt idx="486">
                  <c:v>41198</c:v>
                </c:pt>
                <c:pt idx="487">
                  <c:v>41199</c:v>
                </c:pt>
                <c:pt idx="488">
                  <c:v>41200</c:v>
                </c:pt>
                <c:pt idx="489">
                  <c:v>41201</c:v>
                </c:pt>
                <c:pt idx="490">
                  <c:v>41204</c:v>
                </c:pt>
                <c:pt idx="491">
                  <c:v>41205</c:v>
                </c:pt>
                <c:pt idx="492">
                  <c:v>41206</c:v>
                </c:pt>
                <c:pt idx="493">
                  <c:v>41207</c:v>
                </c:pt>
                <c:pt idx="494">
                  <c:v>41208</c:v>
                </c:pt>
                <c:pt idx="495">
                  <c:v>41212</c:v>
                </c:pt>
                <c:pt idx="496">
                  <c:v>41213</c:v>
                </c:pt>
                <c:pt idx="497">
                  <c:v>41215</c:v>
                </c:pt>
                <c:pt idx="498">
                  <c:v>41218</c:v>
                </c:pt>
                <c:pt idx="499">
                  <c:v>41219</c:v>
                </c:pt>
                <c:pt idx="500">
                  <c:v>41220</c:v>
                </c:pt>
                <c:pt idx="501">
                  <c:v>41221</c:v>
                </c:pt>
                <c:pt idx="502">
                  <c:v>41222</c:v>
                </c:pt>
                <c:pt idx="503">
                  <c:v>41225</c:v>
                </c:pt>
                <c:pt idx="504">
                  <c:v>41226</c:v>
                </c:pt>
                <c:pt idx="505">
                  <c:v>41228</c:v>
                </c:pt>
                <c:pt idx="506">
                  <c:v>41233</c:v>
                </c:pt>
                <c:pt idx="507">
                  <c:v>41234</c:v>
                </c:pt>
                <c:pt idx="508">
                  <c:v>41239</c:v>
                </c:pt>
                <c:pt idx="509">
                  <c:v>41240</c:v>
                </c:pt>
                <c:pt idx="510">
                  <c:v>41241</c:v>
                </c:pt>
                <c:pt idx="511">
                  <c:v>41242</c:v>
                </c:pt>
                <c:pt idx="512">
                  <c:v>41243</c:v>
                </c:pt>
                <c:pt idx="513">
                  <c:v>41247</c:v>
                </c:pt>
                <c:pt idx="514">
                  <c:v>41248</c:v>
                </c:pt>
                <c:pt idx="515">
                  <c:v>41249</c:v>
                </c:pt>
                <c:pt idx="516">
                  <c:v>41250</c:v>
                </c:pt>
                <c:pt idx="517">
                  <c:v>41253</c:v>
                </c:pt>
                <c:pt idx="518">
                  <c:v>41254</c:v>
                </c:pt>
                <c:pt idx="519">
                  <c:v>41255</c:v>
                </c:pt>
                <c:pt idx="520">
                  <c:v>41256</c:v>
                </c:pt>
                <c:pt idx="521">
                  <c:v>41257</c:v>
                </c:pt>
                <c:pt idx="522">
                  <c:v>41260</c:v>
                </c:pt>
                <c:pt idx="523">
                  <c:v>41261</c:v>
                </c:pt>
                <c:pt idx="524">
                  <c:v>41262</c:v>
                </c:pt>
                <c:pt idx="525">
                  <c:v>41267</c:v>
                </c:pt>
                <c:pt idx="526">
                  <c:v>41269</c:v>
                </c:pt>
                <c:pt idx="527">
                  <c:v>41270</c:v>
                </c:pt>
                <c:pt idx="528">
                  <c:v>41274</c:v>
                </c:pt>
                <c:pt idx="529">
                  <c:v>41276</c:v>
                </c:pt>
                <c:pt idx="530">
                  <c:v>41277</c:v>
                </c:pt>
                <c:pt idx="531">
                  <c:v>41281</c:v>
                </c:pt>
                <c:pt idx="532">
                  <c:v>41282</c:v>
                </c:pt>
                <c:pt idx="533">
                  <c:v>41283</c:v>
                </c:pt>
                <c:pt idx="534">
                  <c:v>41284</c:v>
                </c:pt>
                <c:pt idx="535">
                  <c:v>41285</c:v>
                </c:pt>
                <c:pt idx="536">
                  <c:v>41288</c:v>
                </c:pt>
                <c:pt idx="537">
                  <c:v>41289</c:v>
                </c:pt>
                <c:pt idx="538">
                  <c:v>41290</c:v>
                </c:pt>
                <c:pt idx="539">
                  <c:v>41291</c:v>
                </c:pt>
                <c:pt idx="540">
                  <c:v>41292</c:v>
                </c:pt>
                <c:pt idx="541">
                  <c:v>41296</c:v>
                </c:pt>
                <c:pt idx="542">
                  <c:v>41297</c:v>
                </c:pt>
                <c:pt idx="543">
                  <c:v>41299</c:v>
                </c:pt>
                <c:pt idx="544">
                  <c:v>41302</c:v>
                </c:pt>
                <c:pt idx="545">
                  <c:v>41303</c:v>
                </c:pt>
                <c:pt idx="546">
                  <c:v>41304</c:v>
                </c:pt>
                <c:pt idx="547">
                  <c:v>41305</c:v>
                </c:pt>
                <c:pt idx="548">
                  <c:v>41306</c:v>
                </c:pt>
                <c:pt idx="549">
                  <c:v>41309</c:v>
                </c:pt>
                <c:pt idx="550">
                  <c:v>41311</c:v>
                </c:pt>
                <c:pt idx="551">
                  <c:v>41312</c:v>
                </c:pt>
                <c:pt idx="552">
                  <c:v>41318</c:v>
                </c:pt>
                <c:pt idx="553">
                  <c:v>41319</c:v>
                </c:pt>
                <c:pt idx="554">
                  <c:v>41320</c:v>
                </c:pt>
                <c:pt idx="555">
                  <c:v>41323</c:v>
                </c:pt>
                <c:pt idx="556">
                  <c:v>41324</c:v>
                </c:pt>
                <c:pt idx="557">
                  <c:v>41327</c:v>
                </c:pt>
                <c:pt idx="558">
                  <c:v>41330</c:v>
                </c:pt>
                <c:pt idx="559">
                  <c:v>41331</c:v>
                </c:pt>
                <c:pt idx="560">
                  <c:v>41332</c:v>
                </c:pt>
                <c:pt idx="561">
                  <c:v>41334</c:v>
                </c:pt>
                <c:pt idx="562">
                  <c:v>41337</c:v>
                </c:pt>
                <c:pt idx="563">
                  <c:v>41339</c:v>
                </c:pt>
                <c:pt idx="564">
                  <c:v>41340</c:v>
                </c:pt>
                <c:pt idx="565">
                  <c:v>41341</c:v>
                </c:pt>
                <c:pt idx="566">
                  <c:v>41344</c:v>
                </c:pt>
                <c:pt idx="567">
                  <c:v>41345</c:v>
                </c:pt>
                <c:pt idx="568">
                  <c:v>41346</c:v>
                </c:pt>
                <c:pt idx="569">
                  <c:v>41347</c:v>
                </c:pt>
                <c:pt idx="570">
                  <c:v>41348</c:v>
                </c:pt>
                <c:pt idx="571">
                  <c:v>41351</c:v>
                </c:pt>
                <c:pt idx="572">
                  <c:v>41354</c:v>
                </c:pt>
                <c:pt idx="573">
                  <c:v>41355</c:v>
                </c:pt>
                <c:pt idx="574">
                  <c:v>41358</c:v>
                </c:pt>
                <c:pt idx="575">
                  <c:v>41359</c:v>
                </c:pt>
                <c:pt idx="576">
                  <c:v>41360</c:v>
                </c:pt>
                <c:pt idx="577">
                  <c:v>41361</c:v>
                </c:pt>
                <c:pt idx="578">
                  <c:v>41366</c:v>
                </c:pt>
                <c:pt idx="579">
                  <c:v>41367</c:v>
                </c:pt>
                <c:pt idx="580">
                  <c:v>41368</c:v>
                </c:pt>
                <c:pt idx="581">
                  <c:v>41372</c:v>
                </c:pt>
                <c:pt idx="582">
                  <c:v>41373</c:v>
                </c:pt>
                <c:pt idx="583">
                  <c:v>41375</c:v>
                </c:pt>
                <c:pt idx="584">
                  <c:v>41376</c:v>
                </c:pt>
                <c:pt idx="585">
                  <c:v>41379</c:v>
                </c:pt>
                <c:pt idx="586">
                  <c:v>41380</c:v>
                </c:pt>
                <c:pt idx="587">
                  <c:v>41382</c:v>
                </c:pt>
                <c:pt idx="588">
                  <c:v>41383</c:v>
                </c:pt>
                <c:pt idx="589">
                  <c:v>41386</c:v>
                </c:pt>
                <c:pt idx="590">
                  <c:v>41387</c:v>
                </c:pt>
                <c:pt idx="591">
                  <c:v>41388</c:v>
                </c:pt>
                <c:pt idx="592">
                  <c:v>41389</c:v>
                </c:pt>
                <c:pt idx="593">
                  <c:v>41390</c:v>
                </c:pt>
                <c:pt idx="594">
                  <c:v>41393</c:v>
                </c:pt>
                <c:pt idx="595">
                  <c:v>41397</c:v>
                </c:pt>
                <c:pt idx="596">
                  <c:v>41400</c:v>
                </c:pt>
                <c:pt idx="597">
                  <c:v>41402</c:v>
                </c:pt>
                <c:pt idx="598">
                  <c:v>41403</c:v>
                </c:pt>
                <c:pt idx="599">
                  <c:v>41404</c:v>
                </c:pt>
                <c:pt idx="600">
                  <c:v>41407</c:v>
                </c:pt>
                <c:pt idx="601">
                  <c:v>41411</c:v>
                </c:pt>
                <c:pt idx="602">
                  <c:v>41414</c:v>
                </c:pt>
                <c:pt idx="603">
                  <c:v>41416</c:v>
                </c:pt>
                <c:pt idx="604">
                  <c:v>41418</c:v>
                </c:pt>
                <c:pt idx="605">
                  <c:v>41422</c:v>
                </c:pt>
                <c:pt idx="606">
                  <c:v>41424</c:v>
                </c:pt>
                <c:pt idx="607">
                  <c:v>41425</c:v>
                </c:pt>
                <c:pt idx="608">
                  <c:v>41429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41438</c:v>
                </c:pt>
                <c:pt idx="613">
                  <c:v>41439</c:v>
                </c:pt>
                <c:pt idx="614">
                  <c:v>41442</c:v>
                </c:pt>
                <c:pt idx="615">
                  <c:v>41445</c:v>
                </c:pt>
                <c:pt idx="616">
                  <c:v>41446</c:v>
                </c:pt>
                <c:pt idx="617">
                  <c:v>41449</c:v>
                </c:pt>
                <c:pt idx="618">
                  <c:v>41450</c:v>
                </c:pt>
                <c:pt idx="619">
                  <c:v>41452</c:v>
                </c:pt>
                <c:pt idx="620">
                  <c:v>41453</c:v>
                </c:pt>
                <c:pt idx="621">
                  <c:v>41456</c:v>
                </c:pt>
                <c:pt idx="622">
                  <c:v>41457</c:v>
                </c:pt>
                <c:pt idx="623">
                  <c:v>41458</c:v>
                </c:pt>
                <c:pt idx="624">
                  <c:v>41460</c:v>
                </c:pt>
                <c:pt idx="625">
                  <c:v>41466</c:v>
                </c:pt>
                <c:pt idx="626">
                  <c:v>41467</c:v>
                </c:pt>
                <c:pt idx="627">
                  <c:v>41470</c:v>
                </c:pt>
                <c:pt idx="628">
                  <c:v>41471</c:v>
                </c:pt>
                <c:pt idx="629">
                  <c:v>41472</c:v>
                </c:pt>
                <c:pt idx="630">
                  <c:v>41474</c:v>
                </c:pt>
                <c:pt idx="631">
                  <c:v>41480</c:v>
                </c:pt>
                <c:pt idx="632">
                  <c:v>41481</c:v>
                </c:pt>
                <c:pt idx="633">
                  <c:v>41484</c:v>
                </c:pt>
                <c:pt idx="634">
                  <c:v>41485</c:v>
                </c:pt>
                <c:pt idx="635">
                  <c:v>41486</c:v>
                </c:pt>
                <c:pt idx="636">
                  <c:v>41487</c:v>
                </c:pt>
                <c:pt idx="637">
                  <c:v>41498</c:v>
                </c:pt>
                <c:pt idx="638">
                  <c:v>41501</c:v>
                </c:pt>
                <c:pt idx="639">
                  <c:v>41502</c:v>
                </c:pt>
                <c:pt idx="640">
                  <c:v>41505</c:v>
                </c:pt>
                <c:pt idx="641">
                  <c:v>41507</c:v>
                </c:pt>
                <c:pt idx="642">
                  <c:v>41516</c:v>
                </c:pt>
                <c:pt idx="643">
                  <c:v>41520</c:v>
                </c:pt>
                <c:pt idx="644">
                  <c:v>41522</c:v>
                </c:pt>
                <c:pt idx="645">
                  <c:v>41523</c:v>
                </c:pt>
                <c:pt idx="646">
                  <c:v>41526</c:v>
                </c:pt>
                <c:pt idx="647">
                  <c:v>41527</c:v>
                </c:pt>
                <c:pt idx="648">
                  <c:v>41529</c:v>
                </c:pt>
                <c:pt idx="649">
                  <c:v>41534</c:v>
                </c:pt>
                <c:pt idx="650">
                  <c:v>41535</c:v>
                </c:pt>
                <c:pt idx="651">
                  <c:v>41554</c:v>
                </c:pt>
                <c:pt idx="652">
                  <c:v>41557</c:v>
                </c:pt>
                <c:pt idx="653">
                  <c:v>41558</c:v>
                </c:pt>
                <c:pt idx="654">
                  <c:v>41562</c:v>
                </c:pt>
                <c:pt idx="655">
                  <c:v>41563</c:v>
                </c:pt>
                <c:pt idx="656">
                  <c:v>41564</c:v>
                </c:pt>
                <c:pt idx="657">
                  <c:v>41565</c:v>
                </c:pt>
                <c:pt idx="658">
                  <c:v>41568</c:v>
                </c:pt>
                <c:pt idx="659">
                  <c:v>41569</c:v>
                </c:pt>
                <c:pt idx="660">
                  <c:v>41570</c:v>
                </c:pt>
                <c:pt idx="661">
                  <c:v>41571</c:v>
                </c:pt>
                <c:pt idx="662">
                  <c:v>41572</c:v>
                </c:pt>
                <c:pt idx="663">
                  <c:v>41575</c:v>
                </c:pt>
                <c:pt idx="664">
                  <c:v>41576</c:v>
                </c:pt>
                <c:pt idx="665">
                  <c:v>41577</c:v>
                </c:pt>
                <c:pt idx="666">
                  <c:v>41578</c:v>
                </c:pt>
                <c:pt idx="667">
                  <c:v>41579</c:v>
                </c:pt>
                <c:pt idx="668">
                  <c:v>41582</c:v>
                </c:pt>
                <c:pt idx="669">
                  <c:v>41583</c:v>
                </c:pt>
                <c:pt idx="670">
                  <c:v>41584</c:v>
                </c:pt>
                <c:pt idx="671">
                  <c:v>41585</c:v>
                </c:pt>
                <c:pt idx="672">
                  <c:v>41586</c:v>
                </c:pt>
                <c:pt idx="673">
                  <c:v>41589</c:v>
                </c:pt>
                <c:pt idx="674">
                  <c:v>41590</c:v>
                </c:pt>
                <c:pt idx="675">
                  <c:v>41591</c:v>
                </c:pt>
                <c:pt idx="676">
                  <c:v>41593</c:v>
                </c:pt>
                <c:pt idx="677">
                  <c:v>41596</c:v>
                </c:pt>
                <c:pt idx="678">
                  <c:v>41598</c:v>
                </c:pt>
                <c:pt idx="679">
                  <c:v>41599</c:v>
                </c:pt>
                <c:pt idx="680">
                  <c:v>41600</c:v>
                </c:pt>
                <c:pt idx="681">
                  <c:v>41603</c:v>
                </c:pt>
                <c:pt idx="682">
                  <c:v>41604</c:v>
                </c:pt>
                <c:pt idx="683">
                  <c:v>41605</c:v>
                </c:pt>
                <c:pt idx="684">
                  <c:v>41606</c:v>
                </c:pt>
                <c:pt idx="685">
                  <c:v>41607</c:v>
                </c:pt>
                <c:pt idx="686">
                  <c:v>41610</c:v>
                </c:pt>
                <c:pt idx="687">
                  <c:v>41611</c:v>
                </c:pt>
                <c:pt idx="688">
                  <c:v>41612</c:v>
                </c:pt>
                <c:pt idx="689">
                  <c:v>41613</c:v>
                </c:pt>
                <c:pt idx="690">
                  <c:v>41614</c:v>
                </c:pt>
                <c:pt idx="691">
                  <c:v>41617</c:v>
                </c:pt>
                <c:pt idx="692">
                  <c:v>41618</c:v>
                </c:pt>
                <c:pt idx="693">
                  <c:v>41619</c:v>
                </c:pt>
                <c:pt idx="694">
                  <c:v>41620</c:v>
                </c:pt>
                <c:pt idx="695">
                  <c:v>41621</c:v>
                </c:pt>
                <c:pt idx="696">
                  <c:v>41624</c:v>
                </c:pt>
                <c:pt idx="697">
                  <c:v>41625</c:v>
                </c:pt>
                <c:pt idx="698">
                  <c:v>41626</c:v>
                </c:pt>
                <c:pt idx="699">
                  <c:v>41627</c:v>
                </c:pt>
                <c:pt idx="700">
                  <c:v>41635</c:v>
                </c:pt>
                <c:pt idx="701">
                  <c:v>41639</c:v>
                </c:pt>
                <c:pt idx="702">
                  <c:v>41641</c:v>
                </c:pt>
                <c:pt idx="703">
                  <c:v>41642</c:v>
                </c:pt>
                <c:pt idx="704">
                  <c:v>41645</c:v>
                </c:pt>
                <c:pt idx="705">
                  <c:v>41646</c:v>
                </c:pt>
                <c:pt idx="706">
                  <c:v>41647</c:v>
                </c:pt>
                <c:pt idx="707">
                  <c:v>41648</c:v>
                </c:pt>
                <c:pt idx="708">
                  <c:v>41649</c:v>
                </c:pt>
                <c:pt idx="709">
                  <c:v>41652</c:v>
                </c:pt>
                <c:pt idx="710">
                  <c:v>41653</c:v>
                </c:pt>
                <c:pt idx="711">
                  <c:v>41654</c:v>
                </c:pt>
                <c:pt idx="712">
                  <c:v>41655</c:v>
                </c:pt>
                <c:pt idx="713">
                  <c:v>41656</c:v>
                </c:pt>
                <c:pt idx="714">
                  <c:v>41659</c:v>
                </c:pt>
                <c:pt idx="715">
                  <c:v>41660</c:v>
                </c:pt>
                <c:pt idx="716">
                  <c:v>41661</c:v>
                </c:pt>
                <c:pt idx="717">
                  <c:v>41662</c:v>
                </c:pt>
                <c:pt idx="718">
                  <c:v>41663</c:v>
                </c:pt>
                <c:pt idx="719">
                  <c:v>41666</c:v>
                </c:pt>
                <c:pt idx="720">
                  <c:v>41667</c:v>
                </c:pt>
                <c:pt idx="721">
                  <c:v>41668</c:v>
                </c:pt>
                <c:pt idx="722">
                  <c:v>41669</c:v>
                </c:pt>
                <c:pt idx="723">
                  <c:v>41673</c:v>
                </c:pt>
                <c:pt idx="724">
                  <c:v>41674</c:v>
                </c:pt>
                <c:pt idx="725">
                  <c:v>41675</c:v>
                </c:pt>
                <c:pt idx="726">
                  <c:v>41676</c:v>
                </c:pt>
                <c:pt idx="727">
                  <c:v>41677</c:v>
                </c:pt>
                <c:pt idx="728">
                  <c:v>41680</c:v>
                </c:pt>
                <c:pt idx="729">
                  <c:v>41681</c:v>
                </c:pt>
                <c:pt idx="730">
                  <c:v>41682</c:v>
                </c:pt>
                <c:pt idx="731">
                  <c:v>41683</c:v>
                </c:pt>
                <c:pt idx="732">
                  <c:v>41684</c:v>
                </c:pt>
                <c:pt idx="733">
                  <c:v>41687</c:v>
                </c:pt>
                <c:pt idx="734">
                  <c:v>41688</c:v>
                </c:pt>
                <c:pt idx="735">
                  <c:v>41689</c:v>
                </c:pt>
                <c:pt idx="736">
                  <c:v>41690</c:v>
                </c:pt>
                <c:pt idx="737">
                  <c:v>41691</c:v>
                </c:pt>
                <c:pt idx="738">
                  <c:v>41694</c:v>
                </c:pt>
                <c:pt idx="739">
                  <c:v>41695</c:v>
                </c:pt>
                <c:pt idx="740">
                  <c:v>41696</c:v>
                </c:pt>
                <c:pt idx="741">
                  <c:v>41697</c:v>
                </c:pt>
                <c:pt idx="742">
                  <c:v>41702</c:v>
                </c:pt>
                <c:pt idx="743">
                  <c:v>41703</c:v>
                </c:pt>
                <c:pt idx="744">
                  <c:v>41704</c:v>
                </c:pt>
                <c:pt idx="745">
                  <c:v>41705</c:v>
                </c:pt>
                <c:pt idx="746">
                  <c:v>41708</c:v>
                </c:pt>
                <c:pt idx="747">
                  <c:v>41709</c:v>
                </c:pt>
                <c:pt idx="748">
                  <c:v>41710</c:v>
                </c:pt>
                <c:pt idx="749">
                  <c:v>41711</c:v>
                </c:pt>
                <c:pt idx="750">
                  <c:v>41715</c:v>
                </c:pt>
                <c:pt idx="751">
                  <c:v>41716</c:v>
                </c:pt>
                <c:pt idx="752">
                  <c:v>41717</c:v>
                </c:pt>
                <c:pt idx="753">
                  <c:v>41718</c:v>
                </c:pt>
                <c:pt idx="754">
                  <c:v>41719</c:v>
                </c:pt>
                <c:pt idx="755">
                  <c:v>41722</c:v>
                </c:pt>
                <c:pt idx="756">
                  <c:v>41723</c:v>
                </c:pt>
                <c:pt idx="757">
                  <c:v>41724</c:v>
                </c:pt>
                <c:pt idx="758">
                  <c:v>41725</c:v>
                </c:pt>
                <c:pt idx="759">
                  <c:v>41726</c:v>
                </c:pt>
                <c:pt idx="760">
                  <c:v>41729</c:v>
                </c:pt>
                <c:pt idx="761">
                  <c:v>41730</c:v>
                </c:pt>
                <c:pt idx="762">
                  <c:v>41731</c:v>
                </c:pt>
                <c:pt idx="763">
                  <c:v>41732</c:v>
                </c:pt>
                <c:pt idx="764">
                  <c:v>41733</c:v>
                </c:pt>
                <c:pt idx="765">
                  <c:v>41736</c:v>
                </c:pt>
                <c:pt idx="766">
                  <c:v>41737</c:v>
                </c:pt>
                <c:pt idx="767">
                  <c:v>41738</c:v>
                </c:pt>
                <c:pt idx="768">
                  <c:v>41739</c:v>
                </c:pt>
                <c:pt idx="769">
                  <c:v>41740</c:v>
                </c:pt>
                <c:pt idx="770">
                  <c:v>41743</c:v>
                </c:pt>
                <c:pt idx="771">
                  <c:v>41744</c:v>
                </c:pt>
                <c:pt idx="772">
                  <c:v>41745</c:v>
                </c:pt>
                <c:pt idx="773">
                  <c:v>41746</c:v>
                </c:pt>
                <c:pt idx="774">
                  <c:v>41750</c:v>
                </c:pt>
                <c:pt idx="775">
                  <c:v>41751</c:v>
                </c:pt>
                <c:pt idx="776">
                  <c:v>41752</c:v>
                </c:pt>
                <c:pt idx="777">
                  <c:v>41753</c:v>
                </c:pt>
                <c:pt idx="778">
                  <c:v>41754</c:v>
                </c:pt>
                <c:pt idx="779">
                  <c:v>41757</c:v>
                </c:pt>
                <c:pt idx="780">
                  <c:v>41758</c:v>
                </c:pt>
                <c:pt idx="781">
                  <c:v>41761</c:v>
                </c:pt>
                <c:pt idx="782">
                  <c:v>41764</c:v>
                </c:pt>
                <c:pt idx="783">
                  <c:v>41765</c:v>
                </c:pt>
                <c:pt idx="784">
                  <c:v>41766</c:v>
                </c:pt>
                <c:pt idx="785">
                  <c:v>41767</c:v>
                </c:pt>
                <c:pt idx="786">
                  <c:v>41768</c:v>
                </c:pt>
                <c:pt idx="787">
                  <c:v>41771</c:v>
                </c:pt>
                <c:pt idx="788">
                  <c:v>41772</c:v>
                </c:pt>
                <c:pt idx="789">
                  <c:v>41773</c:v>
                </c:pt>
                <c:pt idx="790">
                  <c:v>41774</c:v>
                </c:pt>
                <c:pt idx="791">
                  <c:v>41775</c:v>
                </c:pt>
                <c:pt idx="792">
                  <c:v>41778</c:v>
                </c:pt>
                <c:pt idx="793">
                  <c:v>41779</c:v>
                </c:pt>
                <c:pt idx="794">
                  <c:v>41780</c:v>
                </c:pt>
                <c:pt idx="795">
                  <c:v>41781</c:v>
                </c:pt>
                <c:pt idx="796">
                  <c:v>41782</c:v>
                </c:pt>
                <c:pt idx="797">
                  <c:v>41785</c:v>
                </c:pt>
                <c:pt idx="798">
                  <c:v>41786</c:v>
                </c:pt>
                <c:pt idx="799">
                  <c:v>41787</c:v>
                </c:pt>
                <c:pt idx="800">
                  <c:v>41788</c:v>
                </c:pt>
                <c:pt idx="801">
                  <c:v>41789</c:v>
                </c:pt>
                <c:pt idx="802">
                  <c:v>41792</c:v>
                </c:pt>
                <c:pt idx="803">
                  <c:v>41793</c:v>
                </c:pt>
                <c:pt idx="804">
                  <c:v>41794</c:v>
                </c:pt>
                <c:pt idx="805">
                  <c:v>41795</c:v>
                </c:pt>
                <c:pt idx="806">
                  <c:v>41796</c:v>
                </c:pt>
                <c:pt idx="807">
                  <c:v>41799</c:v>
                </c:pt>
                <c:pt idx="808">
                  <c:v>41800</c:v>
                </c:pt>
                <c:pt idx="809">
                  <c:v>41801</c:v>
                </c:pt>
                <c:pt idx="810">
                  <c:v>41802</c:v>
                </c:pt>
                <c:pt idx="811">
                  <c:v>41803</c:v>
                </c:pt>
                <c:pt idx="812">
                  <c:v>41806</c:v>
                </c:pt>
                <c:pt idx="813">
                  <c:v>41807</c:v>
                </c:pt>
                <c:pt idx="814">
                  <c:v>41808</c:v>
                </c:pt>
                <c:pt idx="815">
                  <c:v>41809</c:v>
                </c:pt>
                <c:pt idx="816">
                  <c:v>41810</c:v>
                </c:pt>
                <c:pt idx="817">
                  <c:v>41813</c:v>
                </c:pt>
                <c:pt idx="818">
                  <c:v>41814</c:v>
                </c:pt>
                <c:pt idx="819">
                  <c:v>41815</c:v>
                </c:pt>
                <c:pt idx="820">
                  <c:v>41816</c:v>
                </c:pt>
                <c:pt idx="821">
                  <c:v>41817</c:v>
                </c:pt>
                <c:pt idx="822">
                  <c:v>41820</c:v>
                </c:pt>
                <c:pt idx="823">
                  <c:v>41821</c:v>
                </c:pt>
                <c:pt idx="824">
                  <c:v>41822</c:v>
                </c:pt>
                <c:pt idx="825">
                  <c:v>41823</c:v>
                </c:pt>
                <c:pt idx="826">
                  <c:v>41824</c:v>
                </c:pt>
                <c:pt idx="827">
                  <c:v>41827</c:v>
                </c:pt>
                <c:pt idx="828">
                  <c:v>41828</c:v>
                </c:pt>
                <c:pt idx="829">
                  <c:v>41829</c:v>
                </c:pt>
                <c:pt idx="830">
                  <c:v>41830</c:v>
                </c:pt>
                <c:pt idx="831">
                  <c:v>41831</c:v>
                </c:pt>
                <c:pt idx="832">
                  <c:v>41834</c:v>
                </c:pt>
                <c:pt idx="833">
                  <c:v>41835</c:v>
                </c:pt>
                <c:pt idx="834">
                  <c:v>41836</c:v>
                </c:pt>
                <c:pt idx="835">
                  <c:v>41837</c:v>
                </c:pt>
                <c:pt idx="836">
                  <c:v>41838</c:v>
                </c:pt>
                <c:pt idx="837">
                  <c:v>41841</c:v>
                </c:pt>
                <c:pt idx="838">
                  <c:v>41842</c:v>
                </c:pt>
                <c:pt idx="839">
                  <c:v>41843</c:v>
                </c:pt>
                <c:pt idx="840">
                  <c:v>41844</c:v>
                </c:pt>
                <c:pt idx="841">
                  <c:v>41845</c:v>
                </c:pt>
                <c:pt idx="842">
                  <c:v>41848</c:v>
                </c:pt>
                <c:pt idx="843">
                  <c:v>41849</c:v>
                </c:pt>
                <c:pt idx="844">
                  <c:v>41850</c:v>
                </c:pt>
                <c:pt idx="845">
                  <c:v>41851</c:v>
                </c:pt>
                <c:pt idx="846">
                  <c:v>41852</c:v>
                </c:pt>
                <c:pt idx="847">
                  <c:v>41855</c:v>
                </c:pt>
                <c:pt idx="848">
                  <c:v>41856</c:v>
                </c:pt>
                <c:pt idx="849">
                  <c:v>41857</c:v>
                </c:pt>
                <c:pt idx="850">
                  <c:v>41858</c:v>
                </c:pt>
                <c:pt idx="851">
                  <c:v>41859</c:v>
                </c:pt>
                <c:pt idx="852">
                  <c:v>41862</c:v>
                </c:pt>
                <c:pt idx="853">
                  <c:v>41863</c:v>
                </c:pt>
                <c:pt idx="854">
                  <c:v>41864</c:v>
                </c:pt>
                <c:pt idx="855">
                  <c:v>41865</c:v>
                </c:pt>
                <c:pt idx="856">
                  <c:v>41866</c:v>
                </c:pt>
                <c:pt idx="857">
                  <c:v>41869</c:v>
                </c:pt>
                <c:pt idx="858">
                  <c:v>41870</c:v>
                </c:pt>
                <c:pt idx="859">
                  <c:v>41871</c:v>
                </c:pt>
                <c:pt idx="860">
                  <c:v>41872</c:v>
                </c:pt>
                <c:pt idx="861">
                  <c:v>41873</c:v>
                </c:pt>
                <c:pt idx="862">
                  <c:v>41876</c:v>
                </c:pt>
                <c:pt idx="863">
                  <c:v>41877</c:v>
                </c:pt>
                <c:pt idx="864">
                  <c:v>41878</c:v>
                </c:pt>
                <c:pt idx="865">
                  <c:v>41879</c:v>
                </c:pt>
                <c:pt idx="866">
                  <c:v>41880</c:v>
                </c:pt>
                <c:pt idx="867">
                  <c:v>41883</c:v>
                </c:pt>
                <c:pt idx="868">
                  <c:v>41884</c:v>
                </c:pt>
                <c:pt idx="869">
                  <c:v>41885</c:v>
                </c:pt>
                <c:pt idx="870">
                  <c:v>41886</c:v>
                </c:pt>
                <c:pt idx="871">
                  <c:v>41887</c:v>
                </c:pt>
                <c:pt idx="872">
                  <c:v>41890</c:v>
                </c:pt>
                <c:pt idx="873">
                  <c:v>41891</c:v>
                </c:pt>
                <c:pt idx="874">
                  <c:v>41892</c:v>
                </c:pt>
                <c:pt idx="875">
                  <c:v>41893</c:v>
                </c:pt>
                <c:pt idx="876">
                  <c:v>41894</c:v>
                </c:pt>
                <c:pt idx="877">
                  <c:v>41897</c:v>
                </c:pt>
                <c:pt idx="878">
                  <c:v>41898</c:v>
                </c:pt>
                <c:pt idx="879">
                  <c:v>41899</c:v>
                </c:pt>
                <c:pt idx="880">
                  <c:v>41900</c:v>
                </c:pt>
                <c:pt idx="881">
                  <c:v>41901</c:v>
                </c:pt>
                <c:pt idx="882">
                  <c:v>41904</c:v>
                </c:pt>
                <c:pt idx="883">
                  <c:v>41905</c:v>
                </c:pt>
                <c:pt idx="884">
                  <c:v>41906</c:v>
                </c:pt>
                <c:pt idx="885">
                  <c:v>41907</c:v>
                </c:pt>
                <c:pt idx="886">
                  <c:v>41908</c:v>
                </c:pt>
                <c:pt idx="887">
                  <c:v>41911</c:v>
                </c:pt>
                <c:pt idx="888">
                  <c:v>41912</c:v>
                </c:pt>
                <c:pt idx="889">
                  <c:v>41913</c:v>
                </c:pt>
                <c:pt idx="890">
                  <c:v>41914</c:v>
                </c:pt>
                <c:pt idx="891">
                  <c:v>41915</c:v>
                </c:pt>
                <c:pt idx="892">
                  <c:v>41918</c:v>
                </c:pt>
                <c:pt idx="893">
                  <c:v>41919</c:v>
                </c:pt>
                <c:pt idx="894">
                  <c:v>41920</c:v>
                </c:pt>
                <c:pt idx="895">
                  <c:v>41921</c:v>
                </c:pt>
                <c:pt idx="896">
                  <c:v>41922</c:v>
                </c:pt>
                <c:pt idx="897">
                  <c:v>41925</c:v>
                </c:pt>
                <c:pt idx="898">
                  <c:v>41926</c:v>
                </c:pt>
                <c:pt idx="899">
                  <c:v>41927</c:v>
                </c:pt>
                <c:pt idx="900">
                  <c:v>41928</c:v>
                </c:pt>
                <c:pt idx="901">
                  <c:v>41929</c:v>
                </c:pt>
                <c:pt idx="902">
                  <c:v>41932</c:v>
                </c:pt>
                <c:pt idx="903">
                  <c:v>41933</c:v>
                </c:pt>
                <c:pt idx="904">
                  <c:v>41934</c:v>
                </c:pt>
                <c:pt idx="905">
                  <c:v>41935</c:v>
                </c:pt>
                <c:pt idx="906">
                  <c:v>41936</c:v>
                </c:pt>
                <c:pt idx="907">
                  <c:v>41939</c:v>
                </c:pt>
                <c:pt idx="908">
                  <c:v>41940</c:v>
                </c:pt>
                <c:pt idx="909">
                  <c:v>41941</c:v>
                </c:pt>
                <c:pt idx="910">
                  <c:v>41942</c:v>
                </c:pt>
                <c:pt idx="911">
                  <c:v>41943</c:v>
                </c:pt>
                <c:pt idx="912">
                  <c:v>41946</c:v>
                </c:pt>
                <c:pt idx="913">
                  <c:v>41947</c:v>
                </c:pt>
                <c:pt idx="914">
                  <c:v>41948</c:v>
                </c:pt>
                <c:pt idx="915">
                  <c:v>41949</c:v>
                </c:pt>
                <c:pt idx="916">
                  <c:v>41950</c:v>
                </c:pt>
                <c:pt idx="917">
                  <c:v>41953</c:v>
                </c:pt>
                <c:pt idx="918">
                  <c:v>41954</c:v>
                </c:pt>
                <c:pt idx="919">
                  <c:v>41955</c:v>
                </c:pt>
                <c:pt idx="920">
                  <c:v>41956</c:v>
                </c:pt>
                <c:pt idx="921">
                  <c:v>41957</c:v>
                </c:pt>
                <c:pt idx="922">
                  <c:v>41960</c:v>
                </c:pt>
                <c:pt idx="923">
                  <c:v>41961</c:v>
                </c:pt>
                <c:pt idx="924">
                  <c:v>41962</c:v>
                </c:pt>
                <c:pt idx="925">
                  <c:v>41963</c:v>
                </c:pt>
                <c:pt idx="926">
                  <c:v>41964</c:v>
                </c:pt>
                <c:pt idx="927">
                  <c:v>41967</c:v>
                </c:pt>
                <c:pt idx="928">
                  <c:v>41968</c:v>
                </c:pt>
                <c:pt idx="929">
                  <c:v>41969</c:v>
                </c:pt>
                <c:pt idx="930">
                  <c:v>41970</c:v>
                </c:pt>
                <c:pt idx="931">
                  <c:v>41971</c:v>
                </c:pt>
                <c:pt idx="932">
                  <c:v>41974</c:v>
                </c:pt>
                <c:pt idx="933">
                  <c:v>41975</c:v>
                </c:pt>
                <c:pt idx="934">
                  <c:v>41976</c:v>
                </c:pt>
                <c:pt idx="935">
                  <c:v>41977</c:v>
                </c:pt>
                <c:pt idx="936">
                  <c:v>41978</c:v>
                </c:pt>
                <c:pt idx="937">
                  <c:v>41981</c:v>
                </c:pt>
                <c:pt idx="938">
                  <c:v>41982</c:v>
                </c:pt>
                <c:pt idx="939">
                  <c:v>41983</c:v>
                </c:pt>
                <c:pt idx="940">
                  <c:v>41984</c:v>
                </c:pt>
                <c:pt idx="941">
                  <c:v>41985</c:v>
                </c:pt>
                <c:pt idx="942">
                  <c:v>41988</c:v>
                </c:pt>
                <c:pt idx="943">
                  <c:v>41989</c:v>
                </c:pt>
                <c:pt idx="944">
                  <c:v>41990</c:v>
                </c:pt>
                <c:pt idx="945">
                  <c:v>41991</c:v>
                </c:pt>
                <c:pt idx="946">
                  <c:v>41992</c:v>
                </c:pt>
                <c:pt idx="947">
                  <c:v>41995</c:v>
                </c:pt>
                <c:pt idx="948">
                  <c:v>41996</c:v>
                </c:pt>
                <c:pt idx="949">
                  <c:v>41997</c:v>
                </c:pt>
                <c:pt idx="950">
                  <c:v>42002</c:v>
                </c:pt>
                <c:pt idx="951">
                  <c:v>42003</c:v>
                </c:pt>
                <c:pt idx="952">
                  <c:v>42004</c:v>
                </c:pt>
                <c:pt idx="953">
                  <c:v>42006</c:v>
                </c:pt>
                <c:pt idx="954">
                  <c:v>42009</c:v>
                </c:pt>
                <c:pt idx="955">
                  <c:v>42010</c:v>
                </c:pt>
                <c:pt idx="956">
                  <c:v>42011</c:v>
                </c:pt>
                <c:pt idx="957">
                  <c:v>42012</c:v>
                </c:pt>
                <c:pt idx="958">
                  <c:v>42013</c:v>
                </c:pt>
                <c:pt idx="959">
                  <c:v>42016</c:v>
                </c:pt>
                <c:pt idx="960">
                  <c:v>42017</c:v>
                </c:pt>
                <c:pt idx="961">
                  <c:v>42018</c:v>
                </c:pt>
                <c:pt idx="962">
                  <c:v>42019</c:v>
                </c:pt>
                <c:pt idx="963">
                  <c:v>42020</c:v>
                </c:pt>
                <c:pt idx="964">
                  <c:v>42023</c:v>
                </c:pt>
                <c:pt idx="965">
                  <c:v>42024</c:v>
                </c:pt>
                <c:pt idx="966">
                  <c:v>42025</c:v>
                </c:pt>
                <c:pt idx="967">
                  <c:v>42026</c:v>
                </c:pt>
                <c:pt idx="968">
                  <c:v>42027</c:v>
                </c:pt>
                <c:pt idx="969">
                  <c:v>42030</c:v>
                </c:pt>
                <c:pt idx="970">
                  <c:v>42031</c:v>
                </c:pt>
                <c:pt idx="971">
                  <c:v>42032</c:v>
                </c:pt>
                <c:pt idx="972">
                  <c:v>42033</c:v>
                </c:pt>
                <c:pt idx="973">
                  <c:v>42034</c:v>
                </c:pt>
                <c:pt idx="974">
                  <c:v>42037</c:v>
                </c:pt>
                <c:pt idx="975">
                  <c:v>42038</c:v>
                </c:pt>
                <c:pt idx="976">
                  <c:v>42039</c:v>
                </c:pt>
                <c:pt idx="977">
                  <c:v>42040</c:v>
                </c:pt>
                <c:pt idx="978">
                  <c:v>42041</c:v>
                </c:pt>
                <c:pt idx="979">
                  <c:v>42044</c:v>
                </c:pt>
                <c:pt idx="980">
                  <c:v>42045</c:v>
                </c:pt>
                <c:pt idx="981">
                  <c:v>42046</c:v>
                </c:pt>
                <c:pt idx="982">
                  <c:v>42047</c:v>
                </c:pt>
                <c:pt idx="983">
                  <c:v>42048</c:v>
                </c:pt>
                <c:pt idx="984">
                  <c:v>42051</c:v>
                </c:pt>
                <c:pt idx="985">
                  <c:v>42052</c:v>
                </c:pt>
                <c:pt idx="986">
                  <c:v>42053</c:v>
                </c:pt>
                <c:pt idx="987">
                  <c:v>42054</c:v>
                </c:pt>
                <c:pt idx="988">
                  <c:v>42055</c:v>
                </c:pt>
                <c:pt idx="989">
                  <c:v>42058</c:v>
                </c:pt>
                <c:pt idx="990">
                  <c:v>42059</c:v>
                </c:pt>
                <c:pt idx="991">
                  <c:v>42060</c:v>
                </c:pt>
                <c:pt idx="992">
                  <c:v>42061</c:v>
                </c:pt>
                <c:pt idx="993">
                  <c:v>42062</c:v>
                </c:pt>
                <c:pt idx="994">
                  <c:v>42065</c:v>
                </c:pt>
                <c:pt idx="995">
                  <c:v>42066</c:v>
                </c:pt>
                <c:pt idx="996">
                  <c:v>42067</c:v>
                </c:pt>
                <c:pt idx="997">
                  <c:v>42068</c:v>
                </c:pt>
                <c:pt idx="998">
                  <c:v>42069</c:v>
                </c:pt>
                <c:pt idx="999">
                  <c:v>42072</c:v>
                </c:pt>
                <c:pt idx="1000">
                  <c:v>42073</c:v>
                </c:pt>
                <c:pt idx="1001">
                  <c:v>42074</c:v>
                </c:pt>
                <c:pt idx="1002">
                  <c:v>42075</c:v>
                </c:pt>
                <c:pt idx="1003">
                  <c:v>42076</c:v>
                </c:pt>
                <c:pt idx="1004">
                  <c:v>42079</c:v>
                </c:pt>
                <c:pt idx="1005">
                  <c:v>42080</c:v>
                </c:pt>
                <c:pt idx="1006">
                  <c:v>42081</c:v>
                </c:pt>
                <c:pt idx="1007">
                  <c:v>42082</c:v>
                </c:pt>
                <c:pt idx="1008">
                  <c:v>42083</c:v>
                </c:pt>
                <c:pt idx="1009">
                  <c:v>42086</c:v>
                </c:pt>
                <c:pt idx="1010">
                  <c:v>42087</c:v>
                </c:pt>
                <c:pt idx="1011">
                  <c:v>42088</c:v>
                </c:pt>
                <c:pt idx="1012">
                  <c:v>42089</c:v>
                </c:pt>
                <c:pt idx="1013">
                  <c:v>42090</c:v>
                </c:pt>
                <c:pt idx="1014">
                  <c:v>42093</c:v>
                </c:pt>
                <c:pt idx="1015">
                  <c:v>42094</c:v>
                </c:pt>
                <c:pt idx="1016">
                  <c:v>42095</c:v>
                </c:pt>
                <c:pt idx="1017">
                  <c:v>42096</c:v>
                </c:pt>
                <c:pt idx="1018">
                  <c:v>42100</c:v>
                </c:pt>
                <c:pt idx="1019">
                  <c:v>42101</c:v>
                </c:pt>
                <c:pt idx="1020">
                  <c:v>42102</c:v>
                </c:pt>
                <c:pt idx="1021">
                  <c:v>42103</c:v>
                </c:pt>
                <c:pt idx="1022">
                  <c:v>42104</c:v>
                </c:pt>
                <c:pt idx="1023">
                  <c:v>42107</c:v>
                </c:pt>
                <c:pt idx="1024">
                  <c:v>42108</c:v>
                </c:pt>
                <c:pt idx="1025">
                  <c:v>42109</c:v>
                </c:pt>
                <c:pt idx="1026">
                  <c:v>42110</c:v>
                </c:pt>
                <c:pt idx="1027">
                  <c:v>42111</c:v>
                </c:pt>
                <c:pt idx="1028">
                  <c:v>42114</c:v>
                </c:pt>
                <c:pt idx="1029">
                  <c:v>42115</c:v>
                </c:pt>
                <c:pt idx="1030">
                  <c:v>42116</c:v>
                </c:pt>
                <c:pt idx="1031">
                  <c:v>42117</c:v>
                </c:pt>
                <c:pt idx="1032">
                  <c:v>42118</c:v>
                </c:pt>
                <c:pt idx="1033">
                  <c:v>42121</c:v>
                </c:pt>
                <c:pt idx="1034">
                  <c:v>42122</c:v>
                </c:pt>
                <c:pt idx="1035">
                  <c:v>42123</c:v>
                </c:pt>
                <c:pt idx="1036">
                  <c:v>42124</c:v>
                </c:pt>
                <c:pt idx="1037">
                  <c:v>42125</c:v>
                </c:pt>
                <c:pt idx="1038">
                  <c:v>42128</c:v>
                </c:pt>
                <c:pt idx="1039">
                  <c:v>42129</c:v>
                </c:pt>
                <c:pt idx="1040">
                  <c:v>42130</c:v>
                </c:pt>
                <c:pt idx="1041">
                  <c:v>42131</c:v>
                </c:pt>
                <c:pt idx="1042">
                  <c:v>42132</c:v>
                </c:pt>
                <c:pt idx="1043">
                  <c:v>42135</c:v>
                </c:pt>
                <c:pt idx="1044">
                  <c:v>42136</c:v>
                </c:pt>
                <c:pt idx="1045">
                  <c:v>42137</c:v>
                </c:pt>
                <c:pt idx="1046">
                  <c:v>42138</c:v>
                </c:pt>
                <c:pt idx="1047">
                  <c:v>42139</c:v>
                </c:pt>
                <c:pt idx="1048">
                  <c:v>42142</c:v>
                </c:pt>
                <c:pt idx="1049">
                  <c:v>42143</c:v>
                </c:pt>
                <c:pt idx="1050">
                  <c:v>42144</c:v>
                </c:pt>
                <c:pt idx="1051">
                  <c:v>42145</c:v>
                </c:pt>
                <c:pt idx="1052">
                  <c:v>42146</c:v>
                </c:pt>
                <c:pt idx="1053">
                  <c:v>42150</c:v>
                </c:pt>
                <c:pt idx="1054">
                  <c:v>42151</c:v>
                </c:pt>
                <c:pt idx="1055">
                  <c:v>42152</c:v>
                </c:pt>
                <c:pt idx="1056">
                  <c:v>42153</c:v>
                </c:pt>
                <c:pt idx="1057">
                  <c:v>42157</c:v>
                </c:pt>
                <c:pt idx="1058">
                  <c:v>42158</c:v>
                </c:pt>
                <c:pt idx="1059">
                  <c:v>42159</c:v>
                </c:pt>
                <c:pt idx="1060">
                  <c:v>42160</c:v>
                </c:pt>
                <c:pt idx="1061">
                  <c:v>42163</c:v>
                </c:pt>
                <c:pt idx="1062">
                  <c:v>42164</c:v>
                </c:pt>
                <c:pt idx="1063">
                  <c:v>42165</c:v>
                </c:pt>
                <c:pt idx="1064">
                  <c:v>42166</c:v>
                </c:pt>
                <c:pt idx="1065">
                  <c:v>42167</c:v>
                </c:pt>
                <c:pt idx="1066">
                  <c:v>42170</c:v>
                </c:pt>
                <c:pt idx="1067">
                  <c:v>42171</c:v>
                </c:pt>
                <c:pt idx="1068">
                  <c:v>42172</c:v>
                </c:pt>
                <c:pt idx="1069">
                  <c:v>42173</c:v>
                </c:pt>
                <c:pt idx="1070">
                  <c:v>42174</c:v>
                </c:pt>
                <c:pt idx="1071">
                  <c:v>42177</c:v>
                </c:pt>
                <c:pt idx="1072">
                  <c:v>42178</c:v>
                </c:pt>
                <c:pt idx="1073">
                  <c:v>42179</c:v>
                </c:pt>
                <c:pt idx="1074">
                  <c:v>42180</c:v>
                </c:pt>
                <c:pt idx="1075">
                  <c:v>42181</c:v>
                </c:pt>
                <c:pt idx="1076">
                  <c:v>42184</c:v>
                </c:pt>
                <c:pt idx="1077">
                  <c:v>42185</c:v>
                </c:pt>
                <c:pt idx="1078">
                  <c:v>42186</c:v>
                </c:pt>
                <c:pt idx="1079">
                  <c:v>42187</c:v>
                </c:pt>
                <c:pt idx="1080">
                  <c:v>42188</c:v>
                </c:pt>
                <c:pt idx="1081">
                  <c:v>42191</c:v>
                </c:pt>
                <c:pt idx="1082">
                  <c:v>42192</c:v>
                </c:pt>
                <c:pt idx="1083">
                  <c:v>42193</c:v>
                </c:pt>
                <c:pt idx="1084">
                  <c:v>42194</c:v>
                </c:pt>
                <c:pt idx="1085">
                  <c:v>42195</c:v>
                </c:pt>
                <c:pt idx="1086">
                  <c:v>42198</c:v>
                </c:pt>
                <c:pt idx="1087">
                  <c:v>42199</c:v>
                </c:pt>
                <c:pt idx="1088">
                  <c:v>42200</c:v>
                </c:pt>
                <c:pt idx="1089">
                  <c:v>42201</c:v>
                </c:pt>
                <c:pt idx="1090">
                  <c:v>42205</c:v>
                </c:pt>
                <c:pt idx="1091">
                  <c:v>42206</c:v>
                </c:pt>
                <c:pt idx="1092">
                  <c:v>42207</c:v>
                </c:pt>
                <c:pt idx="1093">
                  <c:v>42208</c:v>
                </c:pt>
                <c:pt idx="1094">
                  <c:v>42209</c:v>
                </c:pt>
                <c:pt idx="1095">
                  <c:v>42212</c:v>
                </c:pt>
                <c:pt idx="1096">
                  <c:v>42213</c:v>
                </c:pt>
                <c:pt idx="1097">
                  <c:v>42214</c:v>
                </c:pt>
                <c:pt idx="1098">
                  <c:v>42215</c:v>
                </c:pt>
                <c:pt idx="1099">
                  <c:v>42216</c:v>
                </c:pt>
                <c:pt idx="1100">
                  <c:v>42219</c:v>
                </c:pt>
                <c:pt idx="1101">
                  <c:v>42220</c:v>
                </c:pt>
                <c:pt idx="1102">
                  <c:v>42221</c:v>
                </c:pt>
                <c:pt idx="1103">
                  <c:v>42222</c:v>
                </c:pt>
                <c:pt idx="1104">
                  <c:v>42227</c:v>
                </c:pt>
                <c:pt idx="1105">
                  <c:v>42228</c:v>
                </c:pt>
                <c:pt idx="1106">
                  <c:v>42229</c:v>
                </c:pt>
                <c:pt idx="1107">
                  <c:v>42230</c:v>
                </c:pt>
                <c:pt idx="1108">
                  <c:v>42233</c:v>
                </c:pt>
                <c:pt idx="1109">
                  <c:v>42234</c:v>
                </c:pt>
                <c:pt idx="1110">
                  <c:v>42235</c:v>
                </c:pt>
                <c:pt idx="1111">
                  <c:v>42236</c:v>
                </c:pt>
                <c:pt idx="1112">
                  <c:v>42237</c:v>
                </c:pt>
                <c:pt idx="1113">
                  <c:v>42240</c:v>
                </c:pt>
                <c:pt idx="1114">
                  <c:v>42241</c:v>
                </c:pt>
                <c:pt idx="1115">
                  <c:v>42242</c:v>
                </c:pt>
                <c:pt idx="1116">
                  <c:v>42243</c:v>
                </c:pt>
                <c:pt idx="1117">
                  <c:v>42244</c:v>
                </c:pt>
                <c:pt idx="1118">
                  <c:v>42247</c:v>
                </c:pt>
                <c:pt idx="1119">
                  <c:v>42248</c:v>
                </c:pt>
                <c:pt idx="1120">
                  <c:v>42249</c:v>
                </c:pt>
                <c:pt idx="1121">
                  <c:v>42250</c:v>
                </c:pt>
                <c:pt idx="1122">
                  <c:v>42251</c:v>
                </c:pt>
                <c:pt idx="1123">
                  <c:v>42254</c:v>
                </c:pt>
                <c:pt idx="1124">
                  <c:v>42255</c:v>
                </c:pt>
                <c:pt idx="1125">
                  <c:v>42256</c:v>
                </c:pt>
                <c:pt idx="1126">
                  <c:v>42257</c:v>
                </c:pt>
                <c:pt idx="1127">
                  <c:v>42261</c:v>
                </c:pt>
                <c:pt idx="1128">
                  <c:v>42262</c:v>
                </c:pt>
                <c:pt idx="1129">
                  <c:v>42263</c:v>
                </c:pt>
                <c:pt idx="1130">
                  <c:v>42264</c:v>
                </c:pt>
                <c:pt idx="1131">
                  <c:v>42265</c:v>
                </c:pt>
                <c:pt idx="1132">
                  <c:v>42268</c:v>
                </c:pt>
                <c:pt idx="1133">
                  <c:v>42269</c:v>
                </c:pt>
                <c:pt idx="1134">
                  <c:v>42270</c:v>
                </c:pt>
                <c:pt idx="1135">
                  <c:v>42272</c:v>
                </c:pt>
                <c:pt idx="1136">
                  <c:v>42275</c:v>
                </c:pt>
                <c:pt idx="1137">
                  <c:v>42276</c:v>
                </c:pt>
                <c:pt idx="1138">
                  <c:v>42277</c:v>
                </c:pt>
                <c:pt idx="1139">
                  <c:v>42278</c:v>
                </c:pt>
                <c:pt idx="1140">
                  <c:v>42279</c:v>
                </c:pt>
                <c:pt idx="1141">
                  <c:v>42282</c:v>
                </c:pt>
                <c:pt idx="1142">
                  <c:v>42283</c:v>
                </c:pt>
                <c:pt idx="1143">
                  <c:v>42284</c:v>
                </c:pt>
                <c:pt idx="1144">
                  <c:v>42285</c:v>
                </c:pt>
                <c:pt idx="1145">
                  <c:v>42286</c:v>
                </c:pt>
                <c:pt idx="1146">
                  <c:v>42289</c:v>
                </c:pt>
                <c:pt idx="1147">
                  <c:v>42290</c:v>
                </c:pt>
                <c:pt idx="1148">
                  <c:v>42291</c:v>
                </c:pt>
                <c:pt idx="1149">
                  <c:v>42292</c:v>
                </c:pt>
                <c:pt idx="1150">
                  <c:v>42293</c:v>
                </c:pt>
                <c:pt idx="1151">
                  <c:v>42296</c:v>
                </c:pt>
                <c:pt idx="1152">
                  <c:v>42297</c:v>
                </c:pt>
                <c:pt idx="1153">
                  <c:v>42298</c:v>
                </c:pt>
                <c:pt idx="1154">
                  <c:v>42299</c:v>
                </c:pt>
                <c:pt idx="1155">
                  <c:v>42300</c:v>
                </c:pt>
                <c:pt idx="1156">
                  <c:v>42303</c:v>
                </c:pt>
                <c:pt idx="1157">
                  <c:v>42304</c:v>
                </c:pt>
                <c:pt idx="1158">
                  <c:v>42305</c:v>
                </c:pt>
                <c:pt idx="1159">
                  <c:v>42306</c:v>
                </c:pt>
                <c:pt idx="1160">
                  <c:v>42307</c:v>
                </c:pt>
                <c:pt idx="1161">
                  <c:v>42310</c:v>
                </c:pt>
                <c:pt idx="1162">
                  <c:v>42311</c:v>
                </c:pt>
                <c:pt idx="1163">
                  <c:v>42312</c:v>
                </c:pt>
                <c:pt idx="1164">
                  <c:v>42313</c:v>
                </c:pt>
                <c:pt idx="1165">
                  <c:v>42314</c:v>
                </c:pt>
                <c:pt idx="1166">
                  <c:v>42317</c:v>
                </c:pt>
                <c:pt idx="1167">
                  <c:v>42319</c:v>
                </c:pt>
                <c:pt idx="1168">
                  <c:v>42320</c:v>
                </c:pt>
                <c:pt idx="1169">
                  <c:v>42321</c:v>
                </c:pt>
                <c:pt idx="1170">
                  <c:v>42324</c:v>
                </c:pt>
                <c:pt idx="1171">
                  <c:v>42325</c:v>
                </c:pt>
                <c:pt idx="1172">
                  <c:v>42326</c:v>
                </c:pt>
                <c:pt idx="1173">
                  <c:v>42327</c:v>
                </c:pt>
                <c:pt idx="1174">
                  <c:v>42328</c:v>
                </c:pt>
                <c:pt idx="1175">
                  <c:v>42331</c:v>
                </c:pt>
                <c:pt idx="1176">
                  <c:v>42332</c:v>
                </c:pt>
                <c:pt idx="1177">
                  <c:v>42333</c:v>
                </c:pt>
                <c:pt idx="1178">
                  <c:v>42334</c:v>
                </c:pt>
                <c:pt idx="1179">
                  <c:v>42335</c:v>
                </c:pt>
                <c:pt idx="1180">
                  <c:v>42338</c:v>
                </c:pt>
                <c:pt idx="1181">
                  <c:v>42339</c:v>
                </c:pt>
                <c:pt idx="1182">
                  <c:v>42340</c:v>
                </c:pt>
                <c:pt idx="1183">
                  <c:v>42341</c:v>
                </c:pt>
                <c:pt idx="1184">
                  <c:v>42342</c:v>
                </c:pt>
                <c:pt idx="1185">
                  <c:v>42345</c:v>
                </c:pt>
                <c:pt idx="1186">
                  <c:v>42346</c:v>
                </c:pt>
                <c:pt idx="1187">
                  <c:v>42347</c:v>
                </c:pt>
                <c:pt idx="1188">
                  <c:v>42348</c:v>
                </c:pt>
                <c:pt idx="1189">
                  <c:v>42349</c:v>
                </c:pt>
                <c:pt idx="1190">
                  <c:v>42352</c:v>
                </c:pt>
                <c:pt idx="1191">
                  <c:v>42353</c:v>
                </c:pt>
                <c:pt idx="1192">
                  <c:v>42354</c:v>
                </c:pt>
                <c:pt idx="1193">
                  <c:v>42355</c:v>
                </c:pt>
                <c:pt idx="1194">
                  <c:v>42356</c:v>
                </c:pt>
                <c:pt idx="1195">
                  <c:v>42359</c:v>
                </c:pt>
                <c:pt idx="1196">
                  <c:v>42360</c:v>
                </c:pt>
                <c:pt idx="1197">
                  <c:v>42361</c:v>
                </c:pt>
                <c:pt idx="1198">
                  <c:v>42362</c:v>
                </c:pt>
                <c:pt idx="1199">
                  <c:v>42366</c:v>
                </c:pt>
                <c:pt idx="1200">
                  <c:v>42367</c:v>
                </c:pt>
                <c:pt idx="1201">
                  <c:v>42368</c:v>
                </c:pt>
                <c:pt idx="1202">
                  <c:v>42369</c:v>
                </c:pt>
                <c:pt idx="1203">
                  <c:v>42370</c:v>
                </c:pt>
                <c:pt idx="1204">
                  <c:v>42374</c:v>
                </c:pt>
                <c:pt idx="1205">
                  <c:v>42375</c:v>
                </c:pt>
                <c:pt idx="1206">
                  <c:v>42376</c:v>
                </c:pt>
                <c:pt idx="1207">
                  <c:v>42377</c:v>
                </c:pt>
                <c:pt idx="1208">
                  <c:v>42380</c:v>
                </c:pt>
                <c:pt idx="1209">
                  <c:v>42381</c:v>
                </c:pt>
                <c:pt idx="1210">
                  <c:v>42382</c:v>
                </c:pt>
                <c:pt idx="1211">
                  <c:v>42383</c:v>
                </c:pt>
                <c:pt idx="1212">
                  <c:v>42384</c:v>
                </c:pt>
                <c:pt idx="1213">
                  <c:v>42387</c:v>
                </c:pt>
                <c:pt idx="1214">
                  <c:v>42388</c:v>
                </c:pt>
                <c:pt idx="1215">
                  <c:v>42389</c:v>
                </c:pt>
                <c:pt idx="1216">
                  <c:v>42390</c:v>
                </c:pt>
                <c:pt idx="1217">
                  <c:v>42391</c:v>
                </c:pt>
                <c:pt idx="1218">
                  <c:v>42394</c:v>
                </c:pt>
                <c:pt idx="1219">
                  <c:v>42395</c:v>
                </c:pt>
                <c:pt idx="1220">
                  <c:v>42396</c:v>
                </c:pt>
                <c:pt idx="1221">
                  <c:v>42397</c:v>
                </c:pt>
                <c:pt idx="1222">
                  <c:v>42398</c:v>
                </c:pt>
                <c:pt idx="1223">
                  <c:v>42401</c:v>
                </c:pt>
                <c:pt idx="1224">
                  <c:v>42402</c:v>
                </c:pt>
                <c:pt idx="1225">
                  <c:v>42403</c:v>
                </c:pt>
                <c:pt idx="1226">
                  <c:v>42404</c:v>
                </c:pt>
                <c:pt idx="1227">
                  <c:v>42405</c:v>
                </c:pt>
                <c:pt idx="1228">
                  <c:v>42410</c:v>
                </c:pt>
                <c:pt idx="1229">
                  <c:v>42411</c:v>
                </c:pt>
                <c:pt idx="1230">
                  <c:v>42412</c:v>
                </c:pt>
                <c:pt idx="1231">
                  <c:v>42415</c:v>
                </c:pt>
                <c:pt idx="1232">
                  <c:v>42416</c:v>
                </c:pt>
                <c:pt idx="1233">
                  <c:v>42417</c:v>
                </c:pt>
                <c:pt idx="1234">
                  <c:v>42418</c:v>
                </c:pt>
                <c:pt idx="1235">
                  <c:v>42419</c:v>
                </c:pt>
                <c:pt idx="1236">
                  <c:v>42422</c:v>
                </c:pt>
                <c:pt idx="1237">
                  <c:v>42423</c:v>
                </c:pt>
                <c:pt idx="1238">
                  <c:v>42424</c:v>
                </c:pt>
                <c:pt idx="1239">
                  <c:v>42425</c:v>
                </c:pt>
                <c:pt idx="1240">
                  <c:v>42426</c:v>
                </c:pt>
                <c:pt idx="1241">
                  <c:v>42429</c:v>
                </c:pt>
                <c:pt idx="1242">
                  <c:v>42430</c:v>
                </c:pt>
                <c:pt idx="1243">
                  <c:v>42431</c:v>
                </c:pt>
                <c:pt idx="1244">
                  <c:v>42432</c:v>
                </c:pt>
                <c:pt idx="1245">
                  <c:v>42433</c:v>
                </c:pt>
                <c:pt idx="1246">
                  <c:v>42436</c:v>
                </c:pt>
                <c:pt idx="1247">
                  <c:v>42437</c:v>
                </c:pt>
                <c:pt idx="1248">
                  <c:v>42438</c:v>
                </c:pt>
                <c:pt idx="1249">
                  <c:v>42439</c:v>
                </c:pt>
                <c:pt idx="1250">
                  <c:v>42440</c:v>
                </c:pt>
                <c:pt idx="1251">
                  <c:v>42443</c:v>
                </c:pt>
                <c:pt idx="1252">
                  <c:v>42444</c:v>
                </c:pt>
                <c:pt idx="1253">
                  <c:v>42445</c:v>
                </c:pt>
                <c:pt idx="1254">
                  <c:v>42446</c:v>
                </c:pt>
                <c:pt idx="1255">
                  <c:v>42447</c:v>
                </c:pt>
                <c:pt idx="1256">
                  <c:v>42450</c:v>
                </c:pt>
                <c:pt idx="1257">
                  <c:v>42451</c:v>
                </c:pt>
                <c:pt idx="1258">
                  <c:v>42452</c:v>
                </c:pt>
                <c:pt idx="1259">
                  <c:v>42453</c:v>
                </c:pt>
                <c:pt idx="1260">
                  <c:v>42457</c:v>
                </c:pt>
                <c:pt idx="1261">
                  <c:v>42458</c:v>
                </c:pt>
                <c:pt idx="1262">
                  <c:v>42459</c:v>
                </c:pt>
                <c:pt idx="1263">
                  <c:v>42460</c:v>
                </c:pt>
                <c:pt idx="1264">
                  <c:v>42461</c:v>
                </c:pt>
                <c:pt idx="1265">
                  <c:v>42464</c:v>
                </c:pt>
                <c:pt idx="1266">
                  <c:v>42465</c:v>
                </c:pt>
                <c:pt idx="1267">
                  <c:v>42466</c:v>
                </c:pt>
                <c:pt idx="1268">
                  <c:v>42467</c:v>
                </c:pt>
                <c:pt idx="1269">
                  <c:v>42468</c:v>
                </c:pt>
                <c:pt idx="1270">
                  <c:v>42471</c:v>
                </c:pt>
                <c:pt idx="1271">
                  <c:v>42472</c:v>
                </c:pt>
                <c:pt idx="1272">
                  <c:v>42473</c:v>
                </c:pt>
                <c:pt idx="1273">
                  <c:v>42474</c:v>
                </c:pt>
                <c:pt idx="1274">
                  <c:v>42475</c:v>
                </c:pt>
                <c:pt idx="1275">
                  <c:v>42478</c:v>
                </c:pt>
                <c:pt idx="1276">
                  <c:v>42479</c:v>
                </c:pt>
                <c:pt idx="1277">
                  <c:v>42480</c:v>
                </c:pt>
                <c:pt idx="1278">
                  <c:v>42481</c:v>
                </c:pt>
                <c:pt idx="1279">
                  <c:v>42482</c:v>
                </c:pt>
                <c:pt idx="1280">
                  <c:v>42485</c:v>
                </c:pt>
                <c:pt idx="1281">
                  <c:v>42486</c:v>
                </c:pt>
                <c:pt idx="1282">
                  <c:v>42487</c:v>
                </c:pt>
                <c:pt idx="1283">
                  <c:v>42488</c:v>
                </c:pt>
                <c:pt idx="1284">
                  <c:v>42489</c:v>
                </c:pt>
                <c:pt idx="1285">
                  <c:v>42492</c:v>
                </c:pt>
                <c:pt idx="1286">
                  <c:v>42493</c:v>
                </c:pt>
                <c:pt idx="1287">
                  <c:v>42494</c:v>
                </c:pt>
                <c:pt idx="1288">
                  <c:v>42495</c:v>
                </c:pt>
                <c:pt idx="1289">
                  <c:v>42496</c:v>
                </c:pt>
                <c:pt idx="1290">
                  <c:v>42499</c:v>
                </c:pt>
                <c:pt idx="1291">
                  <c:v>42500</c:v>
                </c:pt>
                <c:pt idx="1292">
                  <c:v>42501</c:v>
                </c:pt>
                <c:pt idx="1293">
                  <c:v>42502</c:v>
                </c:pt>
                <c:pt idx="1294">
                  <c:v>42503</c:v>
                </c:pt>
                <c:pt idx="1295">
                  <c:v>42506</c:v>
                </c:pt>
                <c:pt idx="1296">
                  <c:v>42507</c:v>
                </c:pt>
                <c:pt idx="1297">
                  <c:v>42508</c:v>
                </c:pt>
                <c:pt idx="1298">
                  <c:v>42509</c:v>
                </c:pt>
                <c:pt idx="1299">
                  <c:v>42510</c:v>
                </c:pt>
                <c:pt idx="1300">
                  <c:v>42513</c:v>
                </c:pt>
                <c:pt idx="1301">
                  <c:v>42514</c:v>
                </c:pt>
                <c:pt idx="1302">
                  <c:v>42515</c:v>
                </c:pt>
                <c:pt idx="1303">
                  <c:v>42516</c:v>
                </c:pt>
                <c:pt idx="1304">
                  <c:v>42517</c:v>
                </c:pt>
                <c:pt idx="1305">
                  <c:v>42521</c:v>
                </c:pt>
                <c:pt idx="1306">
                  <c:v>42522</c:v>
                </c:pt>
                <c:pt idx="1307">
                  <c:v>42523</c:v>
                </c:pt>
                <c:pt idx="1308">
                  <c:v>42524</c:v>
                </c:pt>
                <c:pt idx="1309">
                  <c:v>42527</c:v>
                </c:pt>
                <c:pt idx="1310">
                  <c:v>42528</c:v>
                </c:pt>
                <c:pt idx="1311">
                  <c:v>42529</c:v>
                </c:pt>
                <c:pt idx="1312">
                  <c:v>42530</c:v>
                </c:pt>
                <c:pt idx="1313">
                  <c:v>42531</c:v>
                </c:pt>
                <c:pt idx="1314">
                  <c:v>42534</c:v>
                </c:pt>
                <c:pt idx="1315">
                  <c:v>42535</c:v>
                </c:pt>
                <c:pt idx="1316">
                  <c:v>42536</c:v>
                </c:pt>
                <c:pt idx="1317">
                  <c:v>42537</c:v>
                </c:pt>
                <c:pt idx="1318">
                  <c:v>42538</c:v>
                </c:pt>
                <c:pt idx="1319">
                  <c:v>42541</c:v>
                </c:pt>
                <c:pt idx="1320">
                  <c:v>42542</c:v>
                </c:pt>
                <c:pt idx="1321">
                  <c:v>42543</c:v>
                </c:pt>
                <c:pt idx="1322">
                  <c:v>42544</c:v>
                </c:pt>
                <c:pt idx="1323">
                  <c:v>42545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42555</c:v>
                </c:pt>
                <c:pt idx="1330">
                  <c:v>42556</c:v>
                </c:pt>
                <c:pt idx="1331">
                  <c:v>42557</c:v>
                </c:pt>
                <c:pt idx="1332">
                  <c:v>42558</c:v>
                </c:pt>
                <c:pt idx="1333">
                  <c:v>42559</c:v>
                </c:pt>
                <c:pt idx="1334">
                  <c:v>42562</c:v>
                </c:pt>
                <c:pt idx="1335">
                  <c:v>42563</c:v>
                </c:pt>
                <c:pt idx="1336">
                  <c:v>42564</c:v>
                </c:pt>
                <c:pt idx="1337">
                  <c:v>42565</c:v>
                </c:pt>
                <c:pt idx="1338">
                  <c:v>42566</c:v>
                </c:pt>
                <c:pt idx="1339">
                  <c:v>42569</c:v>
                </c:pt>
                <c:pt idx="1340">
                  <c:v>42570</c:v>
                </c:pt>
                <c:pt idx="1341">
                  <c:v>42571</c:v>
                </c:pt>
                <c:pt idx="1342">
                  <c:v>42572</c:v>
                </c:pt>
                <c:pt idx="1343">
                  <c:v>42573</c:v>
                </c:pt>
                <c:pt idx="1344">
                  <c:v>42576</c:v>
                </c:pt>
                <c:pt idx="1345">
                  <c:v>42577</c:v>
                </c:pt>
                <c:pt idx="1346">
                  <c:v>42578</c:v>
                </c:pt>
                <c:pt idx="1347">
                  <c:v>42579</c:v>
                </c:pt>
                <c:pt idx="1348">
                  <c:v>42580</c:v>
                </c:pt>
                <c:pt idx="1349">
                  <c:v>42583</c:v>
                </c:pt>
                <c:pt idx="1350">
                  <c:v>42584</c:v>
                </c:pt>
                <c:pt idx="1351">
                  <c:v>42585</c:v>
                </c:pt>
                <c:pt idx="1352">
                  <c:v>42586</c:v>
                </c:pt>
                <c:pt idx="1353">
                  <c:v>42587</c:v>
                </c:pt>
                <c:pt idx="1354">
                  <c:v>42590</c:v>
                </c:pt>
                <c:pt idx="1355">
                  <c:v>42591</c:v>
                </c:pt>
                <c:pt idx="1356">
                  <c:v>42592</c:v>
                </c:pt>
                <c:pt idx="1357">
                  <c:v>42593</c:v>
                </c:pt>
                <c:pt idx="1358">
                  <c:v>42594</c:v>
                </c:pt>
                <c:pt idx="1359">
                  <c:v>42597</c:v>
                </c:pt>
                <c:pt idx="1360">
                  <c:v>42598</c:v>
                </c:pt>
                <c:pt idx="1361">
                  <c:v>42599</c:v>
                </c:pt>
                <c:pt idx="1362">
                  <c:v>42600</c:v>
                </c:pt>
                <c:pt idx="1363">
                  <c:v>42601</c:v>
                </c:pt>
                <c:pt idx="1364">
                  <c:v>42604</c:v>
                </c:pt>
                <c:pt idx="1365">
                  <c:v>42605</c:v>
                </c:pt>
                <c:pt idx="1366">
                  <c:v>42606</c:v>
                </c:pt>
                <c:pt idx="1367">
                  <c:v>42607</c:v>
                </c:pt>
                <c:pt idx="1368">
                  <c:v>42608</c:v>
                </c:pt>
                <c:pt idx="1369">
                  <c:v>42611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42618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42625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42632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42639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42646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42653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42657</c:v>
                </c:pt>
                <c:pt idx="1404">
                  <c:v>42660</c:v>
                </c:pt>
                <c:pt idx="1405">
                  <c:v>42661</c:v>
                </c:pt>
                <c:pt idx="1406">
                  <c:v>42662</c:v>
                </c:pt>
                <c:pt idx="1407">
                  <c:v>42663</c:v>
                </c:pt>
                <c:pt idx="1408">
                  <c:v>42664</c:v>
                </c:pt>
                <c:pt idx="1409">
                  <c:v>42667</c:v>
                </c:pt>
                <c:pt idx="1410">
                  <c:v>42668</c:v>
                </c:pt>
                <c:pt idx="1411">
                  <c:v>42669</c:v>
                </c:pt>
                <c:pt idx="1412">
                  <c:v>42670</c:v>
                </c:pt>
                <c:pt idx="1413">
                  <c:v>42671</c:v>
                </c:pt>
                <c:pt idx="1414">
                  <c:v>42674</c:v>
                </c:pt>
                <c:pt idx="1415">
                  <c:v>42675</c:v>
                </c:pt>
                <c:pt idx="1416">
                  <c:v>42676</c:v>
                </c:pt>
                <c:pt idx="1417">
                  <c:v>42677</c:v>
                </c:pt>
                <c:pt idx="1418">
                  <c:v>42678</c:v>
                </c:pt>
                <c:pt idx="1419">
                  <c:v>42681</c:v>
                </c:pt>
                <c:pt idx="1420">
                  <c:v>42682</c:v>
                </c:pt>
                <c:pt idx="1421">
                  <c:v>42683</c:v>
                </c:pt>
                <c:pt idx="1422">
                  <c:v>42684</c:v>
                </c:pt>
                <c:pt idx="1423">
                  <c:v>42685</c:v>
                </c:pt>
                <c:pt idx="1424">
                  <c:v>42688</c:v>
                </c:pt>
                <c:pt idx="1425">
                  <c:v>42689</c:v>
                </c:pt>
                <c:pt idx="1426">
                  <c:v>42690</c:v>
                </c:pt>
                <c:pt idx="1427">
                  <c:v>42691</c:v>
                </c:pt>
                <c:pt idx="1428">
                  <c:v>42692</c:v>
                </c:pt>
                <c:pt idx="1429">
                  <c:v>42695</c:v>
                </c:pt>
                <c:pt idx="1430">
                  <c:v>42696</c:v>
                </c:pt>
                <c:pt idx="1431">
                  <c:v>42697</c:v>
                </c:pt>
                <c:pt idx="1432">
                  <c:v>42698</c:v>
                </c:pt>
                <c:pt idx="1433">
                  <c:v>42699</c:v>
                </c:pt>
                <c:pt idx="1434">
                  <c:v>42702</c:v>
                </c:pt>
                <c:pt idx="1435">
                  <c:v>42703</c:v>
                </c:pt>
                <c:pt idx="1436">
                  <c:v>42704</c:v>
                </c:pt>
                <c:pt idx="1437">
                  <c:v>42705</c:v>
                </c:pt>
                <c:pt idx="1438">
                  <c:v>42706</c:v>
                </c:pt>
                <c:pt idx="1439">
                  <c:v>42709</c:v>
                </c:pt>
                <c:pt idx="1440">
                  <c:v>42710</c:v>
                </c:pt>
                <c:pt idx="1441">
                  <c:v>42711</c:v>
                </c:pt>
                <c:pt idx="1442">
                  <c:v>42712</c:v>
                </c:pt>
                <c:pt idx="1443">
                  <c:v>42713</c:v>
                </c:pt>
                <c:pt idx="1444">
                  <c:v>42716</c:v>
                </c:pt>
                <c:pt idx="1445">
                  <c:v>42717</c:v>
                </c:pt>
                <c:pt idx="1446">
                  <c:v>42718</c:v>
                </c:pt>
                <c:pt idx="1447">
                  <c:v>42719</c:v>
                </c:pt>
                <c:pt idx="1448">
                  <c:v>42720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42730</c:v>
                </c:pt>
                <c:pt idx="1455">
                  <c:v>42731</c:v>
                </c:pt>
                <c:pt idx="1456">
                  <c:v>42732</c:v>
                </c:pt>
                <c:pt idx="1457">
                  <c:v>42733</c:v>
                </c:pt>
                <c:pt idx="1458">
                  <c:v>42734</c:v>
                </c:pt>
                <c:pt idx="1459">
                  <c:v>42737</c:v>
                </c:pt>
                <c:pt idx="1460">
                  <c:v>42738</c:v>
                </c:pt>
                <c:pt idx="1461">
                  <c:v>42739</c:v>
                </c:pt>
                <c:pt idx="1462">
                  <c:v>42740</c:v>
                </c:pt>
                <c:pt idx="1463">
                  <c:v>42741</c:v>
                </c:pt>
                <c:pt idx="1464">
                  <c:v>42744</c:v>
                </c:pt>
                <c:pt idx="1465">
                  <c:v>42745</c:v>
                </c:pt>
                <c:pt idx="1466">
                  <c:v>42746</c:v>
                </c:pt>
                <c:pt idx="1467">
                  <c:v>42747</c:v>
                </c:pt>
                <c:pt idx="1468">
                  <c:v>42748</c:v>
                </c:pt>
                <c:pt idx="1469">
                  <c:v>42751</c:v>
                </c:pt>
                <c:pt idx="1470">
                  <c:v>42752</c:v>
                </c:pt>
                <c:pt idx="1471">
                  <c:v>42753</c:v>
                </c:pt>
                <c:pt idx="1472">
                  <c:v>42754</c:v>
                </c:pt>
                <c:pt idx="1473">
                  <c:v>42755</c:v>
                </c:pt>
                <c:pt idx="1474">
                  <c:v>42758</c:v>
                </c:pt>
                <c:pt idx="1475">
                  <c:v>42759</c:v>
                </c:pt>
                <c:pt idx="1476">
                  <c:v>42760</c:v>
                </c:pt>
                <c:pt idx="1477">
                  <c:v>42761</c:v>
                </c:pt>
                <c:pt idx="1478">
                  <c:v>42762</c:v>
                </c:pt>
                <c:pt idx="1479">
                  <c:v>42765</c:v>
                </c:pt>
                <c:pt idx="1480">
                  <c:v>42766</c:v>
                </c:pt>
                <c:pt idx="1481">
                  <c:v>42767</c:v>
                </c:pt>
                <c:pt idx="1482">
                  <c:v>42768</c:v>
                </c:pt>
                <c:pt idx="1483">
                  <c:v>42769</c:v>
                </c:pt>
                <c:pt idx="1484">
                  <c:v>42772</c:v>
                </c:pt>
                <c:pt idx="1485">
                  <c:v>42773</c:v>
                </c:pt>
                <c:pt idx="1486">
                  <c:v>42774</c:v>
                </c:pt>
                <c:pt idx="1487">
                  <c:v>42775</c:v>
                </c:pt>
                <c:pt idx="1488">
                  <c:v>42776</c:v>
                </c:pt>
                <c:pt idx="1489">
                  <c:v>42779</c:v>
                </c:pt>
                <c:pt idx="1490">
                  <c:v>42780</c:v>
                </c:pt>
                <c:pt idx="1491">
                  <c:v>42781</c:v>
                </c:pt>
                <c:pt idx="1492">
                  <c:v>42782</c:v>
                </c:pt>
                <c:pt idx="1493">
                  <c:v>42783</c:v>
                </c:pt>
                <c:pt idx="1494">
                  <c:v>42786</c:v>
                </c:pt>
                <c:pt idx="1495">
                  <c:v>42787</c:v>
                </c:pt>
                <c:pt idx="1496">
                  <c:v>42788</c:v>
                </c:pt>
                <c:pt idx="1497">
                  <c:v>42789</c:v>
                </c:pt>
                <c:pt idx="1498">
                  <c:v>42790</c:v>
                </c:pt>
                <c:pt idx="1499">
                  <c:v>42793</c:v>
                </c:pt>
                <c:pt idx="1500">
                  <c:v>42794</c:v>
                </c:pt>
                <c:pt idx="1501">
                  <c:v>42795</c:v>
                </c:pt>
                <c:pt idx="1502">
                  <c:v>42796</c:v>
                </c:pt>
                <c:pt idx="1503">
                  <c:v>42797</c:v>
                </c:pt>
                <c:pt idx="1504">
                  <c:v>42800</c:v>
                </c:pt>
                <c:pt idx="1505">
                  <c:v>42801</c:v>
                </c:pt>
                <c:pt idx="1506">
                  <c:v>42802</c:v>
                </c:pt>
                <c:pt idx="1507">
                  <c:v>42803</c:v>
                </c:pt>
                <c:pt idx="1508">
                  <c:v>42804</c:v>
                </c:pt>
                <c:pt idx="1509">
                  <c:v>42807</c:v>
                </c:pt>
                <c:pt idx="1510">
                  <c:v>42808</c:v>
                </c:pt>
                <c:pt idx="1511">
                  <c:v>42809</c:v>
                </c:pt>
                <c:pt idx="1512">
                  <c:v>42810</c:v>
                </c:pt>
                <c:pt idx="1513">
                  <c:v>42811</c:v>
                </c:pt>
                <c:pt idx="1514">
                  <c:v>42814</c:v>
                </c:pt>
                <c:pt idx="1515">
                  <c:v>42815</c:v>
                </c:pt>
                <c:pt idx="1516">
                  <c:v>42816</c:v>
                </c:pt>
                <c:pt idx="1517">
                  <c:v>42817</c:v>
                </c:pt>
                <c:pt idx="1518">
                  <c:v>42818</c:v>
                </c:pt>
                <c:pt idx="1519">
                  <c:v>42821</c:v>
                </c:pt>
                <c:pt idx="1520">
                  <c:v>42822</c:v>
                </c:pt>
                <c:pt idx="1521">
                  <c:v>42823</c:v>
                </c:pt>
                <c:pt idx="1522">
                  <c:v>42824</c:v>
                </c:pt>
                <c:pt idx="1523">
                  <c:v>42825</c:v>
                </c:pt>
                <c:pt idx="1524">
                  <c:v>42828</c:v>
                </c:pt>
                <c:pt idx="1525">
                  <c:v>42829</c:v>
                </c:pt>
                <c:pt idx="1526">
                  <c:v>42830</c:v>
                </c:pt>
                <c:pt idx="1527">
                  <c:v>42831</c:v>
                </c:pt>
                <c:pt idx="1528">
                  <c:v>42832</c:v>
                </c:pt>
                <c:pt idx="1529">
                  <c:v>42835</c:v>
                </c:pt>
                <c:pt idx="1530">
                  <c:v>42836</c:v>
                </c:pt>
                <c:pt idx="1531">
                  <c:v>42837</c:v>
                </c:pt>
                <c:pt idx="1532">
                  <c:v>42838</c:v>
                </c:pt>
                <c:pt idx="1533">
                  <c:v>42842</c:v>
                </c:pt>
                <c:pt idx="1534">
                  <c:v>42843</c:v>
                </c:pt>
                <c:pt idx="1535">
                  <c:v>42844</c:v>
                </c:pt>
                <c:pt idx="1536">
                  <c:v>42845</c:v>
                </c:pt>
                <c:pt idx="1537">
                  <c:v>42846</c:v>
                </c:pt>
                <c:pt idx="1538">
                  <c:v>42849</c:v>
                </c:pt>
                <c:pt idx="1539">
                  <c:v>42850</c:v>
                </c:pt>
                <c:pt idx="1540">
                  <c:v>42851</c:v>
                </c:pt>
                <c:pt idx="1541">
                  <c:v>42852</c:v>
                </c:pt>
                <c:pt idx="1542">
                  <c:v>42853</c:v>
                </c:pt>
                <c:pt idx="1543">
                  <c:v>42856</c:v>
                </c:pt>
                <c:pt idx="1544">
                  <c:v>42857</c:v>
                </c:pt>
                <c:pt idx="1545">
                  <c:v>42858</c:v>
                </c:pt>
                <c:pt idx="1546">
                  <c:v>42859</c:v>
                </c:pt>
                <c:pt idx="1547">
                  <c:v>42860</c:v>
                </c:pt>
                <c:pt idx="1548">
                  <c:v>42863</c:v>
                </c:pt>
                <c:pt idx="1549">
                  <c:v>42864</c:v>
                </c:pt>
                <c:pt idx="1550">
                  <c:v>42865</c:v>
                </c:pt>
                <c:pt idx="1551">
                  <c:v>42866</c:v>
                </c:pt>
                <c:pt idx="1552">
                  <c:v>42867</c:v>
                </c:pt>
                <c:pt idx="1553">
                  <c:v>42870</c:v>
                </c:pt>
                <c:pt idx="1554">
                  <c:v>42871</c:v>
                </c:pt>
                <c:pt idx="1555">
                  <c:v>42872</c:v>
                </c:pt>
                <c:pt idx="1556">
                  <c:v>42873</c:v>
                </c:pt>
                <c:pt idx="1557">
                  <c:v>42874</c:v>
                </c:pt>
                <c:pt idx="1558">
                  <c:v>42877</c:v>
                </c:pt>
                <c:pt idx="1559">
                  <c:v>42878</c:v>
                </c:pt>
                <c:pt idx="1560">
                  <c:v>42879</c:v>
                </c:pt>
                <c:pt idx="1561">
                  <c:v>42880</c:v>
                </c:pt>
                <c:pt idx="1562">
                  <c:v>42881</c:v>
                </c:pt>
                <c:pt idx="1563">
                  <c:v>42884</c:v>
                </c:pt>
                <c:pt idx="1564">
                  <c:v>42885</c:v>
                </c:pt>
                <c:pt idx="1565">
                  <c:v>42886</c:v>
                </c:pt>
                <c:pt idx="1566">
                  <c:v>42887</c:v>
                </c:pt>
                <c:pt idx="1567">
                  <c:v>42888</c:v>
                </c:pt>
                <c:pt idx="1568">
                  <c:v>42891</c:v>
                </c:pt>
                <c:pt idx="1569">
                  <c:v>42892</c:v>
                </c:pt>
                <c:pt idx="1570">
                  <c:v>42893</c:v>
                </c:pt>
                <c:pt idx="1571">
                  <c:v>42894</c:v>
                </c:pt>
                <c:pt idx="1572">
                  <c:v>42895</c:v>
                </c:pt>
                <c:pt idx="1573">
                  <c:v>42898</c:v>
                </c:pt>
                <c:pt idx="1574">
                  <c:v>42899</c:v>
                </c:pt>
                <c:pt idx="1575">
                  <c:v>42900</c:v>
                </c:pt>
                <c:pt idx="1576">
                  <c:v>42901</c:v>
                </c:pt>
                <c:pt idx="1577">
                  <c:v>42902</c:v>
                </c:pt>
                <c:pt idx="1578">
                  <c:v>42905</c:v>
                </c:pt>
                <c:pt idx="1579">
                  <c:v>42906</c:v>
                </c:pt>
                <c:pt idx="1580">
                  <c:v>42907</c:v>
                </c:pt>
                <c:pt idx="1581">
                  <c:v>42908</c:v>
                </c:pt>
                <c:pt idx="1582">
                  <c:v>42909</c:v>
                </c:pt>
                <c:pt idx="1583">
                  <c:v>42912</c:v>
                </c:pt>
                <c:pt idx="1584">
                  <c:v>42913</c:v>
                </c:pt>
                <c:pt idx="1585">
                  <c:v>42914</c:v>
                </c:pt>
                <c:pt idx="1586">
                  <c:v>42915</c:v>
                </c:pt>
                <c:pt idx="1587">
                  <c:v>42916</c:v>
                </c:pt>
                <c:pt idx="1588">
                  <c:v>42919</c:v>
                </c:pt>
                <c:pt idx="1589">
                  <c:v>42920</c:v>
                </c:pt>
                <c:pt idx="1590">
                  <c:v>42921</c:v>
                </c:pt>
                <c:pt idx="1591">
                  <c:v>42922</c:v>
                </c:pt>
                <c:pt idx="1592">
                  <c:v>42923</c:v>
                </c:pt>
                <c:pt idx="1593">
                  <c:v>42926</c:v>
                </c:pt>
                <c:pt idx="1594">
                  <c:v>42927</c:v>
                </c:pt>
                <c:pt idx="1595">
                  <c:v>42928</c:v>
                </c:pt>
                <c:pt idx="1596">
                  <c:v>42929</c:v>
                </c:pt>
                <c:pt idx="1597">
                  <c:v>42930</c:v>
                </c:pt>
                <c:pt idx="1598">
                  <c:v>42933</c:v>
                </c:pt>
                <c:pt idx="1599">
                  <c:v>42934</c:v>
                </c:pt>
                <c:pt idx="1600">
                  <c:v>42935</c:v>
                </c:pt>
                <c:pt idx="1601">
                  <c:v>42936</c:v>
                </c:pt>
                <c:pt idx="1602">
                  <c:v>42937</c:v>
                </c:pt>
                <c:pt idx="1603">
                  <c:v>42940</c:v>
                </c:pt>
                <c:pt idx="1604">
                  <c:v>42941</c:v>
                </c:pt>
                <c:pt idx="1605">
                  <c:v>42942</c:v>
                </c:pt>
                <c:pt idx="1606">
                  <c:v>42943</c:v>
                </c:pt>
                <c:pt idx="1607">
                  <c:v>42944</c:v>
                </c:pt>
                <c:pt idx="1608">
                  <c:v>42947</c:v>
                </c:pt>
                <c:pt idx="1609">
                  <c:v>42948</c:v>
                </c:pt>
                <c:pt idx="1610">
                  <c:v>42949</c:v>
                </c:pt>
                <c:pt idx="1611">
                  <c:v>42950</c:v>
                </c:pt>
                <c:pt idx="1612">
                  <c:v>42951</c:v>
                </c:pt>
                <c:pt idx="1613">
                  <c:v>42954</c:v>
                </c:pt>
                <c:pt idx="1614">
                  <c:v>42955</c:v>
                </c:pt>
                <c:pt idx="1615">
                  <c:v>42956</c:v>
                </c:pt>
                <c:pt idx="1616">
                  <c:v>42957</c:v>
                </c:pt>
                <c:pt idx="1617">
                  <c:v>42958</c:v>
                </c:pt>
                <c:pt idx="1618">
                  <c:v>42961</c:v>
                </c:pt>
                <c:pt idx="1619">
                  <c:v>42962</c:v>
                </c:pt>
                <c:pt idx="1620">
                  <c:v>42963</c:v>
                </c:pt>
                <c:pt idx="1621">
                  <c:v>42964</c:v>
                </c:pt>
                <c:pt idx="1622">
                  <c:v>42965</c:v>
                </c:pt>
                <c:pt idx="1623">
                  <c:v>42968</c:v>
                </c:pt>
                <c:pt idx="1624">
                  <c:v>42969</c:v>
                </c:pt>
                <c:pt idx="1625">
                  <c:v>42970</c:v>
                </c:pt>
                <c:pt idx="1626">
                  <c:v>42971</c:v>
                </c:pt>
                <c:pt idx="1627">
                  <c:v>42972</c:v>
                </c:pt>
                <c:pt idx="1628">
                  <c:v>42975</c:v>
                </c:pt>
                <c:pt idx="1629">
                  <c:v>42976</c:v>
                </c:pt>
                <c:pt idx="1630">
                  <c:v>42977</c:v>
                </c:pt>
                <c:pt idx="1631">
                  <c:v>42978</c:v>
                </c:pt>
                <c:pt idx="1632">
                  <c:v>42979</c:v>
                </c:pt>
                <c:pt idx="1633">
                  <c:v>42982</c:v>
                </c:pt>
                <c:pt idx="1634">
                  <c:v>42983</c:v>
                </c:pt>
                <c:pt idx="1635">
                  <c:v>42984</c:v>
                </c:pt>
                <c:pt idx="1636">
                  <c:v>42985</c:v>
                </c:pt>
                <c:pt idx="1637">
                  <c:v>42986</c:v>
                </c:pt>
                <c:pt idx="1638">
                  <c:v>42989</c:v>
                </c:pt>
                <c:pt idx="1639">
                  <c:v>42990</c:v>
                </c:pt>
                <c:pt idx="1640">
                  <c:v>42991</c:v>
                </c:pt>
                <c:pt idx="1641">
                  <c:v>42992</c:v>
                </c:pt>
                <c:pt idx="1642">
                  <c:v>42993</c:v>
                </c:pt>
                <c:pt idx="1643">
                  <c:v>42996</c:v>
                </c:pt>
                <c:pt idx="1644">
                  <c:v>42997</c:v>
                </c:pt>
                <c:pt idx="1645">
                  <c:v>42998</c:v>
                </c:pt>
                <c:pt idx="1646">
                  <c:v>42999</c:v>
                </c:pt>
                <c:pt idx="1647">
                  <c:v>43000</c:v>
                </c:pt>
                <c:pt idx="1648">
                  <c:v>43003</c:v>
                </c:pt>
                <c:pt idx="1649">
                  <c:v>43004</c:v>
                </c:pt>
                <c:pt idx="1650">
                  <c:v>43005</c:v>
                </c:pt>
                <c:pt idx="1651">
                  <c:v>43006</c:v>
                </c:pt>
                <c:pt idx="1652">
                  <c:v>43007</c:v>
                </c:pt>
                <c:pt idx="1653">
                  <c:v>43010</c:v>
                </c:pt>
                <c:pt idx="1654">
                  <c:v>43011</c:v>
                </c:pt>
                <c:pt idx="1655">
                  <c:v>43012</c:v>
                </c:pt>
                <c:pt idx="1656">
                  <c:v>43013</c:v>
                </c:pt>
                <c:pt idx="1657">
                  <c:v>43014</c:v>
                </c:pt>
                <c:pt idx="1658">
                  <c:v>43017</c:v>
                </c:pt>
                <c:pt idx="1659">
                  <c:v>43018</c:v>
                </c:pt>
                <c:pt idx="1660">
                  <c:v>43019</c:v>
                </c:pt>
                <c:pt idx="1661">
                  <c:v>43020</c:v>
                </c:pt>
                <c:pt idx="1662">
                  <c:v>43021</c:v>
                </c:pt>
                <c:pt idx="1663">
                  <c:v>43024</c:v>
                </c:pt>
                <c:pt idx="1664">
                  <c:v>43025</c:v>
                </c:pt>
                <c:pt idx="1665">
                  <c:v>43026</c:v>
                </c:pt>
                <c:pt idx="1666">
                  <c:v>43027</c:v>
                </c:pt>
                <c:pt idx="1667">
                  <c:v>43028</c:v>
                </c:pt>
                <c:pt idx="1668">
                  <c:v>43031</c:v>
                </c:pt>
                <c:pt idx="1669">
                  <c:v>43032</c:v>
                </c:pt>
                <c:pt idx="1670">
                  <c:v>43033</c:v>
                </c:pt>
                <c:pt idx="1671">
                  <c:v>43034</c:v>
                </c:pt>
                <c:pt idx="1672">
                  <c:v>43035</c:v>
                </c:pt>
                <c:pt idx="1673">
                  <c:v>43038</c:v>
                </c:pt>
                <c:pt idx="1674">
                  <c:v>43039</c:v>
                </c:pt>
                <c:pt idx="1675">
                  <c:v>43040</c:v>
                </c:pt>
                <c:pt idx="1676">
                  <c:v>43041</c:v>
                </c:pt>
                <c:pt idx="1677">
                  <c:v>43042</c:v>
                </c:pt>
                <c:pt idx="1678">
                  <c:v>43045</c:v>
                </c:pt>
                <c:pt idx="1679">
                  <c:v>43046</c:v>
                </c:pt>
                <c:pt idx="1680">
                  <c:v>43047</c:v>
                </c:pt>
                <c:pt idx="1681">
                  <c:v>43048</c:v>
                </c:pt>
                <c:pt idx="1682">
                  <c:v>43049</c:v>
                </c:pt>
                <c:pt idx="1683">
                  <c:v>43052</c:v>
                </c:pt>
                <c:pt idx="1684">
                  <c:v>43053</c:v>
                </c:pt>
                <c:pt idx="1685">
                  <c:v>43054</c:v>
                </c:pt>
                <c:pt idx="1686">
                  <c:v>43055</c:v>
                </c:pt>
                <c:pt idx="1687">
                  <c:v>43056</c:v>
                </c:pt>
                <c:pt idx="1688">
                  <c:v>43059</c:v>
                </c:pt>
                <c:pt idx="1689">
                  <c:v>43060</c:v>
                </c:pt>
                <c:pt idx="1690">
                  <c:v>43061</c:v>
                </c:pt>
                <c:pt idx="1691">
                  <c:v>43062</c:v>
                </c:pt>
                <c:pt idx="1692">
                  <c:v>43063</c:v>
                </c:pt>
                <c:pt idx="1693">
                  <c:v>43066</c:v>
                </c:pt>
                <c:pt idx="1694">
                  <c:v>43067</c:v>
                </c:pt>
                <c:pt idx="1695">
                  <c:v>43068</c:v>
                </c:pt>
                <c:pt idx="1696">
                  <c:v>43069</c:v>
                </c:pt>
                <c:pt idx="1697">
                  <c:v>43070</c:v>
                </c:pt>
                <c:pt idx="1698">
                  <c:v>43073</c:v>
                </c:pt>
                <c:pt idx="1699">
                  <c:v>43074</c:v>
                </c:pt>
                <c:pt idx="1700">
                  <c:v>43075</c:v>
                </c:pt>
                <c:pt idx="1701">
                  <c:v>43076</c:v>
                </c:pt>
                <c:pt idx="1702">
                  <c:v>43077</c:v>
                </c:pt>
                <c:pt idx="1703">
                  <c:v>43080</c:v>
                </c:pt>
                <c:pt idx="1704">
                  <c:v>43081</c:v>
                </c:pt>
                <c:pt idx="1705">
                  <c:v>43082</c:v>
                </c:pt>
                <c:pt idx="1706">
                  <c:v>43083</c:v>
                </c:pt>
                <c:pt idx="1707">
                  <c:v>43084</c:v>
                </c:pt>
                <c:pt idx="1708">
                  <c:v>43087</c:v>
                </c:pt>
                <c:pt idx="1709">
                  <c:v>43088</c:v>
                </c:pt>
                <c:pt idx="1710">
                  <c:v>43089</c:v>
                </c:pt>
                <c:pt idx="1711">
                  <c:v>43090</c:v>
                </c:pt>
                <c:pt idx="1712">
                  <c:v>43091</c:v>
                </c:pt>
                <c:pt idx="1713">
                  <c:v>43095</c:v>
                </c:pt>
                <c:pt idx="1714">
                  <c:v>43096</c:v>
                </c:pt>
                <c:pt idx="1715">
                  <c:v>43097</c:v>
                </c:pt>
                <c:pt idx="1716">
                  <c:v>43098</c:v>
                </c:pt>
                <c:pt idx="1717">
                  <c:v>43102</c:v>
                </c:pt>
                <c:pt idx="1718">
                  <c:v>43103</c:v>
                </c:pt>
                <c:pt idx="1719">
                  <c:v>43104</c:v>
                </c:pt>
                <c:pt idx="1720">
                  <c:v>43105</c:v>
                </c:pt>
                <c:pt idx="1721">
                  <c:v>43108</c:v>
                </c:pt>
                <c:pt idx="1722">
                  <c:v>43109</c:v>
                </c:pt>
                <c:pt idx="1723">
                  <c:v>43110</c:v>
                </c:pt>
                <c:pt idx="1724">
                  <c:v>43111</c:v>
                </c:pt>
                <c:pt idx="1725">
                  <c:v>43112</c:v>
                </c:pt>
                <c:pt idx="1726">
                  <c:v>43115</c:v>
                </c:pt>
                <c:pt idx="1727">
                  <c:v>43116</c:v>
                </c:pt>
                <c:pt idx="1728">
                  <c:v>43117</c:v>
                </c:pt>
                <c:pt idx="1729">
                  <c:v>43118</c:v>
                </c:pt>
                <c:pt idx="1730">
                  <c:v>43119</c:v>
                </c:pt>
                <c:pt idx="1731">
                  <c:v>43122</c:v>
                </c:pt>
                <c:pt idx="1732">
                  <c:v>43123</c:v>
                </c:pt>
                <c:pt idx="1733">
                  <c:v>43124</c:v>
                </c:pt>
                <c:pt idx="1734">
                  <c:v>43125</c:v>
                </c:pt>
                <c:pt idx="1735">
                  <c:v>43126</c:v>
                </c:pt>
                <c:pt idx="1736">
                  <c:v>43129</c:v>
                </c:pt>
                <c:pt idx="1737">
                  <c:v>43130</c:v>
                </c:pt>
                <c:pt idx="1738">
                  <c:v>43131</c:v>
                </c:pt>
                <c:pt idx="1739">
                  <c:v>43132</c:v>
                </c:pt>
                <c:pt idx="1740">
                  <c:v>43133</c:v>
                </c:pt>
                <c:pt idx="1741">
                  <c:v>43136</c:v>
                </c:pt>
                <c:pt idx="1742">
                  <c:v>43137</c:v>
                </c:pt>
                <c:pt idx="1743">
                  <c:v>43138</c:v>
                </c:pt>
                <c:pt idx="1744">
                  <c:v>43139</c:v>
                </c:pt>
                <c:pt idx="1745">
                  <c:v>43140</c:v>
                </c:pt>
                <c:pt idx="1746">
                  <c:v>43143</c:v>
                </c:pt>
                <c:pt idx="1747">
                  <c:v>43144</c:v>
                </c:pt>
                <c:pt idx="1748">
                  <c:v>43145</c:v>
                </c:pt>
                <c:pt idx="1749">
                  <c:v>43146</c:v>
                </c:pt>
                <c:pt idx="1750">
                  <c:v>43147</c:v>
                </c:pt>
                <c:pt idx="1751">
                  <c:v>43150</c:v>
                </c:pt>
                <c:pt idx="1752">
                  <c:v>43151</c:v>
                </c:pt>
                <c:pt idx="1753">
                  <c:v>43152</c:v>
                </c:pt>
                <c:pt idx="1754">
                  <c:v>43153</c:v>
                </c:pt>
                <c:pt idx="1755">
                  <c:v>43154</c:v>
                </c:pt>
                <c:pt idx="1756">
                  <c:v>43157</c:v>
                </c:pt>
                <c:pt idx="1757">
                  <c:v>43158</c:v>
                </c:pt>
                <c:pt idx="1758">
                  <c:v>43159</c:v>
                </c:pt>
                <c:pt idx="1759">
                  <c:v>43160</c:v>
                </c:pt>
                <c:pt idx="1760">
                  <c:v>43161</c:v>
                </c:pt>
                <c:pt idx="1761">
                  <c:v>43164</c:v>
                </c:pt>
                <c:pt idx="1762">
                  <c:v>43165</c:v>
                </c:pt>
                <c:pt idx="1763">
                  <c:v>43166</c:v>
                </c:pt>
                <c:pt idx="1764">
                  <c:v>43167</c:v>
                </c:pt>
                <c:pt idx="1765">
                  <c:v>43168</c:v>
                </c:pt>
                <c:pt idx="1766">
                  <c:v>43171</c:v>
                </c:pt>
                <c:pt idx="1767">
                  <c:v>43172</c:v>
                </c:pt>
                <c:pt idx="1768">
                  <c:v>43173</c:v>
                </c:pt>
                <c:pt idx="1769">
                  <c:v>43174</c:v>
                </c:pt>
                <c:pt idx="1770">
                  <c:v>43175</c:v>
                </c:pt>
                <c:pt idx="1771">
                  <c:v>43178</c:v>
                </c:pt>
                <c:pt idx="1772">
                  <c:v>43179</c:v>
                </c:pt>
                <c:pt idx="1773">
                  <c:v>43180</c:v>
                </c:pt>
                <c:pt idx="1774">
                  <c:v>43181</c:v>
                </c:pt>
                <c:pt idx="1775">
                  <c:v>43182</c:v>
                </c:pt>
                <c:pt idx="1776">
                  <c:v>43185</c:v>
                </c:pt>
                <c:pt idx="1777">
                  <c:v>43186</c:v>
                </c:pt>
                <c:pt idx="1778">
                  <c:v>43187</c:v>
                </c:pt>
                <c:pt idx="1779">
                  <c:v>43188</c:v>
                </c:pt>
                <c:pt idx="1780">
                  <c:v>43192</c:v>
                </c:pt>
                <c:pt idx="1781">
                  <c:v>43193</c:v>
                </c:pt>
                <c:pt idx="1782">
                  <c:v>43194</c:v>
                </c:pt>
                <c:pt idx="1783">
                  <c:v>43195</c:v>
                </c:pt>
                <c:pt idx="1784">
                  <c:v>43196</c:v>
                </c:pt>
                <c:pt idx="1785">
                  <c:v>43199</c:v>
                </c:pt>
                <c:pt idx="1786">
                  <c:v>43200</c:v>
                </c:pt>
                <c:pt idx="1787">
                  <c:v>43201</c:v>
                </c:pt>
                <c:pt idx="1788">
                  <c:v>43202</c:v>
                </c:pt>
                <c:pt idx="1789">
                  <c:v>43203</c:v>
                </c:pt>
                <c:pt idx="1790">
                  <c:v>43206</c:v>
                </c:pt>
                <c:pt idx="1791">
                  <c:v>43207</c:v>
                </c:pt>
                <c:pt idx="1792">
                  <c:v>43208</c:v>
                </c:pt>
                <c:pt idx="1793">
                  <c:v>43209</c:v>
                </c:pt>
                <c:pt idx="1794">
                  <c:v>43210</c:v>
                </c:pt>
                <c:pt idx="1795">
                  <c:v>43213</c:v>
                </c:pt>
                <c:pt idx="1796">
                  <c:v>43214</c:v>
                </c:pt>
                <c:pt idx="1797">
                  <c:v>43215</c:v>
                </c:pt>
                <c:pt idx="1798">
                  <c:v>43216</c:v>
                </c:pt>
                <c:pt idx="1799">
                  <c:v>43217</c:v>
                </c:pt>
                <c:pt idx="1800">
                  <c:v>43220</c:v>
                </c:pt>
                <c:pt idx="1801">
                  <c:v>43221</c:v>
                </c:pt>
                <c:pt idx="1802">
                  <c:v>43222</c:v>
                </c:pt>
                <c:pt idx="1803">
                  <c:v>43223</c:v>
                </c:pt>
                <c:pt idx="1804">
                  <c:v>43224</c:v>
                </c:pt>
                <c:pt idx="1805">
                  <c:v>43227</c:v>
                </c:pt>
                <c:pt idx="1806">
                  <c:v>43228</c:v>
                </c:pt>
                <c:pt idx="1807">
                  <c:v>43229</c:v>
                </c:pt>
                <c:pt idx="1808">
                  <c:v>43230</c:v>
                </c:pt>
                <c:pt idx="1809">
                  <c:v>43231</c:v>
                </c:pt>
                <c:pt idx="1810">
                  <c:v>43234</c:v>
                </c:pt>
                <c:pt idx="1811">
                  <c:v>43235</c:v>
                </c:pt>
                <c:pt idx="1812">
                  <c:v>43236</c:v>
                </c:pt>
                <c:pt idx="1813">
                  <c:v>43237</c:v>
                </c:pt>
                <c:pt idx="1814">
                  <c:v>43238</c:v>
                </c:pt>
                <c:pt idx="1815">
                  <c:v>43241</c:v>
                </c:pt>
                <c:pt idx="1816">
                  <c:v>43242</c:v>
                </c:pt>
                <c:pt idx="1817">
                  <c:v>43243</c:v>
                </c:pt>
                <c:pt idx="1818">
                  <c:v>43244</c:v>
                </c:pt>
                <c:pt idx="1819">
                  <c:v>43245</c:v>
                </c:pt>
                <c:pt idx="1820">
                  <c:v>43249</c:v>
                </c:pt>
                <c:pt idx="1821">
                  <c:v>43250</c:v>
                </c:pt>
                <c:pt idx="1822">
                  <c:v>43251</c:v>
                </c:pt>
                <c:pt idx="1823">
                  <c:v>43252</c:v>
                </c:pt>
                <c:pt idx="1824">
                  <c:v>43255</c:v>
                </c:pt>
                <c:pt idx="1825">
                  <c:v>43256</c:v>
                </c:pt>
                <c:pt idx="1826">
                  <c:v>43257</c:v>
                </c:pt>
                <c:pt idx="1827">
                  <c:v>43258</c:v>
                </c:pt>
                <c:pt idx="1828">
                  <c:v>43259</c:v>
                </c:pt>
                <c:pt idx="1829">
                  <c:v>43262</c:v>
                </c:pt>
                <c:pt idx="1830">
                  <c:v>43263</c:v>
                </c:pt>
                <c:pt idx="1831">
                  <c:v>43264</c:v>
                </c:pt>
                <c:pt idx="1832">
                  <c:v>43265</c:v>
                </c:pt>
                <c:pt idx="1833">
                  <c:v>43266</c:v>
                </c:pt>
                <c:pt idx="1834">
                  <c:v>43269</c:v>
                </c:pt>
                <c:pt idx="1835">
                  <c:v>43270</c:v>
                </c:pt>
                <c:pt idx="1836">
                  <c:v>43271</c:v>
                </c:pt>
                <c:pt idx="1837">
                  <c:v>43272</c:v>
                </c:pt>
                <c:pt idx="1838">
                  <c:v>43273</c:v>
                </c:pt>
                <c:pt idx="1839">
                  <c:v>43276</c:v>
                </c:pt>
                <c:pt idx="1840">
                  <c:v>43277</c:v>
                </c:pt>
                <c:pt idx="1841">
                  <c:v>43278</c:v>
                </c:pt>
                <c:pt idx="1842">
                  <c:v>43279</c:v>
                </c:pt>
                <c:pt idx="1843">
                  <c:v>43280</c:v>
                </c:pt>
                <c:pt idx="1844">
                  <c:v>43283</c:v>
                </c:pt>
                <c:pt idx="1845">
                  <c:v>43284</c:v>
                </c:pt>
                <c:pt idx="1846">
                  <c:v>43285</c:v>
                </c:pt>
                <c:pt idx="1847">
                  <c:v>43286</c:v>
                </c:pt>
                <c:pt idx="1848">
                  <c:v>43287</c:v>
                </c:pt>
                <c:pt idx="1849">
                  <c:v>43290</c:v>
                </c:pt>
                <c:pt idx="1850">
                  <c:v>43291</c:v>
                </c:pt>
                <c:pt idx="1851">
                  <c:v>43292</c:v>
                </c:pt>
                <c:pt idx="1852">
                  <c:v>43293</c:v>
                </c:pt>
                <c:pt idx="1853">
                  <c:v>43294</c:v>
                </c:pt>
                <c:pt idx="1854">
                  <c:v>43297</c:v>
                </c:pt>
                <c:pt idx="1855">
                  <c:v>43298</c:v>
                </c:pt>
                <c:pt idx="1856">
                  <c:v>43299</c:v>
                </c:pt>
                <c:pt idx="1857">
                  <c:v>43300</c:v>
                </c:pt>
                <c:pt idx="1858">
                  <c:v>43301</c:v>
                </c:pt>
                <c:pt idx="1859">
                  <c:v>43304</c:v>
                </c:pt>
                <c:pt idx="1860">
                  <c:v>43305</c:v>
                </c:pt>
                <c:pt idx="1861">
                  <c:v>43306</c:v>
                </c:pt>
                <c:pt idx="1862">
                  <c:v>43307</c:v>
                </c:pt>
                <c:pt idx="1863">
                  <c:v>43308</c:v>
                </c:pt>
                <c:pt idx="1864">
                  <c:v>43311</c:v>
                </c:pt>
                <c:pt idx="1865">
                  <c:v>43312</c:v>
                </c:pt>
                <c:pt idx="1866">
                  <c:v>43313</c:v>
                </c:pt>
                <c:pt idx="1867">
                  <c:v>43314</c:v>
                </c:pt>
                <c:pt idx="1868">
                  <c:v>43315</c:v>
                </c:pt>
                <c:pt idx="1869">
                  <c:v>43318</c:v>
                </c:pt>
                <c:pt idx="1870">
                  <c:v>43319</c:v>
                </c:pt>
                <c:pt idx="1871">
                  <c:v>43320</c:v>
                </c:pt>
                <c:pt idx="1872">
                  <c:v>43321</c:v>
                </c:pt>
                <c:pt idx="1873">
                  <c:v>43322</c:v>
                </c:pt>
                <c:pt idx="1874">
                  <c:v>43325</c:v>
                </c:pt>
                <c:pt idx="1875">
                  <c:v>43326</c:v>
                </c:pt>
                <c:pt idx="1876">
                  <c:v>43327</c:v>
                </c:pt>
                <c:pt idx="1877">
                  <c:v>43328</c:v>
                </c:pt>
                <c:pt idx="1878">
                  <c:v>43329</c:v>
                </c:pt>
                <c:pt idx="1879">
                  <c:v>43332</c:v>
                </c:pt>
                <c:pt idx="1880">
                  <c:v>43333</c:v>
                </c:pt>
                <c:pt idx="1881">
                  <c:v>43334</c:v>
                </c:pt>
                <c:pt idx="1882">
                  <c:v>43335</c:v>
                </c:pt>
                <c:pt idx="1883">
                  <c:v>43336</c:v>
                </c:pt>
                <c:pt idx="1884">
                  <c:v>43339</c:v>
                </c:pt>
                <c:pt idx="1885">
                  <c:v>43340</c:v>
                </c:pt>
                <c:pt idx="1886">
                  <c:v>43341</c:v>
                </c:pt>
                <c:pt idx="1887">
                  <c:v>43342</c:v>
                </c:pt>
                <c:pt idx="1888">
                  <c:v>43343</c:v>
                </c:pt>
                <c:pt idx="1889">
                  <c:v>43346</c:v>
                </c:pt>
                <c:pt idx="1890">
                  <c:v>43347</c:v>
                </c:pt>
                <c:pt idx="1891">
                  <c:v>43348</c:v>
                </c:pt>
                <c:pt idx="1892">
                  <c:v>43349</c:v>
                </c:pt>
                <c:pt idx="1893">
                  <c:v>43350</c:v>
                </c:pt>
                <c:pt idx="1894">
                  <c:v>43353</c:v>
                </c:pt>
                <c:pt idx="1895">
                  <c:v>43354</c:v>
                </c:pt>
                <c:pt idx="1896">
                  <c:v>43355</c:v>
                </c:pt>
                <c:pt idx="1897">
                  <c:v>43356</c:v>
                </c:pt>
                <c:pt idx="1898">
                  <c:v>43357</c:v>
                </c:pt>
                <c:pt idx="1899">
                  <c:v>43360</c:v>
                </c:pt>
                <c:pt idx="1900">
                  <c:v>43361</c:v>
                </c:pt>
                <c:pt idx="1901">
                  <c:v>43362</c:v>
                </c:pt>
                <c:pt idx="1902">
                  <c:v>43363</c:v>
                </c:pt>
                <c:pt idx="1903">
                  <c:v>43364</c:v>
                </c:pt>
                <c:pt idx="1904">
                  <c:v>43367</c:v>
                </c:pt>
                <c:pt idx="1905">
                  <c:v>43368</c:v>
                </c:pt>
                <c:pt idx="1906">
                  <c:v>43369</c:v>
                </c:pt>
                <c:pt idx="1907">
                  <c:v>43370</c:v>
                </c:pt>
                <c:pt idx="1908">
                  <c:v>43371</c:v>
                </c:pt>
                <c:pt idx="1909">
                  <c:v>43374</c:v>
                </c:pt>
                <c:pt idx="1910">
                  <c:v>43375</c:v>
                </c:pt>
                <c:pt idx="1911">
                  <c:v>43376</c:v>
                </c:pt>
                <c:pt idx="1912">
                  <c:v>43377</c:v>
                </c:pt>
                <c:pt idx="1913">
                  <c:v>43378</c:v>
                </c:pt>
                <c:pt idx="1914">
                  <c:v>43381</c:v>
                </c:pt>
                <c:pt idx="1915">
                  <c:v>43382</c:v>
                </c:pt>
                <c:pt idx="1916">
                  <c:v>43383</c:v>
                </c:pt>
                <c:pt idx="1917">
                  <c:v>43384</c:v>
                </c:pt>
                <c:pt idx="1918">
                  <c:v>43385</c:v>
                </c:pt>
                <c:pt idx="1919">
                  <c:v>43388</c:v>
                </c:pt>
                <c:pt idx="1920">
                  <c:v>43389</c:v>
                </c:pt>
                <c:pt idx="1921">
                  <c:v>43390</c:v>
                </c:pt>
                <c:pt idx="1922">
                  <c:v>43391</c:v>
                </c:pt>
                <c:pt idx="1923">
                  <c:v>43392</c:v>
                </c:pt>
                <c:pt idx="1924">
                  <c:v>43395</c:v>
                </c:pt>
                <c:pt idx="1925">
                  <c:v>43396</c:v>
                </c:pt>
                <c:pt idx="1926">
                  <c:v>43397</c:v>
                </c:pt>
                <c:pt idx="1927">
                  <c:v>43398</c:v>
                </c:pt>
                <c:pt idx="1928">
                  <c:v>43399</c:v>
                </c:pt>
                <c:pt idx="1929">
                  <c:v>43402</c:v>
                </c:pt>
                <c:pt idx="1930">
                  <c:v>43403</c:v>
                </c:pt>
                <c:pt idx="1931">
                  <c:v>43404</c:v>
                </c:pt>
                <c:pt idx="1932">
                  <c:v>43405</c:v>
                </c:pt>
                <c:pt idx="1933">
                  <c:v>43406</c:v>
                </c:pt>
                <c:pt idx="1934">
                  <c:v>43409</c:v>
                </c:pt>
                <c:pt idx="1935">
                  <c:v>43410</c:v>
                </c:pt>
                <c:pt idx="1936">
                  <c:v>43411</c:v>
                </c:pt>
                <c:pt idx="1937">
                  <c:v>43412</c:v>
                </c:pt>
                <c:pt idx="1938">
                  <c:v>43413</c:v>
                </c:pt>
                <c:pt idx="1939">
                  <c:v>43416</c:v>
                </c:pt>
                <c:pt idx="1940">
                  <c:v>43417</c:v>
                </c:pt>
                <c:pt idx="1941">
                  <c:v>43418</c:v>
                </c:pt>
                <c:pt idx="1942">
                  <c:v>43419</c:v>
                </c:pt>
                <c:pt idx="1943">
                  <c:v>43420</c:v>
                </c:pt>
                <c:pt idx="1944">
                  <c:v>43423</c:v>
                </c:pt>
                <c:pt idx="1945">
                  <c:v>43424</c:v>
                </c:pt>
                <c:pt idx="1946">
                  <c:v>43425</c:v>
                </c:pt>
                <c:pt idx="1947">
                  <c:v>43426</c:v>
                </c:pt>
                <c:pt idx="1948">
                  <c:v>43427</c:v>
                </c:pt>
                <c:pt idx="1949">
                  <c:v>43430</c:v>
                </c:pt>
                <c:pt idx="1950">
                  <c:v>43431</c:v>
                </c:pt>
                <c:pt idx="1951">
                  <c:v>43432</c:v>
                </c:pt>
                <c:pt idx="1952">
                  <c:v>43433</c:v>
                </c:pt>
                <c:pt idx="1953">
                  <c:v>43434</c:v>
                </c:pt>
                <c:pt idx="1954">
                  <c:v>43437</c:v>
                </c:pt>
                <c:pt idx="1955">
                  <c:v>43438</c:v>
                </c:pt>
                <c:pt idx="1956">
                  <c:v>43439</c:v>
                </c:pt>
                <c:pt idx="1957">
                  <c:v>43440</c:v>
                </c:pt>
                <c:pt idx="1958">
                  <c:v>43441</c:v>
                </c:pt>
                <c:pt idx="1959">
                  <c:v>43444</c:v>
                </c:pt>
                <c:pt idx="1960">
                  <c:v>43445</c:v>
                </c:pt>
                <c:pt idx="1961">
                  <c:v>43446</c:v>
                </c:pt>
                <c:pt idx="1962">
                  <c:v>43447</c:v>
                </c:pt>
                <c:pt idx="1963">
                  <c:v>43448</c:v>
                </c:pt>
                <c:pt idx="1964">
                  <c:v>43451</c:v>
                </c:pt>
                <c:pt idx="1965">
                  <c:v>43452</c:v>
                </c:pt>
                <c:pt idx="1966">
                  <c:v>43453</c:v>
                </c:pt>
                <c:pt idx="1967">
                  <c:v>43454</c:v>
                </c:pt>
                <c:pt idx="1968">
                  <c:v>43455</c:v>
                </c:pt>
                <c:pt idx="1969">
                  <c:v>43460</c:v>
                </c:pt>
                <c:pt idx="1970">
                  <c:v>43461</c:v>
                </c:pt>
                <c:pt idx="1971">
                  <c:v>43462</c:v>
                </c:pt>
                <c:pt idx="1972">
                  <c:v>43467</c:v>
                </c:pt>
                <c:pt idx="1973">
                  <c:v>43468</c:v>
                </c:pt>
                <c:pt idx="1974">
                  <c:v>43469</c:v>
                </c:pt>
                <c:pt idx="1975">
                  <c:v>43472</c:v>
                </c:pt>
                <c:pt idx="1976">
                  <c:v>43473</c:v>
                </c:pt>
                <c:pt idx="1977">
                  <c:v>43474</c:v>
                </c:pt>
                <c:pt idx="1978">
                  <c:v>43475</c:v>
                </c:pt>
                <c:pt idx="1979">
                  <c:v>43476</c:v>
                </c:pt>
                <c:pt idx="1980">
                  <c:v>43479</c:v>
                </c:pt>
                <c:pt idx="1981">
                  <c:v>43480</c:v>
                </c:pt>
                <c:pt idx="1982">
                  <c:v>43481</c:v>
                </c:pt>
                <c:pt idx="1983">
                  <c:v>43482</c:v>
                </c:pt>
                <c:pt idx="1984">
                  <c:v>43483</c:v>
                </c:pt>
                <c:pt idx="1985">
                  <c:v>43486</c:v>
                </c:pt>
                <c:pt idx="1986">
                  <c:v>43487</c:v>
                </c:pt>
                <c:pt idx="1987">
                  <c:v>43488</c:v>
                </c:pt>
                <c:pt idx="1988">
                  <c:v>43489</c:v>
                </c:pt>
                <c:pt idx="1989">
                  <c:v>43490</c:v>
                </c:pt>
                <c:pt idx="1990">
                  <c:v>43493</c:v>
                </c:pt>
                <c:pt idx="1991">
                  <c:v>43494</c:v>
                </c:pt>
                <c:pt idx="1992">
                  <c:v>43495</c:v>
                </c:pt>
                <c:pt idx="1993">
                  <c:v>43496</c:v>
                </c:pt>
                <c:pt idx="1994">
                  <c:v>43497</c:v>
                </c:pt>
                <c:pt idx="1995">
                  <c:v>43500</c:v>
                </c:pt>
                <c:pt idx="1996">
                  <c:v>43501</c:v>
                </c:pt>
                <c:pt idx="1997">
                  <c:v>43502</c:v>
                </c:pt>
                <c:pt idx="1998">
                  <c:v>43503</c:v>
                </c:pt>
                <c:pt idx="1999">
                  <c:v>43504</c:v>
                </c:pt>
                <c:pt idx="2000">
                  <c:v>43507</c:v>
                </c:pt>
                <c:pt idx="2001">
                  <c:v>43508</c:v>
                </c:pt>
                <c:pt idx="2002">
                  <c:v>43509</c:v>
                </c:pt>
                <c:pt idx="2003">
                  <c:v>43510</c:v>
                </c:pt>
                <c:pt idx="2004">
                  <c:v>43511</c:v>
                </c:pt>
                <c:pt idx="2005">
                  <c:v>43514</c:v>
                </c:pt>
                <c:pt idx="2006">
                  <c:v>43515</c:v>
                </c:pt>
                <c:pt idx="2007">
                  <c:v>43516</c:v>
                </c:pt>
                <c:pt idx="2008">
                  <c:v>43517</c:v>
                </c:pt>
                <c:pt idx="2009">
                  <c:v>43518</c:v>
                </c:pt>
                <c:pt idx="2010">
                  <c:v>43521</c:v>
                </c:pt>
                <c:pt idx="2011">
                  <c:v>43522</c:v>
                </c:pt>
                <c:pt idx="2012">
                  <c:v>43523</c:v>
                </c:pt>
                <c:pt idx="2013">
                  <c:v>43524</c:v>
                </c:pt>
                <c:pt idx="2014">
                  <c:v>43525</c:v>
                </c:pt>
                <c:pt idx="2015">
                  <c:v>43528</c:v>
                </c:pt>
                <c:pt idx="2016">
                  <c:v>43529</c:v>
                </c:pt>
                <c:pt idx="2017">
                  <c:v>43530</c:v>
                </c:pt>
                <c:pt idx="2018">
                  <c:v>43531</c:v>
                </c:pt>
                <c:pt idx="2019">
                  <c:v>43532</c:v>
                </c:pt>
                <c:pt idx="2020">
                  <c:v>43535</c:v>
                </c:pt>
                <c:pt idx="2021">
                  <c:v>43536</c:v>
                </c:pt>
                <c:pt idx="2022">
                  <c:v>43537</c:v>
                </c:pt>
                <c:pt idx="2023">
                  <c:v>43538</c:v>
                </c:pt>
                <c:pt idx="2024">
                  <c:v>43539</c:v>
                </c:pt>
                <c:pt idx="2025">
                  <c:v>43542</c:v>
                </c:pt>
                <c:pt idx="2026">
                  <c:v>43543</c:v>
                </c:pt>
                <c:pt idx="2027">
                  <c:v>43544</c:v>
                </c:pt>
                <c:pt idx="2028">
                  <c:v>43545</c:v>
                </c:pt>
                <c:pt idx="2029">
                  <c:v>43546</c:v>
                </c:pt>
                <c:pt idx="2030">
                  <c:v>43549</c:v>
                </c:pt>
                <c:pt idx="2031">
                  <c:v>43550</c:v>
                </c:pt>
                <c:pt idx="2032">
                  <c:v>43551</c:v>
                </c:pt>
                <c:pt idx="2033">
                  <c:v>43552</c:v>
                </c:pt>
                <c:pt idx="2034">
                  <c:v>43553</c:v>
                </c:pt>
                <c:pt idx="2035">
                  <c:v>43556</c:v>
                </c:pt>
                <c:pt idx="2036">
                  <c:v>43557</c:v>
                </c:pt>
                <c:pt idx="2037">
                  <c:v>43558</c:v>
                </c:pt>
                <c:pt idx="2038">
                  <c:v>43559</c:v>
                </c:pt>
                <c:pt idx="2039">
                  <c:v>43560</c:v>
                </c:pt>
                <c:pt idx="2040">
                  <c:v>43563</c:v>
                </c:pt>
                <c:pt idx="2041">
                  <c:v>43564</c:v>
                </c:pt>
                <c:pt idx="2042">
                  <c:v>43565</c:v>
                </c:pt>
                <c:pt idx="2043">
                  <c:v>43566</c:v>
                </c:pt>
                <c:pt idx="2044">
                  <c:v>43567</c:v>
                </c:pt>
                <c:pt idx="2045">
                  <c:v>43570</c:v>
                </c:pt>
                <c:pt idx="2046">
                  <c:v>43571</c:v>
                </c:pt>
                <c:pt idx="2047">
                  <c:v>43572</c:v>
                </c:pt>
                <c:pt idx="2048">
                  <c:v>43573</c:v>
                </c:pt>
                <c:pt idx="2049">
                  <c:v>43574</c:v>
                </c:pt>
                <c:pt idx="2050">
                  <c:v>43577</c:v>
                </c:pt>
                <c:pt idx="2051">
                  <c:v>43578</c:v>
                </c:pt>
                <c:pt idx="2052">
                  <c:v>43579</c:v>
                </c:pt>
                <c:pt idx="2053">
                  <c:v>43580</c:v>
                </c:pt>
                <c:pt idx="2054">
                  <c:v>43581</c:v>
                </c:pt>
                <c:pt idx="2055">
                  <c:v>43584</c:v>
                </c:pt>
                <c:pt idx="2056">
                  <c:v>43585</c:v>
                </c:pt>
                <c:pt idx="2057">
                  <c:v>43586</c:v>
                </c:pt>
                <c:pt idx="2058">
                  <c:v>43587</c:v>
                </c:pt>
                <c:pt idx="2059">
                  <c:v>43588</c:v>
                </c:pt>
                <c:pt idx="2060">
                  <c:v>43591</c:v>
                </c:pt>
                <c:pt idx="2061">
                  <c:v>43592</c:v>
                </c:pt>
                <c:pt idx="2062">
                  <c:v>43593</c:v>
                </c:pt>
                <c:pt idx="2063">
                  <c:v>43594</c:v>
                </c:pt>
                <c:pt idx="2064">
                  <c:v>43595</c:v>
                </c:pt>
                <c:pt idx="2065">
                  <c:v>43598</c:v>
                </c:pt>
                <c:pt idx="2066">
                  <c:v>43599</c:v>
                </c:pt>
                <c:pt idx="2067">
                  <c:v>43600</c:v>
                </c:pt>
                <c:pt idx="2068">
                  <c:v>43601</c:v>
                </c:pt>
                <c:pt idx="2069">
                  <c:v>43602</c:v>
                </c:pt>
                <c:pt idx="2070">
                  <c:v>43605</c:v>
                </c:pt>
                <c:pt idx="2071">
                  <c:v>43606</c:v>
                </c:pt>
                <c:pt idx="2072">
                  <c:v>43607</c:v>
                </c:pt>
                <c:pt idx="2073">
                  <c:v>43608</c:v>
                </c:pt>
                <c:pt idx="2074">
                  <c:v>43609</c:v>
                </c:pt>
                <c:pt idx="2075">
                  <c:v>43612</c:v>
                </c:pt>
                <c:pt idx="2076">
                  <c:v>43613</c:v>
                </c:pt>
                <c:pt idx="2077">
                  <c:v>43614</c:v>
                </c:pt>
                <c:pt idx="2078">
                  <c:v>43615</c:v>
                </c:pt>
                <c:pt idx="2079">
                  <c:v>43616</c:v>
                </c:pt>
                <c:pt idx="2080">
                  <c:v>43619</c:v>
                </c:pt>
                <c:pt idx="2081">
                  <c:v>43620</c:v>
                </c:pt>
                <c:pt idx="2082">
                  <c:v>43621</c:v>
                </c:pt>
                <c:pt idx="2083">
                  <c:v>43622</c:v>
                </c:pt>
                <c:pt idx="2084">
                  <c:v>43623</c:v>
                </c:pt>
                <c:pt idx="2085">
                  <c:v>43626</c:v>
                </c:pt>
                <c:pt idx="2086">
                  <c:v>43627</c:v>
                </c:pt>
                <c:pt idx="2087">
                  <c:v>43628</c:v>
                </c:pt>
                <c:pt idx="2088">
                  <c:v>43629</c:v>
                </c:pt>
                <c:pt idx="2089">
                  <c:v>43630</c:v>
                </c:pt>
                <c:pt idx="2090">
                  <c:v>43633</c:v>
                </c:pt>
                <c:pt idx="2091">
                  <c:v>43634</c:v>
                </c:pt>
                <c:pt idx="2092">
                  <c:v>43635</c:v>
                </c:pt>
                <c:pt idx="2093">
                  <c:v>43636</c:v>
                </c:pt>
                <c:pt idx="2094">
                  <c:v>43637</c:v>
                </c:pt>
                <c:pt idx="2095">
                  <c:v>43640</c:v>
                </c:pt>
                <c:pt idx="2096">
                  <c:v>43641</c:v>
                </c:pt>
                <c:pt idx="2097">
                  <c:v>43642</c:v>
                </c:pt>
                <c:pt idx="2098">
                  <c:v>43643</c:v>
                </c:pt>
                <c:pt idx="2099">
                  <c:v>43644</c:v>
                </c:pt>
              </c:numCache>
            </c:numRef>
          </c:cat>
          <c:val>
            <c:numRef>
              <c:f>Platts!$S$555:$S$2654</c:f>
              <c:numCache>
                <c:formatCode>#,##0.00_);\(#,##0.00\)</c:formatCode>
                <c:ptCount val="2100"/>
                <c:pt idx="0">
                  <c:v>225</c:v>
                </c:pt>
                <c:pt idx="1">
                  <c:v>224</c:v>
                </c:pt>
                <c:pt idx="2">
                  <c:v>225</c:v>
                </c:pt>
                <c:pt idx="3">
                  <c:v>225</c:v>
                </c:pt>
                <c:pt idx="4">
                  <c:v>225.5</c:v>
                </c:pt>
                <c:pt idx="5">
                  <c:v>235</c:v>
                </c:pt>
                <c:pt idx="6">
                  <c:v>235</c:v>
                </c:pt>
                <c:pt idx="7">
                  <c:v>236</c:v>
                </c:pt>
                <c:pt idx="8">
                  <c:v>235</c:v>
                </c:pt>
                <c:pt idx="9">
                  <c:v>235</c:v>
                </c:pt>
                <c:pt idx="10">
                  <c:v>236</c:v>
                </c:pt>
                <c:pt idx="11">
                  <c:v>236</c:v>
                </c:pt>
                <c:pt idx="12">
                  <c:v>235</c:v>
                </c:pt>
                <c:pt idx="13">
                  <c:v>235</c:v>
                </c:pt>
                <c:pt idx="14">
                  <c:v>234.5</c:v>
                </c:pt>
                <c:pt idx="15">
                  <c:v>235</c:v>
                </c:pt>
                <c:pt idx="16">
                  <c:v>235</c:v>
                </c:pt>
                <c:pt idx="17">
                  <c:v>235</c:v>
                </c:pt>
                <c:pt idx="18">
                  <c:v>235</c:v>
                </c:pt>
                <c:pt idx="19">
                  <c:v>235</c:v>
                </c:pt>
                <c:pt idx="20">
                  <c:v>234</c:v>
                </c:pt>
                <c:pt idx="21">
                  <c:v>234</c:v>
                </c:pt>
                <c:pt idx="22">
                  <c:v>231</c:v>
                </c:pt>
                <c:pt idx="23">
                  <c:v>231</c:v>
                </c:pt>
                <c:pt idx="24">
                  <c:v>231.5</c:v>
                </c:pt>
                <c:pt idx="25">
                  <c:v>231.5</c:v>
                </c:pt>
                <c:pt idx="26">
                  <c:v>232</c:v>
                </c:pt>
                <c:pt idx="27">
                  <c:v>232</c:v>
                </c:pt>
                <c:pt idx="28">
                  <c:v>232</c:v>
                </c:pt>
                <c:pt idx="29">
                  <c:v>232</c:v>
                </c:pt>
                <c:pt idx="30">
                  <c:v>232</c:v>
                </c:pt>
                <c:pt idx="31">
                  <c:v>237</c:v>
                </c:pt>
                <c:pt idx="32">
                  <c:v>238</c:v>
                </c:pt>
                <c:pt idx="33">
                  <c:v>238</c:v>
                </c:pt>
                <c:pt idx="34">
                  <c:v>238</c:v>
                </c:pt>
                <c:pt idx="35">
                  <c:v>238</c:v>
                </c:pt>
                <c:pt idx="36">
                  <c:v>236</c:v>
                </c:pt>
                <c:pt idx="37">
                  <c:v>236</c:v>
                </c:pt>
                <c:pt idx="38">
                  <c:v>235</c:v>
                </c:pt>
                <c:pt idx="39">
                  <c:v>235</c:v>
                </c:pt>
                <c:pt idx="40">
                  <c:v>0</c:v>
                </c:pt>
                <c:pt idx="41">
                  <c:v>238</c:v>
                </c:pt>
                <c:pt idx="42">
                  <c:v>238</c:v>
                </c:pt>
                <c:pt idx="43">
                  <c:v>238</c:v>
                </c:pt>
                <c:pt idx="44">
                  <c:v>240</c:v>
                </c:pt>
                <c:pt idx="45">
                  <c:v>242</c:v>
                </c:pt>
                <c:pt idx="46">
                  <c:v>244.5</c:v>
                </c:pt>
                <c:pt idx="47">
                  <c:v>244</c:v>
                </c:pt>
                <c:pt idx="48">
                  <c:v>244</c:v>
                </c:pt>
                <c:pt idx="49">
                  <c:v>224</c:v>
                </c:pt>
                <c:pt idx="50">
                  <c:v>238</c:v>
                </c:pt>
                <c:pt idx="51">
                  <c:v>238</c:v>
                </c:pt>
                <c:pt idx="52">
                  <c:v>240</c:v>
                </c:pt>
                <c:pt idx="53">
                  <c:v>242.5</c:v>
                </c:pt>
                <c:pt idx="54">
                  <c:v>242.5</c:v>
                </c:pt>
                <c:pt idx="55">
                  <c:v>243</c:v>
                </c:pt>
                <c:pt idx="56">
                  <c:v>243</c:v>
                </c:pt>
                <c:pt idx="57">
                  <c:v>0</c:v>
                </c:pt>
                <c:pt idx="58">
                  <c:v>0</c:v>
                </c:pt>
                <c:pt idx="59">
                  <c:v>248</c:v>
                </c:pt>
                <c:pt idx="60">
                  <c:v>248</c:v>
                </c:pt>
                <c:pt idx="61">
                  <c:v>250.5</c:v>
                </c:pt>
                <c:pt idx="62">
                  <c:v>253.5</c:v>
                </c:pt>
                <c:pt idx="63">
                  <c:v>253.5</c:v>
                </c:pt>
                <c:pt idx="64">
                  <c:v>253.5</c:v>
                </c:pt>
                <c:pt idx="65">
                  <c:v>253.5</c:v>
                </c:pt>
                <c:pt idx="66">
                  <c:v>255</c:v>
                </c:pt>
                <c:pt idx="67">
                  <c:v>255</c:v>
                </c:pt>
                <c:pt idx="68">
                  <c:v>262</c:v>
                </c:pt>
                <c:pt idx="69">
                  <c:v>265</c:v>
                </c:pt>
                <c:pt idx="70">
                  <c:v>270</c:v>
                </c:pt>
                <c:pt idx="71">
                  <c:v>275</c:v>
                </c:pt>
                <c:pt idx="72">
                  <c:v>280</c:v>
                </c:pt>
                <c:pt idx="73">
                  <c:v>280</c:v>
                </c:pt>
                <c:pt idx="74">
                  <c:v>330</c:v>
                </c:pt>
                <c:pt idx="75">
                  <c:v>330</c:v>
                </c:pt>
                <c:pt idx="76">
                  <c:v>370.5</c:v>
                </c:pt>
                <c:pt idx="77">
                  <c:v>390</c:v>
                </c:pt>
                <c:pt idx="78">
                  <c:v>392.5</c:v>
                </c:pt>
                <c:pt idx="79">
                  <c:v>384</c:v>
                </c:pt>
                <c:pt idx="80">
                  <c:v>384</c:v>
                </c:pt>
                <c:pt idx="81">
                  <c:v>374</c:v>
                </c:pt>
                <c:pt idx="82">
                  <c:v>366</c:v>
                </c:pt>
                <c:pt idx="83">
                  <c:v>361</c:v>
                </c:pt>
                <c:pt idx="84">
                  <c:v>354</c:v>
                </c:pt>
                <c:pt idx="85">
                  <c:v>362</c:v>
                </c:pt>
                <c:pt idx="86">
                  <c:v>368</c:v>
                </c:pt>
                <c:pt idx="87">
                  <c:v>371.5</c:v>
                </c:pt>
                <c:pt idx="88">
                  <c:v>371.5</c:v>
                </c:pt>
                <c:pt idx="89">
                  <c:v>0</c:v>
                </c:pt>
                <c:pt idx="90">
                  <c:v>357</c:v>
                </c:pt>
                <c:pt idx="91">
                  <c:v>344</c:v>
                </c:pt>
                <c:pt idx="92">
                  <c:v>344</c:v>
                </c:pt>
                <c:pt idx="93">
                  <c:v>339</c:v>
                </c:pt>
                <c:pt idx="94">
                  <c:v>338</c:v>
                </c:pt>
                <c:pt idx="95">
                  <c:v>337.5</c:v>
                </c:pt>
                <c:pt idx="96">
                  <c:v>336</c:v>
                </c:pt>
                <c:pt idx="97">
                  <c:v>336</c:v>
                </c:pt>
                <c:pt idx="98">
                  <c:v>336</c:v>
                </c:pt>
                <c:pt idx="99">
                  <c:v>336</c:v>
                </c:pt>
                <c:pt idx="100">
                  <c:v>336</c:v>
                </c:pt>
                <c:pt idx="101">
                  <c:v>335</c:v>
                </c:pt>
                <c:pt idx="102">
                  <c:v>335.5</c:v>
                </c:pt>
                <c:pt idx="103">
                  <c:v>337</c:v>
                </c:pt>
                <c:pt idx="104">
                  <c:v>339.5</c:v>
                </c:pt>
                <c:pt idx="105">
                  <c:v>340.5</c:v>
                </c:pt>
                <c:pt idx="106">
                  <c:v>341</c:v>
                </c:pt>
                <c:pt idx="107">
                  <c:v>341</c:v>
                </c:pt>
                <c:pt idx="108">
                  <c:v>341</c:v>
                </c:pt>
                <c:pt idx="109">
                  <c:v>341</c:v>
                </c:pt>
                <c:pt idx="110">
                  <c:v>347</c:v>
                </c:pt>
                <c:pt idx="111">
                  <c:v>347</c:v>
                </c:pt>
                <c:pt idx="112">
                  <c:v>346.5</c:v>
                </c:pt>
                <c:pt idx="113">
                  <c:v>346</c:v>
                </c:pt>
                <c:pt idx="114">
                  <c:v>347</c:v>
                </c:pt>
                <c:pt idx="115">
                  <c:v>348</c:v>
                </c:pt>
                <c:pt idx="116">
                  <c:v>349</c:v>
                </c:pt>
                <c:pt idx="117">
                  <c:v>348.5</c:v>
                </c:pt>
                <c:pt idx="118">
                  <c:v>348.5</c:v>
                </c:pt>
                <c:pt idx="119">
                  <c:v>348.5</c:v>
                </c:pt>
                <c:pt idx="120">
                  <c:v>349.5</c:v>
                </c:pt>
                <c:pt idx="121">
                  <c:v>349</c:v>
                </c:pt>
                <c:pt idx="122">
                  <c:v>349</c:v>
                </c:pt>
                <c:pt idx="123">
                  <c:v>347</c:v>
                </c:pt>
                <c:pt idx="124">
                  <c:v>345.5</c:v>
                </c:pt>
                <c:pt idx="125">
                  <c:v>344.5</c:v>
                </c:pt>
                <c:pt idx="126">
                  <c:v>346</c:v>
                </c:pt>
                <c:pt idx="127">
                  <c:v>346</c:v>
                </c:pt>
                <c:pt idx="128">
                  <c:v>348.5</c:v>
                </c:pt>
                <c:pt idx="129">
                  <c:v>348.5</c:v>
                </c:pt>
                <c:pt idx="130">
                  <c:v>352</c:v>
                </c:pt>
                <c:pt idx="131">
                  <c:v>352.5</c:v>
                </c:pt>
                <c:pt idx="132">
                  <c:v>353</c:v>
                </c:pt>
                <c:pt idx="133">
                  <c:v>352</c:v>
                </c:pt>
                <c:pt idx="134">
                  <c:v>351</c:v>
                </c:pt>
                <c:pt idx="135">
                  <c:v>347</c:v>
                </c:pt>
                <c:pt idx="136">
                  <c:v>345</c:v>
                </c:pt>
                <c:pt idx="137">
                  <c:v>345</c:v>
                </c:pt>
                <c:pt idx="138">
                  <c:v>345</c:v>
                </c:pt>
                <c:pt idx="139">
                  <c:v>344</c:v>
                </c:pt>
                <c:pt idx="140">
                  <c:v>342</c:v>
                </c:pt>
                <c:pt idx="141">
                  <c:v>342</c:v>
                </c:pt>
                <c:pt idx="142">
                  <c:v>338.5</c:v>
                </c:pt>
                <c:pt idx="143">
                  <c:v>338.5</c:v>
                </c:pt>
                <c:pt idx="144">
                  <c:v>340</c:v>
                </c:pt>
                <c:pt idx="145">
                  <c:v>342</c:v>
                </c:pt>
                <c:pt idx="146">
                  <c:v>340.5</c:v>
                </c:pt>
                <c:pt idx="147">
                  <c:v>340.5</c:v>
                </c:pt>
                <c:pt idx="148">
                  <c:v>338.5</c:v>
                </c:pt>
                <c:pt idx="149">
                  <c:v>338.5</c:v>
                </c:pt>
                <c:pt idx="150">
                  <c:v>339.5</c:v>
                </c:pt>
                <c:pt idx="151">
                  <c:v>337.5</c:v>
                </c:pt>
                <c:pt idx="152">
                  <c:v>336.5</c:v>
                </c:pt>
                <c:pt idx="153">
                  <c:v>334</c:v>
                </c:pt>
                <c:pt idx="154">
                  <c:v>332</c:v>
                </c:pt>
                <c:pt idx="155">
                  <c:v>331.5</c:v>
                </c:pt>
                <c:pt idx="156">
                  <c:v>331.5</c:v>
                </c:pt>
                <c:pt idx="157">
                  <c:v>327</c:v>
                </c:pt>
                <c:pt idx="158">
                  <c:v>329</c:v>
                </c:pt>
                <c:pt idx="159">
                  <c:v>329</c:v>
                </c:pt>
                <c:pt idx="160">
                  <c:v>328</c:v>
                </c:pt>
                <c:pt idx="161">
                  <c:v>313</c:v>
                </c:pt>
                <c:pt idx="162">
                  <c:v>312</c:v>
                </c:pt>
                <c:pt idx="163">
                  <c:v>312</c:v>
                </c:pt>
                <c:pt idx="164">
                  <c:v>315</c:v>
                </c:pt>
                <c:pt idx="165">
                  <c:v>315</c:v>
                </c:pt>
                <c:pt idx="166">
                  <c:v>317</c:v>
                </c:pt>
                <c:pt idx="167">
                  <c:v>316.5</c:v>
                </c:pt>
                <c:pt idx="168">
                  <c:v>316.5</c:v>
                </c:pt>
                <c:pt idx="169">
                  <c:v>318.5</c:v>
                </c:pt>
                <c:pt idx="170">
                  <c:v>318.5</c:v>
                </c:pt>
                <c:pt idx="171">
                  <c:v>319.5</c:v>
                </c:pt>
                <c:pt idx="172">
                  <c:v>322.5</c:v>
                </c:pt>
                <c:pt idx="173">
                  <c:v>323.5</c:v>
                </c:pt>
                <c:pt idx="174">
                  <c:v>323.5</c:v>
                </c:pt>
                <c:pt idx="175">
                  <c:v>323.5</c:v>
                </c:pt>
                <c:pt idx="176">
                  <c:v>325</c:v>
                </c:pt>
                <c:pt idx="177">
                  <c:v>325.5</c:v>
                </c:pt>
                <c:pt idx="178">
                  <c:v>325.5</c:v>
                </c:pt>
                <c:pt idx="179">
                  <c:v>325</c:v>
                </c:pt>
                <c:pt idx="180">
                  <c:v>325</c:v>
                </c:pt>
                <c:pt idx="181">
                  <c:v>326.5</c:v>
                </c:pt>
                <c:pt idx="182">
                  <c:v>326.5</c:v>
                </c:pt>
                <c:pt idx="183">
                  <c:v>327.5</c:v>
                </c:pt>
                <c:pt idx="184">
                  <c:v>326.5</c:v>
                </c:pt>
                <c:pt idx="185">
                  <c:v>325</c:v>
                </c:pt>
                <c:pt idx="186">
                  <c:v>324.5</c:v>
                </c:pt>
                <c:pt idx="187">
                  <c:v>326.5</c:v>
                </c:pt>
                <c:pt idx="188">
                  <c:v>327</c:v>
                </c:pt>
                <c:pt idx="189">
                  <c:v>326.5</c:v>
                </c:pt>
                <c:pt idx="190">
                  <c:v>326.5</c:v>
                </c:pt>
                <c:pt idx="191">
                  <c:v>324</c:v>
                </c:pt>
                <c:pt idx="192">
                  <c:v>323</c:v>
                </c:pt>
                <c:pt idx="193">
                  <c:v>323</c:v>
                </c:pt>
                <c:pt idx="194">
                  <c:v>321.5</c:v>
                </c:pt>
                <c:pt idx="195">
                  <c:v>322</c:v>
                </c:pt>
                <c:pt idx="196">
                  <c:v>321</c:v>
                </c:pt>
                <c:pt idx="197">
                  <c:v>320</c:v>
                </c:pt>
                <c:pt idx="198">
                  <c:v>319.5</c:v>
                </c:pt>
                <c:pt idx="199">
                  <c:v>319.5</c:v>
                </c:pt>
                <c:pt idx="200">
                  <c:v>319</c:v>
                </c:pt>
                <c:pt idx="201">
                  <c:v>322</c:v>
                </c:pt>
                <c:pt idx="202">
                  <c:v>324</c:v>
                </c:pt>
                <c:pt idx="203">
                  <c:v>326</c:v>
                </c:pt>
                <c:pt idx="204">
                  <c:v>324</c:v>
                </c:pt>
                <c:pt idx="205">
                  <c:v>323</c:v>
                </c:pt>
                <c:pt idx="206">
                  <c:v>323.5</c:v>
                </c:pt>
                <c:pt idx="207">
                  <c:v>323.5</c:v>
                </c:pt>
                <c:pt idx="208">
                  <c:v>323</c:v>
                </c:pt>
                <c:pt idx="209">
                  <c:v>322</c:v>
                </c:pt>
                <c:pt idx="210">
                  <c:v>322</c:v>
                </c:pt>
                <c:pt idx="211">
                  <c:v>321.5</c:v>
                </c:pt>
                <c:pt idx="212">
                  <c:v>320</c:v>
                </c:pt>
                <c:pt idx="213">
                  <c:v>320</c:v>
                </c:pt>
                <c:pt idx="214">
                  <c:v>318</c:v>
                </c:pt>
                <c:pt idx="215">
                  <c:v>318</c:v>
                </c:pt>
                <c:pt idx="216">
                  <c:v>315</c:v>
                </c:pt>
                <c:pt idx="217">
                  <c:v>313</c:v>
                </c:pt>
                <c:pt idx="218">
                  <c:v>311</c:v>
                </c:pt>
                <c:pt idx="219">
                  <c:v>311</c:v>
                </c:pt>
                <c:pt idx="220">
                  <c:v>311</c:v>
                </c:pt>
                <c:pt idx="221">
                  <c:v>310</c:v>
                </c:pt>
                <c:pt idx="222">
                  <c:v>310</c:v>
                </c:pt>
                <c:pt idx="223">
                  <c:v>311</c:v>
                </c:pt>
                <c:pt idx="224">
                  <c:v>311</c:v>
                </c:pt>
                <c:pt idx="225">
                  <c:v>311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301</c:v>
                </c:pt>
                <c:pt idx="232">
                  <c:v>301.5</c:v>
                </c:pt>
                <c:pt idx="233">
                  <c:v>294.5</c:v>
                </c:pt>
                <c:pt idx="234">
                  <c:v>293</c:v>
                </c:pt>
                <c:pt idx="235">
                  <c:v>294</c:v>
                </c:pt>
                <c:pt idx="236">
                  <c:v>295</c:v>
                </c:pt>
                <c:pt idx="237">
                  <c:v>292</c:v>
                </c:pt>
                <c:pt idx="238">
                  <c:v>291.5</c:v>
                </c:pt>
                <c:pt idx="239">
                  <c:v>291</c:v>
                </c:pt>
                <c:pt idx="240">
                  <c:v>290.5</c:v>
                </c:pt>
                <c:pt idx="241">
                  <c:v>289</c:v>
                </c:pt>
                <c:pt idx="242">
                  <c:v>289</c:v>
                </c:pt>
                <c:pt idx="243">
                  <c:v>286</c:v>
                </c:pt>
                <c:pt idx="244">
                  <c:v>283.5</c:v>
                </c:pt>
                <c:pt idx="245">
                  <c:v>283</c:v>
                </c:pt>
                <c:pt idx="246">
                  <c:v>281.5</c:v>
                </c:pt>
                <c:pt idx="247">
                  <c:v>281</c:v>
                </c:pt>
                <c:pt idx="248">
                  <c:v>280.5</c:v>
                </c:pt>
                <c:pt idx="249">
                  <c:v>278</c:v>
                </c:pt>
                <c:pt idx="250">
                  <c:v>278</c:v>
                </c:pt>
                <c:pt idx="251">
                  <c:v>275.5</c:v>
                </c:pt>
                <c:pt idx="252">
                  <c:v>275.5</c:v>
                </c:pt>
                <c:pt idx="253">
                  <c:v>274.5</c:v>
                </c:pt>
                <c:pt idx="254">
                  <c:v>273.5</c:v>
                </c:pt>
                <c:pt idx="255">
                  <c:v>274.5</c:v>
                </c:pt>
                <c:pt idx="256">
                  <c:v>275.5</c:v>
                </c:pt>
                <c:pt idx="257">
                  <c:v>275.5</c:v>
                </c:pt>
                <c:pt idx="258">
                  <c:v>275.5</c:v>
                </c:pt>
                <c:pt idx="259">
                  <c:v>257</c:v>
                </c:pt>
                <c:pt idx="260">
                  <c:v>270</c:v>
                </c:pt>
                <c:pt idx="261">
                  <c:v>267</c:v>
                </c:pt>
                <c:pt idx="262">
                  <c:v>263.5</c:v>
                </c:pt>
                <c:pt idx="263">
                  <c:v>263.5</c:v>
                </c:pt>
                <c:pt idx="264">
                  <c:v>263</c:v>
                </c:pt>
                <c:pt idx="265">
                  <c:v>263</c:v>
                </c:pt>
                <c:pt idx="266">
                  <c:v>262</c:v>
                </c:pt>
                <c:pt idx="267">
                  <c:v>259</c:v>
                </c:pt>
                <c:pt idx="268">
                  <c:v>258</c:v>
                </c:pt>
                <c:pt idx="269">
                  <c:v>259</c:v>
                </c:pt>
                <c:pt idx="270">
                  <c:v>258.5</c:v>
                </c:pt>
                <c:pt idx="271">
                  <c:v>257.5</c:v>
                </c:pt>
                <c:pt idx="272">
                  <c:v>257</c:v>
                </c:pt>
                <c:pt idx="273">
                  <c:v>254.5</c:v>
                </c:pt>
                <c:pt idx="274">
                  <c:v>254.5</c:v>
                </c:pt>
                <c:pt idx="275">
                  <c:v>254.5</c:v>
                </c:pt>
                <c:pt idx="276">
                  <c:v>253.5</c:v>
                </c:pt>
                <c:pt idx="277">
                  <c:v>253.5</c:v>
                </c:pt>
                <c:pt idx="278">
                  <c:v>253</c:v>
                </c:pt>
                <c:pt idx="279">
                  <c:v>253</c:v>
                </c:pt>
                <c:pt idx="280">
                  <c:v>253.5</c:v>
                </c:pt>
                <c:pt idx="281">
                  <c:v>253.5</c:v>
                </c:pt>
                <c:pt idx="282">
                  <c:v>252.5</c:v>
                </c:pt>
                <c:pt idx="283">
                  <c:v>253</c:v>
                </c:pt>
                <c:pt idx="284">
                  <c:v>251</c:v>
                </c:pt>
                <c:pt idx="285">
                  <c:v>250</c:v>
                </c:pt>
                <c:pt idx="286">
                  <c:v>248</c:v>
                </c:pt>
                <c:pt idx="287">
                  <c:v>246.5</c:v>
                </c:pt>
                <c:pt idx="288">
                  <c:v>246.5</c:v>
                </c:pt>
                <c:pt idx="289">
                  <c:v>248</c:v>
                </c:pt>
                <c:pt idx="290">
                  <c:v>248</c:v>
                </c:pt>
                <c:pt idx="291">
                  <c:v>247.5</c:v>
                </c:pt>
                <c:pt idx="292">
                  <c:v>247.5</c:v>
                </c:pt>
                <c:pt idx="293">
                  <c:v>247.5</c:v>
                </c:pt>
                <c:pt idx="294">
                  <c:v>247</c:v>
                </c:pt>
                <c:pt idx="295">
                  <c:v>247</c:v>
                </c:pt>
                <c:pt idx="296">
                  <c:v>247</c:v>
                </c:pt>
                <c:pt idx="297">
                  <c:v>247</c:v>
                </c:pt>
                <c:pt idx="298">
                  <c:v>246.5</c:v>
                </c:pt>
                <c:pt idx="299">
                  <c:v>246.5</c:v>
                </c:pt>
                <c:pt idx="300">
                  <c:v>247</c:v>
                </c:pt>
                <c:pt idx="301">
                  <c:v>245</c:v>
                </c:pt>
                <c:pt idx="302">
                  <c:v>245</c:v>
                </c:pt>
                <c:pt idx="303">
                  <c:v>240</c:v>
                </c:pt>
                <c:pt idx="304">
                  <c:v>240</c:v>
                </c:pt>
                <c:pt idx="305">
                  <c:v>236.5</c:v>
                </c:pt>
                <c:pt idx="306">
                  <c:v>236</c:v>
                </c:pt>
                <c:pt idx="307">
                  <c:v>236</c:v>
                </c:pt>
                <c:pt idx="308">
                  <c:v>236</c:v>
                </c:pt>
                <c:pt idx="309">
                  <c:v>237</c:v>
                </c:pt>
                <c:pt idx="310">
                  <c:v>237</c:v>
                </c:pt>
                <c:pt idx="311">
                  <c:v>236</c:v>
                </c:pt>
                <c:pt idx="312">
                  <c:v>236</c:v>
                </c:pt>
                <c:pt idx="313">
                  <c:v>236</c:v>
                </c:pt>
                <c:pt idx="314">
                  <c:v>235</c:v>
                </c:pt>
                <c:pt idx="315">
                  <c:v>235.5</c:v>
                </c:pt>
                <c:pt idx="316">
                  <c:v>236</c:v>
                </c:pt>
                <c:pt idx="317">
                  <c:v>236</c:v>
                </c:pt>
                <c:pt idx="318">
                  <c:v>234</c:v>
                </c:pt>
                <c:pt idx="319">
                  <c:v>234</c:v>
                </c:pt>
                <c:pt idx="320">
                  <c:v>233.5</c:v>
                </c:pt>
                <c:pt idx="321">
                  <c:v>233</c:v>
                </c:pt>
                <c:pt idx="322">
                  <c:v>234</c:v>
                </c:pt>
                <c:pt idx="323">
                  <c:v>235</c:v>
                </c:pt>
                <c:pt idx="324">
                  <c:v>234</c:v>
                </c:pt>
                <c:pt idx="325">
                  <c:v>232.5</c:v>
                </c:pt>
                <c:pt idx="326">
                  <c:v>230</c:v>
                </c:pt>
                <c:pt idx="327">
                  <c:v>228.5</c:v>
                </c:pt>
                <c:pt idx="328">
                  <c:v>228.5</c:v>
                </c:pt>
                <c:pt idx="329">
                  <c:v>228.5</c:v>
                </c:pt>
                <c:pt idx="330">
                  <c:v>229</c:v>
                </c:pt>
                <c:pt idx="331">
                  <c:v>228</c:v>
                </c:pt>
                <c:pt idx="332">
                  <c:v>228</c:v>
                </c:pt>
                <c:pt idx="333">
                  <c:v>227.5</c:v>
                </c:pt>
                <c:pt idx="334">
                  <c:v>229.5</c:v>
                </c:pt>
                <c:pt idx="335">
                  <c:v>232</c:v>
                </c:pt>
                <c:pt idx="336">
                  <c:v>232.5</c:v>
                </c:pt>
                <c:pt idx="337">
                  <c:v>230.5</c:v>
                </c:pt>
                <c:pt idx="338">
                  <c:v>230.5</c:v>
                </c:pt>
                <c:pt idx="339">
                  <c:v>231</c:v>
                </c:pt>
                <c:pt idx="340">
                  <c:v>231</c:v>
                </c:pt>
                <c:pt idx="341">
                  <c:v>230</c:v>
                </c:pt>
                <c:pt idx="342">
                  <c:v>229</c:v>
                </c:pt>
                <c:pt idx="343">
                  <c:v>228.5</c:v>
                </c:pt>
                <c:pt idx="344">
                  <c:v>228</c:v>
                </c:pt>
                <c:pt idx="345">
                  <c:v>228</c:v>
                </c:pt>
                <c:pt idx="346">
                  <c:v>226.5</c:v>
                </c:pt>
                <c:pt idx="347">
                  <c:v>225.5</c:v>
                </c:pt>
                <c:pt idx="348">
                  <c:v>224</c:v>
                </c:pt>
                <c:pt idx="349">
                  <c:v>223.5</c:v>
                </c:pt>
                <c:pt idx="350">
                  <c:v>223.5</c:v>
                </c:pt>
                <c:pt idx="351">
                  <c:v>223.5</c:v>
                </c:pt>
                <c:pt idx="352">
                  <c:v>225.5</c:v>
                </c:pt>
                <c:pt idx="353">
                  <c:v>225.5</c:v>
                </c:pt>
                <c:pt idx="354">
                  <c:v>225.5</c:v>
                </c:pt>
                <c:pt idx="355">
                  <c:v>226.5</c:v>
                </c:pt>
                <c:pt idx="356">
                  <c:v>226.5</c:v>
                </c:pt>
                <c:pt idx="357">
                  <c:v>224.5</c:v>
                </c:pt>
                <c:pt idx="358">
                  <c:v>225.5</c:v>
                </c:pt>
                <c:pt idx="359">
                  <c:v>225.5</c:v>
                </c:pt>
                <c:pt idx="360">
                  <c:v>225.5</c:v>
                </c:pt>
                <c:pt idx="361">
                  <c:v>230</c:v>
                </c:pt>
                <c:pt idx="362">
                  <c:v>234</c:v>
                </c:pt>
                <c:pt idx="363">
                  <c:v>234.5</c:v>
                </c:pt>
                <c:pt idx="364">
                  <c:v>234.5</c:v>
                </c:pt>
                <c:pt idx="365">
                  <c:v>234.5</c:v>
                </c:pt>
                <c:pt idx="366">
                  <c:v>234.5</c:v>
                </c:pt>
                <c:pt idx="367">
                  <c:v>234.5</c:v>
                </c:pt>
                <c:pt idx="368">
                  <c:v>234.5</c:v>
                </c:pt>
                <c:pt idx="369">
                  <c:v>234</c:v>
                </c:pt>
                <c:pt idx="370">
                  <c:v>234</c:v>
                </c:pt>
                <c:pt idx="371">
                  <c:v>234.5</c:v>
                </c:pt>
                <c:pt idx="372">
                  <c:v>234</c:v>
                </c:pt>
                <c:pt idx="373">
                  <c:v>234</c:v>
                </c:pt>
                <c:pt idx="374">
                  <c:v>236.5</c:v>
                </c:pt>
                <c:pt idx="375">
                  <c:v>236.5</c:v>
                </c:pt>
                <c:pt idx="376">
                  <c:v>238.5</c:v>
                </c:pt>
                <c:pt idx="377">
                  <c:v>238.5</c:v>
                </c:pt>
                <c:pt idx="378">
                  <c:v>238</c:v>
                </c:pt>
                <c:pt idx="379">
                  <c:v>240</c:v>
                </c:pt>
                <c:pt idx="380">
                  <c:v>240</c:v>
                </c:pt>
                <c:pt idx="381">
                  <c:v>240.5</c:v>
                </c:pt>
                <c:pt idx="382">
                  <c:v>240</c:v>
                </c:pt>
                <c:pt idx="383">
                  <c:v>240</c:v>
                </c:pt>
                <c:pt idx="384">
                  <c:v>239</c:v>
                </c:pt>
                <c:pt idx="385">
                  <c:v>239</c:v>
                </c:pt>
                <c:pt idx="386">
                  <c:v>239</c:v>
                </c:pt>
                <c:pt idx="387">
                  <c:v>238.5</c:v>
                </c:pt>
                <c:pt idx="388">
                  <c:v>238</c:v>
                </c:pt>
                <c:pt idx="389">
                  <c:v>238</c:v>
                </c:pt>
                <c:pt idx="390">
                  <c:v>239</c:v>
                </c:pt>
                <c:pt idx="391">
                  <c:v>238.5</c:v>
                </c:pt>
                <c:pt idx="392">
                  <c:v>238.5</c:v>
                </c:pt>
                <c:pt idx="393">
                  <c:v>238</c:v>
                </c:pt>
                <c:pt idx="394">
                  <c:v>238</c:v>
                </c:pt>
                <c:pt idx="395">
                  <c:v>237.5</c:v>
                </c:pt>
                <c:pt idx="396">
                  <c:v>238</c:v>
                </c:pt>
                <c:pt idx="397">
                  <c:v>237.5</c:v>
                </c:pt>
                <c:pt idx="398">
                  <c:v>236.5</c:v>
                </c:pt>
                <c:pt idx="399">
                  <c:v>236.5</c:v>
                </c:pt>
                <c:pt idx="400">
                  <c:v>236.5</c:v>
                </c:pt>
                <c:pt idx="401">
                  <c:v>237.5</c:v>
                </c:pt>
                <c:pt idx="402">
                  <c:v>238</c:v>
                </c:pt>
                <c:pt idx="403">
                  <c:v>239</c:v>
                </c:pt>
                <c:pt idx="404">
                  <c:v>239</c:v>
                </c:pt>
                <c:pt idx="405">
                  <c:v>240</c:v>
                </c:pt>
                <c:pt idx="406">
                  <c:v>240</c:v>
                </c:pt>
                <c:pt idx="407">
                  <c:v>240.5</c:v>
                </c:pt>
                <c:pt idx="408">
                  <c:v>240.5</c:v>
                </c:pt>
                <c:pt idx="409">
                  <c:v>240.5</c:v>
                </c:pt>
                <c:pt idx="410">
                  <c:v>240</c:v>
                </c:pt>
                <c:pt idx="411">
                  <c:v>239.5</c:v>
                </c:pt>
                <c:pt idx="412">
                  <c:v>236</c:v>
                </c:pt>
                <c:pt idx="413">
                  <c:v>235</c:v>
                </c:pt>
                <c:pt idx="414">
                  <c:v>235</c:v>
                </c:pt>
                <c:pt idx="415">
                  <c:v>235</c:v>
                </c:pt>
                <c:pt idx="416">
                  <c:v>234.5</c:v>
                </c:pt>
                <c:pt idx="417">
                  <c:v>234.5</c:v>
                </c:pt>
                <c:pt idx="418">
                  <c:v>233</c:v>
                </c:pt>
                <c:pt idx="419">
                  <c:v>232.5</c:v>
                </c:pt>
                <c:pt idx="420">
                  <c:v>231.5</c:v>
                </c:pt>
                <c:pt idx="421">
                  <c:v>230.5</c:v>
                </c:pt>
                <c:pt idx="422">
                  <c:v>227.5</c:v>
                </c:pt>
                <c:pt idx="423">
                  <c:v>226</c:v>
                </c:pt>
                <c:pt idx="424">
                  <c:v>225.5</c:v>
                </c:pt>
                <c:pt idx="425">
                  <c:v>225</c:v>
                </c:pt>
                <c:pt idx="426">
                  <c:v>225</c:v>
                </c:pt>
                <c:pt idx="427">
                  <c:v>225</c:v>
                </c:pt>
                <c:pt idx="428">
                  <c:v>222.5</c:v>
                </c:pt>
                <c:pt idx="429">
                  <c:v>214.5</c:v>
                </c:pt>
                <c:pt idx="430">
                  <c:v>205.5</c:v>
                </c:pt>
                <c:pt idx="431">
                  <c:v>202</c:v>
                </c:pt>
                <c:pt idx="432">
                  <c:v>196</c:v>
                </c:pt>
                <c:pt idx="433">
                  <c:v>196</c:v>
                </c:pt>
                <c:pt idx="434">
                  <c:v>196</c:v>
                </c:pt>
                <c:pt idx="435">
                  <c:v>196</c:v>
                </c:pt>
                <c:pt idx="436">
                  <c:v>194</c:v>
                </c:pt>
                <c:pt idx="437">
                  <c:v>194.5</c:v>
                </c:pt>
                <c:pt idx="438">
                  <c:v>194.5</c:v>
                </c:pt>
                <c:pt idx="439">
                  <c:v>191</c:v>
                </c:pt>
                <c:pt idx="440">
                  <c:v>189</c:v>
                </c:pt>
                <c:pt idx="441">
                  <c:v>189</c:v>
                </c:pt>
                <c:pt idx="442">
                  <c:v>189</c:v>
                </c:pt>
                <c:pt idx="443">
                  <c:v>186.5</c:v>
                </c:pt>
                <c:pt idx="444">
                  <c:v>186</c:v>
                </c:pt>
                <c:pt idx="445">
                  <c:v>186</c:v>
                </c:pt>
                <c:pt idx="446">
                  <c:v>181.5</c:v>
                </c:pt>
                <c:pt idx="447">
                  <c:v>181.5</c:v>
                </c:pt>
                <c:pt idx="448">
                  <c:v>180.5</c:v>
                </c:pt>
                <c:pt idx="449">
                  <c:v>180.5</c:v>
                </c:pt>
                <c:pt idx="450">
                  <c:v>178</c:v>
                </c:pt>
                <c:pt idx="451">
                  <c:v>177</c:v>
                </c:pt>
                <c:pt idx="452">
                  <c:v>176</c:v>
                </c:pt>
                <c:pt idx="453">
                  <c:v>175.5</c:v>
                </c:pt>
                <c:pt idx="454">
                  <c:v>174.5</c:v>
                </c:pt>
                <c:pt idx="455">
                  <c:v>173.5</c:v>
                </c:pt>
                <c:pt idx="456">
                  <c:v>173</c:v>
                </c:pt>
                <c:pt idx="457">
                  <c:v>172</c:v>
                </c:pt>
                <c:pt idx="458">
                  <c:v>172.5</c:v>
                </c:pt>
                <c:pt idx="459">
                  <c:v>171</c:v>
                </c:pt>
                <c:pt idx="460">
                  <c:v>170</c:v>
                </c:pt>
                <c:pt idx="461">
                  <c:v>160</c:v>
                </c:pt>
                <c:pt idx="462">
                  <c:v>159.5</c:v>
                </c:pt>
                <c:pt idx="463">
                  <c:v>158</c:v>
                </c:pt>
                <c:pt idx="464">
                  <c:v>156.5</c:v>
                </c:pt>
                <c:pt idx="465">
                  <c:v>154</c:v>
                </c:pt>
                <c:pt idx="466">
                  <c:v>154</c:v>
                </c:pt>
                <c:pt idx="467">
                  <c:v>154</c:v>
                </c:pt>
                <c:pt idx="468">
                  <c:v>154</c:v>
                </c:pt>
                <c:pt idx="469">
                  <c:v>154</c:v>
                </c:pt>
                <c:pt idx="470">
                  <c:v>153</c:v>
                </c:pt>
                <c:pt idx="471">
                  <c:v>153</c:v>
                </c:pt>
                <c:pt idx="472">
                  <c:v>153.5</c:v>
                </c:pt>
                <c:pt idx="473">
                  <c:v>154.5</c:v>
                </c:pt>
                <c:pt idx="474">
                  <c:v>154.5</c:v>
                </c:pt>
                <c:pt idx="475">
                  <c:v>154.5</c:v>
                </c:pt>
                <c:pt idx="476">
                  <c:v>155.5</c:v>
                </c:pt>
                <c:pt idx="477">
                  <c:v>155.5</c:v>
                </c:pt>
                <c:pt idx="478">
                  <c:v>155.5</c:v>
                </c:pt>
                <c:pt idx="479">
                  <c:v>155.5</c:v>
                </c:pt>
                <c:pt idx="480">
                  <c:v>155.5</c:v>
                </c:pt>
                <c:pt idx="481">
                  <c:v>157</c:v>
                </c:pt>
                <c:pt idx="482">
                  <c:v>157</c:v>
                </c:pt>
                <c:pt idx="483">
                  <c:v>158</c:v>
                </c:pt>
                <c:pt idx="484">
                  <c:v>162.5</c:v>
                </c:pt>
                <c:pt idx="485">
                  <c:v>162</c:v>
                </c:pt>
                <c:pt idx="486">
                  <c:v>162</c:v>
                </c:pt>
                <c:pt idx="487">
                  <c:v>161.5</c:v>
                </c:pt>
                <c:pt idx="488">
                  <c:v>161.5</c:v>
                </c:pt>
                <c:pt idx="489">
                  <c:v>162.5</c:v>
                </c:pt>
                <c:pt idx="490">
                  <c:v>163</c:v>
                </c:pt>
                <c:pt idx="491">
                  <c:v>163.5</c:v>
                </c:pt>
                <c:pt idx="492">
                  <c:v>162</c:v>
                </c:pt>
                <c:pt idx="493">
                  <c:v>162.5</c:v>
                </c:pt>
                <c:pt idx="494">
                  <c:v>162.5</c:v>
                </c:pt>
                <c:pt idx="495">
                  <c:v>166</c:v>
                </c:pt>
                <c:pt idx="496">
                  <c:v>168</c:v>
                </c:pt>
                <c:pt idx="497">
                  <c:v>168.5</c:v>
                </c:pt>
                <c:pt idx="498">
                  <c:v>168</c:v>
                </c:pt>
                <c:pt idx="499">
                  <c:v>170.5</c:v>
                </c:pt>
                <c:pt idx="500">
                  <c:v>174</c:v>
                </c:pt>
                <c:pt idx="501">
                  <c:v>174.5</c:v>
                </c:pt>
                <c:pt idx="502">
                  <c:v>174.5</c:v>
                </c:pt>
                <c:pt idx="503">
                  <c:v>174.5</c:v>
                </c:pt>
                <c:pt idx="504">
                  <c:v>174.5</c:v>
                </c:pt>
                <c:pt idx="505">
                  <c:v>177</c:v>
                </c:pt>
                <c:pt idx="506">
                  <c:v>176</c:v>
                </c:pt>
                <c:pt idx="507">
                  <c:v>175.5</c:v>
                </c:pt>
                <c:pt idx="508">
                  <c:v>176</c:v>
                </c:pt>
                <c:pt idx="509">
                  <c:v>176</c:v>
                </c:pt>
                <c:pt idx="510">
                  <c:v>176</c:v>
                </c:pt>
                <c:pt idx="511">
                  <c:v>176</c:v>
                </c:pt>
                <c:pt idx="512">
                  <c:v>175.5</c:v>
                </c:pt>
                <c:pt idx="513">
                  <c:v>175</c:v>
                </c:pt>
                <c:pt idx="514">
                  <c:v>173.5</c:v>
                </c:pt>
                <c:pt idx="515">
                  <c:v>173.5</c:v>
                </c:pt>
                <c:pt idx="516">
                  <c:v>175</c:v>
                </c:pt>
                <c:pt idx="517">
                  <c:v>175</c:v>
                </c:pt>
                <c:pt idx="518">
                  <c:v>175</c:v>
                </c:pt>
                <c:pt idx="519">
                  <c:v>173</c:v>
                </c:pt>
                <c:pt idx="520">
                  <c:v>171</c:v>
                </c:pt>
                <c:pt idx="521">
                  <c:v>170.5</c:v>
                </c:pt>
                <c:pt idx="522">
                  <c:v>170.5</c:v>
                </c:pt>
                <c:pt idx="523">
                  <c:v>171.5</c:v>
                </c:pt>
                <c:pt idx="524">
                  <c:v>171.5</c:v>
                </c:pt>
                <c:pt idx="525">
                  <c:v>171</c:v>
                </c:pt>
                <c:pt idx="526">
                  <c:v>172.5</c:v>
                </c:pt>
                <c:pt idx="527">
                  <c:v>173</c:v>
                </c:pt>
                <c:pt idx="528">
                  <c:v>173</c:v>
                </c:pt>
                <c:pt idx="529">
                  <c:v>173.5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176</c:v>
                </c:pt>
                <c:pt idx="534">
                  <c:v>176</c:v>
                </c:pt>
                <c:pt idx="535">
                  <c:v>176.5</c:v>
                </c:pt>
                <c:pt idx="536">
                  <c:v>178</c:v>
                </c:pt>
                <c:pt idx="537">
                  <c:v>179.5</c:v>
                </c:pt>
                <c:pt idx="538">
                  <c:v>179.5</c:v>
                </c:pt>
                <c:pt idx="539">
                  <c:v>180</c:v>
                </c:pt>
                <c:pt idx="540">
                  <c:v>180.5</c:v>
                </c:pt>
                <c:pt idx="541">
                  <c:v>180.5</c:v>
                </c:pt>
                <c:pt idx="542">
                  <c:v>181.5</c:v>
                </c:pt>
                <c:pt idx="543">
                  <c:v>182.5</c:v>
                </c:pt>
                <c:pt idx="544">
                  <c:v>181</c:v>
                </c:pt>
                <c:pt idx="545">
                  <c:v>181</c:v>
                </c:pt>
                <c:pt idx="546">
                  <c:v>182</c:v>
                </c:pt>
                <c:pt idx="547">
                  <c:v>186</c:v>
                </c:pt>
                <c:pt idx="548">
                  <c:v>186</c:v>
                </c:pt>
                <c:pt idx="549">
                  <c:v>186</c:v>
                </c:pt>
                <c:pt idx="550">
                  <c:v>185.5</c:v>
                </c:pt>
                <c:pt idx="551">
                  <c:v>185.5</c:v>
                </c:pt>
                <c:pt idx="552">
                  <c:v>186</c:v>
                </c:pt>
                <c:pt idx="553">
                  <c:v>186</c:v>
                </c:pt>
                <c:pt idx="554">
                  <c:v>186.5</c:v>
                </c:pt>
                <c:pt idx="555">
                  <c:v>186.5</c:v>
                </c:pt>
                <c:pt idx="556">
                  <c:v>186.5</c:v>
                </c:pt>
                <c:pt idx="557">
                  <c:v>184</c:v>
                </c:pt>
                <c:pt idx="558">
                  <c:v>184</c:v>
                </c:pt>
                <c:pt idx="559">
                  <c:v>183</c:v>
                </c:pt>
                <c:pt idx="560">
                  <c:v>183</c:v>
                </c:pt>
                <c:pt idx="561">
                  <c:v>182</c:v>
                </c:pt>
                <c:pt idx="562">
                  <c:v>182</c:v>
                </c:pt>
                <c:pt idx="563">
                  <c:v>180</c:v>
                </c:pt>
                <c:pt idx="564">
                  <c:v>179.5</c:v>
                </c:pt>
                <c:pt idx="565">
                  <c:v>179</c:v>
                </c:pt>
                <c:pt idx="566">
                  <c:v>179</c:v>
                </c:pt>
                <c:pt idx="567">
                  <c:v>179</c:v>
                </c:pt>
                <c:pt idx="568">
                  <c:v>179</c:v>
                </c:pt>
                <c:pt idx="569">
                  <c:v>176</c:v>
                </c:pt>
                <c:pt idx="570">
                  <c:v>174</c:v>
                </c:pt>
                <c:pt idx="571">
                  <c:v>173.5</c:v>
                </c:pt>
                <c:pt idx="572">
                  <c:v>172.75</c:v>
                </c:pt>
                <c:pt idx="573">
                  <c:v>171</c:v>
                </c:pt>
                <c:pt idx="574">
                  <c:v>170.5</c:v>
                </c:pt>
                <c:pt idx="575">
                  <c:v>169.5</c:v>
                </c:pt>
                <c:pt idx="576">
                  <c:v>169.5</c:v>
                </c:pt>
                <c:pt idx="577">
                  <c:v>168.5</c:v>
                </c:pt>
                <c:pt idx="578">
                  <c:v>166.5</c:v>
                </c:pt>
                <c:pt idx="579">
                  <c:v>165.5</c:v>
                </c:pt>
                <c:pt idx="580">
                  <c:v>165</c:v>
                </c:pt>
                <c:pt idx="581">
                  <c:v>164.5</c:v>
                </c:pt>
                <c:pt idx="582">
                  <c:v>165.75</c:v>
                </c:pt>
                <c:pt idx="583">
                  <c:v>165</c:v>
                </c:pt>
                <c:pt idx="584">
                  <c:v>165.5</c:v>
                </c:pt>
                <c:pt idx="585">
                  <c:v>163</c:v>
                </c:pt>
                <c:pt idx="586">
                  <c:v>162</c:v>
                </c:pt>
                <c:pt idx="587">
                  <c:v>162.5</c:v>
                </c:pt>
                <c:pt idx="588">
                  <c:v>162.5</c:v>
                </c:pt>
                <c:pt idx="589">
                  <c:v>162.5</c:v>
                </c:pt>
                <c:pt idx="590">
                  <c:v>162.5</c:v>
                </c:pt>
                <c:pt idx="591">
                  <c:v>162</c:v>
                </c:pt>
                <c:pt idx="592">
                  <c:v>162</c:v>
                </c:pt>
                <c:pt idx="593">
                  <c:v>162</c:v>
                </c:pt>
                <c:pt idx="594">
                  <c:v>162</c:v>
                </c:pt>
                <c:pt idx="595">
                  <c:v>159</c:v>
                </c:pt>
                <c:pt idx="596">
                  <c:v>158.5</c:v>
                </c:pt>
                <c:pt idx="597">
                  <c:v>157.5</c:v>
                </c:pt>
                <c:pt idx="598">
                  <c:v>157.5</c:v>
                </c:pt>
                <c:pt idx="599">
                  <c:v>157.5</c:v>
                </c:pt>
                <c:pt idx="600">
                  <c:v>157</c:v>
                </c:pt>
                <c:pt idx="601">
                  <c:v>153.5</c:v>
                </c:pt>
                <c:pt idx="602">
                  <c:v>152.5</c:v>
                </c:pt>
                <c:pt idx="603">
                  <c:v>152.5</c:v>
                </c:pt>
                <c:pt idx="604">
                  <c:v>152.5</c:v>
                </c:pt>
                <c:pt idx="605">
                  <c:v>150.5</c:v>
                </c:pt>
                <c:pt idx="606">
                  <c:v>149.5</c:v>
                </c:pt>
                <c:pt idx="607">
                  <c:v>149</c:v>
                </c:pt>
                <c:pt idx="608">
                  <c:v>148.5</c:v>
                </c:pt>
                <c:pt idx="609">
                  <c:v>148</c:v>
                </c:pt>
                <c:pt idx="610">
                  <c:v>148</c:v>
                </c:pt>
                <c:pt idx="611">
                  <c:v>148</c:v>
                </c:pt>
                <c:pt idx="612">
                  <c:v>148</c:v>
                </c:pt>
                <c:pt idx="613">
                  <c:v>147.5</c:v>
                </c:pt>
                <c:pt idx="614">
                  <c:v>146.5</c:v>
                </c:pt>
                <c:pt idx="615">
                  <c:v>145</c:v>
                </c:pt>
                <c:pt idx="616">
                  <c:v>142.5</c:v>
                </c:pt>
                <c:pt idx="617">
                  <c:v>142.5</c:v>
                </c:pt>
                <c:pt idx="618">
                  <c:v>142.5</c:v>
                </c:pt>
                <c:pt idx="619">
                  <c:v>142.5</c:v>
                </c:pt>
                <c:pt idx="620">
                  <c:v>142.5</c:v>
                </c:pt>
                <c:pt idx="621">
                  <c:v>142.5</c:v>
                </c:pt>
                <c:pt idx="622">
                  <c:v>142.5</c:v>
                </c:pt>
                <c:pt idx="623">
                  <c:v>142.5</c:v>
                </c:pt>
                <c:pt idx="624">
                  <c:v>143</c:v>
                </c:pt>
                <c:pt idx="625">
                  <c:v>143</c:v>
                </c:pt>
                <c:pt idx="626">
                  <c:v>142</c:v>
                </c:pt>
                <c:pt idx="627">
                  <c:v>142</c:v>
                </c:pt>
                <c:pt idx="628">
                  <c:v>142.5</c:v>
                </c:pt>
                <c:pt idx="629">
                  <c:v>142.5</c:v>
                </c:pt>
                <c:pt idx="630">
                  <c:v>146</c:v>
                </c:pt>
                <c:pt idx="631">
                  <c:v>145</c:v>
                </c:pt>
                <c:pt idx="632">
                  <c:v>145</c:v>
                </c:pt>
                <c:pt idx="633">
                  <c:v>145.5</c:v>
                </c:pt>
                <c:pt idx="634">
                  <c:v>146</c:v>
                </c:pt>
                <c:pt idx="635">
                  <c:v>147</c:v>
                </c:pt>
                <c:pt idx="636">
                  <c:v>147.5</c:v>
                </c:pt>
                <c:pt idx="637">
                  <c:v>153</c:v>
                </c:pt>
                <c:pt idx="638">
                  <c:v>156</c:v>
                </c:pt>
                <c:pt idx="639">
                  <c:v>156.5</c:v>
                </c:pt>
                <c:pt idx="640">
                  <c:v>156.5</c:v>
                </c:pt>
                <c:pt idx="641">
                  <c:v>157</c:v>
                </c:pt>
                <c:pt idx="642">
                  <c:v>161.5</c:v>
                </c:pt>
                <c:pt idx="643">
                  <c:v>163</c:v>
                </c:pt>
                <c:pt idx="644">
                  <c:v>163</c:v>
                </c:pt>
                <c:pt idx="645">
                  <c:v>164</c:v>
                </c:pt>
                <c:pt idx="646">
                  <c:v>164.5</c:v>
                </c:pt>
                <c:pt idx="647">
                  <c:v>166.5</c:v>
                </c:pt>
                <c:pt idx="648">
                  <c:v>166.5</c:v>
                </c:pt>
                <c:pt idx="649">
                  <c:v>167</c:v>
                </c:pt>
                <c:pt idx="650">
                  <c:v>168</c:v>
                </c:pt>
                <c:pt idx="651">
                  <c:v>164.5</c:v>
                </c:pt>
                <c:pt idx="652">
                  <c:v>163.5</c:v>
                </c:pt>
                <c:pt idx="653">
                  <c:v>163.5</c:v>
                </c:pt>
                <c:pt idx="654">
                  <c:v>163.5</c:v>
                </c:pt>
                <c:pt idx="655">
                  <c:v>163.5</c:v>
                </c:pt>
                <c:pt idx="656">
                  <c:v>163.5</c:v>
                </c:pt>
                <c:pt idx="657">
                  <c:v>163.5</c:v>
                </c:pt>
                <c:pt idx="658">
                  <c:v>162</c:v>
                </c:pt>
                <c:pt idx="659">
                  <c:v>162</c:v>
                </c:pt>
                <c:pt idx="660">
                  <c:v>162</c:v>
                </c:pt>
                <c:pt idx="661">
                  <c:v>161.5</c:v>
                </c:pt>
                <c:pt idx="662">
                  <c:v>161.5</c:v>
                </c:pt>
                <c:pt idx="663">
                  <c:v>161.5</c:v>
                </c:pt>
                <c:pt idx="664">
                  <c:v>161</c:v>
                </c:pt>
                <c:pt idx="665">
                  <c:v>160.5</c:v>
                </c:pt>
                <c:pt idx="666">
                  <c:v>160.5</c:v>
                </c:pt>
                <c:pt idx="667">
                  <c:v>160</c:v>
                </c:pt>
                <c:pt idx="668">
                  <c:v>160</c:v>
                </c:pt>
                <c:pt idx="669">
                  <c:v>159.75</c:v>
                </c:pt>
                <c:pt idx="670">
                  <c:v>159.75</c:v>
                </c:pt>
                <c:pt idx="671">
                  <c:v>159.25</c:v>
                </c:pt>
                <c:pt idx="672">
                  <c:v>158.5</c:v>
                </c:pt>
                <c:pt idx="673">
                  <c:v>158.5</c:v>
                </c:pt>
                <c:pt idx="674">
                  <c:v>158.5</c:v>
                </c:pt>
                <c:pt idx="675">
                  <c:v>158.5</c:v>
                </c:pt>
                <c:pt idx="676">
                  <c:v>155.5</c:v>
                </c:pt>
                <c:pt idx="677">
                  <c:v>155.5</c:v>
                </c:pt>
                <c:pt idx="678">
                  <c:v>155</c:v>
                </c:pt>
                <c:pt idx="679">
                  <c:v>152</c:v>
                </c:pt>
                <c:pt idx="680">
                  <c:v>152</c:v>
                </c:pt>
                <c:pt idx="681">
                  <c:v>152</c:v>
                </c:pt>
                <c:pt idx="682">
                  <c:v>152</c:v>
                </c:pt>
                <c:pt idx="683">
                  <c:v>152</c:v>
                </c:pt>
                <c:pt idx="684">
                  <c:v>151</c:v>
                </c:pt>
                <c:pt idx="685">
                  <c:v>150</c:v>
                </c:pt>
                <c:pt idx="686">
                  <c:v>150</c:v>
                </c:pt>
                <c:pt idx="687">
                  <c:v>150</c:v>
                </c:pt>
                <c:pt idx="688">
                  <c:v>150</c:v>
                </c:pt>
                <c:pt idx="689">
                  <c:v>149.5</c:v>
                </c:pt>
                <c:pt idx="690">
                  <c:v>149.5</c:v>
                </c:pt>
                <c:pt idx="691">
                  <c:v>150</c:v>
                </c:pt>
                <c:pt idx="692">
                  <c:v>150</c:v>
                </c:pt>
                <c:pt idx="693">
                  <c:v>150.5</c:v>
                </c:pt>
                <c:pt idx="694">
                  <c:v>151.5</c:v>
                </c:pt>
                <c:pt idx="695">
                  <c:v>151.5</c:v>
                </c:pt>
                <c:pt idx="696">
                  <c:v>150.5</c:v>
                </c:pt>
                <c:pt idx="697">
                  <c:v>150.5</c:v>
                </c:pt>
                <c:pt idx="698">
                  <c:v>150.5</c:v>
                </c:pt>
                <c:pt idx="699">
                  <c:v>150.5</c:v>
                </c:pt>
                <c:pt idx="700">
                  <c:v>148</c:v>
                </c:pt>
                <c:pt idx="701">
                  <c:v>148</c:v>
                </c:pt>
                <c:pt idx="702">
                  <c:v>148</c:v>
                </c:pt>
                <c:pt idx="703">
                  <c:v>147</c:v>
                </c:pt>
                <c:pt idx="704">
                  <c:v>147</c:v>
                </c:pt>
                <c:pt idx="705">
                  <c:v>146.5</c:v>
                </c:pt>
                <c:pt idx="706">
                  <c:v>146.5</c:v>
                </c:pt>
                <c:pt idx="707">
                  <c:v>145</c:v>
                </c:pt>
                <c:pt idx="708">
                  <c:v>144.5</c:v>
                </c:pt>
                <c:pt idx="709">
                  <c:v>144</c:v>
                </c:pt>
                <c:pt idx="710">
                  <c:v>144</c:v>
                </c:pt>
                <c:pt idx="711">
                  <c:v>144</c:v>
                </c:pt>
                <c:pt idx="712">
                  <c:v>143.5</c:v>
                </c:pt>
                <c:pt idx="713">
                  <c:v>142.5</c:v>
                </c:pt>
                <c:pt idx="714">
                  <c:v>142.5</c:v>
                </c:pt>
                <c:pt idx="715">
                  <c:v>139</c:v>
                </c:pt>
                <c:pt idx="716">
                  <c:v>138.75</c:v>
                </c:pt>
                <c:pt idx="717">
                  <c:v>138.75</c:v>
                </c:pt>
                <c:pt idx="718">
                  <c:v>138.75</c:v>
                </c:pt>
                <c:pt idx="719">
                  <c:v>138.75</c:v>
                </c:pt>
                <c:pt idx="720">
                  <c:v>138.75</c:v>
                </c:pt>
                <c:pt idx="721">
                  <c:v>138.75</c:v>
                </c:pt>
                <c:pt idx="722">
                  <c:v>138.75</c:v>
                </c:pt>
                <c:pt idx="723">
                  <c:v>138.75</c:v>
                </c:pt>
                <c:pt idx="724">
                  <c:v>138.75</c:v>
                </c:pt>
                <c:pt idx="725">
                  <c:v>138.75</c:v>
                </c:pt>
                <c:pt idx="726">
                  <c:v>138.75</c:v>
                </c:pt>
                <c:pt idx="727">
                  <c:v>138.75</c:v>
                </c:pt>
                <c:pt idx="728">
                  <c:v>138.75</c:v>
                </c:pt>
                <c:pt idx="729">
                  <c:v>138.5</c:v>
                </c:pt>
                <c:pt idx="730">
                  <c:v>138.5</c:v>
                </c:pt>
                <c:pt idx="731">
                  <c:v>137.25</c:v>
                </c:pt>
                <c:pt idx="732">
                  <c:v>137.25</c:v>
                </c:pt>
                <c:pt idx="733">
                  <c:v>137.5</c:v>
                </c:pt>
                <c:pt idx="734">
                  <c:v>138</c:v>
                </c:pt>
                <c:pt idx="735">
                  <c:v>138</c:v>
                </c:pt>
                <c:pt idx="736">
                  <c:v>138</c:v>
                </c:pt>
                <c:pt idx="737">
                  <c:v>138</c:v>
                </c:pt>
                <c:pt idx="738">
                  <c:v>136.5</c:v>
                </c:pt>
                <c:pt idx="739">
                  <c:v>136</c:v>
                </c:pt>
                <c:pt idx="740">
                  <c:v>136</c:v>
                </c:pt>
                <c:pt idx="741">
                  <c:v>135.5</c:v>
                </c:pt>
                <c:pt idx="742">
                  <c:v>133.75</c:v>
                </c:pt>
                <c:pt idx="743">
                  <c:v>133.75</c:v>
                </c:pt>
                <c:pt idx="744">
                  <c:v>132.25</c:v>
                </c:pt>
                <c:pt idx="745">
                  <c:v>128.75</c:v>
                </c:pt>
                <c:pt idx="746">
                  <c:v>126</c:v>
                </c:pt>
                <c:pt idx="747">
                  <c:v>125</c:v>
                </c:pt>
                <c:pt idx="748">
                  <c:v>125</c:v>
                </c:pt>
                <c:pt idx="749">
                  <c:v>122.25</c:v>
                </c:pt>
                <c:pt idx="750">
                  <c:v>122.25</c:v>
                </c:pt>
                <c:pt idx="751">
                  <c:v>122.25</c:v>
                </c:pt>
                <c:pt idx="752">
                  <c:v>122.25</c:v>
                </c:pt>
                <c:pt idx="753">
                  <c:v>122.25</c:v>
                </c:pt>
                <c:pt idx="754">
                  <c:v>122.25</c:v>
                </c:pt>
                <c:pt idx="755">
                  <c:v>121.25</c:v>
                </c:pt>
                <c:pt idx="756">
                  <c:v>121.25</c:v>
                </c:pt>
                <c:pt idx="757">
                  <c:v>121.5</c:v>
                </c:pt>
                <c:pt idx="758">
                  <c:v>121.5</c:v>
                </c:pt>
                <c:pt idx="759">
                  <c:v>121</c:v>
                </c:pt>
                <c:pt idx="760">
                  <c:v>120.5</c:v>
                </c:pt>
                <c:pt idx="761">
                  <c:v>122.25</c:v>
                </c:pt>
                <c:pt idx="762">
                  <c:v>123.25</c:v>
                </c:pt>
                <c:pt idx="763">
                  <c:v>123.25</c:v>
                </c:pt>
                <c:pt idx="764">
                  <c:v>123</c:v>
                </c:pt>
                <c:pt idx="765">
                  <c:v>123</c:v>
                </c:pt>
                <c:pt idx="766">
                  <c:v>123.5</c:v>
                </c:pt>
                <c:pt idx="767">
                  <c:v>124</c:v>
                </c:pt>
                <c:pt idx="768">
                  <c:v>124</c:v>
                </c:pt>
                <c:pt idx="769">
                  <c:v>124</c:v>
                </c:pt>
                <c:pt idx="770">
                  <c:v>123.75</c:v>
                </c:pt>
                <c:pt idx="771">
                  <c:v>123.75</c:v>
                </c:pt>
                <c:pt idx="772">
                  <c:v>123.75</c:v>
                </c:pt>
                <c:pt idx="773">
                  <c:v>124</c:v>
                </c:pt>
                <c:pt idx="774">
                  <c:v>124</c:v>
                </c:pt>
                <c:pt idx="775">
                  <c:v>125.25</c:v>
                </c:pt>
                <c:pt idx="776">
                  <c:v>125.25</c:v>
                </c:pt>
                <c:pt idx="777">
                  <c:v>125.25</c:v>
                </c:pt>
                <c:pt idx="778">
                  <c:v>125.25</c:v>
                </c:pt>
                <c:pt idx="779">
                  <c:v>125.25</c:v>
                </c:pt>
                <c:pt idx="780">
                  <c:v>125.25</c:v>
                </c:pt>
                <c:pt idx="781">
                  <c:v>125.75</c:v>
                </c:pt>
                <c:pt idx="782">
                  <c:v>125</c:v>
                </c:pt>
                <c:pt idx="783">
                  <c:v>126.25</c:v>
                </c:pt>
                <c:pt idx="784">
                  <c:v>126.25</c:v>
                </c:pt>
                <c:pt idx="785">
                  <c:v>126.25</c:v>
                </c:pt>
                <c:pt idx="786">
                  <c:v>126.5</c:v>
                </c:pt>
                <c:pt idx="787">
                  <c:v>126.5</c:v>
                </c:pt>
                <c:pt idx="788">
                  <c:v>126.5</c:v>
                </c:pt>
                <c:pt idx="789">
                  <c:v>126.5</c:v>
                </c:pt>
                <c:pt idx="790">
                  <c:v>126.75</c:v>
                </c:pt>
                <c:pt idx="791">
                  <c:v>126.5</c:v>
                </c:pt>
                <c:pt idx="792">
                  <c:v>126.5</c:v>
                </c:pt>
                <c:pt idx="793">
                  <c:v>125.5</c:v>
                </c:pt>
                <c:pt idx="794">
                  <c:v>125.5</c:v>
                </c:pt>
                <c:pt idx="795">
                  <c:v>126.25</c:v>
                </c:pt>
                <c:pt idx="796">
                  <c:v>125.5</c:v>
                </c:pt>
                <c:pt idx="797">
                  <c:v>125.5</c:v>
                </c:pt>
                <c:pt idx="798">
                  <c:v>125.5</c:v>
                </c:pt>
                <c:pt idx="799">
                  <c:v>125.25</c:v>
                </c:pt>
                <c:pt idx="800">
                  <c:v>125.25</c:v>
                </c:pt>
                <c:pt idx="801">
                  <c:v>125</c:v>
                </c:pt>
                <c:pt idx="802">
                  <c:v>125</c:v>
                </c:pt>
                <c:pt idx="803">
                  <c:v>125</c:v>
                </c:pt>
                <c:pt idx="804">
                  <c:v>124.75</c:v>
                </c:pt>
                <c:pt idx="805">
                  <c:v>124.5</c:v>
                </c:pt>
                <c:pt idx="806">
                  <c:v>124.5</c:v>
                </c:pt>
                <c:pt idx="807">
                  <c:v>125.5</c:v>
                </c:pt>
                <c:pt idx="808">
                  <c:v>123.5</c:v>
                </c:pt>
                <c:pt idx="809">
                  <c:v>123.25</c:v>
                </c:pt>
                <c:pt idx="810">
                  <c:v>122.75</c:v>
                </c:pt>
                <c:pt idx="811">
                  <c:v>122.75</c:v>
                </c:pt>
                <c:pt idx="812">
                  <c:v>122.5</c:v>
                </c:pt>
                <c:pt idx="813">
                  <c:v>122</c:v>
                </c:pt>
                <c:pt idx="814">
                  <c:v>122.25</c:v>
                </c:pt>
                <c:pt idx="815">
                  <c:v>122.25</c:v>
                </c:pt>
                <c:pt idx="816">
                  <c:v>120.75</c:v>
                </c:pt>
                <c:pt idx="817">
                  <c:v>120.75</c:v>
                </c:pt>
                <c:pt idx="818">
                  <c:v>120.75</c:v>
                </c:pt>
                <c:pt idx="819">
                  <c:v>120.75</c:v>
                </c:pt>
                <c:pt idx="820">
                  <c:v>122.5</c:v>
                </c:pt>
                <c:pt idx="821">
                  <c:v>122.5</c:v>
                </c:pt>
                <c:pt idx="822">
                  <c:v>122.5</c:v>
                </c:pt>
                <c:pt idx="823">
                  <c:v>121.75</c:v>
                </c:pt>
                <c:pt idx="824">
                  <c:v>121.75</c:v>
                </c:pt>
                <c:pt idx="825">
                  <c:v>121.5</c:v>
                </c:pt>
                <c:pt idx="826">
                  <c:v>121.5</c:v>
                </c:pt>
                <c:pt idx="827">
                  <c:v>121.5</c:v>
                </c:pt>
                <c:pt idx="828">
                  <c:v>123.5</c:v>
                </c:pt>
                <c:pt idx="829">
                  <c:v>123.25</c:v>
                </c:pt>
                <c:pt idx="830">
                  <c:v>123.25</c:v>
                </c:pt>
                <c:pt idx="831">
                  <c:v>122.75</c:v>
                </c:pt>
                <c:pt idx="832">
                  <c:v>122.75</c:v>
                </c:pt>
                <c:pt idx="833">
                  <c:v>122.75</c:v>
                </c:pt>
                <c:pt idx="834">
                  <c:v>122.5</c:v>
                </c:pt>
                <c:pt idx="835">
                  <c:v>122.5</c:v>
                </c:pt>
                <c:pt idx="836">
                  <c:v>122.75</c:v>
                </c:pt>
                <c:pt idx="837">
                  <c:v>123.75</c:v>
                </c:pt>
                <c:pt idx="838">
                  <c:v>123.75</c:v>
                </c:pt>
                <c:pt idx="839">
                  <c:v>123.75</c:v>
                </c:pt>
                <c:pt idx="840">
                  <c:v>123.75</c:v>
                </c:pt>
                <c:pt idx="841">
                  <c:v>123.75</c:v>
                </c:pt>
                <c:pt idx="842">
                  <c:v>123.75</c:v>
                </c:pt>
                <c:pt idx="843">
                  <c:v>124</c:v>
                </c:pt>
                <c:pt idx="844">
                  <c:v>124</c:v>
                </c:pt>
                <c:pt idx="845">
                  <c:v>123.5</c:v>
                </c:pt>
                <c:pt idx="846">
                  <c:v>123.25</c:v>
                </c:pt>
                <c:pt idx="847">
                  <c:v>123.5</c:v>
                </c:pt>
                <c:pt idx="848">
                  <c:v>123.75</c:v>
                </c:pt>
                <c:pt idx="849">
                  <c:v>123.75</c:v>
                </c:pt>
                <c:pt idx="850">
                  <c:v>124.25</c:v>
                </c:pt>
                <c:pt idx="851">
                  <c:v>124.25</c:v>
                </c:pt>
                <c:pt idx="852">
                  <c:v>124.25</c:v>
                </c:pt>
                <c:pt idx="853">
                  <c:v>123.75</c:v>
                </c:pt>
                <c:pt idx="854">
                  <c:v>123.5</c:v>
                </c:pt>
                <c:pt idx="855">
                  <c:v>123.5</c:v>
                </c:pt>
                <c:pt idx="856">
                  <c:v>123.5</c:v>
                </c:pt>
                <c:pt idx="857">
                  <c:v>124</c:v>
                </c:pt>
                <c:pt idx="858">
                  <c:v>124</c:v>
                </c:pt>
                <c:pt idx="859">
                  <c:v>124</c:v>
                </c:pt>
                <c:pt idx="860">
                  <c:v>124</c:v>
                </c:pt>
                <c:pt idx="861">
                  <c:v>124.75</c:v>
                </c:pt>
                <c:pt idx="862">
                  <c:v>124.75</c:v>
                </c:pt>
                <c:pt idx="863">
                  <c:v>124.75</c:v>
                </c:pt>
                <c:pt idx="864">
                  <c:v>124.75</c:v>
                </c:pt>
                <c:pt idx="865">
                  <c:v>124.25</c:v>
                </c:pt>
                <c:pt idx="866">
                  <c:v>124</c:v>
                </c:pt>
                <c:pt idx="867">
                  <c:v>124</c:v>
                </c:pt>
                <c:pt idx="868">
                  <c:v>123.75</c:v>
                </c:pt>
                <c:pt idx="869">
                  <c:v>123.25</c:v>
                </c:pt>
                <c:pt idx="870">
                  <c:v>123.25</c:v>
                </c:pt>
                <c:pt idx="871">
                  <c:v>123.25</c:v>
                </c:pt>
                <c:pt idx="872">
                  <c:v>123.25</c:v>
                </c:pt>
                <c:pt idx="873">
                  <c:v>122</c:v>
                </c:pt>
                <c:pt idx="874">
                  <c:v>122</c:v>
                </c:pt>
                <c:pt idx="875">
                  <c:v>122</c:v>
                </c:pt>
                <c:pt idx="876">
                  <c:v>122.75</c:v>
                </c:pt>
                <c:pt idx="877">
                  <c:v>122.75</c:v>
                </c:pt>
                <c:pt idx="878">
                  <c:v>122.75</c:v>
                </c:pt>
                <c:pt idx="879">
                  <c:v>124</c:v>
                </c:pt>
                <c:pt idx="880">
                  <c:v>123.25</c:v>
                </c:pt>
                <c:pt idx="881">
                  <c:v>123</c:v>
                </c:pt>
                <c:pt idx="882">
                  <c:v>123</c:v>
                </c:pt>
                <c:pt idx="883">
                  <c:v>122.75</c:v>
                </c:pt>
                <c:pt idx="884">
                  <c:v>122.75</c:v>
                </c:pt>
                <c:pt idx="885">
                  <c:v>122.5</c:v>
                </c:pt>
                <c:pt idx="886">
                  <c:v>122.75</c:v>
                </c:pt>
                <c:pt idx="887">
                  <c:v>122.75</c:v>
                </c:pt>
                <c:pt idx="888">
                  <c:v>122.75</c:v>
                </c:pt>
                <c:pt idx="889">
                  <c:v>122.75</c:v>
                </c:pt>
                <c:pt idx="890">
                  <c:v>122.75</c:v>
                </c:pt>
                <c:pt idx="891">
                  <c:v>122.75</c:v>
                </c:pt>
                <c:pt idx="892">
                  <c:v>122.75</c:v>
                </c:pt>
                <c:pt idx="893">
                  <c:v>122.75</c:v>
                </c:pt>
                <c:pt idx="894">
                  <c:v>122.75</c:v>
                </c:pt>
                <c:pt idx="895">
                  <c:v>122.25</c:v>
                </c:pt>
                <c:pt idx="896">
                  <c:v>122</c:v>
                </c:pt>
                <c:pt idx="897">
                  <c:v>122</c:v>
                </c:pt>
                <c:pt idx="898">
                  <c:v>122.25</c:v>
                </c:pt>
                <c:pt idx="899">
                  <c:v>121</c:v>
                </c:pt>
                <c:pt idx="900">
                  <c:v>120.75</c:v>
                </c:pt>
                <c:pt idx="901">
                  <c:v>121</c:v>
                </c:pt>
                <c:pt idx="902">
                  <c:v>121.25</c:v>
                </c:pt>
                <c:pt idx="903">
                  <c:v>121.25</c:v>
                </c:pt>
                <c:pt idx="904">
                  <c:v>121.25</c:v>
                </c:pt>
                <c:pt idx="905">
                  <c:v>120.75</c:v>
                </c:pt>
                <c:pt idx="906">
                  <c:v>120.5</c:v>
                </c:pt>
                <c:pt idx="907">
                  <c:v>120.5</c:v>
                </c:pt>
                <c:pt idx="908">
                  <c:v>120.5</c:v>
                </c:pt>
                <c:pt idx="909">
                  <c:v>120.5</c:v>
                </c:pt>
                <c:pt idx="910">
                  <c:v>121.25</c:v>
                </c:pt>
                <c:pt idx="911">
                  <c:v>121.25</c:v>
                </c:pt>
                <c:pt idx="912">
                  <c:v>121.25</c:v>
                </c:pt>
                <c:pt idx="913">
                  <c:v>123.75</c:v>
                </c:pt>
                <c:pt idx="914">
                  <c:v>123.75</c:v>
                </c:pt>
                <c:pt idx="915">
                  <c:v>123.75</c:v>
                </c:pt>
                <c:pt idx="916">
                  <c:v>123.75</c:v>
                </c:pt>
                <c:pt idx="917">
                  <c:v>123.75</c:v>
                </c:pt>
                <c:pt idx="918">
                  <c:v>123.75</c:v>
                </c:pt>
                <c:pt idx="919">
                  <c:v>123.25</c:v>
                </c:pt>
                <c:pt idx="920">
                  <c:v>123.25</c:v>
                </c:pt>
                <c:pt idx="921">
                  <c:v>123.25</c:v>
                </c:pt>
                <c:pt idx="922">
                  <c:v>123.25</c:v>
                </c:pt>
                <c:pt idx="923">
                  <c:v>123</c:v>
                </c:pt>
                <c:pt idx="924">
                  <c:v>123.25</c:v>
                </c:pt>
                <c:pt idx="925">
                  <c:v>123.25</c:v>
                </c:pt>
                <c:pt idx="926">
                  <c:v>123.25</c:v>
                </c:pt>
                <c:pt idx="927">
                  <c:v>123.25</c:v>
                </c:pt>
                <c:pt idx="928">
                  <c:v>123</c:v>
                </c:pt>
                <c:pt idx="929">
                  <c:v>122.5</c:v>
                </c:pt>
                <c:pt idx="930">
                  <c:v>122.5</c:v>
                </c:pt>
                <c:pt idx="931">
                  <c:v>122.5</c:v>
                </c:pt>
                <c:pt idx="932">
                  <c:v>122.5</c:v>
                </c:pt>
                <c:pt idx="933">
                  <c:v>122.5</c:v>
                </c:pt>
                <c:pt idx="934">
                  <c:v>122.25</c:v>
                </c:pt>
                <c:pt idx="935">
                  <c:v>122.25</c:v>
                </c:pt>
                <c:pt idx="936">
                  <c:v>122</c:v>
                </c:pt>
                <c:pt idx="937">
                  <c:v>122.25</c:v>
                </c:pt>
                <c:pt idx="938">
                  <c:v>122.25</c:v>
                </c:pt>
                <c:pt idx="939">
                  <c:v>122.25</c:v>
                </c:pt>
                <c:pt idx="940">
                  <c:v>122.25</c:v>
                </c:pt>
                <c:pt idx="941">
                  <c:v>122</c:v>
                </c:pt>
                <c:pt idx="942">
                  <c:v>121.75</c:v>
                </c:pt>
                <c:pt idx="943">
                  <c:v>121.75</c:v>
                </c:pt>
                <c:pt idx="944">
                  <c:v>120.5</c:v>
                </c:pt>
                <c:pt idx="945">
                  <c:v>119.75</c:v>
                </c:pt>
                <c:pt idx="946">
                  <c:v>119.25</c:v>
                </c:pt>
                <c:pt idx="947">
                  <c:v>119</c:v>
                </c:pt>
                <c:pt idx="948">
                  <c:v>119</c:v>
                </c:pt>
                <c:pt idx="949">
                  <c:v>119</c:v>
                </c:pt>
                <c:pt idx="950">
                  <c:v>119.25</c:v>
                </c:pt>
                <c:pt idx="951">
                  <c:v>119.25</c:v>
                </c:pt>
                <c:pt idx="952">
                  <c:v>119</c:v>
                </c:pt>
                <c:pt idx="953">
                  <c:v>119</c:v>
                </c:pt>
                <c:pt idx="954">
                  <c:v>119</c:v>
                </c:pt>
                <c:pt idx="955">
                  <c:v>117.25</c:v>
                </c:pt>
                <c:pt idx="956">
                  <c:v>117.25</c:v>
                </c:pt>
                <c:pt idx="957">
                  <c:v>117</c:v>
                </c:pt>
                <c:pt idx="958">
                  <c:v>116.5</c:v>
                </c:pt>
                <c:pt idx="959">
                  <c:v>116.5</c:v>
                </c:pt>
                <c:pt idx="960">
                  <c:v>116.25</c:v>
                </c:pt>
                <c:pt idx="961">
                  <c:v>116</c:v>
                </c:pt>
                <c:pt idx="962">
                  <c:v>115.5</c:v>
                </c:pt>
                <c:pt idx="963">
                  <c:v>115.25</c:v>
                </c:pt>
                <c:pt idx="964">
                  <c:v>114.5</c:v>
                </c:pt>
                <c:pt idx="965">
                  <c:v>114.5</c:v>
                </c:pt>
                <c:pt idx="966">
                  <c:v>114</c:v>
                </c:pt>
                <c:pt idx="967">
                  <c:v>113.75</c:v>
                </c:pt>
                <c:pt idx="968">
                  <c:v>113.75</c:v>
                </c:pt>
                <c:pt idx="969">
                  <c:v>113.5</c:v>
                </c:pt>
                <c:pt idx="970">
                  <c:v>113.25</c:v>
                </c:pt>
                <c:pt idx="971">
                  <c:v>113</c:v>
                </c:pt>
                <c:pt idx="972">
                  <c:v>113.25</c:v>
                </c:pt>
                <c:pt idx="973">
                  <c:v>113.25</c:v>
                </c:pt>
                <c:pt idx="974">
                  <c:v>113.25</c:v>
                </c:pt>
                <c:pt idx="975">
                  <c:v>113.25</c:v>
                </c:pt>
                <c:pt idx="976">
                  <c:v>113.25</c:v>
                </c:pt>
                <c:pt idx="977">
                  <c:v>113.25</c:v>
                </c:pt>
                <c:pt idx="978">
                  <c:v>113.25</c:v>
                </c:pt>
                <c:pt idx="979">
                  <c:v>113.25</c:v>
                </c:pt>
                <c:pt idx="980">
                  <c:v>113</c:v>
                </c:pt>
                <c:pt idx="981">
                  <c:v>111.75</c:v>
                </c:pt>
                <c:pt idx="982">
                  <c:v>111.75</c:v>
                </c:pt>
                <c:pt idx="983">
                  <c:v>110.75</c:v>
                </c:pt>
                <c:pt idx="984">
                  <c:v>110.75</c:v>
                </c:pt>
                <c:pt idx="985">
                  <c:v>110.75</c:v>
                </c:pt>
                <c:pt idx="986">
                  <c:v>110.75</c:v>
                </c:pt>
                <c:pt idx="987">
                  <c:v>110.75</c:v>
                </c:pt>
                <c:pt idx="988">
                  <c:v>110.75</c:v>
                </c:pt>
                <c:pt idx="989">
                  <c:v>110.75</c:v>
                </c:pt>
                <c:pt idx="990">
                  <c:v>110.75</c:v>
                </c:pt>
                <c:pt idx="991">
                  <c:v>110.75</c:v>
                </c:pt>
                <c:pt idx="992">
                  <c:v>111</c:v>
                </c:pt>
                <c:pt idx="993">
                  <c:v>111</c:v>
                </c:pt>
                <c:pt idx="994">
                  <c:v>111</c:v>
                </c:pt>
                <c:pt idx="995">
                  <c:v>111</c:v>
                </c:pt>
                <c:pt idx="996">
                  <c:v>111</c:v>
                </c:pt>
                <c:pt idx="997">
                  <c:v>110.75</c:v>
                </c:pt>
                <c:pt idx="998">
                  <c:v>110.5</c:v>
                </c:pt>
                <c:pt idx="999">
                  <c:v>110.25</c:v>
                </c:pt>
                <c:pt idx="1000">
                  <c:v>109.75</c:v>
                </c:pt>
                <c:pt idx="1001">
                  <c:v>109.75</c:v>
                </c:pt>
                <c:pt idx="1002">
                  <c:v>109.75</c:v>
                </c:pt>
                <c:pt idx="1003">
                  <c:v>109.75</c:v>
                </c:pt>
                <c:pt idx="1004">
                  <c:v>109.5</c:v>
                </c:pt>
                <c:pt idx="1005">
                  <c:v>108.75</c:v>
                </c:pt>
                <c:pt idx="1006">
                  <c:v>108.5</c:v>
                </c:pt>
                <c:pt idx="1007">
                  <c:v>108.5</c:v>
                </c:pt>
                <c:pt idx="1008">
                  <c:v>108.25</c:v>
                </c:pt>
                <c:pt idx="1009">
                  <c:v>107.75</c:v>
                </c:pt>
                <c:pt idx="1010">
                  <c:v>107</c:v>
                </c:pt>
                <c:pt idx="1011">
                  <c:v>106.5</c:v>
                </c:pt>
                <c:pt idx="1012">
                  <c:v>104.5</c:v>
                </c:pt>
                <c:pt idx="1013">
                  <c:v>104</c:v>
                </c:pt>
                <c:pt idx="1014">
                  <c:v>103</c:v>
                </c:pt>
                <c:pt idx="1015">
                  <c:v>102.5</c:v>
                </c:pt>
                <c:pt idx="1016">
                  <c:v>101</c:v>
                </c:pt>
                <c:pt idx="1017">
                  <c:v>101</c:v>
                </c:pt>
                <c:pt idx="1018">
                  <c:v>101</c:v>
                </c:pt>
                <c:pt idx="1019">
                  <c:v>100</c:v>
                </c:pt>
                <c:pt idx="1020">
                  <c:v>99.25</c:v>
                </c:pt>
                <c:pt idx="1021">
                  <c:v>99.25</c:v>
                </c:pt>
                <c:pt idx="1022">
                  <c:v>99.25</c:v>
                </c:pt>
                <c:pt idx="1023">
                  <c:v>99</c:v>
                </c:pt>
                <c:pt idx="1024">
                  <c:v>98.5</c:v>
                </c:pt>
                <c:pt idx="1025">
                  <c:v>98.5</c:v>
                </c:pt>
                <c:pt idx="1026">
                  <c:v>97.25</c:v>
                </c:pt>
                <c:pt idx="1027">
                  <c:v>96.25</c:v>
                </c:pt>
                <c:pt idx="1028">
                  <c:v>96.25</c:v>
                </c:pt>
                <c:pt idx="1029">
                  <c:v>96.25</c:v>
                </c:pt>
                <c:pt idx="1030">
                  <c:v>96.25</c:v>
                </c:pt>
                <c:pt idx="1031">
                  <c:v>94.5</c:v>
                </c:pt>
                <c:pt idx="1032">
                  <c:v>94.25</c:v>
                </c:pt>
                <c:pt idx="1033">
                  <c:v>91.5</c:v>
                </c:pt>
                <c:pt idx="1034">
                  <c:v>91.5</c:v>
                </c:pt>
                <c:pt idx="1035">
                  <c:v>91.25</c:v>
                </c:pt>
                <c:pt idx="1036">
                  <c:v>89</c:v>
                </c:pt>
                <c:pt idx="1037">
                  <c:v>89</c:v>
                </c:pt>
                <c:pt idx="1038">
                  <c:v>89.25</c:v>
                </c:pt>
                <c:pt idx="1039">
                  <c:v>89.25</c:v>
                </c:pt>
                <c:pt idx="1040">
                  <c:v>89.25</c:v>
                </c:pt>
                <c:pt idx="1041">
                  <c:v>89.25</c:v>
                </c:pt>
                <c:pt idx="1042">
                  <c:v>89.25</c:v>
                </c:pt>
                <c:pt idx="1043">
                  <c:v>88.75</c:v>
                </c:pt>
                <c:pt idx="1044">
                  <c:v>88.75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90.25</c:v>
                </c:pt>
                <c:pt idx="1052">
                  <c:v>90.75</c:v>
                </c:pt>
                <c:pt idx="1053">
                  <c:v>91</c:v>
                </c:pt>
                <c:pt idx="1054">
                  <c:v>91.25</c:v>
                </c:pt>
                <c:pt idx="1055">
                  <c:v>93</c:v>
                </c:pt>
                <c:pt idx="1056">
                  <c:v>94.5</c:v>
                </c:pt>
                <c:pt idx="1057">
                  <c:v>95.5</c:v>
                </c:pt>
                <c:pt idx="1058">
                  <c:v>94.5</c:v>
                </c:pt>
                <c:pt idx="1059">
                  <c:v>94.5</c:v>
                </c:pt>
                <c:pt idx="1060">
                  <c:v>95</c:v>
                </c:pt>
                <c:pt idx="1061">
                  <c:v>95.25</c:v>
                </c:pt>
                <c:pt idx="1062">
                  <c:v>95.25</c:v>
                </c:pt>
                <c:pt idx="1063">
                  <c:v>95.25</c:v>
                </c:pt>
                <c:pt idx="1064">
                  <c:v>95.75</c:v>
                </c:pt>
                <c:pt idx="1065">
                  <c:v>95.75</c:v>
                </c:pt>
                <c:pt idx="1066">
                  <c:v>97.25</c:v>
                </c:pt>
                <c:pt idx="1067" formatCode="0.00">
                  <c:v>97.25</c:v>
                </c:pt>
                <c:pt idx="1068" formatCode="0.00">
                  <c:v>97.25</c:v>
                </c:pt>
                <c:pt idx="1069" formatCode="0.00">
                  <c:v>97.25</c:v>
                </c:pt>
                <c:pt idx="1070" formatCode="0.00">
                  <c:v>97.25</c:v>
                </c:pt>
                <c:pt idx="1071" formatCode="0.00">
                  <c:v>97.25</c:v>
                </c:pt>
                <c:pt idx="1072" formatCode="0.00">
                  <c:v>97.25</c:v>
                </c:pt>
                <c:pt idx="1073" formatCode="0.00">
                  <c:v>97.25</c:v>
                </c:pt>
                <c:pt idx="1074" formatCode="0.00">
                  <c:v>97.25</c:v>
                </c:pt>
                <c:pt idx="1075" formatCode="0.00">
                  <c:v>97.25</c:v>
                </c:pt>
                <c:pt idx="1076" formatCode="0.00">
                  <c:v>97</c:v>
                </c:pt>
                <c:pt idx="1077" formatCode="0.00">
                  <c:v>97</c:v>
                </c:pt>
                <c:pt idx="1078" formatCode="0.00">
                  <c:v>97</c:v>
                </c:pt>
                <c:pt idx="1079" formatCode="0.00">
                  <c:v>97</c:v>
                </c:pt>
                <c:pt idx="1080" formatCode="0.00">
                  <c:v>96.75</c:v>
                </c:pt>
                <c:pt idx="1081" formatCode="0.00">
                  <c:v>96.75</c:v>
                </c:pt>
                <c:pt idx="1082" formatCode="0.00">
                  <c:v>95.75</c:v>
                </c:pt>
                <c:pt idx="1083" formatCode="0.00">
                  <c:v>95.25</c:v>
                </c:pt>
                <c:pt idx="1084" formatCode="0.00">
                  <c:v>94.75</c:v>
                </c:pt>
                <c:pt idx="1085" formatCode="0.00">
                  <c:v>93.25</c:v>
                </c:pt>
                <c:pt idx="1086" formatCode="0.00">
                  <c:v>93.25</c:v>
                </c:pt>
                <c:pt idx="1087" formatCode="0.00">
                  <c:v>92.5</c:v>
                </c:pt>
                <c:pt idx="1088" formatCode="0.00">
                  <c:v>92.5</c:v>
                </c:pt>
                <c:pt idx="1089" formatCode="0.00">
                  <c:v>90.5</c:v>
                </c:pt>
                <c:pt idx="1090" formatCode="0.00">
                  <c:v>90</c:v>
                </c:pt>
                <c:pt idx="1091" formatCode="0.00">
                  <c:v>90</c:v>
                </c:pt>
                <c:pt idx="1092" formatCode="0.00">
                  <c:v>89.5</c:v>
                </c:pt>
                <c:pt idx="1093" formatCode="0.00">
                  <c:v>89.5</c:v>
                </c:pt>
                <c:pt idx="1094" formatCode="0.00">
                  <c:v>90.25</c:v>
                </c:pt>
                <c:pt idx="1095" formatCode="0.00">
                  <c:v>90.5</c:v>
                </c:pt>
                <c:pt idx="1096" formatCode="0.00">
                  <c:v>92</c:v>
                </c:pt>
                <c:pt idx="1097" formatCode="0.00">
                  <c:v>92</c:v>
                </c:pt>
                <c:pt idx="1098" formatCode="0.00">
                  <c:v>93.75</c:v>
                </c:pt>
                <c:pt idx="1099" formatCode="0.00">
                  <c:v>93.75</c:v>
                </c:pt>
                <c:pt idx="1100" formatCode="0.00">
                  <c:v>93.75</c:v>
                </c:pt>
                <c:pt idx="1101" formatCode="0.00">
                  <c:v>94.25</c:v>
                </c:pt>
                <c:pt idx="1102" formatCode="0.00">
                  <c:v>93.5</c:v>
                </c:pt>
                <c:pt idx="1103" formatCode="0.00">
                  <c:v>93.5</c:v>
                </c:pt>
                <c:pt idx="1104" formatCode="0.00">
                  <c:v>92.5</c:v>
                </c:pt>
                <c:pt idx="1105" formatCode="0.00">
                  <c:v>92</c:v>
                </c:pt>
                <c:pt idx="1106" formatCode="0.00">
                  <c:v>91.75</c:v>
                </c:pt>
                <c:pt idx="1107" formatCode="0.00">
                  <c:v>91.5</c:v>
                </c:pt>
                <c:pt idx="1108" formatCode="0.00">
                  <c:v>91.5</c:v>
                </c:pt>
                <c:pt idx="1109" formatCode="0.00">
                  <c:v>93.35</c:v>
                </c:pt>
                <c:pt idx="1110" formatCode="0.00">
                  <c:v>91</c:v>
                </c:pt>
                <c:pt idx="1111" formatCode="0.00">
                  <c:v>91</c:v>
                </c:pt>
                <c:pt idx="1112" formatCode="0.00">
                  <c:v>90.25</c:v>
                </c:pt>
                <c:pt idx="1113" formatCode="0.00">
                  <c:v>89.75</c:v>
                </c:pt>
                <c:pt idx="1114" formatCode="0.00">
                  <c:v>89.5</c:v>
                </c:pt>
                <c:pt idx="1115" formatCode="0.00">
                  <c:v>89.5</c:v>
                </c:pt>
                <c:pt idx="1116" formatCode="0.00">
                  <c:v>89.5</c:v>
                </c:pt>
                <c:pt idx="1117" formatCode="0.00">
                  <c:v>89.5</c:v>
                </c:pt>
                <c:pt idx="1118" formatCode="0.00">
                  <c:v>88.75</c:v>
                </c:pt>
                <c:pt idx="1119" formatCode="0.00">
                  <c:v>88.25</c:v>
                </c:pt>
                <c:pt idx="1120" formatCode="0.00">
                  <c:v>87.75</c:v>
                </c:pt>
                <c:pt idx="1121" formatCode="0.00">
                  <c:v>88.25</c:v>
                </c:pt>
                <c:pt idx="1122" formatCode="0.00">
                  <c:v>88.25</c:v>
                </c:pt>
                <c:pt idx="1123" formatCode="0.00">
                  <c:v>88.5</c:v>
                </c:pt>
                <c:pt idx="1124" formatCode="0.00">
                  <c:v>88.5</c:v>
                </c:pt>
                <c:pt idx="1125" formatCode="0.00">
                  <c:v>88</c:v>
                </c:pt>
                <c:pt idx="1126" formatCode="0.00">
                  <c:v>88</c:v>
                </c:pt>
                <c:pt idx="1127" formatCode="0.00">
                  <c:v>88</c:v>
                </c:pt>
                <c:pt idx="1128" formatCode="0.00">
                  <c:v>88</c:v>
                </c:pt>
                <c:pt idx="1129" formatCode="0.00">
                  <c:v>88</c:v>
                </c:pt>
                <c:pt idx="1130" formatCode="0.00">
                  <c:v>88</c:v>
                </c:pt>
                <c:pt idx="1131" formatCode="0.00">
                  <c:v>87.5</c:v>
                </c:pt>
                <c:pt idx="1132" formatCode="0.00">
                  <c:v>87.5</c:v>
                </c:pt>
                <c:pt idx="1133" formatCode="0.00">
                  <c:v>87.25</c:v>
                </c:pt>
                <c:pt idx="1134" formatCode="0.00">
                  <c:v>87.25</c:v>
                </c:pt>
                <c:pt idx="1135" formatCode="0.00">
                  <c:v>87.25</c:v>
                </c:pt>
                <c:pt idx="1136" formatCode="0.00">
                  <c:v>87.25</c:v>
                </c:pt>
                <c:pt idx="1137" formatCode="0.00">
                  <c:v>87.25</c:v>
                </c:pt>
                <c:pt idx="1138" formatCode="0.00">
                  <c:v>86.75</c:v>
                </c:pt>
                <c:pt idx="1139" formatCode="0.00">
                  <c:v>86.75</c:v>
                </c:pt>
                <c:pt idx="1140" formatCode="0.00">
                  <c:v>86.75</c:v>
                </c:pt>
                <c:pt idx="1141" formatCode="0.00">
                  <c:v>86.75</c:v>
                </c:pt>
                <c:pt idx="1142" formatCode="0.00">
                  <c:v>86.75</c:v>
                </c:pt>
                <c:pt idx="1143" formatCode="0.00">
                  <c:v>86.75</c:v>
                </c:pt>
                <c:pt idx="1144" formatCode="0.00">
                  <c:v>86.75</c:v>
                </c:pt>
                <c:pt idx="1145" formatCode="0.00">
                  <c:v>86.5</c:v>
                </c:pt>
                <c:pt idx="1146" formatCode="0.00">
                  <c:v>86.25</c:v>
                </c:pt>
                <c:pt idx="1147" formatCode="0.00">
                  <c:v>86.25</c:v>
                </c:pt>
                <c:pt idx="1148" formatCode="0.00">
                  <c:v>86.25</c:v>
                </c:pt>
                <c:pt idx="1149" formatCode="0.00">
                  <c:v>86.25</c:v>
                </c:pt>
                <c:pt idx="1150" formatCode="0.00">
                  <c:v>86.25</c:v>
                </c:pt>
                <c:pt idx="1151" formatCode="0.00">
                  <c:v>86</c:v>
                </c:pt>
                <c:pt idx="1152" formatCode="0.00">
                  <c:v>86</c:v>
                </c:pt>
                <c:pt idx="1153" formatCode="0.00">
                  <c:v>86</c:v>
                </c:pt>
                <c:pt idx="1154" formatCode="0.00">
                  <c:v>85.75</c:v>
                </c:pt>
                <c:pt idx="1155" formatCode="0.00">
                  <c:v>85.75</c:v>
                </c:pt>
                <c:pt idx="1156" formatCode="0.00">
                  <c:v>85.5</c:v>
                </c:pt>
                <c:pt idx="1157" formatCode="0.00">
                  <c:v>85.25</c:v>
                </c:pt>
                <c:pt idx="1158" formatCode="0.00">
                  <c:v>85.25</c:v>
                </c:pt>
                <c:pt idx="1159" formatCode="0.00">
                  <c:v>83.25</c:v>
                </c:pt>
                <c:pt idx="1160" formatCode="0.00">
                  <c:v>83</c:v>
                </c:pt>
                <c:pt idx="1161" formatCode="0.00">
                  <c:v>82.75</c:v>
                </c:pt>
                <c:pt idx="1162" formatCode="0.00">
                  <c:v>82.75</c:v>
                </c:pt>
                <c:pt idx="1163" formatCode="0.00">
                  <c:v>82.25</c:v>
                </c:pt>
                <c:pt idx="1164" formatCode="0.00">
                  <c:v>82</c:v>
                </c:pt>
                <c:pt idx="1165" formatCode="0.00">
                  <c:v>81.5</c:v>
                </c:pt>
                <c:pt idx="1166" formatCode="0.00">
                  <c:v>81</c:v>
                </c:pt>
                <c:pt idx="1167" formatCode="General">
                  <c:v>80.5</c:v>
                </c:pt>
                <c:pt idx="1168" formatCode="0.00">
                  <c:v>80</c:v>
                </c:pt>
                <c:pt idx="1169" formatCode="0.00">
                  <c:v>80</c:v>
                </c:pt>
                <c:pt idx="1170" formatCode="0.00">
                  <c:v>78.75</c:v>
                </c:pt>
                <c:pt idx="1171" formatCode="0.00">
                  <c:v>78.75</c:v>
                </c:pt>
                <c:pt idx="1172" formatCode="0.00">
                  <c:v>78.75</c:v>
                </c:pt>
                <c:pt idx="1173" formatCode="0.00">
                  <c:v>78.75</c:v>
                </c:pt>
                <c:pt idx="1174" formatCode="0.00">
                  <c:v>78.75</c:v>
                </c:pt>
                <c:pt idx="1175" formatCode="0.00">
                  <c:v>78.75</c:v>
                </c:pt>
                <c:pt idx="1176" formatCode="0.00">
                  <c:v>78.75</c:v>
                </c:pt>
                <c:pt idx="1177" formatCode="0.00">
                  <c:v>78.5</c:v>
                </c:pt>
                <c:pt idx="1178" formatCode="0.00">
                  <c:v>78.5</c:v>
                </c:pt>
                <c:pt idx="1179" formatCode="0.00">
                  <c:v>78.5</c:v>
                </c:pt>
                <c:pt idx="1180" formatCode="0.00">
                  <c:v>78.25</c:v>
                </c:pt>
                <c:pt idx="1181" formatCode="0.00">
                  <c:v>78.25</c:v>
                </c:pt>
                <c:pt idx="1182" formatCode="0.00">
                  <c:v>78.25</c:v>
                </c:pt>
                <c:pt idx="1183" formatCode="0.00">
                  <c:v>78.25</c:v>
                </c:pt>
                <c:pt idx="1184" formatCode="0.00">
                  <c:v>79.25</c:v>
                </c:pt>
                <c:pt idx="1185" formatCode="0.00">
                  <c:v>79.5</c:v>
                </c:pt>
                <c:pt idx="1186" formatCode="0.00">
                  <c:v>80</c:v>
                </c:pt>
                <c:pt idx="1187" formatCode="0.00">
                  <c:v>80.5</c:v>
                </c:pt>
                <c:pt idx="1188" formatCode="0.00">
                  <c:v>80.5</c:v>
                </c:pt>
                <c:pt idx="1189" formatCode="0.00">
                  <c:v>80.5</c:v>
                </c:pt>
                <c:pt idx="1190" formatCode="0.00">
                  <c:v>80.5</c:v>
                </c:pt>
                <c:pt idx="1191" formatCode="0.00">
                  <c:v>80.25</c:v>
                </c:pt>
                <c:pt idx="1192" formatCode="0.00">
                  <c:v>80.25</c:v>
                </c:pt>
                <c:pt idx="1193" formatCode="0.00">
                  <c:v>80.25</c:v>
                </c:pt>
                <c:pt idx="1194" formatCode="0.00">
                  <c:v>80.25</c:v>
                </c:pt>
                <c:pt idx="1195" formatCode="0.00">
                  <c:v>80.75</c:v>
                </c:pt>
                <c:pt idx="1196" formatCode="0.00">
                  <c:v>80.75</c:v>
                </c:pt>
                <c:pt idx="1197" formatCode="0.00">
                  <c:v>80.75</c:v>
                </c:pt>
                <c:pt idx="1198" formatCode="0.00">
                  <c:v>81</c:v>
                </c:pt>
                <c:pt idx="1199" formatCode="0.00">
                  <c:v>81</c:v>
                </c:pt>
                <c:pt idx="1200" formatCode="0.00">
                  <c:v>81</c:v>
                </c:pt>
                <c:pt idx="1201" formatCode="0.00">
                  <c:v>81.5</c:v>
                </c:pt>
                <c:pt idx="1202" formatCode="0.00">
                  <c:v>81.5</c:v>
                </c:pt>
                <c:pt idx="1203" formatCode="0.00">
                  <c:v>81.5</c:v>
                </c:pt>
                <c:pt idx="1204" formatCode="0.00">
                  <c:v>81.5</c:v>
                </c:pt>
                <c:pt idx="1205" formatCode="0.00">
                  <c:v>81.75</c:v>
                </c:pt>
                <c:pt idx="1206" formatCode="0.00">
                  <c:v>81.75</c:v>
                </c:pt>
                <c:pt idx="1207" formatCode="0.00">
                  <c:v>81.75</c:v>
                </c:pt>
                <c:pt idx="1208" formatCode="0.00">
                  <c:v>82</c:v>
                </c:pt>
                <c:pt idx="1209" formatCode="0.00">
                  <c:v>81.75</c:v>
                </c:pt>
                <c:pt idx="1210" formatCode="0.00">
                  <c:v>81.25</c:v>
                </c:pt>
                <c:pt idx="1211" formatCode="0.00">
                  <c:v>81.25</c:v>
                </c:pt>
                <c:pt idx="1212" formatCode="0.00">
                  <c:v>81.5</c:v>
                </c:pt>
                <c:pt idx="1213" formatCode="0.00">
                  <c:v>81.25</c:v>
                </c:pt>
                <c:pt idx="1214" formatCode="0.00">
                  <c:v>80.75</c:v>
                </c:pt>
                <c:pt idx="1215" formatCode="0.00">
                  <c:v>80.25</c:v>
                </c:pt>
                <c:pt idx="1216" formatCode="0.00">
                  <c:v>79.75</c:v>
                </c:pt>
                <c:pt idx="1217" formatCode="0.00">
                  <c:v>79.25</c:v>
                </c:pt>
                <c:pt idx="1218" formatCode="0.00">
                  <c:v>79.25</c:v>
                </c:pt>
                <c:pt idx="1219" formatCode="0.00">
                  <c:v>79.25</c:v>
                </c:pt>
                <c:pt idx="1220" formatCode="0.00">
                  <c:v>79</c:v>
                </c:pt>
                <c:pt idx="1221" formatCode="0.00">
                  <c:v>79</c:v>
                </c:pt>
                <c:pt idx="1222" formatCode="0.00">
                  <c:v>79</c:v>
                </c:pt>
                <c:pt idx="1223" formatCode="0.00">
                  <c:v>79</c:v>
                </c:pt>
                <c:pt idx="1224" formatCode="0.00">
                  <c:v>78.75</c:v>
                </c:pt>
                <c:pt idx="1225" formatCode="0.00">
                  <c:v>78.25</c:v>
                </c:pt>
                <c:pt idx="1226" formatCode="0.00">
                  <c:v>78.25</c:v>
                </c:pt>
                <c:pt idx="1227" formatCode="0.00">
                  <c:v>77.75</c:v>
                </c:pt>
                <c:pt idx="1228" formatCode="0.00">
                  <c:v>77.75</c:v>
                </c:pt>
                <c:pt idx="1229" formatCode="0.00">
                  <c:v>77.75</c:v>
                </c:pt>
                <c:pt idx="1230" formatCode="0.00">
                  <c:v>77.75</c:v>
                </c:pt>
                <c:pt idx="1231" formatCode="0.00">
                  <c:v>78</c:v>
                </c:pt>
                <c:pt idx="1232" formatCode="0.00">
                  <c:v>77.75</c:v>
                </c:pt>
                <c:pt idx="1233" formatCode="0.00">
                  <c:v>77.75</c:v>
                </c:pt>
                <c:pt idx="1234" formatCode="0.00">
                  <c:v>77.75</c:v>
                </c:pt>
                <c:pt idx="1235" formatCode="0.00">
                  <c:v>78.75</c:v>
                </c:pt>
                <c:pt idx="1236" formatCode="0.00">
                  <c:v>80</c:v>
                </c:pt>
                <c:pt idx="1237" formatCode="0.00">
                  <c:v>80.25</c:v>
                </c:pt>
                <c:pt idx="1238" formatCode="0.00">
                  <c:v>80.25</c:v>
                </c:pt>
                <c:pt idx="1239" formatCode="0.00">
                  <c:v>80.25</c:v>
                </c:pt>
                <c:pt idx="1240" formatCode="0.00">
                  <c:v>80.5</c:v>
                </c:pt>
                <c:pt idx="1241" formatCode="0.00">
                  <c:v>80.75</c:v>
                </c:pt>
                <c:pt idx="1242" formatCode="0.00">
                  <c:v>81.5</c:v>
                </c:pt>
                <c:pt idx="1243" formatCode="0.00">
                  <c:v>81.5</c:v>
                </c:pt>
                <c:pt idx="1244" formatCode="0.00">
                  <c:v>82.5</c:v>
                </c:pt>
                <c:pt idx="1245" formatCode="0.00">
                  <c:v>83.25</c:v>
                </c:pt>
                <c:pt idx="1246" formatCode="0.00">
                  <c:v>84.5</c:v>
                </c:pt>
                <c:pt idx="1247" formatCode="0.00">
                  <c:v>84.5</c:v>
                </c:pt>
                <c:pt idx="1248" formatCode="0.00">
                  <c:v>84.5</c:v>
                </c:pt>
                <c:pt idx="1249" formatCode="0.00">
                  <c:v>84.25</c:v>
                </c:pt>
                <c:pt idx="1250" formatCode="0.00">
                  <c:v>84.75</c:v>
                </c:pt>
                <c:pt idx="1251" formatCode="0.00">
                  <c:v>85.5</c:v>
                </c:pt>
                <c:pt idx="1252" formatCode="0.00">
                  <c:v>85.5</c:v>
                </c:pt>
                <c:pt idx="1253" formatCode="0.00">
                  <c:v>85.5</c:v>
                </c:pt>
                <c:pt idx="1254" formatCode="0.00">
                  <c:v>85.5</c:v>
                </c:pt>
                <c:pt idx="1255" formatCode="0.00">
                  <c:v>85.5</c:v>
                </c:pt>
                <c:pt idx="1256" formatCode="0.00">
                  <c:v>85.5</c:v>
                </c:pt>
                <c:pt idx="1257" formatCode="0.00">
                  <c:v>85.5</c:v>
                </c:pt>
                <c:pt idx="1258" formatCode="0.00">
                  <c:v>85.5</c:v>
                </c:pt>
                <c:pt idx="1259" formatCode="0.00">
                  <c:v>85.5</c:v>
                </c:pt>
                <c:pt idx="1260" formatCode="0.00">
                  <c:v>85.5</c:v>
                </c:pt>
                <c:pt idx="1261" formatCode="0.00">
                  <c:v>86</c:v>
                </c:pt>
                <c:pt idx="1262" formatCode="0.00">
                  <c:v>87</c:v>
                </c:pt>
                <c:pt idx="1263" formatCode="0.00">
                  <c:v>87</c:v>
                </c:pt>
                <c:pt idx="1264" formatCode="0.00">
                  <c:v>87</c:v>
                </c:pt>
                <c:pt idx="1265" formatCode="0.00">
                  <c:v>87</c:v>
                </c:pt>
                <c:pt idx="1266" formatCode="0.00">
                  <c:v>87.5</c:v>
                </c:pt>
                <c:pt idx="1267" formatCode="0.00">
                  <c:v>88.5</c:v>
                </c:pt>
                <c:pt idx="1268" formatCode="0.00">
                  <c:v>88.5</c:v>
                </c:pt>
                <c:pt idx="1269" formatCode="0.00">
                  <c:v>90</c:v>
                </c:pt>
                <c:pt idx="1270" formatCode="0.00">
                  <c:v>92.25</c:v>
                </c:pt>
                <c:pt idx="1271" formatCode="0.00">
                  <c:v>92.25</c:v>
                </c:pt>
                <c:pt idx="1272" formatCode="0.00">
                  <c:v>92.25</c:v>
                </c:pt>
                <c:pt idx="1273" formatCode="0.00">
                  <c:v>93.5</c:v>
                </c:pt>
                <c:pt idx="1274" formatCode="0.00">
                  <c:v>94.25</c:v>
                </c:pt>
                <c:pt idx="1275" formatCode="0.00">
                  <c:v>94.25</c:v>
                </c:pt>
                <c:pt idx="1276" formatCode="0.00">
                  <c:v>96</c:v>
                </c:pt>
                <c:pt idx="1277" formatCode="0.00">
                  <c:v>96.25</c:v>
                </c:pt>
                <c:pt idx="1278" formatCode="0.00">
                  <c:v>96.5</c:v>
                </c:pt>
                <c:pt idx="1279" formatCode="0.00">
                  <c:v>97.75</c:v>
                </c:pt>
                <c:pt idx="1280" formatCode="0.00">
                  <c:v>98.5</c:v>
                </c:pt>
                <c:pt idx="1281" formatCode="0.00">
                  <c:v>99.25</c:v>
                </c:pt>
                <c:pt idx="1282" formatCode="0.00">
                  <c:v>99.25</c:v>
                </c:pt>
                <c:pt idx="1283" formatCode="0.00">
                  <c:v>99</c:v>
                </c:pt>
                <c:pt idx="1284" formatCode="0.00">
                  <c:v>99</c:v>
                </c:pt>
                <c:pt idx="1285" formatCode="0.00">
                  <c:v>99</c:v>
                </c:pt>
                <c:pt idx="1286" formatCode="0.00">
                  <c:v>98.25</c:v>
                </c:pt>
                <c:pt idx="1287" formatCode="0.00">
                  <c:v>97.75</c:v>
                </c:pt>
                <c:pt idx="1288" formatCode="0.00">
                  <c:v>97.75</c:v>
                </c:pt>
                <c:pt idx="1289" formatCode="0.00">
                  <c:v>98.25</c:v>
                </c:pt>
                <c:pt idx="1290" formatCode="0.00">
                  <c:v>100</c:v>
                </c:pt>
                <c:pt idx="1291" formatCode="0.00">
                  <c:v>100.25</c:v>
                </c:pt>
                <c:pt idx="1292" formatCode="0.00">
                  <c:v>100.25</c:v>
                </c:pt>
                <c:pt idx="1293" formatCode="0.00">
                  <c:v>100.25</c:v>
                </c:pt>
                <c:pt idx="1294" formatCode="0.00">
                  <c:v>98</c:v>
                </c:pt>
                <c:pt idx="1295" formatCode="0.00">
                  <c:v>98</c:v>
                </c:pt>
                <c:pt idx="1296" formatCode="0.00">
                  <c:v>98</c:v>
                </c:pt>
                <c:pt idx="1297" formatCode="0.00">
                  <c:v>97.25</c:v>
                </c:pt>
                <c:pt idx="1298" formatCode="0.00">
                  <c:v>97.25</c:v>
                </c:pt>
                <c:pt idx="1299" formatCode="0.00">
                  <c:v>96.5</c:v>
                </c:pt>
                <c:pt idx="1300" formatCode="0.00">
                  <c:v>95.75</c:v>
                </c:pt>
                <c:pt idx="1301" formatCode="0.00">
                  <c:v>93.5</c:v>
                </c:pt>
                <c:pt idx="1302" formatCode="0.00">
                  <c:v>93.5</c:v>
                </c:pt>
                <c:pt idx="1303" formatCode="0.00">
                  <c:v>92.75</c:v>
                </c:pt>
                <c:pt idx="1304" formatCode="0.00">
                  <c:v>90.5</c:v>
                </c:pt>
                <c:pt idx="1305" formatCode="0.00">
                  <c:v>91.75</c:v>
                </c:pt>
                <c:pt idx="1306" formatCode="0.00">
                  <c:v>93.5</c:v>
                </c:pt>
                <c:pt idx="1307" formatCode="0.00">
                  <c:v>96</c:v>
                </c:pt>
                <c:pt idx="1308" formatCode="0.00">
                  <c:v>95.25</c:v>
                </c:pt>
                <c:pt idx="1309" formatCode="0.00">
                  <c:v>95.5</c:v>
                </c:pt>
                <c:pt idx="1310" formatCode="0.00">
                  <c:v>95.5</c:v>
                </c:pt>
                <c:pt idx="1311" formatCode="0.00">
                  <c:v>95.75</c:v>
                </c:pt>
                <c:pt idx="1312" formatCode="0.00">
                  <c:v>96.25</c:v>
                </c:pt>
                <c:pt idx="1313" formatCode="0.00">
                  <c:v>96.25</c:v>
                </c:pt>
                <c:pt idx="1314" formatCode="0.00">
                  <c:v>98</c:v>
                </c:pt>
                <c:pt idx="1315" formatCode="0.00">
                  <c:v>98</c:v>
                </c:pt>
                <c:pt idx="1316" formatCode="0.00">
                  <c:v>97.75</c:v>
                </c:pt>
                <c:pt idx="1317" formatCode="0.00">
                  <c:v>96.5</c:v>
                </c:pt>
                <c:pt idx="1318" formatCode="0.00">
                  <c:v>96</c:v>
                </c:pt>
                <c:pt idx="1319" formatCode="0.00">
                  <c:v>96</c:v>
                </c:pt>
                <c:pt idx="1320" formatCode="0.00">
                  <c:v>95.75</c:v>
                </c:pt>
                <c:pt idx="1321" formatCode="0.00">
                  <c:v>96</c:v>
                </c:pt>
                <c:pt idx="1322" formatCode="0.00">
                  <c:v>96.5</c:v>
                </c:pt>
                <c:pt idx="1323" formatCode="0.00">
                  <c:v>96.5</c:v>
                </c:pt>
                <c:pt idx="1324" formatCode="0.00">
                  <c:v>96.5</c:v>
                </c:pt>
                <c:pt idx="1325" formatCode="0.00">
                  <c:v>96.5</c:v>
                </c:pt>
                <c:pt idx="1326" formatCode="0.00">
                  <c:v>96.5</c:v>
                </c:pt>
                <c:pt idx="1327" formatCode="0.00">
                  <c:v>96.5</c:v>
                </c:pt>
                <c:pt idx="1328" formatCode="0.00">
                  <c:v>97.25</c:v>
                </c:pt>
                <c:pt idx="1329" formatCode="0.00">
                  <c:v>97.25</c:v>
                </c:pt>
                <c:pt idx="1330" formatCode="0.00">
                  <c:v>97.25</c:v>
                </c:pt>
                <c:pt idx="1331" formatCode="0.00">
                  <c:v>97.25</c:v>
                </c:pt>
                <c:pt idx="1332" formatCode="0.00">
                  <c:v>97.75</c:v>
                </c:pt>
                <c:pt idx="1333" formatCode="0.00">
                  <c:v>98</c:v>
                </c:pt>
                <c:pt idx="1334" formatCode="0.00">
                  <c:v>98.75</c:v>
                </c:pt>
                <c:pt idx="1335" formatCode="0.00">
                  <c:v>98.75</c:v>
                </c:pt>
                <c:pt idx="1336" formatCode="0.00">
                  <c:v>100.5</c:v>
                </c:pt>
                <c:pt idx="1337" formatCode="0.00">
                  <c:v>101.25</c:v>
                </c:pt>
                <c:pt idx="1338" formatCode="0.00">
                  <c:v>102.5</c:v>
                </c:pt>
                <c:pt idx="1339" formatCode="0.00">
                  <c:v>103.25</c:v>
                </c:pt>
                <c:pt idx="1340" formatCode="0.00">
                  <c:v>103.25</c:v>
                </c:pt>
                <c:pt idx="1341" formatCode="0.00">
                  <c:v>103.25</c:v>
                </c:pt>
                <c:pt idx="1342" formatCode="0.00">
                  <c:v>103.25</c:v>
                </c:pt>
                <c:pt idx="1343" formatCode="0.00">
                  <c:v>103.25</c:v>
                </c:pt>
                <c:pt idx="1344" formatCode="0.00">
                  <c:v>103.25</c:v>
                </c:pt>
                <c:pt idx="1345" formatCode="0.00">
                  <c:v>103.5</c:v>
                </c:pt>
                <c:pt idx="1346" formatCode="0.00">
                  <c:v>103.75</c:v>
                </c:pt>
                <c:pt idx="1347" formatCode="0.00">
                  <c:v>105.25</c:v>
                </c:pt>
                <c:pt idx="1348" formatCode="0.00">
                  <c:v>105.75</c:v>
                </c:pt>
                <c:pt idx="1349" formatCode="0.00">
                  <c:v>106.25</c:v>
                </c:pt>
                <c:pt idx="1350" formatCode="0.00">
                  <c:v>106.25</c:v>
                </c:pt>
                <c:pt idx="1351" formatCode="0.00">
                  <c:v>106.5</c:v>
                </c:pt>
                <c:pt idx="1352" formatCode="0.00">
                  <c:v>107.5</c:v>
                </c:pt>
                <c:pt idx="1353" formatCode="0.00">
                  <c:v>109.5</c:v>
                </c:pt>
                <c:pt idx="1354" formatCode="0.00">
                  <c:v>109.75</c:v>
                </c:pt>
                <c:pt idx="1355" formatCode="0.00">
                  <c:v>109.75</c:v>
                </c:pt>
                <c:pt idx="1356" formatCode="0.00">
                  <c:v>110.25</c:v>
                </c:pt>
                <c:pt idx="1357" formatCode="0.00">
                  <c:v>111</c:v>
                </c:pt>
                <c:pt idx="1358" formatCode="0.00">
                  <c:v>114.25</c:v>
                </c:pt>
                <c:pt idx="1359" formatCode="0.00">
                  <c:v>114.5</c:v>
                </c:pt>
                <c:pt idx="1360" formatCode="0.00">
                  <c:v>121</c:v>
                </c:pt>
                <c:pt idx="1361" formatCode="0.00">
                  <c:v>121.5</c:v>
                </c:pt>
                <c:pt idx="1362" formatCode="0.00">
                  <c:v>125.5</c:v>
                </c:pt>
                <c:pt idx="1363" formatCode="0.00">
                  <c:v>125.5</c:v>
                </c:pt>
                <c:pt idx="1364" formatCode="0.00">
                  <c:v>125.5</c:v>
                </c:pt>
                <c:pt idx="1365" formatCode="0.00">
                  <c:v>127.5</c:v>
                </c:pt>
                <c:pt idx="1366" formatCode="0.00">
                  <c:v>130</c:v>
                </c:pt>
                <c:pt idx="1367" formatCode="0.00">
                  <c:v>133.5</c:v>
                </c:pt>
                <c:pt idx="1368" formatCode="0.00">
                  <c:v>137.25</c:v>
                </c:pt>
                <c:pt idx="1369" formatCode="0.00">
                  <c:v>138.75</c:v>
                </c:pt>
                <c:pt idx="1370" formatCode="0.00">
                  <c:v>145.75</c:v>
                </c:pt>
                <c:pt idx="1371" formatCode="0.00">
                  <c:v>146.25</c:v>
                </c:pt>
                <c:pt idx="1372" formatCode="0.00">
                  <c:v>147</c:v>
                </c:pt>
                <c:pt idx="1373" formatCode="0.00">
                  <c:v>147</c:v>
                </c:pt>
                <c:pt idx="1374" formatCode="0.00">
                  <c:v>163</c:v>
                </c:pt>
                <c:pt idx="1375" formatCode="0.00">
                  <c:v>165.25</c:v>
                </c:pt>
                <c:pt idx="1376" formatCode="0.00">
                  <c:v>166.5</c:v>
                </c:pt>
                <c:pt idx="1377" formatCode="0.00">
                  <c:v>175</c:v>
                </c:pt>
                <c:pt idx="1378" formatCode="0.00">
                  <c:v>177</c:v>
                </c:pt>
                <c:pt idx="1379" formatCode="0.00">
                  <c:v>177</c:v>
                </c:pt>
                <c:pt idx="1380" formatCode="0.00">
                  <c:v>184</c:v>
                </c:pt>
                <c:pt idx="1381" formatCode="0.00">
                  <c:v>185.5</c:v>
                </c:pt>
                <c:pt idx="1382" formatCode="0.00">
                  <c:v>185.5</c:v>
                </c:pt>
                <c:pt idx="1383" formatCode="0.00">
                  <c:v>187</c:v>
                </c:pt>
                <c:pt idx="1384" formatCode="0.00">
                  <c:v>188.5</c:v>
                </c:pt>
                <c:pt idx="1385" formatCode="0.00">
                  <c:v>191</c:v>
                </c:pt>
                <c:pt idx="1386" formatCode="0.00">
                  <c:v>198.5</c:v>
                </c:pt>
                <c:pt idx="1387" formatCode="0.00">
                  <c:v>207</c:v>
                </c:pt>
                <c:pt idx="1388" formatCode="0.00">
                  <c:v>208</c:v>
                </c:pt>
                <c:pt idx="1389" formatCode="0.00">
                  <c:v>208</c:v>
                </c:pt>
                <c:pt idx="1390" formatCode="0.00">
                  <c:v>208</c:v>
                </c:pt>
                <c:pt idx="1391" formatCode="0.00">
                  <c:v>208</c:v>
                </c:pt>
                <c:pt idx="1392" formatCode="0.00">
                  <c:v>211</c:v>
                </c:pt>
                <c:pt idx="1393" formatCode="0.00">
                  <c:v>215</c:v>
                </c:pt>
                <c:pt idx="1394" formatCode="0.00">
                  <c:v>215</c:v>
                </c:pt>
                <c:pt idx="1395" formatCode="0.00">
                  <c:v>215</c:v>
                </c:pt>
                <c:pt idx="1396" formatCode="0.00">
                  <c:v>215</c:v>
                </c:pt>
                <c:pt idx="1397" formatCode="0.00">
                  <c:v>215</c:v>
                </c:pt>
                <c:pt idx="1398" formatCode="0.00">
                  <c:v>215</c:v>
                </c:pt>
                <c:pt idx="1399" formatCode="0.00">
                  <c:v>216</c:v>
                </c:pt>
                <c:pt idx="1400" formatCode="0.00">
                  <c:v>216</c:v>
                </c:pt>
                <c:pt idx="1401" formatCode="0.00">
                  <c:v>221</c:v>
                </c:pt>
                <c:pt idx="1402" formatCode="0.00">
                  <c:v>229</c:v>
                </c:pt>
                <c:pt idx="1403" formatCode="0.00">
                  <c:v>230</c:v>
                </c:pt>
                <c:pt idx="1404" formatCode="0.00">
                  <c:v>236.5</c:v>
                </c:pt>
                <c:pt idx="1405" formatCode="0.00">
                  <c:v>237</c:v>
                </c:pt>
                <c:pt idx="1406" formatCode="0.00">
                  <c:v>245</c:v>
                </c:pt>
                <c:pt idx="1407" formatCode="0.00">
                  <c:v>248.5</c:v>
                </c:pt>
                <c:pt idx="1408" formatCode="0.00">
                  <c:v>250.5</c:v>
                </c:pt>
                <c:pt idx="1409" formatCode="0.00">
                  <c:v>250.5</c:v>
                </c:pt>
                <c:pt idx="1410" formatCode="0.00">
                  <c:v>251</c:v>
                </c:pt>
                <c:pt idx="1411" formatCode="0.00">
                  <c:v>252</c:v>
                </c:pt>
                <c:pt idx="1412" formatCode="0.00">
                  <c:v>252.5</c:v>
                </c:pt>
                <c:pt idx="1413" formatCode="0.00">
                  <c:v>254.5</c:v>
                </c:pt>
                <c:pt idx="1414" formatCode="0.00">
                  <c:v>257.5</c:v>
                </c:pt>
                <c:pt idx="1415" formatCode="0.00">
                  <c:v>265</c:v>
                </c:pt>
                <c:pt idx="1416" formatCode="0.00">
                  <c:v>265</c:v>
                </c:pt>
                <c:pt idx="1417" formatCode="0.00">
                  <c:v>278</c:v>
                </c:pt>
                <c:pt idx="1418" formatCode="0.00">
                  <c:v>278.5</c:v>
                </c:pt>
                <c:pt idx="1419" formatCode="0.00">
                  <c:v>289</c:v>
                </c:pt>
                <c:pt idx="1420" formatCode="0.00">
                  <c:v>292.5</c:v>
                </c:pt>
                <c:pt idx="1421" formatCode="0.00">
                  <c:v>306</c:v>
                </c:pt>
                <c:pt idx="1422" formatCode="0.00">
                  <c:v>306</c:v>
                </c:pt>
                <c:pt idx="1423" formatCode="0.00">
                  <c:v>305</c:v>
                </c:pt>
                <c:pt idx="1424" formatCode="0.00">
                  <c:v>305</c:v>
                </c:pt>
                <c:pt idx="1425" formatCode="0.00">
                  <c:v>305</c:v>
                </c:pt>
                <c:pt idx="1426" formatCode="0.00">
                  <c:v>305</c:v>
                </c:pt>
                <c:pt idx="1427" formatCode="0.00">
                  <c:v>305</c:v>
                </c:pt>
                <c:pt idx="1428" formatCode="0.00">
                  <c:v>305</c:v>
                </c:pt>
                <c:pt idx="1429" formatCode="0.00">
                  <c:v>305</c:v>
                </c:pt>
                <c:pt idx="1430" formatCode="0.00">
                  <c:v>305</c:v>
                </c:pt>
                <c:pt idx="1431" formatCode="0.00">
                  <c:v>306.5</c:v>
                </c:pt>
                <c:pt idx="1432" formatCode="0.00">
                  <c:v>306.5</c:v>
                </c:pt>
                <c:pt idx="1433" formatCode="0.00">
                  <c:v>306.5</c:v>
                </c:pt>
                <c:pt idx="1434" formatCode="0.00">
                  <c:v>306.5</c:v>
                </c:pt>
                <c:pt idx="1435" formatCode="0.00">
                  <c:v>306</c:v>
                </c:pt>
                <c:pt idx="1436" formatCode="0.00">
                  <c:v>306</c:v>
                </c:pt>
                <c:pt idx="1437" formatCode="0.00">
                  <c:v>306</c:v>
                </c:pt>
                <c:pt idx="1438" formatCode="0.00">
                  <c:v>304.5</c:v>
                </c:pt>
                <c:pt idx="1439" formatCode="0.00">
                  <c:v>304</c:v>
                </c:pt>
                <c:pt idx="1440" formatCode="0.00">
                  <c:v>303</c:v>
                </c:pt>
                <c:pt idx="1441" formatCode="0.00">
                  <c:v>301.5</c:v>
                </c:pt>
                <c:pt idx="1442" formatCode="0.00">
                  <c:v>292</c:v>
                </c:pt>
                <c:pt idx="1443" formatCode="0.00">
                  <c:v>278</c:v>
                </c:pt>
                <c:pt idx="1444" formatCode="0.00">
                  <c:v>268.5</c:v>
                </c:pt>
                <c:pt idx="1445" formatCode="0.00">
                  <c:v>259.5</c:v>
                </c:pt>
                <c:pt idx="1446" formatCode="0.00">
                  <c:v>259.5</c:v>
                </c:pt>
                <c:pt idx="1447" formatCode="0.00">
                  <c:v>256.5</c:v>
                </c:pt>
                <c:pt idx="1448" formatCode="0.00">
                  <c:v>254.5</c:v>
                </c:pt>
                <c:pt idx="1449" formatCode="0.00">
                  <c:v>251</c:v>
                </c:pt>
                <c:pt idx="1450" formatCode="0.00">
                  <c:v>250</c:v>
                </c:pt>
                <c:pt idx="1451" formatCode="0.00">
                  <c:v>248</c:v>
                </c:pt>
                <c:pt idx="1452" formatCode="0.00">
                  <c:v>246</c:v>
                </c:pt>
                <c:pt idx="1453" formatCode="0.00">
                  <c:v>240</c:v>
                </c:pt>
                <c:pt idx="1454" formatCode="0.00">
                  <c:v>240</c:v>
                </c:pt>
                <c:pt idx="1455" formatCode="0.00">
                  <c:v>237</c:v>
                </c:pt>
                <c:pt idx="1456" formatCode="0.00">
                  <c:v>229</c:v>
                </c:pt>
                <c:pt idx="1457" formatCode="0.00">
                  <c:v>227</c:v>
                </c:pt>
                <c:pt idx="1458" formatCode="0.00">
                  <c:v>225</c:v>
                </c:pt>
                <c:pt idx="1459" formatCode="0.00">
                  <c:v>225</c:v>
                </c:pt>
                <c:pt idx="1460" formatCode="0.00">
                  <c:v>223</c:v>
                </c:pt>
                <c:pt idx="1461" formatCode="0.00">
                  <c:v>216</c:v>
                </c:pt>
                <c:pt idx="1462" formatCode="0.00">
                  <c:v>207.5</c:v>
                </c:pt>
                <c:pt idx="1463" formatCode="0.00">
                  <c:v>207</c:v>
                </c:pt>
                <c:pt idx="1464" formatCode="0.00">
                  <c:v>207</c:v>
                </c:pt>
                <c:pt idx="1465" formatCode="0.00">
                  <c:v>197</c:v>
                </c:pt>
                <c:pt idx="1466" formatCode="0.00">
                  <c:v>195.25</c:v>
                </c:pt>
                <c:pt idx="1467" formatCode="0.00">
                  <c:v>195.25</c:v>
                </c:pt>
                <c:pt idx="1468" formatCode="0.00">
                  <c:v>184.5</c:v>
                </c:pt>
                <c:pt idx="1469" formatCode="0.00">
                  <c:v>184.5</c:v>
                </c:pt>
                <c:pt idx="1470" formatCode="0.00">
                  <c:v>185</c:v>
                </c:pt>
                <c:pt idx="1471" formatCode="0.00">
                  <c:v>184.5</c:v>
                </c:pt>
                <c:pt idx="1472" formatCode="0.00">
                  <c:v>183.75</c:v>
                </c:pt>
                <c:pt idx="1473" formatCode="0.00">
                  <c:v>184</c:v>
                </c:pt>
                <c:pt idx="1474" formatCode="0.00">
                  <c:v>184</c:v>
                </c:pt>
                <c:pt idx="1475" formatCode="0.00">
                  <c:v>178</c:v>
                </c:pt>
                <c:pt idx="1476" formatCode="0.00">
                  <c:v>178</c:v>
                </c:pt>
                <c:pt idx="1477" formatCode="0.00">
                  <c:v>178.5</c:v>
                </c:pt>
                <c:pt idx="1478" formatCode="0.00">
                  <c:v>178.5</c:v>
                </c:pt>
                <c:pt idx="1479" formatCode="0.00">
                  <c:v>178.5</c:v>
                </c:pt>
                <c:pt idx="1480" formatCode="0.00">
                  <c:v>178.5</c:v>
                </c:pt>
                <c:pt idx="1481" formatCode="0.00">
                  <c:v>178.5</c:v>
                </c:pt>
                <c:pt idx="1482" formatCode="0.00">
                  <c:v>178.5</c:v>
                </c:pt>
                <c:pt idx="1483" formatCode="0.00">
                  <c:v>178.5</c:v>
                </c:pt>
                <c:pt idx="1484" formatCode="0.00">
                  <c:v>178.5</c:v>
                </c:pt>
                <c:pt idx="1485" formatCode="0.00">
                  <c:v>180.5</c:v>
                </c:pt>
                <c:pt idx="1486" formatCode="0.00">
                  <c:v>180.5</c:v>
                </c:pt>
                <c:pt idx="1487" formatCode="0.00">
                  <c:v>175.5</c:v>
                </c:pt>
                <c:pt idx="1488" formatCode="0.00">
                  <c:v>172</c:v>
                </c:pt>
                <c:pt idx="1489" formatCode="0.00">
                  <c:v>172</c:v>
                </c:pt>
                <c:pt idx="1490" formatCode="0.00">
                  <c:v>165.75</c:v>
                </c:pt>
                <c:pt idx="1491" formatCode="0.00">
                  <c:v>162.75</c:v>
                </c:pt>
                <c:pt idx="1492" formatCode="0.00">
                  <c:v>162.25</c:v>
                </c:pt>
                <c:pt idx="1493" formatCode="0.00">
                  <c:v>162</c:v>
                </c:pt>
                <c:pt idx="1494" formatCode="0.00">
                  <c:v>163.25</c:v>
                </c:pt>
                <c:pt idx="1495" formatCode="0.00">
                  <c:v>164.75</c:v>
                </c:pt>
                <c:pt idx="1496" formatCode="0.00">
                  <c:v>167.5</c:v>
                </c:pt>
                <c:pt idx="1497" formatCode="0.00">
                  <c:v>170.5</c:v>
                </c:pt>
                <c:pt idx="1498" formatCode="0.00">
                  <c:v>170.75</c:v>
                </c:pt>
                <c:pt idx="1499" formatCode="0.00">
                  <c:v>170</c:v>
                </c:pt>
                <c:pt idx="1500" formatCode="0.00">
                  <c:v>170</c:v>
                </c:pt>
                <c:pt idx="1501" formatCode="0.00">
                  <c:v>170.5</c:v>
                </c:pt>
                <c:pt idx="1502" formatCode="0.00">
                  <c:v>170</c:v>
                </c:pt>
                <c:pt idx="1503" formatCode="0.00">
                  <c:v>170</c:v>
                </c:pt>
                <c:pt idx="1504" formatCode="0.00">
                  <c:v>170</c:v>
                </c:pt>
                <c:pt idx="1505" formatCode="0.00">
                  <c:v>170</c:v>
                </c:pt>
                <c:pt idx="1506" formatCode="0.00">
                  <c:v>170</c:v>
                </c:pt>
                <c:pt idx="1507" formatCode="0.00">
                  <c:v>170</c:v>
                </c:pt>
                <c:pt idx="1508" formatCode="0.00">
                  <c:v>170</c:v>
                </c:pt>
                <c:pt idx="1509" formatCode="0.00">
                  <c:v>170</c:v>
                </c:pt>
                <c:pt idx="1510" formatCode="0.00">
                  <c:v>169.5</c:v>
                </c:pt>
                <c:pt idx="1511" formatCode="0.00">
                  <c:v>169</c:v>
                </c:pt>
                <c:pt idx="1512" formatCode="0.00">
                  <c:v>167</c:v>
                </c:pt>
                <c:pt idx="1513" formatCode="0.00">
                  <c:v>167</c:v>
                </c:pt>
                <c:pt idx="1514" formatCode="0.00">
                  <c:v>167</c:v>
                </c:pt>
                <c:pt idx="1515" formatCode="0.00">
                  <c:v>167</c:v>
                </c:pt>
                <c:pt idx="1516" formatCode="0.00">
                  <c:v>167</c:v>
                </c:pt>
                <c:pt idx="1517" formatCode="0.00">
                  <c:v>167</c:v>
                </c:pt>
                <c:pt idx="1518" formatCode="0.00">
                  <c:v>167</c:v>
                </c:pt>
                <c:pt idx="1519" formatCode="0.00">
                  <c:v>168</c:v>
                </c:pt>
                <c:pt idx="1520" formatCode="0.00">
                  <c:v>168</c:v>
                </c:pt>
                <c:pt idx="1521" formatCode="0.00">
                  <c:v>169</c:v>
                </c:pt>
                <c:pt idx="1522" formatCode="0.00">
                  <c:v>169</c:v>
                </c:pt>
                <c:pt idx="1523" formatCode="0.00">
                  <c:v>169.5</c:v>
                </c:pt>
                <c:pt idx="1524" formatCode="0.00">
                  <c:v>170</c:v>
                </c:pt>
                <c:pt idx="1525" formatCode="0.00">
                  <c:v>175.25</c:v>
                </c:pt>
                <c:pt idx="1526" formatCode="0.00">
                  <c:v>200</c:v>
                </c:pt>
                <c:pt idx="1527" formatCode="0.00">
                  <c:v>215</c:v>
                </c:pt>
                <c:pt idx="1528" formatCode="0.00">
                  <c:v>230</c:v>
                </c:pt>
                <c:pt idx="1529" formatCode="0.00">
                  <c:v>255</c:v>
                </c:pt>
                <c:pt idx="1530" formatCode="0.00">
                  <c:v>265</c:v>
                </c:pt>
                <c:pt idx="1531" formatCode="0.00">
                  <c:v>271</c:v>
                </c:pt>
                <c:pt idx="1532" formatCode="0.00">
                  <c:v>276</c:v>
                </c:pt>
                <c:pt idx="1533" formatCode="0.00">
                  <c:v>276</c:v>
                </c:pt>
                <c:pt idx="1534" formatCode="0.00">
                  <c:v>256</c:v>
                </c:pt>
                <c:pt idx="1535" formatCode="0.00">
                  <c:v>256</c:v>
                </c:pt>
                <c:pt idx="1536" formatCode="0.00">
                  <c:v>246</c:v>
                </c:pt>
                <c:pt idx="1537" formatCode="0.00">
                  <c:v>221</c:v>
                </c:pt>
                <c:pt idx="1538" formatCode="0.00">
                  <c:v>218.5</c:v>
                </c:pt>
                <c:pt idx="1539" formatCode="0.00">
                  <c:v>208.5</c:v>
                </c:pt>
                <c:pt idx="1540" formatCode="0.00">
                  <c:v>208.5</c:v>
                </c:pt>
                <c:pt idx="1541" formatCode="0.00">
                  <c:v>208.5</c:v>
                </c:pt>
                <c:pt idx="1542" formatCode="0.00">
                  <c:v>203.5</c:v>
                </c:pt>
                <c:pt idx="1543" formatCode="0.00">
                  <c:v>203.5</c:v>
                </c:pt>
                <c:pt idx="1544" formatCode="0.00">
                  <c:v>203.5</c:v>
                </c:pt>
                <c:pt idx="1545" formatCode="0.00">
                  <c:v>187</c:v>
                </c:pt>
                <c:pt idx="1546" formatCode="0.00">
                  <c:v>187</c:v>
                </c:pt>
                <c:pt idx="1547" formatCode="0.00">
                  <c:v>175</c:v>
                </c:pt>
                <c:pt idx="1548" formatCode="0.00">
                  <c:v>175</c:v>
                </c:pt>
                <c:pt idx="1549" formatCode="0.00">
                  <c:v>172</c:v>
                </c:pt>
                <c:pt idx="1550" formatCode="0.00">
                  <c:v>172</c:v>
                </c:pt>
                <c:pt idx="1551" formatCode="0.00">
                  <c:v>170</c:v>
                </c:pt>
                <c:pt idx="1552" formatCode="0.00">
                  <c:v>169</c:v>
                </c:pt>
                <c:pt idx="1553" formatCode="0.00">
                  <c:v>167</c:v>
                </c:pt>
                <c:pt idx="1554" formatCode="0.00">
                  <c:v>165.5</c:v>
                </c:pt>
                <c:pt idx="1555" formatCode="0.00">
                  <c:v>165.5</c:v>
                </c:pt>
                <c:pt idx="1556" formatCode="0.00">
                  <c:v>163.5</c:v>
                </c:pt>
                <c:pt idx="1557" formatCode="0.00">
                  <c:v>163.5</c:v>
                </c:pt>
                <c:pt idx="1558" formatCode="0.00">
                  <c:v>160</c:v>
                </c:pt>
                <c:pt idx="1559" formatCode="0.00">
                  <c:v>160.5</c:v>
                </c:pt>
                <c:pt idx="1560" formatCode="0.00">
                  <c:v>160.5</c:v>
                </c:pt>
                <c:pt idx="1561" formatCode="0.00">
                  <c:v>160.5</c:v>
                </c:pt>
                <c:pt idx="1562" formatCode="0.00">
                  <c:v>162.5</c:v>
                </c:pt>
                <c:pt idx="1563" formatCode="0.00">
                  <c:v>162.5</c:v>
                </c:pt>
                <c:pt idx="1564" formatCode="0.00">
                  <c:v>162.5</c:v>
                </c:pt>
                <c:pt idx="1565" formatCode="0.00">
                  <c:v>161.75</c:v>
                </c:pt>
                <c:pt idx="1566" formatCode="0.00">
                  <c:v>158.75</c:v>
                </c:pt>
                <c:pt idx="1567" formatCode="0.00">
                  <c:v>158</c:v>
                </c:pt>
                <c:pt idx="1568" formatCode="0.00">
                  <c:v>158</c:v>
                </c:pt>
                <c:pt idx="1569" formatCode="0.00">
                  <c:v>157.5</c:v>
                </c:pt>
                <c:pt idx="1570" formatCode="0.00">
                  <c:v>157.5</c:v>
                </c:pt>
                <c:pt idx="1571" formatCode="0.00">
                  <c:v>156.5</c:v>
                </c:pt>
                <c:pt idx="1572" formatCode="0.00">
                  <c:v>152.5</c:v>
                </c:pt>
                <c:pt idx="1573" formatCode="0.00">
                  <c:v>152</c:v>
                </c:pt>
                <c:pt idx="1574" formatCode="0.00">
                  <c:v>152</c:v>
                </c:pt>
                <c:pt idx="1575" formatCode="0.00">
                  <c:v>148.5</c:v>
                </c:pt>
                <c:pt idx="1576" formatCode="0.00">
                  <c:v>145.5</c:v>
                </c:pt>
                <c:pt idx="1577" formatCode="0.00">
                  <c:v>144.5</c:v>
                </c:pt>
                <c:pt idx="1578" formatCode="0.00">
                  <c:v>145.5</c:v>
                </c:pt>
                <c:pt idx="1579" formatCode="0.00">
                  <c:v>145.5</c:v>
                </c:pt>
                <c:pt idx="1580" formatCode="0.00">
                  <c:v>152.5</c:v>
                </c:pt>
                <c:pt idx="1581" formatCode="0.00">
                  <c:v>153.75</c:v>
                </c:pt>
                <c:pt idx="1582" formatCode="0.00">
                  <c:v>154.75</c:v>
                </c:pt>
                <c:pt idx="1583" formatCode="0.00">
                  <c:v>154.75</c:v>
                </c:pt>
                <c:pt idx="1584" formatCode="0.00">
                  <c:v>156</c:v>
                </c:pt>
                <c:pt idx="1585" formatCode="0.00">
                  <c:v>155.5</c:v>
                </c:pt>
                <c:pt idx="1586" formatCode="0.00">
                  <c:v>158</c:v>
                </c:pt>
                <c:pt idx="1587" formatCode="0.00">
                  <c:v>159.5</c:v>
                </c:pt>
                <c:pt idx="1588" formatCode="0.00">
                  <c:v>159.5</c:v>
                </c:pt>
                <c:pt idx="1589" formatCode="0.00">
                  <c:v>159.5</c:v>
                </c:pt>
                <c:pt idx="1590" formatCode="0.00">
                  <c:v>159.75</c:v>
                </c:pt>
                <c:pt idx="1591" formatCode="0.00">
                  <c:v>159.75</c:v>
                </c:pt>
                <c:pt idx="1592" formatCode="0.00">
                  <c:v>160.5</c:v>
                </c:pt>
                <c:pt idx="1593" formatCode="0.00">
                  <c:v>160.5</c:v>
                </c:pt>
                <c:pt idx="1594" formatCode="0.00">
                  <c:v>164</c:v>
                </c:pt>
                <c:pt idx="1595" formatCode="0.00">
                  <c:v>164</c:v>
                </c:pt>
                <c:pt idx="1596" formatCode="0.00">
                  <c:v>165.5</c:v>
                </c:pt>
                <c:pt idx="1597" formatCode="0.00">
                  <c:v>168</c:v>
                </c:pt>
                <c:pt idx="1598" formatCode="0.00">
                  <c:v>173</c:v>
                </c:pt>
                <c:pt idx="1599" formatCode="0.00">
                  <c:v>176</c:v>
                </c:pt>
                <c:pt idx="1600" formatCode="0.00">
                  <c:v>176</c:v>
                </c:pt>
                <c:pt idx="1601" formatCode="0.00">
                  <c:v>177</c:v>
                </c:pt>
                <c:pt idx="1602" formatCode="0.00">
                  <c:v>178.5</c:v>
                </c:pt>
                <c:pt idx="1603" formatCode="0.00">
                  <c:v>179</c:v>
                </c:pt>
                <c:pt idx="1604" formatCode="0.00">
                  <c:v>179</c:v>
                </c:pt>
                <c:pt idx="1605" formatCode="0.00">
                  <c:v>179</c:v>
                </c:pt>
                <c:pt idx="1606" formatCode="0.00">
                  <c:v>179</c:v>
                </c:pt>
                <c:pt idx="1607" formatCode="0.00">
                  <c:v>180</c:v>
                </c:pt>
                <c:pt idx="1608" formatCode="0.00">
                  <c:v>181.75</c:v>
                </c:pt>
                <c:pt idx="1609" formatCode="0.00">
                  <c:v>181.75</c:v>
                </c:pt>
                <c:pt idx="1610" formatCode="0.00">
                  <c:v>183.75</c:v>
                </c:pt>
                <c:pt idx="1611" formatCode="0.00">
                  <c:v>187.5</c:v>
                </c:pt>
                <c:pt idx="1612" formatCode="0.00">
                  <c:v>192</c:v>
                </c:pt>
                <c:pt idx="1613" formatCode="0.00">
                  <c:v>194</c:v>
                </c:pt>
                <c:pt idx="1614" formatCode="0.00">
                  <c:v>195</c:v>
                </c:pt>
                <c:pt idx="1615" formatCode="0.00">
                  <c:v>195</c:v>
                </c:pt>
                <c:pt idx="1616" formatCode="0.00">
                  <c:v>195</c:v>
                </c:pt>
                <c:pt idx="1617" formatCode="0.00">
                  <c:v>195</c:v>
                </c:pt>
                <c:pt idx="1618" formatCode="0.00">
                  <c:v>195</c:v>
                </c:pt>
                <c:pt idx="1619" formatCode="0.00">
                  <c:v>195</c:v>
                </c:pt>
                <c:pt idx="1620" formatCode="0.00">
                  <c:v>195</c:v>
                </c:pt>
                <c:pt idx="1621" formatCode="0.00">
                  <c:v>200</c:v>
                </c:pt>
                <c:pt idx="1622" formatCode="0.00">
                  <c:v>205.75</c:v>
                </c:pt>
                <c:pt idx="1623" formatCode="0.00">
                  <c:v>207</c:v>
                </c:pt>
                <c:pt idx="1624" formatCode="0.00">
                  <c:v>210</c:v>
                </c:pt>
                <c:pt idx="1625" formatCode="0.00">
                  <c:v>210</c:v>
                </c:pt>
                <c:pt idx="1626" formatCode="0.00">
                  <c:v>210</c:v>
                </c:pt>
                <c:pt idx="1627" formatCode="0.00">
                  <c:v>210.5</c:v>
                </c:pt>
                <c:pt idx="1628" formatCode="0.00">
                  <c:v>212.5</c:v>
                </c:pt>
                <c:pt idx="1629" formatCode="0.00">
                  <c:v>215</c:v>
                </c:pt>
                <c:pt idx="1630" formatCode="0.00">
                  <c:v>215</c:v>
                </c:pt>
                <c:pt idx="1631" formatCode="0.00">
                  <c:v>219</c:v>
                </c:pt>
                <c:pt idx="1632" formatCode="0.00">
                  <c:v>219</c:v>
                </c:pt>
                <c:pt idx="1633" formatCode="0.00">
                  <c:v>219</c:v>
                </c:pt>
                <c:pt idx="1634" formatCode="0.00">
                  <c:v>219</c:v>
                </c:pt>
                <c:pt idx="1635" formatCode="0.00">
                  <c:v>219</c:v>
                </c:pt>
                <c:pt idx="1636" formatCode="0.00">
                  <c:v>219</c:v>
                </c:pt>
                <c:pt idx="1637" formatCode="0.00">
                  <c:v>219</c:v>
                </c:pt>
                <c:pt idx="1638" formatCode="0.00">
                  <c:v>218</c:v>
                </c:pt>
                <c:pt idx="1639" formatCode="0.00">
                  <c:v>218</c:v>
                </c:pt>
                <c:pt idx="1640" formatCode="0.00">
                  <c:v>218</c:v>
                </c:pt>
                <c:pt idx="1641" formatCode="0.00">
                  <c:v>212</c:v>
                </c:pt>
                <c:pt idx="1642" formatCode="0.00">
                  <c:v>203</c:v>
                </c:pt>
                <c:pt idx="1643" formatCode="0.00">
                  <c:v>203</c:v>
                </c:pt>
                <c:pt idx="1644" formatCode="0.00">
                  <c:v>203</c:v>
                </c:pt>
                <c:pt idx="1645" formatCode="0.00">
                  <c:v>199.75</c:v>
                </c:pt>
                <c:pt idx="1646" formatCode="0.00">
                  <c:v>199.75</c:v>
                </c:pt>
                <c:pt idx="1647" formatCode="0.00">
                  <c:v>196.5</c:v>
                </c:pt>
                <c:pt idx="1648" formatCode="0.00">
                  <c:v>196.5</c:v>
                </c:pt>
                <c:pt idx="1649" formatCode="0.00">
                  <c:v>196.5</c:v>
                </c:pt>
                <c:pt idx="1650" formatCode="0.00">
                  <c:v>195.5</c:v>
                </c:pt>
                <c:pt idx="1651" formatCode="0.00">
                  <c:v>194.5</c:v>
                </c:pt>
                <c:pt idx="1652" formatCode="0.00">
                  <c:v>194.5</c:v>
                </c:pt>
                <c:pt idx="1653" formatCode="0.00">
                  <c:v>194.5</c:v>
                </c:pt>
                <c:pt idx="1654" formatCode="0.00">
                  <c:v>194.5</c:v>
                </c:pt>
                <c:pt idx="1655" formatCode="0.00">
                  <c:v>194.5</c:v>
                </c:pt>
                <c:pt idx="1656" formatCode="0.00">
                  <c:v>194.5</c:v>
                </c:pt>
                <c:pt idx="1657" formatCode="0.00">
                  <c:v>194.5</c:v>
                </c:pt>
                <c:pt idx="1658" formatCode="0.00">
                  <c:v>194.5</c:v>
                </c:pt>
                <c:pt idx="1659" formatCode="0.00">
                  <c:v>195.5</c:v>
                </c:pt>
                <c:pt idx="1660" formatCode="0.00">
                  <c:v>195</c:v>
                </c:pt>
                <c:pt idx="1661" formatCode="0.00">
                  <c:v>195</c:v>
                </c:pt>
                <c:pt idx="1662" formatCode="0.00">
                  <c:v>195.5</c:v>
                </c:pt>
                <c:pt idx="1663" formatCode="0.00">
                  <c:v>195.5</c:v>
                </c:pt>
                <c:pt idx="1664" formatCode="0.00">
                  <c:v>195.5</c:v>
                </c:pt>
                <c:pt idx="1665" formatCode="0.00">
                  <c:v>195.5</c:v>
                </c:pt>
                <c:pt idx="1666" formatCode="0.00">
                  <c:v>195.5</c:v>
                </c:pt>
                <c:pt idx="1667" formatCode="0.00">
                  <c:v>193.5</c:v>
                </c:pt>
                <c:pt idx="1668" formatCode="0.00">
                  <c:v>193.5</c:v>
                </c:pt>
                <c:pt idx="1669" formatCode="0.00">
                  <c:v>192.5</c:v>
                </c:pt>
                <c:pt idx="1670" formatCode="0.00">
                  <c:v>192.5</c:v>
                </c:pt>
                <c:pt idx="1671" formatCode="0.00">
                  <c:v>192.5</c:v>
                </c:pt>
                <c:pt idx="1672" formatCode="0.00">
                  <c:v>192</c:v>
                </c:pt>
                <c:pt idx="1673" formatCode="0.00">
                  <c:v>184</c:v>
                </c:pt>
                <c:pt idx="1674" formatCode="0.00">
                  <c:v>184</c:v>
                </c:pt>
                <c:pt idx="1675" formatCode="0.00">
                  <c:v>181</c:v>
                </c:pt>
                <c:pt idx="1676" formatCode="0.00">
                  <c:v>181</c:v>
                </c:pt>
                <c:pt idx="1677" formatCode="0.00">
                  <c:v>185.25</c:v>
                </c:pt>
                <c:pt idx="1678" formatCode="0.00">
                  <c:v>185.25</c:v>
                </c:pt>
                <c:pt idx="1679" formatCode="0.00">
                  <c:v>185.25</c:v>
                </c:pt>
                <c:pt idx="1680" formatCode="0.00">
                  <c:v>186.75</c:v>
                </c:pt>
                <c:pt idx="1681" formatCode="0.00">
                  <c:v>190.5</c:v>
                </c:pt>
                <c:pt idx="1682" formatCode="0.00">
                  <c:v>190.5</c:v>
                </c:pt>
                <c:pt idx="1683" formatCode="0.00">
                  <c:v>194.25</c:v>
                </c:pt>
                <c:pt idx="1684" formatCode="0.00">
                  <c:v>194.25</c:v>
                </c:pt>
                <c:pt idx="1685" formatCode="0.00">
                  <c:v>194.25</c:v>
                </c:pt>
                <c:pt idx="1686" formatCode="0.00">
                  <c:v>194.25</c:v>
                </c:pt>
                <c:pt idx="1687" formatCode="0.00">
                  <c:v>194.25</c:v>
                </c:pt>
                <c:pt idx="1688" formatCode="0.00">
                  <c:v>194.25</c:v>
                </c:pt>
                <c:pt idx="1689" formatCode="0.00">
                  <c:v>194.5</c:v>
                </c:pt>
                <c:pt idx="1690" formatCode="0.00">
                  <c:v>195.5</c:v>
                </c:pt>
                <c:pt idx="1691" formatCode="0.00">
                  <c:v>195.5</c:v>
                </c:pt>
                <c:pt idx="1692" formatCode="0.00">
                  <c:v>196.5</c:v>
                </c:pt>
                <c:pt idx="1693" formatCode="0.00">
                  <c:v>198</c:v>
                </c:pt>
                <c:pt idx="1694" formatCode="0.00">
                  <c:v>199.5</c:v>
                </c:pt>
                <c:pt idx="1695" formatCode="0.00">
                  <c:v>208.5</c:v>
                </c:pt>
                <c:pt idx="1696" formatCode="0.00">
                  <c:v>208.5</c:v>
                </c:pt>
                <c:pt idx="1697" formatCode="0.00">
                  <c:v>208.5</c:v>
                </c:pt>
                <c:pt idx="1698" formatCode="0.00">
                  <c:v>208.5</c:v>
                </c:pt>
                <c:pt idx="1699" formatCode="0.00">
                  <c:v>208.5</c:v>
                </c:pt>
                <c:pt idx="1700" formatCode="0.00">
                  <c:v>210.5</c:v>
                </c:pt>
                <c:pt idx="1701" formatCode="0.00">
                  <c:v>210.5</c:v>
                </c:pt>
                <c:pt idx="1702" formatCode="0.00">
                  <c:v>212</c:v>
                </c:pt>
                <c:pt idx="1703" formatCode="0.00">
                  <c:v>210.2</c:v>
                </c:pt>
                <c:pt idx="1704" formatCode="0.00">
                  <c:v>210.5</c:v>
                </c:pt>
                <c:pt idx="1705" formatCode="0.00">
                  <c:v>212</c:v>
                </c:pt>
                <c:pt idx="1706" formatCode="0.00">
                  <c:v>212</c:v>
                </c:pt>
                <c:pt idx="1707" formatCode="0.00">
                  <c:v>224.75</c:v>
                </c:pt>
                <c:pt idx="1708" formatCode="0.00">
                  <c:v>224.75</c:v>
                </c:pt>
                <c:pt idx="1709" formatCode="0.00">
                  <c:v>224.75</c:v>
                </c:pt>
                <c:pt idx="1710" formatCode="0.00">
                  <c:v>226.75</c:v>
                </c:pt>
                <c:pt idx="1711" formatCode="0.00">
                  <c:v>230</c:v>
                </c:pt>
                <c:pt idx="1712" formatCode="0.00">
                  <c:v>230</c:v>
                </c:pt>
                <c:pt idx="1713" formatCode="0.00">
                  <c:v>231</c:v>
                </c:pt>
                <c:pt idx="1714" formatCode="0.00">
                  <c:v>231</c:v>
                </c:pt>
                <c:pt idx="1715" formatCode="0.00">
                  <c:v>231</c:v>
                </c:pt>
                <c:pt idx="1716" formatCode="0.00">
                  <c:v>231</c:v>
                </c:pt>
                <c:pt idx="1717" formatCode="0.00">
                  <c:v>231</c:v>
                </c:pt>
                <c:pt idx="1718" formatCode="0.00">
                  <c:v>231</c:v>
                </c:pt>
                <c:pt idx="1719" formatCode="0.00">
                  <c:v>231</c:v>
                </c:pt>
                <c:pt idx="1720" formatCode="0.00">
                  <c:v>231</c:v>
                </c:pt>
                <c:pt idx="1721" formatCode="0.00">
                  <c:v>231</c:v>
                </c:pt>
                <c:pt idx="1722" formatCode="0.00">
                  <c:v>231</c:v>
                </c:pt>
                <c:pt idx="1723" formatCode="0.00">
                  <c:v>231</c:v>
                </c:pt>
                <c:pt idx="1724" formatCode="0.00">
                  <c:v>231</c:v>
                </c:pt>
                <c:pt idx="1725" formatCode="0.00">
                  <c:v>230</c:v>
                </c:pt>
                <c:pt idx="1726" formatCode="0.00">
                  <c:v>227</c:v>
                </c:pt>
                <c:pt idx="1727" formatCode="0.00">
                  <c:v>222</c:v>
                </c:pt>
                <c:pt idx="1728" formatCode="0.00">
                  <c:v>222</c:v>
                </c:pt>
                <c:pt idx="1729" formatCode="0.00">
                  <c:v>222</c:v>
                </c:pt>
                <c:pt idx="1730" formatCode="0.00">
                  <c:v>221</c:v>
                </c:pt>
                <c:pt idx="1731" formatCode="0.00">
                  <c:v>218</c:v>
                </c:pt>
                <c:pt idx="1732" formatCode="0.00">
                  <c:v>213.5</c:v>
                </c:pt>
                <c:pt idx="1733" formatCode="0.00">
                  <c:v>208.5</c:v>
                </c:pt>
                <c:pt idx="1734" formatCode="0.00">
                  <c:v>209</c:v>
                </c:pt>
                <c:pt idx="1735" formatCode="0.00">
                  <c:v>209</c:v>
                </c:pt>
                <c:pt idx="1736" formatCode="0.00">
                  <c:v>214</c:v>
                </c:pt>
                <c:pt idx="1737" formatCode="0.00">
                  <c:v>215</c:v>
                </c:pt>
                <c:pt idx="1738" formatCode="0.00">
                  <c:v>215.5</c:v>
                </c:pt>
                <c:pt idx="1739" formatCode="0.00">
                  <c:v>215.5</c:v>
                </c:pt>
                <c:pt idx="1740" formatCode="0.00">
                  <c:v>217.5</c:v>
                </c:pt>
                <c:pt idx="1741" formatCode="0.00">
                  <c:v>218</c:v>
                </c:pt>
                <c:pt idx="1742" formatCode="0.00">
                  <c:v>223.5</c:v>
                </c:pt>
                <c:pt idx="1743" formatCode="0.00">
                  <c:v>224.5</c:v>
                </c:pt>
                <c:pt idx="1744" formatCode="0.00">
                  <c:v>233.5</c:v>
                </c:pt>
                <c:pt idx="1745" formatCode="0.00">
                  <c:v>233.5</c:v>
                </c:pt>
                <c:pt idx="1746" formatCode="0.00">
                  <c:v>233.5</c:v>
                </c:pt>
                <c:pt idx="1747" formatCode="0.00">
                  <c:v>233.5</c:v>
                </c:pt>
                <c:pt idx="1748" formatCode="0.00">
                  <c:v>233.5</c:v>
                </c:pt>
                <c:pt idx="1749" formatCode="0.00">
                  <c:v>233.5</c:v>
                </c:pt>
                <c:pt idx="1750" formatCode="0.00">
                  <c:v>233.5</c:v>
                </c:pt>
                <c:pt idx="1751" formatCode="0.00">
                  <c:v>233.5</c:v>
                </c:pt>
                <c:pt idx="1752" formatCode="0.00">
                  <c:v>233.5</c:v>
                </c:pt>
                <c:pt idx="1753" formatCode="0.00">
                  <c:v>233.5</c:v>
                </c:pt>
                <c:pt idx="1754" formatCode="0.00">
                  <c:v>233.5</c:v>
                </c:pt>
                <c:pt idx="1755" formatCode="0.00">
                  <c:v>233.5</c:v>
                </c:pt>
                <c:pt idx="1756" formatCode="0.00">
                  <c:v>233.5</c:v>
                </c:pt>
                <c:pt idx="1757" formatCode="0.00">
                  <c:v>233.5</c:v>
                </c:pt>
                <c:pt idx="1758" formatCode="0.00">
                  <c:v>233.5</c:v>
                </c:pt>
                <c:pt idx="1759" formatCode="0.00">
                  <c:v>233.5</c:v>
                </c:pt>
                <c:pt idx="1760" formatCode="0.00">
                  <c:v>237.5</c:v>
                </c:pt>
                <c:pt idx="1761" formatCode="0.00">
                  <c:v>237.5</c:v>
                </c:pt>
                <c:pt idx="1762" formatCode="0.00">
                  <c:v>237.5</c:v>
                </c:pt>
                <c:pt idx="1763" formatCode="0.00">
                  <c:v>236.75</c:v>
                </c:pt>
                <c:pt idx="1764" formatCode="0.00">
                  <c:v>233.5</c:v>
                </c:pt>
                <c:pt idx="1765" formatCode="0.00">
                  <c:v>233</c:v>
                </c:pt>
                <c:pt idx="1766" formatCode="0.00">
                  <c:v>228</c:v>
                </c:pt>
                <c:pt idx="1767" formatCode="0.00">
                  <c:v>219.5</c:v>
                </c:pt>
                <c:pt idx="1768" formatCode="0.00">
                  <c:v>221.25</c:v>
                </c:pt>
                <c:pt idx="1769" formatCode="0.00">
                  <c:v>223</c:v>
                </c:pt>
                <c:pt idx="1770" formatCode="0.00">
                  <c:v>223</c:v>
                </c:pt>
                <c:pt idx="1771" formatCode="0.00">
                  <c:v>222</c:v>
                </c:pt>
                <c:pt idx="1772" formatCode="0.00">
                  <c:v>219.5</c:v>
                </c:pt>
                <c:pt idx="1773" formatCode="0.00">
                  <c:v>213.5</c:v>
                </c:pt>
                <c:pt idx="1774" formatCode="0.00">
                  <c:v>213.5</c:v>
                </c:pt>
                <c:pt idx="1775" formatCode="0.00">
                  <c:v>208</c:v>
                </c:pt>
                <c:pt idx="1776" formatCode="0.00">
                  <c:v>208</c:v>
                </c:pt>
                <c:pt idx="1777" formatCode="0.00">
                  <c:v>203.5</c:v>
                </c:pt>
                <c:pt idx="1778" formatCode="0.00">
                  <c:v>201</c:v>
                </c:pt>
                <c:pt idx="1779" formatCode="0.00">
                  <c:v>200</c:v>
                </c:pt>
                <c:pt idx="1780" formatCode="0.00">
                  <c:v>199</c:v>
                </c:pt>
                <c:pt idx="1781" formatCode="0.00">
                  <c:v>201.5</c:v>
                </c:pt>
                <c:pt idx="1782" formatCode="0.00">
                  <c:v>204.25</c:v>
                </c:pt>
                <c:pt idx="1783" formatCode="0.00">
                  <c:v>204</c:v>
                </c:pt>
                <c:pt idx="1784" formatCode="0.00">
                  <c:v>204</c:v>
                </c:pt>
                <c:pt idx="1785" formatCode="0.00">
                  <c:v>203</c:v>
                </c:pt>
                <c:pt idx="1786" formatCode="0.00">
                  <c:v>203.5</c:v>
                </c:pt>
                <c:pt idx="1787" formatCode="0.00">
                  <c:v>202</c:v>
                </c:pt>
                <c:pt idx="1788" formatCode="0.00">
                  <c:v>201.5</c:v>
                </c:pt>
                <c:pt idx="1789" formatCode="0.00">
                  <c:v>199</c:v>
                </c:pt>
                <c:pt idx="1790" formatCode="0.00">
                  <c:v>199.75</c:v>
                </c:pt>
                <c:pt idx="1791" formatCode="0.00">
                  <c:v>196</c:v>
                </c:pt>
                <c:pt idx="1792" formatCode="0.00">
                  <c:v>191.25</c:v>
                </c:pt>
                <c:pt idx="1793" formatCode="0.00">
                  <c:v>191.25</c:v>
                </c:pt>
                <c:pt idx="1794" formatCode="0.00">
                  <c:v>189</c:v>
                </c:pt>
                <c:pt idx="1795" formatCode="0.00">
                  <c:v>185.5</c:v>
                </c:pt>
                <c:pt idx="1796" formatCode="0.00">
                  <c:v>185</c:v>
                </c:pt>
                <c:pt idx="1797" formatCode="0.00">
                  <c:v>185</c:v>
                </c:pt>
                <c:pt idx="1798" formatCode="0.00">
                  <c:v>187.6</c:v>
                </c:pt>
                <c:pt idx="1799" formatCode="0.00">
                  <c:v>184.5</c:v>
                </c:pt>
                <c:pt idx="1800" formatCode="0.00">
                  <c:v>184.5</c:v>
                </c:pt>
                <c:pt idx="1801" formatCode="0.00">
                  <c:v>184.5</c:v>
                </c:pt>
                <c:pt idx="1802" formatCode="0.00">
                  <c:v>184.5</c:v>
                </c:pt>
                <c:pt idx="1803" formatCode="0.00">
                  <c:v>193</c:v>
                </c:pt>
                <c:pt idx="1804" formatCode="0.00">
                  <c:v>193.25</c:v>
                </c:pt>
                <c:pt idx="1805" formatCode="0.00">
                  <c:v>193.25</c:v>
                </c:pt>
                <c:pt idx="1806" formatCode="0.00">
                  <c:v>194.5</c:v>
                </c:pt>
                <c:pt idx="1807" formatCode="0.00">
                  <c:v>196.75</c:v>
                </c:pt>
                <c:pt idx="1808" formatCode="0.00">
                  <c:v>197</c:v>
                </c:pt>
                <c:pt idx="1809" formatCode="0.00">
                  <c:v>197</c:v>
                </c:pt>
                <c:pt idx="1810" formatCode="0.00">
                  <c:v>197</c:v>
                </c:pt>
                <c:pt idx="1811" formatCode="0.00">
                  <c:v>197.5</c:v>
                </c:pt>
                <c:pt idx="1812" formatCode="0.00">
                  <c:v>197.5</c:v>
                </c:pt>
                <c:pt idx="1813" formatCode="0.00">
                  <c:v>197.75</c:v>
                </c:pt>
                <c:pt idx="1814" formatCode="0.00">
                  <c:v>197.75</c:v>
                </c:pt>
                <c:pt idx="1815" formatCode="0.00">
                  <c:v>197.75</c:v>
                </c:pt>
                <c:pt idx="1816" formatCode="0.00">
                  <c:v>197.75</c:v>
                </c:pt>
                <c:pt idx="1817" formatCode="0.00">
                  <c:v>197.25</c:v>
                </c:pt>
                <c:pt idx="1818" formatCode="0.00">
                  <c:v>195</c:v>
                </c:pt>
                <c:pt idx="1819" formatCode="0.00">
                  <c:v>195</c:v>
                </c:pt>
                <c:pt idx="1820" formatCode="0.00">
                  <c:v>195</c:v>
                </c:pt>
                <c:pt idx="1821" formatCode="0.00">
                  <c:v>198</c:v>
                </c:pt>
                <c:pt idx="1822" formatCode="0.00">
                  <c:v>198</c:v>
                </c:pt>
                <c:pt idx="1823" formatCode="0.00">
                  <c:v>199</c:v>
                </c:pt>
                <c:pt idx="1824" formatCode="0.00">
                  <c:v>199.5</c:v>
                </c:pt>
                <c:pt idx="1825" formatCode="0.00">
                  <c:v>200</c:v>
                </c:pt>
                <c:pt idx="1826" formatCode="0.00">
                  <c:v>200</c:v>
                </c:pt>
                <c:pt idx="1827" formatCode="0.00">
                  <c:v>205.5</c:v>
                </c:pt>
                <c:pt idx="1828" formatCode="0.00">
                  <c:v>206</c:v>
                </c:pt>
                <c:pt idx="1829" formatCode="0.00">
                  <c:v>206</c:v>
                </c:pt>
                <c:pt idx="1830" formatCode="0.00">
                  <c:v>206</c:v>
                </c:pt>
                <c:pt idx="1831" formatCode="0.00">
                  <c:v>205</c:v>
                </c:pt>
                <c:pt idx="1832" formatCode="0.00">
                  <c:v>205.5</c:v>
                </c:pt>
                <c:pt idx="1833" formatCode="0.00">
                  <c:v>205.5</c:v>
                </c:pt>
                <c:pt idx="1834" formatCode="0.00">
                  <c:v>205.5</c:v>
                </c:pt>
                <c:pt idx="1835" formatCode="0.00">
                  <c:v>206.5</c:v>
                </c:pt>
                <c:pt idx="1836" formatCode="0.00">
                  <c:v>206.5</c:v>
                </c:pt>
                <c:pt idx="1837" formatCode="0.00">
                  <c:v>207.5</c:v>
                </c:pt>
                <c:pt idx="1838" formatCode="0.00">
                  <c:v>204</c:v>
                </c:pt>
                <c:pt idx="1839" formatCode="0.00">
                  <c:v>203</c:v>
                </c:pt>
                <c:pt idx="1840" formatCode="0.00">
                  <c:v>202.5</c:v>
                </c:pt>
                <c:pt idx="1841" formatCode="0.00">
                  <c:v>202</c:v>
                </c:pt>
                <c:pt idx="1842" formatCode="0.00">
                  <c:v>211</c:v>
                </c:pt>
                <c:pt idx="1843" formatCode="0.00">
                  <c:v>211</c:v>
                </c:pt>
                <c:pt idx="1844" formatCode="0.00">
                  <c:v>211</c:v>
                </c:pt>
                <c:pt idx="1845" formatCode="0.00">
                  <c:v>210.5</c:v>
                </c:pt>
                <c:pt idx="1846" formatCode="0.00">
                  <c:v>210.25</c:v>
                </c:pt>
                <c:pt idx="1847" formatCode="0.00">
                  <c:v>210.25</c:v>
                </c:pt>
                <c:pt idx="1848" formatCode="0.00">
                  <c:v>208</c:v>
                </c:pt>
                <c:pt idx="1849" formatCode="0.00">
                  <c:v>204.5</c:v>
                </c:pt>
                <c:pt idx="1850" formatCode="0.00">
                  <c:v>202.5</c:v>
                </c:pt>
                <c:pt idx="1851" formatCode="0.00">
                  <c:v>201</c:v>
                </c:pt>
                <c:pt idx="1852" formatCode="0.00">
                  <c:v>189</c:v>
                </c:pt>
                <c:pt idx="1853" formatCode="0.00">
                  <c:v>186</c:v>
                </c:pt>
                <c:pt idx="1854" formatCode="0.00">
                  <c:v>185.75</c:v>
                </c:pt>
                <c:pt idx="1855" formatCode="0.00">
                  <c:v>185.5</c:v>
                </c:pt>
                <c:pt idx="1856" formatCode="0.00">
                  <c:v>185.25</c:v>
                </c:pt>
                <c:pt idx="1857" formatCode="0.00">
                  <c:v>185.25200000000001</c:v>
                </c:pt>
                <c:pt idx="1858" formatCode="0.00">
                  <c:v>185.25200000000001</c:v>
                </c:pt>
                <c:pt idx="1859" formatCode="0.00">
                  <c:v>185.25200000000001</c:v>
                </c:pt>
                <c:pt idx="1860" formatCode="0.00">
                  <c:v>184.75</c:v>
                </c:pt>
                <c:pt idx="1861" formatCode="0.00">
                  <c:v>184</c:v>
                </c:pt>
                <c:pt idx="1862" formatCode="0.00">
                  <c:v>182</c:v>
                </c:pt>
                <c:pt idx="1863" formatCode="0.00">
                  <c:v>179.5</c:v>
                </c:pt>
                <c:pt idx="1864" formatCode="0.00">
                  <c:v>179.5</c:v>
                </c:pt>
                <c:pt idx="1865" formatCode="0.00">
                  <c:v>185.5</c:v>
                </c:pt>
                <c:pt idx="1866" formatCode="0.00">
                  <c:v>184</c:v>
                </c:pt>
                <c:pt idx="1867" formatCode="0.00">
                  <c:v>182.75</c:v>
                </c:pt>
                <c:pt idx="1868" formatCode="0.00">
                  <c:v>183.5</c:v>
                </c:pt>
                <c:pt idx="1869" formatCode="0.00">
                  <c:v>186</c:v>
                </c:pt>
                <c:pt idx="1870" formatCode="0.00">
                  <c:v>186</c:v>
                </c:pt>
                <c:pt idx="1871" formatCode="0.00">
                  <c:v>188.75</c:v>
                </c:pt>
                <c:pt idx="1872" formatCode="0.00">
                  <c:v>188.75</c:v>
                </c:pt>
                <c:pt idx="1873" formatCode="0.00">
                  <c:v>188.75</c:v>
                </c:pt>
                <c:pt idx="1874" formatCode="0.00">
                  <c:v>188.75</c:v>
                </c:pt>
                <c:pt idx="1875" formatCode="0.00">
                  <c:v>188.75</c:v>
                </c:pt>
                <c:pt idx="1876" formatCode="0.00">
                  <c:v>188.75</c:v>
                </c:pt>
                <c:pt idx="1877" formatCode="0.00">
                  <c:v>188.5</c:v>
                </c:pt>
                <c:pt idx="1878" formatCode="0.00">
                  <c:v>188.5</c:v>
                </c:pt>
                <c:pt idx="1879" formatCode="0.00">
                  <c:v>188.5</c:v>
                </c:pt>
                <c:pt idx="1880" formatCode="0.00">
                  <c:v>188.5</c:v>
                </c:pt>
                <c:pt idx="1881" formatCode="0.00">
                  <c:v>188.5</c:v>
                </c:pt>
                <c:pt idx="1882" formatCode="0.00">
                  <c:v>189</c:v>
                </c:pt>
                <c:pt idx="1883" formatCode="0.00">
                  <c:v>191.5</c:v>
                </c:pt>
                <c:pt idx="1884" formatCode="0.00">
                  <c:v>191.5</c:v>
                </c:pt>
                <c:pt idx="1885" formatCode="0.00">
                  <c:v>191.5</c:v>
                </c:pt>
                <c:pt idx="1886" formatCode="0.00">
                  <c:v>191.5</c:v>
                </c:pt>
                <c:pt idx="1887" formatCode="0.00">
                  <c:v>191.75</c:v>
                </c:pt>
                <c:pt idx="1888" formatCode="0.00">
                  <c:v>192.25</c:v>
                </c:pt>
                <c:pt idx="1889" formatCode="0.00">
                  <c:v>192.25</c:v>
                </c:pt>
                <c:pt idx="1890" formatCode="0.00">
                  <c:v>192.75</c:v>
                </c:pt>
                <c:pt idx="1891" formatCode="0.00">
                  <c:v>193</c:v>
                </c:pt>
                <c:pt idx="1892" formatCode="0.00">
                  <c:v>196</c:v>
                </c:pt>
                <c:pt idx="1893" formatCode="0.00">
                  <c:v>196.75</c:v>
                </c:pt>
                <c:pt idx="1894" formatCode="0.00">
                  <c:v>196.75</c:v>
                </c:pt>
                <c:pt idx="1895" formatCode="0.00">
                  <c:v>199.75</c:v>
                </c:pt>
                <c:pt idx="1896" formatCode="0.00">
                  <c:v>210.5</c:v>
                </c:pt>
                <c:pt idx="1897" formatCode="0.00">
                  <c:v>215</c:v>
                </c:pt>
                <c:pt idx="1898" formatCode="0.00">
                  <c:v>215</c:v>
                </c:pt>
                <c:pt idx="1899" formatCode="0.00">
                  <c:v>220</c:v>
                </c:pt>
                <c:pt idx="1900" formatCode="0.00">
                  <c:v>220</c:v>
                </c:pt>
                <c:pt idx="1901" formatCode="0.00">
                  <c:v>217</c:v>
                </c:pt>
                <c:pt idx="1902" formatCode="0.00">
                  <c:v>215</c:v>
                </c:pt>
                <c:pt idx="1903" formatCode="0.00">
                  <c:v>212.5</c:v>
                </c:pt>
                <c:pt idx="1904" formatCode="0.00">
                  <c:v>212.5</c:v>
                </c:pt>
                <c:pt idx="1905" formatCode="0.00">
                  <c:v>214.5</c:v>
                </c:pt>
                <c:pt idx="1906" formatCode="0.00">
                  <c:v>212.5</c:v>
                </c:pt>
                <c:pt idx="1907" formatCode="0.00">
                  <c:v>213.25</c:v>
                </c:pt>
                <c:pt idx="1908" formatCode="0.00">
                  <c:v>214.25</c:v>
                </c:pt>
                <c:pt idx="1909" formatCode="0.00">
                  <c:v>214.25</c:v>
                </c:pt>
                <c:pt idx="1910" formatCode="0.00">
                  <c:v>214.25</c:v>
                </c:pt>
                <c:pt idx="1911" formatCode="0.00">
                  <c:v>214.25</c:v>
                </c:pt>
                <c:pt idx="1912" formatCode="0.00">
                  <c:v>214.25</c:v>
                </c:pt>
                <c:pt idx="1913" formatCode="0.00">
                  <c:v>214.25</c:v>
                </c:pt>
                <c:pt idx="1914" formatCode="0.00">
                  <c:v>214.25</c:v>
                </c:pt>
                <c:pt idx="1915" formatCode="0.00">
                  <c:v>214.25</c:v>
                </c:pt>
                <c:pt idx="1916" formatCode="0.00">
                  <c:v>214.25</c:v>
                </c:pt>
                <c:pt idx="1917" formatCode="0.00">
                  <c:v>214.25</c:v>
                </c:pt>
                <c:pt idx="1918" formatCode="0.00">
                  <c:v>214.5</c:v>
                </c:pt>
                <c:pt idx="1919" formatCode="0.00">
                  <c:v>214.5</c:v>
                </c:pt>
                <c:pt idx="1920" formatCode="0.00">
                  <c:v>213.5</c:v>
                </c:pt>
                <c:pt idx="1921" formatCode="0.00">
                  <c:v>216</c:v>
                </c:pt>
                <c:pt idx="1922" formatCode="0.00">
                  <c:v>216</c:v>
                </c:pt>
                <c:pt idx="1923" formatCode="0.00">
                  <c:v>216</c:v>
                </c:pt>
                <c:pt idx="1924" formatCode="0.00">
                  <c:v>217.5</c:v>
                </c:pt>
                <c:pt idx="1925" formatCode="0.00">
                  <c:v>217</c:v>
                </c:pt>
                <c:pt idx="1926" formatCode="0.00">
                  <c:v>217</c:v>
                </c:pt>
                <c:pt idx="1927" formatCode="0.00">
                  <c:v>218.5</c:v>
                </c:pt>
                <c:pt idx="1928" formatCode="0.00">
                  <c:v>218.5</c:v>
                </c:pt>
                <c:pt idx="1929" formatCode="0.00">
                  <c:v>218.5</c:v>
                </c:pt>
                <c:pt idx="1930" formatCode="0.00">
                  <c:v>218</c:v>
                </c:pt>
                <c:pt idx="1931" formatCode="0.00">
                  <c:v>220.5</c:v>
                </c:pt>
                <c:pt idx="1932" formatCode="0.00">
                  <c:v>220.5</c:v>
                </c:pt>
                <c:pt idx="1933" formatCode="0.00">
                  <c:v>220.5</c:v>
                </c:pt>
                <c:pt idx="1934" formatCode="0.00">
                  <c:v>220.5</c:v>
                </c:pt>
                <c:pt idx="1935" formatCode="0.00">
                  <c:v>220.5</c:v>
                </c:pt>
                <c:pt idx="1936" formatCode="0.00">
                  <c:v>220.5</c:v>
                </c:pt>
                <c:pt idx="1937" formatCode="0.00">
                  <c:v>220.5</c:v>
                </c:pt>
                <c:pt idx="1938" formatCode="0.00">
                  <c:v>223</c:v>
                </c:pt>
                <c:pt idx="1939" formatCode="0.00">
                  <c:v>223</c:v>
                </c:pt>
                <c:pt idx="1940" formatCode="0.00">
                  <c:v>223</c:v>
                </c:pt>
                <c:pt idx="1941" formatCode="0.00">
                  <c:v>223</c:v>
                </c:pt>
                <c:pt idx="1942" formatCode="0.00">
                  <c:v>222.5</c:v>
                </c:pt>
                <c:pt idx="1943" formatCode="0.00">
                  <c:v>221.5</c:v>
                </c:pt>
                <c:pt idx="1944" formatCode="0.00">
                  <c:v>220.5</c:v>
                </c:pt>
                <c:pt idx="1945" formatCode="0.00">
                  <c:v>220</c:v>
                </c:pt>
                <c:pt idx="1946" formatCode="0.00">
                  <c:v>220</c:v>
                </c:pt>
                <c:pt idx="1947" formatCode="0.00">
                  <c:v>219.5</c:v>
                </c:pt>
                <c:pt idx="1948" formatCode="0.00">
                  <c:v>219</c:v>
                </c:pt>
                <c:pt idx="1949" formatCode="0.00">
                  <c:v>217</c:v>
                </c:pt>
                <c:pt idx="1950" formatCode="0.00">
                  <c:v>216.5</c:v>
                </c:pt>
                <c:pt idx="1951" formatCode="0.00">
                  <c:v>215.5</c:v>
                </c:pt>
                <c:pt idx="1952" formatCode="0.00">
                  <c:v>215</c:v>
                </c:pt>
                <c:pt idx="1953" formatCode="0.00">
                  <c:v>215</c:v>
                </c:pt>
                <c:pt idx="1954" formatCode="0.00">
                  <c:v>215</c:v>
                </c:pt>
                <c:pt idx="1955" formatCode="0.00">
                  <c:v>215</c:v>
                </c:pt>
                <c:pt idx="1956" formatCode="0.00">
                  <c:v>215</c:v>
                </c:pt>
                <c:pt idx="1957" formatCode="0.00">
                  <c:v>215</c:v>
                </c:pt>
                <c:pt idx="1958" formatCode="0.00">
                  <c:v>212</c:v>
                </c:pt>
                <c:pt idx="1959" formatCode="0.00">
                  <c:v>212</c:v>
                </c:pt>
                <c:pt idx="1960" formatCode="0.00">
                  <c:v>212</c:v>
                </c:pt>
                <c:pt idx="1961" formatCode="0.00">
                  <c:v>212</c:v>
                </c:pt>
                <c:pt idx="1962" formatCode="0.00">
                  <c:v>212</c:v>
                </c:pt>
                <c:pt idx="1963" formatCode="0.00">
                  <c:v>208.25</c:v>
                </c:pt>
                <c:pt idx="1964" formatCode="0.00">
                  <c:v>208.25</c:v>
                </c:pt>
                <c:pt idx="1965" formatCode="0.00">
                  <c:v>208</c:v>
                </c:pt>
                <c:pt idx="1966" formatCode="0.00">
                  <c:v>207.5</c:v>
                </c:pt>
                <c:pt idx="1967" formatCode="0.00">
                  <c:v>206.5</c:v>
                </c:pt>
                <c:pt idx="1968" formatCode="0.00">
                  <c:v>204</c:v>
                </c:pt>
                <c:pt idx="1969" formatCode="0.00">
                  <c:v>203</c:v>
                </c:pt>
                <c:pt idx="1970" formatCode="0.00">
                  <c:v>200.75</c:v>
                </c:pt>
                <c:pt idx="1971" formatCode="0.00">
                  <c:v>200.75</c:v>
                </c:pt>
                <c:pt idx="1972" formatCode="0.00">
                  <c:v>203.5</c:v>
                </c:pt>
                <c:pt idx="1973" formatCode="0.00">
                  <c:v>202</c:v>
                </c:pt>
                <c:pt idx="1974" formatCode="0.00">
                  <c:v>204</c:v>
                </c:pt>
                <c:pt idx="1975" formatCode="0.00">
                  <c:v>203</c:v>
                </c:pt>
                <c:pt idx="1976" formatCode="0.00">
                  <c:v>202.25</c:v>
                </c:pt>
                <c:pt idx="1977" formatCode="0.00">
                  <c:v>202</c:v>
                </c:pt>
                <c:pt idx="1978" formatCode="0.00">
                  <c:v>200</c:v>
                </c:pt>
                <c:pt idx="1979" formatCode="0.00">
                  <c:v>200.5</c:v>
                </c:pt>
                <c:pt idx="1980" formatCode="0.00">
                  <c:v>191</c:v>
                </c:pt>
                <c:pt idx="1981" formatCode="0.00">
                  <c:v>194.5</c:v>
                </c:pt>
                <c:pt idx="1982" formatCode="0.00">
                  <c:v>194.5</c:v>
                </c:pt>
                <c:pt idx="1983" formatCode="0.00">
                  <c:v>195.5</c:v>
                </c:pt>
                <c:pt idx="1984" formatCode="0.00">
                  <c:v>195.5</c:v>
                </c:pt>
                <c:pt idx="1985" formatCode="0.00">
                  <c:v>195.5</c:v>
                </c:pt>
                <c:pt idx="1986" formatCode="0.00">
                  <c:v>198.5</c:v>
                </c:pt>
                <c:pt idx="1987" formatCode="0.00">
                  <c:v>198.5</c:v>
                </c:pt>
                <c:pt idx="1988" formatCode="0.00">
                  <c:v>199.75</c:v>
                </c:pt>
                <c:pt idx="1989" formatCode="0.00">
                  <c:v>199.75</c:v>
                </c:pt>
                <c:pt idx="1990" formatCode="0.00">
                  <c:v>199.75</c:v>
                </c:pt>
                <c:pt idx="1991" formatCode="0.00">
                  <c:v>205.25</c:v>
                </c:pt>
                <c:pt idx="1992" formatCode="0.00">
                  <c:v>208.25</c:v>
                </c:pt>
                <c:pt idx="1993" formatCode="0.00">
                  <c:v>205</c:v>
                </c:pt>
                <c:pt idx="1994" formatCode="0.00">
                  <c:v>204</c:v>
                </c:pt>
                <c:pt idx="1995" formatCode="0.00">
                  <c:v>204</c:v>
                </c:pt>
                <c:pt idx="1996" formatCode="0.00">
                  <c:v>204</c:v>
                </c:pt>
                <c:pt idx="1997" formatCode="0.00">
                  <c:v>204</c:v>
                </c:pt>
                <c:pt idx="1998" formatCode="0.00">
                  <c:v>204</c:v>
                </c:pt>
                <c:pt idx="1999" formatCode="0.00">
                  <c:v>204</c:v>
                </c:pt>
                <c:pt idx="2000" formatCode="0.00">
                  <c:v>203</c:v>
                </c:pt>
                <c:pt idx="2001" formatCode="0.00">
                  <c:v>203</c:v>
                </c:pt>
                <c:pt idx="2002" formatCode="0.00">
                  <c:v>204</c:v>
                </c:pt>
                <c:pt idx="2003" formatCode="0.00">
                  <c:v>205</c:v>
                </c:pt>
                <c:pt idx="2004" formatCode="0.00">
                  <c:v>205</c:v>
                </c:pt>
                <c:pt idx="2005" formatCode="0.00">
                  <c:v>205</c:v>
                </c:pt>
                <c:pt idx="2006" formatCode="0.00">
                  <c:v>205</c:v>
                </c:pt>
                <c:pt idx="2007" formatCode="0.00">
                  <c:v>205</c:v>
                </c:pt>
                <c:pt idx="2008" formatCode="0.00">
                  <c:v>211</c:v>
                </c:pt>
                <c:pt idx="2009" formatCode="0.00">
                  <c:v>211.5</c:v>
                </c:pt>
                <c:pt idx="2010" formatCode="0.00">
                  <c:v>211.5</c:v>
                </c:pt>
                <c:pt idx="2011" formatCode="0.00">
                  <c:v>211.25</c:v>
                </c:pt>
                <c:pt idx="2012" formatCode="0.00">
                  <c:v>211</c:v>
                </c:pt>
                <c:pt idx="2013" formatCode="0.00">
                  <c:v>211</c:v>
                </c:pt>
                <c:pt idx="2014" formatCode="0.00">
                  <c:v>217.25</c:v>
                </c:pt>
                <c:pt idx="2015" formatCode="0.00">
                  <c:v>216.75</c:v>
                </c:pt>
                <c:pt idx="2016" formatCode="0.00">
                  <c:v>217</c:v>
                </c:pt>
                <c:pt idx="2017" formatCode="0.00">
                  <c:v>215</c:v>
                </c:pt>
                <c:pt idx="2018" formatCode="0.00">
                  <c:v>215</c:v>
                </c:pt>
                <c:pt idx="2019" formatCode="0.00">
                  <c:v>213.5</c:v>
                </c:pt>
                <c:pt idx="2020" formatCode="0.00">
                  <c:v>213</c:v>
                </c:pt>
                <c:pt idx="2021" formatCode="0.00">
                  <c:v>211.5</c:v>
                </c:pt>
                <c:pt idx="2022" formatCode="0.00">
                  <c:v>210</c:v>
                </c:pt>
                <c:pt idx="2023" formatCode="0.00">
                  <c:v>210</c:v>
                </c:pt>
                <c:pt idx="2024" formatCode="0.00">
                  <c:v>211</c:v>
                </c:pt>
                <c:pt idx="2025" formatCode="0.00">
                  <c:v>211</c:v>
                </c:pt>
                <c:pt idx="2026" formatCode="0.00">
                  <c:v>210</c:v>
                </c:pt>
                <c:pt idx="2027" formatCode="0.00">
                  <c:v>212</c:v>
                </c:pt>
                <c:pt idx="2028" formatCode="0.00">
                  <c:v>212</c:v>
                </c:pt>
                <c:pt idx="2029" formatCode="0.00">
                  <c:v>208</c:v>
                </c:pt>
                <c:pt idx="2030" formatCode="0.00">
                  <c:v>207</c:v>
                </c:pt>
                <c:pt idx="2031" formatCode="0.00">
                  <c:v>206.5</c:v>
                </c:pt>
                <c:pt idx="2032" formatCode="0.00">
                  <c:v>206</c:v>
                </c:pt>
                <c:pt idx="2033" formatCode="0.00">
                  <c:v>202</c:v>
                </c:pt>
                <c:pt idx="2034" formatCode="0.00">
                  <c:v>201.75</c:v>
                </c:pt>
                <c:pt idx="2035" formatCode="0.00">
                  <c:v>201.75</c:v>
                </c:pt>
                <c:pt idx="2036" formatCode="0.00">
                  <c:v>200</c:v>
                </c:pt>
                <c:pt idx="2037" formatCode="0.00">
                  <c:v>200</c:v>
                </c:pt>
                <c:pt idx="2038" formatCode="0.00">
                  <c:v>200</c:v>
                </c:pt>
                <c:pt idx="2039" formatCode="0.00">
                  <c:v>200</c:v>
                </c:pt>
                <c:pt idx="2040" formatCode="0.00">
                  <c:v>200</c:v>
                </c:pt>
                <c:pt idx="2041" formatCode="0.00">
                  <c:v>200</c:v>
                </c:pt>
                <c:pt idx="2042" formatCode="0.00">
                  <c:v>199.75</c:v>
                </c:pt>
                <c:pt idx="2043" formatCode="0.00">
                  <c:v>199.75</c:v>
                </c:pt>
                <c:pt idx="2044" formatCode="0.00">
                  <c:v>200.75</c:v>
                </c:pt>
                <c:pt idx="2045" formatCode="0.00">
                  <c:v>201.25</c:v>
                </c:pt>
                <c:pt idx="2046" formatCode="0.00">
                  <c:v>202.5</c:v>
                </c:pt>
                <c:pt idx="2047" formatCode="0.00">
                  <c:v>204</c:v>
                </c:pt>
                <c:pt idx="2048" formatCode="0.00">
                  <c:v>204</c:v>
                </c:pt>
                <c:pt idx="2049" formatCode="0.00">
                  <c:v>204</c:v>
                </c:pt>
                <c:pt idx="2050" formatCode="0.00">
                  <c:v>204.5</c:v>
                </c:pt>
                <c:pt idx="2051" formatCode="0.00">
                  <c:v>205</c:v>
                </c:pt>
                <c:pt idx="2052" formatCode="0.00">
                  <c:v>205.5</c:v>
                </c:pt>
                <c:pt idx="2053" formatCode="0.00">
                  <c:v>205.5</c:v>
                </c:pt>
                <c:pt idx="2054" formatCode="0.00">
                  <c:v>207</c:v>
                </c:pt>
                <c:pt idx="2055" formatCode="0.00">
                  <c:v>207</c:v>
                </c:pt>
                <c:pt idx="2056" formatCode="0.00">
                  <c:v>207</c:v>
                </c:pt>
                <c:pt idx="2057" formatCode="0.00">
                  <c:v>207</c:v>
                </c:pt>
                <c:pt idx="2058" formatCode="0.00">
                  <c:v>207</c:v>
                </c:pt>
                <c:pt idx="2059" formatCode="0.00">
                  <c:v>207</c:v>
                </c:pt>
                <c:pt idx="2060" formatCode="0.00">
                  <c:v>207</c:v>
                </c:pt>
                <c:pt idx="2061" formatCode="0.00">
                  <c:v>207</c:v>
                </c:pt>
                <c:pt idx="2062" formatCode="0.00">
                  <c:v>208.5</c:v>
                </c:pt>
                <c:pt idx="2063" formatCode="0.00">
                  <c:v>210.5</c:v>
                </c:pt>
                <c:pt idx="2064" formatCode="0.00">
                  <c:v>210.5</c:v>
                </c:pt>
                <c:pt idx="2065" formatCode="0.00">
                  <c:v>210.25</c:v>
                </c:pt>
                <c:pt idx="2066" formatCode="0.00">
                  <c:v>210</c:v>
                </c:pt>
                <c:pt idx="2067" formatCode="0.00">
                  <c:v>211.75</c:v>
                </c:pt>
                <c:pt idx="2068" formatCode="0.00">
                  <c:v>211.75</c:v>
                </c:pt>
                <c:pt idx="2069" formatCode="0.00">
                  <c:v>211.75</c:v>
                </c:pt>
                <c:pt idx="2070" formatCode="0.00">
                  <c:v>211.75</c:v>
                </c:pt>
                <c:pt idx="2071" formatCode="0.00">
                  <c:v>211.75</c:v>
                </c:pt>
                <c:pt idx="2072" formatCode="0.00">
                  <c:v>211.75</c:v>
                </c:pt>
                <c:pt idx="2073" formatCode="0.00">
                  <c:v>211.75</c:v>
                </c:pt>
                <c:pt idx="2074" formatCode="0.00">
                  <c:v>211.75</c:v>
                </c:pt>
                <c:pt idx="2075" formatCode="0.00">
                  <c:v>212</c:v>
                </c:pt>
                <c:pt idx="2076" formatCode="0.00">
                  <c:v>210</c:v>
                </c:pt>
                <c:pt idx="2077" formatCode="0.00">
                  <c:v>210</c:v>
                </c:pt>
                <c:pt idx="2078" formatCode="0.00">
                  <c:v>208</c:v>
                </c:pt>
                <c:pt idx="2079" formatCode="0.00">
                  <c:v>208</c:v>
                </c:pt>
                <c:pt idx="2080" formatCode="0.00">
                  <c:v>207.25</c:v>
                </c:pt>
                <c:pt idx="2081" formatCode="0.00">
                  <c:v>207.25</c:v>
                </c:pt>
                <c:pt idx="2082" formatCode="0.00">
                  <c:v>207.25</c:v>
                </c:pt>
                <c:pt idx="2083" formatCode="0.00">
                  <c:v>203.75</c:v>
                </c:pt>
                <c:pt idx="2084" formatCode="0.00">
                  <c:v>203.75</c:v>
                </c:pt>
                <c:pt idx="2085" formatCode="0.00">
                  <c:v>203.75</c:v>
                </c:pt>
                <c:pt idx="2086" formatCode="0.00">
                  <c:v>203.5</c:v>
                </c:pt>
                <c:pt idx="2087" formatCode="0.00">
                  <c:v>203.5</c:v>
                </c:pt>
                <c:pt idx="2088" formatCode="0.00">
                  <c:v>204.25</c:v>
                </c:pt>
                <c:pt idx="2089" formatCode="0.00">
                  <c:v>205.5</c:v>
                </c:pt>
                <c:pt idx="2090" formatCode="0.00">
                  <c:v>204.5</c:v>
                </c:pt>
                <c:pt idx="2091" formatCode="0.00">
                  <c:v>205</c:v>
                </c:pt>
                <c:pt idx="2092" formatCode="0.00">
                  <c:v>205</c:v>
                </c:pt>
                <c:pt idx="2093" formatCode="0.00">
                  <c:v>202</c:v>
                </c:pt>
                <c:pt idx="2094" formatCode="0.00">
                  <c:v>202</c:v>
                </c:pt>
                <c:pt idx="2095" formatCode="0.00">
                  <c:v>202</c:v>
                </c:pt>
                <c:pt idx="2096" formatCode="0.00">
                  <c:v>201.75</c:v>
                </c:pt>
                <c:pt idx="2097" formatCode="0.00">
                  <c:v>200</c:v>
                </c:pt>
                <c:pt idx="2098" formatCode="0.00">
                  <c:v>199</c:v>
                </c:pt>
                <c:pt idx="2099" formatCode="0.00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C-4EB6-9182-A44FD6251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77344"/>
        <c:axId val="55681152"/>
      </c:lineChart>
      <c:dateAx>
        <c:axId val="55677344"/>
        <c:scaling>
          <c:orientation val="minMax"/>
          <c:min val="41426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crossAx val="55681152"/>
        <c:crosses val="autoZero"/>
        <c:auto val="0"/>
        <c:lblOffset val="100"/>
        <c:baseTimeUnit val="days"/>
        <c:majorUnit val="12"/>
        <c:majorTimeUnit val="months"/>
      </c:dateAx>
      <c:valAx>
        <c:axId val="55681152"/>
        <c:scaling>
          <c:orientation val="minMax"/>
          <c:max val="310"/>
          <c:min val="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&quot;$&quot;#,##0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crossAx val="55677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651189821188946E-2"/>
          <c:y val="5.1570294822482807E-2"/>
          <c:w val="0.89390137493200317"/>
          <c:h val="0.68640902631146061"/>
        </c:manualLayout>
      </c:layout>
      <c:lineChart>
        <c:grouping val="standard"/>
        <c:varyColors val="0"/>
        <c:ser>
          <c:idx val="0"/>
          <c:order val="0"/>
          <c:tx>
            <c:strRef>
              <c:f>Swaps!$N$1</c:f>
              <c:strCache>
                <c:ptCount val="1"/>
                <c:pt idx="0">
                  <c:v>Spot iron ore</c:v>
                </c:pt>
              </c:strCache>
            </c:strRef>
          </c:tx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Swaps!$A$2:$A$2189</c:f>
              <c:numCache>
                <c:formatCode>[$-409]d\-mmm\-yy;@</c:formatCode>
                <c:ptCount val="218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40560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40595</c:v>
                </c:pt>
                <c:pt idx="36">
                  <c:v>40596</c:v>
                </c:pt>
                <c:pt idx="37">
                  <c:v>40597</c:v>
                </c:pt>
                <c:pt idx="38">
                  <c:v>40598</c:v>
                </c:pt>
                <c:pt idx="39">
                  <c:v>40599</c:v>
                </c:pt>
                <c:pt idx="40">
                  <c:v>40602</c:v>
                </c:pt>
                <c:pt idx="41">
                  <c:v>40603</c:v>
                </c:pt>
                <c:pt idx="42">
                  <c:v>40604</c:v>
                </c:pt>
                <c:pt idx="43">
                  <c:v>40605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40669</c:v>
                </c:pt>
                <c:pt idx="85">
                  <c:v>40672</c:v>
                </c:pt>
                <c:pt idx="86">
                  <c:v>40673</c:v>
                </c:pt>
                <c:pt idx="87">
                  <c:v>40674</c:v>
                </c:pt>
                <c:pt idx="88">
                  <c:v>40675</c:v>
                </c:pt>
                <c:pt idx="89">
                  <c:v>40676</c:v>
                </c:pt>
                <c:pt idx="90">
                  <c:v>40679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40686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40693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40700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40707</c:v>
                </c:pt>
                <c:pt idx="111">
                  <c:v>40708</c:v>
                </c:pt>
                <c:pt idx="112">
                  <c:v>40709</c:v>
                </c:pt>
                <c:pt idx="113">
                  <c:v>40710</c:v>
                </c:pt>
                <c:pt idx="114">
                  <c:v>40711</c:v>
                </c:pt>
                <c:pt idx="115">
                  <c:v>40714</c:v>
                </c:pt>
                <c:pt idx="116">
                  <c:v>40715</c:v>
                </c:pt>
                <c:pt idx="117">
                  <c:v>40716</c:v>
                </c:pt>
                <c:pt idx="118">
                  <c:v>40717</c:v>
                </c:pt>
                <c:pt idx="119">
                  <c:v>40718</c:v>
                </c:pt>
                <c:pt idx="120">
                  <c:v>40721</c:v>
                </c:pt>
                <c:pt idx="121">
                  <c:v>40722</c:v>
                </c:pt>
                <c:pt idx="122">
                  <c:v>40723</c:v>
                </c:pt>
                <c:pt idx="123">
                  <c:v>40724</c:v>
                </c:pt>
                <c:pt idx="124">
                  <c:v>40725</c:v>
                </c:pt>
                <c:pt idx="125">
                  <c:v>40728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40765</c:v>
                </c:pt>
                <c:pt idx="152">
                  <c:v>40766</c:v>
                </c:pt>
                <c:pt idx="153">
                  <c:v>40767</c:v>
                </c:pt>
                <c:pt idx="154">
                  <c:v>40770</c:v>
                </c:pt>
                <c:pt idx="155">
                  <c:v>40771</c:v>
                </c:pt>
                <c:pt idx="156">
                  <c:v>40772</c:v>
                </c:pt>
                <c:pt idx="157">
                  <c:v>40773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40793</c:v>
                </c:pt>
                <c:pt idx="169">
                  <c:v>40795</c:v>
                </c:pt>
                <c:pt idx="170">
                  <c:v>40798</c:v>
                </c:pt>
                <c:pt idx="171">
                  <c:v>40799</c:v>
                </c:pt>
                <c:pt idx="172">
                  <c:v>40800</c:v>
                </c:pt>
                <c:pt idx="173">
                  <c:v>40801</c:v>
                </c:pt>
                <c:pt idx="174">
                  <c:v>40802</c:v>
                </c:pt>
                <c:pt idx="175">
                  <c:v>40805</c:v>
                </c:pt>
                <c:pt idx="176">
                  <c:v>40806</c:v>
                </c:pt>
                <c:pt idx="177">
                  <c:v>40807</c:v>
                </c:pt>
                <c:pt idx="178">
                  <c:v>40808</c:v>
                </c:pt>
                <c:pt idx="179">
                  <c:v>40809</c:v>
                </c:pt>
                <c:pt idx="180">
                  <c:v>40812</c:v>
                </c:pt>
                <c:pt idx="181">
                  <c:v>40813</c:v>
                </c:pt>
                <c:pt idx="182">
                  <c:v>40814</c:v>
                </c:pt>
                <c:pt idx="183">
                  <c:v>40815</c:v>
                </c:pt>
                <c:pt idx="184">
                  <c:v>40816</c:v>
                </c:pt>
                <c:pt idx="185">
                  <c:v>40819</c:v>
                </c:pt>
                <c:pt idx="186">
                  <c:v>40820</c:v>
                </c:pt>
                <c:pt idx="187">
                  <c:v>40821</c:v>
                </c:pt>
                <c:pt idx="188">
                  <c:v>40822</c:v>
                </c:pt>
                <c:pt idx="189">
                  <c:v>40823</c:v>
                </c:pt>
                <c:pt idx="190">
                  <c:v>40826</c:v>
                </c:pt>
                <c:pt idx="191">
                  <c:v>40827</c:v>
                </c:pt>
                <c:pt idx="192">
                  <c:v>40828</c:v>
                </c:pt>
                <c:pt idx="193">
                  <c:v>40829</c:v>
                </c:pt>
                <c:pt idx="194">
                  <c:v>40830</c:v>
                </c:pt>
                <c:pt idx="195">
                  <c:v>40833</c:v>
                </c:pt>
                <c:pt idx="196">
                  <c:v>40834</c:v>
                </c:pt>
                <c:pt idx="197">
                  <c:v>40835</c:v>
                </c:pt>
                <c:pt idx="198">
                  <c:v>40836</c:v>
                </c:pt>
                <c:pt idx="199">
                  <c:v>40837</c:v>
                </c:pt>
                <c:pt idx="200">
                  <c:v>40840</c:v>
                </c:pt>
                <c:pt idx="201">
                  <c:v>40841</c:v>
                </c:pt>
                <c:pt idx="202">
                  <c:v>40843</c:v>
                </c:pt>
                <c:pt idx="203">
                  <c:v>40844</c:v>
                </c:pt>
                <c:pt idx="204">
                  <c:v>40847</c:v>
                </c:pt>
                <c:pt idx="205">
                  <c:v>40848</c:v>
                </c:pt>
                <c:pt idx="206">
                  <c:v>40849</c:v>
                </c:pt>
                <c:pt idx="207">
                  <c:v>40850</c:v>
                </c:pt>
                <c:pt idx="208">
                  <c:v>40851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40861</c:v>
                </c:pt>
                <c:pt idx="214">
                  <c:v>40863</c:v>
                </c:pt>
                <c:pt idx="215">
                  <c:v>40864</c:v>
                </c:pt>
                <c:pt idx="216">
                  <c:v>40865</c:v>
                </c:pt>
                <c:pt idx="217">
                  <c:v>40868</c:v>
                </c:pt>
                <c:pt idx="218">
                  <c:v>40869</c:v>
                </c:pt>
                <c:pt idx="219">
                  <c:v>40870</c:v>
                </c:pt>
                <c:pt idx="220">
                  <c:v>40875</c:v>
                </c:pt>
                <c:pt idx="221">
                  <c:v>40876</c:v>
                </c:pt>
                <c:pt idx="222">
                  <c:v>40877</c:v>
                </c:pt>
                <c:pt idx="223">
                  <c:v>40878</c:v>
                </c:pt>
                <c:pt idx="224">
                  <c:v>40879</c:v>
                </c:pt>
                <c:pt idx="225">
                  <c:v>40882</c:v>
                </c:pt>
                <c:pt idx="226">
                  <c:v>40883</c:v>
                </c:pt>
                <c:pt idx="227">
                  <c:v>40884</c:v>
                </c:pt>
                <c:pt idx="228">
                  <c:v>40885</c:v>
                </c:pt>
                <c:pt idx="229">
                  <c:v>40886</c:v>
                </c:pt>
                <c:pt idx="230">
                  <c:v>40889</c:v>
                </c:pt>
                <c:pt idx="231">
                  <c:v>40890</c:v>
                </c:pt>
                <c:pt idx="232">
                  <c:v>40891</c:v>
                </c:pt>
                <c:pt idx="233">
                  <c:v>40892</c:v>
                </c:pt>
                <c:pt idx="234">
                  <c:v>40893</c:v>
                </c:pt>
                <c:pt idx="235">
                  <c:v>40896</c:v>
                </c:pt>
                <c:pt idx="236">
                  <c:v>40897</c:v>
                </c:pt>
                <c:pt idx="237">
                  <c:v>40898</c:v>
                </c:pt>
                <c:pt idx="238">
                  <c:v>40899</c:v>
                </c:pt>
                <c:pt idx="239">
                  <c:v>40900</c:v>
                </c:pt>
                <c:pt idx="240">
                  <c:v>40907</c:v>
                </c:pt>
                <c:pt idx="241">
                  <c:v>40911</c:v>
                </c:pt>
                <c:pt idx="242">
                  <c:v>40912</c:v>
                </c:pt>
                <c:pt idx="243">
                  <c:v>40913</c:v>
                </c:pt>
                <c:pt idx="244">
                  <c:v>40914</c:v>
                </c:pt>
                <c:pt idx="245">
                  <c:v>40917</c:v>
                </c:pt>
                <c:pt idx="246">
                  <c:v>40918</c:v>
                </c:pt>
                <c:pt idx="247">
                  <c:v>40919</c:v>
                </c:pt>
                <c:pt idx="248">
                  <c:v>40920</c:v>
                </c:pt>
                <c:pt idx="249">
                  <c:v>40921</c:v>
                </c:pt>
                <c:pt idx="250">
                  <c:v>40925</c:v>
                </c:pt>
                <c:pt idx="251">
                  <c:v>40926</c:v>
                </c:pt>
                <c:pt idx="252">
                  <c:v>40927</c:v>
                </c:pt>
                <c:pt idx="253">
                  <c:v>40928</c:v>
                </c:pt>
                <c:pt idx="254">
                  <c:v>40931</c:v>
                </c:pt>
                <c:pt idx="255">
                  <c:v>40933</c:v>
                </c:pt>
                <c:pt idx="256">
                  <c:v>40934</c:v>
                </c:pt>
                <c:pt idx="257">
                  <c:v>40935</c:v>
                </c:pt>
                <c:pt idx="258">
                  <c:v>40938</c:v>
                </c:pt>
                <c:pt idx="259">
                  <c:v>40939</c:v>
                </c:pt>
                <c:pt idx="260">
                  <c:v>40940</c:v>
                </c:pt>
                <c:pt idx="261">
                  <c:v>40941</c:v>
                </c:pt>
                <c:pt idx="262">
                  <c:v>40942</c:v>
                </c:pt>
                <c:pt idx="263">
                  <c:v>40945</c:v>
                </c:pt>
                <c:pt idx="264">
                  <c:v>40946</c:v>
                </c:pt>
                <c:pt idx="265">
                  <c:v>40947</c:v>
                </c:pt>
                <c:pt idx="266">
                  <c:v>40948</c:v>
                </c:pt>
                <c:pt idx="267">
                  <c:v>40949</c:v>
                </c:pt>
                <c:pt idx="268">
                  <c:v>40952</c:v>
                </c:pt>
                <c:pt idx="269">
                  <c:v>40953</c:v>
                </c:pt>
                <c:pt idx="270">
                  <c:v>40954</c:v>
                </c:pt>
                <c:pt idx="271">
                  <c:v>40955</c:v>
                </c:pt>
                <c:pt idx="272">
                  <c:v>40960</c:v>
                </c:pt>
                <c:pt idx="273">
                  <c:v>40961</c:v>
                </c:pt>
                <c:pt idx="274">
                  <c:v>40962</c:v>
                </c:pt>
                <c:pt idx="275">
                  <c:v>40963</c:v>
                </c:pt>
                <c:pt idx="276">
                  <c:v>40966</c:v>
                </c:pt>
                <c:pt idx="277">
                  <c:v>40967</c:v>
                </c:pt>
                <c:pt idx="278">
                  <c:v>40968</c:v>
                </c:pt>
                <c:pt idx="279">
                  <c:v>40969</c:v>
                </c:pt>
                <c:pt idx="280">
                  <c:v>40970</c:v>
                </c:pt>
                <c:pt idx="281">
                  <c:v>40973</c:v>
                </c:pt>
                <c:pt idx="282">
                  <c:v>40974</c:v>
                </c:pt>
                <c:pt idx="283">
                  <c:v>40975</c:v>
                </c:pt>
                <c:pt idx="284">
                  <c:v>40976</c:v>
                </c:pt>
                <c:pt idx="285">
                  <c:v>40977</c:v>
                </c:pt>
                <c:pt idx="286">
                  <c:v>40980</c:v>
                </c:pt>
                <c:pt idx="287">
                  <c:v>40981</c:v>
                </c:pt>
                <c:pt idx="288">
                  <c:v>40982</c:v>
                </c:pt>
                <c:pt idx="289">
                  <c:v>40983</c:v>
                </c:pt>
                <c:pt idx="290">
                  <c:v>40990</c:v>
                </c:pt>
                <c:pt idx="291">
                  <c:v>40994</c:v>
                </c:pt>
                <c:pt idx="292">
                  <c:v>40995</c:v>
                </c:pt>
                <c:pt idx="293">
                  <c:v>41001</c:v>
                </c:pt>
                <c:pt idx="294">
                  <c:v>41002</c:v>
                </c:pt>
                <c:pt idx="295">
                  <c:v>41008</c:v>
                </c:pt>
                <c:pt idx="296">
                  <c:v>41010</c:v>
                </c:pt>
                <c:pt idx="297">
                  <c:v>41012</c:v>
                </c:pt>
                <c:pt idx="298">
                  <c:v>41015</c:v>
                </c:pt>
                <c:pt idx="299">
                  <c:v>41016</c:v>
                </c:pt>
                <c:pt idx="300">
                  <c:v>41017</c:v>
                </c:pt>
                <c:pt idx="301">
                  <c:v>41018</c:v>
                </c:pt>
                <c:pt idx="302">
                  <c:v>41019</c:v>
                </c:pt>
                <c:pt idx="303">
                  <c:v>41022</c:v>
                </c:pt>
                <c:pt idx="304">
                  <c:v>41023</c:v>
                </c:pt>
                <c:pt idx="305">
                  <c:v>41024</c:v>
                </c:pt>
                <c:pt idx="306">
                  <c:v>41025</c:v>
                </c:pt>
                <c:pt idx="307">
                  <c:v>41026</c:v>
                </c:pt>
                <c:pt idx="308">
                  <c:v>41030</c:v>
                </c:pt>
                <c:pt idx="309">
                  <c:v>41031</c:v>
                </c:pt>
                <c:pt idx="310">
                  <c:v>41032</c:v>
                </c:pt>
                <c:pt idx="311">
                  <c:v>41033</c:v>
                </c:pt>
                <c:pt idx="312">
                  <c:v>41036</c:v>
                </c:pt>
                <c:pt idx="313">
                  <c:v>41037</c:v>
                </c:pt>
                <c:pt idx="314">
                  <c:v>41038</c:v>
                </c:pt>
                <c:pt idx="315">
                  <c:v>41039</c:v>
                </c:pt>
                <c:pt idx="316">
                  <c:v>41040</c:v>
                </c:pt>
                <c:pt idx="317">
                  <c:v>41043</c:v>
                </c:pt>
                <c:pt idx="318">
                  <c:v>41044</c:v>
                </c:pt>
                <c:pt idx="319">
                  <c:v>41045</c:v>
                </c:pt>
                <c:pt idx="320">
                  <c:v>41046</c:v>
                </c:pt>
                <c:pt idx="321">
                  <c:v>41047</c:v>
                </c:pt>
                <c:pt idx="322">
                  <c:v>41050</c:v>
                </c:pt>
                <c:pt idx="323">
                  <c:v>41051</c:v>
                </c:pt>
                <c:pt idx="324">
                  <c:v>41052</c:v>
                </c:pt>
                <c:pt idx="325">
                  <c:v>41053</c:v>
                </c:pt>
                <c:pt idx="326">
                  <c:v>41054</c:v>
                </c:pt>
                <c:pt idx="327">
                  <c:v>41057</c:v>
                </c:pt>
                <c:pt idx="328">
                  <c:v>41058</c:v>
                </c:pt>
                <c:pt idx="329">
                  <c:v>41059</c:v>
                </c:pt>
                <c:pt idx="330">
                  <c:v>41061</c:v>
                </c:pt>
                <c:pt idx="331">
                  <c:v>41064</c:v>
                </c:pt>
                <c:pt idx="332">
                  <c:v>41065</c:v>
                </c:pt>
                <c:pt idx="333">
                  <c:v>41067</c:v>
                </c:pt>
                <c:pt idx="334">
                  <c:v>41068</c:v>
                </c:pt>
                <c:pt idx="335">
                  <c:v>41071</c:v>
                </c:pt>
                <c:pt idx="336">
                  <c:v>41072</c:v>
                </c:pt>
                <c:pt idx="337">
                  <c:v>41073</c:v>
                </c:pt>
                <c:pt idx="338">
                  <c:v>41074</c:v>
                </c:pt>
                <c:pt idx="339">
                  <c:v>41075</c:v>
                </c:pt>
                <c:pt idx="340">
                  <c:v>41078</c:v>
                </c:pt>
                <c:pt idx="341">
                  <c:v>41079</c:v>
                </c:pt>
                <c:pt idx="342">
                  <c:v>41080</c:v>
                </c:pt>
                <c:pt idx="343">
                  <c:v>41081</c:v>
                </c:pt>
                <c:pt idx="344">
                  <c:v>41082</c:v>
                </c:pt>
                <c:pt idx="345">
                  <c:v>41085</c:v>
                </c:pt>
                <c:pt idx="346">
                  <c:v>41086</c:v>
                </c:pt>
                <c:pt idx="347">
                  <c:v>41087</c:v>
                </c:pt>
                <c:pt idx="348">
                  <c:v>41088</c:v>
                </c:pt>
                <c:pt idx="349">
                  <c:v>41089</c:v>
                </c:pt>
                <c:pt idx="350">
                  <c:v>41092</c:v>
                </c:pt>
                <c:pt idx="351">
                  <c:v>41093</c:v>
                </c:pt>
                <c:pt idx="352">
                  <c:v>41094</c:v>
                </c:pt>
                <c:pt idx="353">
                  <c:v>41095</c:v>
                </c:pt>
                <c:pt idx="354">
                  <c:v>41099</c:v>
                </c:pt>
                <c:pt idx="355">
                  <c:v>41100</c:v>
                </c:pt>
                <c:pt idx="356">
                  <c:v>41101</c:v>
                </c:pt>
                <c:pt idx="357">
                  <c:v>41102</c:v>
                </c:pt>
                <c:pt idx="358">
                  <c:v>41103</c:v>
                </c:pt>
                <c:pt idx="359">
                  <c:v>41106</c:v>
                </c:pt>
                <c:pt idx="360">
                  <c:v>41107</c:v>
                </c:pt>
                <c:pt idx="361">
                  <c:v>41108</c:v>
                </c:pt>
                <c:pt idx="362">
                  <c:v>41109</c:v>
                </c:pt>
                <c:pt idx="363">
                  <c:v>41110</c:v>
                </c:pt>
                <c:pt idx="364">
                  <c:v>41113</c:v>
                </c:pt>
                <c:pt idx="365">
                  <c:v>41114</c:v>
                </c:pt>
                <c:pt idx="366">
                  <c:v>41115</c:v>
                </c:pt>
                <c:pt idx="367">
                  <c:v>41116</c:v>
                </c:pt>
                <c:pt idx="368">
                  <c:v>41117</c:v>
                </c:pt>
                <c:pt idx="369">
                  <c:v>41120</c:v>
                </c:pt>
                <c:pt idx="370">
                  <c:v>41121</c:v>
                </c:pt>
                <c:pt idx="371">
                  <c:v>41122</c:v>
                </c:pt>
                <c:pt idx="372">
                  <c:v>41123</c:v>
                </c:pt>
                <c:pt idx="373">
                  <c:v>41124</c:v>
                </c:pt>
                <c:pt idx="374">
                  <c:v>41127</c:v>
                </c:pt>
                <c:pt idx="375">
                  <c:v>41128</c:v>
                </c:pt>
                <c:pt idx="376">
                  <c:v>41129</c:v>
                </c:pt>
                <c:pt idx="377">
                  <c:v>41130</c:v>
                </c:pt>
                <c:pt idx="378">
                  <c:v>41131</c:v>
                </c:pt>
                <c:pt idx="379">
                  <c:v>41134</c:v>
                </c:pt>
                <c:pt idx="380">
                  <c:v>41135</c:v>
                </c:pt>
                <c:pt idx="381">
                  <c:v>41136</c:v>
                </c:pt>
                <c:pt idx="382">
                  <c:v>41137</c:v>
                </c:pt>
                <c:pt idx="383">
                  <c:v>41138</c:v>
                </c:pt>
                <c:pt idx="384">
                  <c:v>41141</c:v>
                </c:pt>
                <c:pt idx="385">
                  <c:v>41142</c:v>
                </c:pt>
                <c:pt idx="386">
                  <c:v>41143</c:v>
                </c:pt>
                <c:pt idx="387">
                  <c:v>41144</c:v>
                </c:pt>
                <c:pt idx="388">
                  <c:v>41145</c:v>
                </c:pt>
                <c:pt idx="389">
                  <c:v>41148</c:v>
                </c:pt>
                <c:pt idx="390">
                  <c:v>41149</c:v>
                </c:pt>
                <c:pt idx="391">
                  <c:v>41150</c:v>
                </c:pt>
                <c:pt idx="392">
                  <c:v>41151</c:v>
                </c:pt>
                <c:pt idx="393">
                  <c:v>41152</c:v>
                </c:pt>
                <c:pt idx="394">
                  <c:v>41156</c:v>
                </c:pt>
                <c:pt idx="395">
                  <c:v>41157</c:v>
                </c:pt>
                <c:pt idx="396">
                  <c:v>41162</c:v>
                </c:pt>
                <c:pt idx="397">
                  <c:v>41163</c:v>
                </c:pt>
                <c:pt idx="398">
                  <c:v>41164</c:v>
                </c:pt>
                <c:pt idx="399">
                  <c:v>41165</c:v>
                </c:pt>
                <c:pt idx="400">
                  <c:v>41166</c:v>
                </c:pt>
                <c:pt idx="401">
                  <c:v>41169</c:v>
                </c:pt>
                <c:pt idx="402">
                  <c:v>41170</c:v>
                </c:pt>
                <c:pt idx="403">
                  <c:v>41171</c:v>
                </c:pt>
                <c:pt idx="404">
                  <c:v>41172</c:v>
                </c:pt>
                <c:pt idx="405">
                  <c:v>41173</c:v>
                </c:pt>
                <c:pt idx="406">
                  <c:v>41176</c:v>
                </c:pt>
                <c:pt idx="407">
                  <c:v>41177</c:v>
                </c:pt>
                <c:pt idx="408">
                  <c:v>41178</c:v>
                </c:pt>
                <c:pt idx="409">
                  <c:v>41179</c:v>
                </c:pt>
                <c:pt idx="410">
                  <c:v>41180</c:v>
                </c:pt>
                <c:pt idx="411">
                  <c:v>41183</c:v>
                </c:pt>
                <c:pt idx="412">
                  <c:v>41184</c:v>
                </c:pt>
                <c:pt idx="413">
                  <c:v>41185</c:v>
                </c:pt>
                <c:pt idx="414">
                  <c:v>41186</c:v>
                </c:pt>
                <c:pt idx="415">
                  <c:v>41187</c:v>
                </c:pt>
                <c:pt idx="416">
                  <c:v>41190</c:v>
                </c:pt>
                <c:pt idx="417">
                  <c:v>41191</c:v>
                </c:pt>
                <c:pt idx="418">
                  <c:v>41192</c:v>
                </c:pt>
                <c:pt idx="419">
                  <c:v>41194</c:v>
                </c:pt>
                <c:pt idx="420">
                  <c:v>41197</c:v>
                </c:pt>
                <c:pt idx="421">
                  <c:v>41198</c:v>
                </c:pt>
                <c:pt idx="422">
                  <c:v>41199</c:v>
                </c:pt>
                <c:pt idx="423">
                  <c:v>41200</c:v>
                </c:pt>
                <c:pt idx="424">
                  <c:v>41201</c:v>
                </c:pt>
                <c:pt idx="425">
                  <c:v>41204</c:v>
                </c:pt>
                <c:pt idx="426">
                  <c:v>41205</c:v>
                </c:pt>
                <c:pt idx="427">
                  <c:v>41206</c:v>
                </c:pt>
                <c:pt idx="428">
                  <c:v>41207</c:v>
                </c:pt>
                <c:pt idx="429">
                  <c:v>41208</c:v>
                </c:pt>
                <c:pt idx="430">
                  <c:v>41212</c:v>
                </c:pt>
                <c:pt idx="431">
                  <c:v>41213</c:v>
                </c:pt>
                <c:pt idx="432">
                  <c:v>41215</c:v>
                </c:pt>
                <c:pt idx="433">
                  <c:v>41218</c:v>
                </c:pt>
                <c:pt idx="434">
                  <c:v>41219</c:v>
                </c:pt>
                <c:pt idx="435">
                  <c:v>41220</c:v>
                </c:pt>
                <c:pt idx="436">
                  <c:v>41221</c:v>
                </c:pt>
                <c:pt idx="437">
                  <c:v>41222</c:v>
                </c:pt>
                <c:pt idx="438">
                  <c:v>41225</c:v>
                </c:pt>
                <c:pt idx="439">
                  <c:v>41226</c:v>
                </c:pt>
                <c:pt idx="440">
                  <c:v>41228</c:v>
                </c:pt>
                <c:pt idx="441">
                  <c:v>41233</c:v>
                </c:pt>
                <c:pt idx="442">
                  <c:v>41234</c:v>
                </c:pt>
                <c:pt idx="443">
                  <c:v>41239</c:v>
                </c:pt>
                <c:pt idx="444">
                  <c:v>41240</c:v>
                </c:pt>
                <c:pt idx="445">
                  <c:v>41241</c:v>
                </c:pt>
                <c:pt idx="446">
                  <c:v>41242</c:v>
                </c:pt>
                <c:pt idx="447">
                  <c:v>41243</c:v>
                </c:pt>
                <c:pt idx="448">
                  <c:v>41247</c:v>
                </c:pt>
                <c:pt idx="449">
                  <c:v>41248</c:v>
                </c:pt>
                <c:pt idx="450">
                  <c:v>41249</c:v>
                </c:pt>
                <c:pt idx="451">
                  <c:v>41250</c:v>
                </c:pt>
                <c:pt idx="452">
                  <c:v>41253</c:v>
                </c:pt>
                <c:pt idx="453">
                  <c:v>41254</c:v>
                </c:pt>
                <c:pt idx="454">
                  <c:v>41255</c:v>
                </c:pt>
                <c:pt idx="455">
                  <c:v>41256</c:v>
                </c:pt>
                <c:pt idx="456">
                  <c:v>41257</c:v>
                </c:pt>
                <c:pt idx="457">
                  <c:v>41260</c:v>
                </c:pt>
                <c:pt idx="458">
                  <c:v>41261</c:v>
                </c:pt>
                <c:pt idx="459">
                  <c:v>41262</c:v>
                </c:pt>
                <c:pt idx="460">
                  <c:v>41267</c:v>
                </c:pt>
                <c:pt idx="461">
                  <c:v>41269</c:v>
                </c:pt>
                <c:pt idx="462">
                  <c:v>41270</c:v>
                </c:pt>
                <c:pt idx="463">
                  <c:v>41274</c:v>
                </c:pt>
                <c:pt idx="464">
                  <c:v>41276</c:v>
                </c:pt>
                <c:pt idx="465">
                  <c:v>41277</c:v>
                </c:pt>
                <c:pt idx="466">
                  <c:v>41281</c:v>
                </c:pt>
                <c:pt idx="467">
                  <c:v>41282</c:v>
                </c:pt>
                <c:pt idx="468">
                  <c:v>41283</c:v>
                </c:pt>
                <c:pt idx="469">
                  <c:v>41284</c:v>
                </c:pt>
                <c:pt idx="470">
                  <c:v>41285</c:v>
                </c:pt>
                <c:pt idx="471">
                  <c:v>41288</c:v>
                </c:pt>
                <c:pt idx="472">
                  <c:v>41289</c:v>
                </c:pt>
                <c:pt idx="473">
                  <c:v>41290</c:v>
                </c:pt>
                <c:pt idx="474">
                  <c:v>41291</c:v>
                </c:pt>
                <c:pt idx="475">
                  <c:v>41292</c:v>
                </c:pt>
                <c:pt idx="476">
                  <c:v>41296</c:v>
                </c:pt>
                <c:pt idx="477">
                  <c:v>41297</c:v>
                </c:pt>
                <c:pt idx="478">
                  <c:v>41299</c:v>
                </c:pt>
                <c:pt idx="479">
                  <c:v>41302</c:v>
                </c:pt>
                <c:pt idx="480">
                  <c:v>41303</c:v>
                </c:pt>
                <c:pt idx="481">
                  <c:v>41304</c:v>
                </c:pt>
                <c:pt idx="482">
                  <c:v>41305</c:v>
                </c:pt>
                <c:pt idx="483">
                  <c:v>41306</c:v>
                </c:pt>
                <c:pt idx="484">
                  <c:v>41309</c:v>
                </c:pt>
                <c:pt idx="485">
                  <c:v>41311</c:v>
                </c:pt>
                <c:pt idx="486">
                  <c:v>41312</c:v>
                </c:pt>
                <c:pt idx="487">
                  <c:v>41318</c:v>
                </c:pt>
                <c:pt idx="488">
                  <c:v>41319</c:v>
                </c:pt>
                <c:pt idx="489">
                  <c:v>41320</c:v>
                </c:pt>
                <c:pt idx="490">
                  <c:v>41323</c:v>
                </c:pt>
                <c:pt idx="491">
                  <c:v>41324</c:v>
                </c:pt>
                <c:pt idx="492">
                  <c:v>41327</c:v>
                </c:pt>
                <c:pt idx="493">
                  <c:v>41330</c:v>
                </c:pt>
                <c:pt idx="494">
                  <c:v>41331</c:v>
                </c:pt>
                <c:pt idx="495">
                  <c:v>41332</c:v>
                </c:pt>
                <c:pt idx="496">
                  <c:v>41334</c:v>
                </c:pt>
                <c:pt idx="497">
                  <c:v>41337</c:v>
                </c:pt>
                <c:pt idx="498">
                  <c:v>41339</c:v>
                </c:pt>
                <c:pt idx="499">
                  <c:v>41340</c:v>
                </c:pt>
                <c:pt idx="500">
                  <c:v>41341</c:v>
                </c:pt>
                <c:pt idx="501">
                  <c:v>41344</c:v>
                </c:pt>
                <c:pt idx="502">
                  <c:v>41345</c:v>
                </c:pt>
                <c:pt idx="503">
                  <c:v>41346</c:v>
                </c:pt>
                <c:pt idx="504">
                  <c:v>41347</c:v>
                </c:pt>
                <c:pt idx="505">
                  <c:v>41348</c:v>
                </c:pt>
                <c:pt idx="506">
                  <c:v>41351</c:v>
                </c:pt>
                <c:pt idx="507">
                  <c:v>41354</c:v>
                </c:pt>
                <c:pt idx="508">
                  <c:v>41355</c:v>
                </c:pt>
                <c:pt idx="509">
                  <c:v>41358</c:v>
                </c:pt>
                <c:pt idx="510">
                  <c:v>41359</c:v>
                </c:pt>
                <c:pt idx="511">
                  <c:v>41360</c:v>
                </c:pt>
                <c:pt idx="512">
                  <c:v>41361</c:v>
                </c:pt>
                <c:pt idx="513">
                  <c:v>41366</c:v>
                </c:pt>
                <c:pt idx="514">
                  <c:v>41367</c:v>
                </c:pt>
                <c:pt idx="515">
                  <c:v>41368</c:v>
                </c:pt>
                <c:pt idx="516">
                  <c:v>41372</c:v>
                </c:pt>
                <c:pt idx="517">
                  <c:v>41373</c:v>
                </c:pt>
                <c:pt idx="518">
                  <c:v>41375</c:v>
                </c:pt>
                <c:pt idx="519">
                  <c:v>41376</c:v>
                </c:pt>
                <c:pt idx="520">
                  <c:v>41379</c:v>
                </c:pt>
                <c:pt idx="521">
                  <c:v>41380</c:v>
                </c:pt>
                <c:pt idx="522">
                  <c:v>41382</c:v>
                </c:pt>
                <c:pt idx="523">
                  <c:v>41383</c:v>
                </c:pt>
                <c:pt idx="524">
                  <c:v>41386</c:v>
                </c:pt>
                <c:pt idx="525">
                  <c:v>41387</c:v>
                </c:pt>
                <c:pt idx="526">
                  <c:v>41388</c:v>
                </c:pt>
                <c:pt idx="527">
                  <c:v>41389</c:v>
                </c:pt>
                <c:pt idx="528">
                  <c:v>41390</c:v>
                </c:pt>
                <c:pt idx="529">
                  <c:v>41393</c:v>
                </c:pt>
                <c:pt idx="530">
                  <c:v>41397</c:v>
                </c:pt>
                <c:pt idx="531">
                  <c:v>41400</c:v>
                </c:pt>
                <c:pt idx="532">
                  <c:v>41402</c:v>
                </c:pt>
                <c:pt idx="533">
                  <c:v>41403</c:v>
                </c:pt>
                <c:pt idx="534">
                  <c:v>41404</c:v>
                </c:pt>
                <c:pt idx="535">
                  <c:v>41407</c:v>
                </c:pt>
                <c:pt idx="536">
                  <c:v>41411</c:v>
                </c:pt>
                <c:pt idx="537">
                  <c:v>41414</c:v>
                </c:pt>
                <c:pt idx="538">
                  <c:v>41416</c:v>
                </c:pt>
                <c:pt idx="539">
                  <c:v>41418</c:v>
                </c:pt>
                <c:pt idx="540">
                  <c:v>41422</c:v>
                </c:pt>
                <c:pt idx="541">
                  <c:v>41424</c:v>
                </c:pt>
                <c:pt idx="542">
                  <c:v>41425</c:v>
                </c:pt>
                <c:pt idx="543">
                  <c:v>41429</c:v>
                </c:pt>
                <c:pt idx="544">
                  <c:v>41431</c:v>
                </c:pt>
                <c:pt idx="545">
                  <c:v>41432</c:v>
                </c:pt>
                <c:pt idx="546">
                  <c:v>41435</c:v>
                </c:pt>
                <c:pt idx="547">
                  <c:v>41438</c:v>
                </c:pt>
                <c:pt idx="548">
                  <c:v>41439</c:v>
                </c:pt>
                <c:pt idx="549">
                  <c:v>41442</c:v>
                </c:pt>
                <c:pt idx="550">
                  <c:v>41445</c:v>
                </c:pt>
                <c:pt idx="551">
                  <c:v>41446</c:v>
                </c:pt>
                <c:pt idx="552">
                  <c:v>41449</c:v>
                </c:pt>
                <c:pt idx="553">
                  <c:v>41450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41460</c:v>
                </c:pt>
                <c:pt idx="560">
                  <c:v>41466</c:v>
                </c:pt>
                <c:pt idx="561">
                  <c:v>41467</c:v>
                </c:pt>
                <c:pt idx="562">
                  <c:v>41470</c:v>
                </c:pt>
                <c:pt idx="563">
                  <c:v>41471</c:v>
                </c:pt>
                <c:pt idx="564">
                  <c:v>41472</c:v>
                </c:pt>
                <c:pt idx="565">
                  <c:v>41474</c:v>
                </c:pt>
                <c:pt idx="566">
                  <c:v>41480</c:v>
                </c:pt>
                <c:pt idx="567">
                  <c:v>41481</c:v>
                </c:pt>
                <c:pt idx="568">
                  <c:v>41484</c:v>
                </c:pt>
                <c:pt idx="569">
                  <c:v>41485</c:v>
                </c:pt>
                <c:pt idx="570">
                  <c:v>41486</c:v>
                </c:pt>
                <c:pt idx="571">
                  <c:v>41487</c:v>
                </c:pt>
                <c:pt idx="572">
                  <c:v>41498</c:v>
                </c:pt>
                <c:pt idx="573">
                  <c:v>41501</c:v>
                </c:pt>
                <c:pt idx="574">
                  <c:v>41502</c:v>
                </c:pt>
                <c:pt idx="575">
                  <c:v>41505</c:v>
                </c:pt>
                <c:pt idx="576">
                  <c:v>41507</c:v>
                </c:pt>
                <c:pt idx="577">
                  <c:v>41516</c:v>
                </c:pt>
                <c:pt idx="578">
                  <c:v>41520</c:v>
                </c:pt>
                <c:pt idx="579">
                  <c:v>41522</c:v>
                </c:pt>
                <c:pt idx="580">
                  <c:v>41523</c:v>
                </c:pt>
                <c:pt idx="581">
                  <c:v>41526</c:v>
                </c:pt>
                <c:pt idx="582">
                  <c:v>41527</c:v>
                </c:pt>
                <c:pt idx="583">
                  <c:v>41529</c:v>
                </c:pt>
                <c:pt idx="584">
                  <c:v>41534</c:v>
                </c:pt>
                <c:pt idx="585">
                  <c:v>41535</c:v>
                </c:pt>
                <c:pt idx="586">
                  <c:v>41554</c:v>
                </c:pt>
                <c:pt idx="587">
                  <c:v>41557</c:v>
                </c:pt>
                <c:pt idx="588">
                  <c:v>41558</c:v>
                </c:pt>
                <c:pt idx="589">
                  <c:v>41562</c:v>
                </c:pt>
                <c:pt idx="590">
                  <c:v>41563</c:v>
                </c:pt>
                <c:pt idx="591">
                  <c:v>41564</c:v>
                </c:pt>
                <c:pt idx="592">
                  <c:v>41565</c:v>
                </c:pt>
                <c:pt idx="593">
                  <c:v>41568</c:v>
                </c:pt>
                <c:pt idx="594">
                  <c:v>41569</c:v>
                </c:pt>
                <c:pt idx="595">
                  <c:v>41570</c:v>
                </c:pt>
                <c:pt idx="596">
                  <c:v>41571</c:v>
                </c:pt>
                <c:pt idx="597">
                  <c:v>41572</c:v>
                </c:pt>
                <c:pt idx="598">
                  <c:v>41575</c:v>
                </c:pt>
                <c:pt idx="599">
                  <c:v>41576</c:v>
                </c:pt>
                <c:pt idx="600">
                  <c:v>41577</c:v>
                </c:pt>
                <c:pt idx="601">
                  <c:v>41578</c:v>
                </c:pt>
                <c:pt idx="602">
                  <c:v>41579</c:v>
                </c:pt>
                <c:pt idx="603">
                  <c:v>41582</c:v>
                </c:pt>
                <c:pt idx="604">
                  <c:v>41583</c:v>
                </c:pt>
                <c:pt idx="605">
                  <c:v>41584</c:v>
                </c:pt>
                <c:pt idx="606">
                  <c:v>41585</c:v>
                </c:pt>
                <c:pt idx="607">
                  <c:v>41586</c:v>
                </c:pt>
                <c:pt idx="608">
                  <c:v>41589</c:v>
                </c:pt>
                <c:pt idx="609">
                  <c:v>41590</c:v>
                </c:pt>
                <c:pt idx="610">
                  <c:v>41591</c:v>
                </c:pt>
                <c:pt idx="611">
                  <c:v>41593</c:v>
                </c:pt>
                <c:pt idx="612">
                  <c:v>41596</c:v>
                </c:pt>
                <c:pt idx="613">
                  <c:v>41598</c:v>
                </c:pt>
                <c:pt idx="614">
                  <c:v>41599</c:v>
                </c:pt>
                <c:pt idx="615">
                  <c:v>41600</c:v>
                </c:pt>
                <c:pt idx="616">
                  <c:v>41603</c:v>
                </c:pt>
                <c:pt idx="617">
                  <c:v>41604</c:v>
                </c:pt>
                <c:pt idx="618">
                  <c:v>41605</c:v>
                </c:pt>
                <c:pt idx="619">
                  <c:v>41606</c:v>
                </c:pt>
                <c:pt idx="620">
                  <c:v>41607</c:v>
                </c:pt>
                <c:pt idx="621">
                  <c:v>41610</c:v>
                </c:pt>
                <c:pt idx="622">
                  <c:v>41611</c:v>
                </c:pt>
                <c:pt idx="623">
                  <c:v>41612</c:v>
                </c:pt>
                <c:pt idx="624">
                  <c:v>41613</c:v>
                </c:pt>
                <c:pt idx="625">
                  <c:v>41614</c:v>
                </c:pt>
                <c:pt idx="626">
                  <c:v>41617</c:v>
                </c:pt>
                <c:pt idx="627">
                  <c:v>41618</c:v>
                </c:pt>
                <c:pt idx="628">
                  <c:v>41619</c:v>
                </c:pt>
                <c:pt idx="629">
                  <c:v>41620</c:v>
                </c:pt>
                <c:pt idx="630">
                  <c:v>41621</c:v>
                </c:pt>
                <c:pt idx="631">
                  <c:v>41624</c:v>
                </c:pt>
                <c:pt idx="632">
                  <c:v>41625</c:v>
                </c:pt>
                <c:pt idx="633">
                  <c:v>41626</c:v>
                </c:pt>
                <c:pt idx="634">
                  <c:v>41627</c:v>
                </c:pt>
                <c:pt idx="635">
                  <c:v>41635</c:v>
                </c:pt>
                <c:pt idx="636">
                  <c:v>41639</c:v>
                </c:pt>
                <c:pt idx="637">
                  <c:v>41641</c:v>
                </c:pt>
                <c:pt idx="638">
                  <c:v>41642</c:v>
                </c:pt>
                <c:pt idx="639">
                  <c:v>41645</c:v>
                </c:pt>
                <c:pt idx="640">
                  <c:v>41646</c:v>
                </c:pt>
                <c:pt idx="641">
                  <c:v>41647</c:v>
                </c:pt>
                <c:pt idx="642">
                  <c:v>41648</c:v>
                </c:pt>
                <c:pt idx="643">
                  <c:v>41649</c:v>
                </c:pt>
                <c:pt idx="644">
                  <c:v>41652</c:v>
                </c:pt>
                <c:pt idx="645">
                  <c:v>41653</c:v>
                </c:pt>
                <c:pt idx="646">
                  <c:v>41654</c:v>
                </c:pt>
                <c:pt idx="647">
                  <c:v>41655</c:v>
                </c:pt>
                <c:pt idx="648">
                  <c:v>41656</c:v>
                </c:pt>
                <c:pt idx="649">
                  <c:v>41659</c:v>
                </c:pt>
                <c:pt idx="650">
                  <c:v>41660</c:v>
                </c:pt>
                <c:pt idx="651">
                  <c:v>41661</c:v>
                </c:pt>
                <c:pt idx="652">
                  <c:v>41662</c:v>
                </c:pt>
                <c:pt idx="653">
                  <c:v>41663</c:v>
                </c:pt>
                <c:pt idx="654">
                  <c:v>41666</c:v>
                </c:pt>
                <c:pt idx="655">
                  <c:v>41667</c:v>
                </c:pt>
                <c:pt idx="656">
                  <c:v>41668</c:v>
                </c:pt>
                <c:pt idx="657">
                  <c:v>41669</c:v>
                </c:pt>
                <c:pt idx="658">
                  <c:v>41673</c:v>
                </c:pt>
                <c:pt idx="659">
                  <c:v>41674</c:v>
                </c:pt>
                <c:pt idx="660">
                  <c:v>41675</c:v>
                </c:pt>
                <c:pt idx="661">
                  <c:v>41676</c:v>
                </c:pt>
                <c:pt idx="662">
                  <c:v>41677</c:v>
                </c:pt>
                <c:pt idx="663">
                  <c:v>41680</c:v>
                </c:pt>
                <c:pt idx="664">
                  <c:v>41681</c:v>
                </c:pt>
                <c:pt idx="665">
                  <c:v>41682</c:v>
                </c:pt>
                <c:pt idx="666">
                  <c:v>41683</c:v>
                </c:pt>
                <c:pt idx="667">
                  <c:v>41684</c:v>
                </c:pt>
                <c:pt idx="668">
                  <c:v>41687</c:v>
                </c:pt>
                <c:pt idx="669">
                  <c:v>41688</c:v>
                </c:pt>
                <c:pt idx="670">
                  <c:v>41689</c:v>
                </c:pt>
                <c:pt idx="671">
                  <c:v>41690</c:v>
                </c:pt>
                <c:pt idx="672">
                  <c:v>41691</c:v>
                </c:pt>
                <c:pt idx="673">
                  <c:v>41694</c:v>
                </c:pt>
                <c:pt idx="674">
                  <c:v>41695</c:v>
                </c:pt>
                <c:pt idx="675">
                  <c:v>41696</c:v>
                </c:pt>
                <c:pt idx="676">
                  <c:v>41697</c:v>
                </c:pt>
                <c:pt idx="677">
                  <c:v>41702</c:v>
                </c:pt>
                <c:pt idx="678">
                  <c:v>41703</c:v>
                </c:pt>
                <c:pt idx="679">
                  <c:v>41704</c:v>
                </c:pt>
                <c:pt idx="680">
                  <c:v>41705</c:v>
                </c:pt>
                <c:pt idx="681">
                  <c:v>41708</c:v>
                </c:pt>
                <c:pt idx="682">
                  <c:v>41709</c:v>
                </c:pt>
                <c:pt idx="683">
                  <c:v>41710</c:v>
                </c:pt>
                <c:pt idx="684">
                  <c:v>41711</c:v>
                </c:pt>
                <c:pt idx="685">
                  <c:v>41715</c:v>
                </c:pt>
                <c:pt idx="686">
                  <c:v>41716</c:v>
                </c:pt>
                <c:pt idx="687">
                  <c:v>41717</c:v>
                </c:pt>
                <c:pt idx="688">
                  <c:v>41718</c:v>
                </c:pt>
                <c:pt idx="689">
                  <c:v>41719</c:v>
                </c:pt>
                <c:pt idx="690">
                  <c:v>41722</c:v>
                </c:pt>
                <c:pt idx="691">
                  <c:v>41723</c:v>
                </c:pt>
                <c:pt idx="692">
                  <c:v>41724</c:v>
                </c:pt>
                <c:pt idx="693">
                  <c:v>41725</c:v>
                </c:pt>
                <c:pt idx="694">
                  <c:v>41726</c:v>
                </c:pt>
                <c:pt idx="695">
                  <c:v>41729</c:v>
                </c:pt>
                <c:pt idx="696">
                  <c:v>41730</c:v>
                </c:pt>
                <c:pt idx="697">
                  <c:v>41731</c:v>
                </c:pt>
                <c:pt idx="698">
                  <c:v>41732</c:v>
                </c:pt>
                <c:pt idx="699">
                  <c:v>41733</c:v>
                </c:pt>
                <c:pt idx="700">
                  <c:v>41736</c:v>
                </c:pt>
                <c:pt idx="701">
                  <c:v>41737</c:v>
                </c:pt>
                <c:pt idx="702">
                  <c:v>41738</c:v>
                </c:pt>
                <c:pt idx="703">
                  <c:v>41739</c:v>
                </c:pt>
                <c:pt idx="704">
                  <c:v>41740</c:v>
                </c:pt>
                <c:pt idx="705">
                  <c:v>41743</c:v>
                </c:pt>
                <c:pt idx="706">
                  <c:v>41744</c:v>
                </c:pt>
                <c:pt idx="707">
                  <c:v>41745</c:v>
                </c:pt>
                <c:pt idx="708">
                  <c:v>41746</c:v>
                </c:pt>
                <c:pt idx="709">
                  <c:v>41750</c:v>
                </c:pt>
                <c:pt idx="710">
                  <c:v>41751</c:v>
                </c:pt>
                <c:pt idx="711">
                  <c:v>41752</c:v>
                </c:pt>
                <c:pt idx="712">
                  <c:v>41753</c:v>
                </c:pt>
                <c:pt idx="713">
                  <c:v>41754</c:v>
                </c:pt>
                <c:pt idx="714">
                  <c:v>41757</c:v>
                </c:pt>
                <c:pt idx="715">
                  <c:v>41758</c:v>
                </c:pt>
                <c:pt idx="716">
                  <c:v>41761</c:v>
                </c:pt>
                <c:pt idx="717">
                  <c:v>41764</c:v>
                </c:pt>
                <c:pt idx="718">
                  <c:v>41765</c:v>
                </c:pt>
                <c:pt idx="719">
                  <c:v>41766</c:v>
                </c:pt>
                <c:pt idx="720">
                  <c:v>41767</c:v>
                </c:pt>
                <c:pt idx="721">
                  <c:v>41768</c:v>
                </c:pt>
                <c:pt idx="722">
                  <c:v>41771</c:v>
                </c:pt>
                <c:pt idx="723">
                  <c:v>41772</c:v>
                </c:pt>
                <c:pt idx="724">
                  <c:v>41773</c:v>
                </c:pt>
                <c:pt idx="725">
                  <c:v>41774</c:v>
                </c:pt>
                <c:pt idx="726">
                  <c:v>41775</c:v>
                </c:pt>
                <c:pt idx="727">
                  <c:v>41778</c:v>
                </c:pt>
                <c:pt idx="728">
                  <c:v>41779</c:v>
                </c:pt>
                <c:pt idx="729">
                  <c:v>41780</c:v>
                </c:pt>
                <c:pt idx="730">
                  <c:v>41781</c:v>
                </c:pt>
                <c:pt idx="731">
                  <c:v>41782</c:v>
                </c:pt>
                <c:pt idx="732">
                  <c:v>41785</c:v>
                </c:pt>
                <c:pt idx="733">
                  <c:v>41786</c:v>
                </c:pt>
                <c:pt idx="734">
                  <c:v>41787</c:v>
                </c:pt>
                <c:pt idx="735">
                  <c:v>41788</c:v>
                </c:pt>
                <c:pt idx="736">
                  <c:v>41789</c:v>
                </c:pt>
                <c:pt idx="737">
                  <c:v>41792</c:v>
                </c:pt>
                <c:pt idx="738">
                  <c:v>41793</c:v>
                </c:pt>
                <c:pt idx="739">
                  <c:v>41794</c:v>
                </c:pt>
                <c:pt idx="740">
                  <c:v>41795</c:v>
                </c:pt>
                <c:pt idx="741">
                  <c:v>41796</c:v>
                </c:pt>
                <c:pt idx="742">
                  <c:v>41799</c:v>
                </c:pt>
                <c:pt idx="743">
                  <c:v>41800</c:v>
                </c:pt>
                <c:pt idx="744">
                  <c:v>41801</c:v>
                </c:pt>
                <c:pt idx="745">
                  <c:v>41802</c:v>
                </c:pt>
                <c:pt idx="746">
                  <c:v>41803</c:v>
                </c:pt>
                <c:pt idx="747">
                  <c:v>41806</c:v>
                </c:pt>
                <c:pt idx="748">
                  <c:v>41807</c:v>
                </c:pt>
                <c:pt idx="749">
                  <c:v>41808</c:v>
                </c:pt>
                <c:pt idx="750">
                  <c:v>41809</c:v>
                </c:pt>
                <c:pt idx="751">
                  <c:v>41810</c:v>
                </c:pt>
                <c:pt idx="752">
                  <c:v>41813</c:v>
                </c:pt>
                <c:pt idx="753">
                  <c:v>41814</c:v>
                </c:pt>
                <c:pt idx="754">
                  <c:v>41815</c:v>
                </c:pt>
                <c:pt idx="755">
                  <c:v>41816</c:v>
                </c:pt>
                <c:pt idx="756">
                  <c:v>41817</c:v>
                </c:pt>
                <c:pt idx="757">
                  <c:v>41820</c:v>
                </c:pt>
                <c:pt idx="758">
                  <c:v>41821</c:v>
                </c:pt>
                <c:pt idx="759">
                  <c:v>41822</c:v>
                </c:pt>
                <c:pt idx="760">
                  <c:v>41823</c:v>
                </c:pt>
                <c:pt idx="761">
                  <c:v>41824</c:v>
                </c:pt>
                <c:pt idx="762">
                  <c:v>41827</c:v>
                </c:pt>
                <c:pt idx="763">
                  <c:v>41828</c:v>
                </c:pt>
                <c:pt idx="764">
                  <c:v>41829</c:v>
                </c:pt>
                <c:pt idx="765">
                  <c:v>41830</c:v>
                </c:pt>
                <c:pt idx="766">
                  <c:v>41831</c:v>
                </c:pt>
                <c:pt idx="767">
                  <c:v>41834</c:v>
                </c:pt>
                <c:pt idx="768">
                  <c:v>41835</c:v>
                </c:pt>
                <c:pt idx="769">
                  <c:v>41836</c:v>
                </c:pt>
                <c:pt idx="770">
                  <c:v>41837</c:v>
                </c:pt>
                <c:pt idx="771">
                  <c:v>41838</c:v>
                </c:pt>
                <c:pt idx="772">
                  <c:v>41841</c:v>
                </c:pt>
                <c:pt idx="773">
                  <c:v>41842</c:v>
                </c:pt>
                <c:pt idx="774">
                  <c:v>41843</c:v>
                </c:pt>
                <c:pt idx="775">
                  <c:v>41844</c:v>
                </c:pt>
                <c:pt idx="776">
                  <c:v>41845</c:v>
                </c:pt>
                <c:pt idx="777">
                  <c:v>41848</c:v>
                </c:pt>
                <c:pt idx="778">
                  <c:v>41849</c:v>
                </c:pt>
                <c:pt idx="779">
                  <c:v>41850</c:v>
                </c:pt>
                <c:pt idx="780">
                  <c:v>41851</c:v>
                </c:pt>
                <c:pt idx="781">
                  <c:v>41852</c:v>
                </c:pt>
                <c:pt idx="782">
                  <c:v>41855</c:v>
                </c:pt>
                <c:pt idx="783">
                  <c:v>41856</c:v>
                </c:pt>
                <c:pt idx="784">
                  <c:v>41857</c:v>
                </c:pt>
                <c:pt idx="785">
                  <c:v>41858</c:v>
                </c:pt>
                <c:pt idx="786">
                  <c:v>41859</c:v>
                </c:pt>
                <c:pt idx="787">
                  <c:v>41862</c:v>
                </c:pt>
                <c:pt idx="788">
                  <c:v>41863</c:v>
                </c:pt>
                <c:pt idx="789">
                  <c:v>41864</c:v>
                </c:pt>
                <c:pt idx="790">
                  <c:v>41865</c:v>
                </c:pt>
                <c:pt idx="791">
                  <c:v>41866</c:v>
                </c:pt>
                <c:pt idx="792">
                  <c:v>41869</c:v>
                </c:pt>
                <c:pt idx="793">
                  <c:v>41870</c:v>
                </c:pt>
                <c:pt idx="794">
                  <c:v>41871</c:v>
                </c:pt>
                <c:pt idx="795">
                  <c:v>41872</c:v>
                </c:pt>
                <c:pt idx="796">
                  <c:v>41873</c:v>
                </c:pt>
                <c:pt idx="797">
                  <c:v>41876</c:v>
                </c:pt>
                <c:pt idx="798">
                  <c:v>41877</c:v>
                </c:pt>
                <c:pt idx="799">
                  <c:v>41878</c:v>
                </c:pt>
                <c:pt idx="800">
                  <c:v>41879</c:v>
                </c:pt>
                <c:pt idx="801">
                  <c:v>41880</c:v>
                </c:pt>
                <c:pt idx="802">
                  <c:v>41883</c:v>
                </c:pt>
                <c:pt idx="803">
                  <c:v>41884</c:v>
                </c:pt>
                <c:pt idx="804">
                  <c:v>41885</c:v>
                </c:pt>
                <c:pt idx="805">
                  <c:v>41886</c:v>
                </c:pt>
                <c:pt idx="806">
                  <c:v>41887</c:v>
                </c:pt>
                <c:pt idx="807">
                  <c:v>41890</c:v>
                </c:pt>
                <c:pt idx="808">
                  <c:v>41891</c:v>
                </c:pt>
                <c:pt idx="809">
                  <c:v>41892</c:v>
                </c:pt>
                <c:pt idx="810">
                  <c:v>41893</c:v>
                </c:pt>
                <c:pt idx="811">
                  <c:v>41894</c:v>
                </c:pt>
                <c:pt idx="812">
                  <c:v>41897</c:v>
                </c:pt>
                <c:pt idx="813">
                  <c:v>41898</c:v>
                </c:pt>
                <c:pt idx="814">
                  <c:v>41899</c:v>
                </c:pt>
                <c:pt idx="815">
                  <c:v>41900</c:v>
                </c:pt>
                <c:pt idx="816">
                  <c:v>41901</c:v>
                </c:pt>
                <c:pt idx="817">
                  <c:v>41904</c:v>
                </c:pt>
                <c:pt idx="818">
                  <c:v>41905</c:v>
                </c:pt>
                <c:pt idx="819">
                  <c:v>41906</c:v>
                </c:pt>
                <c:pt idx="820">
                  <c:v>41907</c:v>
                </c:pt>
                <c:pt idx="821">
                  <c:v>41908</c:v>
                </c:pt>
                <c:pt idx="822">
                  <c:v>41911</c:v>
                </c:pt>
                <c:pt idx="823">
                  <c:v>41912</c:v>
                </c:pt>
                <c:pt idx="824">
                  <c:v>41913</c:v>
                </c:pt>
                <c:pt idx="825">
                  <c:v>41914</c:v>
                </c:pt>
                <c:pt idx="826">
                  <c:v>41915</c:v>
                </c:pt>
                <c:pt idx="827">
                  <c:v>41918</c:v>
                </c:pt>
                <c:pt idx="828">
                  <c:v>41919</c:v>
                </c:pt>
                <c:pt idx="829">
                  <c:v>41920</c:v>
                </c:pt>
                <c:pt idx="830">
                  <c:v>41921</c:v>
                </c:pt>
                <c:pt idx="831">
                  <c:v>41922</c:v>
                </c:pt>
                <c:pt idx="832">
                  <c:v>41925</c:v>
                </c:pt>
                <c:pt idx="833">
                  <c:v>41926</c:v>
                </c:pt>
                <c:pt idx="834">
                  <c:v>41927</c:v>
                </c:pt>
                <c:pt idx="835">
                  <c:v>41928</c:v>
                </c:pt>
                <c:pt idx="836">
                  <c:v>41929</c:v>
                </c:pt>
                <c:pt idx="837">
                  <c:v>41932</c:v>
                </c:pt>
                <c:pt idx="838">
                  <c:v>41933</c:v>
                </c:pt>
                <c:pt idx="839">
                  <c:v>41934</c:v>
                </c:pt>
                <c:pt idx="840">
                  <c:v>41935</c:v>
                </c:pt>
                <c:pt idx="841">
                  <c:v>41936</c:v>
                </c:pt>
                <c:pt idx="842">
                  <c:v>41939</c:v>
                </c:pt>
                <c:pt idx="843">
                  <c:v>41940</c:v>
                </c:pt>
                <c:pt idx="844">
                  <c:v>41941</c:v>
                </c:pt>
                <c:pt idx="845">
                  <c:v>41942</c:v>
                </c:pt>
                <c:pt idx="846">
                  <c:v>41943</c:v>
                </c:pt>
                <c:pt idx="847">
                  <c:v>41946</c:v>
                </c:pt>
                <c:pt idx="848">
                  <c:v>41947</c:v>
                </c:pt>
                <c:pt idx="849">
                  <c:v>41948</c:v>
                </c:pt>
                <c:pt idx="850">
                  <c:v>41949</c:v>
                </c:pt>
                <c:pt idx="851">
                  <c:v>41950</c:v>
                </c:pt>
                <c:pt idx="852">
                  <c:v>41953</c:v>
                </c:pt>
                <c:pt idx="853">
                  <c:v>41954</c:v>
                </c:pt>
                <c:pt idx="854">
                  <c:v>41955</c:v>
                </c:pt>
                <c:pt idx="855">
                  <c:v>41956</c:v>
                </c:pt>
                <c:pt idx="856">
                  <c:v>41957</c:v>
                </c:pt>
                <c:pt idx="857">
                  <c:v>41960</c:v>
                </c:pt>
                <c:pt idx="858">
                  <c:v>41961</c:v>
                </c:pt>
                <c:pt idx="859">
                  <c:v>41962</c:v>
                </c:pt>
                <c:pt idx="860">
                  <c:v>41963</c:v>
                </c:pt>
                <c:pt idx="861">
                  <c:v>41964</c:v>
                </c:pt>
                <c:pt idx="862">
                  <c:v>41967</c:v>
                </c:pt>
                <c:pt idx="863">
                  <c:v>41968</c:v>
                </c:pt>
                <c:pt idx="864">
                  <c:v>41969</c:v>
                </c:pt>
                <c:pt idx="865">
                  <c:v>41970</c:v>
                </c:pt>
                <c:pt idx="866">
                  <c:v>41971</c:v>
                </c:pt>
                <c:pt idx="867">
                  <c:v>41974</c:v>
                </c:pt>
                <c:pt idx="868">
                  <c:v>41975</c:v>
                </c:pt>
                <c:pt idx="869">
                  <c:v>41976</c:v>
                </c:pt>
                <c:pt idx="870">
                  <c:v>41977</c:v>
                </c:pt>
                <c:pt idx="871">
                  <c:v>41978</c:v>
                </c:pt>
                <c:pt idx="872">
                  <c:v>41981</c:v>
                </c:pt>
                <c:pt idx="873">
                  <c:v>41982</c:v>
                </c:pt>
                <c:pt idx="874">
                  <c:v>41983</c:v>
                </c:pt>
                <c:pt idx="875">
                  <c:v>41984</c:v>
                </c:pt>
                <c:pt idx="876">
                  <c:v>41985</c:v>
                </c:pt>
                <c:pt idx="877">
                  <c:v>41988</c:v>
                </c:pt>
                <c:pt idx="878">
                  <c:v>41989</c:v>
                </c:pt>
                <c:pt idx="879">
                  <c:v>41990</c:v>
                </c:pt>
                <c:pt idx="880">
                  <c:v>41991</c:v>
                </c:pt>
                <c:pt idx="881">
                  <c:v>41992</c:v>
                </c:pt>
                <c:pt idx="882">
                  <c:v>41995</c:v>
                </c:pt>
                <c:pt idx="883">
                  <c:v>41996</c:v>
                </c:pt>
                <c:pt idx="884">
                  <c:v>41997</c:v>
                </c:pt>
                <c:pt idx="885">
                  <c:v>42002</c:v>
                </c:pt>
                <c:pt idx="886">
                  <c:v>42003</c:v>
                </c:pt>
                <c:pt idx="887">
                  <c:v>42004</c:v>
                </c:pt>
                <c:pt idx="888">
                  <c:v>42006</c:v>
                </c:pt>
                <c:pt idx="889">
                  <c:v>42009</c:v>
                </c:pt>
                <c:pt idx="890">
                  <c:v>42010</c:v>
                </c:pt>
                <c:pt idx="891">
                  <c:v>42011</c:v>
                </c:pt>
                <c:pt idx="892">
                  <c:v>42012</c:v>
                </c:pt>
                <c:pt idx="893">
                  <c:v>42013</c:v>
                </c:pt>
                <c:pt idx="894">
                  <c:v>42016</c:v>
                </c:pt>
                <c:pt idx="895">
                  <c:v>42017</c:v>
                </c:pt>
                <c:pt idx="896">
                  <c:v>42018</c:v>
                </c:pt>
                <c:pt idx="897">
                  <c:v>42019</c:v>
                </c:pt>
                <c:pt idx="898">
                  <c:v>42020</c:v>
                </c:pt>
                <c:pt idx="899">
                  <c:v>42023</c:v>
                </c:pt>
                <c:pt idx="900">
                  <c:v>42024</c:v>
                </c:pt>
                <c:pt idx="901">
                  <c:v>42025</c:v>
                </c:pt>
                <c:pt idx="902">
                  <c:v>42026</c:v>
                </c:pt>
                <c:pt idx="903">
                  <c:v>42027</c:v>
                </c:pt>
                <c:pt idx="904">
                  <c:v>42030</c:v>
                </c:pt>
                <c:pt idx="905">
                  <c:v>42031</c:v>
                </c:pt>
                <c:pt idx="906">
                  <c:v>42032</c:v>
                </c:pt>
                <c:pt idx="907">
                  <c:v>42033</c:v>
                </c:pt>
                <c:pt idx="908">
                  <c:v>42034</c:v>
                </c:pt>
                <c:pt idx="909">
                  <c:v>42037</c:v>
                </c:pt>
                <c:pt idx="910">
                  <c:v>42038</c:v>
                </c:pt>
                <c:pt idx="911">
                  <c:v>42039</c:v>
                </c:pt>
                <c:pt idx="912">
                  <c:v>42040</c:v>
                </c:pt>
                <c:pt idx="913">
                  <c:v>42041</c:v>
                </c:pt>
                <c:pt idx="914">
                  <c:v>42044</c:v>
                </c:pt>
                <c:pt idx="915">
                  <c:v>42045</c:v>
                </c:pt>
                <c:pt idx="916">
                  <c:v>42046</c:v>
                </c:pt>
                <c:pt idx="917">
                  <c:v>42047</c:v>
                </c:pt>
                <c:pt idx="918">
                  <c:v>42048</c:v>
                </c:pt>
                <c:pt idx="919">
                  <c:v>42051</c:v>
                </c:pt>
                <c:pt idx="920">
                  <c:v>42052</c:v>
                </c:pt>
                <c:pt idx="921">
                  <c:v>42053</c:v>
                </c:pt>
                <c:pt idx="922">
                  <c:v>42054</c:v>
                </c:pt>
                <c:pt idx="923">
                  <c:v>42055</c:v>
                </c:pt>
                <c:pt idx="924">
                  <c:v>42058</c:v>
                </c:pt>
                <c:pt idx="925">
                  <c:v>42059</c:v>
                </c:pt>
                <c:pt idx="926">
                  <c:v>42060</c:v>
                </c:pt>
                <c:pt idx="927">
                  <c:v>42061</c:v>
                </c:pt>
                <c:pt idx="928">
                  <c:v>42062</c:v>
                </c:pt>
                <c:pt idx="929">
                  <c:v>42065</c:v>
                </c:pt>
                <c:pt idx="930">
                  <c:v>42066</c:v>
                </c:pt>
                <c:pt idx="931">
                  <c:v>42067</c:v>
                </c:pt>
                <c:pt idx="932">
                  <c:v>42068</c:v>
                </c:pt>
                <c:pt idx="933">
                  <c:v>42069</c:v>
                </c:pt>
                <c:pt idx="934">
                  <c:v>42072</c:v>
                </c:pt>
                <c:pt idx="935">
                  <c:v>42073</c:v>
                </c:pt>
                <c:pt idx="936">
                  <c:v>42074</c:v>
                </c:pt>
                <c:pt idx="937">
                  <c:v>42075</c:v>
                </c:pt>
                <c:pt idx="938">
                  <c:v>42076</c:v>
                </c:pt>
                <c:pt idx="939">
                  <c:v>42079</c:v>
                </c:pt>
                <c:pt idx="940">
                  <c:v>42080</c:v>
                </c:pt>
                <c:pt idx="941">
                  <c:v>42081</c:v>
                </c:pt>
                <c:pt idx="942">
                  <c:v>42082</c:v>
                </c:pt>
                <c:pt idx="943">
                  <c:v>42083</c:v>
                </c:pt>
                <c:pt idx="944">
                  <c:v>42086</c:v>
                </c:pt>
                <c:pt idx="945">
                  <c:v>42087</c:v>
                </c:pt>
                <c:pt idx="946">
                  <c:v>42088</c:v>
                </c:pt>
                <c:pt idx="947">
                  <c:v>42089</c:v>
                </c:pt>
                <c:pt idx="948">
                  <c:v>42090</c:v>
                </c:pt>
                <c:pt idx="949">
                  <c:v>42093</c:v>
                </c:pt>
                <c:pt idx="950">
                  <c:v>42094</c:v>
                </c:pt>
                <c:pt idx="951">
                  <c:v>42095</c:v>
                </c:pt>
                <c:pt idx="952">
                  <c:v>42096</c:v>
                </c:pt>
                <c:pt idx="953">
                  <c:v>42100</c:v>
                </c:pt>
                <c:pt idx="954">
                  <c:v>42101</c:v>
                </c:pt>
                <c:pt idx="955">
                  <c:v>42102</c:v>
                </c:pt>
                <c:pt idx="956">
                  <c:v>42103</c:v>
                </c:pt>
                <c:pt idx="957">
                  <c:v>42104</c:v>
                </c:pt>
                <c:pt idx="958">
                  <c:v>42107</c:v>
                </c:pt>
                <c:pt idx="959">
                  <c:v>42108</c:v>
                </c:pt>
                <c:pt idx="960">
                  <c:v>42109</c:v>
                </c:pt>
                <c:pt idx="961">
                  <c:v>42110</c:v>
                </c:pt>
                <c:pt idx="962">
                  <c:v>42111</c:v>
                </c:pt>
                <c:pt idx="963">
                  <c:v>42114</c:v>
                </c:pt>
                <c:pt idx="964">
                  <c:v>42115</c:v>
                </c:pt>
                <c:pt idx="965">
                  <c:v>42116</c:v>
                </c:pt>
                <c:pt idx="966">
                  <c:v>42117</c:v>
                </c:pt>
                <c:pt idx="967">
                  <c:v>42118</c:v>
                </c:pt>
                <c:pt idx="968">
                  <c:v>42121</c:v>
                </c:pt>
                <c:pt idx="969">
                  <c:v>42122</c:v>
                </c:pt>
                <c:pt idx="970">
                  <c:v>42123</c:v>
                </c:pt>
                <c:pt idx="971">
                  <c:v>42124</c:v>
                </c:pt>
                <c:pt idx="972">
                  <c:v>42125</c:v>
                </c:pt>
                <c:pt idx="973">
                  <c:v>42128</c:v>
                </c:pt>
                <c:pt idx="974">
                  <c:v>42129</c:v>
                </c:pt>
                <c:pt idx="975">
                  <c:v>42130</c:v>
                </c:pt>
                <c:pt idx="976">
                  <c:v>42131</c:v>
                </c:pt>
                <c:pt idx="977">
                  <c:v>42132</c:v>
                </c:pt>
                <c:pt idx="978">
                  <c:v>42135</c:v>
                </c:pt>
                <c:pt idx="979">
                  <c:v>42136</c:v>
                </c:pt>
                <c:pt idx="980">
                  <c:v>42137</c:v>
                </c:pt>
                <c:pt idx="981">
                  <c:v>42138</c:v>
                </c:pt>
                <c:pt idx="982">
                  <c:v>42141</c:v>
                </c:pt>
                <c:pt idx="983">
                  <c:v>42142</c:v>
                </c:pt>
                <c:pt idx="984">
                  <c:v>42143</c:v>
                </c:pt>
                <c:pt idx="985">
                  <c:v>42144</c:v>
                </c:pt>
                <c:pt idx="986">
                  <c:v>42145</c:v>
                </c:pt>
                <c:pt idx="987">
                  <c:v>42146</c:v>
                </c:pt>
                <c:pt idx="988">
                  <c:v>42150</c:v>
                </c:pt>
                <c:pt idx="989">
                  <c:v>42151</c:v>
                </c:pt>
                <c:pt idx="990">
                  <c:v>42152</c:v>
                </c:pt>
                <c:pt idx="991">
                  <c:v>42153</c:v>
                </c:pt>
                <c:pt idx="992">
                  <c:v>42157</c:v>
                </c:pt>
                <c:pt idx="993">
                  <c:v>42158</c:v>
                </c:pt>
                <c:pt idx="994">
                  <c:v>42159</c:v>
                </c:pt>
                <c:pt idx="995">
                  <c:v>42160</c:v>
                </c:pt>
                <c:pt idx="996">
                  <c:v>42163</c:v>
                </c:pt>
                <c:pt idx="997">
                  <c:v>42164</c:v>
                </c:pt>
                <c:pt idx="998">
                  <c:v>42165</c:v>
                </c:pt>
                <c:pt idx="999">
                  <c:v>42166</c:v>
                </c:pt>
                <c:pt idx="1000">
                  <c:v>42167</c:v>
                </c:pt>
                <c:pt idx="1001">
                  <c:v>42170</c:v>
                </c:pt>
                <c:pt idx="1002">
                  <c:v>42171</c:v>
                </c:pt>
                <c:pt idx="1003">
                  <c:v>42172</c:v>
                </c:pt>
                <c:pt idx="1004">
                  <c:v>42173</c:v>
                </c:pt>
                <c:pt idx="1005">
                  <c:v>42174</c:v>
                </c:pt>
                <c:pt idx="1006">
                  <c:v>42177</c:v>
                </c:pt>
                <c:pt idx="1007">
                  <c:v>42178</c:v>
                </c:pt>
                <c:pt idx="1008">
                  <c:v>42179</c:v>
                </c:pt>
                <c:pt idx="1009">
                  <c:v>42180</c:v>
                </c:pt>
                <c:pt idx="1010">
                  <c:v>42181</c:v>
                </c:pt>
                <c:pt idx="1011">
                  <c:v>42184</c:v>
                </c:pt>
                <c:pt idx="1012">
                  <c:v>42185</c:v>
                </c:pt>
                <c:pt idx="1013">
                  <c:v>42186</c:v>
                </c:pt>
                <c:pt idx="1014">
                  <c:v>42187</c:v>
                </c:pt>
                <c:pt idx="1015">
                  <c:v>42188</c:v>
                </c:pt>
                <c:pt idx="1016">
                  <c:v>42191</c:v>
                </c:pt>
                <c:pt idx="1017">
                  <c:v>42192</c:v>
                </c:pt>
                <c:pt idx="1018">
                  <c:v>42193</c:v>
                </c:pt>
                <c:pt idx="1019">
                  <c:v>42194</c:v>
                </c:pt>
                <c:pt idx="1020">
                  <c:v>42195</c:v>
                </c:pt>
                <c:pt idx="1021">
                  <c:v>42198</c:v>
                </c:pt>
                <c:pt idx="1022">
                  <c:v>42199</c:v>
                </c:pt>
                <c:pt idx="1023">
                  <c:v>42200</c:v>
                </c:pt>
                <c:pt idx="1024">
                  <c:v>42201</c:v>
                </c:pt>
                <c:pt idx="1025">
                  <c:v>42205</c:v>
                </c:pt>
                <c:pt idx="1026">
                  <c:v>42206</c:v>
                </c:pt>
                <c:pt idx="1027">
                  <c:v>42207</c:v>
                </c:pt>
                <c:pt idx="1028">
                  <c:v>42208</c:v>
                </c:pt>
                <c:pt idx="1029">
                  <c:v>42209</c:v>
                </c:pt>
                <c:pt idx="1030">
                  <c:v>42212</c:v>
                </c:pt>
                <c:pt idx="1031">
                  <c:v>42213</c:v>
                </c:pt>
                <c:pt idx="1032">
                  <c:v>42214</c:v>
                </c:pt>
                <c:pt idx="1033">
                  <c:v>42215</c:v>
                </c:pt>
                <c:pt idx="1034">
                  <c:v>42216</c:v>
                </c:pt>
                <c:pt idx="1035">
                  <c:v>42219</c:v>
                </c:pt>
                <c:pt idx="1036">
                  <c:v>42220</c:v>
                </c:pt>
                <c:pt idx="1037">
                  <c:v>42221</c:v>
                </c:pt>
                <c:pt idx="1038">
                  <c:v>42222</c:v>
                </c:pt>
                <c:pt idx="1039">
                  <c:v>42227</c:v>
                </c:pt>
                <c:pt idx="1040">
                  <c:v>42228</c:v>
                </c:pt>
                <c:pt idx="1041">
                  <c:v>42229</c:v>
                </c:pt>
                <c:pt idx="1042">
                  <c:v>42230</c:v>
                </c:pt>
                <c:pt idx="1043">
                  <c:v>42233</c:v>
                </c:pt>
                <c:pt idx="1044">
                  <c:v>42234</c:v>
                </c:pt>
                <c:pt idx="1045">
                  <c:v>42235</c:v>
                </c:pt>
                <c:pt idx="1046">
                  <c:v>42236</c:v>
                </c:pt>
                <c:pt idx="1047">
                  <c:v>42237</c:v>
                </c:pt>
                <c:pt idx="1048">
                  <c:v>42240</c:v>
                </c:pt>
                <c:pt idx="1049">
                  <c:v>42241</c:v>
                </c:pt>
                <c:pt idx="1050">
                  <c:v>42242</c:v>
                </c:pt>
                <c:pt idx="1051">
                  <c:v>42243</c:v>
                </c:pt>
                <c:pt idx="1052">
                  <c:v>42244</c:v>
                </c:pt>
                <c:pt idx="1053">
                  <c:v>42247</c:v>
                </c:pt>
                <c:pt idx="1054">
                  <c:v>42248</c:v>
                </c:pt>
                <c:pt idx="1055">
                  <c:v>42249</c:v>
                </c:pt>
                <c:pt idx="1056">
                  <c:v>42250</c:v>
                </c:pt>
                <c:pt idx="1057">
                  <c:v>42251</c:v>
                </c:pt>
                <c:pt idx="1058">
                  <c:v>42254</c:v>
                </c:pt>
                <c:pt idx="1059">
                  <c:v>42255</c:v>
                </c:pt>
                <c:pt idx="1060">
                  <c:v>42256</c:v>
                </c:pt>
                <c:pt idx="1061">
                  <c:v>42257</c:v>
                </c:pt>
                <c:pt idx="1062">
                  <c:v>42261</c:v>
                </c:pt>
                <c:pt idx="1063">
                  <c:v>42262</c:v>
                </c:pt>
                <c:pt idx="1064">
                  <c:v>42263</c:v>
                </c:pt>
                <c:pt idx="1065">
                  <c:v>42264</c:v>
                </c:pt>
                <c:pt idx="1066">
                  <c:v>42265</c:v>
                </c:pt>
                <c:pt idx="1067">
                  <c:v>42268</c:v>
                </c:pt>
                <c:pt idx="1068">
                  <c:v>42269</c:v>
                </c:pt>
                <c:pt idx="1069">
                  <c:v>42270</c:v>
                </c:pt>
                <c:pt idx="1070">
                  <c:v>42272</c:v>
                </c:pt>
                <c:pt idx="1071">
                  <c:v>42275</c:v>
                </c:pt>
                <c:pt idx="1072">
                  <c:v>42276</c:v>
                </c:pt>
                <c:pt idx="1073">
                  <c:v>42277</c:v>
                </c:pt>
                <c:pt idx="1074">
                  <c:v>42278</c:v>
                </c:pt>
                <c:pt idx="1075">
                  <c:v>42279</c:v>
                </c:pt>
                <c:pt idx="1076">
                  <c:v>42282</c:v>
                </c:pt>
                <c:pt idx="1077">
                  <c:v>42283</c:v>
                </c:pt>
                <c:pt idx="1078">
                  <c:v>42284</c:v>
                </c:pt>
                <c:pt idx="1079">
                  <c:v>42285</c:v>
                </c:pt>
                <c:pt idx="1080">
                  <c:v>42286</c:v>
                </c:pt>
                <c:pt idx="1081">
                  <c:v>42289</c:v>
                </c:pt>
                <c:pt idx="1082">
                  <c:v>42290</c:v>
                </c:pt>
                <c:pt idx="1083">
                  <c:v>42291</c:v>
                </c:pt>
                <c:pt idx="1084">
                  <c:v>42292</c:v>
                </c:pt>
                <c:pt idx="1085">
                  <c:v>42293</c:v>
                </c:pt>
                <c:pt idx="1086">
                  <c:v>42296</c:v>
                </c:pt>
                <c:pt idx="1087">
                  <c:v>42297</c:v>
                </c:pt>
                <c:pt idx="1088">
                  <c:v>42298</c:v>
                </c:pt>
                <c:pt idx="1089">
                  <c:v>42299</c:v>
                </c:pt>
                <c:pt idx="1090">
                  <c:v>42300</c:v>
                </c:pt>
                <c:pt idx="1091">
                  <c:v>42303</c:v>
                </c:pt>
                <c:pt idx="1092">
                  <c:v>42304</c:v>
                </c:pt>
                <c:pt idx="1093">
                  <c:v>42305</c:v>
                </c:pt>
                <c:pt idx="1094">
                  <c:v>42306</c:v>
                </c:pt>
                <c:pt idx="1095">
                  <c:v>42307</c:v>
                </c:pt>
                <c:pt idx="1096">
                  <c:v>42310</c:v>
                </c:pt>
                <c:pt idx="1097">
                  <c:v>42311</c:v>
                </c:pt>
                <c:pt idx="1098">
                  <c:v>42312</c:v>
                </c:pt>
                <c:pt idx="1099">
                  <c:v>42313</c:v>
                </c:pt>
                <c:pt idx="1100">
                  <c:v>42314</c:v>
                </c:pt>
                <c:pt idx="1101">
                  <c:v>42317</c:v>
                </c:pt>
                <c:pt idx="1102">
                  <c:v>42319</c:v>
                </c:pt>
                <c:pt idx="1103">
                  <c:v>42320</c:v>
                </c:pt>
                <c:pt idx="1104">
                  <c:v>42321</c:v>
                </c:pt>
                <c:pt idx="1105">
                  <c:v>42324</c:v>
                </c:pt>
                <c:pt idx="1106">
                  <c:v>42325</c:v>
                </c:pt>
                <c:pt idx="1107">
                  <c:v>42326</c:v>
                </c:pt>
                <c:pt idx="1108">
                  <c:v>42327</c:v>
                </c:pt>
                <c:pt idx="1109">
                  <c:v>42328</c:v>
                </c:pt>
                <c:pt idx="1110">
                  <c:v>42331</c:v>
                </c:pt>
                <c:pt idx="1111">
                  <c:v>42332</c:v>
                </c:pt>
                <c:pt idx="1112">
                  <c:v>42333</c:v>
                </c:pt>
                <c:pt idx="1113">
                  <c:v>42334</c:v>
                </c:pt>
                <c:pt idx="1114">
                  <c:v>42335</c:v>
                </c:pt>
                <c:pt idx="1115">
                  <c:v>42338</c:v>
                </c:pt>
                <c:pt idx="1116">
                  <c:v>42339</c:v>
                </c:pt>
                <c:pt idx="1117">
                  <c:v>42340</c:v>
                </c:pt>
                <c:pt idx="1118">
                  <c:v>42341</c:v>
                </c:pt>
                <c:pt idx="1119">
                  <c:v>42342</c:v>
                </c:pt>
                <c:pt idx="1120">
                  <c:v>42345</c:v>
                </c:pt>
                <c:pt idx="1121">
                  <c:v>42346</c:v>
                </c:pt>
                <c:pt idx="1122">
                  <c:v>42347</c:v>
                </c:pt>
                <c:pt idx="1123">
                  <c:v>42348</c:v>
                </c:pt>
                <c:pt idx="1124">
                  <c:v>42349</c:v>
                </c:pt>
                <c:pt idx="1125">
                  <c:v>42352</c:v>
                </c:pt>
                <c:pt idx="1126">
                  <c:v>42353</c:v>
                </c:pt>
                <c:pt idx="1127">
                  <c:v>42354</c:v>
                </c:pt>
                <c:pt idx="1128">
                  <c:v>42355</c:v>
                </c:pt>
                <c:pt idx="1129">
                  <c:v>42356</c:v>
                </c:pt>
                <c:pt idx="1130">
                  <c:v>42359</c:v>
                </c:pt>
                <c:pt idx="1131">
                  <c:v>42360</c:v>
                </c:pt>
                <c:pt idx="1132">
                  <c:v>42361</c:v>
                </c:pt>
                <c:pt idx="1133">
                  <c:v>42362</c:v>
                </c:pt>
                <c:pt idx="1134">
                  <c:v>42366</c:v>
                </c:pt>
                <c:pt idx="1135">
                  <c:v>42367</c:v>
                </c:pt>
                <c:pt idx="1136">
                  <c:v>42368</c:v>
                </c:pt>
                <c:pt idx="1137">
                  <c:v>42369</c:v>
                </c:pt>
                <c:pt idx="1138">
                  <c:v>42373</c:v>
                </c:pt>
                <c:pt idx="1139">
                  <c:v>42374</c:v>
                </c:pt>
                <c:pt idx="1140">
                  <c:v>42375</c:v>
                </c:pt>
                <c:pt idx="1141">
                  <c:v>42376</c:v>
                </c:pt>
                <c:pt idx="1142">
                  <c:v>42377</c:v>
                </c:pt>
                <c:pt idx="1143">
                  <c:v>42380</c:v>
                </c:pt>
                <c:pt idx="1144">
                  <c:v>42381</c:v>
                </c:pt>
                <c:pt idx="1145">
                  <c:v>42382</c:v>
                </c:pt>
                <c:pt idx="1146">
                  <c:v>42383</c:v>
                </c:pt>
                <c:pt idx="1147">
                  <c:v>42384</c:v>
                </c:pt>
                <c:pt idx="1148">
                  <c:v>42387</c:v>
                </c:pt>
                <c:pt idx="1149">
                  <c:v>42388</c:v>
                </c:pt>
                <c:pt idx="1150">
                  <c:v>42389</c:v>
                </c:pt>
                <c:pt idx="1151">
                  <c:v>42390</c:v>
                </c:pt>
                <c:pt idx="1152">
                  <c:v>42391</c:v>
                </c:pt>
                <c:pt idx="1153">
                  <c:v>42394</c:v>
                </c:pt>
                <c:pt idx="1154">
                  <c:v>42395</c:v>
                </c:pt>
                <c:pt idx="1155">
                  <c:v>42396</c:v>
                </c:pt>
                <c:pt idx="1156">
                  <c:v>42397</c:v>
                </c:pt>
                <c:pt idx="1157">
                  <c:v>42398</c:v>
                </c:pt>
                <c:pt idx="1158">
                  <c:v>42401</c:v>
                </c:pt>
                <c:pt idx="1159">
                  <c:v>42402</c:v>
                </c:pt>
                <c:pt idx="1160">
                  <c:v>42403</c:v>
                </c:pt>
                <c:pt idx="1161">
                  <c:v>42404</c:v>
                </c:pt>
                <c:pt idx="1162">
                  <c:v>42405</c:v>
                </c:pt>
                <c:pt idx="1163">
                  <c:v>42410</c:v>
                </c:pt>
                <c:pt idx="1164">
                  <c:v>42411</c:v>
                </c:pt>
                <c:pt idx="1165">
                  <c:v>42412</c:v>
                </c:pt>
                <c:pt idx="1166">
                  <c:v>42415</c:v>
                </c:pt>
                <c:pt idx="1167">
                  <c:v>42416</c:v>
                </c:pt>
                <c:pt idx="1168">
                  <c:v>42417</c:v>
                </c:pt>
                <c:pt idx="1169">
                  <c:v>42418</c:v>
                </c:pt>
                <c:pt idx="1170">
                  <c:v>42419</c:v>
                </c:pt>
                <c:pt idx="1171">
                  <c:v>42422</c:v>
                </c:pt>
                <c:pt idx="1172">
                  <c:v>42423</c:v>
                </c:pt>
                <c:pt idx="1173">
                  <c:v>42424</c:v>
                </c:pt>
                <c:pt idx="1174">
                  <c:v>42425</c:v>
                </c:pt>
                <c:pt idx="1175">
                  <c:v>42426</c:v>
                </c:pt>
                <c:pt idx="1176">
                  <c:v>42429</c:v>
                </c:pt>
                <c:pt idx="1177">
                  <c:v>42430</c:v>
                </c:pt>
                <c:pt idx="1178">
                  <c:v>42431</c:v>
                </c:pt>
                <c:pt idx="1179">
                  <c:v>42432</c:v>
                </c:pt>
                <c:pt idx="1180">
                  <c:v>42433</c:v>
                </c:pt>
                <c:pt idx="1181">
                  <c:v>42436</c:v>
                </c:pt>
                <c:pt idx="1182">
                  <c:v>42437</c:v>
                </c:pt>
                <c:pt idx="1183">
                  <c:v>42438</c:v>
                </c:pt>
                <c:pt idx="1184">
                  <c:v>42439</c:v>
                </c:pt>
                <c:pt idx="1185">
                  <c:v>42440</c:v>
                </c:pt>
                <c:pt idx="1186">
                  <c:v>42443</c:v>
                </c:pt>
                <c:pt idx="1187">
                  <c:v>42444</c:v>
                </c:pt>
                <c:pt idx="1188">
                  <c:v>42445</c:v>
                </c:pt>
                <c:pt idx="1189">
                  <c:v>42446</c:v>
                </c:pt>
                <c:pt idx="1190">
                  <c:v>42447</c:v>
                </c:pt>
                <c:pt idx="1191">
                  <c:v>42450</c:v>
                </c:pt>
                <c:pt idx="1192">
                  <c:v>42451</c:v>
                </c:pt>
                <c:pt idx="1193">
                  <c:v>42452</c:v>
                </c:pt>
                <c:pt idx="1194">
                  <c:v>42453</c:v>
                </c:pt>
                <c:pt idx="1195">
                  <c:v>42457</c:v>
                </c:pt>
                <c:pt idx="1196">
                  <c:v>42458</c:v>
                </c:pt>
                <c:pt idx="1197">
                  <c:v>42459</c:v>
                </c:pt>
                <c:pt idx="1198">
                  <c:v>42460</c:v>
                </c:pt>
                <c:pt idx="1199">
                  <c:v>42461</c:v>
                </c:pt>
                <c:pt idx="1200">
                  <c:v>42464</c:v>
                </c:pt>
                <c:pt idx="1201">
                  <c:v>42465</c:v>
                </c:pt>
                <c:pt idx="1202">
                  <c:v>42466</c:v>
                </c:pt>
                <c:pt idx="1203">
                  <c:v>42467</c:v>
                </c:pt>
                <c:pt idx="1204">
                  <c:v>42468</c:v>
                </c:pt>
                <c:pt idx="1205">
                  <c:v>42471</c:v>
                </c:pt>
                <c:pt idx="1206">
                  <c:v>42472</c:v>
                </c:pt>
                <c:pt idx="1207">
                  <c:v>42473</c:v>
                </c:pt>
                <c:pt idx="1208">
                  <c:v>42474</c:v>
                </c:pt>
                <c:pt idx="1209">
                  <c:v>42475</c:v>
                </c:pt>
                <c:pt idx="1210">
                  <c:v>42478</c:v>
                </c:pt>
                <c:pt idx="1211">
                  <c:v>42479</c:v>
                </c:pt>
                <c:pt idx="1212">
                  <c:v>42480</c:v>
                </c:pt>
                <c:pt idx="1213">
                  <c:v>42481</c:v>
                </c:pt>
                <c:pt idx="1214">
                  <c:v>42482</c:v>
                </c:pt>
                <c:pt idx="1215">
                  <c:v>42485</c:v>
                </c:pt>
                <c:pt idx="1216">
                  <c:v>42486</c:v>
                </c:pt>
                <c:pt idx="1217">
                  <c:v>42487</c:v>
                </c:pt>
                <c:pt idx="1218">
                  <c:v>42488</c:v>
                </c:pt>
                <c:pt idx="1219">
                  <c:v>42489</c:v>
                </c:pt>
                <c:pt idx="1220">
                  <c:v>42492</c:v>
                </c:pt>
                <c:pt idx="1221">
                  <c:v>42493</c:v>
                </c:pt>
                <c:pt idx="1222">
                  <c:v>42494</c:v>
                </c:pt>
                <c:pt idx="1223">
                  <c:v>42495</c:v>
                </c:pt>
                <c:pt idx="1224">
                  <c:v>42496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42506</c:v>
                </c:pt>
                <c:pt idx="1231">
                  <c:v>42507</c:v>
                </c:pt>
                <c:pt idx="1232">
                  <c:v>42508</c:v>
                </c:pt>
                <c:pt idx="1233">
                  <c:v>42509</c:v>
                </c:pt>
                <c:pt idx="1234">
                  <c:v>42510</c:v>
                </c:pt>
                <c:pt idx="1235">
                  <c:v>42513</c:v>
                </c:pt>
                <c:pt idx="1236">
                  <c:v>42514</c:v>
                </c:pt>
                <c:pt idx="1237">
                  <c:v>42515</c:v>
                </c:pt>
                <c:pt idx="1238">
                  <c:v>42516</c:v>
                </c:pt>
                <c:pt idx="1239">
                  <c:v>42517</c:v>
                </c:pt>
                <c:pt idx="1240">
                  <c:v>42521</c:v>
                </c:pt>
                <c:pt idx="1241">
                  <c:v>42522</c:v>
                </c:pt>
                <c:pt idx="1242">
                  <c:v>42523</c:v>
                </c:pt>
                <c:pt idx="1243">
                  <c:v>42524</c:v>
                </c:pt>
                <c:pt idx="1244">
                  <c:v>42527</c:v>
                </c:pt>
                <c:pt idx="1245">
                  <c:v>42528</c:v>
                </c:pt>
                <c:pt idx="1246">
                  <c:v>42529</c:v>
                </c:pt>
                <c:pt idx="1247">
                  <c:v>42530</c:v>
                </c:pt>
                <c:pt idx="1248">
                  <c:v>42531</c:v>
                </c:pt>
                <c:pt idx="1249">
                  <c:v>42534</c:v>
                </c:pt>
                <c:pt idx="1250">
                  <c:v>42535</c:v>
                </c:pt>
                <c:pt idx="1251">
                  <c:v>42536</c:v>
                </c:pt>
                <c:pt idx="1252">
                  <c:v>42537</c:v>
                </c:pt>
                <c:pt idx="1253">
                  <c:v>42538</c:v>
                </c:pt>
                <c:pt idx="1254">
                  <c:v>42541</c:v>
                </c:pt>
                <c:pt idx="1255">
                  <c:v>42542</c:v>
                </c:pt>
                <c:pt idx="1256">
                  <c:v>42543</c:v>
                </c:pt>
                <c:pt idx="1257">
                  <c:v>42544</c:v>
                </c:pt>
                <c:pt idx="1258">
                  <c:v>42545</c:v>
                </c:pt>
                <c:pt idx="1259">
                  <c:v>42548</c:v>
                </c:pt>
                <c:pt idx="1260">
                  <c:v>42549</c:v>
                </c:pt>
                <c:pt idx="1261">
                  <c:v>42550</c:v>
                </c:pt>
                <c:pt idx="1262">
                  <c:v>42551</c:v>
                </c:pt>
                <c:pt idx="1263">
                  <c:v>42552</c:v>
                </c:pt>
                <c:pt idx="1264">
                  <c:v>42555</c:v>
                </c:pt>
                <c:pt idx="1265">
                  <c:v>42556</c:v>
                </c:pt>
                <c:pt idx="1266">
                  <c:v>42557</c:v>
                </c:pt>
                <c:pt idx="1267">
                  <c:v>42558</c:v>
                </c:pt>
                <c:pt idx="1268">
                  <c:v>42559</c:v>
                </c:pt>
                <c:pt idx="1269">
                  <c:v>42562</c:v>
                </c:pt>
                <c:pt idx="1270">
                  <c:v>42563</c:v>
                </c:pt>
                <c:pt idx="1271">
                  <c:v>42564</c:v>
                </c:pt>
                <c:pt idx="1272">
                  <c:v>42565</c:v>
                </c:pt>
                <c:pt idx="1273">
                  <c:v>42566</c:v>
                </c:pt>
                <c:pt idx="1274">
                  <c:v>42569</c:v>
                </c:pt>
                <c:pt idx="1275">
                  <c:v>42570</c:v>
                </c:pt>
                <c:pt idx="1276">
                  <c:v>42571</c:v>
                </c:pt>
                <c:pt idx="1277">
                  <c:v>42572</c:v>
                </c:pt>
                <c:pt idx="1278">
                  <c:v>42573</c:v>
                </c:pt>
                <c:pt idx="1279">
                  <c:v>42576</c:v>
                </c:pt>
                <c:pt idx="1280">
                  <c:v>42577</c:v>
                </c:pt>
                <c:pt idx="1281">
                  <c:v>42578</c:v>
                </c:pt>
                <c:pt idx="1282">
                  <c:v>42579</c:v>
                </c:pt>
                <c:pt idx="1283">
                  <c:v>42580</c:v>
                </c:pt>
                <c:pt idx="1284">
                  <c:v>42583</c:v>
                </c:pt>
                <c:pt idx="1285">
                  <c:v>42584</c:v>
                </c:pt>
                <c:pt idx="1286">
                  <c:v>42585</c:v>
                </c:pt>
                <c:pt idx="1287">
                  <c:v>42586</c:v>
                </c:pt>
                <c:pt idx="1288">
                  <c:v>42587</c:v>
                </c:pt>
                <c:pt idx="1289">
                  <c:v>42590</c:v>
                </c:pt>
                <c:pt idx="1290">
                  <c:v>42591</c:v>
                </c:pt>
                <c:pt idx="1291">
                  <c:v>42592</c:v>
                </c:pt>
                <c:pt idx="1292">
                  <c:v>42593</c:v>
                </c:pt>
                <c:pt idx="1293">
                  <c:v>42594</c:v>
                </c:pt>
                <c:pt idx="1294">
                  <c:v>42597</c:v>
                </c:pt>
                <c:pt idx="1295">
                  <c:v>42598</c:v>
                </c:pt>
                <c:pt idx="1296">
                  <c:v>42599</c:v>
                </c:pt>
                <c:pt idx="1297">
                  <c:v>42600</c:v>
                </c:pt>
                <c:pt idx="1298">
                  <c:v>42601</c:v>
                </c:pt>
                <c:pt idx="1299">
                  <c:v>42604</c:v>
                </c:pt>
                <c:pt idx="1300">
                  <c:v>42605</c:v>
                </c:pt>
                <c:pt idx="1301">
                  <c:v>42606</c:v>
                </c:pt>
                <c:pt idx="1302">
                  <c:v>42607</c:v>
                </c:pt>
                <c:pt idx="1303">
                  <c:v>42608</c:v>
                </c:pt>
                <c:pt idx="1304">
                  <c:v>42611</c:v>
                </c:pt>
                <c:pt idx="1305">
                  <c:v>42612</c:v>
                </c:pt>
                <c:pt idx="1306">
                  <c:v>42613</c:v>
                </c:pt>
                <c:pt idx="1307">
                  <c:v>42614</c:v>
                </c:pt>
                <c:pt idx="1308">
                  <c:v>42615</c:v>
                </c:pt>
                <c:pt idx="1309">
                  <c:v>42618</c:v>
                </c:pt>
                <c:pt idx="1310">
                  <c:v>42619</c:v>
                </c:pt>
                <c:pt idx="1311">
                  <c:v>42620</c:v>
                </c:pt>
                <c:pt idx="1312">
                  <c:v>42621</c:v>
                </c:pt>
                <c:pt idx="1313">
                  <c:v>42622</c:v>
                </c:pt>
                <c:pt idx="1314">
                  <c:v>42625</c:v>
                </c:pt>
                <c:pt idx="1315">
                  <c:v>42626</c:v>
                </c:pt>
                <c:pt idx="1316">
                  <c:v>42627</c:v>
                </c:pt>
                <c:pt idx="1317">
                  <c:v>42628</c:v>
                </c:pt>
                <c:pt idx="1318">
                  <c:v>42629</c:v>
                </c:pt>
                <c:pt idx="1319">
                  <c:v>42632</c:v>
                </c:pt>
                <c:pt idx="1320">
                  <c:v>42633</c:v>
                </c:pt>
                <c:pt idx="1321">
                  <c:v>42634</c:v>
                </c:pt>
                <c:pt idx="1322">
                  <c:v>42635</c:v>
                </c:pt>
                <c:pt idx="1323">
                  <c:v>42636</c:v>
                </c:pt>
                <c:pt idx="1324">
                  <c:v>42639</c:v>
                </c:pt>
                <c:pt idx="1325">
                  <c:v>42640</c:v>
                </c:pt>
                <c:pt idx="1326">
                  <c:v>42641</c:v>
                </c:pt>
                <c:pt idx="1327">
                  <c:v>42642</c:v>
                </c:pt>
                <c:pt idx="1328">
                  <c:v>42643</c:v>
                </c:pt>
                <c:pt idx="1329">
                  <c:v>42646</c:v>
                </c:pt>
                <c:pt idx="1330">
                  <c:v>42647</c:v>
                </c:pt>
                <c:pt idx="1331">
                  <c:v>42648</c:v>
                </c:pt>
                <c:pt idx="1332">
                  <c:v>42649</c:v>
                </c:pt>
                <c:pt idx="1333">
                  <c:v>42650</c:v>
                </c:pt>
                <c:pt idx="1334">
                  <c:v>42653</c:v>
                </c:pt>
                <c:pt idx="1335">
                  <c:v>42654</c:v>
                </c:pt>
                <c:pt idx="1336">
                  <c:v>42655</c:v>
                </c:pt>
                <c:pt idx="1337">
                  <c:v>42656</c:v>
                </c:pt>
                <c:pt idx="1338">
                  <c:v>42657</c:v>
                </c:pt>
                <c:pt idx="1339">
                  <c:v>42660</c:v>
                </c:pt>
                <c:pt idx="1340">
                  <c:v>42661</c:v>
                </c:pt>
                <c:pt idx="1341">
                  <c:v>42662</c:v>
                </c:pt>
                <c:pt idx="1342">
                  <c:v>42663</c:v>
                </c:pt>
                <c:pt idx="1343">
                  <c:v>42664</c:v>
                </c:pt>
                <c:pt idx="1344">
                  <c:v>42667</c:v>
                </c:pt>
                <c:pt idx="1345">
                  <c:v>42668</c:v>
                </c:pt>
                <c:pt idx="1346">
                  <c:v>42669</c:v>
                </c:pt>
                <c:pt idx="1347">
                  <c:v>42670</c:v>
                </c:pt>
                <c:pt idx="1348">
                  <c:v>42671</c:v>
                </c:pt>
                <c:pt idx="1349">
                  <c:v>42674</c:v>
                </c:pt>
                <c:pt idx="1350">
                  <c:v>42675</c:v>
                </c:pt>
                <c:pt idx="1351">
                  <c:v>42676</c:v>
                </c:pt>
                <c:pt idx="1352">
                  <c:v>42677</c:v>
                </c:pt>
                <c:pt idx="1353">
                  <c:v>42678</c:v>
                </c:pt>
                <c:pt idx="1354">
                  <c:v>42681</c:v>
                </c:pt>
                <c:pt idx="1355">
                  <c:v>42682</c:v>
                </c:pt>
                <c:pt idx="1356">
                  <c:v>42683</c:v>
                </c:pt>
                <c:pt idx="1357">
                  <c:v>42684</c:v>
                </c:pt>
                <c:pt idx="1358">
                  <c:v>42685</c:v>
                </c:pt>
                <c:pt idx="1359">
                  <c:v>42688</c:v>
                </c:pt>
                <c:pt idx="1360">
                  <c:v>42689</c:v>
                </c:pt>
                <c:pt idx="1361">
                  <c:v>42690</c:v>
                </c:pt>
                <c:pt idx="1362">
                  <c:v>42691</c:v>
                </c:pt>
                <c:pt idx="1363">
                  <c:v>42692</c:v>
                </c:pt>
                <c:pt idx="1364">
                  <c:v>42695</c:v>
                </c:pt>
                <c:pt idx="1365">
                  <c:v>42696</c:v>
                </c:pt>
                <c:pt idx="1366">
                  <c:v>42697</c:v>
                </c:pt>
                <c:pt idx="1367">
                  <c:v>42698</c:v>
                </c:pt>
                <c:pt idx="1368">
                  <c:v>42699</c:v>
                </c:pt>
                <c:pt idx="1369">
                  <c:v>42702</c:v>
                </c:pt>
                <c:pt idx="1370">
                  <c:v>42703</c:v>
                </c:pt>
                <c:pt idx="1371">
                  <c:v>42704</c:v>
                </c:pt>
                <c:pt idx="1372">
                  <c:v>42705</c:v>
                </c:pt>
                <c:pt idx="1373">
                  <c:v>42706</c:v>
                </c:pt>
                <c:pt idx="1374">
                  <c:v>42709</c:v>
                </c:pt>
                <c:pt idx="1375">
                  <c:v>42710</c:v>
                </c:pt>
                <c:pt idx="1376">
                  <c:v>42711</c:v>
                </c:pt>
                <c:pt idx="1377">
                  <c:v>42712</c:v>
                </c:pt>
                <c:pt idx="1378">
                  <c:v>42713</c:v>
                </c:pt>
                <c:pt idx="1379">
                  <c:v>42716</c:v>
                </c:pt>
                <c:pt idx="1380">
                  <c:v>42717</c:v>
                </c:pt>
                <c:pt idx="1381">
                  <c:v>42718</c:v>
                </c:pt>
                <c:pt idx="1382">
                  <c:v>42719</c:v>
                </c:pt>
                <c:pt idx="1383">
                  <c:v>42720</c:v>
                </c:pt>
                <c:pt idx="1384">
                  <c:v>42723</c:v>
                </c:pt>
                <c:pt idx="1385">
                  <c:v>42724</c:v>
                </c:pt>
                <c:pt idx="1386">
                  <c:v>42725</c:v>
                </c:pt>
                <c:pt idx="1387">
                  <c:v>42726</c:v>
                </c:pt>
                <c:pt idx="1388">
                  <c:v>42727</c:v>
                </c:pt>
                <c:pt idx="1389">
                  <c:v>42730</c:v>
                </c:pt>
                <c:pt idx="1390">
                  <c:v>42731</c:v>
                </c:pt>
                <c:pt idx="1391">
                  <c:v>42732</c:v>
                </c:pt>
                <c:pt idx="1392">
                  <c:v>42733</c:v>
                </c:pt>
                <c:pt idx="1393">
                  <c:v>42734</c:v>
                </c:pt>
                <c:pt idx="1394">
                  <c:v>42737</c:v>
                </c:pt>
                <c:pt idx="1395">
                  <c:v>42738</c:v>
                </c:pt>
                <c:pt idx="1396">
                  <c:v>42739</c:v>
                </c:pt>
                <c:pt idx="1397">
                  <c:v>42740</c:v>
                </c:pt>
                <c:pt idx="1398">
                  <c:v>42741</c:v>
                </c:pt>
                <c:pt idx="1399">
                  <c:v>42744</c:v>
                </c:pt>
                <c:pt idx="1400">
                  <c:v>42745</c:v>
                </c:pt>
                <c:pt idx="1401">
                  <c:v>42746</c:v>
                </c:pt>
                <c:pt idx="1402">
                  <c:v>42747</c:v>
                </c:pt>
                <c:pt idx="1403">
                  <c:v>42748</c:v>
                </c:pt>
                <c:pt idx="1404">
                  <c:v>42751</c:v>
                </c:pt>
                <c:pt idx="1405">
                  <c:v>42752</c:v>
                </c:pt>
                <c:pt idx="1406">
                  <c:v>42753</c:v>
                </c:pt>
                <c:pt idx="1407">
                  <c:v>42754</c:v>
                </c:pt>
                <c:pt idx="1408">
                  <c:v>42755</c:v>
                </c:pt>
                <c:pt idx="1409">
                  <c:v>42758</c:v>
                </c:pt>
                <c:pt idx="1410">
                  <c:v>42759</c:v>
                </c:pt>
                <c:pt idx="1411">
                  <c:v>42760</c:v>
                </c:pt>
                <c:pt idx="1412">
                  <c:v>42761</c:v>
                </c:pt>
                <c:pt idx="1413">
                  <c:v>42762</c:v>
                </c:pt>
                <c:pt idx="1414">
                  <c:v>42765</c:v>
                </c:pt>
                <c:pt idx="1415">
                  <c:v>42766</c:v>
                </c:pt>
                <c:pt idx="1416">
                  <c:v>42767</c:v>
                </c:pt>
                <c:pt idx="1417">
                  <c:v>42768</c:v>
                </c:pt>
                <c:pt idx="1418">
                  <c:v>42769</c:v>
                </c:pt>
                <c:pt idx="1419">
                  <c:v>42772</c:v>
                </c:pt>
                <c:pt idx="1420">
                  <c:v>42773</c:v>
                </c:pt>
                <c:pt idx="1421">
                  <c:v>42774</c:v>
                </c:pt>
                <c:pt idx="1422">
                  <c:v>42775</c:v>
                </c:pt>
                <c:pt idx="1423">
                  <c:v>42776</c:v>
                </c:pt>
                <c:pt idx="1424">
                  <c:v>42779</c:v>
                </c:pt>
                <c:pt idx="1425">
                  <c:v>42780</c:v>
                </c:pt>
                <c:pt idx="1426">
                  <c:v>42781</c:v>
                </c:pt>
                <c:pt idx="1427">
                  <c:v>42782</c:v>
                </c:pt>
                <c:pt idx="1428">
                  <c:v>42783</c:v>
                </c:pt>
                <c:pt idx="1429">
                  <c:v>42786</c:v>
                </c:pt>
                <c:pt idx="1430">
                  <c:v>42787</c:v>
                </c:pt>
                <c:pt idx="1431">
                  <c:v>42788</c:v>
                </c:pt>
                <c:pt idx="1432">
                  <c:v>42789</c:v>
                </c:pt>
                <c:pt idx="1433">
                  <c:v>42790</c:v>
                </c:pt>
                <c:pt idx="1434">
                  <c:v>42793</c:v>
                </c:pt>
                <c:pt idx="1435">
                  <c:v>42794</c:v>
                </c:pt>
                <c:pt idx="1436">
                  <c:v>42795</c:v>
                </c:pt>
                <c:pt idx="1437">
                  <c:v>42796</c:v>
                </c:pt>
                <c:pt idx="1438">
                  <c:v>42797</c:v>
                </c:pt>
                <c:pt idx="1439">
                  <c:v>42800</c:v>
                </c:pt>
                <c:pt idx="1440">
                  <c:v>42801</c:v>
                </c:pt>
                <c:pt idx="1441">
                  <c:v>42802</c:v>
                </c:pt>
                <c:pt idx="1442">
                  <c:v>42803</c:v>
                </c:pt>
                <c:pt idx="1443">
                  <c:v>42804</c:v>
                </c:pt>
                <c:pt idx="1444">
                  <c:v>42807</c:v>
                </c:pt>
                <c:pt idx="1445">
                  <c:v>42808</c:v>
                </c:pt>
                <c:pt idx="1446">
                  <c:v>42809</c:v>
                </c:pt>
                <c:pt idx="1447">
                  <c:v>42810</c:v>
                </c:pt>
                <c:pt idx="1448">
                  <c:v>42811</c:v>
                </c:pt>
                <c:pt idx="1449">
                  <c:v>42814</c:v>
                </c:pt>
                <c:pt idx="1450">
                  <c:v>42815</c:v>
                </c:pt>
                <c:pt idx="1451">
                  <c:v>42816</c:v>
                </c:pt>
                <c:pt idx="1452">
                  <c:v>42817</c:v>
                </c:pt>
                <c:pt idx="1453">
                  <c:v>42818</c:v>
                </c:pt>
                <c:pt idx="1454">
                  <c:v>42821</c:v>
                </c:pt>
                <c:pt idx="1455">
                  <c:v>42822</c:v>
                </c:pt>
                <c:pt idx="1456">
                  <c:v>42823</c:v>
                </c:pt>
                <c:pt idx="1457">
                  <c:v>42824</c:v>
                </c:pt>
                <c:pt idx="1458">
                  <c:v>42825</c:v>
                </c:pt>
                <c:pt idx="1459">
                  <c:v>42828</c:v>
                </c:pt>
                <c:pt idx="1460">
                  <c:v>42829</c:v>
                </c:pt>
                <c:pt idx="1461">
                  <c:v>42830</c:v>
                </c:pt>
                <c:pt idx="1462">
                  <c:v>42831</c:v>
                </c:pt>
                <c:pt idx="1463">
                  <c:v>42832</c:v>
                </c:pt>
                <c:pt idx="1464">
                  <c:v>42835</c:v>
                </c:pt>
                <c:pt idx="1465">
                  <c:v>42836</c:v>
                </c:pt>
                <c:pt idx="1466">
                  <c:v>42837</c:v>
                </c:pt>
                <c:pt idx="1467">
                  <c:v>42838</c:v>
                </c:pt>
                <c:pt idx="1468">
                  <c:v>42842</c:v>
                </c:pt>
                <c:pt idx="1469">
                  <c:v>42843</c:v>
                </c:pt>
                <c:pt idx="1470">
                  <c:v>42844</c:v>
                </c:pt>
                <c:pt idx="1471">
                  <c:v>42845</c:v>
                </c:pt>
                <c:pt idx="1472">
                  <c:v>42846</c:v>
                </c:pt>
                <c:pt idx="1473">
                  <c:v>42849</c:v>
                </c:pt>
                <c:pt idx="1474">
                  <c:v>42850</c:v>
                </c:pt>
                <c:pt idx="1475">
                  <c:v>42851</c:v>
                </c:pt>
                <c:pt idx="1476">
                  <c:v>42852</c:v>
                </c:pt>
                <c:pt idx="1477">
                  <c:v>42853</c:v>
                </c:pt>
                <c:pt idx="1478">
                  <c:v>42856</c:v>
                </c:pt>
                <c:pt idx="1479">
                  <c:v>42857</c:v>
                </c:pt>
                <c:pt idx="1480">
                  <c:v>42858</c:v>
                </c:pt>
                <c:pt idx="1481">
                  <c:v>42859</c:v>
                </c:pt>
                <c:pt idx="1482">
                  <c:v>42860</c:v>
                </c:pt>
                <c:pt idx="1483">
                  <c:v>42863</c:v>
                </c:pt>
                <c:pt idx="1484">
                  <c:v>42864</c:v>
                </c:pt>
                <c:pt idx="1485">
                  <c:v>42865</c:v>
                </c:pt>
                <c:pt idx="1486">
                  <c:v>42866</c:v>
                </c:pt>
                <c:pt idx="1487">
                  <c:v>42867</c:v>
                </c:pt>
                <c:pt idx="1488">
                  <c:v>42870</c:v>
                </c:pt>
                <c:pt idx="1489">
                  <c:v>42871</c:v>
                </c:pt>
                <c:pt idx="1490">
                  <c:v>42872</c:v>
                </c:pt>
                <c:pt idx="1491">
                  <c:v>42873</c:v>
                </c:pt>
                <c:pt idx="1492">
                  <c:v>42874</c:v>
                </c:pt>
                <c:pt idx="1493">
                  <c:v>42877</c:v>
                </c:pt>
                <c:pt idx="1494">
                  <c:v>42878</c:v>
                </c:pt>
                <c:pt idx="1495">
                  <c:v>42879</c:v>
                </c:pt>
                <c:pt idx="1496">
                  <c:v>42880</c:v>
                </c:pt>
                <c:pt idx="1497">
                  <c:v>42881</c:v>
                </c:pt>
                <c:pt idx="1498">
                  <c:v>42884</c:v>
                </c:pt>
                <c:pt idx="1499">
                  <c:v>42885</c:v>
                </c:pt>
                <c:pt idx="1500">
                  <c:v>42886</c:v>
                </c:pt>
                <c:pt idx="1501">
                  <c:v>42887</c:v>
                </c:pt>
                <c:pt idx="1502">
                  <c:v>42888</c:v>
                </c:pt>
                <c:pt idx="1503">
                  <c:v>42891</c:v>
                </c:pt>
                <c:pt idx="1504">
                  <c:v>42892</c:v>
                </c:pt>
                <c:pt idx="1505">
                  <c:v>42893</c:v>
                </c:pt>
                <c:pt idx="1506">
                  <c:v>42894</c:v>
                </c:pt>
                <c:pt idx="1507">
                  <c:v>42895</c:v>
                </c:pt>
                <c:pt idx="1508">
                  <c:v>42898</c:v>
                </c:pt>
                <c:pt idx="1509">
                  <c:v>42899</c:v>
                </c:pt>
                <c:pt idx="1510">
                  <c:v>42900</c:v>
                </c:pt>
                <c:pt idx="1511">
                  <c:v>42901</c:v>
                </c:pt>
                <c:pt idx="1512">
                  <c:v>42902</c:v>
                </c:pt>
                <c:pt idx="1513">
                  <c:v>42905</c:v>
                </c:pt>
                <c:pt idx="1514">
                  <c:v>42906</c:v>
                </c:pt>
                <c:pt idx="1515">
                  <c:v>42907</c:v>
                </c:pt>
                <c:pt idx="1516">
                  <c:v>42908</c:v>
                </c:pt>
                <c:pt idx="1517">
                  <c:v>42909</c:v>
                </c:pt>
                <c:pt idx="1518">
                  <c:v>42912</c:v>
                </c:pt>
                <c:pt idx="1519">
                  <c:v>42913</c:v>
                </c:pt>
                <c:pt idx="1520">
                  <c:v>42914</c:v>
                </c:pt>
                <c:pt idx="1521">
                  <c:v>42915</c:v>
                </c:pt>
                <c:pt idx="1522">
                  <c:v>42916</c:v>
                </c:pt>
                <c:pt idx="1523">
                  <c:v>42919</c:v>
                </c:pt>
                <c:pt idx="1524">
                  <c:v>42920</c:v>
                </c:pt>
                <c:pt idx="1525">
                  <c:v>42921</c:v>
                </c:pt>
                <c:pt idx="1526">
                  <c:v>42922</c:v>
                </c:pt>
                <c:pt idx="1527">
                  <c:v>42923</c:v>
                </c:pt>
                <c:pt idx="1528">
                  <c:v>42926</c:v>
                </c:pt>
                <c:pt idx="1529">
                  <c:v>42927</c:v>
                </c:pt>
                <c:pt idx="1530">
                  <c:v>42928</c:v>
                </c:pt>
                <c:pt idx="1531">
                  <c:v>42929</c:v>
                </c:pt>
                <c:pt idx="1532">
                  <c:v>42930</c:v>
                </c:pt>
                <c:pt idx="1533">
                  <c:v>42933</c:v>
                </c:pt>
                <c:pt idx="1534">
                  <c:v>42934</c:v>
                </c:pt>
                <c:pt idx="1535">
                  <c:v>42935</c:v>
                </c:pt>
                <c:pt idx="1536">
                  <c:v>42936</c:v>
                </c:pt>
                <c:pt idx="1537">
                  <c:v>42937</c:v>
                </c:pt>
                <c:pt idx="1538">
                  <c:v>42940</c:v>
                </c:pt>
                <c:pt idx="1539">
                  <c:v>42941</c:v>
                </c:pt>
                <c:pt idx="1540">
                  <c:v>42942</c:v>
                </c:pt>
                <c:pt idx="1541">
                  <c:v>42943</c:v>
                </c:pt>
                <c:pt idx="1542">
                  <c:v>42944</c:v>
                </c:pt>
                <c:pt idx="1543">
                  <c:v>42947</c:v>
                </c:pt>
                <c:pt idx="1544">
                  <c:v>42948</c:v>
                </c:pt>
                <c:pt idx="1545">
                  <c:v>42949</c:v>
                </c:pt>
                <c:pt idx="1546">
                  <c:v>42950</c:v>
                </c:pt>
                <c:pt idx="1547">
                  <c:v>42951</c:v>
                </c:pt>
                <c:pt idx="1548">
                  <c:v>42954</c:v>
                </c:pt>
                <c:pt idx="1549">
                  <c:v>42955</c:v>
                </c:pt>
                <c:pt idx="1550">
                  <c:v>42956</c:v>
                </c:pt>
                <c:pt idx="1551">
                  <c:v>42957</c:v>
                </c:pt>
                <c:pt idx="1552">
                  <c:v>42958</c:v>
                </c:pt>
                <c:pt idx="1553">
                  <c:v>42961</c:v>
                </c:pt>
                <c:pt idx="1554">
                  <c:v>42962</c:v>
                </c:pt>
                <c:pt idx="1555">
                  <c:v>42963</c:v>
                </c:pt>
                <c:pt idx="1556">
                  <c:v>42964</c:v>
                </c:pt>
                <c:pt idx="1557">
                  <c:v>42965</c:v>
                </c:pt>
                <c:pt idx="1558">
                  <c:v>42968</c:v>
                </c:pt>
                <c:pt idx="1559">
                  <c:v>42969</c:v>
                </c:pt>
                <c:pt idx="1560">
                  <c:v>42970</c:v>
                </c:pt>
                <c:pt idx="1561">
                  <c:v>42971</c:v>
                </c:pt>
                <c:pt idx="1562">
                  <c:v>42972</c:v>
                </c:pt>
                <c:pt idx="1563">
                  <c:v>42975</c:v>
                </c:pt>
                <c:pt idx="1564">
                  <c:v>42976</c:v>
                </c:pt>
                <c:pt idx="1565">
                  <c:v>42977</c:v>
                </c:pt>
                <c:pt idx="1566">
                  <c:v>42978</c:v>
                </c:pt>
                <c:pt idx="1567">
                  <c:v>42979</c:v>
                </c:pt>
                <c:pt idx="1568">
                  <c:v>42982</c:v>
                </c:pt>
                <c:pt idx="1569">
                  <c:v>42983</c:v>
                </c:pt>
                <c:pt idx="1570">
                  <c:v>42984</c:v>
                </c:pt>
                <c:pt idx="1571">
                  <c:v>42985</c:v>
                </c:pt>
                <c:pt idx="1572">
                  <c:v>42986</c:v>
                </c:pt>
                <c:pt idx="1573">
                  <c:v>42989</c:v>
                </c:pt>
                <c:pt idx="1574">
                  <c:v>42990</c:v>
                </c:pt>
                <c:pt idx="1575">
                  <c:v>42991</c:v>
                </c:pt>
                <c:pt idx="1576">
                  <c:v>42992</c:v>
                </c:pt>
                <c:pt idx="1577">
                  <c:v>42993</c:v>
                </c:pt>
                <c:pt idx="1578">
                  <c:v>42996</c:v>
                </c:pt>
                <c:pt idx="1579">
                  <c:v>42997</c:v>
                </c:pt>
                <c:pt idx="1580">
                  <c:v>42998</c:v>
                </c:pt>
                <c:pt idx="1581">
                  <c:v>42999</c:v>
                </c:pt>
                <c:pt idx="1582">
                  <c:v>43000</c:v>
                </c:pt>
                <c:pt idx="1583">
                  <c:v>43003</c:v>
                </c:pt>
                <c:pt idx="1584">
                  <c:v>43004</c:v>
                </c:pt>
                <c:pt idx="1585">
                  <c:v>43005</c:v>
                </c:pt>
                <c:pt idx="1586">
                  <c:v>43006</c:v>
                </c:pt>
                <c:pt idx="1587">
                  <c:v>43007</c:v>
                </c:pt>
                <c:pt idx="1588">
                  <c:v>43010</c:v>
                </c:pt>
                <c:pt idx="1589">
                  <c:v>43011</c:v>
                </c:pt>
                <c:pt idx="1590">
                  <c:v>43012</c:v>
                </c:pt>
                <c:pt idx="1591">
                  <c:v>43013</c:v>
                </c:pt>
                <c:pt idx="1592">
                  <c:v>43014</c:v>
                </c:pt>
                <c:pt idx="1593">
                  <c:v>43017</c:v>
                </c:pt>
                <c:pt idx="1594">
                  <c:v>43018</c:v>
                </c:pt>
                <c:pt idx="1595">
                  <c:v>43019</c:v>
                </c:pt>
                <c:pt idx="1596">
                  <c:v>43020</c:v>
                </c:pt>
                <c:pt idx="1597">
                  <c:v>43021</c:v>
                </c:pt>
                <c:pt idx="1598">
                  <c:v>43024</c:v>
                </c:pt>
                <c:pt idx="1599">
                  <c:v>43025</c:v>
                </c:pt>
                <c:pt idx="1600">
                  <c:v>43026</c:v>
                </c:pt>
                <c:pt idx="1601">
                  <c:v>43027</c:v>
                </c:pt>
                <c:pt idx="1602">
                  <c:v>43028</c:v>
                </c:pt>
                <c:pt idx="1603">
                  <c:v>43031</c:v>
                </c:pt>
                <c:pt idx="1604">
                  <c:v>43032</c:v>
                </c:pt>
                <c:pt idx="1605">
                  <c:v>43033</c:v>
                </c:pt>
                <c:pt idx="1606">
                  <c:v>43034</c:v>
                </c:pt>
                <c:pt idx="1607">
                  <c:v>43035</c:v>
                </c:pt>
                <c:pt idx="1608">
                  <c:v>43038</c:v>
                </c:pt>
                <c:pt idx="1609">
                  <c:v>43039</c:v>
                </c:pt>
                <c:pt idx="1610">
                  <c:v>43040</c:v>
                </c:pt>
                <c:pt idx="1611">
                  <c:v>43041</c:v>
                </c:pt>
                <c:pt idx="1612">
                  <c:v>43042</c:v>
                </c:pt>
                <c:pt idx="1613">
                  <c:v>43045</c:v>
                </c:pt>
                <c:pt idx="1614">
                  <c:v>43046</c:v>
                </c:pt>
                <c:pt idx="1615">
                  <c:v>43047</c:v>
                </c:pt>
                <c:pt idx="1616">
                  <c:v>43048</c:v>
                </c:pt>
                <c:pt idx="1617">
                  <c:v>43049</c:v>
                </c:pt>
                <c:pt idx="1618">
                  <c:v>43052</c:v>
                </c:pt>
                <c:pt idx="1619">
                  <c:v>43053</c:v>
                </c:pt>
                <c:pt idx="1620">
                  <c:v>43054</c:v>
                </c:pt>
                <c:pt idx="1621">
                  <c:v>43055</c:v>
                </c:pt>
                <c:pt idx="1622">
                  <c:v>43056</c:v>
                </c:pt>
                <c:pt idx="1623">
                  <c:v>43059</c:v>
                </c:pt>
                <c:pt idx="1624">
                  <c:v>43060</c:v>
                </c:pt>
                <c:pt idx="1625">
                  <c:v>43061</c:v>
                </c:pt>
                <c:pt idx="1626">
                  <c:v>43062</c:v>
                </c:pt>
                <c:pt idx="1627">
                  <c:v>43063</c:v>
                </c:pt>
                <c:pt idx="1628">
                  <c:v>43066</c:v>
                </c:pt>
                <c:pt idx="1629">
                  <c:v>43067</c:v>
                </c:pt>
                <c:pt idx="1630">
                  <c:v>43068</c:v>
                </c:pt>
                <c:pt idx="1631">
                  <c:v>43069</c:v>
                </c:pt>
                <c:pt idx="1632">
                  <c:v>43070</c:v>
                </c:pt>
                <c:pt idx="1633">
                  <c:v>43073</c:v>
                </c:pt>
                <c:pt idx="1634">
                  <c:v>43074</c:v>
                </c:pt>
                <c:pt idx="1635">
                  <c:v>43075</c:v>
                </c:pt>
                <c:pt idx="1636">
                  <c:v>43076</c:v>
                </c:pt>
                <c:pt idx="1637">
                  <c:v>43077</c:v>
                </c:pt>
                <c:pt idx="1638">
                  <c:v>43080</c:v>
                </c:pt>
                <c:pt idx="1639">
                  <c:v>43081</c:v>
                </c:pt>
                <c:pt idx="1640">
                  <c:v>43082</c:v>
                </c:pt>
                <c:pt idx="1641">
                  <c:v>43083</c:v>
                </c:pt>
                <c:pt idx="1642">
                  <c:v>43084</c:v>
                </c:pt>
                <c:pt idx="1643">
                  <c:v>43087</c:v>
                </c:pt>
                <c:pt idx="1644">
                  <c:v>43088</c:v>
                </c:pt>
                <c:pt idx="1645">
                  <c:v>43089</c:v>
                </c:pt>
                <c:pt idx="1646">
                  <c:v>43090</c:v>
                </c:pt>
                <c:pt idx="1647">
                  <c:v>43091</c:v>
                </c:pt>
                <c:pt idx="1648">
                  <c:v>43095</c:v>
                </c:pt>
                <c:pt idx="1649">
                  <c:v>43096</c:v>
                </c:pt>
                <c:pt idx="1650">
                  <c:v>43097</c:v>
                </c:pt>
                <c:pt idx="1651">
                  <c:v>43098</c:v>
                </c:pt>
                <c:pt idx="1652">
                  <c:v>43102</c:v>
                </c:pt>
                <c:pt idx="1653">
                  <c:v>43103</c:v>
                </c:pt>
                <c:pt idx="1654">
                  <c:v>43104</c:v>
                </c:pt>
                <c:pt idx="1655">
                  <c:v>43105</c:v>
                </c:pt>
                <c:pt idx="1656">
                  <c:v>43108</c:v>
                </c:pt>
                <c:pt idx="1657">
                  <c:v>43109</c:v>
                </c:pt>
                <c:pt idx="1658">
                  <c:v>43110</c:v>
                </c:pt>
                <c:pt idx="1659">
                  <c:v>43111</c:v>
                </c:pt>
                <c:pt idx="1660">
                  <c:v>43112</c:v>
                </c:pt>
                <c:pt idx="1661">
                  <c:v>43115</c:v>
                </c:pt>
                <c:pt idx="1662">
                  <c:v>43116</c:v>
                </c:pt>
                <c:pt idx="1663">
                  <c:v>43117</c:v>
                </c:pt>
                <c:pt idx="1664">
                  <c:v>43118</c:v>
                </c:pt>
                <c:pt idx="1665">
                  <c:v>43119</c:v>
                </c:pt>
                <c:pt idx="1666">
                  <c:v>43122</c:v>
                </c:pt>
                <c:pt idx="1667">
                  <c:v>43123</c:v>
                </c:pt>
                <c:pt idx="1668">
                  <c:v>43124</c:v>
                </c:pt>
                <c:pt idx="1669">
                  <c:v>43125</c:v>
                </c:pt>
                <c:pt idx="1670">
                  <c:v>43126</c:v>
                </c:pt>
                <c:pt idx="1671">
                  <c:v>43129</c:v>
                </c:pt>
                <c:pt idx="1672">
                  <c:v>43130</c:v>
                </c:pt>
                <c:pt idx="1673">
                  <c:v>43131</c:v>
                </c:pt>
                <c:pt idx="1674">
                  <c:v>43132</c:v>
                </c:pt>
                <c:pt idx="1675">
                  <c:v>43133</c:v>
                </c:pt>
                <c:pt idx="1676">
                  <c:v>43136</c:v>
                </c:pt>
                <c:pt idx="1677">
                  <c:v>43137</c:v>
                </c:pt>
                <c:pt idx="1678">
                  <c:v>43138</c:v>
                </c:pt>
                <c:pt idx="1679">
                  <c:v>43139</c:v>
                </c:pt>
                <c:pt idx="1680">
                  <c:v>43140</c:v>
                </c:pt>
                <c:pt idx="1681">
                  <c:v>43143</c:v>
                </c:pt>
                <c:pt idx="1682">
                  <c:v>43144</c:v>
                </c:pt>
                <c:pt idx="1683">
                  <c:v>43145</c:v>
                </c:pt>
                <c:pt idx="1684">
                  <c:v>43146</c:v>
                </c:pt>
                <c:pt idx="1685">
                  <c:v>43147</c:v>
                </c:pt>
                <c:pt idx="1686">
                  <c:v>43150</c:v>
                </c:pt>
                <c:pt idx="1687">
                  <c:v>43151</c:v>
                </c:pt>
                <c:pt idx="1688">
                  <c:v>43152</c:v>
                </c:pt>
                <c:pt idx="1689">
                  <c:v>43153</c:v>
                </c:pt>
                <c:pt idx="1690">
                  <c:v>43154</c:v>
                </c:pt>
                <c:pt idx="1691">
                  <c:v>43157</c:v>
                </c:pt>
                <c:pt idx="1692">
                  <c:v>43158</c:v>
                </c:pt>
                <c:pt idx="1693">
                  <c:v>43159</c:v>
                </c:pt>
                <c:pt idx="1694">
                  <c:v>43160</c:v>
                </c:pt>
                <c:pt idx="1695">
                  <c:v>43161</c:v>
                </c:pt>
                <c:pt idx="1696">
                  <c:v>43164</c:v>
                </c:pt>
                <c:pt idx="1697">
                  <c:v>43165</c:v>
                </c:pt>
                <c:pt idx="1698">
                  <c:v>43166</c:v>
                </c:pt>
                <c:pt idx="1699">
                  <c:v>43167</c:v>
                </c:pt>
                <c:pt idx="1700">
                  <c:v>43168</c:v>
                </c:pt>
                <c:pt idx="1701">
                  <c:v>43171</c:v>
                </c:pt>
                <c:pt idx="1702">
                  <c:v>43172</c:v>
                </c:pt>
                <c:pt idx="1703">
                  <c:v>43173</c:v>
                </c:pt>
                <c:pt idx="1704">
                  <c:v>43174</c:v>
                </c:pt>
                <c:pt idx="1705">
                  <c:v>43175</c:v>
                </c:pt>
                <c:pt idx="1706">
                  <c:v>43178</c:v>
                </c:pt>
                <c:pt idx="1707">
                  <c:v>43179</c:v>
                </c:pt>
                <c:pt idx="1708">
                  <c:v>43180</c:v>
                </c:pt>
                <c:pt idx="1709">
                  <c:v>43181</c:v>
                </c:pt>
                <c:pt idx="1710">
                  <c:v>43182</c:v>
                </c:pt>
                <c:pt idx="1711">
                  <c:v>43185</c:v>
                </c:pt>
                <c:pt idx="1712">
                  <c:v>43186</c:v>
                </c:pt>
                <c:pt idx="1713">
                  <c:v>43187</c:v>
                </c:pt>
                <c:pt idx="1714">
                  <c:v>43188</c:v>
                </c:pt>
                <c:pt idx="1715">
                  <c:v>43192</c:v>
                </c:pt>
                <c:pt idx="1716">
                  <c:v>43193</c:v>
                </c:pt>
                <c:pt idx="1717">
                  <c:v>43194</c:v>
                </c:pt>
                <c:pt idx="1718">
                  <c:v>43195</c:v>
                </c:pt>
                <c:pt idx="1719">
                  <c:v>43196</c:v>
                </c:pt>
                <c:pt idx="1720">
                  <c:v>43199</c:v>
                </c:pt>
                <c:pt idx="1721">
                  <c:v>43200</c:v>
                </c:pt>
                <c:pt idx="1722">
                  <c:v>43201</c:v>
                </c:pt>
                <c:pt idx="1723">
                  <c:v>43202</c:v>
                </c:pt>
                <c:pt idx="1724">
                  <c:v>43203</c:v>
                </c:pt>
                <c:pt idx="1725">
                  <c:v>43206</c:v>
                </c:pt>
                <c:pt idx="1726">
                  <c:v>43207</c:v>
                </c:pt>
                <c:pt idx="1727">
                  <c:v>43208</c:v>
                </c:pt>
                <c:pt idx="1728">
                  <c:v>43209</c:v>
                </c:pt>
                <c:pt idx="1729">
                  <c:v>43210</c:v>
                </c:pt>
                <c:pt idx="1730">
                  <c:v>43213</c:v>
                </c:pt>
                <c:pt idx="1731">
                  <c:v>43214</c:v>
                </c:pt>
                <c:pt idx="1732">
                  <c:v>43215</c:v>
                </c:pt>
                <c:pt idx="1733">
                  <c:v>43216</c:v>
                </c:pt>
                <c:pt idx="1734">
                  <c:v>43217</c:v>
                </c:pt>
                <c:pt idx="1735">
                  <c:v>43220</c:v>
                </c:pt>
                <c:pt idx="1736">
                  <c:v>43221</c:v>
                </c:pt>
                <c:pt idx="1737">
                  <c:v>43222</c:v>
                </c:pt>
                <c:pt idx="1738">
                  <c:v>43223</c:v>
                </c:pt>
                <c:pt idx="1739">
                  <c:v>43224</c:v>
                </c:pt>
                <c:pt idx="1740">
                  <c:v>43227</c:v>
                </c:pt>
                <c:pt idx="1741">
                  <c:v>43228</c:v>
                </c:pt>
                <c:pt idx="1742">
                  <c:v>43229</c:v>
                </c:pt>
                <c:pt idx="1743">
                  <c:v>43230</c:v>
                </c:pt>
                <c:pt idx="1744">
                  <c:v>43231</c:v>
                </c:pt>
                <c:pt idx="1745">
                  <c:v>43234</c:v>
                </c:pt>
                <c:pt idx="1746">
                  <c:v>43235</c:v>
                </c:pt>
                <c:pt idx="1747">
                  <c:v>43236</c:v>
                </c:pt>
                <c:pt idx="1748">
                  <c:v>43237</c:v>
                </c:pt>
                <c:pt idx="1749">
                  <c:v>43238</c:v>
                </c:pt>
                <c:pt idx="1750">
                  <c:v>43241</c:v>
                </c:pt>
                <c:pt idx="1751">
                  <c:v>43242</c:v>
                </c:pt>
                <c:pt idx="1752">
                  <c:v>43243</c:v>
                </c:pt>
                <c:pt idx="1753">
                  <c:v>43244</c:v>
                </c:pt>
                <c:pt idx="1754">
                  <c:v>43245</c:v>
                </c:pt>
                <c:pt idx="1755">
                  <c:v>43249</c:v>
                </c:pt>
                <c:pt idx="1756">
                  <c:v>43250</c:v>
                </c:pt>
                <c:pt idx="1757">
                  <c:v>43251</c:v>
                </c:pt>
                <c:pt idx="1758">
                  <c:v>43252</c:v>
                </c:pt>
                <c:pt idx="1759">
                  <c:v>43255</c:v>
                </c:pt>
                <c:pt idx="1760">
                  <c:v>43256</c:v>
                </c:pt>
                <c:pt idx="1761">
                  <c:v>43257</c:v>
                </c:pt>
                <c:pt idx="1762">
                  <c:v>43258</c:v>
                </c:pt>
                <c:pt idx="1763">
                  <c:v>43259</c:v>
                </c:pt>
                <c:pt idx="1764">
                  <c:v>43262</c:v>
                </c:pt>
                <c:pt idx="1765">
                  <c:v>43263</c:v>
                </c:pt>
                <c:pt idx="1766">
                  <c:v>43264</c:v>
                </c:pt>
                <c:pt idx="1767">
                  <c:v>43265</c:v>
                </c:pt>
                <c:pt idx="1768">
                  <c:v>43266</c:v>
                </c:pt>
                <c:pt idx="1769">
                  <c:v>43269</c:v>
                </c:pt>
                <c:pt idx="1770">
                  <c:v>43270</c:v>
                </c:pt>
                <c:pt idx="1771">
                  <c:v>43271</c:v>
                </c:pt>
                <c:pt idx="1772">
                  <c:v>43272</c:v>
                </c:pt>
                <c:pt idx="1773">
                  <c:v>43273</c:v>
                </c:pt>
                <c:pt idx="1774">
                  <c:v>43276</c:v>
                </c:pt>
                <c:pt idx="1775">
                  <c:v>43277</c:v>
                </c:pt>
                <c:pt idx="1776">
                  <c:v>43278</c:v>
                </c:pt>
                <c:pt idx="1777">
                  <c:v>43279</c:v>
                </c:pt>
                <c:pt idx="1778">
                  <c:v>43280</c:v>
                </c:pt>
                <c:pt idx="1779">
                  <c:v>43283</c:v>
                </c:pt>
                <c:pt idx="1780">
                  <c:v>43284</c:v>
                </c:pt>
                <c:pt idx="1781">
                  <c:v>43285</c:v>
                </c:pt>
                <c:pt idx="1782">
                  <c:v>43286</c:v>
                </c:pt>
                <c:pt idx="1783">
                  <c:v>43287</c:v>
                </c:pt>
                <c:pt idx="1784">
                  <c:v>43290</c:v>
                </c:pt>
                <c:pt idx="1785">
                  <c:v>43291</c:v>
                </c:pt>
                <c:pt idx="1786">
                  <c:v>43292</c:v>
                </c:pt>
                <c:pt idx="1787">
                  <c:v>43293</c:v>
                </c:pt>
                <c:pt idx="1788">
                  <c:v>43294</c:v>
                </c:pt>
                <c:pt idx="1789">
                  <c:v>43297</c:v>
                </c:pt>
                <c:pt idx="1790">
                  <c:v>43298</c:v>
                </c:pt>
                <c:pt idx="1791">
                  <c:v>43299</c:v>
                </c:pt>
                <c:pt idx="1792">
                  <c:v>43300</c:v>
                </c:pt>
                <c:pt idx="1793">
                  <c:v>43301</c:v>
                </c:pt>
                <c:pt idx="1794">
                  <c:v>43304</c:v>
                </c:pt>
                <c:pt idx="1795">
                  <c:v>43305</c:v>
                </c:pt>
                <c:pt idx="1796">
                  <c:v>43306</c:v>
                </c:pt>
                <c:pt idx="1797">
                  <c:v>43307</c:v>
                </c:pt>
                <c:pt idx="1798">
                  <c:v>43308</c:v>
                </c:pt>
                <c:pt idx="1799">
                  <c:v>43311</c:v>
                </c:pt>
                <c:pt idx="1800">
                  <c:v>43312</c:v>
                </c:pt>
                <c:pt idx="1801">
                  <c:v>43313</c:v>
                </c:pt>
                <c:pt idx="1802">
                  <c:v>43314</c:v>
                </c:pt>
                <c:pt idx="1803">
                  <c:v>43315</c:v>
                </c:pt>
                <c:pt idx="1804">
                  <c:v>43318</c:v>
                </c:pt>
                <c:pt idx="1805">
                  <c:v>43319</c:v>
                </c:pt>
                <c:pt idx="1806">
                  <c:v>43320</c:v>
                </c:pt>
                <c:pt idx="1807">
                  <c:v>43321</c:v>
                </c:pt>
                <c:pt idx="1808">
                  <c:v>43322</c:v>
                </c:pt>
                <c:pt idx="1809">
                  <c:v>43325</c:v>
                </c:pt>
                <c:pt idx="1810">
                  <c:v>43326</c:v>
                </c:pt>
                <c:pt idx="1811">
                  <c:v>43327</c:v>
                </c:pt>
                <c:pt idx="1812">
                  <c:v>43328</c:v>
                </c:pt>
                <c:pt idx="1813">
                  <c:v>43329</c:v>
                </c:pt>
                <c:pt idx="1814">
                  <c:v>43332</c:v>
                </c:pt>
                <c:pt idx="1815">
                  <c:v>43333</c:v>
                </c:pt>
                <c:pt idx="1816">
                  <c:v>43334</c:v>
                </c:pt>
                <c:pt idx="1817">
                  <c:v>43335</c:v>
                </c:pt>
                <c:pt idx="1818">
                  <c:v>43336</c:v>
                </c:pt>
                <c:pt idx="1819">
                  <c:v>43339</c:v>
                </c:pt>
                <c:pt idx="1820">
                  <c:v>43340</c:v>
                </c:pt>
                <c:pt idx="1821">
                  <c:v>43341</c:v>
                </c:pt>
                <c:pt idx="1822">
                  <c:v>43342</c:v>
                </c:pt>
                <c:pt idx="1823">
                  <c:v>43343</c:v>
                </c:pt>
                <c:pt idx="1824">
                  <c:v>43346</c:v>
                </c:pt>
                <c:pt idx="1825">
                  <c:v>43347</c:v>
                </c:pt>
                <c:pt idx="1826">
                  <c:v>43348</c:v>
                </c:pt>
                <c:pt idx="1827">
                  <c:v>43349</c:v>
                </c:pt>
                <c:pt idx="1828">
                  <c:v>43350</c:v>
                </c:pt>
                <c:pt idx="1829">
                  <c:v>43353</c:v>
                </c:pt>
                <c:pt idx="1830">
                  <c:v>43354</c:v>
                </c:pt>
                <c:pt idx="1831">
                  <c:v>43355</c:v>
                </c:pt>
                <c:pt idx="1832">
                  <c:v>43356</c:v>
                </c:pt>
                <c:pt idx="1833">
                  <c:v>43357</c:v>
                </c:pt>
                <c:pt idx="1834">
                  <c:v>43360</c:v>
                </c:pt>
                <c:pt idx="1835">
                  <c:v>43361</c:v>
                </c:pt>
                <c:pt idx="1836">
                  <c:v>43362</c:v>
                </c:pt>
                <c:pt idx="1837">
                  <c:v>43363</c:v>
                </c:pt>
                <c:pt idx="1838">
                  <c:v>43364</c:v>
                </c:pt>
                <c:pt idx="1839">
                  <c:v>43367</c:v>
                </c:pt>
                <c:pt idx="1840">
                  <c:v>43368</c:v>
                </c:pt>
                <c:pt idx="1841">
                  <c:v>43369</c:v>
                </c:pt>
                <c:pt idx="1842">
                  <c:v>43370</c:v>
                </c:pt>
                <c:pt idx="1843">
                  <c:v>43371</c:v>
                </c:pt>
                <c:pt idx="1844">
                  <c:v>43374</c:v>
                </c:pt>
                <c:pt idx="1845">
                  <c:v>43375</c:v>
                </c:pt>
                <c:pt idx="1846">
                  <c:v>43376</c:v>
                </c:pt>
                <c:pt idx="1847">
                  <c:v>43377</c:v>
                </c:pt>
                <c:pt idx="1848">
                  <c:v>43378</c:v>
                </c:pt>
                <c:pt idx="1849">
                  <c:v>43381</c:v>
                </c:pt>
                <c:pt idx="1850">
                  <c:v>43382</c:v>
                </c:pt>
                <c:pt idx="1851">
                  <c:v>43383</c:v>
                </c:pt>
                <c:pt idx="1852">
                  <c:v>43384</c:v>
                </c:pt>
                <c:pt idx="1853">
                  <c:v>43385</c:v>
                </c:pt>
                <c:pt idx="1854">
                  <c:v>43388</c:v>
                </c:pt>
                <c:pt idx="1855">
                  <c:v>43389</c:v>
                </c:pt>
                <c:pt idx="1856">
                  <c:v>43390</c:v>
                </c:pt>
                <c:pt idx="1857">
                  <c:v>43391</c:v>
                </c:pt>
                <c:pt idx="1858">
                  <c:v>43392</c:v>
                </c:pt>
                <c:pt idx="1859">
                  <c:v>43395</c:v>
                </c:pt>
                <c:pt idx="1860">
                  <c:v>43396</c:v>
                </c:pt>
                <c:pt idx="1861">
                  <c:v>43397</c:v>
                </c:pt>
                <c:pt idx="1862">
                  <c:v>43398</c:v>
                </c:pt>
                <c:pt idx="1863">
                  <c:v>43399</c:v>
                </c:pt>
                <c:pt idx="1864">
                  <c:v>43402</c:v>
                </c:pt>
                <c:pt idx="1865">
                  <c:v>43403</c:v>
                </c:pt>
                <c:pt idx="1866">
                  <c:v>43404</c:v>
                </c:pt>
                <c:pt idx="1867">
                  <c:v>43405</c:v>
                </c:pt>
                <c:pt idx="1868">
                  <c:v>43406</c:v>
                </c:pt>
                <c:pt idx="1869">
                  <c:v>43409</c:v>
                </c:pt>
                <c:pt idx="1870">
                  <c:v>43410</c:v>
                </c:pt>
                <c:pt idx="1871">
                  <c:v>43411</c:v>
                </c:pt>
                <c:pt idx="1872">
                  <c:v>43412</c:v>
                </c:pt>
                <c:pt idx="1873">
                  <c:v>43413</c:v>
                </c:pt>
                <c:pt idx="1874">
                  <c:v>43416</c:v>
                </c:pt>
                <c:pt idx="1875">
                  <c:v>43417</c:v>
                </c:pt>
                <c:pt idx="1876">
                  <c:v>43418</c:v>
                </c:pt>
                <c:pt idx="1877">
                  <c:v>43419</c:v>
                </c:pt>
                <c:pt idx="1878">
                  <c:v>43420</c:v>
                </c:pt>
                <c:pt idx="1879">
                  <c:v>43423</c:v>
                </c:pt>
                <c:pt idx="1880">
                  <c:v>43424</c:v>
                </c:pt>
                <c:pt idx="1881">
                  <c:v>43425</c:v>
                </c:pt>
                <c:pt idx="1882">
                  <c:v>43426</c:v>
                </c:pt>
                <c:pt idx="1883">
                  <c:v>43427</c:v>
                </c:pt>
                <c:pt idx="1884">
                  <c:v>43430</c:v>
                </c:pt>
                <c:pt idx="1885">
                  <c:v>43431</c:v>
                </c:pt>
                <c:pt idx="1886">
                  <c:v>43432</c:v>
                </c:pt>
                <c:pt idx="1887">
                  <c:v>43433</c:v>
                </c:pt>
                <c:pt idx="1888">
                  <c:v>43434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43444</c:v>
                </c:pt>
                <c:pt idx="1895">
                  <c:v>43445</c:v>
                </c:pt>
                <c:pt idx="1896">
                  <c:v>43446</c:v>
                </c:pt>
                <c:pt idx="1897">
                  <c:v>43447</c:v>
                </c:pt>
                <c:pt idx="1898">
                  <c:v>43448</c:v>
                </c:pt>
                <c:pt idx="1899">
                  <c:v>43451</c:v>
                </c:pt>
                <c:pt idx="1900">
                  <c:v>43452</c:v>
                </c:pt>
                <c:pt idx="1901">
                  <c:v>43453</c:v>
                </c:pt>
                <c:pt idx="1902">
                  <c:v>43454</c:v>
                </c:pt>
                <c:pt idx="1903">
                  <c:v>43455</c:v>
                </c:pt>
                <c:pt idx="1904">
                  <c:v>43460</c:v>
                </c:pt>
                <c:pt idx="1905">
                  <c:v>43461</c:v>
                </c:pt>
                <c:pt idx="1906">
                  <c:v>43462</c:v>
                </c:pt>
                <c:pt idx="1907">
                  <c:v>43467</c:v>
                </c:pt>
                <c:pt idx="1908">
                  <c:v>43468</c:v>
                </c:pt>
                <c:pt idx="1909">
                  <c:v>43469</c:v>
                </c:pt>
                <c:pt idx="1910">
                  <c:v>43472</c:v>
                </c:pt>
                <c:pt idx="1911">
                  <c:v>43473</c:v>
                </c:pt>
                <c:pt idx="1912">
                  <c:v>43474</c:v>
                </c:pt>
                <c:pt idx="1913">
                  <c:v>43475</c:v>
                </c:pt>
                <c:pt idx="1914">
                  <c:v>43476</c:v>
                </c:pt>
                <c:pt idx="1915">
                  <c:v>43479</c:v>
                </c:pt>
                <c:pt idx="1916">
                  <c:v>43480</c:v>
                </c:pt>
                <c:pt idx="1917">
                  <c:v>43481</c:v>
                </c:pt>
                <c:pt idx="1918">
                  <c:v>43482</c:v>
                </c:pt>
                <c:pt idx="1919">
                  <c:v>43483</c:v>
                </c:pt>
                <c:pt idx="1920">
                  <c:v>43486</c:v>
                </c:pt>
                <c:pt idx="1921">
                  <c:v>43487</c:v>
                </c:pt>
                <c:pt idx="1922">
                  <c:v>43488</c:v>
                </c:pt>
                <c:pt idx="1923">
                  <c:v>43489</c:v>
                </c:pt>
                <c:pt idx="1924">
                  <c:v>43490</c:v>
                </c:pt>
                <c:pt idx="1925">
                  <c:v>43493</c:v>
                </c:pt>
                <c:pt idx="1926">
                  <c:v>43494</c:v>
                </c:pt>
                <c:pt idx="1927">
                  <c:v>43495</c:v>
                </c:pt>
                <c:pt idx="1928">
                  <c:v>43496</c:v>
                </c:pt>
                <c:pt idx="1929">
                  <c:v>43497</c:v>
                </c:pt>
                <c:pt idx="1930">
                  <c:v>43500</c:v>
                </c:pt>
                <c:pt idx="1931">
                  <c:v>43501</c:v>
                </c:pt>
                <c:pt idx="1932">
                  <c:v>43502</c:v>
                </c:pt>
                <c:pt idx="1933">
                  <c:v>43503</c:v>
                </c:pt>
                <c:pt idx="1934">
                  <c:v>43504</c:v>
                </c:pt>
                <c:pt idx="1935">
                  <c:v>43507</c:v>
                </c:pt>
                <c:pt idx="1936">
                  <c:v>43508</c:v>
                </c:pt>
                <c:pt idx="1937">
                  <c:v>43509</c:v>
                </c:pt>
                <c:pt idx="1938">
                  <c:v>43510</c:v>
                </c:pt>
                <c:pt idx="1939">
                  <c:v>43511</c:v>
                </c:pt>
                <c:pt idx="1940">
                  <c:v>43514</c:v>
                </c:pt>
                <c:pt idx="1941">
                  <c:v>43515</c:v>
                </c:pt>
                <c:pt idx="1942">
                  <c:v>43516</c:v>
                </c:pt>
                <c:pt idx="1943">
                  <c:v>43517</c:v>
                </c:pt>
                <c:pt idx="1944">
                  <c:v>43518</c:v>
                </c:pt>
                <c:pt idx="1945">
                  <c:v>43521</c:v>
                </c:pt>
                <c:pt idx="1946">
                  <c:v>43522</c:v>
                </c:pt>
                <c:pt idx="1947">
                  <c:v>43523</c:v>
                </c:pt>
                <c:pt idx="1948">
                  <c:v>43524</c:v>
                </c:pt>
                <c:pt idx="1949">
                  <c:v>43525</c:v>
                </c:pt>
                <c:pt idx="1950">
                  <c:v>43528</c:v>
                </c:pt>
                <c:pt idx="1951">
                  <c:v>43529</c:v>
                </c:pt>
                <c:pt idx="1952">
                  <c:v>43530</c:v>
                </c:pt>
                <c:pt idx="1953">
                  <c:v>43531</c:v>
                </c:pt>
                <c:pt idx="1954">
                  <c:v>43532</c:v>
                </c:pt>
                <c:pt idx="1955">
                  <c:v>43535</c:v>
                </c:pt>
                <c:pt idx="1956">
                  <c:v>43536</c:v>
                </c:pt>
                <c:pt idx="1957">
                  <c:v>43537</c:v>
                </c:pt>
                <c:pt idx="1958">
                  <c:v>43538</c:v>
                </c:pt>
                <c:pt idx="1959">
                  <c:v>43539</c:v>
                </c:pt>
                <c:pt idx="1960">
                  <c:v>43542</c:v>
                </c:pt>
                <c:pt idx="1961">
                  <c:v>43543</c:v>
                </c:pt>
                <c:pt idx="1962">
                  <c:v>43544</c:v>
                </c:pt>
                <c:pt idx="1963">
                  <c:v>43545</c:v>
                </c:pt>
                <c:pt idx="1964">
                  <c:v>43546</c:v>
                </c:pt>
                <c:pt idx="1965">
                  <c:v>43549</c:v>
                </c:pt>
                <c:pt idx="1966">
                  <c:v>43550</c:v>
                </c:pt>
                <c:pt idx="1967">
                  <c:v>43551</c:v>
                </c:pt>
                <c:pt idx="1968">
                  <c:v>43552</c:v>
                </c:pt>
                <c:pt idx="1969">
                  <c:v>43553</c:v>
                </c:pt>
                <c:pt idx="1970">
                  <c:v>43556</c:v>
                </c:pt>
                <c:pt idx="1971">
                  <c:v>43557</c:v>
                </c:pt>
                <c:pt idx="1972">
                  <c:v>43558</c:v>
                </c:pt>
                <c:pt idx="1973">
                  <c:v>43559</c:v>
                </c:pt>
                <c:pt idx="1974">
                  <c:v>43560</c:v>
                </c:pt>
                <c:pt idx="1975">
                  <c:v>43563</c:v>
                </c:pt>
                <c:pt idx="1976">
                  <c:v>43564</c:v>
                </c:pt>
                <c:pt idx="1977">
                  <c:v>43565</c:v>
                </c:pt>
                <c:pt idx="1978">
                  <c:v>43566</c:v>
                </c:pt>
                <c:pt idx="1979">
                  <c:v>43567</c:v>
                </c:pt>
                <c:pt idx="1980">
                  <c:v>43570</c:v>
                </c:pt>
                <c:pt idx="1981">
                  <c:v>43571</c:v>
                </c:pt>
                <c:pt idx="1982">
                  <c:v>43572</c:v>
                </c:pt>
                <c:pt idx="1983">
                  <c:v>43573</c:v>
                </c:pt>
                <c:pt idx="1984">
                  <c:v>43574</c:v>
                </c:pt>
                <c:pt idx="1985">
                  <c:v>43577</c:v>
                </c:pt>
                <c:pt idx="1986">
                  <c:v>43578</c:v>
                </c:pt>
                <c:pt idx="1987">
                  <c:v>43579</c:v>
                </c:pt>
                <c:pt idx="1988">
                  <c:v>43580</c:v>
                </c:pt>
                <c:pt idx="1989">
                  <c:v>43581</c:v>
                </c:pt>
                <c:pt idx="1990">
                  <c:v>43584</c:v>
                </c:pt>
                <c:pt idx="1991">
                  <c:v>43585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43591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43598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43605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43612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43619</c:v>
                </c:pt>
                <c:pt idx="2016">
                  <c:v>43620</c:v>
                </c:pt>
                <c:pt idx="2017">
                  <c:v>43621</c:v>
                </c:pt>
                <c:pt idx="2018">
                  <c:v>43622</c:v>
                </c:pt>
                <c:pt idx="2019">
                  <c:v>43623</c:v>
                </c:pt>
                <c:pt idx="2020">
                  <c:v>43626</c:v>
                </c:pt>
                <c:pt idx="2021">
                  <c:v>43627</c:v>
                </c:pt>
                <c:pt idx="2022">
                  <c:v>43628</c:v>
                </c:pt>
                <c:pt idx="2023">
                  <c:v>43629</c:v>
                </c:pt>
                <c:pt idx="2024">
                  <c:v>43630</c:v>
                </c:pt>
                <c:pt idx="2025">
                  <c:v>43633</c:v>
                </c:pt>
                <c:pt idx="2026">
                  <c:v>43634</c:v>
                </c:pt>
                <c:pt idx="2027">
                  <c:v>43635</c:v>
                </c:pt>
                <c:pt idx="2028">
                  <c:v>43636</c:v>
                </c:pt>
                <c:pt idx="2029">
                  <c:v>43637</c:v>
                </c:pt>
                <c:pt idx="2030">
                  <c:v>43640</c:v>
                </c:pt>
                <c:pt idx="2031">
                  <c:v>43641</c:v>
                </c:pt>
                <c:pt idx="2032">
                  <c:v>43642</c:v>
                </c:pt>
                <c:pt idx="2033">
                  <c:v>43643</c:v>
                </c:pt>
                <c:pt idx="2034">
                  <c:v>43644</c:v>
                </c:pt>
                <c:pt idx="2035">
                  <c:v>43647</c:v>
                </c:pt>
                <c:pt idx="2036">
                  <c:v>43648</c:v>
                </c:pt>
                <c:pt idx="2037">
                  <c:v>43649</c:v>
                </c:pt>
                <c:pt idx="2038">
                  <c:v>43650</c:v>
                </c:pt>
                <c:pt idx="2039">
                  <c:v>43651</c:v>
                </c:pt>
                <c:pt idx="2040">
                  <c:v>43654</c:v>
                </c:pt>
                <c:pt idx="2041">
                  <c:v>43655</c:v>
                </c:pt>
                <c:pt idx="2042">
                  <c:v>43656</c:v>
                </c:pt>
                <c:pt idx="2043">
                  <c:v>43657</c:v>
                </c:pt>
                <c:pt idx="2044">
                  <c:v>43658</c:v>
                </c:pt>
                <c:pt idx="2045">
                  <c:v>43661</c:v>
                </c:pt>
                <c:pt idx="2046">
                  <c:v>43662</c:v>
                </c:pt>
                <c:pt idx="2047">
                  <c:v>43663</c:v>
                </c:pt>
                <c:pt idx="2048">
                  <c:v>43664</c:v>
                </c:pt>
                <c:pt idx="2049">
                  <c:v>43665</c:v>
                </c:pt>
                <c:pt idx="2050">
                  <c:v>43668</c:v>
                </c:pt>
                <c:pt idx="2051">
                  <c:v>43669</c:v>
                </c:pt>
                <c:pt idx="2052">
                  <c:v>43670</c:v>
                </c:pt>
                <c:pt idx="2053">
                  <c:v>43671</c:v>
                </c:pt>
                <c:pt idx="2054">
                  <c:v>43672</c:v>
                </c:pt>
                <c:pt idx="2055">
                  <c:v>43675</c:v>
                </c:pt>
                <c:pt idx="2056">
                  <c:v>43676</c:v>
                </c:pt>
                <c:pt idx="2057">
                  <c:v>43677</c:v>
                </c:pt>
                <c:pt idx="2058">
                  <c:v>43678</c:v>
                </c:pt>
                <c:pt idx="2059">
                  <c:v>43679</c:v>
                </c:pt>
                <c:pt idx="2060">
                  <c:v>43682</c:v>
                </c:pt>
                <c:pt idx="2061">
                  <c:v>43683</c:v>
                </c:pt>
                <c:pt idx="2062">
                  <c:v>43684</c:v>
                </c:pt>
                <c:pt idx="2063">
                  <c:v>43685</c:v>
                </c:pt>
                <c:pt idx="2064">
                  <c:v>43686</c:v>
                </c:pt>
                <c:pt idx="2065">
                  <c:v>43689</c:v>
                </c:pt>
                <c:pt idx="2066">
                  <c:v>43690</c:v>
                </c:pt>
                <c:pt idx="2067">
                  <c:v>43691</c:v>
                </c:pt>
                <c:pt idx="2068">
                  <c:v>43692</c:v>
                </c:pt>
                <c:pt idx="2069">
                  <c:v>43693</c:v>
                </c:pt>
                <c:pt idx="2070">
                  <c:v>43696</c:v>
                </c:pt>
                <c:pt idx="2071">
                  <c:v>43697</c:v>
                </c:pt>
                <c:pt idx="2072">
                  <c:v>43698</c:v>
                </c:pt>
                <c:pt idx="2073">
                  <c:v>43699</c:v>
                </c:pt>
                <c:pt idx="2074">
                  <c:v>43700</c:v>
                </c:pt>
                <c:pt idx="2075">
                  <c:v>43703</c:v>
                </c:pt>
                <c:pt idx="2076">
                  <c:v>43704</c:v>
                </c:pt>
                <c:pt idx="2077">
                  <c:v>43705</c:v>
                </c:pt>
                <c:pt idx="2078">
                  <c:v>43706</c:v>
                </c:pt>
                <c:pt idx="2079">
                  <c:v>43707</c:v>
                </c:pt>
                <c:pt idx="2080">
                  <c:v>43710</c:v>
                </c:pt>
                <c:pt idx="2081">
                  <c:v>43711</c:v>
                </c:pt>
                <c:pt idx="2082">
                  <c:v>43712</c:v>
                </c:pt>
                <c:pt idx="2083">
                  <c:v>43713</c:v>
                </c:pt>
                <c:pt idx="2084">
                  <c:v>43714</c:v>
                </c:pt>
                <c:pt idx="2085">
                  <c:v>43717</c:v>
                </c:pt>
                <c:pt idx="2086">
                  <c:v>43718</c:v>
                </c:pt>
                <c:pt idx="2087">
                  <c:v>43719</c:v>
                </c:pt>
                <c:pt idx="2088">
                  <c:v>43720</c:v>
                </c:pt>
                <c:pt idx="2089">
                  <c:v>43721</c:v>
                </c:pt>
                <c:pt idx="2090">
                  <c:v>43724</c:v>
                </c:pt>
                <c:pt idx="2091">
                  <c:v>43725</c:v>
                </c:pt>
                <c:pt idx="2092">
                  <c:v>43726</c:v>
                </c:pt>
                <c:pt idx="2093">
                  <c:v>43727</c:v>
                </c:pt>
                <c:pt idx="2094">
                  <c:v>43728</c:v>
                </c:pt>
                <c:pt idx="2095">
                  <c:v>43731</c:v>
                </c:pt>
                <c:pt idx="2096">
                  <c:v>43732</c:v>
                </c:pt>
                <c:pt idx="2097">
                  <c:v>43733</c:v>
                </c:pt>
                <c:pt idx="2098">
                  <c:v>43734</c:v>
                </c:pt>
                <c:pt idx="2099">
                  <c:v>43735</c:v>
                </c:pt>
                <c:pt idx="2100">
                  <c:v>43738</c:v>
                </c:pt>
                <c:pt idx="2101">
                  <c:v>43739</c:v>
                </c:pt>
                <c:pt idx="2102">
                  <c:v>43740</c:v>
                </c:pt>
                <c:pt idx="2103">
                  <c:v>43741</c:v>
                </c:pt>
                <c:pt idx="2104">
                  <c:v>43742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43752</c:v>
                </c:pt>
                <c:pt idx="2111">
                  <c:v>43753</c:v>
                </c:pt>
                <c:pt idx="2112">
                  <c:v>43754</c:v>
                </c:pt>
                <c:pt idx="2113">
                  <c:v>43755</c:v>
                </c:pt>
                <c:pt idx="2114">
                  <c:v>43756</c:v>
                </c:pt>
                <c:pt idx="2115">
                  <c:v>43759</c:v>
                </c:pt>
                <c:pt idx="2116">
                  <c:v>43760</c:v>
                </c:pt>
                <c:pt idx="2117">
                  <c:v>43761</c:v>
                </c:pt>
                <c:pt idx="2118">
                  <c:v>43762</c:v>
                </c:pt>
                <c:pt idx="2119">
                  <c:v>43763</c:v>
                </c:pt>
                <c:pt idx="2120">
                  <c:v>43766</c:v>
                </c:pt>
                <c:pt idx="2121">
                  <c:v>43767</c:v>
                </c:pt>
                <c:pt idx="2122">
                  <c:v>43768</c:v>
                </c:pt>
                <c:pt idx="2123">
                  <c:v>43769</c:v>
                </c:pt>
                <c:pt idx="2124">
                  <c:v>43770</c:v>
                </c:pt>
                <c:pt idx="2125">
                  <c:v>43773</c:v>
                </c:pt>
                <c:pt idx="2126">
                  <c:v>43774</c:v>
                </c:pt>
                <c:pt idx="2127">
                  <c:v>43775</c:v>
                </c:pt>
                <c:pt idx="2128">
                  <c:v>43776</c:v>
                </c:pt>
                <c:pt idx="2129">
                  <c:v>43777</c:v>
                </c:pt>
                <c:pt idx="2130">
                  <c:v>43780</c:v>
                </c:pt>
                <c:pt idx="2131">
                  <c:v>43781</c:v>
                </c:pt>
                <c:pt idx="2132">
                  <c:v>43782</c:v>
                </c:pt>
                <c:pt idx="2133">
                  <c:v>43783</c:v>
                </c:pt>
                <c:pt idx="2134">
                  <c:v>43784</c:v>
                </c:pt>
                <c:pt idx="2135">
                  <c:v>43787</c:v>
                </c:pt>
                <c:pt idx="2136">
                  <c:v>43788</c:v>
                </c:pt>
                <c:pt idx="2137">
                  <c:v>43789</c:v>
                </c:pt>
                <c:pt idx="2138">
                  <c:v>43790</c:v>
                </c:pt>
                <c:pt idx="2139">
                  <c:v>43791</c:v>
                </c:pt>
                <c:pt idx="2140">
                  <c:v>43794</c:v>
                </c:pt>
                <c:pt idx="2141">
                  <c:v>43795</c:v>
                </c:pt>
                <c:pt idx="2142">
                  <c:v>43796</c:v>
                </c:pt>
                <c:pt idx="2143">
                  <c:v>43797</c:v>
                </c:pt>
                <c:pt idx="2144">
                  <c:v>43798</c:v>
                </c:pt>
                <c:pt idx="2145">
                  <c:v>43801</c:v>
                </c:pt>
                <c:pt idx="2146">
                  <c:v>43802</c:v>
                </c:pt>
                <c:pt idx="2147">
                  <c:v>43803</c:v>
                </c:pt>
                <c:pt idx="2148">
                  <c:v>43804</c:v>
                </c:pt>
                <c:pt idx="2149">
                  <c:v>43805</c:v>
                </c:pt>
                <c:pt idx="2150">
                  <c:v>43808</c:v>
                </c:pt>
                <c:pt idx="2151">
                  <c:v>43809</c:v>
                </c:pt>
                <c:pt idx="2152">
                  <c:v>43810</c:v>
                </c:pt>
                <c:pt idx="2153">
                  <c:v>43811</c:v>
                </c:pt>
                <c:pt idx="2154">
                  <c:v>43812</c:v>
                </c:pt>
                <c:pt idx="2155">
                  <c:v>43815</c:v>
                </c:pt>
                <c:pt idx="2156">
                  <c:v>43816</c:v>
                </c:pt>
                <c:pt idx="2157">
                  <c:v>43817</c:v>
                </c:pt>
                <c:pt idx="2158">
                  <c:v>43818</c:v>
                </c:pt>
                <c:pt idx="2159">
                  <c:v>43819</c:v>
                </c:pt>
                <c:pt idx="2160">
                  <c:v>43822</c:v>
                </c:pt>
                <c:pt idx="2161">
                  <c:v>43823</c:v>
                </c:pt>
                <c:pt idx="2162">
                  <c:v>43825</c:v>
                </c:pt>
                <c:pt idx="2163">
                  <c:v>43826</c:v>
                </c:pt>
                <c:pt idx="2164">
                  <c:v>43829</c:v>
                </c:pt>
                <c:pt idx="2165">
                  <c:v>43830</c:v>
                </c:pt>
                <c:pt idx="2166">
                  <c:v>43832</c:v>
                </c:pt>
                <c:pt idx="2167">
                  <c:v>43833</c:v>
                </c:pt>
                <c:pt idx="2168">
                  <c:v>43836</c:v>
                </c:pt>
                <c:pt idx="2169">
                  <c:v>43837</c:v>
                </c:pt>
                <c:pt idx="2170">
                  <c:v>43838</c:v>
                </c:pt>
                <c:pt idx="2171">
                  <c:v>43839</c:v>
                </c:pt>
                <c:pt idx="2172">
                  <c:v>43840</c:v>
                </c:pt>
                <c:pt idx="2173">
                  <c:v>43843</c:v>
                </c:pt>
                <c:pt idx="2174">
                  <c:v>43844</c:v>
                </c:pt>
                <c:pt idx="2175">
                  <c:v>43845</c:v>
                </c:pt>
                <c:pt idx="2176">
                  <c:v>43846</c:v>
                </c:pt>
                <c:pt idx="2177">
                  <c:v>43847</c:v>
                </c:pt>
                <c:pt idx="2178">
                  <c:v>43850</c:v>
                </c:pt>
                <c:pt idx="2179">
                  <c:v>43851</c:v>
                </c:pt>
                <c:pt idx="2180">
                  <c:v>43852</c:v>
                </c:pt>
                <c:pt idx="2181">
                  <c:v>43853</c:v>
                </c:pt>
                <c:pt idx="2182">
                  <c:v>43854</c:v>
                </c:pt>
                <c:pt idx="2183">
                  <c:v>43857</c:v>
                </c:pt>
                <c:pt idx="2184">
                  <c:v>43858</c:v>
                </c:pt>
                <c:pt idx="2185">
                  <c:v>43859</c:v>
                </c:pt>
                <c:pt idx="2186">
                  <c:v>43860</c:v>
                </c:pt>
                <c:pt idx="2187">
                  <c:v>43861</c:v>
                </c:pt>
              </c:numCache>
            </c:numRef>
          </c:cat>
          <c:val>
            <c:numRef>
              <c:f>Swaps!$N$2:$N$2188</c:f>
              <c:numCache>
                <c:formatCode>#,##0.0</c:formatCode>
                <c:ptCount val="2187"/>
                <c:pt idx="0">
                  <c:v>173</c:v>
                </c:pt>
                <c:pt idx="1">
                  <c:v>173</c:v>
                </c:pt>
                <c:pt idx="2">
                  <c:v>173</c:v>
                </c:pt>
                <c:pt idx="3">
                  <c:v>174.5</c:v>
                </c:pt>
                <c:pt idx="4">
                  <c:v>175.5</c:v>
                </c:pt>
                <c:pt idx="5">
                  <c:v>175.5</c:v>
                </c:pt>
                <c:pt idx="6">
                  <c:v>175.75</c:v>
                </c:pt>
                <c:pt idx="7">
                  <c:v>176.75</c:v>
                </c:pt>
                <c:pt idx="8">
                  <c:v>177</c:v>
                </c:pt>
                <c:pt idx="9">
                  <c:v>182.5</c:v>
                </c:pt>
                <c:pt idx="10">
                  <c:v>182.5</c:v>
                </c:pt>
                <c:pt idx="11">
                  <c:v>185</c:v>
                </c:pt>
                <c:pt idx="12">
                  <c:v>186</c:v>
                </c:pt>
                <c:pt idx="13">
                  <c:v>186.5</c:v>
                </c:pt>
                <c:pt idx="14">
                  <c:v>186.5</c:v>
                </c:pt>
                <c:pt idx="15">
                  <c:v>186</c:v>
                </c:pt>
                <c:pt idx="16">
                  <c:v>186</c:v>
                </c:pt>
                <c:pt idx="17">
                  <c:v>186</c:v>
                </c:pt>
                <c:pt idx="18">
                  <c:v>187</c:v>
                </c:pt>
                <c:pt idx="19">
                  <c:v>186.75</c:v>
                </c:pt>
                <c:pt idx="20">
                  <c:v>186.75</c:v>
                </c:pt>
                <c:pt idx="21">
                  <c:v>186.75</c:v>
                </c:pt>
                <c:pt idx="22">
                  <c:v>187.25</c:v>
                </c:pt>
                <c:pt idx="23">
                  <c:v>187.25</c:v>
                </c:pt>
                <c:pt idx="24">
                  <c:v>187.25</c:v>
                </c:pt>
                <c:pt idx="25">
                  <c:v>187.25</c:v>
                </c:pt>
                <c:pt idx="26">
                  <c:v>187.25</c:v>
                </c:pt>
                <c:pt idx="27">
                  <c:v>188.75</c:v>
                </c:pt>
                <c:pt idx="28">
                  <c:v>190.25</c:v>
                </c:pt>
                <c:pt idx="29">
                  <c:v>191</c:v>
                </c:pt>
                <c:pt idx="30">
                  <c:v>192.5</c:v>
                </c:pt>
                <c:pt idx="31">
                  <c:v>193</c:v>
                </c:pt>
                <c:pt idx="32">
                  <c:v>193</c:v>
                </c:pt>
                <c:pt idx="33">
                  <c:v>192.5</c:v>
                </c:pt>
                <c:pt idx="34">
                  <c:v>191.5</c:v>
                </c:pt>
                <c:pt idx="35">
                  <c:v>189.5</c:v>
                </c:pt>
                <c:pt idx="36">
                  <c:v>187.5</c:v>
                </c:pt>
                <c:pt idx="37">
                  <c:v>186.75</c:v>
                </c:pt>
                <c:pt idx="38">
                  <c:v>184.75</c:v>
                </c:pt>
                <c:pt idx="39">
                  <c:v>183.5</c:v>
                </c:pt>
                <c:pt idx="40">
                  <c:v>183</c:v>
                </c:pt>
                <c:pt idx="41">
                  <c:v>182</c:v>
                </c:pt>
                <c:pt idx="42">
                  <c:v>181</c:v>
                </c:pt>
                <c:pt idx="43">
                  <c:v>180</c:v>
                </c:pt>
                <c:pt idx="44">
                  <c:v>177</c:v>
                </c:pt>
                <c:pt idx="45">
                  <c:v>176</c:v>
                </c:pt>
                <c:pt idx="46">
                  <c:v>175</c:v>
                </c:pt>
                <c:pt idx="47">
                  <c:v>171.5</c:v>
                </c:pt>
                <c:pt idx="48">
                  <c:v>168</c:v>
                </c:pt>
                <c:pt idx="49">
                  <c:v>165.5</c:v>
                </c:pt>
                <c:pt idx="50">
                  <c:v>165</c:v>
                </c:pt>
                <c:pt idx="51">
                  <c:v>165</c:v>
                </c:pt>
                <c:pt idx="52">
                  <c:v>166.5</c:v>
                </c:pt>
                <c:pt idx="53">
                  <c:v>168.5</c:v>
                </c:pt>
                <c:pt idx="54">
                  <c:v>168.5</c:v>
                </c:pt>
                <c:pt idx="55">
                  <c:v>168.5</c:v>
                </c:pt>
                <c:pt idx="56">
                  <c:v>168.5</c:v>
                </c:pt>
                <c:pt idx="57">
                  <c:v>168.5</c:v>
                </c:pt>
                <c:pt idx="58">
                  <c:v>168.75</c:v>
                </c:pt>
                <c:pt idx="59">
                  <c:v>169</c:v>
                </c:pt>
                <c:pt idx="60">
                  <c:v>169.5</c:v>
                </c:pt>
                <c:pt idx="61">
                  <c:v>175</c:v>
                </c:pt>
                <c:pt idx="62">
                  <c:v>175</c:v>
                </c:pt>
                <c:pt idx="63">
                  <c:v>175.5</c:v>
                </c:pt>
                <c:pt idx="64">
                  <c:v>179.5</c:v>
                </c:pt>
                <c:pt idx="65">
                  <c:v>180</c:v>
                </c:pt>
                <c:pt idx="66">
                  <c:v>180.5</c:v>
                </c:pt>
                <c:pt idx="67">
                  <c:v>181.5</c:v>
                </c:pt>
                <c:pt idx="68">
                  <c:v>184</c:v>
                </c:pt>
                <c:pt idx="69">
                  <c:v>184.5</c:v>
                </c:pt>
                <c:pt idx="70">
                  <c:v>184.5</c:v>
                </c:pt>
                <c:pt idx="71">
                  <c:v>184.5</c:v>
                </c:pt>
                <c:pt idx="72">
                  <c:v>183</c:v>
                </c:pt>
                <c:pt idx="73">
                  <c:v>181.25</c:v>
                </c:pt>
                <c:pt idx="74">
                  <c:v>181.25</c:v>
                </c:pt>
                <c:pt idx="75">
                  <c:v>181</c:v>
                </c:pt>
                <c:pt idx="76">
                  <c:v>180.5</c:v>
                </c:pt>
                <c:pt idx="77">
                  <c:v>178.5</c:v>
                </c:pt>
                <c:pt idx="78">
                  <c:v>178.5</c:v>
                </c:pt>
                <c:pt idx="79">
                  <c:v>182</c:v>
                </c:pt>
                <c:pt idx="80">
                  <c:v>183</c:v>
                </c:pt>
                <c:pt idx="81">
                  <c:v>183</c:v>
                </c:pt>
                <c:pt idx="82">
                  <c:v>183</c:v>
                </c:pt>
                <c:pt idx="83">
                  <c:v>183</c:v>
                </c:pt>
                <c:pt idx="84">
                  <c:v>182.5</c:v>
                </c:pt>
                <c:pt idx="85">
                  <c:v>182</c:v>
                </c:pt>
                <c:pt idx="86">
                  <c:v>182</c:v>
                </c:pt>
                <c:pt idx="87">
                  <c:v>183</c:v>
                </c:pt>
                <c:pt idx="88">
                  <c:v>182</c:v>
                </c:pt>
                <c:pt idx="89">
                  <c:v>181.5</c:v>
                </c:pt>
                <c:pt idx="90">
                  <c:v>181</c:v>
                </c:pt>
                <c:pt idx="91">
                  <c:v>181</c:v>
                </c:pt>
                <c:pt idx="92">
                  <c:v>180</c:v>
                </c:pt>
                <c:pt idx="93">
                  <c:v>177</c:v>
                </c:pt>
                <c:pt idx="94">
                  <c:v>177</c:v>
                </c:pt>
                <c:pt idx="95">
                  <c:v>175.5</c:v>
                </c:pt>
                <c:pt idx="96">
                  <c:v>175</c:v>
                </c:pt>
                <c:pt idx="97">
                  <c:v>174</c:v>
                </c:pt>
                <c:pt idx="98">
                  <c:v>172.75</c:v>
                </c:pt>
                <c:pt idx="99">
                  <c:v>172.75</c:v>
                </c:pt>
                <c:pt idx="100">
                  <c:v>171.75</c:v>
                </c:pt>
                <c:pt idx="101">
                  <c:v>171</c:v>
                </c:pt>
                <c:pt idx="102">
                  <c:v>171</c:v>
                </c:pt>
                <c:pt idx="103">
                  <c:v>171</c:v>
                </c:pt>
                <c:pt idx="104">
                  <c:v>171.75</c:v>
                </c:pt>
                <c:pt idx="105">
                  <c:v>171.75</c:v>
                </c:pt>
                <c:pt idx="106">
                  <c:v>172.75</c:v>
                </c:pt>
                <c:pt idx="107">
                  <c:v>173.75</c:v>
                </c:pt>
                <c:pt idx="108">
                  <c:v>173.75</c:v>
                </c:pt>
                <c:pt idx="109">
                  <c:v>174</c:v>
                </c:pt>
                <c:pt idx="110">
                  <c:v>175.25</c:v>
                </c:pt>
                <c:pt idx="111">
                  <c:v>175.25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173.75</c:v>
                </c:pt>
                <c:pt idx="116">
                  <c:v>172</c:v>
                </c:pt>
                <c:pt idx="117">
                  <c:v>171.5</c:v>
                </c:pt>
                <c:pt idx="118">
                  <c:v>170.75</c:v>
                </c:pt>
                <c:pt idx="119">
                  <c:v>170.5</c:v>
                </c:pt>
                <c:pt idx="120">
                  <c:v>171.5</c:v>
                </c:pt>
                <c:pt idx="121">
                  <c:v>171.5</c:v>
                </c:pt>
                <c:pt idx="122">
                  <c:v>170.75</c:v>
                </c:pt>
                <c:pt idx="123">
                  <c:v>170.75</c:v>
                </c:pt>
                <c:pt idx="124">
                  <c:v>171.5</c:v>
                </c:pt>
                <c:pt idx="125">
                  <c:v>171.5</c:v>
                </c:pt>
                <c:pt idx="126">
                  <c:v>173</c:v>
                </c:pt>
                <c:pt idx="127">
                  <c:v>174</c:v>
                </c:pt>
                <c:pt idx="128">
                  <c:v>174</c:v>
                </c:pt>
                <c:pt idx="129">
                  <c:v>174</c:v>
                </c:pt>
                <c:pt idx="130">
                  <c:v>174</c:v>
                </c:pt>
                <c:pt idx="131">
                  <c:v>175.25</c:v>
                </c:pt>
                <c:pt idx="132">
                  <c:v>175.75</c:v>
                </c:pt>
                <c:pt idx="133">
                  <c:v>176.25</c:v>
                </c:pt>
                <c:pt idx="134">
                  <c:v>176</c:v>
                </c:pt>
                <c:pt idx="135">
                  <c:v>176</c:v>
                </c:pt>
                <c:pt idx="136">
                  <c:v>176.5</c:v>
                </c:pt>
                <c:pt idx="137">
                  <c:v>176.5</c:v>
                </c:pt>
                <c:pt idx="138">
                  <c:v>176.75</c:v>
                </c:pt>
                <c:pt idx="139">
                  <c:v>176.75</c:v>
                </c:pt>
                <c:pt idx="140">
                  <c:v>177.25</c:v>
                </c:pt>
                <c:pt idx="141">
                  <c:v>176.5</c:v>
                </c:pt>
                <c:pt idx="142">
                  <c:v>176.75</c:v>
                </c:pt>
                <c:pt idx="143">
                  <c:v>177</c:v>
                </c:pt>
                <c:pt idx="144">
                  <c:v>177.25</c:v>
                </c:pt>
                <c:pt idx="145">
                  <c:v>178.5</c:v>
                </c:pt>
                <c:pt idx="146">
                  <c:v>179</c:v>
                </c:pt>
                <c:pt idx="147">
                  <c:v>179.5</c:v>
                </c:pt>
                <c:pt idx="148">
                  <c:v>179.5</c:v>
                </c:pt>
                <c:pt idx="149">
                  <c:v>178</c:v>
                </c:pt>
                <c:pt idx="150">
                  <c:v>177.5</c:v>
                </c:pt>
                <c:pt idx="151">
                  <c:v>177.5</c:v>
                </c:pt>
                <c:pt idx="152">
                  <c:v>177.25</c:v>
                </c:pt>
                <c:pt idx="153">
                  <c:v>178</c:v>
                </c:pt>
                <c:pt idx="154">
                  <c:v>178</c:v>
                </c:pt>
                <c:pt idx="155">
                  <c:v>178.5</c:v>
                </c:pt>
                <c:pt idx="156">
                  <c:v>178.5</c:v>
                </c:pt>
                <c:pt idx="157">
                  <c:v>179.5</c:v>
                </c:pt>
                <c:pt idx="158">
                  <c:v>179.5</c:v>
                </c:pt>
                <c:pt idx="159">
                  <c:v>179.75</c:v>
                </c:pt>
                <c:pt idx="160">
                  <c:v>179.75</c:v>
                </c:pt>
                <c:pt idx="161">
                  <c:v>180.25</c:v>
                </c:pt>
                <c:pt idx="162">
                  <c:v>180.25</c:v>
                </c:pt>
                <c:pt idx="163">
                  <c:v>180.5</c:v>
                </c:pt>
                <c:pt idx="164">
                  <c:v>180.5</c:v>
                </c:pt>
                <c:pt idx="165">
                  <c:v>182.25</c:v>
                </c:pt>
                <c:pt idx="166">
                  <c:v>182.25</c:v>
                </c:pt>
                <c:pt idx="167">
                  <c:v>182.5</c:v>
                </c:pt>
                <c:pt idx="168">
                  <c:v>183</c:v>
                </c:pt>
                <c:pt idx="169">
                  <c:v>181.75</c:v>
                </c:pt>
                <c:pt idx="170">
                  <c:v>181.75</c:v>
                </c:pt>
                <c:pt idx="171">
                  <c:v>181.75</c:v>
                </c:pt>
                <c:pt idx="172">
                  <c:v>180.75</c:v>
                </c:pt>
                <c:pt idx="173">
                  <c:v>180</c:v>
                </c:pt>
                <c:pt idx="174">
                  <c:v>179.5</c:v>
                </c:pt>
                <c:pt idx="175">
                  <c:v>178.75</c:v>
                </c:pt>
                <c:pt idx="176">
                  <c:v>178.25</c:v>
                </c:pt>
                <c:pt idx="177">
                  <c:v>176.75</c:v>
                </c:pt>
                <c:pt idx="178">
                  <c:v>175.25</c:v>
                </c:pt>
                <c:pt idx="179">
                  <c:v>174</c:v>
                </c:pt>
                <c:pt idx="180">
                  <c:v>173.5</c:v>
                </c:pt>
                <c:pt idx="181">
                  <c:v>172</c:v>
                </c:pt>
                <c:pt idx="182">
                  <c:v>171.75</c:v>
                </c:pt>
                <c:pt idx="183">
                  <c:v>170.75</c:v>
                </c:pt>
                <c:pt idx="184">
                  <c:v>170.75</c:v>
                </c:pt>
                <c:pt idx="185">
                  <c:v>170</c:v>
                </c:pt>
                <c:pt idx="186">
                  <c:v>169.5</c:v>
                </c:pt>
                <c:pt idx="187">
                  <c:v>169.5</c:v>
                </c:pt>
                <c:pt idx="188">
                  <c:v>169.5</c:v>
                </c:pt>
                <c:pt idx="189">
                  <c:v>169.5</c:v>
                </c:pt>
                <c:pt idx="190">
                  <c:v>167</c:v>
                </c:pt>
                <c:pt idx="191">
                  <c:v>165.25</c:v>
                </c:pt>
                <c:pt idx="192">
                  <c:v>161.25</c:v>
                </c:pt>
                <c:pt idx="193">
                  <c:v>160</c:v>
                </c:pt>
                <c:pt idx="194">
                  <c:v>157.25</c:v>
                </c:pt>
                <c:pt idx="195">
                  <c:v>152.25</c:v>
                </c:pt>
                <c:pt idx="196">
                  <c:v>150</c:v>
                </c:pt>
                <c:pt idx="197">
                  <c:v>147</c:v>
                </c:pt>
                <c:pt idx="198">
                  <c:v>145</c:v>
                </c:pt>
                <c:pt idx="199">
                  <c:v>144</c:v>
                </c:pt>
                <c:pt idx="200">
                  <c:v>138.5</c:v>
                </c:pt>
                <c:pt idx="201">
                  <c:v>128.5</c:v>
                </c:pt>
                <c:pt idx="202">
                  <c:v>120</c:v>
                </c:pt>
                <c:pt idx="203">
                  <c:v>116.75</c:v>
                </c:pt>
                <c:pt idx="204">
                  <c:v>118.75</c:v>
                </c:pt>
                <c:pt idx="205">
                  <c:v>120</c:v>
                </c:pt>
                <c:pt idx="206">
                  <c:v>120.75</c:v>
                </c:pt>
                <c:pt idx="207">
                  <c:v>124</c:v>
                </c:pt>
                <c:pt idx="208">
                  <c:v>126.5</c:v>
                </c:pt>
                <c:pt idx="209">
                  <c:v>131</c:v>
                </c:pt>
                <c:pt idx="210">
                  <c:v>133</c:v>
                </c:pt>
                <c:pt idx="211">
                  <c:v>137.5</c:v>
                </c:pt>
                <c:pt idx="212">
                  <c:v>137.5</c:v>
                </c:pt>
                <c:pt idx="213">
                  <c:v>140</c:v>
                </c:pt>
                <c:pt idx="214">
                  <c:v>147.5</c:v>
                </c:pt>
                <c:pt idx="215">
                  <c:v>148.5</c:v>
                </c:pt>
                <c:pt idx="216">
                  <c:v>148</c:v>
                </c:pt>
                <c:pt idx="217">
                  <c:v>146.5</c:v>
                </c:pt>
                <c:pt idx="218">
                  <c:v>145.5</c:v>
                </c:pt>
                <c:pt idx="219">
                  <c:v>141.25</c:v>
                </c:pt>
                <c:pt idx="220">
                  <c:v>133.5</c:v>
                </c:pt>
                <c:pt idx="221">
                  <c:v>133.5</c:v>
                </c:pt>
                <c:pt idx="222">
                  <c:v>135</c:v>
                </c:pt>
                <c:pt idx="223">
                  <c:v>136</c:v>
                </c:pt>
                <c:pt idx="224">
                  <c:v>141</c:v>
                </c:pt>
                <c:pt idx="225">
                  <c:v>141</c:v>
                </c:pt>
                <c:pt idx="226">
                  <c:v>141.5</c:v>
                </c:pt>
                <c:pt idx="227">
                  <c:v>141.5</c:v>
                </c:pt>
                <c:pt idx="228">
                  <c:v>141.25</c:v>
                </c:pt>
                <c:pt idx="229">
                  <c:v>140.75</c:v>
                </c:pt>
                <c:pt idx="230">
                  <c:v>139.25</c:v>
                </c:pt>
                <c:pt idx="231">
                  <c:v>137.75</c:v>
                </c:pt>
                <c:pt idx="232">
                  <c:v>135.75</c:v>
                </c:pt>
                <c:pt idx="233">
                  <c:v>135.25</c:v>
                </c:pt>
                <c:pt idx="234">
                  <c:v>133.5</c:v>
                </c:pt>
                <c:pt idx="235">
                  <c:v>134</c:v>
                </c:pt>
                <c:pt idx="236">
                  <c:v>136</c:v>
                </c:pt>
                <c:pt idx="237">
                  <c:v>136.75</c:v>
                </c:pt>
                <c:pt idx="238">
                  <c:v>137</c:v>
                </c:pt>
                <c:pt idx="239">
                  <c:v>137</c:v>
                </c:pt>
                <c:pt idx="240">
                  <c:v>139</c:v>
                </c:pt>
                <c:pt idx="241">
                  <c:v>139</c:v>
                </c:pt>
                <c:pt idx="242">
                  <c:v>140</c:v>
                </c:pt>
                <c:pt idx="243">
                  <c:v>141.5</c:v>
                </c:pt>
                <c:pt idx="244">
                  <c:v>142</c:v>
                </c:pt>
                <c:pt idx="245">
                  <c:v>143</c:v>
                </c:pt>
                <c:pt idx="246">
                  <c:v>143.5</c:v>
                </c:pt>
                <c:pt idx="247">
                  <c:v>143.5</c:v>
                </c:pt>
                <c:pt idx="248">
                  <c:v>142.5</c:v>
                </c:pt>
                <c:pt idx="249">
                  <c:v>141.5</c:v>
                </c:pt>
                <c:pt idx="250">
                  <c:v>141</c:v>
                </c:pt>
                <c:pt idx="251">
                  <c:v>140.75</c:v>
                </c:pt>
                <c:pt idx="252">
                  <c:v>140.75</c:v>
                </c:pt>
                <c:pt idx="253">
                  <c:v>140.75</c:v>
                </c:pt>
                <c:pt idx="254">
                  <c:v>140.75</c:v>
                </c:pt>
                <c:pt idx="255">
                  <c:v>140.75</c:v>
                </c:pt>
                <c:pt idx="256">
                  <c:v>140.75</c:v>
                </c:pt>
                <c:pt idx="257">
                  <c:v>141</c:v>
                </c:pt>
                <c:pt idx="258">
                  <c:v>141.5</c:v>
                </c:pt>
                <c:pt idx="259">
                  <c:v>144</c:v>
                </c:pt>
                <c:pt idx="260">
                  <c:v>144.5</c:v>
                </c:pt>
                <c:pt idx="261">
                  <c:v>144.5</c:v>
                </c:pt>
                <c:pt idx="262">
                  <c:v>145</c:v>
                </c:pt>
                <c:pt idx="263">
                  <c:v>146.5</c:v>
                </c:pt>
                <c:pt idx="264">
                  <c:v>146.5</c:v>
                </c:pt>
                <c:pt idx="265">
                  <c:v>144.5</c:v>
                </c:pt>
                <c:pt idx="266">
                  <c:v>144.25</c:v>
                </c:pt>
                <c:pt idx="267">
                  <c:v>143.5</c:v>
                </c:pt>
                <c:pt idx="268">
                  <c:v>142.5</c:v>
                </c:pt>
                <c:pt idx="269">
                  <c:v>140.5</c:v>
                </c:pt>
                <c:pt idx="270">
                  <c:v>139</c:v>
                </c:pt>
                <c:pt idx="271">
                  <c:v>138</c:v>
                </c:pt>
                <c:pt idx="272">
                  <c:v>138.5</c:v>
                </c:pt>
                <c:pt idx="273">
                  <c:v>138.5</c:v>
                </c:pt>
                <c:pt idx="274">
                  <c:v>140.5</c:v>
                </c:pt>
                <c:pt idx="275">
                  <c:v>140.5</c:v>
                </c:pt>
                <c:pt idx="276">
                  <c:v>143</c:v>
                </c:pt>
                <c:pt idx="277">
                  <c:v>144</c:v>
                </c:pt>
                <c:pt idx="278">
                  <c:v>144.5</c:v>
                </c:pt>
                <c:pt idx="279">
                  <c:v>144.5</c:v>
                </c:pt>
                <c:pt idx="280">
                  <c:v>144.5</c:v>
                </c:pt>
                <c:pt idx="281">
                  <c:v>144.5</c:v>
                </c:pt>
                <c:pt idx="282">
                  <c:v>144.75</c:v>
                </c:pt>
                <c:pt idx="283">
                  <c:v>144.5</c:v>
                </c:pt>
                <c:pt idx="284">
                  <c:v>144</c:v>
                </c:pt>
                <c:pt idx="285">
                  <c:v>145.25</c:v>
                </c:pt>
                <c:pt idx="286">
                  <c:v>145.25</c:v>
                </c:pt>
                <c:pt idx="287">
                  <c:v>146.25</c:v>
                </c:pt>
                <c:pt idx="288">
                  <c:v>146.75</c:v>
                </c:pt>
                <c:pt idx="289">
                  <c:v>146.75</c:v>
                </c:pt>
                <c:pt idx="290">
                  <c:v>147.25</c:v>
                </c:pt>
                <c:pt idx="291">
                  <c:v>147.25</c:v>
                </c:pt>
                <c:pt idx="292">
                  <c:v>148</c:v>
                </c:pt>
                <c:pt idx="293">
                  <c:v>149.75</c:v>
                </c:pt>
                <c:pt idx="294">
                  <c:v>149.75</c:v>
                </c:pt>
                <c:pt idx="295">
                  <c:v>149.75</c:v>
                </c:pt>
                <c:pt idx="296">
                  <c:v>151.25</c:v>
                </c:pt>
                <c:pt idx="297">
                  <c:v>151.25</c:v>
                </c:pt>
                <c:pt idx="298">
                  <c:v>151</c:v>
                </c:pt>
                <c:pt idx="299">
                  <c:v>151</c:v>
                </c:pt>
                <c:pt idx="300">
                  <c:v>150</c:v>
                </c:pt>
                <c:pt idx="301">
                  <c:v>150.5</c:v>
                </c:pt>
                <c:pt idx="302">
                  <c:v>150.25</c:v>
                </c:pt>
                <c:pt idx="303">
                  <c:v>149.5</c:v>
                </c:pt>
                <c:pt idx="304">
                  <c:v>148</c:v>
                </c:pt>
                <c:pt idx="305">
                  <c:v>148</c:v>
                </c:pt>
                <c:pt idx="306">
                  <c:v>147</c:v>
                </c:pt>
                <c:pt idx="307">
                  <c:v>148.25</c:v>
                </c:pt>
                <c:pt idx="308">
                  <c:v>148.25</c:v>
                </c:pt>
                <c:pt idx="309">
                  <c:v>148</c:v>
                </c:pt>
                <c:pt idx="310">
                  <c:v>147.25</c:v>
                </c:pt>
                <c:pt idx="311">
                  <c:v>145.25</c:v>
                </c:pt>
                <c:pt idx="312">
                  <c:v>145</c:v>
                </c:pt>
                <c:pt idx="313">
                  <c:v>145</c:v>
                </c:pt>
                <c:pt idx="314">
                  <c:v>144</c:v>
                </c:pt>
                <c:pt idx="315">
                  <c:v>142</c:v>
                </c:pt>
                <c:pt idx="316">
                  <c:v>139.25</c:v>
                </c:pt>
                <c:pt idx="317">
                  <c:v>138.75</c:v>
                </c:pt>
                <c:pt idx="318">
                  <c:v>137.25</c:v>
                </c:pt>
                <c:pt idx="319">
                  <c:v>136.25</c:v>
                </c:pt>
                <c:pt idx="320">
                  <c:v>135.25</c:v>
                </c:pt>
                <c:pt idx="321">
                  <c:v>134.25</c:v>
                </c:pt>
                <c:pt idx="322">
                  <c:v>133.75</c:v>
                </c:pt>
                <c:pt idx="323">
                  <c:v>134</c:v>
                </c:pt>
                <c:pt idx="324">
                  <c:v>132.5</c:v>
                </c:pt>
                <c:pt idx="325">
                  <c:v>132.5</c:v>
                </c:pt>
                <c:pt idx="326">
                  <c:v>132.5</c:v>
                </c:pt>
                <c:pt idx="327">
                  <c:v>132.5</c:v>
                </c:pt>
                <c:pt idx="328">
                  <c:v>134.5</c:v>
                </c:pt>
                <c:pt idx="329">
                  <c:v>135</c:v>
                </c:pt>
                <c:pt idx="330">
                  <c:v>135.5</c:v>
                </c:pt>
                <c:pt idx="331">
                  <c:v>134</c:v>
                </c:pt>
                <c:pt idx="332">
                  <c:v>133</c:v>
                </c:pt>
                <c:pt idx="333">
                  <c:v>133</c:v>
                </c:pt>
                <c:pt idx="334">
                  <c:v>134</c:v>
                </c:pt>
                <c:pt idx="335">
                  <c:v>134.25</c:v>
                </c:pt>
                <c:pt idx="336">
                  <c:v>135.5</c:v>
                </c:pt>
                <c:pt idx="337">
                  <c:v>135.75</c:v>
                </c:pt>
                <c:pt idx="338">
                  <c:v>136.25</c:v>
                </c:pt>
                <c:pt idx="339">
                  <c:v>137</c:v>
                </c:pt>
                <c:pt idx="340">
                  <c:v>138</c:v>
                </c:pt>
                <c:pt idx="341">
                  <c:v>138.5</c:v>
                </c:pt>
                <c:pt idx="342">
                  <c:v>139.25</c:v>
                </c:pt>
                <c:pt idx="343">
                  <c:v>139.25</c:v>
                </c:pt>
                <c:pt idx="344">
                  <c:v>139.25</c:v>
                </c:pt>
                <c:pt idx="345">
                  <c:v>139</c:v>
                </c:pt>
                <c:pt idx="346">
                  <c:v>137.5</c:v>
                </c:pt>
                <c:pt idx="347">
                  <c:v>136.75</c:v>
                </c:pt>
                <c:pt idx="348">
                  <c:v>136.25</c:v>
                </c:pt>
                <c:pt idx="349">
                  <c:v>135.25</c:v>
                </c:pt>
                <c:pt idx="350">
                  <c:v>135.25</c:v>
                </c:pt>
                <c:pt idx="351">
                  <c:v>137.75</c:v>
                </c:pt>
                <c:pt idx="352">
                  <c:v>137.75</c:v>
                </c:pt>
                <c:pt idx="353">
                  <c:v>136.5</c:v>
                </c:pt>
                <c:pt idx="354">
                  <c:v>136.5</c:v>
                </c:pt>
                <c:pt idx="355">
                  <c:v>136</c:v>
                </c:pt>
                <c:pt idx="356">
                  <c:v>135</c:v>
                </c:pt>
                <c:pt idx="357">
                  <c:v>134.5</c:v>
                </c:pt>
                <c:pt idx="358">
                  <c:v>134</c:v>
                </c:pt>
                <c:pt idx="359">
                  <c:v>131.5</c:v>
                </c:pt>
                <c:pt idx="360">
                  <c:v>130</c:v>
                </c:pt>
                <c:pt idx="361">
                  <c:v>128.5</c:v>
                </c:pt>
                <c:pt idx="362">
                  <c:v>126.75</c:v>
                </c:pt>
                <c:pt idx="363">
                  <c:v>125.25</c:v>
                </c:pt>
                <c:pt idx="364">
                  <c:v>123.25</c:v>
                </c:pt>
                <c:pt idx="365">
                  <c:v>121.5</c:v>
                </c:pt>
                <c:pt idx="366">
                  <c:v>119.75</c:v>
                </c:pt>
                <c:pt idx="367">
                  <c:v>119</c:v>
                </c:pt>
                <c:pt idx="368">
                  <c:v>118</c:v>
                </c:pt>
                <c:pt idx="369">
                  <c:v>117.5</c:v>
                </c:pt>
                <c:pt idx="370">
                  <c:v>117.5</c:v>
                </c:pt>
                <c:pt idx="371">
                  <c:v>117.5</c:v>
                </c:pt>
                <c:pt idx="372">
                  <c:v>117.25</c:v>
                </c:pt>
                <c:pt idx="373">
                  <c:v>117.25</c:v>
                </c:pt>
                <c:pt idx="374">
                  <c:v>117.75</c:v>
                </c:pt>
                <c:pt idx="375">
                  <c:v>117.75</c:v>
                </c:pt>
                <c:pt idx="376">
                  <c:v>117</c:v>
                </c:pt>
                <c:pt idx="377">
                  <c:v>117</c:v>
                </c:pt>
                <c:pt idx="378">
                  <c:v>115</c:v>
                </c:pt>
                <c:pt idx="379">
                  <c:v>114.5</c:v>
                </c:pt>
                <c:pt idx="380">
                  <c:v>114</c:v>
                </c:pt>
                <c:pt idx="381">
                  <c:v>113.5</c:v>
                </c:pt>
                <c:pt idx="382">
                  <c:v>113.75</c:v>
                </c:pt>
                <c:pt idx="383">
                  <c:v>111.75</c:v>
                </c:pt>
                <c:pt idx="384">
                  <c:v>111.75</c:v>
                </c:pt>
                <c:pt idx="385">
                  <c:v>108.75</c:v>
                </c:pt>
                <c:pt idx="386">
                  <c:v>105.75</c:v>
                </c:pt>
                <c:pt idx="387">
                  <c:v>103</c:v>
                </c:pt>
                <c:pt idx="388">
                  <c:v>101.5</c:v>
                </c:pt>
                <c:pt idx="389">
                  <c:v>97.5</c:v>
                </c:pt>
                <c:pt idx="390">
                  <c:v>95.5</c:v>
                </c:pt>
                <c:pt idx="391">
                  <c:v>92.5</c:v>
                </c:pt>
                <c:pt idx="392">
                  <c:v>90.75</c:v>
                </c:pt>
                <c:pt idx="393">
                  <c:v>90.5</c:v>
                </c:pt>
                <c:pt idx="394">
                  <c:v>89</c:v>
                </c:pt>
                <c:pt idx="395">
                  <c:v>88.75</c:v>
                </c:pt>
                <c:pt idx="396">
                  <c:v>97</c:v>
                </c:pt>
                <c:pt idx="397">
                  <c:v>101.75</c:v>
                </c:pt>
                <c:pt idx="398">
                  <c:v>99.25</c:v>
                </c:pt>
                <c:pt idx="399">
                  <c:v>97.75</c:v>
                </c:pt>
                <c:pt idx="400">
                  <c:v>105.25</c:v>
                </c:pt>
                <c:pt idx="401">
                  <c:v>106.5</c:v>
                </c:pt>
                <c:pt idx="402">
                  <c:v>111</c:v>
                </c:pt>
                <c:pt idx="403">
                  <c:v>114</c:v>
                </c:pt>
                <c:pt idx="404">
                  <c:v>109.75</c:v>
                </c:pt>
                <c:pt idx="405">
                  <c:v>106.25</c:v>
                </c:pt>
                <c:pt idx="406">
                  <c:v>104.25</c:v>
                </c:pt>
                <c:pt idx="407">
                  <c:v>105.5</c:v>
                </c:pt>
                <c:pt idx="408">
                  <c:v>106</c:v>
                </c:pt>
                <c:pt idx="409">
                  <c:v>106</c:v>
                </c:pt>
                <c:pt idx="410">
                  <c:v>106.5</c:v>
                </c:pt>
                <c:pt idx="411">
                  <c:v>106.5</c:v>
                </c:pt>
                <c:pt idx="412">
                  <c:v>106.5</c:v>
                </c:pt>
                <c:pt idx="413">
                  <c:v>107</c:v>
                </c:pt>
                <c:pt idx="414">
                  <c:v>107</c:v>
                </c:pt>
                <c:pt idx="415">
                  <c:v>107</c:v>
                </c:pt>
                <c:pt idx="416">
                  <c:v>112.5</c:v>
                </c:pt>
                <c:pt idx="417">
                  <c:v>120.25</c:v>
                </c:pt>
                <c:pt idx="418">
                  <c:v>118.75</c:v>
                </c:pt>
                <c:pt idx="419">
                  <c:v>116</c:v>
                </c:pt>
                <c:pt idx="420">
                  <c:v>114.75</c:v>
                </c:pt>
                <c:pt idx="421">
                  <c:v>114.75</c:v>
                </c:pt>
                <c:pt idx="422">
                  <c:v>116.5</c:v>
                </c:pt>
                <c:pt idx="423">
                  <c:v>117</c:v>
                </c:pt>
                <c:pt idx="424">
                  <c:v>117.5</c:v>
                </c:pt>
                <c:pt idx="425">
                  <c:v>118.5</c:v>
                </c:pt>
                <c:pt idx="426">
                  <c:v>120</c:v>
                </c:pt>
                <c:pt idx="427">
                  <c:v>120</c:v>
                </c:pt>
                <c:pt idx="428">
                  <c:v>120.5</c:v>
                </c:pt>
                <c:pt idx="429">
                  <c:v>120.5</c:v>
                </c:pt>
                <c:pt idx="430">
                  <c:v>121</c:v>
                </c:pt>
                <c:pt idx="431">
                  <c:v>121</c:v>
                </c:pt>
                <c:pt idx="432">
                  <c:v>122</c:v>
                </c:pt>
                <c:pt idx="433">
                  <c:v>122</c:v>
                </c:pt>
                <c:pt idx="434">
                  <c:v>121.75</c:v>
                </c:pt>
                <c:pt idx="435">
                  <c:v>123</c:v>
                </c:pt>
                <c:pt idx="436">
                  <c:v>122.75</c:v>
                </c:pt>
                <c:pt idx="437">
                  <c:v>123.75</c:v>
                </c:pt>
                <c:pt idx="438">
                  <c:v>124.25</c:v>
                </c:pt>
                <c:pt idx="439">
                  <c:v>124.25</c:v>
                </c:pt>
                <c:pt idx="440">
                  <c:v>124</c:v>
                </c:pt>
                <c:pt idx="441">
                  <c:v>121.5</c:v>
                </c:pt>
                <c:pt idx="442">
                  <c:v>121</c:v>
                </c:pt>
                <c:pt idx="443">
                  <c:v>119.5</c:v>
                </c:pt>
                <c:pt idx="444">
                  <c:v>119</c:v>
                </c:pt>
                <c:pt idx="445">
                  <c:v>118.25</c:v>
                </c:pt>
                <c:pt idx="446">
                  <c:v>118</c:v>
                </c:pt>
                <c:pt idx="447">
                  <c:v>118</c:v>
                </c:pt>
                <c:pt idx="448">
                  <c:v>118.5</c:v>
                </c:pt>
                <c:pt idx="449">
                  <c:v>119.5</c:v>
                </c:pt>
                <c:pt idx="450">
                  <c:v>122</c:v>
                </c:pt>
                <c:pt idx="451">
                  <c:v>122.25</c:v>
                </c:pt>
                <c:pt idx="452">
                  <c:v>124.75</c:v>
                </c:pt>
                <c:pt idx="453">
                  <c:v>124.75</c:v>
                </c:pt>
                <c:pt idx="454">
                  <c:v>124.5</c:v>
                </c:pt>
                <c:pt idx="455">
                  <c:v>127.75</c:v>
                </c:pt>
                <c:pt idx="456">
                  <c:v>131</c:v>
                </c:pt>
                <c:pt idx="457">
                  <c:v>132.75</c:v>
                </c:pt>
                <c:pt idx="458">
                  <c:v>133.5</c:v>
                </c:pt>
                <c:pt idx="459">
                  <c:v>137.25</c:v>
                </c:pt>
                <c:pt idx="460">
                  <c:v>137.25</c:v>
                </c:pt>
                <c:pt idx="461">
                  <c:v>139.75</c:v>
                </c:pt>
                <c:pt idx="462">
                  <c:v>140.75</c:v>
                </c:pt>
                <c:pt idx="463">
                  <c:v>144.5</c:v>
                </c:pt>
                <c:pt idx="464">
                  <c:v>146.5</c:v>
                </c:pt>
                <c:pt idx="465">
                  <c:v>150.75</c:v>
                </c:pt>
                <c:pt idx="466">
                  <c:v>156.5</c:v>
                </c:pt>
                <c:pt idx="467">
                  <c:v>159</c:v>
                </c:pt>
                <c:pt idx="468">
                  <c:v>159.25</c:v>
                </c:pt>
                <c:pt idx="469">
                  <c:v>158.75</c:v>
                </c:pt>
                <c:pt idx="470">
                  <c:v>155.25</c:v>
                </c:pt>
                <c:pt idx="471">
                  <c:v>155.25</c:v>
                </c:pt>
                <c:pt idx="472">
                  <c:v>151.25</c:v>
                </c:pt>
                <c:pt idx="473">
                  <c:v>147</c:v>
                </c:pt>
                <c:pt idx="474">
                  <c:v>144.5</c:v>
                </c:pt>
                <c:pt idx="475">
                  <c:v>144.75</c:v>
                </c:pt>
                <c:pt idx="476">
                  <c:v>146.25</c:v>
                </c:pt>
                <c:pt idx="477">
                  <c:v>146.75</c:v>
                </c:pt>
                <c:pt idx="478">
                  <c:v>148</c:v>
                </c:pt>
                <c:pt idx="479">
                  <c:v>148.25</c:v>
                </c:pt>
                <c:pt idx="480">
                  <c:v>148</c:v>
                </c:pt>
                <c:pt idx="481">
                  <c:v>151</c:v>
                </c:pt>
                <c:pt idx="482">
                  <c:v>153</c:v>
                </c:pt>
                <c:pt idx="483">
                  <c:v>154</c:v>
                </c:pt>
                <c:pt idx="484">
                  <c:v>155</c:v>
                </c:pt>
                <c:pt idx="485">
                  <c:v>155.25</c:v>
                </c:pt>
                <c:pt idx="486">
                  <c:v>155.25</c:v>
                </c:pt>
                <c:pt idx="487">
                  <c:v>155.25</c:v>
                </c:pt>
                <c:pt idx="488">
                  <c:v>155.25</c:v>
                </c:pt>
                <c:pt idx="489">
                  <c:v>155.25</c:v>
                </c:pt>
                <c:pt idx="490">
                  <c:v>158</c:v>
                </c:pt>
                <c:pt idx="491">
                  <c:v>159</c:v>
                </c:pt>
                <c:pt idx="492">
                  <c:v>152.5</c:v>
                </c:pt>
                <c:pt idx="493">
                  <c:v>151.5</c:v>
                </c:pt>
                <c:pt idx="494">
                  <c:v>151.5</c:v>
                </c:pt>
                <c:pt idx="495">
                  <c:v>150.5</c:v>
                </c:pt>
                <c:pt idx="496">
                  <c:v>150</c:v>
                </c:pt>
                <c:pt idx="497">
                  <c:v>146.5</c:v>
                </c:pt>
                <c:pt idx="498">
                  <c:v>146.25</c:v>
                </c:pt>
                <c:pt idx="499">
                  <c:v>147</c:v>
                </c:pt>
                <c:pt idx="500">
                  <c:v>147</c:v>
                </c:pt>
                <c:pt idx="501">
                  <c:v>146.25</c:v>
                </c:pt>
                <c:pt idx="502">
                  <c:v>145.5</c:v>
                </c:pt>
                <c:pt idx="503">
                  <c:v>139.75</c:v>
                </c:pt>
                <c:pt idx="504">
                  <c:v>133.75</c:v>
                </c:pt>
                <c:pt idx="505">
                  <c:v>134.25</c:v>
                </c:pt>
                <c:pt idx="506">
                  <c:v>134</c:v>
                </c:pt>
                <c:pt idx="507">
                  <c:v>133.25</c:v>
                </c:pt>
                <c:pt idx="508">
                  <c:v>134.75</c:v>
                </c:pt>
                <c:pt idx="509">
                  <c:v>136</c:v>
                </c:pt>
                <c:pt idx="510">
                  <c:v>137.25</c:v>
                </c:pt>
                <c:pt idx="511">
                  <c:v>138</c:v>
                </c:pt>
                <c:pt idx="512">
                  <c:v>137</c:v>
                </c:pt>
                <c:pt idx="513">
                  <c:v>136</c:v>
                </c:pt>
                <c:pt idx="514">
                  <c:v>136</c:v>
                </c:pt>
                <c:pt idx="515">
                  <c:v>136</c:v>
                </c:pt>
                <c:pt idx="516">
                  <c:v>138.25</c:v>
                </c:pt>
                <c:pt idx="517">
                  <c:v>139.5</c:v>
                </c:pt>
                <c:pt idx="518">
                  <c:v>142</c:v>
                </c:pt>
                <c:pt idx="519">
                  <c:v>142</c:v>
                </c:pt>
                <c:pt idx="520">
                  <c:v>141</c:v>
                </c:pt>
                <c:pt idx="521">
                  <c:v>139.25</c:v>
                </c:pt>
                <c:pt idx="522">
                  <c:v>138</c:v>
                </c:pt>
                <c:pt idx="523">
                  <c:v>137.75</c:v>
                </c:pt>
                <c:pt idx="524">
                  <c:v>137.5</c:v>
                </c:pt>
                <c:pt idx="525">
                  <c:v>136.5</c:v>
                </c:pt>
                <c:pt idx="526">
                  <c:v>135.75</c:v>
                </c:pt>
                <c:pt idx="527">
                  <c:v>135.75</c:v>
                </c:pt>
                <c:pt idx="528">
                  <c:v>134.5</c:v>
                </c:pt>
                <c:pt idx="529">
                  <c:v>134</c:v>
                </c:pt>
                <c:pt idx="530">
                  <c:v>128.5</c:v>
                </c:pt>
                <c:pt idx="531">
                  <c:v>128.75</c:v>
                </c:pt>
                <c:pt idx="532">
                  <c:v>131</c:v>
                </c:pt>
                <c:pt idx="533">
                  <c:v>131</c:v>
                </c:pt>
                <c:pt idx="534">
                  <c:v>130.75</c:v>
                </c:pt>
                <c:pt idx="535">
                  <c:v>130</c:v>
                </c:pt>
                <c:pt idx="536">
                  <c:v>123.5</c:v>
                </c:pt>
                <c:pt idx="537">
                  <c:v>123.5</c:v>
                </c:pt>
                <c:pt idx="538">
                  <c:v>124.75</c:v>
                </c:pt>
                <c:pt idx="539">
                  <c:v>124.75</c:v>
                </c:pt>
                <c:pt idx="540">
                  <c:v>118.75</c:v>
                </c:pt>
                <c:pt idx="541">
                  <c:v>111.5</c:v>
                </c:pt>
                <c:pt idx="542">
                  <c:v>109.75</c:v>
                </c:pt>
                <c:pt idx="543">
                  <c:v>116</c:v>
                </c:pt>
                <c:pt idx="544">
                  <c:v>112.25</c:v>
                </c:pt>
                <c:pt idx="545">
                  <c:v>110.75</c:v>
                </c:pt>
                <c:pt idx="546">
                  <c:v>110.75</c:v>
                </c:pt>
                <c:pt idx="547">
                  <c:v>110.75</c:v>
                </c:pt>
                <c:pt idx="548">
                  <c:v>113.75</c:v>
                </c:pt>
                <c:pt idx="549">
                  <c:v>115.75</c:v>
                </c:pt>
                <c:pt idx="550">
                  <c:v>120</c:v>
                </c:pt>
                <c:pt idx="551">
                  <c:v>118.75</c:v>
                </c:pt>
                <c:pt idx="552">
                  <c:v>115.5</c:v>
                </c:pt>
                <c:pt idx="553">
                  <c:v>113.75</c:v>
                </c:pt>
                <c:pt idx="554">
                  <c:v>115.5</c:v>
                </c:pt>
                <c:pt idx="555">
                  <c:v>116.25</c:v>
                </c:pt>
                <c:pt idx="556">
                  <c:v>116.75</c:v>
                </c:pt>
                <c:pt idx="557">
                  <c:v>118.75</c:v>
                </c:pt>
                <c:pt idx="558">
                  <c:v>120.75</c:v>
                </c:pt>
                <c:pt idx="559">
                  <c:v>124</c:v>
                </c:pt>
                <c:pt idx="560">
                  <c:v>126.5</c:v>
                </c:pt>
                <c:pt idx="561">
                  <c:v>128</c:v>
                </c:pt>
                <c:pt idx="562">
                  <c:v>129</c:v>
                </c:pt>
                <c:pt idx="563">
                  <c:v>129.25</c:v>
                </c:pt>
                <c:pt idx="564">
                  <c:v>129.5</c:v>
                </c:pt>
                <c:pt idx="565">
                  <c:v>132</c:v>
                </c:pt>
                <c:pt idx="566">
                  <c:v>131.5</c:v>
                </c:pt>
                <c:pt idx="567">
                  <c:v>131.5</c:v>
                </c:pt>
                <c:pt idx="568">
                  <c:v>131</c:v>
                </c:pt>
                <c:pt idx="569">
                  <c:v>130.5</c:v>
                </c:pt>
                <c:pt idx="570">
                  <c:v>130</c:v>
                </c:pt>
                <c:pt idx="571">
                  <c:v>129.75</c:v>
                </c:pt>
                <c:pt idx="572">
                  <c:v>140</c:v>
                </c:pt>
                <c:pt idx="573">
                  <c:v>140.5</c:v>
                </c:pt>
                <c:pt idx="574">
                  <c:v>137.9</c:v>
                </c:pt>
                <c:pt idx="575">
                  <c:v>137</c:v>
                </c:pt>
                <c:pt idx="576">
                  <c:v>136.5</c:v>
                </c:pt>
                <c:pt idx="577">
                  <c:v>139</c:v>
                </c:pt>
                <c:pt idx="578">
                  <c:v>138.5</c:v>
                </c:pt>
                <c:pt idx="579">
                  <c:v>137</c:v>
                </c:pt>
                <c:pt idx="580">
                  <c:v>136</c:v>
                </c:pt>
                <c:pt idx="581">
                  <c:v>135.75</c:v>
                </c:pt>
                <c:pt idx="582">
                  <c:v>135.25</c:v>
                </c:pt>
                <c:pt idx="583">
                  <c:v>135.75</c:v>
                </c:pt>
                <c:pt idx="584">
                  <c:v>130.5</c:v>
                </c:pt>
                <c:pt idx="585">
                  <c:v>130.25</c:v>
                </c:pt>
                <c:pt idx="586">
                  <c:v>130.75</c:v>
                </c:pt>
                <c:pt idx="587">
                  <c:v>133.5</c:v>
                </c:pt>
                <c:pt idx="588">
                  <c:v>134</c:v>
                </c:pt>
                <c:pt idx="589">
                  <c:v>134</c:v>
                </c:pt>
                <c:pt idx="590">
                  <c:v>134</c:v>
                </c:pt>
                <c:pt idx="591">
                  <c:v>135</c:v>
                </c:pt>
                <c:pt idx="592">
                  <c:v>135.5</c:v>
                </c:pt>
                <c:pt idx="593">
                  <c:v>134.75</c:v>
                </c:pt>
                <c:pt idx="594">
                  <c:v>133.75</c:v>
                </c:pt>
                <c:pt idx="595">
                  <c:v>133.25</c:v>
                </c:pt>
                <c:pt idx="596">
                  <c:v>132.5</c:v>
                </c:pt>
                <c:pt idx="597">
                  <c:v>131.75</c:v>
                </c:pt>
                <c:pt idx="598">
                  <c:v>130.75</c:v>
                </c:pt>
                <c:pt idx="599">
                  <c:v>129.75</c:v>
                </c:pt>
                <c:pt idx="600">
                  <c:v>130.75</c:v>
                </c:pt>
                <c:pt idx="601">
                  <c:v>132.25</c:v>
                </c:pt>
                <c:pt idx="602">
                  <c:v>135</c:v>
                </c:pt>
                <c:pt idx="603">
                  <c:v>135</c:v>
                </c:pt>
                <c:pt idx="604">
                  <c:v>135.75</c:v>
                </c:pt>
                <c:pt idx="605">
                  <c:v>136.75</c:v>
                </c:pt>
                <c:pt idx="606">
                  <c:v>136.75</c:v>
                </c:pt>
                <c:pt idx="607">
                  <c:v>135.5</c:v>
                </c:pt>
                <c:pt idx="608">
                  <c:v>135.75</c:v>
                </c:pt>
                <c:pt idx="609">
                  <c:v>135.75</c:v>
                </c:pt>
                <c:pt idx="610">
                  <c:v>136.25</c:v>
                </c:pt>
                <c:pt idx="611">
                  <c:v>136.75</c:v>
                </c:pt>
                <c:pt idx="612">
                  <c:v>136.75</c:v>
                </c:pt>
                <c:pt idx="613">
                  <c:v>135.5</c:v>
                </c:pt>
                <c:pt idx="614">
                  <c:v>135.5</c:v>
                </c:pt>
                <c:pt idx="615">
                  <c:v>135.75</c:v>
                </c:pt>
                <c:pt idx="616">
                  <c:v>135.5</c:v>
                </c:pt>
                <c:pt idx="617">
                  <c:v>136</c:v>
                </c:pt>
                <c:pt idx="618">
                  <c:v>136</c:v>
                </c:pt>
                <c:pt idx="619">
                  <c:v>136</c:v>
                </c:pt>
                <c:pt idx="620">
                  <c:v>136</c:v>
                </c:pt>
                <c:pt idx="621">
                  <c:v>136.5</c:v>
                </c:pt>
                <c:pt idx="622">
                  <c:v>138</c:v>
                </c:pt>
                <c:pt idx="623">
                  <c:v>140</c:v>
                </c:pt>
                <c:pt idx="624">
                  <c:v>140</c:v>
                </c:pt>
                <c:pt idx="625">
                  <c:v>139</c:v>
                </c:pt>
                <c:pt idx="626">
                  <c:v>138.75</c:v>
                </c:pt>
                <c:pt idx="627">
                  <c:v>139.25</c:v>
                </c:pt>
                <c:pt idx="628">
                  <c:v>138.25</c:v>
                </c:pt>
                <c:pt idx="629">
                  <c:v>137.25</c:v>
                </c:pt>
                <c:pt idx="630">
                  <c:v>135.25</c:v>
                </c:pt>
                <c:pt idx="631">
                  <c:v>134.75</c:v>
                </c:pt>
                <c:pt idx="632">
                  <c:v>133.25</c:v>
                </c:pt>
                <c:pt idx="633">
                  <c:v>133.25</c:v>
                </c:pt>
                <c:pt idx="634">
                  <c:v>133</c:v>
                </c:pt>
                <c:pt idx="635">
                  <c:v>133.25</c:v>
                </c:pt>
                <c:pt idx="636">
                  <c:v>134.75</c:v>
                </c:pt>
                <c:pt idx="637">
                  <c:v>134.5</c:v>
                </c:pt>
                <c:pt idx="638">
                  <c:v>134</c:v>
                </c:pt>
                <c:pt idx="639">
                  <c:v>133.75</c:v>
                </c:pt>
                <c:pt idx="640">
                  <c:v>132.5</c:v>
                </c:pt>
                <c:pt idx="641">
                  <c:v>132</c:v>
                </c:pt>
                <c:pt idx="642">
                  <c:v>131.25</c:v>
                </c:pt>
                <c:pt idx="643">
                  <c:v>131.25</c:v>
                </c:pt>
                <c:pt idx="644">
                  <c:v>131</c:v>
                </c:pt>
                <c:pt idx="645">
                  <c:v>130.75</c:v>
                </c:pt>
                <c:pt idx="646">
                  <c:v>129.25</c:v>
                </c:pt>
                <c:pt idx="647">
                  <c:v>128.25</c:v>
                </c:pt>
                <c:pt idx="648">
                  <c:v>127.75</c:v>
                </c:pt>
                <c:pt idx="649">
                  <c:v>126.25</c:v>
                </c:pt>
                <c:pt idx="650">
                  <c:v>123</c:v>
                </c:pt>
                <c:pt idx="651">
                  <c:v>122.75</c:v>
                </c:pt>
                <c:pt idx="652">
                  <c:v>124.5</c:v>
                </c:pt>
                <c:pt idx="653">
                  <c:v>124.75</c:v>
                </c:pt>
                <c:pt idx="654">
                  <c:v>124.25</c:v>
                </c:pt>
                <c:pt idx="655">
                  <c:v>123.5</c:v>
                </c:pt>
                <c:pt idx="656">
                  <c:v>123</c:v>
                </c:pt>
                <c:pt idx="657">
                  <c:v>123</c:v>
                </c:pt>
                <c:pt idx="658">
                  <c:v>123</c:v>
                </c:pt>
                <c:pt idx="659">
                  <c:v>123</c:v>
                </c:pt>
                <c:pt idx="660">
                  <c:v>122.25</c:v>
                </c:pt>
                <c:pt idx="661">
                  <c:v>121.25</c:v>
                </c:pt>
                <c:pt idx="662">
                  <c:v>120.25</c:v>
                </c:pt>
                <c:pt idx="663">
                  <c:v>120</c:v>
                </c:pt>
                <c:pt idx="664">
                  <c:v>119.5</c:v>
                </c:pt>
                <c:pt idx="665">
                  <c:v>121</c:v>
                </c:pt>
                <c:pt idx="666">
                  <c:v>123</c:v>
                </c:pt>
                <c:pt idx="667">
                  <c:v>123.5</c:v>
                </c:pt>
                <c:pt idx="668">
                  <c:v>124.5</c:v>
                </c:pt>
                <c:pt idx="669">
                  <c:v>124.5</c:v>
                </c:pt>
                <c:pt idx="670">
                  <c:v>124.25</c:v>
                </c:pt>
                <c:pt idx="671">
                  <c:v>122.25</c:v>
                </c:pt>
                <c:pt idx="672">
                  <c:v>122</c:v>
                </c:pt>
                <c:pt idx="673">
                  <c:v>119</c:v>
                </c:pt>
                <c:pt idx="674">
                  <c:v>117.75</c:v>
                </c:pt>
                <c:pt idx="675">
                  <c:v>117.5</c:v>
                </c:pt>
                <c:pt idx="676">
                  <c:v>118.25</c:v>
                </c:pt>
                <c:pt idx="677">
                  <c:v>117</c:v>
                </c:pt>
                <c:pt idx="678">
                  <c:v>116</c:v>
                </c:pt>
                <c:pt idx="679">
                  <c:v>115</c:v>
                </c:pt>
                <c:pt idx="680">
                  <c:v>116</c:v>
                </c:pt>
                <c:pt idx="681">
                  <c:v>105</c:v>
                </c:pt>
                <c:pt idx="682">
                  <c:v>105.5</c:v>
                </c:pt>
                <c:pt idx="683">
                  <c:v>108.75</c:v>
                </c:pt>
                <c:pt idx="684">
                  <c:v>111.5</c:v>
                </c:pt>
                <c:pt idx="685">
                  <c:v>110.25</c:v>
                </c:pt>
                <c:pt idx="686">
                  <c:v>110.75</c:v>
                </c:pt>
                <c:pt idx="687">
                  <c:v>109.75</c:v>
                </c:pt>
                <c:pt idx="688">
                  <c:v>110.5</c:v>
                </c:pt>
                <c:pt idx="689">
                  <c:v>110.75</c:v>
                </c:pt>
                <c:pt idx="690">
                  <c:v>110.25</c:v>
                </c:pt>
                <c:pt idx="691">
                  <c:v>111.75</c:v>
                </c:pt>
                <c:pt idx="692">
                  <c:v>111.75</c:v>
                </c:pt>
                <c:pt idx="693">
                  <c:v>112.25</c:v>
                </c:pt>
                <c:pt idx="694">
                  <c:v>113.25</c:v>
                </c:pt>
                <c:pt idx="695">
                  <c:v>117.25</c:v>
                </c:pt>
                <c:pt idx="696">
                  <c:v>116.75</c:v>
                </c:pt>
                <c:pt idx="697">
                  <c:v>115.5</c:v>
                </c:pt>
                <c:pt idx="698">
                  <c:v>115</c:v>
                </c:pt>
                <c:pt idx="699">
                  <c:v>116</c:v>
                </c:pt>
                <c:pt idx="700">
                  <c:v>116.5</c:v>
                </c:pt>
                <c:pt idx="701">
                  <c:v>118.25</c:v>
                </c:pt>
                <c:pt idx="702">
                  <c:v>119</c:v>
                </c:pt>
                <c:pt idx="703">
                  <c:v>118</c:v>
                </c:pt>
                <c:pt idx="704">
                  <c:v>116.25</c:v>
                </c:pt>
                <c:pt idx="705">
                  <c:v>116.25</c:v>
                </c:pt>
                <c:pt idx="706">
                  <c:v>115.75</c:v>
                </c:pt>
                <c:pt idx="707">
                  <c:v>114.75</c:v>
                </c:pt>
                <c:pt idx="708">
                  <c:v>116.25</c:v>
                </c:pt>
                <c:pt idx="709">
                  <c:v>113.75</c:v>
                </c:pt>
                <c:pt idx="710">
                  <c:v>112</c:v>
                </c:pt>
                <c:pt idx="711">
                  <c:v>113.25</c:v>
                </c:pt>
                <c:pt idx="712">
                  <c:v>113.5</c:v>
                </c:pt>
                <c:pt idx="713">
                  <c:v>111</c:v>
                </c:pt>
                <c:pt idx="714">
                  <c:v>108.25</c:v>
                </c:pt>
                <c:pt idx="715">
                  <c:v>107.5</c:v>
                </c:pt>
                <c:pt idx="716">
                  <c:v>105.25</c:v>
                </c:pt>
                <c:pt idx="717">
                  <c:v>106</c:v>
                </c:pt>
                <c:pt idx="718">
                  <c:v>106</c:v>
                </c:pt>
                <c:pt idx="719">
                  <c:v>105</c:v>
                </c:pt>
                <c:pt idx="720">
                  <c:v>103</c:v>
                </c:pt>
                <c:pt idx="721">
                  <c:v>102.75</c:v>
                </c:pt>
                <c:pt idx="722">
                  <c:v>103.25</c:v>
                </c:pt>
                <c:pt idx="723">
                  <c:v>103.25</c:v>
                </c:pt>
                <c:pt idx="724">
                  <c:v>104</c:v>
                </c:pt>
                <c:pt idx="725">
                  <c:v>103.25</c:v>
                </c:pt>
                <c:pt idx="726">
                  <c:v>99.75</c:v>
                </c:pt>
                <c:pt idx="727">
                  <c:v>98.75</c:v>
                </c:pt>
                <c:pt idx="728">
                  <c:v>98</c:v>
                </c:pt>
                <c:pt idx="729">
                  <c:v>99</c:v>
                </c:pt>
                <c:pt idx="730">
                  <c:v>100.75</c:v>
                </c:pt>
                <c:pt idx="731">
                  <c:v>98.75</c:v>
                </c:pt>
                <c:pt idx="732">
                  <c:v>98.75</c:v>
                </c:pt>
                <c:pt idx="733">
                  <c:v>98.75</c:v>
                </c:pt>
                <c:pt idx="734">
                  <c:v>97.25</c:v>
                </c:pt>
                <c:pt idx="735">
                  <c:v>95.5</c:v>
                </c:pt>
                <c:pt idx="736">
                  <c:v>91.5</c:v>
                </c:pt>
                <c:pt idx="737">
                  <c:v>91.75</c:v>
                </c:pt>
                <c:pt idx="738">
                  <c:v>92.5</c:v>
                </c:pt>
                <c:pt idx="739">
                  <c:v>95</c:v>
                </c:pt>
                <c:pt idx="740">
                  <c:v>94.25</c:v>
                </c:pt>
                <c:pt idx="741">
                  <c:v>94.75</c:v>
                </c:pt>
                <c:pt idx="742">
                  <c:v>93.75</c:v>
                </c:pt>
                <c:pt idx="743">
                  <c:v>93.25</c:v>
                </c:pt>
                <c:pt idx="744">
                  <c:v>93.25</c:v>
                </c:pt>
                <c:pt idx="745">
                  <c:v>90.75</c:v>
                </c:pt>
                <c:pt idx="746">
                  <c:v>90.75</c:v>
                </c:pt>
                <c:pt idx="747">
                  <c:v>89</c:v>
                </c:pt>
                <c:pt idx="748">
                  <c:v>89.5</c:v>
                </c:pt>
                <c:pt idx="749">
                  <c:v>91</c:v>
                </c:pt>
                <c:pt idx="750">
                  <c:v>91.25</c:v>
                </c:pt>
                <c:pt idx="751">
                  <c:v>91.75</c:v>
                </c:pt>
                <c:pt idx="752">
                  <c:v>93.5</c:v>
                </c:pt>
                <c:pt idx="753">
                  <c:v>93.25</c:v>
                </c:pt>
                <c:pt idx="754">
                  <c:v>93.75</c:v>
                </c:pt>
                <c:pt idx="755">
                  <c:v>95.75</c:v>
                </c:pt>
                <c:pt idx="756">
                  <c:v>94</c:v>
                </c:pt>
                <c:pt idx="757">
                  <c:v>93.25</c:v>
                </c:pt>
                <c:pt idx="758">
                  <c:v>94</c:v>
                </c:pt>
                <c:pt idx="759">
                  <c:v>95.75</c:v>
                </c:pt>
                <c:pt idx="760">
                  <c:v>96.5</c:v>
                </c:pt>
                <c:pt idx="761">
                  <c:v>96</c:v>
                </c:pt>
                <c:pt idx="762">
                  <c:v>95.25</c:v>
                </c:pt>
                <c:pt idx="763">
                  <c:v>96</c:v>
                </c:pt>
                <c:pt idx="764">
                  <c:v>96</c:v>
                </c:pt>
                <c:pt idx="765">
                  <c:v>96.25</c:v>
                </c:pt>
                <c:pt idx="766">
                  <c:v>97</c:v>
                </c:pt>
                <c:pt idx="767">
                  <c:v>97.75</c:v>
                </c:pt>
                <c:pt idx="768">
                  <c:v>98</c:v>
                </c:pt>
                <c:pt idx="769">
                  <c:v>98.25</c:v>
                </c:pt>
                <c:pt idx="770">
                  <c:v>96.25</c:v>
                </c:pt>
                <c:pt idx="771">
                  <c:v>95.75</c:v>
                </c:pt>
                <c:pt idx="772">
                  <c:v>95</c:v>
                </c:pt>
                <c:pt idx="773">
                  <c:v>95</c:v>
                </c:pt>
                <c:pt idx="774">
                  <c:v>94</c:v>
                </c:pt>
                <c:pt idx="775">
                  <c:v>93</c:v>
                </c:pt>
                <c:pt idx="776">
                  <c:v>94</c:v>
                </c:pt>
                <c:pt idx="777">
                  <c:v>94</c:v>
                </c:pt>
                <c:pt idx="778">
                  <c:v>95.5</c:v>
                </c:pt>
                <c:pt idx="779">
                  <c:v>95.5</c:v>
                </c:pt>
                <c:pt idx="780">
                  <c:v>95.25</c:v>
                </c:pt>
                <c:pt idx="781">
                  <c:v>93.5</c:v>
                </c:pt>
                <c:pt idx="782">
                  <c:v>94.75</c:v>
                </c:pt>
                <c:pt idx="783">
                  <c:v>95.5</c:v>
                </c:pt>
                <c:pt idx="784">
                  <c:v>95.5</c:v>
                </c:pt>
                <c:pt idx="785">
                  <c:v>95.5</c:v>
                </c:pt>
                <c:pt idx="786">
                  <c:v>95</c:v>
                </c:pt>
                <c:pt idx="787">
                  <c:v>95</c:v>
                </c:pt>
                <c:pt idx="788">
                  <c:v>93.75</c:v>
                </c:pt>
                <c:pt idx="789">
                  <c:v>93.5</c:v>
                </c:pt>
                <c:pt idx="790">
                  <c:v>93.5</c:v>
                </c:pt>
                <c:pt idx="791">
                  <c:v>93.75</c:v>
                </c:pt>
                <c:pt idx="792">
                  <c:v>93.25</c:v>
                </c:pt>
                <c:pt idx="793">
                  <c:v>92.75</c:v>
                </c:pt>
                <c:pt idx="794">
                  <c:v>92.25</c:v>
                </c:pt>
                <c:pt idx="795">
                  <c:v>91.75</c:v>
                </c:pt>
                <c:pt idx="796">
                  <c:v>89.75</c:v>
                </c:pt>
                <c:pt idx="797">
                  <c:v>89.25</c:v>
                </c:pt>
                <c:pt idx="798">
                  <c:v>88.75</c:v>
                </c:pt>
                <c:pt idx="799">
                  <c:v>88</c:v>
                </c:pt>
                <c:pt idx="800">
                  <c:v>87.25</c:v>
                </c:pt>
                <c:pt idx="801">
                  <c:v>88</c:v>
                </c:pt>
                <c:pt idx="802">
                  <c:v>87</c:v>
                </c:pt>
                <c:pt idx="803">
                  <c:v>87</c:v>
                </c:pt>
                <c:pt idx="804">
                  <c:v>85.75</c:v>
                </c:pt>
                <c:pt idx="805">
                  <c:v>83.75</c:v>
                </c:pt>
                <c:pt idx="806">
                  <c:v>84</c:v>
                </c:pt>
                <c:pt idx="807">
                  <c:v>83.75</c:v>
                </c:pt>
                <c:pt idx="808">
                  <c:v>83.25</c:v>
                </c:pt>
                <c:pt idx="809">
                  <c:v>83</c:v>
                </c:pt>
                <c:pt idx="810">
                  <c:v>82.75</c:v>
                </c:pt>
                <c:pt idx="811">
                  <c:v>83.5</c:v>
                </c:pt>
                <c:pt idx="812">
                  <c:v>85.75</c:v>
                </c:pt>
                <c:pt idx="813">
                  <c:v>84.75</c:v>
                </c:pt>
                <c:pt idx="814">
                  <c:v>84.25</c:v>
                </c:pt>
                <c:pt idx="815">
                  <c:v>82.75</c:v>
                </c:pt>
                <c:pt idx="816">
                  <c:v>82</c:v>
                </c:pt>
                <c:pt idx="817">
                  <c:v>80.5</c:v>
                </c:pt>
                <c:pt idx="818">
                  <c:v>79.75</c:v>
                </c:pt>
                <c:pt idx="819">
                  <c:v>79.75</c:v>
                </c:pt>
                <c:pt idx="820">
                  <c:v>79.25</c:v>
                </c:pt>
                <c:pt idx="821">
                  <c:v>79.25</c:v>
                </c:pt>
                <c:pt idx="822">
                  <c:v>77.75</c:v>
                </c:pt>
                <c:pt idx="823">
                  <c:v>77.75</c:v>
                </c:pt>
                <c:pt idx="824">
                  <c:v>78.75</c:v>
                </c:pt>
                <c:pt idx="825">
                  <c:v>79.5</c:v>
                </c:pt>
                <c:pt idx="826">
                  <c:v>79.5</c:v>
                </c:pt>
                <c:pt idx="827">
                  <c:v>79.5</c:v>
                </c:pt>
                <c:pt idx="828">
                  <c:v>80.5</c:v>
                </c:pt>
                <c:pt idx="829">
                  <c:v>79.75</c:v>
                </c:pt>
                <c:pt idx="830">
                  <c:v>79.25</c:v>
                </c:pt>
                <c:pt idx="831">
                  <c:v>80.5</c:v>
                </c:pt>
                <c:pt idx="832">
                  <c:v>83.75</c:v>
                </c:pt>
                <c:pt idx="833">
                  <c:v>83.5</c:v>
                </c:pt>
                <c:pt idx="834">
                  <c:v>82.25</c:v>
                </c:pt>
                <c:pt idx="835">
                  <c:v>80.25</c:v>
                </c:pt>
                <c:pt idx="836">
                  <c:v>81</c:v>
                </c:pt>
                <c:pt idx="837">
                  <c:v>81.75</c:v>
                </c:pt>
                <c:pt idx="838">
                  <c:v>82</c:v>
                </c:pt>
                <c:pt idx="839">
                  <c:v>82</c:v>
                </c:pt>
                <c:pt idx="840">
                  <c:v>79.75</c:v>
                </c:pt>
                <c:pt idx="841">
                  <c:v>80</c:v>
                </c:pt>
                <c:pt idx="842">
                  <c:v>80</c:v>
                </c:pt>
                <c:pt idx="843">
                  <c:v>79</c:v>
                </c:pt>
                <c:pt idx="844">
                  <c:v>79</c:v>
                </c:pt>
                <c:pt idx="845">
                  <c:v>79</c:v>
                </c:pt>
                <c:pt idx="846">
                  <c:v>79</c:v>
                </c:pt>
                <c:pt idx="847">
                  <c:v>78.5</c:v>
                </c:pt>
                <c:pt idx="848">
                  <c:v>77.75</c:v>
                </c:pt>
                <c:pt idx="849">
                  <c:v>76.25</c:v>
                </c:pt>
                <c:pt idx="850">
                  <c:v>75.5</c:v>
                </c:pt>
                <c:pt idx="851">
                  <c:v>76</c:v>
                </c:pt>
                <c:pt idx="852">
                  <c:v>75.5</c:v>
                </c:pt>
                <c:pt idx="853">
                  <c:v>76</c:v>
                </c:pt>
                <c:pt idx="854">
                  <c:v>76</c:v>
                </c:pt>
                <c:pt idx="855">
                  <c:v>75.75</c:v>
                </c:pt>
                <c:pt idx="856">
                  <c:v>75.5</c:v>
                </c:pt>
                <c:pt idx="857">
                  <c:v>75.25</c:v>
                </c:pt>
                <c:pt idx="858">
                  <c:v>71.25</c:v>
                </c:pt>
                <c:pt idx="859">
                  <c:v>70.25</c:v>
                </c:pt>
                <c:pt idx="860">
                  <c:v>70.5</c:v>
                </c:pt>
                <c:pt idx="861">
                  <c:v>69.75</c:v>
                </c:pt>
                <c:pt idx="862">
                  <c:v>70.25</c:v>
                </c:pt>
                <c:pt idx="863">
                  <c:v>69</c:v>
                </c:pt>
                <c:pt idx="864">
                  <c:v>68.5</c:v>
                </c:pt>
                <c:pt idx="865">
                  <c:v>69.25</c:v>
                </c:pt>
                <c:pt idx="866">
                  <c:v>71.25</c:v>
                </c:pt>
                <c:pt idx="867">
                  <c:v>71</c:v>
                </c:pt>
                <c:pt idx="868">
                  <c:v>69.75</c:v>
                </c:pt>
                <c:pt idx="869">
                  <c:v>69.5</c:v>
                </c:pt>
                <c:pt idx="870">
                  <c:v>71.5</c:v>
                </c:pt>
                <c:pt idx="871">
                  <c:v>71.25</c:v>
                </c:pt>
                <c:pt idx="872">
                  <c:v>69.75</c:v>
                </c:pt>
                <c:pt idx="873">
                  <c:v>69</c:v>
                </c:pt>
                <c:pt idx="874">
                  <c:v>69.5</c:v>
                </c:pt>
                <c:pt idx="875">
                  <c:v>69.5</c:v>
                </c:pt>
                <c:pt idx="876">
                  <c:v>69.5</c:v>
                </c:pt>
                <c:pt idx="877">
                  <c:v>69.25</c:v>
                </c:pt>
                <c:pt idx="878">
                  <c:v>68.25</c:v>
                </c:pt>
                <c:pt idx="879">
                  <c:v>68.25</c:v>
                </c:pt>
                <c:pt idx="880">
                  <c:v>68.5</c:v>
                </c:pt>
                <c:pt idx="881">
                  <c:v>69.5</c:v>
                </c:pt>
                <c:pt idx="882">
                  <c:v>67.5</c:v>
                </c:pt>
                <c:pt idx="883">
                  <c:v>66.25</c:v>
                </c:pt>
                <c:pt idx="884">
                  <c:v>66.75</c:v>
                </c:pt>
                <c:pt idx="885">
                  <c:v>68</c:v>
                </c:pt>
                <c:pt idx="886">
                  <c:v>71.75</c:v>
                </c:pt>
                <c:pt idx="887">
                  <c:v>71.75</c:v>
                </c:pt>
                <c:pt idx="888">
                  <c:v>71.75</c:v>
                </c:pt>
                <c:pt idx="889">
                  <c:v>70.75</c:v>
                </c:pt>
                <c:pt idx="890">
                  <c:v>71.75</c:v>
                </c:pt>
                <c:pt idx="891">
                  <c:v>71.25</c:v>
                </c:pt>
                <c:pt idx="892">
                  <c:v>71</c:v>
                </c:pt>
                <c:pt idx="893">
                  <c:v>70.5</c:v>
                </c:pt>
                <c:pt idx="894">
                  <c:v>68.75</c:v>
                </c:pt>
                <c:pt idx="895">
                  <c:v>68.5</c:v>
                </c:pt>
                <c:pt idx="896">
                  <c:v>67.75</c:v>
                </c:pt>
                <c:pt idx="897">
                  <c:v>68.75</c:v>
                </c:pt>
                <c:pt idx="898">
                  <c:v>68.25</c:v>
                </c:pt>
                <c:pt idx="899">
                  <c:v>68</c:v>
                </c:pt>
                <c:pt idx="900">
                  <c:v>67.25</c:v>
                </c:pt>
                <c:pt idx="901">
                  <c:v>66</c:v>
                </c:pt>
                <c:pt idx="902">
                  <c:v>67</c:v>
                </c:pt>
                <c:pt idx="903">
                  <c:v>66.5</c:v>
                </c:pt>
                <c:pt idx="904">
                  <c:v>63.75</c:v>
                </c:pt>
                <c:pt idx="905">
                  <c:v>63.75</c:v>
                </c:pt>
                <c:pt idx="906">
                  <c:v>63</c:v>
                </c:pt>
                <c:pt idx="907">
                  <c:v>63.25</c:v>
                </c:pt>
                <c:pt idx="908">
                  <c:v>62</c:v>
                </c:pt>
                <c:pt idx="909">
                  <c:v>61.25</c:v>
                </c:pt>
                <c:pt idx="910">
                  <c:v>63</c:v>
                </c:pt>
                <c:pt idx="911">
                  <c:v>62</c:v>
                </c:pt>
                <c:pt idx="912">
                  <c:v>61.75</c:v>
                </c:pt>
                <c:pt idx="913">
                  <c:v>62.25</c:v>
                </c:pt>
                <c:pt idx="914">
                  <c:v>61.75</c:v>
                </c:pt>
                <c:pt idx="915">
                  <c:v>62.75</c:v>
                </c:pt>
                <c:pt idx="916">
                  <c:v>62.75</c:v>
                </c:pt>
                <c:pt idx="917">
                  <c:v>63.25</c:v>
                </c:pt>
                <c:pt idx="918">
                  <c:v>64.25</c:v>
                </c:pt>
                <c:pt idx="919">
                  <c:v>65.5</c:v>
                </c:pt>
                <c:pt idx="920">
                  <c:v>64</c:v>
                </c:pt>
                <c:pt idx="921">
                  <c:v>62.5</c:v>
                </c:pt>
                <c:pt idx="922">
                  <c:v>62.5</c:v>
                </c:pt>
                <c:pt idx="923">
                  <c:v>62.5</c:v>
                </c:pt>
                <c:pt idx="924">
                  <c:v>62.5</c:v>
                </c:pt>
                <c:pt idx="925">
                  <c:v>63.5</c:v>
                </c:pt>
                <c:pt idx="926">
                  <c:v>63</c:v>
                </c:pt>
                <c:pt idx="927">
                  <c:v>63.5</c:v>
                </c:pt>
                <c:pt idx="928">
                  <c:v>62.75</c:v>
                </c:pt>
                <c:pt idx="929">
                  <c:v>63</c:v>
                </c:pt>
                <c:pt idx="930">
                  <c:v>63</c:v>
                </c:pt>
                <c:pt idx="931">
                  <c:v>61.75</c:v>
                </c:pt>
                <c:pt idx="932">
                  <c:v>59.75</c:v>
                </c:pt>
                <c:pt idx="933">
                  <c:v>58.5</c:v>
                </c:pt>
                <c:pt idx="934">
                  <c:v>58</c:v>
                </c:pt>
                <c:pt idx="935">
                  <c:v>57.25</c:v>
                </c:pt>
                <c:pt idx="936">
                  <c:v>57</c:v>
                </c:pt>
                <c:pt idx="937">
                  <c:v>58.5</c:v>
                </c:pt>
                <c:pt idx="938">
                  <c:v>58.5</c:v>
                </c:pt>
                <c:pt idx="939">
                  <c:v>58.5</c:v>
                </c:pt>
                <c:pt idx="940">
                  <c:v>57.75</c:v>
                </c:pt>
                <c:pt idx="941">
                  <c:v>56.25</c:v>
                </c:pt>
                <c:pt idx="942">
                  <c:v>55.5</c:v>
                </c:pt>
                <c:pt idx="943">
                  <c:v>55</c:v>
                </c:pt>
                <c:pt idx="944">
                  <c:v>55</c:v>
                </c:pt>
                <c:pt idx="945">
                  <c:v>56</c:v>
                </c:pt>
                <c:pt idx="946">
                  <c:v>55.25</c:v>
                </c:pt>
                <c:pt idx="947">
                  <c:v>54</c:v>
                </c:pt>
                <c:pt idx="948">
                  <c:v>53</c:v>
                </c:pt>
                <c:pt idx="949">
                  <c:v>52</c:v>
                </c:pt>
                <c:pt idx="950">
                  <c:v>51.25</c:v>
                </c:pt>
                <c:pt idx="951">
                  <c:v>48</c:v>
                </c:pt>
                <c:pt idx="952">
                  <c:v>47.5</c:v>
                </c:pt>
                <c:pt idx="953">
                  <c:v>47.5</c:v>
                </c:pt>
                <c:pt idx="954">
                  <c:v>47.75</c:v>
                </c:pt>
                <c:pt idx="955">
                  <c:v>48.25</c:v>
                </c:pt>
                <c:pt idx="956">
                  <c:v>48</c:v>
                </c:pt>
                <c:pt idx="957">
                  <c:v>47.75</c:v>
                </c:pt>
                <c:pt idx="958">
                  <c:v>49.75</c:v>
                </c:pt>
                <c:pt idx="959">
                  <c:v>50.75</c:v>
                </c:pt>
                <c:pt idx="960">
                  <c:v>50.75</c:v>
                </c:pt>
                <c:pt idx="961">
                  <c:v>50.75</c:v>
                </c:pt>
                <c:pt idx="962">
                  <c:v>51.5</c:v>
                </c:pt>
                <c:pt idx="963">
                  <c:v>51.25</c:v>
                </c:pt>
                <c:pt idx="964">
                  <c:v>51.25</c:v>
                </c:pt>
                <c:pt idx="965">
                  <c:v>53.5</c:v>
                </c:pt>
                <c:pt idx="966">
                  <c:v>54.75</c:v>
                </c:pt>
                <c:pt idx="967">
                  <c:v>58.5</c:v>
                </c:pt>
                <c:pt idx="968">
                  <c:v>59.75</c:v>
                </c:pt>
                <c:pt idx="969">
                  <c:v>59.25</c:v>
                </c:pt>
                <c:pt idx="970">
                  <c:v>57.5</c:v>
                </c:pt>
                <c:pt idx="971">
                  <c:v>55.5</c:v>
                </c:pt>
                <c:pt idx="972">
                  <c:v>55.5</c:v>
                </c:pt>
                <c:pt idx="973">
                  <c:v>57.75</c:v>
                </c:pt>
                <c:pt idx="974">
                  <c:v>59.5</c:v>
                </c:pt>
                <c:pt idx="975">
                  <c:v>61.25</c:v>
                </c:pt>
                <c:pt idx="976">
                  <c:v>59.5</c:v>
                </c:pt>
                <c:pt idx="977">
                  <c:v>61.5</c:v>
                </c:pt>
                <c:pt idx="978">
                  <c:v>63</c:v>
                </c:pt>
                <c:pt idx="979">
                  <c:v>62.5</c:v>
                </c:pt>
                <c:pt idx="980">
                  <c:v>63</c:v>
                </c:pt>
                <c:pt idx="981">
                  <c:v>62</c:v>
                </c:pt>
                <c:pt idx="982">
                  <c:v>61.25</c:v>
                </c:pt>
                <c:pt idx="983">
                  <c:v>59.75</c:v>
                </c:pt>
                <c:pt idx="984">
                  <c:v>59.5</c:v>
                </c:pt>
                <c:pt idx="985">
                  <c:v>58.5</c:v>
                </c:pt>
                <c:pt idx="986">
                  <c:v>59</c:v>
                </c:pt>
                <c:pt idx="987">
                  <c:v>61.25</c:v>
                </c:pt>
                <c:pt idx="988">
                  <c:v>63.5</c:v>
                </c:pt>
                <c:pt idx="989">
                  <c:v>62.75</c:v>
                </c:pt>
                <c:pt idx="990">
                  <c:v>61</c:v>
                </c:pt>
                <c:pt idx="991">
                  <c:v>61.5</c:v>
                </c:pt>
                <c:pt idx="992">
                  <c:v>62.75</c:v>
                </c:pt>
                <c:pt idx="993">
                  <c:v>63.5</c:v>
                </c:pt>
                <c:pt idx="994">
                  <c:v>64.25</c:v>
                </c:pt>
                <c:pt idx="995">
                  <c:v>64.75</c:v>
                </c:pt>
                <c:pt idx="996">
                  <c:v>64.25</c:v>
                </c:pt>
                <c:pt idx="997">
                  <c:v>64.75</c:v>
                </c:pt>
                <c:pt idx="998">
                  <c:v>65.75</c:v>
                </c:pt>
                <c:pt idx="999">
                  <c:v>65.75</c:v>
                </c:pt>
                <c:pt idx="1000">
                  <c:v>65</c:v>
                </c:pt>
                <c:pt idx="1001">
                  <c:v>64</c:v>
                </c:pt>
                <c:pt idx="1002">
                  <c:v>62.5</c:v>
                </c:pt>
                <c:pt idx="1003">
                  <c:v>61</c:v>
                </c:pt>
                <c:pt idx="1004">
                  <c:v>61</c:v>
                </c:pt>
                <c:pt idx="1005">
                  <c:v>61</c:v>
                </c:pt>
                <c:pt idx="1006">
                  <c:v>60</c:v>
                </c:pt>
                <c:pt idx="1007">
                  <c:v>60.75</c:v>
                </c:pt>
                <c:pt idx="1008">
                  <c:v>62.25</c:v>
                </c:pt>
                <c:pt idx="1009">
                  <c:v>60.75</c:v>
                </c:pt>
                <c:pt idx="1010">
                  <c:v>60.5</c:v>
                </c:pt>
                <c:pt idx="1011">
                  <c:v>60.5</c:v>
                </c:pt>
                <c:pt idx="1012">
                  <c:v>59.5</c:v>
                </c:pt>
                <c:pt idx="1013">
                  <c:v>58.5</c:v>
                </c:pt>
                <c:pt idx="1014">
                  <c:v>56.25</c:v>
                </c:pt>
                <c:pt idx="1015">
                  <c:v>55</c:v>
                </c:pt>
                <c:pt idx="1016">
                  <c:v>51.25</c:v>
                </c:pt>
                <c:pt idx="1017">
                  <c:v>49.75</c:v>
                </c:pt>
                <c:pt idx="1018">
                  <c:v>44.5</c:v>
                </c:pt>
                <c:pt idx="1019">
                  <c:v>48.75</c:v>
                </c:pt>
                <c:pt idx="1020">
                  <c:v>48.75</c:v>
                </c:pt>
                <c:pt idx="1021">
                  <c:v>50</c:v>
                </c:pt>
                <c:pt idx="1022">
                  <c:v>50.75</c:v>
                </c:pt>
                <c:pt idx="1023">
                  <c:v>50</c:v>
                </c:pt>
                <c:pt idx="1024">
                  <c:v>50</c:v>
                </c:pt>
                <c:pt idx="1025">
                  <c:v>52.75</c:v>
                </c:pt>
                <c:pt idx="1026">
                  <c:v>52.5</c:v>
                </c:pt>
                <c:pt idx="1027">
                  <c:v>51</c:v>
                </c:pt>
                <c:pt idx="1028">
                  <c:v>51.25</c:v>
                </c:pt>
                <c:pt idx="1029">
                  <c:v>51.25</c:v>
                </c:pt>
                <c:pt idx="1030">
                  <c:v>52</c:v>
                </c:pt>
                <c:pt idx="1031">
                  <c:v>53.5</c:v>
                </c:pt>
                <c:pt idx="1032">
                  <c:v>56.75</c:v>
                </c:pt>
                <c:pt idx="1033">
                  <c:v>55.5</c:v>
                </c:pt>
                <c:pt idx="1034">
                  <c:v>55.25</c:v>
                </c:pt>
                <c:pt idx="1035">
                  <c:v>55.75</c:v>
                </c:pt>
                <c:pt idx="1036">
                  <c:v>55.75</c:v>
                </c:pt>
                <c:pt idx="1037">
                  <c:v>57.25</c:v>
                </c:pt>
                <c:pt idx="1038">
                  <c:v>56</c:v>
                </c:pt>
                <c:pt idx="1039">
                  <c:v>56</c:v>
                </c:pt>
                <c:pt idx="1040">
                  <c:v>56.25</c:v>
                </c:pt>
                <c:pt idx="1041">
                  <c:v>57</c:v>
                </c:pt>
                <c:pt idx="1042">
                  <c:v>56.5</c:v>
                </c:pt>
                <c:pt idx="1043">
                  <c:v>56.75</c:v>
                </c:pt>
                <c:pt idx="1044">
                  <c:v>56.75</c:v>
                </c:pt>
                <c:pt idx="1045">
                  <c:v>56.75</c:v>
                </c:pt>
                <c:pt idx="1046">
                  <c:v>56.25</c:v>
                </c:pt>
                <c:pt idx="1047">
                  <c:v>56.25</c:v>
                </c:pt>
                <c:pt idx="1048">
                  <c:v>54.25</c:v>
                </c:pt>
                <c:pt idx="1049">
                  <c:v>53.25</c:v>
                </c:pt>
                <c:pt idx="1050">
                  <c:v>53.5</c:v>
                </c:pt>
                <c:pt idx="1051">
                  <c:v>54.25</c:v>
                </c:pt>
                <c:pt idx="1052">
                  <c:v>56.25</c:v>
                </c:pt>
                <c:pt idx="1053">
                  <c:v>56.25</c:v>
                </c:pt>
                <c:pt idx="1054">
                  <c:v>56.25</c:v>
                </c:pt>
                <c:pt idx="1055">
                  <c:v>56.75</c:v>
                </c:pt>
                <c:pt idx="1056">
                  <c:v>56.75</c:v>
                </c:pt>
                <c:pt idx="1057">
                  <c:v>56.75</c:v>
                </c:pt>
                <c:pt idx="1058">
                  <c:v>57</c:v>
                </c:pt>
                <c:pt idx="1059">
                  <c:v>57.75</c:v>
                </c:pt>
                <c:pt idx="1060">
                  <c:v>58.25</c:v>
                </c:pt>
                <c:pt idx="1061">
                  <c:v>59.25</c:v>
                </c:pt>
                <c:pt idx="1062">
                  <c:v>58</c:v>
                </c:pt>
                <c:pt idx="1063">
                  <c:v>57</c:v>
                </c:pt>
                <c:pt idx="1064">
                  <c:v>57</c:v>
                </c:pt>
                <c:pt idx="1065">
                  <c:v>57.6</c:v>
                </c:pt>
                <c:pt idx="1066">
                  <c:v>57.7</c:v>
                </c:pt>
                <c:pt idx="1067">
                  <c:v>57.7</c:v>
                </c:pt>
                <c:pt idx="1068">
                  <c:v>57.65</c:v>
                </c:pt>
                <c:pt idx="1069">
                  <c:v>57.05</c:v>
                </c:pt>
                <c:pt idx="1070">
                  <c:v>56.85</c:v>
                </c:pt>
                <c:pt idx="1071">
                  <c:v>55.85</c:v>
                </c:pt>
                <c:pt idx="1072">
                  <c:v>55.85</c:v>
                </c:pt>
                <c:pt idx="1073">
                  <c:v>55.65</c:v>
                </c:pt>
                <c:pt idx="1074">
                  <c:v>55.15</c:v>
                </c:pt>
                <c:pt idx="1075">
                  <c:v>54.65</c:v>
                </c:pt>
                <c:pt idx="1076">
                  <c:v>54.9</c:v>
                </c:pt>
                <c:pt idx="1077">
                  <c:v>54.9</c:v>
                </c:pt>
                <c:pt idx="1078">
                  <c:v>54.8</c:v>
                </c:pt>
                <c:pt idx="1079">
                  <c:v>55.95</c:v>
                </c:pt>
                <c:pt idx="1080">
                  <c:v>56.4</c:v>
                </c:pt>
                <c:pt idx="1081">
                  <c:v>55.9</c:v>
                </c:pt>
                <c:pt idx="1082">
                  <c:v>54.9</c:v>
                </c:pt>
                <c:pt idx="1083">
                  <c:v>54.3</c:v>
                </c:pt>
                <c:pt idx="1084">
                  <c:v>53.55</c:v>
                </c:pt>
                <c:pt idx="1085">
                  <c:v>53.8</c:v>
                </c:pt>
                <c:pt idx="1086">
                  <c:v>53.1</c:v>
                </c:pt>
                <c:pt idx="1087">
                  <c:v>52.8</c:v>
                </c:pt>
                <c:pt idx="1088">
                  <c:v>52.3</c:v>
                </c:pt>
                <c:pt idx="1089">
                  <c:v>51.8</c:v>
                </c:pt>
                <c:pt idx="1090">
                  <c:v>51.75</c:v>
                </c:pt>
                <c:pt idx="1091">
                  <c:v>50.75</c:v>
                </c:pt>
                <c:pt idx="1092">
                  <c:v>51</c:v>
                </c:pt>
                <c:pt idx="1093">
                  <c:v>49.25</c:v>
                </c:pt>
                <c:pt idx="1094">
                  <c:v>49.65</c:v>
                </c:pt>
                <c:pt idx="1095">
                  <c:v>49.9</c:v>
                </c:pt>
                <c:pt idx="1096">
                  <c:v>48.6</c:v>
                </c:pt>
                <c:pt idx="1097">
                  <c:v>48.6</c:v>
                </c:pt>
                <c:pt idx="1098">
                  <c:v>48.4</c:v>
                </c:pt>
                <c:pt idx="1099">
                  <c:v>47.8</c:v>
                </c:pt>
                <c:pt idx="1100">
                  <c:v>47.8</c:v>
                </c:pt>
                <c:pt idx="1101">
                  <c:v>48.3</c:v>
                </c:pt>
                <c:pt idx="1102">
                  <c:v>48.3</c:v>
                </c:pt>
                <c:pt idx="1103">
                  <c:v>48.1</c:v>
                </c:pt>
                <c:pt idx="1104">
                  <c:v>48</c:v>
                </c:pt>
                <c:pt idx="1105">
                  <c:v>47.7</c:v>
                </c:pt>
                <c:pt idx="1106">
                  <c:v>46.8</c:v>
                </c:pt>
                <c:pt idx="1107">
                  <c:v>46.5</c:v>
                </c:pt>
                <c:pt idx="1108">
                  <c:v>45.3</c:v>
                </c:pt>
                <c:pt idx="1109">
                  <c:v>45.3</c:v>
                </c:pt>
                <c:pt idx="1110">
                  <c:v>44.75</c:v>
                </c:pt>
                <c:pt idx="1111">
                  <c:v>44</c:v>
                </c:pt>
                <c:pt idx="1112">
                  <c:v>44.2</c:v>
                </c:pt>
                <c:pt idx="1113">
                  <c:v>44.2</c:v>
                </c:pt>
                <c:pt idx="1114">
                  <c:v>44.05</c:v>
                </c:pt>
                <c:pt idx="1115">
                  <c:v>42.5</c:v>
                </c:pt>
                <c:pt idx="1116">
                  <c:v>40.5</c:v>
                </c:pt>
                <c:pt idx="1117">
                  <c:v>40.700000000000003</c:v>
                </c:pt>
                <c:pt idx="1118">
                  <c:v>40.5</c:v>
                </c:pt>
                <c:pt idx="1119">
                  <c:v>39.6</c:v>
                </c:pt>
                <c:pt idx="1120">
                  <c:v>39.5</c:v>
                </c:pt>
                <c:pt idx="1121">
                  <c:v>39.299999999999997</c:v>
                </c:pt>
                <c:pt idx="1122">
                  <c:v>39.200000000000003</c:v>
                </c:pt>
                <c:pt idx="1123">
                  <c:v>38.6</c:v>
                </c:pt>
                <c:pt idx="1124">
                  <c:v>38.6</c:v>
                </c:pt>
                <c:pt idx="1125">
                  <c:v>39.049999999999997</c:v>
                </c:pt>
                <c:pt idx="1126">
                  <c:v>38.5</c:v>
                </c:pt>
                <c:pt idx="1127">
                  <c:v>39.15</c:v>
                </c:pt>
                <c:pt idx="1128">
                  <c:v>39.35</c:v>
                </c:pt>
                <c:pt idx="1129">
                  <c:v>40.049999999999997</c:v>
                </c:pt>
                <c:pt idx="1130">
                  <c:v>40.549999999999997</c:v>
                </c:pt>
                <c:pt idx="1131">
                  <c:v>40.75</c:v>
                </c:pt>
                <c:pt idx="1132">
                  <c:v>40.299999999999997</c:v>
                </c:pt>
                <c:pt idx="1133">
                  <c:v>40.299999999999997</c:v>
                </c:pt>
                <c:pt idx="1134">
                  <c:v>41.45</c:v>
                </c:pt>
                <c:pt idx="1135">
                  <c:v>42.75</c:v>
                </c:pt>
                <c:pt idx="1136">
                  <c:v>43.05</c:v>
                </c:pt>
                <c:pt idx="1137">
                  <c:v>43.25</c:v>
                </c:pt>
                <c:pt idx="1138">
                  <c:v>42.7</c:v>
                </c:pt>
                <c:pt idx="1139">
                  <c:v>42.65</c:v>
                </c:pt>
                <c:pt idx="1140">
                  <c:v>42.25</c:v>
                </c:pt>
                <c:pt idx="1141">
                  <c:v>41.7</c:v>
                </c:pt>
                <c:pt idx="1142">
                  <c:v>41.5</c:v>
                </c:pt>
                <c:pt idx="1143">
                  <c:v>41.05</c:v>
                </c:pt>
                <c:pt idx="1144">
                  <c:v>39.85</c:v>
                </c:pt>
                <c:pt idx="1145">
                  <c:v>39.5</c:v>
                </c:pt>
                <c:pt idx="1146">
                  <c:v>39.25</c:v>
                </c:pt>
                <c:pt idx="1147">
                  <c:v>41</c:v>
                </c:pt>
                <c:pt idx="1148">
                  <c:v>42.65</c:v>
                </c:pt>
                <c:pt idx="1149">
                  <c:v>42.75</c:v>
                </c:pt>
                <c:pt idx="1150">
                  <c:v>41.3</c:v>
                </c:pt>
                <c:pt idx="1151">
                  <c:v>41.1</c:v>
                </c:pt>
                <c:pt idx="1152">
                  <c:v>41.6</c:v>
                </c:pt>
                <c:pt idx="1153">
                  <c:v>41.6</c:v>
                </c:pt>
                <c:pt idx="1154">
                  <c:v>41.5</c:v>
                </c:pt>
                <c:pt idx="1155">
                  <c:v>42.6</c:v>
                </c:pt>
                <c:pt idx="1156">
                  <c:v>42.6</c:v>
                </c:pt>
                <c:pt idx="1157">
                  <c:v>42.4</c:v>
                </c:pt>
                <c:pt idx="1158">
                  <c:v>43.35</c:v>
                </c:pt>
                <c:pt idx="1159">
                  <c:v>44</c:v>
                </c:pt>
                <c:pt idx="1160">
                  <c:v>44.75</c:v>
                </c:pt>
                <c:pt idx="1161">
                  <c:v>46</c:v>
                </c:pt>
                <c:pt idx="1162">
                  <c:v>45.5</c:v>
                </c:pt>
                <c:pt idx="1163">
                  <c:v>44.2</c:v>
                </c:pt>
                <c:pt idx="1164">
                  <c:v>44</c:v>
                </c:pt>
                <c:pt idx="1165">
                  <c:v>42.9</c:v>
                </c:pt>
                <c:pt idx="1166">
                  <c:v>46.3</c:v>
                </c:pt>
                <c:pt idx="1167">
                  <c:v>46.3</c:v>
                </c:pt>
                <c:pt idx="1168">
                  <c:v>46.5</c:v>
                </c:pt>
                <c:pt idx="1169">
                  <c:v>47.15</c:v>
                </c:pt>
                <c:pt idx="1170">
                  <c:v>48.2</c:v>
                </c:pt>
                <c:pt idx="1171">
                  <c:v>51.2</c:v>
                </c:pt>
                <c:pt idx="1172">
                  <c:v>50</c:v>
                </c:pt>
                <c:pt idx="1173">
                  <c:v>49.9</c:v>
                </c:pt>
                <c:pt idx="1174">
                  <c:v>49.55</c:v>
                </c:pt>
                <c:pt idx="1175">
                  <c:v>49.1</c:v>
                </c:pt>
                <c:pt idx="1176">
                  <c:v>49.3</c:v>
                </c:pt>
                <c:pt idx="1177">
                  <c:v>51.05</c:v>
                </c:pt>
                <c:pt idx="1178">
                  <c:v>52.6</c:v>
                </c:pt>
                <c:pt idx="1179">
                  <c:v>51.3</c:v>
                </c:pt>
                <c:pt idx="1180">
                  <c:v>53.5</c:v>
                </c:pt>
                <c:pt idx="1181">
                  <c:v>64.2</c:v>
                </c:pt>
                <c:pt idx="1182">
                  <c:v>62</c:v>
                </c:pt>
                <c:pt idx="1183">
                  <c:v>57.5</c:v>
                </c:pt>
                <c:pt idx="1184">
                  <c:v>57.35</c:v>
                </c:pt>
                <c:pt idx="1185">
                  <c:v>56.2</c:v>
                </c:pt>
                <c:pt idx="1186">
                  <c:v>55</c:v>
                </c:pt>
                <c:pt idx="1187">
                  <c:v>52.1</c:v>
                </c:pt>
                <c:pt idx="1188">
                  <c:v>53.2</c:v>
                </c:pt>
                <c:pt idx="1189">
                  <c:v>56</c:v>
                </c:pt>
                <c:pt idx="1190">
                  <c:v>57</c:v>
                </c:pt>
                <c:pt idx="1191">
                  <c:v>58.5</c:v>
                </c:pt>
                <c:pt idx="1192">
                  <c:v>58</c:v>
                </c:pt>
                <c:pt idx="1193">
                  <c:v>56.75</c:v>
                </c:pt>
                <c:pt idx="1194">
                  <c:v>55.5</c:v>
                </c:pt>
                <c:pt idx="1195">
                  <c:v>56.1</c:v>
                </c:pt>
                <c:pt idx="1196">
                  <c:v>54.25</c:v>
                </c:pt>
                <c:pt idx="1197">
                  <c:v>54.1</c:v>
                </c:pt>
                <c:pt idx="1198">
                  <c:v>54.1</c:v>
                </c:pt>
                <c:pt idx="1199">
                  <c:v>55.1</c:v>
                </c:pt>
                <c:pt idx="1200">
                  <c:v>55.1</c:v>
                </c:pt>
                <c:pt idx="1201">
                  <c:v>54.7</c:v>
                </c:pt>
                <c:pt idx="1202">
                  <c:v>54.65</c:v>
                </c:pt>
                <c:pt idx="1203">
                  <c:v>54.3</c:v>
                </c:pt>
                <c:pt idx="1204">
                  <c:v>53.6</c:v>
                </c:pt>
                <c:pt idx="1205">
                  <c:v>56.2</c:v>
                </c:pt>
                <c:pt idx="1206">
                  <c:v>59.5</c:v>
                </c:pt>
                <c:pt idx="1207">
                  <c:v>60</c:v>
                </c:pt>
                <c:pt idx="1208">
                  <c:v>58.75</c:v>
                </c:pt>
                <c:pt idx="1209">
                  <c:v>58.3</c:v>
                </c:pt>
                <c:pt idx="1210">
                  <c:v>60.55</c:v>
                </c:pt>
                <c:pt idx="1211">
                  <c:v>62.6</c:v>
                </c:pt>
                <c:pt idx="1212">
                  <c:v>65.349999999999994</c:v>
                </c:pt>
                <c:pt idx="1213">
                  <c:v>70.5</c:v>
                </c:pt>
                <c:pt idx="1214">
                  <c:v>65.849999999999994</c:v>
                </c:pt>
                <c:pt idx="1215">
                  <c:v>65.599999999999994</c:v>
                </c:pt>
                <c:pt idx="1216">
                  <c:v>61.65</c:v>
                </c:pt>
                <c:pt idx="1217">
                  <c:v>61</c:v>
                </c:pt>
                <c:pt idx="1218">
                  <c:v>63.5</c:v>
                </c:pt>
                <c:pt idx="1219">
                  <c:v>65.849999999999994</c:v>
                </c:pt>
                <c:pt idx="1220">
                  <c:v>65.849999999999994</c:v>
                </c:pt>
                <c:pt idx="1221">
                  <c:v>63.85</c:v>
                </c:pt>
                <c:pt idx="1222">
                  <c:v>61.5</c:v>
                </c:pt>
                <c:pt idx="1223">
                  <c:v>60.2</c:v>
                </c:pt>
                <c:pt idx="1224">
                  <c:v>58.35</c:v>
                </c:pt>
                <c:pt idx="1225">
                  <c:v>54.85</c:v>
                </c:pt>
                <c:pt idx="1226">
                  <c:v>56.1</c:v>
                </c:pt>
                <c:pt idx="1227">
                  <c:v>56.25</c:v>
                </c:pt>
                <c:pt idx="1228">
                  <c:v>55.45</c:v>
                </c:pt>
                <c:pt idx="1229">
                  <c:v>53.45</c:v>
                </c:pt>
                <c:pt idx="1230">
                  <c:v>54.4</c:v>
                </c:pt>
                <c:pt idx="1231">
                  <c:v>57.45</c:v>
                </c:pt>
                <c:pt idx="1232">
                  <c:v>57</c:v>
                </c:pt>
                <c:pt idx="1233">
                  <c:v>55</c:v>
                </c:pt>
                <c:pt idx="1234">
                  <c:v>54.25</c:v>
                </c:pt>
                <c:pt idx="1235">
                  <c:v>52.1</c:v>
                </c:pt>
                <c:pt idx="1236">
                  <c:v>51.65</c:v>
                </c:pt>
                <c:pt idx="1237">
                  <c:v>50.5</c:v>
                </c:pt>
                <c:pt idx="1238">
                  <c:v>50</c:v>
                </c:pt>
                <c:pt idx="1239">
                  <c:v>51.8</c:v>
                </c:pt>
                <c:pt idx="1240">
                  <c:v>49.9</c:v>
                </c:pt>
                <c:pt idx="1241">
                  <c:v>49.5</c:v>
                </c:pt>
                <c:pt idx="1242">
                  <c:v>49.3</c:v>
                </c:pt>
                <c:pt idx="1243">
                  <c:v>50.7</c:v>
                </c:pt>
                <c:pt idx="1244">
                  <c:v>51.7</c:v>
                </c:pt>
                <c:pt idx="1245">
                  <c:v>53.15</c:v>
                </c:pt>
                <c:pt idx="1246">
                  <c:v>52.5</c:v>
                </c:pt>
                <c:pt idx="1247">
                  <c:v>52.5</c:v>
                </c:pt>
                <c:pt idx="1248">
                  <c:v>52.5</c:v>
                </c:pt>
                <c:pt idx="1249">
                  <c:v>52.7</c:v>
                </c:pt>
                <c:pt idx="1250">
                  <c:v>50.95</c:v>
                </c:pt>
                <c:pt idx="1251">
                  <c:v>50.95</c:v>
                </c:pt>
                <c:pt idx="1252">
                  <c:v>51</c:v>
                </c:pt>
                <c:pt idx="1253">
                  <c:v>51.55</c:v>
                </c:pt>
                <c:pt idx="1254">
                  <c:v>51</c:v>
                </c:pt>
                <c:pt idx="1255">
                  <c:v>51</c:v>
                </c:pt>
                <c:pt idx="1256">
                  <c:v>52.9</c:v>
                </c:pt>
                <c:pt idx="1257">
                  <c:v>52.5</c:v>
                </c:pt>
                <c:pt idx="1258">
                  <c:v>52</c:v>
                </c:pt>
                <c:pt idx="1259">
                  <c:v>53.65</c:v>
                </c:pt>
                <c:pt idx="1260">
                  <c:v>53.65</c:v>
                </c:pt>
                <c:pt idx="1261">
                  <c:v>54.15</c:v>
                </c:pt>
                <c:pt idx="1262">
                  <c:v>55</c:v>
                </c:pt>
                <c:pt idx="1263">
                  <c:v>54.65</c:v>
                </c:pt>
                <c:pt idx="1264">
                  <c:v>56.25</c:v>
                </c:pt>
                <c:pt idx="1265">
                  <c:v>56.25</c:v>
                </c:pt>
                <c:pt idx="1266">
                  <c:v>56.25</c:v>
                </c:pt>
                <c:pt idx="1267">
                  <c:v>55.3</c:v>
                </c:pt>
                <c:pt idx="1268">
                  <c:v>55.05</c:v>
                </c:pt>
                <c:pt idx="1269">
                  <c:v>56.4</c:v>
                </c:pt>
                <c:pt idx="1270">
                  <c:v>58.7</c:v>
                </c:pt>
                <c:pt idx="1271">
                  <c:v>59.8</c:v>
                </c:pt>
                <c:pt idx="1272">
                  <c:v>59.05</c:v>
                </c:pt>
                <c:pt idx="1273">
                  <c:v>58.95</c:v>
                </c:pt>
                <c:pt idx="1274">
                  <c:v>57.15</c:v>
                </c:pt>
                <c:pt idx="1275">
                  <c:v>56.2</c:v>
                </c:pt>
                <c:pt idx="1276">
                  <c:v>56.2</c:v>
                </c:pt>
                <c:pt idx="1277">
                  <c:v>57.5</c:v>
                </c:pt>
                <c:pt idx="1278">
                  <c:v>56.65</c:v>
                </c:pt>
                <c:pt idx="1279">
                  <c:v>56.8</c:v>
                </c:pt>
                <c:pt idx="1280">
                  <c:v>57.65</c:v>
                </c:pt>
                <c:pt idx="1281">
                  <c:v>59.2</c:v>
                </c:pt>
                <c:pt idx="1282">
                  <c:v>60.55</c:v>
                </c:pt>
                <c:pt idx="1283">
                  <c:v>60</c:v>
                </c:pt>
                <c:pt idx="1284">
                  <c:v>61</c:v>
                </c:pt>
                <c:pt idx="1285">
                  <c:v>61.25</c:v>
                </c:pt>
                <c:pt idx="1286">
                  <c:v>61</c:v>
                </c:pt>
                <c:pt idx="1287">
                  <c:v>59.7</c:v>
                </c:pt>
                <c:pt idx="1288">
                  <c:v>61.65</c:v>
                </c:pt>
                <c:pt idx="1289">
                  <c:v>62.5</c:v>
                </c:pt>
                <c:pt idx="1290">
                  <c:v>62.5</c:v>
                </c:pt>
                <c:pt idx="1291">
                  <c:v>60.9</c:v>
                </c:pt>
                <c:pt idx="1292">
                  <c:v>59.95</c:v>
                </c:pt>
                <c:pt idx="1293">
                  <c:v>61.1</c:v>
                </c:pt>
                <c:pt idx="1294">
                  <c:v>60.5</c:v>
                </c:pt>
                <c:pt idx="1295">
                  <c:v>62.15</c:v>
                </c:pt>
                <c:pt idx="1296">
                  <c:v>61</c:v>
                </c:pt>
                <c:pt idx="1297">
                  <c:v>61.4</c:v>
                </c:pt>
                <c:pt idx="1298">
                  <c:v>61.65</c:v>
                </c:pt>
                <c:pt idx="1299">
                  <c:v>61.65</c:v>
                </c:pt>
                <c:pt idx="1300">
                  <c:v>62.5</c:v>
                </c:pt>
                <c:pt idx="1301">
                  <c:v>62.3</c:v>
                </c:pt>
                <c:pt idx="1302">
                  <c:v>60.95</c:v>
                </c:pt>
                <c:pt idx="1303">
                  <c:v>60.15</c:v>
                </c:pt>
                <c:pt idx="1304">
                  <c:v>60.05</c:v>
                </c:pt>
                <c:pt idx="1305">
                  <c:v>60</c:v>
                </c:pt>
                <c:pt idx="1306">
                  <c:v>59</c:v>
                </c:pt>
                <c:pt idx="1307">
                  <c:v>60.15</c:v>
                </c:pt>
                <c:pt idx="1308">
                  <c:v>60.15</c:v>
                </c:pt>
                <c:pt idx="1309">
                  <c:v>59.5</c:v>
                </c:pt>
                <c:pt idx="1310">
                  <c:v>59.9</c:v>
                </c:pt>
                <c:pt idx="1311">
                  <c:v>59.15</c:v>
                </c:pt>
                <c:pt idx="1312">
                  <c:v>58.45</c:v>
                </c:pt>
                <c:pt idx="1313">
                  <c:v>58.35</c:v>
                </c:pt>
                <c:pt idx="1314">
                  <c:v>58.35</c:v>
                </c:pt>
                <c:pt idx="1315">
                  <c:v>56.5</c:v>
                </c:pt>
                <c:pt idx="1316">
                  <c:v>56.3</c:v>
                </c:pt>
                <c:pt idx="1317">
                  <c:v>56.3</c:v>
                </c:pt>
                <c:pt idx="1318">
                  <c:v>56.3</c:v>
                </c:pt>
                <c:pt idx="1319">
                  <c:v>55.95</c:v>
                </c:pt>
                <c:pt idx="1320">
                  <c:v>55.1</c:v>
                </c:pt>
                <c:pt idx="1321">
                  <c:v>55.6</c:v>
                </c:pt>
                <c:pt idx="1322">
                  <c:v>56.55</c:v>
                </c:pt>
                <c:pt idx="1323">
                  <c:v>56.5</c:v>
                </c:pt>
                <c:pt idx="1324">
                  <c:v>56.9</c:v>
                </c:pt>
                <c:pt idx="1325">
                  <c:v>55.85</c:v>
                </c:pt>
                <c:pt idx="1326">
                  <c:v>55.85</c:v>
                </c:pt>
                <c:pt idx="1327">
                  <c:v>55.9</c:v>
                </c:pt>
                <c:pt idx="1328">
                  <c:v>55.95</c:v>
                </c:pt>
                <c:pt idx="1329">
                  <c:v>55.35</c:v>
                </c:pt>
                <c:pt idx="1330">
                  <c:v>54.85</c:v>
                </c:pt>
                <c:pt idx="1331">
                  <c:v>54.85</c:v>
                </c:pt>
                <c:pt idx="1332">
                  <c:v>54.85</c:v>
                </c:pt>
                <c:pt idx="1333">
                  <c:v>54.85</c:v>
                </c:pt>
                <c:pt idx="1334">
                  <c:v>56.3</c:v>
                </c:pt>
                <c:pt idx="1335">
                  <c:v>56.95</c:v>
                </c:pt>
                <c:pt idx="1336">
                  <c:v>56.95</c:v>
                </c:pt>
                <c:pt idx="1337">
                  <c:v>57</c:v>
                </c:pt>
                <c:pt idx="1338">
                  <c:v>57.55</c:v>
                </c:pt>
                <c:pt idx="1339">
                  <c:v>58.6</c:v>
                </c:pt>
                <c:pt idx="1340">
                  <c:v>58.7</c:v>
                </c:pt>
                <c:pt idx="1341">
                  <c:v>58.7</c:v>
                </c:pt>
                <c:pt idx="1342">
                  <c:v>59.15</c:v>
                </c:pt>
                <c:pt idx="1343">
                  <c:v>59</c:v>
                </c:pt>
                <c:pt idx="1344">
                  <c:v>59.65</c:v>
                </c:pt>
                <c:pt idx="1345">
                  <c:v>62.45</c:v>
                </c:pt>
                <c:pt idx="1346">
                  <c:v>63.6</c:v>
                </c:pt>
                <c:pt idx="1347">
                  <c:v>63.1</c:v>
                </c:pt>
                <c:pt idx="1348">
                  <c:v>64.150000000000006</c:v>
                </c:pt>
                <c:pt idx="1349">
                  <c:v>64.7</c:v>
                </c:pt>
                <c:pt idx="1350">
                  <c:v>65.400000000000006</c:v>
                </c:pt>
                <c:pt idx="1351">
                  <c:v>65.400000000000006</c:v>
                </c:pt>
                <c:pt idx="1352">
                  <c:v>65.45</c:v>
                </c:pt>
                <c:pt idx="1353">
                  <c:v>65.55</c:v>
                </c:pt>
                <c:pt idx="1354">
                  <c:v>67.8</c:v>
                </c:pt>
                <c:pt idx="1355">
                  <c:v>68.650000000000006</c:v>
                </c:pt>
                <c:pt idx="1356">
                  <c:v>71.849999999999994</c:v>
                </c:pt>
                <c:pt idx="1357">
                  <c:v>74.650000000000006</c:v>
                </c:pt>
                <c:pt idx="1358">
                  <c:v>80.400000000000006</c:v>
                </c:pt>
                <c:pt idx="1359">
                  <c:v>79.349999999999994</c:v>
                </c:pt>
                <c:pt idx="1360">
                  <c:v>73.05</c:v>
                </c:pt>
                <c:pt idx="1361">
                  <c:v>72.8</c:v>
                </c:pt>
                <c:pt idx="1362">
                  <c:v>73.349999999999994</c:v>
                </c:pt>
                <c:pt idx="1363">
                  <c:v>72.7</c:v>
                </c:pt>
                <c:pt idx="1364">
                  <c:v>71.2</c:v>
                </c:pt>
                <c:pt idx="1365">
                  <c:v>75.349999999999994</c:v>
                </c:pt>
                <c:pt idx="1366">
                  <c:v>76.099999999999994</c:v>
                </c:pt>
                <c:pt idx="1367">
                  <c:v>77.5</c:v>
                </c:pt>
                <c:pt idx="1368">
                  <c:v>80.349999999999994</c:v>
                </c:pt>
                <c:pt idx="1369">
                  <c:v>81.650000000000006</c:v>
                </c:pt>
                <c:pt idx="1370">
                  <c:v>77.3</c:v>
                </c:pt>
                <c:pt idx="1371">
                  <c:v>73</c:v>
                </c:pt>
                <c:pt idx="1372">
                  <c:v>79.099999999999994</c:v>
                </c:pt>
                <c:pt idx="1373">
                  <c:v>77.3</c:v>
                </c:pt>
                <c:pt idx="1374">
                  <c:v>79</c:v>
                </c:pt>
                <c:pt idx="1375">
                  <c:v>78.900000000000006</c:v>
                </c:pt>
                <c:pt idx="1376">
                  <c:v>82.3</c:v>
                </c:pt>
                <c:pt idx="1377">
                  <c:v>81.150000000000006</c:v>
                </c:pt>
                <c:pt idx="1378">
                  <c:v>81.150000000000006</c:v>
                </c:pt>
                <c:pt idx="1379">
                  <c:v>83.95</c:v>
                </c:pt>
                <c:pt idx="1380">
                  <c:v>83.4</c:v>
                </c:pt>
                <c:pt idx="1381">
                  <c:v>81.8</c:v>
                </c:pt>
                <c:pt idx="1382">
                  <c:v>81.8</c:v>
                </c:pt>
                <c:pt idx="1383">
                  <c:v>80.8</c:v>
                </c:pt>
                <c:pt idx="1384">
                  <c:v>81.2</c:v>
                </c:pt>
                <c:pt idx="1385">
                  <c:v>79.45</c:v>
                </c:pt>
                <c:pt idx="1386">
                  <c:v>79.849999999999994</c:v>
                </c:pt>
                <c:pt idx="1387">
                  <c:v>77.95</c:v>
                </c:pt>
                <c:pt idx="1388">
                  <c:v>78.55</c:v>
                </c:pt>
                <c:pt idx="1389">
                  <c:v>78.55</c:v>
                </c:pt>
                <c:pt idx="1390">
                  <c:v>79.3</c:v>
                </c:pt>
                <c:pt idx="1391">
                  <c:v>81.25</c:v>
                </c:pt>
                <c:pt idx="1392">
                  <c:v>80.75</c:v>
                </c:pt>
                <c:pt idx="1393">
                  <c:v>79.650000000000006</c:v>
                </c:pt>
                <c:pt idx="1394">
                  <c:v>79.650000000000006</c:v>
                </c:pt>
                <c:pt idx="1395">
                  <c:v>78.349999999999994</c:v>
                </c:pt>
                <c:pt idx="1396">
                  <c:v>77.8</c:v>
                </c:pt>
                <c:pt idx="1397">
                  <c:v>77.95</c:v>
                </c:pt>
                <c:pt idx="1398">
                  <c:v>77.55</c:v>
                </c:pt>
                <c:pt idx="1399">
                  <c:v>78.05</c:v>
                </c:pt>
                <c:pt idx="1400">
                  <c:v>79.150000000000006</c:v>
                </c:pt>
                <c:pt idx="1401">
                  <c:v>80.75</c:v>
                </c:pt>
                <c:pt idx="1402">
                  <c:v>81.150000000000006</c:v>
                </c:pt>
                <c:pt idx="1403">
                  <c:v>80.45</c:v>
                </c:pt>
                <c:pt idx="1404">
                  <c:v>84</c:v>
                </c:pt>
                <c:pt idx="1405">
                  <c:v>82.05</c:v>
                </c:pt>
                <c:pt idx="1406">
                  <c:v>81.900000000000006</c:v>
                </c:pt>
                <c:pt idx="1407">
                  <c:v>80.650000000000006</c:v>
                </c:pt>
                <c:pt idx="1408">
                  <c:v>80.099999999999994</c:v>
                </c:pt>
                <c:pt idx="1409">
                  <c:v>81.400000000000006</c:v>
                </c:pt>
                <c:pt idx="1410">
                  <c:v>83.25</c:v>
                </c:pt>
                <c:pt idx="1411">
                  <c:v>82.85</c:v>
                </c:pt>
                <c:pt idx="1412">
                  <c:v>83.45</c:v>
                </c:pt>
                <c:pt idx="1413">
                  <c:v>83.45</c:v>
                </c:pt>
                <c:pt idx="1414">
                  <c:v>83.45</c:v>
                </c:pt>
                <c:pt idx="1415">
                  <c:v>83.45</c:v>
                </c:pt>
                <c:pt idx="1416">
                  <c:v>83.45</c:v>
                </c:pt>
                <c:pt idx="1417">
                  <c:v>83.45</c:v>
                </c:pt>
                <c:pt idx="1418">
                  <c:v>80.75</c:v>
                </c:pt>
                <c:pt idx="1419">
                  <c:v>80.8</c:v>
                </c:pt>
                <c:pt idx="1420">
                  <c:v>82.75</c:v>
                </c:pt>
                <c:pt idx="1421">
                  <c:v>83.45</c:v>
                </c:pt>
                <c:pt idx="1422">
                  <c:v>84</c:v>
                </c:pt>
                <c:pt idx="1423">
                  <c:v>86.6</c:v>
                </c:pt>
                <c:pt idx="1424">
                  <c:v>93.05</c:v>
                </c:pt>
                <c:pt idx="1425">
                  <c:v>92</c:v>
                </c:pt>
                <c:pt idx="1426">
                  <c:v>91.85</c:v>
                </c:pt>
                <c:pt idx="1427">
                  <c:v>90.85</c:v>
                </c:pt>
                <c:pt idx="1428">
                  <c:v>90.85</c:v>
                </c:pt>
                <c:pt idx="1429">
                  <c:v>93.75</c:v>
                </c:pt>
                <c:pt idx="1430">
                  <c:v>95.05</c:v>
                </c:pt>
                <c:pt idx="1431">
                  <c:v>93.7</c:v>
                </c:pt>
                <c:pt idx="1432">
                  <c:v>92</c:v>
                </c:pt>
                <c:pt idx="1433">
                  <c:v>90.6</c:v>
                </c:pt>
                <c:pt idx="1434">
                  <c:v>93.65</c:v>
                </c:pt>
                <c:pt idx="1435">
                  <c:v>91.7</c:v>
                </c:pt>
                <c:pt idx="1436">
                  <c:v>91.55</c:v>
                </c:pt>
                <c:pt idx="1437">
                  <c:v>92.45</c:v>
                </c:pt>
                <c:pt idx="1438">
                  <c:v>91.45</c:v>
                </c:pt>
                <c:pt idx="1439">
                  <c:v>88.45</c:v>
                </c:pt>
                <c:pt idx="1440">
                  <c:v>87.9</c:v>
                </c:pt>
                <c:pt idx="1441">
                  <c:v>87.7</c:v>
                </c:pt>
                <c:pt idx="1442">
                  <c:v>87.4</c:v>
                </c:pt>
                <c:pt idx="1443">
                  <c:v>86.4</c:v>
                </c:pt>
                <c:pt idx="1444">
                  <c:v>88.6</c:v>
                </c:pt>
                <c:pt idx="1445">
                  <c:v>88.6</c:v>
                </c:pt>
                <c:pt idx="1446">
                  <c:v>91</c:v>
                </c:pt>
                <c:pt idx="1447">
                  <c:v>92.7</c:v>
                </c:pt>
                <c:pt idx="1448">
                  <c:v>92</c:v>
                </c:pt>
                <c:pt idx="1449">
                  <c:v>91.3</c:v>
                </c:pt>
                <c:pt idx="1450">
                  <c:v>87</c:v>
                </c:pt>
                <c:pt idx="1451">
                  <c:v>84.75</c:v>
                </c:pt>
                <c:pt idx="1452">
                  <c:v>85.9</c:v>
                </c:pt>
                <c:pt idx="1453">
                  <c:v>83.6</c:v>
                </c:pt>
                <c:pt idx="1454">
                  <c:v>80.95</c:v>
                </c:pt>
                <c:pt idx="1455">
                  <c:v>81.2</c:v>
                </c:pt>
                <c:pt idx="1456">
                  <c:v>82.25</c:v>
                </c:pt>
                <c:pt idx="1457">
                  <c:v>81.099999999999994</c:v>
                </c:pt>
                <c:pt idx="1458">
                  <c:v>79.25</c:v>
                </c:pt>
                <c:pt idx="1459">
                  <c:v>79.2</c:v>
                </c:pt>
                <c:pt idx="1460">
                  <c:v>79.2</c:v>
                </c:pt>
                <c:pt idx="1461">
                  <c:v>81.75</c:v>
                </c:pt>
                <c:pt idx="1462">
                  <c:v>78.349999999999994</c:v>
                </c:pt>
                <c:pt idx="1463">
                  <c:v>76.2</c:v>
                </c:pt>
                <c:pt idx="1464">
                  <c:v>74.150000000000006</c:v>
                </c:pt>
                <c:pt idx="1465">
                  <c:v>74.650000000000006</c:v>
                </c:pt>
                <c:pt idx="1466">
                  <c:v>69</c:v>
                </c:pt>
                <c:pt idx="1467">
                  <c:v>69</c:v>
                </c:pt>
                <c:pt idx="1468">
                  <c:v>64.25</c:v>
                </c:pt>
                <c:pt idx="1469">
                  <c:v>63.8</c:v>
                </c:pt>
                <c:pt idx="1470">
                  <c:v>65.150000000000006</c:v>
                </c:pt>
                <c:pt idx="1471">
                  <c:v>65.75</c:v>
                </c:pt>
                <c:pt idx="1472">
                  <c:v>67.900000000000006</c:v>
                </c:pt>
                <c:pt idx="1473">
                  <c:v>66.55</c:v>
                </c:pt>
                <c:pt idx="1474">
                  <c:v>66.3</c:v>
                </c:pt>
                <c:pt idx="1475">
                  <c:v>67.150000000000006</c:v>
                </c:pt>
                <c:pt idx="1476">
                  <c:v>67.150000000000006</c:v>
                </c:pt>
                <c:pt idx="1477">
                  <c:v>67.3</c:v>
                </c:pt>
                <c:pt idx="1478">
                  <c:v>67.3</c:v>
                </c:pt>
                <c:pt idx="1479">
                  <c:v>69.150000000000006</c:v>
                </c:pt>
                <c:pt idx="1480">
                  <c:v>68.599999999999994</c:v>
                </c:pt>
                <c:pt idx="1481">
                  <c:v>63.4</c:v>
                </c:pt>
                <c:pt idx="1482">
                  <c:v>61.4</c:v>
                </c:pt>
                <c:pt idx="1483">
                  <c:v>60.95</c:v>
                </c:pt>
                <c:pt idx="1484">
                  <c:v>60.75</c:v>
                </c:pt>
                <c:pt idx="1485">
                  <c:v>60.75</c:v>
                </c:pt>
                <c:pt idx="1486">
                  <c:v>60.95</c:v>
                </c:pt>
                <c:pt idx="1487">
                  <c:v>60.55</c:v>
                </c:pt>
                <c:pt idx="1488">
                  <c:v>61.25</c:v>
                </c:pt>
                <c:pt idx="1489">
                  <c:v>61.65</c:v>
                </c:pt>
                <c:pt idx="1490">
                  <c:v>62.45</c:v>
                </c:pt>
                <c:pt idx="1491">
                  <c:v>62.45</c:v>
                </c:pt>
                <c:pt idx="1492">
                  <c:v>63.05</c:v>
                </c:pt>
                <c:pt idx="1493">
                  <c:v>63.3</c:v>
                </c:pt>
                <c:pt idx="1494">
                  <c:v>62.05</c:v>
                </c:pt>
                <c:pt idx="1495">
                  <c:v>60.65</c:v>
                </c:pt>
                <c:pt idx="1496">
                  <c:v>59.05</c:v>
                </c:pt>
                <c:pt idx="1497">
                  <c:v>58</c:v>
                </c:pt>
                <c:pt idx="1498">
                  <c:v>58</c:v>
                </c:pt>
                <c:pt idx="1499">
                  <c:v>57.8</c:v>
                </c:pt>
                <c:pt idx="1500">
                  <c:v>57.4</c:v>
                </c:pt>
                <c:pt idx="1501">
                  <c:v>56.4</c:v>
                </c:pt>
                <c:pt idx="1502">
                  <c:v>57.4</c:v>
                </c:pt>
                <c:pt idx="1503">
                  <c:v>56.4</c:v>
                </c:pt>
                <c:pt idx="1504">
                  <c:v>56.45</c:v>
                </c:pt>
                <c:pt idx="1505">
                  <c:v>55.8</c:v>
                </c:pt>
                <c:pt idx="1506">
                  <c:v>56.1</c:v>
                </c:pt>
                <c:pt idx="1507">
                  <c:v>54.9</c:v>
                </c:pt>
                <c:pt idx="1508">
                  <c:v>55.25</c:v>
                </c:pt>
                <c:pt idx="1509">
                  <c:v>54</c:v>
                </c:pt>
                <c:pt idx="1510">
                  <c:v>54.55</c:v>
                </c:pt>
                <c:pt idx="1511">
                  <c:v>54.65</c:v>
                </c:pt>
                <c:pt idx="1512">
                  <c:v>55.6</c:v>
                </c:pt>
                <c:pt idx="1513">
                  <c:v>56</c:v>
                </c:pt>
                <c:pt idx="1514">
                  <c:v>56.8</c:v>
                </c:pt>
                <c:pt idx="1515">
                  <c:v>56.65</c:v>
                </c:pt>
                <c:pt idx="1516">
                  <c:v>56.75</c:v>
                </c:pt>
                <c:pt idx="1517">
                  <c:v>57.15</c:v>
                </c:pt>
                <c:pt idx="1518">
                  <c:v>57.15</c:v>
                </c:pt>
                <c:pt idx="1519">
                  <c:v>60.1</c:v>
                </c:pt>
                <c:pt idx="1520">
                  <c:v>63</c:v>
                </c:pt>
                <c:pt idx="1521">
                  <c:v>64.3</c:v>
                </c:pt>
                <c:pt idx="1522">
                  <c:v>63</c:v>
                </c:pt>
                <c:pt idx="1523">
                  <c:v>64.95</c:v>
                </c:pt>
                <c:pt idx="1524">
                  <c:v>63.7</c:v>
                </c:pt>
                <c:pt idx="1525">
                  <c:v>63.5</c:v>
                </c:pt>
                <c:pt idx="1526">
                  <c:v>63.3</c:v>
                </c:pt>
                <c:pt idx="1527">
                  <c:v>64.349999999999994</c:v>
                </c:pt>
                <c:pt idx="1528">
                  <c:v>64.55</c:v>
                </c:pt>
                <c:pt idx="1529">
                  <c:v>66.099999999999994</c:v>
                </c:pt>
                <c:pt idx="1530">
                  <c:v>65.599999999999994</c:v>
                </c:pt>
                <c:pt idx="1531">
                  <c:v>65.75</c:v>
                </c:pt>
                <c:pt idx="1532">
                  <c:v>65.349999999999994</c:v>
                </c:pt>
                <c:pt idx="1533">
                  <c:v>67.45</c:v>
                </c:pt>
                <c:pt idx="1534">
                  <c:v>68.599999999999994</c:v>
                </c:pt>
                <c:pt idx="1535">
                  <c:v>70.25</c:v>
                </c:pt>
                <c:pt idx="1536">
                  <c:v>68.150000000000006</c:v>
                </c:pt>
                <c:pt idx="1537">
                  <c:v>67.95</c:v>
                </c:pt>
                <c:pt idx="1538">
                  <c:v>67.95</c:v>
                </c:pt>
                <c:pt idx="1539">
                  <c:v>70.2</c:v>
                </c:pt>
                <c:pt idx="1540">
                  <c:v>70.3</c:v>
                </c:pt>
                <c:pt idx="1541">
                  <c:v>69.650000000000006</c:v>
                </c:pt>
                <c:pt idx="1542">
                  <c:v>69.55</c:v>
                </c:pt>
                <c:pt idx="1543">
                  <c:v>74</c:v>
                </c:pt>
                <c:pt idx="1544">
                  <c:v>74</c:v>
                </c:pt>
                <c:pt idx="1545">
                  <c:v>72.95</c:v>
                </c:pt>
                <c:pt idx="1546">
                  <c:v>73.349999999999994</c:v>
                </c:pt>
                <c:pt idx="1547">
                  <c:v>74.599999999999994</c:v>
                </c:pt>
                <c:pt idx="1548">
                  <c:v>76.75</c:v>
                </c:pt>
                <c:pt idx="1549">
                  <c:v>75.25</c:v>
                </c:pt>
                <c:pt idx="1550">
                  <c:v>75.25</c:v>
                </c:pt>
                <c:pt idx="1551">
                  <c:v>76.5</c:v>
                </c:pt>
                <c:pt idx="1552">
                  <c:v>75.05</c:v>
                </c:pt>
                <c:pt idx="1553">
                  <c:v>72.900000000000006</c:v>
                </c:pt>
                <c:pt idx="1554">
                  <c:v>72.150000000000006</c:v>
                </c:pt>
                <c:pt idx="1555">
                  <c:v>72.400000000000006</c:v>
                </c:pt>
                <c:pt idx="1556">
                  <c:v>75.2</c:v>
                </c:pt>
                <c:pt idx="1557">
                  <c:v>74.900000000000006</c:v>
                </c:pt>
                <c:pt idx="1558">
                  <c:v>77.25</c:v>
                </c:pt>
                <c:pt idx="1559">
                  <c:v>79.349999999999994</c:v>
                </c:pt>
                <c:pt idx="1560">
                  <c:v>75.3</c:v>
                </c:pt>
                <c:pt idx="1561">
                  <c:v>76.45</c:v>
                </c:pt>
                <c:pt idx="1562">
                  <c:v>76.849999999999994</c:v>
                </c:pt>
                <c:pt idx="1563">
                  <c:v>76.55</c:v>
                </c:pt>
                <c:pt idx="1564">
                  <c:v>75.95</c:v>
                </c:pt>
                <c:pt idx="1565">
                  <c:v>75.55</c:v>
                </c:pt>
                <c:pt idx="1566">
                  <c:v>77.099999999999994</c:v>
                </c:pt>
                <c:pt idx="1567">
                  <c:v>77.099999999999994</c:v>
                </c:pt>
                <c:pt idx="1568">
                  <c:v>77.45</c:v>
                </c:pt>
                <c:pt idx="1569">
                  <c:v>77.900000000000006</c:v>
                </c:pt>
                <c:pt idx="1570">
                  <c:v>76.400000000000006</c:v>
                </c:pt>
                <c:pt idx="1571">
                  <c:v>74.75</c:v>
                </c:pt>
                <c:pt idx="1572">
                  <c:v>74.150000000000006</c:v>
                </c:pt>
                <c:pt idx="1573">
                  <c:v>74</c:v>
                </c:pt>
                <c:pt idx="1574">
                  <c:v>75.45</c:v>
                </c:pt>
                <c:pt idx="1575">
                  <c:v>76.25</c:v>
                </c:pt>
                <c:pt idx="1576">
                  <c:v>74</c:v>
                </c:pt>
                <c:pt idx="1577">
                  <c:v>71.7</c:v>
                </c:pt>
                <c:pt idx="1578">
                  <c:v>71.900000000000006</c:v>
                </c:pt>
                <c:pt idx="1579">
                  <c:v>68.650000000000006</c:v>
                </c:pt>
                <c:pt idx="1580">
                  <c:v>67.849999999999994</c:v>
                </c:pt>
                <c:pt idx="1581">
                  <c:v>63.15</c:v>
                </c:pt>
                <c:pt idx="1582">
                  <c:v>62.25</c:v>
                </c:pt>
                <c:pt idx="1583">
                  <c:v>62.249999999999993</c:v>
                </c:pt>
                <c:pt idx="1584">
                  <c:v>64.599999999999994</c:v>
                </c:pt>
                <c:pt idx="1585">
                  <c:v>62.9</c:v>
                </c:pt>
                <c:pt idx="1586">
                  <c:v>61.4</c:v>
                </c:pt>
                <c:pt idx="1587">
                  <c:v>61.35</c:v>
                </c:pt>
                <c:pt idx="1588">
                  <c:v>61.35</c:v>
                </c:pt>
                <c:pt idx="1589">
                  <c:v>61.35</c:v>
                </c:pt>
                <c:pt idx="1590">
                  <c:v>61.35</c:v>
                </c:pt>
                <c:pt idx="1591">
                  <c:v>61.5</c:v>
                </c:pt>
                <c:pt idx="1592">
                  <c:v>62.55</c:v>
                </c:pt>
                <c:pt idx="1593">
                  <c:v>61.3</c:v>
                </c:pt>
                <c:pt idx="1594">
                  <c:v>59.1</c:v>
                </c:pt>
                <c:pt idx="1595">
                  <c:v>58.55</c:v>
                </c:pt>
                <c:pt idx="1596">
                  <c:v>58.1</c:v>
                </c:pt>
                <c:pt idx="1597">
                  <c:v>62.95</c:v>
                </c:pt>
                <c:pt idx="1598">
                  <c:v>62.85</c:v>
                </c:pt>
                <c:pt idx="1599">
                  <c:v>62</c:v>
                </c:pt>
                <c:pt idx="1600">
                  <c:v>62</c:v>
                </c:pt>
                <c:pt idx="1601">
                  <c:v>59.45</c:v>
                </c:pt>
                <c:pt idx="1602">
                  <c:v>60.65</c:v>
                </c:pt>
                <c:pt idx="1603">
                  <c:v>60.75</c:v>
                </c:pt>
                <c:pt idx="1604">
                  <c:v>62.75</c:v>
                </c:pt>
                <c:pt idx="1605">
                  <c:v>62.7</c:v>
                </c:pt>
                <c:pt idx="1606">
                  <c:v>62.3</c:v>
                </c:pt>
                <c:pt idx="1607">
                  <c:v>59.1</c:v>
                </c:pt>
                <c:pt idx="1608">
                  <c:v>59</c:v>
                </c:pt>
                <c:pt idx="1609">
                  <c:v>59.5</c:v>
                </c:pt>
                <c:pt idx="1610">
                  <c:v>59.35</c:v>
                </c:pt>
                <c:pt idx="1611">
                  <c:v>60.45</c:v>
                </c:pt>
                <c:pt idx="1612">
                  <c:v>60.05</c:v>
                </c:pt>
                <c:pt idx="1613">
                  <c:v>63.9</c:v>
                </c:pt>
                <c:pt idx="1614">
                  <c:v>63.5</c:v>
                </c:pt>
                <c:pt idx="1615">
                  <c:v>61.95</c:v>
                </c:pt>
                <c:pt idx="1616">
                  <c:v>62.5</c:v>
                </c:pt>
                <c:pt idx="1617">
                  <c:v>62.7</c:v>
                </c:pt>
                <c:pt idx="1618">
                  <c:v>63.15</c:v>
                </c:pt>
                <c:pt idx="1619">
                  <c:v>63.55</c:v>
                </c:pt>
                <c:pt idx="1620">
                  <c:v>61.8</c:v>
                </c:pt>
                <c:pt idx="1621">
                  <c:v>61.8</c:v>
                </c:pt>
                <c:pt idx="1622">
                  <c:v>62.75</c:v>
                </c:pt>
                <c:pt idx="1623">
                  <c:v>63.9</c:v>
                </c:pt>
                <c:pt idx="1624">
                  <c:v>63.9</c:v>
                </c:pt>
                <c:pt idx="1625">
                  <c:v>66.650000000000006</c:v>
                </c:pt>
                <c:pt idx="1626">
                  <c:v>67.7</c:v>
                </c:pt>
                <c:pt idx="1627">
                  <c:v>68.45</c:v>
                </c:pt>
                <c:pt idx="1628">
                  <c:v>68.8</c:v>
                </c:pt>
                <c:pt idx="1629">
                  <c:v>68.05</c:v>
                </c:pt>
                <c:pt idx="1630">
                  <c:v>68.8</c:v>
                </c:pt>
                <c:pt idx="1631">
                  <c:v>69.3</c:v>
                </c:pt>
                <c:pt idx="1632">
                  <c:v>70.45</c:v>
                </c:pt>
                <c:pt idx="1633">
                  <c:v>72.400000000000006</c:v>
                </c:pt>
                <c:pt idx="1634">
                  <c:v>72.150000000000006</c:v>
                </c:pt>
                <c:pt idx="1635">
                  <c:v>69</c:v>
                </c:pt>
                <c:pt idx="1636">
                  <c:v>67.599999999999994</c:v>
                </c:pt>
                <c:pt idx="1637">
                  <c:v>69.5</c:v>
                </c:pt>
                <c:pt idx="1638">
                  <c:v>70.349999999999994</c:v>
                </c:pt>
                <c:pt idx="1639">
                  <c:v>70.3</c:v>
                </c:pt>
                <c:pt idx="1640">
                  <c:v>71.05</c:v>
                </c:pt>
                <c:pt idx="1641">
                  <c:v>70.5</c:v>
                </c:pt>
                <c:pt idx="1642">
                  <c:v>71.45</c:v>
                </c:pt>
                <c:pt idx="1643">
                  <c:v>74.5</c:v>
                </c:pt>
                <c:pt idx="1644">
                  <c:v>73.95</c:v>
                </c:pt>
                <c:pt idx="1645">
                  <c:v>73.650000000000006</c:v>
                </c:pt>
                <c:pt idx="1646">
                  <c:v>72.55</c:v>
                </c:pt>
                <c:pt idx="1647">
                  <c:v>74.599999999999994</c:v>
                </c:pt>
                <c:pt idx="1648">
                  <c:v>73.45</c:v>
                </c:pt>
                <c:pt idx="1649">
                  <c:v>72.75</c:v>
                </c:pt>
                <c:pt idx="1650">
                  <c:v>73</c:v>
                </c:pt>
                <c:pt idx="1651">
                  <c:v>74.349999999999994</c:v>
                </c:pt>
                <c:pt idx="1652">
                  <c:v>75.2</c:v>
                </c:pt>
                <c:pt idx="1653">
                  <c:v>75.2</c:v>
                </c:pt>
                <c:pt idx="1654">
                  <c:v>76.349999999999994</c:v>
                </c:pt>
                <c:pt idx="1655">
                  <c:v>77.099999999999994</c:v>
                </c:pt>
                <c:pt idx="1656">
                  <c:v>78</c:v>
                </c:pt>
                <c:pt idx="1657">
                  <c:v>78.8</c:v>
                </c:pt>
                <c:pt idx="1658">
                  <c:v>78.5</c:v>
                </c:pt>
                <c:pt idx="1659">
                  <c:v>79.349999999999994</c:v>
                </c:pt>
                <c:pt idx="1660">
                  <c:v>78.3</c:v>
                </c:pt>
                <c:pt idx="1661">
                  <c:v>76.5</c:v>
                </c:pt>
                <c:pt idx="1662">
                  <c:v>75.599999999999994</c:v>
                </c:pt>
                <c:pt idx="1663">
                  <c:v>74.349999999999994</c:v>
                </c:pt>
                <c:pt idx="1664">
                  <c:v>74.849999999999994</c:v>
                </c:pt>
                <c:pt idx="1665">
                  <c:v>76.849999999999994</c:v>
                </c:pt>
                <c:pt idx="1666">
                  <c:v>75.900000000000006</c:v>
                </c:pt>
                <c:pt idx="1667">
                  <c:v>73.7</c:v>
                </c:pt>
                <c:pt idx="1668">
                  <c:v>74.25</c:v>
                </c:pt>
                <c:pt idx="1669">
                  <c:v>75.05</c:v>
                </c:pt>
                <c:pt idx="1670">
                  <c:v>74.599999999999994</c:v>
                </c:pt>
                <c:pt idx="1671">
                  <c:v>73.75</c:v>
                </c:pt>
                <c:pt idx="1672">
                  <c:v>73.5</c:v>
                </c:pt>
                <c:pt idx="1673">
                  <c:v>73.099999999999994</c:v>
                </c:pt>
                <c:pt idx="1674">
                  <c:v>72.7</c:v>
                </c:pt>
                <c:pt idx="1675">
                  <c:v>73.8</c:v>
                </c:pt>
                <c:pt idx="1676">
                  <c:v>75.95</c:v>
                </c:pt>
                <c:pt idx="1677">
                  <c:v>76</c:v>
                </c:pt>
                <c:pt idx="1678">
                  <c:v>77.5</c:v>
                </c:pt>
                <c:pt idx="1679">
                  <c:v>77.849999999999994</c:v>
                </c:pt>
                <c:pt idx="1680">
                  <c:v>76.55</c:v>
                </c:pt>
                <c:pt idx="1681">
                  <c:v>76.55</c:v>
                </c:pt>
                <c:pt idx="1682">
                  <c:v>77.849999999999994</c:v>
                </c:pt>
                <c:pt idx="1683">
                  <c:v>78.25</c:v>
                </c:pt>
                <c:pt idx="1684">
                  <c:v>78.25</c:v>
                </c:pt>
                <c:pt idx="1685">
                  <c:v>78.25</c:v>
                </c:pt>
                <c:pt idx="1686">
                  <c:v>78.25</c:v>
                </c:pt>
                <c:pt idx="1687">
                  <c:v>78.25</c:v>
                </c:pt>
                <c:pt idx="1688">
                  <c:v>78.25</c:v>
                </c:pt>
                <c:pt idx="1689">
                  <c:v>78.05</c:v>
                </c:pt>
                <c:pt idx="1690">
                  <c:v>79.2</c:v>
                </c:pt>
                <c:pt idx="1691">
                  <c:v>79.95</c:v>
                </c:pt>
                <c:pt idx="1692">
                  <c:v>79.55</c:v>
                </c:pt>
                <c:pt idx="1693">
                  <c:v>78.900000000000006</c:v>
                </c:pt>
                <c:pt idx="1694">
                  <c:v>79.599999999999994</c:v>
                </c:pt>
                <c:pt idx="1695">
                  <c:v>77.650000000000006</c:v>
                </c:pt>
                <c:pt idx="1696">
                  <c:v>75.650000000000006</c:v>
                </c:pt>
                <c:pt idx="1697">
                  <c:v>75</c:v>
                </c:pt>
                <c:pt idx="1698">
                  <c:v>75.2</c:v>
                </c:pt>
                <c:pt idx="1699">
                  <c:v>72</c:v>
                </c:pt>
                <c:pt idx="1700">
                  <c:v>70.25</c:v>
                </c:pt>
                <c:pt idx="1701">
                  <c:v>69</c:v>
                </c:pt>
                <c:pt idx="1702">
                  <c:v>69.95</c:v>
                </c:pt>
                <c:pt idx="1703">
                  <c:v>71.75</c:v>
                </c:pt>
                <c:pt idx="1704">
                  <c:v>71.5</c:v>
                </c:pt>
                <c:pt idx="1705">
                  <c:v>69.900000000000006</c:v>
                </c:pt>
                <c:pt idx="1706">
                  <c:v>67.349999999999994</c:v>
                </c:pt>
                <c:pt idx="1707">
                  <c:v>66.8</c:v>
                </c:pt>
                <c:pt idx="1708">
                  <c:v>67.900000000000006</c:v>
                </c:pt>
                <c:pt idx="1709">
                  <c:v>67.7</c:v>
                </c:pt>
                <c:pt idx="1710">
                  <c:v>64.05</c:v>
                </c:pt>
                <c:pt idx="1711">
                  <c:v>63.05</c:v>
                </c:pt>
                <c:pt idx="1712">
                  <c:v>63.45</c:v>
                </c:pt>
                <c:pt idx="1713">
                  <c:v>63.05</c:v>
                </c:pt>
                <c:pt idx="1714">
                  <c:v>63.1</c:v>
                </c:pt>
                <c:pt idx="1715">
                  <c:v>65.400000000000006</c:v>
                </c:pt>
                <c:pt idx="1716">
                  <c:v>63.8</c:v>
                </c:pt>
                <c:pt idx="1717">
                  <c:v>63</c:v>
                </c:pt>
                <c:pt idx="1718">
                  <c:v>63</c:v>
                </c:pt>
                <c:pt idx="1719">
                  <c:v>63</c:v>
                </c:pt>
                <c:pt idx="1720">
                  <c:v>64.05</c:v>
                </c:pt>
                <c:pt idx="1721">
                  <c:v>65.849999999999994</c:v>
                </c:pt>
                <c:pt idx="1722">
                  <c:v>64.2</c:v>
                </c:pt>
                <c:pt idx="1723">
                  <c:v>64.75</c:v>
                </c:pt>
                <c:pt idx="1724">
                  <c:v>65.25</c:v>
                </c:pt>
                <c:pt idx="1725">
                  <c:v>64.05</c:v>
                </c:pt>
                <c:pt idx="1726">
                  <c:v>64.45</c:v>
                </c:pt>
                <c:pt idx="1727">
                  <c:v>66.45</c:v>
                </c:pt>
                <c:pt idx="1728">
                  <c:v>68.3</c:v>
                </c:pt>
                <c:pt idx="1729">
                  <c:v>66.849999999999994</c:v>
                </c:pt>
                <c:pt idx="1730">
                  <c:v>67.55</c:v>
                </c:pt>
                <c:pt idx="1731">
                  <c:v>67.25</c:v>
                </c:pt>
                <c:pt idx="1732">
                  <c:v>66.25</c:v>
                </c:pt>
                <c:pt idx="1733">
                  <c:v>66.900000000000006</c:v>
                </c:pt>
                <c:pt idx="1734">
                  <c:v>64.95</c:v>
                </c:pt>
                <c:pt idx="1735">
                  <c:v>65.349999999999994</c:v>
                </c:pt>
                <c:pt idx="1736">
                  <c:v>65.349999999999994</c:v>
                </c:pt>
                <c:pt idx="1737">
                  <c:v>66.8</c:v>
                </c:pt>
                <c:pt idx="1738">
                  <c:v>66.8</c:v>
                </c:pt>
                <c:pt idx="1739">
                  <c:v>66.099999999999994</c:v>
                </c:pt>
                <c:pt idx="1740">
                  <c:v>66.95</c:v>
                </c:pt>
                <c:pt idx="1741">
                  <c:v>67.25</c:v>
                </c:pt>
                <c:pt idx="1742">
                  <c:v>66.25</c:v>
                </c:pt>
                <c:pt idx="1743">
                  <c:v>66.5</c:v>
                </c:pt>
                <c:pt idx="1744">
                  <c:v>67.8</c:v>
                </c:pt>
                <c:pt idx="1745">
                  <c:v>65.25</c:v>
                </c:pt>
                <c:pt idx="1746">
                  <c:v>67.400000000000006</c:v>
                </c:pt>
                <c:pt idx="1747">
                  <c:v>67.650000000000006</c:v>
                </c:pt>
                <c:pt idx="1748">
                  <c:v>67.25</c:v>
                </c:pt>
                <c:pt idx="1749">
                  <c:v>66.7</c:v>
                </c:pt>
                <c:pt idx="1750">
                  <c:v>66.900000000000006</c:v>
                </c:pt>
                <c:pt idx="1751">
                  <c:v>64.5</c:v>
                </c:pt>
                <c:pt idx="1752">
                  <c:v>63.4</c:v>
                </c:pt>
                <c:pt idx="1753">
                  <c:v>65.150000000000006</c:v>
                </c:pt>
                <c:pt idx="1754">
                  <c:v>63.75</c:v>
                </c:pt>
                <c:pt idx="1755">
                  <c:v>63.25</c:v>
                </c:pt>
                <c:pt idx="1756">
                  <c:v>64</c:v>
                </c:pt>
                <c:pt idx="1757">
                  <c:v>64.3</c:v>
                </c:pt>
                <c:pt idx="1758">
                  <c:v>64.7</c:v>
                </c:pt>
                <c:pt idx="1759">
                  <c:v>63.85</c:v>
                </c:pt>
                <c:pt idx="1760">
                  <c:v>64.75</c:v>
                </c:pt>
                <c:pt idx="1761">
                  <c:v>65.2</c:v>
                </c:pt>
                <c:pt idx="1762">
                  <c:v>65.150000000000006</c:v>
                </c:pt>
                <c:pt idx="1763">
                  <c:v>65.099999999999994</c:v>
                </c:pt>
                <c:pt idx="1764">
                  <c:v>65.7</c:v>
                </c:pt>
                <c:pt idx="1765">
                  <c:v>65.95</c:v>
                </c:pt>
                <c:pt idx="1766">
                  <c:v>65.8</c:v>
                </c:pt>
                <c:pt idx="1767">
                  <c:v>66</c:v>
                </c:pt>
                <c:pt idx="1768">
                  <c:v>66</c:v>
                </c:pt>
                <c:pt idx="1769">
                  <c:v>66</c:v>
                </c:pt>
                <c:pt idx="1770">
                  <c:v>64.25</c:v>
                </c:pt>
                <c:pt idx="1771">
                  <c:v>64.25</c:v>
                </c:pt>
                <c:pt idx="1772">
                  <c:v>63.85</c:v>
                </c:pt>
                <c:pt idx="1773">
                  <c:v>63.9</c:v>
                </c:pt>
                <c:pt idx="1774">
                  <c:v>64.599999999999994</c:v>
                </c:pt>
                <c:pt idx="1775">
                  <c:v>64.650000000000006</c:v>
                </c:pt>
                <c:pt idx="1776">
                  <c:v>63.8</c:v>
                </c:pt>
                <c:pt idx="1777">
                  <c:v>63.95</c:v>
                </c:pt>
                <c:pt idx="1778">
                  <c:v>64.45</c:v>
                </c:pt>
                <c:pt idx="1779">
                  <c:v>63.8</c:v>
                </c:pt>
                <c:pt idx="1780">
                  <c:v>63.75</c:v>
                </c:pt>
                <c:pt idx="1781">
                  <c:v>63.35</c:v>
                </c:pt>
                <c:pt idx="1782">
                  <c:v>62.5</c:v>
                </c:pt>
                <c:pt idx="1783">
                  <c:v>62.65</c:v>
                </c:pt>
                <c:pt idx="1784">
                  <c:v>63.25</c:v>
                </c:pt>
                <c:pt idx="1785">
                  <c:v>63.2</c:v>
                </c:pt>
                <c:pt idx="1786">
                  <c:v>62.7</c:v>
                </c:pt>
                <c:pt idx="1787">
                  <c:v>63.5</c:v>
                </c:pt>
                <c:pt idx="1788">
                  <c:v>63.5</c:v>
                </c:pt>
                <c:pt idx="1789">
                  <c:v>63</c:v>
                </c:pt>
                <c:pt idx="1790">
                  <c:v>63.7</c:v>
                </c:pt>
                <c:pt idx="1791">
                  <c:v>63.75</c:v>
                </c:pt>
                <c:pt idx="1792">
                  <c:v>64.7</c:v>
                </c:pt>
                <c:pt idx="1793">
                  <c:v>64.8</c:v>
                </c:pt>
                <c:pt idx="1794">
                  <c:v>65.2</c:v>
                </c:pt>
                <c:pt idx="1795">
                  <c:v>65.349999999999994</c:v>
                </c:pt>
                <c:pt idx="1796">
                  <c:v>65.8</c:v>
                </c:pt>
                <c:pt idx="1797">
                  <c:v>65.45</c:v>
                </c:pt>
                <c:pt idx="1798">
                  <c:v>67.349999999999994</c:v>
                </c:pt>
                <c:pt idx="1799">
                  <c:v>66.95</c:v>
                </c:pt>
                <c:pt idx="1800">
                  <c:v>67.55</c:v>
                </c:pt>
                <c:pt idx="1801">
                  <c:v>66.45</c:v>
                </c:pt>
                <c:pt idx="1802">
                  <c:v>66.45</c:v>
                </c:pt>
                <c:pt idx="1803">
                  <c:v>67.45</c:v>
                </c:pt>
                <c:pt idx="1804">
                  <c:v>68.95</c:v>
                </c:pt>
                <c:pt idx="1805">
                  <c:v>69.5</c:v>
                </c:pt>
                <c:pt idx="1806">
                  <c:v>69.400000000000006</c:v>
                </c:pt>
                <c:pt idx="1807">
                  <c:v>69.400000000000006</c:v>
                </c:pt>
                <c:pt idx="1808">
                  <c:v>68.75</c:v>
                </c:pt>
                <c:pt idx="1809">
                  <c:v>68.75</c:v>
                </c:pt>
                <c:pt idx="1810">
                  <c:v>67.5</c:v>
                </c:pt>
                <c:pt idx="1811">
                  <c:v>67.05</c:v>
                </c:pt>
                <c:pt idx="1812">
                  <c:v>66.900000000000006</c:v>
                </c:pt>
                <c:pt idx="1813">
                  <c:v>66.599999999999994</c:v>
                </c:pt>
                <c:pt idx="1814">
                  <c:v>67.95</c:v>
                </c:pt>
                <c:pt idx="1815">
                  <c:v>66.599999999999994</c:v>
                </c:pt>
                <c:pt idx="1816">
                  <c:v>66.599999999999994</c:v>
                </c:pt>
                <c:pt idx="1817">
                  <c:v>65.650000000000006</c:v>
                </c:pt>
                <c:pt idx="1818">
                  <c:v>66.400000000000006</c:v>
                </c:pt>
                <c:pt idx="1819">
                  <c:v>65.849999999999994</c:v>
                </c:pt>
                <c:pt idx="1820">
                  <c:v>65.849999999999994</c:v>
                </c:pt>
                <c:pt idx="1821">
                  <c:v>65.55</c:v>
                </c:pt>
                <c:pt idx="1822">
                  <c:v>65.75</c:v>
                </c:pt>
                <c:pt idx="1823">
                  <c:v>66.150000000000006</c:v>
                </c:pt>
                <c:pt idx="1824">
                  <c:v>66.2</c:v>
                </c:pt>
                <c:pt idx="1825">
                  <c:v>66.7</c:v>
                </c:pt>
                <c:pt idx="1826">
                  <c:v>67.05</c:v>
                </c:pt>
                <c:pt idx="1827">
                  <c:v>68.849999999999994</c:v>
                </c:pt>
                <c:pt idx="1828">
                  <c:v>68.849999999999994</c:v>
                </c:pt>
                <c:pt idx="1829">
                  <c:v>68.55</c:v>
                </c:pt>
                <c:pt idx="1830">
                  <c:v>68.349999999999994</c:v>
                </c:pt>
                <c:pt idx="1831">
                  <c:v>68.099999999999994</c:v>
                </c:pt>
                <c:pt idx="1832">
                  <c:v>69.25</c:v>
                </c:pt>
                <c:pt idx="1833">
                  <c:v>69.599999999999994</c:v>
                </c:pt>
                <c:pt idx="1834">
                  <c:v>69.5</c:v>
                </c:pt>
                <c:pt idx="1835">
                  <c:v>69.5</c:v>
                </c:pt>
                <c:pt idx="1836">
                  <c:v>69.8</c:v>
                </c:pt>
                <c:pt idx="1837">
                  <c:v>69.75</c:v>
                </c:pt>
                <c:pt idx="1838">
                  <c:v>69.2</c:v>
                </c:pt>
                <c:pt idx="1839">
                  <c:v>68.900000000000006</c:v>
                </c:pt>
                <c:pt idx="1840">
                  <c:v>68.8</c:v>
                </c:pt>
                <c:pt idx="1841">
                  <c:v>69</c:v>
                </c:pt>
                <c:pt idx="1842">
                  <c:v>69.2</c:v>
                </c:pt>
                <c:pt idx="1843">
                  <c:v>69.5</c:v>
                </c:pt>
                <c:pt idx="1844">
                  <c:v>69.5</c:v>
                </c:pt>
                <c:pt idx="1845">
                  <c:v>69.599999999999994</c:v>
                </c:pt>
                <c:pt idx="1846">
                  <c:v>69.599999999999994</c:v>
                </c:pt>
                <c:pt idx="1847">
                  <c:v>69.599999999999994</c:v>
                </c:pt>
                <c:pt idx="1848">
                  <c:v>69.599999999999994</c:v>
                </c:pt>
                <c:pt idx="1849">
                  <c:v>69.400000000000006</c:v>
                </c:pt>
                <c:pt idx="1850">
                  <c:v>70.55</c:v>
                </c:pt>
                <c:pt idx="1851">
                  <c:v>71.7</c:v>
                </c:pt>
                <c:pt idx="1852">
                  <c:v>71.05</c:v>
                </c:pt>
                <c:pt idx="1853">
                  <c:v>71.5</c:v>
                </c:pt>
                <c:pt idx="1854">
                  <c:v>71.25</c:v>
                </c:pt>
                <c:pt idx="1855">
                  <c:v>71.75</c:v>
                </c:pt>
                <c:pt idx="1856">
                  <c:v>74.25</c:v>
                </c:pt>
                <c:pt idx="1857">
                  <c:v>74.3</c:v>
                </c:pt>
                <c:pt idx="1858">
                  <c:v>73.45</c:v>
                </c:pt>
                <c:pt idx="1859">
                  <c:v>75</c:v>
                </c:pt>
                <c:pt idx="1860">
                  <c:v>74.8</c:v>
                </c:pt>
                <c:pt idx="1861">
                  <c:v>76.400000000000006</c:v>
                </c:pt>
                <c:pt idx="1862">
                  <c:v>76.5</c:v>
                </c:pt>
                <c:pt idx="1863">
                  <c:v>77</c:v>
                </c:pt>
                <c:pt idx="1864">
                  <c:v>76.8</c:v>
                </c:pt>
                <c:pt idx="1865">
                  <c:v>75.55</c:v>
                </c:pt>
                <c:pt idx="1866">
                  <c:v>75.55</c:v>
                </c:pt>
                <c:pt idx="1867">
                  <c:v>74.55</c:v>
                </c:pt>
                <c:pt idx="1868">
                  <c:v>74.099999999999994</c:v>
                </c:pt>
                <c:pt idx="1869">
                  <c:v>75.8</c:v>
                </c:pt>
                <c:pt idx="1870">
                  <c:v>75.8</c:v>
                </c:pt>
                <c:pt idx="1871">
                  <c:v>74.5</c:v>
                </c:pt>
                <c:pt idx="1872">
                  <c:v>76.25</c:v>
                </c:pt>
                <c:pt idx="1873">
                  <c:v>77.25</c:v>
                </c:pt>
                <c:pt idx="1874">
                  <c:v>76.75</c:v>
                </c:pt>
                <c:pt idx="1875">
                  <c:v>75.2</c:v>
                </c:pt>
                <c:pt idx="1876">
                  <c:v>74.55</c:v>
                </c:pt>
                <c:pt idx="1877">
                  <c:v>74.150000000000006</c:v>
                </c:pt>
                <c:pt idx="1878">
                  <c:v>75.099999999999994</c:v>
                </c:pt>
                <c:pt idx="1879">
                  <c:v>75.45</c:v>
                </c:pt>
                <c:pt idx="1880">
                  <c:v>73.5</c:v>
                </c:pt>
                <c:pt idx="1881">
                  <c:v>73.400000000000006</c:v>
                </c:pt>
                <c:pt idx="1882">
                  <c:v>72.05</c:v>
                </c:pt>
                <c:pt idx="1883">
                  <c:v>68.900000000000006</c:v>
                </c:pt>
                <c:pt idx="1884">
                  <c:v>64.7</c:v>
                </c:pt>
                <c:pt idx="1885">
                  <c:v>64.75</c:v>
                </c:pt>
                <c:pt idx="1886">
                  <c:v>65.8</c:v>
                </c:pt>
                <c:pt idx="1887">
                  <c:v>65.650000000000006</c:v>
                </c:pt>
                <c:pt idx="1888">
                  <c:v>65.45</c:v>
                </c:pt>
                <c:pt idx="1889">
                  <c:v>66.150000000000006</c:v>
                </c:pt>
                <c:pt idx="1890">
                  <c:v>67.599999999999994</c:v>
                </c:pt>
                <c:pt idx="1891">
                  <c:v>67.55</c:v>
                </c:pt>
                <c:pt idx="1892">
                  <c:v>66.099999999999994</c:v>
                </c:pt>
                <c:pt idx="1893">
                  <c:v>66.95</c:v>
                </c:pt>
                <c:pt idx="1894">
                  <c:v>66.8</c:v>
                </c:pt>
                <c:pt idx="1895">
                  <c:v>66.95</c:v>
                </c:pt>
                <c:pt idx="1896">
                  <c:v>67.150000000000006</c:v>
                </c:pt>
                <c:pt idx="1897">
                  <c:v>68.2</c:v>
                </c:pt>
                <c:pt idx="1898">
                  <c:v>69.900000000000006</c:v>
                </c:pt>
                <c:pt idx="1899">
                  <c:v>70.55</c:v>
                </c:pt>
                <c:pt idx="1900">
                  <c:v>69.900000000000006</c:v>
                </c:pt>
                <c:pt idx="1901">
                  <c:v>70.400000000000006</c:v>
                </c:pt>
                <c:pt idx="1902">
                  <c:v>72.150000000000006</c:v>
                </c:pt>
                <c:pt idx="1903">
                  <c:v>72.3</c:v>
                </c:pt>
                <c:pt idx="1904">
                  <c:v>71.849999999999994</c:v>
                </c:pt>
                <c:pt idx="1905">
                  <c:v>72.400000000000006</c:v>
                </c:pt>
                <c:pt idx="1906">
                  <c:v>72.7</c:v>
                </c:pt>
                <c:pt idx="1907">
                  <c:v>72.349999999999994</c:v>
                </c:pt>
                <c:pt idx="1908">
                  <c:v>72.75</c:v>
                </c:pt>
                <c:pt idx="1909">
                  <c:v>73.45</c:v>
                </c:pt>
                <c:pt idx="1910">
                  <c:v>74.95</c:v>
                </c:pt>
                <c:pt idx="1911">
                  <c:v>74.95</c:v>
                </c:pt>
                <c:pt idx="1912">
                  <c:v>74.5</c:v>
                </c:pt>
                <c:pt idx="1913">
                  <c:v>74.650000000000006</c:v>
                </c:pt>
                <c:pt idx="1914">
                  <c:v>74.7</c:v>
                </c:pt>
                <c:pt idx="1915">
                  <c:v>74.8</c:v>
                </c:pt>
                <c:pt idx="1916">
                  <c:v>74.599999999999994</c:v>
                </c:pt>
                <c:pt idx="1917">
                  <c:v>75.2</c:v>
                </c:pt>
                <c:pt idx="1918">
                  <c:v>74.75</c:v>
                </c:pt>
                <c:pt idx="1919">
                  <c:v>75.95</c:v>
                </c:pt>
                <c:pt idx="1920">
                  <c:v>75.95</c:v>
                </c:pt>
                <c:pt idx="1921">
                  <c:v>74.599999999999994</c:v>
                </c:pt>
                <c:pt idx="1922">
                  <c:v>74.599999999999994</c:v>
                </c:pt>
                <c:pt idx="1923">
                  <c:v>75.400000000000006</c:v>
                </c:pt>
                <c:pt idx="1924">
                  <c:v>75.400000000000006</c:v>
                </c:pt>
                <c:pt idx="1925">
                  <c:v>78.7</c:v>
                </c:pt>
                <c:pt idx="1926">
                  <c:v>79.95</c:v>
                </c:pt>
                <c:pt idx="1927">
                  <c:v>85.05</c:v>
                </c:pt>
                <c:pt idx="1928">
                  <c:v>85.4</c:v>
                </c:pt>
                <c:pt idx="1929">
                  <c:v>87</c:v>
                </c:pt>
                <c:pt idx="1930">
                  <c:v>86.65</c:v>
                </c:pt>
                <c:pt idx="1931">
                  <c:v>86.65</c:v>
                </c:pt>
                <c:pt idx="1932">
                  <c:v>86.65</c:v>
                </c:pt>
                <c:pt idx="1933">
                  <c:v>90.5</c:v>
                </c:pt>
                <c:pt idx="1934">
                  <c:v>94.2</c:v>
                </c:pt>
                <c:pt idx="1935">
                  <c:v>90.2</c:v>
                </c:pt>
                <c:pt idx="1936">
                  <c:v>87.45</c:v>
                </c:pt>
                <c:pt idx="1937">
                  <c:v>86.45</c:v>
                </c:pt>
                <c:pt idx="1938">
                  <c:v>87.8</c:v>
                </c:pt>
                <c:pt idx="1939">
                  <c:v>87.35</c:v>
                </c:pt>
                <c:pt idx="1940">
                  <c:v>88.8</c:v>
                </c:pt>
                <c:pt idx="1941">
                  <c:v>88.7</c:v>
                </c:pt>
                <c:pt idx="1942">
                  <c:v>87.3</c:v>
                </c:pt>
                <c:pt idx="1943">
                  <c:v>86.7</c:v>
                </c:pt>
                <c:pt idx="1944">
                  <c:v>86.7</c:v>
                </c:pt>
                <c:pt idx="1945">
                  <c:v>84.55</c:v>
                </c:pt>
                <c:pt idx="1946">
                  <c:v>83.55</c:v>
                </c:pt>
                <c:pt idx="1947">
                  <c:v>83.3</c:v>
                </c:pt>
                <c:pt idx="1948">
                  <c:v>84.8</c:v>
                </c:pt>
                <c:pt idx="1949">
                  <c:v>87.3</c:v>
                </c:pt>
                <c:pt idx="1950">
                  <c:v>86.8</c:v>
                </c:pt>
                <c:pt idx="1951">
                  <c:v>88</c:v>
                </c:pt>
                <c:pt idx="1952">
                  <c:v>85.6</c:v>
                </c:pt>
                <c:pt idx="1953">
                  <c:v>87.05</c:v>
                </c:pt>
                <c:pt idx="1954">
                  <c:v>84.45</c:v>
                </c:pt>
                <c:pt idx="1955">
                  <c:v>83</c:v>
                </c:pt>
                <c:pt idx="1956">
                  <c:v>85.05</c:v>
                </c:pt>
                <c:pt idx="1957">
                  <c:v>84.1</c:v>
                </c:pt>
                <c:pt idx="1958">
                  <c:v>87.1</c:v>
                </c:pt>
                <c:pt idx="1959">
                  <c:v>86.2</c:v>
                </c:pt>
                <c:pt idx="1960">
                  <c:v>87.8</c:v>
                </c:pt>
                <c:pt idx="1961">
                  <c:v>86.95</c:v>
                </c:pt>
                <c:pt idx="1962">
                  <c:v>84.05</c:v>
                </c:pt>
                <c:pt idx="1963">
                  <c:v>84.1</c:v>
                </c:pt>
                <c:pt idx="1964">
                  <c:v>86.8</c:v>
                </c:pt>
                <c:pt idx="1965">
                  <c:v>84.95</c:v>
                </c:pt>
                <c:pt idx="1966">
                  <c:v>84.8</c:v>
                </c:pt>
                <c:pt idx="1967">
                  <c:v>84.4</c:v>
                </c:pt>
                <c:pt idx="1968">
                  <c:v>83.85</c:v>
                </c:pt>
                <c:pt idx="1969">
                  <c:v>87.05</c:v>
                </c:pt>
                <c:pt idx="1970">
                  <c:v>87.9</c:v>
                </c:pt>
                <c:pt idx="1971">
                  <c:v>89.65</c:v>
                </c:pt>
                <c:pt idx="1972">
                  <c:v>93.1</c:v>
                </c:pt>
                <c:pt idx="1973">
                  <c:v>92.9</c:v>
                </c:pt>
                <c:pt idx="1974">
                  <c:v>92.8</c:v>
                </c:pt>
                <c:pt idx="1975">
                  <c:v>95.05</c:v>
                </c:pt>
                <c:pt idx="1976">
                  <c:v>93.4</c:v>
                </c:pt>
                <c:pt idx="1977">
                  <c:v>94.3</c:v>
                </c:pt>
                <c:pt idx="1978">
                  <c:v>95</c:v>
                </c:pt>
                <c:pt idx="1979">
                  <c:v>95.8</c:v>
                </c:pt>
                <c:pt idx="1980">
                  <c:v>95.8</c:v>
                </c:pt>
                <c:pt idx="1981">
                  <c:v>94.3</c:v>
                </c:pt>
                <c:pt idx="1982">
                  <c:v>92.5</c:v>
                </c:pt>
                <c:pt idx="1983">
                  <c:v>91.8</c:v>
                </c:pt>
                <c:pt idx="1984" formatCode="#,##0.00">
                  <c:v>91.8</c:v>
                </c:pt>
                <c:pt idx="1985">
                  <c:v>93.6</c:v>
                </c:pt>
                <c:pt idx="1986">
                  <c:v>94.2</c:v>
                </c:pt>
                <c:pt idx="1987">
                  <c:v>92.55</c:v>
                </c:pt>
                <c:pt idx="1988">
                  <c:v>92.6</c:v>
                </c:pt>
                <c:pt idx="1989">
                  <c:v>92.8</c:v>
                </c:pt>
                <c:pt idx="1990">
                  <c:v>93.35</c:v>
                </c:pt>
                <c:pt idx="1991">
                  <c:v>94.55</c:v>
                </c:pt>
                <c:pt idx="1992">
                  <c:v>94.55</c:v>
                </c:pt>
                <c:pt idx="1993">
                  <c:v>94.6</c:v>
                </c:pt>
                <c:pt idx="1994">
                  <c:v>94.65</c:v>
                </c:pt>
                <c:pt idx="1995">
                  <c:v>93.1</c:v>
                </c:pt>
                <c:pt idx="1996">
                  <c:v>95.7</c:v>
                </c:pt>
                <c:pt idx="1997">
                  <c:v>94.25</c:v>
                </c:pt>
                <c:pt idx="1998">
                  <c:v>95.15</c:v>
                </c:pt>
                <c:pt idx="1999">
                  <c:v>95.45</c:v>
                </c:pt>
                <c:pt idx="2000">
                  <c:v>94.4</c:v>
                </c:pt>
                <c:pt idx="2001">
                  <c:v>93.45</c:v>
                </c:pt>
                <c:pt idx="2002">
                  <c:v>94.95</c:v>
                </c:pt>
                <c:pt idx="2003">
                  <c:v>98</c:v>
                </c:pt>
                <c:pt idx="2004">
                  <c:v>100.4</c:v>
                </c:pt>
                <c:pt idx="2005">
                  <c:v>100.4</c:v>
                </c:pt>
                <c:pt idx="2006">
                  <c:v>101</c:v>
                </c:pt>
                <c:pt idx="2007">
                  <c:v>103.6</c:v>
                </c:pt>
                <c:pt idx="2008">
                  <c:v>102.45</c:v>
                </c:pt>
                <c:pt idx="2009">
                  <c:v>103.65</c:v>
                </c:pt>
                <c:pt idx="2010">
                  <c:v>108</c:v>
                </c:pt>
                <c:pt idx="2011">
                  <c:v>106.1</c:v>
                </c:pt>
                <c:pt idx="2012">
                  <c:v>103.5</c:v>
                </c:pt>
                <c:pt idx="2013">
                  <c:v>101.7</c:v>
                </c:pt>
                <c:pt idx="2014">
                  <c:v>99.8</c:v>
                </c:pt>
                <c:pt idx="2015">
                  <c:v>97.95</c:v>
                </c:pt>
                <c:pt idx="2016">
                  <c:v>99.9</c:v>
                </c:pt>
                <c:pt idx="2017" formatCode="#,##0.00">
                  <c:v>99.9</c:v>
                </c:pt>
                <c:pt idx="2018">
                  <c:v>98.35</c:v>
                </c:pt>
                <c:pt idx="2019">
                  <c:v>98.35</c:v>
                </c:pt>
                <c:pt idx="2020">
                  <c:v>100.4</c:v>
                </c:pt>
                <c:pt idx="2021">
                  <c:v>105.9</c:v>
                </c:pt>
                <c:pt idx="2022">
                  <c:v>106.5</c:v>
                </c:pt>
                <c:pt idx="2023">
                  <c:v>110.2</c:v>
                </c:pt>
                <c:pt idx="2024">
                  <c:v>109.4</c:v>
                </c:pt>
                <c:pt idx="2025">
                  <c:v>108.2</c:v>
                </c:pt>
                <c:pt idx="2026">
                  <c:v>112</c:v>
                </c:pt>
                <c:pt idx="2027">
                  <c:v>114.25</c:v>
                </c:pt>
                <c:pt idx="2028">
                  <c:v>117.55</c:v>
                </c:pt>
                <c:pt idx="2029">
                  <c:v>116.4</c:v>
                </c:pt>
                <c:pt idx="2030">
                  <c:v>116.3</c:v>
                </c:pt>
                <c:pt idx="2031">
                  <c:v>113.75</c:v>
                </c:pt>
                <c:pt idx="2032">
                  <c:v>114.75</c:v>
                </c:pt>
                <c:pt idx="2033">
                  <c:v>116.355</c:v>
                </c:pt>
                <c:pt idx="2034">
                  <c:v>117.95</c:v>
                </c:pt>
                <c:pt idx="2035">
                  <c:v>121.2</c:v>
                </c:pt>
                <c:pt idx="2036">
                  <c:v>126.2</c:v>
                </c:pt>
                <c:pt idx="2037">
                  <c:v>126.35</c:v>
                </c:pt>
                <c:pt idx="2038">
                  <c:v>122.3</c:v>
                </c:pt>
                <c:pt idx="2039">
                  <c:v>114.25</c:v>
                </c:pt>
                <c:pt idx="2040">
                  <c:v>117.75</c:v>
                </c:pt>
                <c:pt idx="2041">
                  <c:v>122.6</c:v>
                </c:pt>
                <c:pt idx="2042">
                  <c:v>121.2</c:v>
                </c:pt>
                <c:pt idx="2043">
                  <c:v>119.25</c:v>
                </c:pt>
                <c:pt idx="2044">
                  <c:v>118.55</c:v>
                </c:pt>
                <c:pt idx="2045">
                  <c:v>121.4</c:v>
                </c:pt>
                <c:pt idx="2046">
                  <c:v>122.2</c:v>
                </c:pt>
                <c:pt idx="2047">
                  <c:v>120.75</c:v>
                </c:pt>
                <c:pt idx="2048">
                  <c:v>119.5</c:v>
                </c:pt>
                <c:pt idx="2049">
                  <c:v>121.85</c:v>
                </c:pt>
                <c:pt idx="2050">
                  <c:v>118.1</c:v>
                </c:pt>
                <c:pt idx="2051">
                  <c:v>118.1</c:v>
                </c:pt>
                <c:pt idx="2052">
                  <c:v>115.1</c:v>
                </c:pt>
                <c:pt idx="2053">
                  <c:v>117</c:v>
                </c:pt>
                <c:pt idx="2054">
                  <c:v>118.75</c:v>
                </c:pt>
                <c:pt idx="2055">
                  <c:v>118.45</c:v>
                </c:pt>
                <c:pt idx="2056">
                  <c:v>121.15</c:v>
                </c:pt>
                <c:pt idx="2057">
                  <c:v>118.35</c:v>
                </c:pt>
                <c:pt idx="2058">
                  <c:v>113.9</c:v>
                </c:pt>
                <c:pt idx="2059">
                  <c:v>108.45</c:v>
                </c:pt>
                <c:pt idx="2060">
                  <c:v>99.15</c:v>
                </c:pt>
                <c:pt idx="2061">
                  <c:v>97.9</c:v>
                </c:pt>
                <c:pt idx="2062">
                  <c:v>92.8</c:v>
                </c:pt>
                <c:pt idx="2063">
                  <c:v>94.8</c:v>
                </c:pt>
                <c:pt idx="2064">
                  <c:v>94.8</c:v>
                </c:pt>
                <c:pt idx="2065">
                  <c:v>94.8</c:v>
                </c:pt>
                <c:pt idx="2066">
                  <c:v>88.5</c:v>
                </c:pt>
                <c:pt idx="2067">
                  <c:v>90.35</c:v>
                </c:pt>
                <c:pt idx="2068">
                  <c:v>88.8</c:v>
                </c:pt>
                <c:pt idx="2069">
                  <c:v>89.55</c:v>
                </c:pt>
                <c:pt idx="2070">
                  <c:v>88.7</c:v>
                </c:pt>
                <c:pt idx="2071">
                  <c:v>88.45</c:v>
                </c:pt>
                <c:pt idx="2072">
                  <c:v>83</c:v>
                </c:pt>
                <c:pt idx="2073">
                  <c:v>85</c:v>
                </c:pt>
                <c:pt idx="2074">
                  <c:v>88.95</c:v>
                </c:pt>
                <c:pt idx="2075">
                  <c:v>86</c:v>
                </c:pt>
                <c:pt idx="2076">
                  <c:v>83.1</c:v>
                </c:pt>
                <c:pt idx="2077">
                  <c:v>83.5</c:v>
                </c:pt>
                <c:pt idx="2078">
                  <c:v>81.45</c:v>
                </c:pt>
                <c:pt idx="2079">
                  <c:v>85.85</c:v>
                </c:pt>
                <c:pt idx="2080">
                  <c:v>91.15</c:v>
                </c:pt>
                <c:pt idx="2081">
                  <c:v>89.35</c:v>
                </c:pt>
                <c:pt idx="2082">
                  <c:v>91.05</c:v>
                </c:pt>
                <c:pt idx="2083">
                  <c:v>90.5</c:v>
                </c:pt>
                <c:pt idx="2084">
                  <c:v>88.1</c:v>
                </c:pt>
                <c:pt idx="2085">
                  <c:v>91.95</c:v>
                </c:pt>
                <c:pt idx="2086">
                  <c:v>93.2</c:v>
                </c:pt>
                <c:pt idx="2087">
                  <c:v>95.5</c:v>
                </c:pt>
                <c:pt idx="2088">
                  <c:v>98.85</c:v>
                </c:pt>
                <c:pt idx="2089">
                  <c:v>99.1</c:v>
                </c:pt>
                <c:pt idx="2090">
                  <c:v>97.75</c:v>
                </c:pt>
                <c:pt idx="2091">
                  <c:v>96.5</c:v>
                </c:pt>
                <c:pt idx="2092">
                  <c:v>96.1</c:v>
                </c:pt>
                <c:pt idx="2093">
                  <c:v>92</c:v>
                </c:pt>
                <c:pt idx="2094">
                  <c:v>91.6</c:v>
                </c:pt>
                <c:pt idx="2095">
                  <c:v>93.65</c:v>
                </c:pt>
                <c:pt idx="2096">
                  <c:v>89.6</c:v>
                </c:pt>
                <c:pt idx="2097">
                  <c:v>89.6</c:v>
                </c:pt>
                <c:pt idx="2098">
                  <c:v>91.2</c:v>
                </c:pt>
                <c:pt idx="2099">
                  <c:v>91.5</c:v>
                </c:pt>
                <c:pt idx="2100">
                  <c:v>93.2</c:v>
                </c:pt>
                <c:pt idx="2101">
                  <c:v>93.9</c:v>
                </c:pt>
                <c:pt idx="2102">
                  <c:v>93.9</c:v>
                </c:pt>
                <c:pt idx="2103">
                  <c:v>93.9</c:v>
                </c:pt>
                <c:pt idx="2104">
                  <c:v>93.9</c:v>
                </c:pt>
                <c:pt idx="2105">
                  <c:v>93.9</c:v>
                </c:pt>
                <c:pt idx="2106">
                  <c:v>94.5</c:v>
                </c:pt>
                <c:pt idx="2107">
                  <c:v>90.7</c:v>
                </c:pt>
                <c:pt idx="2108">
                  <c:v>93.4</c:v>
                </c:pt>
                <c:pt idx="2109">
                  <c:v>92.65</c:v>
                </c:pt>
                <c:pt idx="2110">
                  <c:v>91.5</c:v>
                </c:pt>
                <c:pt idx="2111">
                  <c:v>92.05</c:v>
                </c:pt>
                <c:pt idx="2112">
                  <c:v>87.1</c:v>
                </c:pt>
                <c:pt idx="2113">
                  <c:v>85.95</c:v>
                </c:pt>
                <c:pt idx="2114">
                  <c:v>85.7</c:v>
                </c:pt>
                <c:pt idx="2115">
                  <c:v>85.05</c:v>
                </c:pt>
                <c:pt idx="2116">
                  <c:v>86</c:v>
                </c:pt>
                <c:pt idx="2117">
                  <c:v>86.95</c:v>
                </c:pt>
                <c:pt idx="2118">
                  <c:v>87.05</c:v>
                </c:pt>
                <c:pt idx="2119">
                  <c:v>87.65</c:v>
                </c:pt>
                <c:pt idx="2120">
                  <c:v>87.65</c:v>
                </c:pt>
                <c:pt idx="2121">
                  <c:v>85.5</c:v>
                </c:pt>
                <c:pt idx="2122">
                  <c:v>85.1</c:v>
                </c:pt>
                <c:pt idx="2123">
                  <c:v>84</c:v>
                </c:pt>
                <c:pt idx="2124">
                  <c:v>85</c:v>
                </c:pt>
                <c:pt idx="2125">
                  <c:v>82.7</c:v>
                </c:pt>
                <c:pt idx="2126">
                  <c:v>82.7</c:v>
                </c:pt>
                <c:pt idx="2127">
                  <c:v>83.4</c:v>
                </c:pt>
                <c:pt idx="2128">
                  <c:v>82.5</c:v>
                </c:pt>
                <c:pt idx="2129">
                  <c:v>79.900000000000006</c:v>
                </c:pt>
                <c:pt idx="2130">
                  <c:v>78.45</c:v>
                </c:pt>
                <c:pt idx="2131">
                  <c:v>81</c:v>
                </c:pt>
                <c:pt idx="2132">
                  <c:v>81.150000000000006</c:v>
                </c:pt>
                <c:pt idx="2133">
                  <c:v>83.4</c:v>
                </c:pt>
                <c:pt idx="2134">
                  <c:v>84.75</c:v>
                </c:pt>
                <c:pt idx="2135">
                  <c:v>85.1</c:v>
                </c:pt>
                <c:pt idx="2136">
                  <c:v>85.85</c:v>
                </c:pt>
                <c:pt idx="2137">
                  <c:v>86.65</c:v>
                </c:pt>
                <c:pt idx="2138">
                  <c:v>86.85</c:v>
                </c:pt>
                <c:pt idx="2139">
                  <c:v>87.8</c:v>
                </c:pt>
                <c:pt idx="2140">
                  <c:v>90.45</c:v>
                </c:pt>
                <c:pt idx="2141">
                  <c:v>88.7</c:v>
                </c:pt>
                <c:pt idx="2142">
                  <c:v>87</c:v>
                </c:pt>
                <c:pt idx="2143">
                  <c:v>87.75</c:v>
                </c:pt>
                <c:pt idx="2144">
                  <c:v>87.25</c:v>
                </c:pt>
                <c:pt idx="2145">
                  <c:v>88.75</c:v>
                </c:pt>
                <c:pt idx="2146">
                  <c:v>88</c:v>
                </c:pt>
                <c:pt idx="2147">
                  <c:v>89</c:v>
                </c:pt>
                <c:pt idx="2148">
                  <c:v>88.7</c:v>
                </c:pt>
                <c:pt idx="2149">
                  <c:v>89.4</c:v>
                </c:pt>
                <c:pt idx="2150">
                  <c:v>94.35</c:v>
                </c:pt>
                <c:pt idx="2151">
                  <c:v>93.15</c:v>
                </c:pt>
                <c:pt idx="2152">
                  <c:v>94.35</c:v>
                </c:pt>
                <c:pt idx="2153">
                  <c:v>93.8</c:v>
                </c:pt>
                <c:pt idx="2154">
                  <c:v>94.45</c:v>
                </c:pt>
                <c:pt idx="2155">
                  <c:v>93.9</c:v>
                </c:pt>
                <c:pt idx="2156">
                  <c:v>93.1</c:v>
                </c:pt>
                <c:pt idx="2157">
                  <c:v>92.3</c:v>
                </c:pt>
                <c:pt idx="2158">
                  <c:v>93.2</c:v>
                </c:pt>
                <c:pt idx="2159">
                  <c:v>90.9</c:v>
                </c:pt>
                <c:pt idx="2160">
                  <c:v>91.1</c:v>
                </c:pt>
                <c:pt idx="2161">
                  <c:v>90.85</c:v>
                </c:pt>
                <c:pt idx="2162">
                  <c:v>89.7</c:v>
                </c:pt>
                <c:pt idx="2163">
                  <c:v>90.5</c:v>
                </c:pt>
                <c:pt idx="2164">
                  <c:v>90.75</c:v>
                </c:pt>
                <c:pt idx="2165">
                  <c:v>91.95</c:v>
                </c:pt>
                <c:pt idx="2166">
                  <c:v>93.2</c:v>
                </c:pt>
                <c:pt idx="2167">
                  <c:v>93.9</c:v>
                </c:pt>
                <c:pt idx="2168">
                  <c:v>94</c:v>
                </c:pt>
                <c:pt idx="2169">
                  <c:v>94</c:v>
                </c:pt>
                <c:pt idx="2170">
                  <c:v>95.65</c:v>
                </c:pt>
                <c:pt idx="2171">
                  <c:v>93.4</c:v>
                </c:pt>
                <c:pt idx="2172">
                  <c:v>93.25</c:v>
                </c:pt>
                <c:pt idx="2173">
                  <c:v>94.5</c:v>
                </c:pt>
                <c:pt idx="2174">
                  <c:v>96.15</c:v>
                </c:pt>
                <c:pt idx="2175">
                  <c:v>95.3</c:v>
                </c:pt>
                <c:pt idx="2176">
                  <c:v>95.25</c:v>
                </c:pt>
                <c:pt idx="2177">
                  <c:v>95.75</c:v>
                </c:pt>
                <c:pt idx="2178">
                  <c:v>95.85</c:v>
                </c:pt>
                <c:pt idx="2179">
                  <c:v>95.6</c:v>
                </c:pt>
                <c:pt idx="2180">
                  <c:v>95.4</c:v>
                </c:pt>
                <c:pt idx="2181">
                  <c:v>92.05</c:v>
                </c:pt>
                <c:pt idx="2182">
                  <c:v>92.05</c:v>
                </c:pt>
                <c:pt idx="2183">
                  <c:v>92.05</c:v>
                </c:pt>
                <c:pt idx="2184">
                  <c:v>84.7</c:v>
                </c:pt>
                <c:pt idx="2185">
                  <c:v>85.6</c:v>
                </c:pt>
                <c:pt idx="2186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B-4897-948A-D10EE9D4EA86}"/>
            </c:ext>
          </c:extLst>
        </c:ser>
        <c:ser>
          <c:idx val="1"/>
          <c:order val="1"/>
          <c:tx>
            <c:strRef>
              <c:f>Swaps!$D$1</c:f>
              <c:strCache>
                <c:ptCount val="1"/>
                <c:pt idx="0">
                  <c:v>3M future</c:v>
                </c:pt>
              </c:strCache>
            </c:strRef>
          </c:tx>
          <c:spPr>
            <a:ln w="25400">
              <a:solidFill>
                <a:srgbClr val="E0BA4C"/>
              </a:solidFill>
              <a:prstDash val="solid"/>
            </a:ln>
          </c:spPr>
          <c:marker>
            <c:symbol val="none"/>
          </c:marker>
          <c:cat>
            <c:numRef>
              <c:f>Swaps!$A$2:$A$2189</c:f>
              <c:numCache>
                <c:formatCode>[$-409]d\-mmm\-yy;@</c:formatCode>
                <c:ptCount val="218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40560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40595</c:v>
                </c:pt>
                <c:pt idx="36">
                  <c:v>40596</c:v>
                </c:pt>
                <c:pt idx="37">
                  <c:v>40597</c:v>
                </c:pt>
                <c:pt idx="38">
                  <c:v>40598</c:v>
                </c:pt>
                <c:pt idx="39">
                  <c:v>40599</c:v>
                </c:pt>
                <c:pt idx="40">
                  <c:v>40602</c:v>
                </c:pt>
                <c:pt idx="41">
                  <c:v>40603</c:v>
                </c:pt>
                <c:pt idx="42">
                  <c:v>40604</c:v>
                </c:pt>
                <c:pt idx="43">
                  <c:v>40605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40669</c:v>
                </c:pt>
                <c:pt idx="85">
                  <c:v>40672</c:v>
                </c:pt>
                <c:pt idx="86">
                  <c:v>40673</c:v>
                </c:pt>
                <c:pt idx="87">
                  <c:v>40674</c:v>
                </c:pt>
                <c:pt idx="88">
                  <c:v>40675</c:v>
                </c:pt>
                <c:pt idx="89">
                  <c:v>40676</c:v>
                </c:pt>
                <c:pt idx="90">
                  <c:v>40679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40686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40693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40700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40707</c:v>
                </c:pt>
                <c:pt idx="111">
                  <c:v>40708</c:v>
                </c:pt>
                <c:pt idx="112">
                  <c:v>40709</c:v>
                </c:pt>
                <c:pt idx="113">
                  <c:v>40710</c:v>
                </c:pt>
                <c:pt idx="114">
                  <c:v>40711</c:v>
                </c:pt>
                <c:pt idx="115">
                  <c:v>40714</c:v>
                </c:pt>
                <c:pt idx="116">
                  <c:v>40715</c:v>
                </c:pt>
                <c:pt idx="117">
                  <c:v>40716</c:v>
                </c:pt>
                <c:pt idx="118">
                  <c:v>40717</c:v>
                </c:pt>
                <c:pt idx="119">
                  <c:v>40718</c:v>
                </c:pt>
                <c:pt idx="120">
                  <c:v>40721</c:v>
                </c:pt>
                <c:pt idx="121">
                  <c:v>40722</c:v>
                </c:pt>
                <c:pt idx="122">
                  <c:v>40723</c:v>
                </c:pt>
                <c:pt idx="123">
                  <c:v>40724</c:v>
                </c:pt>
                <c:pt idx="124">
                  <c:v>40725</c:v>
                </c:pt>
                <c:pt idx="125">
                  <c:v>40728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40765</c:v>
                </c:pt>
                <c:pt idx="152">
                  <c:v>40766</c:v>
                </c:pt>
                <c:pt idx="153">
                  <c:v>40767</c:v>
                </c:pt>
                <c:pt idx="154">
                  <c:v>40770</c:v>
                </c:pt>
                <c:pt idx="155">
                  <c:v>40771</c:v>
                </c:pt>
                <c:pt idx="156">
                  <c:v>40772</c:v>
                </c:pt>
                <c:pt idx="157">
                  <c:v>40773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40793</c:v>
                </c:pt>
                <c:pt idx="169">
                  <c:v>40795</c:v>
                </c:pt>
                <c:pt idx="170">
                  <c:v>40798</c:v>
                </c:pt>
                <c:pt idx="171">
                  <c:v>40799</c:v>
                </c:pt>
                <c:pt idx="172">
                  <c:v>40800</c:v>
                </c:pt>
                <c:pt idx="173">
                  <c:v>40801</c:v>
                </c:pt>
                <c:pt idx="174">
                  <c:v>40802</c:v>
                </c:pt>
                <c:pt idx="175">
                  <c:v>40805</c:v>
                </c:pt>
                <c:pt idx="176">
                  <c:v>40806</c:v>
                </c:pt>
                <c:pt idx="177">
                  <c:v>40807</c:v>
                </c:pt>
                <c:pt idx="178">
                  <c:v>40808</c:v>
                </c:pt>
                <c:pt idx="179">
                  <c:v>40809</c:v>
                </c:pt>
                <c:pt idx="180">
                  <c:v>40812</c:v>
                </c:pt>
                <c:pt idx="181">
                  <c:v>40813</c:v>
                </c:pt>
                <c:pt idx="182">
                  <c:v>40814</c:v>
                </c:pt>
                <c:pt idx="183">
                  <c:v>40815</c:v>
                </c:pt>
                <c:pt idx="184">
                  <c:v>40816</c:v>
                </c:pt>
                <c:pt idx="185">
                  <c:v>40819</c:v>
                </c:pt>
                <c:pt idx="186">
                  <c:v>40820</c:v>
                </c:pt>
                <c:pt idx="187">
                  <c:v>40821</c:v>
                </c:pt>
                <c:pt idx="188">
                  <c:v>40822</c:v>
                </c:pt>
                <c:pt idx="189">
                  <c:v>40823</c:v>
                </c:pt>
                <c:pt idx="190">
                  <c:v>40826</c:v>
                </c:pt>
                <c:pt idx="191">
                  <c:v>40827</c:v>
                </c:pt>
                <c:pt idx="192">
                  <c:v>40828</c:v>
                </c:pt>
                <c:pt idx="193">
                  <c:v>40829</c:v>
                </c:pt>
                <c:pt idx="194">
                  <c:v>40830</c:v>
                </c:pt>
                <c:pt idx="195">
                  <c:v>40833</c:v>
                </c:pt>
                <c:pt idx="196">
                  <c:v>40834</c:v>
                </c:pt>
                <c:pt idx="197">
                  <c:v>40835</c:v>
                </c:pt>
                <c:pt idx="198">
                  <c:v>40836</c:v>
                </c:pt>
                <c:pt idx="199">
                  <c:v>40837</c:v>
                </c:pt>
                <c:pt idx="200">
                  <c:v>40840</c:v>
                </c:pt>
                <c:pt idx="201">
                  <c:v>40841</c:v>
                </c:pt>
                <c:pt idx="202">
                  <c:v>40843</c:v>
                </c:pt>
                <c:pt idx="203">
                  <c:v>40844</c:v>
                </c:pt>
                <c:pt idx="204">
                  <c:v>40847</c:v>
                </c:pt>
                <c:pt idx="205">
                  <c:v>40848</c:v>
                </c:pt>
                <c:pt idx="206">
                  <c:v>40849</c:v>
                </c:pt>
                <c:pt idx="207">
                  <c:v>40850</c:v>
                </c:pt>
                <c:pt idx="208">
                  <c:v>40851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40861</c:v>
                </c:pt>
                <c:pt idx="214">
                  <c:v>40863</c:v>
                </c:pt>
                <c:pt idx="215">
                  <c:v>40864</c:v>
                </c:pt>
                <c:pt idx="216">
                  <c:v>40865</c:v>
                </c:pt>
                <c:pt idx="217">
                  <c:v>40868</c:v>
                </c:pt>
                <c:pt idx="218">
                  <c:v>40869</c:v>
                </c:pt>
                <c:pt idx="219">
                  <c:v>40870</c:v>
                </c:pt>
                <c:pt idx="220">
                  <c:v>40875</c:v>
                </c:pt>
                <c:pt idx="221">
                  <c:v>40876</c:v>
                </c:pt>
                <c:pt idx="222">
                  <c:v>40877</c:v>
                </c:pt>
                <c:pt idx="223">
                  <c:v>40878</c:v>
                </c:pt>
                <c:pt idx="224">
                  <c:v>40879</c:v>
                </c:pt>
                <c:pt idx="225">
                  <c:v>40882</c:v>
                </c:pt>
                <c:pt idx="226">
                  <c:v>40883</c:v>
                </c:pt>
                <c:pt idx="227">
                  <c:v>40884</c:v>
                </c:pt>
                <c:pt idx="228">
                  <c:v>40885</c:v>
                </c:pt>
                <c:pt idx="229">
                  <c:v>40886</c:v>
                </c:pt>
                <c:pt idx="230">
                  <c:v>40889</c:v>
                </c:pt>
                <c:pt idx="231">
                  <c:v>40890</c:v>
                </c:pt>
                <c:pt idx="232">
                  <c:v>40891</c:v>
                </c:pt>
                <c:pt idx="233">
                  <c:v>40892</c:v>
                </c:pt>
                <c:pt idx="234">
                  <c:v>40893</c:v>
                </c:pt>
                <c:pt idx="235">
                  <c:v>40896</c:v>
                </c:pt>
                <c:pt idx="236">
                  <c:v>40897</c:v>
                </c:pt>
                <c:pt idx="237">
                  <c:v>40898</c:v>
                </c:pt>
                <c:pt idx="238">
                  <c:v>40899</c:v>
                </c:pt>
                <c:pt idx="239">
                  <c:v>40900</c:v>
                </c:pt>
                <c:pt idx="240">
                  <c:v>40907</c:v>
                </c:pt>
                <c:pt idx="241">
                  <c:v>40911</c:v>
                </c:pt>
                <c:pt idx="242">
                  <c:v>40912</c:v>
                </c:pt>
                <c:pt idx="243">
                  <c:v>40913</c:v>
                </c:pt>
                <c:pt idx="244">
                  <c:v>40914</c:v>
                </c:pt>
                <c:pt idx="245">
                  <c:v>40917</c:v>
                </c:pt>
                <c:pt idx="246">
                  <c:v>40918</c:v>
                </c:pt>
                <c:pt idx="247">
                  <c:v>40919</c:v>
                </c:pt>
                <c:pt idx="248">
                  <c:v>40920</c:v>
                </c:pt>
                <c:pt idx="249">
                  <c:v>40921</c:v>
                </c:pt>
                <c:pt idx="250">
                  <c:v>40925</c:v>
                </c:pt>
                <c:pt idx="251">
                  <c:v>40926</c:v>
                </c:pt>
                <c:pt idx="252">
                  <c:v>40927</c:v>
                </c:pt>
                <c:pt idx="253">
                  <c:v>40928</c:v>
                </c:pt>
                <c:pt idx="254">
                  <c:v>40931</c:v>
                </c:pt>
                <c:pt idx="255">
                  <c:v>40933</c:v>
                </c:pt>
                <c:pt idx="256">
                  <c:v>40934</c:v>
                </c:pt>
                <c:pt idx="257">
                  <c:v>40935</c:v>
                </c:pt>
                <c:pt idx="258">
                  <c:v>40938</c:v>
                </c:pt>
                <c:pt idx="259">
                  <c:v>40939</c:v>
                </c:pt>
                <c:pt idx="260">
                  <c:v>40940</c:v>
                </c:pt>
                <c:pt idx="261">
                  <c:v>40941</c:v>
                </c:pt>
                <c:pt idx="262">
                  <c:v>40942</c:v>
                </c:pt>
                <c:pt idx="263">
                  <c:v>40945</c:v>
                </c:pt>
                <c:pt idx="264">
                  <c:v>40946</c:v>
                </c:pt>
                <c:pt idx="265">
                  <c:v>40947</c:v>
                </c:pt>
                <c:pt idx="266">
                  <c:v>40948</c:v>
                </c:pt>
                <c:pt idx="267">
                  <c:v>40949</c:v>
                </c:pt>
                <c:pt idx="268">
                  <c:v>40952</c:v>
                </c:pt>
                <c:pt idx="269">
                  <c:v>40953</c:v>
                </c:pt>
                <c:pt idx="270">
                  <c:v>40954</c:v>
                </c:pt>
                <c:pt idx="271">
                  <c:v>40955</c:v>
                </c:pt>
                <c:pt idx="272">
                  <c:v>40960</c:v>
                </c:pt>
                <c:pt idx="273">
                  <c:v>40961</c:v>
                </c:pt>
                <c:pt idx="274">
                  <c:v>40962</c:v>
                </c:pt>
                <c:pt idx="275">
                  <c:v>40963</c:v>
                </c:pt>
                <c:pt idx="276">
                  <c:v>40966</c:v>
                </c:pt>
                <c:pt idx="277">
                  <c:v>40967</c:v>
                </c:pt>
                <c:pt idx="278">
                  <c:v>40968</c:v>
                </c:pt>
                <c:pt idx="279">
                  <c:v>40969</c:v>
                </c:pt>
                <c:pt idx="280">
                  <c:v>40970</c:v>
                </c:pt>
                <c:pt idx="281">
                  <c:v>40973</c:v>
                </c:pt>
                <c:pt idx="282">
                  <c:v>40974</c:v>
                </c:pt>
                <c:pt idx="283">
                  <c:v>40975</c:v>
                </c:pt>
                <c:pt idx="284">
                  <c:v>40976</c:v>
                </c:pt>
                <c:pt idx="285">
                  <c:v>40977</c:v>
                </c:pt>
                <c:pt idx="286">
                  <c:v>40980</c:v>
                </c:pt>
                <c:pt idx="287">
                  <c:v>40981</c:v>
                </c:pt>
                <c:pt idx="288">
                  <c:v>40982</c:v>
                </c:pt>
                <c:pt idx="289">
                  <c:v>40983</c:v>
                </c:pt>
                <c:pt idx="290">
                  <c:v>40990</c:v>
                </c:pt>
                <c:pt idx="291">
                  <c:v>40994</c:v>
                </c:pt>
                <c:pt idx="292">
                  <c:v>40995</c:v>
                </c:pt>
                <c:pt idx="293">
                  <c:v>41001</c:v>
                </c:pt>
                <c:pt idx="294">
                  <c:v>41002</c:v>
                </c:pt>
                <c:pt idx="295">
                  <c:v>41008</c:v>
                </c:pt>
                <c:pt idx="296">
                  <c:v>41010</c:v>
                </c:pt>
                <c:pt idx="297">
                  <c:v>41012</c:v>
                </c:pt>
                <c:pt idx="298">
                  <c:v>41015</c:v>
                </c:pt>
                <c:pt idx="299">
                  <c:v>41016</c:v>
                </c:pt>
                <c:pt idx="300">
                  <c:v>41017</c:v>
                </c:pt>
                <c:pt idx="301">
                  <c:v>41018</c:v>
                </c:pt>
                <c:pt idx="302">
                  <c:v>41019</c:v>
                </c:pt>
                <c:pt idx="303">
                  <c:v>41022</c:v>
                </c:pt>
                <c:pt idx="304">
                  <c:v>41023</c:v>
                </c:pt>
                <c:pt idx="305">
                  <c:v>41024</c:v>
                </c:pt>
                <c:pt idx="306">
                  <c:v>41025</c:v>
                </c:pt>
                <c:pt idx="307">
                  <c:v>41026</c:v>
                </c:pt>
                <c:pt idx="308">
                  <c:v>41030</c:v>
                </c:pt>
                <c:pt idx="309">
                  <c:v>41031</c:v>
                </c:pt>
                <c:pt idx="310">
                  <c:v>41032</c:v>
                </c:pt>
                <c:pt idx="311">
                  <c:v>41033</c:v>
                </c:pt>
                <c:pt idx="312">
                  <c:v>41036</c:v>
                </c:pt>
                <c:pt idx="313">
                  <c:v>41037</c:v>
                </c:pt>
                <c:pt idx="314">
                  <c:v>41038</c:v>
                </c:pt>
                <c:pt idx="315">
                  <c:v>41039</c:v>
                </c:pt>
                <c:pt idx="316">
                  <c:v>41040</c:v>
                </c:pt>
                <c:pt idx="317">
                  <c:v>41043</c:v>
                </c:pt>
                <c:pt idx="318">
                  <c:v>41044</c:v>
                </c:pt>
                <c:pt idx="319">
                  <c:v>41045</c:v>
                </c:pt>
                <c:pt idx="320">
                  <c:v>41046</c:v>
                </c:pt>
                <c:pt idx="321">
                  <c:v>41047</c:v>
                </c:pt>
                <c:pt idx="322">
                  <c:v>41050</c:v>
                </c:pt>
                <c:pt idx="323">
                  <c:v>41051</c:v>
                </c:pt>
                <c:pt idx="324">
                  <c:v>41052</c:v>
                </c:pt>
                <c:pt idx="325">
                  <c:v>41053</c:v>
                </c:pt>
                <c:pt idx="326">
                  <c:v>41054</c:v>
                </c:pt>
                <c:pt idx="327">
                  <c:v>41057</c:v>
                </c:pt>
                <c:pt idx="328">
                  <c:v>41058</c:v>
                </c:pt>
                <c:pt idx="329">
                  <c:v>41059</c:v>
                </c:pt>
                <c:pt idx="330">
                  <c:v>41061</c:v>
                </c:pt>
                <c:pt idx="331">
                  <c:v>41064</c:v>
                </c:pt>
                <c:pt idx="332">
                  <c:v>41065</c:v>
                </c:pt>
                <c:pt idx="333">
                  <c:v>41067</c:v>
                </c:pt>
                <c:pt idx="334">
                  <c:v>41068</c:v>
                </c:pt>
                <c:pt idx="335">
                  <c:v>41071</c:v>
                </c:pt>
                <c:pt idx="336">
                  <c:v>41072</c:v>
                </c:pt>
                <c:pt idx="337">
                  <c:v>41073</c:v>
                </c:pt>
                <c:pt idx="338">
                  <c:v>41074</c:v>
                </c:pt>
                <c:pt idx="339">
                  <c:v>41075</c:v>
                </c:pt>
                <c:pt idx="340">
                  <c:v>41078</c:v>
                </c:pt>
                <c:pt idx="341">
                  <c:v>41079</c:v>
                </c:pt>
                <c:pt idx="342">
                  <c:v>41080</c:v>
                </c:pt>
                <c:pt idx="343">
                  <c:v>41081</c:v>
                </c:pt>
                <c:pt idx="344">
                  <c:v>41082</c:v>
                </c:pt>
                <c:pt idx="345">
                  <c:v>41085</c:v>
                </c:pt>
                <c:pt idx="346">
                  <c:v>41086</c:v>
                </c:pt>
                <c:pt idx="347">
                  <c:v>41087</c:v>
                </c:pt>
                <c:pt idx="348">
                  <c:v>41088</c:v>
                </c:pt>
                <c:pt idx="349">
                  <c:v>41089</c:v>
                </c:pt>
                <c:pt idx="350">
                  <c:v>41092</c:v>
                </c:pt>
                <c:pt idx="351">
                  <c:v>41093</c:v>
                </c:pt>
                <c:pt idx="352">
                  <c:v>41094</c:v>
                </c:pt>
                <c:pt idx="353">
                  <c:v>41095</c:v>
                </c:pt>
                <c:pt idx="354">
                  <c:v>41099</c:v>
                </c:pt>
                <c:pt idx="355">
                  <c:v>41100</c:v>
                </c:pt>
                <c:pt idx="356">
                  <c:v>41101</c:v>
                </c:pt>
                <c:pt idx="357">
                  <c:v>41102</c:v>
                </c:pt>
                <c:pt idx="358">
                  <c:v>41103</c:v>
                </c:pt>
                <c:pt idx="359">
                  <c:v>41106</c:v>
                </c:pt>
                <c:pt idx="360">
                  <c:v>41107</c:v>
                </c:pt>
                <c:pt idx="361">
                  <c:v>41108</c:v>
                </c:pt>
                <c:pt idx="362">
                  <c:v>41109</c:v>
                </c:pt>
                <c:pt idx="363">
                  <c:v>41110</c:v>
                </c:pt>
                <c:pt idx="364">
                  <c:v>41113</c:v>
                </c:pt>
                <c:pt idx="365">
                  <c:v>41114</c:v>
                </c:pt>
                <c:pt idx="366">
                  <c:v>41115</c:v>
                </c:pt>
                <c:pt idx="367">
                  <c:v>41116</c:v>
                </c:pt>
                <c:pt idx="368">
                  <c:v>41117</c:v>
                </c:pt>
                <c:pt idx="369">
                  <c:v>41120</c:v>
                </c:pt>
                <c:pt idx="370">
                  <c:v>41121</c:v>
                </c:pt>
                <c:pt idx="371">
                  <c:v>41122</c:v>
                </c:pt>
                <c:pt idx="372">
                  <c:v>41123</c:v>
                </c:pt>
                <c:pt idx="373">
                  <c:v>41124</c:v>
                </c:pt>
                <c:pt idx="374">
                  <c:v>41127</c:v>
                </c:pt>
                <c:pt idx="375">
                  <c:v>41128</c:v>
                </c:pt>
                <c:pt idx="376">
                  <c:v>41129</c:v>
                </c:pt>
                <c:pt idx="377">
                  <c:v>41130</c:v>
                </c:pt>
                <c:pt idx="378">
                  <c:v>41131</c:v>
                </c:pt>
                <c:pt idx="379">
                  <c:v>41134</c:v>
                </c:pt>
                <c:pt idx="380">
                  <c:v>41135</c:v>
                </c:pt>
                <c:pt idx="381">
                  <c:v>41136</c:v>
                </c:pt>
                <c:pt idx="382">
                  <c:v>41137</c:v>
                </c:pt>
                <c:pt idx="383">
                  <c:v>41138</c:v>
                </c:pt>
                <c:pt idx="384">
                  <c:v>41141</c:v>
                </c:pt>
                <c:pt idx="385">
                  <c:v>41142</c:v>
                </c:pt>
                <c:pt idx="386">
                  <c:v>41143</c:v>
                </c:pt>
                <c:pt idx="387">
                  <c:v>41144</c:v>
                </c:pt>
                <c:pt idx="388">
                  <c:v>41145</c:v>
                </c:pt>
                <c:pt idx="389">
                  <c:v>41148</c:v>
                </c:pt>
                <c:pt idx="390">
                  <c:v>41149</c:v>
                </c:pt>
                <c:pt idx="391">
                  <c:v>41150</c:v>
                </c:pt>
                <c:pt idx="392">
                  <c:v>41151</c:v>
                </c:pt>
                <c:pt idx="393">
                  <c:v>41152</c:v>
                </c:pt>
                <c:pt idx="394">
                  <c:v>41156</c:v>
                </c:pt>
                <c:pt idx="395">
                  <c:v>41157</c:v>
                </c:pt>
                <c:pt idx="396">
                  <c:v>41162</c:v>
                </c:pt>
                <c:pt idx="397">
                  <c:v>41163</c:v>
                </c:pt>
                <c:pt idx="398">
                  <c:v>41164</c:v>
                </c:pt>
                <c:pt idx="399">
                  <c:v>41165</c:v>
                </c:pt>
                <c:pt idx="400">
                  <c:v>41166</c:v>
                </c:pt>
                <c:pt idx="401">
                  <c:v>41169</c:v>
                </c:pt>
                <c:pt idx="402">
                  <c:v>41170</c:v>
                </c:pt>
                <c:pt idx="403">
                  <c:v>41171</c:v>
                </c:pt>
                <c:pt idx="404">
                  <c:v>41172</c:v>
                </c:pt>
                <c:pt idx="405">
                  <c:v>41173</c:v>
                </c:pt>
                <c:pt idx="406">
                  <c:v>41176</c:v>
                </c:pt>
                <c:pt idx="407">
                  <c:v>41177</c:v>
                </c:pt>
                <c:pt idx="408">
                  <c:v>41178</c:v>
                </c:pt>
                <c:pt idx="409">
                  <c:v>41179</c:v>
                </c:pt>
                <c:pt idx="410">
                  <c:v>41180</c:v>
                </c:pt>
                <c:pt idx="411">
                  <c:v>41183</c:v>
                </c:pt>
                <c:pt idx="412">
                  <c:v>41184</c:v>
                </c:pt>
                <c:pt idx="413">
                  <c:v>41185</c:v>
                </c:pt>
                <c:pt idx="414">
                  <c:v>41186</c:v>
                </c:pt>
                <c:pt idx="415">
                  <c:v>41187</c:v>
                </c:pt>
                <c:pt idx="416">
                  <c:v>41190</c:v>
                </c:pt>
                <c:pt idx="417">
                  <c:v>41191</c:v>
                </c:pt>
                <c:pt idx="418">
                  <c:v>41192</c:v>
                </c:pt>
                <c:pt idx="419">
                  <c:v>41194</c:v>
                </c:pt>
                <c:pt idx="420">
                  <c:v>41197</c:v>
                </c:pt>
                <c:pt idx="421">
                  <c:v>41198</c:v>
                </c:pt>
                <c:pt idx="422">
                  <c:v>41199</c:v>
                </c:pt>
                <c:pt idx="423">
                  <c:v>41200</c:v>
                </c:pt>
                <c:pt idx="424">
                  <c:v>41201</c:v>
                </c:pt>
                <c:pt idx="425">
                  <c:v>41204</c:v>
                </c:pt>
                <c:pt idx="426">
                  <c:v>41205</c:v>
                </c:pt>
                <c:pt idx="427">
                  <c:v>41206</c:v>
                </c:pt>
                <c:pt idx="428">
                  <c:v>41207</c:v>
                </c:pt>
                <c:pt idx="429">
                  <c:v>41208</c:v>
                </c:pt>
                <c:pt idx="430">
                  <c:v>41212</c:v>
                </c:pt>
                <c:pt idx="431">
                  <c:v>41213</c:v>
                </c:pt>
                <c:pt idx="432">
                  <c:v>41215</c:v>
                </c:pt>
                <c:pt idx="433">
                  <c:v>41218</c:v>
                </c:pt>
                <c:pt idx="434">
                  <c:v>41219</c:v>
                </c:pt>
                <c:pt idx="435">
                  <c:v>41220</c:v>
                </c:pt>
                <c:pt idx="436">
                  <c:v>41221</c:v>
                </c:pt>
                <c:pt idx="437">
                  <c:v>41222</c:v>
                </c:pt>
                <c:pt idx="438">
                  <c:v>41225</c:v>
                </c:pt>
                <c:pt idx="439">
                  <c:v>41226</c:v>
                </c:pt>
                <c:pt idx="440">
                  <c:v>41228</c:v>
                </c:pt>
                <c:pt idx="441">
                  <c:v>41233</c:v>
                </c:pt>
                <c:pt idx="442">
                  <c:v>41234</c:v>
                </c:pt>
                <c:pt idx="443">
                  <c:v>41239</c:v>
                </c:pt>
                <c:pt idx="444">
                  <c:v>41240</c:v>
                </c:pt>
                <c:pt idx="445">
                  <c:v>41241</c:v>
                </c:pt>
                <c:pt idx="446">
                  <c:v>41242</c:v>
                </c:pt>
                <c:pt idx="447">
                  <c:v>41243</c:v>
                </c:pt>
                <c:pt idx="448">
                  <c:v>41247</c:v>
                </c:pt>
                <c:pt idx="449">
                  <c:v>41248</c:v>
                </c:pt>
                <c:pt idx="450">
                  <c:v>41249</c:v>
                </c:pt>
                <c:pt idx="451">
                  <c:v>41250</c:v>
                </c:pt>
                <c:pt idx="452">
                  <c:v>41253</c:v>
                </c:pt>
                <c:pt idx="453">
                  <c:v>41254</c:v>
                </c:pt>
                <c:pt idx="454">
                  <c:v>41255</c:v>
                </c:pt>
                <c:pt idx="455">
                  <c:v>41256</c:v>
                </c:pt>
                <c:pt idx="456">
                  <c:v>41257</c:v>
                </c:pt>
                <c:pt idx="457">
                  <c:v>41260</c:v>
                </c:pt>
                <c:pt idx="458">
                  <c:v>41261</c:v>
                </c:pt>
                <c:pt idx="459">
                  <c:v>41262</c:v>
                </c:pt>
                <c:pt idx="460">
                  <c:v>41267</c:v>
                </c:pt>
                <c:pt idx="461">
                  <c:v>41269</c:v>
                </c:pt>
                <c:pt idx="462">
                  <c:v>41270</c:v>
                </c:pt>
                <c:pt idx="463">
                  <c:v>41274</c:v>
                </c:pt>
                <c:pt idx="464">
                  <c:v>41276</c:v>
                </c:pt>
                <c:pt idx="465">
                  <c:v>41277</c:v>
                </c:pt>
                <c:pt idx="466">
                  <c:v>41281</c:v>
                </c:pt>
                <c:pt idx="467">
                  <c:v>41282</c:v>
                </c:pt>
                <c:pt idx="468">
                  <c:v>41283</c:v>
                </c:pt>
                <c:pt idx="469">
                  <c:v>41284</c:v>
                </c:pt>
                <c:pt idx="470">
                  <c:v>41285</c:v>
                </c:pt>
                <c:pt idx="471">
                  <c:v>41288</c:v>
                </c:pt>
                <c:pt idx="472">
                  <c:v>41289</c:v>
                </c:pt>
                <c:pt idx="473">
                  <c:v>41290</c:v>
                </c:pt>
                <c:pt idx="474">
                  <c:v>41291</c:v>
                </c:pt>
                <c:pt idx="475">
                  <c:v>41292</c:v>
                </c:pt>
                <c:pt idx="476">
                  <c:v>41296</c:v>
                </c:pt>
                <c:pt idx="477">
                  <c:v>41297</c:v>
                </c:pt>
                <c:pt idx="478">
                  <c:v>41299</c:v>
                </c:pt>
                <c:pt idx="479">
                  <c:v>41302</c:v>
                </c:pt>
                <c:pt idx="480">
                  <c:v>41303</c:v>
                </c:pt>
                <c:pt idx="481">
                  <c:v>41304</c:v>
                </c:pt>
                <c:pt idx="482">
                  <c:v>41305</c:v>
                </c:pt>
                <c:pt idx="483">
                  <c:v>41306</c:v>
                </c:pt>
                <c:pt idx="484">
                  <c:v>41309</c:v>
                </c:pt>
                <c:pt idx="485">
                  <c:v>41311</c:v>
                </c:pt>
                <c:pt idx="486">
                  <c:v>41312</c:v>
                </c:pt>
                <c:pt idx="487">
                  <c:v>41318</c:v>
                </c:pt>
                <c:pt idx="488">
                  <c:v>41319</c:v>
                </c:pt>
                <c:pt idx="489">
                  <c:v>41320</c:v>
                </c:pt>
                <c:pt idx="490">
                  <c:v>41323</c:v>
                </c:pt>
                <c:pt idx="491">
                  <c:v>41324</c:v>
                </c:pt>
                <c:pt idx="492">
                  <c:v>41327</c:v>
                </c:pt>
                <c:pt idx="493">
                  <c:v>41330</c:v>
                </c:pt>
                <c:pt idx="494">
                  <c:v>41331</c:v>
                </c:pt>
                <c:pt idx="495">
                  <c:v>41332</c:v>
                </c:pt>
                <c:pt idx="496">
                  <c:v>41334</c:v>
                </c:pt>
                <c:pt idx="497">
                  <c:v>41337</c:v>
                </c:pt>
                <c:pt idx="498">
                  <c:v>41339</c:v>
                </c:pt>
                <c:pt idx="499">
                  <c:v>41340</c:v>
                </c:pt>
                <c:pt idx="500">
                  <c:v>41341</c:v>
                </c:pt>
                <c:pt idx="501">
                  <c:v>41344</c:v>
                </c:pt>
                <c:pt idx="502">
                  <c:v>41345</c:v>
                </c:pt>
                <c:pt idx="503">
                  <c:v>41346</c:v>
                </c:pt>
                <c:pt idx="504">
                  <c:v>41347</c:v>
                </c:pt>
                <c:pt idx="505">
                  <c:v>41348</c:v>
                </c:pt>
                <c:pt idx="506">
                  <c:v>41351</c:v>
                </c:pt>
                <c:pt idx="507">
                  <c:v>41354</c:v>
                </c:pt>
                <c:pt idx="508">
                  <c:v>41355</c:v>
                </c:pt>
                <c:pt idx="509">
                  <c:v>41358</c:v>
                </c:pt>
                <c:pt idx="510">
                  <c:v>41359</c:v>
                </c:pt>
                <c:pt idx="511">
                  <c:v>41360</c:v>
                </c:pt>
                <c:pt idx="512">
                  <c:v>41361</c:v>
                </c:pt>
                <c:pt idx="513">
                  <c:v>41366</c:v>
                </c:pt>
                <c:pt idx="514">
                  <c:v>41367</c:v>
                </c:pt>
                <c:pt idx="515">
                  <c:v>41368</c:v>
                </c:pt>
                <c:pt idx="516">
                  <c:v>41372</c:v>
                </c:pt>
                <c:pt idx="517">
                  <c:v>41373</c:v>
                </c:pt>
                <c:pt idx="518">
                  <c:v>41375</c:v>
                </c:pt>
                <c:pt idx="519">
                  <c:v>41376</c:v>
                </c:pt>
                <c:pt idx="520">
                  <c:v>41379</c:v>
                </c:pt>
                <c:pt idx="521">
                  <c:v>41380</c:v>
                </c:pt>
                <c:pt idx="522">
                  <c:v>41382</c:v>
                </c:pt>
                <c:pt idx="523">
                  <c:v>41383</c:v>
                </c:pt>
                <c:pt idx="524">
                  <c:v>41386</c:v>
                </c:pt>
                <c:pt idx="525">
                  <c:v>41387</c:v>
                </c:pt>
                <c:pt idx="526">
                  <c:v>41388</c:v>
                </c:pt>
                <c:pt idx="527">
                  <c:v>41389</c:v>
                </c:pt>
                <c:pt idx="528">
                  <c:v>41390</c:v>
                </c:pt>
                <c:pt idx="529">
                  <c:v>41393</c:v>
                </c:pt>
                <c:pt idx="530">
                  <c:v>41397</c:v>
                </c:pt>
                <c:pt idx="531">
                  <c:v>41400</c:v>
                </c:pt>
                <c:pt idx="532">
                  <c:v>41402</c:v>
                </c:pt>
                <c:pt idx="533">
                  <c:v>41403</c:v>
                </c:pt>
                <c:pt idx="534">
                  <c:v>41404</c:v>
                </c:pt>
                <c:pt idx="535">
                  <c:v>41407</c:v>
                </c:pt>
                <c:pt idx="536">
                  <c:v>41411</c:v>
                </c:pt>
                <c:pt idx="537">
                  <c:v>41414</c:v>
                </c:pt>
                <c:pt idx="538">
                  <c:v>41416</c:v>
                </c:pt>
                <c:pt idx="539">
                  <c:v>41418</c:v>
                </c:pt>
                <c:pt idx="540">
                  <c:v>41422</c:v>
                </c:pt>
                <c:pt idx="541">
                  <c:v>41424</c:v>
                </c:pt>
                <c:pt idx="542">
                  <c:v>41425</c:v>
                </c:pt>
                <c:pt idx="543">
                  <c:v>41429</c:v>
                </c:pt>
                <c:pt idx="544">
                  <c:v>41431</c:v>
                </c:pt>
                <c:pt idx="545">
                  <c:v>41432</c:v>
                </c:pt>
                <c:pt idx="546">
                  <c:v>41435</c:v>
                </c:pt>
                <c:pt idx="547">
                  <c:v>41438</c:v>
                </c:pt>
                <c:pt idx="548">
                  <c:v>41439</c:v>
                </c:pt>
                <c:pt idx="549">
                  <c:v>41442</c:v>
                </c:pt>
                <c:pt idx="550">
                  <c:v>41445</c:v>
                </c:pt>
                <c:pt idx="551">
                  <c:v>41446</c:v>
                </c:pt>
                <c:pt idx="552">
                  <c:v>41449</c:v>
                </c:pt>
                <c:pt idx="553">
                  <c:v>41450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41460</c:v>
                </c:pt>
                <c:pt idx="560">
                  <c:v>41466</c:v>
                </c:pt>
                <c:pt idx="561">
                  <c:v>41467</c:v>
                </c:pt>
                <c:pt idx="562">
                  <c:v>41470</c:v>
                </c:pt>
                <c:pt idx="563">
                  <c:v>41471</c:v>
                </c:pt>
                <c:pt idx="564">
                  <c:v>41472</c:v>
                </c:pt>
                <c:pt idx="565">
                  <c:v>41474</c:v>
                </c:pt>
                <c:pt idx="566">
                  <c:v>41480</c:v>
                </c:pt>
                <c:pt idx="567">
                  <c:v>41481</c:v>
                </c:pt>
                <c:pt idx="568">
                  <c:v>41484</c:v>
                </c:pt>
                <c:pt idx="569">
                  <c:v>41485</c:v>
                </c:pt>
                <c:pt idx="570">
                  <c:v>41486</c:v>
                </c:pt>
                <c:pt idx="571">
                  <c:v>41487</c:v>
                </c:pt>
                <c:pt idx="572">
                  <c:v>41498</c:v>
                </c:pt>
                <c:pt idx="573">
                  <c:v>41501</c:v>
                </c:pt>
                <c:pt idx="574">
                  <c:v>41502</c:v>
                </c:pt>
                <c:pt idx="575">
                  <c:v>41505</c:v>
                </c:pt>
                <c:pt idx="576">
                  <c:v>41507</c:v>
                </c:pt>
                <c:pt idx="577">
                  <c:v>41516</c:v>
                </c:pt>
                <c:pt idx="578">
                  <c:v>41520</c:v>
                </c:pt>
                <c:pt idx="579">
                  <c:v>41522</c:v>
                </c:pt>
                <c:pt idx="580">
                  <c:v>41523</c:v>
                </c:pt>
                <c:pt idx="581">
                  <c:v>41526</c:v>
                </c:pt>
                <c:pt idx="582">
                  <c:v>41527</c:v>
                </c:pt>
                <c:pt idx="583">
                  <c:v>41529</c:v>
                </c:pt>
                <c:pt idx="584">
                  <c:v>41534</c:v>
                </c:pt>
                <c:pt idx="585">
                  <c:v>41535</c:v>
                </c:pt>
                <c:pt idx="586">
                  <c:v>41554</c:v>
                </c:pt>
                <c:pt idx="587">
                  <c:v>41557</c:v>
                </c:pt>
                <c:pt idx="588">
                  <c:v>41558</c:v>
                </c:pt>
                <c:pt idx="589">
                  <c:v>41562</c:v>
                </c:pt>
                <c:pt idx="590">
                  <c:v>41563</c:v>
                </c:pt>
                <c:pt idx="591">
                  <c:v>41564</c:v>
                </c:pt>
                <c:pt idx="592">
                  <c:v>41565</c:v>
                </c:pt>
                <c:pt idx="593">
                  <c:v>41568</c:v>
                </c:pt>
                <c:pt idx="594">
                  <c:v>41569</c:v>
                </c:pt>
                <c:pt idx="595">
                  <c:v>41570</c:v>
                </c:pt>
                <c:pt idx="596">
                  <c:v>41571</c:v>
                </c:pt>
                <c:pt idx="597">
                  <c:v>41572</c:v>
                </c:pt>
                <c:pt idx="598">
                  <c:v>41575</c:v>
                </c:pt>
                <c:pt idx="599">
                  <c:v>41576</c:v>
                </c:pt>
                <c:pt idx="600">
                  <c:v>41577</c:v>
                </c:pt>
                <c:pt idx="601">
                  <c:v>41578</c:v>
                </c:pt>
                <c:pt idx="602">
                  <c:v>41579</c:v>
                </c:pt>
                <c:pt idx="603">
                  <c:v>41582</c:v>
                </c:pt>
                <c:pt idx="604">
                  <c:v>41583</c:v>
                </c:pt>
                <c:pt idx="605">
                  <c:v>41584</c:v>
                </c:pt>
                <c:pt idx="606">
                  <c:v>41585</c:v>
                </c:pt>
                <c:pt idx="607">
                  <c:v>41586</c:v>
                </c:pt>
                <c:pt idx="608">
                  <c:v>41589</c:v>
                </c:pt>
                <c:pt idx="609">
                  <c:v>41590</c:v>
                </c:pt>
                <c:pt idx="610">
                  <c:v>41591</c:v>
                </c:pt>
                <c:pt idx="611">
                  <c:v>41593</c:v>
                </c:pt>
                <c:pt idx="612">
                  <c:v>41596</c:v>
                </c:pt>
                <c:pt idx="613">
                  <c:v>41598</c:v>
                </c:pt>
                <c:pt idx="614">
                  <c:v>41599</c:v>
                </c:pt>
                <c:pt idx="615">
                  <c:v>41600</c:v>
                </c:pt>
                <c:pt idx="616">
                  <c:v>41603</c:v>
                </c:pt>
                <c:pt idx="617">
                  <c:v>41604</c:v>
                </c:pt>
                <c:pt idx="618">
                  <c:v>41605</c:v>
                </c:pt>
                <c:pt idx="619">
                  <c:v>41606</c:v>
                </c:pt>
                <c:pt idx="620">
                  <c:v>41607</c:v>
                </c:pt>
                <c:pt idx="621">
                  <c:v>41610</c:v>
                </c:pt>
                <c:pt idx="622">
                  <c:v>41611</c:v>
                </c:pt>
                <c:pt idx="623">
                  <c:v>41612</c:v>
                </c:pt>
                <c:pt idx="624">
                  <c:v>41613</c:v>
                </c:pt>
                <c:pt idx="625">
                  <c:v>41614</c:v>
                </c:pt>
                <c:pt idx="626">
                  <c:v>41617</c:v>
                </c:pt>
                <c:pt idx="627">
                  <c:v>41618</c:v>
                </c:pt>
                <c:pt idx="628">
                  <c:v>41619</c:v>
                </c:pt>
                <c:pt idx="629">
                  <c:v>41620</c:v>
                </c:pt>
                <c:pt idx="630">
                  <c:v>41621</c:v>
                </c:pt>
                <c:pt idx="631">
                  <c:v>41624</c:v>
                </c:pt>
                <c:pt idx="632">
                  <c:v>41625</c:v>
                </c:pt>
                <c:pt idx="633">
                  <c:v>41626</c:v>
                </c:pt>
                <c:pt idx="634">
                  <c:v>41627</c:v>
                </c:pt>
                <c:pt idx="635">
                  <c:v>41635</c:v>
                </c:pt>
                <c:pt idx="636">
                  <c:v>41639</c:v>
                </c:pt>
                <c:pt idx="637">
                  <c:v>41641</c:v>
                </c:pt>
                <c:pt idx="638">
                  <c:v>41642</c:v>
                </c:pt>
                <c:pt idx="639">
                  <c:v>41645</c:v>
                </c:pt>
                <c:pt idx="640">
                  <c:v>41646</c:v>
                </c:pt>
                <c:pt idx="641">
                  <c:v>41647</c:v>
                </c:pt>
                <c:pt idx="642">
                  <c:v>41648</c:v>
                </c:pt>
                <c:pt idx="643">
                  <c:v>41649</c:v>
                </c:pt>
                <c:pt idx="644">
                  <c:v>41652</c:v>
                </c:pt>
                <c:pt idx="645">
                  <c:v>41653</c:v>
                </c:pt>
                <c:pt idx="646">
                  <c:v>41654</c:v>
                </c:pt>
                <c:pt idx="647">
                  <c:v>41655</c:v>
                </c:pt>
                <c:pt idx="648">
                  <c:v>41656</c:v>
                </c:pt>
                <c:pt idx="649">
                  <c:v>41659</c:v>
                </c:pt>
                <c:pt idx="650">
                  <c:v>41660</c:v>
                </c:pt>
                <c:pt idx="651">
                  <c:v>41661</c:v>
                </c:pt>
                <c:pt idx="652">
                  <c:v>41662</c:v>
                </c:pt>
                <c:pt idx="653">
                  <c:v>41663</c:v>
                </c:pt>
                <c:pt idx="654">
                  <c:v>41666</c:v>
                </c:pt>
                <c:pt idx="655">
                  <c:v>41667</c:v>
                </c:pt>
                <c:pt idx="656">
                  <c:v>41668</c:v>
                </c:pt>
                <c:pt idx="657">
                  <c:v>41669</c:v>
                </c:pt>
                <c:pt idx="658">
                  <c:v>41673</c:v>
                </c:pt>
                <c:pt idx="659">
                  <c:v>41674</c:v>
                </c:pt>
                <c:pt idx="660">
                  <c:v>41675</c:v>
                </c:pt>
                <c:pt idx="661">
                  <c:v>41676</c:v>
                </c:pt>
                <c:pt idx="662">
                  <c:v>41677</c:v>
                </c:pt>
                <c:pt idx="663">
                  <c:v>41680</c:v>
                </c:pt>
                <c:pt idx="664">
                  <c:v>41681</c:v>
                </c:pt>
                <c:pt idx="665">
                  <c:v>41682</c:v>
                </c:pt>
                <c:pt idx="666">
                  <c:v>41683</c:v>
                </c:pt>
                <c:pt idx="667">
                  <c:v>41684</c:v>
                </c:pt>
                <c:pt idx="668">
                  <c:v>41687</c:v>
                </c:pt>
                <c:pt idx="669">
                  <c:v>41688</c:v>
                </c:pt>
                <c:pt idx="670">
                  <c:v>41689</c:v>
                </c:pt>
                <c:pt idx="671">
                  <c:v>41690</c:v>
                </c:pt>
                <c:pt idx="672">
                  <c:v>41691</c:v>
                </c:pt>
                <c:pt idx="673">
                  <c:v>41694</c:v>
                </c:pt>
                <c:pt idx="674">
                  <c:v>41695</c:v>
                </c:pt>
                <c:pt idx="675">
                  <c:v>41696</c:v>
                </c:pt>
                <c:pt idx="676">
                  <c:v>41697</c:v>
                </c:pt>
                <c:pt idx="677">
                  <c:v>41702</c:v>
                </c:pt>
                <c:pt idx="678">
                  <c:v>41703</c:v>
                </c:pt>
                <c:pt idx="679">
                  <c:v>41704</c:v>
                </c:pt>
                <c:pt idx="680">
                  <c:v>41705</c:v>
                </c:pt>
                <c:pt idx="681">
                  <c:v>41708</c:v>
                </c:pt>
                <c:pt idx="682">
                  <c:v>41709</c:v>
                </c:pt>
                <c:pt idx="683">
                  <c:v>41710</c:v>
                </c:pt>
                <c:pt idx="684">
                  <c:v>41711</c:v>
                </c:pt>
                <c:pt idx="685">
                  <c:v>41715</c:v>
                </c:pt>
                <c:pt idx="686">
                  <c:v>41716</c:v>
                </c:pt>
                <c:pt idx="687">
                  <c:v>41717</c:v>
                </c:pt>
                <c:pt idx="688">
                  <c:v>41718</c:v>
                </c:pt>
                <c:pt idx="689">
                  <c:v>41719</c:v>
                </c:pt>
                <c:pt idx="690">
                  <c:v>41722</c:v>
                </c:pt>
                <c:pt idx="691">
                  <c:v>41723</c:v>
                </c:pt>
                <c:pt idx="692">
                  <c:v>41724</c:v>
                </c:pt>
                <c:pt idx="693">
                  <c:v>41725</c:v>
                </c:pt>
                <c:pt idx="694">
                  <c:v>41726</c:v>
                </c:pt>
                <c:pt idx="695">
                  <c:v>41729</c:v>
                </c:pt>
                <c:pt idx="696">
                  <c:v>41730</c:v>
                </c:pt>
                <c:pt idx="697">
                  <c:v>41731</c:v>
                </c:pt>
                <c:pt idx="698">
                  <c:v>41732</c:v>
                </c:pt>
                <c:pt idx="699">
                  <c:v>41733</c:v>
                </c:pt>
                <c:pt idx="700">
                  <c:v>41736</c:v>
                </c:pt>
                <c:pt idx="701">
                  <c:v>41737</c:v>
                </c:pt>
                <c:pt idx="702">
                  <c:v>41738</c:v>
                </c:pt>
                <c:pt idx="703">
                  <c:v>41739</c:v>
                </c:pt>
                <c:pt idx="704">
                  <c:v>41740</c:v>
                </c:pt>
                <c:pt idx="705">
                  <c:v>41743</c:v>
                </c:pt>
                <c:pt idx="706">
                  <c:v>41744</c:v>
                </c:pt>
                <c:pt idx="707">
                  <c:v>41745</c:v>
                </c:pt>
                <c:pt idx="708">
                  <c:v>41746</c:v>
                </c:pt>
                <c:pt idx="709">
                  <c:v>41750</c:v>
                </c:pt>
                <c:pt idx="710">
                  <c:v>41751</c:v>
                </c:pt>
                <c:pt idx="711">
                  <c:v>41752</c:v>
                </c:pt>
                <c:pt idx="712">
                  <c:v>41753</c:v>
                </c:pt>
                <c:pt idx="713">
                  <c:v>41754</c:v>
                </c:pt>
                <c:pt idx="714">
                  <c:v>41757</c:v>
                </c:pt>
                <c:pt idx="715">
                  <c:v>41758</c:v>
                </c:pt>
                <c:pt idx="716">
                  <c:v>41761</c:v>
                </c:pt>
                <c:pt idx="717">
                  <c:v>41764</c:v>
                </c:pt>
                <c:pt idx="718">
                  <c:v>41765</c:v>
                </c:pt>
                <c:pt idx="719">
                  <c:v>41766</c:v>
                </c:pt>
                <c:pt idx="720">
                  <c:v>41767</c:v>
                </c:pt>
                <c:pt idx="721">
                  <c:v>41768</c:v>
                </c:pt>
                <c:pt idx="722">
                  <c:v>41771</c:v>
                </c:pt>
                <c:pt idx="723">
                  <c:v>41772</c:v>
                </c:pt>
                <c:pt idx="724">
                  <c:v>41773</c:v>
                </c:pt>
                <c:pt idx="725">
                  <c:v>41774</c:v>
                </c:pt>
                <c:pt idx="726">
                  <c:v>41775</c:v>
                </c:pt>
                <c:pt idx="727">
                  <c:v>41778</c:v>
                </c:pt>
                <c:pt idx="728">
                  <c:v>41779</c:v>
                </c:pt>
                <c:pt idx="729">
                  <c:v>41780</c:v>
                </c:pt>
                <c:pt idx="730">
                  <c:v>41781</c:v>
                </c:pt>
                <c:pt idx="731">
                  <c:v>41782</c:v>
                </c:pt>
                <c:pt idx="732">
                  <c:v>41785</c:v>
                </c:pt>
                <c:pt idx="733">
                  <c:v>41786</c:v>
                </c:pt>
                <c:pt idx="734">
                  <c:v>41787</c:v>
                </c:pt>
                <c:pt idx="735">
                  <c:v>41788</c:v>
                </c:pt>
                <c:pt idx="736">
                  <c:v>41789</c:v>
                </c:pt>
                <c:pt idx="737">
                  <c:v>41792</c:v>
                </c:pt>
                <c:pt idx="738">
                  <c:v>41793</c:v>
                </c:pt>
                <c:pt idx="739">
                  <c:v>41794</c:v>
                </c:pt>
                <c:pt idx="740">
                  <c:v>41795</c:v>
                </c:pt>
                <c:pt idx="741">
                  <c:v>41796</c:v>
                </c:pt>
                <c:pt idx="742">
                  <c:v>41799</c:v>
                </c:pt>
                <c:pt idx="743">
                  <c:v>41800</c:v>
                </c:pt>
                <c:pt idx="744">
                  <c:v>41801</c:v>
                </c:pt>
                <c:pt idx="745">
                  <c:v>41802</c:v>
                </c:pt>
                <c:pt idx="746">
                  <c:v>41803</c:v>
                </c:pt>
                <c:pt idx="747">
                  <c:v>41806</c:v>
                </c:pt>
                <c:pt idx="748">
                  <c:v>41807</c:v>
                </c:pt>
                <c:pt idx="749">
                  <c:v>41808</c:v>
                </c:pt>
                <c:pt idx="750">
                  <c:v>41809</c:v>
                </c:pt>
                <c:pt idx="751">
                  <c:v>41810</c:v>
                </c:pt>
                <c:pt idx="752">
                  <c:v>41813</c:v>
                </c:pt>
                <c:pt idx="753">
                  <c:v>41814</c:v>
                </c:pt>
                <c:pt idx="754">
                  <c:v>41815</c:v>
                </c:pt>
                <c:pt idx="755">
                  <c:v>41816</c:v>
                </c:pt>
                <c:pt idx="756">
                  <c:v>41817</c:v>
                </c:pt>
                <c:pt idx="757">
                  <c:v>41820</c:v>
                </c:pt>
                <c:pt idx="758">
                  <c:v>41821</c:v>
                </c:pt>
                <c:pt idx="759">
                  <c:v>41822</c:v>
                </c:pt>
                <c:pt idx="760">
                  <c:v>41823</c:v>
                </c:pt>
                <c:pt idx="761">
                  <c:v>41824</c:v>
                </c:pt>
                <c:pt idx="762">
                  <c:v>41827</c:v>
                </c:pt>
                <c:pt idx="763">
                  <c:v>41828</c:v>
                </c:pt>
                <c:pt idx="764">
                  <c:v>41829</c:v>
                </c:pt>
                <c:pt idx="765">
                  <c:v>41830</c:v>
                </c:pt>
                <c:pt idx="766">
                  <c:v>41831</c:v>
                </c:pt>
                <c:pt idx="767">
                  <c:v>41834</c:v>
                </c:pt>
                <c:pt idx="768">
                  <c:v>41835</c:v>
                </c:pt>
                <c:pt idx="769">
                  <c:v>41836</c:v>
                </c:pt>
                <c:pt idx="770">
                  <c:v>41837</c:v>
                </c:pt>
                <c:pt idx="771">
                  <c:v>41838</c:v>
                </c:pt>
                <c:pt idx="772">
                  <c:v>41841</c:v>
                </c:pt>
                <c:pt idx="773">
                  <c:v>41842</c:v>
                </c:pt>
                <c:pt idx="774">
                  <c:v>41843</c:v>
                </c:pt>
                <c:pt idx="775">
                  <c:v>41844</c:v>
                </c:pt>
                <c:pt idx="776">
                  <c:v>41845</c:v>
                </c:pt>
                <c:pt idx="777">
                  <c:v>41848</c:v>
                </c:pt>
                <c:pt idx="778">
                  <c:v>41849</c:v>
                </c:pt>
                <c:pt idx="779">
                  <c:v>41850</c:v>
                </c:pt>
                <c:pt idx="780">
                  <c:v>41851</c:v>
                </c:pt>
                <c:pt idx="781">
                  <c:v>41852</c:v>
                </c:pt>
                <c:pt idx="782">
                  <c:v>41855</c:v>
                </c:pt>
                <c:pt idx="783">
                  <c:v>41856</c:v>
                </c:pt>
                <c:pt idx="784">
                  <c:v>41857</c:v>
                </c:pt>
                <c:pt idx="785">
                  <c:v>41858</c:v>
                </c:pt>
                <c:pt idx="786">
                  <c:v>41859</c:v>
                </c:pt>
                <c:pt idx="787">
                  <c:v>41862</c:v>
                </c:pt>
                <c:pt idx="788">
                  <c:v>41863</c:v>
                </c:pt>
                <c:pt idx="789">
                  <c:v>41864</c:v>
                </c:pt>
                <c:pt idx="790">
                  <c:v>41865</c:v>
                </c:pt>
                <c:pt idx="791">
                  <c:v>41866</c:v>
                </c:pt>
                <c:pt idx="792">
                  <c:v>41869</c:v>
                </c:pt>
                <c:pt idx="793">
                  <c:v>41870</c:v>
                </c:pt>
                <c:pt idx="794">
                  <c:v>41871</c:v>
                </c:pt>
                <c:pt idx="795">
                  <c:v>41872</c:v>
                </c:pt>
                <c:pt idx="796">
                  <c:v>41873</c:v>
                </c:pt>
                <c:pt idx="797">
                  <c:v>41876</c:v>
                </c:pt>
                <c:pt idx="798">
                  <c:v>41877</c:v>
                </c:pt>
                <c:pt idx="799">
                  <c:v>41878</c:v>
                </c:pt>
                <c:pt idx="800">
                  <c:v>41879</c:v>
                </c:pt>
                <c:pt idx="801">
                  <c:v>41880</c:v>
                </c:pt>
                <c:pt idx="802">
                  <c:v>41883</c:v>
                </c:pt>
                <c:pt idx="803">
                  <c:v>41884</c:v>
                </c:pt>
                <c:pt idx="804">
                  <c:v>41885</c:v>
                </c:pt>
                <c:pt idx="805">
                  <c:v>41886</c:v>
                </c:pt>
                <c:pt idx="806">
                  <c:v>41887</c:v>
                </c:pt>
                <c:pt idx="807">
                  <c:v>41890</c:v>
                </c:pt>
                <c:pt idx="808">
                  <c:v>41891</c:v>
                </c:pt>
                <c:pt idx="809">
                  <c:v>41892</c:v>
                </c:pt>
                <c:pt idx="810">
                  <c:v>41893</c:v>
                </c:pt>
                <c:pt idx="811">
                  <c:v>41894</c:v>
                </c:pt>
                <c:pt idx="812">
                  <c:v>41897</c:v>
                </c:pt>
                <c:pt idx="813">
                  <c:v>41898</c:v>
                </c:pt>
                <c:pt idx="814">
                  <c:v>41899</c:v>
                </c:pt>
                <c:pt idx="815">
                  <c:v>41900</c:v>
                </c:pt>
                <c:pt idx="816">
                  <c:v>41901</c:v>
                </c:pt>
                <c:pt idx="817">
                  <c:v>41904</c:v>
                </c:pt>
                <c:pt idx="818">
                  <c:v>41905</c:v>
                </c:pt>
                <c:pt idx="819">
                  <c:v>41906</c:v>
                </c:pt>
                <c:pt idx="820">
                  <c:v>41907</c:v>
                </c:pt>
                <c:pt idx="821">
                  <c:v>41908</c:v>
                </c:pt>
                <c:pt idx="822">
                  <c:v>41911</c:v>
                </c:pt>
                <c:pt idx="823">
                  <c:v>41912</c:v>
                </c:pt>
                <c:pt idx="824">
                  <c:v>41913</c:v>
                </c:pt>
                <c:pt idx="825">
                  <c:v>41914</c:v>
                </c:pt>
                <c:pt idx="826">
                  <c:v>41915</c:v>
                </c:pt>
                <c:pt idx="827">
                  <c:v>41918</c:v>
                </c:pt>
                <c:pt idx="828">
                  <c:v>41919</c:v>
                </c:pt>
                <c:pt idx="829">
                  <c:v>41920</c:v>
                </c:pt>
                <c:pt idx="830">
                  <c:v>41921</c:v>
                </c:pt>
                <c:pt idx="831">
                  <c:v>41922</c:v>
                </c:pt>
                <c:pt idx="832">
                  <c:v>41925</c:v>
                </c:pt>
                <c:pt idx="833">
                  <c:v>41926</c:v>
                </c:pt>
                <c:pt idx="834">
                  <c:v>41927</c:v>
                </c:pt>
                <c:pt idx="835">
                  <c:v>41928</c:v>
                </c:pt>
                <c:pt idx="836">
                  <c:v>41929</c:v>
                </c:pt>
                <c:pt idx="837">
                  <c:v>41932</c:v>
                </c:pt>
                <c:pt idx="838">
                  <c:v>41933</c:v>
                </c:pt>
                <c:pt idx="839">
                  <c:v>41934</c:v>
                </c:pt>
                <c:pt idx="840">
                  <c:v>41935</c:v>
                </c:pt>
                <c:pt idx="841">
                  <c:v>41936</c:v>
                </c:pt>
                <c:pt idx="842">
                  <c:v>41939</c:v>
                </c:pt>
                <c:pt idx="843">
                  <c:v>41940</c:v>
                </c:pt>
                <c:pt idx="844">
                  <c:v>41941</c:v>
                </c:pt>
                <c:pt idx="845">
                  <c:v>41942</c:v>
                </c:pt>
                <c:pt idx="846">
                  <c:v>41943</c:v>
                </c:pt>
                <c:pt idx="847">
                  <c:v>41946</c:v>
                </c:pt>
                <c:pt idx="848">
                  <c:v>41947</c:v>
                </c:pt>
                <c:pt idx="849">
                  <c:v>41948</c:v>
                </c:pt>
                <c:pt idx="850">
                  <c:v>41949</c:v>
                </c:pt>
                <c:pt idx="851">
                  <c:v>41950</c:v>
                </c:pt>
                <c:pt idx="852">
                  <c:v>41953</c:v>
                </c:pt>
                <c:pt idx="853">
                  <c:v>41954</c:v>
                </c:pt>
                <c:pt idx="854">
                  <c:v>41955</c:v>
                </c:pt>
                <c:pt idx="855">
                  <c:v>41956</c:v>
                </c:pt>
                <c:pt idx="856">
                  <c:v>41957</c:v>
                </c:pt>
                <c:pt idx="857">
                  <c:v>41960</c:v>
                </c:pt>
                <c:pt idx="858">
                  <c:v>41961</c:v>
                </c:pt>
                <c:pt idx="859">
                  <c:v>41962</c:v>
                </c:pt>
                <c:pt idx="860">
                  <c:v>41963</c:v>
                </c:pt>
                <c:pt idx="861">
                  <c:v>41964</c:v>
                </c:pt>
                <c:pt idx="862">
                  <c:v>41967</c:v>
                </c:pt>
                <c:pt idx="863">
                  <c:v>41968</c:v>
                </c:pt>
                <c:pt idx="864">
                  <c:v>41969</c:v>
                </c:pt>
                <c:pt idx="865">
                  <c:v>41970</c:v>
                </c:pt>
                <c:pt idx="866">
                  <c:v>41971</c:v>
                </c:pt>
                <c:pt idx="867">
                  <c:v>41974</c:v>
                </c:pt>
                <c:pt idx="868">
                  <c:v>41975</c:v>
                </c:pt>
                <c:pt idx="869">
                  <c:v>41976</c:v>
                </c:pt>
                <c:pt idx="870">
                  <c:v>41977</c:v>
                </c:pt>
                <c:pt idx="871">
                  <c:v>41978</c:v>
                </c:pt>
                <c:pt idx="872">
                  <c:v>41981</c:v>
                </c:pt>
                <c:pt idx="873">
                  <c:v>41982</c:v>
                </c:pt>
                <c:pt idx="874">
                  <c:v>41983</c:v>
                </c:pt>
                <c:pt idx="875">
                  <c:v>41984</c:v>
                </c:pt>
                <c:pt idx="876">
                  <c:v>41985</c:v>
                </c:pt>
                <c:pt idx="877">
                  <c:v>41988</c:v>
                </c:pt>
                <c:pt idx="878">
                  <c:v>41989</c:v>
                </c:pt>
                <c:pt idx="879">
                  <c:v>41990</c:v>
                </c:pt>
                <c:pt idx="880">
                  <c:v>41991</c:v>
                </c:pt>
                <c:pt idx="881">
                  <c:v>41992</c:v>
                </c:pt>
                <c:pt idx="882">
                  <c:v>41995</c:v>
                </c:pt>
                <c:pt idx="883">
                  <c:v>41996</c:v>
                </c:pt>
                <c:pt idx="884">
                  <c:v>41997</c:v>
                </c:pt>
                <c:pt idx="885">
                  <c:v>42002</c:v>
                </c:pt>
                <c:pt idx="886">
                  <c:v>42003</c:v>
                </c:pt>
                <c:pt idx="887">
                  <c:v>42004</c:v>
                </c:pt>
                <c:pt idx="888">
                  <c:v>42006</c:v>
                </c:pt>
                <c:pt idx="889">
                  <c:v>42009</c:v>
                </c:pt>
                <c:pt idx="890">
                  <c:v>42010</c:v>
                </c:pt>
                <c:pt idx="891">
                  <c:v>42011</c:v>
                </c:pt>
                <c:pt idx="892">
                  <c:v>42012</c:v>
                </c:pt>
                <c:pt idx="893">
                  <c:v>42013</c:v>
                </c:pt>
                <c:pt idx="894">
                  <c:v>42016</c:v>
                </c:pt>
                <c:pt idx="895">
                  <c:v>42017</c:v>
                </c:pt>
                <c:pt idx="896">
                  <c:v>42018</c:v>
                </c:pt>
                <c:pt idx="897">
                  <c:v>42019</c:v>
                </c:pt>
                <c:pt idx="898">
                  <c:v>42020</c:v>
                </c:pt>
                <c:pt idx="899">
                  <c:v>42023</c:v>
                </c:pt>
                <c:pt idx="900">
                  <c:v>42024</c:v>
                </c:pt>
                <c:pt idx="901">
                  <c:v>42025</c:v>
                </c:pt>
                <c:pt idx="902">
                  <c:v>42026</c:v>
                </c:pt>
                <c:pt idx="903">
                  <c:v>42027</c:v>
                </c:pt>
                <c:pt idx="904">
                  <c:v>42030</c:v>
                </c:pt>
                <c:pt idx="905">
                  <c:v>42031</c:v>
                </c:pt>
                <c:pt idx="906">
                  <c:v>42032</c:v>
                </c:pt>
                <c:pt idx="907">
                  <c:v>42033</c:v>
                </c:pt>
                <c:pt idx="908">
                  <c:v>42034</c:v>
                </c:pt>
                <c:pt idx="909">
                  <c:v>42037</c:v>
                </c:pt>
                <c:pt idx="910">
                  <c:v>42038</c:v>
                </c:pt>
                <c:pt idx="911">
                  <c:v>42039</c:v>
                </c:pt>
                <c:pt idx="912">
                  <c:v>42040</c:v>
                </c:pt>
                <c:pt idx="913">
                  <c:v>42041</c:v>
                </c:pt>
                <c:pt idx="914">
                  <c:v>42044</c:v>
                </c:pt>
                <c:pt idx="915">
                  <c:v>42045</c:v>
                </c:pt>
                <c:pt idx="916">
                  <c:v>42046</c:v>
                </c:pt>
                <c:pt idx="917">
                  <c:v>42047</c:v>
                </c:pt>
                <c:pt idx="918">
                  <c:v>42048</c:v>
                </c:pt>
                <c:pt idx="919">
                  <c:v>42051</c:v>
                </c:pt>
                <c:pt idx="920">
                  <c:v>42052</c:v>
                </c:pt>
                <c:pt idx="921">
                  <c:v>42053</c:v>
                </c:pt>
                <c:pt idx="922">
                  <c:v>42054</c:v>
                </c:pt>
                <c:pt idx="923">
                  <c:v>42055</c:v>
                </c:pt>
                <c:pt idx="924">
                  <c:v>42058</c:v>
                </c:pt>
                <c:pt idx="925">
                  <c:v>42059</c:v>
                </c:pt>
                <c:pt idx="926">
                  <c:v>42060</c:v>
                </c:pt>
                <c:pt idx="927">
                  <c:v>42061</c:v>
                </c:pt>
                <c:pt idx="928">
                  <c:v>42062</c:v>
                </c:pt>
                <c:pt idx="929">
                  <c:v>42065</c:v>
                </c:pt>
                <c:pt idx="930">
                  <c:v>42066</c:v>
                </c:pt>
                <c:pt idx="931">
                  <c:v>42067</c:v>
                </c:pt>
                <c:pt idx="932">
                  <c:v>42068</c:v>
                </c:pt>
                <c:pt idx="933">
                  <c:v>42069</c:v>
                </c:pt>
                <c:pt idx="934">
                  <c:v>42072</c:v>
                </c:pt>
                <c:pt idx="935">
                  <c:v>42073</c:v>
                </c:pt>
                <c:pt idx="936">
                  <c:v>42074</c:v>
                </c:pt>
                <c:pt idx="937">
                  <c:v>42075</c:v>
                </c:pt>
                <c:pt idx="938">
                  <c:v>42076</c:v>
                </c:pt>
                <c:pt idx="939">
                  <c:v>42079</c:v>
                </c:pt>
                <c:pt idx="940">
                  <c:v>42080</c:v>
                </c:pt>
                <c:pt idx="941">
                  <c:v>42081</c:v>
                </c:pt>
                <c:pt idx="942">
                  <c:v>42082</c:v>
                </c:pt>
                <c:pt idx="943">
                  <c:v>42083</c:v>
                </c:pt>
                <c:pt idx="944">
                  <c:v>42086</c:v>
                </c:pt>
                <c:pt idx="945">
                  <c:v>42087</c:v>
                </c:pt>
                <c:pt idx="946">
                  <c:v>42088</c:v>
                </c:pt>
                <c:pt idx="947">
                  <c:v>42089</c:v>
                </c:pt>
                <c:pt idx="948">
                  <c:v>42090</c:v>
                </c:pt>
                <c:pt idx="949">
                  <c:v>42093</c:v>
                </c:pt>
                <c:pt idx="950">
                  <c:v>42094</c:v>
                </c:pt>
                <c:pt idx="951">
                  <c:v>42095</c:v>
                </c:pt>
                <c:pt idx="952">
                  <c:v>42096</c:v>
                </c:pt>
                <c:pt idx="953">
                  <c:v>42100</c:v>
                </c:pt>
                <c:pt idx="954">
                  <c:v>42101</c:v>
                </c:pt>
                <c:pt idx="955">
                  <c:v>42102</c:v>
                </c:pt>
                <c:pt idx="956">
                  <c:v>42103</c:v>
                </c:pt>
                <c:pt idx="957">
                  <c:v>42104</c:v>
                </c:pt>
                <c:pt idx="958">
                  <c:v>42107</c:v>
                </c:pt>
                <c:pt idx="959">
                  <c:v>42108</c:v>
                </c:pt>
                <c:pt idx="960">
                  <c:v>42109</c:v>
                </c:pt>
                <c:pt idx="961">
                  <c:v>42110</c:v>
                </c:pt>
                <c:pt idx="962">
                  <c:v>42111</c:v>
                </c:pt>
                <c:pt idx="963">
                  <c:v>42114</c:v>
                </c:pt>
                <c:pt idx="964">
                  <c:v>42115</c:v>
                </c:pt>
                <c:pt idx="965">
                  <c:v>42116</c:v>
                </c:pt>
                <c:pt idx="966">
                  <c:v>42117</c:v>
                </c:pt>
                <c:pt idx="967">
                  <c:v>42118</c:v>
                </c:pt>
                <c:pt idx="968">
                  <c:v>42121</c:v>
                </c:pt>
                <c:pt idx="969">
                  <c:v>42122</c:v>
                </c:pt>
                <c:pt idx="970">
                  <c:v>42123</c:v>
                </c:pt>
                <c:pt idx="971">
                  <c:v>42124</c:v>
                </c:pt>
                <c:pt idx="972">
                  <c:v>42125</c:v>
                </c:pt>
                <c:pt idx="973">
                  <c:v>42128</c:v>
                </c:pt>
                <c:pt idx="974">
                  <c:v>42129</c:v>
                </c:pt>
                <c:pt idx="975">
                  <c:v>42130</c:v>
                </c:pt>
                <c:pt idx="976">
                  <c:v>42131</c:v>
                </c:pt>
                <c:pt idx="977">
                  <c:v>42132</c:v>
                </c:pt>
                <c:pt idx="978">
                  <c:v>42135</c:v>
                </c:pt>
                <c:pt idx="979">
                  <c:v>42136</c:v>
                </c:pt>
                <c:pt idx="980">
                  <c:v>42137</c:v>
                </c:pt>
                <c:pt idx="981">
                  <c:v>42138</c:v>
                </c:pt>
                <c:pt idx="982">
                  <c:v>42141</c:v>
                </c:pt>
                <c:pt idx="983">
                  <c:v>42142</c:v>
                </c:pt>
                <c:pt idx="984">
                  <c:v>42143</c:v>
                </c:pt>
                <c:pt idx="985">
                  <c:v>42144</c:v>
                </c:pt>
                <c:pt idx="986">
                  <c:v>42145</c:v>
                </c:pt>
                <c:pt idx="987">
                  <c:v>42146</c:v>
                </c:pt>
                <c:pt idx="988">
                  <c:v>42150</c:v>
                </c:pt>
                <c:pt idx="989">
                  <c:v>42151</c:v>
                </c:pt>
                <c:pt idx="990">
                  <c:v>42152</c:v>
                </c:pt>
                <c:pt idx="991">
                  <c:v>42153</c:v>
                </c:pt>
                <c:pt idx="992">
                  <c:v>42157</c:v>
                </c:pt>
                <c:pt idx="993">
                  <c:v>42158</c:v>
                </c:pt>
                <c:pt idx="994">
                  <c:v>42159</c:v>
                </c:pt>
                <c:pt idx="995">
                  <c:v>42160</c:v>
                </c:pt>
                <c:pt idx="996">
                  <c:v>42163</c:v>
                </c:pt>
                <c:pt idx="997">
                  <c:v>42164</c:v>
                </c:pt>
                <c:pt idx="998">
                  <c:v>42165</c:v>
                </c:pt>
                <c:pt idx="999">
                  <c:v>42166</c:v>
                </c:pt>
                <c:pt idx="1000">
                  <c:v>42167</c:v>
                </c:pt>
                <c:pt idx="1001">
                  <c:v>42170</c:v>
                </c:pt>
                <c:pt idx="1002">
                  <c:v>42171</c:v>
                </c:pt>
                <c:pt idx="1003">
                  <c:v>42172</c:v>
                </c:pt>
                <c:pt idx="1004">
                  <c:v>42173</c:v>
                </c:pt>
                <c:pt idx="1005">
                  <c:v>42174</c:v>
                </c:pt>
                <c:pt idx="1006">
                  <c:v>42177</c:v>
                </c:pt>
                <c:pt idx="1007">
                  <c:v>42178</c:v>
                </c:pt>
                <c:pt idx="1008">
                  <c:v>42179</c:v>
                </c:pt>
                <c:pt idx="1009">
                  <c:v>42180</c:v>
                </c:pt>
                <c:pt idx="1010">
                  <c:v>42181</c:v>
                </c:pt>
                <c:pt idx="1011">
                  <c:v>42184</c:v>
                </c:pt>
                <c:pt idx="1012">
                  <c:v>42185</c:v>
                </c:pt>
                <c:pt idx="1013">
                  <c:v>42186</c:v>
                </c:pt>
                <c:pt idx="1014">
                  <c:v>42187</c:v>
                </c:pt>
                <c:pt idx="1015">
                  <c:v>42188</c:v>
                </c:pt>
                <c:pt idx="1016">
                  <c:v>42191</c:v>
                </c:pt>
                <c:pt idx="1017">
                  <c:v>42192</c:v>
                </c:pt>
                <c:pt idx="1018">
                  <c:v>42193</c:v>
                </c:pt>
                <c:pt idx="1019">
                  <c:v>42194</c:v>
                </c:pt>
                <c:pt idx="1020">
                  <c:v>42195</c:v>
                </c:pt>
                <c:pt idx="1021">
                  <c:v>42198</c:v>
                </c:pt>
                <c:pt idx="1022">
                  <c:v>42199</c:v>
                </c:pt>
                <c:pt idx="1023">
                  <c:v>42200</c:v>
                </c:pt>
                <c:pt idx="1024">
                  <c:v>42201</c:v>
                </c:pt>
                <c:pt idx="1025">
                  <c:v>42205</c:v>
                </c:pt>
                <c:pt idx="1026">
                  <c:v>42206</c:v>
                </c:pt>
                <c:pt idx="1027">
                  <c:v>42207</c:v>
                </c:pt>
                <c:pt idx="1028">
                  <c:v>42208</c:v>
                </c:pt>
                <c:pt idx="1029">
                  <c:v>42209</c:v>
                </c:pt>
                <c:pt idx="1030">
                  <c:v>42212</c:v>
                </c:pt>
                <c:pt idx="1031">
                  <c:v>42213</c:v>
                </c:pt>
                <c:pt idx="1032">
                  <c:v>42214</c:v>
                </c:pt>
                <c:pt idx="1033">
                  <c:v>42215</c:v>
                </c:pt>
                <c:pt idx="1034">
                  <c:v>42216</c:v>
                </c:pt>
                <c:pt idx="1035">
                  <c:v>42219</c:v>
                </c:pt>
                <c:pt idx="1036">
                  <c:v>42220</c:v>
                </c:pt>
                <c:pt idx="1037">
                  <c:v>42221</c:v>
                </c:pt>
                <c:pt idx="1038">
                  <c:v>42222</c:v>
                </c:pt>
                <c:pt idx="1039">
                  <c:v>42227</c:v>
                </c:pt>
                <c:pt idx="1040">
                  <c:v>42228</c:v>
                </c:pt>
                <c:pt idx="1041">
                  <c:v>42229</c:v>
                </c:pt>
                <c:pt idx="1042">
                  <c:v>42230</c:v>
                </c:pt>
                <c:pt idx="1043">
                  <c:v>42233</c:v>
                </c:pt>
                <c:pt idx="1044">
                  <c:v>42234</c:v>
                </c:pt>
                <c:pt idx="1045">
                  <c:v>42235</c:v>
                </c:pt>
                <c:pt idx="1046">
                  <c:v>42236</c:v>
                </c:pt>
                <c:pt idx="1047">
                  <c:v>42237</c:v>
                </c:pt>
                <c:pt idx="1048">
                  <c:v>42240</c:v>
                </c:pt>
                <c:pt idx="1049">
                  <c:v>42241</c:v>
                </c:pt>
                <c:pt idx="1050">
                  <c:v>42242</c:v>
                </c:pt>
                <c:pt idx="1051">
                  <c:v>42243</c:v>
                </c:pt>
                <c:pt idx="1052">
                  <c:v>42244</c:v>
                </c:pt>
                <c:pt idx="1053">
                  <c:v>42247</c:v>
                </c:pt>
                <c:pt idx="1054">
                  <c:v>42248</c:v>
                </c:pt>
                <c:pt idx="1055">
                  <c:v>42249</c:v>
                </c:pt>
                <c:pt idx="1056">
                  <c:v>42250</c:v>
                </c:pt>
                <c:pt idx="1057">
                  <c:v>42251</c:v>
                </c:pt>
                <c:pt idx="1058">
                  <c:v>42254</c:v>
                </c:pt>
                <c:pt idx="1059">
                  <c:v>42255</c:v>
                </c:pt>
                <c:pt idx="1060">
                  <c:v>42256</c:v>
                </c:pt>
                <c:pt idx="1061">
                  <c:v>42257</c:v>
                </c:pt>
                <c:pt idx="1062">
                  <c:v>42261</c:v>
                </c:pt>
                <c:pt idx="1063">
                  <c:v>42262</c:v>
                </c:pt>
                <c:pt idx="1064">
                  <c:v>42263</c:v>
                </c:pt>
                <c:pt idx="1065">
                  <c:v>42264</c:v>
                </c:pt>
                <c:pt idx="1066">
                  <c:v>42265</c:v>
                </c:pt>
                <c:pt idx="1067">
                  <c:v>42268</c:v>
                </c:pt>
                <c:pt idx="1068">
                  <c:v>42269</c:v>
                </c:pt>
                <c:pt idx="1069">
                  <c:v>42270</c:v>
                </c:pt>
                <c:pt idx="1070">
                  <c:v>42272</c:v>
                </c:pt>
                <c:pt idx="1071">
                  <c:v>42275</c:v>
                </c:pt>
                <c:pt idx="1072">
                  <c:v>42276</c:v>
                </c:pt>
                <c:pt idx="1073">
                  <c:v>42277</c:v>
                </c:pt>
                <c:pt idx="1074">
                  <c:v>42278</c:v>
                </c:pt>
                <c:pt idx="1075">
                  <c:v>42279</c:v>
                </c:pt>
                <c:pt idx="1076">
                  <c:v>42282</c:v>
                </c:pt>
                <c:pt idx="1077">
                  <c:v>42283</c:v>
                </c:pt>
                <c:pt idx="1078">
                  <c:v>42284</c:v>
                </c:pt>
                <c:pt idx="1079">
                  <c:v>42285</c:v>
                </c:pt>
                <c:pt idx="1080">
                  <c:v>42286</c:v>
                </c:pt>
                <c:pt idx="1081">
                  <c:v>42289</c:v>
                </c:pt>
                <c:pt idx="1082">
                  <c:v>42290</c:v>
                </c:pt>
                <c:pt idx="1083">
                  <c:v>42291</c:v>
                </c:pt>
                <c:pt idx="1084">
                  <c:v>42292</c:v>
                </c:pt>
                <c:pt idx="1085">
                  <c:v>42293</c:v>
                </c:pt>
                <c:pt idx="1086">
                  <c:v>42296</c:v>
                </c:pt>
                <c:pt idx="1087">
                  <c:v>42297</c:v>
                </c:pt>
                <c:pt idx="1088">
                  <c:v>42298</c:v>
                </c:pt>
                <c:pt idx="1089">
                  <c:v>42299</c:v>
                </c:pt>
                <c:pt idx="1090">
                  <c:v>42300</c:v>
                </c:pt>
                <c:pt idx="1091">
                  <c:v>42303</c:v>
                </c:pt>
                <c:pt idx="1092">
                  <c:v>42304</c:v>
                </c:pt>
                <c:pt idx="1093">
                  <c:v>42305</c:v>
                </c:pt>
                <c:pt idx="1094">
                  <c:v>42306</c:v>
                </c:pt>
                <c:pt idx="1095">
                  <c:v>42307</c:v>
                </c:pt>
                <c:pt idx="1096">
                  <c:v>42310</c:v>
                </c:pt>
                <c:pt idx="1097">
                  <c:v>42311</c:v>
                </c:pt>
                <c:pt idx="1098">
                  <c:v>42312</c:v>
                </c:pt>
                <c:pt idx="1099">
                  <c:v>42313</c:v>
                </c:pt>
                <c:pt idx="1100">
                  <c:v>42314</c:v>
                </c:pt>
                <c:pt idx="1101">
                  <c:v>42317</c:v>
                </c:pt>
                <c:pt idx="1102">
                  <c:v>42319</c:v>
                </c:pt>
                <c:pt idx="1103">
                  <c:v>42320</c:v>
                </c:pt>
                <c:pt idx="1104">
                  <c:v>42321</c:v>
                </c:pt>
                <c:pt idx="1105">
                  <c:v>42324</c:v>
                </c:pt>
                <c:pt idx="1106">
                  <c:v>42325</c:v>
                </c:pt>
                <c:pt idx="1107">
                  <c:v>42326</c:v>
                </c:pt>
                <c:pt idx="1108">
                  <c:v>42327</c:v>
                </c:pt>
                <c:pt idx="1109">
                  <c:v>42328</c:v>
                </c:pt>
                <c:pt idx="1110">
                  <c:v>42331</c:v>
                </c:pt>
                <c:pt idx="1111">
                  <c:v>42332</c:v>
                </c:pt>
                <c:pt idx="1112">
                  <c:v>42333</c:v>
                </c:pt>
                <c:pt idx="1113">
                  <c:v>42334</c:v>
                </c:pt>
                <c:pt idx="1114">
                  <c:v>42335</c:v>
                </c:pt>
                <c:pt idx="1115">
                  <c:v>42338</c:v>
                </c:pt>
                <c:pt idx="1116">
                  <c:v>42339</c:v>
                </c:pt>
                <c:pt idx="1117">
                  <c:v>42340</c:v>
                </c:pt>
                <c:pt idx="1118">
                  <c:v>42341</c:v>
                </c:pt>
                <c:pt idx="1119">
                  <c:v>42342</c:v>
                </c:pt>
                <c:pt idx="1120">
                  <c:v>42345</c:v>
                </c:pt>
                <c:pt idx="1121">
                  <c:v>42346</c:v>
                </c:pt>
                <c:pt idx="1122">
                  <c:v>42347</c:v>
                </c:pt>
                <c:pt idx="1123">
                  <c:v>42348</c:v>
                </c:pt>
                <c:pt idx="1124">
                  <c:v>42349</c:v>
                </c:pt>
                <c:pt idx="1125">
                  <c:v>42352</c:v>
                </c:pt>
                <c:pt idx="1126">
                  <c:v>42353</c:v>
                </c:pt>
                <c:pt idx="1127">
                  <c:v>42354</c:v>
                </c:pt>
                <c:pt idx="1128">
                  <c:v>42355</c:v>
                </c:pt>
                <c:pt idx="1129">
                  <c:v>42356</c:v>
                </c:pt>
                <c:pt idx="1130">
                  <c:v>42359</c:v>
                </c:pt>
                <c:pt idx="1131">
                  <c:v>42360</c:v>
                </c:pt>
                <c:pt idx="1132">
                  <c:v>42361</c:v>
                </c:pt>
                <c:pt idx="1133">
                  <c:v>42362</c:v>
                </c:pt>
                <c:pt idx="1134">
                  <c:v>42366</c:v>
                </c:pt>
                <c:pt idx="1135">
                  <c:v>42367</c:v>
                </c:pt>
                <c:pt idx="1136">
                  <c:v>42368</c:v>
                </c:pt>
                <c:pt idx="1137">
                  <c:v>42369</c:v>
                </c:pt>
                <c:pt idx="1138">
                  <c:v>42373</c:v>
                </c:pt>
                <c:pt idx="1139">
                  <c:v>42374</c:v>
                </c:pt>
                <c:pt idx="1140">
                  <c:v>42375</c:v>
                </c:pt>
                <c:pt idx="1141">
                  <c:v>42376</c:v>
                </c:pt>
                <c:pt idx="1142">
                  <c:v>42377</c:v>
                </c:pt>
                <c:pt idx="1143">
                  <c:v>42380</c:v>
                </c:pt>
                <c:pt idx="1144">
                  <c:v>42381</c:v>
                </c:pt>
                <c:pt idx="1145">
                  <c:v>42382</c:v>
                </c:pt>
                <c:pt idx="1146">
                  <c:v>42383</c:v>
                </c:pt>
                <c:pt idx="1147">
                  <c:v>42384</c:v>
                </c:pt>
                <c:pt idx="1148">
                  <c:v>42387</c:v>
                </c:pt>
                <c:pt idx="1149">
                  <c:v>42388</c:v>
                </c:pt>
                <c:pt idx="1150">
                  <c:v>42389</c:v>
                </c:pt>
                <c:pt idx="1151">
                  <c:v>42390</c:v>
                </c:pt>
                <c:pt idx="1152">
                  <c:v>42391</c:v>
                </c:pt>
                <c:pt idx="1153">
                  <c:v>42394</c:v>
                </c:pt>
                <c:pt idx="1154">
                  <c:v>42395</c:v>
                </c:pt>
                <c:pt idx="1155">
                  <c:v>42396</c:v>
                </c:pt>
                <c:pt idx="1156">
                  <c:v>42397</c:v>
                </c:pt>
                <c:pt idx="1157">
                  <c:v>42398</c:v>
                </c:pt>
                <c:pt idx="1158">
                  <c:v>42401</c:v>
                </c:pt>
                <c:pt idx="1159">
                  <c:v>42402</c:v>
                </c:pt>
                <c:pt idx="1160">
                  <c:v>42403</c:v>
                </c:pt>
                <c:pt idx="1161">
                  <c:v>42404</c:v>
                </c:pt>
                <c:pt idx="1162">
                  <c:v>42405</c:v>
                </c:pt>
                <c:pt idx="1163">
                  <c:v>42410</c:v>
                </c:pt>
                <c:pt idx="1164">
                  <c:v>42411</c:v>
                </c:pt>
                <c:pt idx="1165">
                  <c:v>42412</c:v>
                </c:pt>
                <c:pt idx="1166">
                  <c:v>42415</c:v>
                </c:pt>
                <c:pt idx="1167">
                  <c:v>42416</c:v>
                </c:pt>
                <c:pt idx="1168">
                  <c:v>42417</c:v>
                </c:pt>
                <c:pt idx="1169">
                  <c:v>42418</c:v>
                </c:pt>
                <c:pt idx="1170">
                  <c:v>42419</c:v>
                </c:pt>
                <c:pt idx="1171">
                  <c:v>42422</c:v>
                </c:pt>
                <c:pt idx="1172">
                  <c:v>42423</c:v>
                </c:pt>
                <c:pt idx="1173">
                  <c:v>42424</c:v>
                </c:pt>
                <c:pt idx="1174">
                  <c:v>42425</c:v>
                </c:pt>
                <c:pt idx="1175">
                  <c:v>42426</c:v>
                </c:pt>
                <c:pt idx="1176">
                  <c:v>42429</c:v>
                </c:pt>
                <c:pt idx="1177">
                  <c:v>42430</c:v>
                </c:pt>
                <c:pt idx="1178">
                  <c:v>42431</c:v>
                </c:pt>
                <c:pt idx="1179">
                  <c:v>42432</c:v>
                </c:pt>
                <c:pt idx="1180">
                  <c:v>42433</c:v>
                </c:pt>
                <c:pt idx="1181">
                  <c:v>42436</c:v>
                </c:pt>
                <c:pt idx="1182">
                  <c:v>42437</c:v>
                </c:pt>
                <c:pt idx="1183">
                  <c:v>42438</c:v>
                </c:pt>
                <c:pt idx="1184">
                  <c:v>42439</c:v>
                </c:pt>
                <c:pt idx="1185">
                  <c:v>42440</c:v>
                </c:pt>
                <c:pt idx="1186">
                  <c:v>42443</c:v>
                </c:pt>
                <c:pt idx="1187">
                  <c:v>42444</c:v>
                </c:pt>
                <c:pt idx="1188">
                  <c:v>42445</c:v>
                </c:pt>
                <c:pt idx="1189">
                  <c:v>42446</c:v>
                </c:pt>
                <c:pt idx="1190">
                  <c:v>42447</c:v>
                </c:pt>
                <c:pt idx="1191">
                  <c:v>42450</c:v>
                </c:pt>
                <c:pt idx="1192">
                  <c:v>42451</c:v>
                </c:pt>
                <c:pt idx="1193">
                  <c:v>42452</c:v>
                </c:pt>
                <c:pt idx="1194">
                  <c:v>42453</c:v>
                </c:pt>
                <c:pt idx="1195">
                  <c:v>42457</c:v>
                </c:pt>
                <c:pt idx="1196">
                  <c:v>42458</c:v>
                </c:pt>
                <c:pt idx="1197">
                  <c:v>42459</c:v>
                </c:pt>
                <c:pt idx="1198">
                  <c:v>42460</c:v>
                </c:pt>
                <c:pt idx="1199">
                  <c:v>42461</c:v>
                </c:pt>
                <c:pt idx="1200">
                  <c:v>42464</c:v>
                </c:pt>
                <c:pt idx="1201">
                  <c:v>42465</c:v>
                </c:pt>
                <c:pt idx="1202">
                  <c:v>42466</c:v>
                </c:pt>
                <c:pt idx="1203">
                  <c:v>42467</c:v>
                </c:pt>
                <c:pt idx="1204">
                  <c:v>42468</c:v>
                </c:pt>
                <c:pt idx="1205">
                  <c:v>42471</c:v>
                </c:pt>
                <c:pt idx="1206">
                  <c:v>42472</c:v>
                </c:pt>
                <c:pt idx="1207">
                  <c:v>42473</c:v>
                </c:pt>
                <c:pt idx="1208">
                  <c:v>42474</c:v>
                </c:pt>
                <c:pt idx="1209">
                  <c:v>42475</c:v>
                </c:pt>
                <c:pt idx="1210">
                  <c:v>42478</c:v>
                </c:pt>
                <c:pt idx="1211">
                  <c:v>42479</c:v>
                </c:pt>
                <c:pt idx="1212">
                  <c:v>42480</c:v>
                </c:pt>
                <c:pt idx="1213">
                  <c:v>42481</c:v>
                </c:pt>
                <c:pt idx="1214">
                  <c:v>42482</c:v>
                </c:pt>
                <c:pt idx="1215">
                  <c:v>42485</c:v>
                </c:pt>
                <c:pt idx="1216">
                  <c:v>42486</c:v>
                </c:pt>
                <c:pt idx="1217">
                  <c:v>42487</c:v>
                </c:pt>
                <c:pt idx="1218">
                  <c:v>42488</c:v>
                </c:pt>
                <c:pt idx="1219">
                  <c:v>42489</c:v>
                </c:pt>
                <c:pt idx="1220">
                  <c:v>42492</c:v>
                </c:pt>
                <c:pt idx="1221">
                  <c:v>42493</c:v>
                </c:pt>
                <c:pt idx="1222">
                  <c:v>42494</c:v>
                </c:pt>
                <c:pt idx="1223">
                  <c:v>42495</c:v>
                </c:pt>
                <c:pt idx="1224">
                  <c:v>42496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42506</c:v>
                </c:pt>
                <c:pt idx="1231">
                  <c:v>42507</c:v>
                </c:pt>
                <c:pt idx="1232">
                  <c:v>42508</c:v>
                </c:pt>
                <c:pt idx="1233">
                  <c:v>42509</c:v>
                </c:pt>
                <c:pt idx="1234">
                  <c:v>42510</c:v>
                </c:pt>
                <c:pt idx="1235">
                  <c:v>42513</c:v>
                </c:pt>
                <c:pt idx="1236">
                  <c:v>42514</c:v>
                </c:pt>
                <c:pt idx="1237">
                  <c:v>42515</c:v>
                </c:pt>
                <c:pt idx="1238">
                  <c:v>42516</c:v>
                </c:pt>
                <c:pt idx="1239">
                  <c:v>42517</c:v>
                </c:pt>
                <c:pt idx="1240">
                  <c:v>42521</c:v>
                </c:pt>
                <c:pt idx="1241">
                  <c:v>42522</c:v>
                </c:pt>
                <c:pt idx="1242">
                  <c:v>42523</c:v>
                </c:pt>
                <c:pt idx="1243">
                  <c:v>42524</c:v>
                </c:pt>
                <c:pt idx="1244">
                  <c:v>42527</c:v>
                </c:pt>
                <c:pt idx="1245">
                  <c:v>42528</c:v>
                </c:pt>
                <c:pt idx="1246">
                  <c:v>42529</c:v>
                </c:pt>
                <c:pt idx="1247">
                  <c:v>42530</c:v>
                </c:pt>
                <c:pt idx="1248">
                  <c:v>42531</c:v>
                </c:pt>
                <c:pt idx="1249">
                  <c:v>42534</c:v>
                </c:pt>
                <c:pt idx="1250">
                  <c:v>42535</c:v>
                </c:pt>
                <c:pt idx="1251">
                  <c:v>42536</c:v>
                </c:pt>
                <c:pt idx="1252">
                  <c:v>42537</c:v>
                </c:pt>
                <c:pt idx="1253">
                  <c:v>42538</c:v>
                </c:pt>
                <c:pt idx="1254">
                  <c:v>42541</c:v>
                </c:pt>
                <c:pt idx="1255">
                  <c:v>42542</c:v>
                </c:pt>
                <c:pt idx="1256">
                  <c:v>42543</c:v>
                </c:pt>
                <c:pt idx="1257">
                  <c:v>42544</c:v>
                </c:pt>
                <c:pt idx="1258">
                  <c:v>42545</c:v>
                </c:pt>
                <c:pt idx="1259">
                  <c:v>42548</c:v>
                </c:pt>
                <c:pt idx="1260">
                  <c:v>42549</c:v>
                </c:pt>
                <c:pt idx="1261">
                  <c:v>42550</c:v>
                </c:pt>
                <c:pt idx="1262">
                  <c:v>42551</c:v>
                </c:pt>
                <c:pt idx="1263">
                  <c:v>42552</c:v>
                </c:pt>
                <c:pt idx="1264">
                  <c:v>42555</c:v>
                </c:pt>
                <c:pt idx="1265">
                  <c:v>42556</c:v>
                </c:pt>
                <c:pt idx="1266">
                  <c:v>42557</c:v>
                </c:pt>
                <c:pt idx="1267">
                  <c:v>42558</c:v>
                </c:pt>
                <c:pt idx="1268">
                  <c:v>42559</c:v>
                </c:pt>
                <c:pt idx="1269">
                  <c:v>42562</c:v>
                </c:pt>
                <c:pt idx="1270">
                  <c:v>42563</c:v>
                </c:pt>
                <c:pt idx="1271">
                  <c:v>42564</c:v>
                </c:pt>
                <c:pt idx="1272">
                  <c:v>42565</c:v>
                </c:pt>
                <c:pt idx="1273">
                  <c:v>42566</c:v>
                </c:pt>
                <c:pt idx="1274">
                  <c:v>42569</c:v>
                </c:pt>
                <c:pt idx="1275">
                  <c:v>42570</c:v>
                </c:pt>
                <c:pt idx="1276">
                  <c:v>42571</c:v>
                </c:pt>
                <c:pt idx="1277">
                  <c:v>42572</c:v>
                </c:pt>
                <c:pt idx="1278">
                  <c:v>42573</c:v>
                </c:pt>
                <c:pt idx="1279">
                  <c:v>42576</c:v>
                </c:pt>
                <c:pt idx="1280">
                  <c:v>42577</c:v>
                </c:pt>
                <c:pt idx="1281">
                  <c:v>42578</c:v>
                </c:pt>
                <c:pt idx="1282">
                  <c:v>42579</c:v>
                </c:pt>
                <c:pt idx="1283">
                  <c:v>42580</c:v>
                </c:pt>
                <c:pt idx="1284">
                  <c:v>42583</c:v>
                </c:pt>
                <c:pt idx="1285">
                  <c:v>42584</c:v>
                </c:pt>
                <c:pt idx="1286">
                  <c:v>42585</c:v>
                </c:pt>
                <c:pt idx="1287">
                  <c:v>42586</c:v>
                </c:pt>
                <c:pt idx="1288">
                  <c:v>42587</c:v>
                </c:pt>
                <c:pt idx="1289">
                  <c:v>42590</c:v>
                </c:pt>
                <c:pt idx="1290">
                  <c:v>42591</c:v>
                </c:pt>
                <c:pt idx="1291">
                  <c:v>42592</c:v>
                </c:pt>
                <c:pt idx="1292">
                  <c:v>42593</c:v>
                </c:pt>
                <c:pt idx="1293">
                  <c:v>42594</c:v>
                </c:pt>
                <c:pt idx="1294">
                  <c:v>42597</c:v>
                </c:pt>
                <c:pt idx="1295">
                  <c:v>42598</c:v>
                </c:pt>
                <c:pt idx="1296">
                  <c:v>42599</c:v>
                </c:pt>
                <c:pt idx="1297">
                  <c:v>42600</c:v>
                </c:pt>
                <c:pt idx="1298">
                  <c:v>42601</c:v>
                </c:pt>
                <c:pt idx="1299">
                  <c:v>42604</c:v>
                </c:pt>
                <c:pt idx="1300">
                  <c:v>42605</c:v>
                </c:pt>
                <c:pt idx="1301">
                  <c:v>42606</c:v>
                </c:pt>
                <c:pt idx="1302">
                  <c:v>42607</c:v>
                </c:pt>
                <c:pt idx="1303">
                  <c:v>42608</c:v>
                </c:pt>
                <c:pt idx="1304">
                  <c:v>42611</c:v>
                </c:pt>
                <c:pt idx="1305">
                  <c:v>42612</c:v>
                </c:pt>
                <c:pt idx="1306">
                  <c:v>42613</c:v>
                </c:pt>
                <c:pt idx="1307">
                  <c:v>42614</c:v>
                </c:pt>
                <c:pt idx="1308">
                  <c:v>42615</c:v>
                </c:pt>
                <c:pt idx="1309">
                  <c:v>42618</c:v>
                </c:pt>
                <c:pt idx="1310">
                  <c:v>42619</c:v>
                </c:pt>
                <c:pt idx="1311">
                  <c:v>42620</c:v>
                </c:pt>
                <c:pt idx="1312">
                  <c:v>42621</c:v>
                </c:pt>
                <c:pt idx="1313">
                  <c:v>42622</c:v>
                </c:pt>
                <c:pt idx="1314">
                  <c:v>42625</c:v>
                </c:pt>
                <c:pt idx="1315">
                  <c:v>42626</c:v>
                </c:pt>
                <c:pt idx="1316">
                  <c:v>42627</c:v>
                </c:pt>
                <c:pt idx="1317">
                  <c:v>42628</c:v>
                </c:pt>
                <c:pt idx="1318">
                  <c:v>42629</c:v>
                </c:pt>
                <c:pt idx="1319">
                  <c:v>42632</c:v>
                </c:pt>
                <c:pt idx="1320">
                  <c:v>42633</c:v>
                </c:pt>
                <c:pt idx="1321">
                  <c:v>42634</c:v>
                </c:pt>
                <c:pt idx="1322">
                  <c:v>42635</c:v>
                </c:pt>
                <c:pt idx="1323">
                  <c:v>42636</c:v>
                </c:pt>
                <c:pt idx="1324">
                  <c:v>42639</c:v>
                </c:pt>
                <c:pt idx="1325">
                  <c:v>42640</c:v>
                </c:pt>
                <c:pt idx="1326">
                  <c:v>42641</c:v>
                </c:pt>
                <c:pt idx="1327">
                  <c:v>42642</c:v>
                </c:pt>
                <c:pt idx="1328">
                  <c:v>42643</c:v>
                </c:pt>
                <c:pt idx="1329">
                  <c:v>42646</c:v>
                </c:pt>
                <c:pt idx="1330">
                  <c:v>42647</c:v>
                </c:pt>
                <c:pt idx="1331">
                  <c:v>42648</c:v>
                </c:pt>
                <c:pt idx="1332">
                  <c:v>42649</c:v>
                </c:pt>
                <c:pt idx="1333">
                  <c:v>42650</c:v>
                </c:pt>
                <c:pt idx="1334">
                  <c:v>42653</c:v>
                </c:pt>
                <c:pt idx="1335">
                  <c:v>42654</c:v>
                </c:pt>
                <c:pt idx="1336">
                  <c:v>42655</c:v>
                </c:pt>
                <c:pt idx="1337">
                  <c:v>42656</c:v>
                </c:pt>
                <c:pt idx="1338">
                  <c:v>42657</c:v>
                </c:pt>
                <c:pt idx="1339">
                  <c:v>42660</c:v>
                </c:pt>
                <c:pt idx="1340">
                  <c:v>42661</c:v>
                </c:pt>
                <c:pt idx="1341">
                  <c:v>42662</c:v>
                </c:pt>
                <c:pt idx="1342">
                  <c:v>42663</c:v>
                </c:pt>
                <c:pt idx="1343">
                  <c:v>42664</c:v>
                </c:pt>
                <c:pt idx="1344">
                  <c:v>42667</c:v>
                </c:pt>
                <c:pt idx="1345">
                  <c:v>42668</c:v>
                </c:pt>
                <c:pt idx="1346">
                  <c:v>42669</c:v>
                </c:pt>
                <c:pt idx="1347">
                  <c:v>42670</c:v>
                </c:pt>
                <c:pt idx="1348">
                  <c:v>42671</c:v>
                </c:pt>
                <c:pt idx="1349">
                  <c:v>42674</c:v>
                </c:pt>
                <c:pt idx="1350">
                  <c:v>42675</c:v>
                </c:pt>
                <c:pt idx="1351">
                  <c:v>42676</c:v>
                </c:pt>
                <c:pt idx="1352">
                  <c:v>42677</c:v>
                </c:pt>
                <c:pt idx="1353">
                  <c:v>42678</c:v>
                </c:pt>
                <c:pt idx="1354">
                  <c:v>42681</c:v>
                </c:pt>
                <c:pt idx="1355">
                  <c:v>42682</c:v>
                </c:pt>
                <c:pt idx="1356">
                  <c:v>42683</c:v>
                </c:pt>
                <c:pt idx="1357">
                  <c:v>42684</c:v>
                </c:pt>
                <c:pt idx="1358">
                  <c:v>42685</c:v>
                </c:pt>
                <c:pt idx="1359">
                  <c:v>42688</c:v>
                </c:pt>
                <c:pt idx="1360">
                  <c:v>42689</c:v>
                </c:pt>
                <c:pt idx="1361">
                  <c:v>42690</c:v>
                </c:pt>
                <c:pt idx="1362">
                  <c:v>42691</c:v>
                </c:pt>
                <c:pt idx="1363">
                  <c:v>42692</c:v>
                </c:pt>
                <c:pt idx="1364">
                  <c:v>42695</c:v>
                </c:pt>
                <c:pt idx="1365">
                  <c:v>42696</c:v>
                </c:pt>
                <c:pt idx="1366">
                  <c:v>42697</c:v>
                </c:pt>
                <c:pt idx="1367">
                  <c:v>42698</c:v>
                </c:pt>
                <c:pt idx="1368">
                  <c:v>42699</c:v>
                </c:pt>
                <c:pt idx="1369">
                  <c:v>42702</c:v>
                </c:pt>
                <c:pt idx="1370">
                  <c:v>42703</c:v>
                </c:pt>
                <c:pt idx="1371">
                  <c:v>42704</c:v>
                </c:pt>
                <c:pt idx="1372">
                  <c:v>42705</c:v>
                </c:pt>
                <c:pt idx="1373">
                  <c:v>42706</c:v>
                </c:pt>
                <c:pt idx="1374">
                  <c:v>42709</c:v>
                </c:pt>
                <c:pt idx="1375">
                  <c:v>42710</c:v>
                </c:pt>
                <c:pt idx="1376">
                  <c:v>42711</c:v>
                </c:pt>
                <c:pt idx="1377">
                  <c:v>42712</c:v>
                </c:pt>
                <c:pt idx="1378">
                  <c:v>42713</c:v>
                </c:pt>
                <c:pt idx="1379">
                  <c:v>42716</c:v>
                </c:pt>
                <c:pt idx="1380">
                  <c:v>42717</c:v>
                </c:pt>
                <c:pt idx="1381">
                  <c:v>42718</c:v>
                </c:pt>
                <c:pt idx="1382">
                  <c:v>42719</c:v>
                </c:pt>
                <c:pt idx="1383">
                  <c:v>42720</c:v>
                </c:pt>
                <c:pt idx="1384">
                  <c:v>42723</c:v>
                </c:pt>
                <c:pt idx="1385">
                  <c:v>42724</c:v>
                </c:pt>
                <c:pt idx="1386">
                  <c:v>42725</c:v>
                </c:pt>
                <c:pt idx="1387">
                  <c:v>42726</c:v>
                </c:pt>
                <c:pt idx="1388">
                  <c:v>42727</c:v>
                </c:pt>
                <c:pt idx="1389">
                  <c:v>42730</c:v>
                </c:pt>
                <c:pt idx="1390">
                  <c:v>42731</c:v>
                </c:pt>
                <c:pt idx="1391">
                  <c:v>42732</c:v>
                </c:pt>
                <c:pt idx="1392">
                  <c:v>42733</c:v>
                </c:pt>
                <c:pt idx="1393">
                  <c:v>42734</c:v>
                </c:pt>
                <c:pt idx="1394">
                  <c:v>42737</c:v>
                </c:pt>
                <c:pt idx="1395">
                  <c:v>42738</c:v>
                </c:pt>
                <c:pt idx="1396">
                  <c:v>42739</c:v>
                </c:pt>
                <c:pt idx="1397">
                  <c:v>42740</c:v>
                </c:pt>
                <c:pt idx="1398">
                  <c:v>42741</c:v>
                </c:pt>
                <c:pt idx="1399">
                  <c:v>42744</c:v>
                </c:pt>
                <c:pt idx="1400">
                  <c:v>42745</c:v>
                </c:pt>
                <c:pt idx="1401">
                  <c:v>42746</c:v>
                </c:pt>
                <c:pt idx="1402">
                  <c:v>42747</c:v>
                </c:pt>
                <c:pt idx="1403">
                  <c:v>42748</c:v>
                </c:pt>
                <c:pt idx="1404">
                  <c:v>42751</c:v>
                </c:pt>
                <c:pt idx="1405">
                  <c:v>42752</c:v>
                </c:pt>
                <c:pt idx="1406">
                  <c:v>42753</c:v>
                </c:pt>
                <c:pt idx="1407">
                  <c:v>42754</c:v>
                </c:pt>
                <c:pt idx="1408">
                  <c:v>42755</c:v>
                </c:pt>
                <c:pt idx="1409">
                  <c:v>42758</c:v>
                </c:pt>
                <c:pt idx="1410">
                  <c:v>42759</c:v>
                </c:pt>
                <c:pt idx="1411">
                  <c:v>42760</c:v>
                </c:pt>
                <c:pt idx="1412">
                  <c:v>42761</c:v>
                </c:pt>
                <c:pt idx="1413">
                  <c:v>42762</c:v>
                </c:pt>
                <c:pt idx="1414">
                  <c:v>42765</c:v>
                </c:pt>
                <c:pt idx="1415">
                  <c:v>42766</c:v>
                </c:pt>
                <c:pt idx="1416">
                  <c:v>42767</c:v>
                </c:pt>
                <c:pt idx="1417">
                  <c:v>42768</c:v>
                </c:pt>
                <c:pt idx="1418">
                  <c:v>42769</c:v>
                </c:pt>
                <c:pt idx="1419">
                  <c:v>42772</c:v>
                </c:pt>
                <c:pt idx="1420">
                  <c:v>42773</c:v>
                </c:pt>
                <c:pt idx="1421">
                  <c:v>42774</c:v>
                </c:pt>
                <c:pt idx="1422">
                  <c:v>42775</c:v>
                </c:pt>
                <c:pt idx="1423">
                  <c:v>42776</c:v>
                </c:pt>
                <c:pt idx="1424">
                  <c:v>42779</c:v>
                </c:pt>
                <c:pt idx="1425">
                  <c:v>42780</c:v>
                </c:pt>
                <c:pt idx="1426">
                  <c:v>42781</c:v>
                </c:pt>
                <c:pt idx="1427">
                  <c:v>42782</c:v>
                </c:pt>
                <c:pt idx="1428">
                  <c:v>42783</c:v>
                </c:pt>
                <c:pt idx="1429">
                  <c:v>42786</c:v>
                </c:pt>
                <c:pt idx="1430">
                  <c:v>42787</c:v>
                </c:pt>
                <c:pt idx="1431">
                  <c:v>42788</c:v>
                </c:pt>
                <c:pt idx="1432">
                  <c:v>42789</c:v>
                </c:pt>
                <c:pt idx="1433">
                  <c:v>42790</c:v>
                </c:pt>
                <c:pt idx="1434">
                  <c:v>42793</c:v>
                </c:pt>
                <c:pt idx="1435">
                  <c:v>42794</c:v>
                </c:pt>
                <c:pt idx="1436">
                  <c:v>42795</c:v>
                </c:pt>
                <c:pt idx="1437">
                  <c:v>42796</c:v>
                </c:pt>
                <c:pt idx="1438">
                  <c:v>42797</c:v>
                </c:pt>
                <c:pt idx="1439">
                  <c:v>42800</c:v>
                </c:pt>
                <c:pt idx="1440">
                  <c:v>42801</c:v>
                </c:pt>
                <c:pt idx="1441">
                  <c:v>42802</c:v>
                </c:pt>
                <c:pt idx="1442">
                  <c:v>42803</c:v>
                </c:pt>
                <c:pt idx="1443">
                  <c:v>42804</c:v>
                </c:pt>
                <c:pt idx="1444">
                  <c:v>42807</c:v>
                </c:pt>
                <c:pt idx="1445">
                  <c:v>42808</c:v>
                </c:pt>
                <c:pt idx="1446">
                  <c:v>42809</c:v>
                </c:pt>
                <c:pt idx="1447">
                  <c:v>42810</c:v>
                </c:pt>
                <c:pt idx="1448">
                  <c:v>42811</c:v>
                </c:pt>
                <c:pt idx="1449">
                  <c:v>42814</c:v>
                </c:pt>
                <c:pt idx="1450">
                  <c:v>42815</c:v>
                </c:pt>
                <c:pt idx="1451">
                  <c:v>42816</c:v>
                </c:pt>
                <c:pt idx="1452">
                  <c:v>42817</c:v>
                </c:pt>
                <c:pt idx="1453">
                  <c:v>42818</c:v>
                </c:pt>
                <c:pt idx="1454">
                  <c:v>42821</c:v>
                </c:pt>
                <c:pt idx="1455">
                  <c:v>42822</c:v>
                </c:pt>
                <c:pt idx="1456">
                  <c:v>42823</c:v>
                </c:pt>
                <c:pt idx="1457">
                  <c:v>42824</c:v>
                </c:pt>
                <c:pt idx="1458">
                  <c:v>42825</c:v>
                </c:pt>
                <c:pt idx="1459">
                  <c:v>42828</c:v>
                </c:pt>
                <c:pt idx="1460">
                  <c:v>42829</c:v>
                </c:pt>
                <c:pt idx="1461">
                  <c:v>42830</c:v>
                </c:pt>
                <c:pt idx="1462">
                  <c:v>42831</c:v>
                </c:pt>
                <c:pt idx="1463">
                  <c:v>42832</c:v>
                </c:pt>
                <c:pt idx="1464">
                  <c:v>42835</c:v>
                </c:pt>
                <c:pt idx="1465">
                  <c:v>42836</c:v>
                </c:pt>
                <c:pt idx="1466">
                  <c:v>42837</c:v>
                </c:pt>
                <c:pt idx="1467">
                  <c:v>42838</c:v>
                </c:pt>
                <c:pt idx="1468">
                  <c:v>42842</c:v>
                </c:pt>
                <c:pt idx="1469">
                  <c:v>42843</c:v>
                </c:pt>
                <c:pt idx="1470">
                  <c:v>42844</c:v>
                </c:pt>
                <c:pt idx="1471">
                  <c:v>42845</c:v>
                </c:pt>
                <c:pt idx="1472">
                  <c:v>42846</c:v>
                </c:pt>
                <c:pt idx="1473">
                  <c:v>42849</c:v>
                </c:pt>
                <c:pt idx="1474">
                  <c:v>42850</c:v>
                </c:pt>
                <c:pt idx="1475">
                  <c:v>42851</c:v>
                </c:pt>
                <c:pt idx="1476">
                  <c:v>42852</c:v>
                </c:pt>
                <c:pt idx="1477">
                  <c:v>42853</c:v>
                </c:pt>
                <c:pt idx="1478">
                  <c:v>42856</c:v>
                </c:pt>
                <c:pt idx="1479">
                  <c:v>42857</c:v>
                </c:pt>
                <c:pt idx="1480">
                  <c:v>42858</c:v>
                </c:pt>
                <c:pt idx="1481">
                  <c:v>42859</c:v>
                </c:pt>
                <c:pt idx="1482">
                  <c:v>42860</c:v>
                </c:pt>
                <c:pt idx="1483">
                  <c:v>42863</c:v>
                </c:pt>
                <c:pt idx="1484">
                  <c:v>42864</c:v>
                </c:pt>
                <c:pt idx="1485">
                  <c:v>42865</c:v>
                </c:pt>
                <c:pt idx="1486">
                  <c:v>42866</c:v>
                </c:pt>
                <c:pt idx="1487">
                  <c:v>42867</c:v>
                </c:pt>
                <c:pt idx="1488">
                  <c:v>42870</c:v>
                </c:pt>
                <c:pt idx="1489">
                  <c:v>42871</c:v>
                </c:pt>
                <c:pt idx="1490">
                  <c:v>42872</c:v>
                </c:pt>
                <c:pt idx="1491">
                  <c:v>42873</c:v>
                </c:pt>
                <c:pt idx="1492">
                  <c:v>42874</c:v>
                </c:pt>
                <c:pt idx="1493">
                  <c:v>42877</c:v>
                </c:pt>
                <c:pt idx="1494">
                  <c:v>42878</c:v>
                </c:pt>
                <c:pt idx="1495">
                  <c:v>42879</c:v>
                </c:pt>
                <c:pt idx="1496">
                  <c:v>42880</c:v>
                </c:pt>
                <c:pt idx="1497">
                  <c:v>42881</c:v>
                </c:pt>
                <c:pt idx="1498">
                  <c:v>42884</c:v>
                </c:pt>
                <c:pt idx="1499">
                  <c:v>42885</c:v>
                </c:pt>
                <c:pt idx="1500">
                  <c:v>42886</c:v>
                </c:pt>
                <c:pt idx="1501">
                  <c:v>42887</c:v>
                </c:pt>
                <c:pt idx="1502">
                  <c:v>42888</c:v>
                </c:pt>
                <c:pt idx="1503">
                  <c:v>42891</c:v>
                </c:pt>
                <c:pt idx="1504">
                  <c:v>42892</c:v>
                </c:pt>
                <c:pt idx="1505">
                  <c:v>42893</c:v>
                </c:pt>
                <c:pt idx="1506">
                  <c:v>42894</c:v>
                </c:pt>
                <c:pt idx="1507">
                  <c:v>42895</c:v>
                </c:pt>
                <c:pt idx="1508">
                  <c:v>42898</c:v>
                </c:pt>
                <c:pt idx="1509">
                  <c:v>42899</c:v>
                </c:pt>
                <c:pt idx="1510">
                  <c:v>42900</c:v>
                </c:pt>
                <c:pt idx="1511">
                  <c:v>42901</c:v>
                </c:pt>
                <c:pt idx="1512">
                  <c:v>42902</c:v>
                </c:pt>
                <c:pt idx="1513">
                  <c:v>42905</c:v>
                </c:pt>
                <c:pt idx="1514">
                  <c:v>42906</c:v>
                </c:pt>
                <c:pt idx="1515">
                  <c:v>42907</c:v>
                </c:pt>
                <c:pt idx="1516">
                  <c:v>42908</c:v>
                </c:pt>
                <c:pt idx="1517">
                  <c:v>42909</c:v>
                </c:pt>
                <c:pt idx="1518">
                  <c:v>42912</c:v>
                </c:pt>
                <c:pt idx="1519">
                  <c:v>42913</c:v>
                </c:pt>
                <c:pt idx="1520">
                  <c:v>42914</c:v>
                </c:pt>
                <c:pt idx="1521">
                  <c:v>42915</c:v>
                </c:pt>
                <c:pt idx="1522">
                  <c:v>42916</c:v>
                </c:pt>
                <c:pt idx="1523">
                  <c:v>42919</c:v>
                </c:pt>
                <c:pt idx="1524">
                  <c:v>42920</c:v>
                </c:pt>
                <c:pt idx="1525">
                  <c:v>42921</c:v>
                </c:pt>
                <c:pt idx="1526">
                  <c:v>42922</c:v>
                </c:pt>
                <c:pt idx="1527">
                  <c:v>42923</c:v>
                </c:pt>
                <c:pt idx="1528">
                  <c:v>42926</c:v>
                </c:pt>
                <c:pt idx="1529">
                  <c:v>42927</c:v>
                </c:pt>
                <c:pt idx="1530">
                  <c:v>42928</c:v>
                </c:pt>
                <c:pt idx="1531">
                  <c:v>42929</c:v>
                </c:pt>
                <c:pt idx="1532">
                  <c:v>42930</c:v>
                </c:pt>
                <c:pt idx="1533">
                  <c:v>42933</c:v>
                </c:pt>
                <c:pt idx="1534">
                  <c:v>42934</c:v>
                </c:pt>
                <c:pt idx="1535">
                  <c:v>42935</c:v>
                </c:pt>
                <c:pt idx="1536">
                  <c:v>42936</c:v>
                </c:pt>
                <c:pt idx="1537">
                  <c:v>42937</c:v>
                </c:pt>
                <c:pt idx="1538">
                  <c:v>42940</c:v>
                </c:pt>
                <c:pt idx="1539">
                  <c:v>42941</c:v>
                </c:pt>
                <c:pt idx="1540">
                  <c:v>42942</c:v>
                </c:pt>
                <c:pt idx="1541">
                  <c:v>42943</c:v>
                </c:pt>
                <c:pt idx="1542">
                  <c:v>42944</c:v>
                </c:pt>
                <c:pt idx="1543">
                  <c:v>42947</c:v>
                </c:pt>
                <c:pt idx="1544">
                  <c:v>42948</c:v>
                </c:pt>
                <c:pt idx="1545">
                  <c:v>42949</c:v>
                </c:pt>
                <c:pt idx="1546">
                  <c:v>42950</c:v>
                </c:pt>
                <c:pt idx="1547">
                  <c:v>42951</c:v>
                </c:pt>
                <c:pt idx="1548">
                  <c:v>42954</c:v>
                </c:pt>
                <c:pt idx="1549">
                  <c:v>42955</c:v>
                </c:pt>
                <c:pt idx="1550">
                  <c:v>42956</c:v>
                </c:pt>
                <c:pt idx="1551">
                  <c:v>42957</c:v>
                </c:pt>
                <c:pt idx="1552">
                  <c:v>42958</c:v>
                </c:pt>
                <c:pt idx="1553">
                  <c:v>42961</c:v>
                </c:pt>
                <c:pt idx="1554">
                  <c:v>42962</c:v>
                </c:pt>
                <c:pt idx="1555">
                  <c:v>42963</c:v>
                </c:pt>
                <c:pt idx="1556">
                  <c:v>42964</c:v>
                </c:pt>
                <c:pt idx="1557">
                  <c:v>42965</c:v>
                </c:pt>
                <c:pt idx="1558">
                  <c:v>42968</c:v>
                </c:pt>
                <c:pt idx="1559">
                  <c:v>42969</c:v>
                </c:pt>
                <c:pt idx="1560">
                  <c:v>42970</c:v>
                </c:pt>
                <c:pt idx="1561">
                  <c:v>42971</c:v>
                </c:pt>
                <c:pt idx="1562">
                  <c:v>42972</c:v>
                </c:pt>
                <c:pt idx="1563">
                  <c:v>42975</c:v>
                </c:pt>
                <c:pt idx="1564">
                  <c:v>42976</c:v>
                </c:pt>
                <c:pt idx="1565">
                  <c:v>42977</c:v>
                </c:pt>
                <c:pt idx="1566">
                  <c:v>42978</c:v>
                </c:pt>
                <c:pt idx="1567">
                  <c:v>42979</c:v>
                </c:pt>
                <c:pt idx="1568">
                  <c:v>42982</c:v>
                </c:pt>
                <c:pt idx="1569">
                  <c:v>42983</c:v>
                </c:pt>
                <c:pt idx="1570">
                  <c:v>42984</c:v>
                </c:pt>
                <c:pt idx="1571">
                  <c:v>42985</c:v>
                </c:pt>
                <c:pt idx="1572">
                  <c:v>42986</c:v>
                </c:pt>
                <c:pt idx="1573">
                  <c:v>42989</c:v>
                </c:pt>
                <c:pt idx="1574">
                  <c:v>42990</c:v>
                </c:pt>
                <c:pt idx="1575">
                  <c:v>42991</c:v>
                </c:pt>
                <c:pt idx="1576">
                  <c:v>42992</c:v>
                </c:pt>
                <c:pt idx="1577">
                  <c:v>42993</c:v>
                </c:pt>
                <c:pt idx="1578">
                  <c:v>42996</c:v>
                </c:pt>
                <c:pt idx="1579">
                  <c:v>42997</c:v>
                </c:pt>
                <c:pt idx="1580">
                  <c:v>42998</c:v>
                </c:pt>
                <c:pt idx="1581">
                  <c:v>42999</c:v>
                </c:pt>
                <c:pt idx="1582">
                  <c:v>43000</c:v>
                </c:pt>
                <c:pt idx="1583">
                  <c:v>43003</c:v>
                </c:pt>
                <c:pt idx="1584">
                  <c:v>43004</c:v>
                </c:pt>
                <c:pt idx="1585">
                  <c:v>43005</c:v>
                </c:pt>
                <c:pt idx="1586">
                  <c:v>43006</c:v>
                </c:pt>
                <c:pt idx="1587">
                  <c:v>43007</c:v>
                </c:pt>
                <c:pt idx="1588">
                  <c:v>43010</c:v>
                </c:pt>
                <c:pt idx="1589">
                  <c:v>43011</c:v>
                </c:pt>
                <c:pt idx="1590">
                  <c:v>43012</c:v>
                </c:pt>
                <c:pt idx="1591">
                  <c:v>43013</c:v>
                </c:pt>
                <c:pt idx="1592">
                  <c:v>43014</c:v>
                </c:pt>
                <c:pt idx="1593">
                  <c:v>43017</c:v>
                </c:pt>
                <c:pt idx="1594">
                  <c:v>43018</c:v>
                </c:pt>
                <c:pt idx="1595">
                  <c:v>43019</c:v>
                </c:pt>
                <c:pt idx="1596">
                  <c:v>43020</c:v>
                </c:pt>
                <c:pt idx="1597">
                  <c:v>43021</c:v>
                </c:pt>
                <c:pt idx="1598">
                  <c:v>43024</c:v>
                </c:pt>
                <c:pt idx="1599">
                  <c:v>43025</c:v>
                </c:pt>
                <c:pt idx="1600">
                  <c:v>43026</c:v>
                </c:pt>
                <c:pt idx="1601">
                  <c:v>43027</c:v>
                </c:pt>
                <c:pt idx="1602">
                  <c:v>43028</c:v>
                </c:pt>
                <c:pt idx="1603">
                  <c:v>43031</c:v>
                </c:pt>
                <c:pt idx="1604">
                  <c:v>43032</c:v>
                </c:pt>
                <c:pt idx="1605">
                  <c:v>43033</c:v>
                </c:pt>
                <c:pt idx="1606">
                  <c:v>43034</c:v>
                </c:pt>
                <c:pt idx="1607">
                  <c:v>43035</c:v>
                </c:pt>
                <c:pt idx="1608">
                  <c:v>43038</c:v>
                </c:pt>
                <c:pt idx="1609">
                  <c:v>43039</c:v>
                </c:pt>
                <c:pt idx="1610">
                  <c:v>43040</c:v>
                </c:pt>
                <c:pt idx="1611">
                  <c:v>43041</c:v>
                </c:pt>
                <c:pt idx="1612">
                  <c:v>43042</c:v>
                </c:pt>
                <c:pt idx="1613">
                  <c:v>43045</c:v>
                </c:pt>
                <c:pt idx="1614">
                  <c:v>43046</c:v>
                </c:pt>
                <c:pt idx="1615">
                  <c:v>43047</c:v>
                </c:pt>
                <c:pt idx="1616">
                  <c:v>43048</c:v>
                </c:pt>
                <c:pt idx="1617">
                  <c:v>43049</c:v>
                </c:pt>
                <c:pt idx="1618">
                  <c:v>43052</c:v>
                </c:pt>
                <c:pt idx="1619">
                  <c:v>43053</c:v>
                </c:pt>
                <c:pt idx="1620">
                  <c:v>43054</c:v>
                </c:pt>
                <c:pt idx="1621">
                  <c:v>43055</c:v>
                </c:pt>
                <c:pt idx="1622">
                  <c:v>43056</c:v>
                </c:pt>
                <c:pt idx="1623">
                  <c:v>43059</c:v>
                </c:pt>
                <c:pt idx="1624">
                  <c:v>43060</c:v>
                </c:pt>
                <c:pt idx="1625">
                  <c:v>43061</c:v>
                </c:pt>
                <c:pt idx="1626">
                  <c:v>43062</c:v>
                </c:pt>
                <c:pt idx="1627">
                  <c:v>43063</c:v>
                </c:pt>
                <c:pt idx="1628">
                  <c:v>43066</c:v>
                </c:pt>
                <c:pt idx="1629">
                  <c:v>43067</c:v>
                </c:pt>
                <c:pt idx="1630">
                  <c:v>43068</c:v>
                </c:pt>
                <c:pt idx="1631">
                  <c:v>43069</c:v>
                </c:pt>
                <c:pt idx="1632">
                  <c:v>43070</c:v>
                </c:pt>
                <c:pt idx="1633">
                  <c:v>43073</c:v>
                </c:pt>
                <c:pt idx="1634">
                  <c:v>43074</c:v>
                </c:pt>
                <c:pt idx="1635">
                  <c:v>43075</c:v>
                </c:pt>
                <c:pt idx="1636">
                  <c:v>43076</c:v>
                </c:pt>
                <c:pt idx="1637">
                  <c:v>43077</c:v>
                </c:pt>
                <c:pt idx="1638">
                  <c:v>43080</c:v>
                </c:pt>
                <c:pt idx="1639">
                  <c:v>43081</c:v>
                </c:pt>
                <c:pt idx="1640">
                  <c:v>43082</c:v>
                </c:pt>
                <c:pt idx="1641">
                  <c:v>43083</c:v>
                </c:pt>
                <c:pt idx="1642">
                  <c:v>43084</c:v>
                </c:pt>
                <c:pt idx="1643">
                  <c:v>43087</c:v>
                </c:pt>
                <c:pt idx="1644">
                  <c:v>43088</c:v>
                </c:pt>
                <c:pt idx="1645">
                  <c:v>43089</c:v>
                </c:pt>
                <c:pt idx="1646">
                  <c:v>43090</c:v>
                </c:pt>
                <c:pt idx="1647">
                  <c:v>43091</c:v>
                </c:pt>
                <c:pt idx="1648">
                  <c:v>43095</c:v>
                </c:pt>
                <c:pt idx="1649">
                  <c:v>43096</c:v>
                </c:pt>
                <c:pt idx="1650">
                  <c:v>43097</c:v>
                </c:pt>
                <c:pt idx="1651">
                  <c:v>43098</c:v>
                </c:pt>
                <c:pt idx="1652">
                  <c:v>43102</c:v>
                </c:pt>
                <c:pt idx="1653">
                  <c:v>43103</c:v>
                </c:pt>
                <c:pt idx="1654">
                  <c:v>43104</c:v>
                </c:pt>
                <c:pt idx="1655">
                  <c:v>43105</c:v>
                </c:pt>
                <c:pt idx="1656">
                  <c:v>43108</c:v>
                </c:pt>
                <c:pt idx="1657">
                  <c:v>43109</c:v>
                </c:pt>
                <c:pt idx="1658">
                  <c:v>43110</c:v>
                </c:pt>
                <c:pt idx="1659">
                  <c:v>43111</c:v>
                </c:pt>
                <c:pt idx="1660">
                  <c:v>43112</c:v>
                </c:pt>
                <c:pt idx="1661">
                  <c:v>43115</c:v>
                </c:pt>
                <c:pt idx="1662">
                  <c:v>43116</c:v>
                </c:pt>
                <c:pt idx="1663">
                  <c:v>43117</c:v>
                </c:pt>
                <c:pt idx="1664">
                  <c:v>43118</c:v>
                </c:pt>
                <c:pt idx="1665">
                  <c:v>43119</c:v>
                </c:pt>
                <c:pt idx="1666">
                  <c:v>43122</c:v>
                </c:pt>
                <c:pt idx="1667">
                  <c:v>43123</c:v>
                </c:pt>
                <c:pt idx="1668">
                  <c:v>43124</c:v>
                </c:pt>
                <c:pt idx="1669">
                  <c:v>43125</c:v>
                </c:pt>
                <c:pt idx="1670">
                  <c:v>43126</c:v>
                </c:pt>
                <c:pt idx="1671">
                  <c:v>43129</c:v>
                </c:pt>
                <c:pt idx="1672">
                  <c:v>43130</c:v>
                </c:pt>
                <c:pt idx="1673">
                  <c:v>43131</c:v>
                </c:pt>
                <c:pt idx="1674">
                  <c:v>43132</c:v>
                </c:pt>
                <c:pt idx="1675">
                  <c:v>43133</c:v>
                </c:pt>
                <c:pt idx="1676">
                  <c:v>43136</c:v>
                </c:pt>
                <c:pt idx="1677">
                  <c:v>43137</c:v>
                </c:pt>
                <c:pt idx="1678">
                  <c:v>43138</c:v>
                </c:pt>
                <c:pt idx="1679">
                  <c:v>43139</c:v>
                </c:pt>
                <c:pt idx="1680">
                  <c:v>43140</c:v>
                </c:pt>
                <c:pt idx="1681">
                  <c:v>43143</c:v>
                </c:pt>
                <c:pt idx="1682">
                  <c:v>43144</c:v>
                </c:pt>
                <c:pt idx="1683">
                  <c:v>43145</c:v>
                </c:pt>
                <c:pt idx="1684">
                  <c:v>43146</c:v>
                </c:pt>
                <c:pt idx="1685">
                  <c:v>43147</c:v>
                </c:pt>
                <c:pt idx="1686">
                  <c:v>43150</c:v>
                </c:pt>
                <c:pt idx="1687">
                  <c:v>43151</c:v>
                </c:pt>
                <c:pt idx="1688">
                  <c:v>43152</c:v>
                </c:pt>
                <c:pt idx="1689">
                  <c:v>43153</c:v>
                </c:pt>
                <c:pt idx="1690">
                  <c:v>43154</c:v>
                </c:pt>
                <c:pt idx="1691">
                  <c:v>43157</c:v>
                </c:pt>
                <c:pt idx="1692">
                  <c:v>43158</c:v>
                </c:pt>
                <c:pt idx="1693">
                  <c:v>43159</c:v>
                </c:pt>
                <c:pt idx="1694">
                  <c:v>43160</c:v>
                </c:pt>
                <c:pt idx="1695">
                  <c:v>43161</c:v>
                </c:pt>
                <c:pt idx="1696">
                  <c:v>43164</c:v>
                </c:pt>
                <c:pt idx="1697">
                  <c:v>43165</c:v>
                </c:pt>
                <c:pt idx="1698">
                  <c:v>43166</c:v>
                </c:pt>
                <c:pt idx="1699">
                  <c:v>43167</c:v>
                </c:pt>
                <c:pt idx="1700">
                  <c:v>43168</c:v>
                </c:pt>
                <c:pt idx="1701">
                  <c:v>43171</c:v>
                </c:pt>
                <c:pt idx="1702">
                  <c:v>43172</c:v>
                </c:pt>
                <c:pt idx="1703">
                  <c:v>43173</c:v>
                </c:pt>
                <c:pt idx="1704">
                  <c:v>43174</c:v>
                </c:pt>
                <c:pt idx="1705">
                  <c:v>43175</c:v>
                </c:pt>
                <c:pt idx="1706">
                  <c:v>43178</c:v>
                </c:pt>
                <c:pt idx="1707">
                  <c:v>43179</c:v>
                </c:pt>
                <c:pt idx="1708">
                  <c:v>43180</c:v>
                </c:pt>
                <c:pt idx="1709">
                  <c:v>43181</c:v>
                </c:pt>
                <c:pt idx="1710">
                  <c:v>43182</c:v>
                </c:pt>
                <c:pt idx="1711">
                  <c:v>43185</c:v>
                </c:pt>
                <c:pt idx="1712">
                  <c:v>43186</c:v>
                </c:pt>
                <c:pt idx="1713">
                  <c:v>43187</c:v>
                </c:pt>
                <c:pt idx="1714">
                  <c:v>43188</c:v>
                </c:pt>
                <c:pt idx="1715">
                  <c:v>43192</c:v>
                </c:pt>
                <c:pt idx="1716">
                  <c:v>43193</c:v>
                </c:pt>
                <c:pt idx="1717">
                  <c:v>43194</c:v>
                </c:pt>
                <c:pt idx="1718">
                  <c:v>43195</c:v>
                </c:pt>
                <c:pt idx="1719">
                  <c:v>43196</c:v>
                </c:pt>
                <c:pt idx="1720">
                  <c:v>43199</c:v>
                </c:pt>
                <c:pt idx="1721">
                  <c:v>43200</c:v>
                </c:pt>
                <c:pt idx="1722">
                  <c:v>43201</c:v>
                </c:pt>
                <c:pt idx="1723">
                  <c:v>43202</c:v>
                </c:pt>
                <c:pt idx="1724">
                  <c:v>43203</c:v>
                </c:pt>
                <c:pt idx="1725">
                  <c:v>43206</c:v>
                </c:pt>
                <c:pt idx="1726">
                  <c:v>43207</c:v>
                </c:pt>
                <c:pt idx="1727">
                  <c:v>43208</c:v>
                </c:pt>
                <c:pt idx="1728">
                  <c:v>43209</c:v>
                </c:pt>
                <c:pt idx="1729">
                  <c:v>43210</c:v>
                </c:pt>
                <c:pt idx="1730">
                  <c:v>43213</c:v>
                </c:pt>
                <c:pt idx="1731">
                  <c:v>43214</c:v>
                </c:pt>
                <c:pt idx="1732">
                  <c:v>43215</c:v>
                </c:pt>
                <c:pt idx="1733">
                  <c:v>43216</c:v>
                </c:pt>
                <c:pt idx="1734">
                  <c:v>43217</c:v>
                </c:pt>
                <c:pt idx="1735">
                  <c:v>43220</c:v>
                </c:pt>
                <c:pt idx="1736">
                  <c:v>43221</c:v>
                </c:pt>
                <c:pt idx="1737">
                  <c:v>43222</c:v>
                </c:pt>
                <c:pt idx="1738">
                  <c:v>43223</c:v>
                </c:pt>
                <c:pt idx="1739">
                  <c:v>43224</c:v>
                </c:pt>
                <c:pt idx="1740">
                  <c:v>43227</c:v>
                </c:pt>
                <c:pt idx="1741">
                  <c:v>43228</c:v>
                </c:pt>
                <c:pt idx="1742">
                  <c:v>43229</c:v>
                </c:pt>
                <c:pt idx="1743">
                  <c:v>43230</c:v>
                </c:pt>
                <c:pt idx="1744">
                  <c:v>43231</c:v>
                </c:pt>
                <c:pt idx="1745">
                  <c:v>43234</c:v>
                </c:pt>
                <c:pt idx="1746">
                  <c:v>43235</c:v>
                </c:pt>
                <c:pt idx="1747">
                  <c:v>43236</c:v>
                </c:pt>
                <c:pt idx="1748">
                  <c:v>43237</c:v>
                </c:pt>
                <c:pt idx="1749">
                  <c:v>43238</c:v>
                </c:pt>
                <c:pt idx="1750">
                  <c:v>43241</c:v>
                </c:pt>
                <c:pt idx="1751">
                  <c:v>43242</c:v>
                </c:pt>
                <c:pt idx="1752">
                  <c:v>43243</c:v>
                </c:pt>
                <c:pt idx="1753">
                  <c:v>43244</c:v>
                </c:pt>
                <c:pt idx="1754">
                  <c:v>43245</c:v>
                </c:pt>
                <c:pt idx="1755">
                  <c:v>43249</c:v>
                </c:pt>
                <c:pt idx="1756">
                  <c:v>43250</c:v>
                </c:pt>
                <c:pt idx="1757">
                  <c:v>43251</c:v>
                </c:pt>
                <c:pt idx="1758">
                  <c:v>43252</c:v>
                </c:pt>
                <c:pt idx="1759">
                  <c:v>43255</c:v>
                </c:pt>
                <c:pt idx="1760">
                  <c:v>43256</c:v>
                </c:pt>
                <c:pt idx="1761">
                  <c:v>43257</c:v>
                </c:pt>
                <c:pt idx="1762">
                  <c:v>43258</c:v>
                </c:pt>
                <c:pt idx="1763">
                  <c:v>43259</c:v>
                </c:pt>
                <c:pt idx="1764">
                  <c:v>43262</c:v>
                </c:pt>
                <c:pt idx="1765">
                  <c:v>43263</c:v>
                </c:pt>
                <c:pt idx="1766">
                  <c:v>43264</c:v>
                </c:pt>
                <c:pt idx="1767">
                  <c:v>43265</c:v>
                </c:pt>
                <c:pt idx="1768">
                  <c:v>43266</c:v>
                </c:pt>
                <c:pt idx="1769">
                  <c:v>43269</c:v>
                </c:pt>
                <c:pt idx="1770">
                  <c:v>43270</c:v>
                </c:pt>
                <c:pt idx="1771">
                  <c:v>43271</c:v>
                </c:pt>
                <c:pt idx="1772">
                  <c:v>43272</c:v>
                </c:pt>
                <c:pt idx="1773">
                  <c:v>43273</c:v>
                </c:pt>
                <c:pt idx="1774">
                  <c:v>43276</c:v>
                </c:pt>
                <c:pt idx="1775">
                  <c:v>43277</c:v>
                </c:pt>
                <c:pt idx="1776">
                  <c:v>43278</c:v>
                </c:pt>
                <c:pt idx="1777">
                  <c:v>43279</c:v>
                </c:pt>
                <c:pt idx="1778">
                  <c:v>43280</c:v>
                </c:pt>
                <c:pt idx="1779">
                  <c:v>43283</c:v>
                </c:pt>
                <c:pt idx="1780">
                  <c:v>43284</c:v>
                </c:pt>
                <c:pt idx="1781">
                  <c:v>43285</c:v>
                </c:pt>
                <c:pt idx="1782">
                  <c:v>43286</c:v>
                </c:pt>
                <c:pt idx="1783">
                  <c:v>43287</c:v>
                </c:pt>
                <c:pt idx="1784">
                  <c:v>43290</c:v>
                </c:pt>
                <c:pt idx="1785">
                  <c:v>43291</c:v>
                </c:pt>
                <c:pt idx="1786">
                  <c:v>43292</c:v>
                </c:pt>
                <c:pt idx="1787">
                  <c:v>43293</c:v>
                </c:pt>
                <c:pt idx="1788">
                  <c:v>43294</c:v>
                </c:pt>
                <c:pt idx="1789">
                  <c:v>43297</c:v>
                </c:pt>
                <c:pt idx="1790">
                  <c:v>43298</c:v>
                </c:pt>
                <c:pt idx="1791">
                  <c:v>43299</c:v>
                </c:pt>
                <c:pt idx="1792">
                  <c:v>43300</c:v>
                </c:pt>
                <c:pt idx="1793">
                  <c:v>43301</c:v>
                </c:pt>
                <c:pt idx="1794">
                  <c:v>43304</c:v>
                </c:pt>
                <c:pt idx="1795">
                  <c:v>43305</c:v>
                </c:pt>
                <c:pt idx="1796">
                  <c:v>43306</c:v>
                </c:pt>
                <c:pt idx="1797">
                  <c:v>43307</c:v>
                </c:pt>
                <c:pt idx="1798">
                  <c:v>43308</c:v>
                </c:pt>
                <c:pt idx="1799">
                  <c:v>43311</c:v>
                </c:pt>
                <c:pt idx="1800">
                  <c:v>43312</c:v>
                </c:pt>
                <c:pt idx="1801">
                  <c:v>43313</c:v>
                </c:pt>
                <c:pt idx="1802">
                  <c:v>43314</c:v>
                </c:pt>
                <c:pt idx="1803">
                  <c:v>43315</c:v>
                </c:pt>
                <c:pt idx="1804">
                  <c:v>43318</c:v>
                </c:pt>
                <c:pt idx="1805">
                  <c:v>43319</c:v>
                </c:pt>
                <c:pt idx="1806">
                  <c:v>43320</c:v>
                </c:pt>
                <c:pt idx="1807">
                  <c:v>43321</c:v>
                </c:pt>
                <c:pt idx="1808">
                  <c:v>43322</c:v>
                </c:pt>
                <c:pt idx="1809">
                  <c:v>43325</c:v>
                </c:pt>
                <c:pt idx="1810">
                  <c:v>43326</c:v>
                </c:pt>
                <c:pt idx="1811">
                  <c:v>43327</c:v>
                </c:pt>
                <c:pt idx="1812">
                  <c:v>43328</c:v>
                </c:pt>
                <c:pt idx="1813">
                  <c:v>43329</c:v>
                </c:pt>
                <c:pt idx="1814">
                  <c:v>43332</c:v>
                </c:pt>
                <c:pt idx="1815">
                  <c:v>43333</c:v>
                </c:pt>
                <c:pt idx="1816">
                  <c:v>43334</c:v>
                </c:pt>
                <c:pt idx="1817">
                  <c:v>43335</c:v>
                </c:pt>
                <c:pt idx="1818">
                  <c:v>43336</c:v>
                </c:pt>
                <c:pt idx="1819">
                  <c:v>43339</c:v>
                </c:pt>
                <c:pt idx="1820">
                  <c:v>43340</c:v>
                </c:pt>
                <c:pt idx="1821">
                  <c:v>43341</c:v>
                </c:pt>
                <c:pt idx="1822">
                  <c:v>43342</c:v>
                </c:pt>
                <c:pt idx="1823">
                  <c:v>43343</c:v>
                </c:pt>
                <c:pt idx="1824">
                  <c:v>43346</c:v>
                </c:pt>
                <c:pt idx="1825">
                  <c:v>43347</c:v>
                </c:pt>
                <c:pt idx="1826">
                  <c:v>43348</c:v>
                </c:pt>
                <c:pt idx="1827">
                  <c:v>43349</c:v>
                </c:pt>
                <c:pt idx="1828">
                  <c:v>43350</c:v>
                </c:pt>
                <c:pt idx="1829">
                  <c:v>43353</c:v>
                </c:pt>
                <c:pt idx="1830">
                  <c:v>43354</c:v>
                </c:pt>
                <c:pt idx="1831">
                  <c:v>43355</c:v>
                </c:pt>
                <c:pt idx="1832">
                  <c:v>43356</c:v>
                </c:pt>
                <c:pt idx="1833">
                  <c:v>43357</c:v>
                </c:pt>
                <c:pt idx="1834">
                  <c:v>43360</c:v>
                </c:pt>
                <c:pt idx="1835">
                  <c:v>43361</c:v>
                </c:pt>
                <c:pt idx="1836">
                  <c:v>43362</c:v>
                </c:pt>
                <c:pt idx="1837">
                  <c:v>43363</c:v>
                </c:pt>
                <c:pt idx="1838">
                  <c:v>43364</c:v>
                </c:pt>
                <c:pt idx="1839">
                  <c:v>43367</c:v>
                </c:pt>
                <c:pt idx="1840">
                  <c:v>43368</c:v>
                </c:pt>
                <c:pt idx="1841">
                  <c:v>43369</c:v>
                </c:pt>
                <c:pt idx="1842">
                  <c:v>43370</c:v>
                </c:pt>
                <c:pt idx="1843">
                  <c:v>43371</c:v>
                </c:pt>
                <c:pt idx="1844">
                  <c:v>43374</c:v>
                </c:pt>
                <c:pt idx="1845">
                  <c:v>43375</c:v>
                </c:pt>
                <c:pt idx="1846">
                  <c:v>43376</c:v>
                </c:pt>
                <c:pt idx="1847">
                  <c:v>43377</c:v>
                </c:pt>
                <c:pt idx="1848">
                  <c:v>43378</c:v>
                </c:pt>
                <c:pt idx="1849">
                  <c:v>43381</c:v>
                </c:pt>
                <c:pt idx="1850">
                  <c:v>43382</c:v>
                </c:pt>
                <c:pt idx="1851">
                  <c:v>43383</c:v>
                </c:pt>
                <c:pt idx="1852">
                  <c:v>43384</c:v>
                </c:pt>
                <c:pt idx="1853">
                  <c:v>43385</c:v>
                </c:pt>
                <c:pt idx="1854">
                  <c:v>43388</c:v>
                </c:pt>
                <c:pt idx="1855">
                  <c:v>43389</c:v>
                </c:pt>
                <c:pt idx="1856">
                  <c:v>43390</c:v>
                </c:pt>
                <c:pt idx="1857">
                  <c:v>43391</c:v>
                </c:pt>
                <c:pt idx="1858">
                  <c:v>43392</c:v>
                </c:pt>
                <c:pt idx="1859">
                  <c:v>43395</c:v>
                </c:pt>
                <c:pt idx="1860">
                  <c:v>43396</c:v>
                </c:pt>
                <c:pt idx="1861">
                  <c:v>43397</c:v>
                </c:pt>
                <c:pt idx="1862">
                  <c:v>43398</c:v>
                </c:pt>
                <c:pt idx="1863">
                  <c:v>43399</c:v>
                </c:pt>
                <c:pt idx="1864">
                  <c:v>43402</c:v>
                </c:pt>
                <c:pt idx="1865">
                  <c:v>43403</c:v>
                </c:pt>
                <c:pt idx="1866">
                  <c:v>43404</c:v>
                </c:pt>
                <c:pt idx="1867">
                  <c:v>43405</c:v>
                </c:pt>
                <c:pt idx="1868">
                  <c:v>43406</c:v>
                </c:pt>
                <c:pt idx="1869">
                  <c:v>43409</c:v>
                </c:pt>
                <c:pt idx="1870">
                  <c:v>43410</c:v>
                </c:pt>
                <c:pt idx="1871">
                  <c:v>43411</c:v>
                </c:pt>
                <c:pt idx="1872">
                  <c:v>43412</c:v>
                </c:pt>
                <c:pt idx="1873">
                  <c:v>43413</c:v>
                </c:pt>
                <c:pt idx="1874">
                  <c:v>43416</c:v>
                </c:pt>
                <c:pt idx="1875">
                  <c:v>43417</c:v>
                </c:pt>
                <c:pt idx="1876">
                  <c:v>43418</c:v>
                </c:pt>
                <c:pt idx="1877">
                  <c:v>43419</c:v>
                </c:pt>
                <c:pt idx="1878">
                  <c:v>43420</c:v>
                </c:pt>
                <c:pt idx="1879">
                  <c:v>43423</c:v>
                </c:pt>
                <c:pt idx="1880">
                  <c:v>43424</c:v>
                </c:pt>
                <c:pt idx="1881">
                  <c:v>43425</c:v>
                </c:pt>
                <c:pt idx="1882">
                  <c:v>43426</c:v>
                </c:pt>
                <c:pt idx="1883">
                  <c:v>43427</c:v>
                </c:pt>
                <c:pt idx="1884">
                  <c:v>43430</c:v>
                </c:pt>
                <c:pt idx="1885">
                  <c:v>43431</c:v>
                </c:pt>
                <c:pt idx="1886">
                  <c:v>43432</c:v>
                </c:pt>
                <c:pt idx="1887">
                  <c:v>43433</c:v>
                </c:pt>
                <c:pt idx="1888">
                  <c:v>43434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43444</c:v>
                </c:pt>
                <c:pt idx="1895">
                  <c:v>43445</c:v>
                </c:pt>
                <c:pt idx="1896">
                  <c:v>43446</c:v>
                </c:pt>
                <c:pt idx="1897">
                  <c:v>43447</c:v>
                </c:pt>
                <c:pt idx="1898">
                  <c:v>43448</c:v>
                </c:pt>
                <c:pt idx="1899">
                  <c:v>43451</c:v>
                </c:pt>
                <c:pt idx="1900">
                  <c:v>43452</c:v>
                </c:pt>
                <c:pt idx="1901">
                  <c:v>43453</c:v>
                </c:pt>
                <c:pt idx="1902">
                  <c:v>43454</c:v>
                </c:pt>
                <c:pt idx="1903">
                  <c:v>43455</c:v>
                </c:pt>
                <c:pt idx="1904">
                  <c:v>43460</c:v>
                </c:pt>
                <c:pt idx="1905">
                  <c:v>43461</c:v>
                </c:pt>
                <c:pt idx="1906">
                  <c:v>43462</c:v>
                </c:pt>
                <c:pt idx="1907">
                  <c:v>43467</c:v>
                </c:pt>
                <c:pt idx="1908">
                  <c:v>43468</c:v>
                </c:pt>
                <c:pt idx="1909">
                  <c:v>43469</c:v>
                </c:pt>
                <c:pt idx="1910">
                  <c:v>43472</c:v>
                </c:pt>
                <c:pt idx="1911">
                  <c:v>43473</c:v>
                </c:pt>
                <c:pt idx="1912">
                  <c:v>43474</c:v>
                </c:pt>
                <c:pt idx="1913">
                  <c:v>43475</c:v>
                </c:pt>
                <c:pt idx="1914">
                  <c:v>43476</c:v>
                </c:pt>
                <c:pt idx="1915">
                  <c:v>43479</c:v>
                </c:pt>
                <c:pt idx="1916">
                  <c:v>43480</c:v>
                </c:pt>
                <c:pt idx="1917">
                  <c:v>43481</c:v>
                </c:pt>
                <c:pt idx="1918">
                  <c:v>43482</c:v>
                </c:pt>
                <c:pt idx="1919">
                  <c:v>43483</c:v>
                </c:pt>
                <c:pt idx="1920">
                  <c:v>43486</c:v>
                </c:pt>
                <c:pt idx="1921">
                  <c:v>43487</c:v>
                </c:pt>
                <c:pt idx="1922">
                  <c:v>43488</c:v>
                </c:pt>
                <c:pt idx="1923">
                  <c:v>43489</c:v>
                </c:pt>
                <c:pt idx="1924">
                  <c:v>43490</c:v>
                </c:pt>
                <c:pt idx="1925">
                  <c:v>43493</c:v>
                </c:pt>
                <c:pt idx="1926">
                  <c:v>43494</c:v>
                </c:pt>
                <c:pt idx="1927">
                  <c:v>43495</c:v>
                </c:pt>
                <c:pt idx="1928">
                  <c:v>43496</c:v>
                </c:pt>
                <c:pt idx="1929">
                  <c:v>43497</c:v>
                </c:pt>
                <c:pt idx="1930">
                  <c:v>43500</c:v>
                </c:pt>
                <c:pt idx="1931">
                  <c:v>43501</c:v>
                </c:pt>
                <c:pt idx="1932">
                  <c:v>43502</c:v>
                </c:pt>
                <c:pt idx="1933">
                  <c:v>43503</c:v>
                </c:pt>
                <c:pt idx="1934">
                  <c:v>43504</c:v>
                </c:pt>
                <c:pt idx="1935">
                  <c:v>43507</c:v>
                </c:pt>
                <c:pt idx="1936">
                  <c:v>43508</c:v>
                </c:pt>
                <c:pt idx="1937">
                  <c:v>43509</c:v>
                </c:pt>
                <c:pt idx="1938">
                  <c:v>43510</c:v>
                </c:pt>
                <c:pt idx="1939">
                  <c:v>43511</c:v>
                </c:pt>
                <c:pt idx="1940">
                  <c:v>43514</c:v>
                </c:pt>
                <c:pt idx="1941">
                  <c:v>43515</c:v>
                </c:pt>
                <c:pt idx="1942">
                  <c:v>43516</c:v>
                </c:pt>
                <c:pt idx="1943">
                  <c:v>43517</c:v>
                </c:pt>
                <c:pt idx="1944">
                  <c:v>43518</c:v>
                </c:pt>
                <c:pt idx="1945">
                  <c:v>43521</c:v>
                </c:pt>
                <c:pt idx="1946">
                  <c:v>43522</c:v>
                </c:pt>
                <c:pt idx="1947">
                  <c:v>43523</c:v>
                </c:pt>
                <c:pt idx="1948">
                  <c:v>43524</c:v>
                </c:pt>
                <c:pt idx="1949">
                  <c:v>43525</c:v>
                </c:pt>
                <c:pt idx="1950">
                  <c:v>43528</c:v>
                </c:pt>
                <c:pt idx="1951">
                  <c:v>43529</c:v>
                </c:pt>
                <c:pt idx="1952">
                  <c:v>43530</c:v>
                </c:pt>
                <c:pt idx="1953">
                  <c:v>43531</c:v>
                </c:pt>
                <c:pt idx="1954">
                  <c:v>43532</c:v>
                </c:pt>
                <c:pt idx="1955">
                  <c:v>43535</c:v>
                </c:pt>
                <c:pt idx="1956">
                  <c:v>43536</c:v>
                </c:pt>
                <c:pt idx="1957">
                  <c:v>43537</c:v>
                </c:pt>
                <c:pt idx="1958">
                  <c:v>43538</c:v>
                </c:pt>
                <c:pt idx="1959">
                  <c:v>43539</c:v>
                </c:pt>
                <c:pt idx="1960">
                  <c:v>43542</c:v>
                </c:pt>
                <c:pt idx="1961">
                  <c:v>43543</c:v>
                </c:pt>
                <c:pt idx="1962">
                  <c:v>43544</c:v>
                </c:pt>
                <c:pt idx="1963">
                  <c:v>43545</c:v>
                </c:pt>
                <c:pt idx="1964">
                  <c:v>43546</c:v>
                </c:pt>
                <c:pt idx="1965">
                  <c:v>43549</c:v>
                </c:pt>
                <c:pt idx="1966">
                  <c:v>43550</c:v>
                </c:pt>
                <c:pt idx="1967">
                  <c:v>43551</c:v>
                </c:pt>
                <c:pt idx="1968">
                  <c:v>43552</c:v>
                </c:pt>
                <c:pt idx="1969">
                  <c:v>43553</c:v>
                </c:pt>
                <c:pt idx="1970">
                  <c:v>43556</c:v>
                </c:pt>
                <c:pt idx="1971">
                  <c:v>43557</c:v>
                </c:pt>
                <c:pt idx="1972">
                  <c:v>43558</c:v>
                </c:pt>
                <c:pt idx="1973">
                  <c:v>43559</c:v>
                </c:pt>
                <c:pt idx="1974">
                  <c:v>43560</c:v>
                </c:pt>
                <c:pt idx="1975">
                  <c:v>43563</c:v>
                </c:pt>
                <c:pt idx="1976">
                  <c:v>43564</c:v>
                </c:pt>
                <c:pt idx="1977">
                  <c:v>43565</c:v>
                </c:pt>
                <c:pt idx="1978">
                  <c:v>43566</c:v>
                </c:pt>
                <c:pt idx="1979">
                  <c:v>43567</c:v>
                </c:pt>
                <c:pt idx="1980">
                  <c:v>43570</c:v>
                </c:pt>
                <c:pt idx="1981">
                  <c:v>43571</c:v>
                </c:pt>
                <c:pt idx="1982">
                  <c:v>43572</c:v>
                </c:pt>
                <c:pt idx="1983">
                  <c:v>43573</c:v>
                </c:pt>
                <c:pt idx="1984">
                  <c:v>43574</c:v>
                </c:pt>
                <c:pt idx="1985">
                  <c:v>43577</c:v>
                </c:pt>
                <c:pt idx="1986">
                  <c:v>43578</c:v>
                </c:pt>
                <c:pt idx="1987">
                  <c:v>43579</c:v>
                </c:pt>
                <c:pt idx="1988">
                  <c:v>43580</c:v>
                </c:pt>
                <c:pt idx="1989">
                  <c:v>43581</c:v>
                </c:pt>
                <c:pt idx="1990">
                  <c:v>43584</c:v>
                </c:pt>
                <c:pt idx="1991">
                  <c:v>43585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43591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43598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43605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43612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43619</c:v>
                </c:pt>
                <c:pt idx="2016">
                  <c:v>43620</c:v>
                </c:pt>
                <c:pt idx="2017">
                  <c:v>43621</c:v>
                </c:pt>
                <c:pt idx="2018">
                  <c:v>43622</c:v>
                </c:pt>
                <c:pt idx="2019">
                  <c:v>43623</c:v>
                </c:pt>
                <c:pt idx="2020">
                  <c:v>43626</c:v>
                </c:pt>
                <c:pt idx="2021">
                  <c:v>43627</c:v>
                </c:pt>
                <c:pt idx="2022">
                  <c:v>43628</c:v>
                </c:pt>
                <c:pt idx="2023">
                  <c:v>43629</c:v>
                </c:pt>
                <c:pt idx="2024">
                  <c:v>43630</c:v>
                </c:pt>
                <c:pt idx="2025">
                  <c:v>43633</c:v>
                </c:pt>
                <c:pt idx="2026">
                  <c:v>43634</c:v>
                </c:pt>
                <c:pt idx="2027">
                  <c:v>43635</c:v>
                </c:pt>
                <c:pt idx="2028">
                  <c:v>43636</c:v>
                </c:pt>
                <c:pt idx="2029">
                  <c:v>43637</c:v>
                </c:pt>
                <c:pt idx="2030">
                  <c:v>43640</c:v>
                </c:pt>
                <c:pt idx="2031">
                  <c:v>43641</c:v>
                </c:pt>
                <c:pt idx="2032">
                  <c:v>43642</c:v>
                </c:pt>
                <c:pt idx="2033">
                  <c:v>43643</c:v>
                </c:pt>
                <c:pt idx="2034">
                  <c:v>43644</c:v>
                </c:pt>
                <c:pt idx="2035">
                  <c:v>43647</c:v>
                </c:pt>
                <c:pt idx="2036">
                  <c:v>43648</c:v>
                </c:pt>
                <c:pt idx="2037">
                  <c:v>43649</c:v>
                </c:pt>
                <c:pt idx="2038">
                  <c:v>43650</c:v>
                </c:pt>
                <c:pt idx="2039">
                  <c:v>43651</c:v>
                </c:pt>
                <c:pt idx="2040">
                  <c:v>43654</c:v>
                </c:pt>
                <c:pt idx="2041">
                  <c:v>43655</c:v>
                </c:pt>
                <c:pt idx="2042">
                  <c:v>43656</c:v>
                </c:pt>
                <c:pt idx="2043">
                  <c:v>43657</c:v>
                </c:pt>
                <c:pt idx="2044">
                  <c:v>43658</c:v>
                </c:pt>
                <c:pt idx="2045">
                  <c:v>43661</c:v>
                </c:pt>
                <c:pt idx="2046">
                  <c:v>43662</c:v>
                </c:pt>
                <c:pt idx="2047">
                  <c:v>43663</c:v>
                </c:pt>
                <c:pt idx="2048">
                  <c:v>43664</c:v>
                </c:pt>
                <c:pt idx="2049">
                  <c:v>43665</c:v>
                </c:pt>
                <c:pt idx="2050">
                  <c:v>43668</c:v>
                </c:pt>
                <c:pt idx="2051">
                  <c:v>43669</c:v>
                </c:pt>
                <c:pt idx="2052">
                  <c:v>43670</c:v>
                </c:pt>
                <c:pt idx="2053">
                  <c:v>43671</c:v>
                </c:pt>
                <c:pt idx="2054">
                  <c:v>43672</c:v>
                </c:pt>
                <c:pt idx="2055">
                  <c:v>43675</c:v>
                </c:pt>
                <c:pt idx="2056">
                  <c:v>43676</c:v>
                </c:pt>
                <c:pt idx="2057">
                  <c:v>43677</c:v>
                </c:pt>
                <c:pt idx="2058">
                  <c:v>43678</c:v>
                </c:pt>
                <c:pt idx="2059">
                  <c:v>43679</c:v>
                </c:pt>
                <c:pt idx="2060">
                  <c:v>43682</c:v>
                </c:pt>
                <c:pt idx="2061">
                  <c:v>43683</c:v>
                </c:pt>
                <c:pt idx="2062">
                  <c:v>43684</c:v>
                </c:pt>
                <c:pt idx="2063">
                  <c:v>43685</c:v>
                </c:pt>
                <c:pt idx="2064">
                  <c:v>43686</c:v>
                </c:pt>
                <c:pt idx="2065">
                  <c:v>43689</c:v>
                </c:pt>
                <c:pt idx="2066">
                  <c:v>43690</c:v>
                </c:pt>
                <c:pt idx="2067">
                  <c:v>43691</c:v>
                </c:pt>
                <c:pt idx="2068">
                  <c:v>43692</c:v>
                </c:pt>
                <c:pt idx="2069">
                  <c:v>43693</c:v>
                </c:pt>
                <c:pt idx="2070">
                  <c:v>43696</c:v>
                </c:pt>
                <c:pt idx="2071">
                  <c:v>43697</c:v>
                </c:pt>
                <c:pt idx="2072">
                  <c:v>43698</c:v>
                </c:pt>
                <c:pt idx="2073">
                  <c:v>43699</c:v>
                </c:pt>
                <c:pt idx="2074">
                  <c:v>43700</c:v>
                </c:pt>
                <c:pt idx="2075">
                  <c:v>43703</c:v>
                </c:pt>
                <c:pt idx="2076">
                  <c:v>43704</c:v>
                </c:pt>
                <c:pt idx="2077">
                  <c:v>43705</c:v>
                </c:pt>
                <c:pt idx="2078">
                  <c:v>43706</c:v>
                </c:pt>
                <c:pt idx="2079">
                  <c:v>43707</c:v>
                </c:pt>
                <c:pt idx="2080">
                  <c:v>43710</c:v>
                </c:pt>
                <c:pt idx="2081">
                  <c:v>43711</c:v>
                </c:pt>
                <c:pt idx="2082">
                  <c:v>43712</c:v>
                </c:pt>
                <c:pt idx="2083">
                  <c:v>43713</c:v>
                </c:pt>
                <c:pt idx="2084">
                  <c:v>43714</c:v>
                </c:pt>
                <c:pt idx="2085">
                  <c:v>43717</c:v>
                </c:pt>
                <c:pt idx="2086">
                  <c:v>43718</c:v>
                </c:pt>
                <c:pt idx="2087">
                  <c:v>43719</c:v>
                </c:pt>
                <c:pt idx="2088">
                  <c:v>43720</c:v>
                </c:pt>
                <c:pt idx="2089">
                  <c:v>43721</c:v>
                </c:pt>
                <c:pt idx="2090">
                  <c:v>43724</c:v>
                </c:pt>
                <c:pt idx="2091">
                  <c:v>43725</c:v>
                </c:pt>
                <c:pt idx="2092">
                  <c:v>43726</c:v>
                </c:pt>
                <c:pt idx="2093">
                  <c:v>43727</c:v>
                </c:pt>
                <c:pt idx="2094">
                  <c:v>43728</c:v>
                </c:pt>
                <c:pt idx="2095">
                  <c:v>43731</c:v>
                </c:pt>
                <c:pt idx="2096">
                  <c:v>43732</c:v>
                </c:pt>
                <c:pt idx="2097">
                  <c:v>43733</c:v>
                </c:pt>
                <c:pt idx="2098">
                  <c:v>43734</c:v>
                </c:pt>
                <c:pt idx="2099">
                  <c:v>43735</c:v>
                </c:pt>
                <c:pt idx="2100">
                  <c:v>43738</c:v>
                </c:pt>
                <c:pt idx="2101">
                  <c:v>43739</c:v>
                </c:pt>
                <c:pt idx="2102">
                  <c:v>43740</c:v>
                </c:pt>
                <c:pt idx="2103">
                  <c:v>43741</c:v>
                </c:pt>
                <c:pt idx="2104">
                  <c:v>43742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43752</c:v>
                </c:pt>
                <c:pt idx="2111">
                  <c:v>43753</c:v>
                </c:pt>
                <c:pt idx="2112">
                  <c:v>43754</c:v>
                </c:pt>
                <c:pt idx="2113">
                  <c:v>43755</c:v>
                </c:pt>
                <c:pt idx="2114">
                  <c:v>43756</c:v>
                </c:pt>
                <c:pt idx="2115">
                  <c:v>43759</c:v>
                </c:pt>
                <c:pt idx="2116">
                  <c:v>43760</c:v>
                </c:pt>
                <c:pt idx="2117">
                  <c:v>43761</c:v>
                </c:pt>
                <c:pt idx="2118">
                  <c:v>43762</c:v>
                </c:pt>
                <c:pt idx="2119">
                  <c:v>43763</c:v>
                </c:pt>
                <c:pt idx="2120">
                  <c:v>43766</c:v>
                </c:pt>
                <c:pt idx="2121">
                  <c:v>43767</c:v>
                </c:pt>
                <c:pt idx="2122">
                  <c:v>43768</c:v>
                </c:pt>
                <c:pt idx="2123">
                  <c:v>43769</c:v>
                </c:pt>
                <c:pt idx="2124">
                  <c:v>43770</c:v>
                </c:pt>
                <c:pt idx="2125">
                  <c:v>43773</c:v>
                </c:pt>
                <c:pt idx="2126">
                  <c:v>43774</c:v>
                </c:pt>
                <c:pt idx="2127">
                  <c:v>43775</c:v>
                </c:pt>
                <c:pt idx="2128">
                  <c:v>43776</c:v>
                </c:pt>
                <c:pt idx="2129">
                  <c:v>43777</c:v>
                </c:pt>
                <c:pt idx="2130">
                  <c:v>43780</c:v>
                </c:pt>
                <c:pt idx="2131">
                  <c:v>43781</c:v>
                </c:pt>
                <c:pt idx="2132">
                  <c:v>43782</c:v>
                </c:pt>
                <c:pt idx="2133">
                  <c:v>43783</c:v>
                </c:pt>
                <c:pt idx="2134">
                  <c:v>43784</c:v>
                </c:pt>
                <c:pt idx="2135">
                  <c:v>43787</c:v>
                </c:pt>
                <c:pt idx="2136">
                  <c:v>43788</c:v>
                </c:pt>
                <c:pt idx="2137">
                  <c:v>43789</c:v>
                </c:pt>
                <c:pt idx="2138">
                  <c:v>43790</c:v>
                </c:pt>
                <c:pt idx="2139">
                  <c:v>43791</c:v>
                </c:pt>
                <c:pt idx="2140">
                  <c:v>43794</c:v>
                </c:pt>
                <c:pt idx="2141">
                  <c:v>43795</c:v>
                </c:pt>
                <c:pt idx="2142">
                  <c:v>43796</c:v>
                </c:pt>
                <c:pt idx="2143">
                  <c:v>43797</c:v>
                </c:pt>
                <c:pt idx="2144">
                  <c:v>43798</c:v>
                </c:pt>
                <c:pt idx="2145">
                  <c:v>43801</c:v>
                </c:pt>
                <c:pt idx="2146">
                  <c:v>43802</c:v>
                </c:pt>
                <c:pt idx="2147">
                  <c:v>43803</c:v>
                </c:pt>
                <c:pt idx="2148">
                  <c:v>43804</c:v>
                </c:pt>
                <c:pt idx="2149">
                  <c:v>43805</c:v>
                </c:pt>
                <c:pt idx="2150">
                  <c:v>43808</c:v>
                </c:pt>
                <c:pt idx="2151">
                  <c:v>43809</c:v>
                </c:pt>
                <c:pt idx="2152">
                  <c:v>43810</c:v>
                </c:pt>
                <c:pt idx="2153">
                  <c:v>43811</c:v>
                </c:pt>
                <c:pt idx="2154">
                  <c:v>43812</c:v>
                </c:pt>
                <c:pt idx="2155">
                  <c:v>43815</c:v>
                </c:pt>
                <c:pt idx="2156">
                  <c:v>43816</c:v>
                </c:pt>
                <c:pt idx="2157">
                  <c:v>43817</c:v>
                </c:pt>
                <c:pt idx="2158">
                  <c:v>43818</c:v>
                </c:pt>
                <c:pt idx="2159">
                  <c:v>43819</c:v>
                </c:pt>
                <c:pt idx="2160">
                  <c:v>43822</c:v>
                </c:pt>
                <c:pt idx="2161">
                  <c:v>43823</c:v>
                </c:pt>
                <c:pt idx="2162">
                  <c:v>43825</c:v>
                </c:pt>
                <c:pt idx="2163">
                  <c:v>43826</c:v>
                </c:pt>
                <c:pt idx="2164">
                  <c:v>43829</c:v>
                </c:pt>
                <c:pt idx="2165">
                  <c:v>43830</c:v>
                </c:pt>
                <c:pt idx="2166">
                  <c:v>43832</c:v>
                </c:pt>
                <c:pt idx="2167">
                  <c:v>43833</c:v>
                </c:pt>
                <c:pt idx="2168">
                  <c:v>43836</c:v>
                </c:pt>
                <c:pt idx="2169">
                  <c:v>43837</c:v>
                </c:pt>
                <c:pt idx="2170">
                  <c:v>43838</c:v>
                </c:pt>
                <c:pt idx="2171">
                  <c:v>43839</c:v>
                </c:pt>
                <c:pt idx="2172">
                  <c:v>43840</c:v>
                </c:pt>
                <c:pt idx="2173">
                  <c:v>43843</c:v>
                </c:pt>
                <c:pt idx="2174">
                  <c:v>43844</c:v>
                </c:pt>
                <c:pt idx="2175">
                  <c:v>43845</c:v>
                </c:pt>
                <c:pt idx="2176">
                  <c:v>43846</c:v>
                </c:pt>
                <c:pt idx="2177">
                  <c:v>43847</c:v>
                </c:pt>
                <c:pt idx="2178">
                  <c:v>43850</c:v>
                </c:pt>
                <c:pt idx="2179">
                  <c:v>43851</c:v>
                </c:pt>
                <c:pt idx="2180">
                  <c:v>43852</c:v>
                </c:pt>
                <c:pt idx="2181">
                  <c:v>43853</c:v>
                </c:pt>
                <c:pt idx="2182">
                  <c:v>43854</c:v>
                </c:pt>
                <c:pt idx="2183">
                  <c:v>43857</c:v>
                </c:pt>
                <c:pt idx="2184">
                  <c:v>43858</c:v>
                </c:pt>
                <c:pt idx="2185">
                  <c:v>43859</c:v>
                </c:pt>
                <c:pt idx="2186">
                  <c:v>43860</c:v>
                </c:pt>
                <c:pt idx="2187">
                  <c:v>43861</c:v>
                </c:pt>
              </c:numCache>
            </c:numRef>
          </c:cat>
          <c:val>
            <c:numRef>
              <c:f>Swaps!$D$2:$D$2188</c:f>
              <c:numCache>
                <c:formatCode>0.00</c:formatCode>
                <c:ptCount val="2187"/>
                <c:pt idx="0">
                  <c:v>168</c:v>
                </c:pt>
                <c:pt idx="1">
                  <c:v>168</c:v>
                </c:pt>
                <c:pt idx="2">
                  <c:v>168.5</c:v>
                </c:pt>
                <c:pt idx="3">
                  <c:v>172</c:v>
                </c:pt>
                <c:pt idx="4">
                  <c:v>168</c:v>
                </c:pt>
                <c:pt idx="5">
                  <c:v>168</c:v>
                </c:pt>
                <c:pt idx="6">
                  <c:v>168</c:v>
                </c:pt>
                <c:pt idx="7">
                  <c:v>166.5</c:v>
                </c:pt>
                <c:pt idx="8">
                  <c:v>169</c:v>
                </c:pt>
                <c:pt idx="9">
                  <c:v>171</c:v>
                </c:pt>
                <c:pt idx="10">
                  <c:v>171</c:v>
                </c:pt>
                <c:pt idx="11">
                  <c:v>175</c:v>
                </c:pt>
                <c:pt idx="12">
                  <c:v>175</c:v>
                </c:pt>
                <c:pt idx="13">
                  <c:v>173</c:v>
                </c:pt>
                <c:pt idx="14">
                  <c:v>171</c:v>
                </c:pt>
                <c:pt idx="15">
                  <c:v>171</c:v>
                </c:pt>
                <c:pt idx="16">
                  <c:v>167</c:v>
                </c:pt>
                <c:pt idx="17">
                  <c:v>163</c:v>
                </c:pt>
                <c:pt idx="18">
                  <c:v>169</c:v>
                </c:pt>
                <c:pt idx="19">
                  <c:v>167.5</c:v>
                </c:pt>
                <c:pt idx="20">
                  <c:v>170</c:v>
                </c:pt>
                <c:pt idx="21">
                  <c:v>167</c:v>
                </c:pt>
                <c:pt idx="22">
                  <c:v>165</c:v>
                </c:pt>
                <c:pt idx="23">
                  <c:v>165</c:v>
                </c:pt>
                <c:pt idx="24">
                  <c:v>165</c:v>
                </c:pt>
                <c:pt idx="25">
                  <c:v>165</c:v>
                </c:pt>
                <c:pt idx="26">
                  <c:v>165</c:v>
                </c:pt>
                <c:pt idx="27">
                  <c:v>165</c:v>
                </c:pt>
                <c:pt idx="28">
                  <c:v>167</c:v>
                </c:pt>
                <c:pt idx="29">
                  <c:v>167</c:v>
                </c:pt>
                <c:pt idx="30">
                  <c:v>167</c:v>
                </c:pt>
                <c:pt idx="31">
                  <c:v>167</c:v>
                </c:pt>
                <c:pt idx="32">
                  <c:v>163</c:v>
                </c:pt>
                <c:pt idx="33">
                  <c:v>158</c:v>
                </c:pt>
                <c:pt idx="34">
                  <c:v>158</c:v>
                </c:pt>
                <c:pt idx="35">
                  <c:v>158</c:v>
                </c:pt>
                <c:pt idx="36">
                  <c:v>155.5</c:v>
                </c:pt>
                <c:pt idx="37">
                  <c:v>151.5</c:v>
                </c:pt>
                <c:pt idx="38">
                  <c:v>150</c:v>
                </c:pt>
                <c:pt idx="39">
                  <c:v>157</c:v>
                </c:pt>
                <c:pt idx="40">
                  <c:v>162</c:v>
                </c:pt>
                <c:pt idx="41">
                  <c:v>160</c:v>
                </c:pt>
                <c:pt idx="42">
                  <c:v>157</c:v>
                </c:pt>
                <c:pt idx="43">
                  <c:v>159.5</c:v>
                </c:pt>
                <c:pt idx="44">
                  <c:v>159.5</c:v>
                </c:pt>
                <c:pt idx="45">
                  <c:v>156.5</c:v>
                </c:pt>
                <c:pt idx="46">
                  <c:v>152.5</c:v>
                </c:pt>
                <c:pt idx="47">
                  <c:v>151</c:v>
                </c:pt>
                <c:pt idx="48">
                  <c:v>144.5</c:v>
                </c:pt>
                <c:pt idx="49">
                  <c:v>143</c:v>
                </c:pt>
                <c:pt idx="50">
                  <c:v>142.5</c:v>
                </c:pt>
                <c:pt idx="51">
                  <c:v>148</c:v>
                </c:pt>
                <c:pt idx="52">
                  <c:v>153</c:v>
                </c:pt>
                <c:pt idx="53">
                  <c:v>156</c:v>
                </c:pt>
                <c:pt idx="54">
                  <c:v>154.5</c:v>
                </c:pt>
                <c:pt idx="55">
                  <c:v>151.5</c:v>
                </c:pt>
                <c:pt idx="56">
                  <c:v>156</c:v>
                </c:pt>
                <c:pt idx="57">
                  <c:v>159</c:v>
                </c:pt>
                <c:pt idx="58">
                  <c:v>163.5</c:v>
                </c:pt>
                <c:pt idx="59">
                  <c:v>163</c:v>
                </c:pt>
                <c:pt idx="60">
                  <c:v>164</c:v>
                </c:pt>
                <c:pt idx="61">
                  <c:v>163</c:v>
                </c:pt>
                <c:pt idx="62">
                  <c:v>165.5</c:v>
                </c:pt>
                <c:pt idx="63">
                  <c:v>162.5</c:v>
                </c:pt>
                <c:pt idx="64">
                  <c:v>162.5</c:v>
                </c:pt>
                <c:pt idx="65">
                  <c:v>163</c:v>
                </c:pt>
                <c:pt idx="66">
                  <c:v>163</c:v>
                </c:pt>
                <c:pt idx="67">
                  <c:v>165</c:v>
                </c:pt>
                <c:pt idx="68">
                  <c:v>168</c:v>
                </c:pt>
                <c:pt idx="69">
                  <c:v>169.5</c:v>
                </c:pt>
                <c:pt idx="70">
                  <c:v>165</c:v>
                </c:pt>
                <c:pt idx="71">
                  <c:v>164</c:v>
                </c:pt>
                <c:pt idx="72">
                  <c:v>162.5</c:v>
                </c:pt>
                <c:pt idx="73">
                  <c:v>162.5</c:v>
                </c:pt>
                <c:pt idx="74">
                  <c:v>157.5</c:v>
                </c:pt>
                <c:pt idx="75">
                  <c:v>157.5</c:v>
                </c:pt>
                <c:pt idx="76">
                  <c:v>157.5</c:v>
                </c:pt>
                <c:pt idx="77">
                  <c:v>164.5</c:v>
                </c:pt>
                <c:pt idx="78">
                  <c:v>163.5</c:v>
                </c:pt>
                <c:pt idx="79">
                  <c:v>165.5</c:v>
                </c:pt>
                <c:pt idx="80">
                  <c:v>169</c:v>
                </c:pt>
                <c:pt idx="81">
                  <c:v>169</c:v>
                </c:pt>
                <c:pt idx="82">
                  <c:v>169</c:v>
                </c:pt>
                <c:pt idx="83">
                  <c:v>173.5</c:v>
                </c:pt>
                <c:pt idx="84">
                  <c:v>166.5</c:v>
                </c:pt>
                <c:pt idx="85">
                  <c:v>166.5</c:v>
                </c:pt>
                <c:pt idx="86">
                  <c:v>171</c:v>
                </c:pt>
                <c:pt idx="87">
                  <c:v>169</c:v>
                </c:pt>
                <c:pt idx="88">
                  <c:v>169</c:v>
                </c:pt>
                <c:pt idx="89">
                  <c:v>168</c:v>
                </c:pt>
                <c:pt idx="90">
                  <c:v>168</c:v>
                </c:pt>
                <c:pt idx="91">
                  <c:v>168</c:v>
                </c:pt>
                <c:pt idx="92">
                  <c:v>166</c:v>
                </c:pt>
                <c:pt idx="93">
                  <c:v>165</c:v>
                </c:pt>
                <c:pt idx="94">
                  <c:v>163</c:v>
                </c:pt>
                <c:pt idx="95">
                  <c:v>162.5</c:v>
                </c:pt>
                <c:pt idx="96">
                  <c:v>164</c:v>
                </c:pt>
                <c:pt idx="97">
                  <c:v>167</c:v>
                </c:pt>
                <c:pt idx="98">
                  <c:v>164.5</c:v>
                </c:pt>
                <c:pt idx="99">
                  <c:v>164.5</c:v>
                </c:pt>
                <c:pt idx="100">
                  <c:v>164.5</c:v>
                </c:pt>
                <c:pt idx="101">
                  <c:v>167</c:v>
                </c:pt>
                <c:pt idx="102">
                  <c:v>165</c:v>
                </c:pt>
                <c:pt idx="103">
                  <c:v>165</c:v>
                </c:pt>
                <c:pt idx="104">
                  <c:v>165.5</c:v>
                </c:pt>
                <c:pt idx="105">
                  <c:v>169.5</c:v>
                </c:pt>
                <c:pt idx="106">
                  <c:v>172.5</c:v>
                </c:pt>
                <c:pt idx="107">
                  <c:v>171</c:v>
                </c:pt>
                <c:pt idx="108">
                  <c:v>172</c:v>
                </c:pt>
                <c:pt idx="109">
                  <c:v>171</c:v>
                </c:pt>
                <c:pt idx="110">
                  <c:v>167.5</c:v>
                </c:pt>
                <c:pt idx="111">
                  <c:v>168</c:v>
                </c:pt>
                <c:pt idx="112">
                  <c:v>167.5</c:v>
                </c:pt>
                <c:pt idx="113">
                  <c:v>164</c:v>
                </c:pt>
                <c:pt idx="114">
                  <c:v>164</c:v>
                </c:pt>
                <c:pt idx="115">
                  <c:v>162</c:v>
                </c:pt>
                <c:pt idx="116">
                  <c:v>162</c:v>
                </c:pt>
                <c:pt idx="117">
                  <c:v>162</c:v>
                </c:pt>
                <c:pt idx="118">
                  <c:v>165</c:v>
                </c:pt>
                <c:pt idx="119">
                  <c:v>163</c:v>
                </c:pt>
                <c:pt idx="120">
                  <c:v>162</c:v>
                </c:pt>
                <c:pt idx="121">
                  <c:v>161</c:v>
                </c:pt>
                <c:pt idx="122">
                  <c:v>164.5</c:v>
                </c:pt>
                <c:pt idx="123">
                  <c:v>162</c:v>
                </c:pt>
                <c:pt idx="124">
                  <c:v>161</c:v>
                </c:pt>
                <c:pt idx="125">
                  <c:v>161</c:v>
                </c:pt>
                <c:pt idx="126">
                  <c:v>168</c:v>
                </c:pt>
                <c:pt idx="127">
                  <c:v>167.5</c:v>
                </c:pt>
                <c:pt idx="128">
                  <c:v>166.5</c:v>
                </c:pt>
                <c:pt idx="129">
                  <c:v>165.5</c:v>
                </c:pt>
                <c:pt idx="130">
                  <c:v>166</c:v>
                </c:pt>
                <c:pt idx="131">
                  <c:v>168</c:v>
                </c:pt>
                <c:pt idx="132">
                  <c:v>170</c:v>
                </c:pt>
                <c:pt idx="133">
                  <c:v>168.5</c:v>
                </c:pt>
                <c:pt idx="134">
                  <c:v>167.75</c:v>
                </c:pt>
                <c:pt idx="135">
                  <c:v>169</c:v>
                </c:pt>
                <c:pt idx="136">
                  <c:v>170</c:v>
                </c:pt>
                <c:pt idx="137">
                  <c:v>171</c:v>
                </c:pt>
                <c:pt idx="138">
                  <c:v>171</c:v>
                </c:pt>
                <c:pt idx="139">
                  <c:v>171.5</c:v>
                </c:pt>
                <c:pt idx="140">
                  <c:v>170</c:v>
                </c:pt>
                <c:pt idx="141">
                  <c:v>172</c:v>
                </c:pt>
                <c:pt idx="142">
                  <c:v>173</c:v>
                </c:pt>
                <c:pt idx="143">
                  <c:v>173</c:v>
                </c:pt>
                <c:pt idx="144">
                  <c:v>174</c:v>
                </c:pt>
                <c:pt idx="145">
                  <c:v>176</c:v>
                </c:pt>
                <c:pt idx="146">
                  <c:v>176</c:v>
                </c:pt>
                <c:pt idx="147">
                  <c:v>176.5</c:v>
                </c:pt>
                <c:pt idx="148">
                  <c:v>175</c:v>
                </c:pt>
                <c:pt idx="149">
                  <c:v>171.5</c:v>
                </c:pt>
                <c:pt idx="150">
                  <c:v>171</c:v>
                </c:pt>
                <c:pt idx="151">
                  <c:v>170.5</c:v>
                </c:pt>
                <c:pt idx="152">
                  <c:v>169</c:v>
                </c:pt>
                <c:pt idx="153">
                  <c:v>169.5</c:v>
                </c:pt>
                <c:pt idx="154">
                  <c:v>171</c:v>
                </c:pt>
                <c:pt idx="155">
                  <c:v>172</c:v>
                </c:pt>
                <c:pt idx="156">
                  <c:v>173</c:v>
                </c:pt>
                <c:pt idx="157">
                  <c:v>173</c:v>
                </c:pt>
                <c:pt idx="158">
                  <c:v>174</c:v>
                </c:pt>
                <c:pt idx="159">
                  <c:v>175.5</c:v>
                </c:pt>
                <c:pt idx="160">
                  <c:v>175.5</c:v>
                </c:pt>
                <c:pt idx="161">
                  <c:v>175.5</c:v>
                </c:pt>
                <c:pt idx="162">
                  <c:v>175.5</c:v>
                </c:pt>
                <c:pt idx="163">
                  <c:v>175.5</c:v>
                </c:pt>
                <c:pt idx="164">
                  <c:v>175.5</c:v>
                </c:pt>
                <c:pt idx="165">
                  <c:v>175.5</c:v>
                </c:pt>
                <c:pt idx="166">
                  <c:v>174</c:v>
                </c:pt>
                <c:pt idx="167">
                  <c:v>174.5</c:v>
                </c:pt>
                <c:pt idx="168">
                  <c:v>172.25</c:v>
                </c:pt>
                <c:pt idx="169">
                  <c:v>168.5</c:v>
                </c:pt>
                <c:pt idx="170">
                  <c:v>166</c:v>
                </c:pt>
                <c:pt idx="171">
                  <c:v>169.5</c:v>
                </c:pt>
                <c:pt idx="172">
                  <c:v>168.5</c:v>
                </c:pt>
                <c:pt idx="173">
                  <c:v>166.5</c:v>
                </c:pt>
                <c:pt idx="174">
                  <c:v>166</c:v>
                </c:pt>
                <c:pt idx="175">
                  <c:v>163.75</c:v>
                </c:pt>
                <c:pt idx="176">
                  <c:v>162.25</c:v>
                </c:pt>
                <c:pt idx="177">
                  <c:v>162.25</c:v>
                </c:pt>
                <c:pt idx="178">
                  <c:v>160.75</c:v>
                </c:pt>
                <c:pt idx="179">
                  <c:v>155.25</c:v>
                </c:pt>
                <c:pt idx="180">
                  <c:v>150.75</c:v>
                </c:pt>
                <c:pt idx="181">
                  <c:v>156.75</c:v>
                </c:pt>
                <c:pt idx="182">
                  <c:v>154</c:v>
                </c:pt>
                <c:pt idx="183">
                  <c:v>149.5</c:v>
                </c:pt>
                <c:pt idx="184">
                  <c:v>142.5</c:v>
                </c:pt>
                <c:pt idx="185">
                  <c:v>144</c:v>
                </c:pt>
                <c:pt idx="186">
                  <c:v>148</c:v>
                </c:pt>
                <c:pt idx="187">
                  <c:v>148</c:v>
                </c:pt>
                <c:pt idx="188">
                  <c:v>147.5</c:v>
                </c:pt>
                <c:pt idx="189">
                  <c:v>153.5</c:v>
                </c:pt>
                <c:pt idx="190">
                  <c:v>151</c:v>
                </c:pt>
                <c:pt idx="191">
                  <c:v>145</c:v>
                </c:pt>
                <c:pt idx="192">
                  <c:v>146</c:v>
                </c:pt>
                <c:pt idx="193">
                  <c:v>141.5</c:v>
                </c:pt>
                <c:pt idx="194">
                  <c:v>140</c:v>
                </c:pt>
                <c:pt idx="195">
                  <c:v>135.5</c:v>
                </c:pt>
                <c:pt idx="196">
                  <c:v>126</c:v>
                </c:pt>
                <c:pt idx="197">
                  <c:v>128</c:v>
                </c:pt>
                <c:pt idx="198">
                  <c:v>121.5</c:v>
                </c:pt>
                <c:pt idx="199">
                  <c:v>127</c:v>
                </c:pt>
                <c:pt idx="200">
                  <c:v>127</c:v>
                </c:pt>
                <c:pt idx="201">
                  <c:v>124</c:v>
                </c:pt>
                <c:pt idx="202">
                  <c:v>118</c:v>
                </c:pt>
                <c:pt idx="203">
                  <c:v>126</c:v>
                </c:pt>
                <c:pt idx="204">
                  <c:v>132.5</c:v>
                </c:pt>
                <c:pt idx="205">
                  <c:v>130</c:v>
                </c:pt>
                <c:pt idx="206">
                  <c:v>132</c:v>
                </c:pt>
                <c:pt idx="207">
                  <c:v>134.5</c:v>
                </c:pt>
                <c:pt idx="208">
                  <c:v>137</c:v>
                </c:pt>
                <c:pt idx="209">
                  <c:v>140.5</c:v>
                </c:pt>
                <c:pt idx="210">
                  <c:v>142</c:v>
                </c:pt>
                <c:pt idx="211">
                  <c:v>141</c:v>
                </c:pt>
                <c:pt idx="212">
                  <c:v>141.5</c:v>
                </c:pt>
                <c:pt idx="213">
                  <c:v>139.5</c:v>
                </c:pt>
                <c:pt idx="214">
                  <c:v>142.5</c:v>
                </c:pt>
                <c:pt idx="215">
                  <c:v>140.5</c:v>
                </c:pt>
                <c:pt idx="216">
                  <c:v>137.5</c:v>
                </c:pt>
                <c:pt idx="217">
                  <c:v>134</c:v>
                </c:pt>
                <c:pt idx="218">
                  <c:v>133.5</c:v>
                </c:pt>
                <c:pt idx="219">
                  <c:v>131</c:v>
                </c:pt>
                <c:pt idx="220">
                  <c:v>128</c:v>
                </c:pt>
                <c:pt idx="221">
                  <c:v>132.5</c:v>
                </c:pt>
                <c:pt idx="222">
                  <c:v>133.5</c:v>
                </c:pt>
                <c:pt idx="223">
                  <c:v>139</c:v>
                </c:pt>
                <c:pt idx="224">
                  <c:v>140</c:v>
                </c:pt>
                <c:pt idx="225">
                  <c:v>140</c:v>
                </c:pt>
                <c:pt idx="226">
                  <c:v>134.5</c:v>
                </c:pt>
                <c:pt idx="227">
                  <c:v>136</c:v>
                </c:pt>
                <c:pt idx="228">
                  <c:v>136</c:v>
                </c:pt>
                <c:pt idx="229">
                  <c:v>136</c:v>
                </c:pt>
                <c:pt idx="230">
                  <c:v>135</c:v>
                </c:pt>
                <c:pt idx="231">
                  <c:v>133.5</c:v>
                </c:pt>
                <c:pt idx="232">
                  <c:v>133</c:v>
                </c:pt>
                <c:pt idx="233">
                  <c:v>132.5</c:v>
                </c:pt>
                <c:pt idx="234">
                  <c:v>136</c:v>
                </c:pt>
                <c:pt idx="235">
                  <c:v>143.75</c:v>
                </c:pt>
                <c:pt idx="236">
                  <c:v>138</c:v>
                </c:pt>
                <c:pt idx="237">
                  <c:v>137.5</c:v>
                </c:pt>
                <c:pt idx="238">
                  <c:v>137</c:v>
                </c:pt>
                <c:pt idx="239">
                  <c:v>138.5</c:v>
                </c:pt>
                <c:pt idx="240">
                  <c:v>137</c:v>
                </c:pt>
                <c:pt idx="241">
                  <c:v>137.5</c:v>
                </c:pt>
                <c:pt idx="242">
                  <c:v>139.5</c:v>
                </c:pt>
                <c:pt idx="243">
                  <c:v>140</c:v>
                </c:pt>
                <c:pt idx="244">
                  <c:v>140.5</c:v>
                </c:pt>
                <c:pt idx="245">
                  <c:v>141</c:v>
                </c:pt>
                <c:pt idx="246">
                  <c:v>142</c:v>
                </c:pt>
                <c:pt idx="247">
                  <c:v>142.5</c:v>
                </c:pt>
                <c:pt idx="248">
                  <c:v>138</c:v>
                </c:pt>
                <c:pt idx="249">
                  <c:v>139.5</c:v>
                </c:pt>
                <c:pt idx="250">
                  <c:v>143.5</c:v>
                </c:pt>
                <c:pt idx="251">
                  <c:v>142</c:v>
                </c:pt>
                <c:pt idx="252">
                  <c:v>143</c:v>
                </c:pt>
                <c:pt idx="253">
                  <c:v>142.5</c:v>
                </c:pt>
                <c:pt idx="254">
                  <c:v>142.5</c:v>
                </c:pt>
                <c:pt idx="255">
                  <c:v>143.5</c:v>
                </c:pt>
                <c:pt idx="256">
                  <c:v>143.5</c:v>
                </c:pt>
                <c:pt idx="257">
                  <c:v>146.5</c:v>
                </c:pt>
                <c:pt idx="258">
                  <c:v>144.5</c:v>
                </c:pt>
                <c:pt idx="259">
                  <c:v>145</c:v>
                </c:pt>
                <c:pt idx="260">
                  <c:v>144</c:v>
                </c:pt>
                <c:pt idx="261">
                  <c:v>144</c:v>
                </c:pt>
                <c:pt idx="262">
                  <c:v>143</c:v>
                </c:pt>
                <c:pt idx="263">
                  <c:v>143.25</c:v>
                </c:pt>
                <c:pt idx="264">
                  <c:v>141.5</c:v>
                </c:pt>
                <c:pt idx="265">
                  <c:v>141</c:v>
                </c:pt>
                <c:pt idx="266">
                  <c:v>138.5</c:v>
                </c:pt>
                <c:pt idx="267">
                  <c:v>137.5</c:v>
                </c:pt>
                <c:pt idx="268">
                  <c:v>137</c:v>
                </c:pt>
                <c:pt idx="269">
                  <c:v>134.5</c:v>
                </c:pt>
                <c:pt idx="270">
                  <c:v>131.75</c:v>
                </c:pt>
                <c:pt idx="271">
                  <c:v>128</c:v>
                </c:pt>
                <c:pt idx="272">
                  <c:v>134.5</c:v>
                </c:pt>
                <c:pt idx="273">
                  <c:v>135.25</c:v>
                </c:pt>
                <c:pt idx="274">
                  <c:v>136.75</c:v>
                </c:pt>
                <c:pt idx="275">
                  <c:v>136.75</c:v>
                </c:pt>
                <c:pt idx="276">
                  <c:v>139.75</c:v>
                </c:pt>
                <c:pt idx="277">
                  <c:v>138.75</c:v>
                </c:pt>
                <c:pt idx="278">
                  <c:v>140</c:v>
                </c:pt>
                <c:pt idx="279">
                  <c:v>136</c:v>
                </c:pt>
                <c:pt idx="280">
                  <c:v>136</c:v>
                </c:pt>
                <c:pt idx="281">
                  <c:v>135</c:v>
                </c:pt>
                <c:pt idx="282">
                  <c:v>133</c:v>
                </c:pt>
                <c:pt idx="283">
                  <c:v>134</c:v>
                </c:pt>
                <c:pt idx="284">
                  <c:v>135.5</c:v>
                </c:pt>
                <c:pt idx="285">
                  <c:v>136</c:v>
                </c:pt>
                <c:pt idx="286">
                  <c:v>138</c:v>
                </c:pt>
                <c:pt idx="287">
                  <c:v>139.5</c:v>
                </c:pt>
                <c:pt idx="288">
                  <c:v>137</c:v>
                </c:pt>
                <c:pt idx="289">
                  <c:v>138.5</c:v>
                </c:pt>
                <c:pt idx="290">
                  <c:v>137.5</c:v>
                </c:pt>
                <c:pt idx="291">
                  <c:v>139.1</c:v>
                </c:pt>
                <c:pt idx="292">
                  <c:v>141.1</c:v>
                </c:pt>
                <c:pt idx="293">
                  <c:v>137.5</c:v>
                </c:pt>
                <c:pt idx="294">
                  <c:v>140.5</c:v>
                </c:pt>
                <c:pt idx="295">
                  <c:v>143</c:v>
                </c:pt>
                <c:pt idx="296">
                  <c:v>145.75</c:v>
                </c:pt>
                <c:pt idx="297">
                  <c:v>145.75</c:v>
                </c:pt>
                <c:pt idx="298">
                  <c:v>144.25</c:v>
                </c:pt>
                <c:pt idx="299">
                  <c:v>142</c:v>
                </c:pt>
                <c:pt idx="300">
                  <c:v>142.5</c:v>
                </c:pt>
                <c:pt idx="301">
                  <c:v>140.75</c:v>
                </c:pt>
                <c:pt idx="302">
                  <c:v>142.25</c:v>
                </c:pt>
                <c:pt idx="303">
                  <c:v>141.5</c:v>
                </c:pt>
                <c:pt idx="304">
                  <c:v>139.75</c:v>
                </c:pt>
                <c:pt idx="305">
                  <c:v>140.75</c:v>
                </c:pt>
                <c:pt idx="306">
                  <c:v>141.25</c:v>
                </c:pt>
                <c:pt idx="307">
                  <c:v>140.75</c:v>
                </c:pt>
                <c:pt idx="308">
                  <c:v>140.75</c:v>
                </c:pt>
                <c:pt idx="309">
                  <c:v>138.75</c:v>
                </c:pt>
                <c:pt idx="310">
                  <c:v>138.75</c:v>
                </c:pt>
                <c:pt idx="311">
                  <c:v>139.25</c:v>
                </c:pt>
                <c:pt idx="312">
                  <c:v>137.75</c:v>
                </c:pt>
                <c:pt idx="313">
                  <c:v>137.75</c:v>
                </c:pt>
                <c:pt idx="314">
                  <c:v>136</c:v>
                </c:pt>
                <c:pt idx="315">
                  <c:v>134.75</c:v>
                </c:pt>
                <c:pt idx="316">
                  <c:v>133.25</c:v>
                </c:pt>
                <c:pt idx="317">
                  <c:v>131.75</c:v>
                </c:pt>
                <c:pt idx="318">
                  <c:v>128.25</c:v>
                </c:pt>
                <c:pt idx="319">
                  <c:v>128</c:v>
                </c:pt>
                <c:pt idx="320">
                  <c:v>129.25</c:v>
                </c:pt>
                <c:pt idx="321">
                  <c:v>129</c:v>
                </c:pt>
                <c:pt idx="322">
                  <c:v>129.5</c:v>
                </c:pt>
                <c:pt idx="323">
                  <c:v>131.5</c:v>
                </c:pt>
                <c:pt idx="324">
                  <c:v>129.75</c:v>
                </c:pt>
                <c:pt idx="325">
                  <c:v>127.75</c:v>
                </c:pt>
                <c:pt idx="326">
                  <c:v>129</c:v>
                </c:pt>
                <c:pt idx="327">
                  <c:v>131</c:v>
                </c:pt>
                <c:pt idx="328">
                  <c:v>133.5</c:v>
                </c:pt>
                <c:pt idx="329">
                  <c:v>133.5</c:v>
                </c:pt>
                <c:pt idx="330">
                  <c:v>131.25</c:v>
                </c:pt>
                <c:pt idx="331">
                  <c:v>130</c:v>
                </c:pt>
                <c:pt idx="332">
                  <c:v>129.75</c:v>
                </c:pt>
                <c:pt idx="333">
                  <c:v>128.25</c:v>
                </c:pt>
                <c:pt idx="334">
                  <c:v>127.75</c:v>
                </c:pt>
                <c:pt idx="335">
                  <c:v>130</c:v>
                </c:pt>
                <c:pt idx="336">
                  <c:v>130.25</c:v>
                </c:pt>
                <c:pt idx="337">
                  <c:v>131.75</c:v>
                </c:pt>
                <c:pt idx="338">
                  <c:v>132.5</c:v>
                </c:pt>
                <c:pt idx="339">
                  <c:v>132.25</c:v>
                </c:pt>
                <c:pt idx="340">
                  <c:v>133.25</c:v>
                </c:pt>
                <c:pt idx="341">
                  <c:v>133.75</c:v>
                </c:pt>
                <c:pt idx="342">
                  <c:v>134.5</c:v>
                </c:pt>
                <c:pt idx="343">
                  <c:v>133</c:v>
                </c:pt>
                <c:pt idx="344">
                  <c:v>131.75</c:v>
                </c:pt>
                <c:pt idx="345">
                  <c:v>131.75</c:v>
                </c:pt>
                <c:pt idx="346">
                  <c:v>130.75</c:v>
                </c:pt>
                <c:pt idx="347">
                  <c:v>130.75</c:v>
                </c:pt>
                <c:pt idx="348">
                  <c:v>130.5</c:v>
                </c:pt>
                <c:pt idx="349">
                  <c:v>130.75</c:v>
                </c:pt>
                <c:pt idx="350">
                  <c:v>129.75</c:v>
                </c:pt>
                <c:pt idx="351">
                  <c:v>131.25</c:v>
                </c:pt>
                <c:pt idx="352">
                  <c:v>131.25</c:v>
                </c:pt>
                <c:pt idx="353">
                  <c:v>132</c:v>
                </c:pt>
                <c:pt idx="354">
                  <c:v>130.5</c:v>
                </c:pt>
                <c:pt idx="355">
                  <c:v>129.25</c:v>
                </c:pt>
                <c:pt idx="356">
                  <c:v>128.75</c:v>
                </c:pt>
                <c:pt idx="357">
                  <c:v>128.25</c:v>
                </c:pt>
                <c:pt idx="358">
                  <c:v>127.5</c:v>
                </c:pt>
                <c:pt idx="359">
                  <c:v>125.5</c:v>
                </c:pt>
                <c:pt idx="360">
                  <c:v>124.75</c:v>
                </c:pt>
                <c:pt idx="361">
                  <c:v>125</c:v>
                </c:pt>
                <c:pt idx="362">
                  <c:v>124</c:v>
                </c:pt>
                <c:pt idx="363">
                  <c:v>120.5</c:v>
                </c:pt>
                <c:pt idx="364">
                  <c:v>117</c:v>
                </c:pt>
                <c:pt idx="365">
                  <c:v>116</c:v>
                </c:pt>
                <c:pt idx="366">
                  <c:v>113.25</c:v>
                </c:pt>
                <c:pt idx="367">
                  <c:v>114.5</c:v>
                </c:pt>
                <c:pt idx="368">
                  <c:v>117.5</c:v>
                </c:pt>
                <c:pt idx="369">
                  <c:v>118</c:v>
                </c:pt>
                <c:pt idx="370">
                  <c:v>120.5</c:v>
                </c:pt>
                <c:pt idx="371">
                  <c:v>116.5</c:v>
                </c:pt>
                <c:pt idx="372">
                  <c:v>113.5</c:v>
                </c:pt>
                <c:pt idx="373">
                  <c:v>112.5</c:v>
                </c:pt>
                <c:pt idx="374">
                  <c:v>114.25</c:v>
                </c:pt>
                <c:pt idx="375">
                  <c:v>114.25</c:v>
                </c:pt>
                <c:pt idx="376">
                  <c:v>114.5</c:v>
                </c:pt>
                <c:pt idx="377">
                  <c:v>114.5</c:v>
                </c:pt>
                <c:pt idx="378">
                  <c:v>113</c:v>
                </c:pt>
                <c:pt idx="379">
                  <c:v>112.5</c:v>
                </c:pt>
                <c:pt idx="380">
                  <c:v>110.75</c:v>
                </c:pt>
                <c:pt idx="381">
                  <c:v>110.75</c:v>
                </c:pt>
                <c:pt idx="382">
                  <c:v>109.5</c:v>
                </c:pt>
                <c:pt idx="383">
                  <c:v>106</c:v>
                </c:pt>
                <c:pt idx="384">
                  <c:v>106</c:v>
                </c:pt>
                <c:pt idx="385">
                  <c:v>99.25</c:v>
                </c:pt>
                <c:pt idx="386">
                  <c:v>95.75</c:v>
                </c:pt>
                <c:pt idx="387">
                  <c:v>93.5</c:v>
                </c:pt>
                <c:pt idx="388">
                  <c:v>95.5</c:v>
                </c:pt>
                <c:pt idx="389">
                  <c:v>95.5</c:v>
                </c:pt>
                <c:pt idx="390">
                  <c:v>91</c:v>
                </c:pt>
                <c:pt idx="391">
                  <c:v>88</c:v>
                </c:pt>
                <c:pt idx="392">
                  <c:v>90.25</c:v>
                </c:pt>
                <c:pt idx="393">
                  <c:v>90.25</c:v>
                </c:pt>
                <c:pt idx="394">
                  <c:v>89.25</c:v>
                </c:pt>
                <c:pt idx="395">
                  <c:v>89</c:v>
                </c:pt>
                <c:pt idx="396">
                  <c:v>107.75</c:v>
                </c:pt>
                <c:pt idx="397">
                  <c:v>105.75</c:v>
                </c:pt>
                <c:pt idx="398">
                  <c:v>99.5</c:v>
                </c:pt>
                <c:pt idx="399">
                  <c:v>99.5</c:v>
                </c:pt>
                <c:pt idx="400">
                  <c:v>106</c:v>
                </c:pt>
                <c:pt idx="401">
                  <c:v>109.75</c:v>
                </c:pt>
                <c:pt idx="402">
                  <c:v>114.5</c:v>
                </c:pt>
                <c:pt idx="403">
                  <c:v>115</c:v>
                </c:pt>
                <c:pt idx="404">
                  <c:v>104.5</c:v>
                </c:pt>
                <c:pt idx="405">
                  <c:v>104.75</c:v>
                </c:pt>
                <c:pt idx="406">
                  <c:v>108.25</c:v>
                </c:pt>
                <c:pt idx="407">
                  <c:v>106</c:v>
                </c:pt>
                <c:pt idx="408">
                  <c:v>107</c:v>
                </c:pt>
                <c:pt idx="409">
                  <c:v>106.75</c:v>
                </c:pt>
                <c:pt idx="410">
                  <c:v>107.5</c:v>
                </c:pt>
                <c:pt idx="411">
                  <c:v>110</c:v>
                </c:pt>
                <c:pt idx="412">
                  <c:v>110.25</c:v>
                </c:pt>
                <c:pt idx="413">
                  <c:v>112.5</c:v>
                </c:pt>
                <c:pt idx="414">
                  <c:v>115</c:v>
                </c:pt>
                <c:pt idx="415">
                  <c:v>114.5</c:v>
                </c:pt>
                <c:pt idx="416">
                  <c:v>117.5</c:v>
                </c:pt>
                <c:pt idx="417">
                  <c:v>118</c:v>
                </c:pt>
                <c:pt idx="418">
                  <c:v>115.5</c:v>
                </c:pt>
                <c:pt idx="419">
                  <c:v>113.5</c:v>
                </c:pt>
                <c:pt idx="420">
                  <c:v>112.25</c:v>
                </c:pt>
                <c:pt idx="421">
                  <c:v>114.75</c:v>
                </c:pt>
                <c:pt idx="422">
                  <c:v>116.75</c:v>
                </c:pt>
                <c:pt idx="423">
                  <c:v>117</c:v>
                </c:pt>
                <c:pt idx="424">
                  <c:v>116.25</c:v>
                </c:pt>
                <c:pt idx="425">
                  <c:v>118</c:v>
                </c:pt>
                <c:pt idx="426">
                  <c:v>118.25</c:v>
                </c:pt>
                <c:pt idx="427">
                  <c:v>117.75</c:v>
                </c:pt>
                <c:pt idx="428">
                  <c:v>117.5</c:v>
                </c:pt>
                <c:pt idx="429">
                  <c:v>117.5</c:v>
                </c:pt>
                <c:pt idx="430">
                  <c:v>115.5</c:v>
                </c:pt>
                <c:pt idx="431">
                  <c:v>114.75</c:v>
                </c:pt>
                <c:pt idx="432">
                  <c:v>116.5</c:v>
                </c:pt>
                <c:pt idx="433">
                  <c:v>115.5</c:v>
                </c:pt>
                <c:pt idx="434">
                  <c:v>116.75</c:v>
                </c:pt>
                <c:pt idx="435">
                  <c:v>118</c:v>
                </c:pt>
                <c:pt idx="436">
                  <c:v>117</c:v>
                </c:pt>
                <c:pt idx="437">
                  <c:v>118.25</c:v>
                </c:pt>
                <c:pt idx="438">
                  <c:v>119.75</c:v>
                </c:pt>
                <c:pt idx="439">
                  <c:v>119.75</c:v>
                </c:pt>
                <c:pt idx="440">
                  <c:v>118.25</c:v>
                </c:pt>
                <c:pt idx="441">
                  <c:v>115</c:v>
                </c:pt>
                <c:pt idx="442">
                  <c:v>115.75</c:v>
                </c:pt>
                <c:pt idx="443">
                  <c:v>115.25</c:v>
                </c:pt>
                <c:pt idx="444">
                  <c:v>115.25</c:v>
                </c:pt>
                <c:pt idx="445">
                  <c:v>114</c:v>
                </c:pt>
                <c:pt idx="446">
                  <c:v>113.25</c:v>
                </c:pt>
                <c:pt idx="447">
                  <c:v>113.25</c:v>
                </c:pt>
                <c:pt idx="448">
                  <c:v>116.5</c:v>
                </c:pt>
                <c:pt idx="449">
                  <c:v>119.5</c:v>
                </c:pt>
                <c:pt idx="450">
                  <c:v>119</c:v>
                </c:pt>
                <c:pt idx="451">
                  <c:v>122</c:v>
                </c:pt>
                <c:pt idx="452">
                  <c:v>123.5</c:v>
                </c:pt>
                <c:pt idx="453">
                  <c:v>121.5</c:v>
                </c:pt>
                <c:pt idx="454">
                  <c:v>122</c:v>
                </c:pt>
                <c:pt idx="455">
                  <c:v>124.5</c:v>
                </c:pt>
                <c:pt idx="456">
                  <c:v>127</c:v>
                </c:pt>
                <c:pt idx="457">
                  <c:v>130.75</c:v>
                </c:pt>
                <c:pt idx="458">
                  <c:v>130.25</c:v>
                </c:pt>
                <c:pt idx="459">
                  <c:v>131.75</c:v>
                </c:pt>
                <c:pt idx="460">
                  <c:v>130.5</c:v>
                </c:pt>
                <c:pt idx="461">
                  <c:v>135</c:v>
                </c:pt>
                <c:pt idx="462">
                  <c:v>135.5</c:v>
                </c:pt>
                <c:pt idx="463">
                  <c:v>139.5</c:v>
                </c:pt>
                <c:pt idx="464">
                  <c:v>142</c:v>
                </c:pt>
                <c:pt idx="465">
                  <c:v>145.5</c:v>
                </c:pt>
                <c:pt idx="466">
                  <c:v>143</c:v>
                </c:pt>
                <c:pt idx="467">
                  <c:v>144</c:v>
                </c:pt>
                <c:pt idx="468">
                  <c:v>139</c:v>
                </c:pt>
                <c:pt idx="469">
                  <c:v>135</c:v>
                </c:pt>
                <c:pt idx="470">
                  <c:v>133.5</c:v>
                </c:pt>
                <c:pt idx="471">
                  <c:v>136.75</c:v>
                </c:pt>
                <c:pt idx="472">
                  <c:v>130.25</c:v>
                </c:pt>
                <c:pt idx="473">
                  <c:v>131</c:v>
                </c:pt>
                <c:pt idx="474">
                  <c:v>134</c:v>
                </c:pt>
                <c:pt idx="475">
                  <c:v>137</c:v>
                </c:pt>
                <c:pt idx="476">
                  <c:v>139.75</c:v>
                </c:pt>
                <c:pt idx="477">
                  <c:v>142.75</c:v>
                </c:pt>
                <c:pt idx="478">
                  <c:v>141.5</c:v>
                </c:pt>
                <c:pt idx="479">
                  <c:v>137.5</c:v>
                </c:pt>
                <c:pt idx="480">
                  <c:v>140</c:v>
                </c:pt>
                <c:pt idx="481">
                  <c:v>141</c:v>
                </c:pt>
                <c:pt idx="482">
                  <c:v>143.25</c:v>
                </c:pt>
                <c:pt idx="483">
                  <c:v>143.75</c:v>
                </c:pt>
                <c:pt idx="484">
                  <c:v>146.25</c:v>
                </c:pt>
                <c:pt idx="485">
                  <c:v>145.25</c:v>
                </c:pt>
                <c:pt idx="486">
                  <c:v>149.5</c:v>
                </c:pt>
                <c:pt idx="487">
                  <c:v>149.5</c:v>
                </c:pt>
                <c:pt idx="488">
                  <c:v>149</c:v>
                </c:pt>
                <c:pt idx="489">
                  <c:v>148</c:v>
                </c:pt>
                <c:pt idx="490">
                  <c:v>145.75</c:v>
                </c:pt>
                <c:pt idx="491">
                  <c:v>145.5</c:v>
                </c:pt>
                <c:pt idx="492">
                  <c:v>135.5</c:v>
                </c:pt>
                <c:pt idx="493">
                  <c:v>138.25</c:v>
                </c:pt>
                <c:pt idx="494">
                  <c:v>139.5</c:v>
                </c:pt>
                <c:pt idx="495">
                  <c:v>139</c:v>
                </c:pt>
                <c:pt idx="496">
                  <c:v>130</c:v>
                </c:pt>
                <c:pt idx="497">
                  <c:v>129.5</c:v>
                </c:pt>
                <c:pt idx="498">
                  <c:v>133</c:v>
                </c:pt>
                <c:pt idx="499">
                  <c:v>132.5</c:v>
                </c:pt>
                <c:pt idx="500">
                  <c:v>132.5</c:v>
                </c:pt>
                <c:pt idx="501">
                  <c:v>128.5</c:v>
                </c:pt>
                <c:pt idx="502">
                  <c:v>126.75</c:v>
                </c:pt>
                <c:pt idx="503">
                  <c:v>122</c:v>
                </c:pt>
                <c:pt idx="504">
                  <c:v>119.5</c:v>
                </c:pt>
                <c:pt idx="505">
                  <c:v>125.75</c:v>
                </c:pt>
                <c:pt idx="506">
                  <c:v>125.75</c:v>
                </c:pt>
                <c:pt idx="507">
                  <c:v>127</c:v>
                </c:pt>
                <c:pt idx="508">
                  <c:v>128</c:v>
                </c:pt>
                <c:pt idx="509">
                  <c:v>129</c:v>
                </c:pt>
                <c:pt idx="510">
                  <c:v>130.5</c:v>
                </c:pt>
                <c:pt idx="511">
                  <c:v>131.5</c:v>
                </c:pt>
                <c:pt idx="512">
                  <c:v>129.25</c:v>
                </c:pt>
                <c:pt idx="513">
                  <c:v>124.5</c:v>
                </c:pt>
                <c:pt idx="514">
                  <c:v>127</c:v>
                </c:pt>
                <c:pt idx="515">
                  <c:v>126.5</c:v>
                </c:pt>
                <c:pt idx="516">
                  <c:v>127.75</c:v>
                </c:pt>
                <c:pt idx="517">
                  <c:v>127.5</c:v>
                </c:pt>
                <c:pt idx="518">
                  <c:v>129.75</c:v>
                </c:pt>
                <c:pt idx="519">
                  <c:v>130</c:v>
                </c:pt>
                <c:pt idx="520">
                  <c:v>126.25</c:v>
                </c:pt>
                <c:pt idx="521">
                  <c:v>125.75</c:v>
                </c:pt>
                <c:pt idx="522">
                  <c:v>122.25</c:v>
                </c:pt>
                <c:pt idx="523">
                  <c:v>125</c:v>
                </c:pt>
                <c:pt idx="524">
                  <c:v>124</c:v>
                </c:pt>
                <c:pt idx="525">
                  <c:v>122</c:v>
                </c:pt>
                <c:pt idx="526">
                  <c:v>123</c:v>
                </c:pt>
                <c:pt idx="527">
                  <c:v>122</c:v>
                </c:pt>
                <c:pt idx="528">
                  <c:v>121.75</c:v>
                </c:pt>
                <c:pt idx="529">
                  <c:v>121.5</c:v>
                </c:pt>
                <c:pt idx="530">
                  <c:v>115.75</c:v>
                </c:pt>
                <c:pt idx="531">
                  <c:v>118.25</c:v>
                </c:pt>
                <c:pt idx="532">
                  <c:v>119.5</c:v>
                </c:pt>
                <c:pt idx="533">
                  <c:v>119</c:v>
                </c:pt>
                <c:pt idx="534">
                  <c:v>118.5</c:v>
                </c:pt>
                <c:pt idx="535">
                  <c:v>117.5</c:v>
                </c:pt>
                <c:pt idx="536">
                  <c:v>112.5</c:v>
                </c:pt>
                <c:pt idx="537">
                  <c:v>115.25</c:v>
                </c:pt>
                <c:pt idx="538">
                  <c:v>115.5</c:v>
                </c:pt>
                <c:pt idx="539">
                  <c:v>115.5</c:v>
                </c:pt>
                <c:pt idx="540">
                  <c:v>112</c:v>
                </c:pt>
                <c:pt idx="541">
                  <c:v>109.25</c:v>
                </c:pt>
                <c:pt idx="542">
                  <c:v>110.25</c:v>
                </c:pt>
                <c:pt idx="543">
                  <c:v>114.5</c:v>
                </c:pt>
                <c:pt idx="544">
                  <c:v>108.75</c:v>
                </c:pt>
                <c:pt idx="545">
                  <c:v>107.75</c:v>
                </c:pt>
                <c:pt idx="546">
                  <c:v>109.5</c:v>
                </c:pt>
                <c:pt idx="547">
                  <c:v>109</c:v>
                </c:pt>
                <c:pt idx="548">
                  <c:v>112.5</c:v>
                </c:pt>
                <c:pt idx="549">
                  <c:v>113.5</c:v>
                </c:pt>
                <c:pt idx="550">
                  <c:v>113.25</c:v>
                </c:pt>
                <c:pt idx="551">
                  <c:v>113.25</c:v>
                </c:pt>
                <c:pt idx="552">
                  <c:v>111.5</c:v>
                </c:pt>
                <c:pt idx="553">
                  <c:v>111.5</c:v>
                </c:pt>
                <c:pt idx="554">
                  <c:v>113.75</c:v>
                </c:pt>
                <c:pt idx="555">
                  <c:v>114</c:v>
                </c:pt>
                <c:pt idx="556">
                  <c:v>114.75</c:v>
                </c:pt>
                <c:pt idx="557">
                  <c:v>117</c:v>
                </c:pt>
                <c:pt idx="558">
                  <c:v>117.25</c:v>
                </c:pt>
                <c:pt idx="559">
                  <c:v>118.5</c:v>
                </c:pt>
                <c:pt idx="560">
                  <c:v>122</c:v>
                </c:pt>
                <c:pt idx="561">
                  <c:v>123.5</c:v>
                </c:pt>
                <c:pt idx="562">
                  <c:v>123.5</c:v>
                </c:pt>
                <c:pt idx="563">
                  <c:v>122.75</c:v>
                </c:pt>
                <c:pt idx="564">
                  <c:v>126</c:v>
                </c:pt>
                <c:pt idx="565">
                  <c:v>123</c:v>
                </c:pt>
                <c:pt idx="566">
                  <c:v>123</c:v>
                </c:pt>
                <c:pt idx="567">
                  <c:v>122.5</c:v>
                </c:pt>
                <c:pt idx="568">
                  <c:v>121.25</c:v>
                </c:pt>
                <c:pt idx="569">
                  <c:v>120.5</c:v>
                </c:pt>
                <c:pt idx="570">
                  <c:v>120.5</c:v>
                </c:pt>
                <c:pt idx="571">
                  <c:v>120.5</c:v>
                </c:pt>
                <c:pt idx="572">
                  <c:v>133</c:v>
                </c:pt>
                <c:pt idx="573">
                  <c:v>130.5</c:v>
                </c:pt>
                <c:pt idx="574">
                  <c:v>131</c:v>
                </c:pt>
                <c:pt idx="575">
                  <c:v>130.75</c:v>
                </c:pt>
                <c:pt idx="576">
                  <c:v>130</c:v>
                </c:pt>
                <c:pt idx="577">
                  <c:v>129.75</c:v>
                </c:pt>
                <c:pt idx="578">
                  <c:v>128.75</c:v>
                </c:pt>
                <c:pt idx="579">
                  <c:v>126.75</c:v>
                </c:pt>
                <c:pt idx="580">
                  <c:v>125.5</c:v>
                </c:pt>
                <c:pt idx="581">
                  <c:v>127.5</c:v>
                </c:pt>
                <c:pt idx="582">
                  <c:v>125</c:v>
                </c:pt>
                <c:pt idx="583">
                  <c:v>125.25</c:v>
                </c:pt>
                <c:pt idx="584">
                  <c:v>124.25</c:v>
                </c:pt>
                <c:pt idx="585">
                  <c:v>124.75</c:v>
                </c:pt>
                <c:pt idx="586">
                  <c:v>124.25</c:v>
                </c:pt>
                <c:pt idx="587">
                  <c:v>126</c:v>
                </c:pt>
                <c:pt idx="588">
                  <c:v>126.5</c:v>
                </c:pt>
                <c:pt idx="589">
                  <c:v>126.5</c:v>
                </c:pt>
                <c:pt idx="590">
                  <c:v>128.5</c:v>
                </c:pt>
                <c:pt idx="591">
                  <c:v>131.5</c:v>
                </c:pt>
                <c:pt idx="592">
                  <c:v>131</c:v>
                </c:pt>
                <c:pt idx="593">
                  <c:v>129.5</c:v>
                </c:pt>
                <c:pt idx="594">
                  <c:v>128.25</c:v>
                </c:pt>
                <c:pt idx="595">
                  <c:v>128</c:v>
                </c:pt>
                <c:pt idx="596">
                  <c:v>126.75</c:v>
                </c:pt>
                <c:pt idx="597">
                  <c:v>126.5</c:v>
                </c:pt>
                <c:pt idx="598">
                  <c:v>126.5</c:v>
                </c:pt>
                <c:pt idx="599">
                  <c:v>126.5</c:v>
                </c:pt>
                <c:pt idx="600">
                  <c:v>126.5</c:v>
                </c:pt>
                <c:pt idx="601">
                  <c:v>129.5</c:v>
                </c:pt>
                <c:pt idx="602">
                  <c:v>129</c:v>
                </c:pt>
                <c:pt idx="603">
                  <c:v>129.5</c:v>
                </c:pt>
                <c:pt idx="604">
                  <c:v>130.5</c:v>
                </c:pt>
                <c:pt idx="605">
                  <c:v>131.25</c:v>
                </c:pt>
                <c:pt idx="606">
                  <c:v>130.5</c:v>
                </c:pt>
                <c:pt idx="607">
                  <c:v>130.25</c:v>
                </c:pt>
                <c:pt idx="608">
                  <c:v>130.25</c:v>
                </c:pt>
                <c:pt idx="609">
                  <c:v>130.75</c:v>
                </c:pt>
                <c:pt idx="610">
                  <c:v>131</c:v>
                </c:pt>
                <c:pt idx="611">
                  <c:v>130.5</c:v>
                </c:pt>
                <c:pt idx="612">
                  <c:v>131.25</c:v>
                </c:pt>
                <c:pt idx="613">
                  <c:v>130.5</c:v>
                </c:pt>
                <c:pt idx="614">
                  <c:v>130.75</c:v>
                </c:pt>
                <c:pt idx="615">
                  <c:v>131.75</c:v>
                </c:pt>
                <c:pt idx="616">
                  <c:v>130.75</c:v>
                </c:pt>
                <c:pt idx="617">
                  <c:v>131.5</c:v>
                </c:pt>
                <c:pt idx="618">
                  <c:v>130.5</c:v>
                </c:pt>
                <c:pt idx="619">
                  <c:v>131.5</c:v>
                </c:pt>
                <c:pt idx="620">
                  <c:v>132.25</c:v>
                </c:pt>
                <c:pt idx="621">
                  <c:v>130.5</c:v>
                </c:pt>
                <c:pt idx="622">
                  <c:v>132.25</c:v>
                </c:pt>
                <c:pt idx="623">
                  <c:v>133</c:v>
                </c:pt>
                <c:pt idx="624">
                  <c:v>132</c:v>
                </c:pt>
                <c:pt idx="625">
                  <c:v>132.5</c:v>
                </c:pt>
                <c:pt idx="626">
                  <c:v>134.25</c:v>
                </c:pt>
                <c:pt idx="627">
                  <c:v>132.5</c:v>
                </c:pt>
                <c:pt idx="628">
                  <c:v>131.75</c:v>
                </c:pt>
                <c:pt idx="629">
                  <c:v>129</c:v>
                </c:pt>
                <c:pt idx="630">
                  <c:v>127</c:v>
                </c:pt>
                <c:pt idx="631">
                  <c:v>128</c:v>
                </c:pt>
                <c:pt idx="632">
                  <c:v>127.25</c:v>
                </c:pt>
                <c:pt idx="633">
                  <c:v>128.75</c:v>
                </c:pt>
                <c:pt idx="634">
                  <c:v>127.25</c:v>
                </c:pt>
                <c:pt idx="635">
                  <c:v>130.5</c:v>
                </c:pt>
                <c:pt idx="636">
                  <c:v>130.5</c:v>
                </c:pt>
                <c:pt idx="637">
                  <c:v>127.5</c:v>
                </c:pt>
                <c:pt idx="638">
                  <c:v>126.75</c:v>
                </c:pt>
                <c:pt idx="639">
                  <c:v>124.5</c:v>
                </c:pt>
                <c:pt idx="640">
                  <c:v>124.25</c:v>
                </c:pt>
                <c:pt idx="641">
                  <c:v>124.25</c:v>
                </c:pt>
                <c:pt idx="642">
                  <c:v>123</c:v>
                </c:pt>
                <c:pt idx="643">
                  <c:v>122.75</c:v>
                </c:pt>
                <c:pt idx="644">
                  <c:v>121.75</c:v>
                </c:pt>
                <c:pt idx="645">
                  <c:v>123.5</c:v>
                </c:pt>
                <c:pt idx="646">
                  <c:v>122.25</c:v>
                </c:pt>
                <c:pt idx="647">
                  <c:v>122.5</c:v>
                </c:pt>
                <c:pt idx="648">
                  <c:v>119.75</c:v>
                </c:pt>
                <c:pt idx="649">
                  <c:v>117.25</c:v>
                </c:pt>
                <c:pt idx="650">
                  <c:v>117</c:v>
                </c:pt>
                <c:pt idx="651">
                  <c:v>120.5</c:v>
                </c:pt>
                <c:pt idx="652">
                  <c:v>121.5</c:v>
                </c:pt>
                <c:pt idx="653">
                  <c:v>120.75</c:v>
                </c:pt>
                <c:pt idx="654">
                  <c:v>119.25</c:v>
                </c:pt>
                <c:pt idx="655">
                  <c:v>119.5</c:v>
                </c:pt>
                <c:pt idx="656">
                  <c:v>119.5</c:v>
                </c:pt>
                <c:pt idx="657">
                  <c:v>119</c:v>
                </c:pt>
                <c:pt idx="658">
                  <c:v>118</c:v>
                </c:pt>
                <c:pt idx="659">
                  <c:v>117</c:v>
                </c:pt>
                <c:pt idx="660">
                  <c:v>116.5</c:v>
                </c:pt>
                <c:pt idx="661">
                  <c:v>117.75</c:v>
                </c:pt>
                <c:pt idx="662">
                  <c:v>116.75</c:v>
                </c:pt>
                <c:pt idx="663">
                  <c:v>116.75</c:v>
                </c:pt>
                <c:pt idx="664">
                  <c:v>115.75</c:v>
                </c:pt>
                <c:pt idx="665">
                  <c:v>118.5</c:v>
                </c:pt>
                <c:pt idx="666">
                  <c:v>118</c:v>
                </c:pt>
                <c:pt idx="667">
                  <c:v>119.25</c:v>
                </c:pt>
                <c:pt idx="668">
                  <c:v>121</c:v>
                </c:pt>
                <c:pt idx="669">
                  <c:v>119.25</c:v>
                </c:pt>
                <c:pt idx="670">
                  <c:v>119.75</c:v>
                </c:pt>
                <c:pt idx="671">
                  <c:v>118</c:v>
                </c:pt>
                <c:pt idx="672">
                  <c:v>118.25</c:v>
                </c:pt>
                <c:pt idx="673">
                  <c:v>115.5</c:v>
                </c:pt>
                <c:pt idx="674">
                  <c:v>113.75</c:v>
                </c:pt>
                <c:pt idx="675">
                  <c:v>113.75</c:v>
                </c:pt>
                <c:pt idx="676">
                  <c:v>115</c:v>
                </c:pt>
                <c:pt idx="677">
                  <c:v>112.5</c:v>
                </c:pt>
                <c:pt idx="678">
                  <c:v>111.75</c:v>
                </c:pt>
                <c:pt idx="679">
                  <c:v>111.75</c:v>
                </c:pt>
                <c:pt idx="680">
                  <c:v>108.5</c:v>
                </c:pt>
                <c:pt idx="681">
                  <c:v>102.5</c:v>
                </c:pt>
                <c:pt idx="682">
                  <c:v>104.5</c:v>
                </c:pt>
                <c:pt idx="683">
                  <c:v>107</c:v>
                </c:pt>
                <c:pt idx="684">
                  <c:v>111.25</c:v>
                </c:pt>
                <c:pt idx="685">
                  <c:v>106.75</c:v>
                </c:pt>
                <c:pt idx="686">
                  <c:v>107.25</c:v>
                </c:pt>
                <c:pt idx="687">
                  <c:v>107.25</c:v>
                </c:pt>
                <c:pt idx="688">
                  <c:v>106.5</c:v>
                </c:pt>
                <c:pt idx="689">
                  <c:v>106.5</c:v>
                </c:pt>
                <c:pt idx="690">
                  <c:v>108.25</c:v>
                </c:pt>
                <c:pt idx="691">
                  <c:v>110</c:v>
                </c:pt>
                <c:pt idx="692">
                  <c:v>109.25</c:v>
                </c:pt>
                <c:pt idx="693">
                  <c:v>109.75</c:v>
                </c:pt>
                <c:pt idx="694">
                  <c:v>111.75</c:v>
                </c:pt>
                <c:pt idx="695">
                  <c:v>114.75</c:v>
                </c:pt>
                <c:pt idx="696">
                  <c:v>112.5</c:v>
                </c:pt>
                <c:pt idx="697">
                  <c:v>109.75</c:v>
                </c:pt>
                <c:pt idx="698">
                  <c:v>110.5</c:v>
                </c:pt>
                <c:pt idx="699">
                  <c:v>111.5</c:v>
                </c:pt>
                <c:pt idx="700">
                  <c:v>114.75</c:v>
                </c:pt>
                <c:pt idx="701">
                  <c:v>115.75</c:v>
                </c:pt>
                <c:pt idx="702">
                  <c:v>115.25</c:v>
                </c:pt>
                <c:pt idx="703">
                  <c:v>113.5</c:v>
                </c:pt>
                <c:pt idx="704">
                  <c:v>112.75</c:v>
                </c:pt>
                <c:pt idx="705">
                  <c:v>111.75</c:v>
                </c:pt>
                <c:pt idx="706">
                  <c:v>112</c:v>
                </c:pt>
                <c:pt idx="707">
                  <c:v>111.25</c:v>
                </c:pt>
                <c:pt idx="708">
                  <c:v>111.75</c:v>
                </c:pt>
                <c:pt idx="709">
                  <c:v>109.5</c:v>
                </c:pt>
                <c:pt idx="710">
                  <c:v>109.5</c:v>
                </c:pt>
                <c:pt idx="711">
                  <c:v>109.25</c:v>
                </c:pt>
                <c:pt idx="712">
                  <c:v>109.75</c:v>
                </c:pt>
                <c:pt idx="713">
                  <c:v>108.25</c:v>
                </c:pt>
                <c:pt idx="714">
                  <c:v>104.25</c:v>
                </c:pt>
                <c:pt idx="715">
                  <c:v>105</c:v>
                </c:pt>
                <c:pt idx="716">
                  <c:v>103.25</c:v>
                </c:pt>
                <c:pt idx="717">
                  <c:v>104.25</c:v>
                </c:pt>
                <c:pt idx="718">
                  <c:v>103.5</c:v>
                </c:pt>
                <c:pt idx="719">
                  <c:v>101.75</c:v>
                </c:pt>
                <c:pt idx="720">
                  <c:v>100.75</c:v>
                </c:pt>
                <c:pt idx="721">
                  <c:v>100.5</c:v>
                </c:pt>
                <c:pt idx="722">
                  <c:v>102.75</c:v>
                </c:pt>
                <c:pt idx="723">
                  <c:v>102.75</c:v>
                </c:pt>
                <c:pt idx="724">
                  <c:v>103.25</c:v>
                </c:pt>
                <c:pt idx="725">
                  <c:v>101.5</c:v>
                </c:pt>
                <c:pt idx="726">
                  <c:v>99</c:v>
                </c:pt>
                <c:pt idx="727">
                  <c:v>96.75</c:v>
                </c:pt>
                <c:pt idx="728">
                  <c:v>96.25</c:v>
                </c:pt>
                <c:pt idx="729">
                  <c:v>98</c:v>
                </c:pt>
                <c:pt idx="730">
                  <c:v>99.25</c:v>
                </c:pt>
                <c:pt idx="731">
                  <c:v>96.25</c:v>
                </c:pt>
                <c:pt idx="732">
                  <c:v>96.25</c:v>
                </c:pt>
                <c:pt idx="733">
                  <c:v>97.25</c:v>
                </c:pt>
                <c:pt idx="734">
                  <c:v>96</c:v>
                </c:pt>
                <c:pt idx="735">
                  <c:v>95</c:v>
                </c:pt>
                <c:pt idx="736">
                  <c:v>92.25</c:v>
                </c:pt>
                <c:pt idx="737">
                  <c:v>93.5</c:v>
                </c:pt>
                <c:pt idx="738">
                  <c:v>92.75</c:v>
                </c:pt>
                <c:pt idx="739">
                  <c:v>95.25</c:v>
                </c:pt>
                <c:pt idx="740">
                  <c:v>93.75</c:v>
                </c:pt>
                <c:pt idx="741">
                  <c:v>94.5</c:v>
                </c:pt>
                <c:pt idx="742">
                  <c:v>94.25</c:v>
                </c:pt>
                <c:pt idx="743">
                  <c:v>93.5</c:v>
                </c:pt>
                <c:pt idx="744">
                  <c:v>93</c:v>
                </c:pt>
                <c:pt idx="745">
                  <c:v>90.75</c:v>
                </c:pt>
                <c:pt idx="746">
                  <c:v>90.25</c:v>
                </c:pt>
                <c:pt idx="747">
                  <c:v>89</c:v>
                </c:pt>
                <c:pt idx="748">
                  <c:v>89.5</c:v>
                </c:pt>
                <c:pt idx="749">
                  <c:v>89.75</c:v>
                </c:pt>
                <c:pt idx="750">
                  <c:v>90.75</c:v>
                </c:pt>
                <c:pt idx="751">
                  <c:v>93</c:v>
                </c:pt>
                <c:pt idx="752">
                  <c:v>94</c:v>
                </c:pt>
                <c:pt idx="753">
                  <c:v>94.25</c:v>
                </c:pt>
                <c:pt idx="754">
                  <c:v>95.25</c:v>
                </c:pt>
                <c:pt idx="755">
                  <c:v>97.5</c:v>
                </c:pt>
                <c:pt idx="756">
                  <c:v>95.5</c:v>
                </c:pt>
                <c:pt idx="757">
                  <c:v>94.25</c:v>
                </c:pt>
                <c:pt idx="758">
                  <c:v>95.25</c:v>
                </c:pt>
                <c:pt idx="759">
                  <c:v>97</c:v>
                </c:pt>
                <c:pt idx="760">
                  <c:v>97.25</c:v>
                </c:pt>
                <c:pt idx="761">
                  <c:v>96</c:v>
                </c:pt>
                <c:pt idx="762">
                  <c:v>95.5</c:v>
                </c:pt>
                <c:pt idx="763">
                  <c:v>96.5</c:v>
                </c:pt>
                <c:pt idx="764">
                  <c:v>95.75</c:v>
                </c:pt>
                <c:pt idx="765">
                  <c:v>96.75</c:v>
                </c:pt>
                <c:pt idx="766">
                  <c:v>97</c:v>
                </c:pt>
                <c:pt idx="767">
                  <c:v>98.25</c:v>
                </c:pt>
                <c:pt idx="768">
                  <c:v>98.75</c:v>
                </c:pt>
                <c:pt idx="769">
                  <c:v>98.25</c:v>
                </c:pt>
                <c:pt idx="770">
                  <c:v>97.25</c:v>
                </c:pt>
                <c:pt idx="771">
                  <c:v>95.5</c:v>
                </c:pt>
                <c:pt idx="772">
                  <c:v>94.75</c:v>
                </c:pt>
                <c:pt idx="773">
                  <c:v>94.5</c:v>
                </c:pt>
                <c:pt idx="774">
                  <c:v>93</c:v>
                </c:pt>
                <c:pt idx="775">
                  <c:v>93</c:v>
                </c:pt>
                <c:pt idx="776">
                  <c:v>94.25</c:v>
                </c:pt>
                <c:pt idx="777">
                  <c:v>94.25</c:v>
                </c:pt>
                <c:pt idx="778">
                  <c:v>96.25</c:v>
                </c:pt>
                <c:pt idx="779">
                  <c:v>95.25</c:v>
                </c:pt>
                <c:pt idx="780">
                  <c:v>96</c:v>
                </c:pt>
                <c:pt idx="781">
                  <c:v>94.75</c:v>
                </c:pt>
                <c:pt idx="782">
                  <c:v>96</c:v>
                </c:pt>
                <c:pt idx="783">
                  <c:v>96</c:v>
                </c:pt>
                <c:pt idx="784">
                  <c:v>95.75</c:v>
                </c:pt>
                <c:pt idx="785">
                  <c:v>95.5</c:v>
                </c:pt>
                <c:pt idx="786">
                  <c:v>95</c:v>
                </c:pt>
                <c:pt idx="787">
                  <c:v>94.75</c:v>
                </c:pt>
                <c:pt idx="788">
                  <c:v>93.75</c:v>
                </c:pt>
                <c:pt idx="789">
                  <c:v>93.25</c:v>
                </c:pt>
                <c:pt idx="790">
                  <c:v>92.5</c:v>
                </c:pt>
                <c:pt idx="791">
                  <c:v>93.5</c:v>
                </c:pt>
                <c:pt idx="792">
                  <c:v>92.5</c:v>
                </c:pt>
                <c:pt idx="793">
                  <c:v>92.5</c:v>
                </c:pt>
                <c:pt idx="794">
                  <c:v>91.75</c:v>
                </c:pt>
                <c:pt idx="795">
                  <c:v>90.25</c:v>
                </c:pt>
                <c:pt idx="796">
                  <c:v>90.25</c:v>
                </c:pt>
                <c:pt idx="797">
                  <c:v>89.25</c:v>
                </c:pt>
                <c:pt idx="798">
                  <c:v>89.5</c:v>
                </c:pt>
                <c:pt idx="799">
                  <c:v>88</c:v>
                </c:pt>
                <c:pt idx="800">
                  <c:v>87.75</c:v>
                </c:pt>
                <c:pt idx="801">
                  <c:v>88.25</c:v>
                </c:pt>
                <c:pt idx="802">
                  <c:v>87.5</c:v>
                </c:pt>
                <c:pt idx="803">
                  <c:v>87.25</c:v>
                </c:pt>
                <c:pt idx="804">
                  <c:v>85.5</c:v>
                </c:pt>
                <c:pt idx="805">
                  <c:v>84.25</c:v>
                </c:pt>
                <c:pt idx="806">
                  <c:v>83.25</c:v>
                </c:pt>
                <c:pt idx="807">
                  <c:v>84.25</c:v>
                </c:pt>
                <c:pt idx="808">
                  <c:v>83</c:v>
                </c:pt>
                <c:pt idx="809">
                  <c:v>83.5</c:v>
                </c:pt>
                <c:pt idx="810">
                  <c:v>82.5</c:v>
                </c:pt>
                <c:pt idx="811">
                  <c:v>84</c:v>
                </c:pt>
                <c:pt idx="812">
                  <c:v>85.75</c:v>
                </c:pt>
                <c:pt idx="813">
                  <c:v>84.5</c:v>
                </c:pt>
                <c:pt idx="814">
                  <c:v>84.5</c:v>
                </c:pt>
                <c:pt idx="815">
                  <c:v>83.5</c:v>
                </c:pt>
                <c:pt idx="816">
                  <c:v>81.25</c:v>
                </c:pt>
                <c:pt idx="817">
                  <c:v>79</c:v>
                </c:pt>
                <c:pt idx="818">
                  <c:v>78.75</c:v>
                </c:pt>
                <c:pt idx="819">
                  <c:v>80</c:v>
                </c:pt>
                <c:pt idx="820">
                  <c:v>78</c:v>
                </c:pt>
                <c:pt idx="821">
                  <c:v>78.75</c:v>
                </c:pt>
                <c:pt idx="822">
                  <c:v>77.75</c:v>
                </c:pt>
                <c:pt idx="823">
                  <c:v>77.75</c:v>
                </c:pt>
                <c:pt idx="824">
                  <c:v>78.75</c:v>
                </c:pt>
                <c:pt idx="825">
                  <c:v>79.5</c:v>
                </c:pt>
                <c:pt idx="826">
                  <c:v>79.25</c:v>
                </c:pt>
                <c:pt idx="827">
                  <c:v>79.25</c:v>
                </c:pt>
                <c:pt idx="828">
                  <c:v>79.75</c:v>
                </c:pt>
                <c:pt idx="829">
                  <c:v>77.75</c:v>
                </c:pt>
                <c:pt idx="830">
                  <c:v>78.75</c:v>
                </c:pt>
                <c:pt idx="831">
                  <c:v>80.5</c:v>
                </c:pt>
                <c:pt idx="832">
                  <c:v>83.75</c:v>
                </c:pt>
                <c:pt idx="833">
                  <c:v>83.25</c:v>
                </c:pt>
                <c:pt idx="834">
                  <c:v>81.5</c:v>
                </c:pt>
                <c:pt idx="835">
                  <c:v>79.75</c:v>
                </c:pt>
                <c:pt idx="836">
                  <c:v>80</c:v>
                </c:pt>
                <c:pt idx="837">
                  <c:v>81.25</c:v>
                </c:pt>
                <c:pt idx="838">
                  <c:v>81</c:v>
                </c:pt>
                <c:pt idx="839">
                  <c:v>81</c:v>
                </c:pt>
                <c:pt idx="840">
                  <c:v>78.75</c:v>
                </c:pt>
                <c:pt idx="841">
                  <c:v>79.25</c:v>
                </c:pt>
                <c:pt idx="842">
                  <c:v>79.25</c:v>
                </c:pt>
                <c:pt idx="843">
                  <c:v>78.25</c:v>
                </c:pt>
                <c:pt idx="844">
                  <c:v>78.5</c:v>
                </c:pt>
                <c:pt idx="845">
                  <c:v>79</c:v>
                </c:pt>
                <c:pt idx="846">
                  <c:v>79</c:v>
                </c:pt>
                <c:pt idx="847">
                  <c:v>77.5</c:v>
                </c:pt>
                <c:pt idx="848">
                  <c:v>77</c:v>
                </c:pt>
                <c:pt idx="849">
                  <c:v>75.75</c:v>
                </c:pt>
                <c:pt idx="850">
                  <c:v>74.5</c:v>
                </c:pt>
                <c:pt idx="851">
                  <c:v>75.5</c:v>
                </c:pt>
                <c:pt idx="852">
                  <c:v>75</c:v>
                </c:pt>
                <c:pt idx="853">
                  <c:v>75</c:v>
                </c:pt>
                <c:pt idx="854">
                  <c:v>74.75</c:v>
                </c:pt>
                <c:pt idx="855">
                  <c:v>74.75</c:v>
                </c:pt>
                <c:pt idx="856">
                  <c:v>74.25</c:v>
                </c:pt>
                <c:pt idx="857">
                  <c:v>73.75</c:v>
                </c:pt>
                <c:pt idx="858">
                  <c:v>70.5</c:v>
                </c:pt>
                <c:pt idx="859">
                  <c:v>68.75</c:v>
                </c:pt>
                <c:pt idx="860">
                  <c:v>69.25</c:v>
                </c:pt>
                <c:pt idx="861">
                  <c:v>69</c:v>
                </c:pt>
                <c:pt idx="862">
                  <c:v>69</c:v>
                </c:pt>
                <c:pt idx="863">
                  <c:v>67.75</c:v>
                </c:pt>
                <c:pt idx="864">
                  <c:v>66.75</c:v>
                </c:pt>
                <c:pt idx="865">
                  <c:v>70</c:v>
                </c:pt>
                <c:pt idx="866">
                  <c:v>70.5</c:v>
                </c:pt>
                <c:pt idx="867">
                  <c:v>69.25</c:v>
                </c:pt>
                <c:pt idx="868">
                  <c:v>69</c:v>
                </c:pt>
                <c:pt idx="869">
                  <c:v>68.75</c:v>
                </c:pt>
                <c:pt idx="870">
                  <c:v>70.25</c:v>
                </c:pt>
                <c:pt idx="871">
                  <c:v>69.75</c:v>
                </c:pt>
                <c:pt idx="872">
                  <c:v>69</c:v>
                </c:pt>
                <c:pt idx="873">
                  <c:v>68.25</c:v>
                </c:pt>
                <c:pt idx="874">
                  <c:v>68.5</c:v>
                </c:pt>
                <c:pt idx="875">
                  <c:v>68.25</c:v>
                </c:pt>
                <c:pt idx="876">
                  <c:v>68.5</c:v>
                </c:pt>
                <c:pt idx="877">
                  <c:v>68.25</c:v>
                </c:pt>
                <c:pt idx="878">
                  <c:v>67</c:v>
                </c:pt>
                <c:pt idx="879">
                  <c:v>67</c:v>
                </c:pt>
                <c:pt idx="880">
                  <c:v>67.75</c:v>
                </c:pt>
                <c:pt idx="881">
                  <c:v>69.25</c:v>
                </c:pt>
                <c:pt idx="882">
                  <c:v>67.5</c:v>
                </c:pt>
                <c:pt idx="883">
                  <c:v>66</c:v>
                </c:pt>
                <c:pt idx="884">
                  <c:v>66.5</c:v>
                </c:pt>
                <c:pt idx="885">
                  <c:v>67.25</c:v>
                </c:pt>
                <c:pt idx="886">
                  <c:v>71.25</c:v>
                </c:pt>
                <c:pt idx="887">
                  <c:v>70.25</c:v>
                </c:pt>
                <c:pt idx="888">
                  <c:v>70.5</c:v>
                </c:pt>
                <c:pt idx="889">
                  <c:v>68.25</c:v>
                </c:pt>
                <c:pt idx="890">
                  <c:v>70.5</c:v>
                </c:pt>
                <c:pt idx="891">
                  <c:v>69.75</c:v>
                </c:pt>
                <c:pt idx="892">
                  <c:v>69.5</c:v>
                </c:pt>
                <c:pt idx="893">
                  <c:v>69</c:v>
                </c:pt>
                <c:pt idx="894">
                  <c:v>66.5</c:v>
                </c:pt>
                <c:pt idx="895">
                  <c:v>66.5</c:v>
                </c:pt>
                <c:pt idx="896">
                  <c:v>65.75</c:v>
                </c:pt>
                <c:pt idx="897">
                  <c:v>66.75</c:v>
                </c:pt>
                <c:pt idx="898">
                  <c:v>66.75</c:v>
                </c:pt>
                <c:pt idx="899">
                  <c:v>66.75</c:v>
                </c:pt>
                <c:pt idx="900">
                  <c:v>66.5</c:v>
                </c:pt>
                <c:pt idx="901">
                  <c:v>64.75</c:v>
                </c:pt>
                <c:pt idx="902">
                  <c:v>64.5</c:v>
                </c:pt>
                <c:pt idx="903">
                  <c:v>63</c:v>
                </c:pt>
                <c:pt idx="904">
                  <c:v>61.5</c:v>
                </c:pt>
                <c:pt idx="905">
                  <c:v>62.25</c:v>
                </c:pt>
                <c:pt idx="906">
                  <c:v>61.75</c:v>
                </c:pt>
                <c:pt idx="907">
                  <c:v>62.25</c:v>
                </c:pt>
                <c:pt idx="908">
                  <c:v>61.75</c:v>
                </c:pt>
                <c:pt idx="909">
                  <c:v>60.5</c:v>
                </c:pt>
                <c:pt idx="910">
                  <c:v>61.75</c:v>
                </c:pt>
                <c:pt idx="911">
                  <c:v>61</c:v>
                </c:pt>
                <c:pt idx="912">
                  <c:v>60.75</c:v>
                </c:pt>
                <c:pt idx="913">
                  <c:v>61.5</c:v>
                </c:pt>
                <c:pt idx="914">
                  <c:v>61</c:v>
                </c:pt>
                <c:pt idx="915">
                  <c:v>61.75</c:v>
                </c:pt>
                <c:pt idx="916">
                  <c:v>62</c:v>
                </c:pt>
                <c:pt idx="917">
                  <c:v>62.5</c:v>
                </c:pt>
                <c:pt idx="918">
                  <c:v>63.25</c:v>
                </c:pt>
                <c:pt idx="919">
                  <c:v>63.75</c:v>
                </c:pt>
                <c:pt idx="920">
                  <c:v>63.5</c:v>
                </c:pt>
                <c:pt idx="921">
                  <c:v>62.5</c:v>
                </c:pt>
                <c:pt idx="922">
                  <c:v>62.5</c:v>
                </c:pt>
                <c:pt idx="923">
                  <c:v>62.5</c:v>
                </c:pt>
                <c:pt idx="924">
                  <c:v>62.25</c:v>
                </c:pt>
                <c:pt idx="925">
                  <c:v>62.75</c:v>
                </c:pt>
                <c:pt idx="926">
                  <c:v>61.75</c:v>
                </c:pt>
                <c:pt idx="927">
                  <c:v>62.75</c:v>
                </c:pt>
                <c:pt idx="928">
                  <c:v>62</c:v>
                </c:pt>
                <c:pt idx="929">
                  <c:v>61</c:v>
                </c:pt>
                <c:pt idx="930">
                  <c:v>61</c:v>
                </c:pt>
                <c:pt idx="931">
                  <c:v>59.5</c:v>
                </c:pt>
                <c:pt idx="932">
                  <c:v>58</c:v>
                </c:pt>
                <c:pt idx="933">
                  <c:v>56.5</c:v>
                </c:pt>
                <c:pt idx="934">
                  <c:v>56.75</c:v>
                </c:pt>
                <c:pt idx="935">
                  <c:v>55.75</c:v>
                </c:pt>
                <c:pt idx="936">
                  <c:v>56</c:v>
                </c:pt>
                <c:pt idx="937">
                  <c:v>56.75</c:v>
                </c:pt>
                <c:pt idx="938">
                  <c:v>56</c:v>
                </c:pt>
                <c:pt idx="939">
                  <c:v>56.25</c:v>
                </c:pt>
                <c:pt idx="940">
                  <c:v>56</c:v>
                </c:pt>
                <c:pt idx="941">
                  <c:v>52.5</c:v>
                </c:pt>
                <c:pt idx="942">
                  <c:v>53.25</c:v>
                </c:pt>
                <c:pt idx="943">
                  <c:v>52.5</c:v>
                </c:pt>
                <c:pt idx="944">
                  <c:v>53.25</c:v>
                </c:pt>
                <c:pt idx="945">
                  <c:v>53.75</c:v>
                </c:pt>
                <c:pt idx="946">
                  <c:v>53</c:v>
                </c:pt>
                <c:pt idx="947">
                  <c:v>52.25</c:v>
                </c:pt>
                <c:pt idx="948">
                  <c:v>51.75</c:v>
                </c:pt>
                <c:pt idx="949">
                  <c:v>50</c:v>
                </c:pt>
                <c:pt idx="950">
                  <c:v>50</c:v>
                </c:pt>
                <c:pt idx="951">
                  <c:v>45.75</c:v>
                </c:pt>
                <c:pt idx="952">
                  <c:v>46</c:v>
                </c:pt>
                <c:pt idx="953">
                  <c:v>46.5</c:v>
                </c:pt>
                <c:pt idx="954">
                  <c:v>47.5</c:v>
                </c:pt>
                <c:pt idx="955">
                  <c:v>47.25</c:v>
                </c:pt>
                <c:pt idx="956">
                  <c:v>46.25</c:v>
                </c:pt>
                <c:pt idx="957">
                  <c:v>46</c:v>
                </c:pt>
                <c:pt idx="958">
                  <c:v>48.25</c:v>
                </c:pt>
                <c:pt idx="959">
                  <c:v>49.25</c:v>
                </c:pt>
                <c:pt idx="960">
                  <c:v>48.5</c:v>
                </c:pt>
                <c:pt idx="961">
                  <c:v>49.55</c:v>
                </c:pt>
                <c:pt idx="962">
                  <c:v>49.5</c:v>
                </c:pt>
                <c:pt idx="963">
                  <c:v>49.25</c:v>
                </c:pt>
                <c:pt idx="964">
                  <c:v>49.25</c:v>
                </c:pt>
                <c:pt idx="965">
                  <c:v>51.75</c:v>
                </c:pt>
                <c:pt idx="966">
                  <c:v>51.5</c:v>
                </c:pt>
                <c:pt idx="967">
                  <c:v>55.5</c:v>
                </c:pt>
                <c:pt idx="968">
                  <c:v>56.95</c:v>
                </c:pt>
                <c:pt idx="969">
                  <c:v>56.75</c:v>
                </c:pt>
                <c:pt idx="970">
                  <c:v>53.45</c:v>
                </c:pt>
                <c:pt idx="971">
                  <c:v>52.75</c:v>
                </c:pt>
                <c:pt idx="972">
                  <c:v>52.75</c:v>
                </c:pt>
                <c:pt idx="973">
                  <c:v>54</c:v>
                </c:pt>
                <c:pt idx="974">
                  <c:v>55.25</c:v>
                </c:pt>
                <c:pt idx="975">
                  <c:v>57.35</c:v>
                </c:pt>
                <c:pt idx="976">
                  <c:v>55.25</c:v>
                </c:pt>
                <c:pt idx="977">
                  <c:v>56.5</c:v>
                </c:pt>
                <c:pt idx="978">
                  <c:v>56.85</c:v>
                </c:pt>
                <c:pt idx="979">
                  <c:v>56.05</c:v>
                </c:pt>
                <c:pt idx="980">
                  <c:v>55.25</c:v>
                </c:pt>
                <c:pt idx="981">
                  <c:v>54.25</c:v>
                </c:pt>
                <c:pt idx="982">
                  <c:v>54.75</c:v>
                </c:pt>
                <c:pt idx="983">
                  <c:v>54.7</c:v>
                </c:pt>
                <c:pt idx="984">
                  <c:v>52.75</c:v>
                </c:pt>
                <c:pt idx="985">
                  <c:v>52</c:v>
                </c:pt>
                <c:pt idx="986">
                  <c:v>53.5</c:v>
                </c:pt>
                <c:pt idx="987">
                  <c:v>54.35</c:v>
                </c:pt>
                <c:pt idx="988">
                  <c:v>55.15</c:v>
                </c:pt>
                <c:pt idx="989">
                  <c:v>55.35</c:v>
                </c:pt>
                <c:pt idx="990">
                  <c:v>55.05</c:v>
                </c:pt>
                <c:pt idx="991">
                  <c:v>55.1</c:v>
                </c:pt>
                <c:pt idx="992">
                  <c:v>55.05</c:v>
                </c:pt>
                <c:pt idx="993">
                  <c:v>55</c:v>
                </c:pt>
                <c:pt idx="994">
                  <c:v>56.05</c:v>
                </c:pt>
                <c:pt idx="995">
                  <c:v>55.55</c:v>
                </c:pt>
                <c:pt idx="996">
                  <c:v>55.45</c:v>
                </c:pt>
                <c:pt idx="997">
                  <c:v>55.95</c:v>
                </c:pt>
                <c:pt idx="998">
                  <c:v>57.95</c:v>
                </c:pt>
                <c:pt idx="999">
                  <c:v>60.15</c:v>
                </c:pt>
                <c:pt idx="1000">
                  <c:v>57.05</c:v>
                </c:pt>
                <c:pt idx="1001">
                  <c:v>56.4</c:v>
                </c:pt>
                <c:pt idx="1002">
                  <c:v>54.3</c:v>
                </c:pt>
                <c:pt idx="1003">
                  <c:v>53.25</c:v>
                </c:pt>
                <c:pt idx="1004">
                  <c:v>54.25</c:v>
                </c:pt>
                <c:pt idx="1005">
                  <c:v>54.8</c:v>
                </c:pt>
                <c:pt idx="1006">
                  <c:v>54.2</c:v>
                </c:pt>
                <c:pt idx="1007">
                  <c:v>54.9</c:v>
                </c:pt>
                <c:pt idx="1008">
                  <c:v>56.2</c:v>
                </c:pt>
                <c:pt idx="1009">
                  <c:v>54.9</c:v>
                </c:pt>
                <c:pt idx="1010">
                  <c:v>55</c:v>
                </c:pt>
                <c:pt idx="1011">
                  <c:v>54</c:v>
                </c:pt>
                <c:pt idx="1012">
                  <c:v>51.7</c:v>
                </c:pt>
                <c:pt idx="1013">
                  <c:v>50.15</c:v>
                </c:pt>
                <c:pt idx="1014">
                  <c:v>49.6</c:v>
                </c:pt>
                <c:pt idx="1015">
                  <c:v>48.6</c:v>
                </c:pt>
                <c:pt idx="1016">
                  <c:v>46.15</c:v>
                </c:pt>
                <c:pt idx="1017">
                  <c:v>44.55</c:v>
                </c:pt>
                <c:pt idx="1018">
                  <c:v>41.95</c:v>
                </c:pt>
                <c:pt idx="1019">
                  <c:v>46.05</c:v>
                </c:pt>
                <c:pt idx="1020">
                  <c:v>46.55</c:v>
                </c:pt>
                <c:pt idx="1021">
                  <c:v>46.55</c:v>
                </c:pt>
                <c:pt idx="1022">
                  <c:v>46.35</c:v>
                </c:pt>
                <c:pt idx="1023">
                  <c:v>45.5</c:v>
                </c:pt>
                <c:pt idx="1024">
                  <c:v>45.1</c:v>
                </c:pt>
                <c:pt idx="1025">
                  <c:v>48.4</c:v>
                </c:pt>
                <c:pt idx="1026">
                  <c:v>48.2</c:v>
                </c:pt>
                <c:pt idx="1027">
                  <c:v>46.2</c:v>
                </c:pt>
                <c:pt idx="1028">
                  <c:v>46.5</c:v>
                </c:pt>
                <c:pt idx="1029">
                  <c:v>46.45</c:v>
                </c:pt>
                <c:pt idx="1030">
                  <c:v>47</c:v>
                </c:pt>
                <c:pt idx="1031">
                  <c:v>47.95</c:v>
                </c:pt>
                <c:pt idx="1032">
                  <c:v>50.7</c:v>
                </c:pt>
                <c:pt idx="1033">
                  <c:v>48.9</c:v>
                </c:pt>
                <c:pt idx="1034">
                  <c:v>49.2</c:v>
                </c:pt>
                <c:pt idx="1035">
                  <c:v>47.85</c:v>
                </c:pt>
                <c:pt idx="1036">
                  <c:v>47.9</c:v>
                </c:pt>
                <c:pt idx="1037">
                  <c:v>49.5</c:v>
                </c:pt>
                <c:pt idx="1038">
                  <c:v>49.25</c:v>
                </c:pt>
                <c:pt idx="1039">
                  <c:v>48.3</c:v>
                </c:pt>
                <c:pt idx="1040">
                  <c:v>48.15</c:v>
                </c:pt>
                <c:pt idx="1041">
                  <c:v>49.35</c:v>
                </c:pt>
                <c:pt idx="1042">
                  <c:v>49.4</c:v>
                </c:pt>
                <c:pt idx="1043">
                  <c:v>48.8</c:v>
                </c:pt>
                <c:pt idx="1044">
                  <c:v>49.4</c:v>
                </c:pt>
                <c:pt idx="1045">
                  <c:v>48.8</c:v>
                </c:pt>
                <c:pt idx="1046">
                  <c:v>49.4</c:v>
                </c:pt>
                <c:pt idx="1047">
                  <c:v>50.05</c:v>
                </c:pt>
                <c:pt idx="1048">
                  <c:v>46.8</c:v>
                </c:pt>
                <c:pt idx="1049">
                  <c:v>47.1</c:v>
                </c:pt>
                <c:pt idx="1050">
                  <c:v>47.05</c:v>
                </c:pt>
                <c:pt idx="1051">
                  <c:v>48.25</c:v>
                </c:pt>
                <c:pt idx="1052">
                  <c:v>50.1</c:v>
                </c:pt>
                <c:pt idx="1053">
                  <c:v>50.5</c:v>
                </c:pt>
                <c:pt idx="1054">
                  <c:v>49.7</c:v>
                </c:pt>
                <c:pt idx="1055">
                  <c:v>49.7</c:v>
                </c:pt>
                <c:pt idx="1056">
                  <c:v>50.55</c:v>
                </c:pt>
                <c:pt idx="1057">
                  <c:v>50.45</c:v>
                </c:pt>
                <c:pt idx="1058">
                  <c:v>49.6</c:v>
                </c:pt>
                <c:pt idx="1059">
                  <c:v>50</c:v>
                </c:pt>
                <c:pt idx="1060">
                  <c:v>51.7</c:v>
                </c:pt>
                <c:pt idx="1061">
                  <c:v>53.2</c:v>
                </c:pt>
                <c:pt idx="1062">
                  <c:v>51.35</c:v>
                </c:pt>
                <c:pt idx="1063">
                  <c:v>50</c:v>
                </c:pt>
                <c:pt idx="1064">
                  <c:v>50.75</c:v>
                </c:pt>
                <c:pt idx="1065">
                  <c:v>50.45</c:v>
                </c:pt>
                <c:pt idx="1066">
                  <c:v>50.5</c:v>
                </c:pt>
                <c:pt idx="1067">
                  <c:v>50.85</c:v>
                </c:pt>
                <c:pt idx="1068">
                  <c:v>50.25</c:v>
                </c:pt>
                <c:pt idx="1069">
                  <c:v>50.7</c:v>
                </c:pt>
                <c:pt idx="1070">
                  <c:v>50.2</c:v>
                </c:pt>
                <c:pt idx="1071">
                  <c:v>48.5</c:v>
                </c:pt>
                <c:pt idx="1072">
                  <c:v>47.95</c:v>
                </c:pt>
                <c:pt idx="1073">
                  <c:v>47.65</c:v>
                </c:pt>
                <c:pt idx="1074">
                  <c:v>46.6</c:v>
                </c:pt>
                <c:pt idx="1075">
                  <c:v>46.9</c:v>
                </c:pt>
                <c:pt idx="1076">
                  <c:v>47.3</c:v>
                </c:pt>
                <c:pt idx="1077">
                  <c:v>48.05</c:v>
                </c:pt>
                <c:pt idx="1078">
                  <c:v>47.8</c:v>
                </c:pt>
                <c:pt idx="1079">
                  <c:v>48.05</c:v>
                </c:pt>
                <c:pt idx="1080">
                  <c:v>49.4</c:v>
                </c:pt>
                <c:pt idx="1081">
                  <c:v>48.25</c:v>
                </c:pt>
                <c:pt idx="1082">
                  <c:v>47.5</c:v>
                </c:pt>
                <c:pt idx="1083">
                  <c:v>47.3</c:v>
                </c:pt>
                <c:pt idx="1084">
                  <c:v>47.45</c:v>
                </c:pt>
                <c:pt idx="1085">
                  <c:v>46.05</c:v>
                </c:pt>
                <c:pt idx="1086">
                  <c:v>46.45</c:v>
                </c:pt>
                <c:pt idx="1087">
                  <c:v>46.7</c:v>
                </c:pt>
                <c:pt idx="1088">
                  <c:v>45.8</c:v>
                </c:pt>
                <c:pt idx="1089">
                  <c:v>45.4</c:v>
                </c:pt>
                <c:pt idx="1090">
                  <c:v>46.5</c:v>
                </c:pt>
                <c:pt idx="1091">
                  <c:v>45.8</c:v>
                </c:pt>
                <c:pt idx="1092">
                  <c:v>46</c:v>
                </c:pt>
                <c:pt idx="1093">
                  <c:v>44.8</c:v>
                </c:pt>
                <c:pt idx="1094">
                  <c:v>44.8</c:v>
                </c:pt>
                <c:pt idx="1095">
                  <c:v>45.55</c:v>
                </c:pt>
                <c:pt idx="1096">
                  <c:v>44.1</c:v>
                </c:pt>
                <c:pt idx="1097">
                  <c:v>42.9</c:v>
                </c:pt>
                <c:pt idx="1098">
                  <c:v>43.7</c:v>
                </c:pt>
                <c:pt idx="1099">
                  <c:v>43</c:v>
                </c:pt>
                <c:pt idx="1100">
                  <c:v>43.4</c:v>
                </c:pt>
                <c:pt idx="1101">
                  <c:v>44.2</c:v>
                </c:pt>
                <c:pt idx="1102">
                  <c:v>43.85</c:v>
                </c:pt>
                <c:pt idx="1103">
                  <c:v>43.95</c:v>
                </c:pt>
                <c:pt idx="1104">
                  <c:v>44.05</c:v>
                </c:pt>
                <c:pt idx="1105">
                  <c:v>44.65</c:v>
                </c:pt>
                <c:pt idx="1106">
                  <c:v>42.85</c:v>
                </c:pt>
                <c:pt idx="1107">
                  <c:v>42.85</c:v>
                </c:pt>
                <c:pt idx="1108">
                  <c:v>41.35</c:v>
                </c:pt>
                <c:pt idx="1109">
                  <c:v>41.55</c:v>
                </c:pt>
                <c:pt idx="1110">
                  <c:v>41.05</c:v>
                </c:pt>
                <c:pt idx="1111">
                  <c:v>41.05</c:v>
                </c:pt>
                <c:pt idx="1112">
                  <c:v>40.6</c:v>
                </c:pt>
                <c:pt idx="1113">
                  <c:v>41.3</c:v>
                </c:pt>
                <c:pt idx="1114">
                  <c:v>40.450000000000003</c:v>
                </c:pt>
                <c:pt idx="1115">
                  <c:v>38.950000000000003</c:v>
                </c:pt>
                <c:pt idx="1116">
                  <c:v>37.299999999999997</c:v>
                </c:pt>
                <c:pt idx="1117">
                  <c:v>36.6</c:v>
                </c:pt>
                <c:pt idx="1118">
                  <c:v>35.85</c:v>
                </c:pt>
                <c:pt idx="1119">
                  <c:v>36.049999999999997</c:v>
                </c:pt>
                <c:pt idx="1120">
                  <c:v>36.549999999999997</c:v>
                </c:pt>
                <c:pt idx="1121">
                  <c:v>36.25</c:v>
                </c:pt>
                <c:pt idx="1122">
                  <c:v>36.200000000000003</c:v>
                </c:pt>
                <c:pt idx="1123">
                  <c:v>35.799999999999997</c:v>
                </c:pt>
                <c:pt idx="1124">
                  <c:v>36.200000000000003</c:v>
                </c:pt>
                <c:pt idx="1125">
                  <c:v>36.6</c:v>
                </c:pt>
                <c:pt idx="1126">
                  <c:v>36.549999999999997</c:v>
                </c:pt>
                <c:pt idx="1127">
                  <c:v>36.6</c:v>
                </c:pt>
                <c:pt idx="1128">
                  <c:v>37.200000000000003</c:v>
                </c:pt>
                <c:pt idx="1129">
                  <c:v>38.200000000000003</c:v>
                </c:pt>
                <c:pt idx="1130">
                  <c:v>38.549999999999997</c:v>
                </c:pt>
                <c:pt idx="1131">
                  <c:v>37.950000000000003</c:v>
                </c:pt>
                <c:pt idx="1132">
                  <c:v>37.65</c:v>
                </c:pt>
                <c:pt idx="1133">
                  <c:v>37.799999999999997</c:v>
                </c:pt>
                <c:pt idx="1134">
                  <c:v>38.5</c:v>
                </c:pt>
                <c:pt idx="1135">
                  <c:v>39.6</c:v>
                </c:pt>
                <c:pt idx="1136">
                  <c:v>40.450000000000003</c:v>
                </c:pt>
                <c:pt idx="1137">
                  <c:v>41</c:v>
                </c:pt>
                <c:pt idx="1138">
                  <c:v>39.85</c:v>
                </c:pt>
                <c:pt idx="1139">
                  <c:v>38.9</c:v>
                </c:pt>
                <c:pt idx="1140">
                  <c:v>37.15</c:v>
                </c:pt>
                <c:pt idx="1141">
                  <c:v>37.200000000000003</c:v>
                </c:pt>
                <c:pt idx="1142">
                  <c:v>36.700000000000003</c:v>
                </c:pt>
                <c:pt idx="1143">
                  <c:v>35.75</c:v>
                </c:pt>
                <c:pt idx="1144">
                  <c:v>35</c:v>
                </c:pt>
                <c:pt idx="1145">
                  <c:v>35.5</c:v>
                </c:pt>
                <c:pt idx="1146">
                  <c:v>37.1</c:v>
                </c:pt>
                <c:pt idx="1147">
                  <c:v>37</c:v>
                </c:pt>
                <c:pt idx="1148">
                  <c:v>39.299999999999997</c:v>
                </c:pt>
                <c:pt idx="1149">
                  <c:v>39.65</c:v>
                </c:pt>
                <c:pt idx="1150">
                  <c:v>37.200000000000003</c:v>
                </c:pt>
                <c:pt idx="1151">
                  <c:v>36.950000000000003</c:v>
                </c:pt>
                <c:pt idx="1152">
                  <c:v>37.75</c:v>
                </c:pt>
                <c:pt idx="1153">
                  <c:v>37.9</c:v>
                </c:pt>
                <c:pt idx="1154">
                  <c:v>38.200000000000003</c:v>
                </c:pt>
                <c:pt idx="1155">
                  <c:v>39.75</c:v>
                </c:pt>
                <c:pt idx="1156">
                  <c:v>40.200000000000003</c:v>
                </c:pt>
                <c:pt idx="1157">
                  <c:v>40</c:v>
                </c:pt>
                <c:pt idx="1158">
                  <c:v>39.5</c:v>
                </c:pt>
                <c:pt idx="1159">
                  <c:v>40.35</c:v>
                </c:pt>
                <c:pt idx="1160">
                  <c:v>40.6</c:v>
                </c:pt>
                <c:pt idx="1161">
                  <c:v>41.05</c:v>
                </c:pt>
                <c:pt idx="1162">
                  <c:v>40.85</c:v>
                </c:pt>
                <c:pt idx="1163">
                  <c:v>39.700000000000003</c:v>
                </c:pt>
                <c:pt idx="1164">
                  <c:v>39.15</c:v>
                </c:pt>
                <c:pt idx="1165">
                  <c:v>39.200000000000003</c:v>
                </c:pt>
                <c:pt idx="1166">
                  <c:v>42</c:v>
                </c:pt>
                <c:pt idx="1167">
                  <c:v>41.75</c:v>
                </c:pt>
                <c:pt idx="1168">
                  <c:v>42</c:v>
                </c:pt>
                <c:pt idx="1169">
                  <c:v>43.15</c:v>
                </c:pt>
                <c:pt idx="1170">
                  <c:v>43.7</c:v>
                </c:pt>
                <c:pt idx="1171">
                  <c:v>46.7</c:v>
                </c:pt>
                <c:pt idx="1172">
                  <c:v>45.55</c:v>
                </c:pt>
                <c:pt idx="1173">
                  <c:v>44.65</c:v>
                </c:pt>
                <c:pt idx="1174">
                  <c:v>44.25</c:v>
                </c:pt>
                <c:pt idx="1175">
                  <c:v>44.05</c:v>
                </c:pt>
                <c:pt idx="1176">
                  <c:v>45.2</c:v>
                </c:pt>
                <c:pt idx="1177">
                  <c:v>45</c:v>
                </c:pt>
                <c:pt idx="1178">
                  <c:v>46.9</c:v>
                </c:pt>
                <c:pt idx="1179">
                  <c:v>45.65</c:v>
                </c:pt>
                <c:pt idx="1180">
                  <c:v>48.4</c:v>
                </c:pt>
                <c:pt idx="1181">
                  <c:v>57.15</c:v>
                </c:pt>
                <c:pt idx="1182">
                  <c:v>53.3</c:v>
                </c:pt>
                <c:pt idx="1183">
                  <c:v>50.65</c:v>
                </c:pt>
                <c:pt idx="1184">
                  <c:v>50.95</c:v>
                </c:pt>
                <c:pt idx="1185">
                  <c:v>48.9</c:v>
                </c:pt>
                <c:pt idx="1186">
                  <c:v>48.4</c:v>
                </c:pt>
                <c:pt idx="1187">
                  <c:v>46.15</c:v>
                </c:pt>
                <c:pt idx="1188">
                  <c:v>48.6</c:v>
                </c:pt>
                <c:pt idx="1189">
                  <c:v>50.8</c:v>
                </c:pt>
                <c:pt idx="1190">
                  <c:v>52.2</c:v>
                </c:pt>
                <c:pt idx="1191">
                  <c:v>52.85</c:v>
                </c:pt>
                <c:pt idx="1192">
                  <c:v>51.9</c:v>
                </c:pt>
                <c:pt idx="1193">
                  <c:v>51.6</c:v>
                </c:pt>
                <c:pt idx="1194">
                  <c:v>50.6</c:v>
                </c:pt>
                <c:pt idx="1195">
                  <c:v>49.15</c:v>
                </c:pt>
                <c:pt idx="1196">
                  <c:v>49.15</c:v>
                </c:pt>
                <c:pt idx="1197">
                  <c:v>48.9</c:v>
                </c:pt>
                <c:pt idx="1198">
                  <c:v>49.15</c:v>
                </c:pt>
                <c:pt idx="1199">
                  <c:v>49.15</c:v>
                </c:pt>
                <c:pt idx="1200">
                  <c:v>49.45</c:v>
                </c:pt>
                <c:pt idx="1201">
                  <c:v>48.9</c:v>
                </c:pt>
                <c:pt idx="1202">
                  <c:v>48.15</c:v>
                </c:pt>
                <c:pt idx="1203">
                  <c:v>48.3</c:v>
                </c:pt>
                <c:pt idx="1204">
                  <c:v>48</c:v>
                </c:pt>
                <c:pt idx="1205">
                  <c:v>50.6</c:v>
                </c:pt>
                <c:pt idx="1206">
                  <c:v>53.8</c:v>
                </c:pt>
                <c:pt idx="1207">
                  <c:v>54.05</c:v>
                </c:pt>
                <c:pt idx="1208">
                  <c:v>52</c:v>
                </c:pt>
                <c:pt idx="1209">
                  <c:v>51.75</c:v>
                </c:pt>
                <c:pt idx="1210">
                  <c:v>54.4</c:v>
                </c:pt>
                <c:pt idx="1211">
                  <c:v>55.9</c:v>
                </c:pt>
                <c:pt idx="1212">
                  <c:v>58.9</c:v>
                </c:pt>
                <c:pt idx="1213">
                  <c:v>63.25</c:v>
                </c:pt>
                <c:pt idx="1214">
                  <c:v>58.65</c:v>
                </c:pt>
                <c:pt idx="1215">
                  <c:v>58.25</c:v>
                </c:pt>
                <c:pt idx="1216">
                  <c:v>56.15</c:v>
                </c:pt>
                <c:pt idx="1217">
                  <c:v>55.2</c:v>
                </c:pt>
                <c:pt idx="1218">
                  <c:v>58.1</c:v>
                </c:pt>
                <c:pt idx="1219">
                  <c:v>60</c:v>
                </c:pt>
                <c:pt idx="1220">
                  <c:v>60</c:v>
                </c:pt>
                <c:pt idx="1221">
                  <c:v>54.9</c:v>
                </c:pt>
                <c:pt idx="1222">
                  <c:v>53.2</c:v>
                </c:pt>
                <c:pt idx="1223">
                  <c:v>51.9</c:v>
                </c:pt>
                <c:pt idx="1224">
                  <c:v>52.1</c:v>
                </c:pt>
                <c:pt idx="1225">
                  <c:v>48.4</c:v>
                </c:pt>
                <c:pt idx="1226">
                  <c:v>48.7</c:v>
                </c:pt>
                <c:pt idx="1227">
                  <c:v>48.65</c:v>
                </c:pt>
                <c:pt idx="1228">
                  <c:v>47.05</c:v>
                </c:pt>
                <c:pt idx="1229">
                  <c:v>45.9</c:v>
                </c:pt>
                <c:pt idx="1230">
                  <c:v>46.75</c:v>
                </c:pt>
                <c:pt idx="1231">
                  <c:v>48.8</c:v>
                </c:pt>
                <c:pt idx="1232">
                  <c:v>47.4</c:v>
                </c:pt>
                <c:pt idx="1233">
                  <c:v>46.75</c:v>
                </c:pt>
                <c:pt idx="1234">
                  <c:v>47.85</c:v>
                </c:pt>
                <c:pt idx="1235">
                  <c:v>44.2</c:v>
                </c:pt>
                <c:pt idx="1236">
                  <c:v>44.5</c:v>
                </c:pt>
                <c:pt idx="1237">
                  <c:v>43.3</c:v>
                </c:pt>
                <c:pt idx="1238">
                  <c:v>43.55</c:v>
                </c:pt>
                <c:pt idx="1239">
                  <c:v>45.1</c:v>
                </c:pt>
                <c:pt idx="1240">
                  <c:v>43.75</c:v>
                </c:pt>
                <c:pt idx="1241">
                  <c:v>42.55</c:v>
                </c:pt>
                <c:pt idx="1242">
                  <c:v>42.65</c:v>
                </c:pt>
                <c:pt idx="1243">
                  <c:v>42.9</c:v>
                </c:pt>
                <c:pt idx="1244">
                  <c:v>45.35</c:v>
                </c:pt>
                <c:pt idx="1245">
                  <c:v>45.8</c:v>
                </c:pt>
                <c:pt idx="1246">
                  <c:v>45.55</c:v>
                </c:pt>
                <c:pt idx="1247">
                  <c:v>46.1</c:v>
                </c:pt>
                <c:pt idx="1248">
                  <c:v>46.2</c:v>
                </c:pt>
                <c:pt idx="1249">
                  <c:v>46.5</c:v>
                </c:pt>
                <c:pt idx="1250">
                  <c:v>44.35</c:v>
                </c:pt>
                <c:pt idx="1251">
                  <c:v>44.7</c:v>
                </c:pt>
                <c:pt idx="1252">
                  <c:v>45.15</c:v>
                </c:pt>
                <c:pt idx="1253">
                  <c:v>45.8</c:v>
                </c:pt>
                <c:pt idx="1254">
                  <c:v>45.5</c:v>
                </c:pt>
                <c:pt idx="1255">
                  <c:v>45.85</c:v>
                </c:pt>
                <c:pt idx="1256">
                  <c:v>47.6</c:v>
                </c:pt>
                <c:pt idx="1257">
                  <c:v>47.65</c:v>
                </c:pt>
                <c:pt idx="1258">
                  <c:v>47.3</c:v>
                </c:pt>
                <c:pt idx="1259">
                  <c:v>49.75</c:v>
                </c:pt>
                <c:pt idx="1260">
                  <c:v>49.95</c:v>
                </c:pt>
                <c:pt idx="1261">
                  <c:v>49.25</c:v>
                </c:pt>
                <c:pt idx="1262">
                  <c:v>50.75</c:v>
                </c:pt>
                <c:pt idx="1263">
                  <c:v>48.9</c:v>
                </c:pt>
                <c:pt idx="1264">
                  <c:v>50.95</c:v>
                </c:pt>
                <c:pt idx="1265">
                  <c:v>50.15</c:v>
                </c:pt>
                <c:pt idx="1266">
                  <c:v>50.15</c:v>
                </c:pt>
                <c:pt idx="1267">
                  <c:v>49.3</c:v>
                </c:pt>
                <c:pt idx="1268">
                  <c:v>49.95</c:v>
                </c:pt>
                <c:pt idx="1269">
                  <c:v>50.45</c:v>
                </c:pt>
                <c:pt idx="1270">
                  <c:v>52.55</c:v>
                </c:pt>
                <c:pt idx="1271">
                  <c:v>52.4</c:v>
                </c:pt>
                <c:pt idx="1272">
                  <c:v>52.15</c:v>
                </c:pt>
                <c:pt idx="1273">
                  <c:v>52.75</c:v>
                </c:pt>
                <c:pt idx="1274">
                  <c:v>50.2</c:v>
                </c:pt>
                <c:pt idx="1275">
                  <c:v>49.5</c:v>
                </c:pt>
                <c:pt idx="1276">
                  <c:v>49.9</c:v>
                </c:pt>
                <c:pt idx="1277">
                  <c:v>52.15</c:v>
                </c:pt>
                <c:pt idx="1278">
                  <c:v>50.6</c:v>
                </c:pt>
                <c:pt idx="1279">
                  <c:v>51.7</c:v>
                </c:pt>
                <c:pt idx="1280">
                  <c:v>52.7</c:v>
                </c:pt>
                <c:pt idx="1281">
                  <c:v>55.2</c:v>
                </c:pt>
                <c:pt idx="1282">
                  <c:v>55.95</c:v>
                </c:pt>
                <c:pt idx="1283">
                  <c:v>54.35</c:v>
                </c:pt>
                <c:pt idx="1284">
                  <c:v>55.7</c:v>
                </c:pt>
                <c:pt idx="1285">
                  <c:v>55.6</c:v>
                </c:pt>
                <c:pt idx="1286">
                  <c:v>55.2</c:v>
                </c:pt>
                <c:pt idx="1287">
                  <c:v>54.15</c:v>
                </c:pt>
                <c:pt idx="1288">
                  <c:v>56.3</c:v>
                </c:pt>
                <c:pt idx="1289">
                  <c:v>57.65</c:v>
                </c:pt>
                <c:pt idx="1290">
                  <c:v>57.65</c:v>
                </c:pt>
                <c:pt idx="1291">
                  <c:v>55.65</c:v>
                </c:pt>
                <c:pt idx="1292">
                  <c:v>55.1</c:v>
                </c:pt>
                <c:pt idx="1293">
                  <c:v>54.95</c:v>
                </c:pt>
                <c:pt idx="1294">
                  <c:v>53.95</c:v>
                </c:pt>
                <c:pt idx="1295">
                  <c:v>55.95</c:v>
                </c:pt>
                <c:pt idx="1296">
                  <c:v>54.55</c:v>
                </c:pt>
                <c:pt idx="1297">
                  <c:v>55.55</c:v>
                </c:pt>
                <c:pt idx="1298">
                  <c:v>56.25</c:v>
                </c:pt>
                <c:pt idx="1299">
                  <c:v>56.5</c:v>
                </c:pt>
                <c:pt idx="1300">
                  <c:v>50.05</c:v>
                </c:pt>
                <c:pt idx="1301">
                  <c:v>57.85</c:v>
                </c:pt>
                <c:pt idx="1302">
                  <c:v>56.35</c:v>
                </c:pt>
                <c:pt idx="1303">
                  <c:v>54.6</c:v>
                </c:pt>
                <c:pt idx="1304">
                  <c:v>54.6</c:v>
                </c:pt>
                <c:pt idx="1305">
                  <c:v>54.05</c:v>
                </c:pt>
                <c:pt idx="1306">
                  <c:v>53.9</c:v>
                </c:pt>
                <c:pt idx="1307">
                  <c:v>52.85</c:v>
                </c:pt>
                <c:pt idx="1308">
                  <c:v>52.55</c:v>
                </c:pt>
                <c:pt idx="1309">
                  <c:v>53</c:v>
                </c:pt>
                <c:pt idx="1310">
                  <c:v>53.25</c:v>
                </c:pt>
                <c:pt idx="1311">
                  <c:v>51.9</c:v>
                </c:pt>
                <c:pt idx="1312">
                  <c:v>51.7</c:v>
                </c:pt>
                <c:pt idx="1313">
                  <c:v>52</c:v>
                </c:pt>
                <c:pt idx="1314">
                  <c:v>52</c:v>
                </c:pt>
                <c:pt idx="1315">
                  <c:v>50.45</c:v>
                </c:pt>
                <c:pt idx="1316">
                  <c:v>50.3</c:v>
                </c:pt>
                <c:pt idx="1317">
                  <c:v>49.9</c:v>
                </c:pt>
                <c:pt idx="1318">
                  <c:v>50.05</c:v>
                </c:pt>
                <c:pt idx="1319">
                  <c:v>49.7</c:v>
                </c:pt>
                <c:pt idx="1320">
                  <c:v>50.7</c:v>
                </c:pt>
                <c:pt idx="1321">
                  <c:v>50.85</c:v>
                </c:pt>
                <c:pt idx="1322">
                  <c:v>52.45</c:v>
                </c:pt>
                <c:pt idx="1323">
                  <c:v>52.6</c:v>
                </c:pt>
                <c:pt idx="1324">
                  <c:v>52.45</c:v>
                </c:pt>
                <c:pt idx="1325">
                  <c:v>51.45</c:v>
                </c:pt>
                <c:pt idx="1326">
                  <c:v>51.95</c:v>
                </c:pt>
                <c:pt idx="1327">
                  <c:v>52.35</c:v>
                </c:pt>
                <c:pt idx="1328">
                  <c:v>51.65</c:v>
                </c:pt>
                <c:pt idx="1329">
                  <c:v>50.95</c:v>
                </c:pt>
                <c:pt idx="1330">
                  <c:v>50.85</c:v>
                </c:pt>
                <c:pt idx="1331">
                  <c:v>50.8</c:v>
                </c:pt>
                <c:pt idx="1332">
                  <c:v>50.8</c:v>
                </c:pt>
                <c:pt idx="1333">
                  <c:v>50.55</c:v>
                </c:pt>
                <c:pt idx="1334">
                  <c:v>51.8</c:v>
                </c:pt>
                <c:pt idx="1335">
                  <c:v>52.7</c:v>
                </c:pt>
                <c:pt idx="1336">
                  <c:v>53.05</c:v>
                </c:pt>
                <c:pt idx="1337">
                  <c:v>52.7</c:v>
                </c:pt>
                <c:pt idx="1338">
                  <c:v>54</c:v>
                </c:pt>
                <c:pt idx="1339">
                  <c:v>54.55</c:v>
                </c:pt>
                <c:pt idx="1340">
                  <c:v>54.1</c:v>
                </c:pt>
                <c:pt idx="1341">
                  <c:v>54.75</c:v>
                </c:pt>
                <c:pt idx="1342">
                  <c:v>55.05</c:v>
                </c:pt>
                <c:pt idx="1343">
                  <c:v>54.8</c:v>
                </c:pt>
                <c:pt idx="1344">
                  <c:v>55.45</c:v>
                </c:pt>
                <c:pt idx="1345">
                  <c:v>58.4</c:v>
                </c:pt>
                <c:pt idx="1346">
                  <c:v>58.05</c:v>
                </c:pt>
                <c:pt idx="1347">
                  <c:v>57.65</c:v>
                </c:pt>
                <c:pt idx="1348">
                  <c:v>59.5</c:v>
                </c:pt>
                <c:pt idx="1349">
                  <c:v>61</c:v>
                </c:pt>
                <c:pt idx="1350">
                  <c:v>60.4</c:v>
                </c:pt>
                <c:pt idx="1351">
                  <c:v>58.9</c:v>
                </c:pt>
                <c:pt idx="1352">
                  <c:v>59.95</c:v>
                </c:pt>
                <c:pt idx="1353">
                  <c:v>60</c:v>
                </c:pt>
                <c:pt idx="1354">
                  <c:v>63.35</c:v>
                </c:pt>
                <c:pt idx="1355">
                  <c:v>62.85</c:v>
                </c:pt>
                <c:pt idx="1356">
                  <c:v>67.099999999999994</c:v>
                </c:pt>
                <c:pt idx="1357">
                  <c:v>70.25</c:v>
                </c:pt>
                <c:pt idx="1358">
                  <c:v>75.3</c:v>
                </c:pt>
                <c:pt idx="1359">
                  <c:v>73.75</c:v>
                </c:pt>
                <c:pt idx="1360">
                  <c:v>67.45</c:v>
                </c:pt>
                <c:pt idx="1361">
                  <c:v>67.95</c:v>
                </c:pt>
                <c:pt idx="1362">
                  <c:v>67.05</c:v>
                </c:pt>
                <c:pt idx="1363">
                  <c:v>64.650000000000006</c:v>
                </c:pt>
                <c:pt idx="1364">
                  <c:v>63.7</c:v>
                </c:pt>
                <c:pt idx="1365">
                  <c:v>68.849999999999994</c:v>
                </c:pt>
                <c:pt idx="1366">
                  <c:v>69.95</c:v>
                </c:pt>
                <c:pt idx="1367">
                  <c:v>72.2</c:v>
                </c:pt>
                <c:pt idx="1368">
                  <c:v>74.55</c:v>
                </c:pt>
                <c:pt idx="1369">
                  <c:v>75.7</c:v>
                </c:pt>
                <c:pt idx="1370">
                  <c:v>70.55</c:v>
                </c:pt>
                <c:pt idx="1371">
                  <c:v>66.8</c:v>
                </c:pt>
                <c:pt idx="1372">
                  <c:v>71.05</c:v>
                </c:pt>
                <c:pt idx="1373">
                  <c:v>70.7</c:v>
                </c:pt>
                <c:pt idx="1374">
                  <c:v>71.95</c:v>
                </c:pt>
                <c:pt idx="1375">
                  <c:v>72.7</c:v>
                </c:pt>
                <c:pt idx="1376">
                  <c:v>75.5</c:v>
                </c:pt>
                <c:pt idx="1377">
                  <c:v>75</c:v>
                </c:pt>
                <c:pt idx="1378">
                  <c:v>74.349999999999994</c:v>
                </c:pt>
                <c:pt idx="1379">
                  <c:v>76.400000000000006</c:v>
                </c:pt>
                <c:pt idx="1380">
                  <c:v>76.25</c:v>
                </c:pt>
                <c:pt idx="1381">
                  <c:v>74</c:v>
                </c:pt>
                <c:pt idx="1382">
                  <c:v>74.55</c:v>
                </c:pt>
                <c:pt idx="1383">
                  <c:v>73.5</c:v>
                </c:pt>
                <c:pt idx="1384">
                  <c:v>70.45</c:v>
                </c:pt>
                <c:pt idx="1385">
                  <c:v>71.5</c:v>
                </c:pt>
                <c:pt idx="1386">
                  <c:v>72.650000000000006</c:v>
                </c:pt>
                <c:pt idx="1387">
                  <c:v>69.599999999999994</c:v>
                </c:pt>
                <c:pt idx="1388">
                  <c:v>69.599999999999994</c:v>
                </c:pt>
                <c:pt idx="1389">
                  <c:v>69.599999999999994</c:v>
                </c:pt>
                <c:pt idx="1390">
                  <c:v>71.400000000000006</c:v>
                </c:pt>
                <c:pt idx="1391">
                  <c:v>72.45</c:v>
                </c:pt>
                <c:pt idx="1392">
                  <c:v>72.3</c:v>
                </c:pt>
                <c:pt idx="1393">
                  <c:v>70.849999999999994</c:v>
                </c:pt>
                <c:pt idx="1394">
                  <c:v>70.849999999999994</c:v>
                </c:pt>
                <c:pt idx="1395">
                  <c:v>67.2</c:v>
                </c:pt>
                <c:pt idx="1396">
                  <c:v>67.400000000000006</c:v>
                </c:pt>
                <c:pt idx="1397">
                  <c:v>69.099999999999994</c:v>
                </c:pt>
                <c:pt idx="1398">
                  <c:v>67.95</c:v>
                </c:pt>
                <c:pt idx="1399">
                  <c:v>69.849999999999994</c:v>
                </c:pt>
                <c:pt idx="1400">
                  <c:v>72.900000000000006</c:v>
                </c:pt>
                <c:pt idx="1401">
                  <c:v>73.7</c:v>
                </c:pt>
                <c:pt idx="1402">
                  <c:v>75.349999999999994</c:v>
                </c:pt>
                <c:pt idx="1403">
                  <c:v>74.349999999999994</c:v>
                </c:pt>
                <c:pt idx="1404">
                  <c:v>78.849999999999994</c:v>
                </c:pt>
                <c:pt idx="1405">
                  <c:v>76.650000000000006</c:v>
                </c:pt>
                <c:pt idx="1406">
                  <c:v>76.849999999999994</c:v>
                </c:pt>
                <c:pt idx="1407">
                  <c:v>76.099999999999994</c:v>
                </c:pt>
                <c:pt idx="1408">
                  <c:v>75.25</c:v>
                </c:pt>
                <c:pt idx="1409">
                  <c:v>75.45</c:v>
                </c:pt>
                <c:pt idx="1410">
                  <c:v>78.099999999999994</c:v>
                </c:pt>
                <c:pt idx="1411">
                  <c:v>78.7</c:v>
                </c:pt>
                <c:pt idx="1412">
                  <c:v>79.95</c:v>
                </c:pt>
                <c:pt idx="1413">
                  <c:v>80.3</c:v>
                </c:pt>
                <c:pt idx="1414">
                  <c:v>80.3</c:v>
                </c:pt>
                <c:pt idx="1415">
                  <c:v>80.25</c:v>
                </c:pt>
                <c:pt idx="1416">
                  <c:v>81</c:v>
                </c:pt>
                <c:pt idx="1417">
                  <c:v>81.650000000000006</c:v>
                </c:pt>
                <c:pt idx="1418">
                  <c:v>76.599999999999994</c:v>
                </c:pt>
                <c:pt idx="1419">
                  <c:v>75.8</c:v>
                </c:pt>
                <c:pt idx="1420">
                  <c:v>78.099999999999994</c:v>
                </c:pt>
                <c:pt idx="1421">
                  <c:v>79.349999999999994</c:v>
                </c:pt>
                <c:pt idx="1422">
                  <c:v>79.099999999999994</c:v>
                </c:pt>
                <c:pt idx="1423">
                  <c:v>83.3</c:v>
                </c:pt>
                <c:pt idx="1424">
                  <c:v>86.1</c:v>
                </c:pt>
                <c:pt idx="1425">
                  <c:v>84.85</c:v>
                </c:pt>
                <c:pt idx="1426">
                  <c:v>84.1</c:v>
                </c:pt>
                <c:pt idx="1427">
                  <c:v>82.75</c:v>
                </c:pt>
                <c:pt idx="1428">
                  <c:v>84.75</c:v>
                </c:pt>
                <c:pt idx="1429">
                  <c:v>86.15</c:v>
                </c:pt>
                <c:pt idx="1430">
                  <c:v>88.15</c:v>
                </c:pt>
                <c:pt idx="1431">
                  <c:v>86.5</c:v>
                </c:pt>
                <c:pt idx="1432">
                  <c:v>84.75</c:v>
                </c:pt>
                <c:pt idx="1433">
                  <c:v>83.85</c:v>
                </c:pt>
                <c:pt idx="1434">
                  <c:v>86.05</c:v>
                </c:pt>
                <c:pt idx="1435">
                  <c:v>83.4</c:v>
                </c:pt>
                <c:pt idx="1436">
                  <c:v>84.4</c:v>
                </c:pt>
                <c:pt idx="1437">
                  <c:v>84.6</c:v>
                </c:pt>
                <c:pt idx="1438">
                  <c:v>82.65</c:v>
                </c:pt>
                <c:pt idx="1439">
                  <c:v>79.849999999999994</c:v>
                </c:pt>
                <c:pt idx="1440">
                  <c:v>79.8</c:v>
                </c:pt>
                <c:pt idx="1441">
                  <c:v>79.599999999999994</c:v>
                </c:pt>
                <c:pt idx="1442">
                  <c:v>79.2</c:v>
                </c:pt>
                <c:pt idx="1443">
                  <c:v>79.2</c:v>
                </c:pt>
                <c:pt idx="1444">
                  <c:v>82.25</c:v>
                </c:pt>
                <c:pt idx="1445">
                  <c:v>82.75</c:v>
                </c:pt>
                <c:pt idx="1446">
                  <c:v>84.1</c:v>
                </c:pt>
                <c:pt idx="1447">
                  <c:v>84.7</c:v>
                </c:pt>
                <c:pt idx="1448">
                  <c:v>83.45</c:v>
                </c:pt>
                <c:pt idx="1449">
                  <c:v>82.65</c:v>
                </c:pt>
                <c:pt idx="1450">
                  <c:v>79.599999999999994</c:v>
                </c:pt>
                <c:pt idx="1451">
                  <c:v>77</c:v>
                </c:pt>
                <c:pt idx="1452">
                  <c:v>78.400000000000006</c:v>
                </c:pt>
                <c:pt idx="1453">
                  <c:v>77.05</c:v>
                </c:pt>
                <c:pt idx="1454">
                  <c:v>73.95</c:v>
                </c:pt>
                <c:pt idx="1455">
                  <c:v>73.7</c:v>
                </c:pt>
                <c:pt idx="1456">
                  <c:v>76.45</c:v>
                </c:pt>
                <c:pt idx="1457">
                  <c:v>75.599999999999994</c:v>
                </c:pt>
                <c:pt idx="1458">
                  <c:v>74.650000000000006</c:v>
                </c:pt>
                <c:pt idx="1459">
                  <c:v>74.25</c:v>
                </c:pt>
                <c:pt idx="1460">
                  <c:v>74.400000000000006</c:v>
                </c:pt>
                <c:pt idx="1461">
                  <c:v>76</c:v>
                </c:pt>
                <c:pt idx="1462">
                  <c:v>74.45</c:v>
                </c:pt>
                <c:pt idx="1463">
                  <c:v>71.75</c:v>
                </c:pt>
                <c:pt idx="1464">
                  <c:v>69.45</c:v>
                </c:pt>
                <c:pt idx="1465">
                  <c:v>69.150000000000006</c:v>
                </c:pt>
                <c:pt idx="1466">
                  <c:v>66.7</c:v>
                </c:pt>
                <c:pt idx="1467">
                  <c:v>65.2</c:v>
                </c:pt>
                <c:pt idx="1468">
                  <c:v>62</c:v>
                </c:pt>
                <c:pt idx="1469">
                  <c:v>59.25</c:v>
                </c:pt>
                <c:pt idx="1470">
                  <c:v>61.35</c:v>
                </c:pt>
                <c:pt idx="1471">
                  <c:v>62.5</c:v>
                </c:pt>
                <c:pt idx="1472">
                  <c:v>65.400000000000006</c:v>
                </c:pt>
                <c:pt idx="1473">
                  <c:v>64.400000000000006</c:v>
                </c:pt>
                <c:pt idx="1474">
                  <c:v>64.349999999999994</c:v>
                </c:pt>
                <c:pt idx="1475">
                  <c:v>64</c:v>
                </c:pt>
                <c:pt idx="1476">
                  <c:v>64.599999999999994</c:v>
                </c:pt>
                <c:pt idx="1477">
                  <c:v>66.5</c:v>
                </c:pt>
                <c:pt idx="1478">
                  <c:v>66.5</c:v>
                </c:pt>
                <c:pt idx="1479">
                  <c:v>67.2</c:v>
                </c:pt>
                <c:pt idx="1480">
                  <c:v>66</c:v>
                </c:pt>
                <c:pt idx="1481">
                  <c:v>61.1</c:v>
                </c:pt>
                <c:pt idx="1482">
                  <c:v>60.05</c:v>
                </c:pt>
                <c:pt idx="1483">
                  <c:v>59.45</c:v>
                </c:pt>
                <c:pt idx="1484">
                  <c:v>59.7</c:v>
                </c:pt>
                <c:pt idx="1485">
                  <c:v>59.7</c:v>
                </c:pt>
                <c:pt idx="1486">
                  <c:v>60.5</c:v>
                </c:pt>
                <c:pt idx="1487">
                  <c:v>59.35</c:v>
                </c:pt>
                <c:pt idx="1488">
                  <c:v>59.45</c:v>
                </c:pt>
                <c:pt idx="1489">
                  <c:v>58.95</c:v>
                </c:pt>
                <c:pt idx="1490">
                  <c:v>61.15</c:v>
                </c:pt>
                <c:pt idx="1491">
                  <c:v>59.65</c:v>
                </c:pt>
                <c:pt idx="1492">
                  <c:v>61.15</c:v>
                </c:pt>
                <c:pt idx="1493">
                  <c:v>62</c:v>
                </c:pt>
                <c:pt idx="1494">
                  <c:v>61.45</c:v>
                </c:pt>
                <c:pt idx="1495">
                  <c:v>58.8</c:v>
                </c:pt>
                <c:pt idx="1496">
                  <c:v>57.7</c:v>
                </c:pt>
                <c:pt idx="1497">
                  <c:v>57.55</c:v>
                </c:pt>
                <c:pt idx="1498">
                  <c:v>57.55</c:v>
                </c:pt>
                <c:pt idx="1499">
                  <c:v>57.3</c:v>
                </c:pt>
                <c:pt idx="1500">
                  <c:v>55.05</c:v>
                </c:pt>
                <c:pt idx="1501">
                  <c:v>54.65</c:v>
                </c:pt>
                <c:pt idx="1502">
                  <c:v>55.1</c:v>
                </c:pt>
                <c:pt idx="1503">
                  <c:v>54.85</c:v>
                </c:pt>
                <c:pt idx="1504">
                  <c:v>54.7</c:v>
                </c:pt>
                <c:pt idx="1505">
                  <c:v>54.55</c:v>
                </c:pt>
                <c:pt idx="1506">
                  <c:v>53.8</c:v>
                </c:pt>
                <c:pt idx="1507">
                  <c:v>53.4</c:v>
                </c:pt>
                <c:pt idx="1508">
                  <c:v>54.6</c:v>
                </c:pt>
                <c:pt idx="1509">
                  <c:v>52.7</c:v>
                </c:pt>
                <c:pt idx="1510">
                  <c:v>53.8</c:v>
                </c:pt>
                <c:pt idx="1511">
                  <c:v>53.75</c:v>
                </c:pt>
                <c:pt idx="1512">
                  <c:v>54.4</c:v>
                </c:pt>
                <c:pt idx="1513">
                  <c:v>55.3</c:v>
                </c:pt>
                <c:pt idx="1514">
                  <c:v>55.25</c:v>
                </c:pt>
                <c:pt idx="1515">
                  <c:v>55.25</c:v>
                </c:pt>
                <c:pt idx="1516">
                  <c:v>55.15</c:v>
                </c:pt>
                <c:pt idx="1517">
                  <c:v>55.7</c:v>
                </c:pt>
                <c:pt idx="1518">
                  <c:v>55.7</c:v>
                </c:pt>
                <c:pt idx="1519">
                  <c:v>58.6</c:v>
                </c:pt>
                <c:pt idx="1520">
                  <c:v>61.1</c:v>
                </c:pt>
                <c:pt idx="1521">
                  <c:v>62</c:v>
                </c:pt>
                <c:pt idx="1522">
                  <c:v>61.9</c:v>
                </c:pt>
                <c:pt idx="1523">
                  <c:v>63.6</c:v>
                </c:pt>
                <c:pt idx="1524">
                  <c:v>61.6</c:v>
                </c:pt>
                <c:pt idx="1525">
                  <c:v>62.35</c:v>
                </c:pt>
                <c:pt idx="1526">
                  <c:v>61.5</c:v>
                </c:pt>
                <c:pt idx="1527">
                  <c:v>62.75</c:v>
                </c:pt>
                <c:pt idx="1528">
                  <c:v>62.6</c:v>
                </c:pt>
                <c:pt idx="1529">
                  <c:v>64.05</c:v>
                </c:pt>
                <c:pt idx="1530">
                  <c:v>63.9</c:v>
                </c:pt>
                <c:pt idx="1531">
                  <c:v>63.85</c:v>
                </c:pt>
                <c:pt idx="1532">
                  <c:v>63.3</c:v>
                </c:pt>
                <c:pt idx="1533">
                  <c:v>64.7</c:v>
                </c:pt>
                <c:pt idx="1534">
                  <c:v>66.400000000000006</c:v>
                </c:pt>
                <c:pt idx="1535">
                  <c:v>67.7</c:v>
                </c:pt>
                <c:pt idx="1536">
                  <c:v>65.349999999999994</c:v>
                </c:pt>
                <c:pt idx="1537">
                  <c:v>65.650000000000006</c:v>
                </c:pt>
                <c:pt idx="1538">
                  <c:v>65.150000000000006</c:v>
                </c:pt>
                <c:pt idx="1539">
                  <c:v>66.75</c:v>
                </c:pt>
                <c:pt idx="1540">
                  <c:v>66.45</c:v>
                </c:pt>
                <c:pt idx="1541">
                  <c:v>67.099999999999994</c:v>
                </c:pt>
                <c:pt idx="1542">
                  <c:v>67.099999999999994</c:v>
                </c:pt>
                <c:pt idx="1543">
                  <c:v>71.099999999999994</c:v>
                </c:pt>
                <c:pt idx="1544">
                  <c:v>71.3</c:v>
                </c:pt>
                <c:pt idx="1545">
                  <c:v>70.8</c:v>
                </c:pt>
                <c:pt idx="1546">
                  <c:v>71.349999999999994</c:v>
                </c:pt>
                <c:pt idx="1547">
                  <c:v>72.25</c:v>
                </c:pt>
                <c:pt idx="1548">
                  <c:v>74.400000000000006</c:v>
                </c:pt>
                <c:pt idx="1549">
                  <c:v>73.05</c:v>
                </c:pt>
                <c:pt idx="1550">
                  <c:v>73.05</c:v>
                </c:pt>
                <c:pt idx="1551">
                  <c:v>73.75</c:v>
                </c:pt>
                <c:pt idx="1552">
                  <c:v>71.05</c:v>
                </c:pt>
                <c:pt idx="1553">
                  <c:v>68.099999999999994</c:v>
                </c:pt>
                <c:pt idx="1554">
                  <c:v>67.7</c:v>
                </c:pt>
                <c:pt idx="1555">
                  <c:v>68.05</c:v>
                </c:pt>
                <c:pt idx="1556">
                  <c:v>71.400000000000006</c:v>
                </c:pt>
                <c:pt idx="1557">
                  <c:v>72.55</c:v>
                </c:pt>
                <c:pt idx="1558">
                  <c:v>74.150000000000006</c:v>
                </c:pt>
                <c:pt idx="1559">
                  <c:v>74.7</c:v>
                </c:pt>
                <c:pt idx="1560">
                  <c:v>72.2</c:v>
                </c:pt>
                <c:pt idx="1561">
                  <c:v>73.150000000000006</c:v>
                </c:pt>
                <c:pt idx="1562">
                  <c:v>73.849999999999994</c:v>
                </c:pt>
                <c:pt idx="1563">
                  <c:v>72.900000000000006</c:v>
                </c:pt>
                <c:pt idx="1564">
                  <c:v>71.5</c:v>
                </c:pt>
                <c:pt idx="1565">
                  <c:v>71.900000000000006</c:v>
                </c:pt>
                <c:pt idx="1566">
                  <c:v>73.55</c:v>
                </c:pt>
                <c:pt idx="1567">
                  <c:v>73.55</c:v>
                </c:pt>
                <c:pt idx="1568">
                  <c:v>74.600000000000009</c:v>
                </c:pt>
                <c:pt idx="1569">
                  <c:v>75.400000000000006</c:v>
                </c:pt>
                <c:pt idx="1570">
                  <c:v>73.75</c:v>
                </c:pt>
                <c:pt idx="1571">
                  <c:v>72.3</c:v>
                </c:pt>
                <c:pt idx="1572">
                  <c:v>71.5</c:v>
                </c:pt>
                <c:pt idx="1573">
                  <c:v>70.400000000000006</c:v>
                </c:pt>
                <c:pt idx="1574">
                  <c:v>71.25</c:v>
                </c:pt>
                <c:pt idx="1575">
                  <c:v>70.55</c:v>
                </c:pt>
                <c:pt idx="1576">
                  <c:v>68.3</c:v>
                </c:pt>
                <c:pt idx="1577">
                  <c:v>66.849999999999994</c:v>
                </c:pt>
                <c:pt idx="1578">
                  <c:v>67.7</c:v>
                </c:pt>
                <c:pt idx="1579">
                  <c:v>64.5</c:v>
                </c:pt>
                <c:pt idx="1580">
                  <c:v>65</c:v>
                </c:pt>
                <c:pt idx="1581">
                  <c:v>60.9</c:v>
                </c:pt>
                <c:pt idx="1582">
                  <c:v>61.6</c:v>
                </c:pt>
                <c:pt idx="1583">
                  <c:v>61.599999999999987</c:v>
                </c:pt>
                <c:pt idx="1584">
                  <c:v>62.3</c:v>
                </c:pt>
                <c:pt idx="1585">
                  <c:v>62.8</c:v>
                </c:pt>
                <c:pt idx="1586">
                  <c:v>60.9</c:v>
                </c:pt>
                <c:pt idx="1587">
                  <c:v>60.75</c:v>
                </c:pt>
                <c:pt idx="1588">
                  <c:v>61</c:v>
                </c:pt>
                <c:pt idx="1589">
                  <c:v>61.5</c:v>
                </c:pt>
                <c:pt idx="1590">
                  <c:v>61.85</c:v>
                </c:pt>
                <c:pt idx="1591">
                  <c:v>62.5</c:v>
                </c:pt>
                <c:pt idx="1592">
                  <c:v>62.45</c:v>
                </c:pt>
                <c:pt idx="1593">
                  <c:v>60.4</c:v>
                </c:pt>
                <c:pt idx="1594">
                  <c:v>57.95</c:v>
                </c:pt>
                <c:pt idx="1595">
                  <c:v>57.45</c:v>
                </c:pt>
                <c:pt idx="1596">
                  <c:v>57.9</c:v>
                </c:pt>
                <c:pt idx="1597">
                  <c:v>60.85</c:v>
                </c:pt>
                <c:pt idx="1598">
                  <c:v>61.85</c:v>
                </c:pt>
                <c:pt idx="1599">
                  <c:v>60.7</c:v>
                </c:pt>
                <c:pt idx="1600">
                  <c:v>60.7</c:v>
                </c:pt>
                <c:pt idx="1601">
                  <c:v>59.85</c:v>
                </c:pt>
                <c:pt idx="1602">
                  <c:v>61.3</c:v>
                </c:pt>
                <c:pt idx="1603">
                  <c:v>61.55</c:v>
                </c:pt>
                <c:pt idx="1604">
                  <c:v>62.2</c:v>
                </c:pt>
                <c:pt idx="1605">
                  <c:v>61.5</c:v>
                </c:pt>
                <c:pt idx="1606">
                  <c:v>61</c:v>
                </c:pt>
                <c:pt idx="1607">
                  <c:v>57.7</c:v>
                </c:pt>
                <c:pt idx="1608">
                  <c:v>57.7</c:v>
                </c:pt>
                <c:pt idx="1609">
                  <c:v>58.3</c:v>
                </c:pt>
                <c:pt idx="1610">
                  <c:v>58.45</c:v>
                </c:pt>
                <c:pt idx="1611">
                  <c:v>59.75</c:v>
                </c:pt>
                <c:pt idx="1612">
                  <c:v>59.9</c:v>
                </c:pt>
                <c:pt idx="1613">
                  <c:v>62.65</c:v>
                </c:pt>
                <c:pt idx="1614">
                  <c:v>62.3</c:v>
                </c:pt>
                <c:pt idx="1615">
                  <c:v>62.35</c:v>
                </c:pt>
                <c:pt idx="1616">
                  <c:v>62.1</c:v>
                </c:pt>
                <c:pt idx="1617">
                  <c:v>62.55</c:v>
                </c:pt>
                <c:pt idx="1618">
                  <c:v>62.75</c:v>
                </c:pt>
                <c:pt idx="1619">
                  <c:v>62.8</c:v>
                </c:pt>
                <c:pt idx="1620">
                  <c:v>61.45</c:v>
                </c:pt>
                <c:pt idx="1621">
                  <c:v>61.85</c:v>
                </c:pt>
                <c:pt idx="1622">
                  <c:v>61.7</c:v>
                </c:pt>
                <c:pt idx="1623">
                  <c:v>63.05</c:v>
                </c:pt>
                <c:pt idx="1624">
                  <c:v>63.9</c:v>
                </c:pt>
                <c:pt idx="1625">
                  <c:v>65.650000000000006</c:v>
                </c:pt>
                <c:pt idx="1626">
                  <c:v>66.349999999999994</c:v>
                </c:pt>
                <c:pt idx="1627">
                  <c:v>67.45</c:v>
                </c:pt>
                <c:pt idx="1628">
                  <c:v>67.2</c:v>
                </c:pt>
                <c:pt idx="1629">
                  <c:v>66.95</c:v>
                </c:pt>
                <c:pt idx="1630">
                  <c:v>67.099999999999994</c:v>
                </c:pt>
                <c:pt idx="1631">
                  <c:v>68.150000000000006</c:v>
                </c:pt>
                <c:pt idx="1632">
                  <c:v>68.75</c:v>
                </c:pt>
                <c:pt idx="1633">
                  <c:v>70.95</c:v>
                </c:pt>
                <c:pt idx="1634">
                  <c:v>69.45</c:v>
                </c:pt>
                <c:pt idx="1635">
                  <c:v>66.849999999999994</c:v>
                </c:pt>
                <c:pt idx="1636">
                  <c:v>65.150000000000006</c:v>
                </c:pt>
                <c:pt idx="1637">
                  <c:v>67</c:v>
                </c:pt>
                <c:pt idx="1638">
                  <c:v>66.900000000000006</c:v>
                </c:pt>
                <c:pt idx="1639">
                  <c:v>66.55</c:v>
                </c:pt>
                <c:pt idx="1640">
                  <c:v>67.3</c:v>
                </c:pt>
                <c:pt idx="1641">
                  <c:v>66.599999999999994</c:v>
                </c:pt>
                <c:pt idx="1642">
                  <c:v>67.8</c:v>
                </c:pt>
                <c:pt idx="1643">
                  <c:v>70.900000000000006</c:v>
                </c:pt>
                <c:pt idx="1644">
                  <c:v>70.45</c:v>
                </c:pt>
                <c:pt idx="1645">
                  <c:v>70.55</c:v>
                </c:pt>
                <c:pt idx="1646">
                  <c:v>70.900000000000006</c:v>
                </c:pt>
                <c:pt idx="1647">
                  <c:v>72</c:v>
                </c:pt>
                <c:pt idx="1648">
                  <c:v>70.05</c:v>
                </c:pt>
                <c:pt idx="1649">
                  <c:v>69.7</c:v>
                </c:pt>
                <c:pt idx="1650">
                  <c:v>70.099999999999994</c:v>
                </c:pt>
                <c:pt idx="1651">
                  <c:v>71.650000000000006</c:v>
                </c:pt>
                <c:pt idx="1652">
                  <c:v>72.05</c:v>
                </c:pt>
                <c:pt idx="1653">
                  <c:v>71.45</c:v>
                </c:pt>
                <c:pt idx="1654">
                  <c:v>72.349999999999994</c:v>
                </c:pt>
                <c:pt idx="1655">
                  <c:v>72.599999999999994</c:v>
                </c:pt>
                <c:pt idx="1656">
                  <c:v>74.55</c:v>
                </c:pt>
                <c:pt idx="1657">
                  <c:v>75.45</c:v>
                </c:pt>
                <c:pt idx="1658">
                  <c:v>75.150000000000006</c:v>
                </c:pt>
                <c:pt idx="1659">
                  <c:v>75.55</c:v>
                </c:pt>
                <c:pt idx="1660">
                  <c:v>74.150000000000006</c:v>
                </c:pt>
                <c:pt idx="1661">
                  <c:v>73.05</c:v>
                </c:pt>
                <c:pt idx="1662">
                  <c:v>72</c:v>
                </c:pt>
                <c:pt idx="1663">
                  <c:v>71.45</c:v>
                </c:pt>
                <c:pt idx="1664">
                  <c:v>71.900000000000006</c:v>
                </c:pt>
                <c:pt idx="1665">
                  <c:v>73.55</c:v>
                </c:pt>
                <c:pt idx="1666">
                  <c:v>73.150000000000006</c:v>
                </c:pt>
                <c:pt idx="1667">
                  <c:v>70.7</c:v>
                </c:pt>
                <c:pt idx="1668">
                  <c:v>71.2</c:v>
                </c:pt>
                <c:pt idx="1669">
                  <c:v>72.5</c:v>
                </c:pt>
                <c:pt idx="1670">
                  <c:v>71.8</c:v>
                </c:pt>
                <c:pt idx="1671">
                  <c:v>71.400000000000006</c:v>
                </c:pt>
                <c:pt idx="1672">
                  <c:v>71.25</c:v>
                </c:pt>
                <c:pt idx="1673">
                  <c:v>70.55</c:v>
                </c:pt>
                <c:pt idx="1674">
                  <c:v>70.95</c:v>
                </c:pt>
                <c:pt idx="1675">
                  <c:v>71.8</c:v>
                </c:pt>
                <c:pt idx="1676">
                  <c:v>73.3</c:v>
                </c:pt>
                <c:pt idx="1677">
                  <c:v>73.3</c:v>
                </c:pt>
                <c:pt idx="1678">
                  <c:v>74.05</c:v>
                </c:pt>
                <c:pt idx="1679">
                  <c:v>74.2</c:v>
                </c:pt>
                <c:pt idx="1680">
                  <c:v>74.2</c:v>
                </c:pt>
                <c:pt idx="1681">
                  <c:v>73.3</c:v>
                </c:pt>
                <c:pt idx="1682">
                  <c:v>74.2</c:v>
                </c:pt>
                <c:pt idx="1683">
                  <c:v>75.25</c:v>
                </c:pt>
                <c:pt idx="1684">
                  <c:v>75.55</c:v>
                </c:pt>
                <c:pt idx="1685">
                  <c:v>75.55</c:v>
                </c:pt>
                <c:pt idx="1686">
                  <c:v>75.650000000000006</c:v>
                </c:pt>
                <c:pt idx="1687">
                  <c:v>76.099999999999994</c:v>
                </c:pt>
                <c:pt idx="1688">
                  <c:v>76.150000000000006</c:v>
                </c:pt>
                <c:pt idx="1689">
                  <c:v>75.599999999999994</c:v>
                </c:pt>
                <c:pt idx="1690">
                  <c:v>76.45</c:v>
                </c:pt>
                <c:pt idx="1691">
                  <c:v>76.95</c:v>
                </c:pt>
                <c:pt idx="1692">
                  <c:v>76.75</c:v>
                </c:pt>
                <c:pt idx="1693">
                  <c:v>76.150000000000006</c:v>
                </c:pt>
                <c:pt idx="1694">
                  <c:v>75.5</c:v>
                </c:pt>
                <c:pt idx="1695">
                  <c:v>74.150000000000006</c:v>
                </c:pt>
                <c:pt idx="1696">
                  <c:v>71.5</c:v>
                </c:pt>
                <c:pt idx="1697">
                  <c:v>71.95</c:v>
                </c:pt>
                <c:pt idx="1698">
                  <c:v>71</c:v>
                </c:pt>
                <c:pt idx="1699">
                  <c:v>69.7</c:v>
                </c:pt>
                <c:pt idx="1700">
                  <c:v>67.45</c:v>
                </c:pt>
                <c:pt idx="1701">
                  <c:v>67.05</c:v>
                </c:pt>
                <c:pt idx="1702">
                  <c:v>67.349999999999994</c:v>
                </c:pt>
                <c:pt idx="1703">
                  <c:v>68.55</c:v>
                </c:pt>
                <c:pt idx="1704">
                  <c:v>68.599999999999994</c:v>
                </c:pt>
                <c:pt idx="1705">
                  <c:v>67</c:v>
                </c:pt>
                <c:pt idx="1706">
                  <c:v>64.55</c:v>
                </c:pt>
                <c:pt idx="1707">
                  <c:v>64.45</c:v>
                </c:pt>
                <c:pt idx="1708">
                  <c:v>64.849999999999994</c:v>
                </c:pt>
                <c:pt idx="1709">
                  <c:v>65.849999999999994</c:v>
                </c:pt>
                <c:pt idx="1710">
                  <c:v>62.15</c:v>
                </c:pt>
                <c:pt idx="1711">
                  <c:v>61.75</c:v>
                </c:pt>
                <c:pt idx="1712">
                  <c:v>62.3</c:v>
                </c:pt>
                <c:pt idx="1713">
                  <c:v>62.2</c:v>
                </c:pt>
                <c:pt idx="1714">
                  <c:v>63.1</c:v>
                </c:pt>
                <c:pt idx="1715">
                  <c:v>64.400000000000006</c:v>
                </c:pt>
                <c:pt idx="1716">
                  <c:v>63.4</c:v>
                </c:pt>
                <c:pt idx="1717">
                  <c:v>61.9</c:v>
                </c:pt>
                <c:pt idx="1718">
                  <c:v>61.8</c:v>
                </c:pt>
                <c:pt idx="1719">
                  <c:v>62.8</c:v>
                </c:pt>
                <c:pt idx="1720">
                  <c:v>62.95</c:v>
                </c:pt>
                <c:pt idx="1721">
                  <c:v>64.25</c:v>
                </c:pt>
                <c:pt idx="1722">
                  <c:v>63.35</c:v>
                </c:pt>
                <c:pt idx="1723">
                  <c:v>63.55</c:v>
                </c:pt>
                <c:pt idx="1724">
                  <c:v>64.599999999999994</c:v>
                </c:pt>
                <c:pt idx="1725">
                  <c:v>63.2</c:v>
                </c:pt>
                <c:pt idx="1726">
                  <c:v>63.9</c:v>
                </c:pt>
                <c:pt idx="1727">
                  <c:v>65.650000000000006</c:v>
                </c:pt>
                <c:pt idx="1728">
                  <c:v>63.9</c:v>
                </c:pt>
                <c:pt idx="1729">
                  <c:v>66.349999999999994</c:v>
                </c:pt>
                <c:pt idx="1730">
                  <c:v>67.55</c:v>
                </c:pt>
                <c:pt idx="1731">
                  <c:v>67.3</c:v>
                </c:pt>
                <c:pt idx="1732">
                  <c:v>66.599999999999994</c:v>
                </c:pt>
                <c:pt idx="1733">
                  <c:v>66.3</c:v>
                </c:pt>
                <c:pt idx="1734">
                  <c:v>65.2</c:v>
                </c:pt>
                <c:pt idx="1735">
                  <c:v>65.5</c:v>
                </c:pt>
                <c:pt idx="1736">
                  <c:v>65.5</c:v>
                </c:pt>
                <c:pt idx="1737">
                  <c:v>66.5</c:v>
                </c:pt>
                <c:pt idx="1738">
                  <c:v>66.650000000000006</c:v>
                </c:pt>
                <c:pt idx="1739">
                  <c:v>66.45</c:v>
                </c:pt>
                <c:pt idx="1740">
                  <c:v>66.2</c:v>
                </c:pt>
                <c:pt idx="1741">
                  <c:v>66.8</c:v>
                </c:pt>
                <c:pt idx="1742">
                  <c:v>65.650000000000006</c:v>
                </c:pt>
                <c:pt idx="1743">
                  <c:v>65.900000000000006</c:v>
                </c:pt>
                <c:pt idx="1744">
                  <c:v>67.3</c:v>
                </c:pt>
                <c:pt idx="1745">
                  <c:v>67.8</c:v>
                </c:pt>
                <c:pt idx="1746">
                  <c:v>67.400000000000006</c:v>
                </c:pt>
                <c:pt idx="1747">
                  <c:v>67.25</c:v>
                </c:pt>
                <c:pt idx="1748">
                  <c:v>67.2</c:v>
                </c:pt>
                <c:pt idx="1749">
                  <c:v>66.55</c:v>
                </c:pt>
                <c:pt idx="1750">
                  <c:v>64.849999999999994</c:v>
                </c:pt>
                <c:pt idx="1751">
                  <c:v>64.05</c:v>
                </c:pt>
                <c:pt idx="1752">
                  <c:v>63.7</c:v>
                </c:pt>
                <c:pt idx="1753">
                  <c:v>64.25</c:v>
                </c:pt>
                <c:pt idx="1754">
                  <c:v>63.8</c:v>
                </c:pt>
                <c:pt idx="1755">
                  <c:v>63.8</c:v>
                </c:pt>
                <c:pt idx="1756">
                  <c:v>63.85</c:v>
                </c:pt>
                <c:pt idx="1757">
                  <c:v>64.45</c:v>
                </c:pt>
                <c:pt idx="1758">
                  <c:v>64.45</c:v>
                </c:pt>
                <c:pt idx="1759">
                  <c:v>63.95</c:v>
                </c:pt>
                <c:pt idx="1760">
                  <c:v>64.75</c:v>
                </c:pt>
                <c:pt idx="1761">
                  <c:v>65.5</c:v>
                </c:pt>
                <c:pt idx="1762">
                  <c:v>65.5</c:v>
                </c:pt>
                <c:pt idx="1763">
                  <c:v>65.099999999999994</c:v>
                </c:pt>
                <c:pt idx="1764">
                  <c:v>65.3</c:v>
                </c:pt>
                <c:pt idx="1765">
                  <c:v>65.95</c:v>
                </c:pt>
                <c:pt idx="1766">
                  <c:v>65.75</c:v>
                </c:pt>
                <c:pt idx="1767">
                  <c:v>66.3</c:v>
                </c:pt>
                <c:pt idx="1768">
                  <c:v>66.3</c:v>
                </c:pt>
                <c:pt idx="1769">
                  <c:v>65.849999999999994</c:v>
                </c:pt>
                <c:pt idx="1770">
                  <c:v>63.95</c:v>
                </c:pt>
                <c:pt idx="1771">
                  <c:v>64.25</c:v>
                </c:pt>
                <c:pt idx="1772">
                  <c:v>63.95</c:v>
                </c:pt>
                <c:pt idx="1773">
                  <c:v>64.150000000000006</c:v>
                </c:pt>
                <c:pt idx="1774">
                  <c:v>64.400000000000006</c:v>
                </c:pt>
                <c:pt idx="1775">
                  <c:v>64.099999999999994</c:v>
                </c:pt>
                <c:pt idx="1776">
                  <c:v>64</c:v>
                </c:pt>
                <c:pt idx="1777">
                  <c:v>64.3</c:v>
                </c:pt>
                <c:pt idx="1778">
                  <c:v>64.650000000000006</c:v>
                </c:pt>
                <c:pt idx="1779">
                  <c:v>64.25</c:v>
                </c:pt>
                <c:pt idx="1780">
                  <c:v>64.099999999999994</c:v>
                </c:pt>
                <c:pt idx="1781">
                  <c:v>63.9</c:v>
                </c:pt>
                <c:pt idx="1782">
                  <c:v>69.2</c:v>
                </c:pt>
                <c:pt idx="1783">
                  <c:v>62.85</c:v>
                </c:pt>
                <c:pt idx="1784">
                  <c:v>63.1</c:v>
                </c:pt>
                <c:pt idx="1785">
                  <c:v>63.25</c:v>
                </c:pt>
                <c:pt idx="1786">
                  <c:v>63.2</c:v>
                </c:pt>
                <c:pt idx="1787">
                  <c:v>63.35</c:v>
                </c:pt>
                <c:pt idx="1788">
                  <c:v>63.4</c:v>
                </c:pt>
                <c:pt idx="1789">
                  <c:v>63.5</c:v>
                </c:pt>
                <c:pt idx="1790">
                  <c:v>63.55</c:v>
                </c:pt>
                <c:pt idx="1791">
                  <c:v>63.75</c:v>
                </c:pt>
                <c:pt idx="1792">
                  <c:v>64.400000000000006</c:v>
                </c:pt>
                <c:pt idx="1793">
                  <c:v>64.2</c:v>
                </c:pt>
                <c:pt idx="1794">
                  <c:v>64.849999999999994</c:v>
                </c:pt>
                <c:pt idx="1795">
                  <c:v>65.349999999999994</c:v>
                </c:pt>
                <c:pt idx="1796">
                  <c:v>66.05</c:v>
                </c:pt>
                <c:pt idx="1797">
                  <c:v>65.8</c:v>
                </c:pt>
                <c:pt idx="1798">
                  <c:v>67.2</c:v>
                </c:pt>
                <c:pt idx="1799">
                  <c:v>67.05</c:v>
                </c:pt>
                <c:pt idx="1800">
                  <c:v>67.599999999999994</c:v>
                </c:pt>
                <c:pt idx="1801">
                  <c:v>66.599999999999994</c:v>
                </c:pt>
                <c:pt idx="1802">
                  <c:v>66.400000000000006</c:v>
                </c:pt>
                <c:pt idx="1803">
                  <c:v>67.55</c:v>
                </c:pt>
                <c:pt idx="1804">
                  <c:v>69.45</c:v>
                </c:pt>
                <c:pt idx="1805">
                  <c:v>70.099999999999994</c:v>
                </c:pt>
                <c:pt idx="1806">
                  <c:v>69.3</c:v>
                </c:pt>
                <c:pt idx="1807">
                  <c:v>69.3</c:v>
                </c:pt>
                <c:pt idx="1808">
                  <c:v>68.8</c:v>
                </c:pt>
                <c:pt idx="1809">
                  <c:v>69</c:v>
                </c:pt>
                <c:pt idx="1810">
                  <c:v>67.8</c:v>
                </c:pt>
                <c:pt idx="1811">
                  <c:v>67.099999999999994</c:v>
                </c:pt>
                <c:pt idx="1812">
                  <c:v>66.650000000000006</c:v>
                </c:pt>
                <c:pt idx="1813">
                  <c:v>67.650000000000006</c:v>
                </c:pt>
                <c:pt idx="1814">
                  <c:v>67.8</c:v>
                </c:pt>
                <c:pt idx="1815">
                  <c:v>66.650000000000006</c:v>
                </c:pt>
                <c:pt idx="1816">
                  <c:v>66.650000000000006</c:v>
                </c:pt>
                <c:pt idx="1817">
                  <c:v>65.8</c:v>
                </c:pt>
                <c:pt idx="1818">
                  <c:v>66</c:v>
                </c:pt>
                <c:pt idx="1819">
                  <c:v>65.5</c:v>
                </c:pt>
                <c:pt idx="1820">
                  <c:v>65.900000000000006</c:v>
                </c:pt>
                <c:pt idx="1821">
                  <c:v>65.55</c:v>
                </c:pt>
                <c:pt idx="1822">
                  <c:v>65.650000000000006</c:v>
                </c:pt>
                <c:pt idx="1823">
                  <c:v>65.7</c:v>
                </c:pt>
                <c:pt idx="1824">
                  <c:v>65.75</c:v>
                </c:pt>
                <c:pt idx="1825">
                  <c:v>66.150000000000006</c:v>
                </c:pt>
                <c:pt idx="1826">
                  <c:v>66.349999999999994</c:v>
                </c:pt>
                <c:pt idx="1827">
                  <c:v>67.650000000000006</c:v>
                </c:pt>
                <c:pt idx="1828">
                  <c:v>67.5</c:v>
                </c:pt>
                <c:pt idx="1829">
                  <c:v>67.599999999999994</c:v>
                </c:pt>
                <c:pt idx="1830">
                  <c:v>67</c:v>
                </c:pt>
                <c:pt idx="1831">
                  <c:v>66.900000000000006</c:v>
                </c:pt>
                <c:pt idx="1832">
                  <c:v>67.95</c:v>
                </c:pt>
                <c:pt idx="1833">
                  <c:v>69.3</c:v>
                </c:pt>
                <c:pt idx="1834">
                  <c:v>68.2</c:v>
                </c:pt>
                <c:pt idx="1835">
                  <c:v>68.400000000000006</c:v>
                </c:pt>
                <c:pt idx="1836">
                  <c:v>68.650000000000006</c:v>
                </c:pt>
                <c:pt idx="1837">
                  <c:v>68.45</c:v>
                </c:pt>
                <c:pt idx="1838">
                  <c:v>68.45</c:v>
                </c:pt>
                <c:pt idx="1839">
                  <c:v>68.5</c:v>
                </c:pt>
                <c:pt idx="1840">
                  <c:v>67.599999999999994</c:v>
                </c:pt>
                <c:pt idx="1841">
                  <c:v>68.099999999999994</c:v>
                </c:pt>
                <c:pt idx="1842">
                  <c:v>67.8</c:v>
                </c:pt>
                <c:pt idx="1843">
                  <c:v>67.400000000000006</c:v>
                </c:pt>
                <c:pt idx="1844">
                  <c:v>67.55</c:v>
                </c:pt>
                <c:pt idx="1845">
                  <c:v>67.7</c:v>
                </c:pt>
                <c:pt idx="1846">
                  <c:v>67.8</c:v>
                </c:pt>
                <c:pt idx="1847">
                  <c:v>67.95</c:v>
                </c:pt>
                <c:pt idx="1848">
                  <c:v>67.900000000000006</c:v>
                </c:pt>
                <c:pt idx="1849">
                  <c:v>67.849999999999994</c:v>
                </c:pt>
                <c:pt idx="1850">
                  <c:v>68.400000000000006</c:v>
                </c:pt>
                <c:pt idx="1851">
                  <c:v>69.25</c:v>
                </c:pt>
                <c:pt idx="1852">
                  <c:v>68.650000000000006</c:v>
                </c:pt>
                <c:pt idx="1853">
                  <c:v>69.150000000000006</c:v>
                </c:pt>
                <c:pt idx="1854">
                  <c:v>68.849999999999994</c:v>
                </c:pt>
                <c:pt idx="1855">
                  <c:v>68.849999999999994</c:v>
                </c:pt>
                <c:pt idx="1856">
                  <c:v>71</c:v>
                </c:pt>
                <c:pt idx="1857">
                  <c:v>70.650000000000006</c:v>
                </c:pt>
                <c:pt idx="1858">
                  <c:v>69.900000000000006</c:v>
                </c:pt>
                <c:pt idx="1859">
                  <c:v>71</c:v>
                </c:pt>
                <c:pt idx="1860">
                  <c:v>70.650000000000006</c:v>
                </c:pt>
                <c:pt idx="1861">
                  <c:v>72</c:v>
                </c:pt>
                <c:pt idx="1862">
                  <c:v>71.95</c:v>
                </c:pt>
                <c:pt idx="1863">
                  <c:v>72.45</c:v>
                </c:pt>
                <c:pt idx="1864">
                  <c:v>72.2</c:v>
                </c:pt>
                <c:pt idx="1865">
                  <c:v>72.099999999999994</c:v>
                </c:pt>
                <c:pt idx="1866">
                  <c:v>71.3</c:v>
                </c:pt>
                <c:pt idx="1867">
                  <c:v>69.150000000000006</c:v>
                </c:pt>
                <c:pt idx="1868">
                  <c:v>68.900000000000006</c:v>
                </c:pt>
                <c:pt idx="1869">
                  <c:v>70</c:v>
                </c:pt>
                <c:pt idx="1870">
                  <c:v>70</c:v>
                </c:pt>
                <c:pt idx="1871">
                  <c:v>69.400000000000006</c:v>
                </c:pt>
                <c:pt idx="1872">
                  <c:v>69.95</c:v>
                </c:pt>
                <c:pt idx="1873">
                  <c:v>69.75</c:v>
                </c:pt>
                <c:pt idx="1874">
                  <c:v>68.5</c:v>
                </c:pt>
                <c:pt idx="1875">
                  <c:v>67.95</c:v>
                </c:pt>
                <c:pt idx="1876">
                  <c:v>67.95</c:v>
                </c:pt>
                <c:pt idx="1877">
                  <c:v>67.650000000000006</c:v>
                </c:pt>
                <c:pt idx="1878">
                  <c:v>68.25</c:v>
                </c:pt>
                <c:pt idx="1879">
                  <c:v>68.75</c:v>
                </c:pt>
                <c:pt idx="1880">
                  <c:v>67.150000000000006</c:v>
                </c:pt>
                <c:pt idx="1881">
                  <c:v>68</c:v>
                </c:pt>
                <c:pt idx="1882">
                  <c:v>66.599999999999994</c:v>
                </c:pt>
                <c:pt idx="1883">
                  <c:v>65.25</c:v>
                </c:pt>
                <c:pt idx="1884">
                  <c:v>61.75</c:v>
                </c:pt>
                <c:pt idx="1885">
                  <c:v>61.65</c:v>
                </c:pt>
                <c:pt idx="1886">
                  <c:v>63</c:v>
                </c:pt>
                <c:pt idx="1887">
                  <c:v>62.4</c:v>
                </c:pt>
                <c:pt idx="1888">
                  <c:v>62.35</c:v>
                </c:pt>
                <c:pt idx="1889">
                  <c:v>63.05</c:v>
                </c:pt>
                <c:pt idx="1890">
                  <c:v>63.9</c:v>
                </c:pt>
                <c:pt idx="1891">
                  <c:v>64.400000000000006</c:v>
                </c:pt>
                <c:pt idx="1892">
                  <c:v>62.25</c:v>
                </c:pt>
                <c:pt idx="1893">
                  <c:v>63.3</c:v>
                </c:pt>
                <c:pt idx="1894">
                  <c:v>63.15</c:v>
                </c:pt>
                <c:pt idx="1895">
                  <c:v>63.15</c:v>
                </c:pt>
                <c:pt idx="1896">
                  <c:v>63.5</c:v>
                </c:pt>
                <c:pt idx="1897">
                  <c:v>64.900000000000006</c:v>
                </c:pt>
                <c:pt idx="1898">
                  <c:v>66.45</c:v>
                </c:pt>
                <c:pt idx="1899">
                  <c:v>67.05</c:v>
                </c:pt>
                <c:pt idx="1900">
                  <c:v>66.3</c:v>
                </c:pt>
                <c:pt idx="1901">
                  <c:v>66.8</c:v>
                </c:pt>
                <c:pt idx="1902">
                  <c:v>68.099999999999994</c:v>
                </c:pt>
                <c:pt idx="1903">
                  <c:v>68.45</c:v>
                </c:pt>
                <c:pt idx="1904">
                  <c:v>67.75</c:v>
                </c:pt>
                <c:pt idx="1905">
                  <c:v>67.95</c:v>
                </c:pt>
                <c:pt idx="1906">
                  <c:v>68.25</c:v>
                </c:pt>
                <c:pt idx="1907">
                  <c:v>67.75</c:v>
                </c:pt>
                <c:pt idx="1908">
                  <c:v>68.650000000000006</c:v>
                </c:pt>
                <c:pt idx="1909">
                  <c:v>69.3</c:v>
                </c:pt>
                <c:pt idx="1910">
                  <c:v>70.400000000000006</c:v>
                </c:pt>
                <c:pt idx="1911">
                  <c:v>70.55</c:v>
                </c:pt>
                <c:pt idx="1912">
                  <c:v>70</c:v>
                </c:pt>
                <c:pt idx="1913">
                  <c:v>69.8</c:v>
                </c:pt>
                <c:pt idx="1914">
                  <c:v>69.95</c:v>
                </c:pt>
                <c:pt idx="1915">
                  <c:v>70.45</c:v>
                </c:pt>
                <c:pt idx="1916">
                  <c:v>70.2</c:v>
                </c:pt>
                <c:pt idx="1917">
                  <c:v>70.599999999999994</c:v>
                </c:pt>
                <c:pt idx="1918">
                  <c:v>70.599999999999994</c:v>
                </c:pt>
                <c:pt idx="1919">
                  <c:v>72.25</c:v>
                </c:pt>
                <c:pt idx="1920">
                  <c:v>72.599999999999994</c:v>
                </c:pt>
                <c:pt idx="1921">
                  <c:v>71.25</c:v>
                </c:pt>
                <c:pt idx="1922">
                  <c:v>71.55</c:v>
                </c:pt>
                <c:pt idx="1923">
                  <c:v>72.349999999999994</c:v>
                </c:pt>
                <c:pt idx="1924">
                  <c:v>72.150000000000006</c:v>
                </c:pt>
                <c:pt idx="1925">
                  <c:v>76.099999999999994</c:v>
                </c:pt>
                <c:pt idx="1926">
                  <c:v>77.05</c:v>
                </c:pt>
                <c:pt idx="1927">
                  <c:v>80.849999999999994</c:v>
                </c:pt>
                <c:pt idx="1928">
                  <c:v>80.45</c:v>
                </c:pt>
                <c:pt idx="1929">
                  <c:v>80.55</c:v>
                </c:pt>
                <c:pt idx="1930">
                  <c:v>80.349999999999994</c:v>
                </c:pt>
                <c:pt idx="1931">
                  <c:v>80.349999999999994</c:v>
                </c:pt>
                <c:pt idx="1932">
                  <c:v>80.349999999999994</c:v>
                </c:pt>
                <c:pt idx="1933">
                  <c:v>84.25</c:v>
                </c:pt>
                <c:pt idx="1934">
                  <c:v>87.7</c:v>
                </c:pt>
                <c:pt idx="1935">
                  <c:v>84</c:v>
                </c:pt>
                <c:pt idx="1936">
                  <c:v>81.05</c:v>
                </c:pt>
                <c:pt idx="1937">
                  <c:v>80.2</c:v>
                </c:pt>
                <c:pt idx="1938">
                  <c:v>81.349999999999994</c:v>
                </c:pt>
                <c:pt idx="1939">
                  <c:v>80.7</c:v>
                </c:pt>
                <c:pt idx="1940">
                  <c:v>82.15</c:v>
                </c:pt>
                <c:pt idx="1941">
                  <c:v>81.849999999999994</c:v>
                </c:pt>
                <c:pt idx="1942">
                  <c:v>80.849999999999994</c:v>
                </c:pt>
                <c:pt idx="1943">
                  <c:v>80.599999999999994</c:v>
                </c:pt>
                <c:pt idx="1944">
                  <c:v>80.95</c:v>
                </c:pt>
                <c:pt idx="1945">
                  <c:v>78.95</c:v>
                </c:pt>
                <c:pt idx="1946">
                  <c:v>78.400000000000006</c:v>
                </c:pt>
                <c:pt idx="1947">
                  <c:v>78.05</c:v>
                </c:pt>
                <c:pt idx="1948">
                  <c:v>79.5</c:v>
                </c:pt>
                <c:pt idx="1949">
                  <c:v>80.600000000000009</c:v>
                </c:pt>
                <c:pt idx="1950">
                  <c:v>79.95</c:v>
                </c:pt>
                <c:pt idx="1951">
                  <c:v>80.95</c:v>
                </c:pt>
                <c:pt idx="1952">
                  <c:v>79.900000000000006</c:v>
                </c:pt>
                <c:pt idx="1953">
                  <c:v>81.099999999999994</c:v>
                </c:pt>
                <c:pt idx="1954">
                  <c:v>79.099999999999994</c:v>
                </c:pt>
                <c:pt idx="1955">
                  <c:v>77.95</c:v>
                </c:pt>
                <c:pt idx="1956">
                  <c:v>79.95</c:v>
                </c:pt>
                <c:pt idx="1957">
                  <c:v>78.900000000000006</c:v>
                </c:pt>
                <c:pt idx="1958">
                  <c:v>81.3</c:v>
                </c:pt>
                <c:pt idx="1959">
                  <c:v>81.05</c:v>
                </c:pt>
                <c:pt idx="1960">
                  <c:v>82.8</c:v>
                </c:pt>
                <c:pt idx="1961">
                  <c:v>82.2</c:v>
                </c:pt>
                <c:pt idx="1962">
                  <c:v>79.650000000000006</c:v>
                </c:pt>
                <c:pt idx="1963">
                  <c:v>79.5</c:v>
                </c:pt>
                <c:pt idx="1964">
                  <c:v>81.95</c:v>
                </c:pt>
                <c:pt idx="1965">
                  <c:v>80.349999999999994</c:v>
                </c:pt>
                <c:pt idx="1966">
                  <c:v>80.900000000000006</c:v>
                </c:pt>
                <c:pt idx="1967">
                  <c:v>80.349999999999994</c:v>
                </c:pt>
                <c:pt idx="1968">
                  <c:v>80.3</c:v>
                </c:pt>
                <c:pt idx="1969">
                  <c:v>83</c:v>
                </c:pt>
                <c:pt idx="1970">
                  <c:v>82.85</c:v>
                </c:pt>
                <c:pt idx="1971">
                  <c:v>84.35</c:v>
                </c:pt>
                <c:pt idx="1972">
                  <c:v>87.3</c:v>
                </c:pt>
                <c:pt idx="1973">
                  <c:v>88.05</c:v>
                </c:pt>
                <c:pt idx="1974">
                  <c:v>87.45</c:v>
                </c:pt>
                <c:pt idx="1975">
                  <c:v>89.3</c:v>
                </c:pt>
                <c:pt idx="1976">
                  <c:v>87.65</c:v>
                </c:pt>
                <c:pt idx="1977">
                  <c:v>87.75</c:v>
                </c:pt>
                <c:pt idx="1978">
                  <c:v>89.05</c:v>
                </c:pt>
                <c:pt idx="1979">
                  <c:v>89.85</c:v>
                </c:pt>
                <c:pt idx="1980">
                  <c:v>89.75</c:v>
                </c:pt>
                <c:pt idx="1981">
                  <c:v>87.75</c:v>
                </c:pt>
                <c:pt idx="1982">
                  <c:v>85.85</c:v>
                </c:pt>
                <c:pt idx="1983">
                  <c:v>85.2</c:v>
                </c:pt>
                <c:pt idx="1984">
                  <c:v>85.2</c:v>
                </c:pt>
                <c:pt idx="1985">
                  <c:v>86.6</c:v>
                </c:pt>
                <c:pt idx="1986">
                  <c:v>87.4</c:v>
                </c:pt>
                <c:pt idx="1987">
                  <c:v>86</c:v>
                </c:pt>
                <c:pt idx="1988">
                  <c:v>86</c:v>
                </c:pt>
                <c:pt idx="1989">
                  <c:v>86.25</c:v>
                </c:pt>
                <c:pt idx="1990">
                  <c:v>87.4</c:v>
                </c:pt>
                <c:pt idx="1991">
                  <c:v>88.9</c:v>
                </c:pt>
                <c:pt idx="1992">
                  <c:v>88.9</c:v>
                </c:pt>
                <c:pt idx="1993">
                  <c:v>87.2</c:v>
                </c:pt>
                <c:pt idx="1994">
                  <c:v>87.7</c:v>
                </c:pt>
                <c:pt idx="1995">
                  <c:v>86.5</c:v>
                </c:pt>
                <c:pt idx="1996">
                  <c:v>87.95</c:v>
                </c:pt>
                <c:pt idx="1997">
                  <c:v>87.4</c:v>
                </c:pt>
                <c:pt idx="1998">
                  <c:v>87.3</c:v>
                </c:pt>
                <c:pt idx="1999">
                  <c:v>88.15</c:v>
                </c:pt>
                <c:pt idx="2000">
                  <c:v>87.4</c:v>
                </c:pt>
                <c:pt idx="2001">
                  <c:v>86.25</c:v>
                </c:pt>
                <c:pt idx="2002">
                  <c:v>87.45</c:v>
                </c:pt>
                <c:pt idx="2003">
                  <c:v>90.25</c:v>
                </c:pt>
                <c:pt idx="2004">
                  <c:v>92.75</c:v>
                </c:pt>
                <c:pt idx="2005">
                  <c:v>92.75</c:v>
                </c:pt>
                <c:pt idx="2006">
                  <c:v>93.75</c:v>
                </c:pt>
                <c:pt idx="2007">
                  <c:v>96</c:v>
                </c:pt>
                <c:pt idx="2008">
                  <c:v>95.3</c:v>
                </c:pt>
                <c:pt idx="2009">
                  <c:v>96.3</c:v>
                </c:pt>
                <c:pt idx="2010">
                  <c:v>100.5</c:v>
                </c:pt>
                <c:pt idx="2011">
                  <c:v>99.15</c:v>
                </c:pt>
                <c:pt idx="2012">
                  <c:v>97.6</c:v>
                </c:pt>
                <c:pt idx="2013">
                  <c:v>95.45</c:v>
                </c:pt>
                <c:pt idx="2014">
                  <c:v>94.25</c:v>
                </c:pt>
                <c:pt idx="2015">
                  <c:v>91</c:v>
                </c:pt>
                <c:pt idx="2016">
                  <c:v>92.2</c:v>
                </c:pt>
                <c:pt idx="2017">
                  <c:v>92.2</c:v>
                </c:pt>
                <c:pt idx="2018">
                  <c:v>91.4</c:v>
                </c:pt>
                <c:pt idx="2019">
                  <c:v>91.35</c:v>
                </c:pt>
                <c:pt idx="2020">
                  <c:v>93</c:v>
                </c:pt>
                <c:pt idx="2021">
                  <c:v>98</c:v>
                </c:pt>
                <c:pt idx="2022">
                  <c:v>97.65</c:v>
                </c:pt>
                <c:pt idx="2023">
                  <c:v>100.3</c:v>
                </c:pt>
                <c:pt idx="2024">
                  <c:v>99.4</c:v>
                </c:pt>
                <c:pt idx="2025">
                  <c:v>97.45</c:v>
                </c:pt>
                <c:pt idx="2026">
                  <c:v>100.6</c:v>
                </c:pt>
                <c:pt idx="2027">
                  <c:v>102.35</c:v>
                </c:pt>
                <c:pt idx="2028">
                  <c:v>104.6</c:v>
                </c:pt>
                <c:pt idx="2029">
                  <c:v>103.5</c:v>
                </c:pt>
                <c:pt idx="2030">
                  <c:v>103.25</c:v>
                </c:pt>
                <c:pt idx="2031">
                  <c:v>101</c:v>
                </c:pt>
                <c:pt idx="2032">
                  <c:v>101.55</c:v>
                </c:pt>
                <c:pt idx="2033">
                  <c:v>102.7</c:v>
                </c:pt>
                <c:pt idx="2034">
                  <c:v>104.25</c:v>
                </c:pt>
                <c:pt idx="2035">
                  <c:v>105.55</c:v>
                </c:pt>
                <c:pt idx="2036">
                  <c:v>107.8</c:v>
                </c:pt>
                <c:pt idx="2037">
                  <c:v>109.15</c:v>
                </c:pt>
                <c:pt idx="2038">
                  <c:v>106</c:v>
                </c:pt>
                <c:pt idx="2039">
                  <c:v>100.15</c:v>
                </c:pt>
                <c:pt idx="2040">
                  <c:v>103.8</c:v>
                </c:pt>
                <c:pt idx="2041">
                  <c:v>107.5</c:v>
                </c:pt>
                <c:pt idx="2042">
                  <c:v>106.6</c:v>
                </c:pt>
                <c:pt idx="2043">
                  <c:v>105.05</c:v>
                </c:pt>
                <c:pt idx="2044">
                  <c:v>105.3</c:v>
                </c:pt>
                <c:pt idx="2045">
                  <c:v>107.25</c:v>
                </c:pt>
                <c:pt idx="2046">
                  <c:v>107.35</c:v>
                </c:pt>
                <c:pt idx="2047">
                  <c:v>106.75</c:v>
                </c:pt>
                <c:pt idx="2048">
                  <c:v>105.65</c:v>
                </c:pt>
                <c:pt idx="2049">
                  <c:v>107.7</c:v>
                </c:pt>
                <c:pt idx="2050">
                  <c:v>105.35</c:v>
                </c:pt>
                <c:pt idx="2051">
                  <c:v>104.65</c:v>
                </c:pt>
                <c:pt idx="2052">
                  <c:v>102.75</c:v>
                </c:pt>
                <c:pt idx="2053">
                  <c:v>104.3</c:v>
                </c:pt>
                <c:pt idx="2054">
                  <c:v>106</c:v>
                </c:pt>
                <c:pt idx="2055">
                  <c:v>104.9</c:v>
                </c:pt>
                <c:pt idx="2056">
                  <c:v>107.4</c:v>
                </c:pt>
                <c:pt idx="2057">
                  <c:v>107.2</c:v>
                </c:pt>
                <c:pt idx="2058">
                  <c:v>100.35</c:v>
                </c:pt>
                <c:pt idx="2059">
                  <c:v>96.85</c:v>
                </c:pt>
                <c:pt idx="2060">
                  <c:v>90.2</c:v>
                </c:pt>
                <c:pt idx="2061">
                  <c:v>87.85</c:v>
                </c:pt>
                <c:pt idx="2062">
                  <c:v>84.8</c:v>
                </c:pt>
                <c:pt idx="2063">
                  <c:v>85.35</c:v>
                </c:pt>
                <c:pt idx="2064">
                  <c:v>85.35</c:v>
                </c:pt>
                <c:pt idx="2065">
                  <c:v>85.35</c:v>
                </c:pt>
                <c:pt idx="2066">
                  <c:v>81.95</c:v>
                </c:pt>
                <c:pt idx="2067">
                  <c:v>83.6</c:v>
                </c:pt>
                <c:pt idx="2068">
                  <c:v>81.75</c:v>
                </c:pt>
                <c:pt idx="2069">
                  <c:v>82.45</c:v>
                </c:pt>
                <c:pt idx="2070">
                  <c:v>81.599999999999994</c:v>
                </c:pt>
                <c:pt idx="2071">
                  <c:v>81.55</c:v>
                </c:pt>
                <c:pt idx="2072">
                  <c:v>76.45</c:v>
                </c:pt>
                <c:pt idx="2073">
                  <c:v>78.599999999999994</c:v>
                </c:pt>
                <c:pt idx="2074">
                  <c:v>82.25</c:v>
                </c:pt>
                <c:pt idx="2075">
                  <c:v>78.7</c:v>
                </c:pt>
                <c:pt idx="2076">
                  <c:v>76.45</c:v>
                </c:pt>
                <c:pt idx="2077">
                  <c:v>76.599999999999994</c:v>
                </c:pt>
                <c:pt idx="2078">
                  <c:v>75.900000000000006</c:v>
                </c:pt>
                <c:pt idx="2079">
                  <c:v>79.2</c:v>
                </c:pt>
                <c:pt idx="2080">
                  <c:v>82.35</c:v>
                </c:pt>
                <c:pt idx="2081">
                  <c:v>80.8</c:v>
                </c:pt>
                <c:pt idx="2082">
                  <c:v>83.05</c:v>
                </c:pt>
                <c:pt idx="2083">
                  <c:v>82.05</c:v>
                </c:pt>
                <c:pt idx="2084">
                  <c:v>80.599999999999994</c:v>
                </c:pt>
                <c:pt idx="2085">
                  <c:v>84.3</c:v>
                </c:pt>
                <c:pt idx="2086">
                  <c:v>84.1</c:v>
                </c:pt>
                <c:pt idx="2087">
                  <c:v>85.55</c:v>
                </c:pt>
                <c:pt idx="2088">
                  <c:v>88.95</c:v>
                </c:pt>
                <c:pt idx="2089">
                  <c:v>89.75</c:v>
                </c:pt>
                <c:pt idx="2090">
                  <c:v>88.35</c:v>
                </c:pt>
                <c:pt idx="2091">
                  <c:v>86.85</c:v>
                </c:pt>
                <c:pt idx="2092">
                  <c:v>86.15</c:v>
                </c:pt>
                <c:pt idx="2093">
                  <c:v>82.85</c:v>
                </c:pt>
                <c:pt idx="2094">
                  <c:v>82.45</c:v>
                </c:pt>
                <c:pt idx="2095">
                  <c:v>83.95</c:v>
                </c:pt>
                <c:pt idx="2096">
                  <c:v>81.25</c:v>
                </c:pt>
                <c:pt idx="2097">
                  <c:v>81</c:v>
                </c:pt>
                <c:pt idx="2098">
                  <c:v>82.65</c:v>
                </c:pt>
                <c:pt idx="2099">
                  <c:v>83.25</c:v>
                </c:pt>
                <c:pt idx="2100">
                  <c:v>85.6</c:v>
                </c:pt>
                <c:pt idx="2101">
                  <c:v>83.7</c:v>
                </c:pt>
                <c:pt idx="2102">
                  <c:v>83.8</c:v>
                </c:pt>
                <c:pt idx="2103">
                  <c:v>83.75</c:v>
                </c:pt>
                <c:pt idx="2104">
                  <c:v>83.65</c:v>
                </c:pt>
                <c:pt idx="2105">
                  <c:v>83.6</c:v>
                </c:pt>
                <c:pt idx="2106">
                  <c:v>84.15</c:v>
                </c:pt>
                <c:pt idx="2107">
                  <c:v>80.849999999999994</c:v>
                </c:pt>
                <c:pt idx="2108">
                  <c:v>83.1</c:v>
                </c:pt>
                <c:pt idx="2109">
                  <c:v>83</c:v>
                </c:pt>
                <c:pt idx="2110">
                  <c:v>80.900000000000006</c:v>
                </c:pt>
                <c:pt idx="2111">
                  <c:v>81.8</c:v>
                </c:pt>
                <c:pt idx="2112">
                  <c:v>77.95</c:v>
                </c:pt>
                <c:pt idx="2113">
                  <c:v>77.900000000000006</c:v>
                </c:pt>
                <c:pt idx="2114">
                  <c:v>77.900000000000006</c:v>
                </c:pt>
                <c:pt idx="2115">
                  <c:v>77.650000000000006</c:v>
                </c:pt>
                <c:pt idx="2116">
                  <c:v>78.55</c:v>
                </c:pt>
                <c:pt idx="2117">
                  <c:v>78.900000000000006</c:v>
                </c:pt>
                <c:pt idx="2118">
                  <c:v>79.5</c:v>
                </c:pt>
                <c:pt idx="2119">
                  <c:v>80.349999999999994</c:v>
                </c:pt>
                <c:pt idx="2120">
                  <c:v>80.349999999999994</c:v>
                </c:pt>
                <c:pt idx="2121">
                  <c:v>79</c:v>
                </c:pt>
                <c:pt idx="2122">
                  <c:v>78.900000000000006</c:v>
                </c:pt>
                <c:pt idx="2123">
                  <c:v>78.25</c:v>
                </c:pt>
                <c:pt idx="2124">
                  <c:v>77.849999999999994</c:v>
                </c:pt>
                <c:pt idx="2125">
                  <c:v>76.650000000000006</c:v>
                </c:pt>
                <c:pt idx="2126">
                  <c:v>77</c:v>
                </c:pt>
                <c:pt idx="2127">
                  <c:v>77.650000000000006</c:v>
                </c:pt>
                <c:pt idx="2128">
                  <c:v>76.849999999999994</c:v>
                </c:pt>
                <c:pt idx="2129">
                  <c:v>74.75</c:v>
                </c:pt>
                <c:pt idx="2130">
                  <c:v>73.900000000000006</c:v>
                </c:pt>
                <c:pt idx="2131">
                  <c:v>76.099999999999994</c:v>
                </c:pt>
                <c:pt idx="2132">
                  <c:v>76.3</c:v>
                </c:pt>
                <c:pt idx="2133">
                  <c:v>78.5</c:v>
                </c:pt>
                <c:pt idx="2134">
                  <c:v>79.599999999999994</c:v>
                </c:pt>
                <c:pt idx="2135">
                  <c:v>79.8</c:v>
                </c:pt>
                <c:pt idx="2136">
                  <c:v>80.7</c:v>
                </c:pt>
                <c:pt idx="2137">
                  <c:v>81.150000000000006</c:v>
                </c:pt>
                <c:pt idx="2138">
                  <c:v>81.599999999999994</c:v>
                </c:pt>
                <c:pt idx="2139">
                  <c:v>82.8</c:v>
                </c:pt>
                <c:pt idx="2140">
                  <c:v>85.45</c:v>
                </c:pt>
                <c:pt idx="2141">
                  <c:v>83.9</c:v>
                </c:pt>
                <c:pt idx="2142">
                  <c:v>82.45</c:v>
                </c:pt>
                <c:pt idx="2143">
                  <c:v>83.5</c:v>
                </c:pt>
                <c:pt idx="2144">
                  <c:v>83.15</c:v>
                </c:pt>
                <c:pt idx="2145">
                  <c:v>83.5</c:v>
                </c:pt>
                <c:pt idx="2146">
                  <c:v>83.1</c:v>
                </c:pt>
                <c:pt idx="2147">
                  <c:v>84.2</c:v>
                </c:pt>
                <c:pt idx="2148">
                  <c:v>84.3</c:v>
                </c:pt>
                <c:pt idx="2149">
                  <c:v>84.85</c:v>
                </c:pt>
                <c:pt idx="2150">
                  <c:v>89.55</c:v>
                </c:pt>
                <c:pt idx="2151">
                  <c:v>88.45</c:v>
                </c:pt>
                <c:pt idx="2152">
                  <c:v>89.8</c:v>
                </c:pt>
                <c:pt idx="2153">
                  <c:v>89.6</c:v>
                </c:pt>
                <c:pt idx="2154">
                  <c:v>90.05</c:v>
                </c:pt>
                <c:pt idx="2155">
                  <c:v>89.85</c:v>
                </c:pt>
                <c:pt idx="2156">
                  <c:v>89.3</c:v>
                </c:pt>
                <c:pt idx="2157">
                  <c:v>88.75</c:v>
                </c:pt>
                <c:pt idx="2158">
                  <c:v>89.55</c:v>
                </c:pt>
                <c:pt idx="2159">
                  <c:v>87.8</c:v>
                </c:pt>
                <c:pt idx="2160">
                  <c:v>88.15</c:v>
                </c:pt>
                <c:pt idx="2161">
                  <c:v>88.1</c:v>
                </c:pt>
                <c:pt idx="2162">
                  <c:v>87.45</c:v>
                </c:pt>
                <c:pt idx="2163">
                  <c:v>88.55</c:v>
                </c:pt>
                <c:pt idx="2164">
                  <c:v>88.4</c:v>
                </c:pt>
                <c:pt idx="2165">
                  <c:v>89.45</c:v>
                </c:pt>
                <c:pt idx="2166">
                  <c:v>89.45</c:v>
                </c:pt>
                <c:pt idx="2167">
                  <c:v>90</c:v>
                </c:pt>
                <c:pt idx="2168">
                  <c:v>90.35</c:v>
                </c:pt>
                <c:pt idx="2169">
                  <c:v>90.15</c:v>
                </c:pt>
                <c:pt idx="2170">
                  <c:v>91.4</c:v>
                </c:pt>
                <c:pt idx="2171">
                  <c:v>89.8</c:v>
                </c:pt>
                <c:pt idx="2172">
                  <c:v>89.45</c:v>
                </c:pt>
                <c:pt idx="2173">
                  <c:v>90.3</c:v>
                </c:pt>
                <c:pt idx="2174">
                  <c:v>91.85</c:v>
                </c:pt>
                <c:pt idx="2175">
                  <c:v>91.45</c:v>
                </c:pt>
                <c:pt idx="2176">
                  <c:v>91.25</c:v>
                </c:pt>
                <c:pt idx="2177">
                  <c:v>91.9</c:v>
                </c:pt>
                <c:pt idx="2178">
                  <c:v>91.95</c:v>
                </c:pt>
                <c:pt idx="2179">
                  <c:v>91.8</c:v>
                </c:pt>
                <c:pt idx="2180">
                  <c:v>91.65</c:v>
                </c:pt>
                <c:pt idx="2181">
                  <c:v>88.6</c:v>
                </c:pt>
                <c:pt idx="2182">
                  <c:v>88.85</c:v>
                </c:pt>
                <c:pt idx="2183">
                  <c:v>88.85</c:v>
                </c:pt>
                <c:pt idx="2184">
                  <c:v>81.55</c:v>
                </c:pt>
                <c:pt idx="2185">
                  <c:v>82.9</c:v>
                </c:pt>
                <c:pt idx="2186">
                  <c:v>80.5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B-4897-948A-D10EE9D4E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81696"/>
        <c:axId val="55680064"/>
      </c:lineChart>
      <c:dateAx>
        <c:axId val="55681696"/>
        <c:scaling>
          <c:orientation val="minMax"/>
          <c:min val="41635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556800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55680064"/>
        <c:scaling>
          <c:orientation val="minMax"/>
          <c:max val="170"/>
          <c:min val="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#,##0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5568169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0501399919161681"/>
          <c:y val="0.9075227731716965"/>
          <c:w val="0.38997200161676648"/>
          <c:h val="9.2477226828303463E-2"/>
        </c:manualLayout>
      </c:layout>
      <c:overlay val="0"/>
      <c:spPr>
        <a:solidFill>
          <a:srgbClr val="4F81BD"/>
        </a:solidFill>
        <a:ln>
          <a:prstDash val="solid"/>
        </a:ln>
      </c:spPr>
      <c:txPr>
        <a:bodyPr/>
        <a:lstStyle/>
        <a:p>
          <a:pPr>
            <a:defRPr sz="900">
              <a:latin typeface="Arial Narrow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651189821188946E-2"/>
          <c:y val="5.1570294822482807E-2"/>
          <c:w val="0.89390137493200317"/>
          <c:h val="0.68640902631146061"/>
        </c:manualLayout>
      </c:layout>
      <c:lineChart>
        <c:grouping val="standard"/>
        <c:varyColors val="0"/>
        <c:ser>
          <c:idx val="0"/>
          <c:order val="0"/>
          <c:tx>
            <c:strRef>
              <c:f>Swaps!$N$1</c:f>
              <c:strCache>
                <c:ptCount val="1"/>
                <c:pt idx="0">
                  <c:v>Spot iron ore</c:v>
                </c:pt>
              </c:strCache>
            </c:strRef>
          </c:tx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Swaps!$A$2:$A$2189</c:f>
              <c:numCache>
                <c:formatCode>[$-409]d\-mmm\-yy;@</c:formatCode>
                <c:ptCount val="218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40560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40595</c:v>
                </c:pt>
                <c:pt idx="36">
                  <c:v>40596</c:v>
                </c:pt>
                <c:pt idx="37">
                  <c:v>40597</c:v>
                </c:pt>
                <c:pt idx="38">
                  <c:v>40598</c:v>
                </c:pt>
                <c:pt idx="39">
                  <c:v>40599</c:v>
                </c:pt>
                <c:pt idx="40">
                  <c:v>40602</c:v>
                </c:pt>
                <c:pt idx="41">
                  <c:v>40603</c:v>
                </c:pt>
                <c:pt idx="42">
                  <c:v>40604</c:v>
                </c:pt>
                <c:pt idx="43">
                  <c:v>40605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40669</c:v>
                </c:pt>
                <c:pt idx="85">
                  <c:v>40672</c:v>
                </c:pt>
                <c:pt idx="86">
                  <c:v>40673</c:v>
                </c:pt>
                <c:pt idx="87">
                  <c:v>40674</c:v>
                </c:pt>
                <c:pt idx="88">
                  <c:v>40675</c:v>
                </c:pt>
                <c:pt idx="89">
                  <c:v>40676</c:v>
                </c:pt>
                <c:pt idx="90">
                  <c:v>40679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40686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40693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40700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40707</c:v>
                </c:pt>
                <c:pt idx="111">
                  <c:v>40708</c:v>
                </c:pt>
                <c:pt idx="112">
                  <c:v>40709</c:v>
                </c:pt>
                <c:pt idx="113">
                  <c:v>40710</c:v>
                </c:pt>
                <c:pt idx="114">
                  <c:v>40711</c:v>
                </c:pt>
                <c:pt idx="115">
                  <c:v>40714</c:v>
                </c:pt>
                <c:pt idx="116">
                  <c:v>40715</c:v>
                </c:pt>
                <c:pt idx="117">
                  <c:v>40716</c:v>
                </c:pt>
                <c:pt idx="118">
                  <c:v>40717</c:v>
                </c:pt>
                <c:pt idx="119">
                  <c:v>40718</c:v>
                </c:pt>
                <c:pt idx="120">
                  <c:v>40721</c:v>
                </c:pt>
                <c:pt idx="121">
                  <c:v>40722</c:v>
                </c:pt>
                <c:pt idx="122">
                  <c:v>40723</c:v>
                </c:pt>
                <c:pt idx="123">
                  <c:v>40724</c:v>
                </c:pt>
                <c:pt idx="124">
                  <c:v>40725</c:v>
                </c:pt>
                <c:pt idx="125">
                  <c:v>40728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40765</c:v>
                </c:pt>
                <c:pt idx="152">
                  <c:v>40766</c:v>
                </c:pt>
                <c:pt idx="153">
                  <c:v>40767</c:v>
                </c:pt>
                <c:pt idx="154">
                  <c:v>40770</c:v>
                </c:pt>
                <c:pt idx="155">
                  <c:v>40771</c:v>
                </c:pt>
                <c:pt idx="156">
                  <c:v>40772</c:v>
                </c:pt>
                <c:pt idx="157">
                  <c:v>40773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40793</c:v>
                </c:pt>
                <c:pt idx="169">
                  <c:v>40795</c:v>
                </c:pt>
                <c:pt idx="170">
                  <c:v>40798</c:v>
                </c:pt>
                <c:pt idx="171">
                  <c:v>40799</c:v>
                </c:pt>
                <c:pt idx="172">
                  <c:v>40800</c:v>
                </c:pt>
                <c:pt idx="173">
                  <c:v>40801</c:v>
                </c:pt>
                <c:pt idx="174">
                  <c:v>40802</c:v>
                </c:pt>
                <c:pt idx="175">
                  <c:v>40805</c:v>
                </c:pt>
                <c:pt idx="176">
                  <c:v>40806</c:v>
                </c:pt>
                <c:pt idx="177">
                  <c:v>40807</c:v>
                </c:pt>
                <c:pt idx="178">
                  <c:v>40808</c:v>
                </c:pt>
                <c:pt idx="179">
                  <c:v>40809</c:v>
                </c:pt>
                <c:pt idx="180">
                  <c:v>40812</c:v>
                </c:pt>
                <c:pt idx="181">
                  <c:v>40813</c:v>
                </c:pt>
                <c:pt idx="182">
                  <c:v>40814</c:v>
                </c:pt>
                <c:pt idx="183">
                  <c:v>40815</c:v>
                </c:pt>
                <c:pt idx="184">
                  <c:v>40816</c:v>
                </c:pt>
                <c:pt idx="185">
                  <c:v>40819</c:v>
                </c:pt>
                <c:pt idx="186">
                  <c:v>40820</c:v>
                </c:pt>
                <c:pt idx="187">
                  <c:v>40821</c:v>
                </c:pt>
                <c:pt idx="188">
                  <c:v>40822</c:v>
                </c:pt>
                <c:pt idx="189">
                  <c:v>40823</c:v>
                </c:pt>
                <c:pt idx="190">
                  <c:v>40826</c:v>
                </c:pt>
                <c:pt idx="191">
                  <c:v>40827</c:v>
                </c:pt>
                <c:pt idx="192">
                  <c:v>40828</c:v>
                </c:pt>
                <c:pt idx="193">
                  <c:v>40829</c:v>
                </c:pt>
                <c:pt idx="194">
                  <c:v>40830</c:v>
                </c:pt>
                <c:pt idx="195">
                  <c:v>40833</c:v>
                </c:pt>
                <c:pt idx="196">
                  <c:v>40834</c:v>
                </c:pt>
                <c:pt idx="197">
                  <c:v>40835</c:v>
                </c:pt>
                <c:pt idx="198">
                  <c:v>40836</c:v>
                </c:pt>
                <c:pt idx="199">
                  <c:v>40837</c:v>
                </c:pt>
                <c:pt idx="200">
                  <c:v>40840</c:v>
                </c:pt>
                <c:pt idx="201">
                  <c:v>40841</c:v>
                </c:pt>
                <c:pt idx="202">
                  <c:v>40843</c:v>
                </c:pt>
                <c:pt idx="203">
                  <c:v>40844</c:v>
                </c:pt>
                <c:pt idx="204">
                  <c:v>40847</c:v>
                </c:pt>
                <c:pt idx="205">
                  <c:v>40848</c:v>
                </c:pt>
                <c:pt idx="206">
                  <c:v>40849</c:v>
                </c:pt>
                <c:pt idx="207">
                  <c:v>40850</c:v>
                </c:pt>
                <c:pt idx="208">
                  <c:v>40851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40861</c:v>
                </c:pt>
                <c:pt idx="214">
                  <c:v>40863</c:v>
                </c:pt>
                <c:pt idx="215">
                  <c:v>40864</c:v>
                </c:pt>
                <c:pt idx="216">
                  <c:v>40865</c:v>
                </c:pt>
                <c:pt idx="217">
                  <c:v>40868</c:v>
                </c:pt>
                <c:pt idx="218">
                  <c:v>40869</c:v>
                </c:pt>
                <c:pt idx="219">
                  <c:v>40870</c:v>
                </c:pt>
                <c:pt idx="220">
                  <c:v>40875</c:v>
                </c:pt>
                <c:pt idx="221">
                  <c:v>40876</c:v>
                </c:pt>
                <c:pt idx="222">
                  <c:v>40877</c:v>
                </c:pt>
                <c:pt idx="223">
                  <c:v>40878</c:v>
                </c:pt>
                <c:pt idx="224">
                  <c:v>40879</c:v>
                </c:pt>
                <c:pt idx="225">
                  <c:v>40882</c:v>
                </c:pt>
                <c:pt idx="226">
                  <c:v>40883</c:v>
                </c:pt>
                <c:pt idx="227">
                  <c:v>40884</c:v>
                </c:pt>
                <c:pt idx="228">
                  <c:v>40885</c:v>
                </c:pt>
                <c:pt idx="229">
                  <c:v>40886</c:v>
                </c:pt>
                <c:pt idx="230">
                  <c:v>40889</c:v>
                </c:pt>
                <c:pt idx="231">
                  <c:v>40890</c:v>
                </c:pt>
                <c:pt idx="232">
                  <c:v>40891</c:v>
                </c:pt>
                <c:pt idx="233">
                  <c:v>40892</c:v>
                </c:pt>
                <c:pt idx="234">
                  <c:v>40893</c:v>
                </c:pt>
                <c:pt idx="235">
                  <c:v>40896</c:v>
                </c:pt>
                <c:pt idx="236">
                  <c:v>40897</c:v>
                </c:pt>
                <c:pt idx="237">
                  <c:v>40898</c:v>
                </c:pt>
                <c:pt idx="238">
                  <c:v>40899</c:v>
                </c:pt>
                <c:pt idx="239">
                  <c:v>40900</c:v>
                </c:pt>
                <c:pt idx="240">
                  <c:v>40907</c:v>
                </c:pt>
                <c:pt idx="241">
                  <c:v>40911</c:v>
                </c:pt>
                <c:pt idx="242">
                  <c:v>40912</c:v>
                </c:pt>
                <c:pt idx="243">
                  <c:v>40913</c:v>
                </c:pt>
                <c:pt idx="244">
                  <c:v>40914</c:v>
                </c:pt>
                <c:pt idx="245">
                  <c:v>40917</c:v>
                </c:pt>
                <c:pt idx="246">
                  <c:v>40918</c:v>
                </c:pt>
                <c:pt idx="247">
                  <c:v>40919</c:v>
                </c:pt>
                <c:pt idx="248">
                  <c:v>40920</c:v>
                </c:pt>
                <c:pt idx="249">
                  <c:v>40921</c:v>
                </c:pt>
                <c:pt idx="250">
                  <c:v>40925</c:v>
                </c:pt>
                <c:pt idx="251">
                  <c:v>40926</c:v>
                </c:pt>
                <c:pt idx="252">
                  <c:v>40927</c:v>
                </c:pt>
                <c:pt idx="253">
                  <c:v>40928</c:v>
                </c:pt>
                <c:pt idx="254">
                  <c:v>40931</c:v>
                </c:pt>
                <c:pt idx="255">
                  <c:v>40933</c:v>
                </c:pt>
                <c:pt idx="256">
                  <c:v>40934</c:v>
                </c:pt>
                <c:pt idx="257">
                  <c:v>40935</c:v>
                </c:pt>
                <c:pt idx="258">
                  <c:v>40938</c:v>
                </c:pt>
                <c:pt idx="259">
                  <c:v>40939</c:v>
                </c:pt>
                <c:pt idx="260">
                  <c:v>40940</c:v>
                </c:pt>
                <c:pt idx="261">
                  <c:v>40941</c:v>
                </c:pt>
                <c:pt idx="262">
                  <c:v>40942</c:v>
                </c:pt>
                <c:pt idx="263">
                  <c:v>40945</c:v>
                </c:pt>
                <c:pt idx="264">
                  <c:v>40946</c:v>
                </c:pt>
                <c:pt idx="265">
                  <c:v>40947</c:v>
                </c:pt>
                <c:pt idx="266">
                  <c:v>40948</c:v>
                </c:pt>
                <c:pt idx="267">
                  <c:v>40949</c:v>
                </c:pt>
                <c:pt idx="268">
                  <c:v>40952</c:v>
                </c:pt>
                <c:pt idx="269">
                  <c:v>40953</c:v>
                </c:pt>
                <c:pt idx="270">
                  <c:v>40954</c:v>
                </c:pt>
                <c:pt idx="271">
                  <c:v>40955</c:v>
                </c:pt>
                <c:pt idx="272">
                  <c:v>40960</c:v>
                </c:pt>
                <c:pt idx="273">
                  <c:v>40961</c:v>
                </c:pt>
                <c:pt idx="274">
                  <c:v>40962</c:v>
                </c:pt>
                <c:pt idx="275">
                  <c:v>40963</c:v>
                </c:pt>
                <c:pt idx="276">
                  <c:v>40966</c:v>
                </c:pt>
                <c:pt idx="277">
                  <c:v>40967</c:v>
                </c:pt>
                <c:pt idx="278">
                  <c:v>40968</c:v>
                </c:pt>
                <c:pt idx="279">
                  <c:v>40969</c:v>
                </c:pt>
                <c:pt idx="280">
                  <c:v>40970</c:v>
                </c:pt>
                <c:pt idx="281">
                  <c:v>40973</c:v>
                </c:pt>
                <c:pt idx="282">
                  <c:v>40974</c:v>
                </c:pt>
                <c:pt idx="283">
                  <c:v>40975</c:v>
                </c:pt>
                <c:pt idx="284">
                  <c:v>40976</c:v>
                </c:pt>
                <c:pt idx="285">
                  <c:v>40977</c:v>
                </c:pt>
                <c:pt idx="286">
                  <c:v>40980</c:v>
                </c:pt>
                <c:pt idx="287">
                  <c:v>40981</c:v>
                </c:pt>
                <c:pt idx="288">
                  <c:v>40982</c:v>
                </c:pt>
                <c:pt idx="289">
                  <c:v>40983</c:v>
                </c:pt>
                <c:pt idx="290">
                  <c:v>40990</c:v>
                </c:pt>
                <c:pt idx="291">
                  <c:v>40994</c:v>
                </c:pt>
                <c:pt idx="292">
                  <c:v>40995</c:v>
                </c:pt>
                <c:pt idx="293">
                  <c:v>41001</c:v>
                </c:pt>
                <c:pt idx="294">
                  <c:v>41002</c:v>
                </c:pt>
                <c:pt idx="295">
                  <c:v>41008</c:v>
                </c:pt>
                <c:pt idx="296">
                  <c:v>41010</c:v>
                </c:pt>
                <c:pt idx="297">
                  <c:v>41012</c:v>
                </c:pt>
                <c:pt idx="298">
                  <c:v>41015</c:v>
                </c:pt>
                <c:pt idx="299">
                  <c:v>41016</c:v>
                </c:pt>
                <c:pt idx="300">
                  <c:v>41017</c:v>
                </c:pt>
                <c:pt idx="301">
                  <c:v>41018</c:v>
                </c:pt>
                <c:pt idx="302">
                  <c:v>41019</c:v>
                </c:pt>
                <c:pt idx="303">
                  <c:v>41022</c:v>
                </c:pt>
                <c:pt idx="304">
                  <c:v>41023</c:v>
                </c:pt>
                <c:pt idx="305">
                  <c:v>41024</c:v>
                </c:pt>
                <c:pt idx="306">
                  <c:v>41025</c:v>
                </c:pt>
                <c:pt idx="307">
                  <c:v>41026</c:v>
                </c:pt>
                <c:pt idx="308">
                  <c:v>41030</c:v>
                </c:pt>
                <c:pt idx="309">
                  <c:v>41031</c:v>
                </c:pt>
                <c:pt idx="310">
                  <c:v>41032</c:v>
                </c:pt>
                <c:pt idx="311">
                  <c:v>41033</c:v>
                </c:pt>
                <c:pt idx="312">
                  <c:v>41036</c:v>
                </c:pt>
                <c:pt idx="313">
                  <c:v>41037</c:v>
                </c:pt>
                <c:pt idx="314">
                  <c:v>41038</c:v>
                </c:pt>
                <c:pt idx="315">
                  <c:v>41039</c:v>
                </c:pt>
                <c:pt idx="316">
                  <c:v>41040</c:v>
                </c:pt>
                <c:pt idx="317">
                  <c:v>41043</c:v>
                </c:pt>
                <c:pt idx="318">
                  <c:v>41044</c:v>
                </c:pt>
                <c:pt idx="319">
                  <c:v>41045</c:v>
                </c:pt>
                <c:pt idx="320">
                  <c:v>41046</c:v>
                </c:pt>
                <c:pt idx="321">
                  <c:v>41047</c:v>
                </c:pt>
                <c:pt idx="322">
                  <c:v>41050</c:v>
                </c:pt>
                <c:pt idx="323">
                  <c:v>41051</c:v>
                </c:pt>
                <c:pt idx="324">
                  <c:v>41052</c:v>
                </c:pt>
                <c:pt idx="325">
                  <c:v>41053</c:v>
                </c:pt>
                <c:pt idx="326">
                  <c:v>41054</c:v>
                </c:pt>
                <c:pt idx="327">
                  <c:v>41057</c:v>
                </c:pt>
                <c:pt idx="328">
                  <c:v>41058</c:v>
                </c:pt>
                <c:pt idx="329">
                  <c:v>41059</c:v>
                </c:pt>
                <c:pt idx="330">
                  <c:v>41061</c:v>
                </c:pt>
                <c:pt idx="331">
                  <c:v>41064</c:v>
                </c:pt>
                <c:pt idx="332">
                  <c:v>41065</c:v>
                </c:pt>
                <c:pt idx="333">
                  <c:v>41067</c:v>
                </c:pt>
                <c:pt idx="334">
                  <c:v>41068</c:v>
                </c:pt>
                <c:pt idx="335">
                  <c:v>41071</c:v>
                </c:pt>
                <c:pt idx="336">
                  <c:v>41072</c:v>
                </c:pt>
                <c:pt idx="337">
                  <c:v>41073</c:v>
                </c:pt>
                <c:pt idx="338">
                  <c:v>41074</c:v>
                </c:pt>
                <c:pt idx="339">
                  <c:v>41075</c:v>
                </c:pt>
                <c:pt idx="340">
                  <c:v>41078</c:v>
                </c:pt>
                <c:pt idx="341">
                  <c:v>41079</c:v>
                </c:pt>
                <c:pt idx="342">
                  <c:v>41080</c:v>
                </c:pt>
                <c:pt idx="343">
                  <c:v>41081</c:v>
                </c:pt>
                <c:pt idx="344">
                  <c:v>41082</c:v>
                </c:pt>
                <c:pt idx="345">
                  <c:v>41085</c:v>
                </c:pt>
                <c:pt idx="346">
                  <c:v>41086</c:v>
                </c:pt>
                <c:pt idx="347">
                  <c:v>41087</c:v>
                </c:pt>
                <c:pt idx="348">
                  <c:v>41088</c:v>
                </c:pt>
                <c:pt idx="349">
                  <c:v>41089</c:v>
                </c:pt>
                <c:pt idx="350">
                  <c:v>41092</c:v>
                </c:pt>
                <c:pt idx="351">
                  <c:v>41093</c:v>
                </c:pt>
                <c:pt idx="352">
                  <c:v>41094</c:v>
                </c:pt>
                <c:pt idx="353">
                  <c:v>41095</c:v>
                </c:pt>
                <c:pt idx="354">
                  <c:v>41099</c:v>
                </c:pt>
                <c:pt idx="355">
                  <c:v>41100</c:v>
                </c:pt>
                <c:pt idx="356">
                  <c:v>41101</c:v>
                </c:pt>
                <c:pt idx="357">
                  <c:v>41102</c:v>
                </c:pt>
                <c:pt idx="358">
                  <c:v>41103</c:v>
                </c:pt>
                <c:pt idx="359">
                  <c:v>41106</c:v>
                </c:pt>
                <c:pt idx="360">
                  <c:v>41107</c:v>
                </c:pt>
                <c:pt idx="361">
                  <c:v>41108</c:v>
                </c:pt>
                <c:pt idx="362">
                  <c:v>41109</c:v>
                </c:pt>
                <c:pt idx="363">
                  <c:v>41110</c:v>
                </c:pt>
                <c:pt idx="364">
                  <c:v>41113</c:v>
                </c:pt>
                <c:pt idx="365">
                  <c:v>41114</c:v>
                </c:pt>
                <c:pt idx="366">
                  <c:v>41115</c:v>
                </c:pt>
                <c:pt idx="367">
                  <c:v>41116</c:v>
                </c:pt>
                <c:pt idx="368">
                  <c:v>41117</c:v>
                </c:pt>
                <c:pt idx="369">
                  <c:v>41120</c:v>
                </c:pt>
                <c:pt idx="370">
                  <c:v>41121</c:v>
                </c:pt>
                <c:pt idx="371">
                  <c:v>41122</c:v>
                </c:pt>
                <c:pt idx="372">
                  <c:v>41123</c:v>
                </c:pt>
                <c:pt idx="373">
                  <c:v>41124</c:v>
                </c:pt>
                <c:pt idx="374">
                  <c:v>41127</c:v>
                </c:pt>
                <c:pt idx="375">
                  <c:v>41128</c:v>
                </c:pt>
                <c:pt idx="376">
                  <c:v>41129</c:v>
                </c:pt>
                <c:pt idx="377">
                  <c:v>41130</c:v>
                </c:pt>
                <c:pt idx="378">
                  <c:v>41131</c:v>
                </c:pt>
                <c:pt idx="379">
                  <c:v>41134</c:v>
                </c:pt>
                <c:pt idx="380">
                  <c:v>41135</c:v>
                </c:pt>
                <c:pt idx="381">
                  <c:v>41136</c:v>
                </c:pt>
                <c:pt idx="382">
                  <c:v>41137</c:v>
                </c:pt>
                <c:pt idx="383">
                  <c:v>41138</c:v>
                </c:pt>
                <c:pt idx="384">
                  <c:v>41141</c:v>
                </c:pt>
                <c:pt idx="385">
                  <c:v>41142</c:v>
                </c:pt>
                <c:pt idx="386">
                  <c:v>41143</c:v>
                </c:pt>
                <c:pt idx="387">
                  <c:v>41144</c:v>
                </c:pt>
                <c:pt idx="388">
                  <c:v>41145</c:v>
                </c:pt>
                <c:pt idx="389">
                  <c:v>41148</c:v>
                </c:pt>
                <c:pt idx="390">
                  <c:v>41149</c:v>
                </c:pt>
                <c:pt idx="391">
                  <c:v>41150</c:v>
                </c:pt>
                <c:pt idx="392">
                  <c:v>41151</c:v>
                </c:pt>
                <c:pt idx="393">
                  <c:v>41152</c:v>
                </c:pt>
                <c:pt idx="394">
                  <c:v>41156</c:v>
                </c:pt>
                <c:pt idx="395">
                  <c:v>41157</c:v>
                </c:pt>
                <c:pt idx="396">
                  <c:v>41162</c:v>
                </c:pt>
                <c:pt idx="397">
                  <c:v>41163</c:v>
                </c:pt>
                <c:pt idx="398">
                  <c:v>41164</c:v>
                </c:pt>
                <c:pt idx="399">
                  <c:v>41165</c:v>
                </c:pt>
                <c:pt idx="400">
                  <c:v>41166</c:v>
                </c:pt>
                <c:pt idx="401">
                  <c:v>41169</c:v>
                </c:pt>
                <c:pt idx="402">
                  <c:v>41170</c:v>
                </c:pt>
                <c:pt idx="403">
                  <c:v>41171</c:v>
                </c:pt>
                <c:pt idx="404">
                  <c:v>41172</c:v>
                </c:pt>
                <c:pt idx="405">
                  <c:v>41173</c:v>
                </c:pt>
                <c:pt idx="406">
                  <c:v>41176</c:v>
                </c:pt>
                <c:pt idx="407">
                  <c:v>41177</c:v>
                </c:pt>
                <c:pt idx="408">
                  <c:v>41178</c:v>
                </c:pt>
                <c:pt idx="409">
                  <c:v>41179</c:v>
                </c:pt>
                <c:pt idx="410">
                  <c:v>41180</c:v>
                </c:pt>
                <c:pt idx="411">
                  <c:v>41183</c:v>
                </c:pt>
                <c:pt idx="412">
                  <c:v>41184</c:v>
                </c:pt>
                <c:pt idx="413">
                  <c:v>41185</c:v>
                </c:pt>
                <c:pt idx="414">
                  <c:v>41186</c:v>
                </c:pt>
                <c:pt idx="415">
                  <c:v>41187</c:v>
                </c:pt>
                <c:pt idx="416">
                  <c:v>41190</c:v>
                </c:pt>
                <c:pt idx="417">
                  <c:v>41191</c:v>
                </c:pt>
                <c:pt idx="418">
                  <c:v>41192</c:v>
                </c:pt>
                <c:pt idx="419">
                  <c:v>41194</c:v>
                </c:pt>
                <c:pt idx="420">
                  <c:v>41197</c:v>
                </c:pt>
                <c:pt idx="421">
                  <c:v>41198</c:v>
                </c:pt>
                <c:pt idx="422">
                  <c:v>41199</c:v>
                </c:pt>
                <c:pt idx="423">
                  <c:v>41200</c:v>
                </c:pt>
                <c:pt idx="424">
                  <c:v>41201</c:v>
                </c:pt>
                <c:pt idx="425">
                  <c:v>41204</c:v>
                </c:pt>
                <c:pt idx="426">
                  <c:v>41205</c:v>
                </c:pt>
                <c:pt idx="427">
                  <c:v>41206</c:v>
                </c:pt>
                <c:pt idx="428">
                  <c:v>41207</c:v>
                </c:pt>
                <c:pt idx="429">
                  <c:v>41208</c:v>
                </c:pt>
                <c:pt idx="430">
                  <c:v>41212</c:v>
                </c:pt>
                <c:pt idx="431">
                  <c:v>41213</c:v>
                </c:pt>
                <c:pt idx="432">
                  <c:v>41215</c:v>
                </c:pt>
                <c:pt idx="433">
                  <c:v>41218</c:v>
                </c:pt>
                <c:pt idx="434">
                  <c:v>41219</c:v>
                </c:pt>
                <c:pt idx="435">
                  <c:v>41220</c:v>
                </c:pt>
                <c:pt idx="436">
                  <c:v>41221</c:v>
                </c:pt>
                <c:pt idx="437">
                  <c:v>41222</c:v>
                </c:pt>
                <c:pt idx="438">
                  <c:v>41225</c:v>
                </c:pt>
                <c:pt idx="439">
                  <c:v>41226</c:v>
                </c:pt>
                <c:pt idx="440">
                  <c:v>41228</c:v>
                </c:pt>
                <c:pt idx="441">
                  <c:v>41233</c:v>
                </c:pt>
                <c:pt idx="442">
                  <c:v>41234</c:v>
                </c:pt>
                <c:pt idx="443">
                  <c:v>41239</c:v>
                </c:pt>
                <c:pt idx="444">
                  <c:v>41240</c:v>
                </c:pt>
                <c:pt idx="445">
                  <c:v>41241</c:v>
                </c:pt>
                <c:pt idx="446">
                  <c:v>41242</c:v>
                </c:pt>
                <c:pt idx="447">
                  <c:v>41243</c:v>
                </c:pt>
                <c:pt idx="448">
                  <c:v>41247</c:v>
                </c:pt>
                <c:pt idx="449">
                  <c:v>41248</c:v>
                </c:pt>
                <c:pt idx="450">
                  <c:v>41249</c:v>
                </c:pt>
                <c:pt idx="451">
                  <c:v>41250</c:v>
                </c:pt>
                <c:pt idx="452">
                  <c:v>41253</c:v>
                </c:pt>
                <c:pt idx="453">
                  <c:v>41254</c:v>
                </c:pt>
                <c:pt idx="454">
                  <c:v>41255</c:v>
                </c:pt>
                <c:pt idx="455">
                  <c:v>41256</c:v>
                </c:pt>
                <c:pt idx="456">
                  <c:v>41257</c:v>
                </c:pt>
                <c:pt idx="457">
                  <c:v>41260</c:v>
                </c:pt>
                <c:pt idx="458">
                  <c:v>41261</c:v>
                </c:pt>
                <c:pt idx="459">
                  <c:v>41262</c:v>
                </c:pt>
                <c:pt idx="460">
                  <c:v>41267</c:v>
                </c:pt>
                <c:pt idx="461">
                  <c:v>41269</c:v>
                </c:pt>
                <c:pt idx="462">
                  <c:v>41270</c:v>
                </c:pt>
                <c:pt idx="463">
                  <c:v>41274</c:v>
                </c:pt>
                <c:pt idx="464">
                  <c:v>41276</c:v>
                </c:pt>
                <c:pt idx="465">
                  <c:v>41277</c:v>
                </c:pt>
                <c:pt idx="466">
                  <c:v>41281</c:v>
                </c:pt>
                <c:pt idx="467">
                  <c:v>41282</c:v>
                </c:pt>
                <c:pt idx="468">
                  <c:v>41283</c:v>
                </c:pt>
                <c:pt idx="469">
                  <c:v>41284</c:v>
                </c:pt>
                <c:pt idx="470">
                  <c:v>41285</c:v>
                </c:pt>
                <c:pt idx="471">
                  <c:v>41288</c:v>
                </c:pt>
                <c:pt idx="472">
                  <c:v>41289</c:v>
                </c:pt>
                <c:pt idx="473">
                  <c:v>41290</c:v>
                </c:pt>
                <c:pt idx="474">
                  <c:v>41291</c:v>
                </c:pt>
                <c:pt idx="475">
                  <c:v>41292</c:v>
                </c:pt>
                <c:pt idx="476">
                  <c:v>41296</c:v>
                </c:pt>
                <c:pt idx="477">
                  <c:v>41297</c:v>
                </c:pt>
                <c:pt idx="478">
                  <c:v>41299</c:v>
                </c:pt>
                <c:pt idx="479">
                  <c:v>41302</c:v>
                </c:pt>
                <c:pt idx="480">
                  <c:v>41303</c:v>
                </c:pt>
                <c:pt idx="481">
                  <c:v>41304</c:v>
                </c:pt>
                <c:pt idx="482">
                  <c:v>41305</c:v>
                </c:pt>
                <c:pt idx="483">
                  <c:v>41306</c:v>
                </c:pt>
                <c:pt idx="484">
                  <c:v>41309</c:v>
                </c:pt>
                <c:pt idx="485">
                  <c:v>41311</c:v>
                </c:pt>
                <c:pt idx="486">
                  <c:v>41312</c:v>
                </c:pt>
                <c:pt idx="487">
                  <c:v>41318</c:v>
                </c:pt>
                <c:pt idx="488">
                  <c:v>41319</c:v>
                </c:pt>
                <c:pt idx="489">
                  <c:v>41320</c:v>
                </c:pt>
                <c:pt idx="490">
                  <c:v>41323</c:v>
                </c:pt>
                <c:pt idx="491">
                  <c:v>41324</c:v>
                </c:pt>
                <c:pt idx="492">
                  <c:v>41327</c:v>
                </c:pt>
                <c:pt idx="493">
                  <c:v>41330</c:v>
                </c:pt>
                <c:pt idx="494">
                  <c:v>41331</c:v>
                </c:pt>
                <c:pt idx="495">
                  <c:v>41332</c:v>
                </c:pt>
                <c:pt idx="496">
                  <c:v>41334</c:v>
                </c:pt>
                <c:pt idx="497">
                  <c:v>41337</c:v>
                </c:pt>
                <c:pt idx="498">
                  <c:v>41339</c:v>
                </c:pt>
                <c:pt idx="499">
                  <c:v>41340</c:v>
                </c:pt>
                <c:pt idx="500">
                  <c:v>41341</c:v>
                </c:pt>
                <c:pt idx="501">
                  <c:v>41344</c:v>
                </c:pt>
                <c:pt idx="502">
                  <c:v>41345</c:v>
                </c:pt>
                <c:pt idx="503">
                  <c:v>41346</c:v>
                </c:pt>
                <c:pt idx="504">
                  <c:v>41347</c:v>
                </c:pt>
                <c:pt idx="505">
                  <c:v>41348</c:v>
                </c:pt>
                <c:pt idx="506">
                  <c:v>41351</c:v>
                </c:pt>
                <c:pt idx="507">
                  <c:v>41354</c:v>
                </c:pt>
                <c:pt idx="508">
                  <c:v>41355</c:v>
                </c:pt>
                <c:pt idx="509">
                  <c:v>41358</c:v>
                </c:pt>
                <c:pt idx="510">
                  <c:v>41359</c:v>
                </c:pt>
                <c:pt idx="511">
                  <c:v>41360</c:v>
                </c:pt>
                <c:pt idx="512">
                  <c:v>41361</c:v>
                </c:pt>
                <c:pt idx="513">
                  <c:v>41366</c:v>
                </c:pt>
                <c:pt idx="514">
                  <c:v>41367</c:v>
                </c:pt>
                <c:pt idx="515">
                  <c:v>41368</c:v>
                </c:pt>
                <c:pt idx="516">
                  <c:v>41372</c:v>
                </c:pt>
                <c:pt idx="517">
                  <c:v>41373</c:v>
                </c:pt>
                <c:pt idx="518">
                  <c:v>41375</c:v>
                </c:pt>
                <c:pt idx="519">
                  <c:v>41376</c:v>
                </c:pt>
                <c:pt idx="520">
                  <c:v>41379</c:v>
                </c:pt>
                <c:pt idx="521">
                  <c:v>41380</c:v>
                </c:pt>
                <c:pt idx="522">
                  <c:v>41382</c:v>
                </c:pt>
                <c:pt idx="523">
                  <c:v>41383</c:v>
                </c:pt>
                <c:pt idx="524">
                  <c:v>41386</c:v>
                </c:pt>
                <c:pt idx="525">
                  <c:v>41387</c:v>
                </c:pt>
                <c:pt idx="526">
                  <c:v>41388</c:v>
                </c:pt>
                <c:pt idx="527">
                  <c:v>41389</c:v>
                </c:pt>
                <c:pt idx="528">
                  <c:v>41390</c:v>
                </c:pt>
                <c:pt idx="529">
                  <c:v>41393</c:v>
                </c:pt>
                <c:pt idx="530">
                  <c:v>41397</c:v>
                </c:pt>
                <c:pt idx="531">
                  <c:v>41400</c:v>
                </c:pt>
                <c:pt idx="532">
                  <c:v>41402</c:v>
                </c:pt>
                <c:pt idx="533">
                  <c:v>41403</c:v>
                </c:pt>
                <c:pt idx="534">
                  <c:v>41404</c:v>
                </c:pt>
                <c:pt idx="535">
                  <c:v>41407</c:v>
                </c:pt>
                <c:pt idx="536">
                  <c:v>41411</c:v>
                </c:pt>
                <c:pt idx="537">
                  <c:v>41414</c:v>
                </c:pt>
                <c:pt idx="538">
                  <c:v>41416</c:v>
                </c:pt>
                <c:pt idx="539">
                  <c:v>41418</c:v>
                </c:pt>
                <c:pt idx="540">
                  <c:v>41422</c:v>
                </c:pt>
                <c:pt idx="541">
                  <c:v>41424</c:v>
                </c:pt>
                <c:pt idx="542">
                  <c:v>41425</c:v>
                </c:pt>
                <c:pt idx="543">
                  <c:v>41429</c:v>
                </c:pt>
                <c:pt idx="544">
                  <c:v>41431</c:v>
                </c:pt>
                <c:pt idx="545">
                  <c:v>41432</c:v>
                </c:pt>
                <c:pt idx="546">
                  <c:v>41435</c:v>
                </c:pt>
                <c:pt idx="547">
                  <c:v>41438</c:v>
                </c:pt>
                <c:pt idx="548">
                  <c:v>41439</c:v>
                </c:pt>
                <c:pt idx="549">
                  <c:v>41442</c:v>
                </c:pt>
                <c:pt idx="550">
                  <c:v>41445</c:v>
                </c:pt>
                <c:pt idx="551">
                  <c:v>41446</c:v>
                </c:pt>
                <c:pt idx="552">
                  <c:v>41449</c:v>
                </c:pt>
                <c:pt idx="553">
                  <c:v>41450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41460</c:v>
                </c:pt>
                <c:pt idx="560">
                  <c:v>41466</c:v>
                </c:pt>
                <c:pt idx="561">
                  <c:v>41467</c:v>
                </c:pt>
                <c:pt idx="562">
                  <c:v>41470</c:v>
                </c:pt>
                <c:pt idx="563">
                  <c:v>41471</c:v>
                </c:pt>
                <c:pt idx="564">
                  <c:v>41472</c:v>
                </c:pt>
                <c:pt idx="565">
                  <c:v>41474</c:v>
                </c:pt>
                <c:pt idx="566">
                  <c:v>41480</c:v>
                </c:pt>
                <c:pt idx="567">
                  <c:v>41481</c:v>
                </c:pt>
                <c:pt idx="568">
                  <c:v>41484</c:v>
                </c:pt>
                <c:pt idx="569">
                  <c:v>41485</c:v>
                </c:pt>
                <c:pt idx="570">
                  <c:v>41486</c:v>
                </c:pt>
                <c:pt idx="571">
                  <c:v>41487</c:v>
                </c:pt>
                <c:pt idx="572">
                  <c:v>41498</c:v>
                </c:pt>
                <c:pt idx="573">
                  <c:v>41501</c:v>
                </c:pt>
                <c:pt idx="574">
                  <c:v>41502</c:v>
                </c:pt>
                <c:pt idx="575">
                  <c:v>41505</c:v>
                </c:pt>
                <c:pt idx="576">
                  <c:v>41507</c:v>
                </c:pt>
                <c:pt idx="577">
                  <c:v>41516</c:v>
                </c:pt>
                <c:pt idx="578">
                  <c:v>41520</c:v>
                </c:pt>
                <c:pt idx="579">
                  <c:v>41522</c:v>
                </c:pt>
                <c:pt idx="580">
                  <c:v>41523</c:v>
                </c:pt>
                <c:pt idx="581">
                  <c:v>41526</c:v>
                </c:pt>
                <c:pt idx="582">
                  <c:v>41527</c:v>
                </c:pt>
                <c:pt idx="583">
                  <c:v>41529</c:v>
                </c:pt>
                <c:pt idx="584">
                  <c:v>41534</c:v>
                </c:pt>
                <c:pt idx="585">
                  <c:v>41535</c:v>
                </c:pt>
                <c:pt idx="586">
                  <c:v>41554</c:v>
                </c:pt>
                <c:pt idx="587">
                  <c:v>41557</c:v>
                </c:pt>
                <c:pt idx="588">
                  <c:v>41558</c:v>
                </c:pt>
                <c:pt idx="589">
                  <c:v>41562</c:v>
                </c:pt>
                <c:pt idx="590">
                  <c:v>41563</c:v>
                </c:pt>
                <c:pt idx="591">
                  <c:v>41564</c:v>
                </c:pt>
                <c:pt idx="592">
                  <c:v>41565</c:v>
                </c:pt>
                <c:pt idx="593">
                  <c:v>41568</c:v>
                </c:pt>
                <c:pt idx="594">
                  <c:v>41569</c:v>
                </c:pt>
                <c:pt idx="595">
                  <c:v>41570</c:v>
                </c:pt>
                <c:pt idx="596">
                  <c:v>41571</c:v>
                </c:pt>
                <c:pt idx="597">
                  <c:v>41572</c:v>
                </c:pt>
                <c:pt idx="598">
                  <c:v>41575</c:v>
                </c:pt>
                <c:pt idx="599">
                  <c:v>41576</c:v>
                </c:pt>
                <c:pt idx="600">
                  <c:v>41577</c:v>
                </c:pt>
                <c:pt idx="601">
                  <c:v>41578</c:v>
                </c:pt>
                <c:pt idx="602">
                  <c:v>41579</c:v>
                </c:pt>
                <c:pt idx="603">
                  <c:v>41582</c:v>
                </c:pt>
                <c:pt idx="604">
                  <c:v>41583</c:v>
                </c:pt>
                <c:pt idx="605">
                  <c:v>41584</c:v>
                </c:pt>
                <c:pt idx="606">
                  <c:v>41585</c:v>
                </c:pt>
                <c:pt idx="607">
                  <c:v>41586</c:v>
                </c:pt>
                <c:pt idx="608">
                  <c:v>41589</c:v>
                </c:pt>
                <c:pt idx="609">
                  <c:v>41590</c:v>
                </c:pt>
                <c:pt idx="610">
                  <c:v>41591</c:v>
                </c:pt>
                <c:pt idx="611">
                  <c:v>41593</c:v>
                </c:pt>
                <c:pt idx="612">
                  <c:v>41596</c:v>
                </c:pt>
                <c:pt idx="613">
                  <c:v>41598</c:v>
                </c:pt>
                <c:pt idx="614">
                  <c:v>41599</c:v>
                </c:pt>
                <c:pt idx="615">
                  <c:v>41600</c:v>
                </c:pt>
                <c:pt idx="616">
                  <c:v>41603</c:v>
                </c:pt>
                <c:pt idx="617">
                  <c:v>41604</c:v>
                </c:pt>
                <c:pt idx="618">
                  <c:v>41605</c:v>
                </c:pt>
                <c:pt idx="619">
                  <c:v>41606</c:v>
                </c:pt>
                <c:pt idx="620">
                  <c:v>41607</c:v>
                </c:pt>
                <c:pt idx="621">
                  <c:v>41610</c:v>
                </c:pt>
                <c:pt idx="622">
                  <c:v>41611</c:v>
                </c:pt>
                <c:pt idx="623">
                  <c:v>41612</c:v>
                </c:pt>
                <c:pt idx="624">
                  <c:v>41613</c:v>
                </c:pt>
                <c:pt idx="625">
                  <c:v>41614</c:v>
                </c:pt>
                <c:pt idx="626">
                  <c:v>41617</c:v>
                </c:pt>
                <c:pt idx="627">
                  <c:v>41618</c:v>
                </c:pt>
                <c:pt idx="628">
                  <c:v>41619</c:v>
                </c:pt>
                <c:pt idx="629">
                  <c:v>41620</c:v>
                </c:pt>
                <c:pt idx="630">
                  <c:v>41621</c:v>
                </c:pt>
                <c:pt idx="631">
                  <c:v>41624</c:v>
                </c:pt>
                <c:pt idx="632">
                  <c:v>41625</c:v>
                </c:pt>
                <c:pt idx="633">
                  <c:v>41626</c:v>
                </c:pt>
                <c:pt idx="634">
                  <c:v>41627</c:v>
                </c:pt>
                <c:pt idx="635">
                  <c:v>41635</c:v>
                </c:pt>
                <c:pt idx="636">
                  <c:v>41639</c:v>
                </c:pt>
                <c:pt idx="637">
                  <c:v>41641</c:v>
                </c:pt>
                <c:pt idx="638">
                  <c:v>41642</c:v>
                </c:pt>
                <c:pt idx="639">
                  <c:v>41645</c:v>
                </c:pt>
                <c:pt idx="640">
                  <c:v>41646</c:v>
                </c:pt>
                <c:pt idx="641">
                  <c:v>41647</c:v>
                </c:pt>
                <c:pt idx="642">
                  <c:v>41648</c:v>
                </c:pt>
                <c:pt idx="643">
                  <c:v>41649</c:v>
                </c:pt>
                <c:pt idx="644">
                  <c:v>41652</c:v>
                </c:pt>
                <c:pt idx="645">
                  <c:v>41653</c:v>
                </c:pt>
                <c:pt idx="646">
                  <c:v>41654</c:v>
                </c:pt>
                <c:pt idx="647">
                  <c:v>41655</c:v>
                </c:pt>
                <c:pt idx="648">
                  <c:v>41656</c:v>
                </c:pt>
                <c:pt idx="649">
                  <c:v>41659</c:v>
                </c:pt>
                <c:pt idx="650">
                  <c:v>41660</c:v>
                </c:pt>
                <c:pt idx="651">
                  <c:v>41661</c:v>
                </c:pt>
                <c:pt idx="652">
                  <c:v>41662</c:v>
                </c:pt>
                <c:pt idx="653">
                  <c:v>41663</c:v>
                </c:pt>
                <c:pt idx="654">
                  <c:v>41666</c:v>
                </c:pt>
                <c:pt idx="655">
                  <c:v>41667</c:v>
                </c:pt>
                <c:pt idx="656">
                  <c:v>41668</c:v>
                </c:pt>
                <c:pt idx="657">
                  <c:v>41669</c:v>
                </c:pt>
                <c:pt idx="658">
                  <c:v>41673</c:v>
                </c:pt>
                <c:pt idx="659">
                  <c:v>41674</c:v>
                </c:pt>
                <c:pt idx="660">
                  <c:v>41675</c:v>
                </c:pt>
                <c:pt idx="661">
                  <c:v>41676</c:v>
                </c:pt>
                <c:pt idx="662">
                  <c:v>41677</c:v>
                </c:pt>
                <c:pt idx="663">
                  <c:v>41680</c:v>
                </c:pt>
                <c:pt idx="664">
                  <c:v>41681</c:v>
                </c:pt>
                <c:pt idx="665">
                  <c:v>41682</c:v>
                </c:pt>
                <c:pt idx="666">
                  <c:v>41683</c:v>
                </c:pt>
                <c:pt idx="667">
                  <c:v>41684</c:v>
                </c:pt>
                <c:pt idx="668">
                  <c:v>41687</c:v>
                </c:pt>
                <c:pt idx="669">
                  <c:v>41688</c:v>
                </c:pt>
                <c:pt idx="670">
                  <c:v>41689</c:v>
                </c:pt>
                <c:pt idx="671">
                  <c:v>41690</c:v>
                </c:pt>
                <c:pt idx="672">
                  <c:v>41691</c:v>
                </c:pt>
                <c:pt idx="673">
                  <c:v>41694</c:v>
                </c:pt>
                <c:pt idx="674">
                  <c:v>41695</c:v>
                </c:pt>
                <c:pt idx="675">
                  <c:v>41696</c:v>
                </c:pt>
                <c:pt idx="676">
                  <c:v>41697</c:v>
                </c:pt>
                <c:pt idx="677">
                  <c:v>41702</c:v>
                </c:pt>
                <c:pt idx="678">
                  <c:v>41703</c:v>
                </c:pt>
                <c:pt idx="679">
                  <c:v>41704</c:v>
                </c:pt>
                <c:pt idx="680">
                  <c:v>41705</c:v>
                </c:pt>
                <c:pt idx="681">
                  <c:v>41708</c:v>
                </c:pt>
                <c:pt idx="682">
                  <c:v>41709</c:v>
                </c:pt>
                <c:pt idx="683">
                  <c:v>41710</c:v>
                </c:pt>
                <c:pt idx="684">
                  <c:v>41711</c:v>
                </c:pt>
                <c:pt idx="685">
                  <c:v>41715</c:v>
                </c:pt>
                <c:pt idx="686">
                  <c:v>41716</c:v>
                </c:pt>
                <c:pt idx="687">
                  <c:v>41717</c:v>
                </c:pt>
                <c:pt idx="688">
                  <c:v>41718</c:v>
                </c:pt>
                <c:pt idx="689">
                  <c:v>41719</c:v>
                </c:pt>
                <c:pt idx="690">
                  <c:v>41722</c:v>
                </c:pt>
                <c:pt idx="691">
                  <c:v>41723</c:v>
                </c:pt>
                <c:pt idx="692">
                  <c:v>41724</c:v>
                </c:pt>
                <c:pt idx="693">
                  <c:v>41725</c:v>
                </c:pt>
                <c:pt idx="694">
                  <c:v>41726</c:v>
                </c:pt>
                <c:pt idx="695">
                  <c:v>41729</c:v>
                </c:pt>
                <c:pt idx="696">
                  <c:v>41730</c:v>
                </c:pt>
                <c:pt idx="697">
                  <c:v>41731</c:v>
                </c:pt>
                <c:pt idx="698">
                  <c:v>41732</c:v>
                </c:pt>
                <c:pt idx="699">
                  <c:v>41733</c:v>
                </c:pt>
                <c:pt idx="700">
                  <c:v>41736</c:v>
                </c:pt>
                <c:pt idx="701">
                  <c:v>41737</c:v>
                </c:pt>
                <c:pt idx="702">
                  <c:v>41738</c:v>
                </c:pt>
                <c:pt idx="703">
                  <c:v>41739</c:v>
                </c:pt>
                <c:pt idx="704">
                  <c:v>41740</c:v>
                </c:pt>
                <c:pt idx="705">
                  <c:v>41743</c:v>
                </c:pt>
                <c:pt idx="706">
                  <c:v>41744</c:v>
                </c:pt>
                <c:pt idx="707">
                  <c:v>41745</c:v>
                </c:pt>
                <c:pt idx="708">
                  <c:v>41746</c:v>
                </c:pt>
                <c:pt idx="709">
                  <c:v>41750</c:v>
                </c:pt>
                <c:pt idx="710">
                  <c:v>41751</c:v>
                </c:pt>
                <c:pt idx="711">
                  <c:v>41752</c:v>
                </c:pt>
                <c:pt idx="712">
                  <c:v>41753</c:v>
                </c:pt>
                <c:pt idx="713">
                  <c:v>41754</c:v>
                </c:pt>
                <c:pt idx="714">
                  <c:v>41757</c:v>
                </c:pt>
                <c:pt idx="715">
                  <c:v>41758</c:v>
                </c:pt>
                <c:pt idx="716">
                  <c:v>41761</c:v>
                </c:pt>
                <c:pt idx="717">
                  <c:v>41764</c:v>
                </c:pt>
                <c:pt idx="718">
                  <c:v>41765</c:v>
                </c:pt>
                <c:pt idx="719">
                  <c:v>41766</c:v>
                </c:pt>
                <c:pt idx="720">
                  <c:v>41767</c:v>
                </c:pt>
                <c:pt idx="721">
                  <c:v>41768</c:v>
                </c:pt>
                <c:pt idx="722">
                  <c:v>41771</c:v>
                </c:pt>
                <c:pt idx="723">
                  <c:v>41772</c:v>
                </c:pt>
                <c:pt idx="724">
                  <c:v>41773</c:v>
                </c:pt>
                <c:pt idx="725">
                  <c:v>41774</c:v>
                </c:pt>
                <c:pt idx="726">
                  <c:v>41775</c:v>
                </c:pt>
                <c:pt idx="727">
                  <c:v>41778</c:v>
                </c:pt>
                <c:pt idx="728">
                  <c:v>41779</c:v>
                </c:pt>
                <c:pt idx="729">
                  <c:v>41780</c:v>
                </c:pt>
                <c:pt idx="730">
                  <c:v>41781</c:v>
                </c:pt>
                <c:pt idx="731">
                  <c:v>41782</c:v>
                </c:pt>
                <c:pt idx="732">
                  <c:v>41785</c:v>
                </c:pt>
                <c:pt idx="733">
                  <c:v>41786</c:v>
                </c:pt>
                <c:pt idx="734">
                  <c:v>41787</c:v>
                </c:pt>
                <c:pt idx="735">
                  <c:v>41788</c:v>
                </c:pt>
                <c:pt idx="736">
                  <c:v>41789</c:v>
                </c:pt>
                <c:pt idx="737">
                  <c:v>41792</c:v>
                </c:pt>
                <c:pt idx="738">
                  <c:v>41793</c:v>
                </c:pt>
                <c:pt idx="739">
                  <c:v>41794</c:v>
                </c:pt>
                <c:pt idx="740">
                  <c:v>41795</c:v>
                </c:pt>
                <c:pt idx="741">
                  <c:v>41796</c:v>
                </c:pt>
                <c:pt idx="742">
                  <c:v>41799</c:v>
                </c:pt>
                <c:pt idx="743">
                  <c:v>41800</c:v>
                </c:pt>
                <c:pt idx="744">
                  <c:v>41801</c:v>
                </c:pt>
                <c:pt idx="745">
                  <c:v>41802</c:v>
                </c:pt>
                <c:pt idx="746">
                  <c:v>41803</c:v>
                </c:pt>
                <c:pt idx="747">
                  <c:v>41806</c:v>
                </c:pt>
                <c:pt idx="748">
                  <c:v>41807</c:v>
                </c:pt>
                <c:pt idx="749">
                  <c:v>41808</c:v>
                </c:pt>
                <c:pt idx="750">
                  <c:v>41809</c:v>
                </c:pt>
                <c:pt idx="751">
                  <c:v>41810</c:v>
                </c:pt>
                <c:pt idx="752">
                  <c:v>41813</c:v>
                </c:pt>
                <c:pt idx="753">
                  <c:v>41814</c:v>
                </c:pt>
                <c:pt idx="754">
                  <c:v>41815</c:v>
                </c:pt>
                <c:pt idx="755">
                  <c:v>41816</c:v>
                </c:pt>
                <c:pt idx="756">
                  <c:v>41817</c:v>
                </c:pt>
                <c:pt idx="757">
                  <c:v>41820</c:v>
                </c:pt>
                <c:pt idx="758">
                  <c:v>41821</c:v>
                </c:pt>
                <c:pt idx="759">
                  <c:v>41822</c:v>
                </c:pt>
                <c:pt idx="760">
                  <c:v>41823</c:v>
                </c:pt>
                <c:pt idx="761">
                  <c:v>41824</c:v>
                </c:pt>
                <c:pt idx="762">
                  <c:v>41827</c:v>
                </c:pt>
                <c:pt idx="763">
                  <c:v>41828</c:v>
                </c:pt>
                <c:pt idx="764">
                  <c:v>41829</c:v>
                </c:pt>
                <c:pt idx="765">
                  <c:v>41830</c:v>
                </c:pt>
                <c:pt idx="766">
                  <c:v>41831</c:v>
                </c:pt>
                <c:pt idx="767">
                  <c:v>41834</c:v>
                </c:pt>
                <c:pt idx="768">
                  <c:v>41835</c:v>
                </c:pt>
                <c:pt idx="769">
                  <c:v>41836</c:v>
                </c:pt>
                <c:pt idx="770">
                  <c:v>41837</c:v>
                </c:pt>
                <c:pt idx="771">
                  <c:v>41838</c:v>
                </c:pt>
                <c:pt idx="772">
                  <c:v>41841</c:v>
                </c:pt>
                <c:pt idx="773">
                  <c:v>41842</c:v>
                </c:pt>
                <c:pt idx="774">
                  <c:v>41843</c:v>
                </c:pt>
                <c:pt idx="775">
                  <c:v>41844</c:v>
                </c:pt>
                <c:pt idx="776">
                  <c:v>41845</c:v>
                </c:pt>
                <c:pt idx="777">
                  <c:v>41848</c:v>
                </c:pt>
                <c:pt idx="778">
                  <c:v>41849</c:v>
                </c:pt>
                <c:pt idx="779">
                  <c:v>41850</c:v>
                </c:pt>
                <c:pt idx="780">
                  <c:v>41851</c:v>
                </c:pt>
                <c:pt idx="781">
                  <c:v>41852</c:v>
                </c:pt>
                <c:pt idx="782">
                  <c:v>41855</c:v>
                </c:pt>
                <c:pt idx="783">
                  <c:v>41856</c:v>
                </c:pt>
                <c:pt idx="784">
                  <c:v>41857</c:v>
                </c:pt>
                <c:pt idx="785">
                  <c:v>41858</c:v>
                </c:pt>
                <c:pt idx="786">
                  <c:v>41859</c:v>
                </c:pt>
                <c:pt idx="787">
                  <c:v>41862</c:v>
                </c:pt>
                <c:pt idx="788">
                  <c:v>41863</c:v>
                </c:pt>
                <c:pt idx="789">
                  <c:v>41864</c:v>
                </c:pt>
                <c:pt idx="790">
                  <c:v>41865</c:v>
                </c:pt>
                <c:pt idx="791">
                  <c:v>41866</c:v>
                </c:pt>
                <c:pt idx="792">
                  <c:v>41869</c:v>
                </c:pt>
                <c:pt idx="793">
                  <c:v>41870</c:v>
                </c:pt>
                <c:pt idx="794">
                  <c:v>41871</c:v>
                </c:pt>
                <c:pt idx="795">
                  <c:v>41872</c:v>
                </c:pt>
                <c:pt idx="796">
                  <c:v>41873</c:v>
                </c:pt>
                <c:pt idx="797">
                  <c:v>41876</c:v>
                </c:pt>
                <c:pt idx="798">
                  <c:v>41877</c:v>
                </c:pt>
                <c:pt idx="799">
                  <c:v>41878</c:v>
                </c:pt>
                <c:pt idx="800">
                  <c:v>41879</c:v>
                </c:pt>
                <c:pt idx="801">
                  <c:v>41880</c:v>
                </c:pt>
                <c:pt idx="802">
                  <c:v>41883</c:v>
                </c:pt>
                <c:pt idx="803">
                  <c:v>41884</c:v>
                </c:pt>
                <c:pt idx="804">
                  <c:v>41885</c:v>
                </c:pt>
                <c:pt idx="805">
                  <c:v>41886</c:v>
                </c:pt>
                <c:pt idx="806">
                  <c:v>41887</c:v>
                </c:pt>
                <c:pt idx="807">
                  <c:v>41890</c:v>
                </c:pt>
                <c:pt idx="808">
                  <c:v>41891</c:v>
                </c:pt>
                <c:pt idx="809">
                  <c:v>41892</c:v>
                </c:pt>
                <c:pt idx="810">
                  <c:v>41893</c:v>
                </c:pt>
                <c:pt idx="811">
                  <c:v>41894</c:v>
                </c:pt>
                <c:pt idx="812">
                  <c:v>41897</c:v>
                </c:pt>
                <c:pt idx="813">
                  <c:v>41898</c:v>
                </c:pt>
                <c:pt idx="814">
                  <c:v>41899</c:v>
                </c:pt>
                <c:pt idx="815">
                  <c:v>41900</c:v>
                </c:pt>
                <c:pt idx="816">
                  <c:v>41901</c:v>
                </c:pt>
                <c:pt idx="817">
                  <c:v>41904</c:v>
                </c:pt>
                <c:pt idx="818">
                  <c:v>41905</c:v>
                </c:pt>
                <c:pt idx="819">
                  <c:v>41906</c:v>
                </c:pt>
                <c:pt idx="820">
                  <c:v>41907</c:v>
                </c:pt>
                <c:pt idx="821">
                  <c:v>41908</c:v>
                </c:pt>
                <c:pt idx="822">
                  <c:v>41911</c:v>
                </c:pt>
                <c:pt idx="823">
                  <c:v>41912</c:v>
                </c:pt>
                <c:pt idx="824">
                  <c:v>41913</c:v>
                </c:pt>
                <c:pt idx="825">
                  <c:v>41914</c:v>
                </c:pt>
                <c:pt idx="826">
                  <c:v>41915</c:v>
                </c:pt>
                <c:pt idx="827">
                  <c:v>41918</c:v>
                </c:pt>
                <c:pt idx="828">
                  <c:v>41919</c:v>
                </c:pt>
                <c:pt idx="829">
                  <c:v>41920</c:v>
                </c:pt>
                <c:pt idx="830">
                  <c:v>41921</c:v>
                </c:pt>
                <c:pt idx="831">
                  <c:v>41922</c:v>
                </c:pt>
                <c:pt idx="832">
                  <c:v>41925</c:v>
                </c:pt>
                <c:pt idx="833">
                  <c:v>41926</c:v>
                </c:pt>
                <c:pt idx="834">
                  <c:v>41927</c:v>
                </c:pt>
                <c:pt idx="835">
                  <c:v>41928</c:v>
                </c:pt>
                <c:pt idx="836">
                  <c:v>41929</c:v>
                </c:pt>
                <c:pt idx="837">
                  <c:v>41932</c:v>
                </c:pt>
                <c:pt idx="838">
                  <c:v>41933</c:v>
                </c:pt>
                <c:pt idx="839">
                  <c:v>41934</c:v>
                </c:pt>
                <c:pt idx="840">
                  <c:v>41935</c:v>
                </c:pt>
                <c:pt idx="841">
                  <c:v>41936</c:v>
                </c:pt>
                <c:pt idx="842">
                  <c:v>41939</c:v>
                </c:pt>
                <c:pt idx="843">
                  <c:v>41940</c:v>
                </c:pt>
                <c:pt idx="844">
                  <c:v>41941</c:v>
                </c:pt>
                <c:pt idx="845">
                  <c:v>41942</c:v>
                </c:pt>
                <c:pt idx="846">
                  <c:v>41943</c:v>
                </c:pt>
                <c:pt idx="847">
                  <c:v>41946</c:v>
                </c:pt>
                <c:pt idx="848">
                  <c:v>41947</c:v>
                </c:pt>
                <c:pt idx="849">
                  <c:v>41948</c:v>
                </c:pt>
                <c:pt idx="850">
                  <c:v>41949</c:v>
                </c:pt>
                <c:pt idx="851">
                  <c:v>41950</c:v>
                </c:pt>
                <c:pt idx="852">
                  <c:v>41953</c:v>
                </c:pt>
                <c:pt idx="853">
                  <c:v>41954</c:v>
                </c:pt>
                <c:pt idx="854">
                  <c:v>41955</c:v>
                </c:pt>
                <c:pt idx="855">
                  <c:v>41956</c:v>
                </c:pt>
                <c:pt idx="856">
                  <c:v>41957</c:v>
                </c:pt>
                <c:pt idx="857">
                  <c:v>41960</c:v>
                </c:pt>
                <c:pt idx="858">
                  <c:v>41961</c:v>
                </c:pt>
                <c:pt idx="859">
                  <c:v>41962</c:v>
                </c:pt>
                <c:pt idx="860">
                  <c:v>41963</c:v>
                </c:pt>
                <c:pt idx="861">
                  <c:v>41964</c:v>
                </c:pt>
                <c:pt idx="862">
                  <c:v>41967</c:v>
                </c:pt>
                <c:pt idx="863">
                  <c:v>41968</c:v>
                </c:pt>
                <c:pt idx="864">
                  <c:v>41969</c:v>
                </c:pt>
                <c:pt idx="865">
                  <c:v>41970</c:v>
                </c:pt>
                <c:pt idx="866">
                  <c:v>41971</c:v>
                </c:pt>
                <c:pt idx="867">
                  <c:v>41974</c:v>
                </c:pt>
                <c:pt idx="868">
                  <c:v>41975</c:v>
                </c:pt>
                <c:pt idx="869">
                  <c:v>41976</c:v>
                </c:pt>
                <c:pt idx="870">
                  <c:v>41977</c:v>
                </c:pt>
                <c:pt idx="871">
                  <c:v>41978</c:v>
                </c:pt>
                <c:pt idx="872">
                  <c:v>41981</c:v>
                </c:pt>
                <c:pt idx="873">
                  <c:v>41982</c:v>
                </c:pt>
                <c:pt idx="874">
                  <c:v>41983</c:v>
                </c:pt>
                <c:pt idx="875">
                  <c:v>41984</c:v>
                </c:pt>
                <c:pt idx="876">
                  <c:v>41985</c:v>
                </c:pt>
                <c:pt idx="877">
                  <c:v>41988</c:v>
                </c:pt>
                <c:pt idx="878">
                  <c:v>41989</c:v>
                </c:pt>
                <c:pt idx="879">
                  <c:v>41990</c:v>
                </c:pt>
                <c:pt idx="880">
                  <c:v>41991</c:v>
                </c:pt>
                <c:pt idx="881">
                  <c:v>41992</c:v>
                </c:pt>
                <c:pt idx="882">
                  <c:v>41995</c:v>
                </c:pt>
                <c:pt idx="883">
                  <c:v>41996</c:v>
                </c:pt>
                <c:pt idx="884">
                  <c:v>41997</c:v>
                </c:pt>
                <c:pt idx="885">
                  <c:v>42002</c:v>
                </c:pt>
                <c:pt idx="886">
                  <c:v>42003</c:v>
                </c:pt>
                <c:pt idx="887">
                  <c:v>42004</c:v>
                </c:pt>
                <c:pt idx="888">
                  <c:v>42006</c:v>
                </c:pt>
                <c:pt idx="889">
                  <c:v>42009</c:v>
                </c:pt>
                <c:pt idx="890">
                  <c:v>42010</c:v>
                </c:pt>
                <c:pt idx="891">
                  <c:v>42011</c:v>
                </c:pt>
                <c:pt idx="892">
                  <c:v>42012</c:v>
                </c:pt>
                <c:pt idx="893">
                  <c:v>42013</c:v>
                </c:pt>
                <c:pt idx="894">
                  <c:v>42016</c:v>
                </c:pt>
                <c:pt idx="895">
                  <c:v>42017</c:v>
                </c:pt>
                <c:pt idx="896">
                  <c:v>42018</c:v>
                </c:pt>
                <c:pt idx="897">
                  <c:v>42019</c:v>
                </c:pt>
                <c:pt idx="898">
                  <c:v>42020</c:v>
                </c:pt>
                <c:pt idx="899">
                  <c:v>42023</c:v>
                </c:pt>
                <c:pt idx="900">
                  <c:v>42024</c:v>
                </c:pt>
                <c:pt idx="901">
                  <c:v>42025</c:v>
                </c:pt>
                <c:pt idx="902">
                  <c:v>42026</c:v>
                </c:pt>
                <c:pt idx="903">
                  <c:v>42027</c:v>
                </c:pt>
                <c:pt idx="904">
                  <c:v>42030</c:v>
                </c:pt>
                <c:pt idx="905">
                  <c:v>42031</c:v>
                </c:pt>
                <c:pt idx="906">
                  <c:v>42032</c:v>
                </c:pt>
                <c:pt idx="907">
                  <c:v>42033</c:v>
                </c:pt>
                <c:pt idx="908">
                  <c:v>42034</c:v>
                </c:pt>
                <c:pt idx="909">
                  <c:v>42037</c:v>
                </c:pt>
                <c:pt idx="910">
                  <c:v>42038</c:v>
                </c:pt>
                <c:pt idx="911">
                  <c:v>42039</c:v>
                </c:pt>
                <c:pt idx="912">
                  <c:v>42040</c:v>
                </c:pt>
                <c:pt idx="913">
                  <c:v>42041</c:v>
                </c:pt>
                <c:pt idx="914">
                  <c:v>42044</c:v>
                </c:pt>
                <c:pt idx="915">
                  <c:v>42045</c:v>
                </c:pt>
                <c:pt idx="916">
                  <c:v>42046</c:v>
                </c:pt>
                <c:pt idx="917">
                  <c:v>42047</c:v>
                </c:pt>
                <c:pt idx="918">
                  <c:v>42048</c:v>
                </c:pt>
                <c:pt idx="919">
                  <c:v>42051</c:v>
                </c:pt>
                <c:pt idx="920">
                  <c:v>42052</c:v>
                </c:pt>
                <c:pt idx="921">
                  <c:v>42053</c:v>
                </c:pt>
                <c:pt idx="922">
                  <c:v>42054</c:v>
                </c:pt>
                <c:pt idx="923">
                  <c:v>42055</c:v>
                </c:pt>
                <c:pt idx="924">
                  <c:v>42058</c:v>
                </c:pt>
                <c:pt idx="925">
                  <c:v>42059</c:v>
                </c:pt>
                <c:pt idx="926">
                  <c:v>42060</c:v>
                </c:pt>
                <c:pt idx="927">
                  <c:v>42061</c:v>
                </c:pt>
                <c:pt idx="928">
                  <c:v>42062</c:v>
                </c:pt>
                <c:pt idx="929">
                  <c:v>42065</c:v>
                </c:pt>
                <c:pt idx="930">
                  <c:v>42066</c:v>
                </c:pt>
                <c:pt idx="931">
                  <c:v>42067</c:v>
                </c:pt>
                <c:pt idx="932">
                  <c:v>42068</c:v>
                </c:pt>
                <c:pt idx="933">
                  <c:v>42069</c:v>
                </c:pt>
                <c:pt idx="934">
                  <c:v>42072</c:v>
                </c:pt>
                <c:pt idx="935">
                  <c:v>42073</c:v>
                </c:pt>
                <c:pt idx="936">
                  <c:v>42074</c:v>
                </c:pt>
                <c:pt idx="937">
                  <c:v>42075</c:v>
                </c:pt>
                <c:pt idx="938">
                  <c:v>42076</c:v>
                </c:pt>
                <c:pt idx="939">
                  <c:v>42079</c:v>
                </c:pt>
                <c:pt idx="940">
                  <c:v>42080</c:v>
                </c:pt>
                <c:pt idx="941">
                  <c:v>42081</c:v>
                </c:pt>
                <c:pt idx="942">
                  <c:v>42082</c:v>
                </c:pt>
                <c:pt idx="943">
                  <c:v>42083</c:v>
                </c:pt>
                <c:pt idx="944">
                  <c:v>42086</c:v>
                </c:pt>
                <c:pt idx="945">
                  <c:v>42087</c:v>
                </c:pt>
                <c:pt idx="946">
                  <c:v>42088</c:v>
                </c:pt>
                <c:pt idx="947">
                  <c:v>42089</c:v>
                </c:pt>
                <c:pt idx="948">
                  <c:v>42090</c:v>
                </c:pt>
                <c:pt idx="949">
                  <c:v>42093</c:v>
                </c:pt>
                <c:pt idx="950">
                  <c:v>42094</c:v>
                </c:pt>
                <c:pt idx="951">
                  <c:v>42095</c:v>
                </c:pt>
                <c:pt idx="952">
                  <c:v>42096</c:v>
                </c:pt>
                <c:pt idx="953">
                  <c:v>42100</c:v>
                </c:pt>
                <c:pt idx="954">
                  <c:v>42101</c:v>
                </c:pt>
                <c:pt idx="955">
                  <c:v>42102</c:v>
                </c:pt>
                <c:pt idx="956">
                  <c:v>42103</c:v>
                </c:pt>
                <c:pt idx="957">
                  <c:v>42104</c:v>
                </c:pt>
                <c:pt idx="958">
                  <c:v>42107</c:v>
                </c:pt>
                <c:pt idx="959">
                  <c:v>42108</c:v>
                </c:pt>
                <c:pt idx="960">
                  <c:v>42109</c:v>
                </c:pt>
                <c:pt idx="961">
                  <c:v>42110</c:v>
                </c:pt>
                <c:pt idx="962">
                  <c:v>42111</c:v>
                </c:pt>
                <c:pt idx="963">
                  <c:v>42114</c:v>
                </c:pt>
                <c:pt idx="964">
                  <c:v>42115</c:v>
                </c:pt>
                <c:pt idx="965">
                  <c:v>42116</c:v>
                </c:pt>
                <c:pt idx="966">
                  <c:v>42117</c:v>
                </c:pt>
                <c:pt idx="967">
                  <c:v>42118</c:v>
                </c:pt>
                <c:pt idx="968">
                  <c:v>42121</c:v>
                </c:pt>
                <c:pt idx="969">
                  <c:v>42122</c:v>
                </c:pt>
                <c:pt idx="970">
                  <c:v>42123</c:v>
                </c:pt>
                <c:pt idx="971">
                  <c:v>42124</c:v>
                </c:pt>
                <c:pt idx="972">
                  <c:v>42125</c:v>
                </c:pt>
                <c:pt idx="973">
                  <c:v>42128</c:v>
                </c:pt>
                <c:pt idx="974">
                  <c:v>42129</c:v>
                </c:pt>
                <c:pt idx="975">
                  <c:v>42130</c:v>
                </c:pt>
                <c:pt idx="976">
                  <c:v>42131</c:v>
                </c:pt>
                <c:pt idx="977">
                  <c:v>42132</c:v>
                </c:pt>
                <c:pt idx="978">
                  <c:v>42135</c:v>
                </c:pt>
                <c:pt idx="979">
                  <c:v>42136</c:v>
                </c:pt>
                <c:pt idx="980">
                  <c:v>42137</c:v>
                </c:pt>
                <c:pt idx="981">
                  <c:v>42138</c:v>
                </c:pt>
                <c:pt idx="982">
                  <c:v>42141</c:v>
                </c:pt>
                <c:pt idx="983">
                  <c:v>42142</c:v>
                </c:pt>
                <c:pt idx="984">
                  <c:v>42143</c:v>
                </c:pt>
                <c:pt idx="985">
                  <c:v>42144</c:v>
                </c:pt>
                <c:pt idx="986">
                  <c:v>42145</c:v>
                </c:pt>
                <c:pt idx="987">
                  <c:v>42146</c:v>
                </c:pt>
                <c:pt idx="988">
                  <c:v>42150</c:v>
                </c:pt>
                <c:pt idx="989">
                  <c:v>42151</c:v>
                </c:pt>
                <c:pt idx="990">
                  <c:v>42152</c:v>
                </c:pt>
                <c:pt idx="991">
                  <c:v>42153</c:v>
                </c:pt>
                <c:pt idx="992">
                  <c:v>42157</c:v>
                </c:pt>
                <c:pt idx="993">
                  <c:v>42158</c:v>
                </c:pt>
                <c:pt idx="994">
                  <c:v>42159</c:v>
                </c:pt>
                <c:pt idx="995">
                  <c:v>42160</c:v>
                </c:pt>
                <c:pt idx="996">
                  <c:v>42163</c:v>
                </c:pt>
                <c:pt idx="997">
                  <c:v>42164</c:v>
                </c:pt>
                <c:pt idx="998">
                  <c:v>42165</c:v>
                </c:pt>
                <c:pt idx="999">
                  <c:v>42166</c:v>
                </c:pt>
                <c:pt idx="1000">
                  <c:v>42167</c:v>
                </c:pt>
                <c:pt idx="1001">
                  <c:v>42170</c:v>
                </c:pt>
                <c:pt idx="1002">
                  <c:v>42171</c:v>
                </c:pt>
                <c:pt idx="1003">
                  <c:v>42172</c:v>
                </c:pt>
                <c:pt idx="1004">
                  <c:v>42173</c:v>
                </c:pt>
                <c:pt idx="1005">
                  <c:v>42174</c:v>
                </c:pt>
                <c:pt idx="1006">
                  <c:v>42177</c:v>
                </c:pt>
                <c:pt idx="1007">
                  <c:v>42178</c:v>
                </c:pt>
                <c:pt idx="1008">
                  <c:v>42179</c:v>
                </c:pt>
                <c:pt idx="1009">
                  <c:v>42180</c:v>
                </c:pt>
                <c:pt idx="1010">
                  <c:v>42181</c:v>
                </c:pt>
                <c:pt idx="1011">
                  <c:v>42184</c:v>
                </c:pt>
                <c:pt idx="1012">
                  <c:v>42185</c:v>
                </c:pt>
                <c:pt idx="1013">
                  <c:v>42186</c:v>
                </c:pt>
                <c:pt idx="1014">
                  <c:v>42187</c:v>
                </c:pt>
                <c:pt idx="1015">
                  <c:v>42188</c:v>
                </c:pt>
                <c:pt idx="1016">
                  <c:v>42191</c:v>
                </c:pt>
                <c:pt idx="1017">
                  <c:v>42192</c:v>
                </c:pt>
                <c:pt idx="1018">
                  <c:v>42193</c:v>
                </c:pt>
                <c:pt idx="1019">
                  <c:v>42194</c:v>
                </c:pt>
                <c:pt idx="1020">
                  <c:v>42195</c:v>
                </c:pt>
                <c:pt idx="1021">
                  <c:v>42198</c:v>
                </c:pt>
                <c:pt idx="1022">
                  <c:v>42199</c:v>
                </c:pt>
                <c:pt idx="1023">
                  <c:v>42200</c:v>
                </c:pt>
                <c:pt idx="1024">
                  <c:v>42201</c:v>
                </c:pt>
                <c:pt idx="1025">
                  <c:v>42205</c:v>
                </c:pt>
                <c:pt idx="1026">
                  <c:v>42206</c:v>
                </c:pt>
                <c:pt idx="1027">
                  <c:v>42207</c:v>
                </c:pt>
                <c:pt idx="1028">
                  <c:v>42208</c:v>
                </c:pt>
                <c:pt idx="1029">
                  <c:v>42209</c:v>
                </c:pt>
                <c:pt idx="1030">
                  <c:v>42212</c:v>
                </c:pt>
                <c:pt idx="1031">
                  <c:v>42213</c:v>
                </c:pt>
                <c:pt idx="1032">
                  <c:v>42214</c:v>
                </c:pt>
                <c:pt idx="1033">
                  <c:v>42215</c:v>
                </c:pt>
                <c:pt idx="1034">
                  <c:v>42216</c:v>
                </c:pt>
                <c:pt idx="1035">
                  <c:v>42219</c:v>
                </c:pt>
                <c:pt idx="1036">
                  <c:v>42220</c:v>
                </c:pt>
                <c:pt idx="1037">
                  <c:v>42221</c:v>
                </c:pt>
                <c:pt idx="1038">
                  <c:v>42222</c:v>
                </c:pt>
                <c:pt idx="1039">
                  <c:v>42227</c:v>
                </c:pt>
                <c:pt idx="1040">
                  <c:v>42228</c:v>
                </c:pt>
                <c:pt idx="1041">
                  <c:v>42229</c:v>
                </c:pt>
                <c:pt idx="1042">
                  <c:v>42230</c:v>
                </c:pt>
                <c:pt idx="1043">
                  <c:v>42233</c:v>
                </c:pt>
                <c:pt idx="1044">
                  <c:v>42234</c:v>
                </c:pt>
                <c:pt idx="1045">
                  <c:v>42235</c:v>
                </c:pt>
                <c:pt idx="1046">
                  <c:v>42236</c:v>
                </c:pt>
                <c:pt idx="1047">
                  <c:v>42237</c:v>
                </c:pt>
                <c:pt idx="1048">
                  <c:v>42240</c:v>
                </c:pt>
                <c:pt idx="1049">
                  <c:v>42241</c:v>
                </c:pt>
                <c:pt idx="1050">
                  <c:v>42242</c:v>
                </c:pt>
                <c:pt idx="1051">
                  <c:v>42243</c:v>
                </c:pt>
                <c:pt idx="1052">
                  <c:v>42244</c:v>
                </c:pt>
                <c:pt idx="1053">
                  <c:v>42247</c:v>
                </c:pt>
                <c:pt idx="1054">
                  <c:v>42248</c:v>
                </c:pt>
                <c:pt idx="1055">
                  <c:v>42249</c:v>
                </c:pt>
                <c:pt idx="1056">
                  <c:v>42250</c:v>
                </c:pt>
                <c:pt idx="1057">
                  <c:v>42251</c:v>
                </c:pt>
                <c:pt idx="1058">
                  <c:v>42254</c:v>
                </c:pt>
                <c:pt idx="1059">
                  <c:v>42255</c:v>
                </c:pt>
                <c:pt idx="1060">
                  <c:v>42256</c:v>
                </c:pt>
                <c:pt idx="1061">
                  <c:v>42257</c:v>
                </c:pt>
                <c:pt idx="1062">
                  <c:v>42261</c:v>
                </c:pt>
                <c:pt idx="1063">
                  <c:v>42262</c:v>
                </c:pt>
                <c:pt idx="1064">
                  <c:v>42263</c:v>
                </c:pt>
                <c:pt idx="1065">
                  <c:v>42264</c:v>
                </c:pt>
                <c:pt idx="1066">
                  <c:v>42265</c:v>
                </c:pt>
                <c:pt idx="1067">
                  <c:v>42268</c:v>
                </c:pt>
                <c:pt idx="1068">
                  <c:v>42269</c:v>
                </c:pt>
                <c:pt idx="1069">
                  <c:v>42270</c:v>
                </c:pt>
                <c:pt idx="1070">
                  <c:v>42272</c:v>
                </c:pt>
                <c:pt idx="1071">
                  <c:v>42275</c:v>
                </c:pt>
                <c:pt idx="1072">
                  <c:v>42276</c:v>
                </c:pt>
                <c:pt idx="1073">
                  <c:v>42277</c:v>
                </c:pt>
                <c:pt idx="1074">
                  <c:v>42278</c:v>
                </c:pt>
                <c:pt idx="1075">
                  <c:v>42279</c:v>
                </c:pt>
                <c:pt idx="1076">
                  <c:v>42282</c:v>
                </c:pt>
                <c:pt idx="1077">
                  <c:v>42283</c:v>
                </c:pt>
                <c:pt idx="1078">
                  <c:v>42284</c:v>
                </c:pt>
                <c:pt idx="1079">
                  <c:v>42285</c:v>
                </c:pt>
                <c:pt idx="1080">
                  <c:v>42286</c:v>
                </c:pt>
                <c:pt idx="1081">
                  <c:v>42289</c:v>
                </c:pt>
                <c:pt idx="1082">
                  <c:v>42290</c:v>
                </c:pt>
                <c:pt idx="1083">
                  <c:v>42291</c:v>
                </c:pt>
                <c:pt idx="1084">
                  <c:v>42292</c:v>
                </c:pt>
                <c:pt idx="1085">
                  <c:v>42293</c:v>
                </c:pt>
                <c:pt idx="1086">
                  <c:v>42296</c:v>
                </c:pt>
                <c:pt idx="1087">
                  <c:v>42297</c:v>
                </c:pt>
                <c:pt idx="1088">
                  <c:v>42298</c:v>
                </c:pt>
                <c:pt idx="1089">
                  <c:v>42299</c:v>
                </c:pt>
                <c:pt idx="1090">
                  <c:v>42300</c:v>
                </c:pt>
                <c:pt idx="1091">
                  <c:v>42303</c:v>
                </c:pt>
                <c:pt idx="1092">
                  <c:v>42304</c:v>
                </c:pt>
                <c:pt idx="1093">
                  <c:v>42305</c:v>
                </c:pt>
                <c:pt idx="1094">
                  <c:v>42306</c:v>
                </c:pt>
                <c:pt idx="1095">
                  <c:v>42307</c:v>
                </c:pt>
                <c:pt idx="1096">
                  <c:v>42310</c:v>
                </c:pt>
                <c:pt idx="1097">
                  <c:v>42311</c:v>
                </c:pt>
                <c:pt idx="1098">
                  <c:v>42312</c:v>
                </c:pt>
                <c:pt idx="1099">
                  <c:v>42313</c:v>
                </c:pt>
                <c:pt idx="1100">
                  <c:v>42314</c:v>
                </c:pt>
                <c:pt idx="1101">
                  <c:v>42317</c:v>
                </c:pt>
                <c:pt idx="1102">
                  <c:v>42319</c:v>
                </c:pt>
                <c:pt idx="1103">
                  <c:v>42320</c:v>
                </c:pt>
                <c:pt idx="1104">
                  <c:v>42321</c:v>
                </c:pt>
                <c:pt idx="1105">
                  <c:v>42324</c:v>
                </c:pt>
                <c:pt idx="1106">
                  <c:v>42325</c:v>
                </c:pt>
                <c:pt idx="1107">
                  <c:v>42326</c:v>
                </c:pt>
                <c:pt idx="1108">
                  <c:v>42327</c:v>
                </c:pt>
                <c:pt idx="1109">
                  <c:v>42328</c:v>
                </c:pt>
                <c:pt idx="1110">
                  <c:v>42331</c:v>
                </c:pt>
                <c:pt idx="1111">
                  <c:v>42332</c:v>
                </c:pt>
                <c:pt idx="1112">
                  <c:v>42333</c:v>
                </c:pt>
                <c:pt idx="1113">
                  <c:v>42334</c:v>
                </c:pt>
                <c:pt idx="1114">
                  <c:v>42335</c:v>
                </c:pt>
                <c:pt idx="1115">
                  <c:v>42338</c:v>
                </c:pt>
                <c:pt idx="1116">
                  <c:v>42339</c:v>
                </c:pt>
                <c:pt idx="1117">
                  <c:v>42340</c:v>
                </c:pt>
                <c:pt idx="1118">
                  <c:v>42341</c:v>
                </c:pt>
                <c:pt idx="1119">
                  <c:v>42342</c:v>
                </c:pt>
                <c:pt idx="1120">
                  <c:v>42345</c:v>
                </c:pt>
                <c:pt idx="1121">
                  <c:v>42346</c:v>
                </c:pt>
                <c:pt idx="1122">
                  <c:v>42347</c:v>
                </c:pt>
                <c:pt idx="1123">
                  <c:v>42348</c:v>
                </c:pt>
                <c:pt idx="1124">
                  <c:v>42349</c:v>
                </c:pt>
                <c:pt idx="1125">
                  <c:v>42352</c:v>
                </c:pt>
                <c:pt idx="1126">
                  <c:v>42353</c:v>
                </c:pt>
                <c:pt idx="1127">
                  <c:v>42354</c:v>
                </c:pt>
                <c:pt idx="1128">
                  <c:v>42355</c:v>
                </c:pt>
                <c:pt idx="1129">
                  <c:v>42356</c:v>
                </c:pt>
                <c:pt idx="1130">
                  <c:v>42359</c:v>
                </c:pt>
                <c:pt idx="1131">
                  <c:v>42360</c:v>
                </c:pt>
                <c:pt idx="1132">
                  <c:v>42361</c:v>
                </c:pt>
                <c:pt idx="1133">
                  <c:v>42362</c:v>
                </c:pt>
                <c:pt idx="1134">
                  <c:v>42366</c:v>
                </c:pt>
                <c:pt idx="1135">
                  <c:v>42367</c:v>
                </c:pt>
                <c:pt idx="1136">
                  <c:v>42368</c:v>
                </c:pt>
                <c:pt idx="1137">
                  <c:v>42369</c:v>
                </c:pt>
                <c:pt idx="1138">
                  <c:v>42373</c:v>
                </c:pt>
                <c:pt idx="1139">
                  <c:v>42374</c:v>
                </c:pt>
                <c:pt idx="1140">
                  <c:v>42375</c:v>
                </c:pt>
                <c:pt idx="1141">
                  <c:v>42376</c:v>
                </c:pt>
                <c:pt idx="1142">
                  <c:v>42377</c:v>
                </c:pt>
                <c:pt idx="1143">
                  <c:v>42380</c:v>
                </c:pt>
                <c:pt idx="1144">
                  <c:v>42381</c:v>
                </c:pt>
                <c:pt idx="1145">
                  <c:v>42382</c:v>
                </c:pt>
                <c:pt idx="1146">
                  <c:v>42383</c:v>
                </c:pt>
                <c:pt idx="1147">
                  <c:v>42384</c:v>
                </c:pt>
                <c:pt idx="1148">
                  <c:v>42387</c:v>
                </c:pt>
                <c:pt idx="1149">
                  <c:v>42388</c:v>
                </c:pt>
                <c:pt idx="1150">
                  <c:v>42389</c:v>
                </c:pt>
                <c:pt idx="1151">
                  <c:v>42390</c:v>
                </c:pt>
                <c:pt idx="1152">
                  <c:v>42391</c:v>
                </c:pt>
                <c:pt idx="1153">
                  <c:v>42394</c:v>
                </c:pt>
                <c:pt idx="1154">
                  <c:v>42395</c:v>
                </c:pt>
                <c:pt idx="1155">
                  <c:v>42396</c:v>
                </c:pt>
                <c:pt idx="1156">
                  <c:v>42397</c:v>
                </c:pt>
                <c:pt idx="1157">
                  <c:v>42398</c:v>
                </c:pt>
                <c:pt idx="1158">
                  <c:v>42401</c:v>
                </c:pt>
                <c:pt idx="1159">
                  <c:v>42402</c:v>
                </c:pt>
                <c:pt idx="1160">
                  <c:v>42403</c:v>
                </c:pt>
                <c:pt idx="1161">
                  <c:v>42404</c:v>
                </c:pt>
                <c:pt idx="1162">
                  <c:v>42405</c:v>
                </c:pt>
                <c:pt idx="1163">
                  <c:v>42410</c:v>
                </c:pt>
                <c:pt idx="1164">
                  <c:v>42411</c:v>
                </c:pt>
                <c:pt idx="1165">
                  <c:v>42412</c:v>
                </c:pt>
                <c:pt idx="1166">
                  <c:v>42415</c:v>
                </c:pt>
                <c:pt idx="1167">
                  <c:v>42416</c:v>
                </c:pt>
                <c:pt idx="1168">
                  <c:v>42417</c:v>
                </c:pt>
                <c:pt idx="1169">
                  <c:v>42418</c:v>
                </c:pt>
                <c:pt idx="1170">
                  <c:v>42419</c:v>
                </c:pt>
                <c:pt idx="1171">
                  <c:v>42422</c:v>
                </c:pt>
                <c:pt idx="1172">
                  <c:v>42423</c:v>
                </c:pt>
                <c:pt idx="1173">
                  <c:v>42424</c:v>
                </c:pt>
                <c:pt idx="1174">
                  <c:v>42425</c:v>
                </c:pt>
                <c:pt idx="1175">
                  <c:v>42426</c:v>
                </c:pt>
                <c:pt idx="1176">
                  <c:v>42429</c:v>
                </c:pt>
                <c:pt idx="1177">
                  <c:v>42430</c:v>
                </c:pt>
                <c:pt idx="1178">
                  <c:v>42431</c:v>
                </c:pt>
                <c:pt idx="1179">
                  <c:v>42432</c:v>
                </c:pt>
                <c:pt idx="1180">
                  <c:v>42433</c:v>
                </c:pt>
                <c:pt idx="1181">
                  <c:v>42436</c:v>
                </c:pt>
                <c:pt idx="1182">
                  <c:v>42437</c:v>
                </c:pt>
                <c:pt idx="1183">
                  <c:v>42438</c:v>
                </c:pt>
                <c:pt idx="1184">
                  <c:v>42439</c:v>
                </c:pt>
                <c:pt idx="1185">
                  <c:v>42440</c:v>
                </c:pt>
                <c:pt idx="1186">
                  <c:v>42443</c:v>
                </c:pt>
                <c:pt idx="1187">
                  <c:v>42444</c:v>
                </c:pt>
                <c:pt idx="1188">
                  <c:v>42445</c:v>
                </c:pt>
                <c:pt idx="1189">
                  <c:v>42446</c:v>
                </c:pt>
                <c:pt idx="1190">
                  <c:v>42447</c:v>
                </c:pt>
                <c:pt idx="1191">
                  <c:v>42450</c:v>
                </c:pt>
                <c:pt idx="1192">
                  <c:v>42451</c:v>
                </c:pt>
                <c:pt idx="1193">
                  <c:v>42452</c:v>
                </c:pt>
                <c:pt idx="1194">
                  <c:v>42453</c:v>
                </c:pt>
                <c:pt idx="1195">
                  <c:v>42457</c:v>
                </c:pt>
                <c:pt idx="1196">
                  <c:v>42458</c:v>
                </c:pt>
                <c:pt idx="1197">
                  <c:v>42459</c:v>
                </c:pt>
                <c:pt idx="1198">
                  <c:v>42460</c:v>
                </c:pt>
                <c:pt idx="1199">
                  <c:v>42461</c:v>
                </c:pt>
                <c:pt idx="1200">
                  <c:v>42464</c:v>
                </c:pt>
                <c:pt idx="1201">
                  <c:v>42465</c:v>
                </c:pt>
                <c:pt idx="1202">
                  <c:v>42466</c:v>
                </c:pt>
                <c:pt idx="1203">
                  <c:v>42467</c:v>
                </c:pt>
                <c:pt idx="1204">
                  <c:v>42468</c:v>
                </c:pt>
                <c:pt idx="1205">
                  <c:v>42471</c:v>
                </c:pt>
                <c:pt idx="1206">
                  <c:v>42472</c:v>
                </c:pt>
                <c:pt idx="1207">
                  <c:v>42473</c:v>
                </c:pt>
                <c:pt idx="1208">
                  <c:v>42474</c:v>
                </c:pt>
                <c:pt idx="1209">
                  <c:v>42475</c:v>
                </c:pt>
                <c:pt idx="1210">
                  <c:v>42478</c:v>
                </c:pt>
                <c:pt idx="1211">
                  <c:v>42479</c:v>
                </c:pt>
                <c:pt idx="1212">
                  <c:v>42480</c:v>
                </c:pt>
                <c:pt idx="1213">
                  <c:v>42481</c:v>
                </c:pt>
                <c:pt idx="1214">
                  <c:v>42482</c:v>
                </c:pt>
                <c:pt idx="1215">
                  <c:v>42485</c:v>
                </c:pt>
                <c:pt idx="1216">
                  <c:v>42486</c:v>
                </c:pt>
                <c:pt idx="1217">
                  <c:v>42487</c:v>
                </c:pt>
                <c:pt idx="1218">
                  <c:v>42488</c:v>
                </c:pt>
                <c:pt idx="1219">
                  <c:v>42489</c:v>
                </c:pt>
                <c:pt idx="1220">
                  <c:v>42492</c:v>
                </c:pt>
                <c:pt idx="1221">
                  <c:v>42493</c:v>
                </c:pt>
                <c:pt idx="1222">
                  <c:v>42494</c:v>
                </c:pt>
                <c:pt idx="1223">
                  <c:v>42495</c:v>
                </c:pt>
                <c:pt idx="1224">
                  <c:v>42496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42506</c:v>
                </c:pt>
                <c:pt idx="1231">
                  <c:v>42507</c:v>
                </c:pt>
                <c:pt idx="1232">
                  <c:v>42508</c:v>
                </c:pt>
                <c:pt idx="1233">
                  <c:v>42509</c:v>
                </c:pt>
                <c:pt idx="1234">
                  <c:v>42510</c:v>
                </c:pt>
                <c:pt idx="1235">
                  <c:v>42513</c:v>
                </c:pt>
                <c:pt idx="1236">
                  <c:v>42514</c:v>
                </c:pt>
                <c:pt idx="1237">
                  <c:v>42515</c:v>
                </c:pt>
                <c:pt idx="1238">
                  <c:v>42516</c:v>
                </c:pt>
                <c:pt idx="1239">
                  <c:v>42517</c:v>
                </c:pt>
                <c:pt idx="1240">
                  <c:v>42521</c:v>
                </c:pt>
                <c:pt idx="1241">
                  <c:v>42522</c:v>
                </c:pt>
                <c:pt idx="1242">
                  <c:v>42523</c:v>
                </c:pt>
                <c:pt idx="1243">
                  <c:v>42524</c:v>
                </c:pt>
                <c:pt idx="1244">
                  <c:v>42527</c:v>
                </c:pt>
                <c:pt idx="1245">
                  <c:v>42528</c:v>
                </c:pt>
                <c:pt idx="1246">
                  <c:v>42529</c:v>
                </c:pt>
                <c:pt idx="1247">
                  <c:v>42530</c:v>
                </c:pt>
                <c:pt idx="1248">
                  <c:v>42531</c:v>
                </c:pt>
                <c:pt idx="1249">
                  <c:v>42534</c:v>
                </c:pt>
                <c:pt idx="1250">
                  <c:v>42535</c:v>
                </c:pt>
                <c:pt idx="1251">
                  <c:v>42536</c:v>
                </c:pt>
                <c:pt idx="1252">
                  <c:v>42537</c:v>
                </c:pt>
                <c:pt idx="1253">
                  <c:v>42538</c:v>
                </c:pt>
                <c:pt idx="1254">
                  <c:v>42541</c:v>
                </c:pt>
                <c:pt idx="1255">
                  <c:v>42542</c:v>
                </c:pt>
                <c:pt idx="1256">
                  <c:v>42543</c:v>
                </c:pt>
                <c:pt idx="1257">
                  <c:v>42544</c:v>
                </c:pt>
                <c:pt idx="1258">
                  <c:v>42545</c:v>
                </c:pt>
                <c:pt idx="1259">
                  <c:v>42548</c:v>
                </c:pt>
                <c:pt idx="1260">
                  <c:v>42549</c:v>
                </c:pt>
                <c:pt idx="1261">
                  <c:v>42550</c:v>
                </c:pt>
                <c:pt idx="1262">
                  <c:v>42551</c:v>
                </c:pt>
                <c:pt idx="1263">
                  <c:v>42552</c:v>
                </c:pt>
                <c:pt idx="1264">
                  <c:v>42555</c:v>
                </c:pt>
                <c:pt idx="1265">
                  <c:v>42556</c:v>
                </c:pt>
                <c:pt idx="1266">
                  <c:v>42557</c:v>
                </c:pt>
                <c:pt idx="1267">
                  <c:v>42558</c:v>
                </c:pt>
                <c:pt idx="1268">
                  <c:v>42559</c:v>
                </c:pt>
                <c:pt idx="1269">
                  <c:v>42562</c:v>
                </c:pt>
                <c:pt idx="1270">
                  <c:v>42563</c:v>
                </c:pt>
                <c:pt idx="1271">
                  <c:v>42564</c:v>
                </c:pt>
                <c:pt idx="1272">
                  <c:v>42565</c:v>
                </c:pt>
                <c:pt idx="1273">
                  <c:v>42566</c:v>
                </c:pt>
                <c:pt idx="1274">
                  <c:v>42569</c:v>
                </c:pt>
                <c:pt idx="1275">
                  <c:v>42570</c:v>
                </c:pt>
                <c:pt idx="1276">
                  <c:v>42571</c:v>
                </c:pt>
                <c:pt idx="1277">
                  <c:v>42572</c:v>
                </c:pt>
                <c:pt idx="1278">
                  <c:v>42573</c:v>
                </c:pt>
                <c:pt idx="1279">
                  <c:v>42576</c:v>
                </c:pt>
                <c:pt idx="1280">
                  <c:v>42577</c:v>
                </c:pt>
                <c:pt idx="1281">
                  <c:v>42578</c:v>
                </c:pt>
                <c:pt idx="1282">
                  <c:v>42579</c:v>
                </c:pt>
                <c:pt idx="1283">
                  <c:v>42580</c:v>
                </c:pt>
                <c:pt idx="1284">
                  <c:v>42583</c:v>
                </c:pt>
                <c:pt idx="1285">
                  <c:v>42584</c:v>
                </c:pt>
                <c:pt idx="1286">
                  <c:v>42585</c:v>
                </c:pt>
                <c:pt idx="1287">
                  <c:v>42586</c:v>
                </c:pt>
                <c:pt idx="1288">
                  <c:v>42587</c:v>
                </c:pt>
                <c:pt idx="1289">
                  <c:v>42590</c:v>
                </c:pt>
                <c:pt idx="1290">
                  <c:v>42591</c:v>
                </c:pt>
                <c:pt idx="1291">
                  <c:v>42592</c:v>
                </c:pt>
                <c:pt idx="1292">
                  <c:v>42593</c:v>
                </c:pt>
                <c:pt idx="1293">
                  <c:v>42594</c:v>
                </c:pt>
                <c:pt idx="1294">
                  <c:v>42597</c:v>
                </c:pt>
                <c:pt idx="1295">
                  <c:v>42598</c:v>
                </c:pt>
                <c:pt idx="1296">
                  <c:v>42599</c:v>
                </c:pt>
                <c:pt idx="1297">
                  <c:v>42600</c:v>
                </c:pt>
                <c:pt idx="1298">
                  <c:v>42601</c:v>
                </c:pt>
                <c:pt idx="1299">
                  <c:v>42604</c:v>
                </c:pt>
                <c:pt idx="1300">
                  <c:v>42605</c:v>
                </c:pt>
                <c:pt idx="1301">
                  <c:v>42606</c:v>
                </c:pt>
                <c:pt idx="1302">
                  <c:v>42607</c:v>
                </c:pt>
                <c:pt idx="1303">
                  <c:v>42608</c:v>
                </c:pt>
                <c:pt idx="1304">
                  <c:v>42611</c:v>
                </c:pt>
                <c:pt idx="1305">
                  <c:v>42612</c:v>
                </c:pt>
                <c:pt idx="1306">
                  <c:v>42613</c:v>
                </c:pt>
                <c:pt idx="1307">
                  <c:v>42614</c:v>
                </c:pt>
                <c:pt idx="1308">
                  <c:v>42615</c:v>
                </c:pt>
                <c:pt idx="1309">
                  <c:v>42618</c:v>
                </c:pt>
                <c:pt idx="1310">
                  <c:v>42619</c:v>
                </c:pt>
                <c:pt idx="1311">
                  <c:v>42620</c:v>
                </c:pt>
                <c:pt idx="1312">
                  <c:v>42621</c:v>
                </c:pt>
                <c:pt idx="1313">
                  <c:v>42622</c:v>
                </c:pt>
                <c:pt idx="1314">
                  <c:v>42625</c:v>
                </c:pt>
                <c:pt idx="1315">
                  <c:v>42626</c:v>
                </c:pt>
                <c:pt idx="1316">
                  <c:v>42627</c:v>
                </c:pt>
                <c:pt idx="1317">
                  <c:v>42628</c:v>
                </c:pt>
                <c:pt idx="1318">
                  <c:v>42629</c:v>
                </c:pt>
                <c:pt idx="1319">
                  <c:v>42632</c:v>
                </c:pt>
                <c:pt idx="1320">
                  <c:v>42633</c:v>
                </c:pt>
                <c:pt idx="1321">
                  <c:v>42634</c:v>
                </c:pt>
                <c:pt idx="1322">
                  <c:v>42635</c:v>
                </c:pt>
                <c:pt idx="1323">
                  <c:v>42636</c:v>
                </c:pt>
                <c:pt idx="1324">
                  <c:v>42639</c:v>
                </c:pt>
                <c:pt idx="1325">
                  <c:v>42640</c:v>
                </c:pt>
                <c:pt idx="1326">
                  <c:v>42641</c:v>
                </c:pt>
                <c:pt idx="1327">
                  <c:v>42642</c:v>
                </c:pt>
                <c:pt idx="1328">
                  <c:v>42643</c:v>
                </c:pt>
                <c:pt idx="1329">
                  <c:v>42646</c:v>
                </c:pt>
                <c:pt idx="1330">
                  <c:v>42647</c:v>
                </c:pt>
                <c:pt idx="1331">
                  <c:v>42648</c:v>
                </c:pt>
                <c:pt idx="1332">
                  <c:v>42649</c:v>
                </c:pt>
                <c:pt idx="1333">
                  <c:v>42650</c:v>
                </c:pt>
                <c:pt idx="1334">
                  <c:v>42653</c:v>
                </c:pt>
                <c:pt idx="1335">
                  <c:v>42654</c:v>
                </c:pt>
                <c:pt idx="1336">
                  <c:v>42655</c:v>
                </c:pt>
                <c:pt idx="1337">
                  <c:v>42656</c:v>
                </c:pt>
                <c:pt idx="1338">
                  <c:v>42657</c:v>
                </c:pt>
                <c:pt idx="1339">
                  <c:v>42660</c:v>
                </c:pt>
                <c:pt idx="1340">
                  <c:v>42661</c:v>
                </c:pt>
                <c:pt idx="1341">
                  <c:v>42662</c:v>
                </c:pt>
                <c:pt idx="1342">
                  <c:v>42663</c:v>
                </c:pt>
                <c:pt idx="1343">
                  <c:v>42664</c:v>
                </c:pt>
                <c:pt idx="1344">
                  <c:v>42667</c:v>
                </c:pt>
                <c:pt idx="1345">
                  <c:v>42668</c:v>
                </c:pt>
                <c:pt idx="1346">
                  <c:v>42669</c:v>
                </c:pt>
                <c:pt idx="1347">
                  <c:v>42670</c:v>
                </c:pt>
                <c:pt idx="1348">
                  <c:v>42671</c:v>
                </c:pt>
                <c:pt idx="1349">
                  <c:v>42674</c:v>
                </c:pt>
                <c:pt idx="1350">
                  <c:v>42675</c:v>
                </c:pt>
                <c:pt idx="1351">
                  <c:v>42676</c:v>
                </c:pt>
                <c:pt idx="1352">
                  <c:v>42677</c:v>
                </c:pt>
                <c:pt idx="1353">
                  <c:v>42678</c:v>
                </c:pt>
                <c:pt idx="1354">
                  <c:v>42681</c:v>
                </c:pt>
                <c:pt idx="1355">
                  <c:v>42682</c:v>
                </c:pt>
                <c:pt idx="1356">
                  <c:v>42683</c:v>
                </c:pt>
                <c:pt idx="1357">
                  <c:v>42684</c:v>
                </c:pt>
                <c:pt idx="1358">
                  <c:v>42685</c:v>
                </c:pt>
                <c:pt idx="1359">
                  <c:v>42688</c:v>
                </c:pt>
                <c:pt idx="1360">
                  <c:v>42689</c:v>
                </c:pt>
                <c:pt idx="1361">
                  <c:v>42690</c:v>
                </c:pt>
                <c:pt idx="1362">
                  <c:v>42691</c:v>
                </c:pt>
                <c:pt idx="1363">
                  <c:v>42692</c:v>
                </c:pt>
                <c:pt idx="1364">
                  <c:v>42695</c:v>
                </c:pt>
                <c:pt idx="1365">
                  <c:v>42696</c:v>
                </c:pt>
                <c:pt idx="1366">
                  <c:v>42697</c:v>
                </c:pt>
                <c:pt idx="1367">
                  <c:v>42698</c:v>
                </c:pt>
                <c:pt idx="1368">
                  <c:v>42699</c:v>
                </c:pt>
                <c:pt idx="1369">
                  <c:v>42702</c:v>
                </c:pt>
                <c:pt idx="1370">
                  <c:v>42703</c:v>
                </c:pt>
                <c:pt idx="1371">
                  <c:v>42704</c:v>
                </c:pt>
                <c:pt idx="1372">
                  <c:v>42705</c:v>
                </c:pt>
                <c:pt idx="1373">
                  <c:v>42706</c:v>
                </c:pt>
                <c:pt idx="1374">
                  <c:v>42709</c:v>
                </c:pt>
                <c:pt idx="1375">
                  <c:v>42710</c:v>
                </c:pt>
                <c:pt idx="1376">
                  <c:v>42711</c:v>
                </c:pt>
                <c:pt idx="1377">
                  <c:v>42712</c:v>
                </c:pt>
                <c:pt idx="1378">
                  <c:v>42713</c:v>
                </c:pt>
                <c:pt idx="1379">
                  <c:v>42716</c:v>
                </c:pt>
                <c:pt idx="1380">
                  <c:v>42717</c:v>
                </c:pt>
                <c:pt idx="1381">
                  <c:v>42718</c:v>
                </c:pt>
                <c:pt idx="1382">
                  <c:v>42719</c:v>
                </c:pt>
                <c:pt idx="1383">
                  <c:v>42720</c:v>
                </c:pt>
                <c:pt idx="1384">
                  <c:v>42723</c:v>
                </c:pt>
                <c:pt idx="1385">
                  <c:v>42724</c:v>
                </c:pt>
                <c:pt idx="1386">
                  <c:v>42725</c:v>
                </c:pt>
                <c:pt idx="1387">
                  <c:v>42726</c:v>
                </c:pt>
                <c:pt idx="1388">
                  <c:v>42727</c:v>
                </c:pt>
                <c:pt idx="1389">
                  <c:v>42730</c:v>
                </c:pt>
                <c:pt idx="1390">
                  <c:v>42731</c:v>
                </c:pt>
                <c:pt idx="1391">
                  <c:v>42732</c:v>
                </c:pt>
                <c:pt idx="1392">
                  <c:v>42733</c:v>
                </c:pt>
                <c:pt idx="1393">
                  <c:v>42734</c:v>
                </c:pt>
                <c:pt idx="1394">
                  <c:v>42737</c:v>
                </c:pt>
                <c:pt idx="1395">
                  <c:v>42738</c:v>
                </c:pt>
                <c:pt idx="1396">
                  <c:v>42739</c:v>
                </c:pt>
                <c:pt idx="1397">
                  <c:v>42740</c:v>
                </c:pt>
                <c:pt idx="1398">
                  <c:v>42741</c:v>
                </c:pt>
                <c:pt idx="1399">
                  <c:v>42744</c:v>
                </c:pt>
                <c:pt idx="1400">
                  <c:v>42745</c:v>
                </c:pt>
                <c:pt idx="1401">
                  <c:v>42746</c:v>
                </c:pt>
                <c:pt idx="1402">
                  <c:v>42747</c:v>
                </c:pt>
                <c:pt idx="1403">
                  <c:v>42748</c:v>
                </c:pt>
                <c:pt idx="1404">
                  <c:v>42751</c:v>
                </c:pt>
                <c:pt idx="1405">
                  <c:v>42752</c:v>
                </c:pt>
                <c:pt idx="1406">
                  <c:v>42753</c:v>
                </c:pt>
                <c:pt idx="1407">
                  <c:v>42754</c:v>
                </c:pt>
                <c:pt idx="1408">
                  <c:v>42755</c:v>
                </c:pt>
                <c:pt idx="1409">
                  <c:v>42758</c:v>
                </c:pt>
                <c:pt idx="1410">
                  <c:v>42759</c:v>
                </c:pt>
                <c:pt idx="1411">
                  <c:v>42760</c:v>
                </c:pt>
                <c:pt idx="1412">
                  <c:v>42761</c:v>
                </c:pt>
                <c:pt idx="1413">
                  <c:v>42762</c:v>
                </c:pt>
                <c:pt idx="1414">
                  <c:v>42765</c:v>
                </c:pt>
                <c:pt idx="1415">
                  <c:v>42766</c:v>
                </c:pt>
                <c:pt idx="1416">
                  <c:v>42767</c:v>
                </c:pt>
                <c:pt idx="1417">
                  <c:v>42768</c:v>
                </c:pt>
                <c:pt idx="1418">
                  <c:v>42769</c:v>
                </c:pt>
                <c:pt idx="1419">
                  <c:v>42772</c:v>
                </c:pt>
                <c:pt idx="1420">
                  <c:v>42773</c:v>
                </c:pt>
                <c:pt idx="1421">
                  <c:v>42774</c:v>
                </c:pt>
                <c:pt idx="1422">
                  <c:v>42775</c:v>
                </c:pt>
                <c:pt idx="1423">
                  <c:v>42776</c:v>
                </c:pt>
                <c:pt idx="1424">
                  <c:v>42779</c:v>
                </c:pt>
                <c:pt idx="1425">
                  <c:v>42780</c:v>
                </c:pt>
                <c:pt idx="1426">
                  <c:v>42781</c:v>
                </c:pt>
                <c:pt idx="1427">
                  <c:v>42782</c:v>
                </c:pt>
                <c:pt idx="1428">
                  <c:v>42783</c:v>
                </c:pt>
                <c:pt idx="1429">
                  <c:v>42786</c:v>
                </c:pt>
                <c:pt idx="1430">
                  <c:v>42787</c:v>
                </c:pt>
                <c:pt idx="1431">
                  <c:v>42788</c:v>
                </c:pt>
                <c:pt idx="1432">
                  <c:v>42789</c:v>
                </c:pt>
                <c:pt idx="1433">
                  <c:v>42790</c:v>
                </c:pt>
                <c:pt idx="1434">
                  <c:v>42793</c:v>
                </c:pt>
                <c:pt idx="1435">
                  <c:v>42794</c:v>
                </c:pt>
                <c:pt idx="1436">
                  <c:v>42795</c:v>
                </c:pt>
                <c:pt idx="1437">
                  <c:v>42796</c:v>
                </c:pt>
                <c:pt idx="1438">
                  <c:v>42797</c:v>
                </c:pt>
                <c:pt idx="1439">
                  <c:v>42800</c:v>
                </c:pt>
                <c:pt idx="1440">
                  <c:v>42801</c:v>
                </c:pt>
                <c:pt idx="1441">
                  <c:v>42802</c:v>
                </c:pt>
                <c:pt idx="1442">
                  <c:v>42803</c:v>
                </c:pt>
                <c:pt idx="1443">
                  <c:v>42804</c:v>
                </c:pt>
                <c:pt idx="1444">
                  <c:v>42807</c:v>
                </c:pt>
                <c:pt idx="1445">
                  <c:v>42808</c:v>
                </c:pt>
                <c:pt idx="1446">
                  <c:v>42809</c:v>
                </c:pt>
                <c:pt idx="1447">
                  <c:v>42810</c:v>
                </c:pt>
                <c:pt idx="1448">
                  <c:v>42811</c:v>
                </c:pt>
                <c:pt idx="1449">
                  <c:v>42814</c:v>
                </c:pt>
                <c:pt idx="1450">
                  <c:v>42815</c:v>
                </c:pt>
                <c:pt idx="1451">
                  <c:v>42816</c:v>
                </c:pt>
                <c:pt idx="1452">
                  <c:v>42817</c:v>
                </c:pt>
                <c:pt idx="1453">
                  <c:v>42818</c:v>
                </c:pt>
                <c:pt idx="1454">
                  <c:v>42821</c:v>
                </c:pt>
                <c:pt idx="1455">
                  <c:v>42822</c:v>
                </c:pt>
                <c:pt idx="1456">
                  <c:v>42823</c:v>
                </c:pt>
                <c:pt idx="1457">
                  <c:v>42824</c:v>
                </c:pt>
                <c:pt idx="1458">
                  <c:v>42825</c:v>
                </c:pt>
                <c:pt idx="1459">
                  <c:v>42828</c:v>
                </c:pt>
                <c:pt idx="1460">
                  <c:v>42829</c:v>
                </c:pt>
                <c:pt idx="1461">
                  <c:v>42830</c:v>
                </c:pt>
                <c:pt idx="1462">
                  <c:v>42831</c:v>
                </c:pt>
                <c:pt idx="1463">
                  <c:v>42832</c:v>
                </c:pt>
                <c:pt idx="1464">
                  <c:v>42835</c:v>
                </c:pt>
                <c:pt idx="1465">
                  <c:v>42836</c:v>
                </c:pt>
                <c:pt idx="1466">
                  <c:v>42837</c:v>
                </c:pt>
                <c:pt idx="1467">
                  <c:v>42838</c:v>
                </c:pt>
                <c:pt idx="1468">
                  <c:v>42842</c:v>
                </c:pt>
                <c:pt idx="1469">
                  <c:v>42843</c:v>
                </c:pt>
                <c:pt idx="1470">
                  <c:v>42844</c:v>
                </c:pt>
                <c:pt idx="1471">
                  <c:v>42845</c:v>
                </c:pt>
                <c:pt idx="1472">
                  <c:v>42846</c:v>
                </c:pt>
                <c:pt idx="1473">
                  <c:v>42849</c:v>
                </c:pt>
                <c:pt idx="1474">
                  <c:v>42850</c:v>
                </c:pt>
                <c:pt idx="1475">
                  <c:v>42851</c:v>
                </c:pt>
                <c:pt idx="1476">
                  <c:v>42852</c:v>
                </c:pt>
                <c:pt idx="1477">
                  <c:v>42853</c:v>
                </c:pt>
                <c:pt idx="1478">
                  <c:v>42856</c:v>
                </c:pt>
                <c:pt idx="1479">
                  <c:v>42857</c:v>
                </c:pt>
                <c:pt idx="1480">
                  <c:v>42858</c:v>
                </c:pt>
                <c:pt idx="1481">
                  <c:v>42859</c:v>
                </c:pt>
                <c:pt idx="1482">
                  <c:v>42860</c:v>
                </c:pt>
                <c:pt idx="1483">
                  <c:v>42863</c:v>
                </c:pt>
                <c:pt idx="1484">
                  <c:v>42864</c:v>
                </c:pt>
                <c:pt idx="1485">
                  <c:v>42865</c:v>
                </c:pt>
                <c:pt idx="1486">
                  <c:v>42866</c:v>
                </c:pt>
                <c:pt idx="1487">
                  <c:v>42867</c:v>
                </c:pt>
                <c:pt idx="1488">
                  <c:v>42870</c:v>
                </c:pt>
                <c:pt idx="1489">
                  <c:v>42871</c:v>
                </c:pt>
                <c:pt idx="1490">
                  <c:v>42872</c:v>
                </c:pt>
                <c:pt idx="1491">
                  <c:v>42873</c:v>
                </c:pt>
                <c:pt idx="1492">
                  <c:v>42874</c:v>
                </c:pt>
                <c:pt idx="1493">
                  <c:v>42877</c:v>
                </c:pt>
                <c:pt idx="1494">
                  <c:v>42878</c:v>
                </c:pt>
                <c:pt idx="1495">
                  <c:v>42879</c:v>
                </c:pt>
                <c:pt idx="1496">
                  <c:v>42880</c:v>
                </c:pt>
                <c:pt idx="1497">
                  <c:v>42881</c:v>
                </c:pt>
                <c:pt idx="1498">
                  <c:v>42884</c:v>
                </c:pt>
                <c:pt idx="1499">
                  <c:v>42885</c:v>
                </c:pt>
                <c:pt idx="1500">
                  <c:v>42886</c:v>
                </c:pt>
                <c:pt idx="1501">
                  <c:v>42887</c:v>
                </c:pt>
                <c:pt idx="1502">
                  <c:v>42888</c:v>
                </c:pt>
                <c:pt idx="1503">
                  <c:v>42891</c:v>
                </c:pt>
                <c:pt idx="1504">
                  <c:v>42892</c:v>
                </c:pt>
                <c:pt idx="1505">
                  <c:v>42893</c:v>
                </c:pt>
                <c:pt idx="1506">
                  <c:v>42894</c:v>
                </c:pt>
                <c:pt idx="1507">
                  <c:v>42895</c:v>
                </c:pt>
                <c:pt idx="1508">
                  <c:v>42898</c:v>
                </c:pt>
                <c:pt idx="1509">
                  <c:v>42899</c:v>
                </c:pt>
                <c:pt idx="1510">
                  <c:v>42900</c:v>
                </c:pt>
                <c:pt idx="1511">
                  <c:v>42901</c:v>
                </c:pt>
                <c:pt idx="1512">
                  <c:v>42902</c:v>
                </c:pt>
                <c:pt idx="1513">
                  <c:v>42905</c:v>
                </c:pt>
                <c:pt idx="1514">
                  <c:v>42906</c:v>
                </c:pt>
                <c:pt idx="1515">
                  <c:v>42907</c:v>
                </c:pt>
                <c:pt idx="1516">
                  <c:v>42908</c:v>
                </c:pt>
                <c:pt idx="1517">
                  <c:v>42909</c:v>
                </c:pt>
                <c:pt idx="1518">
                  <c:v>42912</c:v>
                </c:pt>
                <c:pt idx="1519">
                  <c:v>42913</c:v>
                </c:pt>
                <c:pt idx="1520">
                  <c:v>42914</c:v>
                </c:pt>
                <c:pt idx="1521">
                  <c:v>42915</c:v>
                </c:pt>
                <c:pt idx="1522">
                  <c:v>42916</c:v>
                </c:pt>
                <c:pt idx="1523">
                  <c:v>42919</c:v>
                </c:pt>
                <c:pt idx="1524">
                  <c:v>42920</c:v>
                </c:pt>
                <c:pt idx="1525">
                  <c:v>42921</c:v>
                </c:pt>
                <c:pt idx="1526">
                  <c:v>42922</c:v>
                </c:pt>
                <c:pt idx="1527">
                  <c:v>42923</c:v>
                </c:pt>
                <c:pt idx="1528">
                  <c:v>42926</c:v>
                </c:pt>
                <c:pt idx="1529">
                  <c:v>42927</c:v>
                </c:pt>
                <c:pt idx="1530">
                  <c:v>42928</c:v>
                </c:pt>
                <c:pt idx="1531">
                  <c:v>42929</c:v>
                </c:pt>
                <c:pt idx="1532">
                  <c:v>42930</c:v>
                </c:pt>
                <c:pt idx="1533">
                  <c:v>42933</c:v>
                </c:pt>
                <c:pt idx="1534">
                  <c:v>42934</c:v>
                </c:pt>
                <c:pt idx="1535">
                  <c:v>42935</c:v>
                </c:pt>
                <c:pt idx="1536">
                  <c:v>42936</c:v>
                </c:pt>
                <c:pt idx="1537">
                  <c:v>42937</c:v>
                </c:pt>
                <c:pt idx="1538">
                  <c:v>42940</c:v>
                </c:pt>
                <c:pt idx="1539">
                  <c:v>42941</c:v>
                </c:pt>
                <c:pt idx="1540">
                  <c:v>42942</c:v>
                </c:pt>
                <c:pt idx="1541">
                  <c:v>42943</c:v>
                </c:pt>
                <c:pt idx="1542">
                  <c:v>42944</c:v>
                </c:pt>
                <c:pt idx="1543">
                  <c:v>42947</c:v>
                </c:pt>
                <c:pt idx="1544">
                  <c:v>42948</c:v>
                </c:pt>
                <c:pt idx="1545">
                  <c:v>42949</c:v>
                </c:pt>
                <c:pt idx="1546">
                  <c:v>42950</c:v>
                </c:pt>
                <c:pt idx="1547">
                  <c:v>42951</c:v>
                </c:pt>
                <c:pt idx="1548">
                  <c:v>42954</c:v>
                </c:pt>
                <c:pt idx="1549">
                  <c:v>42955</c:v>
                </c:pt>
                <c:pt idx="1550">
                  <c:v>42956</c:v>
                </c:pt>
                <c:pt idx="1551">
                  <c:v>42957</c:v>
                </c:pt>
                <c:pt idx="1552">
                  <c:v>42958</c:v>
                </c:pt>
                <c:pt idx="1553">
                  <c:v>42961</c:v>
                </c:pt>
                <c:pt idx="1554">
                  <c:v>42962</c:v>
                </c:pt>
                <c:pt idx="1555">
                  <c:v>42963</c:v>
                </c:pt>
                <c:pt idx="1556">
                  <c:v>42964</c:v>
                </c:pt>
                <c:pt idx="1557">
                  <c:v>42965</c:v>
                </c:pt>
                <c:pt idx="1558">
                  <c:v>42968</c:v>
                </c:pt>
                <c:pt idx="1559">
                  <c:v>42969</c:v>
                </c:pt>
                <c:pt idx="1560">
                  <c:v>42970</c:v>
                </c:pt>
                <c:pt idx="1561">
                  <c:v>42971</c:v>
                </c:pt>
                <c:pt idx="1562">
                  <c:v>42972</c:v>
                </c:pt>
                <c:pt idx="1563">
                  <c:v>42975</c:v>
                </c:pt>
                <c:pt idx="1564">
                  <c:v>42976</c:v>
                </c:pt>
                <c:pt idx="1565">
                  <c:v>42977</c:v>
                </c:pt>
                <c:pt idx="1566">
                  <c:v>42978</c:v>
                </c:pt>
                <c:pt idx="1567">
                  <c:v>42979</c:v>
                </c:pt>
                <c:pt idx="1568">
                  <c:v>42982</c:v>
                </c:pt>
                <c:pt idx="1569">
                  <c:v>42983</c:v>
                </c:pt>
                <c:pt idx="1570">
                  <c:v>42984</c:v>
                </c:pt>
                <c:pt idx="1571">
                  <c:v>42985</c:v>
                </c:pt>
                <c:pt idx="1572">
                  <c:v>42986</c:v>
                </c:pt>
                <c:pt idx="1573">
                  <c:v>42989</c:v>
                </c:pt>
                <c:pt idx="1574">
                  <c:v>42990</c:v>
                </c:pt>
                <c:pt idx="1575">
                  <c:v>42991</c:v>
                </c:pt>
                <c:pt idx="1576">
                  <c:v>42992</c:v>
                </c:pt>
                <c:pt idx="1577">
                  <c:v>42993</c:v>
                </c:pt>
                <c:pt idx="1578">
                  <c:v>42996</c:v>
                </c:pt>
                <c:pt idx="1579">
                  <c:v>42997</c:v>
                </c:pt>
                <c:pt idx="1580">
                  <c:v>42998</c:v>
                </c:pt>
                <c:pt idx="1581">
                  <c:v>42999</c:v>
                </c:pt>
                <c:pt idx="1582">
                  <c:v>43000</c:v>
                </c:pt>
                <c:pt idx="1583">
                  <c:v>43003</c:v>
                </c:pt>
                <c:pt idx="1584">
                  <c:v>43004</c:v>
                </c:pt>
                <c:pt idx="1585">
                  <c:v>43005</c:v>
                </c:pt>
                <c:pt idx="1586">
                  <c:v>43006</c:v>
                </c:pt>
                <c:pt idx="1587">
                  <c:v>43007</c:v>
                </c:pt>
                <c:pt idx="1588">
                  <c:v>43010</c:v>
                </c:pt>
                <c:pt idx="1589">
                  <c:v>43011</c:v>
                </c:pt>
                <c:pt idx="1590">
                  <c:v>43012</c:v>
                </c:pt>
                <c:pt idx="1591">
                  <c:v>43013</c:v>
                </c:pt>
                <c:pt idx="1592">
                  <c:v>43014</c:v>
                </c:pt>
                <c:pt idx="1593">
                  <c:v>43017</c:v>
                </c:pt>
                <c:pt idx="1594">
                  <c:v>43018</c:v>
                </c:pt>
                <c:pt idx="1595">
                  <c:v>43019</c:v>
                </c:pt>
                <c:pt idx="1596">
                  <c:v>43020</c:v>
                </c:pt>
                <c:pt idx="1597">
                  <c:v>43021</c:v>
                </c:pt>
                <c:pt idx="1598">
                  <c:v>43024</c:v>
                </c:pt>
                <c:pt idx="1599">
                  <c:v>43025</c:v>
                </c:pt>
                <c:pt idx="1600">
                  <c:v>43026</c:v>
                </c:pt>
                <c:pt idx="1601">
                  <c:v>43027</c:v>
                </c:pt>
                <c:pt idx="1602">
                  <c:v>43028</c:v>
                </c:pt>
                <c:pt idx="1603">
                  <c:v>43031</c:v>
                </c:pt>
                <c:pt idx="1604">
                  <c:v>43032</c:v>
                </c:pt>
                <c:pt idx="1605">
                  <c:v>43033</c:v>
                </c:pt>
                <c:pt idx="1606">
                  <c:v>43034</c:v>
                </c:pt>
                <c:pt idx="1607">
                  <c:v>43035</c:v>
                </c:pt>
                <c:pt idx="1608">
                  <c:v>43038</c:v>
                </c:pt>
                <c:pt idx="1609">
                  <c:v>43039</c:v>
                </c:pt>
                <c:pt idx="1610">
                  <c:v>43040</c:v>
                </c:pt>
                <c:pt idx="1611">
                  <c:v>43041</c:v>
                </c:pt>
                <c:pt idx="1612">
                  <c:v>43042</c:v>
                </c:pt>
                <c:pt idx="1613">
                  <c:v>43045</c:v>
                </c:pt>
                <c:pt idx="1614">
                  <c:v>43046</c:v>
                </c:pt>
                <c:pt idx="1615">
                  <c:v>43047</c:v>
                </c:pt>
                <c:pt idx="1616">
                  <c:v>43048</c:v>
                </c:pt>
                <c:pt idx="1617">
                  <c:v>43049</c:v>
                </c:pt>
                <c:pt idx="1618">
                  <c:v>43052</c:v>
                </c:pt>
                <c:pt idx="1619">
                  <c:v>43053</c:v>
                </c:pt>
                <c:pt idx="1620">
                  <c:v>43054</c:v>
                </c:pt>
                <c:pt idx="1621">
                  <c:v>43055</c:v>
                </c:pt>
                <c:pt idx="1622">
                  <c:v>43056</c:v>
                </c:pt>
                <c:pt idx="1623">
                  <c:v>43059</c:v>
                </c:pt>
                <c:pt idx="1624">
                  <c:v>43060</c:v>
                </c:pt>
                <c:pt idx="1625">
                  <c:v>43061</c:v>
                </c:pt>
                <c:pt idx="1626">
                  <c:v>43062</c:v>
                </c:pt>
                <c:pt idx="1627">
                  <c:v>43063</c:v>
                </c:pt>
                <c:pt idx="1628">
                  <c:v>43066</c:v>
                </c:pt>
                <c:pt idx="1629">
                  <c:v>43067</c:v>
                </c:pt>
                <c:pt idx="1630">
                  <c:v>43068</c:v>
                </c:pt>
                <c:pt idx="1631">
                  <c:v>43069</c:v>
                </c:pt>
                <c:pt idx="1632">
                  <c:v>43070</c:v>
                </c:pt>
                <c:pt idx="1633">
                  <c:v>43073</c:v>
                </c:pt>
                <c:pt idx="1634">
                  <c:v>43074</c:v>
                </c:pt>
                <c:pt idx="1635">
                  <c:v>43075</c:v>
                </c:pt>
                <c:pt idx="1636">
                  <c:v>43076</c:v>
                </c:pt>
                <c:pt idx="1637">
                  <c:v>43077</c:v>
                </c:pt>
                <c:pt idx="1638">
                  <c:v>43080</c:v>
                </c:pt>
                <c:pt idx="1639">
                  <c:v>43081</c:v>
                </c:pt>
                <c:pt idx="1640">
                  <c:v>43082</c:v>
                </c:pt>
                <c:pt idx="1641">
                  <c:v>43083</c:v>
                </c:pt>
                <c:pt idx="1642">
                  <c:v>43084</c:v>
                </c:pt>
                <c:pt idx="1643">
                  <c:v>43087</c:v>
                </c:pt>
                <c:pt idx="1644">
                  <c:v>43088</c:v>
                </c:pt>
                <c:pt idx="1645">
                  <c:v>43089</c:v>
                </c:pt>
                <c:pt idx="1646">
                  <c:v>43090</c:v>
                </c:pt>
                <c:pt idx="1647">
                  <c:v>43091</c:v>
                </c:pt>
                <c:pt idx="1648">
                  <c:v>43095</c:v>
                </c:pt>
                <c:pt idx="1649">
                  <c:v>43096</c:v>
                </c:pt>
                <c:pt idx="1650">
                  <c:v>43097</c:v>
                </c:pt>
                <c:pt idx="1651">
                  <c:v>43098</c:v>
                </c:pt>
                <c:pt idx="1652">
                  <c:v>43102</c:v>
                </c:pt>
                <c:pt idx="1653">
                  <c:v>43103</c:v>
                </c:pt>
                <c:pt idx="1654">
                  <c:v>43104</c:v>
                </c:pt>
                <c:pt idx="1655">
                  <c:v>43105</c:v>
                </c:pt>
                <c:pt idx="1656">
                  <c:v>43108</c:v>
                </c:pt>
                <c:pt idx="1657">
                  <c:v>43109</c:v>
                </c:pt>
                <c:pt idx="1658">
                  <c:v>43110</c:v>
                </c:pt>
                <c:pt idx="1659">
                  <c:v>43111</c:v>
                </c:pt>
                <c:pt idx="1660">
                  <c:v>43112</c:v>
                </c:pt>
                <c:pt idx="1661">
                  <c:v>43115</c:v>
                </c:pt>
                <c:pt idx="1662">
                  <c:v>43116</c:v>
                </c:pt>
                <c:pt idx="1663">
                  <c:v>43117</c:v>
                </c:pt>
                <c:pt idx="1664">
                  <c:v>43118</c:v>
                </c:pt>
                <c:pt idx="1665">
                  <c:v>43119</c:v>
                </c:pt>
                <c:pt idx="1666">
                  <c:v>43122</c:v>
                </c:pt>
                <c:pt idx="1667">
                  <c:v>43123</c:v>
                </c:pt>
                <c:pt idx="1668">
                  <c:v>43124</c:v>
                </c:pt>
                <c:pt idx="1669">
                  <c:v>43125</c:v>
                </c:pt>
                <c:pt idx="1670">
                  <c:v>43126</c:v>
                </c:pt>
                <c:pt idx="1671">
                  <c:v>43129</c:v>
                </c:pt>
                <c:pt idx="1672">
                  <c:v>43130</c:v>
                </c:pt>
                <c:pt idx="1673">
                  <c:v>43131</c:v>
                </c:pt>
                <c:pt idx="1674">
                  <c:v>43132</c:v>
                </c:pt>
                <c:pt idx="1675">
                  <c:v>43133</c:v>
                </c:pt>
                <c:pt idx="1676">
                  <c:v>43136</c:v>
                </c:pt>
                <c:pt idx="1677">
                  <c:v>43137</c:v>
                </c:pt>
                <c:pt idx="1678">
                  <c:v>43138</c:v>
                </c:pt>
                <c:pt idx="1679">
                  <c:v>43139</c:v>
                </c:pt>
                <c:pt idx="1680">
                  <c:v>43140</c:v>
                </c:pt>
                <c:pt idx="1681">
                  <c:v>43143</c:v>
                </c:pt>
                <c:pt idx="1682">
                  <c:v>43144</c:v>
                </c:pt>
                <c:pt idx="1683">
                  <c:v>43145</c:v>
                </c:pt>
                <c:pt idx="1684">
                  <c:v>43146</c:v>
                </c:pt>
                <c:pt idx="1685">
                  <c:v>43147</c:v>
                </c:pt>
                <c:pt idx="1686">
                  <c:v>43150</c:v>
                </c:pt>
                <c:pt idx="1687">
                  <c:v>43151</c:v>
                </c:pt>
                <c:pt idx="1688">
                  <c:v>43152</c:v>
                </c:pt>
                <c:pt idx="1689">
                  <c:v>43153</c:v>
                </c:pt>
                <c:pt idx="1690">
                  <c:v>43154</c:v>
                </c:pt>
                <c:pt idx="1691">
                  <c:v>43157</c:v>
                </c:pt>
                <c:pt idx="1692">
                  <c:v>43158</c:v>
                </c:pt>
                <c:pt idx="1693">
                  <c:v>43159</c:v>
                </c:pt>
                <c:pt idx="1694">
                  <c:v>43160</c:v>
                </c:pt>
                <c:pt idx="1695">
                  <c:v>43161</c:v>
                </c:pt>
                <c:pt idx="1696">
                  <c:v>43164</c:v>
                </c:pt>
                <c:pt idx="1697">
                  <c:v>43165</c:v>
                </c:pt>
                <c:pt idx="1698">
                  <c:v>43166</c:v>
                </c:pt>
                <c:pt idx="1699">
                  <c:v>43167</c:v>
                </c:pt>
                <c:pt idx="1700">
                  <c:v>43168</c:v>
                </c:pt>
                <c:pt idx="1701">
                  <c:v>43171</c:v>
                </c:pt>
                <c:pt idx="1702">
                  <c:v>43172</c:v>
                </c:pt>
                <c:pt idx="1703">
                  <c:v>43173</c:v>
                </c:pt>
                <c:pt idx="1704">
                  <c:v>43174</c:v>
                </c:pt>
                <c:pt idx="1705">
                  <c:v>43175</c:v>
                </c:pt>
                <c:pt idx="1706">
                  <c:v>43178</c:v>
                </c:pt>
                <c:pt idx="1707">
                  <c:v>43179</c:v>
                </c:pt>
                <c:pt idx="1708">
                  <c:v>43180</c:v>
                </c:pt>
                <c:pt idx="1709">
                  <c:v>43181</c:v>
                </c:pt>
                <c:pt idx="1710">
                  <c:v>43182</c:v>
                </c:pt>
                <c:pt idx="1711">
                  <c:v>43185</c:v>
                </c:pt>
                <c:pt idx="1712">
                  <c:v>43186</c:v>
                </c:pt>
                <c:pt idx="1713">
                  <c:v>43187</c:v>
                </c:pt>
                <c:pt idx="1714">
                  <c:v>43188</c:v>
                </c:pt>
                <c:pt idx="1715">
                  <c:v>43192</c:v>
                </c:pt>
                <c:pt idx="1716">
                  <c:v>43193</c:v>
                </c:pt>
                <c:pt idx="1717">
                  <c:v>43194</c:v>
                </c:pt>
                <c:pt idx="1718">
                  <c:v>43195</c:v>
                </c:pt>
                <c:pt idx="1719">
                  <c:v>43196</c:v>
                </c:pt>
                <c:pt idx="1720">
                  <c:v>43199</c:v>
                </c:pt>
                <c:pt idx="1721">
                  <c:v>43200</c:v>
                </c:pt>
                <c:pt idx="1722">
                  <c:v>43201</c:v>
                </c:pt>
                <c:pt idx="1723">
                  <c:v>43202</c:v>
                </c:pt>
                <c:pt idx="1724">
                  <c:v>43203</c:v>
                </c:pt>
                <c:pt idx="1725">
                  <c:v>43206</c:v>
                </c:pt>
                <c:pt idx="1726">
                  <c:v>43207</c:v>
                </c:pt>
                <c:pt idx="1727">
                  <c:v>43208</c:v>
                </c:pt>
                <c:pt idx="1728">
                  <c:v>43209</c:v>
                </c:pt>
                <c:pt idx="1729">
                  <c:v>43210</c:v>
                </c:pt>
                <c:pt idx="1730">
                  <c:v>43213</c:v>
                </c:pt>
                <c:pt idx="1731">
                  <c:v>43214</c:v>
                </c:pt>
                <c:pt idx="1732">
                  <c:v>43215</c:v>
                </c:pt>
                <c:pt idx="1733">
                  <c:v>43216</c:v>
                </c:pt>
                <c:pt idx="1734">
                  <c:v>43217</c:v>
                </c:pt>
                <c:pt idx="1735">
                  <c:v>43220</c:v>
                </c:pt>
                <c:pt idx="1736">
                  <c:v>43221</c:v>
                </c:pt>
                <c:pt idx="1737">
                  <c:v>43222</c:v>
                </c:pt>
                <c:pt idx="1738">
                  <c:v>43223</c:v>
                </c:pt>
                <c:pt idx="1739">
                  <c:v>43224</c:v>
                </c:pt>
                <c:pt idx="1740">
                  <c:v>43227</c:v>
                </c:pt>
                <c:pt idx="1741">
                  <c:v>43228</c:v>
                </c:pt>
                <c:pt idx="1742">
                  <c:v>43229</c:v>
                </c:pt>
                <c:pt idx="1743">
                  <c:v>43230</c:v>
                </c:pt>
                <c:pt idx="1744">
                  <c:v>43231</c:v>
                </c:pt>
                <c:pt idx="1745">
                  <c:v>43234</c:v>
                </c:pt>
                <c:pt idx="1746">
                  <c:v>43235</c:v>
                </c:pt>
                <c:pt idx="1747">
                  <c:v>43236</c:v>
                </c:pt>
                <c:pt idx="1748">
                  <c:v>43237</c:v>
                </c:pt>
                <c:pt idx="1749">
                  <c:v>43238</c:v>
                </c:pt>
                <c:pt idx="1750">
                  <c:v>43241</c:v>
                </c:pt>
                <c:pt idx="1751">
                  <c:v>43242</c:v>
                </c:pt>
                <c:pt idx="1752">
                  <c:v>43243</c:v>
                </c:pt>
                <c:pt idx="1753">
                  <c:v>43244</c:v>
                </c:pt>
                <c:pt idx="1754">
                  <c:v>43245</c:v>
                </c:pt>
                <c:pt idx="1755">
                  <c:v>43249</c:v>
                </c:pt>
                <c:pt idx="1756">
                  <c:v>43250</c:v>
                </c:pt>
                <c:pt idx="1757">
                  <c:v>43251</c:v>
                </c:pt>
                <c:pt idx="1758">
                  <c:v>43252</c:v>
                </c:pt>
                <c:pt idx="1759">
                  <c:v>43255</c:v>
                </c:pt>
                <c:pt idx="1760">
                  <c:v>43256</c:v>
                </c:pt>
                <c:pt idx="1761">
                  <c:v>43257</c:v>
                </c:pt>
                <c:pt idx="1762">
                  <c:v>43258</c:v>
                </c:pt>
                <c:pt idx="1763">
                  <c:v>43259</c:v>
                </c:pt>
                <c:pt idx="1764">
                  <c:v>43262</c:v>
                </c:pt>
                <c:pt idx="1765">
                  <c:v>43263</c:v>
                </c:pt>
                <c:pt idx="1766">
                  <c:v>43264</c:v>
                </c:pt>
                <c:pt idx="1767">
                  <c:v>43265</c:v>
                </c:pt>
                <c:pt idx="1768">
                  <c:v>43266</c:v>
                </c:pt>
                <c:pt idx="1769">
                  <c:v>43269</c:v>
                </c:pt>
                <c:pt idx="1770">
                  <c:v>43270</c:v>
                </c:pt>
                <c:pt idx="1771">
                  <c:v>43271</c:v>
                </c:pt>
                <c:pt idx="1772">
                  <c:v>43272</c:v>
                </c:pt>
                <c:pt idx="1773">
                  <c:v>43273</c:v>
                </c:pt>
                <c:pt idx="1774">
                  <c:v>43276</c:v>
                </c:pt>
                <c:pt idx="1775">
                  <c:v>43277</c:v>
                </c:pt>
                <c:pt idx="1776">
                  <c:v>43278</c:v>
                </c:pt>
                <c:pt idx="1777">
                  <c:v>43279</c:v>
                </c:pt>
                <c:pt idx="1778">
                  <c:v>43280</c:v>
                </c:pt>
                <c:pt idx="1779">
                  <c:v>43283</c:v>
                </c:pt>
                <c:pt idx="1780">
                  <c:v>43284</c:v>
                </c:pt>
                <c:pt idx="1781">
                  <c:v>43285</c:v>
                </c:pt>
                <c:pt idx="1782">
                  <c:v>43286</c:v>
                </c:pt>
                <c:pt idx="1783">
                  <c:v>43287</c:v>
                </c:pt>
                <c:pt idx="1784">
                  <c:v>43290</c:v>
                </c:pt>
                <c:pt idx="1785">
                  <c:v>43291</c:v>
                </c:pt>
                <c:pt idx="1786">
                  <c:v>43292</c:v>
                </c:pt>
                <c:pt idx="1787">
                  <c:v>43293</c:v>
                </c:pt>
                <c:pt idx="1788">
                  <c:v>43294</c:v>
                </c:pt>
                <c:pt idx="1789">
                  <c:v>43297</c:v>
                </c:pt>
                <c:pt idx="1790">
                  <c:v>43298</c:v>
                </c:pt>
                <c:pt idx="1791">
                  <c:v>43299</c:v>
                </c:pt>
                <c:pt idx="1792">
                  <c:v>43300</c:v>
                </c:pt>
                <c:pt idx="1793">
                  <c:v>43301</c:v>
                </c:pt>
                <c:pt idx="1794">
                  <c:v>43304</c:v>
                </c:pt>
                <c:pt idx="1795">
                  <c:v>43305</c:v>
                </c:pt>
                <c:pt idx="1796">
                  <c:v>43306</c:v>
                </c:pt>
                <c:pt idx="1797">
                  <c:v>43307</c:v>
                </c:pt>
                <c:pt idx="1798">
                  <c:v>43308</c:v>
                </c:pt>
                <c:pt idx="1799">
                  <c:v>43311</c:v>
                </c:pt>
                <c:pt idx="1800">
                  <c:v>43312</c:v>
                </c:pt>
                <c:pt idx="1801">
                  <c:v>43313</c:v>
                </c:pt>
                <c:pt idx="1802">
                  <c:v>43314</c:v>
                </c:pt>
                <c:pt idx="1803">
                  <c:v>43315</c:v>
                </c:pt>
                <c:pt idx="1804">
                  <c:v>43318</c:v>
                </c:pt>
                <c:pt idx="1805">
                  <c:v>43319</c:v>
                </c:pt>
                <c:pt idx="1806">
                  <c:v>43320</c:v>
                </c:pt>
                <c:pt idx="1807">
                  <c:v>43321</c:v>
                </c:pt>
                <c:pt idx="1808">
                  <c:v>43322</c:v>
                </c:pt>
                <c:pt idx="1809">
                  <c:v>43325</c:v>
                </c:pt>
                <c:pt idx="1810">
                  <c:v>43326</c:v>
                </c:pt>
                <c:pt idx="1811">
                  <c:v>43327</c:v>
                </c:pt>
                <c:pt idx="1812">
                  <c:v>43328</c:v>
                </c:pt>
                <c:pt idx="1813">
                  <c:v>43329</c:v>
                </c:pt>
                <c:pt idx="1814">
                  <c:v>43332</c:v>
                </c:pt>
                <c:pt idx="1815">
                  <c:v>43333</c:v>
                </c:pt>
                <c:pt idx="1816">
                  <c:v>43334</c:v>
                </c:pt>
                <c:pt idx="1817">
                  <c:v>43335</c:v>
                </c:pt>
                <c:pt idx="1818">
                  <c:v>43336</c:v>
                </c:pt>
                <c:pt idx="1819">
                  <c:v>43339</c:v>
                </c:pt>
                <c:pt idx="1820">
                  <c:v>43340</c:v>
                </c:pt>
                <c:pt idx="1821">
                  <c:v>43341</c:v>
                </c:pt>
                <c:pt idx="1822">
                  <c:v>43342</c:v>
                </c:pt>
                <c:pt idx="1823">
                  <c:v>43343</c:v>
                </c:pt>
                <c:pt idx="1824">
                  <c:v>43346</c:v>
                </c:pt>
                <c:pt idx="1825">
                  <c:v>43347</c:v>
                </c:pt>
                <c:pt idx="1826">
                  <c:v>43348</c:v>
                </c:pt>
                <c:pt idx="1827">
                  <c:v>43349</c:v>
                </c:pt>
                <c:pt idx="1828">
                  <c:v>43350</c:v>
                </c:pt>
                <c:pt idx="1829">
                  <c:v>43353</c:v>
                </c:pt>
                <c:pt idx="1830">
                  <c:v>43354</c:v>
                </c:pt>
                <c:pt idx="1831">
                  <c:v>43355</c:v>
                </c:pt>
                <c:pt idx="1832">
                  <c:v>43356</c:v>
                </c:pt>
                <c:pt idx="1833">
                  <c:v>43357</c:v>
                </c:pt>
                <c:pt idx="1834">
                  <c:v>43360</c:v>
                </c:pt>
                <c:pt idx="1835">
                  <c:v>43361</c:v>
                </c:pt>
                <c:pt idx="1836">
                  <c:v>43362</c:v>
                </c:pt>
                <c:pt idx="1837">
                  <c:v>43363</c:v>
                </c:pt>
                <c:pt idx="1838">
                  <c:v>43364</c:v>
                </c:pt>
                <c:pt idx="1839">
                  <c:v>43367</c:v>
                </c:pt>
                <c:pt idx="1840">
                  <c:v>43368</c:v>
                </c:pt>
                <c:pt idx="1841">
                  <c:v>43369</c:v>
                </c:pt>
                <c:pt idx="1842">
                  <c:v>43370</c:v>
                </c:pt>
                <c:pt idx="1843">
                  <c:v>43371</c:v>
                </c:pt>
                <c:pt idx="1844">
                  <c:v>43374</c:v>
                </c:pt>
                <c:pt idx="1845">
                  <c:v>43375</c:v>
                </c:pt>
                <c:pt idx="1846">
                  <c:v>43376</c:v>
                </c:pt>
                <c:pt idx="1847">
                  <c:v>43377</c:v>
                </c:pt>
                <c:pt idx="1848">
                  <c:v>43378</c:v>
                </c:pt>
                <c:pt idx="1849">
                  <c:v>43381</c:v>
                </c:pt>
                <c:pt idx="1850">
                  <c:v>43382</c:v>
                </c:pt>
                <c:pt idx="1851">
                  <c:v>43383</c:v>
                </c:pt>
                <c:pt idx="1852">
                  <c:v>43384</c:v>
                </c:pt>
                <c:pt idx="1853">
                  <c:v>43385</c:v>
                </c:pt>
                <c:pt idx="1854">
                  <c:v>43388</c:v>
                </c:pt>
                <c:pt idx="1855">
                  <c:v>43389</c:v>
                </c:pt>
                <c:pt idx="1856">
                  <c:v>43390</c:v>
                </c:pt>
                <c:pt idx="1857">
                  <c:v>43391</c:v>
                </c:pt>
                <c:pt idx="1858">
                  <c:v>43392</c:v>
                </c:pt>
                <c:pt idx="1859">
                  <c:v>43395</c:v>
                </c:pt>
                <c:pt idx="1860">
                  <c:v>43396</c:v>
                </c:pt>
                <c:pt idx="1861">
                  <c:v>43397</c:v>
                </c:pt>
                <c:pt idx="1862">
                  <c:v>43398</c:v>
                </c:pt>
                <c:pt idx="1863">
                  <c:v>43399</c:v>
                </c:pt>
                <c:pt idx="1864">
                  <c:v>43402</c:v>
                </c:pt>
                <c:pt idx="1865">
                  <c:v>43403</c:v>
                </c:pt>
                <c:pt idx="1866">
                  <c:v>43404</c:v>
                </c:pt>
                <c:pt idx="1867">
                  <c:v>43405</c:v>
                </c:pt>
                <c:pt idx="1868">
                  <c:v>43406</c:v>
                </c:pt>
                <c:pt idx="1869">
                  <c:v>43409</c:v>
                </c:pt>
                <c:pt idx="1870">
                  <c:v>43410</c:v>
                </c:pt>
                <c:pt idx="1871">
                  <c:v>43411</c:v>
                </c:pt>
                <c:pt idx="1872">
                  <c:v>43412</c:v>
                </c:pt>
                <c:pt idx="1873">
                  <c:v>43413</c:v>
                </c:pt>
                <c:pt idx="1874">
                  <c:v>43416</c:v>
                </c:pt>
                <c:pt idx="1875">
                  <c:v>43417</c:v>
                </c:pt>
                <c:pt idx="1876">
                  <c:v>43418</c:v>
                </c:pt>
                <c:pt idx="1877">
                  <c:v>43419</c:v>
                </c:pt>
                <c:pt idx="1878">
                  <c:v>43420</c:v>
                </c:pt>
                <c:pt idx="1879">
                  <c:v>43423</c:v>
                </c:pt>
                <c:pt idx="1880">
                  <c:v>43424</c:v>
                </c:pt>
                <c:pt idx="1881">
                  <c:v>43425</c:v>
                </c:pt>
                <c:pt idx="1882">
                  <c:v>43426</c:v>
                </c:pt>
                <c:pt idx="1883">
                  <c:v>43427</c:v>
                </c:pt>
                <c:pt idx="1884">
                  <c:v>43430</c:v>
                </c:pt>
                <c:pt idx="1885">
                  <c:v>43431</c:v>
                </c:pt>
                <c:pt idx="1886">
                  <c:v>43432</c:v>
                </c:pt>
                <c:pt idx="1887">
                  <c:v>43433</c:v>
                </c:pt>
                <c:pt idx="1888">
                  <c:v>43434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43444</c:v>
                </c:pt>
                <c:pt idx="1895">
                  <c:v>43445</c:v>
                </c:pt>
                <c:pt idx="1896">
                  <c:v>43446</c:v>
                </c:pt>
                <c:pt idx="1897">
                  <c:v>43447</c:v>
                </c:pt>
                <c:pt idx="1898">
                  <c:v>43448</c:v>
                </c:pt>
                <c:pt idx="1899">
                  <c:v>43451</c:v>
                </c:pt>
                <c:pt idx="1900">
                  <c:v>43452</c:v>
                </c:pt>
                <c:pt idx="1901">
                  <c:v>43453</c:v>
                </c:pt>
                <c:pt idx="1902">
                  <c:v>43454</c:v>
                </c:pt>
                <c:pt idx="1903">
                  <c:v>43455</c:v>
                </c:pt>
                <c:pt idx="1904">
                  <c:v>43460</c:v>
                </c:pt>
                <c:pt idx="1905">
                  <c:v>43461</c:v>
                </c:pt>
                <c:pt idx="1906">
                  <c:v>43462</c:v>
                </c:pt>
                <c:pt idx="1907">
                  <c:v>43467</c:v>
                </c:pt>
                <c:pt idx="1908">
                  <c:v>43468</c:v>
                </c:pt>
                <c:pt idx="1909">
                  <c:v>43469</c:v>
                </c:pt>
                <c:pt idx="1910">
                  <c:v>43472</c:v>
                </c:pt>
                <c:pt idx="1911">
                  <c:v>43473</c:v>
                </c:pt>
                <c:pt idx="1912">
                  <c:v>43474</c:v>
                </c:pt>
                <c:pt idx="1913">
                  <c:v>43475</c:v>
                </c:pt>
                <c:pt idx="1914">
                  <c:v>43476</c:v>
                </c:pt>
                <c:pt idx="1915">
                  <c:v>43479</c:v>
                </c:pt>
                <c:pt idx="1916">
                  <c:v>43480</c:v>
                </c:pt>
                <c:pt idx="1917">
                  <c:v>43481</c:v>
                </c:pt>
                <c:pt idx="1918">
                  <c:v>43482</c:v>
                </c:pt>
                <c:pt idx="1919">
                  <c:v>43483</c:v>
                </c:pt>
                <c:pt idx="1920">
                  <c:v>43486</c:v>
                </c:pt>
                <c:pt idx="1921">
                  <c:v>43487</c:v>
                </c:pt>
                <c:pt idx="1922">
                  <c:v>43488</c:v>
                </c:pt>
                <c:pt idx="1923">
                  <c:v>43489</c:v>
                </c:pt>
                <c:pt idx="1924">
                  <c:v>43490</c:v>
                </c:pt>
                <c:pt idx="1925">
                  <c:v>43493</c:v>
                </c:pt>
                <c:pt idx="1926">
                  <c:v>43494</c:v>
                </c:pt>
                <c:pt idx="1927">
                  <c:v>43495</c:v>
                </c:pt>
                <c:pt idx="1928">
                  <c:v>43496</c:v>
                </c:pt>
                <c:pt idx="1929">
                  <c:v>43497</c:v>
                </c:pt>
                <c:pt idx="1930">
                  <c:v>43500</c:v>
                </c:pt>
                <c:pt idx="1931">
                  <c:v>43501</c:v>
                </c:pt>
                <c:pt idx="1932">
                  <c:v>43502</c:v>
                </c:pt>
                <c:pt idx="1933">
                  <c:v>43503</c:v>
                </c:pt>
                <c:pt idx="1934">
                  <c:v>43504</c:v>
                </c:pt>
                <c:pt idx="1935">
                  <c:v>43507</c:v>
                </c:pt>
                <c:pt idx="1936">
                  <c:v>43508</c:v>
                </c:pt>
                <c:pt idx="1937">
                  <c:v>43509</c:v>
                </c:pt>
                <c:pt idx="1938">
                  <c:v>43510</c:v>
                </c:pt>
                <c:pt idx="1939">
                  <c:v>43511</c:v>
                </c:pt>
                <c:pt idx="1940">
                  <c:v>43514</c:v>
                </c:pt>
                <c:pt idx="1941">
                  <c:v>43515</c:v>
                </c:pt>
                <c:pt idx="1942">
                  <c:v>43516</c:v>
                </c:pt>
                <c:pt idx="1943">
                  <c:v>43517</c:v>
                </c:pt>
                <c:pt idx="1944">
                  <c:v>43518</c:v>
                </c:pt>
                <c:pt idx="1945">
                  <c:v>43521</c:v>
                </c:pt>
                <c:pt idx="1946">
                  <c:v>43522</c:v>
                </c:pt>
                <c:pt idx="1947">
                  <c:v>43523</c:v>
                </c:pt>
                <c:pt idx="1948">
                  <c:v>43524</c:v>
                </c:pt>
                <c:pt idx="1949">
                  <c:v>43525</c:v>
                </c:pt>
                <c:pt idx="1950">
                  <c:v>43528</c:v>
                </c:pt>
                <c:pt idx="1951">
                  <c:v>43529</c:v>
                </c:pt>
                <c:pt idx="1952">
                  <c:v>43530</c:v>
                </c:pt>
                <c:pt idx="1953">
                  <c:v>43531</c:v>
                </c:pt>
                <c:pt idx="1954">
                  <c:v>43532</c:v>
                </c:pt>
                <c:pt idx="1955">
                  <c:v>43535</c:v>
                </c:pt>
                <c:pt idx="1956">
                  <c:v>43536</c:v>
                </c:pt>
                <c:pt idx="1957">
                  <c:v>43537</c:v>
                </c:pt>
                <c:pt idx="1958">
                  <c:v>43538</c:v>
                </c:pt>
                <c:pt idx="1959">
                  <c:v>43539</c:v>
                </c:pt>
                <c:pt idx="1960">
                  <c:v>43542</c:v>
                </c:pt>
                <c:pt idx="1961">
                  <c:v>43543</c:v>
                </c:pt>
                <c:pt idx="1962">
                  <c:v>43544</c:v>
                </c:pt>
                <c:pt idx="1963">
                  <c:v>43545</c:v>
                </c:pt>
                <c:pt idx="1964">
                  <c:v>43546</c:v>
                </c:pt>
                <c:pt idx="1965">
                  <c:v>43549</c:v>
                </c:pt>
                <c:pt idx="1966">
                  <c:v>43550</c:v>
                </c:pt>
                <c:pt idx="1967">
                  <c:v>43551</c:v>
                </c:pt>
                <c:pt idx="1968">
                  <c:v>43552</c:v>
                </c:pt>
                <c:pt idx="1969">
                  <c:v>43553</c:v>
                </c:pt>
                <c:pt idx="1970">
                  <c:v>43556</c:v>
                </c:pt>
                <c:pt idx="1971">
                  <c:v>43557</c:v>
                </c:pt>
                <c:pt idx="1972">
                  <c:v>43558</c:v>
                </c:pt>
                <c:pt idx="1973">
                  <c:v>43559</c:v>
                </c:pt>
                <c:pt idx="1974">
                  <c:v>43560</c:v>
                </c:pt>
                <c:pt idx="1975">
                  <c:v>43563</c:v>
                </c:pt>
                <c:pt idx="1976">
                  <c:v>43564</c:v>
                </c:pt>
                <c:pt idx="1977">
                  <c:v>43565</c:v>
                </c:pt>
                <c:pt idx="1978">
                  <c:v>43566</c:v>
                </c:pt>
                <c:pt idx="1979">
                  <c:v>43567</c:v>
                </c:pt>
                <c:pt idx="1980">
                  <c:v>43570</c:v>
                </c:pt>
                <c:pt idx="1981">
                  <c:v>43571</c:v>
                </c:pt>
                <c:pt idx="1982">
                  <c:v>43572</c:v>
                </c:pt>
                <c:pt idx="1983">
                  <c:v>43573</c:v>
                </c:pt>
                <c:pt idx="1984">
                  <c:v>43574</c:v>
                </c:pt>
                <c:pt idx="1985">
                  <c:v>43577</c:v>
                </c:pt>
                <c:pt idx="1986">
                  <c:v>43578</c:v>
                </c:pt>
                <c:pt idx="1987">
                  <c:v>43579</c:v>
                </c:pt>
                <c:pt idx="1988">
                  <c:v>43580</c:v>
                </c:pt>
                <c:pt idx="1989">
                  <c:v>43581</c:v>
                </c:pt>
                <c:pt idx="1990">
                  <c:v>43584</c:v>
                </c:pt>
                <c:pt idx="1991">
                  <c:v>43585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43591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43598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43605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43612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43619</c:v>
                </c:pt>
                <c:pt idx="2016">
                  <c:v>43620</c:v>
                </c:pt>
                <c:pt idx="2017">
                  <c:v>43621</c:v>
                </c:pt>
                <c:pt idx="2018">
                  <c:v>43622</c:v>
                </c:pt>
                <c:pt idx="2019">
                  <c:v>43623</c:v>
                </c:pt>
                <c:pt idx="2020">
                  <c:v>43626</c:v>
                </c:pt>
                <c:pt idx="2021">
                  <c:v>43627</c:v>
                </c:pt>
                <c:pt idx="2022">
                  <c:v>43628</c:v>
                </c:pt>
                <c:pt idx="2023">
                  <c:v>43629</c:v>
                </c:pt>
                <c:pt idx="2024">
                  <c:v>43630</c:v>
                </c:pt>
                <c:pt idx="2025">
                  <c:v>43633</c:v>
                </c:pt>
                <c:pt idx="2026">
                  <c:v>43634</c:v>
                </c:pt>
                <c:pt idx="2027">
                  <c:v>43635</c:v>
                </c:pt>
                <c:pt idx="2028">
                  <c:v>43636</c:v>
                </c:pt>
                <c:pt idx="2029">
                  <c:v>43637</c:v>
                </c:pt>
                <c:pt idx="2030">
                  <c:v>43640</c:v>
                </c:pt>
                <c:pt idx="2031">
                  <c:v>43641</c:v>
                </c:pt>
                <c:pt idx="2032">
                  <c:v>43642</c:v>
                </c:pt>
                <c:pt idx="2033">
                  <c:v>43643</c:v>
                </c:pt>
                <c:pt idx="2034">
                  <c:v>43644</c:v>
                </c:pt>
                <c:pt idx="2035">
                  <c:v>43647</c:v>
                </c:pt>
                <c:pt idx="2036">
                  <c:v>43648</c:v>
                </c:pt>
                <c:pt idx="2037">
                  <c:v>43649</c:v>
                </c:pt>
                <c:pt idx="2038">
                  <c:v>43650</c:v>
                </c:pt>
                <c:pt idx="2039">
                  <c:v>43651</c:v>
                </c:pt>
                <c:pt idx="2040">
                  <c:v>43654</c:v>
                </c:pt>
                <c:pt idx="2041">
                  <c:v>43655</c:v>
                </c:pt>
                <c:pt idx="2042">
                  <c:v>43656</c:v>
                </c:pt>
                <c:pt idx="2043">
                  <c:v>43657</c:v>
                </c:pt>
                <c:pt idx="2044">
                  <c:v>43658</c:v>
                </c:pt>
                <c:pt idx="2045">
                  <c:v>43661</c:v>
                </c:pt>
                <c:pt idx="2046">
                  <c:v>43662</c:v>
                </c:pt>
                <c:pt idx="2047">
                  <c:v>43663</c:v>
                </c:pt>
                <c:pt idx="2048">
                  <c:v>43664</c:v>
                </c:pt>
                <c:pt idx="2049">
                  <c:v>43665</c:v>
                </c:pt>
                <c:pt idx="2050">
                  <c:v>43668</c:v>
                </c:pt>
                <c:pt idx="2051">
                  <c:v>43669</c:v>
                </c:pt>
                <c:pt idx="2052">
                  <c:v>43670</c:v>
                </c:pt>
                <c:pt idx="2053">
                  <c:v>43671</c:v>
                </c:pt>
                <c:pt idx="2054">
                  <c:v>43672</c:v>
                </c:pt>
                <c:pt idx="2055">
                  <c:v>43675</c:v>
                </c:pt>
                <c:pt idx="2056">
                  <c:v>43676</c:v>
                </c:pt>
                <c:pt idx="2057">
                  <c:v>43677</c:v>
                </c:pt>
                <c:pt idx="2058">
                  <c:v>43678</c:v>
                </c:pt>
                <c:pt idx="2059">
                  <c:v>43679</c:v>
                </c:pt>
                <c:pt idx="2060">
                  <c:v>43682</c:v>
                </c:pt>
                <c:pt idx="2061">
                  <c:v>43683</c:v>
                </c:pt>
                <c:pt idx="2062">
                  <c:v>43684</c:v>
                </c:pt>
                <c:pt idx="2063">
                  <c:v>43685</c:v>
                </c:pt>
                <c:pt idx="2064">
                  <c:v>43686</c:v>
                </c:pt>
                <c:pt idx="2065">
                  <c:v>43689</c:v>
                </c:pt>
                <c:pt idx="2066">
                  <c:v>43690</c:v>
                </c:pt>
                <c:pt idx="2067">
                  <c:v>43691</c:v>
                </c:pt>
                <c:pt idx="2068">
                  <c:v>43692</c:v>
                </c:pt>
                <c:pt idx="2069">
                  <c:v>43693</c:v>
                </c:pt>
                <c:pt idx="2070">
                  <c:v>43696</c:v>
                </c:pt>
                <c:pt idx="2071">
                  <c:v>43697</c:v>
                </c:pt>
                <c:pt idx="2072">
                  <c:v>43698</c:v>
                </c:pt>
                <c:pt idx="2073">
                  <c:v>43699</c:v>
                </c:pt>
                <c:pt idx="2074">
                  <c:v>43700</c:v>
                </c:pt>
                <c:pt idx="2075">
                  <c:v>43703</c:v>
                </c:pt>
                <c:pt idx="2076">
                  <c:v>43704</c:v>
                </c:pt>
                <c:pt idx="2077">
                  <c:v>43705</c:v>
                </c:pt>
                <c:pt idx="2078">
                  <c:v>43706</c:v>
                </c:pt>
                <c:pt idx="2079">
                  <c:v>43707</c:v>
                </c:pt>
                <c:pt idx="2080">
                  <c:v>43710</c:v>
                </c:pt>
                <c:pt idx="2081">
                  <c:v>43711</c:v>
                </c:pt>
                <c:pt idx="2082">
                  <c:v>43712</c:v>
                </c:pt>
                <c:pt idx="2083">
                  <c:v>43713</c:v>
                </c:pt>
                <c:pt idx="2084">
                  <c:v>43714</c:v>
                </c:pt>
                <c:pt idx="2085">
                  <c:v>43717</c:v>
                </c:pt>
                <c:pt idx="2086">
                  <c:v>43718</c:v>
                </c:pt>
                <c:pt idx="2087">
                  <c:v>43719</c:v>
                </c:pt>
                <c:pt idx="2088">
                  <c:v>43720</c:v>
                </c:pt>
                <c:pt idx="2089">
                  <c:v>43721</c:v>
                </c:pt>
                <c:pt idx="2090">
                  <c:v>43724</c:v>
                </c:pt>
                <c:pt idx="2091">
                  <c:v>43725</c:v>
                </c:pt>
                <c:pt idx="2092">
                  <c:v>43726</c:v>
                </c:pt>
                <c:pt idx="2093">
                  <c:v>43727</c:v>
                </c:pt>
                <c:pt idx="2094">
                  <c:v>43728</c:v>
                </c:pt>
                <c:pt idx="2095">
                  <c:v>43731</c:v>
                </c:pt>
                <c:pt idx="2096">
                  <c:v>43732</c:v>
                </c:pt>
                <c:pt idx="2097">
                  <c:v>43733</c:v>
                </c:pt>
                <c:pt idx="2098">
                  <c:v>43734</c:v>
                </c:pt>
                <c:pt idx="2099">
                  <c:v>43735</c:v>
                </c:pt>
                <c:pt idx="2100">
                  <c:v>43738</c:v>
                </c:pt>
                <c:pt idx="2101">
                  <c:v>43739</c:v>
                </c:pt>
                <c:pt idx="2102">
                  <c:v>43740</c:v>
                </c:pt>
                <c:pt idx="2103">
                  <c:v>43741</c:v>
                </c:pt>
                <c:pt idx="2104">
                  <c:v>43742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43752</c:v>
                </c:pt>
                <c:pt idx="2111">
                  <c:v>43753</c:v>
                </c:pt>
                <c:pt idx="2112">
                  <c:v>43754</c:v>
                </c:pt>
                <c:pt idx="2113">
                  <c:v>43755</c:v>
                </c:pt>
                <c:pt idx="2114">
                  <c:v>43756</c:v>
                </c:pt>
                <c:pt idx="2115">
                  <c:v>43759</c:v>
                </c:pt>
                <c:pt idx="2116">
                  <c:v>43760</c:v>
                </c:pt>
                <c:pt idx="2117">
                  <c:v>43761</c:v>
                </c:pt>
                <c:pt idx="2118">
                  <c:v>43762</c:v>
                </c:pt>
                <c:pt idx="2119">
                  <c:v>43763</c:v>
                </c:pt>
                <c:pt idx="2120">
                  <c:v>43766</c:v>
                </c:pt>
                <c:pt idx="2121">
                  <c:v>43767</c:v>
                </c:pt>
                <c:pt idx="2122">
                  <c:v>43768</c:v>
                </c:pt>
                <c:pt idx="2123">
                  <c:v>43769</c:v>
                </c:pt>
                <c:pt idx="2124">
                  <c:v>43770</c:v>
                </c:pt>
                <c:pt idx="2125">
                  <c:v>43773</c:v>
                </c:pt>
                <c:pt idx="2126">
                  <c:v>43774</c:v>
                </c:pt>
                <c:pt idx="2127">
                  <c:v>43775</c:v>
                </c:pt>
                <c:pt idx="2128">
                  <c:v>43776</c:v>
                </c:pt>
                <c:pt idx="2129">
                  <c:v>43777</c:v>
                </c:pt>
                <c:pt idx="2130">
                  <c:v>43780</c:v>
                </c:pt>
                <c:pt idx="2131">
                  <c:v>43781</c:v>
                </c:pt>
                <c:pt idx="2132">
                  <c:v>43782</c:v>
                </c:pt>
                <c:pt idx="2133">
                  <c:v>43783</c:v>
                </c:pt>
                <c:pt idx="2134">
                  <c:v>43784</c:v>
                </c:pt>
                <c:pt idx="2135">
                  <c:v>43787</c:v>
                </c:pt>
                <c:pt idx="2136">
                  <c:v>43788</c:v>
                </c:pt>
                <c:pt idx="2137">
                  <c:v>43789</c:v>
                </c:pt>
                <c:pt idx="2138">
                  <c:v>43790</c:v>
                </c:pt>
                <c:pt idx="2139">
                  <c:v>43791</c:v>
                </c:pt>
                <c:pt idx="2140">
                  <c:v>43794</c:v>
                </c:pt>
                <c:pt idx="2141">
                  <c:v>43795</c:v>
                </c:pt>
                <c:pt idx="2142">
                  <c:v>43796</c:v>
                </c:pt>
                <c:pt idx="2143">
                  <c:v>43797</c:v>
                </c:pt>
                <c:pt idx="2144">
                  <c:v>43798</c:v>
                </c:pt>
                <c:pt idx="2145">
                  <c:v>43801</c:v>
                </c:pt>
                <c:pt idx="2146">
                  <c:v>43802</c:v>
                </c:pt>
                <c:pt idx="2147">
                  <c:v>43803</c:v>
                </c:pt>
                <c:pt idx="2148">
                  <c:v>43804</c:v>
                </c:pt>
                <c:pt idx="2149">
                  <c:v>43805</c:v>
                </c:pt>
                <c:pt idx="2150">
                  <c:v>43808</c:v>
                </c:pt>
                <c:pt idx="2151">
                  <c:v>43809</c:v>
                </c:pt>
                <c:pt idx="2152">
                  <c:v>43810</c:v>
                </c:pt>
                <c:pt idx="2153">
                  <c:v>43811</c:v>
                </c:pt>
                <c:pt idx="2154">
                  <c:v>43812</c:v>
                </c:pt>
                <c:pt idx="2155">
                  <c:v>43815</c:v>
                </c:pt>
                <c:pt idx="2156">
                  <c:v>43816</c:v>
                </c:pt>
                <c:pt idx="2157">
                  <c:v>43817</c:v>
                </c:pt>
                <c:pt idx="2158">
                  <c:v>43818</c:v>
                </c:pt>
                <c:pt idx="2159">
                  <c:v>43819</c:v>
                </c:pt>
                <c:pt idx="2160">
                  <c:v>43822</c:v>
                </c:pt>
                <c:pt idx="2161">
                  <c:v>43823</c:v>
                </c:pt>
                <c:pt idx="2162">
                  <c:v>43825</c:v>
                </c:pt>
                <c:pt idx="2163">
                  <c:v>43826</c:v>
                </c:pt>
                <c:pt idx="2164">
                  <c:v>43829</c:v>
                </c:pt>
                <c:pt idx="2165">
                  <c:v>43830</c:v>
                </c:pt>
                <c:pt idx="2166">
                  <c:v>43832</c:v>
                </c:pt>
                <c:pt idx="2167">
                  <c:v>43833</c:v>
                </c:pt>
                <c:pt idx="2168">
                  <c:v>43836</c:v>
                </c:pt>
                <c:pt idx="2169">
                  <c:v>43837</c:v>
                </c:pt>
                <c:pt idx="2170">
                  <c:v>43838</c:v>
                </c:pt>
                <c:pt idx="2171">
                  <c:v>43839</c:v>
                </c:pt>
                <c:pt idx="2172">
                  <c:v>43840</c:v>
                </c:pt>
                <c:pt idx="2173">
                  <c:v>43843</c:v>
                </c:pt>
                <c:pt idx="2174">
                  <c:v>43844</c:v>
                </c:pt>
                <c:pt idx="2175">
                  <c:v>43845</c:v>
                </c:pt>
                <c:pt idx="2176">
                  <c:v>43846</c:v>
                </c:pt>
                <c:pt idx="2177">
                  <c:v>43847</c:v>
                </c:pt>
                <c:pt idx="2178">
                  <c:v>43850</c:v>
                </c:pt>
                <c:pt idx="2179">
                  <c:v>43851</c:v>
                </c:pt>
                <c:pt idx="2180">
                  <c:v>43852</c:v>
                </c:pt>
                <c:pt idx="2181">
                  <c:v>43853</c:v>
                </c:pt>
                <c:pt idx="2182">
                  <c:v>43854</c:v>
                </c:pt>
                <c:pt idx="2183">
                  <c:v>43857</c:v>
                </c:pt>
                <c:pt idx="2184">
                  <c:v>43858</c:v>
                </c:pt>
                <c:pt idx="2185">
                  <c:v>43859</c:v>
                </c:pt>
                <c:pt idx="2186">
                  <c:v>43860</c:v>
                </c:pt>
                <c:pt idx="2187">
                  <c:v>43861</c:v>
                </c:pt>
              </c:numCache>
            </c:numRef>
          </c:cat>
          <c:val>
            <c:numRef>
              <c:f>Swaps!$N$2:$N$2188</c:f>
              <c:numCache>
                <c:formatCode>#,##0.0</c:formatCode>
                <c:ptCount val="2187"/>
                <c:pt idx="0">
                  <c:v>173</c:v>
                </c:pt>
                <c:pt idx="1">
                  <c:v>173</c:v>
                </c:pt>
                <c:pt idx="2">
                  <c:v>173</c:v>
                </c:pt>
                <c:pt idx="3">
                  <c:v>174.5</c:v>
                </c:pt>
                <c:pt idx="4">
                  <c:v>175.5</c:v>
                </c:pt>
                <c:pt idx="5">
                  <c:v>175.5</c:v>
                </c:pt>
                <c:pt idx="6">
                  <c:v>175.75</c:v>
                </c:pt>
                <c:pt idx="7">
                  <c:v>176.75</c:v>
                </c:pt>
                <c:pt idx="8">
                  <c:v>177</c:v>
                </c:pt>
                <c:pt idx="9">
                  <c:v>182.5</c:v>
                </c:pt>
                <c:pt idx="10">
                  <c:v>182.5</c:v>
                </c:pt>
                <c:pt idx="11">
                  <c:v>185</c:v>
                </c:pt>
                <c:pt idx="12">
                  <c:v>186</c:v>
                </c:pt>
                <c:pt idx="13">
                  <c:v>186.5</c:v>
                </c:pt>
                <c:pt idx="14">
                  <c:v>186.5</c:v>
                </c:pt>
                <c:pt idx="15">
                  <c:v>186</c:v>
                </c:pt>
                <c:pt idx="16">
                  <c:v>186</c:v>
                </c:pt>
                <c:pt idx="17">
                  <c:v>186</c:v>
                </c:pt>
                <c:pt idx="18">
                  <c:v>187</c:v>
                </c:pt>
                <c:pt idx="19">
                  <c:v>186.75</c:v>
                </c:pt>
                <c:pt idx="20">
                  <c:v>186.75</c:v>
                </c:pt>
                <c:pt idx="21">
                  <c:v>186.75</c:v>
                </c:pt>
                <c:pt idx="22">
                  <c:v>187.25</c:v>
                </c:pt>
                <c:pt idx="23">
                  <c:v>187.25</c:v>
                </c:pt>
                <c:pt idx="24">
                  <c:v>187.25</c:v>
                </c:pt>
                <c:pt idx="25">
                  <c:v>187.25</c:v>
                </c:pt>
                <c:pt idx="26">
                  <c:v>187.25</c:v>
                </c:pt>
                <c:pt idx="27">
                  <c:v>188.75</c:v>
                </c:pt>
                <c:pt idx="28">
                  <c:v>190.25</c:v>
                </c:pt>
                <c:pt idx="29">
                  <c:v>191</c:v>
                </c:pt>
                <c:pt idx="30">
                  <c:v>192.5</c:v>
                </c:pt>
                <c:pt idx="31">
                  <c:v>193</c:v>
                </c:pt>
                <c:pt idx="32">
                  <c:v>193</c:v>
                </c:pt>
                <c:pt idx="33">
                  <c:v>192.5</c:v>
                </c:pt>
                <c:pt idx="34">
                  <c:v>191.5</c:v>
                </c:pt>
                <c:pt idx="35">
                  <c:v>189.5</c:v>
                </c:pt>
                <c:pt idx="36">
                  <c:v>187.5</c:v>
                </c:pt>
                <c:pt idx="37">
                  <c:v>186.75</c:v>
                </c:pt>
                <c:pt idx="38">
                  <c:v>184.75</c:v>
                </c:pt>
                <c:pt idx="39">
                  <c:v>183.5</c:v>
                </c:pt>
                <c:pt idx="40">
                  <c:v>183</c:v>
                </c:pt>
                <c:pt idx="41">
                  <c:v>182</c:v>
                </c:pt>
                <c:pt idx="42">
                  <c:v>181</c:v>
                </c:pt>
                <c:pt idx="43">
                  <c:v>180</c:v>
                </c:pt>
                <c:pt idx="44">
                  <c:v>177</c:v>
                </c:pt>
                <c:pt idx="45">
                  <c:v>176</c:v>
                </c:pt>
                <c:pt idx="46">
                  <c:v>175</c:v>
                </c:pt>
                <c:pt idx="47">
                  <c:v>171.5</c:v>
                </c:pt>
                <c:pt idx="48">
                  <c:v>168</c:v>
                </c:pt>
                <c:pt idx="49">
                  <c:v>165.5</c:v>
                </c:pt>
                <c:pt idx="50">
                  <c:v>165</c:v>
                </c:pt>
                <c:pt idx="51">
                  <c:v>165</c:v>
                </c:pt>
                <c:pt idx="52">
                  <c:v>166.5</c:v>
                </c:pt>
                <c:pt idx="53">
                  <c:v>168.5</c:v>
                </c:pt>
                <c:pt idx="54">
                  <c:v>168.5</c:v>
                </c:pt>
                <c:pt idx="55">
                  <c:v>168.5</c:v>
                </c:pt>
                <c:pt idx="56">
                  <c:v>168.5</c:v>
                </c:pt>
                <c:pt idx="57">
                  <c:v>168.5</c:v>
                </c:pt>
                <c:pt idx="58">
                  <c:v>168.75</c:v>
                </c:pt>
                <c:pt idx="59">
                  <c:v>169</c:v>
                </c:pt>
                <c:pt idx="60">
                  <c:v>169.5</c:v>
                </c:pt>
                <c:pt idx="61">
                  <c:v>175</c:v>
                </c:pt>
                <c:pt idx="62">
                  <c:v>175</c:v>
                </c:pt>
                <c:pt idx="63">
                  <c:v>175.5</c:v>
                </c:pt>
                <c:pt idx="64">
                  <c:v>179.5</c:v>
                </c:pt>
                <c:pt idx="65">
                  <c:v>180</c:v>
                </c:pt>
                <c:pt idx="66">
                  <c:v>180.5</c:v>
                </c:pt>
                <c:pt idx="67">
                  <c:v>181.5</c:v>
                </c:pt>
                <c:pt idx="68">
                  <c:v>184</c:v>
                </c:pt>
                <c:pt idx="69">
                  <c:v>184.5</c:v>
                </c:pt>
                <c:pt idx="70">
                  <c:v>184.5</c:v>
                </c:pt>
                <c:pt idx="71">
                  <c:v>184.5</c:v>
                </c:pt>
                <c:pt idx="72">
                  <c:v>183</c:v>
                </c:pt>
                <c:pt idx="73">
                  <c:v>181.25</c:v>
                </c:pt>
                <c:pt idx="74">
                  <c:v>181.25</c:v>
                </c:pt>
                <c:pt idx="75">
                  <c:v>181</c:v>
                </c:pt>
                <c:pt idx="76">
                  <c:v>180.5</c:v>
                </c:pt>
                <c:pt idx="77">
                  <c:v>178.5</c:v>
                </c:pt>
                <c:pt idx="78">
                  <c:v>178.5</c:v>
                </c:pt>
                <c:pt idx="79">
                  <c:v>182</c:v>
                </c:pt>
                <c:pt idx="80">
                  <c:v>183</c:v>
                </c:pt>
                <c:pt idx="81">
                  <c:v>183</c:v>
                </c:pt>
                <c:pt idx="82">
                  <c:v>183</c:v>
                </c:pt>
                <c:pt idx="83">
                  <c:v>183</c:v>
                </c:pt>
                <c:pt idx="84">
                  <c:v>182.5</c:v>
                </c:pt>
                <c:pt idx="85">
                  <c:v>182</c:v>
                </c:pt>
                <c:pt idx="86">
                  <c:v>182</c:v>
                </c:pt>
                <c:pt idx="87">
                  <c:v>183</c:v>
                </c:pt>
                <c:pt idx="88">
                  <c:v>182</c:v>
                </c:pt>
                <c:pt idx="89">
                  <c:v>181.5</c:v>
                </c:pt>
                <c:pt idx="90">
                  <c:v>181</c:v>
                </c:pt>
                <c:pt idx="91">
                  <c:v>181</c:v>
                </c:pt>
                <c:pt idx="92">
                  <c:v>180</c:v>
                </c:pt>
                <c:pt idx="93">
                  <c:v>177</c:v>
                </c:pt>
                <c:pt idx="94">
                  <c:v>177</c:v>
                </c:pt>
                <c:pt idx="95">
                  <c:v>175.5</c:v>
                </c:pt>
                <c:pt idx="96">
                  <c:v>175</c:v>
                </c:pt>
                <c:pt idx="97">
                  <c:v>174</c:v>
                </c:pt>
                <c:pt idx="98">
                  <c:v>172.75</c:v>
                </c:pt>
                <c:pt idx="99">
                  <c:v>172.75</c:v>
                </c:pt>
                <c:pt idx="100">
                  <c:v>171.75</c:v>
                </c:pt>
                <c:pt idx="101">
                  <c:v>171</c:v>
                </c:pt>
                <c:pt idx="102">
                  <c:v>171</c:v>
                </c:pt>
                <c:pt idx="103">
                  <c:v>171</c:v>
                </c:pt>
                <c:pt idx="104">
                  <c:v>171.75</c:v>
                </c:pt>
                <c:pt idx="105">
                  <c:v>171.75</c:v>
                </c:pt>
                <c:pt idx="106">
                  <c:v>172.75</c:v>
                </c:pt>
                <c:pt idx="107">
                  <c:v>173.75</c:v>
                </c:pt>
                <c:pt idx="108">
                  <c:v>173.75</c:v>
                </c:pt>
                <c:pt idx="109">
                  <c:v>174</c:v>
                </c:pt>
                <c:pt idx="110">
                  <c:v>175.25</c:v>
                </c:pt>
                <c:pt idx="111">
                  <c:v>175.25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173.75</c:v>
                </c:pt>
                <c:pt idx="116">
                  <c:v>172</c:v>
                </c:pt>
                <c:pt idx="117">
                  <c:v>171.5</c:v>
                </c:pt>
                <c:pt idx="118">
                  <c:v>170.75</c:v>
                </c:pt>
                <c:pt idx="119">
                  <c:v>170.5</c:v>
                </c:pt>
                <c:pt idx="120">
                  <c:v>171.5</c:v>
                </c:pt>
                <c:pt idx="121">
                  <c:v>171.5</c:v>
                </c:pt>
                <c:pt idx="122">
                  <c:v>170.75</c:v>
                </c:pt>
                <c:pt idx="123">
                  <c:v>170.75</c:v>
                </c:pt>
                <c:pt idx="124">
                  <c:v>171.5</c:v>
                </c:pt>
                <c:pt idx="125">
                  <c:v>171.5</c:v>
                </c:pt>
                <c:pt idx="126">
                  <c:v>173</c:v>
                </c:pt>
                <c:pt idx="127">
                  <c:v>174</c:v>
                </c:pt>
                <c:pt idx="128">
                  <c:v>174</c:v>
                </c:pt>
                <c:pt idx="129">
                  <c:v>174</c:v>
                </c:pt>
                <c:pt idx="130">
                  <c:v>174</c:v>
                </c:pt>
                <c:pt idx="131">
                  <c:v>175.25</c:v>
                </c:pt>
                <c:pt idx="132">
                  <c:v>175.75</c:v>
                </c:pt>
                <c:pt idx="133">
                  <c:v>176.25</c:v>
                </c:pt>
                <c:pt idx="134">
                  <c:v>176</c:v>
                </c:pt>
                <c:pt idx="135">
                  <c:v>176</c:v>
                </c:pt>
                <c:pt idx="136">
                  <c:v>176.5</c:v>
                </c:pt>
                <c:pt idx="137">
                  <c:v>176.5</c:v>
                </c:pt>
                <c:pt idx="138">
                  <c:v>176.75</c:v>
                </c:pt>
                <c:pt idx="139">
                  <c:v>176.75</c:v>
                </c:pt>
                <c:pt idx="140">
                  <c:v>177.25</c:v>
                </c:pt>
                <c:pt idx="141">
                  <c:v>176.5</c:v>
                </c:pt>
                <c:pt idx="142">
                  <c:v>176.75</c:v>
                </c:pt>
                <c:pt idx="143">
                  <c:v>177</c:v>
                </c:pt>
                <c:pt idx="144">
                  <c:v>177.25</c:v>
                </c:pt>
                <c:pt idx="145">
                  <c:v>178.5</c:v>
                </c:pt>
                <c:pt idx="146">
                  <c:v>179</c:v>
                </c:pt>
                <c:pt idx="147">
                  <c:v>179.5</c:v>
                </c:pt>
                <c:pt idx="148">
                  <c:v>179.5</c:v>
                </c:pt>
                <c:pt idx="149">
                  <c:v>178</c:v>
                </c:pt>
                <c:pt idx="150">
                  <c:v>177.5</c:v>
                </c:pt>
                <c:pt idx="151">
                  <c:v>177.5</c:v>
                </c:pt>
                <c:pt idx="152">
                  <c:v>177.25</c:v>
                </c:pt>
                <c:pt idx="153">
                  <c:v>178</c:v>
                </c:pt>
                <c:pt idx="154">
                  <c:v>178</c:v>
                </c:pt>
                <c:pt idx="155">
                  <c:v>178.5</c:v>
                </c:pt>
                <c:pt idx="156">
                  <c:v>178.5</c:v>
                </c:pt>
                <c:pt idx="157">
                  <c:v>179.5</c:v>
                </c:pt>
                <c:pt idx="158">
                  <c:v>179.5</c:v>
                </c:pt>
                <c:pt idx="159">
                  <c:v>179.75</c:v>
                </c:pt>
                <c:pt idx="160">
                  <c:v>179.75</c:v>
                </c:pt>
                <c:pt idx="161">
                  <c:v>180.25</c:v>
                </c:pt>
                <c:pt idx="162">
                  <c:v>180.25</c:v>
                </c:pt>
                <c:pt idx="163">
                  <c:v>180.5</c:v>
                </c:pt>
                <c:pt idx="164">
                  <c:v>180.5</c:v>
                </c:pt>
                <c:pt idx="165">
                  <c:v>182.25</c:v>
                </c:pt>
                <c:pt idx="166">
                  <c:v>182.25</c:v>
                </c:pt>
                <c:pt idx="167">
                  <c:v>182.5</c:v>
                </c:pt>
                <c:pt idx="168">
                  <c:v>183</c:v>
                </c:pt>
                <c:pt idx="169">
                  <c:v>181.75</c:v>
                </c:pt>
                <c:pt idx="170">
                  <c:v>181.75</c:v>
                </c:pt>
                <c:pt idx="171">
                  <c:v>181.75</c:v>
                </c:pt>
                <c:pt idx="172">
                  <c:v>180.75</c:v>
                </c:pt>
                <c:pt idx="173">
                  <c:v>180</c:v>
                </c:pt>
                <c:pt idx="174">
                  <c:v>179.5</c:v>
                </c:pt>
                <c:pt idx="175">
                  <c:v>178.75</c:v>
                </c:pt>
                <c:pt idx="176">
                  <c:v>178.25</c:v>
                </c:pt>
                <c:pt idx="177">
                  <c:v>176.75</c:v>
                </c:pt>
                <c:pt idx="178">
                  <c:v>175.25</c:v>
                </c:pt>
                <c:pt idx="179">
                  <c:v>174</c:v>
                </c:pt>
                <c:pt idx="180">
                  <c:v>173.5</c:v>
                </c:pt>
                <c:pt idx="181">
                  <c:v>172</c:v>
                </c:pt>
                <c:pt idx="182">
                  <c:v>171.75</c:v>
                </c:pt>
                <c:pt idx="183">
                  <c:v>170.75</c:v>
                </c:pt>
                <c:pt idx="184">
                  <c:v>170.75</c:v>
                </c:pt>
                <c:pt idx="185">
                  <c:v>170</c:v>
                </c:pt>
                <c:pt idx="186">
                  <c:v>169.5</c:v>
                </c:pt>
                <c:pt idx="187">
                  <c:v>169.5</c:v>
                </c:pt>
                <c:pt idx="188">
                  <c:v>169.5</c:v>
                </c:pt>
                <c:pt idx="189">
                  <c:v>169.5</c:v>
                </c:pt>
                <c:pt idx="190">
                  <c:v>167</c:v>
                </c:pt>
                <c:pt idx="191">
                  <c:v>165.25</c:v>
                </c:pt>
                <c:pt idx="192">
                  <c:v>161.25</c:v>
                </c:pt>
                <c:pt idx="193">
                  <c:v>160</c:v>
                </c:pt>
                <c:pt idx="194">
                  <c:v>157.25</c:v>
                </c:pt>
                <c:pt idx="195">
                  <c:v>152.25</c:v>
                </c:pt>
                <c:pt idx="196">
                  <c:v>150</c:v>
                </c:pt>
                <c:pt idx="197">
                  <c:v>147</c:v>
                </c:pt>
                <c:pt idx="198">
                  <c:v>145</c:v>
                </c:pt>
                <c:pt idx="199">
                  <c:v>144</c:v>
                </c:pt>
                <c:pt idx="200">
                  <c:v>138.5</c:v>
                </c:pt>
                <c:pt idx="201">
                  <c:v>128.5</c:v>
                </c:pt>
                <c:pt idx="202">
                  <c:v>120</c:v>
                </c:pt>
                <c:pt idx="203">
                  <c:v>116.75</c:v>
                </c:pt>
                <c:pt idx="204">
                  <c:v>118.75</c:v>
                </c:pt>
                <c:pt idx="205">
                  <c:v>120</c:v>
                </c:pt>
                <c:pt idx="206">
                  <c:v>120.75</c:v>
                </c:pt>
                <c:pt idx="207">
                  <c:v>124</c:v>
                </c:pt>
                <c:pt idx="208">
                  <c:v>126.5</c:v>
                </c:pt>
                <c:pt idx="209">
                  <c:v>131</c:v>
                </c:pt>
                <c:pt idx="210">
                  <c:v>133</c:v>
                </c:pt>
                <c:pt idx="211">
                  <c:v>137.5</c:v>
                </c:pt>
                <c:pt idx="212">
                  <c:v>137.5</c:v>
                </c:pt>
                <c:pt idx="213">
                  <c:v>140</c:v>
                </c:pt>
                <c:pt idx="214">
                  <c:v>147.5</c:v>
                </c:pt>
                <c:pt idx="215">
                  <c:v>148.5</c:v>
                </c:pt>
                <c:pt idx="216">
                  <c:v>148</c:v>
                </c:pt>
                <c:pt idx="217">
                  <c:v>146.5</c:v>
                </c:pt>
                <c:pt idx="218">
                  <c:v>145.5</c:v>
                </c:pt>
                <c:pt idx="219">
                  <c:v>141.25</c:v>
                </c:pt>
                <c:pt idx="220">
                  <c:v>133.5</c:v>
                </c:pt>
                <c:pt idx="221">
                  <c:v>133.5</c:v>
                </c:pt>
                <c:pt idx="222">
                  <c:v>135</c:v>
                </c:pt>
                <c:pt idx="223">
                  <c:v>136</c:v>
                </c:pt>
                <c:pt idx="224">
                  <c:v>141</c:v>
                </c:pt>
                <c:pt idx="225">
                  <c:v>141</c:v>
                </c:pt>
                <c:pt idx="226">
                  <c:v>141.5</c:v>
                </c:pt>
                <c:pt idx="227">
                  <c:v>141.5</c:v>
                </c:pt>
                <c:pt idx="228">
                  <c:v>141.25</c:v>
                </c:pt>
                <c:pt idx="229">
                  <c:v>140.75</c:v>
                </c:pt>
                <c:pt idx="230">
                  <c:v>139.25</c:v>
                </c:pt>
                <c:pt idx="231">
                  <c:v>137.75</c:v>
                </c:pt>
                <c:pt idx="232">
                  <c:v>135.75</c:v>
                </c:pt>
                <c:pt idx="233">
                  <c:v>135.25</c:v>
                </c:pt>
                <c:pt idx="234">
                  <c:v>133.5</c:v>
                </c:pt>
                <c:pt idx="235">
                  <c:v>134</c:v>
                </c:pt>
                <c:pt idx="236">
                  <c:v>136</c:v>
                </c:pt>
                <c:pt idx="237">
                  <c:v>136.75</c:v>
                </c:pt>
                <c:pt idx="238">
                  <c:v>137</c:v>
                </c:pt>
                <c:pt idx="239">
                  <c:v>137</c:v>
                </c:pt>
                <c:pt idx="240">
                  <c:v>139</c:v>
                </c:pt>
                <c:pt idx="241">
                  <c:v>139</c:v>
                </c:pt>
                <c:pt idx="242">
                  <c:v>140</c:v>
                </c:pt>
                <c:pt idx="243">
                  <c:v>141.5</c:v>
                </c:pt>
                <c:pt idx="244">
                  <c:v>142</c:v>
                </c:pt>
                <c:pt idx="245">
                  <c:v>143</c:v>
                </c:pt>
                <c:pt idx="246">
                  <c:v>143.5</c:v>
                </c:pt>
                <c:pt idx="247">
                  <c:v>143.5</c:v>
                </c:pt>
                <c:pt idx="248">
                  <c:v>142.5</c:v>
                </c:pt>
                <c:pt idx="249">
                  <c:v>141.5</c:v>
                </c:pt>
                <c:pt idx="250">
                  <c:v>141</c:v>
                </c:pt>
                <c:pt idx="251">
                  <c:v>140.75</c:v>
                </c:pt>
                <c:pt idx="252">
                  <c:v>140.75</c:v>
                </c:pt>
                <c:pt idx="253">
                  <c:v>140.75</c:v>
                </c:pt>
                <c:pt idx="254">
                  <c:v>140.75</c:v>
                </c:pt>
                <c:pt idx="255">
                  <c:v>140.75</c:v>
                </c:pt>
                <c:pt idx="256">
                  <c:v>140.75</c:v>
                </c:pt>
                <c:pt idx="257">
                  <c:v>141</c:v>
                </c:pt>
                <c:pt idx="258">
                  <c:v>141.5</c:v>
                </c:pt>
                <c:pt idx="259">
                  <c:v>144</c:v>
                </c:pt>
                <c:pt idx="260">
                  <c:v>144.5</c:v>
                </c:pt>
                <c:pt idx="261">
                  <c:v>144.5</c:v>
                </c:pt>
                <c:pt idx="262">
                  <c:v>145</c:v>
                </c:pt>
                <c:pt idx="263">
                  <c:v>146.5</c:v>
                </c:pt>
                <c:pt idx="264">
                  <c:v>146.5</c:v>
                </c:pt>
                <c:pt idx="265">
                  <c:v>144.5</c:v>
                </c:pt>
                <c:pt idx="266">
                  <c:v>144.25</c:v>
                </c:pt>
                <c:pt idx="267">
                  <c:v>143.5</c:v>
                </c:pt>
                <c:pt idx="268">
                  <c:v>142.5</c:v>
                </c:pt>
                <c:pt idx="269">
                  <c:v>140.5</c:v>
                </c:pt>
                <c:pt idx="270">
                  <c:v>139</c:v>
                </c:pt>
                <c:pt idx="271">
                  <c:v>138</c:v>
                </c:pt>
                <c:pt idx="272">
                  <c:v>138.5</c:v>
                </c:pt>
                <c:pt idx="273">
                  <c:v>138.5</c:v>
                </c:pt>
                <c:pt idx="274">
                  <c:v>140.5</c:v>
                </c:pt>
                <c:pt idx="275">
                  <c:v>140.5</c:v>
                </c:pt>
                <c:pt idx="276">
                  <c:v>143</c:v>
                </c:pt>
                <c:pt idx="277">
                  <c:v>144</c:v>
                </c:pt>
                <c:pt idx="278">
                  <c:v>144.5</c:v>
                </c:pt>
                <c:pt idx="279">
                  <c:v>144.5</c:v>
                </c:pt>
                <c:pt idx="280">
                  <c:v>144.5</c:v>
                </c:pt>
                <c:pt idx="281">
                  <c:v>144.5</c:v>
                </c:pt>
                <c:pt idx="282">
                  <c:v>144.75</c:v>
                </c:pt>
                <c:pt idx="283">
                  <c:v>144.5</c:v>
                </c:pt>
                <c:pt idx="284">
                  <c:v>144</c:v>
                </c:pt>
                <c:pt idx="285">
                  <c:v>145.25</c:v>
                </c:pt>
                <c:pt idx="286">
                  <c:v>145.25</c:v>
                </c:pt>
                <c:pt idx="287">
                  <c:v>146.25</c:v>
                </c:pt>
                <c:pt idx="288">
                  <c:v>146.75</c:v>
                </c:pt>
                <c:pt idx="289">
                  <c:v>146.75</c:v>
                </c:pt>
                <c:pt idx="290">
                  <c:v>147.25</c:v>
                </c:pt>
                <c:pt idx="291">
                  <c:v>147.25</c:v>
                </c:pt>
                <c:pt idx="292">
                  <c:v>148</c:v>
                </c:pt>
                <c:pt idx="293">
                  <c:v>149.75</c:v>
                </c:pt>
                <c:pt idx="294">
                  <c:v>149.75</c:v>
                </c:pt>
                <c:pt idx="295">
                  <c:v>149.75</c:v>
                </c:pt>
                <c:pt idx="296">
                  <c:v>151.25</c:v>
                </c:pt>
                <c:pt idx="297">
                  <c:v>151.25</c:v>
                </c:pt>
                <c:pt idx="298">
                  <c:v>151</c:v>
                </c:pt>
                <c:pt idx="299">
                  <c:v>151</c:v>
                </c:pt>
                <c:pt idx="300">
                  <c:v>150</c:v>
                </c:pt>
                <c:pt idx="301">
                  <c:v>150.5</c:v>
                </c:pt>
                <c:pt idx="302">
                  <c:v>150.25</c:v>
                </c:pt>
                <c:pt idx="303">
                  <c:v>149.5</c:v>
                </c:pt>
                <c:pt idx="304">
                  <c:v>148</c:v>
                </c:pt>
                <c:pt idx="305">
                  <c:v>148</c:v>
                </c:pt>
                <c:pt idx="306">
                  <c:v>147</c:v>
                </c:pt>
                <c:pt idx="307">
                  <c:v>148.25</c:v>
                </c:pt>
                <c:pt idx="308">
                  <c:v>148.25</c:v>
                </c:pt>
                <c:pt idx="309">
                  <c:v>148</c:v>
                </c:pt>
                <c:pt idx="310">
                  <c:v>147.25</c:v>
                </c:pt>
                <c:pt idx="311">
                  <c:v>145.25</c:v>
                </c:pt>
                <c:pt idx="312">
                  <c:v>145</c:v>
                </c:pt>
                <c:pt idx="313">
                  <c:v>145</c:v>
                </c:pt>
                <c:pt idx="314">
                  <c:v>144</c:v>
                </c:pt>
                <c:pt idx="315">
                  <c:v>142</c:v>
                </c:pt>
                <c:pt idx="316">
                  <c:v>139.25</c:v>
                </c:pt>
                <c:pt idx="317">
                  <c:v>138.75</c:v>
                </c:pt>
                <c:pt idx="318">
                  <c:v>137.25</c:v>
                </c:pt>
                <c:pt idx="319">
                  <c:v>136.25</c:v>
                </c:pt>
                <c:pt idx="320">
                  <c:v>135.25</c:v>
                </c:pt>
                <c:pt idx="321">
                  <c:v>134.25</c:v>
                </c:pt>
                <c:pt idx="322">
                  <c:v>133.75</c:v>
                </c:pt>
                <c:pt idx="323">
                  <c:v>134</c:v>
                </c:pt>
                <c:pt idx="324">
                  <c:v>132.5</c:v>
                </c:pt>
                <c:pt idx="325">
                  <c:v>132.5</c:v>
                </c:pt>
                <c:pt idx="326">
                  <c:v>132.5</c:v>
                </c:pt>
                <c:pt idx="327">
                  <c:v>132.5</c:v>
                </c:pt>
                <c:pt idx="328">
                  <c:v>134.5</c:v>
                </c:pt>
                <c:pt idx="329">
                  <c:v>135</c:v>
                </c:pt>
                <c:pt idx="330">
                  <c:v>135.5</c:v>
                </c:pt>
                <c:pt idx="331">
                  <c:v>134</c:v>
                </c:pt>
                <c:pt idx="332">
                  <c:v>133</c:v>
                </c:pt>
                <c:pt idx="333">
                  <c:v>133</c:v>
                </c:pt>
                <c:pt idx="334">
                  <c:v>134</c:v>
                </c:pt>
                <c:pt idx="335">
                  <c:v>134.25</c:v>
                </c:pt>
                <c:pt idx="336">
                  <c:v>135.5</c:v>
                </c:pt>
                <c:pt idx="337">
                  <c:v>135.75</c:v>
                </c:pt>
                <c:pt idx="338">
                  <c:v>136.25</c:v>
                </c:pt>
                <c:pt idx="339">
                  <c:v>137</c:v>
                </c:pt>
                <c:pt idx="340">
                  <c:v>138</c:v>
                </c:pt>
                <c:pt idx="341">
                  <c:v>138.5</c:v>
                </c:pt>
                <c:pt idx="342">
                  <c:v>139.25</c:v>
                </c:pt>
                <c:pt idx="343">
                  <c:v>139.25</c:v>
                </c:pt>
                <c:pt idx="344">
                  <c:v>139.25</c:v>
                </c:pt>
                <c:pt idx="345">
                  <c:v>139</c:v>
                </c:pt>
                <c:pt idx="346">
                  <c:v>137.5</c:v>
                </c:pt>
                <c:pt idx="347">
                  <c:v>136.75</c:v>
                </c:pt>
                <c:pt idx="348">
                  <c:v>136.25</c:v>
                </c:pt>
                <c:pt idx="349">
                  <c:v>135.25</c:v>
                </c:pt>
                <c:pt idx="350">
                  <c:v>135.25</c:v>
                </c:pt>
                <c:pt idx="351">
                  <c:v>137.75</c:v>
                </c:pt>
                <c:pt idx="352">
                  <c:v>137.75</c:v>
                </c:pt>
                <c:pt idx="353">
                  <c:v>136.5</c:v>
                </c:pt>
                <c:pt idx="354">
                  <c:v>136.5</c:v>
                </c:pt>
                <c:pt idx="355">
                  <c:v>136</c:v>
                </c:pt>
                <c:pt idx="356">
                  <c:v>135</c:v>
                </c:pt>
                <c:pt idx="357">
                  <c:v>134.5</c:v>
                </c:pt>
                <c:pt idx="358">
                  <c:v>134</c:v>
                </c:pt>
                <c:pt idx="359">
                  <c:v>131.5</c:v>
                </c:pt>
                <c:pt idx="360">
                  <c:v>130</c:v>
                </c:pt>
                <c:pt idx="361">
                  <c:v>128.5</c:v>
                </c:pt>
                <c:pt idx="362">
                  <c:v>126.75</c:v>
                </c:pt>
                <c:pt idx="363">
                  <c:v>125.25</c:v>
                </c:pt>
                <c:pt idx="364">
                  <c:v>123.25</c:v>
                </c:pt>
                <c:pt idx="365">
                  <c:v>121.5</c:v>
                </c:pt>
                <c:pt idx="366">
                  <c:v>119.75</c:v>
                </c:pt>
                <c:pt idx="367">
                  <c:v>119</c:v>
                </c:pt>
                <c:pt idx="368">
                  <c:v>118</c:v>
                </c:pt>
                <c:pt idx="369">
                  <c:v>117.5</c:v>
                </c:pt>
                <c:pt idx="370">
                  <c:v>117.5</c:v>
                </c:pt>
                <c:pt idx="371">
                  <c:v>117.5</c:v>
                </c:pt>
                <c:pt idx="372">
                  <c:v>117.25</c:v>
                </c:pt>
                <c:pt idx="373">
                  <c:v>117.25</c:v>
                </c:pt>
                <c:pt idx="374">
                  <c:v>117.75</c:v>
                </c:pt>
                <c:pt idx="375">
                  <c:v>117.75</c:v>
                </c:pt>
                <c:pt idx="376">
                  <c:v>117</c:v>
                </c:pt>
                <c:pt idx="377">
                  <c:v>117</c:v>
                </c:pt>
                <c:pt idx="378">
                  <c:v>115</c:v>
                </c:pt>
                <c:pt idx="379">
                  <c:v>114.5</c:v>
                </c:pt>
                <c:pt idx="380">
                  <c:v>114</c:v>
                </c:pt>
                <c:pt idx="381">
                  <c:v>113.5</c:v>
                </c:pt>
                <c:pt idx="382">
                  <c:v>113.75</c:v>
                </c:pt>
                <c:pt idx="383">
                  <c:v>111.75</c:v>
                </c:pt>
                <c:pt idx="384">
                  <c:v>111.75</c:v>
                </c:pt>
                <c:pt idx="385">
                  <c:v>108.75</c:v>
                </c:pt>
                <c:pt idx="386">
                  <c:v>105.75</c:v>
                </c:pt>
                <c:pt idx="387">
                  <c:v>103</c:v>
                </c:pt>
                <c:pt idx="388">
                  <c:v>101.5</c:v>
                </c:pt>
                <c:pt idx="389">
                  <c:v>97.5</c:v>
                </c:pt>
                <c:pt idx="390">
                  <c:v>95.5</c:v>
                </c:pt>
                <c:pt idx="391">
                  <c:v>92.5</c:v>
                </c:pt>
                <c:pt idx="392">
                  <c:v>90.75</c:v>
                </c:pt>
                <c:pt idx="393">
                  <c:v>90.5</c:v>
                </c:pt>
                <c:pt idx="394">
                  <c:v>89</c:v>
                </c:pt>
                <c:pt idx="395">
                  <c:v>88.75</c:v>
                </c:pt>
                <c:pt idx="396">
                  <c:v>97</c:v>
                </c:pt>
                <c:pt idx="397">
                  <c:v>101.75</c:v>
                </c:pt>
                <c:pt idx="398">
                  <c:v>99.25</c:v>
                </c:pt>
                <c:pt idx="399">
                  <c:v>97.75</c:v>
                </c:pt>
                <c:pt idx="400">
                  <c:v>105.25</c:v>
                </c:pt>
                <c:pt idx="401">
                  <c:v>106.5</c:v>
                </c:pt>
                <c:pt idx="402">
                  <c:v>111</c:v>
                </c:pt>
                <c:pt idx="403">
                  <c:v>114</c:v>
                </c:pt>
                <c:pt idx="404">
                  <c:v>109.75</c:v>
                </c:pt>
                <c:pt idx="405">
                  <c:v>106.25</c:v>
                </c:pt>
                <c:pt idx="406">
                  <c:v>104.25</c:v>
                </c:pt>
                <c:pt idx="407">
                  <c:v>105.5</c:v>
                </c:pt>
                <c:pt idx="408">
                  <c:v>106</c:v>
                </c:pt>
                <c:pt idx="409">
                  <c:v>106</c:v>
                </c:pt>
                <c:pt idx="410">
                  <c:v>106.5</c:v>
                </c:pt>
                <c:pt idx="411">
                  <c:v>106.5</c:v>
                </c:pt>
                <c:pt idx="412">
                  <c:v>106.5</c:v>
                </c:pt>
                <c:pt idx="413">
                  <c:v>107</c:v>
                </c:pt>
                <c:pt idx="414">
                  <c:v>107</c:v>
                </c:pt>
                <c:pt idx="415">
                  <c:v>107</c:v>
                </c:pt>
                <c:pt idx="416">
                  <c:v>112.5</c:v>
                </c:pt>
                <c:pt idx="417">
                  <c:v>120.25</c:v>
                </c:pt>
                <c:pt idx="418">
                  <c:v>118.75</c:v>
                </c:pt>
                <c:pt idx="419">
                  <c:v>116</c:v>
                </c:pt>
                <c:pt idx="420">
                  <c:v>114.75</c:v>
                </c:pt>
                <c:pt idx="421">
                  <c:v>114.75</c:v>
                </c:pt>
                <c:pt idx="422">
                  <c:v>116.5</c:v>
                </c:pt>
                <c:pt idx="423">
                  <c:v>117</c:v>
                </c:pt>
                <c:pt idx="424">
                  <c:v>117.5</c:v>
                </c:pt>
                <c:pt idx="425">
                  <c:v>118.5</c:v>
                </c:pt>
                <c:pt idx="426">
                  <c:v>120</c:v>
                </c:pt>
                <c:pt idx="427">
                  <c:v>120</c:v>
                </c:pt>
                <c:pt idx="428">
                  <c:v>120.5</c:v>
                </c:pt>
                <c:pt idx="429">
                  <c:v>120.5</c:v>
                </c:pt>
                <c:pt idx="430">
                  <c:v>121</c:v>
                </c:pt>
                <c:pt idx="431">
                  <c:v>121</c:v>
                </c:pt>
                <c:pt idx="432">
                  <c:v>122</c:v>
                </c:pt>
                <c:pt idx="433">
                  <c:v>122</c:v>
                </c:pt>
                <c:pt idx="434">
                  <c:v>121.75</c:v>
                </c:pt>
                <c:pt idx="435">
                  <c:v>123</c:v>
                </c:pt>
                <c:pt idx="436">
                  <c:v>122.75</c:v>
                </c:pt>
                <c:pt idx="437">
                  <c:v>123.75</c:v>
                </c:pt>
                <c:pt idx="438">
                  <c:v>124.25</c:v>
                </c:pt>
                <c:pt idx="439">
                  <c:v>124.25</c:v>
                </c:pt>
                <c:pt idx="440">
                  <c:v>124</c:v>
                </c:pt>
                <c:pt idx="441">
                  <c:v>121.5</c:v>
                </c:pt>
                <c:pt idx="442">
                  <c:v>121</c:v>
                </c:pt>
                <c:pt idx="443">
                  <c:v>119.5</c:v>
                </c:pt>
                <c:pt idx="444">
                  <c:v>119</c:v>
                </c:pt>
                <c:pt idx="445">
                  <c:v>118.25</c:v>
                </c:pt>
                <c:pt idx="446">
                  <c:v>118</c:v>
                </c:pt>
                <c:pt idx="447">
                  <c:v>118</c:v>
                </c:pt>
                <c:pt idx="448">
                  <c:v>118.5</c:v>
                </c:pt>
                <c:pt idx="449">
                  <c:v>119.5</c:v>
                </c:pt>
                <c:pt idx="450">
                  <c:v>122</c:v>
                </c:pt>
                <c:pt idx="451">
                  <c:v>122.25</c:v>
                </c:pt>
                <c:pt idx="452">
                  <c:v>124.75</c:v>
                </c:pt>
                <c:pt idx="453">
                  <c:v>124.75</c:v>
                </c:pt>
                <c:pt idx="454">
                  <c:v>124.5</c:v>
                </c:pt>
                <c:pt idx="455">
                  <c:v>127.75</c:v>
                </c:pt>
                <c:pt idx="456">
                  <c:v>131</c:v>
                </c:pt>
                <c:pt idx="457">
                  <c:v>132.75</c:v>
                </c:pt>
                <c:pt idx="458">
                  <c:v>133.5</c:v>
                </c:pt>
                <c:pt idx="459">
                  <c:v>137.25</c:v>
                </c:pt>
                <c:pt idx="460">
                  <c:v>137.25</c:v>
                </c:pt>
                <c:pt idx="461">
                  <c:v>139.75</c:v>
                </c:pt>
                <c:pt idx="462">
                  <c:v>140.75</c:v>
                </c:pt>
                <c:pt idx="463">
                  <c:v>144.5</c:v>
                </c:pt>
                <c:pt idx="464">
                  <c:v>146.5</c:v>
                </c:pt>
                <c:pt idx="465">
                  <c:v>150.75</c:v>
                </c:pt>
                <c:pt idx="466">
                  <c:v>156.5</c:v>
                </c:pt>
                <c:pt idx="467">
                  <c:v>159</c:v>
                </c:pt>
                <c:pt idx="468">
                  <c:v>159.25</c:v>
                </c:pt>
                <c:pt idx="469">
                  <c:v>158.75</c:v>
                </c:pt>
                <c:pt idx="470">
                  <c:v>155.25</c:v>
                </c:pt>
                <c:pt idx="471">
                  <c:v>155.25</c:v>
                </c:pt>
                <c:pt idx="472">
                  <c:v>151.25</c:v>
                </c:pt>
                <c:pt idx="473">
                  <c:v>147</c:v>
                </c:pt>
                <c:pt idx="474">
                  <c:v>144.5</c:v>
                </c:pt>
                <c:pt idx="475">
                  <c:v>144.75</c:v>
                </c:pt>
                <c:pt idx="476">
                  <c:v>146.25</c:v>
                </c:pt>
                <c:pt idx="477">
                  <c:v>146.75</c:v>
                </c:pt>
                <c:pt idx="478">
                  <c:v>148</c:v>
                </c:pt>
                <c:pt idx="479">
                  <c:v>148.25</c:v>
                </c:pt>
                <c:pt idx="480">
                  <c:v>148</c:v>
                </c:pt>
                <c:pt idx="481">
                  <c:v>151</c:v>
                </c:pt>
                <c:pt idx="482">
                  <c:v>153</c:v>
                </c:pt>
                <c:pt idx="483">
                  <c:v>154</c:v>
                </c:pt>
                <c:pt idx="484">
                  <c:v>155</c:v>
                </c:pt>
                <c:pt idx="485">
                  <c:v>155.25</c:v>
                </c:pt>
                <c:pt idx="486">
                  <c:v>155.25</c:v>
                </c:pt>
                <c:pt idx="487">
                  <c:v>155.25</c:v>
                </c:pt>
                <c:pt idx="488">
                  <c:v>155.25</c:v>
                </c:pt>
                <c:pt idx="489">
                  <c:v>155.25</c:v>
                </c:pt>
                <c:pt idx="490">
                  <c:v>158</c:v>
                </c:pt>
                <c:pt idx="491">
                  <c:v>159</c:v>
                </c:pt>
                <c:pt idx="492">
                  <c:v>152.5</c:v>
                </c:pt>
                <c:pt idx="493">
                  <c:v>151.5</c:v>
                </c:pt>
                <c:pt idx="494">
                  <c:v>151.5</c:v>
                </c:pt>
                <c:pt idx="495">
                  <c:v>150.5</c:v>
                </c:pt>
                <c:pt idx="496">
                  <c:v>150</c:v>
                </c:pt>
                <c:pt idx="497">
                  <c:v>146.5</c:v>
                </c:pt>
                <c:pt idx="498">
                  <c:v>146.25</c:v>
                </c:pt>
                <c:pt idx="499">
                  <c:v>147</c:v>
                </c:pt>
                <c:pt idx="500">
                  <c:v>147</c:v>
                </c:pt>
                <c:pt idx="501">
                  <c:v>146.25</c:v>
                </c:pt>
                <c:pt idx="502">
                  <c:v>145.5</c:v>
                </c:pt>
                <c:pt idx="503">
                  <c:v>139.75</c:v>
                </c:pt>
                <c:pt idx="504">
                  <c:v>133.75</c:v>
                </c:pt>
                <c:pt idx="505">
                  <c:v>134.25</c:v>
                </c:pt>
                <c:pt idx="506">
                  <c:v>134</c:v>
                </c:pt>
                <c:pt idx="507">
                  <c:v>133.25</c:v>
                </c:pt>
                <c:pt idx="508">
                  <c:v>134.75</c:v>
                </c:pt>
                <c:pt idx="509">
                  <c:v>136</c:v>
                </c:pt>
                <c:pt idx="510">
                  <c:v>137.25</c:v>
                </c:pt>
                <c:pt idx="511">
                  <c:v>138</c:v>
                </c:pt>
                <c:pt idx="512">
                  <c:v>137</c:v>
                </c:pt>
                <c:pt idx="513">
                  <c:v>136</c:v>
                </c:pt>
                <c:pt idx="514">
                  <c:v>136</c:v>
                </c:pt>
                <c:pt idx="515">
                  <c:v>136</c:v>
                </c:pt>
                <c:pt idx="516">
                  <c:v>138.25</c:v>
                </c:pt>
                <c:pt idx="517">
                  <c:v>139.5</c:v>
                </c:pt>
                <c:pt idx="518">
                  <c:v>142</c:v>
                </c:pt>
                <c:pt idx="519">
                  <c:v>142</c:v>
                </c:pt>
                <c:pt idx="520">
                  <c:v>141</c:v>
                </c:pt>
                <c:pt idx="521">
                  <c:v>139.25</c:v>
                </c:pt>
                <c:pt idx="522">
                  <c:v>138</c:v>
                </c:pt>
                <c:pt idx="523">
                  <c:v>137.75</c:v>
                </c:pt>
                <c:pt idx="524">
                  <c:v>137.5</c:v>
                </c:pt>
                <c:pt idx="525">
                  <c:v>136.5</c:v>
                </c:pt>
                <c:pt idx="526">
                  <c:v>135.75</c:v>
                </c:pt>
                <c:pt idx="527">
                  <c:v>135.75</c:v>
                </c:pt>
                <c:pt idx="528">
                  <c:v>134.5</c:v>
                </c:pt>
                <c:pt idx="529">
                  <c:v>134</c:v>
                </c:pt>
                <c:pt idx="530">
                  <c:v>128.5</c:v>
                </c:pt>
                <c:pt idx="531">
                  <c:v>128.75</c:v>
                </c:pt>
                <c:pt idx="532">
                  <c:v>131</c:v>
                </c:pt>
                <c:pt idx="533">
                  <c:v>131</c:v>
                </c:pt>
                <c:pt idx="534">
                  <c:v>130.75</c:v>
                </c:pt>
                <c:pt idx="535">
                  <c:v>130</c:v>
                </c:pt>
                <c:pt idx="536">
                  <c:v>123.5</c:v>
                </c:pt>
                <c:pt idx="537">
                  <c:v>123.5</c:v>
                </c:pt>
                <c:pt idx="538">
                  <c:v>124.75</c:v>
                </c:pt>
                <c:pt idx="539">
                  <c:v>124.75</c:v>
                </c:pt>
                <c:pt idx="540">
                  <c:v>118.75</c:v>
                </c:pt>
                <c:pt idx="541">
                  <c:v>111.5</c:v>
                </c:pt>
                <c:pt idx="542">
                  <c:v>109.75</c:v>
                </c:pt>
                <c:pt idx="543">
                  <c:v>116</c:v>
                </c:pt>
                <c:pt idx="544">
                  <c:v>112.25</c:v>
                </c:pt>
                <c:pt idx="545">
                  <c:v>110.75</c:v>
                </c:pt>
                <c:pt idx="546">
                  <c:v>110.75</c:v>
                </c:pt>
                <c:pt idx="547">
                  <c:v>110.75</c:v>
                </c:pt>
                <c:pt idx="548">
                  <c:v>113.75</c:v>
                </c:pt>
                <c:pt idx="549">
                  <c:v>115.75</c:v>
                </c:pt>
                <c:pt idx="550">
                  <c:v>120</c:v>
                </c:pt>
                <c:pt idx="551">
                  <c:v>118.75</c:v>
                </c:pt>
                <c:pt idx="552">
                  <c:v>115.5</c:v>
                </c:pt>
                <c:pt idx="553">
                  <c:v>113.75</c:v>
                </c:pt>
                <c:pt idx="554">
                  <c:v>115.5</c:v>
                </c:pt>
                <c:pt idx="555">
                  <c:v>116.25</c:v>
                </c:pt>
                <c:pt idx="556">
                  <c:v>116.75</c:v>
                </c:pt>
                <c:pt idx="557">
                  <c:v>118.75</c:v>
                </c:pt>
                <c:pt idx="558">
                  <c:v>120.75</c:v>
                </c:pt>
                <c:pt idx="559">
                  <c:v>124</c:v>
                </c:pt>
                <c:pt idx="560">
                  <c:v>126.5</c:v>
                </c:pt>
                <c:pt idx="561">
                  <c:v>128</c:v>
                </c:pt>
                <c:pt idx="562">
                  <c:v>129</c:v>
                </c:pt>
                <c:pt idx="563">
                  <c:v>129.25</c:v>
                </c:pt>
                <c:pt idx="564">
                  <c:v>129.5</c:v>
                </c:pt>
                <c:pt idx="565">
                  <c:v>132</c:v>
                </c:pt>
                <c:pt idx="566">
                  <c:v>131.5</c:v>
                </c:pt>
                <c:pt idx="567">
                  <c:v>131.5</c:v>
                </c:pt>
                <c:pt idx="568">
                  <c:v>131</c:v>
                </c:pt>
                <c:pt idx="569">
                  <c:v>130.5</c:v>
                </c:pt>
                <c:pt idx="570">
                  <c:v>130</c:v>
                </c:pt>
                <c:pt idx="571">
                  <c:v>129.75</c:v>
                </c:pt>
                <c:pt idx="572">
                  <c:v>140</c:v>
                </c:pt>
                <c:pt idx="573">
                  <c:v>140.5</c:v>
                </c:pt>
                <c:pt idx="574">
                  <c:v>137.9</c:v>
                </c:pt>
                <c:pt idx="575">
                  <c:v>137</c:v>
                </c:pt>
                <c:pt idx="576">
                  <c:v>136.5</c:v>
                </c:pt>
                <c:pt idx="577">
                  <c:v>139</c:v>
                </c:pt>
                <c:pt idx="578">
                  <c:v>138.5</c:v>
                </c:pt>
                <c:pt idx="579">
                  <c:v>137</c:v>
                </c:pt>
                <c:pt idx="580">
                  <c:v>136</c:v>
                </c:pt>
                <c:pt idx="581">
                  <c:v>135.75</c:v>
                </c:pt>
                <c:pt idx="582">
                  <c:v>135.25</c:v>
                </c:pt>
                <c:pt idx="583">
                  <c:v>135.75</c:v>
                </c:pt>
                <c:pt idx="584">
                  <c:v>130.5</c:v>
                </c:pt>
                <c:pt idx="585">
                  <c:v>130.25</c:v>
                </c:pt>
                <c:pt idx="586">
                  <c:v>130.75</c:v>
                </c:pt>
                <c:pt idx="587">
                  <c:v>133.5</c:v>
                </c:pt>
                <c:pt idx="588">
                  <c:v>134</c:v>
                </c:pt>
                <c:pt idx="589">
                  <c:v>134</c:v>
                </c:pt>
                <c:pt idx="590">
                  <c:v>134</c:v>
                </c:pt>
                <c:pt idx="591">
                  <c:v>135</c:v>
                </c:pt>
                <c:pt idx="592">
                  <c:v>135.5</c:v>
                </c:pt>
                <c:pt idx="593">
                  <c:v>134.75</c:v>
                </c:pt>
                <c:pt idx="594">
                  <c:v>133.75</c:v>
                </c:pt>
                <c:pt idx="595">
                  <c:v>133.25</c:v>
                </c:pt>
                <c:pt idx="596">
                  <c:v>132.5</c:v>
                </c:pt>
                <c:pt idx="597">
                  <c:v>131.75</c:v>
                </c:pt>
                <c:pt idx="598">
                  <c:v>130.75</c:v>
                </c:pt>
                <c:pt idx="599">
                  <c:v>129.75</c:v>
                </c:pt>
                <c:pt idx="600">
                  <c:v>130.75</c:v>
                </c:pt>
                <c:pt idx="601">
                  <c:v>132.25</c:v>
                </c:pt>
                <c:pt idx="602">
                  <c:v>135</c:v>
                </c:pt>
                <c:pt idx="603">
                  <c:v>135</c:v>
                </c:pt>
                <c:pt idx="604">
                  <c:v>135.75</c:v>
                </c:pt>
                <c:pt idx="605">
                  <c:v>136.75</c:v>
                </c:pt>
                <c:pt idx="606">
                  <c:v>136.75</c:v>
                </c:pt>
                <c:pt idx="607">
                  <c:v>135.5</c:v>
                </c:pt>
                <c:pt idx="608">
                  <c:v>135.75</c:v>
                </c:pt>
                <c:pt idx="609">
                  <c:v>135.75</c:v>
                </c:pt>
                <c:pt idx="610">
                  <c:v>136.25</c:v>
                </c:pt>
                <c:pt idx="611">
                  <c:v>136.75</c:v>
                </c:pt>
                <c:pt idx="612">
                  <c:v>136.75</c:v>
                </c:pt>
                <c:pt idx="613">
                  <c:v>135.5</c:v>
                </c:pt>
                <c:pt idx="614">
                  <c:v>135.5</c:v>
                </c:pt>
                <c:pt idx="615">
                  <c:v>135.75</c:v>
                </c:pt>
                <c:pt idx="616">
                  <c:v>135.5</c:v>
                </c:pt>
                <c:pt idx="617">
                  <c:v>136</c:v>
                </c:pt>
                <c:pt idx="618">
                  <c:v>136</c:v>
                </c:pt>
                <c:pt idx="619">
                  <c:v>136</c:v>
                </c:pt>
                <c:pt idx="620">
                  <c:v>136</c:v>
                </c:pt>
                <c:pt idx="621">
                  <c:v>136.5</c:v>
                </c:pt>
                <c:pt idx="622">
                  <c:v>138</c:v>
                </c:pt>
                <c:pt idx="623">
                  <c:v>140</c:v>
                </c:pt>
                <c:pt idx="624">
                  <c:v>140</c:v>
                </c:pt>
                <c:pt idx="625">
                  <c:v>139</c:v>
                </c:pt>
                <c:pt idx="626">
                  <c:v>138.75</c:v>
                </c:pt>
                <c:pt idx="627">
                  <c:v>139.25</c:v>
                </c:pt>
                <c:pt idx="628">
                  <c:v>138.25</c:v>
                </c:pt>
                <c:pt idx="629">
                  <c:v>137.25</c:v>
                </c:pt>
                <c:pt idx="630">
                  <c:v>135.25</c:v>
                </c:pt>
                <c:pt idx="631">
                  <c:v>134.75</c:v>
                </c:pt>
                <c:pt idx="632">
                  <c:v>133.25</c:v>
                </c:pt>
                <c:pt idx="633">
                  <c:v>133.25</c:v>
                </c:pt>
                <c:pt idx="634">
                  <c:v>133</c:v>
                </c:pt>
                <c:pt idx="635">
                  <c:v>133.25</c:v>
                </c:pt>
                <c:pt idx="636">
                  <c:v>134.75</c:v>
                </c:pt>
                <c:pt idx="637">
                  <c:v>134.5</c:v>
                </c:pt>
                <c:pt idx="638">
                  <c:v>134</c:v>
                </c:pt>
                <c:pt idx="639">
                  <c:v>133.75</c:v>
                </c:pt>
                <c:pt idx="640">
                  <c:v>132.5</c:v>
                </c:pt>
                <c:pt idx="641">
                  <c:v>132</c:v>
                </c:pt>
                <c:pt idx="642">
                  <c:v>131.25</c:v>
                </c:pt>
                <c:pt idx="643">
                  <c:v>131.25</c:v>
                </c:pt>
                <c:pt idx="644">
                  <c:v>131</c:v>
                </c:pt>
                <c:pt idx="645">
                  <c:v>130.75</c:v>
                </c:pt>
                <c:pt idx="646">
                  <c:v>129.25</c:v>
                </c:pt>
                <c:pt idx="647">
                  <c:v>128.25</c:v>
                </c:pt>
                <c:pt idx="648">
                  <c:v>127.75</c:v>
                </c:pt>
                <c:pt idx="649">
                  <c:v>126.25</c:v>
                </c:pt>
                <c:pt idx="650">
                  <c:v>123</c:v>
                </c:pt>
                <c:pt idx="651">
                  <c:v>122.75</c:v>
                </c:pt>
                <c:pt idx="652">
                  <c:v>124.5</c:v>
                </c:pt>
                <c:pt idx="653">
                  <c:v>124.75</c:v>
                </c:pt>
                <c:pt idx="654">
                  <c:v>124.25</c:v>
                </c:pt>
                <c:pt idx="655">
                  <c:v>123.5</c:v>
                </c:pt>
                <c:pt idx="656">
                  <c:v>123</c:v>
                </c:pt>
                <c:pt idx="657">
                  <c:v>123</c:v>
                </c:pt>
                <c:pt idx="658">
                  <c:v>123</c:v>
                </c:pt>
                <c:pt idx="659">
                  <c:v>123</c:v>
                </c:pt>
                <c:pt idx="660">
                  <c:v>122.25</c:v>
                </c:pt>
                <c:pt idx="661">
                  <c:v>121.25</c:v>
                </c:pt>
                <c:pt idx="662">
                  <c:v>120.25</c:v>
                </c:pt>
                <c:pt idx="663">
                  <c:v>120</c:v>
                </c:pt>
                <c:pt idx="664">
                  <c:v>119.5</c:v>
                </c:pt>
                <c:pt idx="665">
                  <c:v>121</c:v>
                </c:pt>
                <c:pt idx="666">
                  <c:v>123</c:v>
                </c:pt>
                <c:pt idx="667">
                  <c:v>123.5</c:v>
                </c:pt>
                <c:pt idx="668">
                  <c:v>124.5</c:v>
                </c:pt>
                <c:pt idx="669">
                  <c:v>124.5</c:v>
                </c:pt>
                <c:pt idx="670">
                  <c:v>124.25</c:v>
                </c:pt>
                <c:pt idx="671">
                  <c:v>122.25</c:v>
                </c:pt>
                <c:pt idx="672">
                  <c:v>122</c:v>
                </c:pt>
                <c:pt idx="673">
                  <c:v>119</c:v>
                </c:pt>
                <c:pt idx="674">
                  <c:v>117.75</c:v>
                </c:pt>
                <c:pt idx="675">
                  <c:v>117.5</c:v>
                </c:pt>
                <c:pt idx="676">
                  <c:v>118.25</c:v>
                </c:pt>
                <c:pt idx="677">
                  <c:v>117</c:v>
                </c:pt>
                <c:pt idx="678">
                  <c:v>116</c:v>
                </c:pt>
                <c:pt idx="679">
                  <c:v>115</c:v>
                </c:pt>
                <c:pt idx="680">
                  <c:v>116</c:v>
                </c:pt>
                <c:pt idx="681">
                  <c:v>105</c:v>
                </c:pt>
                <c:pt idx="682">
                  <c:v>105.5</c:v>
                </c:pt>
                <c:pt idx="683">
                  <c:v>108.75</c:v>
                </c:pt>
                <c:pt idx="684">
                  <c:v>111.5</c:v>
                </c:pt>
                <c:pt idx="685">
                  <c:v>110.25</c:v>
                </c:pt>
                <c:pt idx="686">
                  <c:v>110.75</c:v>
                </c:pt>
                <c:pt idx="687">
                  <c:v>109.75</c:v>
                </c:pt>
                <c:pt idx="688">
                  <c:v>110.5</c:v>
                </c:pt>
                <c:pt idx="689">
                  <c:v>110.75</c:v>
                </c:pt>
                <c:pt idx="690">
                  <c:v>110.25</c:v>
                </c:pt>
                <c:pt idx="691">
                  <c:v>111.75</c:v>
                </c:pt>
                <c:pt idx="692">
                  <c:v>111.75</c:v>
                </c:pt>
                <c:pt idx="693">
                  <c:v>112.25</c:v>
                </c:pt>
                <c:pt idx="694">
                  <c:v>113.25</c:v>
                </c:pt>
                <c:pt idx="695">
                  <c:v>117.25</c:v>
                </c:pt>
                <c:pt idx="696">
                  <c:v>116.75</c:v>
                </c:pt>
                <c:pt idx="697">
                  <c:v>115.5</c:v>
                </c:pt>
                <c:pt idx="698">
                  <c:v>115</c:v>
                </c:pt>
                <c:pt idx="699">
                  <c:v>116</c:v>
                </c:pt>
                <c:pt idx="700">
                  <c:v>116.5</c:v>
                </c:pt>
                <c:pt idx="701">
                  <c:v>118.25</c:v>
                </c:pt>
                <c:pt idx="702">
                  <c:v>119</c:v>
                </c:pt>
                <c:pt idx="703">
                  <c:v>118</c:v>
                </c:pt>
                <c:pt idx="704">
                  <c:v>116.25</c:v>
                </c:pt>
                <c:pt idx="705">
                  <c:v>116.25</c:v>
                </c:pt>
                <c:pt idx="706">
                  <c:v>115.75</c:v>
                </c:pt>
                <c:pt idx="707">
                  <c:v>114.75</c:v>
                </c:pt>
                <c:pt idx="708">
                  <c:v>116.25</c:v>
                </c:pt>
                <c:pt idx="709">
                  <c:v>113.75</c:v>
                </c:pt>
                <c:pt idx="710">
                  <c:v>112</c:v>
                </c:pt>
                <c:pt idx="711">
                  <c:v>113.25</c:v>
                </c:pt>
                <c:pt idx="712">
                  <c:v>113.5</c:v>
                </c:pt>
                <c:pt idx="713">
                  <c:v>111</c:v>
                </c:pt>
                <c:pt idx="714">
                  <c:v>108.25</c:v>
                </c:pt>
                <c:pt idx="715">
                  <c:v>107.5</c:v>
                </c:pt>
                <c:pt idx="716">
                  <c:v>105.25</c:v>
                </c:pt>
                <c:pt idx="717">
                  <c:v>106</c:v>
                </c:pt>
                <c:pt idx="718">
                  <c:v>106</c:v>
                </c:pt>
                <c:pt idx="719">
                  <c:v>105</c:v>
                </c:pt>
                <c:pt idx="720">
                  <c:v>103</c:v>
                </c:pt>
                <c:pt idx="721">
                  <c:v>102.75</c:v>
                </c:pt>
                <c:pt idx="722">
                  <c:v>103.25</c:v>
                </c:pt>
                <c:pt idx="723">
                  <c:v>103.25</c:v>
                </c:pt>
                <c:pt idx="724">
                  <c:v>104</c:v>
                </c:pt>
                <c:pt idx="725">
                  <c:v>103.25</c:v>
                </c:pt>
                <c:pt idx="726">
                  <c:v>99.75</c:v>
                </c:pt>
                <c:pt idx="727">
                  <c:v>98.75</c:v>
                </c:pt>
                <c:pt idx="728">
                  <c:v>98</c:v>
                </c:pt>
                <c:pt idx="729">
                  <c:v>99</c:v>
                </c:pt>
                <c:pt idx="730">
                  <c:v>100.75</c:v>
                </c:pt>
                <c:pt idx="731">
                  <c:v>98.75</c:v>
                </c:pt>
                <c:pt idx="732">
                  <c:v>98.75</c:v>
                </c:pt>
                <c:pt idx="733">
                  <c:v>98.75</c:v>
                </c:pt>
                <c:pt idx="734">
                  <c:v>97.25</c:v>
                </c:pt>
                <c:pt idx="735">
                  <c:v>95.5</c:v>
                </c:pt>
                <c:pt idx="736">
                  <c:v>91.5</c:v>
                </c:pt>
                <c:pt idx="737">
                  <c:v>91.75</c:v>
                </c:pt>
                <c:pt idx="738">
                  <c:v>92.5</c:v>
                </c:pt>
                <c:pt idx="739">
                  <c:v>95</c:v>
                </c:pt>
                <c:pt idx="740">
                  <c:v>94.25</c:v>
                </c:pt>
                <c:pt idx="741">
                  <c:v>94.75</c:v>
                </c:pt>
                <c:pt idx="742">
                  <c:v>93.75</c:v>
                </c:pt>
                <c:pt idx="743">
                  <c:v>93.25</c:v>
                </c:pt>
                <c:pt idx="744">
                  <c:v>93.25</c:v>
                </c:pt>
                <c:pt idx="745">
                  <c:v>90.75</c:v>
                </c:pt>
                <c:pt idx="746">
                  <c:v>90.75</c:v>
                </c:pt>
                <c:pt idx="747">
                  <c:v>89</c:v>
                </c:pt>
                <c:pt idx="748">
                  <c:v>89.5</c:v>
                </c:pt>
                <c:pt idx="749">
                  <c:v>91</c:v>
                </c:pt>
                <c:pt idx="750">
                  <c:v>91.25</c:v>
                </c:pt>
                <c:pt idx="751">
                  <c:v>91.75</c:v>
                </c:pt>
                <c:pt idx="752">
                  <c:v>93.5</c:v>
                </c:pt>
                <c:pt idx="753">
                  <c:v>93.25</c:v>
                </c:pt>
                <c:pt idx="754">
                  <c:v>93.75</c:v>
                </c:pt>
                <c:pt idx="755">
                  <c:v>95.75</c:v>
                </c:pt>
                <c:pt idx="756">
                  <c:v>94</c:v>
                </c:pt>
                <c:pt idx="757">
                  <c:v>93.25</c:v>
                </c:pt>
                <c:pt idx="758">
                  <c:v>94</c:v>
                </c:pt>
                <c:pt idx="759">
                  <c:v>95.75</c:v>
                </c:pt>
                <c:pt idx="760">
                  <c:v>96.5</c:v>
                </c:pt>
                <c:pt idx="761">
                  <c:v>96</c:v>
                </c:pt>
                <c:pt idx="762">
                  <c:v>95.25</c:v>
                </c:pt>
                <c:pt idx="763">
                  <c:v>96</c:v>
                </c:pt>
                <c:pt idx="764">
                  <c:v>96</c:v>
                </c:pt>
                <c:pt idx="765">
                  <c:v>96.25</c:v>
                </c:pt>
                <c:pt idx="766">
                  <c:v>97</c:v>
                </c:pt>
                <c:pt idx="767">
                  <c:v>97.75</c:v>
                </c:pt>
                <c:pt idx="768">
                  <c:v>98</c:v>
                </c:pt>
                <c:pt idx="769">
                  <c:v>98.25</c:v>
                </c:pt>
                <c:pt idx="770">
                  <c:v>96.25</c:v>
                </c:pt>
                <c:pt idx="771">
                  <c:v>95.75</c:v>
                </c:pt>
                <c:pt idx="772">
                  <c:v>95</c:v>
                </c:pt>
                <c:pt idx="773">
                  <c:v>95</c:v>
                </c:pt>
                <c:pt idx="774">
                  <c:v>94</c:v>
                </c:pt>
                <c:pt idx="775">
                  <c:v>93</c:v>
                </c:pt>
                <c:pt idx="776">
                  <c:v>94</c:v>
                </c:pt>
                <c:pt idx="777">
                  <c:v>94</c:v>
                </c:pt>
                <c:pt idx="778">
                  <c:v>95.5</c:v>
                </c:pt>
                <c:pt idx="779">
                  <c:v>95.5</c:v>
                </c:pt>
                <c:pt idx="780">
                  <c:v>95.25</c:v>
                </c:pt>
                <c:pt idx="781">
                  <c:v>93.5</c:v>
                </c:pt>
                <c:pt idx="782">
                  <c:v>94.75</c:v>
                </c:pt>
                <c:pt idx="783">
                  <c:v>95.5</c:v>
                </c:pt>
                <c:pt idx="784">
                  <c:v>95.5</c:v>
                </c:pt>
                <c:pt idx="785">
                  <c:v>95.5</c:v>
                </c:pt>
                <c:pt idx="786">
                  <c:v>95</c:v>
                </c:pt>
                <c:pt idx="787">
                  <c:v>95</c:v>
                </c:pt>
                <c:pt idx="788">
                  <c:v>93.75</c:v>
                </c:pt>
                <c:pt idx="789">
                  <c:v>93.5</c:v>
                </c:pt>
                <c:pt idx="790">
                  <c:v>93.5</c:v>
                </c:pt>
                <c:pt idx="791">
                  <c:v>93.75</c:v>
                </c:pt>
                <c:pt idx="792">
                  <c:v>93.25</c:v>
                </c:pt>
                <c:pt idx="793">
                  <c:v>92.75</c:v>
                </c:pt>
                <c:pt idx="794">
                  <c:v>92.25</c:v>
                </c:pt>
                <c:pt idx="795">
                  <c:v>91.75</c:v>
                </c:pt>
                <c:pt idx="796">
                  <c:v>89.75</c:v>
                </c:pt>
                <c:pt idx="797">
                  <c:v>89.25</c:v>
                </c:pt>
                <c:pt idx="798">
                  <c:v>88.75</c:v>
                </c:pt>
                <c:pt idx="799">
                  <c:v>88</c:v>
                </c:pt>
                <c:pt idx="800">
                  <c:v>87.25</c:v>
                </c:pt>
                <c:pt idx="801">
                  <c:v>88</c:v>
                </c:pt>
                <c:pt idx="802">
                  <c:v>87</c:v>
                </c:pt>
                <c:pt idx="803">
                  <c:v>87</c:v>
                </c:pt>
                <c:pt idx="804">
                  <c:v>85.75</c:v>
                </c:pt>
                <c:pt idx="805">
                  <c:v>83.75</c:v>
                </c:pt>
                <c:pt idx="806">
                  <c:v>84</c:v>
                </c:pt>
                <c:pt idx="807">
                  <c:v>83.75</c:v>
                </c:pt>
                <c:pt idx="808">
                  <c:v>83.25</c:v>
                </c:pt>
                <c:pt idx="809">
                  <c:v>83</c:v>
                </c:pt>
                <c:pt idx="810">
                  <c:v>82.75</c:v>
                </c:pt>
                <c:pt idx="811">
                  <c:v>83.5</c:v>
                </c:pt>
                <c:pt idx="812">
                  <c:v>85.75</c:v>
                </c:pt>
                <c:pt idx="813">
                  <c:v>84.75</c:v>
                </c:pt>
                <c:pt idx="814">
                  <c:v>84.25</c:v>
                </c:pt>
                <c:pt idx="815">
                  <c:v>82.75</c:v>
                </c:pt>
                <c:pt idx="816">
                  <c:v>82</c:v>
                </c:pt>
                <c:pt idx="817">
                  <c:v>80.5</c:v>
                </c:pt>
                <c:pt idx="818">
                  <c:v>79.75</c:v>
                </c:pt>
                <c:pt idx="819">
                  <c:v>79.75</c:v>
                </c:pt>
                <c:pt idx="820">
                  <c:v>79.25</c:v>
                </c:pt>
                <c:pt idx="821">
                  <c:v>79.25</c:v>
                </c:pt>
                <c:pt idx="822">
                  <c:v>77.75</c:v>
                </c:pt>
                <c:pt idx="823">
                  <c:v>77.75</c:v>
                </c:pt>
                <c:pt idx="824">
                  <c:v>78.75</c:v>
                </c:pt>
                <c:pt idx="825">
                  <c:v>79.5</c:v>
                </c:pt>
                <c:pt idx="826">
                  <c:v>79.5</c:v>
                </c:pt>
                <c:pt idx="827">
                  <c:v>79.5</c:v>
                </c:pt>
                <c:pt idx="828">
                  <c:v>80.5</c:v>
                </c:pt>
                <c:pt idx="829">
                  <c:v>79.75</c:v>
                </c:pt>
                <c:pt idx="830">
                  <c:v>79.25</c:v>
                </c:pt>
                <c:pt idx="831">
                  <c:v>80.5</c:v>
                </c:pt>
                <c:pt idx="832">
                  <c:v>83.75</c:v>
                </c:pt>
                <c:pt idx="833">
                  <c:v>83.5</c:v>
                </c:pt>
                <c:pt idx="834">
                  <c:v>82.25</c:v>
                </c:pt>
                <c:pt idx="835">
                  <c:v>80.25</c:v>
                </c:pt>
                <c:pt idx="836">
                  <c:v>81</c:v>
                </c:pt>
                <c:pt idx="837">
                  <c:v>81.75</c:v>
                </c:pt>
                <c:pt idx="838">
                  <c:v>82</c:v>
                </c:pt>
                <c:pt idx="839">
                  <c:v>82</c:v>
                </c:pt>
                <c:pt idx="840">
                  <c:v>79.75</c:v>
                </c:pt>
                <c:pt idx="841">
                  <c:v>80</c:v>
                </c:pt>
                <c:pt idx="842">
                  <c:v>80</c:v>
                </c:pt>
                <c:pt idx="843">
                  <c:v>79</c:v>
                </c:pt>
                <c:pt idx="844">
                  <c:v>79</c:v>
                </c:pt>
                <c:pt idx="845">
                  <c:v>79</c:v>
                </c:pt>
                <c:pt idx="846">
                  <c:v>79</c:v>
                </c:pt>
                <c:pt idx="847">
                  <c:v>78.5</c:v>
                </c:pt>
                <c:pt idx="848">
                  <c:v>77.75</c:v>
                </c:pt>
                <c:pt idx="849">
                  <c:v>76.25</c:v>
                </c:pt>
                <c:pt idx="850">
                  <c:v>75.5</c:v>
                </c:pt>
                <c:pt idx="851">
                  <c:v>76</c:v>
                </c:pt>
                <c:pt idx="852">
                  <c:v>75.5</c:v>
                </c:pt>
                <c:pt idx="853">
                  <c:v>76</c:v>
                </c:pt>
                <c:pt idx="854">
                  <c:v>76</c:v>
                </c:pt>
                <c:pt idx="855">
                  <c:v>75.75</c:v>
                </c:pt>
                <c:pt idx="856">
                  <c:v>75.5</c:v>
                </c:pt>
                <c:pt idx="857">
                  <c:v>75.25</c:v>
                </c:pt>
                <c:pt idx="858">
                  <c:v>71.25</c:v>
                </c:pt>
                <c:pt idx="859">
                  <c:v>70.25</c:v>
                </c:pt>
                <c:pt idx="860">
                  <c:v>70.5</c:v>
                </c:pt>
                <c:pt idx="861">
                  <c:v>69.75</c:v>
                </c:pt>
                <c:pt idx="862">
                  <c:v>70.25</c:v>
                </c:pt>
                <c:pt idx="863">
                  <c:v>69</c:v>
                </c:pt>
                <c:pt idx="864">
                  <c:v>68.5</c:v>
                </c:pt>
                <c:pt idx="865">
                  <c:v>69.25</c:v>
                </c:pt>
                <c:pt idx="866">
                  <c:v>71.25</c:v>
                </c:pt>
                <c:pt idx="867">
                  <c:v>71</c:v>
                </c:pt>
                <c:pt idx="868">
                  <c:v>69.75</c:v>
                </c:pt>
                <c:pt idx="869">
                  <c:v>69.5</c:v>
                </c:pt>
                <c:pt idx="870">
                  <c:v>71.5</c:v>
                </c:pt>
                <c:pt idx="871">
                  <c:v>71.25</c:v>
                </c:pt>
                <c:pt idx="872">
                  <c:v>69.75</c:v>
                </c:pt>
                <c:pt idx="873">
                  <c:v>69</c:v>
                </c:pt>
                <c:pt idx="874">
                  <c:v>69.5</c:v>
                </c:pt>
                <c:pt idx="875">
                  <c:v>69.5</c:v>
                </c:pt>
                <c:pt idx="876">
                  <c:v>69.5</c:v>
                </c:pt>
                <c:pt idx="877">
                  <c:v>69.25</c:v>
                </c:pt>
                <c:pt idx="878">
                  <c:v>68.25</c:v>
                </c:pt>
                <c:pt idx="879">
                  <c:v>68.25</c:v>
                </c:pt>
                <c:pt idx="880">
                  <c:v>68.5</c:v>
                </c:pt>
                <c:pt idx="881">
                  <c:v>69.5</c:v>
                </c:pt>
                <c:pt idx="882">
                  <c:v>67.5</c:v>
                </c:pt>
                <c:pt idx="883">
                  <c:v>66.25</c:v>
                </c:pt>
                <c:pt idx="884">
                  <c:v>66.75</c:v>
                </c:pt>
                <c:pt idx="885">
                  <c:v>68</c:v>
                </c:pt>
                <c:pt idx="886">
                  <c:v>71.75</c:v>
                </c:pt>
                <c:pt idx="887">
                  <c:v>71.75</c:v>
                </c:pt>
                <c:pt idx="888">
                  <c:v>71.75</c:v>
                </c:pt>
                <c:pt idx="889">
                  <c:v>70.75</c:v>
                </c:pt>
                <c:pt idx="890">
                  <c:v>71.75</c:v>
                </c:pt>
                <c:pt idx="891">
                  <c:v>71.25</c:v>
                </c:pt>
                <c:pt idx="892">
                  <c:v>71</c:v>
                </c:pt>
                <c:pt idx="893">
                  <c:v>70.5</c:v>
                </c:pt>
                <c:pt idx="894">
                  <c:v>68.75</c:v>
                </c:pt>
                <c:pt idx="895">
                  <c:v>68.5</c:v>
                </c:pt>
                <c:pt idx="896">
                  <c:v>67.75</c:v>
                </c:pt>
                <c:pt idx="897">
                  <c:v>68.75</c:v>
                </c:pt>
                <c:pt idx="898">
                  <c:v>68.25</c:v>
                </c:pt>
                <c:pt idx="899">
                  <c:v>68</c:v>
                </c:pt>
                <c:pt idx="900">
                  <c:v>67.25</c:v>
                </c:pt>
                <c:pt idx="901">
                  <c:v>66</c:v>
                </c:pt>
                <c:pt idx="902">
                  <c:v>67</c:v>
                </c:pt>
                <c:pt idx="903">
                  <c:v>66.5</c:v>
                </c:pt>
                <c:pt idx="904">
                  <c:v>63.75</c:v>
                </c:pt>
                <c:pt idx="905">
                  <c:v>63.75</c:v>
                </c:pt>
                <c:pt idx="906">
                  <c:v>63</c:v>
                </c:pt>
                <c:pt idx="907">
                  <c:v>63.25</c:v>
                </c:pt>
                <c:pt idx="908">
                  <c:v>62</c:v>
                </c:pt>
                <c:pt idx="909">
                  <c:v>61.25</c:v>
                </c:pt>
                <c:pt idx="910">
                  <c:v>63</c:v>
                </c:pt>
                <c:pt idx="911">
                  <c:v>62</c:v>
                </c:pt>
                <c:pt idx="912">
                  <c:v>61.75</c:v>
                </c:pt>
                <c:pt idx="913">
                  <c:v>62.25</c:v>
                </c:pt>
                <c:pt idx="914">
                  <c:v>61.75</c:v>
                </c:pt>
                <c:pt idx="915">
                  <c:v>62.75</c:v>
                </c:pt>
                <c:pt idx="916">
                  <c:v>62.75</c:v>
                </c:pt>
                <c:pt idx="917">
                  <c:v>63.25</c:v>
                </c:pt>
                <c:pt idx="918">
                  <c:v>64.25</c:v>
                </c:pt>
                <c:pt idx="919">
                  <c:v>65.5</c:v>
                </c:pt>
                <c:pt idx="920">
                  <c:v>64</c:v>
                </c:pt>
                <c:pt idx="921">
                  <c:v>62.5</c:v>
                </c:pt>
                <c:pt idx="922">
                  <c:v>62.5</c:v>
                </c:pt>
                <c:pt idx="923">
                  <c:v>62.5</c:v>
                </c:pt>
                <c:pt idx="924">
                  <c:v>62.5</c:v>
                </c:pt>
                <c:pt idx="925">
                  <c:v>63.5</c:v>
                </c:pt>
                <c:pt idx="926">
                  <c:v>63</c:v>
                </c:pt>
                <c:pt idx="927">
                  <c:v>63.5</c:v>
                </c:pt>
                <c:pt idx="928">
                  <c:v>62.75</c:v>
                </c:pt>
                <c:pt idx="929">
                  <c:v>63</c:v>
                </c:pt>
                <c:pt idx="930">
                  <c:v>63</c:v>
                </c:pt>
                <c:pt idx="931">
                  <c:v>61.75</c:v>
                </c:pt>
                <c:pt idx="932">
                  <c:v>59.75</c:v>
                </c:pt>
                <c:pt idx="933">
                  <c:v>58.5</c:v>
                </c:pt>
                <c:pt idx="934">
                  <c:v>58</c:v>
                </c:pt>
                <c:pt idx="935">
                  <c:v>57.25</c:v>
                </c:pt>
                <c:pt idx="936">
                  <c:v>57</c:v>
                </c:pt>
                <c:pt idx="937">
                  <c:v>58.5</c:v>
                </c:pt>
                <c:pt idx="938">
                  <c:v>58.5</c:v>
                </c:pt>
                <c:pt idx="939">
                  <c:v>58.5</c:v>
                </c:pt>
                <c:pt idx="940">
                  <c:v>57.75</c:v>
                </c:pt>
                <c:pt idx="941">
                  <c:v>56.25</c:v>
                </c:pt>
                <c:pt idx="942">
                  <c:v>55.5</c:v>
                </c:pt>
                <c:pt idx="943">
                  <c:v>55</c:v>
                </c:pt>
                <c:pt idx="944">
                  <c:v>55</c:v>
                </c:pt>
                <c:pt idx="945">
                  <c:v>56</c:v>
                </c:pt>
                <c:pt idx="946">
                  <c:v>55.25</c:v>
                </c:pt>
                <c:pt idx="947">
                  <c:v>54</c:v>
                </c:pt>
                <c:pt idx="948">
                  <c:v>53</c:v>
                </c:pt>
                <c:pt idx="949">
                  <c:v>52</c:v>
                </c:pt>
                <c:pt idx="950">
                  <c:v>51.25</c:v>
                </c:pt>
                <c:pt idx="951">
                  <c:v>48</c:v>
                </c:pt>
                <c:pt idx="952">
                  <c:v>47.5</c:v>
                </c:pt>
                <c:pt idx="953">
                  <c:v>47.5</c:v>
                </c:pt>
                <c:pt idx="954">
                  <c:v>47.75</c:v>
                </c:pt>
                <c:pt idx="955">
                  <c:v>48.25</c:v>
                </c:pt>
                <c:pt idx="956">
                  <c:v>48</c:v>
                </c:pt>
                <c:pt idx="957">
                  <c:v>47.75</c:v>
                </c:pt>
                <c:pt idx="958">
                  <c:v>49.75</c:v>
                </c:pt>
                <c:pt idx="959">
                  <c:v>50.75</c:v>
                </c:pt>
                <c:pt idx="960">
                  <c:v>50.75</c:v>
                </c:pt>
                <c:pt idx="961">
                  <c:v>50.75</c:v>
                </c:pt>
                <c:pt idx="962">
                  <c:v>51.5</c:v>
                </c:pt>
                <c:pt idx="963">
                  <c:v>51.25</c:v>
                </c:pt>
                <c:pt idx="964">
                  <c:v>51.25</c:v>
                </c:pt>
                <c:pt idx="965">
                  <c:v>53.5</c:v>
                </c:pt>
                <c:pt idx="966">
                  <c:v>54.75</c:v>
                </c:pt>
                <c:pt idx="967">
                  <c:v>58.5</c:v>
                </c:pt>
                <c:pt idx="968">
                  <c:v>59.75</c:v>
                </c:pt>
                <c:pt idx="969">
                  <c:v>59.25</c:v>
                </c:pt>
                <c:pt idx="970">
                  <c:v>57.5</c:v>
                </c:pt>
                <c:pt idx="971">
                  <c:v>55.5</c:v>
                </c:pt>
                <c:pt idx="972">
                  <c:v>55.5</c:v>
                </c:pt>
                <c:pt idx="973">
                  <c:v>57.75</c:v>
                </c:pt>
                <c:pt idx="974">
                  <c:v>59.5</c:v>
                </c:pt>
                <c:pt idx="975">
                  <c:v>61.25</c:v>
                </c:pt>
                <c:pt idx="976">
                  <c:v>59.5</c:v>
                </c:pt>
                <c:pt idx="977">
                  <c:v>61.5</c:v>
                </c:pt>
                <c:pt idx="978">
                  <c:v>63</c:v>
                </c:pt>
                <c:pt idx="979">
                  <c:v>62.5</c:v>
                </c:pt>
                <c:pt idx="980">
                  <c:v>63</c:v>
                </c:pt>
                <c:pt idx="981">
                  <c:v>62</c:v>
                </c:pt>
                <c:pt idx="982">
                  <c:v>61.25</c:v>
                </c:pt>
                <c:pt idx="983">
                  <c:v>59.75</c:v>
                </c:pt>
                <c:pt idx="984">
                  <c:v>59.5</c:v>
                </c:pt>
                <c:pt idx="985">
                  <c:v>58.5</c:v>
                </c:pt>
                <c:pt idx="986">
                  <c:v>59</c:v>
                </c:pt>
                <c:pt idx="987">
                  <c:v>61.25</c:v>
                </c:pt>
                <c:pt idx="988">
                  <c:v>63.5</c:v>
                </c:pt>
                <c:pt idx="989">
                  <c:v>62.75</c:v>
                </c:pt>
                <c:pt idx="990">
                  <c:v>61</c:v>
                </c:pt>
                <c:pt idx="991">
                  <c:v>61.5</c:v>
                </c:pt>
                <c:pt idx="992">
                  <c:v>62.75</c:v>
                </c:pt>
                <c:pt idx="993">
                  <c:v>63.5</c:v>
                </c:pt>
                <c:pt idx="994">
                  <c:v>64.25</c:v>
                </c:pt>
                <c:pt idx="995">
                  <c:v>64.75</c:v>
                </c:pt>
                <c:pt idx="996">
                  <c:v>64.25</c:v>
                </c:pt>
                <c:pt idx="997">
                  <c:v>64.75</c:v>
                </c:pt>
                <c:pt idx="998">
                  <c:v>65.75</c:v>
                </c:pt>
                <c:pt idx="999">
                  <c:v>65.75</c:v>
                </c:pt>
                <c:pt idx="1000">
                  <c:v>65</c:v>
                </c:pt>
                <c:pt idx="1001">
                  <c:v>64</c:v>
                </c:pt>
                <c:pt idx="1002">
                  <c:v>62.5</c:v>
                </c:pt>
                <c:pt idx="1003">
                  <c:v>61</c:v>
                </c:pt>
                <c:pt idx="1004">
                  <c:v>61</c:v>
                </c:pt>
                <c:pt idx="1005">
                  <c:v>61</c:v>
                </c:pt>
                <c:pt idx="1006">
                  <c:v>60</c:v>
                </c:pt>
                <c:pt idx="1007">
                  <c:v>60.75</c:v>
                </c:pt>
                <c:pt idx="1008">
                  <c:v>62.25</c:v>
                </c:pt>
                <c:pt idx="1009">
                  <c:v>60.75</c:v>
                </c:pt>
                <c:pt idx="1010">
                  <c:v>60.5</c:v>
                </c:pt>
                <c:pt idx="1011">
                  <c:v>60.5</c:v>
                </c:pt>
                <c:pt idx="1012">
                  <c:v>59.5</c:v>
                </c:pt>
                <c:pt idx="1013">
                  <c:v>58.5</c:v>
                </c:pt>
                <c:pt idx="1014">
                  <c:v>56.25</c:v>
                </c:pt>
                <c:pt idx="1015">
                  <c:v>55</c:v>
                </c:pt>
                <c:pt idx="1016">
                  <c:v>51.25</c:v>
                </c:pt>
                <c:pt idx="1017">
                  <c:v>49.75</c:v>
                </c:pt>
                <c:pt idx="1018">
                  <c:v>44.5</c:v>
                </c:pt>
                <c:pt idx="1019">
                  <c:v>48.75</c:v>
                </c:pt>
                <c:pt idx="1020">
                  <c:v>48.75</c:v>
                </c:pt>
                <c:pt idx="1021">
                  <c:v>50</c:v>
                </c:pt>
                <c:pt idx="1022">
                  <c:v>50.75</c:v>
                </c:pt>
                <c:pt idx="1023">
                  <c:v>50</c:v>
                </c:pt>
                <c:pt idx="1024">
                  <c:v>50</c:v>
                </c:pt>
                <c:pt idx="1025">
                  <c:v>52.75</c:v>
                </c:pt>
                <c:pt idx="1026">
                  <c:v>52.5</c:v>
                </c:pt>
                <c:pt idx="1027">
                  <c:v>51</c:v>
                </c:pt>
                <c:pt idx="1028">
                  <c:v>51.25</c:v>
                </c:pt>
                <c:pt idx="1029">
                  <c:v>51.25</c:v>
                </c:pt>
                <c:pt idx="1030">
                  <c:v>52</c:v>
                </c:pt>
                <c:pt idx="1031">
                  <c:v>53.5</c:v>
                </c:pt>
                <c:pt idx="1032">
                  <c:v>56.75</c:v>
                </c:pt>
                <c:pt idx="1033">
                  <c:v>55.5</c:v>
                </c:pt>
                <c:pt idx="1034">
                  <c:v>55.25</c:v>
                </c:pt>
                <c:pt idx="1035">
                  <c:v>55.75</c:v>
                </c:pt>
                <c:pt idx="1036">
                  <c:v>55.75</c:v>
                </c:pt>
                <c:pt idx="1037">
                  <c:v>57.25</c:v>
                </c:pt>
                <c:pt idx="1038">
                  <c:v>56</c:v>
                </c:pt>
                <c:pt idx="1039">
                  <c:v>56</c:v>
                </c:pt>
                <c:pt idx="1040">
                  <c:v>56.25</c:v>
                </c:pt>
                <c:pt idx="1041">
                  <c:v>57</c:v>
                </c:pt>
                <c:pt idx="1042">
                  <c:v>56.5</c:v>
                </c:pt>
                <c:pt idx="1043">
                  <c:v>56.75</c:v>
                </c:pt>
                <c:pt idx="1044">
                  <c:v>56.75</c:v>
                </c:pt>
                <c:pt idx="1045">
                  <c:v>56.75</c:v>
                </c:pt>
                <c:pt idx="1046">
                  <c:v>56.25</c:v>
                </c:pt>
                <c:pt idx="1047">
                  <c:v>56.25</c:v>
                </c:pt>
                <c:pt idx="1048">
                  <c:v>54.25</c:v>
                </c:pt>
                <c:pt idx="1049">
                  <c:v>53.25</c:v>
                </c:pt>
                <c:pt idx="1050">
                  <c:v>53.5</c:v>
                </c:pt>
                <c:pt idx="1051">
                  <c:v>54.25</c:v>
                </c:pt>
                <c:pt idx="1052">
                  <c:v>56.25</c:v>
                </c:pt>
                <c:pt idx="1053">
                  <c:v>56.25</c:v>
                </c:pt>
                <c:pt idx="1054">
                  <c:v>56.25</c:v>
                </c:pt>
                <c:pt idx="1055">
                  <c:v>56.75</c:v>
                </c:pt>
                <c:pt idx="1056">
                  <c:v>56.75</c:v>
                </c:pt>
                <c:pt idx="1057">
                  <c:v>56.75</c:v>
                </c:pt>
                <c:pt idx="1058">
                  <c:v>57</c:v>
                </c:pt>
                <c:pt idx="1059">
                  <c:v>57.75</c:v>
                </c:pt>
                <c:pt idx="1060">
                  <c:v>58.25</c:v>
                </c:pt>
                <c:pt idx="1061">
                  <c:v>59.25</c:v>
                </c:pt>
                <c:pt idx="1062">
                  <c:v>58</c:v>
                </c:pt>
                <c:pt idx="1063">
                  <c:v>57</c:v>
                </c:pt>
                <c:pt idx="1064">
                  <c:v>57</c:v>
                </c:pt>
                <c:pt idx="1065">
                  <c:v>57.6</c:v>
                </c:pt>
                <c:pt idx="1066">
                  <c:v>57.7</c:v>
                </c:pt>
                <c:pt idx="1067">
                  <c:v>57.7</c:v>
                </c:pt>
                <c:pt idx="1068">
                  <c:v>57.65</c:v>
                </c:pt>
                <c:pt idx="1069">
                  <c:v>57.05</c:v>
                </c:pt>
                <c:pt idx="1070">
                  <c:v>56.85</c:v>
                </c:pt>
                <c:pt idx="1071">
                  <c:v>55.85</c:v>
                </c:pt>
                <c:pt idx="1072">
                  <c:v>55.85</c:v>
                </c:pt>
                <c:pt idx="1073">
                  <c:v>55.65</c:v>
                </c:pt>
                <c:pt idx="1074">
                  <c:v>55.15</c:v>
                </c:pt>
                <c:pt idx="1075">
                  <c:v>54.65</c:v>
                </c:pt>
                <c:pt idx="1076">
                  <c:v>54.9</c:v>
                </c:pt>
                <c:pt idx="1077">
                  <c:v>54.9</c:v>
                </c:pt>
                <c:pt idx="1078">
                  <c:v>54.8</c:v>
                </c:pt>
                <c:pt idx="1079">
                  <c:v>55.95</c:v>
                </c:pt>
                <c:pt idx="1080">
                  <c:v>56.4</c:v>
                </c:pt>
                <c:pt idx="1081">
                  <c:v>55.9</c:v>
                </c:pt>
                <c:pt idx="1082">
                  <c:v>54.9</c:v>
                </c:pt>
                <c:pt idx="1083">
                  <c:v>54.3</c:v>
                </c:pt>
                <c:pt idx="1084">
                  <c:v>53.55</c:v>
                </c:pt>
                <c:pt idx="1085">
                  <c:v>53.8</c:v>
                </c:pt>
                <c:pt idx="1086">
                  <c:v>53.1</c:v>
                </c:pt>
                <c:pt idx="1087">
                  <c:v>52.8</c:v>
                </c:pt>
                <c:pt idx="1088">
                  <c:v>52.3</c:v>
                </c:pt>
                <c:pt idx="1089">
                  <c:v>51.8</c:v>
                </c:pt>
                <c:pt idx="1090">
                  <c:v>51.75</c:v>
                </c:pt>
                <c:pt idx="1091">
                  <c:v>50.75</c:v>
                </c:pt>
                <c:pt idx="1092">
                  <c:v>51</c:v>
                </c:pt>
                <c:pt idx="1093">
                  <c:v>49.25</c:v>
                </c:pt>
                <c:pt idx="1094">
                  <c:v>49.65</c:v>
                </c:pt>
                <c:pt idx="1095">
                  <c:v>49.9</c:v>
                </c:pt>
                <c:pt idx="1096">
                  <c:v>48.6</c:v>
                </c:pt>
                <c:pt idx="1097">
                  <c:v>48.6</c:v>
                </c:pt>
                <c:pt idx="1098">
                  <c:v>48.4</c:v>
                </c:pt>
                <c:pt idx="1099">
                  <c:v>47.8</c:v>
                </c:pt>
                <c:pt idx="1100">
                  <c:v>47.8</c:v>
                </c:pt>
                <c:pt idx="1101">
                  <c:v>48.3</c:v>
                </c:pt>
                <c:pt idx="1102">
                  <c:v>48.3</c:v>
                </c:pt>
                <c:pt idx="1103">
                  <c:v>48.1</c:v>
                </c:pt>
                <c:pt idx="1104">
                  <c:v>48</c:v>
                </c:pt>
                <c:pt idx="1105">
                  <c:v>47.7</c:v>
                </c:pt>
                <c:pt idx="1106">
                  <c:v>46.8</c:v>
                </c:pt>
                <c:pt idx="1107">
                  <c:v>46.5</c:v>
                </c:pt>
                <c:pt idx="1108">
                  <c:v>45.3</c:v>
                </c:pt>
                <c:pt idx="1109">
                  <c:v>45.3</c:v>
                </c:pt>
                <c:pt idx="1110">
                  <c:v>44.75</c:v>
                </c:pt>
                <c:pt idx="1111">
                  <c:v>44</c:v>
                </c:pt>
                <c:pt idx="1112">
                  <c:v>44.2</c:v>
                </c:pt>
                <c:pt idx="1113">
                  <c:v>44.2</c:v>
                </c:pt>
                <c:pt idx="1114">
                  <c:v>44.05</c:v>
                </c:pt>
                <c:pt idx="1115">
                  <c:v>42.5</c:v>
                </c:pt>
                <c:pt idx="1116">
                  <c:v>40.5</c:v>
                </c:pt>
                <c:pt idx="1117">
                  <c:v>40.700000000000003</c:v>
                </c:pt>
                <c:pt idx="1118">
                  <c:v>40.5</c:v>
                </c:pt>
                <c:pt idx="1119">
                  <c:v>39.6</c:v>
                </c:pt>
                <c:pt idx="1120">
                  <c:v>39.5</c:v>
                </c:pt>
                <c:pt idx="1121">
                  <c:v>39.299999999999997</c:v>
                </c:pt>
                <c:pt idx="1122">
                  <c:v>39.200000000000003</c:v>
                </c:pt>
                <c:pt idx="1123">
                  <c:v>38.6</c:v>
                </c:pt>
                <c:pt idx="1124">
                  <c:v>38.6</c:v>
                </c:pt>
                <c:pt idx="1125">
                  <c:v>39.049999999999997</c:v>
                </c:pt>
                <c:pt idx="1126">
                  <c:v>38.5</c:v>
                </c:pt>
                <c:pt idx="1127">
                  <c:v>39.15</c:v>
                </c:pt>
                <c:pt idx="1128">
                  <c:v>39.35</c:v>
                </c:pt>
                <c:pt idx="1129">
                  <c:v>40.049999999999997</c:v>
                </c:pt>
                <c:pt idx="1130">
                  <c:v>40.549999999999997</c:v>
                </c:pt>
                <c:pt idx="1131">
                  <c:v>40.75</c:v>
                </c:pt>
                <c:pt idx="1132">
                  <c:v>40.299999999999997</c:v>
                </c:pt>
                <c:pt idx="1133">
                  <c:v>40.299999999999997</c:v>
                </c:pt>
                <c:pt idx="1134">
                  <c:v>41.45</c:v>
                </c:pt>
                <c:pt idx="1135">
                  <c:v>42.75</c:v>
                </c:pt>
                <c:pt idx="1136">
                  <c:v>43.05</c:v>
                </c:pt>
                <c:pt idx="1137">
                  <c:v>43.25</c:v>
                </c:pt>
                <c:pt idx="1138">
                  <c:v>42.7</c:v>
                </c:pt>
                <c:pt idx="1139">
                  <c:v>42.65</c:v>
                </c:pt>
                <c:pt idx="1140">
                  <c:v>42.25</c:v>
                </c:pt>
                <c:pt idx="1141">
                  <c:v>41.7</c:v>
                </c:pt>
                <c:pt idx="1142">
                  <c:v>41.5</c:v>
                </c:pt>
                <c:pt idx="1143">
                  <c:v>41.05</c:v>
                </c:pt>
                <c:pt idx="1144">
                  <c:v>39.85</c:v>
                </c:pt>
                <c:pt idx="1145">
                  <c:v>39.5</c:v>
                </c:pt>
                <c:pt idx="1146">
                  <c:v>39.25</c:v>
                </c:pt>
                <c:pt idx="1147">
                  <c:v>41</c:v>
                </c:pt>
                <c:pt idx="1148">
                  <c:v>42.65</c:v>
                </c:pt>
                <c:pt idx="1149">
                  <c:v>42.75</c:v>
                </c:pt>
                <c:pt idx="1150">
                  <c:v>41.3</c:v>
                </c:pt>
                <c:pt idx="1151">
                  <c:v>41.1</c:v>
                </c:pt>
                <c:pt idx="1152">
                  <c:v>41.6</c:v>
                </c:pt>
                <c:pt idx="1153">
                  <c:v>41.6</c:v>
                </c:pt>
                <c:pt idx="1154">
                  <c:v>41.5</c:v>
                </c:pt>
                <c:pt idx="1155">
                  <c:v>42.6</c:v>
                </c:pt>
                <c:pt idx="1156">
                  <c:v>42.6</c:v>
                </c:pt>
                <c:pt idx="1157">
                  <c:v>42.4</c:v>
                </c:pt>
                <c:pt idx="1158">
                  <c:v>43.35</c:v>
                </c:pt>
                <c:pt idx="1159">
                  <c:v>44</c:v>
                </c:pt>
                <c:pt idx="1160">
                  <c:v>44.75</c:v>
                </c:pt>
                <c:pt idx="1161">
                  <c:v>46</c:v>
                </c:pt>
                <c:pt idx="1162">
                  <c:v>45.5</c:v>
                </c:pt>
                <c:pt idx="1163">
                  <c:v>44.2</c:v>
                </c:pt>
                <c:pt idx="1164">
                  <c:v>44</c:v>
                </c:pt>
                <c:pt idx="1165">
                  <c:v>42.9</c:v>
                </c:pt>
                <c:pt idx="1166">
                  <c:v>46.3</c:v>
                </c:pt>
                <c:pt idx="1167">
                  <c:v>46.3</c:v>
                </c:pt>
                <c:pt idx="1168">
                  <c:v>46.5</c:v>
                </c:pt>
                <c:pt idx="1169">
                  <c:v>47.15</c:v>
                </c:pt>
                <c:pt idx="1170">
                  <c:v>48.2</c:v>
                </c:pt>
                <c:pt idx="1171">
                  <c:v>51.2</c:v>
                </c:pt>
                <c:pt idx="1172">
                  <c:v>50</c:v>
                </c:pt>
                <c:pt idx="1173">
                  <c:v>49.9</c:v>
                </c:pt>
                <c:pt idx="1174">
                  <c:v>49.55</c:v>
                </c:pt>
                <c:pt idx="1175">
                  <c:v>49.1</c:v>
                </c:pt>
                <c:pt idx="1176">
                  <c:v>49.3</c:v>
                </c:pt>
                <c:pt idx="1177">
                  <c:v>51.05</c:v>
                </c:pt>
                <c:pt idx="1178">
                  <c:v>52.6</c:v>
                </c:pt>
                <c:pt idx="1179">
                  <c:v>51.3</c:v>
                </c:pt>
                <c:pt idx="1180">
                  <c:v>53.5</c:v>
                </c:pt>
                <c:pt idx="1181">
                  <c:v>64.2</c:v>
                </c:pt>
                <c:pt idx="1182">
                  <c:v>62</c:v>
                </c:pt>
                <c:pt idx="1183">
                  <c:v>57.5</c:v>
                </c:pt>
                <c:pt idx="1184">
                  <c:v>57.35</c:v>
                </c:pt>
                <c:pt idx="1185">
                  <c:v>56.2</c:v>
                </c:pt>
                <c:pt idx="1186">
                  <c:v>55</c:v>
                </c:pt>
                <c:pt idx="1187">
                  <c:v>52.1</c:v>
                </c:pt>
                <c:pt idx="1188">
                  <c:v>53.2</c:v>
                </c:pt>
                <c:pt idx="1189">
                  <c:v>56</c:v>
                </c:pt>
                <c:pt idx="1190">
                  <c:v>57</c:v>
                </c:pt>
                <c:pt idx="1191">
                  <c:v>58.5</c:v>
                </c:pt>
                <c:pt idx="1192">
                  <c:v>58</c:v>
                </c:pt>
                <c:pt idx="1193">
                  <c:v>56.75</c:v>
                </c:pt>
                <c:pt idx="1194">
                  <c:v>55.5</c:v>
                </c:pt>
                <c:pt idx="1195">
                  <c:v>56.1</c:v>
                </c:pt>
                <c:pt idx="1196">
                  <c:v>54.25</c:v>
                </c:pt>
                <c:pt idx="1197">
                  <c:v>54.1</c:v>
                </c:pt>
                <c:pt idx="1198">
                  <c:v>54.1</c:v>
                </c:pt>
                <c:pt idx="1199">
                  <c:v>55.1</c:v>
                </c:pt>
                <c:pt idx="1200">
                  <c:v>55.1</c:v>
                </c:pt>
                <c:pt idx="1201">
                  <c:v>54.7</c:v>
                </c:pt>
                <c:pt idx="1202">
                  <c:v>54.65</c:v>
                </c:pt>
                <c:pt idx="1203">
                  <c:v>54.3</c:v>
                </c:pt>
                <c:pt idx="1204">
                  <c:v>53.6</c:v>
                </c:pt>
                <c:pt idx="1205">
                  <c:v>56.2</c:v>
                </c:pt>
                <c:pt idx="1206">
                  <c:v>59.5</c:v>
                </c:pt>
                <c:pt idx="1207">
                  <c:v>60</c:v>
                </c:pt>
                <c:pt idx="1208">
                  <c:v>58.75</c:v>
                </c:pt>
                <c:pt idx="1209">
                  <c:v>58.3</c:v>
                </c:pt>
                <c:pt idx="1210">
                  <c:v>60.55</c:v>
                </c:pt>
                <c:pt idx="1211">
                  <c:v>62.6</c:v>
                </c:pt>
                <c:pt idx="1212">
                  <c:v>65.349999999999994</c:v>
                </c:pt>
                <c:pt idx="1213">
                  <c:v>70.5</c:v>
                </c:pt>
                <c:pt idx="1214">
                  <c:v>65.849999999999994</c:v>
                </c:pt>
                <c:pt idx="1215">
                  <c:v>65.599999999999994</c:v>
                </c:pt>
                <c:pt idx="1216">
                  <c:v>61.65</c:v>
                </c:pt>
                <c:pt idx="1217">
                  <c:v>61</c:v>
                </c:pt>
                <c:pt idx="1218">
                  <c:v>63.5</c:v>
                </c:pt>
                <c:pt idx="1219">
                  <c:v>65.849999999999994</c:v>
                </c:pt>
                <c:pt idx="1220">
                  <c:v>65.849999999999994</c:v>
                </c:pt>
                <c:pt idx="1221">
                  <c:v>63.85</c:v>
                </c:pt>
                <c:pt idx="1222">
                  <c:v>61.5</c:v>
                </c:pt>
                <c:pt idx="1223">
                  <c:v>60.2</c:v>
                </c:pt>
                <c:pt idx="1224">
                  <c:v>58.35</c:v>
                </c:pt>
                <c:pt idx="1225">
                  <c:v>54.85</c:v>
                </c:pt>
                <c:pt idx="1226">
                  <c:v>56.1</c:v>
                </c:pt>
                <c:pt idx="1227">
                  <c:v>56.25</c:v>
                </c:pt>
                <c:pt idx="1228">
                  <c:v>55.45</c:v>
                </c:pt>
                <c:pt idx="1229">
                  <c:v>53.45</c:v>
                </c:pt>
                <c:pt idx="1230">
                  <c:v>54.4</c:v>
                </c:pt>
                <c:pt idx="1231">
                  <c:v>57.45</c:v>
                </c:pt>
                <c:pt idx="1232">
                  <c:v>57</c:v>
                </c:pt>
                <c:pt idx="1233">
                  <c:v>55</c:v>
                </c:pt>
                <c:pt idx="1234">
                  <c:v>54.25</c:v>
                </c:pt>
                <c:pt idx="1235">
                  <c:v>52.1</c:v>
                </c:pt>
                <c:pt idx="1236">
                  <c:v>51.65</c:v>
                </c:pt>
                <c:pt idx="1237">
                  <c:v>50.5</c:v>
                </c:pt>
                <c:pt idx="1238">
                  <c:v>50</c:v>
                </c:pt>
                <c:pt idx="1239">
                  <c:v>51.8</c:v>
                </c:pt>
                <c:pt idx="1240">
                  <c:v>49.9</c:v>
                </c:pt>
                <c:pt idx="1241">
                  <c:v>49.5</c:v>
                </c:pt>
                <c:pt idx="1242">
                  <c:v>49.3</c:v>
                </c:pt>
                <c:pt idx="1243">
                  <c:v>50.7</c:v>
                </c:pt>
                <c:pt idx="1244">
                  <c:v>51.7</c:v>
                </c:pt>
                <c:pt idx="1245">
                  <c:v>53.15</c:v>
                </c:pt>
                <c:pt idx="1246">
                  <c:v>52.5</c:v>
                </c:pt>
                <c:pt idx="1247">
                  <c:v>52.5</c:v>
                </c:pt>
                <c:pt idx="1248">
                  <c:v>52.5</c:v>
                </c:pt>
                <c:pt idx="1249">
                  <c:v>52.7</c:v>
                </c:pt>
                <c:pt idx="1250">
                  <c:v>50.95</c:v>
                </c:pt>
                <c:pt idx="1251">
                  <c:v>50.95</c:v>
                </c:pt>
                <c:pt idx="1252">
                  <c:v>51</c:v>
                </c:pt>
                <c:pt idx="1253">
                  <c:v>51.55</c:v>
                </c:pt>
                <c:pt idx="1254">
                  <c:v>51</c:v>
                </c:pt>
                <c:pt idx="1255">
                  <c:v>51</c:v>
                </c:pt>
                <c:pt idx="1256">
                  <c:v>52.9</c:v>
                </c:pt>
                <c:pt idx="1257">
                  <c:v>52.5</c:v>
                </c:pt>
                <c:pt idx="1258">
                  <c:v>52</c:v>
                </c:pt>
                <c:pt idx="1259">
                  <c:v>53.65</c:v>
                </c:pt>
                <c:pt idx="1260">
                  <c:v>53.65</c:v>
                </c:pt>
                <c:pt idx="1261">
                  <c:v>54.15</c:v>
                </c:pt>
                <c:pt idx="1262">
                  <c:v>55</c:v>
                </c:pt>
                <c:pt idx="1263">
                  <c:v>54.65</c:v>
                </c:pt>
                <c:pt idx="1264">
                  <c:v>56.25</c:v>
                </c:pt>
                <c:pt idx="1265">
                  <c:v>56.25</c:v>
                </c:pt>
                <c:pt idx="1266">
                  <c:v>56.25</c:v>
                </c:pt>
                <c:pt idx="1267">
                  <c:v>55.3</c:v>
                </c:pt>
                <c:pt idx="1268">
                  <c:v>55.05</c:v>
                </c:pt>
                <c:pt idx="1269">
                  <c:v>56.4</c:v>
                </c:pt>
                <c:pt idx="1270">
                  <c:v>58.7</c:v>
                </c:pt>
                <c:pt idx="1271">
                  <c:v>59.8</c:v>
                </c:pt>
                <c:pt idx="1272">
                  <c:v>59.05</c:v>
                </c:pt>
                <c:pt idx="1273">
                  <c:v>58.95</c:v>
                </c:pt>
                <c:pt idx="1274">
                  <c:v>57.15</c:v>
                </c:pt>
                <c:pt idx="1275">
                  <c:v>56.2</c:v>
                </c:pt>
                <c:pt idx="1276">
                  <c:v>56.2</c:v>
                </c:pt>
                <c:pt idx="1277">
                  <c:v>57.5</c:v>
                </c:pt>
                <c:pt idx="1278">
                  <c:v>56.65</c:v>
                </c:pt>
                <c:pt idx="1279">
                  <c:v>56.8</c:v>
                </c:pt>
                <c:pt idx="1280">
                  <c:v>57.65</c:v>
                </c:pt>
                <c:pt idx="1281">
                  <c:v>59.2</c:v>
                </c:pt>
                <c:pt idx="1282">
                  <c:v>60.55</c:v>
                </c:pt>
                <c:pt idx="1283">
                  <c:v>60</c:v>
                </c:pt>
                <c:pt idx="1284">
                  <c:v>61</c:v>
                </c:pt>
                <c:pt idx="1285">
                  <c:v>61.25</c:v>
                </c:pt>
                <c:pt idx="1286">
                  <c:v>61</c:v>
                </c:pt>
                <c:pt idx="1287">
                  <c:v>59.7</c:v>
                </c:pt>
                <c:pt idx="1288">
                  <c:v>61.65</c:v>
                </c:pt>
                <c:pt idx="1289">
                  <c:v>62.5</c:v>
                </c:pt>
                <c:pt idx="1290">
                  <c:v>62.5</c:v>
                </c:pt>
                <c:pt idx="1291">
                  <c:v>60.9</c:v>
                </c:pt>
                <c:pt idx="1292">
                  <c:v>59.95</c:v>
                </c:pt>
                <c:pt idx="1293">
                  <c:v>61.1</c:v>
                </c:pt>
                <c:pt idx="1294">
                  <c:v>60.5</c:v>
                </c:pt>
                <c:pt idx="1295">
                  <c:v>62.15</c:v>
                </c:pt>
                <c:pt idx="1296">
                  <c:v>61</c:v>
                </c:pt>
                <c:pt idx="1297">
                  <c:v>61.4</c:v>
                </c:pt>
                <c:pt idx="1298">
                  <c:v>61.65</c:v>
                </c:pt>
                <c:pt idx="1299">
                  <c:v>61.65</c:v>
                </c:pt>
                <c:pt idx="1300">
                  <c:v>62.5</c:v>
                </c:pt>
                <c:pt idx="1301">
                  <c:v>62.3</c:v>
                </c:pt>
                <c:pt idx="1302">
                  <c:v>60.95</c:v>
                </c:pt>
                <c:pt idx="1303">
                  <c:v>60.15</c:v>
                </c:pt>
                <c:pt idx="1304">
                  <c:v>60.05</c:v>
                </c:pt>
                <c:pt idx="1305">
                  <c:v>60</c:v>
                </c:pt>
                <c:pt idx="1306">
                  <c:v>59</c:v>
                </c:pt>
                <c:pt idx="1307">
                  <c:v>60.15</c:v>
                </c:pt>
                <c:pt idx="1308">
                  <c:v>60.15</c:v>
                </c:pt>
                <c:pt idx="1309">
                  <c:v>59.5</c:v>
                </c:pt>
                <c:pt idx="1310">
                  <c:v>59.9</c:v>
                </c:pt>
                <c:pt idx="1311">
                  <c:v>59.15</c:v>
                </c:pt>
                <c:pt idx="1312">
                  <c:v>58.45</c:v>
                </c:pt>
                <c:pt idx="1313">
                  <c:v>58.35</c:v>
                </c:pt>
                <c:pt idx="1314">
                  <c:v>58.35</c:v>
                </c:pt>
                <c:pt idx="1315">
                  <c:v>56.5</c:v>
                </c:pt>
                <c:pt idx="1316">
                  <c:v>56.3</c:v>
                </c:pt>
                <c:pt idx="1317">
                  <c:v>56.3</c:v>
                </c:pt>
                <c:pt idx="1318">
                  <c:v>56.3</c:v>
                </c:pt>
                <c:pt idx="1319">
                  <c:v>55.95</c:v>
                </c:pt>
                <c:pt idx="1320">
                  <c:v>55.1</c:v>
                </c:pt>
                <c:pt idx="1321">
                  <c:v>55.6</c:v>
                </c:pt>
                <c:pt idx="1322">
                  <c:v>56.55</c:v>
                </c:pt>
                <c:pt idx="1323">
                  <c:v>56.5</c:v>
                </c:pt>
                <c:pt idx="1324">
                  <c:v>56.9</c:v>
                </c:pt>
                <c:pt idx="1325">
                  <c:v>55.85</c:v>
                </c:pt>
                <c:pt idx="1326">
                  <c:v>55.85</c:v>
                </c:pt>
                <c:pt idx="1327">
                  <c:v>55.9</c:v>
                </c:pt>
                <c:pt idx="1328">
                  <c:v>55.95</c:v>
                </c:pt>
                <c:pt idx="1329">
                  <c:v>55.35</c:v>
                </c:pt>
                <c:pt idx="1330">
                  <c:v>54.85</c:v>
                </c:pt>
                <c:pt idx="1331">
                  <c:v>54.85</c:v>
                </c:pt>
                <c:pt idx="1332">
                  <c:v>54.85</c:v>
                </c:pt>
                <c:pt idx="1333">
                  <c:v>54.85</c:v>
                </c:pt>
                <c:pt idx="1334">
                  <c:v>56.3</c:v>
                </c:pt>
                <c:pt idx="1335">
                  <c:v>56.95</c:v>
                </c:pt>
                <c:pt idx="1336">
                  <c:v>56.95</c:v>
                </c:pt>
                <c:pt idx="1337">
                  <c:v>57</c:v>
                </c:pt>
                <c:pt idx="1338">
                  <c:v>57.55</c:v>
                </c:pt>
                <c:pt idx="1339">
                  <c:v>58.6</c:v>
                </c:pt>
                <c:pt idx="1340">
                  <c:v>58.7</c:v>
                </c:pt>
                <c:pt idx="1341">
                  <c:v>58.7</c:v>
                </c:pt>
                <c:pt idx="1342">
                  <c:v>59.15</c:v>
                </c:pt>
                <c:pt idx="1343">
                  <c:v>59</c:v>
                </c:pt>
                <c:pt idx="1344">
                  <c:v>59.65</c:v>
                </c:pt>
                <c:pt idx="1345">
                  <c:v>62.45</c:v>
                </c:pt>
                <c:pt idx="1346">
                  <c:v>63.6</c:v>
                </c:pt>
                <c:pt idx="1347">
                  <c:v>63.1</c:v>
                </c:pt>
                <c:pt idx="1348">
                  <c:v>64.150000000000006</c:v>
                </c:pt>
                <c:pt idx="1349">
                  <c:v>64.7</c:v>
                </c:pt>
                <c:pt idx="1350">
                  <c:v>65.400000000000006</c:v>
                </c:pt>
                <c:pt idx="1351">
                  <c:v>65.400000000000006</c:v>
                </c:pt>
                <c:pt idx="1352">
                  <c:v>65.45</c:v>
                </c:pt>
                <c:pt idx="1353">
                  <c:v>65.55</c:v>
                </c:pt>
                <c:pt idx="1354">
                  <c:v>67.8</c:v>
                </c:pt>
                <c:pt idx="1355">
                  <c:v>68.650000000000006</c:v>
                </c:pt>
                <c:pt idx="1356">
                  <c:v>71.849999999999994</c:v>
                </c:pt>
                <c:pt idx="1357">
                  <c:v>74.650000000000006</c:v>
                </c:pt>
                <c:pt idx="1358">
                  <c:v>80.400000000000006</c:v>
                </c:pt>
                <c:pt idx="1359">
                  <c:v>79.349999999999994</c:v>
                </c:pt>
                <c:pt idx="1360">
                  <c:v>73.05</c:v>
                </c:pt>
                <c:pt idx="1361">
                  <c:v>72.8</c:v>
                </c:pt>
                <c:pt idx="1362">
                  <c:v>73.349999999999994</c:v>
                </c:pt>
                <c:pt idx="1363">
                  <c:v>72.7</c:v>
                </c:pt>
                <c:pt idx="1364">
                  <c:v>71.2</c:v>
                </c:pt>
                <c:pt idx="1365">
                  <c:v>75.349999999999994</c:v>
                </c:pt>
                <c:pt idx="1366">
                  <c:v>76.099999999999994</c:v>
                </c:pt>
                <c:pt idx="1367">
                  <c:v>77.5</c:v>
                </c:pt>
                <c:pt idx="1368">
                  <c:v>80.349999999999994</c:v>
                </c:pt>
                <c:pt idx="1369">
                  <c:v>81.650000000000006</c:v>
                </c:pt>
                <c:pt idx="1370">
                  <c:v>77.3</c:v>
                </c:pt>
                <c:pt idx="1371">
                  <c:v>73</c:v>
                </c:pt>
                <c:pt idx="1372">
                  <c:v>79.099999999999994</c:v>
                </c:pt>
                <c:pt idx="1373">
                  <c:v>77.3</c:v>
                </c:pt>
                <c:pt idx="1374">
                  <c:v>79</c:v>
                </c:pt>
                <c:pt idx="1375">
                  <c:v>78.900000000000006</c:v>
                </c:pt>
                <c:pt idx="1376">
                  <c:v>82.3</c:v>
                </c:pt>
                <c:pt idx="1377">
                  <c:v>81.150000000000006</c:v>
                </c:pt>
                <c:pt idx="1378">
                  <c:v>81.150000000000006</c:v>
                </c:pt>
                <c:pt idx="1379">
                  <c:v>83.95</c:v>
                </c:pt>
                <c:pt idx="1380">
                  <c:v>83.4</c:v>
                </c:pt>
                <c:pt idx="1381">
                  <c:v>81.8</c:v>
                </c:pt>
                <c:pt idx="1382">
                  <c:v>81.8</c:v>
                </c:pt>
                <c:pt idx="1383">
                  <c:v>80.8</c:v>
                </c:pt>
                <c:pt idx="1384">
                  <c:v>81.2</c:v>
                </c:pt>
                <c:pt idx="1385">
                  <c:v>79.45</c:v>
                </c:pt>
                <c:pt idx="1386">
                  <c:v>79.849999999999994</c:v>
                </c:pt>
                <c:pt idx="1387">
                  <c:v>77.95</c:v>
                </c:pt>
                <c:pt idx="1388">
                  <c:v>78.55</c:v>
                </c:pt>
                <c:pt idx="1389">
                  <c:v>78.55</c:v>
                </c:pt>
                <c:pt idx="1390">
                  <c:v>79.3</c:v>
                </c:pt>
                <c:pt idx="1391">
                  <c:v>81.25</c:v>
                </c:pt>
                <c:pt idx="1392">
                  <c:v>80.75</c:v>
                </c:pt>
                <c:pt idx="1393">
                  <c:v>79.650000000000006</c:v>
                </c:pt>
                <c:pt idx="1394">
                  <c:v>79.650000000000006</c:v>
                </c:pt>
                <c:pt idx="1395">
                  <c:v>78.349999999999994</c:v>
                </c:pt>
                <c:pt idx="1396">
                  <c:v>77.8</c:v>
                </c:pt>
                <c:pt idx="1397">
                  <c:v>77.95</c:v>
                </c:pt>
                <c:pt idx="1398">
                  <c:v>77.55</c:v>
                </c:pt>
                <c:pt idx="1399">
                  <c:v>78.05</c:v>
                </c:pt>
                <c:pt idx="1400">
                  <c:v>79.150000000000006</c:v>
                </c:pt>
                <c:pt idx="1401">
                  <c:v>80.75</c:v>
                </c:pt>
                <c:pt idx="1402">
                  <c:v>81.150000000000006</c:v>
                </c:pt>
                <c:pt idx="1403">
                  <c:v>80.45</c:v>
                </c:pt>
                <c:pt idx="1404">
                  <c:v>84</c:v>
                </c:pt>
                <c:pt idx="1405">
                  <c:v>82.05</c:v>
                </c:pt>
                <c:pt idx="1406">
                  <c:v>81.900000000000006</c:v>
                </c:pt>
                <c:pt idx="1407">
                  <c:v>80.650000000000006</c:v>
                </c:pt>
                <c:pt idx="1408">
                  <c:v>80.099999999999994</c:v>
                </c:pt>
                <c:pt idx="1409">
                  <c:v>81.400000000000006</c:v>
                </c:pt>
                <c:pt idx="1410">
                  <c:v>83.25</c:v>
                </c:pt>
                <c:pt idx="1411">
                  <c:v>82.85</c:v>
                </c:pt>
                <c:pt idx="1412">
                  <c:v>83.45</c:v>
                </c:pt>
                <c:pt idx="1413">
                  <c:v>83.45</c:v>
                </c:pt>
                <c:pt idx="1414">
                  <c:v>83.45</c:v>
                </c:pt>
                <c:pt idx="1415">
                  <c:v>83.45</c:v>
                </c:pt>
                <c:pt idx="1416">
                  <c:v>83.45</c:v>
                </c:pt>
                <c:pt idx="1417">
                  <c:v>83.45</c:v>
                </c:pt>
                <c:pt idx="1418">
                  <c:v>80.75</c:v>
                </c:pt>
                <c:pt idx="1419">
                  <c:v>80.8</c:v>
                </c:pt>
                <c:pt idx="1420">
                  <c:v>82.75</c:v>
                </c:pt>
                <c:pt idx="1421">
                  <c:v>83.45</c:v>
                </c:pt>
                <c:pt idx="1422">
                  <c:v>84</c:v>
                </c:pt>
                <c:pt idx="1423">
                  <c:v>86.6</c:v>
                </c:pt>
                <c:pt idx="1424">
                  <c:v>93.05</c:v>
                </c:pt>
                <c:pt idx="1425">
                  <c:v>92</c:v>
                </c:pt>
                <c:pt idx="1426">
                  <c:v>91.85</c:v>
                </c:pt>
                <c:pt idx="1427">
                  <c:v>90.85</c:v>
                </c:pt>
                <c:pt idx="1428">
                  <c:v>90.85</c:v>
                </c:pt>
                <c:pt idx="1429">
                  <c:v>93.75</c:v>
                </c:pt>
                <c:pt idx="1430">
                  <c:v>95.05</c:v>
                </c:pt>
                <c:pt idx="1431">
                  <c:v>93.7</c:v>
                </c:pt>
                <c:pt idx="1432">
                  <c:v>92</c:v>
                </c:pt>
                <c:pt idx="1433">
                  <c:v>90.6</c:v>
                </c:pt>
                <c:pt idx="1434">
                  <c:v>93.65</c:v>
                </c:pt>
                <c:pt idx="1435">
                  <c:v>91.7</c:v>
                </c:pt>
                <c:pt idx="1436">
                  <c:v>91.55</c:v>
                </c:pt>
                <c:pt idx="1437">
                  <c:v>92.45</c:v>
                </c:pt>
                <c:pt idx="1438">
                  <c:v>91.45</c:v>
                </c:pt>
                <c:pt idx="1439">
                  <c:v>88.45</c:v>
                </c:pt>
                <c:pt idx="1440">
                  <c:v>87.9</c:v>
                </c:pt>
                <c:pt idx="1441">
                  <c:v>87.7</c:v>
                </c:pt>
                <c:pt idx="1442">
                  <c:v>87.4</c:v>
                </c:pt>
                <c:pt idx="1443">
                  <c:v>86.4</c:v>
                </c:pt>
                <c:pt idx="1444">
                  <c:v>88.6</c:v>
                </c:pt>
                <c:pt idx="1445">
                  <c:v>88.6</c:v>
                </c:pt>
                <c:pt idx="1446">
                  <c:v>91</c:v>
                </c:pt>
                <c:pt idx="1447">
                  <c:v>92.7</c:v>
                </c:pt>
                <c:pt idx="1448">
                  <c:v>92</c:v>
                </c:pt>
                <c:pt idx="1449">
                  <c:v>91.3</c:v>
                </c:pt>
                <c:pt idx="1450">
                  <c:v>87</c:v>
                </c:pt>
                <c:pt idx="1451">
                  <c:v>84.75</c:v>
                </c:pt>
                <c:pt idx="1452">
                  <c:v>85.9</c:v>
                </c:pt>
                <c:pt idx="1453">
                  <c:v>83.6</c:v>
                </c:pt>
                <c:pt idx="1454">
                  <c:v>80.95</c:v>
                </c:pt>
                <c:pt idx="1455">
                  <c:v>81.2</c:v>
                </c:pt>
                <c:pt idx="1456">
                  <c:v>82.25</c:v>
                </c:pt>
                <c:pt idx="1457">
                  <c:v>81.099999999999994</c:v>
                </c:pt>
                <c:pt idx="1458">
                  <c:v>79.25</c:v>
                </c:pt>
                <c:pt idx="1459">
                  <c:v>79.2</c:v>
                </c:pt>
                <c:pt idx="1460">
                  <c:v>79.2</c:v>
                </c:pt>
                <c:pt idx="1461">
                  <c:v>81.75</c:v>
                </c:pt>
                <c:pt idx="1462">
                  <c:v>78.349999999999994</c:v>
                </c:pt>
                <c:pt idx="1463">
                  <c:v>76.2</c:v>
                </c:pt>
                <c:pt idx="1464">
                  <c:v>74.150000000000006</c:v>
                </c:pt>
                <c:pt idx="1465">
                  <c:v>74.650000000000006</c:v>
                </c:pt>
                <c:pt idx="1466">
                  <c:v>69</c:v>
                </c:pt>
                <c:pt idx="1467">
                  <c:v>69</c:v>
                </c:pt>
                <c:pt idx="1468">
                  <c:v>64.25</c:v>
                </c:pt>
                <c:pt idx="1469">
                  <c:v>63.8</c:v>
                </c:pt>
                <c:pt idx="1470">
                  <c:v>65.150000000000006</c:v>
                </c:pt>
                <c:pt idx="1471">
                  <c:v>65.75</c:v>
                </c:pt>
                <c:pt idx="1472">
                  <c:v>67.900000000000006</c:v>
                </c:pt>
                <c:pt idx="1473">
                  <c:v>66.55</c:v>
                </c:pt>
                <c:pt idx="1474">
                  <c:v>66.3</c:v>
                </c:pt>
                <c:pt idx="1475">
                  <c:v>67.150000000000006</c:v>
                </c:pt>
                <c:pt idx="1476">
                  <c:v>67.150000000000006</c:v>
                </c:pt>
                <c:pt idx="1477">
                  <c:v>67.3</c:v>
                </c:pt>
                <c:pt idx="1478">
                  <c:v>67.3</c:v>
                </c:pt>
                <c:pt idx="1479">
                  <c:v>69.150000000000006</c:v>
                </c:pt>
                <c:pt idx="1480">
                  <c:v>68.599999999999994</c:v>
                </c:pt>
                <c:pt idx="1481">
                  <c:v>63.4</c:v>
                </c:pt>
                <c:pt idx="1482">
                  <c:v>61.4</c:v>
                </c:pt>
                <c:pt idx="1483">
                  <c:v>60.95</c:v>
                </c:pt>
                <c:pt idx="1484">
                  <c:v>60.75</c:v>
                </c:pt>
                <c:pt idx="1485">
                  <c:v>60.75</c:v>
                </c:pt>
                <c:pt idx="1486">
                  <c:v>60.95</c:v>
                </c:pt>
                <c:pt idx="1487">
                  <c:v>60.55</c:v>
                </c:pt>
                <c:pt idx="1488">
                  <c:v>61.25</c:v>
                </c:pt>
                <c:pt idx="1489">
                  <c:v>61.65</c:v>
                </c:pt>
                <c:pt idx="1490">
                  <c:v>62.45</c:v>
                </c:pt>
                <c:pt idx="1491">
                  <c:v>62.45</c:v>
                </c:pt>
                <c:pt idx="1492">
                  <c:v>63.05</c:v>
                </c:pt>
                <c:pt idx="1493">
                  <c:v>63.3</c:v>
                </c:pt>
                <c:pt idx="1494">
                  <c:v>62.05</c:v>
                </c:pt>
                <c:pt idx="1495">
                  <c:v>60.65</c:v>
                </c:pt>
                <c:pt idx="1496">
                  <c:v>59.05</c:v>
                </c:pt>
                <c:pt idx="1497">
                  <c:v>58</c:v>
                </c:pt>
                <c:pt idx="1498">
                  <c:v>58</c:v>
                </c:pt>
                <c:pt idx="1499">
                  <c:v>57.8</c:v>
                </c:pt>
                <c:pt idx="1500">
                  <c:v>57.4</c:v>
                </c:pt>
                <c:pt idx="1501">
                  <c:v>56.4</c:v>
                </c:pt>
                <c:pt idx="1502">
                  <c:v>57.4</c:v>
                </c:pt>
                <c:pt idx="1503">
                  <c:v>56.4</c:v>
                </c:pt>
                <c:pt idx="1504">
                  <c:v>56.45</c:v>
                </c:pt>
                <c:pt idx="1505">
                  <c:v>55.8</c:v>
                </c:pt>
                <c:pt idx="1506">
                  <c:v>56.1</c:v>
                </c:pt>
                <c:pt idx="1507">
                  <c:v>54.9</c:v>
                </c:pt>
                <c:pt idx="1508">
                  <c:v>55.25</c:v>
                </c:pt>
                <c:pt idx="1509">
                  <c:v>54</c:v>
                </c:pt>
                <c:pt idx="1510">
                  <c:v>54.55</c:v>
                </c:pt>
                <c:pt idx="1511">
                  <c:v>54.65</c:v>
                </c:pt>
                <c:pt idx="1512">
                  <c:v>55.6</c:v>
                </c:pt>
                <c:pt idx="1513">
                  <c:v>56</c:v>
                </c:pt>
                <c:pt idx="1514">
                  <c:v>56.8</c:v>
                </c:pt>
                <c:pt idx="1515">
                  <c:v>56.65</c:v>
                </c:pt>
                <c:pt idx="1516">
                  <c:v>56.75</c:v>
                </c:pt>
                <c:pt idx="1517">
                  <c:v>57.15</c:v>
                </c:pt>
                <c:pt idx="1518">
                  <c:v>57.15</c:v>
                </c:pt>
                <c:pt idx="1519">
                  <c:v>60.1</c:v>
                </c:pt>
                <c:pt idx="1520">
                  <c:v>63</c:v>
                </c:pt>
                <c:pt idx="1521">
                  <c:v>64.3</c:v>
                </c:pt>
                <c:pt idx="1522">
                  <c:v>63</c:v>
                </c:pt>
                <c:pt idx="1523">
                  <c:v>64.95</c:v>
                </c:pt>
                <c:pt idx="1524">
                  <c:v>63.7</c:v>
                </c:pt>
                <c:pt idx="1525">
                  <c:v>63.5</c:v>
                </c:pt>
                <c:pt idx="1526">
                  <c:v>63.3</c:v>
                </c:pt>
                <c:pt idx="1527">
                  <c:v>64.349999999999994</c:v>
                </c:pt>
                <c:pt idx="1528">
                  <c:v>64.55</c:v>
                </c:pt>
                <c:pt idx="1529">
                  <c:v>66.099999999999994</c:v>
                </c:pt>
                <c:pt idx="1530">
                  <c:v>65.599999999999994</c:v>
                </c:pt>
                <c:pt idx="1531">
                  <c:v>65.75</c:v>
                </c:pt>
                <c:pt idx="1532">
                  <c:v>65.349999999999994</c:v>
                </c:pt>
                <c:pt idx="1533">
                  <c:v>67.45</c:v>
                </c:pt>
                <c:pt idx="1534">
                  <c:v>68.599999999999994</c:v>
                </c:pt>
                <c:pt idx="1535">
                  <c:v>70.25</c:v>
                </c:pt>
                <c:pt idx="1536">
                  <c:v>68.150000000000006</c:v>
                </c:pt>
                <c:pt idx="1537">
                  <c:v>67.95</c:v>
                </c:pt>
                <c:pt idx="1538">
                  <c:v>67.95</c:v>
                </c:pt>
                <c:pt idx="1539">
                  <c:v>70.2</c:v>
                </c:pt>
                <c:pt idx="1540">
                  <c:v>70.3</c:v>
                </c:pt>
                <c:pt idx="1541">
                  <c:v>69.650000000000006</c:v>
                </c:pt>
                <c:pt idx="1542">
                  <c:v>69.55</c:v>
                </c:pt>
                <c:pt idx="1543">
                  <c:v>74</c:v>
                </c:pt>
                <c:pt idx="1544">
                  <c:v>74</c:v>
                </c:pt>
                <c:pt idx="1545">
                  <c:v>72.95</c:v>
                </c:pt>
                <c:pt idx="1546">
                  <c:v>73.349999999999994</c:v>
                </c:pt>
                <c:pt idx="1547">
                  <c:v>74.599999999999994</c:v>
                </c:pt>
                <c:pt idx="1548">
                  <c:v>76.75</c:v>
                </c:pt>
                <c:pt idx="1549">
                  <c:v>75.25</c:v>
                </c:pt>
                <c:pt idx="1550">
                  <c:v>75.25</c:v>
                </c:pt>
                <c:pt idx="1551">
                  <c:v>76.5</c:v>
                </c:pt>
                <c:pt idx="1552">
                  <c:v>75.05</c:v>
                </c:pt>
                <c:pt idx="1553">
                  <c:v>72.900000000000006</c:v>
                </c:pt>
                <c:pt idx="1554">
                  <c:v>72.150000000000006</c:v>
                </c:pt>
                <c:pt idx="1555">
                  <c:v>72.400000000000006</c:v>
                </c:pt>
                <c:pt idx="1556">
                  <c:v>75.2</c:v>
                </c:pt>
                <c:pt idx="1557">
                  <c:v>74.900000000000006</c:v>
                </c:pt>
                <c:pt idx="1558">
                  <c:v>77.25</c:v>
                </c:pt>
                <c:pt idx="1559">
                  <c:v>79.349999999999994</c:v>
                </c:pt>
                <c:pt idx="1560">
                  <c:v>75.3</c:v>
                </c:pt>
                <c:pt idx="1561">
                  <c:v>76.45</c:v>
                </c:pt>
                <c:pt idx="1562">
                  <c:v>76.849999999999994</c:v>
                </c:pt>
                <c:pt idx="1563">
                  <c:v>76.55</c:v>
                </c:pt>
                <c:pt idx="1564">
                  <c:v>75.95</c:v>
                </c:pt>
                <c:pt idx="1565">
                  <c:v>75.55</c:v>
                </c:pt>
                <c:pt idx="1566">
                  <c:v>77.099999999999994</c:v>
                </c:pt>
                <c:pt idx="1567">
                  <c:v>77.099999999999994</c:v>
                </c:pt>
                <c:pt idx="1568">
                  <c:v>77.45</c:v>
                </c:pt>
                <c:pt idx="1569">
                  <c:v>77.900000000000006</c:v>
                </c:pt>
                <c:pt idx="1570">
                  <c:v>76.400000000000006</c:v>
                </c:pt>
                <c:pt idx="1571">
                  <c:v>74.75</c:v>
                </c:pt>
                <c:pt idx="1572">
                  <c:v>74.150000000000006</c:v>
                </c:pt>
                <c:pt idx="1573">
                  <c:v>74</c:v>
                </c:pt>
                <c:pt idx="1574">
                  <c:v>75.45</c:v>
                </c:pt>
                <c:pt idx="1575">
                  <c:v>76.25</c:v>
                </c:pt>
                <c:pt idx="1576">
                  <c:v>74</c:v>
                </c:pt>
                <c:pt idx="1577">
                  <c:v>71.7</c:v>
                </c:pt>
                <c:pt idx="1578">
                  <c:v>71.900000000000006</c:v>
                </c:pt>
                <c:pt idx="1579">
                  <c:v>68.650000000000006</c:v>
                </c:pt>
                <c:pt idx="1580">
                  <c:v>67.849999999999994</c:v>
                </c:pt>
                <c:pt idx="1581">
                  <c:v>63.15</c:v>
                </c:pt>
                <c:pt idx="1582">
                  <c:v>62.25</c:v>
                </c:pt>
                <c:pt idx="1583">
                  <c:v>62.249999999999993</c:v>
                </c:pt>
                <c:pt idx="1584">
                  <c:v>64.599999999999994</c:v>
                </c:pt>
                <c:pt idx="1585">
                  <c:v>62.9</c:v>
                </c:pt>
                <c:pt idx="1586">
                  <c:v>61.4</c:v>
                </c:pt>
                <c:pt idx="1587">
                  <c:v>61.35</c:v>
                </c:pt>
                <c:pt idx="1588">
                  <c:v>61.35</c:v>
                </c:pt>
                <c:pt idx="1589">
                  <c:v>61.35</c:v>
                </c:pt>
                <c:pt idx="1590">
                  <c:v>61.35</c:v>
                </c:pt>
                <c:pt idx="1591">
                  <c:v>61.5</c:v>
                </c:pt>
                <c:pt idx="1592">
                  <c:v>62.55</c:v>
                </c:pt>
                <c:pt idx="1593">
                  <c:v>61.3</c:v>
                </c:pt>
                <c:pt idx="1594">
                  <c:v>59.1</c:v>
                </c:pt>
                <c:pt idx="1595">
                  <c:v>58.55</c:v>
                </c:pt>
                <c:pt idx="1596">
                  <c:v>58.1</c:v>
                </c:pt>
                <c:pt idx="1597">
                  <c:v>62.95</c:v>
                </c:pt>
                <c:pt idx="1598">
                  <c:v>62.85</c:v>
                </c:pt>
                <c:pt idx="1599">
                  <c:v>62</c:v>
                </c:pt>
                <c:pt idx="1600">
                  <c:v>62</c:v>
                </c:pt>
                <c:pt idx="1601">
                  <c:v>59.45</c:v>
                </c:pt>
                <c:pt idx="1602">
                  <c:v>60.65</c:v>
                </c:pt>
                <c:pt idx="1603">
                  <c:v>60.75</c:v>
                </c:pt>
                <c:pt idx="1604">
                  <c:v>62.75</c:v>
                </c:pt>
                <c:pt idx="1605">
                  <c:v>62.7</c:v>
                </c:pt>
                <c:pt idx="1606">
                  <c:v>62.3</c:v>
                </c:pt>
                <c:pt idx="1607">
                  <c:v>59.1</c:v>
                </c:pt>
                <c:pt idx="1608">
                  <c:v>59</c:v>
                </c:pt>
                <c:pt idx="1609">
                  <c:v>59.5</c:v>
                </c:pt>
                <c:pt idx="1610">
                  <c:v>59.35</c:v>
                </c:pt>
                <c:pt idx="1611">
                  <c:v>60.45</c:v>
                </c:pt>
                <c:pt idx="1612">
                  <c:v>60.05</c:v>
                </c:pt>
                <c:pt idx="1613">
                  <c:v>63.9</c:v>
                </c:pt>
                <c:pt idx="1614">
                  <c:v>63.5</c:v>
                </c:pt>
                <c:pt idx="1615">
                  <c:v>61.95</c:v>
                </c:pt>
                <c:pt idx="1616">
                  <c:v>62.5</c:v>
                </c:pt>
                <c:pt idx="1617">
                  <c:v>62.7</c:v>
                </c:pt>
                <c:pt idx="1618">
                  <c:v>63.15</c:v>
                </c:pt>
                <c:pt idx="1619">
                  <c:v>63.55</c:v>
                </c:pt>
                <c:pt idx="1620">
                  <c:v>61.8</c:v>
                </c:pt>
                <c:pt idx="1621">
                  <c:v>61.8</c:v>
                </c:pt>
                <c:pt idx="1622">
                  <c:v>62.75</c:v>
                </c:pt>
                <c:pt idx="1623">
                  <c:v>63.9</c:v>
                </c:pt>
                <c:pt idx="1624">
                  <c:v>63.9</c:v>
                </c:pt>
                <c:pt idx="1625">
                  <c:v>66.650000000000006</c:v>
                </c:pt>
                <c:pt idx="1626">
                  <c:v>67.7</c:v>
                </c:pt>
                <c:pt idx="1627">
                  <c:v>68.45</c:v>
                </c:pt>
                <c:pt idx="1628">
                  <c:v>68.8</c:v>
                </c:pt>
                <c:pt idx="1629">
                  <c:v>68.05</c:v>
                </c:pt>
                <c:pt idx="1630">
                  <c:v>68.8</c:v>
                </c:pt>
                <c:pt idx="1631">
                  <c:v>69.3</c:v>
                </c:pt>
                <c:pt idx="1632">
                  <c:v>70.45</c:v>
                </c:pt>
                <c:pt idx="1633">
                  <c:v>72.400000000000006</c:v>
                </c:pt>
                <c:pt idx="1634">
                  <c:v>72.150000000000006</c:v>
                </c:pt>
                <c:pt idx="1635">
                  <c:v>69</c:v>
                </c:pt>
                <c:pt idx="1636">
                  <c:v>67.599999999999994</c:v>
                </c:pt>
                <c:pt idx="1637">
                  <c:v>69.5</c:v>
                </c:pt>
                <c:pt idx="1638">
                  <c:v>70.349999999999994</c:v>
                </c:pt>
                <c:pt idx="1639">
                  <c:v>70.3</c:v>
                </c:pt>
                <c:pt idx="1640">
                  <c:v>71.05</c:v>
                </c:pt>
                <c:pt idx="1641">
                  <c:v>70.5</c:v>
                </c:pt>
                <c:pt idx="1642">
                  <c:v>71.45</c:v>
                </c:pt>
                <c:pt idx="1643">
                  <c:v>74.5</c:v>
                </c:pt>
                <c:pt idx="1644">
                  <c:v>73.95</c:v>
                </c:pt>
                <c:pt idx="1645">
                  <c:v>73.650000000000006</c:v>
                </c:pt>
                <c:pt idx="1646">
                  <c:v>72.55</c:v>
                </c:pt>
                <c:pt idx="1647">
                  <c:v>74.599999999999994</c:v>
                </c:pt>
                <c:pt idx="1648">
                  <c:v>73.45</c:v>
                </c:pt>
                <c:pt idx="1649">
                  <c:v>72.75</c:v>
                </c:pt>
                <c:pt idx="1650">
                  <c:v>73</c:v>
                </c:pt>
                <c:pt idx="1651">
                  <c:v>74.349999999999994</c:v>
                </c:pt>
                <c:pt idx="1652">
                  <c:v>75.2</c:v>
                </c:pt>
                <c:pt idx="1653">
                  <c:v>75.2</c:v>
                </c:pt>
                <c:pt idx="1654">
                  <c:v>76.349999999999994</c:v>
                </c:pt>
                <c:pt idx="1655">
                  <c:v>77.099999999999994</c:v>
                </c:pt>
                <c:pt idx="1656">
                  <c:v>78</c:v>
                </c:pt>
                <c:pt idx="1657">
                  <c:v>78.8</c:v>
                </c:pt>
                <c:pt idx="1658">
                  <c:v>78.5</c:v>
                </c:pt>
                <c:pt idx="1659">
                  <c:v>79.349999999999994</c:v>
                </c:pt>
                <c:pt idx="1660">
                  <c:v>78.3</c:v>
                </c:pt>
                <c:pt idx="1661">
                  <c:v>76.5</c:v>
                </c:pt>
                <c:pt idx="1662">
                  <c:v>75.599999999999994</c:v>
                </c:pt>
                <c:pt idx="1663">
                  <c:v>74.349999999999994</c:v>
                </c:pt>
                <c:pt idx="1664">
                  <c:v>74.849999999999994</c:v>
                </c:pt>
                <c:pt idx="1665">
                  <c:v>76.849999999999994</c:v>
                </c:pt>
                <c:pt idx="1666">
                  <c:v>75.900000000000006</c:v>
                </c:pt>
                <c:pt idx="1667">
                  <c:v>73.7</c:v>
                </c:pt>
                <c:pt idx="1668">
                  <c:v>74.25</c:v>
                </c:pt>
                <c:pt idx="1669">
                  <c:v>75.05</c:v>
                </c:pt>
                <c:pt idx="1670">
                  <c:v>74.599999999999994</c:v>
                </c:pt>
                <c:pt idx="1671">
                  <c:v>73.75</c:v>
                </c:pt>
                <c:pt idx="1672">
                  <c:v>73.5</c:v>
                </c:pt>
                <c:pt idx="1673">
                  <c:v>73.099999999999994</c:v>
                </c:pt>
                <c:pt idx="1674">
                  <c:v>72.7</c:v>
                </c:pt>
                <c:pt idx="1675">
                  <c:v>73.8</c:v>
                </c:pt>
                <c:pt idx="1676">
                  <c:v>75.95</c:v>
                </c:pt>
                <c:pt idx="1677">
                  <c:v>76</c:v>
                </c:pt>
                <c:pt idx="1678">
                  <c:v>77.5</c:v>
                </c:pt>
                <c:pt idx="1679">
                  <c:v>77.849999999999994</c:v>
                </c:pt>
                <c:pt idx="1680">
                  <c:v>76.55</c:v>
                </c:pt>
                <c:pt idx="1681">
                  <c:v>76.55</c:v>
                </c:pt>
                <c:pt idx="1682">
                  <c:v>77.849999999999994</c:v>
                </c:pt>
                <c:pt idx="1683">
                  <c:v>78.25</c:v>
                </c:pt>
                <c:pt idx="1684">
                  <c:v>78.25</c:v>
                </c:pt>
                <c:pt idx="1685">
                  <c:v>78.25</c:v>
                </c:pt>
                <c:pt idx="1686">
                  <c:v>78.25</c:v>
                </c:pt>
                <c:pt idx="1687">
                  <c:v>78.25</c:v>
                </c:pt>
                <c:pt idx="1688">
                  <c:v>78.25</c:v>
                </c:pt>
                <c:pt idx="1689">
                  <c:v>78.05</c:v>
                </c:pt>
                <c:pt idx="1690">
                  <c:v>79.2</c:v>
                </c:pt>
                <c:pt idx="1691">
                  <c:v>79.95</c:v>
                </c:pt>
                <c:pt idx="1692">
                  <c:v>79.55</c:v>
                </c:pt>
                <c:pt idx="1693">
                  <c:v>78.900000000000006</c:v>
                </c:pt>
                <c:pt idx="1694">
                  <c:v>79.599999999999994</c:v>
                </c:pt>
                <c:pt idx="1695">
                  <c:v>77.650000000000006</c:v>
                </c:pt>
                <c:pt idx="1696">
                  <c:v>75.650000000000006</c:v>
                </c:pt>
                <c:pt idx="1697">
                  <c:v>75</c:v>
                </c:pt>
                <c:pt idx="1698">
                  <c:v>75.2</c:v>
                </c:pt>
                <c:pt idx="1699">
                  <c:v>72</c:v>
                </c:pt>
                <c:pt idx="1700">
                  <c:v>70.25</c:v>
                </c:pt>
                <c:pt idx="1701">
                  <c:v>69</c:v>
                </c:pt>
                <c:pt idx="1702">
                  <c:v>69.95</c:v>
                </c:pt>
                <c:pt idx="1703">
                  <c:v>71.75</c:v>
                </c:pt>
                <c:pt idx="1704">
                  <c:v>71.5</c:v>
                </c:pt>
                <c:pt idx="1705">
                  <c:v>69.900000000000006</c:v>
                </c:pt>
                <c:pt idx="1706">
                  <c:v>67.349999999999994</c:v>
                </c:pt>
                <c:pt idx="1707">
                  <c:v>66.8</c:v>
                </c:pt>
                <c:pt idx="1708">
                  <c:v>67.900000000000006</c:v>
                </c:pt>
                <c:pt idx="1709">
                  <c:v>67.7</c:v>
                </c:pt>
                <c:pt idx="1710">
                  <c:v>64.05</c:v>
                </c:pt>
                <c:pt idx="1711">
                  <c:v>63.05</c:v>
                </c:pt>
                <c:pt idx="1712">
                  <c:v>63.45</c:v>
                </c:pt>
                <c:pt idx="1713">
                  <c:v>63.05</c:v>
                </c:pt>
                <c:pt idx="1714">
                  <c:v>63.1</c:v>
                </c:pt>
                <c:pt idx="1715">
                  <c:v>65.400000000000006</c:v>
                </c:pt>
                <c:pt idx="1716">
                  <c:v>63.8</c:v>
                </c:pt>
                <c:pt idx="1717">
                  <c:v>63</c:v>
                </c:pt>
                <c:pt idx="1718">
                  <c:v>63</c:v>
                </c:pt>
                <c:pt idx="1719">
                  <c:v>63</c:v>
                </c:pt>
                <c:pt idx="1720">
                  <c:v>64.05</c:v>
                </c:pt>
                <c:pt idx="1721">
                  <c:v>65.849999999999994</c:v>
                </c:pt>
                <c:pt idx="1722">
                  <c:v>64.2</c:v>
                </c:pt>
                <c:pt idx="1723">
                  <c:v>64.75</c:v>
                </c:pt>
                <c:pt idx="1724">
                  <c:v>65.25</c:v>
                </c:pt>
                <c:pt idx="1725">
                  <c:v>64.05</c:v>
                </c:pt>
                <c:pt idx="1726">
                  <c:v>64.45</c:v>
                </c:pt>
                <c:pt idx="1727">
                  <c:v>66.45</c:v>
                </c:pt>
                <c:pt idx="1728">
                  <c:v>68.3</c:v>
                </c:pt>
                <c:pt idx="1729">
                  <c:v>66.849999999999994</c:v>
                </c:pt>
                <c:pt idx="1730">
                  <c:v>67.55</c:v>
                </c:pt>
                <c:pt idx="1731">
                  <c:v>67.25</c:v>
                </c:pt>
                <c:pt idx="1732">
                  <c:v>66.25</c:v>
                </c:pt>
                <c:pt idx="1733">
                  <c:v>66.900000000000006</c:v>
                </c:pt>
                <c:pt idx="1734">
                  <c:v>64.95</c:v>
                </c:pt>
                <c:pt idx="1735">
                  <c:v>65.349999999999994</c:v>
                </c:pt>
                <c:pt idx="1736">
                  <c:v>65.349999999999994</c:v>
                </c:pt>
                <c:pt idx="1737">
                  <c:v>66.8</c:v>
                </c:pt>
                <c:pt idx="1738">
                  <c:v>66.8</c:v>
                </c:pt>
                <c:pt idx="1739">
                  <c:v>66.099999999999994</c:v>
                </c:pt>
                <c:pt idx="1740">
                  <c:v>66.95</c:v>
                </c:pt>
                <c:pt idx="1741">
                  <c:v>67.25</c:v>
                </c:pt>
                <c:pt idx="1742">
                  <c:v>66.25</c:v>
                </c:pt>
                <c:pt idx="1743">
                  <c:v>66.5</c:v>
                </c:pt>
                <c:pt idx="1744">
                  <c:v>67.8</c:v>
                </c:pt>
                <c:pt idx="1745">
                  <c:v>65.25</c:v>
                </c:pt>
                <c:pt idx="1746">
                  <c:v>67.400000000000006</c:v>
                </c:pt>
                <c:pt idx="1747">
                  <c:v>67.650000000000006</c:v>
                </c:pt>
                <c:pt idx="1748">
                  <c:v>67.25</c:v>
                </c:pt>
                <c:pt idx="1749">
                  <c:v>66.7</c:v>
                </c:pt>
                <c:pt idx="1750">
                  <c:v>66.900000000000006</c:v>
                </c:pt>
                <c:pt idx="1751">
                  <c:v>64.5</c:v>
                </c:pt>
                <c:pt idx="1752">
                  <c:v>63.4</c:v>
                </c:pt>
                <c:pt idx="1753">
                  <c:v>65.150000000000006</c:v>
                </c:pt>
                <c:pt idx="1754">
                  <c:v>63.75</c:v>
                </c:pt>
                <c:pt idx="1755">
                  <c:v>63.25</c:v>
                </c:pt>
                <c:pt idx="1756">
                  <c:v>64</c:v>
                </c:pt>
                <c:pt idx="1757">
                  <c:v>64.3</c:v>
                </c:pt>
                <c:pt idx="1758">
                  <c:v>64.7</c:v>
                </c:pt>
                <c:pt idx="1759">
                  <c:v>63.85</c:v>
                </c:pt>
                <c:pt idx="1760">
                  <c:v>64.75</c:v>
                </c:pt>
                <c:pt idx="1761">
                  <c:v>65.2</c:v>
                </c:pt>
                <c:pt idx="1762">
                  <c:v>65.150000000000006</c:v>
                </c:pt>
                <c:pt idx="1763">
                  <c:v>65.099999999999994</c:v>
                </c:pt>
                <c:pt idx="1764">
                  <c:v>65.7</c:v>
                </c:pt>
                <c:pt idx="1765">
                  <c:v>65.95</c:v>
                </c:pt>
                <c:pt idx="1766">
                  <c:v>65.8</c:v>
                </c:pt>
                <c:pt idx="1767">
                  <c:v>66</c:v>
                </c:pt>
                <c:pt idx="1768">
                  <c:v>66</c:v>
                </c:pt>
                <c:pt idx="1769">
                  <c:v>66</c:v>
                </c:pt>
                <c:pt idx="1770">
                  <c:v>64.25</c:v>
                </c:pt>
                <c:pt idx="1771">
                  <c:v>64.25</c:v>
                </c:pt>
                <c:pt idx="1772">
                  <c:v>63.85</c:v>
                </c:pt>
                <c:pt idx="1773">
                  <c:v>63.9</c:v>
                </c:pt>
                <c:pt idx="1774">
                  <c:v>64.599999999999994</c:v>
                </c:pt>
                <c:pt idx="1775">
                  <c:v>64.650000000000006</c:v>
                </c:pt>
                <c:pt idx="1776">
                  <c:v>63.8</c:v>
                </c:pt>
                <c:pt idx="1777">
                  <c:v>63.95</c:v>
                </c:pt>
                <c:pt idx="1778">
                  <c:v>64.45</c:v>
                </c:pt>
                <c:pt idx="1779">
                  <c:v>63.8</c:v>
                </c:pt>
                <c:pt idx="1780">
                  <c:v>63.75</c:v>
                </c:pt>
                <c:pt idx="1781">
                  <c:v>63.35</c:v>
                </c:pt>
                <c:pt idx="1782">
                  <c:v>62.5</c:v>
                </c:pt>
                <c:pt idx="1783">
                  <c:v>62.65</c:v>
                </c:pt>
                <c:pt idx="1784">
                  <c:v>63.25</c:v>
                </c:pt>
                <c:pt idx="1785">
                  <c:v>63.2</c:v>
                </c:pt>
                <c:pt idx="1786">
                  <c:v>62.7</c:v>
                </c:pt>
                <c:pt idx="1787">
                  <c:v>63.5</c:v>
                </c:pt>
                <c:pt idx="1788">
                  <c:v>63.5</c:v>
                </c:pt>
                <c:pt idx="1789">
                  <c:v>63</c:v>
                </c:pt>
                <c:pt idx="1790">
                  <c:v>63.7</c:v>
                </c:pt>
                <c:pt idx="1791">
                  <c:v>63.75</c:v>
                </c:pt>
                <c:pt idx="1792">
                  <c:v>64.7</c:v>
                </c:pt>
                <c:pt idx="1793">
                  <c:v>64.8</c:v>
                </c:pt>
                <c:pt idx="1794">
                  <c:v>65.2</c:v>
                </c:pt>
                <c:pt idx="1795">
                  <c:v>65.349999999999994</c:v>
                </c:pt>
                <c:pt idx="1796">
                  <c:v>65.8</c:v>
                </c:pt>
                <c:pt idx="1797">
                  <c:v>65.45</c:v>
                </c:pt>
                <c:pt idx="1798">
                  <c:v>67.349999999999994</c:v>
                </c:pt>
                <c:pt idx="1799">
                  <c:v>66.95</c:v>
                </c:pt>
                <c:pt idx="1800">
                  <c:v>67.55</c:v>
                </c:pt>
                <c:pt idx="1801">
                  <c:v>66.45</c:v>
                </c:pt>
                <c:pt idx="1802">
                  <c:v>66.45</c:v>
                </c:pt>
                <c:pt idx="1803">
                  <c:v>67.45</c:v>
                </c:pt>
                <c:pt idx="1804">
                  <c:v>68.95</c:v>
                </c:pt>
                <c:pt idx="1805">
                  <c:v>69.5</c:v>
                </c:pt>
                <c:pt idx="1806">
                  <c:v>69.400000000000006</c:v>
                </c:pt>
                <c:pt idx="1807">
                  <c:v>69.400000000000006</c:v>
                </c:pt>
                <c:pt idx="1808">
                  <c:v>68.75</c:v>
                </c:pt>
                <c:pt idx="1809">
                  <c:v>68.75</c:v>
                </c:pt>
                <c:pt idx="1810">
                  <c:v>67.5</c:v>
                </c:pt>
                <c:pt idx="1811">
                  <c:v>67.05</c:v>
                </c:pt>
                <c:pt idx="1812">
                  <c:v>66.900000000000006</c:v>
                </c:pt>
                <c:pt idx="1813">
                  <c:v>66.599999999999994</c:v>
                </c:pt>
                <c:pt idx="1814">
                  <c:v>67.95</c:v>
                </c:pt>
                <c:pt idx="1815">
                  <c:v>66.599999999999994</c:v>
                </c:pt>
                <c:pt idx="1816">
                  <c:v>66.599999999999994</c:v>
                </c:pt>
                <c:pt idx="1817">
                  <c:v>65.650000000000006</c:v>
                </c:pt>
                <c:pt idx="1818">
                  <c:v>66.400000000000006</c:v>
                </c:pt>
                <c:pt idx="1819">
                  <c:v>65.849999999999994</c:v>
                </c:pt>
                <c:pt idx="1820">
                  <c:v>65.849999999999994</c:v>
                </c:pt>
                <c:pt idx="1821">
                  <c:v>65.55</c:v>
                </c:pt>
                <c:pt idx="1822">
                  <c:v>65.75</c:v>
                </c:pt>
                <c:pt idx="1823">
                  <c:v>66.150000000000006</c:v>
                </c:pt>
                <c:pt idx="1824">
                  <c:v>66.2</c:v>
                </c:pt>
                <c:pt idx="1825">
                  <c:v>66.7</c:v>
                </c:pt>
                <c:pt idx="1826">
                  <c:v>67.05</c:v>
                </c:pt>
                <c:pt idx="1827">
                  <c:v>68.849999999999994</c:v>
                </c:pt>
                <c:pt idx="1828">
                  <c:v>68.849999999999994</c:v>
                </c:pt>
                <c:pt idx="1829">
                  <c:v>68.55</c:v>
                </c:pt>
                <c:pt idx="1830">
                  <c:v>68.349999999999994</c:v>
                </c:pt>
                <c:pt idx="1831">
                  <c:v>68.099999999999994</c:v>
                </c:pt>
                <c:pt idx="1832">
                  <c:v>69.25</c:v>
                </c:pt>
                <c:pt idx="1833">
                  <c:v>69.599999999999994</c:v>
                </c:pt>
                <c:pt idx="1834">
                  <c:v>69.5</c:v>
                </c:pt>
                <c:pt idx="1835">
                  <c:v>69.5</c:v>
                </c:pt>
                <c:pt idx="1836">
                  <c:v>69.8</c:v>
                </c:pt>
                <c:pt idx="1837">
                  <c:v>69.75</c:v>
                </c:pt>
                <c:pt idx="1838">
                  <c:v>69.2</c:v>
                </c:pt>
                <c:pt idx="1839">
                  <c:v>68.900000000000006</c:v>
                </c:pt>
                <c:pt idx="1840">
                  <c:v>68.8</c:v>
                </c:pt>
                <c:pt idx="1841">
                  <c:v>69</c:v>
                </c:pt>
                <c:pt idx="1842">
                  <c:v>69.2</c:v>
                </c:pt>
                <c:pt idx="1843">
                  <c:v>69.5</c:v>
                </c:pt>
                <c:pt idx="1844">
                  <c:v>69.5</c:v>
                </c:pt>
                <c:pt idx="1845">
                  <c:v>69.599999999999994</c:v>
                </c:pt>
                <c:pt idx="1846">
                  <c:v>69.599999999999994</c:v>
                </c:pt>
                <c:pt idx="1847">
                  <c:v>69.599999999999994</c:v>
                </c:pt>
                <c:pt idx="1848">
                  <c:v>69.599999999999994</c:v>
                </c:pt>
                <c:pt idx="1849">
                  <c:v>69.400000000000006</c:v>
                </c:pt>
                <c:pt idx="1850">
                  <c:v>70.55</c:v>
                </c:pt>
                <c:pt idx="1851">
                  <c:v>71.7</c:v>
                </c:pt>
                <c:pt idx="1852">
                  <c:v>71.05</c:v>
                </c:pt>
                <c:pt idx="1853">
                  <c:v>71.5</c:v>
                </c:pt>
                <c:pt idx="1854">
                  <c:v>71.25</c:v>
                </c:pt>
                <c:pt idx="1855">
                  <c:v>71.75</c:v>
                </c:pt>
                <c:pt idx="1856">
                  <c:v>74.25</c:v>
                </c:pt>
                <c:pt idx="1857">
                  <c:v>74.3</c:v>
                </c:pt>
                <c:pt idx="1858">
                  <c:v>73.45</c:v>
                </c:pt>
                <c:pt idx="1859">
                  <c:v>75</c:v>
                </c:pt>
                <c:pt idx="1860">
                  <c:v>74.8</c:v>
                </c:pt>
                <c:pt idx="1861">
                  <c:v>76.400000000000006</c:v>
                </c:pt>
                <c:pt idx="1862">
                  <c:v>76.5</c:v>
                </c:pt>
                <c:pt idx="1863">
                  <c:v>77</c:v>
                </c:pt>
                <c:pt idx="1864">
                  <c:v>76.8</c:v>
                </c:pt>
                <c:pt idx="1865">
                  <c:v>75.55</c:v>
                </c:pt>
                <c:pt idx="1866">
                  <c:v>75.55</c:v>
                </c:pt>
                <c:pt idx="1867">
                  <c:v>74.55</c:v>
                </c:pt>
                <c:pt idx="1868">
                  <c:v>74.099999999999994</c:v>
                </c:pt>
                <c:pt idx="1869">
                  <c:v>75.8</c:v>
                </c:pt>
                <c:pt idx="1870">
                  <c:v>75.8</c:v>
                </c:pt>
                <c:pt idx="1871">
                  <c:v>74.5</c:v>
                </c:pt>
                <c:pt idx="1872">
                  <c:v>76.25</c:v>
                </c:pt>
                <c:pt idx="1873">
                  <c:v>77.25</c:v>
                </c:pt>
                <c:pt idx="1874">
                  <c:v>76.75</c:v>
                </c:pt>
                <c:pt idx="1875">
                  <c:v>75.2</c:v>
                </c:pt>
                <c:pt idx="1876">
                  <c:v>74.55</c:v>
                </c:pt>
                <c:pt idx="1877">
                  <c:v>74.150000000000006</c:v>
                </c:pt>
                <c:pt idx="1878">
                  <c:v>75.099999999999994</c:v>
                </c:pt>
                <c:pt idx="1879">
                  <c:v>75.45</c:v>
                </c:pt>
                <c:pt idx="1880">
                  <c:v>73.5</c:v>
                </c:pt>
                <c:pt idx="1881">
                  <c:v>73.400000000000006</c:v>
                </c:pt>
                <c:pt idx="1882">
                  <c:v>72.05</c:v>
                </c:pt>
                <c:pt idx="1883">
                  <c:v>68.900000000000006</c:v>
                </c:pt>
                <c:pt idx="1884">
                  <c:v>64.7</c:v>
                </c:pt>
                <c:pt idx="1885">
                  <c:v>64.75</c:v>
                </c:pt>
                <c:pt idx="1886">
                  <c:v>65.8</c:v>
                </c:pt>
                <c:pt idx="1887">
                  <c:v>65.650000000000006</c:v>
                </c:pt>
                <c:pt idx="1888">
                  <c:v>65.45</c:v>
                </c:pt>
                <c:pt idx="1889">
                  <c:v>66.150000000000006</c:v>
                </c:pt>
                <c:pt idx="1890">
                  <c:v>67.599999999999994</c:v>
                </c:pt>
                <c:pt idx="1891">
                  <c:v>67.55</c:v>
                </c:pt>
                <c:pt idx="1892">
                  <c:v>66.099999999999994</c:v>
                </c:pt>
                <c:pt idx="1893">
                  <c:v>66.95</c:v>
                </c:pt>
                <c:pt idx="1894">
                  <c:v>66.8</c:v>
                </c:pt>
                <c:pt idx="1895">
                  <c:v>66.95</c:v>
                </c:pt>
                <c:pt idx="1896">
                  <c:v>67.150000000000006</c:v>
                </c:pt>
                <c:pt idx="1897">
                  <c:v>68.2</c:v>
                </c:pt>
                <c:pt idx="1898">
                  <c:v>69.900000000000006</c:v>
                </c:pt>
                <c:pt idx="1899">
                  <c:v>70.55</c:v>
                </c:pt>
                <c:pt idx="1900">
                  <c:v>69.900000000000006</c:v>
                </c:pt>
                <c:pt idx="1901">
                  <c:v>70.400000000000006</c:v>
                </c:pt>
                <c:pt idx="1902">
                  <c:v>72.150000000000006</c:v>
                </c:pt>
                <c:pt idx="1903">
                  <c:v>72.3</c:v>
                </c:pt>
                <c:pt idx="1904">
                  <c:v>71.849999999999994</c:v>
                </c:pt>
                <c:pt idx="1905">
                  <c:v>72.400000000000006</c:v>
                </c:pt>
                <c:pt idx="1906">
                  <c:v>72.7</c:v>
                </c:pt>
                <c:pt idx="1907">
                  <c:v>72.349999999999994</c:v>
                </c:pt>
                <c:pt idx="1908">
                  <c:v>72.75</c:v>
                </c:pt>
                <c:pt idx="1909">
                  <c:v>73.45</c:v>
                </c:pt>
                <c:pt idx="1910">
                  <c:v>74.95</c:v>
                </c:pt>
                <c:pt idx="1911">
                  <c:v>74.95</c:v>
                </c:pt>
                <c:pt idx="1912">
                  <c:v>74.5</c:v>
                </c:pt>
                <c:pt idx="1913">
                  <c:v>74.650000000000006</c:v>
                </c:pt>
                <c:pt idx="1914">
                  <c:v>74.7</c:v>
                </c:pt>
                <c:pt idx="1915">
                  <c:v>74.8</c:v>
                </c:pt>
                <c:pt idx="1916">
                  <c:v>74.599999999999994</c:v>
                </c:pt>
                <c:pt idx="1917">
                  <c:v>75.2</c:v>
                </c:pt>
                <c:pt idx="1918">
                  <c:v>74.75</c:v>
                </c:pt>
                <c:pt idx="1919">
                  <c:v>75.95</c:v>
                </c:pt>
                <c:pt idx="1920">
                  <c:v>75.95</c:v>
                </c:pt>
                <c:pt idx="1921">
                  <c:v>74.599999999999994</c:v>
                </c:pt>
                <c:pt idx="1922">
                  <c:v>74.599999999999994</c:v>
                </c:pt>
                <c:pt idx="1923">
                  <c:v>75.400000000000006</c:v>
                </c:pt>
                <c:pt idx="1924">
                  <c:v>75.400000000000006</c:v>
                </c:pt>
                <c:pt idx="1925">
                  <c:v>78.7</c:v>
                </c:pt>
                <c:pt idx="1926">
                  <c:v>79.95</c:v>
                </c:pt>
                <c:pt idx="1927">
                  <c:v>85.05</c:v>
                </c:pt>
                <c:pt idx="1928">
                  <c:v>85.4</c:v>
                </c:pt>
                <c:pt idx="1929">
                  <c:v>87</c:v>
                </c:pt>
                <c:pt idx="1930">
                  <c:v>86.65</c:v>
                </c:pt>
                <c:pt idx="1931">
                  <c:v>86.65</c:v>
                </c:pt>
                <c:pt idx="1932">
                  <c:v>86.65</c:v>
                </c:pt>
                <c:pt idx="1933">
                  <c:v>90.5</c:v>
                </c:pt>
                <c:pt idx="1934">
                  <c:v>94.2</c:v>
                </c:pt>
                <c:pt idx="1935">
                  <c:v>90.2</c:v>
                </c:pt>
                <c:pt idx="1936">
                  <c:v>87.45</c:v>
                </c:pt>
                <c:pt idx="1937">
                  <c:v>86.45</c:v>
                </c:pt>
                <c:pt idx="1938">
                  <c:v>87.8</c:v>
                </c:pt>
                <c:pt idx="1939">
                  <c:v>87.35</c:v>
                </c:pt>
                <c:pt idx="1940">
                  <c:v>88.8</c:v>
                </c:pt>
                <c:pt idx="1941">
                  <c:v>88.7</c:v>
                </c:pt>
                <c:pt idx="1942">
                  <c:v>87.3</c:v>
                </c:pt>
                <c:pt idx="1943">
                  <c:v>86.7</c:v>
                </c:pt>
                <c:pt idx="1944">
                  <c:v>86.7</c:v>
                </c:pt>
                <c:pt idx="1945">
                  <c:v>84.55</c:v>
                </c:pt>
                <c:pt idx="1946">
                  <c:v>83.55</c:v>
                </c:pt>
                <c:pt idx="1947">
                  <c:v>83.3</c:v>
                </c:pt>
                <c:pt idx="1948">
                  <c:v>84.8</c:v>
                </c:pt>
                <c:pt idx="1949">
                  <c:v>87.3</c:v>
                </c:pt>
                <c:pt idx="1950">
                  <c:v>86.8</c:v>
                </c:pt>
                <c:pt idx="1951">
                  <c:v>88</c:v>
                </c:pt>
                <c:pt idx="1952">
                  <c:v>85.6</c:v>
                </c:pt>
                <c:pt idx="1953">
                  <c:v>87.05</c:v>
                </c:pt>
                <c:pt idx="1954">
                  <c:v>84.45</c:v>
                </c:pt>
                <c:pt idx="1955">
                  <c:v>83</c:v>
                </c:pt>
                <c:pt idx="1956">
                  <c:v>85.05</c:v>
                </c:pt>
                <c:pt idx="1957">
                  <c:v>84.1</c:v>
                </c:pt>
                <c:pt idx="1958">
                  <c:v>87.1</c:v>
                </c:pt>
                <c:pt idx="1959">
                  <c:v>86.2</c:v>
                </c:pt>
                <c:pt idx="1960">
                  <c:v>87.8</c:v>
                </c:pt>
                <c:pt idx="1961">
                  <c:v>86.95</c:v>
                </c:pt>
                <c:pt idx="1962">
                  <c:v>84.05</c:v>
                </c:pt>
                <c:pt idx="1963">
                  <c:v>84.1</c:v>
                </c:pt>
                <c:pt idx="1964">
                  <c:v>86.8</c:v>
                </c:pt>
                <c:pt idx="1965">
                  <c:v>84.95</c:v>
                </c:pt>
                <c:pt idx="1966">
                  <c:v>84.8</c:v>
                </c:pt>
                <c:pt idx="1967">
                  <c:v>84.4</c:v>
                </c:pt>
                <c:pt idx="1968">
                  <c:v>83.85</c:v>
                </c:pt>
                <c:pt idx="1969">
                  <c:v>87.05</c:v>
                </c:pt>
                <c:pt idx="1970">
                  <c:v>87.9</c:v>
                </c:pt>
                <c:pt idx="1971">
                  <c:v>89.65</c:v>
                </c:pt>
                <c:pt idx="1972">
                  <c:v>93.1</c:v>
                </c:pt>
                <c:pt idx="1973">
                  <c:v>92.9</c:v>
                </c:pt>
                <c:pt idx="1974">
                  <c:v>92.8</c:v>
                </c:pt>
                <c:pt idx="1975">
                  <c:v>95.05</c:v>
                </c:pt>
                <c:pt idx="1976">
                  <c:v>93.4</c:v>
                </c:pt>
                <c:pt idx="1977">
                  <c:v>94.3</c:v>
                </c:pt>
                <c:pt idx="1978">
                  <c:v>95</c:v>
                </c:pt>
                <c:pt idx="1979">
                  <c:v>95.8</c:v>
                </c:pt>
                <c:pt idx="1980">
                  <c:v>95.8</c:v>
                </c:pt>
                <c:pt idx="1981">
                  <c:v>94.3</c:v>
                </c:pt>
                <c:pt idx="1982">
                  <c:v>92.5</c:v>
                </c:pt>
                <c:pt idx="1983">
                  <c:v>91.8</c:v>
                </c:pt>
                <c:pt idx="1984" formatCode="#,##0.00">
                  <c:v>91.8</c:v>
                </c:pt>
                <c:pt idx="1985">
                  <c:v>93.6</c:v>
                </c:pt>
                <c:pt idx="1986">
                  <c:v>94.2</c:v>
                </c:pt>
                <c:pt idx="1987">
                  <c:v>92.55</c:v>
                </c:pt>
                <c:pt idx="1988">
                  <c:v>92.6</c:v>
                </c:pt>
                <c:pt idx="1989">
                  <c:v>92.8</c:v>
                </c:pt>
                <c:pt idx="1990">
                  <c:v>93.35</c:v>
                </c:pt>
                <c:pt idx="1991">
                  <c:v>94.55</c:v>
                </c:pt>
                <c:pt idx="1992">
                  <c:v>94.55</c:v>
                </c:pt>
                <c:pt idx="1993">
                  <c:v>94.6</c:v>
                </c:pt>
                <c:pt idx="1994">
                  <c:v>94.65</c:v>
                </c:pt>
                <c:pt idx="1995">
                  <c:v>93.1</c:v>
                </c:pt>
                <c:pt idx="1996">
                  <c:v>95.7</c:v>
                </c:pt>
                <c:pt idx="1997">
                  <c:v>94.25</c:v>
                </c:pt>
                <c:pt idx="1998">
                  <c:v>95.15</c:v>
                </c:pt>
                <c:pt idx="1999">
                  <c:v>95.45</c:v>
                </c:pt>
                <c:pt idx="2000">
                  <c:v>94.4</c:v>
                </c:pt>
                <c:pt idx="2001">
                  <c:v>93.45</c:v>
                </c:pt>
                <c:pt idx="2002">
                  <c:v>94.95</c:v>
                </c:pt>
                <c:pt idx="2003">
                  <c:v>98</c:v>
                </c:pt>
                <c:pt idx="2004">
                  <c:v>100.4</c:v>
                </c:pt>
                <c:pt idx="2005">
                  <c:v>100.4</c:v>
                </c:pt>
                <c:pt idx="2006">
                  <c:v>101</c:v>
                </c:pt>
                <c:pt idx="2007">
                  <c:v>103.6</c:v>
                </c:pt>
                <c:pt idx="2008">
                  <c:v>102.45</c:v>
                </c:pt>
                <c:pt idx="2009">
                  <c:v>103.65</c:v>
                </c:pt>
                <c:pt idx="2010">
                  <c:v>108</c:v>
                </c:pt>
                <c:pt idx="2011">
                  <c:v>106.1</c:v>
                </c:pt>
                <c:pt idx="2012">
                  <c:v>103.5</c:v>
                </c:pt>
                <c:pt idx="2013">
                  <c:v>101.7</c:v>
                </c:pt>
                <c:pt idx="2014">
                  <c:v>99.8</c:v>
                </c:pt>
                <c:pt idx="2015">
                  <c:v>97.95</c:v>
                </c:pt>
                <c:pt idx="2016">
                  <c:v>99.9</c:v>
                </c:pt>
                <c:pt idx="2017" formatCode="#,##0.00">
                  <c:v>99.9</c:v>
                </c:pt>
                <c:pt idx="2018">
                  <c:v>98.35</c:v>
                </c:pt>
                <c:pt idx="2019">
                  <c:v>98.35</c:v>
                </c:pt>
                <c:pt idx="2020">
                  <c:v>100.4</c:v>
                </c:pt>
                <c:pt idx="2021">
                  <c:v>105.9</c:v>
                </c:pt>
                <c:pt idx="2022">
                  <c:v>106.5</c:v>
                </c:pt>
                <c:pt idx="2023">
                  <c:v>110.2</c:v>
                </c:pt>
                <c:pt idx="2024">
                  <c:v>109.4</c:v>
                </c:pt>
                <c:pt idx="2025">
                  <c:v>108.2</c:v>
                </c:pt>
                <c:pt idx="2026">
                  <c:v>112</c:v>
                </c:pt>
                <c:pt idx="2027">
                  <c:v>114.25</c:v>
                </c:pt>
                <c:pt idx="2028">
                  <c:v>117.55</c:v>
                </c:pt>
                <c:pt idx="2029">
                  <c:v>116.4</c:v>
                </c:pt>
                <c:pt idx="2030">
                  <c:v>116.3</c:v>
                </c:pt>
                <c:pt idx="2031">
                  <c:v>113.75</c:v>
                </c:pt>
                <c:pt idx="2032">
                  <c:v>114.75</c:v>
                </c:pt>
                <c:pt idx="2033">
                  <c:v>116.355</c:v>
                </c:pt>
                <c:pt idx="2034">
                  <c:v>117.95</c:v>
                </c:pt>
                <c:pt idx="2035">
                  <c:v>121.2</c:v>
                </c:pt>
                <c:pt idx="2036">
                  <c:v>126.2</c:v>
                </c:pt>
                <c:pt idx="2037">
                  <c:v>126.35</c:v>
                </c:pt>
                <c:pt idx="2038">
                  <c:v>122.3</c:v>
                </c:pt>
                <c:pt idx="2039">
                  <c:v>114.25</c:v>
                </c:pt>
                <c:pt idx="2040">
                  <c:v>117.75</c:v>
                </c:pt>
                <c:pt idx="2041">
                  <c:v>122.6</c:v>
                </c:pt>
                <c:pt idx="2042">
                  <c:v>121.2</c:v>
                </c:pt>
                <c:pt idx="2043">
                  <c:v>119.25</c:v>
                </c:pt>
                <c:pt idx="2044">
                  <c:v>118.55</c:v>
                </c:pt>
                <c:pt idx="2045">
                  <c:v>121.4</c:v>
                </c:pt>
                <c:pt idx="2046">
                  <c:v>122.2</c:v>
                </c:pt>
                <c:pt idx="2047">
                  <c:v>120.75</c:v>
                </c:pt>
                <c:pt idx="2048">
                  <c:v>119.5</c:v>
                </c:pt>
                <c:pt idx="2049">
                  <c:v>121.85</c:v>
                </c:pt>
                <c:pt idx="2050">
                  <c:v>118.1</c:v>
                </c:pt>
                <c:pt idx="2051">
                  <c:v>118.1</c:v>
                </c:pt>
                <c:pt idx="2052">
                  <c:v>115.1</c:v>
                </c:pt>
                <c:pt idx="2053">
                  <c:v>117</c:v>
                </c:pt>
                <c:pt idx="2054">
                  <c:v>118.75</c:v>
                </c:pt>
                <c:pt idx="2055">
                  <c:v>118.45</c:v>
                </c:pt>
                <c:pt idx="2056">
                  <c:v>121.15</c:v>
                </c:pt>
                <c:pt idx="2057">
                  <c:v>118.35</c:v>
                </c:pt>
                <c:pt idx="2058">
                  <c:v>113.9</c:v>
                </c:pt>
                <c:pt idx="2059">
                  <c:v>108.45</c:v>
                </c:pt>
                <c:pt idx="2060">
                  <c:v>99.15</c:v>
                </c:pt>
                <c:pt idx="2061">
                  <c:v>97.9</c:v>
                </c:pt>
                <c:pt idx="2062">
                  <c:v>92.8</c:v>
                </c:pt>
                <c:pt idx="2063">
                  <c:v>94.8</c:v>
                </c:pt>
                <c:pt idx="2064">
                  <c:v>94.8</c:v>
                </c:pt>
                <c:pt idx="2065">
                  <c:v>94.8</c:v>
                </c:pt>
                <c:pt idx="2066">
                  <c:v>88.5</c:v>
                </c:pt>
                <c:pt idx="2067">
                  <c:v>90.35</c:v>
                </c:pt>
                <c:pt idx="2068">
                  <c:v>88.8</c:v>
                </c:pt>
                <c:pt idx="2069">
                  <c:v>89.55</c:v>
                </c:pt>
                <c:pt idx="2070">
                  <c:v>88.7</c:v>
                </c:pt>
                <c:pt idx="2071">
                  <c:v>88.45</c:v>
                </c:pt>
                <c:pt idx="2072">
                  <c:v>83</c:v>
                </c:pt>
                <c:pt idx="2073">
                  <c:v>85</c:v>
                </c:pt>
                <c:pt idx="2074">
                  <c:v>88.95</c:v>
                </c:pt>
                <c:pt idx="2075">
                  <c:v>86</c:v>
                </c:pt>
                <c:pt idx="2076">
                  <c:v>83.1</c:v>
                </c:pt>
                <c:pt idx="2077">
                  <c:v>83.5</c:v>
                </c:pt>
                <c:pt idx="2078">
                  <c:v>81.45</c:v>
                </c:pt>
                <c:pt idx="2079">
                  <c:v>85.85</c:v>
                </c:pt>
                <c:pt idx="2080">
                  <c:v>91.15</c:v>
                </c:pt>
                <c:pt idx="2081">
                  <c:v>89.35</c:v>
                </c:pt>
                <c:pt idx="2082">
                  <c:v>91.05</c:v>
                </c:pt>
                <c:pt idx="2083">
                  <c:v>90.5</c:v>
                </c:pt>
                <c:pt idx="2084">
                  <c:v>88.1</c:v>
                </c:pt>
                <c:pt idx="2085">
                  <c:v>91.95</c:v>
                </c:pt>
                <c:pt idx="2086">
                  <c:v>93.2</c:v>
                </c:pt>
                <c:pt idx="2087">
                  <c:v>95.5</c:v>
                </c:pt>
                <c:pt idx="2088">
                  <c:v>98.85</c:v>
                </c:pt>
                <c:pt idx="2089">
                  <c:v>99.1</c:v>
                </c:pt>
                <c:pt idx="2090">
                  <c:v>97.75</c:v>
                </c:pt>
                <c:pt idx="2091">
                  <c:v>96.5</c:v>
                </c:pt>
                <c:pt idx="2092">
                  <c:v>96.1</c:v>
                </c:pt>
                <c:pt idx="2093">
                  <c:v>92</c:v>
                </c:pt>
                <c:pt idx="2094">
                  <c:v>91.6</c:v>
                </c:pt>
                <c:pt idx="2095">
                  <c:v>93.65</c:v>
                </c:pt>
                <c:pt idx="2096">
                  <c:v>89.6</c:v>
                </c:pt>
                <c:pt idx="2097">
                  <c:v>89.6</c:v>
                </c:pt>
                <c:pt idx="2098">
                  <c:v>91.2</c:v>
                </c:pt>
                <c:pt idx="2099">
                  <c:v>91.5</c:v>
                </c:pt>
                <c:pt idx="2100">
                  <c:v>93.2</c:v>
                </c:pt>
                <c:pt idx="2101">
                  <c:v>93.9</c:v>
                </c:pt>
                <c:pt idx="2102">
                  <c:v>93.9</c:v>
                </c:pt>
                <c:pt idx="2103">
                  <c:v>93.9</c:v>
                </c:pt>
                <c:pt idx="2104">
                  <c:v>93.9</c:v>
                </c:pt>
                <c:pt idx="2105">
                  <c:v>93.9</c:v>
                </c:pt>
                <c:pt idx="2106">
                  <c:v>94.5</c:v>
                </c:pt>
                <c:pt idx="2107">
                  <c:v>90.7</c:v>
                </c:pt>
                <c:pt idx="2108">
                  <c:v>93.4</c:v>
                </c:pt>
                <c:pt idx="2109">
                  <c:v>92.65</c:v>
                </c:pt>
                <c:pt idx="2110">
                  <c:v>91.5</c:v>
                </c:pt>
                <c:pt idx="2111">
                  <c:v>92.05</c:v>
                </c:pt>
                <c:pt idx="2112">
                  <c:v>87.1</c:v>
                </c:pt>
                <c:pt idx="2113">
                  <c:v>85.95</c:v>
                </c:pt>
                <c:pt idx="2114">
                  <c:v>85.7</c:v>
                </c:pt>
                <c:pt idx="2115">
                  <c:v>85.05</c:v>
                </c:pt>
                <c:pt idx="2116">
                  <c:v>86</c:v>
                </c:pt>
                <c:pt idx="2117">
                  <c:v>86.95</c:v>
                </c:pt>
                <c:pt idx="2118">
                  <c:v>87.05</c:v>
                </c:pt>
                <c:pt idx="2119">
                  <c:v>87.65</c:v>
                </c:pt>
                <c:pt idx="2120">
                  <c:v>87.65</c:v>
                </c:pt>
                <c:pt idx="2121">
                  <c:v>85.5</c:v>
                </c:pt>
                <c:pt idx="2122">
                  <c:v>85.1</c:v>
                </c:pt>
                <c:pt idx="2123">
                  <c:v>84</c:v>
                </c:pt>
                <c:pt idx="2124">
                  <c:v>85</c:v>
                </c:pt>
                <c:pt idx="2125">
                  <c:v>82.7</c:v>
                </c:pt>
                <c:pt idx="2126">
                  <c:v>82.7</c:v>
                </c:pt>
                <c:pt idx="2127">
                  <c:v>83.4</c:v>
                </c:pt>
                <c:pt idx="2128">
                  <c:v>82.5</c:v>
                </c:pt>
                <c:pt idx="2129">
                  <c:v>79.900000000000006</c:v>
                </c:pt>
                <c:pt idx="2130">
                  <c:v>78.45</c:v>
                </c:pt>
                <c:pt idx="2131">
                  <c:v>81</c:v>
                </c:pt>
                <c:pt idx="2132">
                  <c:v>81.150000000000006</c:v>
                </c:pt>
                <c:pt idx="2133">
                  <c:v>83.4</c:v>
                </c:pt>
                <c:pt idx="2134">
                  <c:v>84.75</c:v>
                </c:pt>
                <c:pt idx="2135">
                  <c:v>85.1</c:v>
                </c:pt>
                <c:pt idx="2136">
                  <c:v>85.85</c:v>
                </c:pt>
                <c:pt idx="2137">
                  <c:v>86.65</c:v>
                </c:pt>
                <c:pt idx="2138">
                  <c:v>86.85</c:v>
                </c:pt>
                <c:pt idx="2139">
                  <c:v>87.8</c:v>
                </c:pt>
                <c:pt idx="2140">
                  <c:v>90.45</c:v>
                </c:pt>
                <c:pt idx="2141">
                  <c:v>88.7</c:v>
                </c:pt>
                <c:pt idx="2142">
                  <c:v>87</c:v>
                </c:pt>
                <c:pt idx="2143">
                  <c:v>87.75</c:v>
                </c:pt>
                <c:pt idx="2144">
                  <c:v>87.25</c:v>
                </c:pt>
                <c:pt idx="2145">
                  <c:v>88.75</c:v>
                </c:pt>
                <c:pt idx="2146">
                  <c:v>88</c:v>
                </c:pt>
                <c:pt idx="2147">
                  <c:v>89</c:v>
                </c:pt>
                <c:pt idx="2148">
                  <c:v>88.7</c:v>
                </c:pt>
                <c:pt idx="2149">
                  <c:v>89.4</c:v>
                </c:pt>
                <c:pt idx="2150">
                  <c:v>94.35</c:v>
                </c:pt>
                <c:pt idx="2151">
                  <c:v>93.15</c:v>
                </c:pt>
                <c:pt idx="2152">
                  <c:v>94.35</c:v>
                </c:pt>
                <c:pt idx="2153">
                  <c:v>93.8</c:v>
                </c:pt>
                <c:pt idx="2154">
                  <c:v>94.45</c:v>
                </c:pt>
                <c:pt idx="2155">
                  <c:v>93.9</c:v>
                </c:pt>
                <c:pt idx="2156">
                  <c:v>93.1</c:v>
                </c:pt>
                <c:pt idx="2157">
                  <c:v>92.3</c:v>
                </c:pt>
                <c:pt idx="2158">
                  <c:v>93.2</c:v>
                </c:pt>
                <c:pt idx="2159">
                  <c:v>90.9</c:v>
                </c:pt>
                <c:pt idx="2160">
                  <c:v>91.1</c:v>
                </c:pt>
                <c:pt idx="2161">
                  <c:v>90.85</c:v>
                </c:pt>
                <c:pt idx="2162">
                  <c:v>89.7</c:v>
                </c:pt>
                <c:pt idx="2163">
                  <c:v>90.5</c:v>
                </c:pt>
                <c:pt idx="2164">
                  <c:v>90.75</c:v>
                </c:pt>
                <c:pt idx="2165">
                  <c:v>91.95</c:v>
                </c:pt>
                <c:pt idx="2166">
                  <c:v>93.2</c:v>
                </c:pt>
                <c:pt idx="2167">
                  <c:v>93.9</c:v>
                </c:pt>
                <c:pt idx="2168">
                  <c:v>94</c:v>
                </c:pt>
                <c:pt idx="2169">
                  <c:v>94</c:v>
                </c:pt>
                <c:pt idx="2170">
                  <c:v>95.65</c:v>
                </c:pt>
                <c:pt idx="2171">
                  <c:v>93.4</c:v>
                </c:pt>
                <c:pt idx="2172">
                  <c:v>93.25</c:v>
                </c:pt>
                <c:pt idx="2173">
                  <c:v>94.5</c:v>
                </c:pt>
                <c:pt idx="2174">
                  <c:v>96.15</c:v>
                </c:pt>
                <c:pt idx="2175">
                  <c:v>95.3</c:v>
                </c:pt>
                <c:pt idx="2176">
                  <c:v>95.25</c:v>
                </c:pt>
                <c:pt idx="2177">
                  <c:v>95.75</c:v>
                </c:pt>
                <c:pt idx="2178">
                  <c:v>95.85</c:v>
                </c:pt>
                <c:pt idx="2179">
                  <c:v>95.6</c:v>
                </c:pt>
                <c:pt idx="2180">
                  <c:v>95.4</c:v>
                </c:pt>
                <c:pt idx="2181">
                  <c:v>92.05</c:v>
                </c:pt>
                <c:pt idx="2182">
                  <c:v>92.05</c:v>
                </c:pt>
                <c:pt idx="2183">
                  <c:v>92.05</c:v>
                </c:pt>
                <c:pt idx="2184">
                  <c:v>84.7</c:v>
                </c:pt>
                <c:pt idx="2185">
                  <c:v>85.6</c:v>
                </c:pt>
                <c:pt idx="2186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8-40F0-ABC6-85B855FABB6F}"/>
            </c:ext>
          </c:extLst>
        </c:ser>
        <c:ser>
          <c:idx val="1"/>
          <c:order val="1"/>
          <c:tx>
            <c:strRef>
              <c:f>Swaps!$D$1</c:f>
              <c:strCache>
                <c:ptCount val="1"/>
                <c:pt idx="0">
                  <c:v>3M future</c:v>
                </c:pt>
              </c:strCache>
            </c:strRef>
          </c:tx>
          <c:spPr>
            <a:ln w="25400">
              <a:solidFill>
                <a:srgbClr val="E0BA4C"/>
              </a:solidFill>
              <a:prstDash val="solid"/>
            </a:ln>
          </c:spPr>
          <c:marker>
            <c:symbol val="none"/>
          </c:marker>
          <c:cat>
            <c:numRef>
              <c:f>Swaps!$A$2:$A$2189</c:f>
              <c:numCache>
                <c:formatCode>[$-409]d\-mmm\-yy;@</c:formatCode>
                <c:ptCount val="218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40560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40595</c:v>
                </c:pt>
                <c:pt idx="36">
                  <c:v>40596</c:v>
                </c:pt>
                <c:pt idx="37">
                  <c:v>40597</c:v>
                </c:pt>
                <c:pt idx="38">
                  <c:v>40598</c:v>
                </c:pt>
                <c:pt idx="39">
                  <c:v>40599</c:v>
                </c:pt>
                <c:pt idx="40">
                  <c:v>40602</c:v>
                </c:pt>
                <c:pt idx="41">
                  <c:v>40603</c:v>
                </c:pt>
                <c:pt idx="42">
                  <c:v>40604</c:v>
                </c:pt>
                <c:pt idx="43">
                  <c:v>40605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40669</c:v>
                </c:pt>
                <c:pt idx="85">
                  <c:v>40672</c:v>
                </c:pt>
                <c:pt idx="86">
                  <c:v>40673</c:v>
                </c:pt>
                <c:pt idx="87">
                  <c:v>40674</c:v>
                </c:pt>
                <c:pt idx="88">
                  <c:v>40675</c:v>
                </c:pt>
                <c:pt idx="89">
                  <c:v>40676</c:v>
                </c:pt>
                <c:pt idx="90">
                  <c:v>40679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40686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40693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40700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40707</c:v>
                </c:pt>
                <c:pt idx="111">
                  <c:v>40708</c:v>
                </c:pt>
                <c:pt idx="112">
                  <c:v>40709</c:v>
                </c:pt>
                <c:pt idx="113">
                  <c:v>40710</c:v>
                </c:pt>
                <c:pt idx="114">
                  <c:v>40711</c:v>
                </c:pt>
                <c:pt idx="115">
                  <c:v>40714</c:v>
                </c:pt>
                <c:pt idx="116">
                  <c:v>40715</c:v>
                </c:pt>
                <c:pt idx="117">
                  <c:v>40716</c:v>
                </c:pt>
                <c:pt idx="118">
                  <c:v>40717</c:v>
                </c:pt>
                <c:pt idx="119">
                  <c:v>40718</c:v>
                </c:pt>
                <c:pt idx="120">
                  <c:v>40721</c:v>
                </c:pt>
                <c:pt idx="121">
                  <c:v>40722</c:v>
                </c:pt>
                <c:pt idx="122">
                  <c:v>40723</c:v>
                </c:pt>
                <c:pt idx="123">
                  <c:v>40724</c:v>
                </c:pt>
                <c:pt idx="124">
                  <c:v>40725</c:v>
                </c:pt>
                <c:pt idx="125">
                  <c:v>40728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40765</c:v>
                </c:pt>
                <c:pt idx="152">
                  <c:v>40766</c:v>
                </c:pt>
                <c:pt idx="153">
                  <c:v>40767</c:v>
                </c:pt>
                <c:pt idx="154">
                  <c:v>40770</c:v>
                </c:pt>
                <c:pt idx="155">
                  <c:v>40771</c:v>
                </c:pt>
                <c:pt idx="156">
                  <c:v>40772</c:v>
                </c:pt>
                <c:pt idx="157">
                  <c:v>40773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40793</c:v>
                </c:pt>
                <c:pt idx="169">
                  <c:v>40795</c:v>
                </c:pt>
                <c:pt idx="170">
                  <c:v>40798</c:v>
                </c:pt>
                <c:pt idx="171">
                  <c:v>40799</c:v>
                </c:pt>
                <c:pt idx="172">
                  <c:v>40800</c:v>
                </c:pt>
                <c:pt idx="173">
                  <c:v>40801</c:v>
                </c:pt>
                <c:pt idx="174">
                  <c:v>40802</c:v>
                </c:pt>
                <c:pt idx="175">
                  <c:v>40805</c:v>
                </c:pt>
                <c:pt idx="176">
                  <c:v>40806</c:v>
                </c:pt>
                <c:pt idx="177">
                  <c:v>40807</c:v>
                </c:pt>
                <c:pt idx="178">
                  <c:v>40808</c:v>
                </c:pt>
                <c:pt idx="179">
                  <c:v>40809</c:v>
                </c:pt>
                <c:pt idx="180">
                  <c:v>40812</c:v>
                </c:pt>
                <c:pt idx="181">
                  <c:v>40813</c:v>
                </c:pt>
                <c:pt idx="182">
                  <c:v>40814</c:v>
                </c:pt>
                <c:pt idx="183">
                  <c:v>40815</c:v>
                </c:pt>
                <c:pt idx="184">
                  <c:v>40816</c:v>
                </c:pt>
                <c:pt idx="185">
                  <c:v>40819</c:v>
                </c:pt>
                <c:pt idx="186">
                  <c:v>40820</c:v>
                </c:pt>
                <c:pt idx="187">
                  <c:v>40821</c:v>
                </c:pt>
                <c:pt idx="188">
                  <c:v>40822</c:v>
                </c:pt>
                <c:pt idx="189">
                  <c:v>40823</c:v>
                </c:pt>
                <c:pt idx="190">
                  <c:v>40826</c:v>
                </c:pt>
                <c:pt idx="191">
                  <c:v>40827</c:v>
                </c:pt>
                <c:pt idx="192">
                  <c:v>40828</c:v>
                </c:pt>
                <c:pt idx="193">
                  <c:v>40829</c:v>
                </c:pt>
                <c:pt idx="194">
                  <c:v>40830</c:v>
                </c:pt>
                <c:pt idx="195">
                  <c:v>40833</c:v>
                </c:pt>
                <c:pt idx="196">
                  <c:v>40834</c:v>
                </c:pt>
                <c:pt idx="197">
                  <c:v>40835</c:v>
                </c:pt>
                <c:pt idx="198">
                  <c:v>40836</c:v>
                </c:pt>
                <c:pt idx="199">
                  <c:v>40837</c:v>
                </c:pt>
                <c:pt idx="200">
                  <c:v>40840</c:v>
                </c:pt>
                <c:pt idx="201">
                  <c:v>40841</c:v>
                </c:pt>
                <c:pt idx="202">
                  <c:v>40843</c:v>
                </c:pt>
                <c:pt idx="203">
                  <c:v>40844</c:v>
                </c:pt>
                <c:pt idx="204">
                  <c:v>40847</c:v>
                </c:pt>
                <c:pt idx="205">
                  <c:v>40848</c:v>
                </c:pt>
                <c:pt idx="206">
                  <c:v>40849</c:v>
                </c:pt>
                <c:pt idx="207">
                  <c:v>40850</c:v>
                </c:pt>
                <c:pt idx="208">
                  <c:v>40851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40861</c:v>
                </c:pt>
                <c:pt idx="214">
                  <c:v>40863</c:v>
                </c:pt>
                <c:pt idx="215">
                  <c:v>40864</c:v>
                </c:pt>
                <c:pt idx="216">
                  <c:v>40865</c:v>
                </c:pt>
                <c:pt idx="217">
                  <c:v>40868</c:v>
                </c:pt>
                <c:pt idx="218">
                  <c:v>40869</c:v>
                </c:pt>
                <c:pt idx="219">
                  <c:v>40870</c:v>
                </c:pt>
                <c:pt idx="220">
                  <c:v>40875</c:v>
                </c:pt>
                <c:pt idx="221">
                  <c:v>40876</c:v>
                </c:pt>
                <c:pt idx="222">
                  <c:v>40877</c:v>
                </c:pt>
                <c:pt idx="223">
                  <c:v>40878</c:v>
                </c:pt>
                <c:pt idx="224">
                  <c:v>40879</c:v>
                </c:pt>
                <c:pt idx="225">
                  <c:v>40882</c:v>
                </c:pt>
                <c:pt idx="226">
                  <c:v>40883</c:v>
                </c:pt>
                <c:pt idx="227">
                  <c:v>40884</c:v>
                </c:pt>
                <c:pt idx="228">
                  <c:v>40885</c:v>
                </c:pt>
                <c:pt idx="229">
                  <c:v>40886</c:v>
                </c:pt>
                <c:pt idx="230">
                  <c:v>40889</c:v>
                </c:pt>
                <c:pt idx="231">
                  <c:v>40890</c:v>
                </c:pt>
                <c:pt idx="232">
                  <c:v>40891</c:v>
                </c:pt>
                <c:pt idx="233">
                  <c:v>40892</c:v>
                </c:pt>
                <c:pt idx="234">
                  <c:v>40893</c:v>
                </c:pt>
                <c:pt idx="235">
                  <c:v>40896</c:v>
                </c:pt>
                <c:pt idx="236">
                  <c:v>40897</c:v>
                </c:pt>
                <c:pt idx="237">
                  <c:v>40898</c:v>
                </c:pt>
                <c:pt idx="238">
                  <c:v>40899</c:v>
                </c:pt>
                <c:pt idx="239">
                  <c:v>40900</c:v>
                </c:pt>
                <c:pt idx="240">
                  <c:v>40907</c:v>
                </c:pt>
                <c:pt idx="241">
                  <c:v>40911</c:v>
                </c:pt>
                <c:pt idx="242">
                  <c:v>40912</c:v>
                </c:pt>
                <c:pt idx="243">
                  <c:v>40913</c:v>
                </c:pt>
                <c:pt idx="244">
                  <c:v>40914</c:v>
                </c:pt>
                <c:pt idx="245">
                  <c:v>40917</c:v>
                </c:pt>
                <c:pt idx="246">
                  <c:v>40918</c:v>
                </c:pt>
                <c:pt idx="247">
                  <c:v>40919</c:v>
                </c:pt>
                <c:pt idx="248">
                  <c:v>40920</c:v>
                </c:pt>
                <c:pt idx="249">
                  <c:v>40921</c:v>
                </c:pt>
                <c:pt idx="250">
                  <c:v>40925</c:v>
                </c:pt>
                <c:pt idx="251">
                  <c:v>40926</c:v>
                </c:pt>
                <c:pt idx="252">
                  <c:v>40927</c:v>
                </c:pt>
                <c:pt idx="253">
                  <c:v>40928</c:v>
                </c:pt>
                <c:pt idx="254">
                  <c:v>40931</c:v>
                </c:pt>
                <c:pt idx="255">
                  <c:v>40933</c:v>
                </c:pt>
                <c:pt idx="256">
                  <c:v>40934</c:v>
                </c:pt>
                <c:pt idx="257">
                  <c:v>40935</c:v>
                </c:pt>
                <c:pt idx="258">
                  <c:v>40938</c:v>
                </c:pt>
                <c:pt idx="259">
                  <c:v>40939</c:v>
                </c:pt>
                <c:pt idx="260">
                  <c:v>40940</c:v>
                </c:pt>
                <c:pt idx="261">
                  <c:v>40941</c:v>
                </c:pt>
                <c:pt idx="262">
                  <c:v>40942</c:v>
                </c:pt>
                <c:pt idx="263">
                  <c:v>40945</c:v>
                </c:pt>
                <c:pt idx="264">
                  <c:v>40946</c:v>
                </c:pt>
                <c:pt idx="265">
                  <c:v>40947</c:v>
                </c:pt>
                <c:pt idx="266">
                  <c:v>40948</c:v>
                </c:pt>
                <c:pt idx="267">
                  <c:v>40949</c:v>
                </c:pt>
                <c:pt idx="268">
                  <c:v>40952</c:v>
                </c:pt>
                <c:pt idx="269">
                  <c:v>40953</c:v>
                </c:pt>
                <c:pt idx="270">
                  <c:v>40954</c:v>
                </c:pt>
                <c:pt idx="271">
                  <c:v>40955</c:v>
                </c:pt>
                <c:pt idx="272">
                  <c:v>40960</c:v>
                </c:pt>
                <c:pt idx="273">
                  <c:v>40961</c:v>
                </c:pt>
                <c:pt idx="274">
                  <c:v>40962</c:v>
                </c:pt>
                <c:pt idx="275">
                  <c:v>40963</c:v>
                </c:pt>
                <c:pt idx="276">
                  <c:v>40966</c:v>
                </c:pt>
                <c:pt idx="277">
                  <c:v>40967</c:v>
                </c:pt>
                <c:pt idx="278">
                  <c:v>40968</c:v>
                </c:pt>
                <c:pt idx="279">
                  <c:v>40969</c:v>
                </c:pt>
                <c:pt idx="280">
                  <c:v>40970</c:v>
                </c:pt>
                <c:pt idx="281">
                  <c:v>40973</c:v>
                </c:pt>
                <c:pt idx="282">
                  <c:v>40974</c:v>
                </c:pt>
                <c:pt idx="283">
                  <c:v>40975</c:v>
                </c:pt>
                <c:pt idx="284">
                  <c:v>40976</c:v>
                </c:pt>
                <c:pt idx="285">
                  <c:v>40977</c:v>
                </c:pt>
                <c:pt idx="286">
                  <c:v>40980</c:v>
                </c:pt>
                <c:pt idx="287">
                  <c:v>40981</c:v>
                </c:pt>
                <c:pt idx="288">
                  <c:v>40982</c:v>
                </c:pt>
                <c:pt idx="289">
                  <c:v>40983</c:v>
                </c:pt>
                <c:pt idx="290">
                  <c:v>40990</c:v>
                </c:pt>
                <c:pt idx="291">
                  <c:v>40994</c:v>
                </c:pt>
                <c:pt idx="292">
                  <c:v>40995</c:v>
                </c:pt>
                <c:pt idx="293">
                  <c:v>41001</c:v>
                </c:pt>
                <c:pt idx="294">
                  <c:v>41002</c:v>
                </c:pt>
                <c:pt idx="295">
                  <c:v>41008</c:v>
                </c:pt>
                <c:pt idx="296">
                  <c:v>41010</c:v>
                </c:pt>
                <c:pt idx="297">
                  <c:v>41012</c:v>
                </c:pt>
                <c:pt idx="298">
                  <c:v>41015</c:v>
                </c:pt>
                <c:pt idx="299">
                  <c:v>41016</c:v>
                </c:pt>
                <c:pt idx="300">
                  <c:v>41017</c:v>
                </c:pt>
                <c:pt idx="301">
                  <c:v>41018</c:v>
                </c:pt>
                <c:pt idx="302">
                  <c:v>41019</c:v>
                </c:pt>
                <c:pt idx="303">
                  <c:v>41022</c:v>
                </c:pt>
                <c:pt idx="304">
                  <c:v>41023</c:v>
                </c:pt>
                <c:pt idx="305">
                  <c:v>41024</c:v>
                </c:pt>
                <c:pt idx="306">
                  <c:v>41025</c:v>
                </c:pt>
                <c:pt idx="307">
                  <c:v>41026</c:v>
                </c:pt>
                <c:pt idx="308">
                  <c:v>41030</c:v>
                </c:pt>
                <c:pt idx="309">
                  <c:v>41031</c:v>
                </c:pt>
                <c:pt idx="310">
                  <c:v>41032</c:v>
                </c:pt>
                <c:pt idx="311">
                  <c:v>41033</c:v>
                </c:pt>
                <c:pt idx="312">
                  <c:v>41036</c:v>
                </c:pt>
                <c:pt idx="313">
                  <c:v>41037</c:v>
                </c:pt>
                <c:pt idx="314">
                  <c:v>41038</c:v>
                </c:pt>
                <c:pt idx="315">
                  <c:v>41039</c:v>
                </c:pt>
                <c:pt idx="316">
                  <c:v>41040</c:v>
                </c:pt>
                <c:pt idx="317">
                  <c:v>41043</c:v>
                </c:pt>
                <c:pt idx="318">
                  <c:v>41044</c:v>
                </c:pt>
                <c:pt idx="319">
                  <c:v>41045</c:v>
                </c:pt>
                <c:pt idx="320">
                  <c:v>41046</c:v>
                </c:pt>
                <c:pt idx="321">
                  <c:v>41047</c:v>
                </c:pt>
                <c:pt idx="322">
                  <c:v>41050</c:v>
                </c:pt>
                <c:pt idx="323">
                  <c:v>41051</c:v>
                </c:pt>
                <c:pt idx="324">
                  <c:v>41052</c:v>
                </c:pt>
                <c:pt idx="325">
                  <c:v>41053</c:v>
                </c:pt>
                <c:pt idx="326">
                  <c:v>41054</c:v>
                </c:pt>
                <c:pt idx="327">
                  <c:v>41057</c:v>
                </c:pt>
                <c:pt idx="328">
                  <c:v>41058</c:v>
                </c:pt>
                <c:pt idx="329">
                  <c:v>41059</c:v>
                </c:pt>
                <c:pt idx="330">
                  <c:v>41061</c:v>
                </c:pt>
                <c:pt idx="331">
                  <c:v>41064</c:v>
                </c:pt>
                <c:pt idx="332">
                  <c:v>41065</c:v>
                </c:pt>
                <c:pt idx="333">
                  <c:v>41067</c:v>
                </c:pt>
                <c:pt idx="334">
                  <c:v>41068</c:v>
                </c:pt>
                <c:pt idx="335">
                  <c:v>41071</c:v>
                </c:pt>
                <c:pt idx="336">
                  <c:v>41072</c:v>
                </c:pt>
                <c:pt idx="337">
                  <c:v>41073</c:v>
                </c:pt>
                <c:pt idx="338">
                  <c:v>41074</c:v>
                </c:pt>
                <c:pt idx="339">
                  <c:v>41075</c:v>
                </c:pt>
                <c:pt idx="340">
                  <c:v>41078</c:v>
                </c:pt>
                <c:pt idx="341">
                  <c:v>41079</c:v>
                </c:pt>
                <c:pt idx="342">
                  <c:v>41080</c:v>
                </c:pt>
                <c:pt idx="343">
                  <c:v>41081</c:v>
                </c:pt>
                <c:pt idx="344">
                  <c:v>41082</c:v>
                </c:pt>
                <c:pt idx="345">
                  <c:v>41085</c:v>
                </c:pt>
                <c:pt idx="346">
                  <c:v>41086</c:v>
                </c:pt>
                <c:pt idx="347">
                  <c:v>41087</c:v>
                </c:pt>
                <c:pt idx="348">
                  <c:v>41088</c:v>
                </c:pt>
                <c:pt idx="349">
                  <c:v>41089</c:v>
                </c:pt>
                <c:pt idx="350">
                  <c:v>41092</c:v>
                </c:pt>
                <c:pt idx="351">
                  <c:v>41093</c:v>
                </c:pt>
                <c:pt idx="352">
                  <c:v>41094</c:v>
                </c:pt>
                <c:pt idx="353">
                  <c:v>41095</c:v>
                </c:pt>
                <c:pt idx="354">
                  <c:v>41099</c:v>
                </c:pt>
                <c:pt idx="355">
                  <c:v>41100</c:v>
                </c:pt>
                <c:pt idx="356">
                  <c:v>41101</c:v>
                </c:pt>
                <c:pt idx="357">
                  <c:v>41102</c:v>
                </c:pt>
                <c:pt idx="358">
                  <c:v>41103</c:v>
                </c:pt>
                <c:pt idx="359">
                  <c:v>41106</c:v>
                </c:pt>
                <c:pt idx="360">
                  <c:v>41107</c:v>
                </c:pt>
                <c:pt idx="361">
                  <c:v>41108</c:v>
                </c:pt>
                <c:pt idx="362">
                  <c:v>41109</c:v>
                </c:pt>
                <c:pt idx="363">
                  <c:v>41110</c:v>
                </c:pt>
                <c:pt idx="364">
                  <c:v>41113</c:v>
                </c:pt>
                <c:pt idx="365">
                  <c:v>41114</c:v>
                </c:pt>
                <c:pt idx="366">
                  <c:v>41115</c:v>
                </c:pt>
                <c:pt idx="367">
                  <c:v>41116</c:v>
                </c:pt>
                <c:pt idx="368">
                  <c:v>41117</c:v>
                </c:pt>
                <c:pt idx="369">
                  <c:v>41120</c:v>
                </c:pt>
                <c:pt idx="370">
                  <c:v>41121</c:v>
                </c:pt>
                <c:pt idx="371">
                  <c:v>41122</c:v>
                </c:pt>
                <c:pt idx="372">
                  <c:v>41123</c:v>
                </c:pt>
                <c:pt idx="373">
                  <c:v>41124</c:v>
                </c:pt>
                <c:pt idx="374">
                  <c:v>41127</c:v>
                </c:pt>
                <c:pt idx="375">
                  <c:v>41128</c:v>
                </c:pt>
                <c:pt idx="376">
                  <c:v>41129</c:v>
                </c:pt>
                <c:pt idx="377">
                  <c:v>41130</c:v>
                </c:pt>
                <c:pt idx="378">
                  <c:v>41131</c:v>
                </c:pt>
                <c:pt idx="379">
                  <c:v>41134</c:v>
                </c:pt>
                <c:pt idx="380">
                  <c:v>41135</c:v>
                </c:pt>
                <c:pt idx="381">
                  <c:v>41136</c:v>
                </c:pt>
                <c:pt idx="382">
                  <c:v>41137</c:v>
                </c:pt>
                <c:pt idx="383">
                  <c:v>41138</c:v>
                </c:pt>
                <c:pt idx="384">
                  <c:v>41141</c:v>
                </c:pt>
                <c:pt idx="385">
                  <c:v>41142</c:v>
                </c:pt>
                <c:pt idx="386">
                  <c:v>41143</c:v>
                </c:pt>
                <c:pt idx="387">
                  <c:v>41144</c:v>
                </c:pt>
                <c:pt idx="388">
                  <c:v>41145</c:v>
                </c:pt>
                <c:pt idx="389">
                  <c:v>41148</c:v>
                </c:pt>
                <c:pt idx="390">
                  <c:v>41149</c:v>
                </c:pt>
                <c:pt idx="391">
                  <c:v>41150</c:v>
                </c:pt>
                <c:pt idx="392">
                  <c:v>41151</c:v>
                </c:pt>
                <c:pt idx="393">
                  <c:v>41152</c:v>
                </c:pt>
                <c:pt idx="394">
                  <c:v>41156</c:v>
                </c:pt>
                <c:pt idx="395">
                  <c:v>41157</c:v>
                </c:pt>
                <c:pt idx="396">
                  <c:v>41162</c:v>
                </c:pt>
                <c:pt idx="397">
                  <c:v>41163</c:v>
                </c:pt>
                <c:pt idx="398">
                  <c:v>41164</c:v>
                </c:pt>
                <c:pt idx="399">
                  <c:v>41165</c:v>
                </c:pt>
                <c:pt idx="400">
                  <c:v>41166</c:v>
                </c:pt>
                <c:pt idx="401">
                  <c:v>41169</c:v>
                </c:pt>
                <c:pt idx="402">
                  <c:v>41170</c:v>
                </c:pt>
                <c:pt idx="403">
                  <c:v>41171</c:v>
                </c:pt>
                <c:pt idx="404">
                  <c:v>41172</c:v>
                </c:pt>
                <c:pt idx="405">
                  <c:v>41173</c:v>
                </c:pt>
                <c:pt idx="406">
                  <c:v>41176</c:v>
                </c:pt>
                <c:pt idx="407">
                  <c:v>41177</c:v>
                </c:pt>
                <c:pt idx="408">
                  <c:v>41178</c:v>
                </c:pt>
                <c:pt idx="409">
                  <c:v>41179</c:v>
                </c:pt>
                <c:pt idx="410">
                  <c:v>41180</c:v>
                </c:pt>
                <c:pt idx="411">
                  <c:v>41183</c:v>
                </c:pt>
                <c:pt idx="412">
                  <c:v>41184</c:v>
                </c:pt>
                <c:pt idx="413">
                  <c:v>41185</c:v>
                </c:pt>
                <c:pt idx="414">
                  <c:v>41186</c:v>
                </c:pt>
                <c:pt idx="415">
                  <c:v>41187</c:v>
                </c:pt>
                <c:pt idx="416">
                  <c:v>41190</c:v>
                </c:pt>
                <c:pt idx="417">
                  <c:v>41191</c:v>
                </c:pt>
                <c:pt idx="418">
                  <c:v>41192</c:v>
                </c:pt>
                <c:pt idx="419">
                  <c:v>41194</c:v>
                </c:pt>
                <c:pt idx="420">
                  <c:v>41197</c:v>
                </c:pt>
                <c:pt idx="421">
                  <c:v>41198</c:v>
                </c:pt>
                <c:pt idx="422">
                  <c:v>41199</c:v>
                </c:pt>
                <c:pt idx="423">
                  <c:v>41200</c:v>
                </c:pt>
                <c:pt idx="424">
                  <c:v>41201</c:v>
                </c:pt>
                <c:pt idx="425">
                  <c:v>41204</c:v>
                </c:pt>
                <c:pt idx="426">
                  <c:v>41205</c:v>
                </c:pt>
                <c:pt idx="427">
                  <c:v>41206</c:v>
                </c:pt>
                <c:pt idx="428">
                  <c:v>41207</c:v>
                </c:pt>
                <c:pt idx="429">
                  <c:v>41208</c:v>
                </c:pt>
                <c:pt idx="430">
                  <c:v>41212</c:v>
                </c:pt>
                <c:pt idx="431">
                  <c:v>41213</c:v>
                </c:pt>
                <c:pt idx="432">
                  <c:v>41215</c:v>
                </c:pt>
                <c:pt idx="433">
                  <c:v>41218</c:v>
                </c:pt>
                <c:pt idx="434">
                  <c:v>41219</c:v>
                </c:pt>
                <c:pt idx="435">
                  <c:v>41220</c:v>
                </c:pt>
                <c:pt idx="436">
                  <c:v>41221</c:v>
                </c:pt>
                <c:pt idx="437">
                  <c:v>41222</c:v>
                </c:pt>
                <c:pt idx="438">
                  <c:v>41225</c:v>
                </c:pt>
                <c:pt idx="439">
                  <c:v>41226</c:v>
                </c:pt>
                <c:pt idx="440">
                  <c:v>41228</c:v>
                </c:pt>
                <c:pt idx="441">
                  <c:v>41233</c:v>
                </c:pt>
                <c:pt idx="442">
                  <c:v>41234</c:v>
                </c:pt>
                <c:pt idx="443">
                  <c:v>41239</c:v>
                </c:pt>
                <c:pt idx="444">
                  <c:v>41240</c:v>
                </c:pt>
                <c:pt idx="445">
                  <c:v>41241</c:v>
                </c:pt>
                <c:pt idx="446">
                  <c:v>41242</c:v>
                </c:pt>
                <c:pt idx="447">
                  <c:v>41243</c:v>
                </c:pt>
                <c:pt idx="448">
                  <c:v>41247</c:v>
                </c:pt>
                <c:pt idx="449">
                  <c:v>41248</c:v>
                </c:pt>
                <c:pt idx="450">
                  <c:v>41249</c:v>
                </c:pt>
                <c:pt idx="451">
                  <c:v>41250</c:v>
                </c:pt>
                <c:pt idx="452">
                  <c:v>41253</c:v>
                </c:pt>
                <c:pt idx="453">
                  <c:v>41254</c:v>
                </c:pt>
                <c:pt idx="454">
                  <c:v>41255</c:v>
                </c:pt>
                <c:pt idx="455">
                  <c:v>41256</c:v>
                </c:pt>
                <c:pt idx="456">
                  <c:v>41257</c:v>
                </c:pt>
                <c:pt idx="457">
                  <c:v>41260</c:v>
                </c:pt>
                <c:pt idx="458">
                  <c:v>41261</c:v>
                </c:pt>
                <c:pt idx="459">
                  <c:v>41262</c:v>
                </c:pt>
                <c:pt idx="460">
                  <c:v>41267</c:v>
                </c:pt>
                <c:pt idx="461">
                  <c:v>41269</c:v>
                </c:pt>
                <c:pt idx="462">
                  <c:v>41270</c:v>
                </c:pt>
                <c:pt idx="463">
                  <c:v>41274</c:v>
                </c:pt>
                <c:pt idx="464">
                  <c:v>41276</c:v>
                </c:pt>
                <c:pt idx="465">
                  <c:v>41277</c:v>
                </c:pt>
                <c:pt idx="466">
                  <c:v>41281</c:v>
                </c:pt>
                <c:pt idx="467">
                  <c:v>41282</c:v>
                </c:pt>
                <c:pt idx="468">
                  <c:v>41283</c:v>
                </c:pt>
                <c:pt idx="469">
                  <c:v>41284</c:v>
                </c:pt>
                <c:pt idx="470">
                  <c:v>41285</c:v>
                </c:pt>
                <c:pt idx="471">
                  <c:v>41288</c:v>
                </c:pt>
                <c:pt idx="472">
                  <c:v>41289</c:v>
                </c:pt>
                <c:pt idx="473">
                  <c:v>41290</c:v>
                </c:pt>
                <c:pt idx="474">
                  <c:v>41291</c:v>
                </c:pt>
                <c:pt idx="475">
                  <c:v>41292</c:v>
                </c:pt>
                <c:pt idx="476">
                  <c:v>41296</c:v>
                </c:pt>
                <c:pt idx="477">
                  <c:v>41297</c:v>
                </c:pt>
                <c:pt idx="478">
                  <c:v>41299</c:v>
                </c:pt>
                <c:pt idx="479">
                  <c:v>41302</c:v>
                </c:pt>
                <c:pt idx="480">
                  <c:v>41303</c:v>
                </c:pt>
                <c:pt idx="481">
                  <c:v>41304</c:v>
                </c:pt>
                <c:pt idx="482">
                  <c:v>41305</c:v>
                </c:pt>
                <c:pt idx="483">
                  <c:v>41306</c:v>
                </c:pt>
                <c:pt idx="484">
                  <c:v>41309</c:v>
                </c:pt>
                <c:pt idx="485">
                  <c:v>41311</c:v>
                </c:pt>
                <c:pt idx="486">
                  <c:v>41312</c:v>
                </c:pt>
                <c:pt idx="487">
                  <c:v>41318</c:v>
                </c:pt>
                <c:pt idx="488">
                  <c:v>41319</c:v>
                </c:pt>
                <c:pt idx="489">
                  <c:v>41320</c:v>
                </c:pt>
                <c:pt idx="490">
                  <c:v>41323</c:v>
                </c:pt>
                <c:pt idx="491">
                  <c:v>41324</c:v>
                </c:pt>
                <c:pt idx="492">
                  <c:v>41327</c:v>
                </c:pt>
                <c:pt idx="493">
                  <c:v>41330</c:v>
                </c:pt>
                <c:pt idx="494">
                  <c:v>41331</c:v>
                </c:pt>
                <c:pt idx="495">
                  <c:v>41332</c:v>
                </c:pt>
                <c:pt idx="496">
                  <c:v>41334</c:v>
                </c:pt>
                <c:pt idx="497">
                  <c:v>41337</c:v>
                </c:pt>
                <c:pt idx="498">
                  <c:v>41339</c:v>
                </c:pt>
                <c:pt idx="499">
                  <c:v>41340</c:v>
                </c:pt>
                <c:pt idx="500">
                  <c:v>41341</c:v>
                </c:pt>
                <c:pt idx="501">
                  <c:v>41344</c:v>
                </c:pt>
                <c:pt idx="502">
                  <c:v>41345</c:v>
                </c:pt>
                <c:pt idx="503">
                  <c:v>41346</c:v>
                </c:pt>
                <c:pt idx="504">
                  <c:v>41347</c:v>
                </c:pt>
                <c:pt idx="505">
                  <c:v>41348</c:v>
                </c:pt>
                <c:pt idx="506">
                  <c:v>41351</c:v>
                </c:pt>
                <c:pt idx="507">
                  <c:v>41354</c:v>
                </c:pt>
                <c:pt idx="508">
                  <c:v>41355</c:v>
                </c:pt>
                <c:pt idx="509">
                  <c:v>41358</c:v>
                </c:pt>
                <c:pt idx="510">
                  <c:v>41359</c:v>
                </c:pt>
                <c:pt idx="511">
                  <c:v>41360</c:v>
                </c:pt>
                <c:pt idx="512">
                  <c:v>41361</c:v>
                </c:pt>
                <c:pt idx="513">
                  <c:v>41366</c:v>
                </c:pt>
                <c:pt idx="514">
                  <c:v>41367</c:v>
                </c:pt>
                <c:pt idx="515">
                  <c:v>41368</c:v>
                </c:pt>
                <c:pt idx="516">
                  <c:v>41372</c:v>
                </c:pt>
                <c:pt idx="517">
                  <c:v>41373</c:v>
                </c:pt>
                <c:pt idx="518">
                  <c:v>41375</c:v>
                </c:pt>
                <c:pt idx="519">
                  <c:v>41376</c:v>
                </c:pt>
                <c:pt idx="520">
                  <c:v>41379</c:v>
                </c:pt>
                <c:pt idx="521">
                  <c:v>41380</c:v>
                </c:pt>
                <c:pt idx="522">
                  <c:v>41382</c:v>
                </c:pt>
                <c:pt idx="523">
                  <c:v>41383</c:v>
                </c:pt>
                <c:pt idx="524">
                  <c:v>41386</c:v>
                </c:pt>
                <c:pt idx="525">
                  <c:v>41387</c:v>
                </c:pt>
                <c:pt idx="526">
                  <c:v>41388</c:v>
                </c:pt>
                <c:pt idx="527">
                  <c:v>41389</c:v>
                </c:pt>
                <c:pt idx="528">
                  <c:v>41390</c:v>
                </c:pt>
                <c:pt idx="529">
                  <c:v>41393</c:v>
                </c:pt>
                <c:pt idx="530">
                  <c:v>41397</c:v>
                </c:pt>
                <c:pt idx="531">
                  <c:v>41400</c:v>
                </c:pt>
                <c:pt idx="532">
                  <c:v>41402</c:v>
                </c:pt>
                <c:pt idx="533">
                  <c:v>41403</c:v>
                </c:pt>
                <c:pt idx="534">
                  <c:v>41404</c:v>
                </c:pt>
                <c:pt idx="535">
                  <c:v>41407</c:v>
                </c:pt>
                <c:pt idx="536">
                  <c:v>41411</c:v>
                </c:pt>
                <c:pt idx="537">
                  <c:v>41414</c:v>
                </c:pt>
                <c:pt idx="538">
                  <c:v>41416</c:v>
                </c:pt>
                <c:pt idx="539">
                  <c:v>41418</c:v>
                </c:pt>
                <c:pt idx="540">
                  <c:v>41422</c:v>
                </c:pt>
                <c:pt idx="541">
                  <c:v>41424</c:v>
                </c:pt>
                <c:pt idx="542">
                  <c:v>41425</c:v>
                </c:pt>
                <c:pt idx="543">
                  <c:v>41429</c:v>
                </c:pt>
                <c:pt idx="544">
                  <c:v>41431</c:v>
                </c:pt>
                <c:pt idx="545">
                  <c:v>41432</c:v>
                </c:pt>
                <c:pt idx="546">
                  <c:v>41435</c:v>
                </c:pt>
                <c:pt idx="547">
                  <c:v>41438</c:v>
                </c:pt>
                <c:pt idx="548">
                  <c:v>41439</c:v>
                </c:pt>
                <c:pt idx="549">
                  <c:v>41442</c:v>
                </c:pt>
                <c:pt idx="550">
                  <c:v>41445</c:v>
                </c:pt>
                <c:pt idx="551">
                  <c:v>41446</c:v>
                </c:pt>
                <c:pt idx="552">
                  <c:v>41449</c:v>
                </c:pt>
                <c:pt idx="553">
                  <c:v>41450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41460</c:v>
                </c:pt>
                <c:pt idx="560">
                  <c:v>41466</c:v>
                </c:pt>
                <c:pt idx="561">
                  <c:v>41467</c:v>
                </c:pt>
                <c:pt idx="562">
                  <c:v>41470</c:v>
                </c:pt>
                <c:pt idx="563">
                  <c:v>41471</c:v>
                </c:pt>
                <c:pt idx="564">
                  <c:v>41472</c:v>
                </c:pt>
                <c:pt idx="565">
                  <c:v>41474</c:v>
                </c:pt>
                <c:pt idx="566">
                  <c:v>41480</c:v>
                </c:pt>
                <c:pt idx="567">
                  <c:v>41481</c:v>
                </c:pt>
                <c:pt idx="568">
                  <c:v>41484</c:v>
                </c:pt>
                <c:pt idx="569">
                  <c:v>41485</c:v>
                </c:pt>
                <c:pt idx="570">
                  <c:v>41486</c:v>
                </c:pt>
                <c:pt idx="571">
                  <c:v>41487</c:v>
                </c:pt>
                <c:pt idx="572">
                  <c:v>41498</c:v>
                </c:pt>
                <c:pt idx="573">
                  <c:v>41501</c:v>
                </c:pt>
                <c:pt idx="574">
                  <c:v>41502</c:v>
                </c:pt>
                <c:pt idx="575">
                  <c:v>41505</c:v>
                </c:pt>
                <c:pt idx="576">
                  <c:v>41507</c:v>
                </c:pt>
                <c:pt idx="577">
                  <c:v>41516</c:v>
                </c:pt>
                <c:pt idx="578">
                  <c:v>41520</c:v>
                </c:pt>
                <c:pt idx="579">
                  <c:v>41522</c:v>
                </c:pt>
                <c:pt idx="580">
                  <c:v>41523</c:v>
                </c:pt>
                <c:pt idx="581">
                  <c:v>41526</c:v>
                </c:pt>
                <c:pt idx="582">
                  <c:v>41527</c:v>
                </c:pt>
                <c:pt idx="583">
                  <c:v>41529</c:v>
                </c:pt>
                <c:pt idx="584">
                  <c:v>41534</c:v>
                </c:pt>
                <c:pt idx="585">
                  <c:v>41535</c:v>
                </c:pt>
                <c:pt idx="586">
                  <c:v>41554</c:v>
                </c:pt>
                <c:pt idx="587">
                  <c:v>41557</c:v>
                </c:pt>
                <c:pt idx="588">
                  <c:v>41558</c:v>
                </c:pt>
                <c:pt idx="589">
                  <c:v>41562</c:v>
                </c:pt>
                <c:pt idx="590">
                  <c:v>41563</c:v>
                </c:pt>
                <c:pt idx="591">
                  <c:v>41564</c:v>
                </c:pt>
                <c:pt idx="592">
                  <c:v>41565</c:v>
                </c:pt>
                <c:pt idx="593">
                  <c:v>41568</c:v>
                </c:pt>
                <c:pt idx="594">
                  <c:v>41569</c:v>
                </c:pt>
                <c:pt idx="595">
                  <c:v>41570</c:v>
                </c:pt>
                <c:pt idx="596">
                  <c:v>41571</c:v>
                </c:pt>
                <c:pt idx="597">
                  <c:v>41572</c:v>
                </c:pt>
                <c:pt idx="598">
                  <c:v>41575</c:v>
                </c:pt>
                <c:pt idx="599">
                  <c:v>41576</c:v>
                </c:pt>
                <c:pt idx="600">
                  <c:v>41577</c:v>
                </c:pt>
                <c:pt idx="601">
                  <c:v>41578</c:v>
                </c:pt>
                <c:pt idx="602">
                  <c:v>41579</c:v>
                </c:pt>
                <c:pt idx="603">
                  <c:v>41582</c:v>
                </c:pt>
                <c:pt idx="604">
                  <c:v>41583</c:v>
                </c:pt>
                <c:pt idx="605">
                  <c:v>41584</c:v>
                </c:pt>
                <c:pt idx="606">
                  <c:v>41585</c:v>
                </c:pt>
                <c:pt idx="607">
                  <c:v>41586</c:v>
                </c:pt>
                <c:pt idx="608">
                  <c:v>41589</c:v>
                </c:pt>
                <c:pt idx="609">
                  <c:v>41590</c:v>
                </c:pt>
                <c:pt idx="610">
                  <c:v>41591</c:v>
                </c:pt>
                <c:pt idx="611">
                  <c:v>41593</c:v>
                </c:pt>
                <c:pt idx="612">
                  <c:v>41596</c:v>
                </c:pt>
                <c:pt idx="613">
                  <c:v>41598</c:v>
                </c:pt>
                <c:pt idx="614">
                  <c:v>41599</c:v>
                </c:pt>
                <c:pt idx="615">
                  <c:v>41600</c:v>
                </c:pt>
                <c:pt idx="616">
                  <c:v>41603</c:v>
                </c:pt>
                <c:pt idx="617">
                  <c:v>41604</c:v>
                </c:pt>
                <c:pt idx="618">
                  <c:v>41605</c:v>
                </c:pt>
                <c:pt idx="619">
                  <c:v>41606</c:v>
                </c:pt>
                <c:pt idx="620">
                  <c:v>41607</c:v>
                </c:pt>
                <c:pt idx="621">
                  <c:v>41610</c:v>
                </c:pt>
                <c:pt idx="622">
                  <c:v>41611</c:v>
                </c:pt>
                <c:pt idx="623">
                  <c:v>41612</c:v>
                </c:pt>
                <c:pt idx="624">
                  <c:v>41613</c:v>
                </c:pt>
                <c:pt idx="625">
                  <c:v>41614</c:v>
                </c:pt>
                <c:pt idx="626">
                  <c:v>41617</c:v>
                </c:pt>
                <c:pt idx="627">
                  <c:v>41618</c:v>
                </c:pt>
                <c:pt idx="628">
                  <c:v>41619</c:v>
                </c:pt>
                <c:pt idx="629">
                  <c:v>41620</c:v>
                </c:pt>
                <c:pt idx="630">
                  <c:v>41621</c:v>
                </c:pt>
                <c:pt idx="631">
                  <c:v>41624</c:v>
                </c:pt>
                <c:pt idx="632">
                  <c:v>41625</c:v>
                </c:pt>
                <c:pt idx="633">
                  <c:v>41626</c:v>
                </c:pt>
                <c:pt idx="634">
                  <c:v>41627</c:v>
                </c:pt>
                <c:pt idx="635">
                  <c:v>41635</c:v>
                </c:pt>
                <c:pt idx="636">
                  <c:v>41639</c:v>
                </c:pt>
                <c:pt idx="637">
                  <c:v>41641</c:v>
                </c:pt>
                <c:pt idx="638">
                  <c:v>41642</c:v>
                </c:pt>
                <c:pt idx="639">
                  <c:v>41645</c:v>
                </c:pt>
                <c:pt idx="640">
                  <c:v>41646</c:v>
                </c:pt>
                <c:pt idx="641">
                  <c:v>41647</c:v>
                </c:pt>
                <c:pt idx="642">
                  <c:v>41648</c:v>
                </c:pt>
                <c:pt idx="643">
                  <c:v>41649</c:v>
                </c:pt>
                <c:pt idx="644">
                  <c:v>41652</c:v>
                </c:pt>
                <c:pt idx="645">
                  <c:v>41653</c:v>
                </c:pt>
                <c:pt idx="646">
                  <c:v>41654</c:v>
                </c:pt>
                <c:pt idx="647">
                  <c:v>41655</c:v>
                </c:pt>
                <c:pt idx="648">
                  <c:v>41656</c:v>
                </c:pt>
                <c:pt idx="649">
                  <c:v>41659</c:v>
                </c:pt>
                <c:pt idx="650">
                  <c:v>41660</c:v>
                </c:pt>
                <c:pt idx="651">
                  <c:v>41661</c:v>
                </c:pt>
                <c:pt idx="652">
                  <c:v>41662</c:v>
                </c:pt>
                <c:pt idx="653">
                  <c:v>41663</c:v>
                </c:pt>
                <c:pt idx="654">
                  <c:v>41666</c:v>
                </c:pt>
                <c:pt idx="655">
                  <c:v>41667</c:v>
                </c:pt>
                <c:pt idx="656">
                  <c:v>41668</c:v>
                </c:pt>
                <c:pt idx="657">
                  <c:v>41669</c:v>
                </c:pt>
                <c:pt idx="658">
                  <c:v>41673</c:v>
                </c:pt>
                <c:pt idx="659">
                  <c:v>41674</c:v>
                </c:pt>
                <c:pt idx="660">
                  <c:v>41675</c:v>
                </c:pt>
                <c:pt idx="661">
                  <c:v>41676</c:v>
                </c:pt>
                <c:pt idx="662">
                  <c:v>41677</c:v>
                </c:pt>
                <c:pt idx="663">
                  <c:v>41680</c:v>
                </c:pt>
                <c:pt idx="664">
                  <c:v>41681</c:v>
                </c:pt>
                <c:pt idx="665">
                  <c:v>41682</c:v>
                </c:pt>
                <c:pt idx="666">
                  <c:v>41683</c:v>
                </c:pt>
                <c:pt idx="667">
                  <c:v>41684</c:v>
                </c:pt>
                <c:pt idx="668">
                  <c:v>41687</c:v>
                </c:pt>
                <c:pt idx="669">
                  <c:v>41688</c:v>
                </c:pt>
                <c:pt idx="670">
                  <c:v>41689</c:v>
                </c:pt>
                <c:pt idx="671">
                  <c:v>41690</c:v>
                </c:pt>
                <c:pt idx="672">
                  <c:v>41691</c:v>
                </c:pt>
                <c:pt idx="673">
                  <c:v>41694</c:v>
                </c:pt>
                <c:pt idx="674">
                  <c:v>41695</c:v>
                </c:pt>
                <c:pt idx="675">
                  <c:v>41696</c:v>
                </c:pt>
                <c:pt idx="676">
                  <c:v>41697</c:v>
                </c:pt>
                <c:pt idx="677">
                  <c:v>41702</c:v>
                </c:pt>
                <c:pt idx="678">
                  <c:v>41703</c:v>
                </c:pt>
                <c:pt idx="679">
                  <c:v>41704</c:v>
                </c:pt>
                <c:pt idx="680">
                  <c:v>41705</c:v>
                </c:pt>
                <c:pt idx="681">
                  <c:v>41708</c:v>
                </c:pt>
                <c:pt idx="682">
                  <c:v>41709</c:v>
                </c:pt>
                <c:pt idx="683">
                  <c:v>41710</c:v>
                </c:pt>
                <c:pt idx="684">
                  <c:v>41711</c:v>
                </c:pt>
                <c:pt idx="685">
                  <c:v>41715</c:v>
                </c:pt>
                <c:pt idx="686">
                  <c:v>41716</c:v>
                </c:pt>
                <c:pt idx="687">
                  <c:v>41717</c:v>
                </c:pt>
                <c:pt idx="688">
                  <c:v>41718</c:v>
                </c:pt>
                <c:pt idx="689">
                  <c:v>41719</c:v>
                </c:pt>
                <c:pt idx="690">
                  <c:v>41722</c:v>
                </c:pt>
                <c:pt idx="691">
                  <c:v>41723</c:v>
                </c:pt>
                <c:pt idx="692">
                  <c:v>41724</c:v>
                </c:pt>
                <c:pt idx="693">
                  <c:v>41725</c:v>
                </c:pt>
                <c:pt idx="694">
                  <c:v>41726</c:v>
                </c:pt>
                <c:pt idx="695">
                  <c:v>41729</c:v>
                </c:pt>
                <c:pt idx="696">
                  <c:v>41730</c:v>
                </c:pt>
                <c:pt idx="697">
                  <c:v>41731</c:v>
                </c:pt>
                <c:pt idx="698">
                  <c:v>41732</c:v>
                </c:pt>
                <c:pt idx="699">
                  <c:v>41733</c:v>
                </c:pt>
                <c:pt idx="700">
                  <c:v>41736</c:v>
                </c:pt>
                <c:pt idx="701">
                  <c:v>41737</c:v>
                </c:pt>
                <c:pt idx="702">
                  <c:v>41738</c:v>
                </c:pt>
                <c:pt idx="703">
                  <c:v>41739</c:v>
                </c:pt>
                <c:pt idx="704">
                  <c:v>41740</c:v>
                </c:pt>
                <c:pt idx="705">
                  <c:v>41743</c:v>
                </c:pt>
                <c:pt idx="706">
                  <c:v>41744</c:v>
                </c:pt>
                <c:pt idx="707">
                  <c:v>41745</c:v>
                </c:pt>
                <c:pt idx="708">
                  <c:v>41746</c:v>
                </c:pt>
                <c:pt idx="709">
                  <c:v>41750</c:v>
                </c:pt>
                <c:pt idx="710">
                  <c:v>41751</c:v>
                </c:pt>
                <c:pt idx="711">
                  <c:v>41752</c:v>
                </c:pt>
                <c:pt idx="712">
                  <c:v>41753</c:v>
                </c:pt>
                <c:pt idx="713">
                  <c:v>41754</c:v>
                </c:pt>
                <c:pt idx="714">
                  <c:v>41757</c:v>
                </c:pt>
                <c:pt idx="715">
                  <c:v>41758</c:v>
                </c:pt>
                <c:pt idx="716">
                  <c:v>41761</c:v>
                </c:pt>
                <c:pt idx="717">
                  <c:v>41764</c:v>
                </c:pt>
                <c:pt idx="718">
                  <c:v>41765</c:v>
                </c:pt>
                <c:pt idx="719">
                  <c:v>41766</c:v>
                </c:pt>
                <c:pt idx="720">
                  <c:v>41767</c:v>
                </c:pt>
                <c:pt idx="721">
                  <c:v>41768</c:v>
                </c:pt>
                <c:pt idx="722">
                  <c:v>41771</c:v>
                </c:pt>
                <c:pt idx="723">
                  <c:v>41772</c:v>
                </c:pt>
                <c:pt idx="724">
                  <c:v>41773</c:v>
                </c:pt>
                <c:pt idx="725">
                  <c:v>41774</c:v>
                </c:pt>
                <c:pt idx="726">
                  <c:v>41775</c:v>
                </c:pt>
                <c:pt idx="727">
                  <c:v>41778</c:v>
                </c:pt>
                <c:pt idx="728">
                  <c:v>41779</c:v>
                </c:pt>
                <c:pt idx="729">
                  <c:v>41780</c:v>
                </c:pt>
                <c:pt idx="730">
                  <c:v>41781</c:v>
                </c:pt>
                <c:pt idx="731">
                  <c:v>41782</c:v>
                </c:pt>
                <c:pt idx="732">
                  <c:v>41785</c:v>
                </c:pt>
                <c:pt idx="733">
                  <c:v>41786</c:v>
                </c:pt>
                <c:pt idx="734">
                  <c:v>41787</c:v>
                </c:pt>
                <c:pt idx="735">
                  <c:v>41788</c:v>
                </c:pt>
                <c:pt idx="736">
                  <c:v>41789</c:v>
                </c:pt>
                <c:pt idx="737">
                  <c:v>41792</c:v>
                </c:pt>
                <c:pt idx="738">
                  <c:v>41793</c:v>
                </c:pt>
                <c:pt idx="739">
                  <c:v>41794</c:v>
                </c:pt>
                <c:pt idx="740">
                  <c:v>41795</c:v>
                </c:pt>
                <c:pt idx="741">
                  <c:v>41796</c:v>
                </c:pt>
                <c:pt idx="742">
                  <c:v>41799</c:v>
                </c:pt>
                <c:pt idx="743">
                  <c:v>41800</c:v>
                </c:pt>
                <c:pt idx="744">
                  <c:v>41801</c:v>
                </c:pt>
                <c:pt idx="745">
                  <c:v>41802</c:v>
                </c:pt>
                <c:pt idx="746">
                  <c:v>41803</c:v>
                </c:pt>
                <c:pt idx="747">
                  <c:v>41806</c:v>
                </c:pt>
                <c:pt idx="748">
                  <c:v>41807</c:v>
                </c:pt>
                <c:pt idx="749">
                  <c:v>41808</c:v>
                </c:pt>
                <c:pt idx="750">
                  <c:v>41809</c:v>
                </c:pt>
                <c:pt idx="751">
                  <c:v>41810</c:v>
                </c:pt>
                <c:pt idx="752">
                  <c:v>41813</c:v>
                </c:pt>
                <c:pt idx="753">
                  <c:v>41814</c:v>
                </c:pt>
                <c:pt idx="754">
                  <c:v>41815</c:v>
                </c:pt>
                <c:pt idx="755">
                  <c:v>41816</c:v>
                </c:pt>
                <c:pt idx="756">
                  <c:v>41817</c:v>
                </c:pt>
                <c:pt idx="757">
                  <c:v>41820</c:v>
                </c:pt>
                <c:pt idx="758">
                  <c:v>41821</c:v>
                </c:pt>
                <c:pt idx="759">
                  <c:v>41822</c:v>
                </c:pt>
                <c:pt idx="760">
                  <c:v>41823</c:v>
                </c:pt>
                <c:pt idx="761">
                  <c:v>41824</c:v>
                </c:pt>
                <c:pt idx="762">
                  <c:v>41827</c:v>
                </c:pt>
                <c:pt idx="763">
                  <c:v>41828</c:v>
                </c:pt>
                <c:pt idx="764">
                  <c:v>41829</c:v>
                </c:pt>
                <c:pt idx="765">
                  <c:v>41830</c:v>
                </c:pt>
                <c:pt idx="766">
                  <c:v>41831</c:v>
                </c:pt>
                <c:pt idx="767">
                  <c:v>41834</c:v>
                </c:pt>
                <c:pt idx="768">
                  <c:v>41835</c:v>
                </c:pt>
                <c:pt idx="769">
                  <c:v>41836</c:v>
                </c:pt>
                <c:pt idx="770">
                  <c:v>41837</c:v>
                </c:pt>
                <c:pt idx="771">
                  <c:v>41838</c:v>
                </c:pt>
                <c:pt idx="772">
                  <c:v>41841</c:v>
                </c:pt>
                <c:pt idx="773">
                  <c:v>41842</c:v>
                </c:pt>
                <c:pt idx="774">
                  <c:v>41843</c:v>
                </c:pt>
                <c:pt idx="775">
                  <c:v>41844</c:v>
                </c:pt>
                <c:pt idx="776">
                  <c:v>41845</c:v>
                </c:pt>
                <c:pt idx="777">
                  <c:v>41848</c:v>
                </c:pt>
                <c:pt idx="778">
                  <c:v>41849</c:v>
                </c:pt>
                <c:pt idx="779">
                  <c:v>41850</c:v>
                </c:pt>
                <c:pt idx="780">
                  <c:v>41851</c:v>
                </c:pt>
                <c:pt idx="781">
                  <c:v>41852</c:v>
                </c:pt>
                <c:pt idx="782">
                  <c:v>41855</c:v>
                </c:pt>
                <c:pt idx="783">
                  <c:v>41856</c:v>
                </c:pt>
                <c:pt idx="784">
                  <c:v>41857</c:v>
                </c:pt>
                <c:pt idx="785">
                  <c:v>41858</c:v>
                </c:pt>
                <c:pt idx="786">
                  <c:v>41859</c:v>
                </c:pt>
                <c:pt idx="787">
                  <c:v>41862</c:v>
                </c:pt>
                <c:pt idx="788">
                  <c:v>41863</c:v>
                </c:pt>
                <c:pt idx="789">
                  <c:v>41864</c:v>
                </c:pt>
                <c:pt idx="790">
                  <c:v>41865</c:v>
                </c:pt>
                <c:pt idx="791">
                  <c:v>41866</c:v>
                </c:pt>
                <c:pt idx="792">
                  <c:v>41869</c:v>
                </c:pt>
                <c:pt idx="793">
                  <c:v>41870</c:v>
                </c:pt>
                <c:pt idx="794">
                  <c:v>41871</c:v>
                </c:pt>
                <c:pt idx="795">
                  <c:v>41872</c:v>
                </c:pt>
                <c:pt idx="796">
                  <c:v>41873</c:v>
                </c:pt>
                <c:pt idx="797">
                  <c:v>41876</c:v>
                </c:pt>
                <c:pt idx="798">
                  <c:v>41877</c:v>
                </c:pt>
                <c:pt idx="799">
                  <c:v>41878</c:v>
                </c:pt>
                <c:pt idx="800">
                  <c:v>41879</c:v>
                </c:pt>
                <c:pt idx="801">
                  <c:v>41880</c:v>
                </c:pt>
                <c:pt idx="802">
                  <c:v>41883</c:v>
                </c:pt>
                <c:pt idx="803">
                  <c:v>41884</c:v>
                </c:pt>
                <c:pt idx="804">
                  <c:v>41885</c:v>
                </c:pt>
                <c:pt idx="805">
                  <c:v>41886</c:v>
                </c:pt>
                <c:pt idx="806">
                  <c:v>41887</c:v>
                </c:pt>
                <c:pt idx="807">
                  <c:v>41890</c:v>
                </c:pt>
                <c:pt idx="808">
                  <c:v>41891</c:v>
                </c:pt>
                <c:pt idx="809">
                  <c:v>41892</c:v>
                </c:pt>
                <c:pt idx="810">
                  <c:v>41893</c:v>
                </c:pt>
                <c:pt idx="811">
                  <c:v>41894</c:v>
                </c:pt>
                <c:pt idx="812">
                  <c:v>41897</c:v>
                </c:pt>
                <c:pt idx="813">
                  <c:v>41898</c:v>
                </c:pt>
                <c:pt idx="814">
                  <c:v>41899</c:v>
                </c:pt>
                <c:pt idx="815">
                  <c:v>41900</c:v>
                </c:pt>
                <c:pt idx="816">
                  <c:v>41901</c:v>
                </c:pt>
                <c:pt idx="817">
                  <c:v>41904</c:v>
                </c:pt>
                <c:pt idx="818">
                  <c:v>41905</c:v>
                </c:pt>
                <c:pt idx="819">
                  <c:v>41906</c:v>
                </c:pt>
                <c:pt idx="820">
                  <c:v>41907</c:v>
                </c:pt>
                <c:pt idx="821">
                  <c:v>41908</c:v>
                </c:pt>
                <c:pt idx="822">
                  <c:v>41911</c:v>
                </c:pt>
                <c:pt idx="823">
                  <c:v>41912</c:v>
                </c:pt>
                <c:pt idx="824">
                  <c:v>41913</c:v>
                </c:pt>
                <c:pt idx="825">
                  <c:v>41914</c:v>
                </c:pt>
                <c:pt idx="826">
                  <c:v>41915</c:v>
                </c:pt>
                <c:pt idx="827">
                  <c:v>41918</c:v>
                </c:pt>
                <c:pt idx="828">
                  <c:v>41919</c:v>
                </c:pt>
                <c:pt idx="829">
                  <c:v>41920</c:v>
                </c:pt>
                <c:pt idx="830">
                  <c:v>41921</c:v>
                </c:pt>
                <c:pt idx="831">
                  <c:v>41922</c:v>
                </c:pt>
                <c:pt idx="832">
                  <c:v>41925</c:v>
                </c:pt>
                <c:pt idx="833">
                  <c:v>41926</c:v>
                </c:pt>
                <c:pt idx="834">
                  <c:v>41927</c:v>
                </c:pt>
                <c:pt idx="835">
                  <c:v>41928</c:v>
                </c:pt>
                <c:pt idx="836">
                  <c:v>41929</c:v>
                </c:pt>
                <c:pt idx="837">
                  <c:v>41932</c:v>
                </c:pt>
                <c:pt idx="838">
                  <c:v>41933</c:v>
                </c:pt>
                <c:pt idx="839">
                  <c:v>41934</c:v>
                </c:pt>
                <c:pt idx="840">
                  <c:v>41935</c:v>
                </c:pt>
                <c:pt idx="841">
                  <c:v>41936</c:v>
                </c:pt>
                <c:pt idx="842">
                  <c:v>41939</c:v>
                </c:pt>
                <c:pt idx="843">
                  <c:v>41940</c:v>
                </c:pt>
                <c:pt idx="844">
                  <c:v>41941</c:v>
                </c:pt>
                <c:pt idx="845">
                  <c:v>41942</c:v>
                </c:pt>
                <c:pt idx="846">
                  <c:v>41943</c:v>
                </c:pt>
                <c:pt idx="847">
                  <c:v>41946</c:v>
                </c:pt>
                <c:pt idx="848">
                  <c:v>41947</c:v>
                </c:pt>
                <c:pt idx="849">
                  <c:v>41948</c:v>
                </c:pt>
                <c:pt idx="850">
                  <c:v>41949</c:v>
                </c:pt>
                <c:pt idx="851">
                  <c:v>41950</c:v>
                </c:pt>
                <c:pt idx="852">
                  <c:v>41953</c:v>
                </c:pt>
                <c:pt idx="853">
                  <c:v>41954</c:v>
                </c:pt>
                <c:pt idx="854">
                  <c:v>41955</c:v>
                </c:pt>
                <c:pt idx="855">
                  <c:v>41956</c:v>
                </c:pt>
                <c:pt idx="856">
                  <c:v>41957</c:v>
                </c:pt>
                <c:pt idx="857">
                  <c:v>41960</c:v>
                </c:pt>
                <c:pt idx="858">
                  <c:v>41961</c:v>
                </c:pt>
                <c:pt idx="859">
                  <c:v>41962</c:v>
                </c:pt>
                <c:pt idx="860">
                  <c:v>41963</c:v>
                </c:pt>
                <c:pt idx="861">
                  <c:v>41964</c:v>
                </c:pt>
                <c:pt idx="862">
                  <c:v>41967</c:v>
                </c:pt>
                <c:pt idx="863">
                  <c:v>41968</c:v>
                </c:pt>
                <c:pt idx="864">
                  <c:v>41969</c:v>
                </c:pt>
                <c:pt idx="865">
                  <c:v>41970</c:v>
                </c:pt>
                <c:pt idx="866">
                  <c:v>41971</c:v>
                </c:pt>
                <c:pt idx="867">
                  <c:v>41974</c:v>
                </c:pt>
                <c:pt idx="868">
                  <c:v>41975</c:v>
                </c:pt>
                <c:pt idx="869">
                  <c:v>41976</c:v>
                </c:pt>
                <c:pt idx="870">
                  <c:v>41977</c:v>
                </c:pt>
                <c:pt idx="871">
                  <c:v>41978</c:v>
                </c:pt>
                <c:pt idx="872">
                  <c:v>41981</c:v>
                </c:pt>
                <c:pt idx="873">
                  <c:v>41982</c:v>
                </c:pt>
                <c:pt idx="874">
                  <c:v>41983</c:v>
                </c:pt>
                <c:pt idx="875">
                  <c:v>41984</c:v>
                </c:pt>
                <c:pt idx="876">
                  <c:v>41985</c:v>
                </c:pt>
                <c:pt idx="877">
                  <c:v>41988</c:v>
                </c:pt>
                <c:pt idx="878">
                  <c:v>41989</c:v>
                </c:pt>
                <c:pt idx="879">
                  <c:v>41990</c:v>
                </c:pt>
                <c:pt idx="880">
                  <c:v>41991</c:v>
                </c:pt>
                <c:pt idx="881">
                  <c:v>41992</c:v>
                </c:pt>
                <c:pt idx="882">
                  <c:v>41995</c:v>
                </c:pt>
                <c:pt idx="883">
                  <c:v>41996</c:v>
                </c:pt>
                <c:pt idx="884">
                  <c:v>41997</c:v>
                </c:pt>
                <c:pt idx="885">
                  <c:v>42002</c:v>
                </c:pt>
                <c:pt idx="886">
                  <c:v>42003</c:v>
                </c:pt>
                <c:pt idx="887">
                  <c:v>42004</c:v>
                </c:pt>
                <c:pt idx="888">
                  <c:v>42006</c:v>
                </c:pt>
                <c:pt idx="889">
                  <c:v>42009</c:v>
                </c:pt>
                <c:pt idx="890">
                  <c:v>42010</c:v>
                </c:pt>
                <c:pt idx="891">
                  <c:v>42011</c:v>
                </c:pt>
                <c:pt idx="892">
                  <c:v>42012</c:v>
                </c:pt>
                <c:pt idx="893">
                  <c:v>42013</c:v>
                </c:pt>
                <c:pt idx="894">
                  <c:v>42016</c:v>
                </c:pt>
                <c:pt idx="895">
                  <c:v>42017</c:v>
                </c:pt>
                <c:pt idx="896">
                  <c:v>42018</c:v>
                </c:pt>
                <c:pt idx="897">
                  <c:v>42019</c:v>
                </c:pt>
                <c:pt idx="898">
                  <c:v>42020</c:v>
                </c:pt>
                <c:pt idx="899">
                  <c:v>42023</c:v>
                </c:pt>
                <c:pt idx="900">
                  <c:v>42024</c:v>
                </c:pt>
                <c:pt idx="901">
                  <c:v>42025</c:v>
                </c:pt>
                <c:pt idx="902">
                  <c:v>42026</c:v>
                </c:pt>
                <c:pt idx="903">
                  <c:v>42027</c:v>
                </c:pt>
                <c:pt idx="904">
                  <c:v>42030</c:v>
                </c:pt>
                <c:pt idx="905">
                  <c:v>42031</c:v>
                </c:pt>
                <c:pt idx="906">
                  <c:v>42032</c:v>
                </c:pt>
                <c:pt idx="907">
                  <c:v>42033</c:v>
                </c:pt>
                <c:pt idx="908">
                  <c:v>42034</c:v>
                </c:pt>
                <c:pt idx="909">
                  <c:v>42037</c:v>
                </c:pt>
                <c:pt idx="910">
                  <c:v>42038</c:v>
                </c:pt>
                <c:pt idx="911">
                  <c:v>42039</c:v>
                </c:pt>
                <c:pt idx="912">
                  <c:v>42040</c:v>
                </c:pt>
                <c:pt idx="913">
                  <c:v>42041</c:v>
                </c:pt>
                <c:pt idx="914">
                  <c:v>42044</c:v>
                </c:pt>
                <c:pt idx="915">
                  <c:v>42045</c:v>
                </c:pt>
                <c:pt idx="916">
                  <c:v>42046</c:v>
                </c:pt>
                <c:pt idx="917">
                  <c:v>42047</c:v>
                </c:pt>
                <c:pt idx="918">
                  <c:v>42048</c:v>
                </c:pt>
                <c:pt idx="919">
                  <c:v>42051</c:v>
                </c:pt>
                <c:pt idx="920">
                  <c:v>42052</c:v>
                </c:pt>
                <c:pt idx="921">
                  <c:v>42053</c:v>
                </c:pt>
                <c:pt idx="922">
                  <c:v>42054</c:v>
                </c:pt>
                <c:pt idx="923">
                  <c:v>42055</c:v>
                </c:pt>
                <c:pt idx="924">
                  <c:v>42058</c:v>
                </c:pt>
                <c:pt idx="925">
                  <c:v>42059</c:v>
                </c:pt>
                <c:pt idx="926">
                  <c:v>42060</c:v>
                </c:pt>
                <c:pt idx="927">
                  <c:v>42061</c:v>
                </c:pt>
                <c:pt idx="928">
                  <c:v>42062</c:v>
                </c:pt>
                <c:pt idx="929">
                  <c:v>42065</c:v>
                </c:pt>
                <c:pt idx="930">
                  <c:v>42066</c:v>
                </c:pt>
                <c:pt idx="931">
                  <c:v>42067</c:v>
                </c:pt>
                <c:pt idx="932">
                  <c:v>42068</c:v>
                </c:pt>
                <c:pt idx="933">
                  <c:v>42069</c:v>
                </c:pt>
                <c:pt idx="934">
                  <c:v>42072</c:v>
                </c:pt>
                <c:pt idx="935">
                  <c:v>42073</c:v>
                </c:pt>
                <c:pt idx="936">
                  <c:v>42074</c:v>
                </c:pt>
                <c:pt idx="937">
                  <c:v>42075</c:v>
                </c:pt>
                <c:pt idx="938">
                  <c:v>42076</c:v>
                </c:pt>
                <c:pt idx="939">
                  <c:v>42079</c:v>
                </c:pt>
                <c:pt idx="940">
                  <c:v>42080</c:v>
                </c:pt>
                <c:pt idx="941">
                  <c:v>42081</c:v>
                </c:pt>
                <c:pt idx="942">
                  <c:v>42082</c:v>
                </c:pt>
                <c:pt idx="943">
                  <c:v>42083</c:v>
                </c:pt>
                <c:pt idx="944">
                  <c:v>42086</c:v>
                </c:pt>
                <c:pt idx="945">
                  <c:v>42087</c:v>
                </c:pt>
                <c:pt idx="946">
                  <c:v>42088</c:v>
                </c:pt>
                <c:pt idx="947">
                  <c:v>42089</c:v>
                </c:pt>
                <c:pt idx="948">
                  <c:v>42090</c:v>
                </c:pt>
                <c:pt idx="949">
                  <c:v>42093</c:v>
                </c:pt>
                <c:pt idx="950">
                  <c:v>42094</c:v>
                </c:pt>
                <c:pt idx="951">
                  <c:v>42095</c:v>
                </c:pt>
                <c:pt idx="952">
                  <c:v>42096</c:v>
                </c:pt>
                <c:pt idx="953">
                  <c:v>42100</c:v>
                </c:pt>
                <c:pt idx="954">
                  <c:v>42101</c:v>
                </c:pt>
                <c:pt idx="955">
                  <c:v>42102</c:v>
                </c:pt>
                <c:pt idx="956">
                  <c:v>42103</c:v>
                </c:pt>
                <c:pt idx="957">
                  <c:v>42104</c:v>
                </c:pt>
                <c:pt idx="958">
                  <c:v>42107</c:v>
                </c:pt>
                <c:pt idx="959">
                  <c:v>42108</c:v>
                </c:pt>
                <c:pt idx="960">
                  <c:v>42109</c:v>
                </c:pt>
                <c:pt idx="961">
                  <c:v>42110</c:v>
                </c:pt>
                <c:pt idx="962">
                  <c:v>42111</c:v>
                </c:pt>
                <c:pt idx="963">
                  <c:v>42114</c:v>
                </c:pt>
                <c:pt idx="964">
                  <c:v>42115</c:v>
                </c:pt>
                <c:pt idx="965">
                  <c:v>42116</c:v>
                </c:pt>
                <c:pt idx="966">
                  <c:v>42117</c:v>
                </c:pt>
                <c:pt idx="967">
                  <c:v>42118</c:v>
                </c:pt>
                <c:pt idx="968">
                  <c:v>42121</c:v>
                </c:pt>
                <c:pt idx="969">
                  <c:v>42122</c:v>
                </c:pt>
                <c:pt idx="970">
                  <c:v>42123</c:v>
                </c:pt>
                <c:pt idx="971">
                  <c:v>42124</c:v>
                </c:pt>
                <c:pt idx="972">
                  <c:v>42125</c:v>
                </c:pt>
                <c:pt idx="973">
                  <c:v>42128</c:v>
                </c:pt>
                <c:pt idx="974">
                  <c:v>42129</c:v>
                </c:pt>
                <c:pt idx="975">
                  <c:v>42130</c:v>
                </c:pt>
                <c:pt idx="976">
                  <c:v>42131</c:v>
                </c:pt>
                <c:pt idx="977">
                  <c:v>42132</c:v>
                </c:pt>
                <c:pt idx="978">
                  <c:v>42135</c:v>
                </c:pt>
                <c:pt idx="979">
                  <c:v>42136</c:v>
                </c:pt>
                <c:pt idx="980">
                  <c:v>42137</c:v>
                </c:pt>
                <c:pt idx="981">
                  <c:v>42138</c:v>
                </c:pt>
                <c:pt idx="982">
                  <c:v>42141</c:v>
                </c:pt>
                <c:pt idx="983">
                  <c:v>42142</c:v>
                </c:pt>
                <c:pt idx="984">
                  <c:v>42143</c:v>
                </c:pt>
                <c:pt idx="985">
                  <c:v>42144</c:v>
                </c:pt>
                <c:pt idx="986">
                  <c:v>42145</c:v>
                </c:pt>
                <c:pt idx="987">
                  <c:v>42146</c:v>
                </c:pt>
                <c:pt idx="988">
                  <c:v>42150</c:v>
                </c:pt>
                <c:pt idx="989">
                  <c:v>42151</c:v>
                </c:pt>
                <c:pt idx="990">
                  <c:v>42152</c:v>
                </c:pt>
                <c:pt idx="991">
                  <c:v>42153</c:v>
                </c:pt>
                <c:pt idx="992">
                  <c:v>42157</c:v>
                </c:pt>
                <c:pt idx="993">
                  <c:v>42158</c:v>
                </c:pt>
                <c:pt idx="994">
                  <c:v>42159</c:v>
                </c:pt>
                <c:pt idx="995">
                  <c:v>42160</c:v>
                </c:pt>
                <c:pt idx="996">
                  <c:v>42163</c:v>
                </c:pt>
                <c:pt idx="997">
                  <c:v>42164</c:v>
                </c:pt>
                <c:pt idx="998">
                  <c:v>42165</c:v>
                </c:pt>
                <c:pt idx="999">
                  <c:v>42166</c:v>
                </c:pt>
                <c:pt idx="1000">
                  <c:v>42167</c:v>
                </c:pt>
                <c:pt idx="1001">
                  <c:v>42170</c:v>
                </c:pt>
                <c:pt idx="1002">
                  <c:v>42171</c:v>
                </c:pt>
                <c:pt idx="1003">
                  <c:v>42172</c:v>
                </c:pt>
                <c:pt idx="1004">
                  <c:v>42173</c:v>
                </c:pt>
                <c:pt idx="1005">
                  <c:v>42174</c:v>
                </c:pt>
                <c:pt idx="1006">
                  <c:v>42177</c:v>
                </c:pt>
                <c:pt idx="1007">
                  <c:v>42178</c:v>
                </c:pt>
                <c:pt idx="1008">
                  <c:v>42179</c:v>
                </c:pt>
                <c:pt idx="1009">
                  <c:v>42180</c:v>
                </c:pt>
                <c:pt idx="1010">
                  <c:v>42181</c:v>
                </c:pt>
                <c:pt idx="1011">
                  <c:v>42184</c:v>
                </c:pt>
                <c:pt idx="1012">
                  <c:v>42185</c:v>
                </c:pt>
                <c:pt idx="1013">
                  <c:v>42186</c:v>
                </c:pt>
                <c:pt idx="1014">
                  <c:v>42187</c:v>
                </c:pt>
                <c:pt idx="1015">
                  <c:v>42188</c:v>
                </c:pt>
                <c:pt idx="1016">
                  <c:v>42191</c:v>
                </c:pt>
                <c:pt idx="1017">
                  <c:v>42192</c:v>
                </c:pt>
                <c:pt idx="1018">
                  <c:v>42193</c:v>
                </c:pt>
                <c:pt idx="1019">
                  <c:v>42194</c:v>
                </c:pt>
                <c:pt idx="1020">
                  <c:v>42195</c:v>
                </c:pt>
                <c:pt idx="1021">
                  <c:v>42198</c:v>
                </c:pt>
                <c:pt idx="1022">
                  <c:v>42199</c:v>
                </c:pt>
                <c:pt idx="1023">
                  <c:v>42200</c:v>
                </c:pt>
                <c:pt idx="1024">
                  <c:v>42201</c:v>
                </c:pt>
                <c:pt idx="1025">
                  <c:v>42205</c:v>
                </c:pt>
                <c:pt idx="1026">
                  <c:v>42206</c:v>
                </c:pt>
                <c:pt idx="1027">
                  <c:v>42207</c:v>
                </c:pt>
                <c:pt idx="1028">
                  <c:v>42208</c:v>
                </c:pt>
                <c:pt idx="1029">
                  <c:v>42209</c:v>
                </c:pt>
                <c:pt idx="1030">
                  <c:v>42212</c:v>
                </c:pt>
                <c:pt idx="1031">
                  <c:v>42213</c:v>
                </c:pt>
                <c:pt idx="1032">
                  <c:v>42214</c:v>
                </c:pt>
                <c:pt idx="1033">
                  <c:v>42215</c:v>
                </c:pt>
                <c:pt idx="1034">
                  <c:v>42216</c:v>
                </c:pt>
                <c:pt idx="1035">
                  <c:v>42219</c:v>
                </c:pt>
                <c:pt idx="1036">
                  <c:v>42220</c:v>
                </c:pt>
                <c:pt idx="1037">
                  <c:v>42221</c:v>
                </c:pt>
                <c:pt idx="1038">
                  <c:v>42222</c:v>
                </c:pt>
                <c:pt idx="1039">
                  <c:v>42227</c:v>
                </c:pt>
                <c:pt idx="1040">
                  <c:v>42228</c:v>
                </c:pt>
                <c:pt idx="1041">
                  <c:v>42229</c:v>
                </c:pt>
                <c:pt idx="1042">
                  <c:v>42230</c:v>
                </c:pt>
                <c:pt idx="1043">
                  <c:v>42233</c:v>
                </c:pt>
                <c:pt idx="1044">
                  <c:v>42234</c:v>
                </c:pt>
                <c:pt idx="1045">
                  <c:v>42235</c:v>
                </c:pt>
                <c:pt idx="1046">
                  <c:v>42236</c:v>
                </c:pt>
                <c:pt idx="1047">
                  <c:v>42237</c:v>
                </c:pt>
                <c:pt idx="1048">
                  <c:v>42240</c:v>
                </c:pt>
                <c:pt idx="1049">
                  <c:v>42241</c:v>
                </c:pt>
                <c:pt idx="1050">
                  <c:v>42242</c:v>
                </c:pt>
                <c:pt idx="1051">
                  <c:v>42243</c:v>
                </c:pt>
                <c:pt idx="1052">
                  <c:v>42244</c:v>
                </c:pt>
                <c:pt idx="1053">
                  <c:v>42247</c:v>
                </c:pt>
                <c:pt idx="1054">
                  <c:v>42248</c:v>
                </c:pt>
                <c:pt idx="1055">
                  <c:v>42249</c:v>
                </c:pt>
                <c:pt idx="1056">
                  <c:v>42250</c:v>
                </c:pt>
                <c:pt idx="1057">
                  <c:v>42251</c:v>
                </c:pt>
                <c:pt idx="1058">
                  <c:v>42254</c:v>
                </c:pt>
                <c:pt idx="1059">
                  <c:v>42255</c:v>
                </c:pt>
                <c:pt idx="1060">
                  <c:v>42256</c:v>
                </c:pt>
                <c:pt idx="1061">
                  <c:v>42257</c:v>
                </c:pt>
                <c:pt idx="1062">
                  <c:v>42261</c:v>
                </c:pt>
                <c:pt idx="1063">
                  <c:v>42262</c:v>
                </c:pt>
                <c:pt idx="1064">
                  <c:v>42263</c:v>
                </c:pt>
                <c:pt idx="1065">
                  <c:v>42264</c:v>
                </c:pt>
                <c:pt idx="1066">
                  <c:v>42265</c:v>
                </c:pt>
                <c:pt idx="1067">
                  <c:v>42268</c:v>
                </c:pt>
                <c:pt idx="1068">
                  <c:v>42269</c:v>
                </c:pt>
                <c:pt idx="1069">
                  <c:v>42270</c:v>
                </c:pt>
                <c:pt idx="1070">
                  <c:v>42272</c:v>
                </c:pt>
                <c:pt idx="1071">
                  <c:v>42275</c:v>
                </c:pt>
                <c:pt idx="1072">
                  <c:v>42276</c:v>
                </c:pt>
                <c:pt idx="1073">
                  <c:v>42277</c:v>
                </c:pt>
                <c:pt idx="1074">
                  <c:v>42278</c:v>
                </c:pt>
                <c:pt idx="1075">
                  <c:v>42279</c:v>
                </c:pt>
                <c:pt idx="1076">
                  <c:v>42282</c:v>
                </c:pt>
                <c:pt idx="1077">
                  <c:v>42283</c:v>
                </c:pt>
                <c:pt idx="1078">
                  <c:v>42284</c:v>
                </c:pt>
                <c:pt idx="1079">
                  <c:v>42285</c:v>
                </c:pt>
                <c:pt idx="1080">
                  <c:v>42286</c:v>
                </c:pt>
                <c:pt idx="1081">
                  <c:v>42289</c:v>
                </c:pt>
                <c:pt idx="1082">
                  <c:v>42290</c:v>
                </c:pt>
                <c:pt idx="1083">
                  <c:v>42291</c:v>
                </c:pt>
                <c:pt idx="1084">
                  <c:v>42292</c:v>
                </c:pt>
                <c:pt idx="1085">
                  <c:v>42293</c:v>
                </c:pt>
                <c:pt idx="1086">
                  <c:v>42296</c:v>
                </c:pt>
                <c:pt idx="1087">
                  <c:v>42297</c:v>
                </c:pt>
                <c:pt idx="1088">
                  <c:v>42298</c:v>
                </c:pt>
                <c:pt idx="1089">
                  <c:v>42299</c:v>
                </c:pt>
                <c:pt idx="1090">
                  <c:v>42300</c:v>
                </c:pt>
                <c:pt idx="1091">
                  <c:v>42303</c:v>
                </c:pt>
                <c:pt idx="1092">
                  <c:v>42304</c:v>
                </c:pt>
                <c:pt idx="1093">
                  <c:v>42305</c:v>
                </c:pt>
                <c:pt idx="1094">
                  <c:v>42306</c:v>
                </c:pt>
                <c:pt idx="1095">
                  <c:v>42307</c:v>
                </c:pt>
                <c:pt idx="1096">
                  <c:v>42310</c:v>
                </c:pt>
                <c:pt idx="1097">
                  <c:v>42311</c:v>
                </c:pt>
                <c:pt idx="1098">
                  <c:v>42312</c:v>
                </c:pt>
                <c:pt idx="1099">
                  <c:v>42313</c:v>
                </c:pt>
                <c:pt idx="1100">
                  <c:v>42314</c:v>
                </c:pt>
                <c:pt idx="1101">
                  <c:v>42317</c:v>
                </c:pt>
                <c:pt idx="1102">
                  <c:v>42319</c:v>
                </c:pt>
                <c:pt idx="1103">
                  <c:v>42320</c:v>
                </c:pt>
                <c:pt idx="1104">
                  <c:v>42321</c:v>
                </c:pt>
                <c:pt idx="1105">
                  <c:v>42324</c:v>
                </c:pt>
                <c:pt idx="1106">
                  <c:v>42325</c:v>
                </c:pt>
                <c:pt idx="1107">
                  <c:v>42326</c:v>
                </c:pt>
                <c:pt idx="1108">
                  <c:v>42327</c:v>
                </c:pt>
                <c:pt idx="1109">
                  <c:v>42328</c:v>
                </c:pt>
                <c:pt idx="1110">
                  <c:v>42331</c:v>
                </c:pt>
                <c:pt idx="1111">
                  <c:v>42332</c:v>
                </c:pt>
                <c:pt idx="1112">
                  <c:v>42333</c:v>
                </c:pt>
                <c:pt idx="1113">
                  <c:v>42334</c:v>
                </c:pt>
                <c:pt idx="1114">
                  <c:v>42335</c:v>
                </c:pt>
                <c:pt idx="1115">
                  <c:v>42338</c:v>
                </c:pt>
                <c:pt idx="1116">
                  <c:v>42339</c:v>
                </c:pt>
                <c:pt idx="1117">
                  <c:v>42340</c:v>
                </c:pt>
                <c:pt idx="1118">
                  <c:v>42341</c:v>
                </c:pt>
                <c:pt idx="1119">
                  <c:v>42342</c:v>
                </c:pt>
                <c:pt idx="1120">
                  <c:v>42345</c:v>
                </c:pt>
                <c:pt idx="1121">
                  <c:v>42346</c:v>
                </c:pt>
                <c:pt idx="1122">
                  <c:v>42347</c:v>
                </c:pt>
                <c:pt idx="1123">
                  <c:v>42348</c:v>
                </c:pt>
                <c:pt idx="1124">
                  <c:v>42349</c:v>
                </c:pt>
                <c:pt idx="1125">
                  <c:v>42352</c:v>
                </c:pt>
                <c:pt idx="1126">
                  <c:v>42353</c:v>
                </c:pt>
                <c:pt idx="1127">
                  <c:v>42354</c:v>
                </c:pt>
                <c:pt idx="1128">
                  <c:v>42355</c:v>
                </c:pt>
                <c:pt idx="1129">
                  <c:v>42356</c:v>
                </c:pt>
                <c:pt idx="1130">
                  <c:v>42359</c:v>
                </c:pt>
                <c:pt idx="1131">
                  <c:v>42360</c:v>
                </c:pt>
                <c:pt idx="1132">
                  <c:v>42361</c:v>
                </c:pt>
                <c:pt idx="1133">
                  <c:v>42362</c:v>
                </c:pt>
                <c:pt idx="1134">
                  <c:v>42366</c:v>
                </c:pt>
                <c:pt idx="1135">
                  <c:v>42367</c:v>
                </c:pt>
                <c:pt idx="1136">
                  <c:v>42368</c:v>
                </c:pt>
                <c:pt idx="1137">
                  <c:v>42369</c:v>
                </c:pt>
                <c:pt idx="1138">
                  <c:v>42373</c:v>
                </c:pt>
                <c:pt idx="1139">
                  <c:v>42374</c:v>
                </c:pt>
                <c:pt idx="1140">
                  <c:v>42375</c:v>
                </c:pt>
                <c:pt idx="1141">
                  <c:v>42376</c:v>
                </c:pt>
                <c:pt idx="1142">
                  <c:v>42377</c:v>
                </c:pt>
                <c:pt idx="1143">
                  <c:v>42380</c:v>
                </c:pt>
                <c:pt idx="1144">
                  <c:v>42381</c:v>
                </c:pt>
                <c:pt idx="1145">
                  <c:v>42382</c:v>
                </c:pt>
                <c:pt idx="1146">
                  <c:v>42383</c:v>
                </c:pt>
                <c:pt idx="1147">
                  <c:v>42384</c:v>
                </c:pt>
                <c:pt idx="1148">
                  <c:v>42387</c:v>
                </c:pt>
                <c:pt idx="1149">
                  <c:v>42388</c:v>
                </c:pt>
                <c:pt idx="1150">
                  <c:v>42389</c:v>
                </c:pt>
                <c:pt idx="1151">
                  <c:v>42390</c:v>
                </c:pt>
                <c:pt idx="1152">
                  <c:v>42391</c:v>
                </c:pt>
                <c:pt idx="1153">
                  <c:v>42394</c:v>
                </c:pt>
                <c:pt idx="1154">
                  <c:v>42395</c:v>
                </c:pt>
                <c:pt idx="1155">
                  <c:v>42396</c:v>
                </c:pt>
                <c:pt idx="1156">
                  <c:v>42397</c:v>
                </c:pt>
                <c:pt idx="1157">
                  <c:v>42398</c:v>
                </c:pt>
                <c:pt idx="1158">
                  <c:v>42401</c:v>
                </c:pt>
                <c:pt idx="1159">
                  <c:v>42402</c:v>
                </c:pt>
                <c:pt idx="1160">
                  <c:v>42403</c:v>
                </c:pt>
                <c:pt idx="1161">
                  <c:v>42404</c:v>
                </c:pt>
                <c:pt idx="1162">
                  <c:v>42405</c:v>
                </c:pt>
                <c:pt idx="1163">
                  <c:v>42410</c:v>
                </c:pt>
                <c:pt idx="1164">
                  <c:v>42411</c:v>
                </c:pt>
                <c:pt idx="1165">
                  <c:v>42412</c:v>
                </c:pt>
                <c:pt idx="1166">
                  <c:v>42415</c:v>
                </c:pt>
                <c:pt idx="1167">
                  <c:v>42416</c:v>
                </c:pt>
                <c:pt idx="1168">
                  <c:v>42417</c:v>
                </c:pt>
                <c:pt idx="1169">
                  <c:v>42418</c:v>
                </c:pt>
                <c:pt idx="1170">
                  <c:v>42419</c:v>
                </c:pt>
                <c:pt idx="1171">
                  <c:v>42422</c:v>
                </c:pt>
                <c:pt idx="1172">
                  <c:v>42423</c:v>
                </c:pt>
                <c:pt idx="1173">
                  <c:v>42424</c:v>
                </c:pt>
                <c:pt idx="1174">
                  <c:v>42425</c:v>
                </c:pt>
                <c:pt idx="1175">
                  <c:v>42426</c:v>
                </c:pt>
                <c:pt idx="1176">
                  <c:v>42429</c:v>
                </c:pt>
                <c:pt idx="1177">
                  <c:v>42430</c:v>
                </c:pt>
                <c:pt idx="1178">
                  <c:v>42431</c:v>
                </c:pt>
                <c:pt idx="1179">
                  <c:v>42432</c:v>
                </c:pt>
                <c:pt idx="1180">
                  <c:v>42433</c:v>
                </c:pt>
                <c:pt idx="1181">
                  <c:v>42436</c:v>
                </c:pt>
                <c:pt idx="1182">
                  <c:v>42437</c:v>
                </c:pt>
                <c:pt idx="1183">
                  <c:v>42438</c:v>
                </c:pt>
                <c:pt idx="1184">
                  <c:v>42439</c:v>
                </c:pt>
                <c:pt idx="1185">
                  <c:v>42440</c:v>
                </c:pt>
                <c:pt idx="1186">
                  <c:v>42443</c:v>
                </c:pt>
                <c:pt idx="1187">
                  <c:v>42444</c:v>
                </c:pt>
                <c:pt idx="1188">
                  <c:v>42445</c:v>
                </c:pt>
                <c:pt idx="1189">
                  <c:v>42446</c:v>
                </c:pt>
                <c:pt idx="1190">
                  <c:v>42447</c:v>
                </c:pt>
                <c:pt idx="1191">
                  <c:v>42450</c:v>
                </c:pt>
                <c:pt idx="1192">
                  <c:v>42451</c:v>
                </c:pt>
                <c:pt idx="1193">
                  <c:v>42452</c:v>
                </c:pt>
                <c:pt idx="1194">
                  <c:v>42453</c:v>
                </c:pt>
                <c:pt idx="1195">
                  <c:v>42457</c:v>
                </c:pt>
                <c:pt idx="1196">
                  <c:v>42458</c:v>
                </c:pt>
                <c:pt idx="1197">
                  <c:v>42459</c:v>
                </c:pt>
                <c:pt idx="1198">
                  <c:v>42460</c:v>
                </c:pt>
                <c:pt idx="1199">
                  <c:v>42461</c:v>
                </c:pt>
                <c:pt idx="1200">
                  <c:v>42464</c:v>
                </c:pt>
                <c:pt idx="1201">
                  <c:v>42465</c:v>
                </c:pt>
                <c:pt idx="1202">
                  <c:v>42466</c:v>
                </c:pt>
                <c:pt idx="1203">
                  <c:v>42467</c:v>
                </c:pt>
                <c:pt idx="1204">
                  <c:v>42468</c:v>
                </c:pt>
                <c:pt idx="1205">
                  <c:v>42471</c:v>
                </c:pt>
                <c:pt idx="1206">
                  <c:v>42472</c:v>
                </c:pt>
                <c:pt idx="1207">
                  <c:v>42473</c:v>
                </c:pt>
                <c:pt idx="1208">
                  <c:v>42474</c:v>
                </c:pt>
                <c:pt idx="1209">
                  <c:v>42475</c:v>
                </c:pt>
                <c:pt idx="1210">
                  <c:v>42478</c:v>
                </c:pt>
                <c:pt idx="1211">
                  <c:v>42479</c:v>
                </c:pt>
                <c:pt idx="1212">
                  <c:v>42480</c:v>
                </c:pt>
                <c:pt idx="1213">
                  <c:v>42481</c:v>
                </c:pt>
                <c:pt idx="1214">
                  <c:v>42482</c:v>
                </c:pt>
                <c:pt idx="1215">
                  <c:v>42485</c:v>
                </c:pt>
                <c:pt idx="1216">
                  <c:v>42486</c:v>
                </c:pt>
                <c:pt idx="1217">
                  <c:v>42487</c:v>
                </c:pt>
                <c:pt idx="1218">
                  <c:v>42488</c:v>
                </c:pt>
                <c:pt idx="1219">
                  <c:v>42489</c:v>
                </c:pt>
                <c:pt idx="1220">
                  <c:v>42492</c:v>
                </c:pt>
                <c:pt idx="1221">
                  <c:v>42493</c:v>
                </c:pt>
                <c:pt idx="1222">
                  <c:v>42494</c:v>
                </c:pt>
                <c:pt idx="1223">
                  <c:v>42495</c:v>
                </c:pt>
                <c:pt idx="1224">
                  <c:v>42496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42506</c:v>
                </c:pt>
                <c:pt idx="1231">
                  <c:v>42507</c:v>
                </c:pt>
                <c:pt idx="1232">
                  <c:v>42508</c:v>
                </c:pt>
                <c:pt idx="1233">
                  <c:v>42509</c:v>
                </c:pt>
                <c:pt idx="1234">
                  <c:v>42510</c:v>
                </c:pt>
                <c:pt idx="1235">
                  <c:v>42513</c:v>
                </c:pt>
                <c:pt idx="1236">
                  <c:v>42514</c:v>
                </c:pt>
                <c:pt idx="1237">
                  <c:v>42515</c:v>
                </c:pt>
                <c:pt idx="1238">
                  <c:v>42516</c:v>
                </c:pt>
                <c:pt idx="1239">
                  <c:v>42517</c:v>
                </c:pt>
                <c:pt idx="1240">
                  <c:v>42521</c:v>
                </c:pt>
                <c:pt idx="1241">
                  <c:v>42522</c:v>
                </c:pt>
                <c:pt idx="1242">
                  <c:v>42523</c:v>
                </c:pt>
                <c:pt idx="1243">
                  <c:v>42524</c:v>
                </c:pt>
                <c:pt idx="1244">
                  <c:v>42527</c:v>
                </c:pt>
                <c:pt idx="1245">
                  <c:v>42528</c:v>
                </c:pt>
                <c:pt idx="1246">
                  <c:v>42529</c:v>
                </c:pt>
                <c:pt idx="1247">
                  <c:v>42530</c:v>
                </c:pt>
                <c:pt idx="1248">
                  <c:v>42531</c:v>
                </c:pt>
                <c:pt idx="1249">
                  <c:v>42534</c:v>
                </c:pt>
                <c:pt idx="1250">
                  <c:v>42535</c:v>
                </c:pt>
                <c:pt idx="1251">
                  <c:v>42536</c:v>
                </c:pt>
                <c:pt idx="1252">
                  <c:v>42537</c:v>
                </c:pt>
                <c:pt idx="1253">
                  <c:v>42538</c:v>
                </c:pt>
                <c:pt idx="1254">
                  <c:v>42541</c:v>
                </c:pt>
                <c:pt idx="1255">
                  <c:v>42542</c:v>
                </c:pt>
                <c:pt idx="1256">
                  <c:v>42543</c:v>
                </c:pt>
                <c:pt idx="1257">
                  <c:v>42544</c:v>
                </c:pt>
                <c:pt idx="1258">
                  <c:v>42545</c:v>
                </c:pt>
                <c:pt idx="1259">
                  <c:v>42548</c:v>
                </c:pt>
                <c:pt idx="1260">
                  <c:v>42549</c:v>
                </c:pt>
                <c:pt idx="1261">
                  <c:v>42550</c:v>
                </c:pt>
                <c:pt idx="1262">
                  <c:v>42551</c:v>
                </c:pt>
                <c:pt idx="1263">
                  <c:v>42552</c:v>
                </c:pt>
                <c:pt idx="1264">
                  <c:v>42555</c:v>
                </c:pt>
                <c:pt idx="1265">
                  <c:v>42556</c:v>
                </c:pt>
                <c:pt idx="1266">
                  <c:v>42557</c:v>
                </c:pt>
                <c:pt idx="1267">
                  <c:v>42558</c:v>
                </c:pt>
                <c:pt idx="1268">
                  <c:v>42559</c:v>
                </c:pt>
                <c:pt idx="1269">
                  <c:v>42562</c:v>
                </c:pt>
                <c:pt idx="1270">
                  <c:v>42563</c:v>
                </c:pt>
                <c:pt idx="1271">
                  <c:v>42564</c:v>
                </c:pt>
                <c:pt idx="1272">
                  <c:v>42565</c:v>
                </c:pt>
                <c:pt idx="1273">
                  <c:v>42566</c:v>
                </c:pt>
                <c:pt idx="1274">
                  <c:v>42569</c:v>
                </c:pt>
                <c:pt idx="1275">
                  <c:v>42570</c:v>
                </c:pt>
                <c:pt idx="1276">
                  <c:v>42571</c:v>
                </c:pt>
                <c:pt idx="1277">
                  <c:v>42572</c:v>
                </c:pt>
                <c:pt idx="1278">
                  <c:v>42573</c:v>
                </c:pt>
                <c:pt idx="1279">
                  <c:v>42576</c:v>
                </c:pt>
                <c:pt idx="1280">
                  <c:v>42577</c:v>
                </c:pt>
                <c:pt idx="1281">
                  <c:v>42578</c:v>
                </c:pt>
                <c:pt idx="1282">
                  <c:v>42579</c:v>
                </c:pt>
                <c:pt idx="1283">
                  <c:v>42580</c:v>
                </c:pt>
                <c:pt idx="1284">
                  <c:v>42583</c:v>
                </c:pt>
                <c:pt idx="1285">
                  <c:v>42584</c:v>
                </c:pt>
                <c:pt idx="1286">
                  <c:v>42585</c:v>
                </c:pt>
                <c:pt idx="1287">
                  <c:v>42586</c:v>
                </c:pt>
                <c:pt idx="1288">
                  <c:v>42587</c:v>
                </c:pt>
                <c:pt idx="1289">
                  <c:v>42590</c:v>
                </c:pt>
                <c:pt idx="1290">
                  <c:v>42591</c:v>
                </c:pt>
                <c:pt idx="1291">
                  <c:v>42592</c:v>
                </c:pt>
                <c:pt idx="1292">
                  <c:v>42593</c:v>
                </c:pt>
                <c:pt idx="1293">
                  <c:v>42594</c:v>
                </c:pt>
                <c:pt idx="1294">
                  <c:v>42597</c:v>
                </c:pt>
                <c:pt idx="1295">
                  <c:v>42598</c:v>
                </c:pt>
                <c:pt idx="1296">
                  <c:v>42599</c:v>
                </c:pt>
                <c:pt idx="1297">
                  <c:v>42600</c:v>
                </c:pt>
                <c:pt idx="1298">
                  <c:v>42601</c:v>
                </c:pt>
                <c:pt idx="1299">
                  <c:v>42604</c:v>
                </c:pt>
                <c:pt idx="1300">
                  <c:v>42605</c:v>
                </c:pt>
                <c:pt idx="1301">
                  <c:v>42606</c:v>
                </c:pt>
                <c:pt idx="1302">
                  <c:v>42607</c:v>
                </c:pt>
                <c:pt idx="1303">
                  <c:v>42608</c:v>
                </c:pt>
                <c:pt idx="1304">
                  <c:v>42611</c:v>
                </c:pt>
                <c:pt idx="1305">
                  <c:v>42612</c:v>
                </c:pt>
                <c:pt idx="1306">
                  <c:v>42613</c:v>
                </c:pt>
                <c:pt idx="1307">
                  <c:v>42614</c:v>
                </c:pt>
                <c:pt idx="1308">
                  <c:v>42615</c:v>
                </c:pt>
                <c:pt idx="1309">
                  <c:v>42618</c:v>
                </c:pt>
                <c:pt idx="1310">
                  <c:v>42619</c:v>
                </c:pt>
                <c:pt idx="1311">
                  <c:v>42620</c:v>
                </c:pt>
                <c:pt idx="1312">
                  <c:v>42621</c:v>
                </c:pt>
                <c:pt idx="1313">
                  <c:v>42622</c:v>
                </c:pt>
                <c:pt idx="1314">
                  <c:v>42625</c:v>
                </c:pt>
                <c:pt idx="1315">
                  <c:v>42626</c:v>
                </c:pt>
                <c:pt idx="1316">
                  <c:v>42627</c:v>
                </c:pt>
                <c:pt idx="1317">
                  <c:v>42628</c:v>
                </c:pt>
                <c:pt idx="1318">
                  <c:v>42629</c:v>
                </c:pt>
                <c:pt idx="1319">
                  <c:v>42632</c:v>
                </c:pt>
                <c:pt idx="1320">
                  <c:v>42633</c:v>
                </c:pt>
                <c:pt idx="1321">
                  <c:v>42634</c:v>
                </c:pt>
                <c:pt idx="1322">
                  <c:v>42635</c:v>
                </c:pt>
                <c:pt idx="1323">
                  <c:v>42636</c:v>
                </c:pt>
                <c:pt idx="1324">
                  <c:v>42639</c:v>
                </c:pt>
                <c:pt idx="1325">
                  <c:v>42640</c:v>
                </c:pt>
                <c:pt idx="1326">
                  <c:v>42641</c:v>
                </c:pt>
                <c:pt idx="1327">
                  <c:v>42642</c:v>
                </c:pt>
                <c:pt idx="1328">
                  <c:v>42643</c:v>
                </c:pt>
                <c:pt idx="1329">
                  <c:v>42646</c:v>
                </c:pt>
                <c:pt idx="1330">
                  <c:v>42647</c:v>
                </c:pt>
                <c:pt idx="1331">
                  <c:v>42648</c:v>
                </c:pt>
                <c:pt idx="1332">
                  <c:v>42649</c:v>
                </c:pt>
                <c:pt idx="1333">
                  <c:v>42650</c:v>
                </c:pt>
                <c:pt idx="1334">
                  <c:v>42653</c:v>
                </c:pt>
                <c:pt idx="1335">
                  <c:v>42654</c:v>
                </c:pt>
                <c:pt idx="1336">
                  <c:v>42655</c:v>
                </c:pt>
                <c:pt idx="1337">
                  <c:v>42656</c:v>
                </c:pt>
                <c:pt idx="1338">
                  <c:v>42657</c:v>
                </c:pt>
                <c:pt idx="1339">
                  <c:v>42660</c:v>
                </c:pt>
                <c:pt idx="1340">
                  <c:v>42661</c:v>
                </c:pt>
                <c:pt idx="1341">
                  <c:v>42662</c:v>
                </c:pt>
                <c:pt idx="1342">
                  <c:v>42663</c:v>
                </c:pt>
                <c:pt idx="1343">
                  <c:v>42664</c:v>
                </c:pt>
                <c:pt idx="1344">
                  <c:v>42667</c:v>
                </c:pt>
                <c:pt idx="1345">
                  <c:v>42668</c:v>
                </c:pt>
                <c:pt idx="1346">
                  <c:v>42669</c:v>
                </c:pt>
                <c:pt idx="1347">
                  <c:v>42670</c:v>
                </c:pt>
                <c:pt idx="1348">
                  <c:v>42671</c:v>
                </c:pt>
                <c:pt idx="1349">
                  <c:v>42674</c:v>
                </c:pt>
                <c:pt idx="1350">
                  <c:v>42675</c:v>
                </c:pt>
                <c:pt idx="1351">
                  <c:v>42676</c:v>
                </c:pt>
                <c:pt idx="1352">
                  <c:v>42677</c:v>
                </c:pt>
                <c:pt idx="1353">
                  <c:v>42678</c:v>
                </c:pt>
                <c:pt idx="1354">
                  <c:v>42681</c:v>
                </c:pt>
                <c:pt idx="1355">
                  <c:v>42682</c:v>
                </c:pt>
                <c:pt idx="1356">
                  <c:v>42683</c:v>
                </c:pt>
                <c:pt idx="1357">
                  <c:v>42684</c:v>
                </c:pt>
                <c:pt idx="1358">
                  <c:v>42685</c:v>
                </c:pt>
                <c:pt idx="1359">
                  <c:v>42688</c:v>
                </c:pt>
                <c:pt idx="1360">
                  <c:v>42689</c:v>
                </c:pt>
                <c:pt idx="1361">
                  <c:v>42690</c:v>
                </c:pt>
                <c:pt idx="1362">
                  <c:v>42691</c:v>
                </c:pt>
                <c:pt idx="1363">
                  <c:v>42692</c:v>
                </c:pt>
                <c:pt idx="1364">
                  <c:v>42695</c:v>
                </c:pt>
                <c:pt idx="1365">
                  <c:v>42696</c:v>
                </c:pt>
                <c:pt idx="1366">
                  <c:v>42697</c:v>
                </c:pt>
                <c:pt idx="1367">
                  <c:v>42698</c:v>
                </c:pt>
                <c:pt idx="1368">
                  <c:v>42699</c:v>
                </c:pt>
                <c:pt idx="1369">
                  <c:v>42702</c:v>
                </c:pt>
                <c:pt idx="1370">
                  <c:v>42703</c:v>
                </c:pt>
                <c:pt idx="1371">
                  <c:v>42704</c:v>
                </c:pt>
                <c:pt idx="1372">
                  <c:v>42705</c:v>
                </c:pt>
                <c:pt idx="1373">
                  <c:v>42706</c:v>
                </c:pt>
                <c:pt idx="1374">
                  <c:v>42709</c:v>
                </c:pt>
                <c:pt idx="1375">
                  <c:v>42710</c:v>
                </c:pt>
                <c:pt idx="1376">
                  <c:v>42711</c:v>
                </c:pt>
                <c:pt idx="1377">
                  <c:v>42712</c:v>
                </c:pt>
                <c:pt idx="1378">
                  <c:v>42713</c:v>
                </c:pt>
                <c:pt idx="1379">
                  <c:v>42716</c:v>
                </c:pt>
                <c:pt idx="1380">
                  <c:v>42717</c:v>
                </c:pt>
                <c:pt idx="1381">
                  <c:v>42718</c:v>
                </c:pt>
                <c:pt idx="1382">
                  <c:v>42719</c:v>
                </c:pt>
                <c:pt idx="1383">
                  <c:v>42720</c:v>
                </c:pt>
                <c:pt idx="1384">
                  <c:v>42723</c:v>
                </c:pt>
                <c:pt idx="1385">
                  <c:v>42724</c:v>
                </c:pt>
                <c:pt idx="1386">
                  <c:v>42725</c:v>
                </c:pt>
                <c:pt idx="1387">
                  <c:v>42726</c:v>
                </c:pt>
                <c:pt idx="1388">
                  <c:v>42727</c:v>
                </c:pt>
                <c:pt idx="1389">
                  <c:v>42730</c:v>
                </c:pt>
                <c:pt idx="1390">
                  <c:v>42731</c:v>
                </c:pt>
                <c:pt idx="1391">
                  <c:v>42732</c:v>
                </c:pt>
                <c:pt idx="1392">
                  <c:v>42733</c:v>
                </c:pt>
                <c:pt idx="1393">
                  <c:v>42734</c:v>
                </c:pt>
                <c:pt idx="1394">
                  <c:v>42737</c:v>
                </c:pt>
                <c:pt idx="1395">
                  <c:v>42738</c:v>
                </c:pt>
                <c:pt idx="1396">
                  <c:v>42739</c:v>
                </c:pt>
                <c:pt idx="1397">
                  <c:v>42740</c:v>
                </c:pt>
                <c:pt idx="1398">
                  <c:v>42741</c:v>
                </c:pt>
                <c:pt idx="1399">
                  <c:v>42744</c:v>
                </c:pt>
                <c:pt idx="1400">
                  <c:v>42745</c:v>
                </c:pt>
                <c:pt idx="1401">
                  <c:v>42746</c:v>
                </c:pt>
                <c:pt idx="1402">
                  <c:v>42747</c:v>
                </c:pt>
                <c:pt idx="1403">
                  <c:v>42748</c:v>
                </c:pt>
                <c:pt idx="1404">
                  <c:v>42751</c:v>
                </c:pt>
                <c:pt idx="1405">
                  <c:v>42752</c:v>
                </c:pt>
                <c:pt idx="1406">
                  <c:v>42753</c:v>
                </c:pt>
                <c:pt idx="1407">
                  <c:v>42754</c:v>
                </c:pt>
                <c:pt idx="1408">
                  <c:v>42755</c:v>
                </c:pt>
                <c:pt idx="1409">
                  <c:v>42758</c:v>
                </c:pt>
                <c:pt idx="1410">
                  <c:v>42759</c:v>
                </c:pt>
                <c:pt idx="1411">
                  <c:v>42760</c:v>
                </c:pt>
                <c:pt idx="1412">
                  <c:v>42761</c:v>
                </c:pt>
                <c:pt idx="1413">
                  <c:v>42762</c:v>
                </c:pt>
                <c:pt idx="1414">
                  <c:v>42765</c:v>
                </c:pt>
                <c:pt idx="1415">
                  <c:v>42766</c:v>
                </c:pt>
                <c:pt idx="1416">
                  <c:v>42767</c:v>
                </c:pt>
                <c:pt idx="1417">
                  <c:v>42768</c:v>
                </c:pt>
                <c:pt idx="1418">
                  <c:v>42769</c:v>
                </c:pt>
                <c:pt idx="1419">
                  <c:v>42772</c:v>
                </c:pt>
                <c:pt idx="1420">
                  <c:v>42773</c:v>
                </c:pt>
                <c:pt idx="1421">
                  <c:v>42774</c:v>
                </c:pt>
                <c:pt idx="1422">
                  <c:v>42775</c:v>
                </c:pt>
                <c:pt idx="1423">
                  <c:v>42776</c:v>
                </c:pt>
                <c:pt idx="1424">
                  <c:v>42779</c:v>
                </c:pt>
                <c:pt idx="1425">
                  <c:v>42780</c:v>
                </c:pt>
                <c:pt idx="1426">
                  <c:v>42781</c:v>
                </c:pt>
                <c:pt idx="1427">
                  <c:v>42782</c:v>
                </c:pt>
                <c:pt idx="1428">
                  <c:v>42783</c:v>
                </c:pt>
                <c:pt idx="1429">
                  <c:v>42786</c:v>
                </c:pt>
                <c:pt idx="1430">
                  <c:v>42787</c:v>
                </c:pt>
                <c:pt idx="1431">
                  <c:v>42788</c:v>
                </c:pt>
                <c:pt idx="1432">
                  <c:v>42789</c:v>
                </c:pt>
                <c:pt idx="1433">
                  <c:v>42790</c:v>
                </c:pt>
                <c:pt idx="1434">
                  <c:v>42793</c:v>
                </c:pt>
                <c:pt idx="1435">
                  <c:v>42794</c:v>
                </c:pt>
                <c:pt idx="1436">
                  <c:v>42795</c:v>
                </c:pt>
                <c:pt idx="1437">
                  <c:v>42796</c:v>
                </c:pt>
                <c:pt idx="1438">
                  <c:v>42797</c:v>
                </c:pt>
                <c:pt idx="1439">
                  <c:v>42800</c:v>
                </c:pt>
                <c:pt idx="1440">
                  <c:v>42801</c:v>
                </c:pt>
                <c:pt idx="1441">
                  <c:v>42802</c:v>
                </c:pt>
                <c:pt idx="1442">
                  <c:v>42803</c:v>
                </c:pt>
                <c:pt idx="1443">
                  <c:v>42804</c:v>
                </c:pt>
                <c:pt idx="1444">
                  <c:v>42807</c:v>
                </c:pt>
                <c:pt idx="1445">
                  <c:v>42808</c:v>
                </c:pt>
                <c:pt idx="1446">
                  <c:v>42809</c:v>
                </c:pt>
                <c:pt idx="1447">
                  <c:v>42810</c:v>
                </c:pt>
                <c:pt idx="1448">
                  <c:v>42811</c:v>
                </c:pt>
                <c:pt idx="1449">
                  <c:v>42814</c:v>
                </c:pt>
                <c:pt idx="1450">
                  <c:v>42815</c:v>
                </c:pt>
                <c:pt idx="1451">
                  <c:v>42816</c:v>
                </c:pt>
                <c:pt idx="1452">
                  <c:v>42817</c:v>
                </c:pt>
                <c:pt idx="1453">
                  <c:v>42818</c:v>
                </c:pt>
                <c:pt idx="1454">
                  <c:v>42821</c:v>
                </c:pt>
                <c:pt idx="1455">
                  <c:v>42822</c:v>
                </c:pt>
                <c:pt idx="1456">
                  <c:v>42823</c:v>
                </c:pt>
                <c:pt idx="1457">
                  <c:v>42824</c:v>
                </c:pt>
                <c:pt idx="1458">
                  <c:v>42825</c:v>
                </c:pt>
                <c:pt idx="1459">
                  <c:v>42828</c:v>
                </c:pt>
                <c:pt idx="1460">
                  <c:v>42829</c:v>
                </c:pt>
                <c:pt idx="1461">
                  <c:v>42830</c:v>
                </c:pt>
                <c:pt idx="1462">
                  <c:v>42831</c:v>
                </c:pt>
                <c:pt idx="1463">
                  <c:v>42832</c:v>
                </c:pt>
                <c:pt idx="1464">
                  <c:v>42835</c:v>
                </c:pt>
                <c:pt idx="1465">
                  <c:v>42836</c:v>
                </c:pt>
                <c:pt idx="1466">
                  <c:v>42837</c:v>
                </c:pt>
                <c:pt idx="1467">
                  <c:v>42838</c:v>
                </c:pt>
                <c:pt idx="1468">
                  <c:v>42842</c:v>
                </c:pt>
                <c:pt idx="1469">
                  <c:v>42843</c:v>
                </c:pt>
                <c:pt idx="1470">
                  <c:v>42844</c:v>
                </c:pt>
                <c:pt idx="1471">
                  <c:v>42845</c:v>
                </c:pt>
                <c:pt idx="1472">
                  <c:v>42846</c:v>
                </c:pt>
                <c:pt idx="1473">
                  <c:v>42849</c:v>
                </c:pt>
                <c:pt idx="1474">
                  <c:v>42850</c:v>
                </c:pt>
                <c:pt idx="1475">
                  <c:v>42851</c:v>
                </c:pt>
                <c:pt idx="1476">
                  <c:v>42852</c:v>
                </c:pt>
                <c:pt idx="1477">
                  <c:v>42853</c:v>
                </c:pt>
                <c:pt idx="1478">
                  <c:v>42856</c:v>
                </c:pt>
                <c:pt idx="1479">
                  <c:v>42857</c:v>
                </c:pt>
                <c:pt idx="1480">
                  <c:v>42858</c:v>
                </c:pt>
                <c:pt idx="1481">
                  <c:v>42859</c:v>
                </c:pt>
                <c:pt idx="1482">
                  <c:v>42860</c:v>
                </c:pt>
                <c:pt idx="1483">
                  <c:v>42863</c:v>
                </c:pt>
                <c:pt idx="1484">
                  <c:v>42864</c:v>
                </c:pt>
                <c:pt idx="1485">
                  <c:v>42865</c:v>
                </c:pt>
                <c:pt idx="1486">
                  <c:v>42866</c:v>
                </c:pt>
                <c:pt idx="1487">
                  <c:v>42867</c:v>
                </c:pt>
                <c:pt idx="1488">
                  <c:v>42870</c:v>
                </c:pt>
                <c:pt idx="1489">
                  <c:v>42871</c:v>
                </c:pt>
                <c:pt idx="1490">
                  <c:v>42872</c:v>
                </c:pt>
                <c:pt idx="1491">
                  <c:v>42873</c:v>
                </c:pt>
                <c:pt idx="1492">
                  <c:v>42874</c:v>
                </c:pt>
                <c:pt idx="1493">
                  <c:v>42877</c:v>
                </c:pt>
                <c:pt idx="1494">
                  <c:v>42878</c:v>
                </c:pt>
                <c:pt idx="1495">
                  <c:v>42879</c:v>
                </c:pt>
                <c:pt idx="1496">
                  <c:v>42880</c:v>
                </c:pt>
                <c:pt idx="1497">
                  <c:v>42881</c:v>
                </c:pt>
                <c:pt idx="1498">
                  <c:v>42884</c:v>
                </c:pt>
                <c:pt idx="1499">
                  <c:v>42885</c:v>
                </c:pt>
                <c:pt idx="1500">
                  <c:v>42886</c:v>
                </c:pt>
                <c:pt idx="1501">
                  <c:v>42887</c:v>
                </c:pt>
                <c:pt idx="1502">
                  <c:v>42888</c:v>
                </c:pt>
                <c:pt idx="1503">
                  <c:v>42891</c:v>
                </c:pt>
                <c:pt idx="1504">
                  <c:v>42892</c:v>
                </c:pt>
                <c:pt idx="1505">
                  <c:v>42893</c:v>
                </c:pt>
                <c:pt idx="1506">
                  <c:v>42894</c:v>
                </c:pt>
                <c:pt idx="1507">
                  <c:v>42895</c:v>
                </c:pt>
                <c:pt idx="1508">
                  <c:v>42898</c:v>
                </c:pt>
                <c:pt idx="1509">
                  <c:v>42899</c:v>
                </c:pt>
                <c:pt idx="1510">
                  <c:v>42900</c:v>
                </c:pt>
                <c:pt idx="1511">
                  <c:v>42901</c:v>
                </c:pt>
                <c:pt idx="1512">
                  <c:v>42902</c:v>
                </c:pt>
                <c:pt idx="1513">
                  <c:v>42905</c:v>
                </c:pt>
                <c:pt idx="1514">
                  <c:v>42906</c:v>
                </c:pt>
                <c:pt idx="1515">
                  <c:v>42907</c:v>
                </c:pt>
                <c:pt idx="1516">
                  <c:v>42908</c:v>
                </c:pt>
                <c:pt idx="1517">
                  <c:v>42909</c:v>
                </c:pt>
                <c:pt idx="1518">
                  <c:v>42912</c:v>
                </c:pt>
                <c:pt idx="1519">
                  <c:v>42913</c:v>
                </c:pt>
                <c:pt idx="1520">
                  <c:v>42914</c:v>
                </c:pt>
                <c:pt idx="1521">
                  <c:v>42915</c:v>
                </c:pt>
                <c:pt idx="1522">
                  <c:v>42916</c:v>
                </c:pt>
                <c:pt idx="1523">
                  <c:v>42919</c:v>
                </c:pt>
                <c:pt idx="1524">
                  <c:v>42920</c:v>
                </c:pt>
                <c:pt idx="1525">
                  <c:v>42921</c:v>
                </c:pt>
                <c:pt idx="1526">
                  <c:v>42922</c:v>
                </c:pt>
                <c:pt idx="1527">
                  <c:v>42923</c:v>
                </c:pt>
                <c:pt idx="1528">
                  <c:v>42926</c:v>
                </c:pt>
                <c:pt idx="1529">
                  <c:v>42927</c:v>
                </c:pt>
                <c:pt idx="1530">
                  <c:v>42928</c:v>
                </c:pt>
                <c:pt idx="1531">
                  <c:v>42929</c:v>
                </c:pt>
                <c:pt idx="1532">
                  <c:v>42930</c:v>
                </c:pt>
                <c:pt idx="1533">
                  <c:v>42933</c:v>
                </c:pt>
                <c:pt idx="1534">
                  <c:v>42934</c:v>
                </c:pt>
                <c:pt idx="1535">
                  <c:v>42935</c:v>
                </c:pt>
                <c:pt idx="1536">
                  <c:v>42936</c:v>
                </c:pt>
                <c:pt idx="1537">
                  <c:v>42937</c:v>
                </c:pt>
                <c:pt idx="1538">
                  <c:v>42940</c:v>
                </c:pt>
                <c:pt idx="1539">
                  <c:v>42941</c:v>
                </c:pt>
                <c:pt idx="1540">
                  <c:v>42942</c:v>
                </c:pt>
                <c:pt idx="1541">
                  <c:v>42943</c:v>
                </c:pt>
                <c:pt idx="1542">
                  <c:v>42944</c:v>
                </c:pt>
                <c:pt idx="1543">
                  <c:v>42947</c:v>
                </c:pt>
                <c:pt idx="1544">
                  <c:v>42948</c:v>
                </c:pt>
                <c:pt idx="1545">
                  <c:v>42949</c:v>
                </c:pt>
                <c:pt idx="1546">
                  <c:v>42950</c:v>
                </c:pt>
                <c:pt idx="1547">
                  <c:v>42951</c:v>
                </c:pt>
                <c:pt idx="1548">
                  <c:v>42954</c:v>
                </c:pt>
                <c:pt idx="1549">
                  <c:v>42955</c:v>
                </c:pt>
                <c:pt idx="1550">
                  <c:v>42956</c:v>
                </c:pt>
                <c:pt idx="1551">
                  <c:v>42957</c:v>
                </c:pt>
                <c:pt idx="1552">
                  <c:v>42958</c:v>
                </c:pt>
                <c:pt idx="1553">
                  <c:v>42961</c:v>
                </c:pt>
                <c:pt idx="1554">
                  <c:v>42962</c:v>
                </c:pt>
                <c:pt idx="1555">
                  <c:v>42963</c:v>
                </c:pt>
                <c:pt idx="1556">
                  <c:v>42964</c:v>
                </c:pt>
                <c:pt idx="1557">
                  <c:v>42965</c:v>
                </c:pt>
                <c:pt idx="1558">
                  <c:v>42968</c:v>
                </c:pt>
                <c:pt idx="1559">
                  <c:v>42969</c:v>
                </c:pt>
                <c:pt idx="1560">
                  <c:v>42970</c:v>
                </c:pt>
                <c:pt idx="1561">
                  <c:v>42971</c:v>
                </c:pt>
                <c:pt idx="1562">
                  <c:v>42972</c:v>
                </c:pt>
                <c:pt idx="1563">
                  <c:v>42975</c:v>
                </c:pt>
                <c:pt idx="1564">
                  <c:v>42976</c:v>
                </c:pt>
                <c:pt idx="1565">
                  <c:v>42977</c:v>
                </c:pt>
                <c:pt idx="1566">
                  <c:v>42978</c:v>
                </c:pt>
                <c:pt idx="1567">
                  <c:v>42979</c:v>
                </c:pt>
                <c:pt idx="1568">
                  <c:v>42982</c:v>
                </c:pt>
                <c:pt idx="1569">
                  <c:v>42983</c:v>
                </c:pt>
                <c:pt idx="1570">
                  <c:v>42984</c:v>
                </c:pt>
                <c:pt idx="1571">
                  <c:v>42985</c:v>
                </c:pt>
                <c:pt idx="1572">
                  <c:v>42986</c:v>
                </c:pt>
                <c:pt idx="1573">
                  <c:v>42989</c:v>
                </c:pt>
                <c:pt idx="1574">
                  <c:v>42990</c:v>
                </c:pt>
                <c:pt idx="1575">
                  <c:v>42991</c:v>
                </c:pt>
                <c:pt idx="1576">
                  <c:v>42992</c:v>
                </c:pt>
                <c:pt idx="1577">
                  <c:v>42993</c:v>
                </c:pt>
                <c:pt idx="1578">
                  <c:v>42996</c:v>
                </c:pt>
                <c:pt idx="1579">
                  <c:v>42997</c:v>
                </c:pt>
                <c:pt idx="1580">
                  <c:v>42998</c:v>
                </c:pt>
                <c:pt idx="1581">
                  <c:v>42999</c:v>
                </c:pt>
                <c:pt idx="1582">
                  <c:v>43000</c:v>
                </c:pt>
                <c:pt idx="1583">
                  <c:v>43003</c:v>
                </c:pt>
                <c:pt idx="1584">
                  <c:v>43004</c:v>
                </c:pt>
                <c:pt idx="1585">
                  <c:v>43005</c:v>
                </c:pt>
                <c:pt idx="1586">
                  <c:v>43006</c:v>
                </c:pt>
                <c:pt idx="1587">
                  <c:v>43007</c:v>
                </c:pt>
                <c:pt idx="1588">
                  <c:v>43010</c:v>
                </c:pt>
                <c:pt idx="1589">
                  <c:v>43011</c:v>
                </c:pt>
                <c:pt idx="1590">
                  <c:v>43012</c:v>
                </c:pt>
                <c:pt idx="1591">
                  <c:v>43013</c:v>
                </c:pt>
                <c:pt idx="1592">
                  <c:v>43014</c:v>
                </c:pt>
                <c:pt idx="1593">
                  <c:v>43017</c:v>
                </c:pt>
                <c:pt idx="1594">
                  <c:v>43018</c:v>
                </c:pt>
                <c:pt idx="1595">
                  <c:v>43019</c:v>
                </c:pt>
                <c:pt idx="1596">
                  <c:v>43020</c:v>
                </c:pt>
                <c:pt idx="1597">
                  <c:v>43021</c:v>
                </c:pt>
                <c:pt idx="1598">
                  <c:v>43024</c:v>
                </c:pt>
                <c:pt idx="1599">
                  <c:v>43025</c:v>
                </c:pt>
                <c:pt idx="1600">
                  <c:v>43026</c:v>
                </c:pt>
                <c:pt idx="1601">
                  <c:v>43027</c:v>
                </c:pt>
                <c:pt idx="1602">
                  <c:v>43028</c:v>
                </c:pt>
                <c:pt idx="1603">
                  <c:v>43031</c:v>
                </c:pt>
                <c:pt idx="1604">
                  <c:v>43032</c:v>
                </c:pt>
                <c:pt idx="1605">
                  <c:v>43033</c:v>
                </c:pt>
                <c:pt idx="1606">
                  <c:v>43034</c:v>
                </c:pt>
                <c:pt idx="1607">
                  <c:v>43035</c:v>
                </c:pt>
                <c:pt idx="1608">
                  <c:v>43038</c:v>
                </c:pt>
                <c:pt idx="1609">
                  <c:v>43039</c:v>
                </c:pt>
                <c:pt idx="1610">
                  <c:v>43040</c:v>
                </c:pt>
                <c:pt idx="1611">
                  <c:v>43041</c:v>
                </c:pt>
                <c:pt idx="1612">
                  <c:v>43042</c:v>
                </c:pt>
                <c:pt idx="1613">
                  <c:v>43045</c:v>
                </c:pt>
                <c:pt idx="1614">
                  <c:v>43046</c:v>
                </c:pt>
                <c:pt idx="1615">
                  <c:v>43047</c:v>
                </c:pt>
                <c:pt idx="1616">
                  <c:v>43048</c:v>
                </c:pt>
                <c:pt idx="1617">
                  <c:v>43049</c:v>
                </c:pt>
                <c:pt idx="1618">
                  <c:v>43052</c:v>
                </c:pt>
                <c:pt idx="1619">
                  <c:v>43053</c:v>
                </c:pt>
                <c:pt idx="1620">
                  <c:v>43054</c:v>
                </c:pt>
                <c:pt idx="1621">
                  <c:v>43055</c:v>
                </c:pt>
                <c:pt idx="1622">
                  <c:v>43056</c:v>
                </c:pt>
                <c:pt idx="1623">
                  <c:v>43059</c:v>
                </c:pt>
                <c:pt idx="1624">
                  <c:v>43060</c:v>
                </c:pt>
                <c:pt idx="1625">
                  <c:v>43061</c:v>
                </c:pt>
                <c:pt idx="1626">
                  <c:v>43062</c:v>
                </c:pt>
                <c:pt idx="1627">
                  <c:v>43063</c:v>
                </c:pt>
                <c:pt idx="1628">
                  <c:v>43066</c:v>
                </c:pt>
                <c:pt idx="1629">
                  <c:v>43067</c:v>
                </c:pt>
                <c:pt idx="1630">
                  <c:v>43068</c:v>
                </c:pt>
                <c:pt idx="1631">
                  <c:v>43069</c:v>
                </c:pt>
                <c:pt idx="1632">
                  <c:v>43070</c:v>
                </c:pt>
                <c:pt idx="1633">
                  <c:v>43073</c:v>
                </c:pt>
                <c:pt idx="1634">
                  <c:v>43074</c:v>
                </c:pt>
                <c:pt idx="1635">
                  <c:v>43075</c:v>
                </c:pt>
                <c:pt idx="1636">
                  <c:v>43076</c:v>
                </c:pt>
                <c:pt idx="1637">
                  <c:v>43077</c:v>
                </c:pt>
                <c:pt idx="1638">
                  <c:v>43080</c:v>
                </c:pt>
                <c:pt idx="1639">
                  <c:v>43081</c:v>
                </c:pt>
                <c:pt idx="1640">
                  <c:v>43082</c:v>
                </c:pt>
                <c:pt idx="1641">
                  <c:v>43083</c:v>
                </c:pt>
                <c:pt idx="1642">
                  <c:v>43084</c:v>
                </c:pt>
                <c:pt idx="1643">
                  <c:v>43087</c:v>
                </c:pt>
                <c:pt idx="1644">
                  <c:v>43088</c:v>
                </c:pt>
                <c:pt idx="1645">
                  <c:v>43089</c:v>
                </c:pt>
                <c:pt idx="1646">
                  <c:v>43090</c:v>
                </c:pt>
                <c:pt idx="1647">
                  <c:v>43091</c:v>
                </c:pt>
                <c:pt idx="1648">
                  <c:v>43095</c:v>
                </c:pt>
                <c:pt idx="1649">
                  <c:v>43096</c:v>
                </c:pt>
                <c:pt idx="1650">
                  <c:v>43097</c:v>
                </c:pt>
                <c:pt idx="1651">
                  <c:v>43098</c:v>
                </c:pt>
                <c:pt idx="1652">
                  <c:v>43102</c:v>
                </c:pt>
                <c:pt idx="1653">
                  <c:v>43103</c:v>
                </c:pt>
                <c:pt idx="1654">
                  <c:v>43104</c:v>
                </c:pt>
                <c:pt idx="1655">
                  <c:v>43105</c:v>
                </c:pt>
                <c:pt idx="1656">
                  <c:v>43108</c:v>
                </c:pt>
                <c:pt idx="1657">
                  <c:v>43109</c:v>
                </c:pt>
                <c:pt idx="1658">
                  <c:v>43110</c:v>
                </c:pt>
                <c:pt idx="1659">
                  <c:v>43111</c:v>
                </c:pt>
                <c:pt idx="1660">
                  <c:v>43112</c:v>
                </c:pt>
                <c:pt idx="1661">
                  <c:v>43115</c:v>
                </c:pt>
                <c:pt idx="1662">
                  <c:v>43116</c:v>
                </c:pt>
                <c:pt idx="1663">
                  <c:v>43117</c:v>
                </c:pt>
                <c:pt idx="1664">
                  <c:v>43118</c:v>
                </c:pt>
                <c:pt idx="1665">
                  <c:v>43119</c:v>
                </c:pt>
                <c:pt idx="1666">
                  <c:v>43122</c:v>
                </c:pt>
                <c:pt idx="1667">
                  <c:v>43123</c:v>
                </c:pt>
                <c:pt idx="1668">
                  <c:v>43124</c:v>
                </c:pt>
                <c:pt idx="1669">
                  <c:v>43125</c:v>
                </c:pt>
                <c:pt idx="1670">
                  <c:v>43126</c:v>
                </c:pt>
                <c:pt idx="1671">
                  <c:v>43129</c:v>
                </c:pt>
                <c:pt idx="1672">
                  <c:v>43130</c:v>
                </c:pt>
                <c:pt idx="1673">
                  <c:v>43131</c:v>
                </c:pt>
                <c:pt idx="1674">
                  <c:v>43132</c:v>
                </c:pt>
                <c:pt idx="1675">
                  <c:v>43133</c:v>
                </c:pt>
                <c:pt idx="1676">
                  <c:v>43136</c:v>
                </c:pt>
                <c:pt idx="1677">
                  <c:v>43137</c:v>
                </c:pt>
                <c:pt idx="1678">
                  <c:v>43138</c:v>
                </c:pt>
                <c:pt idx="1679">
                  <c:v>43139</c:v>
                </c:pt>
                <c:pt idx="1680">
                  <c:v>43140</c:v>
                </c:pt>
                <c:pt idx="1681">
                  <c:v>43143</c:v>
                </c:pt>
                <c:pt idx="1682">
                  <c:v>43144</c:v>
                </c:pt>
                <c:pt idx="1683">
                  <c:v>43145</c:v>
                </c:pt>
                <c:pt idx="1684">
                  <c:v>43146</c:v>
                </c:pt>
                <c:pt idx="1685">
                  <c:v>43147</c:v>
                </c:pt>
                <c:pt idx="1686">
                  <c:v>43150</c:v>
                </c:pt>
                <c:pt idx="1687">
                  <c:v>43151</c:v>
                </c:pt>
                <c:pt idx="1688">
                  <c:v>43152</c:v>
                </c:pt>
                <c:pt idx="1689">
                  <c:v>43153</c:v>
                </c:pt>
                <c:pt idx="1690">
                  <c:v>43154</c:v>
                </c:pt>
                <c:pt idx="1691">
                  <c:v>43157</c:v>
                </c:pt>
                <c:pt idx="1692">
                  <c:v>43158</c:v>
                </c:pt>
                <c:pt idx="1693">
                  <c:v>43159</c:v>
                </c:pt>
                <c:pt idx="1694">
                  <c:v>43160</c:v>
                </c:pt>
                <c:pt idx="1695">
                  <c:v>43161</c:v>
                </c:pt>
                <c:pt idx="1696">
                  <c:v>43164</c:v>
                </c:pt>
                <c:pt idx="1697">
                  <c:v>43165</c:v>
                </c:pt>
                <c:pt idx="1698">
                  <c:v>43166</c:v>
                </c:pt>
                <c:pt idx="1699">
                  <c:v>43167</c:v>
                </c:pt>
                <c:pt idx="1700">
                  <c:v>43168</c:v>
                </c:pt>
                <c:pt idx="1701">
                  <c:v>43171</c:v>
                </c:pt>
                <c:pt idx="1702">
                  <c:v>43172</c:v>
                </c:pt>
                <c:pt idx="1703">
                  <c:v>43173</c:v>
                </c:pt>
                <c:pt idx="1704">
                  <c:v>43174</c:v>
                </c:pt>
                <c:pt idx="1705">
                  <c:v>43175</c:v>
                </c:pt>
                <c:pt idx="1706">
                  <c:v>43178</c:v>
                </c:pt>
                <c:pt idx="1707">
                  <c:v>43179</c:v>
                </c:pt>
                <c:pt idx="1708">
                  <c:v>43180</c:v>
                </c:pt>
                <c:pt idx="1709">
                  <c:v>43181</c:v>
                </c:pt>
                <c:pt idx="1710">
                  <c:v>43182</c:v>
                </c:pt>
                <c:pt idx="1711">
                  <c:v>43185</c:v>
                </c:pt>
                <c:pt idx="1712">
                  <c:v>43186</c:v>
                </c:pt>
                <c:pt idx="1713">
                  <c:v>43187</c:v>
                </c:pt>
                <c:pt idx="1714">
                  <c:v>43188</c:v>
                </c:pt>
                <c:pt idx="1715">
                  <c:v>43192</c:v>
                </c:pt>
                <c:pt idx="1716">
                  <c:v>43193</c:v>
                </c:pt>
                <c:pt idx="1717">
                  <c:v>43194</c:v>
                </c:pt>
                <c:pt idx="1718">
                  <c:v>43195</c:v>
                </c:pt>
                <c:pt idx="1719">
                  <c:v>43196</c:v>
                </c:pt>
                <c:pt idx="1720">
                  <c:v>43199</c:v>
                </c:pt>
                <c:pt idx="1721">
                  <c:v>43200</c:v>
                </c:pt>
                <c:pt idx="1722">
                  <c:v>43201</c:v>
                </c:pt>
                <c:pt idx="1723">
                  <c:v>43202</c:v>
                </c:pt>
                <c:pt idx="1724">
                  <c:v>43203</c:v>
                </c:pt>
                <c:pt idx="1725">
                  <c:v>43206</c:v>
                </c:pt>
                <c:pt idx="1726">
                  <c:v>43207</c:v>
                </c:pt>
                <c:pt idx="1727">
                  <c:v>43208</c:v>
                </c:pt>
                <c:pt idx="1728">
                  <c:v>43209</c:v>
                </c:pt>
                <c:pt idx="1729">
                  <c:v>43210</c:v>
                </c:pt>
                <c:pt idx="1730">
                  <c:v>43213</c:v>
                </c:pt>
                <c:pt idx="1731">
                  <c:v>43214</c:v>
                </c:pt>
                <c:pt idx="1732">
                  <c:v>43215</c:v>
                </c:pt>
                <c:pt idx="1733">
                  <c:v>43216</c:v>
                </c:pt>
                <c:pt idx="1734">
                  <c:v>43217</c:v>
                </c:pt>
                <c:pt idx="1735">
                  <c:v>43220</c:v>
                </c:pt>
                <c:pt idx="1736">
                  <c:v>43221</c:v>
                </c:pt>
                <c:pt idx="1737">
                  <c:v>43222</c:v>
                </c:pt>
                <c:pt idx="1738">
                  <c:v>43223</c:v>
                </c:pt>
                <c:pt idx="1739">
                  <c:v>43224</c:v>
                </c:pt>
                <c:pt idx="1740">
                  <c:v>43227</c:v>
                </c:pt>
                <c:pt idx="1741">
                  <c:v>43228</c:v>
                </c:pt>
                <c:pt idx="1742">
                  <c:v>43229</c:v>
                </c:pt>
                <c:pt idx="1743">
                  <c:v>43230</c:v>
                </c:pt>
                <c:pt idx="1744">
                  <c:v>43231</c:v>
                </c:pt>
                <c:pt idx="1745">
                  <c:v>43234</c:v>
                </c:pt>
                <c:pt idx="1746">
                  <c:v>43235</c:v>
                </c:pt>
                <c:pt idx="1747">
                  <c:v>43236</c:v>
                </c:pt>
                <c:pt idx="1748">
                  <c:v>43237</c:v>
                </c:pt>
                <c:pt idx="1749">
                  <c:v>43238</c:v>
                </c:pt>
                <c:pt idx="1750">
                  <c:v>43241</c:v>
                </c:pt>
                <c:pt idx="1751">
                  <c:v>43242</c:v>
                </c:pt>
                <c:pt idx="1752">
                  <c:v>43243</c:v>
                </c:pt>
                <c:pt idx="1753">
                  <c:v>43244</c:v>
                </c:pt>
                <c:pt idx="1754">
                  <c:v>43245</c:v>
                </c:pt>
                <c:pt idx="1755">
                  <c:v>43249</c:v>
                </c:pt>
                <c:pt idx="1756">
                  <c:v>43250</c:v>
                </c:pt>
                <c:pt idx="1757">
                  <c:v>43251</c:v>
                </c:pt>
                <c:pt idx="1758">
                  <c:v>43252</c:v>
                </c:pt>
                <c:pt idx="1759">
                  <c:v>43255</c:v>
                </c:pt>
                <c:pt idx="1760">
                  <c:v>43256</c:v>
                </c:pt>
                <c:pt idx="1761">
                  <c:v>43257</c:v>
                </c:pt>
                <c:pt idx="1762">
                  <c:v>43258</c:v>
                </c:pt>
                <c:pt idx="1763">
                  <c:v>43259</c:v>
                </c:pt>
                <c:pt idx="1764">
                  <c:v>43262</c:v>
                </c:pt>
                <c:pt idx="1765">
                  <c:v>43263</c:v>
                </c:pt>
                <c:pt idx="1766">
                  <c:v>43264</c:v>
                </c:pt>
                <c:pt idx="1767">
                  <c:v>43265</c:v>
                </c:pt>
                <c:pt idx="1768">
                  <c:v>43266</c:v>
                </c:pt>
                <c:pt idx="1769">
                  <c:v>43269</c:v>
                </c:pt>
                <c:pt idx="1770">
                  <c:v>43270</c:v>
                </c:pt>
                <c:pt idx="1771">
                  <c:v>43271</c:v>
                </c:pt>
                <c:pt idx="1772">
                  <c:v>43272</c:v>
                </c:pt>
                <c:pt idx="1773">
                  <c:v>43273</c:v>
                </c:pt>
                <c:pt idx="1774">
                  <c:v>43276</c:v>
                </c:pt>
                <c:pt idx="1775">
                  <c:v>43277</c:v>
                </c:pt>
                <c:pt idx="1776">
                  <c:v>43278</c:v>
                </c:pt>
                <c:pt idx="1777">
                  <c:v>43279</c:v>
                </c:pt>
                <c:pt idx="1778">
                  <c:v>43280</c:v>
                </c:pt>
                <c:pt idx="1779">
                  <c:v>43283</c:v>
                </c:pt>
                <c:pt idx="1780">
                  <c:v>43284</c:v>
                </c:pt>
                <c:pt idx="1781">
                  <c:v>43285</c:v>
                </c:pt>
                <c:pt idx="1782">
                  <c:v>43286</c:v>
                </c:pt>
                <c:pt idx="1783">
                  <c:v>43287</c:v>
                </c:pt>
                <c:pt idx="1784">
                  <c:v>43290</c:v>
                </c:pt>
                <c:pt idx="1785">
                  <c:v>43291</c:v>
                </c:pt>
                <c:pt idx="1786">
                  <c:v>43292</c:v>
                </c:pt>
                <c:pt idx="1787">
                  <c:v>43293</c:v>
                </c:pt>
                <c:pt idx="1788">
                  <c:v>43294</c:v>
                </c:pt>
                <c:pt idx="1789">
                  <c:v>43297</c:v>
                </c:pt>
                <c:pt idx="1790">
                  <c:v>43298</c:v>
                </c:pt>
                <c:pt idx="1791">
                  <c:v>43299</c:v>
                </c:pt>
                <c:pt idx="1792">
                  <c:v>43300</c:v>
                </c:pt>
                <c:pt idx="1793">
                  <c:v>43301</c:v>
                </c:pt>
                <c:pt idx="1794">
                  <c:v>43304</c:v>
                </c:pt>
                <c:pt idx="1795">
                  <c:v>43305</c:v>
                </c:pt>
                <c:pt idx="1796">
                  <c:v>43306</c:v>
                </c:pt>
                <c:pt idx="1797">
                  <c:v>43307</c:v>
                </c:pt>
                <c:pt idx="1798">
                  <c:v>43308</c:v>
                </c:pt>
                <c:pt idx="1799">
                  <c:v>43311</c:v>
                </c:pt>
                <c:pt idx="1800">
                  <c:v>43312</c:v>
                </c:pt>
                <c:pt idx="1801">
                  <c:v>43313</c:v>
                </c:pt>
                <c:pt idx="1802">
                  <c:v>43314</c:v>
                </c:pt>
                <c:pt idx="1803">
                  <c:v>43315</c:v>
                </c:pt>
                <c:pt idx="1804">
                  <c:v>43318</c:v>
                </c:pt>
                <c:pt idx="1805">
                  <c:v>43319</c:v>
                </c:pt>
                <c:pt idx="1806">
                  <c:v>43320</c:v>
                </c:pt>
                <c:pt idx="1807">
                  <c:v>43321</c:v>
                </c:pt>
                <c:pt idx="1808">
                  <c:v>43322</c:v>
                </c:pt>
                <c:pt idx="1809">
                  <c:v>43325</c:v>
                </c:pt>
                <c:pt idx="1810">
                  <c:v>43326</c:v>
                </c:pt>
                <c:pt idx="1811">
                  <c:v>43327</c:v>
                </c:pt>
                <c:pt idx="1812">
                  <c:v>43328</c:v>
                </c:pt>
                <c:pt idx="1813">
                  <c:v>43329</c:v>
                </c:pt>
                <c:pt idx="1814">
                  <c:v>43332</c:v>
                </c:pt>
                <c:pt idx="1815">
                  <c:v>43333</c:v>
                </c:pt>
                <c:pt idx="1816">
                  <c:v>43334</c:v>
                </c:pt>
                <c:pt idx="1817">
                  <c:v>43335</c:v>
                </c:pt>
                <c:pt idx="1818">
                  <c:v>43336</c:v>
                </c:pt>
                <c:pt idx="1819">
                  <c:v>43339</c:v>
                </c:pt>
                <c:pt idx="1820">
                  <c:v>43340</c:v>
                </c:pt>
                <c:pt idx="1821">
                  <c:v>43341</c:v>
                </c:pt>
                <c:pt idx="1822">
                  <c:v>43342</c:v>
                </c:pt>
                <c:pt idx="1823">
                  <c:v>43343</c:v>
                </c:pt>
                <c:pt idx="1824">
                  <c:v>43346</c:v>
                </c:pt>
                <c:pt idx="1825">
                  <c:v>43347</c:v>
                </c:pt>
                <c:pt idx="1826">
                  <c:v>43348</c:v>
                </c:pt>
                <c:pt idx="1827">
                  <c:v>43349</c:v>
                </c:pt>
                <c:pt idx="1828">
                  <c:v>43350</c:v>
                </c:pt>
                <c:pt idx="1829">
                  <c:v>43353</c:v>
                </c:pt>
                <c:pt idx="1830">
                  <c:v>43354</c:v>
                </c:pt>
                <c:pt idx="1831">
                  <c:v>43355</c:v>
                </c:pt>
                <c:pt idx="1832">
                  <c:v>43356</c:v>
                </c:pt>
                <c:pt idx="1833">
                  <c:v>43357</c:v>
                </c:pt>
                <c:pt idx="1834">
                  <c:v>43360</c:v>
                </c:pt>
                <c:pt idx="1835">
                  <c:v>43361</c:v>
                </c:pt>
                <c:pt idx="1836">
                  <c:v>43362</c:v>
                </c:pt>
                <c:pt idx="1837">
                  <c:v>43363</c:v>
                </c:pt>
                <c:pt idx="1838">
                  <c:v>43364</c:v>
                </c:pt>
                <c:pt idx="1839">
                  <c:v>43367</c:v>
                </c:pt>
                <c:pt idx="1840">
                  <c:v>43368</c:v>
                </c:pt>
                <c:pt idx="1841">
                  <c:v>43369</c:v>
                </c:pt>
                <c:pt idx="1842">
                  <c:v>43370</c:v>
                </c:pt>
                <c:pt idx="1843">
                  <c:v>43371</c:v>
                </c:pt>
                <c:pt idx="1844">
                  <c:v>43374</c:v>
                </c:pt>
                <c:pt idx="1845">
                  <c:v>43375</c:v>
                </c:pt>
                <c:pt idx="1846">
                  <c:v>43376</c:v>
                </c:pt>
                <c:pt idx="1847">
                  <c:v>43377</c:v>
                </c:pt>
                <c:pt idx="1848">
                  <c:v>43378</c:v>
                </c:pt>
                <c:pt idx="1849">
                  <c:v>43381</c:v>
                </c:pt>
                <c:pt idx="1850">
                  <c:v>43382</c:v>
                </c:pt>
                <c:pt idx="1851">
                  <c:v>43383</c:v>
                </c:pt>
                <c:pt idx="1852">
                  <c:v>43384</c:v>
                </c:pt>
                <c:pt idx="1853">
                  <c:v>43385</c:v>
                </c:pt>
                <c:pt idx="1854">
                  <c:v>43388</c:v>
                </c:pt>
                <c:pt idx="1855">
                  <c:v>43389</c:v>
                </c:pt>
                <c:pt idx="1856">
                  <c:v>43390</c:v>
                </c:pt>
                <c:pt idx="1857">
                  <c:v>43391</c:v>
                </c:pt>
                <c:pt idx="1858">
                  <c:v>43392</c:v>
                </c:pt>
                <c:pt idx="1859">
                  <c:v>43395</c:v>
                </c:pt>
                <c:pt idx="1860">
                  <c:v>43396</c:v>
                </c:pt>
                <c:pt idx="1861">
                  <c:v>43397</c:v>
                </c:pt>
                <c:pt idx="1862">
                  <c:v>43398</c:v>
                </c:pt>
                <c:pt idx="1863">
                  <c:v>43399</c:v>
                </c:pt>
                <c:pt idx="1864">
                  <c:v>43402</c:v>
                </c:pt>
                <c:pt idx="1865">
                  <c:v>43403</c:v>
                </c:pt>
                <c:pt idx="1866">
                  <c:v>43404</c:v>
                </c:pt>
                <c:pt idx="1867">
                  <c:v>43405</c:v>
                </c:pt>
                <c:pt idx="1868">
                  <c:v>43406</c:v>
                </c:pt>
                <c:pt idx="1869">
                  <c:v>43409</c:v>
                </c:pt>
                <c:pt idx="1870">
                  <c:v>43410</c:v>
                </c:pt>
                <c:pt idx="1871">
                  <c:v>43411</c:v>
                </c:pt>
                <c:pt idx="1872">
                  <c:v>43412</c:v>
                </c:pt>
                <c:pt idx="1873">
                  <c:v>43413</c:v>
                </c:pt>
                <c:pt idx="1874">
                  <c:v>43416</c:v>
                </c:pt>
                <c:pt idx="1875">
                  <c:v>43417</c:v>
                </c:pt>
                <c:pt idx="1876">
                  <c:v>43418</c:v>
                </c:pt>
                <c:pt idx="1877">
                  <c:v>43419</c:v>
                </c:pt>
                <c:pt idx="1878">
                  <c:v>43420</c:v>
                </c:pt>
                <c:pt idx="1879">
                  <c:v>43423</c:v>
                </c:pt>
                <c:pt idx="1880">
                  <c:v>43424</c:v>
                </c:pt>
                <c:pt idx="1881">
                  <c:v>43425</c:v>
                </c:pt>
                <c:pt idx="1882">
                  <c:v>43426</c:v>
                </c:pt>
                <c:pt idx="1883">
                  <c:v>43427</c:v>
                </c:pt>
                <c:pt idx="1884">
                  <c:v>43430</c:v>
                </c:pt>
                <c:pt idx="1885">
                  <c:v>43431</c:v>
                </c:pt>
                <c:pt idx="1886">
                  <c:v>43432</c:v>
                </c:pt>
                <c:pt idx="1887">
                  <c:v>43433</c:v>
                </c:pt>
                <c:pt idx="1888">
                  <c:v>43434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43444</c:v>
                </c:pt>
                <c:pt idx="1895">
                  <c:v>43445</c:v>
                </c:pt>
                <c:pt idx="1896">
                  <c:v>43446</c:v>
                </c:pt>
                <c:pt idx="1897">
                  <c:v>43447</c:v>
                </c:pt>
                <c:pt idx="1898">
                  <c:v>43448</c:v>
                </c:pt>
                <c:pt idx="1899">
                  <c:v>43451</c:v>
                </c:pt>
                <c:pt idx="1900">
                  <c:v>43452</c:v>
                </c:pt>
                <c:pt idx="1901">
                  <c:v>43453</c:v>
                </c:pt>
                <c:pt idx="1902">
                  <c:v>43454</c:v>
                </c:pt>
                <c:pt idx="1903">
                  <c:v>43455</c:v>
                </c:pt>
                <c:pt idx="1904">
                  <c:v>43460</c:v>
                </c:pt>
                <c:pt idx="1905">
                  <c:v>43461</c:v>
                </c:pt>
                <c:pt idx="1906">
                  <c:v>43462</c:v>
                </c:pt>
                <c:pt idx="1907">
                  <c:v>43467</c:v>
                </c:pt>
                <c:pt idx="1908">
                  <c:v>43468</c:v>
                </c:pt>
                <c:pt idx="1909">
                  <c:v>43469</c:v>
                </c:pt>
                <c:pt idx="1910">
                  <c:v>43472</c:v>
                </c:pt>
                <c:pt idx="1911">
                  <c:v>43473</c:v>
                </c:pt>
                <c:pt idx="1912">
                  <c:v>43474</c:v>
                </c:pt>
                <c:pt idx="1913">
                  <c:v>43475</c:v>
                </c:pt>
                <c:pt idx="1914">
                  <c:v>43476</c:v>
                </c:pt>
                <c:pt idx="1915">
                  <c:v>43479</c:v>
                </c:pt>
                <c:pt idx="1916">
                  <c:v>43480</c:v>
                </c:pt>
                <c:pt idx="1917">
                  <c:v>43481</c:v>
                </c:pt>
                <c:pt idx="1918">
                  <c:v>43482</c:v>
                </c:pt>
                <c:pt idx="1919">
                  <c:v>43483</c:v>
                </c:pt>
                <c:pt idx="1920">
                  <c:v>43486</c:v>
                </c:pt>
                <c:pt idx="1921">
                  <c:v>43487</c:v>
                </c:pt>
                <c:pt idx="1922">
                  <c:v>43488</c:v>
                </c:pt>
                <c:pt idx="1923">
                  <c:v>43489</c:v>
                </c:pt>
                <c:pt idx="1924">
                  <c:v>43490</c:v>
                </c:pt>
                <c:pt idx="1925">
                  <c:v>43493</c:v>
                </c:pt>
                <c:pt idx="1926">
                  <c:v>43494</c:v>
                </c:pt>
                <c:pt idx="1927">
                  <c:v>43495</c:v>
                </c:pt>
                <c:pt idx="1928">
                  <c:v>43496</c:v>
                </c:pt>
                <c:pt idx="1929">
                  <c:v>43497</c:v>
                </c:pt>
                <c:pt idx="1930">
                  <c:v>43500</c:v>
                </c:pt>
                <c:pt idx="1931">
                  <c:v>43501</c:v>
                </c:pt>
                <c:pt idx="1932">
                  <c:v>43502</c:v>
                </c:pt>
                <c:pt idx="1933">
                  <c:v>43503</c:v>
                </c:pt>
                <c:pt idx="1934">
                  <c:v>43504</c:v>
                </c:pt>
                <c:pt idx="1935">
                  <c:v>43507</c:v>
                </c:pt>
                <c:pt idx="1936">
                  <c:v>43508</c:v>
                </c:pt>
                <c:pt idx="1937">
                  <c:v>43509</c:v>
                </c:pt>
                <c:pt idx="1938">
                  <c:v>43510</c:v>
                </c:pt>
                <c:pt idx="1939">
                  <c:v>43511</c:v>
                </c:pt>
                <c:pt idx="1940">
                  <c:v>43514</c:v>
                </c:pt>
                <c:pt idx="1941">
                  <c:v>43515</c:v>
                </c:pt>
                <c:pt idx="1942">
                  <c:v>43516</c:v>
                </c:pt>
                <c:pt idx="1943">
                  <c:v>43517</c:v>
                </c:pt>
                <c:pt idx="1944">
                  <c:v>43518</c:v>
                </c:pt>
                <c:pt idx="1945">
                  <c:v>43521</c:v>
                </c:pt>
                <c:pt idx="1946">
                  <c:v>43522</c:v>
                </c:pt>
                <c:pt idx="1947">
                  <c:v>43523</c:v>
                </c:pt>
                <c:pt idx="1948">
                  <c:v>43524</c:v>
                </c:pt>
                <c:pt idx="1949">
                  <c:v>43525</c:v>
                </c:pt>
                <c:pt idx="1950">
                  <c:v>43528</c:v>
                </c:pt>
                <c:pt idx="1951">
                  <c:v>43529</c:v>
                </c:pt>
                <c:pt idx="1952">
                  <c:v>43530</c:v>
                </c:pt>
                <c:pt idx="1953">
                  <c:v>43531</c:v>
                </c:pt>
                <c:pt idx="1954">
                  <c:v>43532</c:v>
                </c:pt>
                <c:pt idx="1955">
                  <c:v>43535</c:v>
                </c:pt>
                <c:pt idx="1956">
                  <c:v>43536</c:v>
                </c:pt>
                <c:pt idx="1957">
                  <c:v>43537</c:v>
                </c:pt>
                <c:pt idx="1958">
                  <c:v>43538</c:v>
                </c:pt>
                <c:pt idx="1959">
                  <c:v>43539</c:v>
                </c:pt>
                <c:pt idx="1960">
                  <c:v>43542</c:v>
                </c:pt>
                <c:pt idx="1961">
                  <c:v>43543</c:v>
                </c:pt>
                <c:pt idx="1962">
                  <c:v>43544</c:v>
                </c:pt>
                <c:pt idx="1963">
                  <c:v>43545</c:v>
                </c:pt>
                <c:pt idx="1964">
                  <c:v>43546</c:v>
                </c:pt>
                <c:pt idx="1965">
                  <c:v>43549</c:v>
                </c:pt>
                <c:pt idx="1966">
                  <c:v>43550</c:v>
                </c:pt>
                <c:pt idx="1967">
                  <c:v>43551</c:v>
                </c:pt>
                <c:pt idx="1968">
                  <c:v>43552</c:v>
                </c:pt>
                <c:pt idx="1969">
                  <c:v>43553</c:v>
                </c:pt>
                <c:pt idx="1970">
                  <c:v>43556</c:v>
                </c:pt>
                <c:pt idx="1971">
                  <c:v>43557</c:v>
                </c:pt>
                <c:pt idx="1972">
                  <c:v>43558</c:v>
                </c:pt>
                <c:pt idx="1973">
                  <c:v>43559</c:v>
                </c:pt>
                <c:pt idx="1974">
                  <c:v>43560</c:v>
                </c:pt>
                <c:pt idx="1975">
                  <c:v>43563</c:v>
                </c:pt>
                <c:pt idx="1976">
                  <c:v>43564</c:v>
                </c:pt>
                <c:pt idx="1977">
                  <c:v>43565</c:v>
                </c:pt>
                <c:pt idx="1978">
                  <c:v>43566</c:v>
                </c:pt>
                <c:pt idx="1979">
                  <c:v>43567</c:v>
                </c:pt>
                <c:pt idx="1980">
                  <c:v>43570</c:v>
                </c:pt>
                <c:pt idx="1981">
                  <c:v>43571</c:v>
                </c:pt>
                <c:pt idx="1982">
                  <c:v>43572</c:v>
                </c:pt>
                <c:pt idx="1983">
                  <c:v>43573</c:v>
                </c:pt>
                <c:pt idx="1984">
                  <c:v>43574</c:v>
                </c:pt>
                <c:pt idx="1985">
                  <c:v>43577</c:v>
                </c:pt>
                <c:pt idx="1986">
                  <c:v>43578</c:v>
                </c:pt>
                <c:pt idx="1987">
                  <c:v>43579</c:v>
                </c:pt>
                <c:pt idx="1988">
                  <c:v>43580</c:v>
                </c:pt>
                <c:pt idx="1989">
                  <c:v>43581</c:v>
                </c:pt>
                <c:pt idx="1990">
                  <c:v>43584</c:v>
                </c:pt>
                <c:pt idx="1991">
                  <c:v>43585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43591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43598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43605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43612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43619</c:v>
                </c:pt>
                <c:pt idx="2016">
                  <c:v>43620</c:v>
                </c:pt>
                <c:pt idx="2017">
                  <c:v>43621</c:v>
                </c:pt>
                <c:pt idx="2018">
                  <c:v>43622</c:v>
                </c:pt>
                <c:pt idx="2019">
                  <c:v>43623</c:v>
                </c:pt>
                <c:pt idx="2020">
                  <c:v>43626</c:v>
                </c:pt>
                <c:pt idx="2021">
                  <c:v>43627</c:v>
                </c:pt>
                <c:pt idx="2022">
                  <c:v>43628</c:v>
                </c:pt>
                <c:pt idx="2023">
                  <c:v>43629</c:v>
                </c:pt>
                <c:pt idx="2024">
                  <c:v>43630</c:v>
                </c:pt>
                <c:pt idx="2025">
                  <c:v>43633</c:v>
                </c:pt>
                <c:pt idx="2026">
                  <c:v>43634</c:v>
                </c:pt>
                <c:pt idx="2027">
                  <c:v>43635</c:v>
                </c:pt>
                <c:pt idx="2028">
                  <c:v>43636</c:v>
                </c:pt>
                <c:pt idx="2029">
                  <c:v>43637</c:v>
                </c:pt>
                <c:pt idx="2030">
                  <c:v>43640</c:v>
                </c:pt>
                <c:pt idx="2031">
                  <c:v>43641</c:v>
                </c:pt>
                <c:pt idx="2032">
                  <c:v>43642</c:v>
                </c:pt>
                <c:pt idx="2033">
                  <c:v>43643</c:v>
                </c:pt>
                <c:pt idx="2034">
                  <c:v>43644</c:v>
                </c:pt>
                <c:pt idx="2035">
                  <c:v>43647</c:v>
                </c:pt>
                <c:pt idx="2036">
                  <c:v>43648</c:v>
                </c:pt>
                <c:pt idx="2037">
                  <c:v>43649</c:v>
                </c:pt>
                <c:pt idx="2038">
                  <c:v>43650</c:v>
                </c:pt>
                <c:pt idx="2039">
                  <c:v>43651</c:v>
                </c:pt>
                <c:pt idx="2040">
                  <c:v>43654</c:v>
                </c:pt>
                <c:pt idx="2041">
                  <c:v>43655</c:v>
                </c:pt>
                <c:pt idx="2042">
                  <c:v>43656</c:v>
                </c:pt>
                <c:pt idx="2043">
                  <c:v>43657</c:v>
                </c:pt>
                <c:pt idx="2044">
                  <c:v>43658</c:v>
                </c:pt>
                <c:pt idx="2045">
                  <c:v>43661</c:v>
                </c:pt>
                <c:pt idx="2046">
                  <c:v>43662</c:v>
                </c:pt>
                <c:pt idx="2047">
                  <c:v>43663</c:v>
                </c:pt>
                <c:pt idx="2048">
                  <c:v>43664</c:v>
                </c:pt>
                <c:pt idx="2049">
                  <c:v>43665</c:v>
                </c:pt>
                <c:pt idx="2050">
                  <c:v>43668</c:v>
                </c:pt>
                <c:pt idx="2051">
                  <c:v>43669</c:v>
                </c:pt>
                <c:pt idx="2052">
                  <c:v>43670</c:v>
                </c:pt>
                <c:pt idx="2053">
                  <c:v>43671</c:v>
                </c:pt>
                <c:pt idx="2054">
                  <c:v>43672</c:v>
                </c:pt>
                <c:pt idx="2055">
                  <c:v>43675</c:v>
                </c:pt>
                <c:pt idx="2056">
                  <c:v>43676</c:v>
                </c:pt>
                <c:pt idx="2057">
                  <c:v>43677</c:v>
                </c:pt>
                <c:pt idx="2058">
                  <c:v>43678</c:v>
                </c:pt>
                <c:pt idx="2059">
                  <c:v>43679</c:v>
                </c:pt>
                <c:pt idx="2060">
                  <c:v>43682</c:v>
                </c:pt>
                <c:pt idx="2061">
                  <c:v>43683</c:v>
                </c:pt>
                <c:pt idx="2062">
                  <c:v>43684</c:v>
                </c:pt>
                <c:pt idx="2063">
                  <c:v>43685</c:v>
                </c:pt>
                <c:pt idx="2064">
                  <c:v>43686</c:v>
                </c:pt>
                <c:pt idx="2065">
                  <c:v>43689</c:v>
                </c:pt>
                <c:pt idx="2066">
                  <c:v>43690</c:v>
                </c:pt>
                <c:pt idx="2067">
                  <c:v>43691</c:v>
                </c:pt>
                <c:pt idx="2068">
                  <c:v>43692</c:v>
                </c:pt>
                <c:pt idx="2069">
                  <c:v>43693</c:v>
                </c:pt>
                <c:pt idx="2070">
                  <c:v>43696</c:v>
                </c:pt>
                <c:pt idx="2071">
                  <c:v>43697</c:v>
                </c:pt>
                <c:pt idx="2072">
                  <c:v>43698</c:v>
                </c:pt>
                <c:pt idx="2073">
                  <c:v>43699</c:v>
                </c:pt>
                <c:pt idx="2074">
                  <c:v>43700</c:v>
                </c:pt>
                <c:pt idx="2075">
                  <c:v>43703</c:v>
                </c:pt>
                <c:pt idx="2076">
                  <c:v>43704</c:v>
                </c:pt>
                <c:pt idx="2077">
                  <c:v>43705</c:v>
                </c:pt>
                <c:pt idx="2078">
                  <c:v>43706</c:v>
                </c:pt>
                <c:pt idx="2079">
                  <c:v>43707</c:v>
                </c:pt>
                <c:pt idx="2080">
                  <c:v>43710</c:v>
                </c:pt>
                <c:pt idx="2081">
                  <c:v>43711</c:v>
                </c:pt>
                <c:pt idx="2082">
                  <c:v>43712</c:v>
                </c:pt>
                <c:pt idx="2083">
                  <c:v>43713</c:v>
                </c:pt>
                <c:pt idx="2084">
                  <c:v>43714</c:v>
                </c:pt>
                <c:pt idx="2085">
                  <c:v>43717</c:v>
                </c:pt>
                <c:pt idx="2086">
                  <c:v>43718</c:v>
                </c:pt>
                <c:pt idx="2087">
                  <c:v>43719</c:v>
                </c:pt>
                <c:pt idx="2088">
                  <c:v>43720</c:v>
                </c:pt>
                <c:pt idx="2089">
                  <c:v>43721</c:v>
                </c:pt>
                <c:pt idx="2090">
                  <c:v>43724</c:v>
                </c:pt>
                <c:pt idx="2091">
                  <c:v>43725</c:v>
                </c:pt>
                <c:pt idx="2092">
                  <c:v>43726</c:v>
                </c:pt>
                <c:pt idx="2093">
                  <c:v>43727</c:v>
                </c:pt>
                <c:pt idx="2094">
                  <c:v>43728</c:v>
                </c:pt>
                <c:pt idx="2095">
                  <c:v>43731</c:v>
                </c:pt>
                <c:pt idx="2096">
                  <c:v>43732</c:v>
                </c:pt>
                <c:pt idx="2097">
                  <c:v>43733</c:v>
                </c:pt>
                <c:pt idx="2098">
                  <c:v>43734</c:v>
                </c:pt>
                <c:pt idx="2099">
                  <c:v>43735</c:v>
                </c:pt>
                <c:pt idx="2100">
                  <c:v>43738</c:v>
                </c:pt>
                <c:pt idx="2101">
                  <c:v>43739</c:v>
                </c:pt>
                <c:pt idx="2102">
                  <c:v>43740</c:v>
                </c:pt>
                <c:pt idx="2103">
                  <c:v>43741</c:v>
                </c:pt>
                <c:pt idx="2104">
                  <c:v>43742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43752</c:v>
                </c:pt>
                <c:pt idx="2111">
                  <c:v>43753</c:v>
                </c:pt>
                <c:pt idx="2112">
                  <c:v>43754</c:v>
                </c:pt>
                <c:pt idx="2113">
                  <c:v>43755</c:v>
                </c:pt>
                <c:pt idx="2114">
                  <c:v>43756</c:v>
                </c:pt>
                <c:pt idx="2115">
                  <c:v>43759</c:v>
                </c:pt>
                <c:pt idx="2116">
                  <c:v>43760</c:v>
                </c:pt>
                <c:pt idx="2117">
                  <c:v>43761</c:v>
                </c:pt>
                <c:pt idx="2118">
                  <c:v>43762</c:v>
                </c:pt>
                <c:pt idx="2119">
                  <c:v>43763</c:v>
                </c:pt>
                <c:pt idx="2120">
                  <c:v>43766</c:v>
                </c:pt>
                <c:pt idx="2121">
                  <c:v>43767</c:v>
                </c:pt>
                <c:pt idx="2122">
                  <c:v>43768</c:v>
                </c:pt>
                <c:pt idx="2123">
                  <c:v>43769</c:v>
                </c:pt>
                <c:pt idx="2124">
                  <c:v>43770</c:v>
                </c:pt>
                <c:pt idx="2125">
                  <c:v>43773</c:v>
                </c:pt>
                <c:pt idx="2126">
                  <c:v>43774</c:v>
                </c:pt>
                <c:pt idx="2127">
                  <c:v>43775</c:v>
                </c:pt>
                <c:pt idx="2128">
                  <c:v>43776</c:v>
                </c:pt>
                <c:pt idx="2129">
                  <c:v>43777</c:v>
                </c:pt>
                <c:pt idx="2130">
                  <c:v>43780</c:v>
                </c:pt>
                <c:pt idx="2131">
                  <c:v>43781</c:v>
                </c:pt>
                <c:pt idx="2132">
                  <c:v>43782</c:v>
                </c:pt>
                <c:pt idx="2133">
                  <c:v>43783</c:v>
                </c:pt>
                <c:pt idx="2134">
                  <c:v>43784</c:v>
                </c:pt>
                <c:pt idx="2135">
                  <c:v>43787</c:v>
                </c:pt>
                <c:pt idx="2136">
                  <c:v>43788</c:v>
                </c:pt>
                <c:pt idx="2137">
                  <c:v>43789</c:v>
                </c:pt>
                <c:pt idx="2138">
                  <c:v>43790</c:v>
                </c:pt>
                <c:pt idx="2139">
                  <c:v>43791</c:v>
                </c:pt>
                <c:pt idx="2140">
                  <c:v>43794</c:v>
                </c:pt>
                <c:pt idx="2141">
                  <c:v>43795</c:v>
                </c:pt>
                <c:pt idx="2142">
                  <c:v>43796</c:v>
                </c:pt>
                <c:pt idx="2143">
                  <c:v>43797</c:v>
                </c:pt>
                <c:pt idx="2144">
                  <c:v>43798</c:v>
                </c:pt>
                <c:pt idx="2145">
                  <c:v>43801</c:v>
                </c:pt>
                <c:pt idx="2146">
                  <c:v>43802</c:v>
                </c:pt>
                <c:pt idx="2147">
                  <c:v>43803</c:v>
                </c:pt>
                <c:pt idx="2148">
                  <c:v>43804</c:v>
                </c:pt>
                <c:pt idx="2149">
                  <c:v>43805</c:v>
                </c:pt>
                <c:pt idx="2150">
                  <c:v>43808</c:v>
                </c:pt>
                <c:pt idx="2151">
                  <c:v>43809</c:v>
                </c:pt>
                <c:pt idx="2152">
                  <c:v>43810</c:v>
                </c:pt>
                <c:pt idx="2153">
                  <c:v>43811</c:v>
                </c:pt>
                <c:pt idx="2154">
                  <c:v>43812</c:v>
                </c:pt>
                <c:pt idx="2155">
                  <c:v>43815</c:v>
                </c:pt>
                <c:pt idx="2156">
                  <c:v>43816</c:v>
                </c:pt>
                <c:pt idx="2157">
                  <c:v>43817</c:v>
                </c:pt>
                <c:pt idx="2158">
                  <c:v>43818</c:v>
                </c:pt>
                <c:pt idx="2159">
                  <c:v>43819</c:v>
                </c:pt>
                <c:pt idx="2160">
                  <c:v>43822</c:v>
                </c:pt>
                <c:pt idx="2161">
                  <c:v>43823</c:v>
                </c:pt>
                <c:pt idx="2162">
                  <c:v>43825</c:v>
                </c:pt>
                <c:pt idx="2163">
                  <c:v>43826</c:v>
                </c:pt>
                <c:pt idx="2164">
                  <c:v>43829</c:v>
                </c:pt>
                <c:pt idx="2165">
                  <c:v>43830</c:v>
                </c:pt>
                <c:pt idx="2166">
                  <c:v>43832</c:v>
                </c:pt>
                <c:pt idx="2167">
                  <c:v>43833</c:v>
                </c:pt>
                <c:pt idx="2168">
                  <c:v>43836</c:v>
                </c:pt>
                <c:pt idx="2169">
                  <c:v>43837</c:v>
                </c:pt>
                <c:pt idx="2170">
                  <c:v>43838</c:v>
                </c:pt>
                <c:pt idx="2171">
                  <c:v>43839</c:v>
                </c:pt>
                <c:pt idx="2172">
                  <c:v>43840</c:v>
                </c:pt>
                <c:pt idx="2173">
                  <c:v>43843</c:v>
                </c:pt>
                <c:pt idx="2174">
                  <c:v>43844</c:v>
                </c:pt>
                <c:pt idx="2175">
                  <c:v>43845</c:v>
                </c:pt>
                <c:pt idx="2176">
                  <c:v>43846</c:v>
                </c:pt>
                <c:pt idx="2177">
                  <c:v>43847</c:v>
                </c:pt>
                <c:pt idx="2178">
                  <c:v>43850</c:v>
                </c:pt>
                <c:pt idx="2179">
                  <c:v>43851</c:v>
                </c:pt>
                <c:pt idx="2180">
                  <c:v>43852</c:v>
                </c:pt>
                <c:pt idx="2181">
                  <c:v>43853</c:v>
                </c:pt>
                <c:pt idx="2182">
                  <c:v>43854</c:v>
                </c:pt>
                <c:pt idx="2183">
                  <c:v>43857</c:v>
                </c:pt>
                <c:pt idx="2184">
                  <c:v>43858</c:v>
                </c:pt>
                <c:pt idx="2185">
                  <c:v>43859</c:v>
                </c:pt>
                <c:pt idx="2186">
                  <c:v>43860</c:v>
                </c:pt>
                <c:pt idx="2187">
                  <c:v>43861</c:v>
                </c:pt>
              </c:numCache>
            </c:numRef>
          </c:cat>
          <c:val>
            <c:numRef>
              <c:f>Swaps!$D$2:$D$2188</c:f>
              <c:numCache>
                <c:formatCode>0.00</c:formatCode>
                <c:ptCount val="2187"/>
                <c:pt idx="0">
                  <c:v>168</c:v>
                </c:pt>
                <c:pt idx="1">
                  <c:v>168</c:v>
                </c:pt>
                <c:pt idx="2">
                  <c:v>168.5</c:v>
                </c:pt>
                <c:pt idx="3">
                  <c:v>172</c:v>
                </c:pt>
                <c:pt idx="4">
                  <c:v>168</c:v>
                </c:pt>
                <c:pt idx="5">
                  <c:v>168</c:v>
                </c:pt>
                <c:pt idx="6">
                  <c:v>168</c:v>
                </c:pt>
                <c:pt idx="7">
                  <c:v>166.5</c:v>
                </c:pt>
                <c:pt idx="8">
                  <c:v>169</c:v>
                </c:pt>
                <c:pt idx="9">
                  <c:v>171</c:v>
                </c:pt>
                <c:pt idx="10">
                  <c:v>171</c:v>
                </c:pt>
                <c:pt idx="11">
                  <c:v>175</c:v>
                </c:pt>
                <c:pt idx="12">
                  <c:v>175</c:v>
                </c:pt>
                <c:pt idx="13">
                  <c:v>173</c:v>
                </c:pt>
                <c:pt idx="14">
                  <c:v>171</c:v>
                </c:pt>
                <c:pt idx="15">
                  <c:v>171</c:v>
                </c:pt>
                <c:pt idx="16">
                  <c:v>167</c:v>
                </c:pt>
                <c:pt idx="17">
                  <c:v>163</c:v>
                </c:pt>
                <c:pt idx="18">
                  <c:v>169</c:v>
                </c:pt>
                <c:pt idx="19">
                  <c:v>167.5</c:v>
                </c:pt>
                <c:pt idx="20">
                  <c:v>170</c:v>
                </c:pt>
                <c:pt idx="21">
                  <c:v>167</c:v>
                </c:pt>
                <c:pt idx="22">
                  <c:v>165</c:v>
                </c:pt>
                <c:pt idx="23">
                  <c:v>165</c:v>
                </c:pt>
                <c:pt idx="24">
                  <c:v>165</c:v>
                </c:pt>
                <c:pt idx="25">
                  <c:v>165</c:v>
                </c:pt>
                <c:pt idx="26">
                  <c:v>165</c:v>
                </c:pt>
                <c:pt idx="27">
                  <c:v>165</c:v>
                </c:pt>
                <c:pt idx="28">
                  <c:v>167</c:v>
                </c:pt>
                <c:pt idx="29">
                  <c:v>167</c:v>
                </c:pt>
                <c:pt idx="30">
                  <c:v>167</c:v>
                </c:pt>
                <c:pt idx="31">
                  <c:v>167</c:v>
                </c:pt>
                <c:pt idx="32">
                  <c:v>163</c:v>
                </c:pt>
                <c:pt idx="33">
                  <c:v>158</c:v>
                </c:pt>
                <c:pt idx="34">
                  <c:v>158</c:v>
                </c:pt>
                <c:pt idx="35">
                  <c:v>158</c:v>
                </c:pt>
                <c:pt idx="36">
                  <c:v>155.5</c:v>
                </c:pt>
                <c:pt idx="37">
                  <c:v>151.5</c:v>
                </c:pt>
                <c:pt idx="38">
                  <c:v>150</c:v>
                </c:pt>
                <c:pt idx="39">
                  <c:v>157</c:v>
                </c:pt>
                <c:pt idx="40">
                  <c:v>162</c:v>
                </c:pt>
                <c:pt idx="41">
                  <c:v>160</c:v>
                </c:pt>
                <c:pt idx="42">
                  <c:v>157</c:v>
                </c:pt>
                <c:pt idx="43">
                  <c:v>159.5</c:v>
                </c:pt>
                <c:pt idx="44">
                  <c:v>159.5</c:v>
                </c:pt>
                <c:pt idx="45">
                  <c:v>156.5</c:v>
                </c:pt>
                <c:pt idx="46">
                  <c:v>152.5</c:v>
                </c:pt>
                <c:pt idx="47">
                  <c:v>151</c:v>
                </c:pt>
                <c:pt idx="48">
                  <c:v>144.5</c:v>
                </c:pt>
                <c:pt idx="49">
                  <c:v>143</c:v>
                </c:pt>
                <c:pt idx="50">
                  <c:v>142.5</c:v>
                </c:pt>
                <c:pt idx="51">
                  <c:v>148</c:v>
                </c:pt>
                <c:pt idx="52">
                  <c:v>153</c:v>
                </c:pt>
                <c:pt idx="53">
                  <c:v>156</c:v>
                </c:pt>
                <c:pt idx="54">
                  <c:v>154.5</c:v>
                </c:pt>
                <c:pt idx="55">
                  <c:v>151.5</c:v>
                </c:pt>
                <c:pt idx="56">
                  <c:v>156</c:v>
                </c:pt>
                <c:pt idx="57">
                  <c:v>159</c:v>
                </c:pt>
                <c:pt idx="58">
                  <c:v>163.5</c:v>
                </c:pt>
                <c:pt idx="59">
                  <c:v>163</c:v>
                </c:pt>
                <c:pt idx="60">
                  <c:v>164</c:v>
                </c:pt>
                <c:pt idx="61">
                  <c:v>163</c:v>
                </c:pt>
                <c:pt idx="62">
                  <c:v>165.5</c:v>
                </c:pt>
                <c:pt idx="63">
                  <c:v>162.5</c:v>
                </c:pt>
                <c:pt idx="64">
                  <c:v>162.5</c:v>
                </c:pt>
                <c:pt idx="65">
                  <c:v>163</c:v>
                </c:pt>
                <c:pt idx="66">
                  <c:v>163</c:v>
                </c:pt>
                <c:pt idx="67">
                  <c:v>165</c:v>
                </c:pt>
                <c:pt idx="68">
                  <c:v>168</c:v>
                </c:pt>
                <c:pt idx="69">
                  <c:v>169.5</c:v>
                </c:pt>
                <c:pt idx="70">
                  <c:v>165</c:v>
                </c:pt>
                <c:pt idx="71">
                  <c:v>164</c:v>
                </c:pt>
                <c:pt idx="72">
                  <c:v>162.5</c:v>
                </c:pt>
                <c:pt idx="73">
                  <c:v>162.5</c:v>
                </c:pt>
                <c:pt idx="74">
                  <c:v>157.5</c:v>
                </c:pt>
                <c:pt idx="75">
                  <c:v>157.5</c:v>
                </c:pt>
                <c:pt idx="76">
                  <c:v>157.5</c:v>
                </c:pt>
                <c:pt idx="77">
                  <c:v>164.5</c:v>
                </c:pt>
                <c:pt idx="78">
                  <c:v>163.5</c:v>
                </c:pt>
                <c:pt idx="79">
                  <c:v>165.5</c:v>
                </c:pt>
                <c:pt idx="80">
                  <c:v>169</c:v>
                </c:pt>
                <c:pt idx="81">
                  <c:v>169</c:v>
                </c:pt>
                <c:pt idx="82">
                  <c:v>169</c:v>
                </c:pt>
                <c:pt idx="83">
                  <c:v>173.5</c:v>
                </c:pt>
                <c:pt idx="84">
                  <c:v>166.5</c:v>
                </c:pt>
                <c:pt idx="85">
                  <c:v>166.5</c:v>
                </c:pt>
                <c:pt idx="86">
                  <c:v>171</c:v>
                </c:pt>
                <c:pt idx="87">
                  <c:v>169</c:v>
                </c:pt>
                <c:pt idx="88">
                  <c:v>169</c:v>
                </c:pt>
                <c:pt idx="89">
                  <c:v>168</c:v>
                </c:pt>
                <c:pt idx="90">
                  <c:v>168</c:v>
                </c:pt>
                <c:pt idx="91">
                  <c:v>168</c:v>
                </c:pt>
                <c:pt idx="92">
                  <c:v>166</c:v>
                </c:pt>
                <c:pt idx="93">
                  <c:v>165</c:v>
                </c:pt>
                <c:pt idx="94">
                  <c:v>163</c:v>
                </c:pt>
                <c:pt idx="95">
                  <c:v>162.5</c:v>
                </c:pt>
                <c:pt idx="96">
                  <c:v>164</c:v>
                </c:pt>
                <c:pt idx="97">
                  <c:v>167</c:v>
                </c:pt>
                <c:pt idx="98">
                  <c:v>164.5</c:v>
                </c:pt>
                <c:pt idx="99">
                  <c:v>164.5</c:v>
                </c:pt>
                <c:pt idx="100">
                  <c:v>164.5</c:v>
                </c:pt>
                <c:pt idx="101">
                  <c:v>167</c:v>
                </c:pt>
                <c:pt idx="102">
                  <c:v>165</c:v>
                </c:pt>
                <c:pt idx="103">
                  <c:v>165</c:v>
                </c:pt>
                <c:pt idx="104">
                  <c:v>165.5</c:v>
                </c:pt>
                <c:pt idx="105">
                  <c:v>169.5</c:v>
                </c:pt>
                <c:pt idx="106">
                  <c:v>172.5</c:v>
                </c:pt>
                <c:pt idx="107">
                  <c:v>171</c:v>
                </c:pt>
                <c:pt idx="108">
                  <c:v>172</c:v>
                </c:pt>
                <c:pt idx="109">
                  <c:v>171</c:v>
                </c:pt>
                <c:pt idx="110">
                  <c:v>167.5</c:v>
                </c:pt>
                <c:pt idx="111">
                  <c:v>168</c:v>
                </c:pt>
                <c:pt idx="112">
                  <c:v>167.5</c:v>
                </c:pt>
                <c:pt idx="113">
                  <c:v>164</c:v>
                </c:pt>
                <c:pt idx="114">
                  <c:v>164</c:v>
                </c:pt>
                <c:pt idx="115">
                  <c:v>162</c:v>
                </c:pt>
                <c:pt idx="116">
                  <c:v>162</c:v>
                </c:pt>
                <c:pt idx="117">
                  <c:v>162</c:v>
                </c:pt>
                <c:pt idx="118">
                  <c:v>165</c:v>
                </c:pt>
                <c:pt idx="119">
                  <c:v>163</c:v>
                </c:pt>
                <c:pt idx="120">
                  <c:v>162</c:v>
                </c:pt>
                <c:pt idx="121">
                  <c:v>161</c:v>
                </c:pt>
                <c:pt idx="122">
                  <c:v>164.5</c:v>
                </c:pt>
                <c:pt idx="123">
                  <c:v>162</c:v>
                </c:pt>
                <c:pt idx="124">
                  <c:v>161</c:v>
                </c:pt>
                <c:pt idx="125">
                  <c:v>161</c:v>
                </c:pt>
                <c:pt idx="126">
                  <c:v>168</c:v>
                </c:pt>
                <c:pt idx="127">
                  <c:v>167.5</c:v>
                </c:pt>
                <c:pt idx="128">
                  <c:v>166.5</c:v>
                </c:pt>
                <c:pt idx="129">
                  <c:v>165.5</c:v>
                </c:pt>
                <c:pt idx="130">
                  <c:v>166</c:v>
                </c:pt>
                <c:pt idx="131">
                  <c:v>168</c:v>
                </c:pt>
                <c:pt idx="132">
                  <c:v>170</c:v>
                </c:pt>
                <c:pt idx="133">
                  <c:v>168.5</c:v>
                </c:pt>
                <c:pt idx="134">
                  <c:v>167.75</c:v>
                </c:pt>
                <c:pt idx="135">
                  <c:v>169</c:v>
                </c:pt>
                <c:pt idx="136">
                  <c:v>170</c:v>
                </c:pt>
                <c:pt idx="137">
                  <c:v>171</c:v>
                </c:pt>
                <c:pt idx="138">
                  <c:v>171</c:v>
                </c:pt>
                <c:pt idx="139">
                  <c:v>171.5</c:v>
                </c:pt>
                <c:pt idx="140">
                  <c:v>170</c:v>
                </c:pt>
                <c:pt idx="141">
                  <c:v>172</c:v>
                </c:pt>
                <c:pt idx="142">
                  <c:v>173</c:v>
                </c:pt>
                <c:pt idx="143">
                  <c:v>173</c:v>
                </c:pt>
                <c:pt idx="144">
                  <c:v>174</c:v>
                </c:pt>
                <c:pt idx="145">
                  <c:v>176</c:v>
                </c:pt>
                <c:pt idx="146">
                  <c:v>176</c:v>
                </c:pt>
                <c:pt idx="147">
                  <c:v>176.5</c:v>
                </c:pt>
                <c:pt idx="148">
                  <c:v>175</c:v>
                </c:pt>
                <c:pt idx="149">
                  <c:v>171.5</c:v>
                </c:pt>
                <c:pt idx="150">
                  <c:v>171</c:v>
                </c:pt>
                <c:pt idx="151">
                  <c:v>170.5</c:v>
                </c:pt>
                <c:pt idx="152">
                  <c:v>169</c:v>
                </c:pt>
                <c:pt idx="153">
                  <c:v>169.5</c:v>
                </c:pt>
                <c:pt idx="154">
                  <c:v>171</c:v>
                </c:pt>
                <c:pt idx="155">
                  <c:v>172</c:v>
                </c:pt>
                <c:pt idx="156">
                  <c:v>173</c:v>
                </c:pt>
                <c:pt idx="157">
                  <c:v>173</c:v>
                </c:pt>
                <c:pt idx="158">
                  <c:v>174</c:v>
                </c:pt>
                <c:pt idx="159">
                  <c:v>175.5</c:v>
                </c:pt>
                <c:pt idx="160">
                  <c:v>175.5</c:v>
                </c:pt>
                <c:pt idx="161">
                  <c:v>175.5</c:v>
                </c:pt>
                <c:pt idx="162">
                  <c:v>175.5</c:v>
                </c:pt>
                <c:pt idx="163">
                  <c:v>175.5</c:v>
                </c:pt>
                <c:pt idx="164">
                  <c:v>175.5</c:v>
                </c:pt>
                <c:pt idx="165">
                  <c:v>175.5</c:v>
                </c:pt>
                <c:pt idx="166">
                  <c:v>174</c:v>
                </c:pt>
                <c:pt idx="167">
                  <c:v>174.5</c:v>
                </c:pt>
                <c:pt idx="168">
                  <c:v>172.25</c:v>
                </c:pt>
                <c:pt idx="169">
                  <c:v>168.5</c:v>
                </c:pt>
                <c:pt idx="170">
                  <c:v>166</c:v>
                </c:pt>
                <c:pt idx="171">
                  <c:v>169.5</c:v>
                </c:pt>
                <c:pt idx="172">
                  <c:v>168.5</c:v>
                </c:pt>
                <c:pt idx="173">
                  <c:v>166.5</c:v>
                </c:pt>
                <c:pt idx="174">
                  <c:v>166</c:v>
                </c:pt>
                <c:pt idx="175">
                  <c:v>163.75</c:v>
                </c:pt>
                <c:pt idx="176">
                  <c:v>162.25</c:v>
                </c:pt>
                <c:pt idx="177">
                  <c:v>162.25</c:v>
                </c:pt>
                <c:pt idx="178">
                  <c:v>160.75</c:v>
                </c:pt>
                <c:pt idx="179">
                  <c:v>155.25</c:v>
                </c:pt>
                <c:pt idx="180">
                  <c:v>150.75</c:v>
                </c:pt>
                <c:pt idx="181">
                  <c:v>156.75</c:v>
                </c:pt>
                <c:pt idx="182">
                  <c:v>154</c:v>
                </c:pt>
                <c:pt idx="183">
                  <c:v>149.5</c:v>
                </c:pt>
                <c:pt idx="184">
                  <c:v>142.5</c:v>
                </c:pt>
                <c:pt idx="185">
                  <c:v>144</c:v>
                </c:pt>
                <c:pt idx="186">
                  <c:v>148</c:v>
                </c:pt>
                <c:pt idx="187">
                  <c:v>148</c:v>
                </c:pt>
                <c:pt idx="188">
                  <c:v>147.5</c:v>
                </c:pt>
                <c:pt idx="189">
                  <c:v>153.5</c:v>
                </c:pt>
                <c:pt idx="190">
                  <c:v>151</c:v>
                </c:pt>
                <c:pt idx="191">
                  <c:v>145</c:v>
                </c:pt>
                <c:pt idx="192">
                  <c:v>146</c:v>
                </c:pt>
                <c:pt idx="193">
                  <c:v>141.5</c:v>
                </c:pt>
                <c:pt idx="194">
                  <c:v>140</c:v>
                </c:pt>
                <c:pt idx="195">
                  <c:v>135.5</c:v>
                </c:pt>
                <c:pt idx="196">
                  <c:v>126</c:v>
                </c:pt>
                <c:pt idx="197">
                  <c:v>128</c:v>
                </c:pt>
                <c:pt idx="198">
                  <c:v>121.5</c:v>
                </c:pt>
                <c:pt idx="199">
                  <c:v>127</c:v>
                </c:pt>
                <c:pt idx="200">
                  <c:v>127</c:v>
                </c:pt>
                <c:pt idx="201">
                  <c:v>124</c:v>
                </c:pt>
                <c:pt idx="202">
                  <c:v>118</c:v>
                </c:pt>
                <c:pt idx="203">
                  <c:v>126</c:v>
                </c:pt>
                <c:pt idx="204">
                  <c:v>132.5</c:v>
                </c:pt>
                <c:pt idx="205">
                  <c:v>130</c:v>
                </c:pt>
                <c:pt idx="206">
                  <c:v>132</c:v>
                </c:pt>
                <c:pt idx="207">
                  <c:v>134.5</c:v>
                </c:pt>
                <c:pt idx="208">
                  <c:v>137</c:v>
                </c:pt>
                <c:pt idx="209">
                  <c:v>140.5</c:v>
                </c:pt>
                <c:pt idx="210">
                  <c:v>142</c:v>
                </c:pt>
                <c:pt idx="211">
                  <c:v>141</c:v>
                </c:pt>
                <c:pt idx="212">
                  <c:v>141.5</c:v>
                </c:pt>
                <c:pt idx="213">
                  <c:v>139.5</c:v>
                </c:pt>
                <c:pt idx="214">
                  <c:v>142.5</c:v>
                </c:pt>
                <c:pt idx="215">
                  <c:v>140.5</c:v>
                </c:pt>
                <c:pt idx="216">
                  <c:v>137.5</c:v>
                </c:pt>
                <c:pt idx="217">
                  <c:v>134</c:v>
                </c:pt>
                <c:pt idx="218">
                  <c:v>133.5</c:v>
                </c:pt>
                <c:pt idx="219">
                  <c:v>131</c:v>
                </c:pt>
                <c:pt idx="220">
                  <c:v>128</c:v>
                </c:pt>
                <c:pt idx="221">
                  <c:v>132.5</c:v>
                </c:pt>
                <c:pt idx="222">
                  <c:v>133.5</c:v>
                </c:pt>
                <c:pt idx="223">
                  <c:v>139</c:v>
                </c:pt>
                <c:pt idx="224">
                  <c:v>140</c:v>
                </c:pt>
                <c:pt idx="225">
                  <c:v>140</c:v>
                </c:pt>
                <c:pt idx="226">
                  <c:v>134.5</c:v>
                </c:pt>
                <c:pt idx="227">
                  <c:v>136</c:v>
                </c:pt>
                <c:pt idx="228">
                  <c:v>136</c:v>
                </c:pt>
                <c:pt idx="229">
                  <c:v>136</c:v>
                </c:pt>
                <c:pt idx="230">
                  <c:v>135</c:v>
                </c:pt>
                <c:pt idx="231">
                  <c:v>133.5</c:v>
                </c:pt>
                <c:pt idx="232">
                  <c:v>133</c:v>
                </c:pt>
                <c:pt idx="233">
                  <c:v>132.5</c:v>
                </c:pt>
                <c:pt idx="234">
                  <c:v>136</c:v>
                </c:pt>
                <c:pt idx="235">
                  <c:v>143.75</c:v>
                </c:pt>
                <c:pt idx="236">
                  <c:v>138</c:v>
                </c:pt>
                <c:pt idx="237">
                  <c:v>137.5</c:v>
                </c:pt>
                <c:pt idx="238">
                  <c:v>137</c:v>
                </c:pt>
                <c:pt idx="239">
                  <c:v>138.5</c:v>
                </c:pt>
                <c:pt idx="240">
                  <c:v>137</c:v>
                </c:pt>
                <c:pt idx="241">
                  <c:v>137.5</c:v>
                </c:pt>
                <c:pt idx="242">
                  <c:v>139.5</c:v>
                </c:pt>
                <c:pt idx="243">
                  <c:v>140</c:v>
                </c:pt>
                <c:pt idx="244">
                  <c:v>140.5</c:v>
                </c:pt>
                <c:pt idx="245">
                  <c:v>141</c:v>
                </c:pt>
                <c:pt idx="246">
                  <c:v>142</c:v>
                </c:pt>
                <c:pt idx="247">
                  <c:v>142.5</c:v>
                </c:pt>
                <c:pt idx="248">
                  <c:v>138</c:v>
                </c:pt>
                <c:pt idx="249">
                  <c:v>139.5</c:v>
                </c:pt>
                <c:pt idx="250">
                  <c:v>143.5</c:v>
                </c:pt>
                <c:pt idx="251">
                  <c:v>142</c:v>
                </c:pt>
                <c:pt idx="252">
                  <c:v>143</c:v>
                </c:pt>
                <c:pt idx="253">
                  <c:v>142.5</c:v>
                </c:pt>
                <c:pt idx="254">
                  <c:v>142.5</c:v>
                </c:pt>
                <c:pt idx="255">
                  <c:v>143.5</c:v>
                </c:pt>
                <c:pt idx="256">
                  <c:v>143.5</c:v>
                </c:pt>
                <c:pt idx="257">
                  <c:v>146.5</c:v>
                </c:pt>
                <c:pt idx="258">
                  <c:v>144.5</c:v>
                </c:pt>
                <c:pt idx="259">
                  <c:v>145</c:v>
                </c:pt>
                <c:pt idx="260">
                  <c:v>144</c:v>
                </c:pt>
                <c:pt idx="261">
                  <c:v>144</c:v>
                </c:pt>
                <c:pt idx="262">
                  <c:v>143</c:v>
                </c:pt>
                <c:pt idx="263">
                  <c:v>143.25</c:v>
                </c:pt>
                <c:pt idx="264">
                  <c:v>141.5</c:v>
                </c:pt>
                <c:pt idx="265">
                  <c:v>141</c:v>
                </c:pt>
                <c:pt idx="266">
                  <c:v>138.5</c:v>
                </c:pt>
                <c:pt idx="267">
                  <c:v>137.5</c:v>
                </c:pt>
                <c:pt idx="268">
                  <c:v>137</c:v>
                </c:pt>
                <c:pt idx="269">
                  <c:v>134.5</c:v>
                </c:pt>
                <c:pt idx="270">
                  <c:v>131.75</c:v>
                </c:pt>
                <c:pt idx="271">
                  <c:v>128</c:v>
                </c:pt>
                <c:pt idx="272">
                  <c:v>134.5</c:v>
                </c:pt>
                <c:pt idx="273">
                  <c:v>135.25</c:v>
                </c:pt>
                <c:pt idx="274">
                  <c:v>136.75</c:v>
                </c:pt>
                <c:pt idx="275">
                  <c:v>136.75</c:v>
                </c:pt>
                <c:pt idx="276">
                  <c:v>139.75</c:v>
                </c:pt>
                <c:pt idx="277">
                  <c:v>138.75</c:v>
                </c:pt>
                <c:pt idx="278">
                  <c:v>140</c:v>
                </c:pt>
                <c:pt idx="279">
                  <c:v>136</c:v>
                </c:pt>
                <c:pt idx="280">
                  <c:v>136</c:v>
                </c:pt>
                <c:pt idx="281">
                  <c:v>135</c:v>
                </c:pt>
                <c:pt idx="282">
                  <c:v>133</c:v>
                </c:pt>
                <c:pt idx="283">
                  <c:v>134</c:v>
                </c:pt>
                <c:pt idx="284">
                  <c:v>135.5</c:v>
                </c:pt>
                <c:pt idx="285">
                  <c:v>136</c:v>
                </c:pt>
                <c:pt idx="286">
                  <c:v>138</c:v>
                </c:pt>
                <c:pt idx="287">
                  <c:v>139.5</c:v>
                </c:pt>
                <c:pt idx="288">
                  <c:v>137</c:v>
                </c:pt>
                <c:pt idx="289">
                  <c:v>138.5</c:v>
                </c:pt>
                <c:pt idx="290">
                  <c:v>137.5</c:v>
                </c:pt>
                <c:pt idx="291">
                  <c:v>139.1</c:v>
                </c:pt>
                <c:pt idx="292">
                  <c:v>141.1</c:v>
                </c:pt>
                <c:pt idx="293">
                  <c:v>137.5</c:v>
                </c:pt>
                <c:pt idx="294">
                  <c:v>140.5</c:v>
                </c:pt>
                <c:pt idx="295">
                  <c:v>143</c:v>
                </c:pt>
                <c:pt idx="296">
                  <c:v>145.75</c:v>
                </c:pt>
                <c:pt idx="297">
                  <c:v>145.75</c:v>
                </c:pt>
                <c:pt idx="298">
                  <c:v>144.25</c:v>
                </c:pt>
                <c:pt idx="299">
                  <c:v>142</c:v>
                </c:pt>
                <c:pt idx="300">
                  <c:v>142.5</c:v>
                </c:pt>
                <c:pt idx="301">
                  <c:v>140.75</c:v>
                </c:pt>
                <c:pt idx="302">
                  <c:v>142.25</c:v>
                </c:pt>
                <c:pt idx="303">
                  <c:v>141.5</c:v>
                </c:pt>
                <c:pt idx="304">
                  <c:v>139.75</c:v>
                </c:pt>
                <c:pt idx="305">
                  <c:v>140.75</c:v>
                </c:pt>
                <c:pt idx="306">
                  <c:v>141.25</c:v>
                </c:pt>
                <c:pt idx="307">
                  <c:v>140.75</c:v>
                </c:pt>
                <c:pt idx="308">
                  <c:v>140.75</c:v>
                </c:pt>
                <c:pt idx="309">
                  <c:v>138.75</c:v>
                </c:pt>
                <c:pt idx="310">
                  <c:v>138.75</c:v>
                </c:pt>
                <c:pt idx="311">
                  <c:v>139.25</c:v>
                </c:pt>
                <c:pt idx="312">
                  <c:v>137.75</c:v>
                </c:pt>
                <c:pt idx="313">
                  <c:v>137.75</c:v>
                </c:pt>
                <c:pt idx="314">
                  <c:v>136</c:v>
                </c:pt>
                <c:pt idx="315">
                  <c:v>134.75</c:v>
                </c:pt>
                <c:pt idx="316">
                  <c:v>133.25</c:v>
                </c:pt>
                <c:pt idx="317">
                  <c:v>131.75</c:v>
                </c:pt>
                <c:pt idx="318">
                  <c:v>128.25</c:v>
                </c:pt>
                <c:pt idx="319">
                  <c:v>128</c:v>
                </c:pt>
                <c:pt idx="320">
                  <c:v>129.25</c:v>
                </c:pt>
                <c:pt idx="321">
                  <c:v>129</c:v>
                </c:pt>
                <c:pt idx="322">
                  <c:v>129.5</c:v>
                </c:pt>
                <c:pt idx="323">
                  <c:v>131.5</c:v>
                </c:pt>
                <c:pt idx="324">
                  <c:v>129.75</c:v>
                </c:pt>
                <c:pt idx="325">
                  <c:v>127.75</c:v>
                </c:pt>
                <c:pt idx="326">
                  <c:v>129</c:v>
                </c:pt>
                <c:pt idx="327">
                  <c:v>131</c:v>
                </c:pt>
                <c:pt idx="328">
                  <c:v>133.5</c:v>
                </c:pt>
                <c:pt idx="329">
                  <c:v>133.5</c:v>
                </c:pt>
                <c:pt idx="330">
                  <c:v>131.25</c:v>
                </c:pt>
                <c:pt idx="331">
                  <c:v>130</c:v>
                </c:pt>
                <c:pt idx="332">
                  <c:v>129.75</c:v>
                </c:pt>
                <c:pt idx="333">
                  <c:v>128.25</c:v>
                </c:pt>
                <c:pt idx="334">
                  <c:v>127.75</c:v>
                </c:pt>
                <c:pt idx="335">
                  <c:v>130</c:v>
                </c:pt>
                <c:pt idx="336">
                  <c:v>130.25</c:v>
                </c:pt>
                <c:pt idx="337">
                  <c:v>131.75</c:v>
                </c:pt>
                <c:pt idx="338">
                  <c:v>132.5</c:v>
                </c:pt>
                <c:pt idx="339">
                  <c:v>132.25</c:v>
                </c:pt>
                <c:pt idx="340">
                  <c:v>133.25</c:v>
                </c:pt>
                <c:pt idx="341">
                  <c:v>133.75</c:v>
                </c:pt>
                <c:pt idx="342">
                  <c:v>134.5</c:v>
                </c:pt>
                <c:pt idx="343">
                  <c:v>133</c:v>
                </c:pt>
                <c:pt idx="344">
                  <c:v>131.75</c:v>
                </c:pt>
                <c:pt idx="345">
                  <c:v>131.75</c:v>
                </c:pt>
                <c:pt idx="346">
                  <c:v>130.75</c:v>
                </c:pt>
                <c:pt idx="347">
                  <c:v>130.75</c:v>
                </c:pt>
                <c:pt idx="348">
                  <c:v>130.5</c:v>
                </c:pt>
                <c:pt idx="349">
                  <c:v>130.75</c:v>
                </c:pt>
                <c:pt idx="350">
                  <c:v>129.75</c:v>
                </c:pt>
                <c:pt idx="351">
                  <c:v>131.25</c:v>
                </c:pt>
                <c:pt idx="352">
                  <c:v>131.25</c:v>
                </c:pt>
                <c:pt idx="353">
                  <c:v>132</c:v>
                </c:pt>
                <c:pt idx="354">
                  <c:v>130.5</c:v>
                </c:pt>
                <c:pt idx="355">
                  <c:v>129.25</c:v>
                </c:pt>
                <c:pt idx="356">
                  <c:v>128.75</c:v>
                </c:pt>
                <c:pt idx="357">
                  <c:v>128.25</c:v>
                </c:pt>
                <c:pt idx="358">
                  <c:v>127.5</c:v>
                </c:pt>
                <c:pt idx="359">
                  <c:v>125.5</c:v>
                </c:pt>
                <c:pt idx="360">
                  <c:v>124.75</c:v>
                </c:pt>
                <c:pt idx="361">
                  <c:v>125</c:v>
                </c:pt>
                <c:pt idx="362">
                  <c:v>124</c:v>
                </c:pt>
                <c:pt idx="363">
                  <c:v>120.5</c:v>
                </c:pt>
                <c:pt idx="364">
                  <c:v>117</c:v>
                </c:pt>
                <c:pt idx="365">
                  <c:v>116</c:v>
                </c:pt>
                <c:pt idx="366">
                  <c:v>113.25</c:v>
                </c:pt>
                <c:pt idx="367">
                  <c:v>114.5</c:v>
                </c:pt>
                <c:pt idx="368">
                  <c:v>117.5</c:v>
                </c:pt>
                <c:pt idx="369">
                  <c:v>118</c:v>
                </c:pt>
                <c:pt idx="370">
                  <c:v>120.5</c:v>
                </c:pt>
                <c:pt idx="371">
                  <c:v>116.5</c:v>
                </c:pt>
                <c:pt idx="372">
                  <c:v>113.5</c:v>
                </c:pt>
                <c:pt idx="373">
                  <c:v>112.5</c:v>
                </c:pt>
                <c:pt idx="374">
                  <c:v>114.25</c:v>
                </c:pt>
                <c:pt idx="375">
                  <c:v>114.25</c:v>
                </c:pt>
                <c:pt idx="376">
                  <c:v>114.5</c:v>
                </c:pt>
                <c:pt idx="377">
                  <c:v>114.5</c:v>
                </c:pt>
                <c:pt idx="378">
                  <c:v>113</c:v>
                </c:pt>
                <c:pt idx="379">
                  <c:v>112.5</c:v>
                </c:pt>
                <c:pt idx="380">
                  <c:v>110.75</c:v>
                </c:pt>
                <c:pt idx="381">
                  <c:v>110.75</c:v>
                </c:pt>
                <c:pt idx="382">
                  <c:v>109.5</c:v>
                </c:pt>
                <c:pt idx="383">
                  <c:v>106</c:v>
                </c:pt>
                <c:pt idx="384">
                  <c:v>106</c:v>
                </c:pt>
                <c:pt idx="385">
                  <c:v>99.25</c:v>
                </c:pt>
                <c:pt idx="386">
                  <c:v>95.75</c:v>
                </c:pt>
                <c:pt idx="387">
                  <c:v>93.5</c:v>
                </c:pt>
                <c:pt idx="388">
                  <c:v>95.5</c:v>
                </c:pt>
                <c:pt idx="389">
                  <c:v>95.5</c:v>
                </c:pt>
                <c:pt idx="390">
                  <c:v>91</c:v>
                </c:pt>
                <c:pt idx="391">
                  <c:v>88</c:v>
                </c:pt>
                <c:pt idx="392">
                  <c:v>90.25</c:v>
                </c:pt>
                <c:pt idx="393">
                  <c:v>90.25</c:v>
                </c:pt>
                <c:pt idx="394">
                  <c:v>89.25</c:v>
                </c:pt>
                <c:pt idx="395">
                  <c:v>89</c:v>
                </c:pt>
                <c:pt idx="396">
                  <c:v>107.75</c:v>
                </c:pt>
                <c:pt idx="397">
                  <c:v>105.75</c:v>
                </c:pt>
                <c:pt idx="398">
                  <c:v>99.5</c:v>
                </c:pt>
                <c:pt idx="399">
                  <c:v>99.5</c:v>
                </c:pt>
                <c:pt idx="400">
                  <c:v>106</c:v>
                </c:pt>
                <c:pt idx="401">
                  <c:v>109.75</c:v>
                </c:pt>
                <c:pt idx="402">
                  <c:v>114.5</c:v>
                </c:pt>
                <c:pt idx="403">
                  <c:v>115</c:v>
                </c:pt>
                <c:pt idx="404">
                  <c:v>104.5</c:v>
                </c:pt>
                <c:pt idx="405">
                  <c:v>104.75</c:v>
                </c:pt>
                <c:pt idx="406">
                  <c:v>108.25</c:v>
                </c:pt>
                <c:pt idx="407">
                  <c:v>106</c:v>
                </c:pt>
                <c:pt idx="408">
                  <c:v>107</c:v>
                </c:pt>
                <c:pt idx="409">
                  <c:v>106.75</c:v>
                </c:pt>
                <c:pt idx="410">
                  <c:v>107.5</c:v>
                </c:pt>
                <c:pt idx="411">
                  <c:v>110</c:v>
                </c:pt>
                <c:pt idx="412">
                  <c:v>110.25</c:v>
                </c:pt>
                <c:pt idx="413">
                  <c:v>112.5</c:v>
                </c:pt>
                <c:pt idx="414">
                  <c:v>115</c:v>
                </c:pt>
                <c:pt idx="415">
                  <c:v>114.5</c:v>
                </c:pt>
                <c:pt idx="416">
                  <c:v>117.5</c:v>
                </c:pt>
                <c:pt idx="417">
                  <c:v>118</c:v>
                </c:pt>
                <c:pt idx="418">
                  <c:v>115.5</c:v>
                </c:pt>
                <c:pt idx="419">
                  <c:v>113.5</c:v>
                </c:pt>
                <c:pt idx="420">
                  <c:v>112.25</c:v>
                </c:pt>
                <c:pt idx="421">
                  <c:v>114.75</c:v>
                </c:pt>
                <c:pt idx="422">
                  <c:v>116.75</c:v>
                </c:pt>
                <c:pt idx="423">
                  <c:v>117</c:v>
                </c:pt>
                <c:pt idx="424">
                  <c:v>116.25</c:v>
                </c:pt>
                <c:pt idx="425">
                  <c:v>118</c:v>
                </c:pt>
                <c:pt idx="426">
                  <c:v>118.25</c:v>
                </c:pt>
                <c:pt idx="427">
                  <c:v>117.75</c:v>
                </c:pt>
                <c:pt idx="428">
                  <c:v>117.5</c:v>
                </c:pt>
                <c:pt idx="429">
                  <c:v>117.5</c:v>
                </c:pt>
                <c:pt idx="430">
                  <c:v>115.5</c:v>
                </c:pt>
                <c:pt idx="431">
                  <c:v>114.75</c:v>
                </c:pt>
                <c:pt idx="432">
                  <c:v>116.5</c:v>
                </c:pt>
                <c:pt idx="433">
                  <c:v>115.5</c:v>
                </c:pt>
                <c:pt idx="434">
                  <c:v>116.75</c:v>
                </c:pt>
                <c:pt idx="435">
                  <c:v>118</c:v>
                </c:pt>
                <c:pt idx="436">
                  <c:v>117</c:v>
                </c:pt>
                <c:pt idx="437">
                  <c:v>118.25</c:v>
                </c:pt>
                <c:pt idx="438">
                  <c:v>119.75</c:v>
                </c:pt>
                <c:pt idx="439">
                  <c:v>119.75</c:v>
                </c:pt>
                <c:pt idx="440">
                  <c:v>118.25</c:v>
                </c:pt>
                <c:pt idx="441">
                  <c:v>115</c:v>
                </c:pt>
                <c:pt idx="442">
                  <c:v>115.75</c:v>
                </c:pt>
                <c:pt idx="443">
                  <c:v>115.25</c:v>
                </c:pt>
                <c:pt idx="444">
                  <c:v>115.25</c:v>
                </c:pt>
                <c:pt idx="445">
                  <c:v>114</c:v>
                </c:pt>
                <c:pt idx="446">
                  <c:v>113.25</c:v>
                </c:pt>
                <c:pt idx="447">
                  <c:v>113.25</c:v>
                </c:pt>
                <c:pt idx="448">
                  <c:v>116.5</c:v>
                </c:pt>
                <c:pt idx="449">
                  <c:v>119.5</c:v>
                </c:pt>
                <c:pt idx="450">
                  <c:v>119</c:v>
                </c:pt>
                <c:pt idx="451">
                  <c:v>122</c:v>
                </c:pt>
                <c:pt idx="452">
                  <c:v>123.5</c:v>
                </c:pt>
                <c:pt idx="453">
                  <c:v>121.5</c:v>
                </c:pt>
                <c:pt idx="454">
                  <c:v>122</c:v>
                </c:pt>
                <c:pt idx="455">
                  <c:v>124.5</c:v>
                </c:pt>
                <c:pt idx="456">
                  <c:v>127</c:v>
                </c:pt>
                <c:pt idx="457">
                  <c:v>130.75</c:v>
                </c:pt>
                <c:pt idx="458">
                  <c:v>130.25</c:v>
                </c:pt>
                <c:pt idx="459">
                  <c:v>131.75</c:v>
                </c:pt>
                <c:pt idx="460">
                  <c:v>130.5</c:v>
                </c:pt>
                <c:pt idx="461">
                  <c:v>135</c:v>
                </c:pt>
                <c:pt idx="462">
                  <c:v>135.5</c:v>
                </c:pt>
                <c:pt idx="463">
                  <c:v>139.5</c:v>
                </c:pt>
                <c:pt idx="464">
                  <c:v>142</c:v>
                </c:pt>
                <c:pt idx="465">
                  <c:v>145.5</c:v>
                </c:pt>
                <c:pt idx="466">
                  <c:v>143</c:v>
                </c:pt>
                <c:pt idx="467">
                  <c:v>144</c:v>
                </c:pt>
                <c:pt idx="468">
                  <c:v>139</c:v>
                </c:pt>
                <c:pt idx="469">
                  <c:v>135</c:v>
                </c:pt>
                <c:pt idx="470">
                  <c:v>133.5</c:v>
                </c:pt>
                <c:pt idx="471">
                  <c:v>136.75</c:v>
                </c:pt>
                <c:pt idx="472">
                  <c:v>130.25</c:v>
                </c:pt>
                <c:pt idx="473">
                  <c:v>131</c:v>
                </c:pt>
                <c:pt idx="474">
                  <c:v>134</c:v>
                </c:pt>
                <c:pt idx="475">
                  <c:v>137</c:v>
                </c:pt>
                <c:pt idx="476">
                  <c:v>139.75</c:v>
                </c:pt>
                <c:pt idx="477">
                  <c:v>142.75</c:v>
                </c:pt>
                <c:pt idx="478">
                  <c:v>141.5</c:v>
                </c:pt>
                <c:pt idx="479">
                  <c:v>137.5</c:v>
                </c:pt>
                <c:pt idx="480">
                  <c:v>140</c:v>
                </c:pt>
                <c:pt idx="481">
                  <c:v>141</c:v>
                </c:pt>
                <c:pt idx="482">
                  <c:v>143.25</c:v>
                </c:pt>
                <c:pt idx="483">
                  <c:v>143.75</c:v>
                </c:pt>
                <c:pt idx="484">
                  <c:v>146.25</c:v>
                </c:pt>
                <c:pt idx="485">
                  <c:v>145.25</c:v>
                </c:pt>
                <c:pt idx="486">
                  <c:v>149.5</c:v>
                </c:pt>
                <c:pt idx="487">
                  <c:v>149.5</c:v>
                </c:pt>
                <c:pt idx="488">
                  <c:v>149</c:v>
                </c:pt>
                <c:pt idx="489">
                  <c:v>148</c:v>
                </c:pt>
                <c:pt idx="490">
                  <c:v>145.75</c:v>
                </c:pt>
                <c:pt idx="491">
                  <c:v>145.5</c:v>
                </c:pt>
                <c:pt idx="492">
                  <c:v>135.5</c:v>
                </c:pt>
                <c:pt idx="493">
                  <c:v>138.25</c:v>
                </c:pt>
                <c:pt idx="494">
                  <c:v>139.5</c:v>
                </c:pt>
                <c:pt idx="495">
                  <c:v>139</c:v>
                </c:pt>
                <c:pt idx="496">
                  <c:v>130</c:v>
                </c:pt>
                <c:pt idx="497">
                  <c:v>129.5</c:v>
                </c:pt>
                <c:pt idx="498">
                  <c:v>133</c:v>
                </c:pt>
                <c:pt idx="499">
                  <c:v>132.5</c:v>
                </c:pt>
                <c:pt idx="500">
                  <c:v>132.5</c:v>
                </c:pt>
                <c:pt idx="501">
                  <c:v>128.5</c:v>
                </c:pt>
                <c:pt idx="502">
                  <c:v>126.75</c:v>
                </c:pt>
                <c:pt idx="503">
                  <c:v>122</c:v>
                </c:pt>
                <c:pt idx="504">
                  <c:v>119.5</c:v>
                </c:pt>
                <c:pt idx="505">
                  <c:v>125.75</c:v>
                </c:pt>
                <c:pt idx="506">
                  <c:v>125.75</c:v>
                </c:pt>
                <c:pt idx="507">
                  <c:v>127</c:v>
                </c:pt>
                <c:pt idx="508">
                  <c:v>128</c:v>
                </c:pt>
                <c:pt idx="509">
                  <c:v>129</c:v>
                </c:pt>
                <c:pt idx="510">
                  <c:v>130.5</c:v>
                </c:pt>
                <c:pt idx="511">
                  <c:v>131.5</c:v>
                </c:pt>
                <c:pt idx="512">
                  <c:v>129.25</c:v>
                </c:pt>
                <c:pt idx="513">
                  <c:v>124.5</c:v>
                </c:pt>
                <c:pt idx="514">
                  <c:v>127</c:v>
                </c:pt>
                <c:pt idx="515">
                  <c:v>126.5</c:v>
                </c:pt>
                <c:pt idx="516">
                  <c:v>127.75</c:v>
                </c:pt>
                <c:pt idx="517">
                  <c:v>127.5</c:v>
                </c:pt>
                <c:pt idx="518">
                  <c:v>129.75</c:v>
                </c:pt>
                <c:pt idx="519">
                  <c:v>130</c:v>
                </c:pt>
                <c:pt idx="520">
                  <c:v>126.25</c:v>
                </c:pt>
                <c:pt idx="521">
                  <c:v>125.75</c:v>
                </c:pt>
                <c:pt idx="522">
                  <c:v>122.25</c:v>
                </c:pt>
                <c:pt idx="523">
                  <c:v>125</c:v>
                </c:pt>
                <c:pt idx="524">
                  <c:v>124</c:v>
                </c:pt>
                <c:pt idx="525">
                  <c:v>122</c:v>
                </c:pt>
                <c:pt idx="526">
                  <c:v>123</c:v>
                </c:pt>
                <c:pt idx="527">
                  <c:v>122</c:v>
                </c:pt>
                <c:pt idx="528">
                  <c:v>121.75</c:v>
                </c:pt>
                <c:pt idx="529">
                  <c:v>121.5</c:v>
                </c:pt>
                <c:pt idx="530">
                  <c:v>115.75</c:v>
                </c:pt>
                <c:pt idx="531">
                  <c:v>118.25</c:v>
                </c:pt>
                <c:pt idx="532">
                  <c:v>119.5</c:v>
                </c:pt>
                <c:pt idx="533">
                  <c:v>119</c:v>
                </c:pt>
                <c:pt idx="534">
                  <c:v>118.5</c:v>
                </c:pt>
                <c:pt idx="535">
                  <c:v>117.5</c:v>
                </c:pt>
                <c:pt idx="536">
                  <c:v>112.5</c:v>
                </c:pt>
                <c:pt idx="537">
                  <c:v>115.25</c:v>
                </c:pt>
                <c:pt idx="538">
                  <c:v>115.5</c:v>
                </c:pt>
                <c:pt idx="539">
                  <c:v>115.5</c:v>
                </c:pt>
                <c:pt idx="540">
                  <c:v>112</c:v>
                </c:pt>
                <c:pt idx="541">
                  <c:v>109.25</c:v>
                </c:pt>
                <c:pt idx="542">
                  <c:v>110.25</c:v>
                </c:pt>
                <c:pt idx="543">
                  <c:v>114.5</c:v>
                </c:pt>
                <c:pt idx="544">
                  <c:v>108.75</c:v>
                </c:pt>
                <c:pt idx="545">
                  <c:v>107.75</c:v>
                </c:pt>
                <c:pt idx="546">
                  <c:v>109.5</c:v>
                </c:pt>
                <c:pt idx="547">
                  <c:v>109</c:v>
                </c:pt>
                <c:pt idx="548">
                  <c:v>112.5</c:v>
                </c:pt>
                <c:pt idx="549">
                  <c:v>113.5</c:v>
                </c:pt>
                <c:pt idx="550">
                  <c:v>113.25</c:v>
                </c:pt>
                <c:pt idx="551">
                  <c:v>113.25</c:v>
                </c:pt>
                <c:pt idx="552">
                  <c:v>111.5</c:v>
                </c:pt>
                <c:pt idx="553">
                  <c:v>111.5</c:v>
                </c:pt>
                <c:pt idx="554">
                  <c:v>113.75</c:v>
                </c:pt>
                <c:pt idx="555">
                  <c:v>114</c:v>
                </c:pt>
                <c:pt idx="556">
                  <c:v>114.75</c:v>
                </c:pt>
                <c:pt idx="557">
                  <c:v>117</c:v>
                </c:pt>
                <c:pt idx="558">
                  <c:v>117.25</c:v>
                </c:pt>
                <c:pt idx="559">
                  <c:v>118.5</c:v>
                </c:pt>
                <c:pt idx="560">
                  <c:v>122</c:v>
                </c:pt>
                <c:pt idx="561">
                  <c:v>123.5</c:v>
                </c:pt>
                <c:pt idx="562">
                  <c:v>123.5</c:v>
                </c:pt>
                <c:pt idx="563">
                  <c:v>122.75</c:v>
                </c:pt>
                <c:pt idx="564">
                  <c:v>126</c:v>
                </c:pt>
                <c:pt idx="565">
                  <c:v>123</c:v>
                </c:pt>
                <c:pt idx="566">
                  <c:v>123</c:v>
                </c:pt>
                <c:pt idx="567">
                  <c:v>122.5</c:v>
                </c:pt>
                <c:pt idx="568">
                  <c:v>121.25</c:v>
                </c:pt>
                <c:pt idx="569">
                  <c:v>120.5</c:v>
                </c:pt>
                <c:pt idx="570">
                  <c:v>120.5</c:v>
                </c:pt>
                <c:pt idx="571">
                  <c:v>120.5</c:v>
                </c:pt>
                <c:pt idx="572">
                  <c:v>133</c:v>
                </c:pt>
                <c:pt idx="573">
                  <c:v>130.5</c:v>
                </c:pt>
                <c:pt idx="574">
                  <c:v>131</c:v>
                </c:pt>
                <c:pt idx="575">
                  <c:v>130.75</c:v>
                </c:pt>
                <c:pt idx="576">
                  <c:v>130</c:v>
                </c:pt>
                <c:pt idx="577">
                  <c:v>129.75</c:v>
                </c:pt>
                <c:pt idx="578">
                  <c:v>128.75</c:v>
                </c:pt>
                <c:pt idx="579">
                  <c:v>126.75</c:v>
                </c:pt>
                <c:pt idx="580">
                  <c:v>125.5</c:v>
                </c:pt>
                <c:pt idx="581">
                  <c:v>127.5</c:v>
                </c:pt>
                <c:pt idx="582">
                  <c:v>125</c:v>
                </c:pt>
                <c:pt idx="583">
                  <c:v>125.25</c:v>
                </c:pt>
                <c:pt idx="584">
                  <c:v>124.25</c:v>
                </c:pt>
                <c:pt idx="585">
                  <c:v>124.75</c:v>
                </c:pt>
                <c:pt idx="586">
                  <c:v>124.25</c:v>
                </c:pt>
                <c:pt idx="587">
                  <c:v>126</c:v>
                </c:pt>
                <c:pt idx="588">
                  <c:v>126.5</c:v>
                </c:pt>
                <c:pt idx="589">
                  <c:v>126.5</c:v>
                </c:pt>
                <c:pt idx="590">
                  <c:v>128.5</c:v>
                </c:pt>
                <c:pt idx="591">
                  <c:v>131.5</c:v>
                </c:pt>
                <c:pt idx="592">
                  <c:v>131</c:v>
                </c:pt>
                <c:pt idx="593">
                  <c:v>129.5</c:v>
                </c:pt>
                <c:pt idx="594">
                  <c:v>128.25</c:v>
                </c:pt>
                <c:pt idx="595">
                  <c:v>128</c:v>
                </c:pt>
                <c:pt idx="596">
                  <c:v>126.75</c:v>
                </c:pt>
                <c:pt idx="597">
                  <c:v>126.5</c:v>
                </c:pt>
                <c:pt idx="598">
                  <c:v>126.5</c:v>
                </c:pt>
                <c:pt idx="599">
                  <c:v>126.5</c:v>
                </c:pt>
                <c:pt idx="600">
                  <c:v>126.5</c:v>
                </c:pt>
                <c:pt idx="601">
                  <c:v>129.5</c:v>
                </c:pt>
                <c:pt idx="602">
                  <c:v>129</c:v>
                </c:pt>
                <c:pt idx="603">
                  <c:v>129.5</c:v>
                </c:pt>
                <c:pt idx="604">
                  <c:v>130.5</c:v>
                </c:pt>
                <c:pt idx="605">
                  <c:v>131.25</c:v>
                </c:pt>
                <c:pt idx="606">
                  <c:v>130.5</c:v>
                </c:pt>
                <c:pt idx="607">
                  <c:v>130.25</c:v>
                </c:pt>
                <c:pt idx="608">
                  <c:v>130.25</c:v>
                </c:pt>
                <c:pt idx="609">
                  <c:v>130.75</c:v>
                </c:pt>
                <c:pt idx="610">
                  <c:v>131</c:v>
                </c:pt>
                <c:pt idx="611">
                  <c:v>130.5</c:v>
                </c:pt>
                <c:pt idx="612">
                  <c:v>131.25</c:v>
                </c:pt>
                <c:pt idx="613">
                  <c:v>130.5</c:v>
                </c:pt>
                <c:pt idx="614">
                  <c:v>130.75</c:v>
                </c:pt>
                <c:pt idx="615">
                  <c:v>131.75</c:v>
                </c:pt>
                <c:pt idx="616">
                  <c:v>130.75</c:v>
                </c:pt>
                <c:pt idx="617">
                  <c:v>131.5</c:v>
                </c:pt>
                <c:pt idx="618">
                  <c:v>130.5</c:v>
                </c:pt>
                <c:pt idx="619">
                  <c:v>131.5</c:v>
                </c:pt>
                <c:pt idx="620">
                  <c:v>132.25</c:v>
                </c:pt>
                <c:pt idx="621">
                  <c:v>130.5</c:v>
                </c:pt>
                <c:pt idx="622">
                  <c:v>132.25</c:v>
                </c:pt>
                <c:pt idx="623">
                  <c:v>133</c:v>
                </c:pt>
                <c:pt idx="624">
                  <c:v>132</c:v>
                </c:pt>
                <c:pt idx="625">
                  <c:v>132.5</c:v>
                </c:pt>
                <c:pt idx="626">
                  <c:v>134.25</c:v>
                </c:pt>
                <c:pt idx="627">
                  <c:v>132.5</c:v>
                </c:pt>
                <c:pt idx="628">
                  <c:v>131.75</c:v>
                </c:pt>
                <c:pt idx="629">
                  <c:v>129</c:v>
                </c:pt>
                <c:pt idx="630">
                  <c:v>127</c:v>
                </c:pt>
                <c:pt idx="631">
                  <c:v>128</c:v>
                </c:pt>
                <c:pt idx="632">
                  <c:v>127.25</c:v>
                </c:pt>
                <c:pt idx="633">
                  <c:v>128.75</c:v>
                </c:pt>
                <c:pt idx="634">
                  <c:v>127.25</c:v>
                </c:pt>
                <c:pt idx="635">
                  <c:v>130.5</c:v>
                </c:pt>
                <c:pt idx="636">
                  <c:v>130.5</c:v>
                </c:pt>
                <c:pt idx="637">
                  <c:v>127.5</c:v>
                </c:pt>
                <c:pt idx="638">
                  <c:v>126.75</c:v>
                </c:pt>
                <c:pt idx="639">
                  <c:v>124.5</c:v>
                </c:pt>
                <c:pt idx="640">
                  <c:v>124.25</c:v>
                </c:pt>
                <c:pt idx="641">
                  <c:v>124.25</c:v>
                </c:pt>
                <c:pt idx="642">
                  <c:v>123</c:v>
                </c:pt>
                <c:pt idx="643">
                  <c:v>122.75</c:v>
                </c:pt>
                <c:pt idx="644">
                  <c:v>121.75</c:v>
                </c:pt>
                <c:pt idx="645">
                  <c:v>123.5</c:v>
                </c:pt>
                <c:pt idx="646">
                  <c:v>122.25</c:v>
                </c:pt>
                <c:pt idx="647">
                  <c:v>122.5</c:v>
                </c:pt>
                <c:pt idx="648">
                  <c:v>119.75</c:v>
                </c:pt>
                <c:pt idx="649">
                  <c:v>117.25</c:v>
                </c:pt>
                <c:pt idx="650">
                  <c:v>117</c:v>
                </c:pt>
                <c:pt idx="651">
                  <c:v>120.5</c:v>
                </c:pt>
                <c:pt idx="652">
                  <c:v>121.5</c:v>
                </c:pt>
                <c:pt idx="653">
                  <c:v>120.75</c:v>
                </c:pt>
                <c:pt idx="654">
                  <c:v>119.25</c:v>
                </c:pt>
                <c:pt idx="655">
                  <c:v>119.5</c:v>
                </c:pt>
                <c:pt idx="656">
                  <c:v>119.5</c:v>
                </c:pt>
                <c:pt idx="657">
                  <c:v>119</c:v>
                </c:pt>
                <c:pt idx="658">
                  <c:v>118</c:v>
                </c:pt>
                <c:pt idx="659">
                  <c:v>117</c:v>
                </c:pt>
                <c:pt idx="660">
                  <c:v>116.5</c:v>
                </c:pt>
                <c:pt idx="661">
                  <c:v>117.75</c:v>
                </c:pt>
                <c:pt idx="662">
                  <c:v>116.75</c:v>
                </c:pt>
                <c:pt idx="663">
                  <c:v>116.75</c:v>
                </c:pt>
                <c:pt idx="664">
                  <c:v>115.75</c:v>
                </c:pt>
                <c:pt idx="665">
                  <c:v>118.5</c:v>
                </c:pt>
                <c:pt idx="666">
                  <c:v>118</c:v>
                </c:pt>
                <c:pt idx="667">
                  <c:v>119.25</c:v>
                </c:pt>
                <c:pt idx="668">
                  <c:v>121</c:v>
                </c:pt>
                <c:pt idx="669">
                  <c:v>119.25</c:v>
                </c:pt>
                <c:pt idx="670">
                  <c:v>119.75</c:v>
                </c:pt>
                <c:pt idx="671">
                  <c:v>118</c:v>
                </c:pt>
                <c:pt idx="672">
                  <c:v>118.25</c:v>
                </c:pt>
                <c:pt idx="673">
                  <c:v>115.5</c:v>
                </c:pt>
                <c:pt idx="674">
                  <c:v>113.75</c:v>
                </c:pt>
                <c:pt idx="675">
                  <c:v>113.75</c:v>
                </c:pt>
                <c:pt idx="676">
                  <c:v>115</c:v>
                </c:pt>
                <c:pt idx="677">
                  <c:v>112.5</c:v>
                </c:pt>
                <c:pt idx="678">
                  <c:v>111.75</c:v>
                </c:pt>
                <c:pt idx="679">
                  <c:v>111.75</c:v>
                </c:pt>
                <c:pt idx="680">
                  <c:v>108.5</c:v>
                </c:pt>
                <c:pt idx="681">
                  <c:v>102.5</c:v>
                </c:pt>
                <c:pt idx="682">
                  <c:v>104.5</c:v>
                </c:pt>
                <c:pt idx="683">
                  <c:v>107</c:v>
                </c:pt>
                <c:pt idx="684">
                  <c:v>111.25</c:v>
                </c:pt>
                <c:pt idx="685">
                  <c:v>106.75</c:v>
                </c:pt>
                <c:pt idx="686">
                  <c:v>107.25</c:v>
                </c:pt>
                <c:pt idx="687">
                  <c:v>107.25</c:v>
                </c:pt>
                <c:pt idx="688">
                  <c:v>106.5</c:v>
                </c:pt>
                <c:pt idx="689">
                  <c:v>106.5</c:v>
                </c:pt>
                <c:pt idx="690">
                  <c:v>108.25</c:v>
                </c:pt>
                <c:pt idx="691">
                  <c:v>110</c:v>
                </c:pt>
                <c:pt idx="692">
                  <c:v>109.25</c:v>
                </c:pt>
                <c:pt idx="693">
                  <c:v>109.75</c:v>
                </c:pt>
                <c:pt idx="694">
                  <c:v>111.75</c:v>
                </c:pt>
                <c:pt idx="695">
                  <c:v>114.75</c:v>
                </c:pt>
                <c:pt idx="696">
                  <c:v>112.5</c:v>
                </c:pt>
                <c:pt idx="697">
                  <c:v>109.75</c:v>
                </c:pt>
                <c:pt idx="698">
                  <c:v>110.5</c:v>
                </c:pt>
                <c:pt idx="699">
                  <c:v>111.5</c:v>
                </c:pt>
                <c:pt idx="700">
                  <c:v>114.75</c:v>
                </c:pt>
                <c:pt idx="701">
                  <c:v>115.75</c:v>
                </c:pt>
                <c:pt idx="702">
                  <c:v>115.25</c:v>
                </c:pt>
                <c:pt idx="703">
                  <c:v>113.5</c:v>
                </c:pt>
                <c:pt idx="704">
                  <c:v>112.75</c:v>
                </c:pt>
                <c:pt idx="705">
                  <c:v>111.75</c:v>
                </c:pt>
                <c:pt idx="706">
                  <c:v>112</c:v>
                </c:pt>
                <c:pt idx="707">
                  <c:v>111.25</c:v>
                </c:pt>
                <c:pt idx="708">
                  <c:v>111.75</c:v>
                </c:pt>
                <c:pt idx="709">
                  <c:v>109.5</c:v>
                </c:pt>
                <c:pt idx="710">
                  <c:v>109.5</c:v>
                </c:pt>
                <c:pt idx="711">
                  <c:v>109.25</c:v>
                </c:pt>
                <c:pt idx="712">
                  <c:v>109.75</c:v>
                </c:pt>
                <c:pt idx="713">
                  <c:v>108.25</c:v>
                </c:pt>
                <c:pt idx="714">
                  <c:v>104.25</c:v>
                </c:pt>
                <c:pt idx="715">
                  <c:v>105</c:v>
                </c:pt>
                <c:pt idx="716">
                  <c:v>103.25</c:v>
                </c:pt>
                <c:pt idx="717">
                  <c:v>104.25</c:v>
                </c:pt>
                <c:pt idx="718">
                  <c:v>103.5</c:v>
                </c:pt>
                <c:pt idx="719">
                  <c:v>101.75</c:v>
                </c:pt>
                <c:pt idx="720">
                  <c:v>100.75</c:v>
                </c:pt>
                <c:pt idx="721">
                  <c:v>100.5</c:v>
                </c:pt>
                <c:pt idx="722">
                  <c:v>102.75</c:v>
                </c:pt>
                <c:pt idx="723">
                  <c:v>102.75</c:v>
                </c:pt>
                <c:pt idx="724">
                  <c:v>103.25</c:v>
                </c:pt>
                <c:pt idx="725">
                  <c:v>101.5</c:v>
                </c:pt>
                <c:pt idx="726">
                  <c:v>99</c:v>
                </c:pt>
                <c:pt idx="727">
                  <c:v>96.75</c:v>
                </c:pt>
                <c:pt idx="728">
                  <c:v>96.25</c:v>
                </c:pt>
                <c:pt idx="729">
                  <c:v>98</c:v>
                </c:pt>
                <c:pt idx="730">
                  <c:v>99.25</c:v>
                </c:pt>
                <c:pt idx="731">
                  <c:v>96.25</c:v>
                </c:pt>
                <c:pt idx="732">
                  <c:v>96.25</c:v>
                </c:pt>
                <c:pt idx="733">
                  <c:v>97.25</c:v>
                </c:pt>
                <c:pt idx="734">
                  <c:v>96</c:v>
                </c:pt>
                <c:pt idx="735">
                  <c:v>95</c:v>
                </c:pt>
                <c:pt idx="736">
                  <c:v>92.25</c:v>
                </c:pt>
                <c:pt idx="737">
                  <c:v>93.5</c:v>
                </c:pt>
                <c:pt idx="738">
                  <c:v>92.75</c:v>
                </c:pt>
                <c:pt idx="739">
                  <c:v>95.25</c:v>
                </c:pt>
                <c:pt idx="740">
                  <c:v>93.75</c:v>
                </c:pt>
                <c:pt idx="741">
                  <c:v>94.5</c:v>
                </c:pt>
                <c:pt idx="742">
                  <c:v>94.25</c:v>
                </c:pt>
                <c:pt idx="743">
                  <c:v>93.5</c:v>
                </c:pt>
                <c:pt idx="744">
                  <c:v>93</c:v>
                </c:pt>
                <c:pt idx="745">
                  <c:v>90.75</c:v>
                </c:pt>
                <c:pt idx="746">
                  <c:v>90.25</c:v>
                </c:pt>
                <c:pt idx="747">
                  <c:v>89</c:v>
                </c:pt>
                <c:pt idx="748">
                  <c:v>89.5</c:v>
                </c:pt>
                <c:pt idx="749">
                  <c:v>89.75</c:v>
                </c:pt>
                <c:pt idx="750">
                  <c:v>90.75</c:v>
                </c:pt>
                <c:pt idx="751">
                  <c:v>93</c:v>
                </c:pt>
                <c:pt idx="752">
                  <c:v>94</c:v>
                </c:pt>
                <c:pt idx="753">
                  <c:v>94.25</c:v>
                </c:pt>
                <c:pt idx="754">
                  <c:v>95.25</c:v>
                </c:pt>
                <c:pt idx="755">
                  <c:v>97.5</c:v>
                </c:pt>
                <c:pt idx="756">
                  <c:v>95.5</c:v>
                </c:pt>
                <c:pt idx="757">
                  <c:v>94.25</c:v>
                </c:pt>
                <c:pt idx="758">
                  <c:v>95.25</c:v>
                </c:pt>
                <c:pt idx="759">
                  <c:v>97</c:v>
                </c:pt>
                <c:pt idx="760">
                  <c:v>97.25</c:v>
                </c:pt>
                <c:pt idx="761">
                  <c:v>96</c:v>
                </c:pt>
                <c:pt idx="762">
                  <c:v>95.5</c:v>
                </c:pt>
                <c:pt idx="763">
                  <c:v>96.5</c:v>
                </c:pt>
                <c:pt idx="764">
                  <c:v>95.75</c:v>
                </c:pt>
                <c:pt idx="765">
                  <c:v>96.75</c:v>
                </c:pt>
                <c:pt idx="766">
                  <c:v>97</c:v>
                </c:pt>
                <c:pt idx="767">
                  <c:v>98.25</c:v>
                </c:pt>
                <c:pt idx="768">
                  <c:v>98.75</c:v>
                </c:pt>
                <c:pt idx="769">
                  <c:v>98.25</c:v>
                </c:pt>
                <c:pt idx="770">
                  <c:v>97.25</c:v>
                </c:pt>
                <c:pt idx="771">
                  <c:v>95.5</c:v>
                </c:pt>
                <c:pt idx="772">
                  <c:v>94.75</c:v>
                </c:pt>
                <c:pt idx="773">
                  <c:v>94.5</c:v>
                </c:pt>
                <c:pt idx="774">
                  <c:v>93</c:v>
                </c:pt>
                <c:pt idx="775">
                  <c:v>93</c:v>
                </c:pt>
                <c:pt idx="776">
                  <c:v>94.25</c:v>
                </c:pt>
                <c:pt idx="777">
                  <c:v>94.25</c:v>
                </c:pt>
                <c:pt idx="778">
                  <c:v>96.25</c:v>
                </c:pt>
                <c:pt idx="779">
                  <c:v>95.25</c:v>
                </c:pt>
                <c:pt idx="780">
                  <c:v>96</c:v>
                </c:pt>
                <c:pt idx="781">
                  <c:v>94.75</c:v>
                </c:pt>
                <c:pt idx="782">
                  <c:v>96</c:v>
                </c:pt>
                <c:pt idx="783">
                  <c:v>96</c:v>
                </c:pt>
                <c:pt idx="784">
                  <c:v>95.75</c:v>
                </c:pt>
                <c:pt idx="785">
                  <c:v>95.5</c:v>
                </c:pt>
                <c:pt idx="786">
                  <c:v>95</c:v>
                </c:pt>
                <c:pt idx="787">
                  <c:v>94.75</c:v>
                </c:pt>
                <c:pt idx="788">
                  <c:v>93.75</c:v>
                </c:pt>
                <c:pt idx="789">
                  <c:v>93.25</c:v>
                </c:pt>
                <c:pt idx="790">
                  <c:v>92.5</c:v>
                </c:pt>
                <c:pt idx="791">
                  <c:v>93.5</c:v>
                </c:pt>
                <c:pt idx="792">
                  <c:v>92.5</c:v>
                </c:pt>
                <c:pt idx="793">
                  <c:v>92.5</c:v>
                </c:pt>
                <c:pt idx="794">
                  <c:v>91.75</c:v>
                </c:pt>
                <c:pt idx="795">
                  <c:v>90.25</c:v>
                </c:pt>
                <c:pt idx="796">
                  <c:v>90.25</c:v>
                </c:pt>
                <c:pt idx="797">
                  <c:v>89.25</c:v>
                </c:pt>
                <c:pt idx="798">
                  <c:v>89.5</c:v>
                </c:pt>
                <c:pt idx="799">
                  <c:v>88</c:v>
                </c:pt>
                <c:pt idx="800">
                  <c:v>87.75</c:v>
                </c:pt>
                <c:pt idx="801">
                  <c:v>88.25</c:v>
                </c:pt>
                <c:pt idx="802">
                  <c:v>87.5</c:v>
                </c:pt>
                <c:pt idx="803">
                  <c:v>87.25</c:v>
                </c:pt>
                <c:pt idx="804">
                  <c:v>85.5</c:v>
                </c:pt>
                <c:pt idx="805">
                  <c:v>84.25</c:v>
                </c:pt>
                <c:pt idx="806">
                  <c:v>83.25</c:v>
                </c:pt>
                <c:pt idx="807">
                  <c:v>84.25</c:v>
                </c:pt>
                <c:pt idx="808">
                  <c:v>83</c:v>
                </c:pt>
                <c:pt idx="809">
                  <c:v>83.5</c:v>
                </c:pt>
                <c:pt idx="810">
                  <c:v>82.5</c:v>
                </c:pt>
                <c:pt idx="811">
                  <c:v>84</c:v>
                </c:pt>
                <c:pt idx="812">
                  <c:v>85.75</c:v>
                </c:pt>
                <c:pt idx="813">
                  <c:v>84.5</c:v>
                </c:pt>
                <c:pt idx="814">
                  <c:v>84.5</c:v>
                </c:pt>
                <c:pt idx="815">
                  <c:v>83.5</c:v>
                </c:pt>
                <c:pt idx="816">
                  <c:v>81.25</c:v>
                </c:pt>
                <c:pt idx="817">
                  <c:v>79</c:v>
                </c:pt>
                <c:pt idx="818">
                  <c:v>78.75</c:v>
                </c:pt>
                <c:pt idx="819">
                  <c:v>80</c:v>
                </c:pt>
                <c:pt idx="820">
                  <c:v>78</c:v>
                </c:pt>
                <c:pt idx="821">
                  <c:v>78.75</c:v>
                </c:pt>
                <c:pt idx="822">
                  <c:v>77.75</c:v>
                </c:pt>
                <c:pt idx="823">
                  <c:v>77.75</c:v>
                </c:pt>
                <c:pt idx="824">
                  <c:v>78.75</c:v>
                </c:pt>
                <c:pt idx="825">
                  <c:v>79.5</c:v>
                </c:pt>
                <c:pt idx="826">
                  <c:v>79.25</c:v>
                </c:pt>
                <c:pt idx="827">
                  <c:v>79.25</c:v>
                </c:pt>
                <c:pt idx="828">
                  <c:v>79.75</c:v>
                </c:pt>
                <c:pt idx="829">
                  <c:v>77.75</c:v>
                </c:pt>
                <c:pt idx="830">
                  <c:v>78.75</c:v>
                </c:pt>
                <c:pt idx="831">
                  <c:v>80.5</c:v>
                </c:pt>
                <c:pt idx="832">
                  <c:v>83.75</c:v>
                </c:pt>
                <c:pt idx="833">
                  <c:v>83.25</c:v>
                </c:pt>
                <c:pt idx="834">
                  <c:v>81.5</c:v>
                </c:pt>
                <c:pt idx="835">
                  <c:v>79.75</c:v>
                </c:pt>
                <c:pt idx="836">
                  <c:v>80</c:v>
                </c:pt>
                <c:pt idx="837">
                  <c:v>81.25</c:v>
                </c:pt>
                <c:pt idx="838">
                  <c:v>81</c:v>
                </c:pt>
                <c:pt idx="839">
                  <c:v>81</c:v>
                </c:pt>
                <c:pt idx="840">
                  <c:v>78.75</c:v>
                </c:pt>
                <c:pt idx="841">
                  <c:v>79.25</c:v>
                </c:pt>
                <c:pt idx="842">
                  <c:v>79.25</c:v>
                </c:pt>
                <c:pt idx="843">
                  <c:v>78.25</c:v>
                </c:pt>
                <c:pt idx="844">
                  <c:v>78.5</c:v>
                </c:pt>
                <c:pt idx="845">
                  <c:v>79</c:v>
                </c:pt>
                <c:pt idx="846">
                  <c:v>79</c:v>
                </c:pt>
                <c:pt idx="847">
                  <c:v>77.5</c:v>
                </c:pt>
                <c:pt idx="848">
                  <c:v>77</c:v>
                </c:pt>
                <c:pt idx="849">
                  <c:v>75.75</c:v>
                </c:pt>
                <c:pt idx="850">
                  <c:v>74.5</c:v>
                </c:pt>
                <c:pt idx="851">
                  <c:v>75.5</c:v>
                </c:pt>
                <c:pt idx="852">
                  <c:v>75</c:v>
                </c:pt>
                <c:pt idx="853">
                  <c:v>75</c:v>
                </c:pt>
                <c:pt idx="854">
                  <c:v>74.75</c:v>
                </c:pt>
                <c:pt idx="855">
                  <c:v>74.75</c:v>
                </c:pt>
                <c:pt idx="856">
                  <c:v>74.25</c:v>
                </c:pt>
                <c:pt idx="857">
                  <c:v>73.75</c:v>
                </c:pt>
                <c:pt idx="858">
                  <c:v>70.5</c:v>
                </c:pt>
                <c:pt idx="859">
                  <c:v>68.75</c:v>
                </c:pt>
                <c:pt idx="860">
                  <c:v>69.25</c:v>
                </c:pt>
                <c:pt idx="861">
                  <c:v>69</c:v>
                </c:pt>
                <c:pt idx="862">
                  <c:v>69</c:v>
                </c:pt>
                <c:pt idx="863">
                  <c:v>67.75</c:v>
                </c:pt>
                <c:pt idx="864">
                  <c:v>66.75</c:v>
                </c:pt>
                <c:pt idx="865">
                  <c:v>70</c:v>
                </c:pt>
                <c:pt idx="866">
                  <c:v>70.5</c:v>
                </c:pt>
                <c:pt idx="867">
                  <c:v>69.25</c:v>
                </c:pt>
                <c:pt idx="868">
                  <c:v>69</c:v>
                </c:pt>
                <c:pt idx="869">
                  <c:v>68.75</c:v>
                </c:pt>
                <c:pt idx="870">
                  <c:v>70.25</c:v>
                </c:pt>
                <c:pt idx="871">
                  <c:v>69.75</c:v>
                </c:pt>
                <c:pt idx="872">
                  <c:v>69</c:v>
                </c:pt>
                <c:pt idx="873">
                  <c:v>68.25</c:v>
                </c:pt>
                <c:pt idx="874">
                  <c:v>68.5</c:v>
                </c:pt>
                <c:pt idx="875">
                  <c:v>68.25</c:v>
                </c:pt>
                <c:pt idx="876">
                  <c:v>68.5</c:v>
                </c:pt>
                <c:pt idx="877">
                  <c:v>68.25</c:v>
                </c:pt>
                <c:pt idx="878">
                  <c:v>67</c:v>
                </c:pt>
                <c:pt idx="879">
                  <c:v>67</c:v>
                </c:pt>
                <c:pt idx="880">
                  <c:v>67.75</c:v>
                </c:pt>
                <c:pt idx="881">
                  <c:v>69.25</c:v>
                </c:pt>
                <c:pt idx="882">
                  <c:v>67.5</c:v>
                </c:pt>
                <c:pt idx="883">
                  <c:v>66</c:v>
                </c:pt>
                <c:pt idx="884">
                  <c:v>66.5</c:v>
                </c:pt>
                <c:pt idx="885">
                  <c:v>67.25</c:v>
                </c:pt>
                <c:pt idx="886">
                  <c:v>71.25</c:v>
                </c:pt>
                <c:pt idx="887">
                  <c:v>70.25</c:v>
                </c:pt>
                <c:pt idx="888">
                  <c:v>70.5</c:v>
                </c:pt>
                <c:pt idx="889">
                  <c:v>68.25</c:v>
                </c:pt>
                <c:pt idx="890">
                  <c:v>70.5</c:v>
                </c:pt>
                <c:pt idx="891">
                  <c:v>69.75</c:v>
                </c:pt>
                <c:pt idx="892">
                  <c:v>69.5</c:v>
                </c:pt>
                <c:pt idx="893">
                  <c:v>69</c:v>
                </c:pt>
                <c:pt idx="894">
                  <c:v>66.5</c:v>
                </c:pt>
                <c:pt idx="895">
                  <c:v>66.5</c:v>
                </c:pt>
                <c:pt idx="896">
                  <c:v>65.75</c:v>
                </c:pt>
                <c:pt idx="897">
                  <c:v>66.75</c:v>
                </c:pt>
                <c:pt idx="898">
                  <c:v>66.75</c:v>
                </c:pt>
                <c:pt idx="899">
                  <c:v>66.75</c:v>
                </c:pt>
                <c:pt idx="900">
                  <c:v>66.5</c:v>
                </c:pt>
                <c:pt idx="901">
                  <c:v>64.75</c:v>
                </c:pt>
                <c:pt idx="902">
                  <c:v>64.5</c:v>
                </c:pt>
                <c:pt idx="903">
                  <c:v>63</c:v>
                </c:pt>
                <c:pt idx="904">
                  <c:v>61.5</c:v>
                </c:pt>
                <c:pt idx="905">
                  <c:v>62.25</c:v>
                </c:pt>
                <c:pt idx="906">
                  <c:v>61.75</c:v>
                </c:pt>
                <c:pt idx="907">
                  <c:v>62.25</c:v>
                </c:pt>
                <c:pt idx="908">
                  <c:v>61.75</c:v>
                </c:pt>
                <c:pt idx="909">
                  <c:v>60.5</c:v>
                </c:pt>
                <c:pt idx="910">
                  <c:v>61.75</c:v>
                </c:pt>
                <c:pt idx="911">
                  <c:v>61</c:v>
                </c:pt>
                <c:pt idx="912">
                  <c:v>60.75</c:v>
                </c:pt>
                <c:pt idx="913">
                  <c:v>61.5</c:v>
                </c:pt>
                <c:pt idx="914">
                  <c:v>61</c:v>
                </c:pt>
                <c:pt idx="915">
                  <c:v>61.75</c:v>
                </c:pt>
                <c:pt idx="916">
                  <c:v>62</c:v>
                </c:pt>
                <c:pt idx="917">
                  <c:v>62.5</c:v>
                </c:pt>
                <c:pt idx="918">
                  <c:v>63.25</c:v>
                </c:pt>
                <c:pt idx="919">
                  <c:v>63.75</c:v>
                </c:pt>
                <c:pt idx="920">
                  <c:v>63.5</c:v>
                </c:pt>
                <c:pt idx="921">
                  <c:v>62.5</c:v>
                </c:pt>
                <c:pt idx="922">
                  <c:v>62.5</c:v>
                </c:pt>
                <c:pt idx="923">
                  <c:v>62.5</c:v>
                </c:pt>
                <c:pt idx="924">
                  <c:v>62.25</c:v>
                </c:pt>
                <c:pt idx="925">
                  <c:v>62.75</c:v>
                </c:pt>
                <c:pt idx="926">
                  <c:v>61.75</c:v>
                </c:pt>
                <c:pt idx="927">
                  <c:v>62.75</c:v>
                </c:pt>
                <c:pt idx="928">
                  <c:v>62</c:v>
                </c:pt>
                <c:pt idx="929">
                  <c:v>61</c:v>
                </c:pt>
                <c:pt idx="930">
                  <c:v>61</c:v>
                </c:pt>
                <c:pt idx="931">
                  <c:v>59.5</c:v>
                </c:pt>
                <c:pt idx="932">
                  <c:v>58</c:v>
                </c:pt>
                <c:pt idx="933">
                  <c:v>56.5</c:v>
                </c:pt>
                <c:pt idx="934">
                  <c:v>56.75</c:v>
                </c:pt>
                <c:pt idx="935">
                  <c:v>55.75</c:v>
                </c:pt>
                <c:pt idx="936">
                  <c:v>56</c:v>
                </c:pt>
                <c:pt idx="937">
                  <c:v>56.75</c:v>
                </c:pt>
                <c:pt idx="938">
                  <c:v>56</c:v>
                </c:pt>
                <c:pt idx="939">
                  <c:v>56.25</c:v>
                </c:pt>
                <c:pt idx="940">
                  <c:v>56</c:v>
                </c:pt>
                <c:pt idx="941">
                  <c:v>52.5</c:v>
                </c:pt>
                <c:pt idx="942">
                  <c:v>53.25</c:v>
                </c:pt>
                <c:pt idx="943">
                  <c:v>52.5</c:v>
                </c:pt>
                <c:pt idx="944">
                  <c:v>53.25</c:v>
                </c:pt>
                <c:pt idx="945">
                  <c:v>53.75</c:v>
                </c:pt>
                <c:pt idx="946">
                  <c:v>53</c:v>
                </c:pt>
                <c:pt idx="947">
                  <c:v>52.25</c:v>
                </c:pt>
                <c:pt idx="948">
                  <c:v>51.75</c:v>
                </c:pt>
                <c:pt idx="949">
                  <c:v>50</c:v>
                </c:pt>
                <c:pt idx="950">
                  <c:v>50</c:v>
                </c:pt>
                <c:pt idx="951">
                  <c:v>45.75</c:v>
                </c:pt>
                <c:pt idx="952">
                  <c:v>46</c:v>
                </c:pt>
                <c:pt idx="953">
                  <c:v>46.5</c:v>
                </c:pt>
                <c:pt idx="954">
                  <c:v>47.5</c:v>
                </c:pt>
                <c:pt idx="955">
                  <c:v>47.25</c:v>
                </c:pt>
                <c:pt idx="956">
                  <c:v>46.25</c:v>
                </c:pt>
                <c:pt idx="957">
                  <c:v>46</c:v>
                </c:pt>
                <c:pt idx="958">
                  <c:v>48.25</c:v>
                </c:pt>
                <c:pt idx="959">
                  <c:v>49.25</c:v>
                </c:pt>
                <c:pt idx="960">
                  <c:v>48.5</c:v>
                </c:pt>
                <c:pt idx="961">
                  <c:v>49.55</c:v>
                </c:pt>
                <c:pt idx="962">
                  <c:v>49.5</c:v>
                </c:pt>
                <c:pt idx="963">
                  <c:v>49.25</c:v>
                </c:pt>
                <c:pt idx="964">
                  <c:v>49.25</c:v>
                </c:pt>
                <c:pt idx="965">
                  <c:v>51.75</c:v>
                </c:pt>
                <c:pt idx="966">
                  <c:v>51.5</c:v>
                </c:pt>
                <c:pt idx="967">
                  <c:v>55.5</c:v>
                </c:pt>
                <c:pt idx="968">
                  <c:v>56.95</c:v>
                </c:pt>
                <c:pt idx="969">
                  <c:v>56.75</c:v>
                </c:pt>
                <c:pt idx="970">
                  <c:v>53.45</c:v>
                </c:pt>
                <c:pt idx="971">
                  <c:v>52.75</c:v>
                </c:pt>
                <c:pt idx="972">
                  <c:v>52.75</c:v>
                </c:pt>
                <c:pt idx="973">
                  <c:v>54</c:v>
                </c:pt>
                <c:pt idx="974">
                  <c:v>55.25</c:v>
                </c:pt>
                <c:pt idx="975">
                  <c:v>57.35</c:v>
                </c:pt>
                <c:pt idx="976">
                  <c:v>55.25</c:v>
                </c:pt>
                <c:pt idx="977">
                  <c:v>56.5</c:v>
                </c:pt>
                <c:pt idx="978">
                  <c:v>56.85</c:v>
                </c:pt>
                <c:pt idx="979">
                  <c:v>56.05</c:v>
                </c:pt>
                <c:pt idx="980">
                  <c:v>55.25</c:v>
                </c:pt>
                <c:pt idx="981">
                  <c:v>54.25</c:v>
                </c:pt>
                <c:pt idx="982">
                  <c:v>54.75</c:v>
                </c:pt>
                <c:pt idx="983">
                  <c:v>54.7</c:v>
                </c:pt>
                <c:pt idx="984">
                  <c:v>52.75</c:v>
                </c:pt>
                <c:pt idx="985">
                  <c:v>52</c:v>
                </c:pt>
                <c:pt idx="986">
                  <c:v>53.5</c:v>
                </c:pt>
                <c:pt idx="987">
                  <c:v>54.35</c:v>
                </c:pt>
                <c:pt idx="988">
                  <c:v>55.15</c:v>
                </c:pt>
                <c:pt idx="989">
                  <c:v>55.35</c:v>
                </c:pt>
                <c:pt idx="990">
                  <c:v>55.05</c:v>
                </c:pt>
                <c:pt idx="991">
                  <c:v>55.1</c:v>
                </c:pt>
                <c:pt idx="992">
                  <c:v>55.05</c:v>
                </c:pt>
                <c:pt idx="993">
                  <c:v>55</c:v>
                </c:pt>
                <c:pt idx="994">
                  <c:v>56.05</c:v>
                </c:pt>
                <c:pt idx="995">
                  <c:v>55.55</c:v>
                </c:pt>
                <c:pt idx="996">
                  <c:v>55.45</c:v>
                </c:pt>
                <c:pt idx="997">
                  <c:v>55.95</c:v>
                </c:pt>
                <c:pt idx="998">
                  <c:v>57.95</c:v>
                </c:pt>
                <c:pt idx="999">
                  <c:v>60.15</c:v>
                </c:pt>
                <c:pt idx="1000">
                  <c:v>57.05</c:v>
                </c:pt>
                <c:pt idx="1001">
                  <c:v>56.4</c:v>
                </c:pt>
                <c:pt idx="1002">
                  <c:v>54.3</c:v>
                </c:pt>
                <c:pt idx="1003">
                  <c:v>53.25</c:v>
                </c:pt>
                <c:pt idx="1004">
                  <c:v>54.25</c:v>
                </c:pt>
                <c:pt idx="1005">
                  <c:v>54.8</c:v>
                </c:pt>
                <c:pt idx="1006">
                  <c:v>54.2</c:v>
                </c:pt>
                <c:pt idx="1007">
                  <c:v>54.9</c:v>
                </c:pt>
                <c:pt idx="1008">
                  <c:v>56.2</c:v>
                </c:pt>
                <c:pt idx="1009">
                  <c:v>54.9</c:v>
                </c:pt>
                <c:pt idx="1010">
                  <c:v>55</c:v>
                </c:pt>
                <c:pt idx="1011">
                  <c:v>54</c:v>
                </c:pt>
                <c:pt idx="1012">
                  <c:v>51.7</c:v>
                </c:pt>
                <c:pt idx="1013">
                  <c:v>50.15</c:v>
                </c:pt>
                <c:pt idx="1014">
                  <c:v>49.6</c:v>
                </c:pt>
                <c:pt idx="1015">
                  <c:v>48.6</c:v>
                </c:pt>
                <c:pt idx="1016">
                  <c:v>46.15</c:v>
                </c:pt>
                <c:pt idx="1017">
                  <c:v>44.55</c:v>
                </c:pt>
                <c:pt idx="1018">
                  <c:v>41.95</c:v>
                </c:pt>
                <c:pt idx="1019">
                  <c:v>46.05</c:v>
                </c:pt>
                <c:pt idx="1020">
                  <c:v>46.55</c:v>
                </c:pt>
                <c:pt idx="1021">
                  <c:v>46.55</c:v>
                </c:pt>
                <c:pt idx="1022">
                  <c:v>46.35</c:v>
                </c:pt>
                <c:pt idx="1023">
                  <c:v>45.5</c:v>
                </c:pt>
                <c:pt idx="1024">
                  <c:v>45.1</c:v>
                </c:pt>
                <c:pt idx="1025">
                  <c:v>48.4</c:v>
                </c:pt>
                <c:pt idx="1026">
                  <c:v>48.2</c:v>
                </c:pt>
                <c:pt idx="1027">
                  <c:v>46.2</c:v>
                </c:pt>
                <c:pt idx="1028">
                  <c:v>46.5</c:v>
                </c:pt>
                <c:pt idx="1029">
                  <c:v>46.45</c:v>
                </c:pt>
                <c:pt idx="1030">
                  <c:v>47</c:v>
                </c:pt>
                <c:pt idx="1031">
                  <c:v>47.95</c:v>
                </c:pt>
                <c:pt idx="1032">
                  <c:v>50.7</c:v>
                </c:pt>
                <c:pt idx="1033">
                  <c:v>48.9</c:v>
                </c:pt>
                <c:pt idx="1034">
                  <c:v>49.2</c:v>
                </c:pt>
                <c:pt idx="1035">
                  <c:v>47.85</c:v>
                </c:pt>
                <c:pt idx="1036">
                  <c:v>47.9</c:v>
                </c:pt>
                <c:pt idx="1037">
                  <c:v>49.5</c:v>
                </c:pt>
                <c:pt idx="1038">
                  <c:v>49.25</c:v>
                </c:pt>
                <c:pt idx="1039">
                  <c:v>48.3</c:v>
                </c:pt>
                <c:pt idx="1040">
                  <c:v>48.15</c:v>
                </c:pt>
                <c:pt idx="1041">
                  <c:v>49.35</c:v>
                </c:pt>
                <c:pt idx="1042">
                  <c:v>49.4</c:v>
                </c:pt>
                <c:pt idx="1043">
                  <c:v>48.8</c:v>
                </c:pt>
                <c:pt idx="1044">
                  <c:v>49.4</c:v>
                </c:pt>
                <c:pt idx="1045">
                  <c:v>48.8</c:v>
                </c:pt>
                <c:pt idx="1046">
                  <c:v>49.4</c:v>
                </c:pt>
                <c:pt idx="1047">
                  <c:v>50.05</c:v>
                </c:pt>
                <c:pt idx="1048">
                  <c:v>46.8</c:v>
                </c:pt>
                <c:pt idx="1049">
                  <c:v>47.1</c:v>
                </c:pt>
                <c:pt idx="1050">
                  <c:v>47.05</c:v>
                </c:pt>
                <c:pt idx="1051">
                  <c:v>48.25</c:v>
                </c:pt>
                <c:pt idx="1052">
                  <c:v>50.1</c:v>
                </c:pt>
                <c:pt idx="1053">
                  <c:v>50.5</c:v>
                </c:pt>
                <c:pt idx="1054">
                  <c:v>49.7</c:v>
                </c:pt>
                <c:pt idx="1055">
                  <c:v>49.7</c:v>
                </c:pt>
                <c:pt idx="1056">
                  <c:v>50.55</c:v>
                </c:pt>
                <c:pt idx="1057">
                  <c:v>50.45</c:v>
                </c:pt>
                <c:pt idx="1058">
                  <c:v>49.6</c:v>
                </c:pt>
                <c:pt idx="1059">
                  <c:v>50</c:v>
                </c:pt>
                <c:pt idx="1060">
                  <c:v>51.7</c:v>
                </c:pt>
                <c:pt idx="1061">
                  <c:v>53.2</c:v>
                </c:pt>
                <c:pt idx="1062">
                  <c:v>51.35</c:v>
                </c:pt>
                <c:pt idx="1063">
                  <c:v>50</c:v>
                </c:pt>
                <c:pt idx="1064">
                  <c:v>50.75</c:v>
                </c:pt>
                <c:pt idx="1065">
                  <c:v>50.45</c:v>
                </c:pt>
                <c:pt idx="1066">
                  <c:v>50.5</c:v>
                </c:pt>
                <c:pt idx="1067">
                  <c:v>50.85</c:v>
                </c:pt>
                <c:pt idx="1068">
                  <c:v>50.25</c:v>
                </c:pt>
                <c:pt idx="1069">
                  <c:v>50.7</c:v>
                </c:pt>
                <c:pt idx="1070">
                  <c:v>50.2</c:v>
                </c:pt>
                <c:pt idx="1071">
                  <c:v>48.5</c:v>
                </c:pt>
                <c:pt idx="1072">
                  <c:v>47.95</c:v>
                </c:pt>
                <c:pt idx="1073">
                  <c:v>47.65</c:v>
                </c:pt>
                <c:pt idx="1074">
                  <c:v>46.6</c:v>
                </c:pt>
                <c:pt idx="1075">
                  <c:v>46.9</c:v>
                </c:pt>
                <c:pt idx="1076">
                  <c:v>47.3</c:v>
                </c:pt>
                <c:pt idx="1077">
                  <c:v>48.05</c:v>
                </c:pt>
                <c:pt idx="1078">
                  <c:v>47.8</c:v>
                </c:pt>
                <c:pt idx="1079">
                  <c:v>48.05</c:v>
                </c:pt>
                <c:pt idx="1080">
                  <c:v>49.4</c:v>
                </c:pt>
                <c:pt idx="1081">
                  <c:v>48.25</c:v>
                </c:pt>
                <c:pt idx="1082">
                  <c:v>47.5</c:v>
                </c:pt>
                <c:pt idx="1083">
                  <c:v>47.3</c:v>
                </c:pt>
                <c:pt idx="1084">
                  <c:v>47.45</c:v>
                </c:pt>
                <c:pt idx="1085">
                  <c:v>46.05</c:v>
                </c:pt>
                <c:pt idx="1086">
                  <c:v>46.45</c:v>
                </c:pt>
                <c:pt idx="1087">
                  <c:v>46.7</c:v>
                </c:pt>
                <c:pt idx="1088">
                  <c:v>45.8</c:v>
                </c:pt>
                <c:pt idx="1089">
                  <c:v>45.4</c:v>
                </c:pt>
                <c:pt idx="1090">
                  <c:v>46.5</c:v>
                </c:pt>
                <c:pt idx="1091">
                  <c:v>45.8</c:v>
                </c:pt>
                <c:pt idx="1092">
                  <c:v>46</c:v>
                </c:pt>
                <c:pt idx="1093">
                  <c:v>44.8</c:v>
                </c:pt>
                <c:pt idx="1094">
                  <c:v>44.8</c:v>
                </c:pt>
                <c:pt idx="1095">
                  <c:v>45.55</c:v>
                </c:pt>
                <c:pt idx="1096">
                  <c:v>44.1</c:v>
                </c:pt>
                <c:pt idx="1097">
                  <c:v>42.9</c:v>
                </c:pt>
                <c:pt idx="1098">
                  <c:v>43.7</c:v>
                </c:pt>
                <c:pt idx="1099">
                  <c:v>43</c:v>
                </c:pt>
                <c:pt idx="1100">
                  <c:v>43.4</c:v>
                </c:pt>
                <c:pt idx="1101">
                  <c:v>44.2</c:v>
                </c:pt>
                <c:pt idx="1102">
                  <c:v>43.85</c:v>
                </c:pt>
                <c:pt idx="1103">
                  <c:v>43.95</c:v>
                </c:pt>
                <c:pt idx="1104">
                  <c:v>44.05</c:v>
                </c:pt>
                <c:pt idx="1105">
                  <c:v>44.65</c:v>
                </c:pt>
                <c:pt idx="1106">
                  <c:v>42.85</c:v>
                </c:pt>
                <c:pt idx="1107">
                  <c:v>42.85</c:v>
                </c:pt>
                <c:pt idx="1108">
                  <c:v>41.35</c:v>
                </c:pt>
                <c:pt idx="1109">
                  <c:v>41.55</c:v>
                </c:pt>
                <c:pt idx="1110">
                  <c:v>41.05</c:v>
                </c:pt>
                <c:pt idx="1111">
                  <c:v>41.05</c:v>
                </c:pt>
                <c:pt idx="1112">
                  <c:v>40.6</c:v>
                </c:pt>
                <c:pt idx="1113">
                  <c:v>41.3</c:v>
                </c:pt>
                <c:pt idx="1114">
                  <c:v>40.450000000000003</c:v>
                </c:pt>
                <c:pt idx="1115">
                  <c:v>38.950000000000003</c:v>
                </c:pt>
                <c:pt idx="1116">
                  <c:v>37.299999999999997</c:v>
                </c:pt>
                <c:pt idx="1117">
                  <c:v>36.6</c:v>
                </c:pt>
                <c:pt idx="1118">
                  <c:v>35.85</c:v>
                </c:pt>
                <c:pt idx="1119">
                  <c:v>36.049999999999997</c:v>
                </c:pt>
                <c:pt idx="1120">
                  <c:v>36.549999999999997</c:v>
                </c:pt>
                <c:pt idx="1121">
                  <c:v>36.25</c:v>
                </c:pt>
                <c:pt idx="1122">
                  <c:v>36.200000000000003</c:v>
                </c:pt>
                <c:pt idx="1123">
                  <c:v>35.799999999999997</c:v>
                </c:pt>
                <c:pt idx="1124">
                  <c:v>36.200000000000003</c:v>
                </c:pt>
                <c:pt idx="1125">
                  <c:v>36.6</c:v>
                </c:pt>
                <c:pt idx="1126">
                  <c:v>36.549999999999997</c:v>
                </c:pt>
                <c:pt idx="1127">
                  <c:v>36.6</c:v>
                </c:pt>
                <c:pt idx="1128">
                  <c:v>37.200000000000003</c:v>
                </c:pt>
                <c:pt idx="1129">
                  <c:v>38.200000000000003</c:v>
                </c:pt>
                <c:pt idx="1130">
                  <c:v>38.549999999999997</c:v>
                </c:pt>
                <c:pt idx="1131">
                  <c:v>37.950000000000003</c:v>
                </c:pt>
                <c:pt idx="1132">
                  <c:v>37.65</c:v>
                </c:pt>
                <c:pt idx="1133">
                  <c:v>37.799999999999997</c:v>
                </c:pt>
                <c:pt idx="1134">
                  <c:v>38.5</c:v>
                </c:pt>
                <c:pt idx="1135">
                  <c:v>39.6</c:v>
                </c:pt>
                <c:pt idx="1136">
                  <c:v>40.450000000000003</c:v>
                </c:pt>
                <c:pt idx="1137">
                  <c:v>41</c:v>
                </c:pt>
                <c:pt idx="1138">
                  <c:v>39.85</c:v>
                </c:pt>
                <c:pt idx="1139">
                  <c:v>38.9</c:v>
                </c:pt>
                <c:pt idx="1140">
                  <c:v>37.15</c:v>
                </c:pt>
                <c:pt idx="1141">
                  <c:v>37.200000000000003</c:v>
                </c:pt>
                <c:pt idx="1142">
                  <c:v>36.700000000000003</c:v>
                </c:pt>
                <c:pt idx="1143">
                  <c:v>35.75</c:v>
                </c:pt>
                <c:pt idx="1144">
                  <c:v>35</c:v>
                </c:pt>
                <c:pt idx="1145">
                  <c:v>35.5</c:v>
                </c:pt>
                <c:pt idx="1146">
                  <c:v>37.1</c:v>
                </c:pt>
                <c:pt idx="1147">
                  <c:v>37</c:v>
                </c:pt>
                <c:pt idx="1148">
                  <c:v>39.299999999999997</c:v>
                </c:pt>
                <c:pt idx="1149">
                  <c:v>39.65</c:v>
                </c:pt>
                <c:pt idx="1150">
                  <c:v>37.200000000000003</c:v>
                </c:pt>
                <c:pt idx="1151">
                  <c:v>36.950000000000003</c:v>
                </c:pt>
                <c:pt idx="1152">
                  <c:v>37.75</c:v>
                </c:pt>
                <c:pt idx="1153">
                  <c:v>37.9</c:v>
                </c:pt>
                <c:pt idx="1154">
                  <c:v>38.200000000000003</c:v>
                </c:pt>
                <c:pt idx="1155">
                  <c:v>39.75</c:v>
                </c:pt>
                <c:pt idx="1156">
                  <c:v>40.200000000000003</c:v>
                </c:pt>
                <c:pt idx="1157">
                  <c:v>40</c:v>
                </c:pt>
                <c:pt idx="1158">
                  <c:v>39.5</c:v>
                </c:pt>
                <c:pt idx="1159">
                  <c:v>40.35</c:v>
                </c:pt>
                <c:pt idx="1160">
                  <c:v>40.6</c:v>
                </c:pt>
                <c:pt idx="1161">
                  <c:v>41.05</c:v>
                </c:pt>
                <c:pt idx="1162">
                  <c:v>40.85</c:v>
                </c:pt>
                <c:pt idx="1163">
                  <c:v>39.700000000000003</c:v>
                </c:pt>
                <c:pt idx="1164">
                  <c:v>39.15</c:v>
                </c:pt>
                <c:pt idx="1165">
                  <c:v>39.200000000000003</c:v>
                </c:pt>
                <c:pt idx="1166">
                  <c:v>42</c:v>
                </c:pt>
                <c:pt idx="1167">
                  <c:v>41.75</c:v>
                </c:pt>
                <c:pt idx="1168">
                  <c:v>42</c:v>
                </c:pt>
                <c:pt idx="1169">
                  <c:v>43.15</c:v>
                </c:pt>
                <c:pt idx="1170">
                  <c:v>43.7</c:v>
                </c:pt>
                <c:pt idx="1171">
                  <c:v>46.7</c:v>
                </c:pt>
                <c:pt idx="1172">
                  <c:v>45.55</c:v>
                </c:pt>
                <c:pt idx="1173">
                  <c:v>44.65</c:v>
                </c:pt>
                <c:pt idx="1174">
                  <c:v>44.25</c:v>
                </c:pt>
                <c:pt idx="1175">
                  <c:v>44.05</c:v>
                </c:pt>
                <c:pt idx="1176">
                  <c:v>45.2</c:v>
                </c:pt>
                <c:pt idx="1177">
                  <c:v>45</c:v>
                </c:pt>
                <c:pt idx="1178">
                  <c:v>46.9</c:v>
                </c:pt>
                <c:pt idx="1179">
                  <c:v>45.65</c:v>
                </c:pt>
                <c:pt idx="1180">
                  <c:v>48.4</c:v>
                </c:pt>
                <c:pt idx="1181">
                  <c:v>57.15</c:v>
                </c:pt>
                <c:pt idx="1182">
                  <c:v>53.3</c:v>
                </c:pt>
                <c:pt idx="1183">
                  <c:v>50.65</c:v>
                </c:pt>
                <c:pt idx="1184">
                  <c:v>50.95</c:v>
                </c:pt>
                <c:pt idx="1185">
                  <c:v>48.9</c:v>
                </c:pt>
                <c:pt idx="1186">
                  <c:v>48.4</c:v>
                </c:pt>
                <c:pt idx="1187">
                  <c:v>46.15</c:v>
                </c:pt>
                <c:pt idx="1188">
                  <c:v>48.6</c:v>
                </c:pt>
                <c:pt idx="1189">
                  <c:v>50.8</c:v>
                </c:pt>
                <c:pt idx="1190">
                  <c:v>52.2</c:v>
                </c:pt>
                <c:pt idx="1191">
                  <c:v>52.85</c:v>
                </c:pt>
                <c:pt idx="1192">
                  <c:v>51.9</c:v>
                </c:pt>
                <c:pt idx="1193">
                  <c:v>51.6</c:v>
                </c:pt>
                <c:pt idx="1194">
                  <c:v>50.6</c:v>
                </c:pt>
                <c:pt idx="1195">
                  <c:v>49.15</c:v>
                </c:pt>
                <c:pt idx="1196">
                  <c:v>49.15</c:v>
                </c:pt>
                <c:pt idx="1197">
                  <c:v>48.9</c:v>
                </c:pt>
                <c:pt idx="1198">
                  <c:v>49.15</c:v>
                </c:pt>
                <c:pt idx="1199">
                  <c:v>49.15</c:v>
                </c:pt>
                <c:pt idx="1200">
                  <c:v>49.45</c:v>
                </c:pt>
                <c:pt idx="1201">
                  <c:v>48.9</c:v>
                </c:pt>
                <c:pt idx="1202">
                  <c:v>48.15</c:v>
                </c:pt>
                <c:pt idx="1203">
                  <c:v>48.3</c:v>
                </c:pt>
                <c:pt idx="1204">
                  <c:v>48</c:v>
                </c:pt>
                <c:pt idx="1205">
                  <c:v>50.6</c:v>
                </c:pt>
                <c:pt idx="1206">
                  <c:v>53.8</c:v>
                </c:pt>
                <c:pt idx="1207">
                  <c:v>54.05</c:v>
                </c:pt>
                <c:pt idx="1208">
                  <c:v>52</c:v>
                </c:pt>
                <c:pt idx="1209">
                  <c:v>51.75</c:v>
                </c:pt>
                <c:pt idx="1210">
                  <c:v>54.4</c:v>
                </c:pt>
                <c:pt idx="1211">
                  <c:v>55.9</c:v>
                </c:pt>
                <c:pt idx="1212">
                  <c:v>58.9</c:v>
                </c:pt>
                <c:pt idx="1213">
                  <c:v>63.25</c:v>
                </c:pt>
                <c:pt idx="1214">
                  <c:v>58.65</c:v>
                </c:pt>
                <c:pt idx="1215">
                  <c:v>58.25</c:v>
                </c:pt>
                <c:pt idx="1216">
                  <c:v>56.15</c:v>
                </c:pt>
                <c:pt idx="1217">
                  <c:v>55.2</c:v>
                </c:pt>
                <c:pt idx="1218">
                  <c:v>58.1</c:v>
                </c:pt>
                <c:pt idx="1219">
                  <c:v>60</c:v>
                </c:pt>
                <c:pt idx="1220">
                  <c:v>60</c:v>
                </c:pt>
                <c:pt idx="1221">
                  <c:v>54.9</c:v>
                </c:pt>
                <c:pt idx="1222">
                  <c:v>53.2</c:v>
                </c:pt>
                <c:pt idx="1223">
                  <c:v>51.9</c:v>
                </c:pt>
                <c:pt idx="1224">
                  <c:v>52.1</c:v>
                </c:pt>
                <c:pt idx="1225">
                  <c:v>48.4</c:v>
                </c:pt>
                <c:pt idx="1226">
                  <c:v>48.7</c:v>
                </c:pt>
                <c:pt idx="1227">
                  <c:v>48.65</c:v>
                </c:pt>
                <c:pt idx="1228">
                  <c:v>47.05</c:v>
                </c:pt>
                <c:pt idx="1229">
                  <c:v>45.9</c:v>
                </c:pt>
                <c:pt idx="1230">
                  <c:v>46.75</c:v>
                </c:pt>
                <c:pt idx="1231">
                  <c:v>48.8</c:v>
                </c:pt>
                <c:pt idx="1232">
                  <c:v>47.4</c:v>
                </c:pt>
                <c:pt idx="1233">
                  <c:v>46.75</c:v>
                </c:pt>
                <c:pt idx="1234">
                  <c:v>47.85</c:v>
                </c:pt>
                <c:pt idx="1235">
                  <c:v>44.2</c:v>
                </c:pt>
                <c:pt idx="1236">
                  <c:v>44.5</c:v>
                </c:pt>
                <c:pt idx="1237">
                  <c:v>43.3</c:v>
                </c:pt>
                <c:pt idx="1238">
                  <c:v>43.55</c:v>
                </c:pt>
                <c:pt idx="1239">
                  <c:v>45.1</c:v>
                </c:pt>
                <c:pt idx="1240">
                  <c:v>43.75</c:v>
                </c:pt>
                <c:pt idx="1241">
                  <c:v>42.55</c:v>
                </c:pt>
                <c:pt idx="1242">
                  <c:v>42.65</c:v>
                </c:pt>
                <c:pt idx="1243">
                  <c:v>42.9</c:v>
                </c:pt>
                <c:pt idx="1244">
                  <c:v>45.35</c:v>
                </c:pt>
                <c:pt idx="1245">
                  <c:v>45.8</c:v>
                </c:pt>
                <c:pt idx="1246">
                  <c:v>45.55</c:v>
                </c:pt>
                <c:pt idx="1247">
                  <c:v>46.1</c:v>
                </c:pt>
                <c:pt idx="1248">
                  <c:v>46.2</c:v>
                </c:pt>
                <c:pt idx="1249">
                  <c:v>46.5</c:v>
                </c:pt>
                <c:pt idx="1250">
                  <c:v>44.35</c:v>
                </c:pt>
                <c:pt idx="1251">
                  <c:v>44.7</c:v>
                </c:pt>
                <c:pt idx="1252">
                  <c:v>45.15</c:v>
                </c:pt>
                <c:pt idx="1253">
                  <c:v>45.8</c:v>
                </c:pt>
                <c:pt idx="1254">
                  <c:v>45.5</c:v>
                </c:pt>
                <c:pt idx="1255">
                  <c:v>45.85</c:v>
                </c:pt>
                <c:pt idx="1256">
                  <c:v>47.6</c:v>
                </c:pt>
                <c:pt idx="1257">
                  <c:v>47.65</c:v>
                </c:pt>
                <c:pt idx="1258">
                  <c:v>47.3</c:v>
                </c:pt>
                <c:pt idx="1259">
                  <c:v>49.75</c:v>
                </c:pt>
                <c:pt idx="1260">
                  <c:v>49.95</c:v>
                </c:pt>
                <c:pt idx="1261">
                  <c:v>49.25</c:v>
                </c:pt>
                <c:pt idx="1262">
                  <c:v>50.75</c:v>
                </c:pt>
                <c:pt idx="1263">
                  <c:v>48.9</c:v>
                </c:pt>
                <c:pt idx="1264">
                  <c:v>50.95</c:v>
                </c:pt>
                <c:pt idx="1265">
                  <c:v>50.15</c:v>
                </c:pt>
                <c:pt idx="1266">
                  <c:v>50.15</c:v>
                </c:pt>
                <c:pt idx="1267">
                  <c:v>49.3</c:v>
                </c:pt>
                <c:pt idx="1268">
                  <c:v>49.95</c:v>
                </c:pt>
                <c:pt idx="1269">
                  <c:v>50.45</c:v>
                </c:pt>
                <c:pt idx="1270">
                  <c:v>52.55</c:v>
                </c:pt>
                <c:pt idx="1271">
                  <c:v>52.4</c:v>
                </c:pt>
                <c:pt idx="1272">
                  <c:v>52.15</c:v>
                </c:pt>
                <c:pt idx="1273">
                  <c:v>52.75</c:v>
                </c:pt>
                <c:pt idx="1274">
                  <c:v>50.2</c:v>
                </c:pt>
                <c:pt idx="1275">
                  <c:v>49.5</c:v>
                </c:pt>
                <c:pt idx="1276">
                  <c:v>49.9</c:v>
                </c:pt>
                <c:pt idx="1277">
                  <c:v>52.15</c:v>
                </c:pt>
                <c:pt idx="1278">
                  <c:v>50.6</c:v>
                </c:pt>
                <c:pt idx="1279">
                  <c:v>51.7</c:v>
                </c:pt>
                <c:pt idx="1280">
                  <c:v>52.7</c:v>
                </c:pt>
                <c:pt idx="1281">
                  <c:v>55.2</c:v>
                </c:pt>
                <c:pt idx="1282">
                  <c:v>55.95</c:v>
                </c:pt>
                <c:pt idx="1283">
                  <c:v>54.35</c:v>
                </c:pt>
                <c:pt idx="1284">
                  <c:v>55.7</c:v>
                </c:pt>
                <c:pt idx="1285">
                  <c:v>55.6</c:v>
                </c:pt>
                <c:pt idx="1286">
                  <c:v>55.2</c:v>
                </c:pt>
                <c:pt idx="1287">
                  <c:v>54.15</c:v>
                </c:pt>
                <c:pt idx="1288">
                  <c:v>56.3</c:v>
                </c:pt>
                <c:pt idx="1289">
                  <c:v>57.65</c:v>
                </c:pt>
                <c:pt idx="1290">
                  <c:v>57.65</c:v>
                </c:pt>
                <c:pt idx="1291">
                  <c:v>55.65</c:v>
                </c:pt>
                <c:pt idx="1292">
                  <c:v>55.1</c:v>
                </c:pt>
                <c:pt idx="1293">
                  <c:v>54.95</c:v>
                </c:pt>
                <c:pt idx="1294">
                  <c:v>53.95</c:v>
                </c:pt>
                <c:pt idx="1295">
                  <c:v>55.95</c:v>
                </c:pt>
                <c:pt idx="1296">
                  <c:v>54.55</c:v>
                </c:pt>
                <c:pt idx="1297">
                  <c:v>55.55</c:v>
                </c:pt>
                <c:pt idx="1298">
                  <c:v>56.25</c:v>
                </c:pt>
                <c:pt idx="1299">
                  <c:v>56.5</c:v>
                </c:pt>
                <c:pt idx="1300">
                  <c:v>50.05</c:v>
                </c:pt>
                <c:pt idx="1301">
                  <c:v>57.85</c:v>
                </c:pt>
                <c:pt idx="1302">
                  <c:v>56.35</c:v>
                </c:pt>
                <c:pt idx="1303">
                  <c:v>54.6</c:v>
                </c:pt>
                <c:pt idx="1304">
                  <c:v>54.6</c:v>
                </c:pt>
                <c:pt idx="1305">
                  <c:v>54.05</c:v>
                </c:pt>
                <c:pt idx="1306">
                  <c:v>53.9</c:v>
                </c:pt>
                <c:pt idx="1307">
                  <c:v>52.85</c:v>
                </c:pt>
                <c:pt idx="1308">
                  <c:v>52.55</c:v>
                </c:pt>
                <c:pt idx="1309">
                  <c:v>53</c:v>
                </c:pt>
                <c:pt idx="1310">
                  <c:v>53.25</c:v>
                </c:pt>
                <c:pt idx="1311">
                  <c:v>51.9</c:v>
                </c:pt>
                <c:pt idx="1312">
                  <c:v>51.7</c:v>
                </c:pt>
                <c:pt idx="1313">
                  <c:v>52</c:v>
                </c:pt>
                <c:pt idx="1314">
                  <c:v>52</c:v>
                </c:pt>
                <c:pt idx="1315">
                  <c:v>50.45</c:v>
                </c:pt>
                <c:pt idx="1316">
                  <c:v>50.3</c:v>
                </c:pt>
                <c:pt idx="1317">
                  <c:v>49.9</c:v>
                </c:pt>
                <c:pt idx="1318">
                  <c:v>50.05</c:v>
                </c:pt>
                <c:pt idx="1319">
                  <c:v>49.7</c:v>
                </c:pt>
                <c:pt idx="1320">
                  <c:v>50.7</c:v>
                </c:pt>
                <c:pt idx="1321">
                  <c:v>50.85</c:v>
                </c:pt>
                <c:pt idx="1322">
                  <c:v>52.45</c:v>
                </c:pt>
                <c:pt idx="1323">
                  <c:v>52.6</c:v>
                </c:pt>
                <c:pt idx="1324">
                  <c:v>52.45</c:v>
                </c:pt>
                <c:pt idx="1325">
                  <c:v>51.45</c:v>
                </c:pt>
                <c:pt idx="1326">
                  <c:v>51.95</c:v>
                </c:pt>
                <c:pt idx="1327">
                  <c:v>52.35</c:v>
                </c:pt>
                <c:pt idx="1328">
                  <c:v>51.65</c:v>
                </c:pt>
                <c:pt idx="1329">
                  <c:v>50.95</c:v>
                </c:pt>
                <c:pt idx="1330">
                  <c:v>50.85</c:v>
                </c:pt>
                <c:pt idx="1331">
                  <c:v>50.8</c:v>
                </c:pt>
                <c:pt idx="1332">
                  <c:v>50.8</c:v>
                </c:pt>
                <c:pt idx="1333">
                  <c:v>50.55</c:v>
                </c:pt>
                <c:pt idx="1334">
                  <c:v>51.8</c:v>
                </c:pt>
                <c:pt idx="1335">
                  <c:v>52.7</c:v>
                </c:pt>
                <c:pt idx="1336">
                  <c:v>53.05</c:v>
                </c:pt>
                <c:pt idx="1337">
                  <c:v>52.7</c:v>
                </c:pt>
                <c:pt idx="1338">
                  <c:v>54</c:v>
                </c:pt>
                <c:pt idx="1339">
                  <c:v>54.55</c:v>
                </c:pt>
                <c:pt idx="1340">
                  <c:v>54.1</c:v>
                </c:pt>
                <c:pt idx="1341">
                  <c:v>54.75</c:v>
                </c:pt>
                <c:pt idx="1342">
                  <c:v>55.05</c:v>
                </c:pt>
                <c:pt idx="1343">
                  <c:v>54.8</c:v>
                </c:pt>
                <c:pt idx="1344">
                  <c:v>55.45</c:v>
                </c:pt>
                <c:pt idx="1345">
                  <c:v>58.4</c:v>
                </c:pt>
                <c:pt idx="1346">
                  <c:v>58.05</c:v>
                </c:pt>
                <c:pt idx="1347">
                  <c:v>57.65</c:v>
                </c:pt>
                <c:pt idx="1348">
                  <c:v>59.5</c:v>
                </c:pt>
                <c:pt idx="1349">
                  <c:v>61</c:v>
                </c:pt>
                <c:pt idx="1350">
                  <c:v>60.4</c:v>
                </c:pt>
                <c:pt idx="1351">
                  <c:v>58.9</c:v>
                </c:pt>
                <c:pt idx="1352">
                  <c:v>59.95</c:v>
                </c:pt>
                <c:pt idx="1353">
                  <c:v>60</c:v>
                </c:pt>
                <c:pt idx="1354">
                  <c:v>63.35</c:v>
                </c:pt>
                <c:pt idx="1355">
                  <c:v>62.85</c:v>
                </c:pt>
                <c:pt idx="1356">
                  <c:v>67.099999999999994</c:v>
                </c:pt>
                <c:pt idx="1357">
                  <c:v>70.25</c:v>
                </c:pt>
                <c:pt idx="1358">
                  <c:v>75.3</c:v>
                </c:pt>
                <c:pt idx="1359">
                  <c:v>73.75</c:v>
                </c:pt>
                <c:pt idx="1360">
                  <c:v>67.45</c:v>
                </c:pt>
                <c:pt idx="1361">
                  <c:v>67.95</c:v>
                </c:pt>
                <c:pt idx="1362">
                  <c:v>67.05</c:v>
                </c:pt>
                <c:pt idx="1363">
                  <c:v>64.650000000000006</c:v>
                </c:pt>
                <c:pt idx="1364">
                  <c:v>63.7</c:v>
                </c:pt>
                <c:pt idx="1365">
                  <c:v>68.849999999999994</c:v>
                </c:pt>
                <c:pt idx="1366">
                  <c:v>69.95</c:v>
                </c:pt>
                <c:pt idx="1367">
                  <c:v>72.2</c:v>
                </c:pt>
                <c:pt idx="1368">
                  <c:v>74.55</c:v>
                </c:pt>
                <c:pt idx="1369">
                  <c:v>75.7</c:v>
                </c:pt>
                <c:pt idx="1370">
                  <c:v>70.55</c:v>
                </c:pt>
                <c:pt idx="1371">
                  <c:v>66.8</c:v>
                </c:pt>
                <c:pt idx="1372">
                  <c:v>71.05</c:v>
                </c:pt>
                <c:pt idx="1373">
                  <c:v>70.7</c:v>
                </c:pt>
                <c:pt idx="1374">
                  <c:v>71.95</c:v>
                </c:pt>
                <c:pt idx="1375">
                  <c:v>72.7</c:v>
                </c:pt>
                <c:pt idx="1376">
                  <c:v>75.5</c:v>
                </c:pt>
                <c:pt idx="1377">
                  <c:v>75</c:v>
                </c:pt>
                <c:pt idx="1378">
                  <c:v>74.349999999999994</c:v>
                </c:pt>
                <c:pt idx="1379">
                  <c:v>76.400000000000006</c:v>
                </c:pt>
                <c:pt idx="1380">
                  <c:v>76.25</c:v>
                </c:pt>
                <c:pt idx="1381">
                  <c:v>74</c:v>
                </c:pt>
                <c:pt idx="1382">
                  <c:v>74.55</c:v>
                </c:pt>
                <c:pt idx="1383">
                  <c:v>73.5</c:v>
                </c:pt>
                <c:pt idx="1384">
                  <c:v>70.45</c:v>
                </c:pt>
                <c:pt idx="1385">
                  <c:v>71.5</c:v>
                </c:pt>
                <c:pt idx="1386">
                  <c:v>72.650000000000006</c:v>
                </c:pt>
                <c:pt idx="1387">
                  <c:v>69.599999999999994</c:v>
                </c:pt>
                <c:pt idx="1388">
                  <c:v>69.599999999999994</c:v>
                </c:pt>
                <c:pt idx="1389">
                  <c:v>69.599999999999994</c:v>
                </c:pt>
                <c:pt idx="1390">
                  <c:v>71.400000000000006</c:v>
                </c:pt>
                <c:pt idx="1391">
                  <c:v>72.45</c:v>
                </c:pt>
                <c:pt idx="1392">
                  <c:v>72.3</c:v>
                </c:pt>
                <c:pt idx="1393">
                  <c:v>70.849999999999994</c:v>
                </c:pt>
                <c:pt idx="1394">
                  <c:v>70.849999999999994</c:v>
                </c:pt>
                <c:pt idx="1395">
                  <c:v>67.2</c:v>
                </c:pt>
                <c:pt idx="1396">
                  <c:v>67.400000000000006</c:v>
                </c:pt>
                <c:pt idx="1397">
                  <c:v>69.099999999999994</c:v>
                </c:pt>
                <c:pt idx="1398">
                  <c:v>67.95</c:v>
                </c:pt>
                <c:pt idx="1399">
                  <c:v>69.849999999999994</c:v>
                </c:pt>
                <c:pt idx="1400">
                  <c:v>72.900000000000006</c:v>
                </c:pt>
                <c:pt idx="1401">
                  <c:v>73.7</c:v>
                </c:pt>
                <c:pt idx="1402">
                  <c:v>75.349999999999994</c:v>
                </c:pt>
                <c:pt idx="1403">
                  <c:v>74.349999999999994</c:v>
                </c:pt>
                <c:pt idx="1404">
                  <c:v>78.849999999999994</c:v>
                </c:pt>
                <c:pt idx="1405">
                  <c:v>76.650000000000006</c:v>
                </c:pt>
                <c:pt idx="1406">
                  <c:v>76.849999999999994</c:v>
                </c:pt>
                <c:pt idx="1407">
                  <c:v>76.099999999999994</c:v>
                </c:pt>
                <c:pt idx="1408">
                  <c:v>75.25</c:v>
                </c:pt>
                <c:pt idx="1409">
                  <c:v>75.45</c:v>
                </c:pt>
                <c:pt idx="1410">
                  <c:v>78.099999999999994</c:v>
                </c:pt>
                <c:pt idx="1411">
                  <c:v>78.7</c:v>
                </c:pt>
                <c:pt idx="1412">
                  <c:v>79.95</c:v>
                </c:pt>
                <c:pt idx="1413">
                  <c:v>80.3</c:v>
                </c:pt>
                <c:pt idx="1414">
                  <c:v>80.3</c:v>
                </c:pt>
                <c:pt idx="1415">
                  <c:v>80.25</c:v>
                </c:pt>
                <c:pt idx="1416">
                  <c:v>81</c:v>
                </c:pt>
                <c:pt idx="1417">
                  <c:v>81.650000000000006</c:v>
                </c:pt>
                <c:pt idx="1418">
                  <c:v>76.599999999999994</c:v>
                </c:pt>
                <c:pt idx="1419">
                  <c:v>75.8</c:v>
                </c:pt>
                <c:pt idx="1420">
                  <c:v>78.099999999999994</c:v>
                </c:pt>
                <c:pt idx="1421">
                  <c:v>79.349999999999994</c:v>
                </c:pt>
                <c:pt idx="1422">
                  <c:v>79.099999999999994</c:v>
                </c:pt>
                <c:pt idx="1423">
                  <c:v>83.3</c:v>
                </c:pt>
                <c:pt idx="1424">
                  <c:v>86.1</c:v>
                </c:pt>
                <c:pt idx="1425">
                  <c:v>84.85</c:v>
                </c:pt>
                <c:pt idx="1426">
                  <c:v>84.1</c:v>
                </c:pt>
                <c:pt idx="1427">
                  <c:v>82.75</c:v>
                </c:pt>
                <c:pt idx="1428">
                  <c:v>84.75</c:v>
                </c:pt>
                <c:pt idx="1429">
                  <c:v>86.15</c:v>
                </c:pt>
                <c:pt idx="1430">
                  <c:v>88.15</c:v>
                </c:pt>
                <c:pt idx="1431">
                  <c:v>86.5</c:v>
                </c:pt>
                <c:pt idx="1432">
                  <c:v>84.75</c:v>
                </c:pt>
                <c:pt idx="1433">
                  <c:v>83.85</c:v>
                </c:pt>
                <c:pt idx="1434">
                  <c:v>86.05</c:v>
                </c:pt>
                <c:pt idx="1435">
                  <c:v>83.4</c:v>
                </c:pt>
                <c:pt idx="1436">
                  <c:v>84.4</c:v>
                </c:pt>
                <c:pt idx="1437">
                  <c:v>84.6</c:v>
                </c:pt>
                <c:pt idx="1438">
                  <c:v>82.65</c:v>
                </c:pt>
                <c:pt idx="1439">
                  <c:v>79.849999999999994</c:v>
                </c:pt>
                <c:pt idx="1440">
                  <c:v>79.8</c:v>
                </c:pt>
                <c:pt idx="1441">
                  <c:v>79.599999999999994</c:v>
                </c:pt>
                <c:pt idx="1442">
                  <c:v>79.2</c:v>
                </c:pt>
                <c:pt idx="1443">
                  <c:v>79.2</c:v>
                </c:pt>
                <c:pt idx="1444">
                  <c:v>82.25</c:v>
                </c:pt>
                <c:pt idx="1445">
                  <c:v>82.75</c:v>
                </c:pt>
                <c:pt idx="1446">
                  <c:v>84.1</c:v>
                </c:pt>
                <c:pt idx="1447">
                  <c:v>84.7</c:v>
                </c:pt>
                <c:pt idx="1448">
                  <c:v>83.45</c:v>
                </c:pt>
                <c:pt idx="1449">
                  <c:v>82.65</c:v>
                </c:pt>
                <c:pt idx="1450">
                  <c:v>79.599999999999994</c:v>
                </c:pt>
                <c:pt idx="1451">
                  <c:v>77</c:v>
                </c:pt>
                <c:pt idx="1452">
                  <c:v>78.400000000000006</c:v>
                </c:pt>
                <c:pt idx="1453">
                  <c:v>77.05</c:v>
                </c:pt>
                <c:pt idx="1454">
                  <c:v>73.95</c:v>
                </c:pt>
                <c:pt idx="1455">
                  <c:v>73.7</c:v>
                </c:pt>
                <c:pt idx="1456">
                  <c:v>76.45</c:v>
                </c:pt>
                <c:pt idx="1457">
                  <c:v>75.599999999999994</c:v>
                </c:pt>
                <c:pt idx="1458">
                  <c:v>74.650000000000006</c:v>
                </c:pt>
                <c:pt idx="1459">
                  <c:v>74.25</c:v>
                </c:pt>
                <c:pt idx="1460">
                  <c:v>74.400000000000006</c:v>
                </c:pt>
                <c:pt idx="1461">
                  <c:v>76</c:v>
                </c:pt>
                <c:pt idx="1462">
                  <c:v>74.45</c:v>
                </c:pt>
                <c:pt idx="1463">
                  <c:v>71.75</c:v>
                </c:pt>
                <c:pt idx="1464">
                  <c:v>69.45</c:v>
                </c:pt>
                <c:pt idx="1465">
                  <c:v>69.150000000000006</c:v>
                </c:pt>
                <c:pt idx="1466">
                  <c:v>66.7</c:v>
                </c:pt>
                <c:pt idx="1467">
                  <c:v>65.2</c:v>
                </c:pt>
                <c:pt idx="1468">
                  <c:v>62</c:v>
                </c:pt>
                <c:pt idx="1469">
                  <c:v>59.25</c:v>
                </c:pt>
                <c:pt idx="1470">
                  <c:v>61.35</c:v>
                </c:pt>
                <c:pt idx="1471">
                  <c:v>62.5</c:v>
                </c:pt>
                <c:pt idx="1472">
                  <c:v>65.400000000000006</c:v>
                </c:pt>
                <c:pt idx="1473">
                  <c:v>64.400000000000006</c:v>
                </c:pt>
                <c:pt idx="1474">
                  <c:v>64.349999999999994</c:v>
                </c:pt>
                <c:pt idx="1475">
                  <c:v>64</c:v>
                </c:pt>
                <c:pt idx="1476">
                  <c:v>64.599999999999994</c:v>
                </c:pt>
                <c:pt idx="1477">
                  <c:v>66.5</c:v>
                </c:pt>
                <c:pt idx="1478">
                  <c:v>66.5</c:v>
                </c:pt>
                <c:pt idx="1479">
                  <c:v>67.2</c:v>
                </c:pt>
                <c:pt idx="1480">
                  <c:v>66</c:v>
                </c:pt>
                <c:pt idx="1481">
                  <c:v>61.1</c:v>
                </c:pt>
                <c:pt idx="1482">
                  <c:v>60.05</c:v>
                </c:pt>
                <c:pt idx="1483">
                  <c:v>59.45</c:v>
                </c:pt>
                <c:pt idx="1484">
                  <c:v>59.7</c:v>
                </c:pt>
                <c:pt idx="1485">
                  <c:v>59.7</c:v>
                </c:pt>
                <c:pt idx="1486">
                  <c:v>60.5</c:v>
                </c:pt>
                <c:pt idx="1487">
                  <c:v>59.35</c:v>
                </c:pt>
                <c:pt idx="1488">
                  <c:v>59.45</c:v>
                </c:pt>
                <c:pt idx="1489">
                  <c:v>58.95</c:v>
                </c:pt>
                <c:pt idx="1490">
                  <c:v>61.15</c:v>
                </c:pt>
                <c:pt idx="1491">
                  <c:v>59.65</c:v>
                </c:pt>
                <c:pt idx="1492">
                  <c:v>61.15</c:v>
                </c:pt>
                <c:pt idx="1493">
                  <c:v>62</c:v>
                </c:pt>
                <c:pt idx="1494">
                  <c:v>61.45</c:v>
                </c:pt>
                <c:pt idx="1495">
                  <c:v>58.8</c:v>
                </c:pt>
                <c:pt idx="1496">
                  <c:v>57.7</c:v>
                </c:pt>
                <c:pt idx="1497">
                  <c:v>57.55</c:v>
                </c:pt>
                <c:pt idx="1498">
                  <c:v>57.55</c:v>
                </c:pt>
                <c:pt idx="1499">
                  <c:v>57.3</c:v>
                </c:pt>
                <c:pt idx="1500">
                  <c:v>55.05</c:v>
                </c:pt>
                <c:pt idx="1501">
                  <c:v>54.65</c:v>
                </c:pt>
                <c:pt idx="1502">
                  <c:v>55.1</c:v>
                </c:pt>
                <c:pt idx="1503">
                  <c:v>54.85</c:v>
                </c:pt>
                <c:pt idx="1504">
                  <c:v>54.7</c:v>
                </c:pt>
                <c:pt idx="1505">
                  <c:v>54.55</c:v>
                </c:pt>
                <c:pt idx="1506">
                  <c:v>53.8</c:v>
                </c:pt>
                <c:pt idx="1507">
                  <c:v>53.4</c:v>
                </c:pt>
                <c:pt idx="1508">
                  <c:v>54.6</c:v>
                </c:pt>
                <c:pt idx="1509">
                  <c:v>52.7</c:v>
                </c:pt>
                <c:pt idx="1510">
                  <c:v>53.8</c:v>
                </c:pt>
                <c:pt idx="1511">
                  <c:v>53.75</c:v>
                </c:pt>
                <c:pt idx="1512">
                  <c:v>54.4</c:v>
                </c:pt>
                <c:pt idx="1513">
                  <c:v>55.3</c:v>
                </c:pt>
                <c:pt idx="1514">
                  <c:v>55.25</c:v>
                </c:pt>
                <c:pt idx="1515">
                  <c:v>55.25</c:v>
                </c:pt>
                <c:pt idx="1516">
                  <c:v>55.15</c:v>
                </c:pt>
                <c:pt idx="1517">
                  <c:v>55.7</c:v>
                </c:pt>
                <c:pt idx="1518">
                  <c:v>55.7</c:v>
                </c:pt>
                <c:pt idx="1519">
                  <c:v>58.6</c:v>
                </c:pt>
                <c:pt idx="1520">
                  <c:v>61.1</c:v>
                </c:pt>
                <c:pt idx="1521">
                  <c:v>62</c:v>
                </c:pt>
                <c:pt idx="1522">
                  <c:v>61.9</c:v>
                </c:pt>
                <c:pt idx="1523">
                  <c:v>63.6</c:v>
                </c:pt>
                <c:pt idx="1524">
                  <c:v>61.6</c:v>
                </c:pt>
                <c:pt idx="1525">
                  <c:v>62.35</c:v>
                </c:pt>
                <c:pt idx="1526">
                  <c:v>61.5</c:v>
                </c:pt>
                <c:pt idx="1527">
                  <c:v>62.75</c:v>
                </c:pt>
                <c:pt idx="1528">
                  <c:v>62.6</c:v>
                </c:pt>
                <c:pt idx="1529">
                  <c:v>64.05</c:v>
                </c:pt>
                <c:pt idx="1530">
                  <c:v>63.9</c:v>
                </c:pt>
                <c:pt idx="1531">
                  <c:v>63.85</c:v>
                </c:pt>
                <c:pt idx="1532">
                  <c:v>63.3</c:v>
                </c:pt>
                <c:pt idx="1533">
                  <c:v>64.7</c:v>
                </c:pt>
                <c:pt idx="1534">
                  <c:v>66.400000000000006</c:v>
                </c:pt>
                <c:pt idx="1535">
                  <c:v>67.7</c:v>
                </c:pt>
                <c:pt idx="1536">
                  <c:v>65.349999999999994</c:v>
                </c:pt>
                <c:pt idx="1537">
                  <c:v>65.650000000000006</c:v>
                </c:pt>
                <c:pt idx="1538">
                  <c:v>65.150000000000006</c:v>
                </c:pt>
                <c:pt idx="1539">
                  <c:v>66.75</c:v>
                </c:pt>
                <c:pt idx="1540">
                  <c:v>66.45</c:v>
                </c:pt>
                <c:pt idx="1541">
                  <c:v>67.099999999999994</c:v>
                </c:pt>
                <c:pt idx="1542">
                  <c:v>67.099999999999994</c:v>
                </c:pt>
                <c:pt idx="1543">
                  <c:v>71.099999999999994</c:v>
                </c:pt>
                <c:pt idx="1544">
                  <c:v>71.3</c:v>
                </c:pt>
                <c:pt idx="1545">
                  <c:v>70.8</c:v>
                </c:pt>
                <c:pt idx="1546">
                  <c:v>71.349999999999994</c:v>
                </c:pt>
                <c:pt idx="1547">
                  <c:v>72.25</c:v>
                </c:pt>
                <c:pt idx="1548">
                  <c:v>74.400000000000006</c:v>
                </c:pt>
                <c:pt idx="1549">
                  <c:v>73.05</c:v>
                </c:pt>
                <c:pt idx="1550">
                  <c:v>73.05</c:v>
                </c:pt>
                <c:pt idx="1551">
                  <c:v>73.75</c:v>
                </c:pt>
                <c:pt idx="1552">
                  <c:v>71.05</c:v>
                </c:pt>
                <c:pt idx="1553">
                  <c:v>68.099999999999994</c:v>
                </c:pt>
                <c:pt idx="1554">
                  <c:v>67.7</c:v>
                </c:pt>
                <c:pt idx="1555">
                  <c:v>68.05</c:v>
                </c:pt>
                <c:pt idx="1556">
                  <c:v>71.400000000000006</c:v>
                </c:pt>
                <c:pt idx="1557">
                  <c:v>72.55</c:v>
                </c:pt>
                <c:pt idx="1558">
                  <c:v>74.150000000000006</c:v>
                </c:pt>
                <c:pt idx="1559">
                  <c:v>74.7</c:v>
                </c:pt>
                <c:pt idx="1560">
                  <c:v>72.2</c:v>
                </c:pt>
                <c:pt idx="1561">
                  <c:v>73.150000000000006</c:v>
                </c:pt>
                <c:pt idx="1562">
                  <c:v>73.849999999999994</c:v>
                </c:pt>
                <c:pt idx="1563">
                  <c:v>72.900000000000006</c:v>
                </c:pt>
                <c:pt idx="1564">
                  <c:v>71.5</c:v>
                </c:pt>
                <c:pt idx="1565">
                  <c:v>71.900000000000006</c:v>
                </c:pt>
                <c:pt idx="1566">
                  <c:v>73.55</c:v>
                </c:pt>
                <c:pt idx="1567">
                  <c:v>73.55</c:v>
                </c:pt>
                <c:pt idx="1568">
                  <c:v>74.600000000000009</c:v>
                </c:pt>
                <c:pt idx="1569">
                  <c:v>75.400000000000006</c:v>
                </c:pt>
                <c:pt idx="1570">
                  <c:v>73.75</c:v>
                </c:pt>
                <c:pt idx="1571">
                  <c:v>72.3</c:v>
                </c:pt>
                <c:pt idx="1572">
                  <c:v>71.5</c:v>
                </c:pt>
                <c:pt idx="1573">
                  <c:v>70.400000000000006</c:v>
                </c:pt>
                <c:pt idx="1574">
                  <c:v>71.25</c:v>
                </c:pt>
                <c:pt idx="1575">
                  <c:v>70.55</c:v>
                </c:pt>
                <c:pt idx="1576">
                  <c:v>68.3</c:v>
                </c:pt>
                <c:pt idx="1577">
                  <c:v>66.849999999999994</c:v>
                </c:pt>
                <c:pt idx="1578">
                  <c:v>67.7</c:v>
                </c:pt>
                <c:pt idx="1579">
                  <c:v>64.5</c:v>
                </c:pt>
                <c:pt idx="1580">
                  <c:v>65</c:v>
                </c:pt>
                <c:pt idx="1581">
                  <c:v>60.9</c:v>
                </c:pt>
                <c:pt idx="1582">
                  <c:v>61.6</c:v>
                </c:pt>
                <c:pt idx="1583">
                  <c:v>61.599999999999987</c:v>
                </c:pt>
                <c:pt idx="1584">
                  <c:v>62.3</c:v>
                </c:pt>
                <c:pt idx="1585">
                  <c:v>62.8</c:v>
                </c:pt>
                <c:pt idx="1586">
                  <c:v>60.9</c:v>
                </c:pt>
                <c:pt idx="1587">
                  <c:v>60.75</c:v>
                </c:pt>
                <c:pt idx="1588">
                  <c:v>61</c:v>
                </c:pt>
                <c:pt idx="1589">
                  <c:v>61.5</c:v>
                </c:pt>
                <c:pt idx="1590">
                  <c:v>61.85</c:v>
                </c:pt>
                <c:pt idx="1591">
                  <c:v>62.5</c:v>
                </c:pt>
                <c:pt idx="1592">
                  <c:v>62.45</c:v>
                </c:pt>
                <c:pt idx="1593">
                  <c:v>60.4</c:v>
                </c:pt>
                <c:pt idx="1594">
                  <c:v>57.95</c:v>
                </c:pt>
                <c:pt idx="1595">
                  <c:v>57.45</c:v>
                </c:pt>
                <c:pt idx="1596">
                  <c:v>57.9</c:v>
                </c:pt>
                <c:pt idx="1597">
                  <c:v>60.85</c:v>
                </c:pt>
                <c:pt idx="1598">
                  <c:v>61.85</c:v>
                </c:pt>
                <c:pt idx="1599">
                  <c:v>60.7</c:v>
                </c:pt>
                <c:pt idx="1600">
                  <c:v>60.7</c:v>
                </c:pt>
                <c:pt idx="1601">
                  <c:v>59.85</c:v>
                </c:pt>
                <c:pt idx="1602">
                  <c:v>61.3</c:v>
                </c:pt>
                <c:pt idx="1603">
                  <c:v>61.55</c:v>
                </c:pt>
                <c:pt idx="1604">
                  <c:v>62.2</c:v>
                </c:pt>
                <c:pt idx="1605">
                  <c:v>61.5</c:v>
                </c:pt>
                <c:pt idx="1606">
                  <c:v>61</c:v>
                </c:pt>
                <c:pt idx="1607">
                  <c:v>57.7</c:v>
                </c:pt>
                <c:pt idx="1608">
                  <c:v>57.7</c:v>
                </c:pt>
                <c:pt idx="1609">
                  <c:v>58.3</c:v>
                </c:pt>
                <c:pt idx="1610">
                  <c:v>58.45</c:v>
                </c:pt>
                <c:pt idx="1611">
                  <c:v>59.75</c:v>
                </c:pt>
                <c:pt idx="1612">
                  <c:v>59.9</c:v>
                </c:pt>
                <c:pt idx="1613">
                  <c:v>62.65</c:v>
                </c:pt>
                <c:pt idx="1614">
                  <c:v>62.3</c:v>
                </c:pt>
                <c:pt idx="1615">
                  <c:v>62.35</c:v>
                </c:pt>
                <c:pt idx="1616">
                  <c:v>62.1</c:v>
                </c:pt>
                <c:pt idx="1617">
                  <c:v>62.55</c:v>
                </c:pt>
                <c:pt idx="1618">
                  <c:v>62.75</c:v>
                </c:pt>
                <c:pt idx="1619">
                  <c:v>62.8</c:v>
                </c:pt>
                <c:pt idx="1620">
                  <c:v>61.45</c:v>
                </c:pt>
                <c:pt idx="1621">
                  <c:v>61.85</c:v>
                </c:pt>
                <c:pt idx="1622">
                  <c:v>61.7</c:v>
                </c:pt>
                <c:pt idx="1623">
                  <c:v>63.05</c:v>
                </c:pt>
                <c:pt idx="1624">
                  <c:v>63.9</c:v>
                </c:pt>
                <c:pt idx="1625">
                  <c:v>65.650000000000006</c:v>
                </c:pt>
                <c:pt idx="1626">
                  <c:v>66.349999999999994</c:v>
                </c:pt>
                <c:pt idx="1627">
                  <c:v>67.45</c:v>
                </c:pt>
                <c:pt idx="1628">
                  <c:v>67.2</c:v>
                </c:pt>
                <c:pt idx="1629">
                  <c:v>66.95</c:v>
                </c:pt>
                <c:pt idx="1630">
                  <c:v>67.099999999999994</c:v>
                </c:pt>
                <c:pt idx="1631">
                  <c:v>68.150000000000006</c:v>
                </c:pt>
                <c:pt idx="1632">
                  <c:v>68.75</c:v>
                </c:pt>
                <c:pt idx="1633">
                  <c:v>70.95</c:v>
                </c:pt>
                <c:pt idx="1634">
                  <c:v>69.45</c:v>
                </c:pt>
                <c:pt idx="1635">
                  <c:v>66.849999999999994</c:v>
                </c:pt>
                <c:pt idx="1636">
                  <c:v>65.150000000000006</c:v>
                </c:pt>
                <c:pt idx="1637">
                  <c:v>67</c:v>
                </c:pt>
                <c:pt idx="1638">
                  <c:v>66.900000000000006</c:v>
                </c:pt>
                <c:pt idx="1639">
                  <c:v>66.55</c:v>
                </c:pt>
                <c:pt idx="1640">
                  <c:v>67.3</c:v>
                </c:pt>
                <c:pt idx="1641">
                  <c:v>66.599999999999994</c:v>
                </c:pt>
                <c:pt idx="1642">
                  <c:v>67.8</c:v>
                </c:pt>
                <c:pt idx="1643">
                  <c:v>70.900000000000006</c:v>
                </c:pt>
                <c:pt idx="1644">
                  <c:v>70.45</c:v>
                </c:pt>
                <c:pt idx="1645">
                  <c:v>70.55</c:v>
                </c:pt>
                <c:pt idx="1646">
                  <c:v>70.900000000000006</c:v>
                </c:pt>
                <c:pt idx="1647">
                  <c:v>72</c:v>
                </c:pt>
                <c:pt idx="1648">
                  <c:v>70.05</c:v>
                </c:pt>
                <c:pt idx="1649">
                  <c:v>69.7</c:v>
                </c:pt>
                <c:pt idx="1650">
                  <c:v>70.099999999999994</c:v>
                </c:pt>
                <c:pt idx="1651">
                  <c:v>71.650000000000006</c:v>
                </c:pt>
                <c:pt idx="1652">
                  <c:v>72.05</c:v>
                </c:pt>
                <c:pt idx="1653">
                  <c:v>71.45</c:v>
                </c:pt>
                <c:pt idx="1654">
                  <c:v>72.349999999999994</c:v>
                </c:pt>
                <c:pt idx="1655">
                  <c:v>72.599999999999994</c:v>
                </c:pt>
                <c:pt idx="1656">
                  <c:v>74.55</c:v>
                </c:pt>
                <c:pt idx="1657">
                  <c:v>75.45</c:v>
                </c:pt>
                <c:pt idx="1658">
                  <c:v>75.150000000000006</c:v>
                </c:pt>
                <c:pt idx="1659">
                  <c:v>75.55</c:v>
                </c:pt>
                <c:pt idx="1660">
                  <c:v>74.150000000000006</c:v>
                </c:pt>
                <c:pt idx="1661">
                  <c:v>73.05</c:v>
                </c:pt>
                <c:pt idx="1662">
                  <c:v>72</c:v>
                </c:pt>
                <c:pt idx="1663">
                  <c:v>71.45</c:v>
                </c:pt>
                <c:pt idx="1664">
                  <c:v>71.900000000000006</c:v>
                </c:pt>
                <c:pt idx="1665">
                  <c:v>73.55</c:v>
                </c:pt>
                <c:pt idx="1666">
                  <c:v>73.150000000000006</c:v>
                </c:pt>
                <c:pt idx="1667">
                  <c:v>70.7</c:v>
                </c:pt>
                <c:pt idx="1668">
                  <c:v>71.2</c:v>
                </c:pt>
                <c:pt idx="1669">
                  <c:v>72.5</c:v>
                </c:pt>
                <c:pt idx="1670">
                  <c:v>71.8</c:v>
                </c:pt>
                <c:pt idx="1671">
                  <c:v>71.400000000000006</c:v>
                </c:pt>
                <c:pt idx="1672">
                  <c:v>71.25</c:v>
                </c:pt>
                <c:pt idx="1673">
                  <c:v>70.55</c:v>
                </c:pt>
                <c:pt idx="1674">
                  <c:v>70.95</c:v>
                </c:pt>
                <c:pt idx="1675">
                  <c:v>71.8</c:v>
                </c:pt>
                <c:pt idx="1676">
                  <c:v>73.3</c:v>
                </c:pt>
                <c:pt idx="1677">
                  <c:v>73.3</c:v>
                </c:pt>
                <c:pt idx="1678">
                  <c:v>74.05</c:v>
                </c:pt>
                <c:pt idx="1679">
                  <c:v>74.2</c:v>
                </c:pt>
                <c:pt idx="1680">
                  <c:v>74.2</c:v>
                </c:pt>
                <c:pt idx="1681">
                  <c:v>73.3</c:v>
                </c:pt>
                <c:pt idx="1682">
                  <c:v>74.2</c:v>
                </c:pt>
                <c:pt idx="1683">
                  <c:v>75.25</c:v>
                </c:pt>
                <c:pt idx="1684">
                  <c:v>75.55</c:v>
                </c:pt>
                <c:pt idx="1685">
                  <c:v>75.55</c:v>
                </c:pt>
                <c:pt idx="1686">
                  <c:v>75.650000000000006</c:v>
                </c:pt>
                <c:pt idx="1687">
                  <c:v>76.099999999999994</c:v>
                </c:pt>
                <c:pt idx="1688">
                  <c:v>76.150000000000006</c:v>
                </c:pt>
                <c:pt idx="1689">
                  <c:v>75.599999999999994</c:v>
                </c:pt>
                <c:pt idx="1690">
                  <c:v>76.45</c:v>
                </c:pt>
                <c:pt idx="1691">
                  <c:v>76.95</c:v>
                </c:pt>
                <c:pt idx="1692">
                  <c:v>76.75</c:v>
                </c:pt>
                <c:pt idx="1693">
                  <c:v>76.150000000000006</c:v>
                </c:pt>
                <c:pt idx="1694">
                  <c:v>75.5</c:v>
                </c:pt>
                <c:pt idx="1695">
                  <c:v>74.150000000000006</c:v>
                </c:pt>
                <c:pt idx="1696">
                  <c:v>71.5</c:v>
                </c:pt>
                <c:pt idx="1697">
                  <c:v>71.95</c:v>
                </c:pt>
                <c:pt idx="1698">
                  <c:v>71</c:v>
                </c:pt>
                <c:pt idx="1699">
                  <c:v>69.7</c:v>
                </c:pt>
                <c:pt idx="1700">
                  <c:v>67.45</c:v>
                </c:pt>
                <c:pt idx="1701">
                  <c:v>67.05</c:v>
                </c:pt>
                <c:pt idx="1702">
                  <c:v>67.349999999999994</c:v>
                </c:pt>
                <c:pt idx="1703">
                  <c:v>68.55</c:v>
                </c:pt>
                <c:pt idx="1704">
                  <c:v>68.599999999999994</c:v>
                </c:pt>
                <c:pt idx="1705">
                  <c:v>67</c:v>
                </c:pt>
                <c:pt idx="1706">
                  <c:v>64.55</c:v>
                </c:pt>
                <c:pt idx="1707">
                  <c:v>64.45</c:v>
                </c:pt>
                <c:pt idx="1708">
                  <c:v>64.849999999999994</c:v>
                </c:pt>
                <c:pt idx="1709">
                  <c:v>65.849999999999994</c:v>
                </c:pt>
                <c:pt idx="1710">
                  <c:v>62.15</c:v>
                </c:pt>
                <c:pt idx="1711">
                  <c:v>61.75</c:v>
                </c:pt>
                <c:pt idx="1712">
                  <c:v>62.3</c:v>
                </c:pt>
                <c:pt idx="1713">
                  <c:v>62.2</c:v>
                </c:pt>
                <c:pt idx="1714">
                  <c:v>63.1</c:v>
                </c:pt>
                <c:pt idx="1715">
                  <c:v>64.400000000000006</c:v>
                </c:pt>
                <c:pt idx="1716">
                  <c:v>63.4</c:v>
                </c:pt>
                <c:pt idx="1717">
                  <c:v>61.9</c:v>
                </c:pt>
                <c:pt idx="1718">
                  <c:v>61.8</c:v>
                </c:pt>
                <c:pt idx="1719">
                  <c:v>62.8</c:v>
                </c:pt>
                <c:pt idx="1720">
                  <c:v>62.95</c:v>
                </c:pt>
                <c:pt idx="1721">
                  <c:v>64.25</c:v>
                </c:pt>
                <c:pt idx="1722">
                  <c:v>63.35</c:v>
                </c:pt>
                <c:pt idx="1723">
                  <c:v>63.55</c:v>
                </c:pt>
                <c:pt idx="1724">
                  <c:v>64.599999999999994</c:v>
                </c:pt>
                <c:pt idx="1725">
                  <c:v>63.2</c:v>
                </c:pt>
                <c:pt idx="1726">
                  <c:v>63.9</c:v>
                </c:pt>
                <c:pt idx="1727">
                  <c:v>65.650000000000006</c:v>
                </c:pt>
                <c:pt idx="1728">
                  <c:v>63.9</c:v>
                </c:pt>
                <c:pt idx="1729">
                  <c:v>66.349999999999994</c:v>
                </c:pt>
                <c:pt idx="1730">
                  <c:v>67.55</c:v>
                </c:pt>
                <c:pt idx="1731">
                  <c:v>67.3</c:v>
                </c:pt>
                <c:pt idx="1732">
                  <c:v>66.599999999999994</c:v>
                </c:pt>
                <c:pt idx="1733">
                  <c:v>66.3</c:v>
                </c:pt>
                <c:pt idx="1734">
                  <c:v>65.2</c:v>
                </c:pt>
                <c:pt idx="1735">
                  <c:v>65.5</c:v>
                </c:pt>
                <c:pt idx="1736">
                  <c:v>65.5</c:v>
                </c:pt>
                <c:pt idx="1737">
                  <c:v>66.5</c:v>
                </c:pt>
                <c:pt idx="1738">
                  <c:v>66.650000000000006</c:v>
                </c:pt>
                <c:pt idx="1739">
                  <c:v>66.45</c:v>
                </c:pt>
                <c:pt idx="1740">
                  <c:v>66.2</c:v>
                </c:pt>
                <c:pt idx="1741">
                  <c:v>66.8</c:v>
                </c:pt>
                <c:pt idx="1742">
                  <c:v>65.650000000000006</c:v>
                </c:pt>
                <c:pt idx="1743">
                  <c:v>65.900000000000006</c:v>
                </c:pt>
                <c:pt idx="1744">
                  <c:v>67.3</c:v>
                </c:pt>
                <c:pt idx="1745">
                  <c:v>67.8</c:v>
                </c:pt>
                <c:pt idx="1746">
                  <c:v>67.400000000000006</c:v>
                </c:pt>
                <c:pt idx="1747">
                  <c:v>67.25</c:v>
                </c:pt>
                <c:pt idx="1748">
                  <c:v>67.2</c:v>
                </c:pt>
                <c:pt idx="1749">
                  <c:v>66.55</c:v>
                </c:pt>
                <c:pt idx="1750">
                  <c:v>64.849999999999994</c:v>
                </c:pt>
                <c:pt idx="1751">
                  <c:v>64.05</c:v>
                </c:pt>
                <c:pt idx="1752">
                  <c:v>63.7</c:v>
                </c:pt>
                <c:pt idx="1753">
                  <c:v>64.25</c:v>
                </c:pt>
                <c:pt idx="1754">
                  <c:v>63.8</c:v>
                </c:pt>
                <c:pt idx="1755">
                  <c:v>63.8</c:v>
                </c:pt>
                <c:pt idx="1756">
                  <c:v>63.85</c:v>
                </c:pt>
                <c:pt idx="1757">
                  <c:v>64.45</c:v>
                </c:pt>
                <c:pt idx="1758">
                  <c:v>64.45</c:v>
                </c:pt>
                <c:pt idx="1759">
                  <c:v>63.95</c:v>
                </c:pt>
                <c:pt idx="1760">
                  <c:v>64.75</c:v>
                </c:pt>
                <c:pt idx="1761">
                  <c:v>65.5</c:v>
                </c:pt>
                <c:pt idx="1762">
                  <c:v>65.5</c:v>
                </c:pt>
                <c:pt idx="1763">
                  <c:v>65.099999999999994</c:v>
                </c:pt>
                <c:pt idx="1764">
                  <c:v>65.3</c:v>
                </c:pt>
                <c:pt idx="1765">
                  <c:v>65.95</c:v>
                </c:pt>
                <c:pt idx="1766">
                  <c:v>65.75</c:v>
                </c:pt>
                <c:pt idx="1767">
                  <c:v>66.3</c:v>
                </c:pt>
                <c:pt idx="1768">
                  <c:v>66.3</c:v>
                </c:pt>
                <c:pt idx="1769">
                  <c:v>65.849999999999994</c:v>
                </c:pt>
                <c:pt idx="1770">
                  <c:v>63.95</c:v>
                </c:pt>
                <c:pt idx="1771">
                  <c:v>64.25</c:v>
                </c:pt>
                <c:pt idx="1772">
                  <c:v>63.95</c:v>
                </c:pt>
                <c:pt idx="1773">
                  <c:v>64.150000000000006</c:v>
                </c:pt>
                <c:pt idx="1774">
                  <c:v>64.400000000000006</c:v>
                </c:pt>
                <c:pt idx="1775">
                  <c:v>64.099999999999994</c:v>
                </c:pt>
                <c:pt idx="1776">
                  <c:v>64</c:v>
                </c:pt>
                <c:pt idx="1777">
                  <c:v>64.3</c:v>
                </c:pt>
                <c:pt idx="1778">
                  <c:v>64.650000000000006</c:v>
                </c:pt>
                <c:pt idx="1779">
                  <c:v>64.25</c:v>
                </c:pt>
                <c:pt idx="1780">
                  <c:v>64.099999999999994</c:v>
                </c:pt>
                <c:pt idx="1781">
                  <c:v>63.9</c:v>
                </c:pt>
                <c:pt idx="1782">
                  <c:v>69.2</c:v>
                </c:pt>
                <c:pt idx="1783">
                  <c:v>62.85</c:v>
                </c:pt>
                <c:pt idx="1784">
                  <c:v>63.1</c:v>
                </c:pt>
                <c:pt idx="1785">
                  <c:v>63.25</c:v>
                </c:pt>
                <c:pt idx="1786">
                  <c:v>63.2</c:v>
                </c:pt>
                <c:pt idx="1787">
                  <c:v>63.35</c:v>
                </c:pt>
                <c:pt idx="1788">
                  <c:v>63.4</c:v>
                </c:pt>
                <c:pt idx="1789">
                  <c:v>63.5</c:v>
                </c:pt>
                <c:pt idx="1790">
                  <c:v>63.55</c:v>
                </c:pt>
                <c:pt idx="1791">
                  <c:v>63.75</c:v>
                </c:pt>
                <c:pt idx="1792">
                  <c:v>64.400000000000006</c:v>
                </c:pt>
                <c:pt idx="1793">
                  <c:v>64.2</c:v>
                </c:pt>
                <c:pt idx="1794">
                  <c:v>64.849999999999994</c:v>
                </c:pt>
                <c:pt idx="1795">
                  <c:v>65.349999999999994</c:v>
                </c:pt>
                <c:pt idx="1796">
                  <c:v>66.05</c:v>
                </c:pt>
                <c:pt idx="1797">
                  <c:v>65.8</c:v>
                </c:pt>
                <c:pt idx="1798">
                  <c:v>67.2</c:v>
                </c:pt>
                <c:pt idx="1799">
                  <c:v>67.05</c:v>
                </c:pt>
                <c:pt idx="1800">
                  <c:v>67.599999999999994</c:v>
                </c:pt>
                <c:pt idx="1801">
                  <c:v>66.599999999999994</c:v>
                </c:pt>
                <c:pt idx="1802">
                  <c:v>66.400000000000006</c:v>
                </c:pt>
                <c:pt idx="1803">
                  <c:v>67.55</c:v>
                </c:pt>
                <c:pt idx="1804">
                  <c:v>69.45</c:v>
                </c:pt>
                <c:pt idx="1805">
                  <c:v>70.099999999999994</c:v>
                </c:pt>
                <c:pt idx="1806">
                  <c:v>69.3</c:v>
                </c:pt>
                <c:pt idx="1807">
                  <c:v>69.3</c:v>
                </c:pt>
                <c:pt idx="1808">
                  <c:v>68.8</c:v>
                </c:pt>
                <c:pt idx="1809">
                  <c:v>69</c:v>
                </c:pt>
                <c:pt idx="1810">
                  <c:v>67.8</c:v>
                </c:pt>
                <c:pt idx="1811">
                  <c:v>67.099999999999994</c:v>
                </c:pt>
                <c:pt idx="1812">
                  <c:v>66.650000000000006</c:v>
                </c:pt>
                <c:pt idx="1813">
                  <c:v>67.650000000000006</c:v>
                </c:pt>
                <c:pt idx="1814">
                  <c:v>67.8</c:v>
                </c:pt>
                <c:pt idx="1815">
                  <c:v>66.650000000000006</c:v>
                </c:pt>
                <c:pt idx="1816">
                  <c:v>66.650000000000006</c:v>
                </c:pt>
                <c:pt idx="1817">
                  <c:v>65.8</c:v>
                </c:pt>
                <c:pt idx="1818">
                  <c:v>66</c:v>
                </c:pt>
                <c:pt idx="1819">
                  <c:v>65.5</c:v>
                </c:pt>
                <c:pt idx="1820">
                  <c:v>65.900000000000006</c:v>
                </c:pt>
                <c:pt idx="1821">
                  <c:v>65.55</c:v>
                </c:pt>
                <c:pt idx="1822">
                  <c:v>65.650000000000006</c:v>
                </c:pt>
                <c:pt idx="1823">
                  <c:v>65.7</c:v>
                </c:pt>
                <c:pt idx="1824">
                  <c:v>65.75</c:v>
                </c:pt>
                <c:pt idx="1825">
                  <c:v>66.150000000000006</c:v>
                </c:pt>
                <c:pt idx="1826">
                  <c:v>66.349999999999994</c:v>
                </c:pt>
                <c:pt idx="1827">
                  <c:v>67.650000000000006</c:v>
                </c:pt>
                <c:pt idx="1828">
                  <c:v>67.5</c:v>
                </c:pt>
                <c:pt idx="1829">
                  <c:v>67.599999999999994</c:v>
                </c:pt>
                <c:pt idx="1830">
                  <c:v>67</c:v>
                </c:pt>
                <c:pt idx="1831">
                  <c:v>66.900000000000006</c:v>
                </c:pt>
                <c:pt idx="1832">
                  <c:v>67.95</c:v>
                </c:pt>
                <c:pt idx="1833">
                  <c:v>69.3</c:v>
                </c:pt>
                <c:pt idx="1834">
                  <c:v>68.2</c:v>
                </c:pt>
                <c:pt idx="1835">
                  <c:v>68.400000000000006</c:v>
                </c:pt>
                <c:pt idx="1836">
                  <c:v>68.650000000000006</c:v>
                </c:pt>
                <c:pt idx="1837">
                  <c:v>68.45</c:v>
                </c:pt>
                <c:pt idx="1838">
                  <c:v>68.45</c:v>
                </c:pt>
                <c:pt idx="1839">
                  <c:v>68.5</c:v>
                </c:pt>
                <c:pt idx="1840">
                  <c:v>67.599999999999994</c:v>
                </c:pt>
                <c:pt idx="1841">
                  <c:v>68.099999999999994</c:v>
                </c:pt>
                <c:pt idx="1842">
                  <c:v>67.8</c:v>
                </c:pt>
                <c:pt idx="1843">
                  <c:v>67.400000000000006</c:v>
                </c:pt>
                <c:pt idx="1844">
                  <c:v>67.55</c:v>
                </c:pt>
                <c:pt idx="1845">
                  <c:v>67.7</c:v>
                </c:pt>
                <c:pt idx="1846">
                  <c:v>67.8</c:v>
                </c:pt>
                <c:pt idx="1847">
                  <c:v>67.95</c:v>
                </c:pt>
                <c:pt idx="1848">
                  <c:v>67.900000000000006</c:v>
                </c:pt>
                <c:pt idx="1849">
                  <c:v>67.849999999999994</c:v>
                </c:pt>
                <c:pt idx="1850">
                  <c:v>68.400000000000006</c:v>
                </c:pt>
                <c:pt idx="1851">
                  <c:v>69.25</c:v>
                </c:pt>
                <c:pt idx="1852">
                  <c:v>68.650000000000006</c:v>
                </c:pt>
                <c:pt idx="1853">
                  <c:v>69.150000000000006</c:v>
                </c:pt>
                <c:pt idx="1854">
                  <c:v>68.849999999999994</c:v>
                </c:pt>
                <c:pt idx="1855">
                  <c:v>68.849999999999994</c:v>
                </c:pt>
                <c:pt idx="1856">
                  <c:v>71</c:v>
                </c:pt>
                <c:pt idx="1857">
                  <c:v>70.650000000000006</c:v>
                </c:pt>
                <c:pt idx="1858">
                  <c:v>69.900000000000006</c:v>
                </c:pt>
                <c:pt idx="1859">
                  <c:v>71</c:v>
                </c:pt>
                <c:pt idx="1860">
                  <c:v>70.650000000000006</c:v>
                </c:pt>
                <c:pt idx="1861">
                  <c:v>72</c:v>
                </c:pt>
                <c:pt idx="1862">
                  <c:v>71.95</c:v>
                </c:pt>
                <c:pt idx="1863">
                  <c:v>72.45</c:v>
                </c:pt>
                <c:pt idx="1864">
                  <c:v>72.2</c:v>
                </c:pt>
                <c:pt idx="1865">
                  <c:v>72.099999999999994</c:v>
                </c:pt>
                <c:pt idx="1866">
                  <c:v>71.3</c:v>
                </c:pt>
                <c:pt idx="1867">
                  <c:v>69.150000000000006</c:v>
                </c:pt>
                <c:pt idx="1868">
                  <c:v>68.900000000000006</c:v>
                </c:pt>
                <c:pt idx="1869">
                  <c:v>70</c:v>
                </c:pt>
                <c:pt idx="1870">
                  <c:v>70</c:v>
                </c:pt>
                <c:pt idx="1871">
                  <c:v>69.400000000000006</c:v>
                </c:pt>
                <c:pt idx="1872">
                  <c:v>69.95</c:v>
                </c:pt>
                <c:pt idx="1873">
                  <c:v>69.75</c:v>
                </c:pt>
                <c:pt idx="1874">
                  <c:v>68.5</c:v>
                </c:pt>
                <c:pt idx="1875">
                  <c:v>67.95</c:v>
                </c:pt>
                <c:pt idx="1876">
                  <c:v>67.95</c:v>
                </c:pt>
                <c:pt idx="1877">
                  <c:v>67.650000000000006</c:v>
                </c:pt>
                <c:pt idx="1878">
                  <c:v>68.25</c:v>
                </c:pt>
                <c:pt idx="1879">
                  <c:v>68.75</c:v>
                </c:pt>
                <c:pt idx="1880">
                  <c:v>67.150000000000006</c:v>
                </c:pt>
                <c:pt idx="1881">
                  <c:v>68</c:v>
                </c:pt>
                <c:pt idx="1882">
                  <c:v>66.599999999999994</c:v>
                </c:pt>
                <c:pt idx="1883">
                  <c:v>65.25</c:v>
                </c:pt>
                <c:pt idx="1884">
                  <c:v>61.75</c:v>
                </c:pt>
                <c:pt idx="1885">
                  <c:v>61.65</c:v>
                </c:pt>
                <c:pt idx="1886">
                  <c:v>63</c:v>
                </c:pt>
                <c:pt idx="1887">
                  <c:v>62.4</c:v>
                </c:pt>
                <c:pt idx="1888">
                  <c:v>62.35</c:v>
                </c:pt>
                <c:pt idx="1889">
                  <c:v>63.05</c:v>
                </c:pt>
                <c:pt idx="1890">
                  <c:v>63.9</c:v>
                </c:pt>
                <c:pt idx="1891">
                  <c:v>64.400000000000006</c:v>
                </c:pt>
                <c:pt idx="1892">
                  <c:v>62.25</c:v>
                </c:pt>
                <c:pt idx="1893">
                  <c:v>63.3</c:v>
                </c:pt>
                <c:pt idx="1894">
                  <c:v>63.15</c:v>
                </c:pt>
                <c:pt idx="1895">
                  <c:v>63.15</c:v>
                </c:pt>
                <c:pt idx="1896">
                  <c:v>63.5</c:v>
                </c:pt>
                <c:pt idx="1897">
                  <c:v>64.900000000000006</c:v>
                </c:pt>
                <c:pt idx="1898">
                  <c:v>66.45</c:v>
                </c:pt>
                <c:pt idx="1899">
                  <c:v>67.05</c:v>
                </c:pt>
                <c:pt idx="1900">
                  <c:v>66.3</c:v>
                </c:pt>
                <c:pt idx="1901">
                  <c:v>66.8</c:v>
                </c:pt>
                <c:pt idx="1902">
                  <c:v>68.099999999999994</c:v>
                </c:pt>
                <c:pt idx="1903">
                  <c:v>68.45</c:v>
                </c:pt>
                <c:pt idx="1904">
                  <c:v>67.75</c:v>
                </c:pt>
                <c:pt idx="1905">
                  <c:v>67.95</c:v>
                </c:pt>
                <c:pt idx="1906">
                  <c:v>68.25</c:v>
                </c:pt>
                <c:pt idx="1907">
                  <c:v>67.75</c:v>
                </c:pt>
                <c:pt idx="1908">
                  <c:v>68.650000000000006</c:v>
                </c:pt>
                <c:pt idx="1909">
                  <c:v>69.3</c:v>
                </c:pt>
                <c:pt idx="1910">
                  <c:v>70.400000000000006</c:v>
                </c:pt>
                <c:pt idx="1911">
                  <c:v>70.55</c:v>
                </c:pt>
                <c:pt idx="1912">
                  <c:v>70</c:v>
                </c:pt>
                <c:pt idx="1913">
                  <c:v>69.8</c:v>
                </c:pt>
                <c:pt idx="1914">
                  <c:v>69.95</c:v>
                </c:pt>
                <c:pt idx="1915">
                  <c:v>70.45</c:v>
                </c:pt>
                <c:pt idx="1916">
                  <c:v>70.2</c:v>
                </c:pt>
                <c:pt idx="1917">
                  <c:v>70.599999999999994</c:v>
                </c:pt>
                <c:pt idx="1918">
                  <c:v>70.599999999999994</c:v>
                </c:pt>
                <c:pt idx="1919">
                  <c:v>72.25</c:v>
                </c:pt>
                <c:pt idx="1920">
                  <c:v>72.599999999999994</c:v>
                </c:pt>
                <c:pt idx="1921">
                  <c:v>71.25</c:v>
                </c:pt>
                <c:pt idx="1922">
                  <c:v>71.55</c:v>
                </c:pt>
                <c:pt idx="1923">
                  <c:v>72.349999999999994</c:v>
                </c:pt>
                <c:pt idx="1924">
                  <c:v>72.150000000000006</c:v>
                </c:pt>
                <c:pt idx="1925">
                  <c:v>76.099999999999994</c:v>
                </c:pt>
                <c:pt idx="1926">
                  <c:v>77.05</c:v>
                </c:pt>
                <c:pt idx="1927">
                  <c:v>80.849999999999994</c:v>
                </c:pt>
                <c:pt idx="1928">
                  <c:v>80.45</c:v>
                </c:pt>
                <c:pt idx="1929">
                  <c:v>80.55</c:v>
                </c:pt>
                <c:pt idx="1930">
                  <c:v>80.349999999999994</c:v>
                </c:pt>
                <c:pt idx="1931">
                  <c:v>80.349999999999994</c:v>
                </c:pt>
                <c:pt idx="1932">
                  <c:v>80.349999999999994</c:v>
                </c:pt>
                <c:pt idx="1933">
                  <c:v>84.25</c:v>
                </c:pt>
                <c:pt idx="1934">
                  <c:v>87.7</c:v>
                </c:pt>
                <c:pt idx="1935">
                  <c:v>84</c:v>
                </c:pt>
                <c:pt idx="1936">
                  <c:v>81.05</c:v>
                </c:pt>
                <c:pt idx="1937">
                  <c:v>80.2</c:v>
                </c:pt>
                <c:pt idx="1938">
                  <c:v>81.349999999999994</c:v>
                </c:pt>
                <c:pt idx="1939">
                  <c:v>80.7</c:v>
                </c:pt>
                <c:pt idx="1940">
                  <c:v>82.15</c:v>
                </c:pt>
                <c:pt idx="1941">
                  <c:v>81.849999999999994</c:v>
                </c:pt>
                <c:pt idx="1942">
                  <c:v>80.849999999999994</c:v>
                </c:pt>
                <c:pt idx="1943">
                  <c:v>80.599999999999994</c:v>
                </c:pt>
                <c:pt idx="1944">
                  <c:v>80.95</c:v>
                </c:pt>
                <c:pt idx="1945">
                  <c:v>78.95</c:v>
                </c:pt>
                <c:pt idx="1946">
                  <c:v>78.400000000000006</c:v>
                </c:pt>
                <c:pt idx="1947">
                  <c:v>78.05</c:v>
                </c:pt>
                <c:pt idx="1948">
                  <c:v>79.5</c:v>
                </c:pt>
                <c:pt idx="1949">
                  <c:v>80.600000000000009</c:v>
                </c:pt>
                <c:pt idx="1950">
                  <c:v>79.95</c:v>
                </c:pt>
                <c:pt idx="1951">
                  <c:v>80.95</c:v>
                </c:pt>
                <c:pt idx="1952">
                  <c:v>79.900000000000006</c:v>
                </c:pt>
                <c:pt idx="1953">
                  <c:v>81.099999999999994</c:v>
                </c:pt>
                <c:pt idx="1954">
                  <c:v>79.099999999999994</c:v>
                </c:pt>
                <c:pt idx="1955">
                  <c:v>77.95</c:v>
                </c:pt>
                <c:pt idx="1956">
                  <c:v>79.95</c:v>
                </c:pt>
                <c:pt idx="1957">
                  <c:v>78.900000000000006</c:v>
                </c:pt>
                <c:pt idx="1958">
                  <c:v>81.3</c:v>
                </c:pt>
                <c:pt idx="1959">
                  <c:v>81.05</c:v>
                </c:pt>
                <c:pt idx="1960">
                  <c:v>82.8</c:v>
                </c:pt>
                <c:pt idx="1961">
                  <c:v>82.2</c:v>
                </c:pt>
                <c:pt idx="1962">
                  <c:v>79.650000000000006</c:v>
                </c:pt>
                <c:pt idx="1963">
                  <c:v>79.5</c:v>
                </c:pt>
                <c:pt idx="1964">
                  <c:v>81.95</c:v>
                </c:pt>
                <c:pt idx="1965">
                  <c:v>80.349999999999994</c:v>
                </c:pt>
                <c:pt idx="1966">
                  <c:v>80.900000000000006</c:v>
                </c:pt>
                <c:pt idx="1967">
                  <c:v>80.349999999999994</c:v>
                </c:pt>
                <c:pt idx="1968">
                  <c:v>80.3</c:v>
                </c:pt>
                <c:pt idx="1969">
                  <c:v>83</c:v>
                </c:pt>
                <c:pt idx="1970">
                  <c:v>82.85</c:v>
                </c:pt>
                <c:pt idx="1971">
                  <c:v>84.35</c:v>
                </c:pt>
                <c:pt idx="1972">
                  <c:v>87.3</c:v>
                </c:pt>
                <c:pt idx="1973">
                  <c:v>88.05</c:v>
                </c:pt>
                <c:pt idx="1974">
                  <c:v>87.45</c:v>
                </c:pt>
                <c:pt idx="1975">
                  <c:v>89.3</c:v>
                </c:pt>
                <c:pt idx="1976">
                  <c:v>87.65</c:v>
                </c:pt>
                <c:pt idx="1977">
                  <c:v>87.75</c:v>
                </c:pt>
                <c:pt idx="1978">
                  <c:v>89.05</c:v>
                </c:pt>
                <c:pt idx="1979">
                  <c:v>89.85</c:v>
                </c:pt>
                <c:pt idx="1980">
                  <c:v>89.75</c:v>
                </c:pt>
                <c:pt idx="1981">
                  <c:v>87.75</c:v>
                </c:pt>
                <c:pt idx="1982">
                  <c:v>85.85</c:v>
                </c:pt>
                <c:pt idx="1983">
                  <c:v>85.2</c:v>
                </c:pt>
                <c:pt idx="1984">
                  <c:v>85.2</c:v>
                </c:pt>
                <c:pt idx="1985">
                  <c:v>86.6</c:v>
                </c:pt>
                <c:pt idx="1986">
                  <c:v>87.4</c:v>
                </c:pt>
                <c:pt idx="1987">
                  <c:v>86</c:v>
                </c:pt>
                <c:pt idx="1988">
                  <c:v>86</c:v>
                </c:pt>
                <c:pt idx="1989">
                  <c:v>86.25</c:v>
                </c:pt>
                <c:pt idx="1990">
                  <c:v>87.4</c:v>
                </c:pt>
                <c:pt idx="1991">
                  <c:v>88.9</c:v>
                </c:pt>
                <c:pt idx="1992">
                  <c:v>88.9</c:v>
                </c:pt>
                <c:pt idx="1993">
                  <c:v>87.2</c:v>
                </c:pt>
                <c:pt idx="1994">
                  <c:v>87.7</c:v>
                </c:pt>
                <c:pt idx="1995">
                  <c:v>86.5</c:v>
                </c:pt>
                <c:pt idx="1996">
                  <c:v>87.95</c:v>
                </c:pt>
                <c:pt idx="1997">
                  <c:v>87.4</c:v>
                </c:pt>
                <c:pt idx="1998">
                  <c:v>87.3</c:v>
                </c:pt>
                <c:pt idx="1999">
                  <c:v>88.15</c:v>
                </c:pt>
                <c:pt idx="2000">
                  <c:v>87.4</c:v>
                </c:pt>
                <c:pt idx="2001">
                  <c:v>86.25</c:v>
                </c:pt>
                <c:pt idx="2002">
                  <c:v>87.45</c:v>
                </c:pt>
                <c:pt idx="2003">
                  <c:v>90.25</c:v>
                </c:pt>
                <c:pt idx="2004">
                  <c:v>92.75</c:v>
                </c:pt>
                <c:pt idx="2005">
                  <c:v>92.75</c:v>
                </c:pt>
                <c:pt idx="2006">
                  <c:v>93.75</c:v>
                </c:pt>
                <c:pt idx="2007">
                  <c:v>96</c:v>
                </c:pt>
                <c:pt idx="2008">
                  <c:v>95.3</c:v>
                </c:pt>
                <c:pt idx="2009">
                  <c:v>96.3</c:v>
                </c:pt>
                <c:pt idx="2010">
                  <c:v>100.5</c:v>
                </c:pt>
                <c:pt idx="2011">
                  <c:v>99.15</c:v>
                </c:pt>
                <c:pt idx="2012">
                  <c:v>97.6</c:v>
                </c:pt>
                <c:pt idx="2013">
                  <c:v>95.45</c:v>
                </c:pt>
                <c:pt idx="2014">
                  <c:v>94.25</c:v>
                </c:pt>
                <c:pt idx="2015">
                  <c:v>91</c:v>
                </c:pt>
                <c:pt idx="2016">
                  <c:v>92.2</c:v>
                </c:pt>
                <c:pt idx="2017">
                  <c:v>92.2</c:v>
                </c:pt>
                <c:pt idx="2018">
                  <c:v>91.4</c:v>
                </c:pt>
                <c:pt idx="2019">
                  <c:v>91.35</c:v>
                </c:pt>
                <c:pt idx="2020">
                  <c:v>93</c:v>
                </c:pt>
                <c:pt idx="2021">
                  <c:v>98</c:v>
                </c:pt>
                <c:pt idx="2022">
                  <c:v>97.65</c:v>
                </c:pt>
                <c:pt idx="2023">
                  <c:v>100.3</c:v>
                </c:pt>
                <c:pt idx="2024">
                  <c:v>99.4</c:v>
                </c:pt>
                <c:pt idx="2025">
                  <c:v>97.45</c:v>
                </c:pt>
                <c:pt idx="2026">
                  <c:v>100.6</c:v>
                </c:pt>
                <c:pt idx="2027">
                  <c:v>102.35</c:v>
                </c:pt>
                <c:pt idx="2028">
                  <c:v>104.6</c:v>
                </c:pt>
                <c:pt idx="2029">
                  <c:v>103.5</c:v>
                </c:pt>
                <c:pt idx="2030">
                  <c:v>103.25</c:v>
                </c:pt>
                <c:pt idx="2031">
                  <c:v>101</c:v>
                </c:pt>
                <c:pt idx="2032">
                  <c:v>101.55</c:v>
                </c:pt>
                <c:pt idx="2033">
                  <c:v>102.7</c:v>
                </c:pt>
                <c:pt idx="2034">
                  <c:v>104.25</c:v>
                </c:pt>
                <c:pt idx="2035">
                  <c:v>105.55</c:v>
                </c:pt>
                <c:pt idx="2036">
                  <c:v>107.8</c:v>
                </c:pt>
                <c:pt idx="2037">
                  <c:v>109.15</c:v>
                </c:pt>
                <c:pt idx="2038">
                  <c:v>106</c:v>
                </c:pt>
                <c:pt idx="2039">
                  <c:v>100.15</c:v>
                </c:pt>
                <c:pt idx="2040">
                  <c:v>103.8</c:v>
                </c:pt>
                <c:pt idx="2041">
                  <c:v>107.5</c:v>
                </c:pt>
                <c:pt idx="2042">
                  <c:v>106.6</c:v>
                </c:pt>
                <c:pt idx="2043">
                  <c:v>105.05</c:v>
                </c:pt>
                <c:pt idx="2044">
                  <c:v>105.3</c:v>
                </c:pt>
                <c:pt idx="2045">
                  <c:v>107.25</c:v>
                </c:pt>
                <c:pt idx="2046">
                  <c:v>107.35</c:v>
                </c:pt>
                <c:pt idx="2047">
                  <c:v>106.75</c:v>
                </c:pt>
                <c:pt idx="2048">
                  <c:v>105.65</c:v>
                </c:pt>
                <c:pt idx="2049">
                  <c:v>107.7</c:v>
                </c:pt>
                <c:pt idx="2050">
                  <c:v>105.35</c:v>
                </c:pt>
                <c:pt idx="2051">
                  <c:v>104.65</c:v>
                </c:pt>
                <c:pt idx="2052">
                  <c:v>102.75</c:v>
                </c:pt>
                <c:pt idx="2053">
                  <c:v>104.3</c:v>
                </c:pt>
                <c:pt idx="2054">
                  <c:v>106</c:v>
                </c:pt>
                <c:pt idx="2055">
                  <c:v>104.9</c:v>
                </c:pt>
                <c:pt idx="2056">
                  <c:v>107.4</c:v>
                </c:pt>
                <c:pt idx="2057">
                  <c:v>107.2</c:v>
                </c:pt>
                <c:pt idx="2058">
                  <c:v>100.35</c:v>
                </c:pt>
                <c:pt idx="2059">
                  <c:v>96.85</c:v>
                </c:pt>
                <c:pt idx="2060">
                  <c:v>90.2</c:v>
                </c:pt>
                <c:pt idx="2061">
                  <c:v>87.85</c:v>
                </c:pt>
                <c:pt idx="2062">
                  <c:v>84.8</c:v>
                </c:pt>
                <c:pt idx="2063">
                  <c:v>85.35</c:v>
                </c:pt>
                <c:pt idx="2064">
                  <c:v>85.35</c:v>
                </c:pt>
                <c:pt idx="2065">
                  <c:v>85.35</c:v>
                </c:pt>
                <c:pt idx="2066">
                  <c:v>81.95</c:v>
                </c:pt>
                <c:pt idx="2067">
                  <c:v>83.6</c:v>
                </c:pt>
                <c:pt idx="2068">
                  <c:v>81.75</c:v>
                </c:pt>
                <c:pt idx="2069">
                  <c:v>82.45</c:v>
                </c:pt>
                <c:pt idx="2070">
                  <c:v>81.599999999999994</c:v>
                </c:pt>
                <c:pt idx="2071">
                  <c:v>81.55</c:v>
                </c:pt>
                <c:pt idx="2072">
                  <c:v>76.45</c:v>
                </c:pt>
                <c:pt idx="2073">
                  <c:v>78.599999999999994</c:v>
                </c:pt>
                <c:pt idx="2074">
                  <c:v>82.25</c:v>
                </c:pt>
                <c:pt idx="2075">
                  <c:v>78.7</c:v>
                </c:pt>
                <c:pt idx="2076">
                  <c:v>76.45</c:v>
                </c:pt>
                <c:pt idx="2077">
                  <c:v>76.599999999999994</c:v>
                </c:pt>
                <c:pt idx="2078">
                  <c:v>75.900000000000006</c:v>
                </c:pt>
                <c:pt idx="2079">
                  <c:v>79.2</c:v>
                </c:pt>
                <c:pt idx="2080">
                  <c:v>82.35</c:v>
                </c:pt>
                <c:pt idx="2081">
                  <c:v>80.8</c:v>
                </c:pt>
                <c:pt idx="2082">
                  <c:v>83.05</c:v>
                </c:pt>
                <c:pt idx="2083">
                  <c:v>82.05</c:v>
                </c:pt>
                <c:pt idx="2084">
                  <c:v>80.599999999999994</c:v>
                </c:pt>
                <c:pt idx="2085">
                  <c:v>84.3</c:v>
                </c:pt>
                <c:pt idx="2086">
                  <c:v>84.1</c:v>
                </c:pt>
                <c:pt idx="2087">
                  <c:v>85.55</c:v>
                </c:pt>
                <c:pt idx="2088">
                  <c:v>88.95</c:v>
                </c:pt>
                <c:pt idx="2089">
                  <c:v>89.75</c:v>
                </c:pt>
                <c:pt idx="2090">
                  <c:v>88.35</c:v>
                </c:pt>
                <c:pt idx="2091">
                  <c:v>86.85</c:v>
                </c:pt>
                <c:pt idx="2092">
                  <c:v>86.15</c:v>
                </c:pt>
                <c:pt idx="2093">
                  <c:v>82.85</c:v>
                </c:pt>
                <c:pt idx="2094">
                  <c:v>82.45</c:v>
                </c:pt>
                <c:pt idx="2095">
                  <c:v>83.95</c:v>
                </c:pt>
                <c:pt idx="2096">
                  <c:v>81.25</c:v>
                </c:pt>
                <c:pt idx="2097">
                  <c:v>81</c:v>
                </c:pt>
                <c:pt idx="2098">
                  <c:v>82.65</c:v>
                </c:pt>
                <c:pt idx="2099">
                  <c:v>83.25</c:v>
                </c:pt>
                <c:pt idx="2100">
                  <c:v>85.6</c:v>
                </c:pt>
                <c:pt idx="2101">
                  <c:v>83.7</c:v>
                </c:pt>
                <c:pt idx="2102">
                  <c:v>83.8</c:v>
                </c:pt>
                <c:pt idx="2103">
                  <c:v>83.75</c:v>
                </c:pt>
                <c:pt idx="2104">
                  <c:v>83.65</c:v>
                </c:pt>
                <c:pt idx="2105">
                  <c:v>83.6</c:v>
                </c:pt>
                <c:pt idx="2106">
                  <c:v>84.15</c:v>
                </c:pt>
                <c:pt idx="2107">
                  <c:v>80.849999999999994</c:v>
                </c:pt>
                <c:pt idx="2108">
                  <c:v>83.1</c:v>
                </c:pt>
                <c:pt idx="2109">
                  <c:v>83</c:v>
                </c:pt>
                <c:pt idx="2110">
                  <c:v>80.900000000000006</c:v>
                </c:pt>
                <c:pt idx="2111">
                  <c:v>81.8</c:v>
                </c:pt>
                <c:pt idx="2112">
                  <c:v>77.95</c:v>
                </c:pt>
                <c:pt idx="2113">
                  <c:v>77.900000000000006</c:v>
                </c:pt>
                <c:pt idx="2114">
                  <c:v>77.900000000000006</c:v>
                </c:pt>
                <c:pt idx="2115">
                  <c:v>77.650000000000006</c:v>
                </c:pt>
                <c:pt idx="2116">
                  <c:v>78.55</c:v>
                </c:pt>
                <c:pt idx="2117">
                  <c:v>78.900000000000006</c:v>
                </c:pt>
                <c:pt idx="2118">
                  <c:v>79.5</c:v>
                </c:pt>
                <c:pt idx="2119">
                  <c:v>80.349999999999994</c:v>
                </c:pt>
                <c:pt idx="2120">
                  <c:v>80.349999999999994</c:v>
                </c:pt>
                <c:pt idx="2121">
                  <c:v>79</c:v>
                </c:pt>
                <c:pt idx="2122">
                  <c:v>78.900000000000006</c:v>
                </c:pt>
                <c:pt idx="2123">
                  <c:v>78.25</c:v>
                </c:pt>
                <c:pt idx="2124">
                  <c:v>77.849999999999994</c:v>
                </c:pt>
                <c:pt idx="2125">
                  <c:v>76.650000000000006</c:v>
                </c:pt>
                <c:pt idx="2126">
                  <c:v>77</c:v>
                </c:pt>
                <c:pt idx="2127">
                  <c:v>77.650000000000006</c:v>
                </c:pt>
                <c:pt idx="2128">
                  <c:v>76.849999999999994</c:v>
                </c:pt>
                <c:pt idx="2129">
                  <c:v>74.75</c:v>
                </c:pt>
                <c:pt idx="2130">
                  <c:v>73.900000000000006</c:v>
                </c:pt>
                <c:pt idx="2131">
                  <c:v>76.099999999999994</c:v>
                </c:pt>
                <c:pt idx="2132">
                  <c:v>76.3</c:v>
                </c:pt>
                <c:pt idx="2133">
                  <c:v>78.5</c:v>
                </c:pt>
                <c:pt idx="2134">
                  <c:v>79.599999999999994</c:v>
                </c:pt>
                <c:pt idx="2135">
                  <c:v>79.8</c:v>
                </c:pt>
                <c:pt idx="2136">
                  <c:v>80.7</c:v>
                </c:pt>
                <c:pt idx="2137">
                  <c:v>81.150000000000006</c:v>
                </c:pt>
                <c:pt idx="2138">
                  <c:v>81.599999999999994</c:v>
                </c:pt>
                <c:pt idx="2139">
                  <c:v>82.8</c:v>
                </c:pt>
                <c:pt idx="2140">
                  <c:v>85.45</c:v>
                </c:pt>
                <c:pt idx="2141">
                  <c:v>83.9</c:v>
                </c:pt>
                <c:pt idx="2142">
                  <c:v>82.45</c:v>
                </c:pt>
                <c:pt idx="2143">
                  <c:v>83.5</c:v>
                </c:pt>
                <c:pt idx="2144">
                  <c:v>83.15</c:v>
                </c:pt>
                <c:pt idx="2145">
                  <c:v>83.5</c:v>
                </c:pt>
                <c:pt idx="2146">
                  <c:v>83.1</c:v>
                </c:pt>
                <c:pt idx="2147">
                  <c:v>84.2</c:v>
                </c:pt>
                <c:pt idx="2148">
                  <c:v>84.3</c:v>
                </c:pt>
                <c:pt idx="2149">
                  <c:v>84.85</c:v>
                </c:pt>
                <c:pt idx="2150">
                  <c:v>89.55</c:v>
                </c:pt>
                <c:pt idx="2151">
                  <c:v>88.45</c:v>
                </c:pt>
                <c:pt idx="2152">
                  <c:v>89.8</c:v>
                </c:pt>
                <c:pt idx="2153">
                  <c:v>89.6</c:v>
                </c:pt>
                <c:pt idx="2154">
                  <c:v>90.05</c:v>
                </c:pt>
                <c:pt idx="2155">
                  <c:v>89.85</c:v>
                </c:pt>
                <c:pt idx="2156">
                  <c:v>89.3</c:v>
                </c:pt>
                <c:pt idx="2157">
                  <c:v>88.75</c:v>
                </c:pt>
                <c:pt idx="2158">
                  <c:v>89.55</c:v>
                </c:pt>
                <c:pt idx="2159">
                  <c:v>87.8</c:v>
                </c:pt>
                <c:pt idx="2160">
                  <c:v>88.15</c:v>
                </c:pt>
                <c:pt idx="2161">
                  <c:v>88.1</c:v>
                </c:pt>
                <c:pt idx="2162">
                  <c:v>87.45</c:v>
                </c:pt>
                <c:pt idx="2163">
                  <c:v>88.55</c:v>
                </c:pt>
                <c:pt idx="2164">
                  <c:v>88.4</c:v>
                </c:pt>
                <c:pt idx="2165">
                  <c:v>89.45</c:v>
                </c:pt>
                <c:pt idx="2166">
                  <c:v>89.45</c:v>
                </c:pt>
                <c:pt idx="2167">
                  <c:v>90</c:v>
                </c:pt>
                <c:pt idx="2168">
                  <c:v>90.35</c:v>
                </c:pt>
                <c:pt idx="2169">
                  <c:v>90.15</c:v>
                </c:pt>
                <c:pt idx="2170">
                  <c:v>91.4</c:v>
                </c:pt>
                <c:pt idx="2171">
                  <c:v>89.8</c:v>
                </c:pt>
                <c:pt idx="2172">
                  <c:v>89.45</c:v>
                </c:pt>
                <c:pt idx="2173">
                  <c:v>90.3</c:v>
                </c:pt>
                <c:pt idx="2174">
                  <c:v>91.85</c:v>
                </c:pt>
                <c:pt idx="2175">
                  <c:v>91.45</c:v>
                </c:pt>
                <c:pt idx="2176">
                  <c:v>91.25</c:v>
                </c:pt>
                <c:pt idx="2177">
                  <c:v>91.9</c:v>
                </c:pt>
                <c:pt idx="2178">
                  <c:v>91.95</c:v>
                </c:pt>
                <c:pt idx="2179">
                  <c:v>91.8</c:v>
                </c:pt>
                <c:pt idx="2180">
                  <c:v>91.65</c:v>
                </c:pt>
                <c:pt idx="2181">
                  <c:v>88.6</c:v>
                </c:pt>
                <c:pt idx="2182">
                  <c:v>88.85</c:v>
                </c:pt>
                <c:pt idx="2183">
                  <c:v>88.85</c:v>
                </c:pt>
                <c:pt idx="2184">
                  <c:v>81.55</c:v>
                </c:pt>
                <c:pt idx="2185">
                  <c:v>82.9</c:v>
                </c:pt>
                <c:pt idx="2186">
                  <c:v>80.5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8-40F0-ABC6-85B855FAB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76800"/>
        <c:axId val="55677888"/>
      </c:lineChart>
      <c:dateAx>
        <c:axId val="55676800"/>
        <c:scaling>
          <c:orientation val="minMax"/>
          <c:min val="42736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55677888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55677888"/>
        <c:scaling>
          <c:orientation val="minMax"/>
          <c:max val="110"/>
          <c:min val="5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#,##0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5567680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0532980206910543"/>
          <c:y val="0.90707771819015326"/>
          <c:w val="0.38934039586178931"/>
          <c:h val="9.2922281809846755E-2"/>
        </c:manualLayout>
      </c:layout>
      <c:overlay val="0"/>
      <c:spPr>
        <a:solidFill>
          <a:srgbClr val="4F81BD"/>
        </a:solidFill>
        <a:ln>
          <a:prstDash val="solid"/>
        </a:ln>
      </c:spPr>
      <c:txPr>
        <a:bodyPr/>
        <a:lstStyle/>
        <a:p>
          <a:pPr>
            <a:defRPr sz="900">
              <a:latin typeface="Arial Narrow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651189821188946E-2"/>
          <c:y val="5.1570294822482807E-2"/>
          <c:w val="0.89390137493200317"/>
          <c:h val="0.70353291426999653"/>
        </c:manualLayout>
      </c:layout>
      <c:lineChart>
        <c:grouping val="standard"/>
        <c:varyColors val="0"/>
        <c:ser>
          <c:idx val="0"/>
          <c:order val="0"/>
          <c:tx>
            <c:strRef>
              <c:f>Swaps!$N$1</c:f>
              <c:strCache>
                <c:ptCount val="1"/>
                <c:pt idx="0">
                  <c:v>Spot iron ore</c:v>
                </c:pt>
              </c:strCache>
            </c:strRef>
          </c:tx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Swaps!$A$2:$A$2189</c:f>
              <c:numCache>
                <c:formatCode>[$-409]d\-mmm\-yy;@</c:formatCode>
                <c:ptCount val="218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40560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40595</c:v>
                </c:pt>
                <c:pt idx="36">
                  <c:v>40596</c:v>
                </c:pt>
                <c:pt idx="37">
                  <c:v>40597</c:v>
                </c:pt>
                <c:pt idx="38">
                  <c:v>40598</c:v>
                </c:pt>
                <c:pt idx="39">
                  <c:v>40599</c:v>
                </c:pt>
                <c:pt idx="40">
                  <c:v>40602</c:v>
                </c:pt>
                <c:pt idx="41">
                  <c:v>40603</c:v>
                </c:pt>
                <c:pt idx="42">
                  <c:v>40604</c:v>
                </c:pt>
                <c:pt idx="43">
                  <c:v>40605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40669</c:v>
                </c:pt>
                <c:pt idx="85">
                  <c:v>40672</c:v>
                </c:pt>
                <c:pt idx="86">
                  <c:v>40673</c:v>
                </c:pt>
                <c:pt idx="87">
                  <c:v>40674</c:v>
                </c:pt>
                <c:pt idx="88">
                  <c:v>40675</c:v>
                </c:pt>
                <c:pt idx="89">
                  <c:v>40676</c:v>
                </c:pt>
                <c:pt idx="90">
                  <c:v>40679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40686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40693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40700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40707</c:v>
                </c:pt>
                <c:pt idx="111">
                  <c:v>40708</c:v>
                </c:pt>
                <c:pt idx="112">
                  <c:v>40709</c:v>
                </c:pt>
                <c:pt idx="113">
                  <c:v>40710</c:v>
                </c:pt>
                <c:pt idx="114">
                  <c:v>40711</c:v>
                </c:pt>
                <c:pt idx="115">
                  <c:v>40714</c:v>
                </c:pt>
                <c:pt idx="116">
                  <c:v>40715</c:v>
                </c:pt>
                <c:pt idx="117">
                  <c:v>40716</c:v>
                </c:pt>
                <c:pt idx="118">
                  <c:v>40717</c:v>
                </c:pt>
                <c:pt idx="119">
                  <c:v>40718</c:v>
                </c:pt>
                <c:pt idx="120">
                  <c:v>40721</c:v>
                </c:pt>
                <c:pt idx="121">
                  <c:v>40722</c:v>
                </c:pt>
                <c:pt idx="122">
                  <c:v>40723</c:v>
                </c:pt>
                <c:pt idx="123">
                  <c:v>40724</c:v>
                </c:pt>
                <c:pt idx="124">
                  <c:v>40725</c:v>
                </c:pt>
                <c:pt idx="125">
                  <c:v>40728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40765</c:v>
                </c:pt>
                <c:pt idx="152">
                  <c:v>40766</c:v>
                </c:pt>
                <c:pt idx="153">
                  <c:v>40767</c:v>
                </c:pt>
                <c:pt idx="154">
                  <c:v>40770</c:v>
                </c:pt>
                <c:pt idx="155">
                  <c:v>40771</c:v>
                </c:pt>
                <c:pt idx="156">
                  <c:v>40772</c:v>
                </c:pt>
                <c:pt idx="157">
                  <c:v>40773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40793</c:v>
                </c:pt>
                <c:pt idx="169">
                  <c:v>40795</c:v>
                </c:pt>
                <c:pt idx="170">
                  <c:v>40798</c:v>
                </c:pt>
                <c:pt idx="171">
                  <c:v>40799</c:v>
                </c:pt>
                <c:pt idx="172">
                  <c:v>40800</c:v>
                </c:pt>
                <c:pt idx="173">
                  <c:v>40801</c:v>
                </c:pt>
                <c:pt idx="174">
                  <c:v>40802</c:v>
                </c:pt>
                <c:pt idx="175">
                  <c:v>40805</c:v>
                </c:pt>
                <c:pt idx="176">
                  <c:v>40806</c:v>
                </c:pt>
                <c:pt idx="177">
                  <c:v>40807</c:v>
                </c:pt>
                <c:pt idx="178">
                  <c:v>40808</c:v>
                </c:pt>
                <c:pt idx="179">
                  <c:v>40809</c:v>
                </c:pt>
                <c:pt idx="180">
                  <c:v>40812</c:v>
                </c:pt>
                <c:pt idx="181">
                  <c:v>40813</c:v>
                </c:pt>
                <c:pt idx="182">
                  <c:v>40814</c:v>
                </c:pt>
                <c:pt idx="183">
                  <c:v>40815</c:v>
                </c:pt>
                <c:pt idx="184">
                  <c:v>40816</c:v>
                </c:pt>
                <c:pt idx="185">
                  <c:v>40819</c:v>
                </c:pt>
                <c:pt idx="186">
                  <c:v>40820</c:v>
                </c:pt>
                <c:pt idx="187">
                  <c:v>40821</c:v>
                </c:pt>
                <c:pt idx="188">
                  <c:v>40822</c:v>
                </c:pt>
                <c:pt idx="189">
                  <c:v>40823</c:v>
                </c:pt>
                <c:pt idx="190">
                  <c:v>40826</c:v>
                </c:pt>
                <c:pt idx="191">
                  <c:v>40827</c:v>
                </c:pt>
                <c:pt idx="192">
                  <c:v>40828</c:v>
                </c:pt>
                <c:pt idx="193">
                  <c:v>40829</c:v>
                </c:pt>
                <c:pt idx="194">
                  <c:v>40830</c:v>
                </c:pt>
                <c:pt idx="195">
                  <c:v>40833</c:v>
                </c:pt>
                <c:pt idx="196">
                  <c:v>40834</c:v>
                </c:pt>
                <c:pt idx="197">
                  <c:v>40835</c:v>
                </c:pt>
                <c:pt idx="198">
                  <c:v>40836</c:v>
                </c:pt>
                <c:pt idx="199">
                  <c:v>40837</c:v>
                </c:pt>
                <c:pt idx="200">
                  <c:v>40840</c:v>
                </c:pt>
                <c:pt idx="201">
                  <c:v>40841</c:v>
                </c:pt>
                <c:pt idx="202">
                  <c:v>40843</c:v>
                </c:pt>
                <c:pt idx="203">
                  <c:v>40844</c:v>
                </c:pt>
                <c:pt idx="204">
                  <c:v>40847</c:v>
                </c:pt>
                <c:pt idx="205">
                  <c:v>40848</c:v>
                </c:pt>
                <c:pt idx="206">
                  <c:v>40849</c:v>
                </c:pt>
                <c:pt idx="207">
                  <c:v>40850</c:v>
                </c:pt>
                <c:pt idx="208">
                  <c:v>40851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40861</c:v>
                </c:pt>
                <c:pt idx="214">
                  <c:v>40863</c:v>
                </c:pt>
                <c:pt idx="215">
                  <c:v>40864</c:v>
                </c:pt>
                <c:pt idx="216">
                  <c:v>40865</c:v>
                </c:pt>
                <c:pt idx="217">
                  <c:v>40868</c:v>
                </c:pt>
                <c:pt idx="218">
                  <c:v>40869</c:v>
                </c:pt>
                <c:pt idx="219">
                  <c:v>40870</c:v>
                </c:pt>
                <c:pt idx="220">
                  <c:v>40875</c:v>
                </c:pt>
                <c:pt idx="221">
                  <c:v>40876</c:v>
                </c:pt>
                <c:pt idx="222">
                  <c:v>40877</c:v>
                </c:pt>
                <c:pt idx="223">
                  <c:v>40878</c:v>
                </c:pt>
                <c:pt idx="224">
                  <c:v>40879</c:v>
                </c:pt>
                <c:pt idx="225">
                  <c:v>40882</c:v>
                </c:pt>
                <c:pt idx="226">
                  <c:v>40883</c:v>
                </c:pt>
                <c:pt idx="227">
                  <c:v>40884</c:v>
                </c:pt>
                <c:pt idx="228">
                  <c:v>40885</c:v>
                </c:pt>
                <c:pt idx="229">
                  <c:v>40886</c:v>
                </c:pt>
                <c:pt idx="230">
                  <c:v>40889</c:v>
                </c:pt>
                <c:pt idx="231">
                  <c:v>40890</c:v>
                </c:pt>
                <c:pt idx="232">
                  <c:v>40891</c:v>
                </c:pt>
                <c:pt idx="233">
                  <c:v>40892</c:v>
                </c:pt>
                <c:pt idx="234">
                  <c:v>40893</c:v>
                </c:pt>
                <c:pt idx="235">
                  <c:v>40896</c:v>
                </c:pt>
                <c:pt idx="236">
                  <c:v>40897</c:v>
                </c:pt>
                <c:pt idx="237">
                  <c:v>40898</c:v>
                </c:pt>
                <c:pt idx="238">
                  <c:v>40899</c:v>
                </c:pt>
                <c:pt idx="239">
                  <c:v>40900</c:v>
                </c:pt>
                <c:pt idx="240">
                  <c:v>40907</c:v>
                </c:pt>
                <c:pt idx="241">
                  <c:v>40911</c:v>
                </c:pt>
                <c:pt idx="242">
                  <c:v>40912</c:v>
                </c:pt>
                <c:pt idx="243">
                  <c:v>40913</c:v>
                </c:pt>
                <c:pt idx="244">
                  <c:v>40914</c:v>
                </c:pt>
                <c:pt idx="245">
                  <c:v>40917</c:v>
                </c:pt>
                <c:pt idx="246">
                  <c:v>40918</c:v>
                </c:pt>
                <c:pt idx="247">
                  <c:v>40919</c:v>
                </c:pt>
                <c:pt idx="248">
                  <c:v>40920</c:v>
                </c:pt>
                <c:pt idx="249">
                  <c:v>40921</c:v>
                </c:pt>
                <c:pt idx="250">
                  <c:v>40925</c:v>
                </c:pt>
                <c:pt idx="251">
                  <c:v>40926</c:v>
                </c:pt>
                <c:pt idx="252">
                  <c:v>40927</c:v>
                </c:pt>
                <c:pt idx="253">
                  <c:v>40928</c:v>
                </c:pt>
                <c:pt idx="254">
                  <c:v>40931</c:v>
                </c:pt>
                <c:pt idx="255">
                  <c:v>40933</c:v>
                </c:pt>
                <c:pt idx="256">
                  <c:v>40934</c:v>
                </c:pt>
                <c:pt idx="257">
                  <c:v>40935</c:v>
                </c:pt>
                <c:pt idx="258">
                  <c:v>40938</c:v>
                </c:pt>
                <c:pt idx="259">
                  <c:v>40939</c:v>
                </c:pt>
                <c:pt idx="260">
                  <c:v>40940</c:v>
                </c:pt>
                <c:pt idx="261">
                  <c:v>40941</c:v>
                </c:pt>
                <c:pt idx="262">
                  <c:v>40942</c:v>
                </c:pt>
                <c:pt idx="263">
                  <c:v>40945</c:v>
                </c:pt>
                <c:pt idx="264">
                  <c:v>40946</c:v>
                </c:pt>
                <c:pt idx="265">
                  <c:v>40947</c:v>
                </c:pt>
                <c:pt idx="266">
                  <c:v>40948</c:v>
                </c:pt>
                <c:pt idx="267">
                  <c:v>40949</c:v>
                </c:pt>
                <c:pt idx="268">
                  <c:v>40952</c:v>
                </c:pt>
                <c:pt idx="269">
                  <c:v>40953</c:v>
                </c:pt>
                <c:pt idx="270">
                  <c:v>40954</c:v>
                </c:pt>
                <c:pt idx="271">
                  <c:v>40955</c:v>
                </c:pt>
                <c:pt idx="272">
                  <c:v>40960</c:v>
                </c:pt>
                <c:pt idx="273">
                  <c:v>40961</c:v>
                </c:pt>
                <c:pt idx="274">
                  <c:v>40962</c:v>
                </c:pt>
                <c:pt idx="275">
                  <c:v>40963</c:v>
                </c:pt>
                <c:pt idx="276">
                  <c:v>40966</c:v>
                </c:pt>
                <c:pt idx="277">
                  <c:v>40967</c:v>
                </c:pt>
                <c:pt idx="278">
                  <c:v>40968</c:v>
                </c:pt>
                <c:pt idx="279">
                  <c:v>40969</c:v>
                </c:pt>
                <c:pt idx="280">
                  <c:v>40970</c:v>
                </c:pt>
                <c:pt idx="281">
                  <c:v>40973</c:v>
                </c:pt>
                <c:pt idx="282">
                  <c:v>40974</c:v>
                </c:pt>
                <c:pt idx="283">
                  <c:v>40975</c:v>
                </c:pt>
                <c:pt idx="284">
                  <c:v>40976</c:v>
                </c:pt>
                <c:pt idx="285">
                  <c:v>40977</c:v>
                </c:pt>
                <c:pt idx="286">
                  <c:v>40980</c:v>
                </c:pt>
                <c:pt idx="287">
                  <c:v>40981</c:v>
                </c:pt>
                <c:pt idx="288">
                  <c:v>40982</c:v>
                </c:pt>
                <c:pt idx="289">
                  <c:v>40983</c:v>
                </c:pt>
                <c:pt idx="290">
                  <c:v>40990</c:v>
                </c:pt>
                <c:pt idx="291">
                  <c:v>40994</c:v>
                </c:pt>
                <c:pt idx="292">
                  <c:v>40995</c:v>
                </c:pt>
                <c:pt idx="293">
                  <c:v>41001</c:v>
                </c:pt>
                <c:pt idx="294">
                  <c:v>41002</c:v>
                </c:pt>
                <c:pt idx="295">
                  <c:v>41008</c:v>
                </c:pt>
                <c:pt idx="296">
                  <c:v>41010</c:v>
                </c:pt>
                <c:pt idx="297">
                  <c:v>41012</c:v>
                </c:pt>
                <c:pt idx="298">
                  <c:v>41015</c:v>
                </c:pt>
                <c:pt idx="299">
                  <c:v>41016</c:v>
                </c:pt>
                <c:pt idx="300">
                  <c:v>41017</c:v>
                </c:pt>
                <c:pt idx="301">
                  <c:v>41018</c:v>
                </c:pt>
                <c:pt idx="302">
                  <c:v>41019</c:v>
                </c:pt>
                <c:pt idx="303">
                  <c:v>41022</c:v>
                </c:pt>
                <c:pt idx="304">
                  <c:v>41023</c:v>
                </c:pt>
                <c:pt idx="305">
                  <c:v>41024</c:v>
                </c:pt>
                <c:pt idx="306">
                  <c:v>41025</c:v>
                </c:pt>
                <c:pt idx="307">
                  <c:v>41026</c:v>
                </c:pt>
                <c:pt idx="308">
                  <c:v>41030</c:v>
                </c:pt>
                <c:pt idx="309">
                  <c:v>41031</c:v>
                </c:pt>
                <c:pt idx="310">
                  <c:v>41032</c:v>
                </c:pt>
                <c:pt idx="311">
                  <c:v>41033</c:v>
                </c:pt>
                <c:pt idx="312">
                  <c:v>41036</c:v>
                </c:pt>
                <c:pt idx="313">
                  <c:v>41037</c:v>
                </c:pt>
                <c:pt idx="314">
                  <c:v>41038</c:v>
                </c:pt>
                <c:pt idx="315">
                  <c:v>41039</c:v>
                </c:pt>
                <c:pt idx="316">
                  <c:v>41040</c:v>
                </c:pt>
                <c:pt idx="317">
                  <c:v>41043</c:v>
                </c:pt>
                <c:pt idx="318">
                  <c:v>41044</c:v>
                </c:pt>
                <c:pt idx="319">
                  <c:v>41045</c:v>
                </c:pt>
                <c:pt idx="320">
                  <c:v>41046</c:v>
                </c:pt>
                <c:pt idx="321">
                  <c:v>41047</c:v>
                </c:pt>
                <c:pt idx="322">
                  <c:v>41050</c:v>
                </c:pt>
                <c:pt idx="323">
                  <c:v>41051</c:v>
                </c:pt>
                <c:pt idx="324">
                  <c:v>41052</c:v>
                </c:pt>
                <c:pt idx="325">
                  <c:v>41053</c:v>
                </c:pt>
                <c:pt idx="326">
                  <c:v>41054</c:v>
                </c:pt>
                <c:pt idx="327">
                  <c:v>41057</c:v>
                </c:pt>
                <c:pt idx="328">
                  <c:v>41058</c:v>
                </c:pt>
                <c:pt idx="329">
                  <c:v>41059</c:v>
                </c:pt>
                <c:pt idx="330">
                  <c:v>41061</c:v>
                </c:pt>
                <c:pt idx="331">
                  <c:v>41064</c:v>
                </c:pt>
                <c:pt idx="332">
                  <c:v>41065</c:v>
                </c:pt>
                <c:pt idx="333">
                  <c:v>41067</c:v>
                </c:pt>
                <c:pt idx="334">
                  <c:v>41068</c:v>
                </c:pt>
                <c:pt idx="335">
                  <c:v>41071</c:v>
                </c:pt>
                <c:pt idx="336">
                  <c:v>41072</c:v>
                </c:pt>
                <c:pt idx="337">
                  <c:v>41073</c:v>
                </c:pt>
                <c:pt idx="338">
                  <c:v>41074</c:v>
                </c:pt>
                <c:pt idx="339">
                  <c:v>41075</c:v>
                </c:pt>
                <c:pt idx="340">
                  <c:v>41078</c:v>
                </c:pt>
                <c:pt idx="341">
                  <c:v>41079</c:v>
                </c:pt>
                <c:pt idx="342">
                  <c:v>41080</c:v>
                </c:pt>
                <c:pt idx="343">
                  <c:v>41081</c:v>
                </c:pt>
                <c:pt idx="344">
                  <c:v>41082</c:v>
                </c:pt>
                <c:pt idx="345">
                  <c:v>41085</c:v>
                </c:pt>
                <c:pt idx="346">
                  <c:v>41086</c:v>
                </c:pt>
                <c:pt idx="347">
                  <c:v>41087</c:v>
                </c:pt>
                <c:pt idx="348">
                  <c:v>41088</c:v>
                </c:pt>
                <c:pt idx="349">
                  <c:v>41089</c:v>
                </c:pt>
                <c:pt idx="350">
                  <c:v>41092</c:v>
                </c:pt>
                <c:pt idx="351">
                  <c:v>41093</c:v>
                </c:pt>
                <c:pt idx="352">
                  <c:v>41094</c:v>
                </c:pt>
                <c:pt idx="353">
                  <c:v>41095</c:v>
                </c:pt>
                <c:pt idx="354">
                  <c:v>41099</c:v>
                </c:pt>
                <c:pt idx="355">
                  <c:v>41100</c:v>
                </c:pt>
                <c:pt idx="356">
                  <c:v>41101</c:v>
                </c:pt>
                <c:pt idx="357">
                  <c:v>41102</c:v>
                </c:pt>
                <c:pt idx="358">
                  <c:v>41103</c:v>
                </c:pt>
                <c:pt idx="359">
                  <c:v>41106</c:v>
                </c:pt>
                <c:pt idx="360">
                  <c:v>41107</c:v>
                </c:pt>
                <c:pt idx="361">
                  <c:v>41108</c:v>
                </c:pt>
                <c:pt idx="362">
                  <c:v>41109</c:v>
                </c:pt>
                <c:pt idx="363">
                  <c:v>41110</c:v>
                </c:pt>
                <c:pt idx="364">
                  <c:v>41113</c:v>
                </c:pt>
                <c:pt idx="365">
                  <c:v>41114</c:v>
                </c:pt>
                <c:pt idx="366">
                  <c:v>41115</c:v>
                </c:pt>
                <c:pt idx="367">
                  <c:v>41116</c:v>
                </c:pt>
                <c:pt idx="368">
                  <c:v>41117</c:v>
                </c:pt>
                <c:pt idx="369">
                  <c:v>41120</c:v>
                </c:pt>
                <c:pt idx="370">
                  <c:v>41121</c:v>
                </c:pt>
                <c:pt idx="371">
                  <c:v>41122</c:v>
                </c:pt>
                <c:pt idx="372">
                  <c:v>41123</c:v>
                </c:pt>
                <c:pt idx="373">
                  <c:v>41124</c:v>
                </c:pt>
                <c:pt idx="374">
                  <c:v>41127</c:v>
                </c:pt>
                <c:pt idx="375">
                  <c:v>41128</c:v>
                </c:pt>
                <c:pt idx="376">
                  <c:v>41129</c:v>
                </c:pt>
                <c:pt idx="377">
                  <c:v>41130</c:v>
                </c:pt>
                <c:pt idx="378">
                  <c:v>41131</c:v>
                </c:pt>
                <c:pt idx="379">
                  <c:v>41134</c:v>
                </c:pt>
                <c:pt idx="380">
                  <c:v>41135</c:v>
                </c:pt>
                <c:pt idx="381">
                  <c:v>41136</c:v>
                </c:pt>
                <c:pt idx="382">
                  <c:v>41137</c:v>
                </c:pt>
                <c:pt idx="383">
                  <c:v>41138</c:v>
                </c:pt>
                <c:pt idx="384">
                  <c:v>41141</c:v>
                </c:pt>
                <c:pt idx="385">
                  <c:v>41142</c:v>
                </c:pt>
                <c:pt idx="386">
                  <c:v>41143</c:v>
                </c:pt>
                <c:pt idx="387">
                  <c:v>41144</c:v>
                </c:pt>
                <c:pt idx="388">
                  <c:v>41145</c:v>
                </c:pt>
                <c:pt idx="389">
                  <c:v>41148</c:v>
                </c:pt>
                <c:pt idx="390">
                  <c:v>41149</c:v>
                </c:pt>
                <c:pt idx="391">
                  <c:v>41150</c:v>
                </c:pt>
                <c:pt idx="392">
                  <c:v>41151</c:v>
                </c:pt>
                <c:pt idx="393">
                  <c:v>41152</c:v>
                </c:pt>
                <c:pt idx="394">
                  <c:v>41156</c:v>
                </c:pt>
                <c:pt idx="395">
                  <c:v>41157</c:v>
                </c:pt>
                <c:pt idx="396">
                  <c:v>41162</c:v>
                </c:pt>
                <c:pt idx="397">
                  <c:v>41163</c:v>
                </c:pt>
                <c:pt idx="398">
                  <c:v>41164</c:v>
                </c:pt>
                <c:pt idx="399">
                  <c:v>41165</c:v>
                </c:pt>
                <c:pt idx="400">
                  <c:v>41166</c:v>
                </c:pt>
                <c:pt idx="401">
                  <c:v>41169</c:v>
                </c:pt>
                <c:pt idx="402">
                  <c:v>41170</c:v>
                </c:pt>
                <c:pt idx="403">
                  <c:v>41171</c:v>
                </c:pt>
                <c:pt idx="404">
                  <c:v>41172</c:v>
                </c:pt>
                <c:pt idx="405">
                  <c:v>41173</c:v>
                </c:pt>
                <c:pt idx="406">
                  <c:v>41176</c:v>
                </c:pt>
                <c:pt idx="407">
                  <c:v>41177</c:v>
                </c:pt>
                <c:pt idx="408">
                  <c:v>41178</c:v>
                </c:pt>
                <c:pt idx="409">
                  <c:v>41179</c:v>
                </c:pt>
                <c:pt idx="410">
                  <c:v>41180</c:v>
                </c:pt>
                <c:pt idx="411">
                  <c:v>41183</c:v>
                </c:pt>
                <c:pt idx="412">
                  <c:v>41184</c:v>
                </c:pt>
                <c:pt idx="413">
                  <c:v>41185</c:v>
                </c:pt>
                <c:pt idx="414">
                  <c:v>41186</c:v>
                </c:pt>
                <c:pt idx="415">
                  <c:v>41187</c:v>
                </c:pt>
                <c:pt idx="416">
                  <c:v>41190</c:v>
                </c:pt>
                <c:pt idx="417">
                  <c:v>41191</c:v>
                </c:pt>
                <c:pt idx="418">
                  <c:v>41192</c:v>
                </c:pt>
                <c:pt idx="419">
                  <c:v>41194</c:v>
                </c:pt>
                <c:pt idx="420">
                  <c:v>41197</c:v>
                </c:pt>
                <c:pt idx="421">
                  <c:v>41198</c:v>
                </c:pt>
                <c:pt idx="422">
                  <c:v>41199</c:v>
                </c:pt>
                <c:pt idx="423">
                  <c:v>41200</c:v>
                </c:pt>
                <c:pt idx="424">
                  <c:v>41201</c:v>
                </c:pt>
                <c:pt idx="425">
                  <c:v>41204</c:v>
                </c:pt>
                <c:pt idx="426">
                  <c:v>41205</c:v>
                </c:pt>
                <c:pt idx="427">
                  <c:v>41206</c:v>
                </c:pt>
                <c:pt idx="428">
                  <c:v>41207</c:v>
                </c:pt>
                <c:pt idx="429">
                  <c:v>41208</c:v>
                </c:pt>
                <c:pt idx="430">
                  <c:v>41212</c:v>
                </c:pt>
                <c:pt idx="431">
                  <c:v>41213</c:v>
                </c:pt>
                <c:pt idx="432">
                  <c:v>41215</c:v>
                </c:pt>
                <c:pt idx="433">
                  <c:v>41218</c:v>
                </c:pt>
                <c:pt idx="434">
                  <c:v>41219</c:v>
                </c:pt>
                <c:pt idx="435">
                  <c:v>41220</c:v>
                </c:pt>
                <c:pt idx="436">
                  <c:v>41221</c:v>
                </c:pt>
                <c:pt idx="437">
                  <c:v>41222</c:v>
                </c:pt>
                <c:pt idx="438">
                  <c:v>41225</c:v>
                </c:pt>
                <c:pt idx="439">
                  <c:v>41226</c:v>
                </c:pt>
                <c:pt idx="440">
                  <c:v>41228</c:v>
                </c:pt>
                <c:pt idx="441">
                  <c:v>41233</c:v>
                </c:pt>
                <c:pt idx="442">
                  <c:v>41234</c:v>
                </c:pt>
                <c:pt idx="443">
                  <c:v>41239</c:v>
                </c:pt>
                <c:pt idx="444">
                  <c:v>41240</c:v>
                </c:pt>
                <c:pt idx="445">
                  <c:v>41241</c:v>
                </c:pt>
                <c:pt idx="446">
                  <c:v>41242</c:v>
                </c:pt>
                <c:pt idx="447">
                  <c:v>41243</c:v>
                </c:pt>
                <c:pt idx="448">
                  <c:v>41247</c:v>
                </c:pt>
                <c:pt idx="449">
                  <c:v>41248</c:v>
                </c:pt>
                <c:pt idx="450">
                  <c:v>41249</c:v>
                </c:pt>
                <c:pt idx="451">
                  <c:v>41250</c:v>
                </c:pt>
                <c:pt idx="452">
                  <c:v>41253</c:v>
                </c:pt>
                <c:pt idx="453">
                  <c:v>41254</c:v>
                </c:pt>
                <c:pt idx="454">
                  <c:v>41255</c:v>
                </c:pt>
                <c:pt idx="455">
                  <c:v>41256</c:v>
                </c:pt>
                <c:pt idx="456">
                  <c:v>41257</c:v>
                </c:pt>
                <c:pt idx="457">
                  <c:v>41260</c:v>
                </c:pt>
                <c:pt idx="458">
                  <c:v>41261</c:v>
                </c:pt>
                <c:pt idx="459">
                  <c:v>41262</c:v>
                </c:pt>
                <c:pt idx="460">
                  <c:v>41267</c:v>
                </c:pt>
                <c:pt idx="461">
                  <c:v>41269</c:v>
                </c:pt>
                <c:pt idx="462">
                  <c:v>41270</c:v>
                </c:pt>
                <c:pt idx="463">
                  <c:v>41274</c:v>
                </c:pt>
                <c:pt idx="464">
                  <c:v>41276</c:v>
                </c:pt>
                <c:pt idx="465">
                  <c:v>41277</c:v>
                </c:pt>
                <c:pt idx="466">
                  <c:v>41281</c:v>
                </c:pt>
                <c:pt idx="467">
                  <c:v>41282</c:v>
                </c:pt>
                <c:pt idx="468">
                  <c:v>41283</c:v>
                </c:pt>
                <c:pt idx="469">
                  <c:v>41284</c:v>
                </c:pt>
                <c:pt idx="470">
                  <c:v>41285</c:v>
                </c:pt>
                <c:pt idx="471">
                  <c:v>41288</c:v>
                </c:pt>
                <c:pt idx="472">
                  <c:v>41289</c:v>
                </c:pt>
                <c:pt idx="473">
                  <c:v>41290</c:v>
                </c:pt>
                <c:pt idx="474">
                  <c:v>41291</c:v>
                </c:pt>
                <c:pt idx="475">
                  <c:v>41292</c:v>
                </c:pt>
                <c:pt idx="476">
                  <c:v>41296</c:v>
                </c:pt>
                <c:pt idx="477">
                  <c:v>41297</c:v>
                </c:pt>
                <c:pt idx="478">
                  <c:v>41299</c:v>
                </c:pt>
                <c:pt idx="479">
                  <c:v>41302</c:v>
                </c:pt>
                <c:pt idx="480">
                  <c:v>41303</c:v>
                </c:pt>
                <c:pt idx="481">
                  <c:v>41304</c:v>
                </c:pt>
                <c:pt idx="482">
                  <c:v>41305</c:v>
                </c:pt>
                <c:pt idx="483">
                  <c:v>41306</c:v>
                </c:pt>
                <c:pt idx="484">
                  <c:v>41309</c:v>
                </c:pt>
                <c:pt idx="485">
                  <c:v>41311</c:v>
                </c:pt>
                <c:pt idx="486">
                  <c:v>41312</c:v>
                </c:pt>
                <c:pt idx="487">
                  <c:v>41318</c:v>
                </c:pt>
                <c:pt idx="488">
                  <c:v>41319</c:v>
                </c:pt>
                <c:pt idx="489">
                  <c:v>41320</c:v>
                </c:pt>
                <c:pt idx="490">
                  <c:v>41323</c:v>
                </c:pt>
                <c:pt idx="491">
                  <c:v>41324</c:v>
                </c:pt>
                <c:pt idx="492">
                  <c:v>41327</c:v>
                </c:pt>
                <c:pt idx="493">
                  <c:v>41330</c:v>
                </c:pt>
                <c:pt idx="494">
                  <c:v>41331</c:v>
                </c:pt>
                <c:pt idx="495">
                  <c:v>41332</c:v>
                </c:pt>
                <c:pt idx="496">
                  <c:v>41334</c:v>
                </c:pt>
                <c:pt idx="497">
                  <c:v>41337</c:v>
                </c:pt>
                <c:pt idx="498">
                  <c:v>41339</c:v>
                </c:pt>
                <c:pt idx="499">
                  <c:v>41340</c:v>
                </c:pt>
                <c:pt idx="500">
                  <c:v>41341</c:v>
                </c:pt>
                <c:pt idx="501">
                  <c:v>41344</c:v>
                </c:pt>
                <c:pt idx="502">
                  <c:v>41345</c:v>
                </c:pt>
                <c:pt idx="503">
                  <c:v>41346</c:v>
                </c:pt>
                <c:pt idx="504">
                  <c:v>41347</c:v>
                </c:pt>
                <c:pt idx="505">
                  <c:v>41348</c:v>
                </c:pt>
                <c:pt idx="506">
                  <c:v>41351</c:v>
                </c:pt>
                <c:pt idx="507">
                  <c:v>41354</c:v>
                </c:pt>
                <c:pt idx="508">
                  <c:v>41355</c:v>
                </c:pt>
                <c:pt idx="509">
                  <c:v>41358</c:v>
                </c:pt>
                <c:pt idx="510">
                  <c:v>41359</c:v>
                </c:pt>
                <c:pt idx="511">
                  <c:v>41360</c:v>
                </c:pt>
                <c:pt idx="512">
                  <c:v>41361</c:v>
                </c:pt>
                <c:pt idx="513">
                  <c:v>41366</c:v>
                </c:pt>
                <c:pt idx="514">
                  <c:v>41367</c:v>
                </c:pt>
                <c:pt idx="515">
                  <c:v>41368</c:v>
                </c:pt>
                <c:pt idx="516">
                  <c:v>41372</c:v>
                </c:pt>
                <c:pt idx="517">
                  <c:v>41373</c:v>
                </c:pt>
                <c:pt idx="518">
                  <c:v>41375</c:v>
                </c:pt>
                <c:pt idx="519">
                  <c:v>41376</c:v>
                </c:pt>
                <c:pt idx="520">
                  <c:v>41379</c:v>
                </c:pt>
                <c:pt idx="521">
                  <c:v>41380</c:v>
                </c:pt>
                <c:pt idx="522">
                  <c:v>41382</c:v>
                </c:pt>
                <c:pt idx="523">
                  <c:v>41383</c:v>
                </c:pt>
                <c:pt idx="524">
                  <c:v>41386</c:v>
                </c:pt>
                <c:pt idx="525">
                  <c:v>41387</c:v>
                </c:pt>
                <c:pt idx="526">
                  <c:v>41388</c:v>
                </c:pt>
                <c:pt idx="527">
                  <c:v>41389</c:v>
                </c:pt>
                <c:pt idx="528">
                  <c:v>41390</c:v>
                </c:pt>
                <c:pt idx="529">
                  <c:v>41393</c:v>
                </c:pt>
                <c:pt idx="530">
                  <c:v>41397</c:v>
                </c:pt>
                <c:pt idx="531">
                  <c:v>41400</c:v>
                </c:pt>
                <c:pt idx="532">
                  <c:v>41402</c:v>
                </c:pt>
                <c:pt idx="533">
                  <c:v>41403</c:v>
                </c:pt>
                <c:pt idx="534">
                  <c:v>41404</c:v>
                </c:pt>
                <c:pt idx="535">
                  <c:v>41407</c:v>
                </c:pt>
                <c:pt idx="536">
                  <c:v>41411</c:v>
                </c:pt>
                <c:pt idx="537">
                  <c:v>41414</c:v>
                </c:pt>
                <c:pt idx="538">
                  <c:v>41416</c:v>
                </c:pt>
                <c:pt idx="539">
                  <c:v>41418</c:v>
                </c:pt>
                <c:pt idx="540">
                  <c:v>41422</c:v>
                </c:pt>
                <c:pt idx="541">
                  <c:v>41424</c:v>
                </c:pt>
                <c:pt idx="542">
                  <c:v>41425</c:v>
                </c:pt>
                <c:pt idx="543">
                  <c:v>41429</c:v>
                </c:pt>
                <c:pt idx="544">
                  <c:v>41431</c:v>
                </c:pt>
                <c:pt idx="545">
                  <c:v>41432</c:v>
                </c:pt>
                <c:pt idx="546">
                  <c:v>41435</c:v>
                </c:pt>
                <c:pt idx="547">
                  <c:v>41438</c:v>
                </c:pt>
                <c:pt idx="548">
                  <c:v>41439</c:v>
                </c:pt>
                <c:pt idx="549">
                  <c:v>41442</c:v>
                </c:pt>
                <c:pt idx="550">
                  <c:v>41445</c:v>
                </c:pt>
                <c:pt idx="551">
                  <c:v>41446</c:v>
                </c:pt>
                <c:pt idx="552">
                  <c:v>41449</c:v>
                </c:pt>
                <c:pt idx="553">
                  <c:v>41450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41460</c:v>
                </c:pt>
                <c:pt idx="560">
                  <c:v>41466</c:v>
                </c:pt>
                <c:pt idx="561">
                  <c:v>41467</c:v>
                </c:pt>
                <c:pt idx="562">
                  <c:v>41470</c:v>
                </c:pt>
                <c:pt idx="563">
                  <c:v>41471</c:v>
                </c:pt>
                <c:pt idx="564">
                  <c:v>41472</c:v>
                </c:pt>
                <c:pt idx="565">
                  <c:v>41474</c:v>
                </c:pt>
                <c:pt idx="566">
                  <c:v>41480</c:v>
                </c:pt>
                <c:pt idx="567">
                  <c:v>41481</c:v>
                </c:pt>
                <c:pt idx="568">
                  <c:v>41484</c:v>
                </c:pt>
                <c:pt idx="569">
                  <c:v>41485</c:v>
                </c:pt>
                <c:pt idx="570">
                  <c:v>41486</c:v>
                </c:pt>
                <c:pt idx="571">
                  <c:v>41487</c:v>
                </c:pt>
                <c:pt idx="572">
                  <c:v>41498</c:v>
                </c:pt>
                <c:pt idx="573">
                  <c:v>41501</c:v>
                </c:pt>
                <c:pt idx="574">
                  <c:v>41502</c:v>
                </c:pt>
                <c:pt idx="575">
                  <c:v>41505</c:v>
                </c:pt>
                <c:pt idx="576">
                  <c:v>41507</c:v>
                </c:pt>
                <c:pt idx="577">
                  <c:v>41516</c:v>
                </c:pt>
                <c:pt idx="578">
                  <c:v>41520</c:v>
                </c:pt>
                <c:pt idx="579">
                  <c:v>41522</c:v>
                </c:pt>
                <c:pt idx="580">
                  <c:v>41523</c:v>
                </c:pt>
                <c:pt idx="581">
                  <c:v>41526</c:v>
                </c:pt>
                <c:pt idx="582">
                  <c:v>41527</c:v>
                </c:pt>
                <c:pt idx="583">
                  <c:v>41529</c:v>
                </c:pt>
                <c:pt idx="584">
                  <c:v>41534</c:v>
                </c:pt>
                <c:pt idx="585">
                  <c:v>41535</c:v>
                </c:pt>
                <c:pt idx="586">
                  <c:v>41554</c:v>
                </c:pt>
                <c:pt idx="587">
                  <c:v>41557</c:v>
                </c:pt>
                <c:pt idx="588">
                  <c:v>41558</c:v>
                </c:pt>
                <c:pt idx="589">
                  <c:v>41562</c:v>
                </c:pt>
                <c:pt idx="590">
                  <c:v>41563</c:v>
                </c:pt>
                <c:pt idx="591">
                  <c:v>41564</c:v>
                </c:pt>
                <c:pt idx="592">
                  <c:v>41565</c:v>
                </c:pt>
                <c:pt idx="593">
                  <c:v>41568</c:v>
                </c:pt>
                <c:pt idx="594">
                  <c:v>41569</c:v>
                </c:pt>
                <c:pt idx="595">
                  <c:v>41570</c:v>
                </c:pt>
                <c:pt idx="596">
                  <c:v>41571</c:v>
                </c:pt>
                <c:pt idx="597">
                  <c:v>41572</c:v>
                </c:pt>
                <c:pt idx="598">
                  <c:v>41575</c:v>
                </c:pt>
                <c:pt idx="599">
                  <c:v>41576</c:v>
                </c:pt>
                <c:pt idx="600">
                  <c:v>41577</c:v>
                </c:pt>
                <c:pt idx="601">
                  <c:v>41578</c:v>
                </c:pt>
                <c:pt idx="602">
                  <c:v>41579</c:v>
                </c:pt>
                <c:pt idx="603">
                  <c:v>41582</c:v>
                </c:pt>
                <c:pt idx="604">
                  <c:v>41583</c:v>
                </c:pt>
                <c:pt idx="605">
                  <c:v>41584</c:v>
                </c:pt>
                <c:pt idx="606">
                  <c:v>41585</c:v>
                </c:pt>
                <c:pt idx="607">
                  <c:v>41586</c:v>
                </c:pt>
                <c:pt idx="608">
                  <c:v>41589</c:v>
                </c:pt>
                <c:pt idx="609">
                  <c:v>41590</c:v>
                </c:pt>
                <c:pt idx="610">
                  <c:v>41591</c:v>
                </c:pt>
                <c:pt idx="611">
                  <c:v>41593</c:v>
                </c:pt>
                <c:pt idx="612">
                  <c:v>41596</c:v>
                </c:pt>
                <c:pt idx="613">
                  <c:v>41598</c:v>
                </c:pt>
                <c:pt idx="614">
                  <c:v>41599</c:v>
                </c:pt>
                <c:pt idx="615">
                  <c:v>41600</c:v>
                </c:pt>
                <c:pt idx="616">
                  <c:v>41603</c:v>
                </c:pt>
                <c:pt idx="617">
                  <c:v>41604</c:v>
                </c:pt>
                <c:pt idx="618">
                  <c:v>41605</c:v>
                </c:pt>
                <c:pt idx="619">
                  <c:v>41606</c:v>
                </c:pt>
                <c:pt idx="620">
                  <c:v>41607</c:v>
                </c:pt>
                <c:pt idx="621">
                  <c:v>41610</c:v>
                </c:pt>
                <c:pt idx="622">
                  <c:v>41611</c:v>
                </c:pt>
                <c:pt idx="623">
                  <c:v>41612</c:v>
                </c:pt>
                <c:pt idx="624">
                  <c:v>41613</c:v>
                </c:pt>
                <c:pt idx="625">
                  <c:v>41614</c:v>
                </c:pt>
                <c:pt idx="626">
                  <c:v>41617</c:v>
                </c:pt>
                <c:pt idx="627">
                  <c:v>41618</c:v>
                </c:pt>
                <c:pt idx="628">
                  <c:v>41619</c:v>
                </c:pt>
                <c:pt idx="629">
                  <c:v>41620</c:v>
                </c:pt>
                <c:pt idx="630">
                  <c:v>41621</c:v>
                </c:pt>
                <c:pt idx="631">
                  <c:v>41624</c:v>
                </c:pt>
                <c:pt idx="632">
                  <c:v>41625</c:v>
                </c:pt>
                <c:pt idx="633">
                  <c:v>41626</c:v>
                </c:pt>
                <c:pt idx="634">
                  <c:v>41627</c:v>
                </c:pt>
                <c:pt idx="635">
                  <c:v>41635</c:v>
                </c:pt>
                <c:pt idx="636">
                  <c:v>41639</c:v>
                </c:pt>
                <c:pt idx="637">
                  <c:v>41641</c:v>
                </c:pt>
                <c:pt idx="638">
                  <c:v>41642</c:v>
                </c:pt>
                <c:pt idx="639">
                  <c:v>41645</c:v>
                </c:pt>
                <c:pt idx="640">
                  <c:v>41646</c:v>
                </c:pt>
                <c:pt idx="641">
                  <c:v>41647</c:v>
                </c:pt>
                <c:pt idx="642">
                  <c:v>41648</c:v>
                </c:pt>
                <c:pt idx="643">
                  <c:v>41649</c:v>
                </c:pt>
                <c:pt idx="644">
                  <c:v>41652</c:v>
                </c:pt>
                <c:pt idx="645">
                  <c:v>41653</c:v>
                </c:pt>
                <c:pt idx="646">
                  <c:v>41654</c:v>
                </c:pt>
                <c:pt idx="647">
                  <c:v>41655</c:v>
                </c:pt>
                <c:pt idx="648">
                  <c:v>41656</c:v>
                </c:pt>
                <c:pt idx="649">
                  <c:v>41659</c:v>
                </c:pt>
                <c:pt idx="650">
                  <c:v>41660</c:v>
                </c:pt>
                <c:pt idx="651">
                  <c:v>41661</c:v>
                </c:pt>
                <c:pt idx="652">
                  <c:v>41662</c:v>
                </c:pt>
                <c:pt idx="653">
                  <c:v>41663</c:v>
                </c:pt>
                <c:pt idx="654">
                  <c:v>41666</c:v>
                </c:pt>
                <c:pt idx="655">
                  <c:v>41667</c:v>
                </c:pt>
                <c:pt idx="656">
                  <c:v>41668</c:v>
                </c:pt>
                <c:pt idx="657">
                  <c:v>41669</c:v>
                </c:pt>
                <c:pt idx="658">
                  <c:v>41673</c:v>
                </c:pt>
                <c:pt idx="659">
                  <c:v>41674</c:v>
                </c:pt>
                <c:pt idx="660">
                  <c:v>41675</c:v>
                </c:pt>
                <c:pt idx="661">
                  <c:v>41676</c:v>
                </c:pt>
                <c:pt idx="662">
                  <c:v>41677</c:v>
                </c:pt>
                <c:pt idx="663">
                  <c:v>41680</c:v>
                </c:pt>
                <c:pt idx="664">
                  <c:v>41681</c:v>
                </c:pt>
                <c:pt idx="665">
                  <c:v>41682</c:v>
                </c:pt>
                <c:pt idx="666">
                  <c:v>41683</c:v>
                </c:pt>
                <c:pt idx="667">
                  <c:v>41684</c:v>
                </c:pt>
                <c:pt idx="668">
                  <c:v>41687</c:v>
                </c:pt>
                <c:pt idx="669">
                  <c:v>41688</c:v>
                </c:pt>
                <c:pt idx="670">
                  <c:v>41689</c:v>
                </c:pt>
                <c:pt idx="671">
                  <c:v>41690</c:v>
                </c:pt>
                <c:pt idx="672">
                  <c:v>41691</c:v>
                </c:pt>
                <c:pt idx="673">
                  <c:v>41694</c:v>
                </c:pt>
                <c:pt idx="674">
                  <c:v>41695</c:v>
                </c:pt>
                <c:pt idx="675">
                  <c:v>41696</c:v>
                </c:pt>
                <c:pt idx="676">
                  <c:v>41697</c:v>
                </c:pt>
                <c:pt idx="677">
                  <c:v>41702</c:v>
                </c:pt>
                <c:pt idx="678">
                  <c:v>41703</c:v>
                </c:pt>
                <c:pt idx="679">
                  <c:v>41704</c:v>
                </c:pt>
                <c:pt idx="680">
                  <c:v>41705</c:v>
                </c:pt>
                <c:pt idx="681">
                  <c:v>41708</c:v>
                </c:pt>
                <c:pt idx="682">
                  <c:v>41709</c:v>
                </c:pt>
                <c:pt idx="683">
                  <c:v>41710</c:v>
                </c:pt>
                <c:pt idx="684">
                  <c:v>41711</c:v>
                </c:pt>
                <c:pt idx="685">
                  <c:v>41715</c:v>
                </c:pt>
                <c:pt idx="686">
                  <c:v>41716</c:v>
                </c:pt>
                <c:pt idx="687">
                  <c:v>41717</c:v>
                </c:pt>
                <c:pt idx="688">
                  <c:v>41718</c:v>
                </c:pt>
                <c:pt idx="689">
                  <c:v>41719</c:v>
                </c:pt>
                <c:pt idx="690">
                  <c:v>41722</c:v>
                </c:pt>
                <c:pt idx="691">
                  <c:v>41723</c:v>
                </c:pt>
                <c:pt idx="692">
                  <c:v>41724</c:v>
                </c:pt>
                <c:pt idx="693">
                  <c:v>41725</c:v>
                </c:pt>
                <c:pt idx="694">
                  <c:v>41726</c:v>
                </c:pt>
                <c:pt idx="695">
                  <c:v>41729</c:v>
                </c:pt>
                <c:pt idx="696">
                  <c:v>41730</c:v>
                </c:pt>
                <c:pt idx="697">
                  <c:v>41731</c:v>
                </c:pt>
                <c:pt idx="698">
                  <c:v>41732</c:v>
                </c:pt>
                <c:pt idx="699">
                  <c:v>41733</c:v>
                </c:pt>
                <c:pt idx="700">
                  <c:v>41736</c:v>
                </c:pt>
                <c:pt idx="701">
                  <c:v>41737</c:v>
                </c:pt>
                <c:pt idx="702">
                  <c:v>41738</c:v>
                </c:pt>
                <c:pt idx="703">
                  <c:v>41739</c:v>
                </c:pt>
                <c:pt idx="704">
                  <c:v>41740</c:v>
                </c:pt>
                <c:pt idx="705">
                  <c:v>41743</c:v>
                </c:pt>
                <c:pt idx="706">
                  <c:v>41744</c:v>
                </c:pt>
                <c:pt idx="707">
                  <c:v>41745</c:v>
                </c:pt>
                <c:pt idx="708">
                  <c:v>41746</c:v>
                </c:pt>
                <c:pt idx="709">
                  <c:v>41750</c:v>
                </c:pt>
                <c:pt idx="710">
                  <c:v>41751</c:v>
                </c:pt>
                <c:pt idx="711">
                  <c:v>41752</c:v>
                </c:pt>
                <c:pt idx="712">
                  <c:v>41753</c:v>
                </c:pt>
                <c:pt idx="713">
                  <c:v>41754</c:v>
                </c:pt>
                <c:pt idx="714">
                  <c:v>41757</c:v>
                </c:pt>
                <c:pt idx="715">
                  <c:v>41758</c:v>
                </c:pt>
                <c:pt idx="716">
                  <c:v>41761</c:v>
                </c:pt>
                <c:pt idx="717">
                  <c:v>41764</c:v>
                </c:pt>
                <c:pt idx="718">
                  <c:v>41765</c:v>
                </c:pt>
                <c:pt idx="719">
                  <c:v>41766</c:v>
                </c:pt>
                <c:pt idx="720">
                  <c:v>41767</c:v>
                </c:pt>
                <c:pt idx="721">
                  <c:v>41768</c:v>
                </c:pt>
                <c:pt idx="722">
                  <c:v>41771</c:v>
                </c:pt>
                <c:pt idx="723">
                  <c:v>41772</c:v>
                </c:pt>
                <c:pt idx="724">
                  <c:v>41773</c:v>
                </c:pt>
                <c:pt idx="725">
                  <c:v>41774</c:v>
                </c:pt>
                <c:pt idx="726">
                  <c:v>41775</c:v>
                </c:pt>
                <c:pt idx="727">
                  <c:v>41778</c:v>
                </c:pt>
                <c:pt idx="728">
                  <c:v>41779</c:v>
                </c:pt>
                <c:pt idx="729">
                  <c:v>41780</c:v>
                </c:pt>
                <c:pt idx="730">
                  <c:v>41781</c:v>
                </c:pt>
                <c:pt idx="731">
                  <c:v>41782</c:v>
                </c:pt>
                <c:pt idx="732">
                  <c:v>41785</c:v>
                </c:pt>
                <c:pt idx="733">
                  <c:v>41786</c:v>
                </c:pt>
                <c:pt idx="734">
                  <c:v>41787</c:v>
                </c:pt>
                <c:pt idx="735">
                  <c:v>41788</c:v>
                </c:pt>
                <c:pt idx="736">
                  <c:v>41789</c:v>
                </c:pt>
                <c:pt idx="737">
                  <c:v>41792</c:v>
                </c:pt>
                <c:pt idx="738">
                  <c:v>41793</c:v>
                </c:pt>
                <c:pt idx="739">
                  <c:v>41794</c:v>
                </c:pt>
                <c:pt idx="740">
                  <c:v>41795</c:v>
                </c:pt>
                <c:pt idx="741">
                  <c:v>41796</c:v>
                </c:pt>
                <c:pt idx="742">
                  <c:v>41799</c:v>
                </c:pt>
                <c:pt idx="743">
                  <c:v>41800</c:v>
                </c:pt>
                <c:pt idx="744">
                  <c:v>41801</c:v>
                </c:pt>
                <c:pt idx="745">
                  <c:v>41802</c:v>
                </c:pt>
                <c:pt idx="746">
                  <c:v>41803</c:v>
                </c:pt>
                <c:pt idx="747">
                  <c:v>41806</c:v>
                </c:pt>
                <c:pt idx="748">
                  <c:v>41807</c:v>
                </c:pt>
                <c:pt idx="749">
                  <c:v>41808</c:v>
                </c:pt>
                <c:pt idx="750">
                  <c:v>41809</c:v>
                </c:pt>
                <c:pt idx="751">
                  <c:v>41810</c:v>
                </c:pt>
                <c:pt idx="752">
                  <c:v>41813</c:v>
                </c:pt>
                <c:pt idx="753">
                  <c:v>41814</c:v>
                </c:pt>
                <c:pt idx="754">
                  <c:v>41815</c:v>
                </c:pt>
                <c:pt idx="755">
                  <c:v>41816</c:v>
                </c:pt>
                <c:pt idx="756">
                  <c:v>41817</c:v>
                </c:pt>
                <c:pt idx="757">
                  <c:v>41820</c:v>
                </c:pt>
                <c:pt idx="758">
                  <c:v>41821</c:v>
                </c:pt>
                <c:pt idx="759">
                  <c:v>41822</c:v>
                </c:pt>
                <c:pt idx="760">
                  <c:v>41823</c:v>
                </c:pt>
                <c:pt idx="761">
                  <c:v>41824</c:v>
                </c:pt>
                <c:pt idx="762">
                  <c:v>41827</c:v>
                </c:pt>
                <c:pt idx="763">
                  <c:v>41828</c:v>
                </c:pt>
                <c:pt idx="764">
                  <c:v>41829</c:v>
                </c:pt>
                <c:pt idx="765">
                  <c:v>41830</c:v>
                </c:pt>
                <c:pt idx="766">
                  <c:v>41831</c:v>
                </c:pt>
                <c:pt idx="767">
                  <c:v>41834</c:v>
                </c:pt>
                <c:pt idx="768">
                  <c:v>41835</c:v>
                </c:pt>
                <c:pt idx="769">
                  <c:v>41836</c:v>
                </c:pt>
                <c:pt idx="770">
                  <c:v>41837</c:v>
                </c:pt>
                <c:pt idx="771">
                  <c:v>41838</c:v>
                </c:pt>
                <c:pt idx="772">
                  <c:v>41841</c:v>
                </c:pt>
                <c:pt idx="773">
                  <c:v>41842</c:v>
                </c:pt>
                <c:pt idx="774">
                  <c:v>41843</c:v>
                </c:pt>
                <c:pt idx="775">
                  <c:v>41844</c:v>
                </c:pt>
                <c:pt idx="776">
                  <c:v>41845</c:v>
                </c:pt>
                <c:pt idx="777">
                  <c:v>41848</c:v>
                </c:pt>
                <c:pt idx="778">
                  <c:v>41849</c:v>
                </c:pt>
                <c:pt idx="779">
                  <c:v>41850</c:v>
                </c:pt>
                <c:pt idx="780">
                  <c:v>41851</c:v>
                </c:pt>
                <c:pt idx="781">
                  <c:v>41852</c:v>
                </c:pt>
                <c:pt idx="782">
                  <c:v>41855</c:v>
                </c:pt>
                <c:pt idx="783">
                  <c:v>41856</c:v>
                </c:pt>
                <c:pt idx="784">
                  <c:v>41857</c:v>
                </c:pt>
                <c:pt idx="785">
                  <c:v>41858</c:v>
                </c:pt>
                <c:pt idx="786">
                  <c:v>41859</c:v>
                </c:pt>
                <c:pt idx="787">
                  <c:v>41862</c:v>
                </c:pt>
                <c:pt idx="788">
                  <c:v>41863</c:v>
                </c:pt>
                <c:pt idx="789">
                  <c:v>41864</c:v>
                </c:pt>
                <c:pt idx="790">
                  <c:v>41865</c:v>
                </c:pt>
                <c:pt idx="791">
                  <c:v>41866</c:v>
                </c:pt>
                <c:pt idx="792">
                  <c:v>41869</c:v>
                </c:pt>
                <c:pt idx="793">
                  <c:v>41870</c:v>
                </c:pt>
                <c:pt idx="794">
                  <c:v>41871</c:v>
                </c:pt>
                <c:pt idx="795">
                  <c:v>41872</c:v>
                </c:pt>
                <c:pt idx="796">
                  <c:v>41873</c:v>
                </c:pt>
                <c:pt idx="797">
                  <c:v>41876</c:v>
                </c:pt>
                <c:pt idx="798">
                  <c:v>41877</c:v>
                </c:pt>
                <c:pt idx="799">
                  <c:v>41878</c:v>
                </c:pt>
                <c:pt idx="800">
                  <c:v>41879</c:v>
                </c:pt>
                <c:pt idx="801">
                  <c:v>41880</c:v>
                </c:pt>
                <c:pt idx="802">
                  <c:v>41883</c:v>
                </c:pt>
                <c:pt idx="803">
                  <c:v>41884</c:v>
                </c:pt>
                <c:pt idx="804">
                  <c:v>41885</c:v>
                </c:pt>
                <c:pt idx="805">
                  <c:v>41886</c:v>
                </c:pt>
                <c:pt idx="806">
                  <c:v>41887</c:v>
                </c:pt>
                <c:pt idx="807">
                  <c:v>41890</c:v>
                </c:pt>
                <c:pt idx="808">
                  <c:v>41891</c:v>
                </c:pt>
                <c:pt idx="809">
                  <c:v>41892</c:v>
                </c:pt>
                <c:pt idx="810">
                  <c:v>41893</c:v>
                </c:pt>
                <c:pt idx="811">
                  <c:v>41894</c:v>
                </c:pt>
                <c:pt idx="812">
                  <c:v>41897</c:v>
                </c:pt>
                <c:pt idx="813">
                  <c:v>41898</c:v>
                </c:pt>
                <c:pt idx="814">
                  <c:v>41899</c:v>
                </c:pt>
                <c:pt idx="815">
                  <c:v>41900</c:v>
                </c:pt>
                <c:pt idx="816">
                  <c:v>41901</c:v>
                </c:pt>
                <c:pt idx="817">
                  <c:v>41904</c:v>
                </c:pt>
                <c:pt idx="818">
                  <c:v>41905</c:v>
                </c:pt>
                <c:pt idx="819">
                  <c:v>41906</c:v>
                </c:pt>
                <c:pt idx="820">
                  <c:v>41907</c:v>
                </c:pt>
                <c:pt idx="821">
                  <c:v>41908</c:v>
                </c:pt>
                <c:pt idx="822">
                  <c:v>41911</c:v>
                </c:pt>
                <c:pt idx="823">
                  <c:v>41912</c:v>
                </c:pt>
                <c:pt idx="824">
                  <c:v>41913</c:v>
                </c:pt>
                <c:pt idx="825">
                  <c:v>41914</c:v>
                </c:pt>
                <c:pt idx="826">
                  <c:v>41915</c:v>
                </c:pt>
                <c:pt idx="827">
                  <c:v>41918</c:v>
                </c:pt>
                <c:pt idx="828">
                  <c:v>41919</c:v>
                </c:pt>
                <c:pt idx="829">
                  <c:v>41920</c:v>
                </c:pt>
                <c:pt idx="830">
                  <c:v>41921</c:v>
                </c:pt>
                <c:pt idx="831">
                  <c:v>41922</c:v>
                </c:pt>
                <c:pt idx="832">
                  <c:v>41925</c:v>
                </c:pt>
                <c:pt idx="833">
                  <c:v>41926</c:v>
                </c:pt>
                <c:pt idx="834">
                  <c:v>41927</c:v>
                </c:pt>
                <c:pt idx="835">
                  <c:v>41928</c:v>
                </c:pt>
                <c:pt idx="836">
                  <c:v>41929</c:v>
                </c:pt>
                <c:pt idx="837">
                  <c:v>41932</c:v>
                </c:pt>
                <c:pt idx="838">
                  <c:v>41933</c:v>
                </c:pt>
                <c:pt idx="839">
                  <c:v>41934</c:v>
                </c:pt>
                <c:pt idx="840">
                  <c:v>41935</c:v>
                </c:pt>
                <c:pt idx="841">
                  <c:v>41936</c:v>
                </c:pt>
                <c:pt idx="842">
                  <c:v>41939</c:v>
                </c:pt>
                <c:pt idx="843">
                  <c:v>41940</c:v>
                </c:pt>
                <c:pt idx="844">
                  <c:v>41941</c:v>
                </c:pt>
                <c:pt idx="845">
                  <c:v>41942</c:v>
                </c:pt>
                <c:pt idx="846">
                  <c:v>41943</c:v>
                </c:pt>
                <c:pt idx="847">
                  <c:v>41946</c:v>
                </c:pt>
                <c:pt idx="848">
                  <c:v>41947</c:v>
                </c:pt>
                <c:pt idx="849">
                  <c:v>41948</c:v>
                </c:pt>
                <c:pt idx="850">
                  <c:v>41949</c:v>
                </c:pt>
                <c:pt idx="851">
                  <c:v>41950</c:v>
                </c:pt>
                <c:pt idx="852">
                  <c:v>41953</c:v>
                </c:pt>
                <c:pt idx="853">
                  <c:v>41954</c:v>
                </c:pt>
                <c:pt idx="854">
                  <c:v>41955</c:v>
                </c:pt>
                <c:pt idx="855">
                  <c:v>41956</c:v>
                </c:pt>
                <c:pt idx="856">
                  <c:v>41957</c:v>
                </c:pt>
                <c:pt idx="857">
                  <c:v>41960</c:v>
                </c:pt>
                <c:pt idx="858">
                  <c:v>41961</c:v>
                </c:pt>
                <c:pt idx="859">
                  <c:v>41962</c:v>
                </c:pt>
                <c:pt idx="860">
                  <c:v>41963</c:v>
                </c:pt>
                <c:pt idx="861">
                  <c:v>41964</c:v>
                </c:pt>
                <c:pt idx="862">
                  <c:v>41967</c:v>
                </c:pt>
                <c:pt idx="863">
                  <c:v>41968</c:v>
                </c:pt>
                <c:pt idx="864">
                  <c:v>41969</c:v>
                </c:pt>
                <c:pt idx="865">
                  <c:v>41970</c:v>
                </c:pt>
                <c:pt idx="866">
                  <c:v>41971</c:v>
                </c:pt>
                <c:pt idx="867">
                  <c:v>41974</c:v>
                </c:pt>
                <c:pt idx="868">
                  <c:v>41975</c:v>
                </c:pt>
                <c:pt idx="869">
                  <c:v>41976</c:v>
                </c:pt>
                <c:pt idx="870">
                  <c:v>41977</c:v>
                </c:pt>
                <c:pt idx="871">
                  <c:v>41978</c:v>
                </c:pt>
                <c:pt idx="872">
                  <c:v>41981</c:v>
                </c:pt>
                <c:pt idx="873">
                  <c:v>41982</c:v>
                </c:pt>
                <c:pt idx="874">
                  <c:v>41983</c:v>
                </c:pt>
                <c:pt idx="875">
                  <c:v>41984</c:v>
                </c:pt>
                <c:pt idx="876">
                  <c:v>41985</c:v>
                </c:pt>
                <c:pt idx="877">
                  <c:v>41988</c:v>
                </c:pt>
                <c:pt idx="878">
                  <c:v>41989</c:v>
                </c:pt>
                <c:pt idx="879">
                  <c:v>41990</c:v>
                </c:pt>
                <c:pt idx="880">
                  <c:v>41991</c:v>
                </c:pt>
                <c:pt idx="881">
                  <c:v>41992</c:v>
                </c:pt>
                <c:pt idx="882">
                  <c:v>41995</c:v>
                </c:pt>
                <c:pt idx="883">
                  <c:v>41996</c:v>
                </c:pt>
                <c:pt idx="884">
                  <c:v>41997</c:v>
                </c:pt>
                <c:pt idx="885">
                  <c:v>42002</c:v>
                </c:pt>
                <c:pt idx="886">
                  <c:v>42003</c:v>
                </c:pt>
                <c:pt idx="887">
                  <c:v>42004</c:v>
                </c:pt>
                <c:pt idx="888">
                  <c:v>42006</c:v>
                </c:pt>
                <c:pt idx="889">
                  <c:v>42009</c:v>
                </c:pt>
                <c:pt idx="890">
                  <c:v>42010</c:v>
                </c:pt>
                <c:pt idx="891">
                  <c:v>42011</c:v>
                </c:pt>
                <c:pt idx="892">
                  <c:v>42012</c:v>
                </c:pt>
                <c:pt idx="893">
                  <c:v>42013</c:v>
                </c:pt>
                <c:pt idx="894">
                  <c:v>42016</c:v>
                </c:pt>
                <c:pt idx="895">
                  <c:v>42017</c:v>
                </c:pt>
                <c:pt idx="896">
                  <c:v>42018</c:v>
                </c:pt>
                <c:pt idx="897">
                  <c:v>42019</c:v>
                </c:pt>
                <c:pt idx="898">
                  <c:v>42020</c:v>
                </c:pt>
                <c:pt idx="899">
                  <c:v>42023</c:v>
                </c:pt>
                <c:pt idx="900">
                  <c:v>42024</c:v>
                </c:pt>
                <c:pt idx="901">
                  <c:v>42025</c:v>
                </c:pt>
                <c:pt idx="902">
                  <c:v>42026</c:v>
                </c:pt>
                <c:pt idx="903">
                  <c:v>42027</c:v>
                </c:pt>
                <c:pt idx="904">
                  <c:v>42030</c:v>
                </c:pt>
                <c:pt idx="905">
                  <c:v>42031</c:v>
                </c:pt>
                <c:pt idx="906">
                  <c:v>42032</c:v>
                </c:pt>
                <c:pt idx="907">
                  <c:v>42033</c:v>
                </c:pt>
                <c:pt idx="908">
                  <c:v>42034</c:v>
                </c:pt>
                <c:pt idx="909">
                  <c:v>42037</c:v>
                </c:pt>
                <c:pt idx="910">
                  <c:v>42038</c:v>
                </c:pt>
                <c:pt idx="911">
                  <c:v>42039</c:v>
                </c:pt>
                <c:pt idx="912">
                  <c:v>42040</c:v>
                </c:pt>
                <c:pt idx="913">
                  <c:v>42041</c:v>
                </c:pt>
                <c:pt idx="914">
                  <c:v>42044</c:v>
                </c:pt>
                <c:pt idx="915">
                  <c:v>42045</c:v>
                </c:pt>
                <c:pt idx="916">
                  <c:v>42046</c:v>
                </c:pt>
                <c:pt idx="917">
                  <c:v>42047</c:v>
                </c:pt>
                <c:pt idx="918">
                  <c:v>42048</c:v>
                </c:pt>
                <c:pt idx="919">
                  <c:v>42051</c:v>
                </c:pt>
                <c:pt idx="920">
                  <c:v>42052</c:v>
                </c:pt>
                <c:pt idx="921">
                  <c:v>42053</c:v>
                </c:pt>
                <c:pt idx="922">
                  <c:v>42054</c:v>
                </c:pt>
                <c:pt idx="923">
                  <c:v>42055</c:v>
                </c:pt>
                <c:pt idx="924">
                  <c:v>42058</c:v>
                </c:pt>
                <c:pt idx="925">
                  <c:v>42059</c:v>
                </c:pt>
                <c:pt idx="926">
                  <c:v>42060</c:v>
                </c:pt>
                <c:pt idx="927">
                  <c:v>42061</c:v>
                </c:pt>
                <c:pt idx="928">
                  <c:v>42062</c:v>
                </c:pt>
                <c:pt idx="929">
                  <c:v>42065</c:v>
                </c:pt>
                <c:pt idx="930">
                  <c:v>42066</c:v>
                </c:pt>
                <c:pt idx="931">
                  <c:v>42067</c:v>
                </c:pt>
                <c:pt idx="932">
                  <c:v>42068</c:v>
                </c:pt>
                <c:pt idx="933">
                  <c:v>42069</c:v>
                </c:pt>
                <c:pt idx="934">
                  <c:v>42072</c:v>
                </c:pt>
                <c:pt idx="935">
                  <c:v>42073</c:v>
                </c:pt>
                <c:pt idx="936">
                  <c:v>42074</c:v>
                </c:pt>
                <c:pt idx="937">
                  <c:v>42075</c:v>
                </c:pt>
                <c:pt idx="938">
                  <c:v>42076</c:v>
                </c:pt>
                <c:pt idx="939">
                  <c:v>42079</c:v>
                </c:pt>
                <c:pt idx="940">
                  <c:v>42080</c:v>
                </c:pt>
                <c:pt idx="941">
                  <c:v>42081</c:v>
                </c:pt>
                <c:pt idx="942">
                  <c:v>42082</c:v>
                </c:pt>
                <c:pt idx="943">
                  <c:v>42083</c:v>
                </c:pt>
                <c:pt idx="944">
                  <c:v>42086</c:v>
                </c:pt>
                <c:pt idx="945">
                  <c:v>42087</c:v>
                </c:pt>
                <c:pt idx="946">
                  <c:v>42088</c:v>
                </c:pt>
                <c:pt idx="947">
                  <c:v>42089</c:v>
                </c:pt>
                <c:pt idx="948">
                  <c:v>42090</c:v>
                </c:pt>
                <c:pt idx="949">
                  <c:v>42093</c:v>
                </c:pt>
                <c:pt idx="950">
                  <c:v>42094</c:v>
                </c:pt>
                <c:pt idx="951">
                  <c:v>42095</c:v>
                </c:pt>
                <c:pt idx="952">
                  <c:v>42096</c:v>
                </c:pt>
                <c:pt idx="953">
                  <c:v>42100</c:v>
                </c:pt>
                <c:pt idx="954">
                  <c:v>42101</c:v>
                </c:pt>
                <c:pt idx="955">
                  <c:v>42102</c:v>
                </c:pt>
                <c:pt idx="956">
                  <c:v>42103</c:v>
                </c:pt>
                <c:pt idx="957">
                  <c:v>42104</c:v>
                </c:pt>
                <c:pt idx="958">
                  <c:v>42107</c:v>
                </c:pt>
                <c:pt idx="959">
                  <c:v>42108</c:v>
                </c:pt>
                <c:pt idx="960">
                  <c:v>42109</c:v>
                </c:pt>
                <c:pt idx="961">
                  <c:v>42110</c:v>
                </c:pt>
                <c:pt idx="962">
                  <c:v>42111</c:v>
                </c:pt>
                <c:pt idx="963">
                  <c:v>42114</c:v>
                </c:pt>
                <c:pt idx="964">
                  <c:v>42115</c:v>
                </c:pt>
                <c:pt idx="965">
                  <c:v>42116</c:v>
                </c:pt>
                <c:pt idx="966">
                  <c:v>42117</c:v>
                </c:pt>
                <c:pt idx="967">
                  <c:v>42118</c:v>
                </c:pt>
                <c:pt idx="968">
                  <c:v>42121</c:v>
                </c:pt>
                <c:pt idx="969">
                  <c:v>42122</c:v>
                </c:pt>
                <c:pt idx="970">
                  <c:v>42123</c:v>
                </c:pt>
                <c:pt idx="971">
                  <c:v>42124</c:v>
                </c:pt>
                <c:pt idx="972">
                  <c:v>42125</c:v>
                </c:pt>
                <c:pt idx="973">
                  <c:v>42128</c:v>
                </c:pt>
                <c:pt idx="974">
                  <c:v>42129</c:v>
                </c:pt>
                <c:pt idx="975">
                  <c:v>42130</c:v>
                </c:pt>
                <c:pt idx="976">
                  <c:v>42131</c:v>
                </c:pt>
                <c:pt idx="977">
                  <c:v>42132</c:v>
                </c:pt>
                <c:pt idx="978">
                  <c:v>42135</c:v>
                </c:pt>
                <c:pt idx="979">
                  <c:v>42136</c:v>
                </c:pt>
                <c:pt idx="980">
                  <c:v>42137</c:v>
                </c:pt>
                <c:pt idx="981">
                  <c:v>42138</c:v>
                </c:pt>
                <c:pt idx="982">
                  <c:v>42141</c:v>
                </c:pt>
                <c:pt idx="983">
                  <c:v>42142</c:v>
                </c:pt>
                <c:pt idx="984">
                  <c:v>42143</c:v>
                </c:pt>
                <c:pt idx="985">
                  <c:v>42144</c:v>
                </c:pt>
                <c:pt idx="986">
                  <c:v>42145</c:v>
                </c:pt>
                <c:pt idx="987">
                  <c:v>42146</c:v>
                </c:pt>
                <c:pt idx="988">
                  <c:v>42150</c:v>
                </c:pt>
                <c:pt idx="989">
                  <c:v>42151</c:v>
                </c:pt>
                <c:pt idx="990">
                  <c:v>42152</c:v>
                </c:pt>
                <c:pt idx="991">
                  <c:v>42153</c:v>
                </c:pt>
                <c:pt idx="992">
                  <c:v>42157</c:v>
                </c:pt>
                <c:pt idx="993">
                  <c:v>42158</c:v>
                </c:pt>
                <c:pt idx="994">
                  <c:v>42159</c:v>
                </c:pt>
                <c:pt idx="995">
                  <c:v>42160</c:v>
                </c:pt>
                <c:pt idx="996">
                  <c:v>42163</c:v>
                </c:pt>
                <c:pt idx="997">
                  <c:v>42164</c:v>
                </c:pt>
                <c:pt idx="998">
                  <c:v>42165</c:v>
                </c:pt>
                <c:pt idx="999">
                  <c:v>42166</c:v>
                </c:pt>
                <c:pt idx="1000">
                  <c:v>42167</c:v>
                </c:pt>
                <c:pt idx="1001">
                  <c:v>42170</c:v>
                </c:pt>
                <c:pt idx="1002">
                  <c:v>42171</c:v>
                </c:pt>
                <c:pt idx="1003">
                  <c:v>42172</c:v>
                </c:pt>
                <c:pt idx="1004">
                  <c:v>42173</c:v>
                </c:pt>
                <c:pt idx="1005">
                  <c:v>42174</c:v>
                </c:pt>
                <c:pt idx="1006">
                  <c:v>42177</c:v>
                </c:pt>
                <c:pt idx="1007">
                  <c:v>42178</c:v>
                </c:pt>
                <c:pt idx="1008">
                  <c:v>42179</c:v>
                </c:pt>
                <c:pt idx="1009">
                  <c:v>42180</c:v>
                </c:pt>
                <c:pt idx="1010">
                  <c:v>42181</c:v>
                </c:pt>
                <c:pt idx="1011">
                  <c:v>42184</c:v>
                </c:pt>
                <c:pt idx="1012">
                  <c:v>42185</c:v>
                </c:pt>
                <c:pt idx="1013">
                  <c:v>42186</c:v>
                </c:pt>
                <c:pt idx="1014">
                  <c:v>42187</c:v>
                </c:pt>
                <c:pt idx="1015">
                  <c:v>42188</c:v>
                </c:pt>
                <c:pt idx="1016">
                  <c:v>42191</c:v>
                </c:pt>
                <c:pt idx="1017">
                  <c:v>42192</c:v>
                </c:pt>
                <c:pt idx="1018">
                  <c:v>42193</c:v>
                </c:pt>
                <c:pt idx="1019">
                  <c:v>42194</c:v>
                </c:pt>
                <c:pt idx="1020">
                  <c:v>42195</c:v>
                </c:pt>
                <c:pt idx="1021">
                  <c:v>42198</c:v>
                </c:pt>
                <c:pt idx="1022">
                  <c:v>42199</c:v>
                </c:pt>
                <c:pt idx="1023">
                  <c:v>42200</c:v>
                </c:pt>
                <c:pt idx="1024">
                  <c:v>42201</c:v>
                </c:pt>
                <c:pt idx="1025">
                  <c:v>42205</c:v>
                </c:pt>
                <c:pt idx="1026">
                  <c:v>42206</c:v>
                </c:pt>
                <c:pt idx="1027">
                  <c:v>42207</c:v>
                </c:pt>
                <c:pt idx="1028">
                  <c:v>42208</c:v>
                </c:pt>
                <c:pt idx="1029">
                  <c:v>42209</c:v>
                </c:pt>
                <c:pt idx="1030">
                  <c:v>42212</c:v>
                </c:pt>
                <c:pt idx="1031">
                  <c:v>42213</c:v>
                </c:pt>
                <c:pt idx="1032">
                  <c:v>42214</c:v>
                </c:pt>
                <c:pt idx="1033">
                  <c:v>42215</c:v>
                </c:pt>
                <c:pt idx="1034">
                  <c:v>42216</c:v>
                </c:pt>
                <c:pt idx="1035">
                  <c:v>42219</c:v>
                </c:pt>
                <c:pt idx="1036">
                  <c:v>42220</c:v>
                </c:pt>
                <c:pt idx="1037">
                  <c:v>42221</c:v>
                </c:pt>
                <c:pt idx="1038">
                  <c:v>42222</c:v>
                </c:pt>
                <c:pt idx="1039">
                  <c:v>42227</c:v>
                </c:pt>
                <c:pt idx="1040">
                  <c:v>42228</c:v>
                </c:pt>
                <c:pt idx="1041">
                  <c:v>42229</c:v>
                </c:pt>
                <c:pt idx="1042">
                  <c:v>42230</c:v>
                </c:pt>
                <c:pt idx="1043">
                  <c:v>42233</c:v>
                </c:pt>
                <c:pt idx="1044">
                  <c:v>42234</c:v>
                </c:pt>
                <c:pt idx="1045">
                  <c:v>42235</c:v>
                </c:pt>
                <c:pt idx="1046">
                  <c:v>42236</c:v>
                </c:pt>
                <c:pt idx="1047">
                  <c:v>42237</c:v>
                </c:pt>
                <c:pt idx="1048">
                  <c:v>42240</c:v>
                </c:pt>
                <c:pt idx="1049">
                  <c:v>42241</c:v>
                </c:pt>
                <c:pt idx="1050">
                  <c:v>42242</c:v>
                </c:pt>
                <c:pt idx="1051">
                  <c:v>42243</c:v>
                </c:pt>
                <c:pt idx="1052">
                  <c:v>42244</c:v>
                </c:pt>
                <c:pt idx="1053">
                  <c:v>42247</c:v>
                </c:pt>
                <c:pt idx="1054">
                  <c:v>42248</c:v>
                </c:pt>
                <c:pt idx="1055">
                  <c:v>42249</c:v>
                </c:pt>
                <c:pt idx="1056">
                  <c:v>42250</c:v>
                </c:pt>
                <c:pt idx="1057">
                  <c:v>42251</c:v>
                </c:pt>
                <c:pt idx="1058">
                  <c:v>42254</c:v>
                </c:pt>
                <c:pt idx="1059">
                  <c:v>42255</c:v>
                </c:pt>
                <c:pt idx="1060">
                  <c:v>42256</c:v>
                </c:pt>
                <c:pt idx="1061">
                  <c:v>42257</c:v>
                </c:pt>
                <c:pt idx="1062">
                  <c:v>42261</c:v>
                </c:pt>
                <c:pt idx="1063">
                  <c:v>42262</c:v>
                </c:pt>
                <c:pt idx="1064">
                  <c:v>42263</c:v>
                </c:pt>
                <c:pt idx="1065">
                  <c:v>42264</c:v>
                </c:pt>
                <c:pt idx="1066">
                  <c:v>42265</c:v>
                </c:pt>
                <c:pt idx="1067">
                  <c:v>42268</c:v>
                </c:pt>
                <c:pt idx="1068">
                  <c:v>42269</c:v>
                </c:pt>
                <c:pt idx="1069">
                  <c:v>42270</c:v>
                </c:pt>
                <c:pt idx="1070">
                  <c:v>42272</c:v>
                </c:pt>
                <c:pt idx="1071">
                  <c:v>42275</c:v>
                </c:pt>
                <c:pt idx="1072">
                  <c:v>42276</c:v>
                </c:pt>
                <c:pt idx="1073">
                  <c:v>42277</c:v>
                </c:pt>
                <c:pt idx="1074">
                  <c:v>42278</c:v>
                </c:pt>
                <c:pt idx="1075">
                  <c:v>42279</c:v>
                </c:pt>
                <c:pt idx="1076">
                  <c:v>42282</c:v>
                </c:pt>
                <c:pt idx="1077">
                  <c:v>42283</c:v>
                </c:pt>
                <c:pt idx="1078">
                  <c:v>42284</c:v>
                </c:pt>
                <c:pt idx="1079">
                  <c:v>42285</c:v>
                </c:pt>
                <c:pt idx="1080">
                  <c:v>42286</c:v>
                </c:pt>
                <c:pt idx="1081">
                  <c:v>42289</c:v>
                </c:pt>
                <c:pt idx="1082">
                  <c:v>42290</c:v>
                </c:pt>
                <c:pt idx="1083">
                  <c:v>42291</c:v>
                </c:pt>
                <c:pt idx="1084">
                  <c:v>42292</c:v>
                </c:pt>
                <c:pt idx="1085">
                  <c:v>42293</c:v>
                </c:pt>
                <c:pt idx="1086">
                  <c:v>42296</c:v>
                </c:pt>
                <c:pt idx="1087">
                  <c:v>42297</c:v>
                </c:pt>
                <c:pt idx="1088">
                  <c:v>42298</c:v>
                </c:pt>
                <c:pt idx="1089">
                  <c:v>42299</c:v>
                </c:pt>
                <c:pt idx="1090">
                  <c:v>42300</c:v>
                </c:pt>
                <c:pt idx="1091">
                  <c:v>42303</c:v>
                </c:pt>
                <c:pt idx="1092">
                  <c:v>42304</c:v>
                </c:pt>
                <c:pt idx="1093">
                  <c:v>42305</c:v>
                </c:pt>
                <c:pt idx="1094">
                  <c:v>42306</c:v>
                </c:pt>
                <c:pt idx="1095">
                  <c:v>42307</c:v>
                </c:pt>
                <c:pt idx="1096">
                  <c:v>42310</c:v>
                </c:pt>
                <c:pt idx="1097">
                  <c:v>42311</c:v>
                </c:pt>
                <c:pt idx="1098">
                  <c:v>42312</c:v>
                </c:pt>
                <c:pt idx="1099">
                  <c:v>42313</c:v>
                </c:pt>
                <c:pt idx="1100">
                  <c:v>42314</c:v>
                </c:pt>
                <c:pt idx="1101">
                  <c:v>42317</c:v>
                </c:pt>
                <c:pt idx="1102">
                  <c:v>42319</c:v>
                </c:pt>
                <c:pt idx="1103">
                  <c:v>42320</c:v>
                </c:pt>
                <c:pt idx="1104">
                  <c:v>42321</c:v>
                </c:pt>
                <c:pt idx="1105">
                  <c:v>42324</c:v>
                </c:pt>
                <c:pt idx="1106">
                  <c:v>42325</c:v>
                </c:pt>
                <c:pt idx="1107">
                  <c:v>42326</c:v>
                </c:pt>
                <c:pt idx="1108">
                  <c:v>42327</c:v>
                </c:pt>
                <c:pt idx="1109">
                  <c:v>42328</c:v>
                </c:pt>
                <c:pt idx="1110">
                  <c:v>42331</c:v>
                </c:pt>
                <c:pt idx="1111">
                  <c:v>42332</c:v>
                </c:pt>
                <c:pt idx="1112">
                  <c:v>42333</c:v>
                </c:pt>
                <c:pt idx="1113">
                  <c:v>42334</c:v>
                </c:pt>
                <c:pt idx="1114">
                  <c:v>42335</c:v>
                </c:pt>
                <c:pt idx="1115">
                  <c:v>42338</c:v>
                </c:pt>
                <c:pt idx="1116">
                  <c:v>42339</c:v>
                </c:pt>
                <c:pt idx="1117">
                  <c:v>42340</c:v>
                </c:pt>
                <c:pt idx="1118">
                  <c:v>42341</c:v>
                </c:pt>
                <c:pt idx="1119">
                  <c:v>42342</c:v>
                </c:pt>
                <c:pt idx="1120">
                  <c:v>42345</c:v>
                </c:pt>
                <c:pt idx="1121">
                  <c:v>42346</c:v>
                </c:pt>
                <c:pt idx="1122">
                  <c:v>42347</c:v>
                </c:pt>
                <c:pt idx="1123">
                  <c:v>42348</c:v>
                </c:pt>
                <c:pt idx="1124">
                  <c:v>42349</c:v>
                </c:pt>
                <c:pt idx="1125">
                  <c:v>42352</c:v>
                </c:pt>
                <c:pt idx="1126">
                  <c:v>42353</c:v>
                </c:pt>
                <c:pt idx="1127">
                  <c:v>42354</c:v>
                </c:pt>
                <c:pt idx="1128">
                  <c:v>42355</c:v>
                </c:pt>
                <c:pt idx="1129">
                  <c:v>42356</c:v>
                </c:pt>
                <c:pt idx="1130">
                  <c:v>42359</c:v>
                </c:pt>
                <c:pt idx="1131">
                  <c:v>42360</c:v>
                </c:pt>
                <c:pt idx="1132">
                  <c:v>42361</c:v>
                </c:pt>
                <c:pt idx="1133">
                  <c:v>42362</c:v>
                </c:pt>
                <c:pt idx="1134">
                  <c:v>42366</c:v>
                </c:pt>
                <c:pt idx="1135">
                  <c:v>42367</c:v>
                </c:pt>
                <c:pt idx="1136">
                  <c:v>42368</c:v>
                </c:pt>
                <c:pt idx="1137">
                  <c:v>42369</c:v>
                </c:pt>
                <c:pt idx="1138">
                  <c:v>42373</c:v>
                </c:pt>
                <c:pt idx="1139">
                  <c:v>42374</c:v>
                </c:pt>
                <c:pt idx="1140">
                  <c:v>42375</c:v>
                </c:pt>
                <c:pt idx="1141">
                  <c:v>42376</c:v>
                </c:pt>
                <c:pt idx="1142">
                  <c:v>42377</c:v>
                </c:pt>
                <c:pt idx="1143">
                  <c:v>42380</c:v>
                </c:pt>
                <c:pt idx="1144">
                  <c:v>42381</c:v>
                </c:pt>
                <c:pt idx="1145">
                  <c:v>42382</c:v>
                </c:pt>
                <c:pt idx="1146">
                  <c:v>42383</c:v>
                </c:pt>
                <c:pt idx="1147">
                  <c:v>42384</c:v>
                </c:pt>
                <c:pt idx="1148">
                  <c:v>42387</c:v>
                </c:pt>
                <c:pt idx="1149">
                  <c:v>42388</c:v>
                </c:pt>
                <c:pt idx="1150">
                  <c:v>42389</c:v>
                </c:pt>
                <c:pt idx="1151">
                  <c:v>42390</c:v>
                </c:pt>
                <c:pt idx="1152">
                  <c:v>42391</c:v>
                </c:pt>
                <c:pt idx="1153">
                  <c:v>42394</c:v>
                </c:pt>
                <c:pt idx="1154">
                  <c:v>42395</c:v>
                </c:pt>
                <c:pt idx="1155">
                  <c:v>42396</c:v>
                </c:pt>
                <c:pt idx="1156">
                  <c:v>42397</c:v>
                </c:pt>
                <c:pt idx="1157">
                  <c:v>42398</c:v>
                </c:pt>
                <c:pt idx="1158">
                  <c:v>42401</c:v>
                </c:pt>
                <c:pt idx="1159">
                  <c:v>42402</c:v>
                </c:pt>
                <c:pt idx="1160">
                  <c:v>42403</c:v>
                </c:pt>
                <c:pt idx="1161">
                  <c:v>42404</c:v>
                </c:pt>
                <c:pt idx="1162">
                  <c:v>42405</c:v>
                </c:pt>
                <c:pt idx="1163">
                  <c:v>42410</c:v>
                </c:pt>
                <c:pt idx="1164">
                  <c:v>42411</c:v>
                </c:pt>
                <c:pt idx="1165">
                  <c:v>42412</c:v>
                </c:pt>
                <c:pt idx="1166">
                  <c:v>42415</c:v>
                </c:pt>
                <c:pt idx="1167">
                  <c:v>42416</c:v>
                </c:pt>
                <c:pt idx="1168">
                  <c:v>42417</c:v>
                </c:pt>
                <c:pt idx="1169">
                  <c:v>42418</c:v>
                </c:pt>
                <c:pt idx="1170">
                  <c:v>42419</c:v>
                </c:pt>
                <c:pt idx="1171">
                  <c:v>42422</c:v>
                </c:pt>
                <c:pt idx="1172">
                  <c:v>42423</c:v>
                </c:pt>
                <c:pt idx="1173">
                  <c:v>42424</c:v>
                </c:pt>
                <c:pt idx="1174">
                  <c:v>42425</c:v>
                </c:pt>
                <c:pt idx="1175">
                  <c:v>42426</c:v>
                </c:pt>
                <c:pt idx="1176">
                  <c:v>42429</c:v>
                </c:pt>
                <c:pt idx="1177">
                  <c:v>42430</c:v>
                </c:pt>
                <c:pt idx="1178">
                  <c:v>42431</c:v>
                </c:pt>
                <c:pt idx="1179">
                  <c:v>42432</c:v>
                </c:pt>
                <c:pt idx="1180">
                  <c:v>42433</c:v>
                </c:pt>
                <c:pt idx="1181">
                  <c:v>42436</c:v>
                </c:pt>
                <c:pt idx="1182">
                  <c:v>42437</c:v>
                </c:pt>
                <c:pt idx="1183">
                  <c:v>42438</c:v>
                </c:pt>
                <c:pt idx="1184">
                  <c:v>42439</c:v>
                </c:pt>
                <c:pt idx="1185">
                  <c:v>42440</c:v>
                </c:pt>
                <c:pt idx="1186">
                  <c:v>42443</c:v>
                </c:pt>
                <c:pt idx="1187">
                  <c:v>42444</c:v>
                </c:pt>
                <c:pt idx="1188">
                  <c:v>42445</c:v>
                </c:pt>
                <c:pt idx="1189">
                  <c:v>42446</c:v>
                </c:pt>
                <c:pt idx="1190">
                  <c:v>42447</c:v>
                </c:pt>
                <c:pt idx="1191">
                  <c:v>42450</c:v>
                </c:pt>
                <c:pt idx="1192">
                  <c:v>42451</c:v>
                </c:pt>
                <c:pt idx="1193">
                  <c:v>42452</c:v>
                </c:pt>
                <c:pt idx="1194">
                  <c:v>42453</c:v>
                </c:pt>
                <c:pt idx="1195">
                  <c:v>42457</c:v>
                </c:pt>
                <c:pt idx="1196">
                  <c:v>42458</c:v>
                </c:pt>
                <c:pt idx="1197">
                  <c:v>42459</c:v>
                </c:pt>
                <c:pt idx="1198">
                  <c:v>42460</c:v>
                </c:pt>
                <c:pt idx="1199">
                  <c:v>42461</c:v>
                </c:pt>
                <c:pt idx="1200">
                  <c:v>42464</c:v>
                </c:pt>
                <c:pt idx="1201">
                  <c:v>42465</c:v>
                </c:pt>
                <c:pt idx="1202">
                  <c:v>42466</c:v>
                </c:pt>
                <c:pt idx="1203">
                  <c:v>42467</c:v>
                </c:pt>
                <c:pt idx="1204">
                  <c:v>42468</c:v>
                </c:pt>
                <c:pt idx="1205">
                  <c:v>42471</c:v>
                </c:pt>
                <c:pt idx="1206">
                  <c:v>42472</c:v>
                </c:pt>
                <c:pt idx="1207">
                  <c:v>42473</c:v>
                </c:pt>
                <c:pt idx="1208">
                  <c:v>42474</c:v>
                </c:pt>
                <c:pt idx="1209">
                  <c:v>42475</c:v>
                </c:pt>
                <c:pt idx="1210">
                  <c:v>42478</c:v>
                </c:pt>
                <c:pt idx="1211">
                  <c:v>42479</c:v>
                </c:pt>
                <c:pt idx="1212">
                  <c:v>42480</c:v>
                </c:pt>
                <c:pt idx="1213">
                  <c:v>42481</c:v>
                </c:pt>
                <c:pt idx="1214">
                  <c:v>42482</c:v>
                </c:pt>
                <c:pt idx="1215">
                  <c:v>42485</c:v>
                </c:pt>
                <c:pt idx="1216">
                  <c:v>42486</c:v>
                </c:pt>
                <c:pt idx="1217">
                  <c:v>42487</c:v>
                </c:pt>
                <c:pt idx="1218">
                  <c:v>42488</c:v>
                </c:pt>
                <c:pt idx="1219">
                  <c:v>42489</c:v>
                </c:pt>
                <c:pt idx="1220">
                  <c:v>42492</c:v>
                </c:pt>
                <c:pt idx="1221">
                  <c:v>42493</c:v>
                </c:pt>
                <c:pt idx="1222">
                  <c:v>42494</c:v>
                </c:pt>
                <c:pt idx="1223">
                  <c:v>42495</c:v>
                </c:pt>
                <c:pt idx="1224">
                  <c:v>42496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42506</c:v>
                </c:pt>
                <c:pt idx="1231">
                  <c:v>42507</c:v>
                </c:pt>
                <c:pt idx="1232">
                  <c:v>42508</c:v>
                </c:pt>
                <c:pt idx="1233">
                  <c:v>42509</c:v>
                </c:pt>
                <c:pt idx="1234">
                  <c:v>42510</c:v>
                </c:pt>
                <c:pt idx="1235">
                  <c:v>42513</c:v>
                </c:pt>
                <c:pt idx="1236">
                  <c:v>42514</c:v>
                </c:pt>
                <c:pt idx="1237">
                  <c:v>42515</c:v>
                </c:pt>
                <c:pt idx="1238">
                  <c:v>42516</c:v>
                </c:pt>
                <c:pt idx="1239">
                  <c:v>42517</c:v>
                </c:pt>
                <c:pt idx="1240">
                  <c:v>42521</c:v>
                </c:pt>
                <c:pt idx="1241">
                  <c:v>42522</c:v>
                </c:pt>
                <c:pt idx="1242">
                  <c:v>42523</c:v>
                </c:pt>
                <c:pt idx="1243">
                  <c:v>42524</c:v>
                </c:pt>
                <c:pt idx="1244">
                  <c:v>42527</c:v>
                </c:pt>
                <c:pt idx="1245">
                  <c:v>42528</c:v>
                </c:pt>
                <c:pt idx="1246">
                  <c:v>42529</c:v>
                </c:pt>
                <c:pt idx="1247">
                  <c:v>42530</c:v>
                </c:pt>
                <c:pt idx="1248">
                  <c:v>42531</c:v>
                </c:pt>
                <c:pt idx="1249">
                  <c:v>42534</c:v>
                </c:pt>
                <c:pt idx="1250">
                  <c:v>42535</c:v>
                </c:pt>
                <c:pt idx="1251">
                  <c:v>42536</c:v>
                </c:pt>
                <c:pt idx="1252">
                  <c:v>42537</c:v>
                </c:pt>
                <c:pt idx="1253">
                  <c:v>42538</c:v>
                </c:pt>
                <c:pt idx="1254">
                  <c:v>42541</c:v>
                </c:pt>
                <c:pt idx="1255">
                  <c:v>42542</c:v>
                </c:pt>
                <c:pt idx="1256">
                  <c:v>42543</c:v>
                </c:pt>
                <c:pt idx="1257">
                  <c:v>42544</c:v>
                </c:pt>
                <c:pt idx="1258">
                  <c:v>42545</c:v>
                </c:pt>
                <c:pt idx="1259">
                  <c:v>42548</c:v>
                </c:pt>
                <c:pt idx="1260">
                  <c:v>42549</c:v>
                </c:pt>
                <c:pt idx="1261">
                  <c:v>42550</c:v>
                </c:pt>
                <c:pt idx="1262">
                  <c:v>42551</c:v>
                </c:pt>
                <c:pt idx="1263">
                  <c:v>42552</c:v>
                </c:pt>
                <c:pt idx="1264">
                  <c:v>42555</c:v>
                </c:pt>
                <c:pt idx="1265">
                  <c:v>42556</c:v>
                </c:pt>
                <c:pt idx="1266">
                  <c:v>42557</c:v>
                </c:pt>
                <c:pt idx="1267">
                  <c:v>42558</c:v>
                </c:pt>
                <c:pt idx="1268">
                  <c:v>42559</c:v>
                </c:pt>
                <c:pt idx="1269">
                  <c:v>42562</c:v>
                </c:pt>
                <c:pt idx="1270">
                  <c:v>42563</c:v>
                </c:pt>
                <c:pt idx="1271">
                  <c:v>42564</c:v>
                </c:pt>
                <c:pt idx="1272">
                  <c:v>42565</c:v>
                </c:pt>
                <c:pt idx="1273">
                  <c:v>42566</c:v>
                </c:pt>
                <c:pt idx="1274">
                  <c:v>42569</c:v>
                </c:pt>
                <c:pt idx="1275">
                  <c:v>42570</c:v>
                </c:pt>
                <c:pt idx="1276">
                  <c:v>42571</c:v>
                </c:pt>
                <c:pt idx="1277">
                  <c:v>42572</c:v>
                </c:pt>
                <c:pt idx="1278">
                  <c:v>42573</c:v>
                </c:pt>
                <c:pt idx="1279">
                  <c:v>42576</c:v>
                </c:pt>
                <c:pt idx="1280">
                  <c:v>42577</c:v>
                </c:pt>
                <c:pt idx="1281">
                  <c:v>42578</c:v>
                </c:pt>
                <c:pt idx="1282">
                  <c:v>42579</c:v>
                </c:pt>
                <c:pt idx="1283">
                  <c:v>42580</c:v>
                </c:pt>
                <c:pt idx="1284">
                  <c:v>42583</c:v>
                </c:pt>
                <c:pt idx="1285">
                  <c:v>42584</c:v>
                </c:pt>
                <c:pt idx="1286">
                  <c:v>42585</c:v>
                </c:pt>
                <c:pt idx="1287">
                  <c:v>42586</c:v>
                </c:pt>
                <c:pt idx="1288">
                  <c:v>42587</c:v>
                </c:pt>
                <c:pt idx="1289">
                  <c:v>42590</c:v>
                </c:pt>
                <c:pt idx="1290">
                  <c:v>42591</c:v>
                </c:pt>
                <c:pt idx="1291">
                  <c:v>42592</c:v>
                </c:pt>
                <c:pt idx="1292">
                  <c:v>42593</c:v>
                </c:pt>
                <c:pt idx="1293">
                  <c:v>42594</c:v>
                </c:pt>
                <c:pt idx="1294">
                  <c:v>42597</c:v>
                </c:pt>
                <c:pt idx="1295">
                  <c:v>42598</c:v>
                </c:pt>
                <c:pt idx="1296">
                  <c:v>42599</c:v>
                </c:pt>
                <c:pt idx="1297">
                  <c:v>42600</c:v>
                </c:pt>
                <c:pt idx="1298">
                  <c:v>42601</c:v>
                </c:pt>
                <c:pt idx="1299">
                  <c:v>42604</c:v>
                </c:pt>
                <c:pt idx="1300">
                  <c:v>42605</c:v>
                </c:pt>
                <c:pt idx="1301">
                  <c:v>42606</c:v>
                </c:pt>
                <c:pt idx="1302">
                  <c:v>42607</c:v>
                </c:pt>
                <c:pt idx="1303">
                  <c:v>42608</c:v>
                </c:pt>
                <c:pt idx="1304">
                  <c:v>42611</c:v>
                </c:pt>
                <c:pt idx="1305">
                  <c:v>42612</c:v>
                </c:pt>
                <c:pt idx="1306">
                  <c:v>42613</c:v>
                </c:pt>
                <c:pt idx="1307">
                  <c:v>42614</c:v>
                </c:pt>
                <c:pt idx="1308">
                  <c:v>42615</c:v>
                </c:pt>
                <c:pt idx="1309">
                  <c:v>42618</c:v>
                </c:pt>
                <c:pt idx="1310">
                  <c:v>42619</c:v>
                </c:pt>
                <c:pt idx="1311">
                  <c:v>42620</c:v>
                </c:pt>
                <c:pt idx="1312">
                  <c:v>42621</c:v>
                </c:pt>
                <c:pt idx="1313">
                  <c:v>42622</c:v>
                </c:pt>
                <c:pt idx="1314">
                  <c:v>42625</c:v>
                </c:pt>
                <c:pt idx="1315">
                  <c:v>42626</c:v>
                </c:pt>
                <c:pt idx="1316">
                  <c:v>42627</c:v>
                </c:pt>
                <c:pt idx="1317">
                  <c:v>42628</c:v>
                </c:pt>
                <c:pt idx="1318">
                  <c:v>42629</c:v>
                </c:pt>
                <c:pt idx="1319">
                  <c:v>42632</c:v>
                </c:pt>
                <c:pt idx="1320">
                  <c:v>42633</c:v>
                </c:pt>
                <c:pt idx="1321">
                  <c:v>42634</c:v>
                </c:pt>
                <c:pt idx="1322">
                  <c:v>42635</c:v>
                </c:pt>
                <c:pt idx="1323">
                  <c:v>42636</c:v>
                </c:pt>
                <c:pt idx="1324">
                  <c:v>42639</c:v>
                </c:pt>
                <c:pt idx="1325">
                  <c:v>42640</c:v>
                </c:pt>
                <c:pt idx="1326">
                  <c:v>42641</c:v>
                </c:pt>
                <c:pt idx="1327">
                  <c:v>42642</c:v>
                </c:pt>
                <c:pt idx="1328">
                  <c:v>42643</c:v>
                </c:pt>
                <c:pt idx="1329">
                  <c:v>42646</c:v>
                </c:pt>
                <c:pt idx="1330">
                  <c:v>42647</c:v>
                </c:pt>
                <c:pt idx="1331">
                  <c:v>42648</c:v>
                </c:pt>
                <c:pt idx="1332">
                  <c:v>42649</c:v>
                </c:pt>
                <c:pt idx="1333">
                  <c:v>42650</c:v>
                </c:pt>
                <c:pt idx="1334">
                  <c:v>42653</c:v>
                </c:pt>
                <c:pt idx="1335">
                  <c:v>42654</c:v>
                </c:pt>
                <c:pt idx="1336">
                  <c:v>42655</c:v>
                </c:pt>
                <c:pt idx="1337">
                  <c:v>42656</c:v>
                </c:pt>
                <c:pt idx="1338">
                  <c:v>42657</c:v>
                </c:pt>
                <c:pt idx="1339">
                  <c:v>42660</c:v>
                </c:pt>
                <c:pt idx="1340">
                  <c:v>42661</c:v>
                </c:pt>
                <c:pt idx="1341">
                  <c:v>42662</c:v>
                </c:pt>
                <c:pt idx="1342">
                  <c:v>42663</c:v>
                </c:pt>
                <c:pt idx="1343">
                  <c:v>42664</c:v>
                </c:pt>
                <c:pt idx="1344">
                  <c:v>42667</c:v>
                </c:pt>
                <c:pt idx="1345">
                  <c:v>42668</c:v>
                </c:pt>
                <c:pt idx="1346">
                  <c:v>42669</c:v>
                </c:pt>
                <c:pt idx="1347">
                  <c:v>42670</c:v>
                </c:pt>
                <c:pt idx="1348">
                  <c:v>42671</c:v>
                </c:pt>
                <c:pt idx="1349">
                  <c:v>42674</c:v>
                </c:pt>
                <c:pt idx="1350">
                  <c:v>42675</c:v>
                </c:pt>
                <c:pt idx="1351">
                  <c:v>42676</c:v>
                </c:pt>
                <c:pt idx="1352">
                  <c:v>42677</c:v>
                </c:pt>
                <c:pt idx="1353">
                  <c:v>42678</c:v>
                </c:pt>
                <c:pt idx="1354">
                  <c:v>42681</c:v>
                </c:pt>
                <c:pt idx="1355">
                  <c:v>42682</c:v>
                </c:pt>
                <c:pt idx="1356">
                  <c:v>42683</c:v>
                </c:pt>
                <c:pt idx="1357">
                  <c:v>42684</c:v>
                </c:pt>
                <c:pt idx="1358">
                  <c:v>42685</c:v>
                </c:pt>
                <c:pt idx="1359">
                  <c:v>42688</c:v>
                </c:pt>
                <c:pt idx="1360">
                  <c:v>42689</c:v>
                </c:pt>
                <c:pt idx="1361">
                  <c:v>42690</c:v>
                </c:pt>
                <c:pt idx="1362">
                  <c:v>42691</c:v>
                </c:pt>
                <c:pt idx="1363">
                  <c:v>42692</c:v>
                </c:pt>
                <c:pt idx="1364">
                  <c:v>42695</c:v>
                </c:pt>
                <c:pt idx="1365">
                  <c:v>42696</c:v>
                </c:pt>
                <c:pt idx="1366">
                  <c:v>42697</c:v>
                </c:pt>
                <c:pt idx="1367">
                  <c:v>42698</c:v>
                </c:pt>
                <c:pt idx="1368">
                  <c:v>42699</c:v>
                </c:pt>
                <c:pt idx="1369">
                  <c:v>42702</c:v>
                </c:pt>
                <c:pt idx="1370">
                  <c:v>42703</c:v>
                </c:pt>
                <c:pt idx="1371">
                  <c:v>42704</c:v>
                </c:pt>
                <c:pt idx="1372">
                  <c:v>42705</c:v>
                </c:pt>
                <c:pt idx="1373">
                  <c:v>42706</c:v>
                </c:pt>
                <c:pt idx="1374">
                  <c:v>42709</c:v>
                </c:pt>
                <c:pt idx="1375">
                  <c:v>42710</c:v>
                </c:pt>
                <c:pt idx="1376">
                  <c:v>42711</c:v>
                </c:pt>
                <c:pt idx="1377">
                  <c:v>42712</c:v>
                </c:pt>
                <c:pt idx="1378">
                  <c:v>42713</c:v>
                </c:pt>
                <c:pt idx="1379">
                  <c:v>42716</c:v>
                </c:pt>
                <c:pt idx="1380">
                  <c:v>42717</c:v>
                </c:pt>
                <c:pt idx="1381">
                  <c:v>42718</c:v>
                </c:pt>
                <c:pt idx="1382">
                  <c:v>42719</c:v>
                </c:pt>
                <c:pt idx="1383">
                  <c:v>42720</c:v>
                </c:pt>
                <c:pt idx="1384">
                  <c:v>42723</c:v>
                </c:pt>
                <c:pt idx="1385">
                  <c:v>42724</c:v>
                </c:pt>
                <c:pt idx="1386">
                  <c:v>42725</c:v>
                </c:pt>
                <c:pt idx="1387">
                  <c:v>42726</c:v>
                </c:pt>
                <c:pt idx="1388">
                  <c:v>42727</c:v>
                </c:pt>
                <c:pt idx="1389">
                  <c:v>42730</c:v>
                </c:pt>
                <c:pt idx="1390">
                  <c:v>42731</c:v>
                </c:pt>
                <c:pt idx="1391">
                  <c:v>42732</c:v>
                </c:pt>
                <c:pt idx="1392">
                  <c:v>42733</c:v>
                </c:pt>
                <c:pt idx="1393">
                  <c:v>42734</c:v>
                </c:pt>
                <c:pt idx="1394">
                  <c:v>42737</c:v>
                </c:pt>
                <c:pt idx="1395">
                  <c:v>42738</c:v>
                </c:pt>
                <c:pt idx="1396">
                  <c:v>42739</c:v>
                </c:pt>
                <c:pt idx="1397">
                  <c:v>42740</c:v>
                </c:pt>
                <c:pt idx="1398">
                  <c:v>42741</c:v>
                </c:pt>
                <c:pt idx="1399">
                  <c:v>42744</c:v>
                </c:pt>
                <c:pt idx="1400">
                  <c:v>42745</c:v>
                </c:pt>
                <c:pt idx="1401">
                  <c:v>42746</c:v>
                </c:pt>
                <c:pt idx="1402">
                  <c:v>42747</c:v>
                </c:pt>
                <c:pt idx="1403">
                  <c:v>42748</c:v>
                </c:pt>
                <c:pt idx="1404">
                  <c:v>42751</c:v>
                </c:pt>
                <c:pt idx="1405">
                  <c:v>42752</c:v>
                </c:pt>
                <c:pt idx="1406">
                  <c:v>42753</c:v>
                </c:pt>
                <c:pt idx="1407">
                  <c:v>42754</c:v>
                </c:pt>
                <c:pt idx="1408">
                  <c:v>42755</c:v>
                </c:pt>
                <c:pt idx="1409">
                  <c:v>42758</c:v>
                </c:pt>
                <c:pt idx="1410">
                  <c:v>42759</c:v>
                </c:pt>
                <c:pt idx="1411">
                  <c:v>42760</c:v>
                </c:pt>
                <c:pt idx="1412">
                  <c:v>42761</c:v>
                </c:pt>
                <c:pt idx="1413">
                  <c:v>42762</c:v>
                </c:pt>
                <c:pt idx="1414">
                  <c:v>42765</c:v>
                </c:pt>
                <c:pt idx="1415">
                  <c:v>42766</c:v>
                </c:pt>
                <c:pt idx="1416">
                  <c:v>42767</c:v>
                </c:pt>
                <c:pt idx="1417">
                  <c:v>42768</c:v>
                </c:pt>
                <c:pt idx="1418">
                  <c:v>42769</c:v>
                </c:pt>
                <c:pt idx="1419">
                  <c:v>42772</c:v>
                </c:pt>
                <c:pt idx="1420">
                  <c:v>42773</c:v>
                </c:pt>
                <c:pt idx="1421">
                  <c:v>42774</c:v>
                </c:pt>
                <c:pt idx="1422">
                  <c:v>42775</c:v>
                </c:pt>
                <c:pt idx="1423">
                  <c:v>42776</c:v>
                </c:pt>
                <c:pt idx="1424">
                  <c:v>42779</c:v>
                </c:pt>
                <c:pt idx="1425">
                  <c:v>42780</c:v>
                </c:pt>
                <c:pt idx="1426">
                  <c:v>42781</c:v>
                </c:pt>
                <c:pt idx="1427">
                  <c:v>42782</c:v>
                </c:pt>
                <c:pt idx="1428">
                  <c:v>42783</c:v>
                </c:pt>
                <c:pt idx="1429">
                  <c:v>42786</c:v>
                </c:pt>
                <c:pt idx="1430">
                  <c:v>42787</c:v>
                </c:pt>
                <c:pt idx="1431">
                  <c:v>42788</c:v>
                </c:pt>
                <c:pt idx="1432">
                  <c:v>42789</c:v>
                </c:pt>
                <c:pt idx="1433">
                  <c:v>42790</c:v>
                </c:pt>
                <c:pt idx="1434">
                  <c:v>42793</c:v>
                </c:pt>
                <c:pt idx="1435">
                  <c:v>42794</c:v>
                </c:pt>
                <c:pt idx="1436">
                  <c:v>42795</c:v>
                </c:pt>
                <c:pt idx="1437">
                  <c:v>42796</c:v>
                </c:pt>
                <c:pt idx="1438">
                  <c:v>42797</c:v>
                </c:pt>
                <c:pt idx="1439">
                  <c:v>42800</c:v>
                </c:pt>
                <c:pt idx="1440">
                  <c:v>42801</c:v>
                </c:pt>
                <c:pt idx="1441">
                  <c:v>42802</c:v>
                </c:pt>
                <c:pt idx="1442">
                  <c:v>42803</c:v>
                </c:pt>
                <c:pt idx="1443">
                  <c:v>42804</c:v>
                </c:pt>
                <c:pt idx="1444">
                  <c:v>42807</c:v>
                </c:pt>
                <c:pt idx="1445">
                  <c:v>42808</c:v>
                </c:pt>
                <c:pt idx="1446">
                  <c:v>42809</c:v>
                </c:pt>
                <c:pt idx="1447">
                  <c:v>42810</c:v>
                </c:pt>
                <c:pt idx="1448">
                  <c:v>42811</c:v>
                </c:pt>
                <c:pt idx="1449">
                  <c:v>42814</c:v>
                </c:pt>
                <c:pt idx="1450">
                  <c:v>42815</c:v>
                </c:pt>
                <c:pt idx="1451">
                  <c:v>42816</c:v>
                </c:pt>
                <c:pt idx="1452">
                  <c:v>42817</c:v>
                </c:pt>
                <c:pt idx="1453">
                  <c:v>42818</c:v>
                </c:pt>
                <c:pt idx="1454">
                  <c:v>42821</c:v>
                </c:pt>
                <c:pt idx="1455">
                  <c:v>42822</c:v>
                </c:pt>
                <c:pt idx="1456">
                  <c:v>42823</c:v>
                </c:pt>
                <c:pt idx="1457">
                  <c:v>42824</c:v>
                </c:pt>
                <c:pt idx="1458">
                  <c:v>42825</c:v>
                </c:pt>
                <c:pt idx="1459">
                  <c:v>42828</c:v>
                </c:pt>
                <c:pt idx="1460">
                  <c:v>42829</c:v>
                </c:pt>
                <c:pt idx="1461">
                  <c:v>42830</c:v>
                </c:pt>
                <c:pt idx="1462">
                  <c:v>42831</c:v>
                </c:pt>
                <c:pt idx="1463">
                  <c:v>42832</c:v>
                </c:pt>
                <c:pt idx="1464">
                  <c:v>42835</c:v>
                </c:pt>
                <c:pt idx="1465">
                  <c:v>42836</c:v>
                </c:pt>
                <c:pt idx="1466">
                  <c:v>42837</c:v>
                </c:pt>
                <c:pt idx="1467">
                  <c:v>42838</c:v>
                </c:pt>
                <c:pt idx="1468">
                  <c:v>42842</c:v>
                </c:pt>
                <c:pt idx="1469">
                  <c:v>42843</c:v>
                </c:pt>
                <c:pt idx="1470">
                  <c:v>42844</c:v>
                </c:pt>
                <c:pt idx="1471">
                  <c:v>42845</c:v>
                </c:pt>
                <c:pt idx="1472">
                  <c:v>42846</c:v>
                </c:pt>
                <c:pt idx="1473">
                  <c:v>42849</c:v>
                </c:pt>
                <c:pt idx="1474">
                  <c:v>42850</c:v>
                </c:pt>
                <c:pt idx="1475">
                  <c:v>42851</c:v>
                </c:pt>
                <c:pt idx="1476">
                  <c:v>42852</c:v>
                </c:pt>
                <c:pt idx="1477">
                  <c:v>42853</c:v>
                </c:pt>
                <c:pt idx="1478">
                  <c:v>42856</c:v>
                </c:pt>
                <c:pt idx="1479">
                  <c:v>42857</c:v>
                </c:pt>
                <c:pt idx="1480">
                  <c:v>42858</c:v>
                </c:pt>
                <c:pt idx="1481">
                  <c:v>42859</c:v>
                </c:pt>
                <c:pt idx="1482">
                  <c:v>42860</c:v>
                </c:pt>
                <c:pt idx="1483">
                  <c:v>42863</c:v>
                </c:pt>
                <c:pt idx="1484">
                  <c:v>42864</c:v>
                </c:pt>
                <c:pt idx="1485">
                  <c:v>42865</c:v>
                </c:pt>
                <c:pt idx="1486">
                  <c:v>42866</c:v>
                </c:pt>
                <c:pt idx="1487">
                  <c:v>42867</c:v>
                </c:pt>
                <c:pt idx="1488">
                  <c:v>42870</c:v>
                </c:pt>
                <c:pt idx="1489">
                  <c:v>42871</c:v>
                </c:pt>
                <c:pt idx="1490">
                  <c:v>42872</c:v>
                </c:pt>
                <c:pt idx="1491">
                  <c:v>42873</c:v>
                </c:pt>
                <c:pt idx="1492">
                  <c:v>42874</c:v>
                </c:pt>
                <c:pt idx="1493">
                  <c:v>42877</c:v>
                </c:pt>
                <c:pt idx="1494">
                  <c:v>42878</c:v>
                </c:pt>
                <c:pt idx="1495">
                  <c:v>42879</c:v>
                </c:pt>
                <c:pt idx="1496">
                  <c:v>42880</c:v>
                </c:pt>
                <c:pt idx="1497">
                  <c:v>42881</c:v>
                </c:pt>
                <c:pt idx="1498">
                  <c:v>42884</c:v>
                </c:pt>
                <c:pt idx="1499">
                  <c:v>42885</c:v>
                </c:pt>
                <c:pt idx="1500">
                  <c:v>42886</c:v>
                </c:pt>
                <c:pt idx="1501">
                  <c:v>42887</c:v>
                </c:pt>
                <c:pt idx="1502">
                  <c:v>42888</c:v>
                </c:pt>
                <c:pt idx="1503">
                  <c:v>42891</c:v>
                </c:pt>
                <c:pt idx="1504">
                  <c:v>42892</c:v>
                </c:pt>
                <c:pt idx="1505">
                  <c:v>42893</c:v>
                </c:pt>
                <c:pt idx="1506">
                  <c:v>42894</c:v>
                </c:pt>
                <c:pt idx="1507">
                  <c:v>42895</c:v>
                </c:pt>
                <c:pt idx="1508">
                  <c:v>42898</c:v>
                </c:pt>
                <c:pt idx="1509">
                  <c:v>42899</c:v>
                </c:pt>
                <c:pt idx="1510">
                  <c:v>42900</c:v>
                </c:pt>
                <c:pt idx="1511">
                  <c:v>42901</c:v>
                </c:pt>
                <c:pt idx="1512">
                  <c:v>42902</c:v>
                </c:pt>
                <c:pt idx="1513">
                  <c:v>42905</c:v>
                </c:pt>
                <c:pt idx="1514">
                  <c:v>42906</c:v>
                </c:pt>
                <c:pt idx="1515">
                  <c:v>42907</c:v>
                </c:pt>
                <c:pt idx="1516">
                  <c:v>42908</c:v>
                </c:pt>
                <c:pt idx="1517">
                  <c:v>42909</c:v>
                </c:pt>
                <c:pt idx="1518">
                  <c:v>42912</c:v>
                </c:pt>
                <c:pt idx="1519">
                  <c:v>42913</c:v>
                </c:pt>
                <c:pt idx="1520">
                  <c:v>42914</c:v>
                </c:pt>
                <c:pt idx="1521">
                  <c:v>42915</c:v>
                </c:pt>
                <c:pt idx="1522">
                  <c:v>42916</c:v>
                </c:pt>
                <c:pt idx="1523">
                  <c:v>42919</c:v>
                </c:pt>
                <c:pt idx="1524">
                  <c:v>42920</c:v>
                </c:pt>
                <c:pt idx="1525">
                  <c:v>42921</c:v>
                </c:pt>
                <c:pt idx="1526">
                  <c:v>42922</c:v>
                </c:pt>
                <c:pt idx="1527">
                  <c:v>42923</c:v>
                </c:pt>
                <c:pt idx="1528">
                  <c:v>42926</c:v>
                </c:pt>
                <c:pt idx="1529">
                  <c:v>42927</c:v>
                </c:pt>
                <c:pt idx="1530">
                  <c:v>42928</c:v>
                </c:pt>
                <c:pt idx="1531">
                  <c:v>42929</c:v>
                </c:pt>
                <c:pt idx="1532">
                  <c:v>42930</c:v>
                </c:pt>
                <c:pt idx="1533">
                  <c:v>42933</c:v>
                </c:pt>
                <c:pt idx="1534">
                  <c:v>42934</c:v>
                </c:pt>
                <c:pt idx="1535">
                  <c:v>42935</c:v>
                </c:pt>
                <c:pt idx="1536">
                  <c:v>42936</c:v>
                </c:pt>
                <c:pt idx="1537">
                  <c:v>42937</c:v>
                </c:pt>
                <c:pt idx="1538">
                  <c:v>42940</c:v>
                </c:pt>
                <c:pt idx="1539">
                  <c:v>42941</c:v>
                </c:pt>
                <c:pt idx="1540">
                  <c:v>42942</c:v>
                </c:pt>
                <c:pt idx="1541">
                  <c:v>42943</c:v>
                </c:pt>
                <c:pt idx="1542">
                  <c:v>42944</c:v>
                </c:pt>
                <c:pt idx="1543">
                  <c:v>42947</c:v>
                </c:pt>
                <c:pt idx="1544">
                  <c:v>42948</c:v>
                </c:pt>
                <c:pt idx="1545">
                  <c:v>42949</c:v>
                </c:pt>
                <c:pt idx="1546">
                  <c:v>42950</c:v>
                </c:pt>
                <c:pt idx="1547">
                  <c:v>42951</c:v>
                </c:pt>
                <c:pt idx="1548">
                  <c:v>42954</c:v>
                </c:pt>
                <c:pt idx="1549">
                  <c:v>42955</c:v>
                </c:pt>
                <c:pt idx="1550">
                  <c:v>42956</c:v>
                </c:pt>
                <c:pt idx="1551">
                  <c:v>42957</c:v>
                </c:pt>
                <c:pt idx="1552">
                  <c:v>42958</c:v>
                </c:pt>
                <c:pt idx="1553">
                  <c:v>42961</c:v>
                </c:pt>
                <c:pt idx="1554">
                  <c:v>42962</c:v>
                </c:pt>
                <c:pt idx="1555">
                  <c:v>42963</c:v>
                </c:pt>
                <c:pt idx="1556">
                  <c:v>42964</c:v>
                </c:pt>
                <c:pt idx="1557">
                  <c:v>42965</c:v>
                </c:pt>
                <c:pt idx="1558">
                  <c:v>42968</c:v>
                </c:pt>
                <c:pt idx="1559">
                  <c:v>42969</c:v>
                </c:pt>
                <c:pt idx="1560">
                  <c:v>42970</c:v>
                </c:pt>
                <c:pt idx="1561">
                  <c:v>42971</c:v>
                </c:pt>
                <c:pt idx="1562">
                  <c:v>42972</c:v>
                </c:pt>
                <c:pt idx="1563">
                  <c:v>42975</c:v>
                </c:pt>
                <c:pt idx="1564">
                  <c:v>42976</c:v>
                </c:pt>
                <c:pt idx="1565">
                  <c:v>42977</c:v>
                </c:pt>
                <c:pt idx="1566">
                  <c:v>42978</c:v>
                </c:pt>
                <c:pt idx="1567">
                  <c:v>42979</c:v>
                </c:pt>
                <c:pt idx="1568">
                  <c:v>42982</c:v>
                </c:pt>
                <c:pt idx="1569">
                  <c:v>42983</c:v>
                </c:pt>
                <c:pt idx="1570">
                  <c:v>42984</c:v>
                </c:pt>
                <c:pt idx="1571">
                  <c:v>42985</c:v>
                </c:pt>
                <c:pt idx="1572">
                  <c:v>42986</c:v>
                </c:pt>
                <c:pt idx="1573">
                  <c:v>42989</c:v>
                </c:pt>
                <c:pt idx="1574">
                  <c:v>42990</c:v>
                </c:pt>
                <c:pt idx="1575">
                  <c:v>42991</c:v>
                </c:pt>
                <c:pt idx="1576">
                  <c:v>42992</c:v>
                </c:pt>
                <c:pt idx="1577">
                  <c:v>42993</c:v>
                </c:pt>
                <c:pt idx="1578">
                  <c:v>42996</c:v>
                </c:pt>
                <c:pt idx="1579">
                  <c:v>42997</c:v>
                </c:pt>
                <c:pt idx="1580">
                  <c:v>42998</c:v>
                </c:pt>
                <c:pt idx="1581">
                  <c:v>42999</c:v>
                </c:pt>
                <c:pt idx="1582">
                  <c:v>43000</c:v>
                </c:pt>
                <c:pt idx="1583">
                  <c:v>43003</c:v>
                </c:pt>
                <c:pt idx="1584">
                  <c:v>43004</c:v>
                </c:pt>
                <c:pt idx="1585">
                  <c:v>43005</c:v>
                </c:pt>
                <c:pt idx="1586">
                  <c:v>43006</c:v>
                </c:pt>
                <c:pt idx="1587">
                  <c:v>43007</c:v>
                </c:pt>
                <c:pt idx="1588">
                  <c:v>43010</c:v>
                </c:pt>
                <c:pt idx="1589">
                  <c:v>43011</c:v>
                </c:pt>
                <c:pt idx="1590">
                  <c:v>43012</c:v>
                </c:pt>
                <c:pt idx="1591">
                  <c:v>43013</c:v>
                </c:pt>
                <c:pt idx="1592">
                  <c:v>43014</c:v>
                </c:pt>
                <c:pt idx="1593">
                  <c:v>43017</c:v>
                </c:pt>
                <c:pt idx="1594">
                  <c:v>43018</c:v>
                </c:pt>
                <c:pt idx="1595">
                  <c:v>43019</c:v>
                </c:pt>
                <c:pt idx="1596">
                  <c:v>43020</c:v>
                </c:pt>
                <c:pt idx="1597">
                  <c:v>43021</c:v>
                </c:pt>
                <c:pt idx="1598">
                  <c:v>43024</c:v>
                </c:pt>
                <c:pt idx="1599">
                  <c:v>43025</c:v>
                </c:pt>
                <c:pt idx="1600">
                  <c:v>43026</c:v>
                </c:pt>
                <c:pt idx="1601">
                  <c:v>43027</c:v>
                </c:pt>
                <c:pt idx="1602">
                  <c:v>43028</c:v>
                </c:pt>
                <c:pt idx="1603">
                  <c:v>43031</c:v>
                </c:pt>
                <c:pt idx="1604">
                  <c:v>43032</c:v>
                </c:pt>
                <c:pt idx="1605">
                  <c:v>43033</c:v>
                </c:pt>
                <c:pt idx="1606">
                  <c:v>43034</c:v>
                </c:pt>
                <c:pt idx="1607">
                  <c:v>43035</c:v>
                </c:pt>
                <c:pt idx="1608">
                  <c:v>43038</c:v>
                </c:pt>
                <c:pt idx="1609">
                  <c:v>43039</c:v>
                </c:pt>
                <c:pt idx="1610">
                  <c:v>43040</c:v>
                </c:pt>
                <c:pt idx="1611">
                  <c:v>43041</c:v>
                </c:pt>
                <c:pt idx="1612">
                  <c:v>43042</c:v>
                </c:pt>
                <c:pt idx="1613">
                  <c:v>43045</c:v>
                </c:pt>
                <c:pt idx="1614">
                  <c:v>43046</c:v>
                </c:pt>
                <c:pt idx="1615">
                  <c:v>43047</c:v>
                </c:pt>
                <c:pt idx="1616">
                  <c:v>43048</c:v>
                </c:pt>
                <c:pt idx="1617">
                  <c:v>43049</c:v>
                </c:pt>
                <c:pt idx="1618">
                  <c:v>43052</c:v>
                </c:pt>
                <c:pt idx="1619">
                  <c:v>43053</c:v>
                </c:pt>
                <c:pt idx="1620">
                  <c:v>43054</c:v>
                </c:pt>
                <c:pt idx="1621">
                  <c:v>43055</c:v>
                </c:pt>
                <c:pt idx="1622">
                  <c:v>43056</c:v>
                </c:pt>
                <c:pt idx="1623">
                  <c:v>43059</c:v>
                </c:pt>
                <c:pt idx="1624">
                  <c:v>43060</c:v>
                </c:pt>
                <c:pt idx="1625">
                  <c:v>43061</c:v>
                </c:pt>
                <c:pt idx="1626">
                  <c:v>43062</c:v>
                </c:pt>
                <c:pt idx="1627">
                  <c:v>43063</c:v>
                </c:pt>
                <c:pt idx="1628">
                  <c:v>43066</c:v>
                </c:pt>
                <c:pt idx="1629">
                  <c:v>43067</c:v>
                </c:pt>
                <c:pt idx="1630">
                  <c:v>43068</c:v>
                </c:pt>
                <c:pt idx="1631">
                  <c:v>43069</c:v>
                </c:pt>
                <c:pt idx="1632">
                  <c:v>43070</c:v>
                </c:pt>
                <c:pt idx="1633">
                  <c:v>43073</c:v>
                </c:pt>
                <c:pt idx="1634">
                  <c:v>43074</c:v>
                </c:pt>
                <c:pt idx="1635">
                  <c:v>43075</c:v>
                </c:pt>
                <c:pt idx="1636">
                  <c:v>43076</c:v>
                </c:pt>
                <c:pt idx="1637">
                  <c:v>43077</c:v>
                </c:pt>
                <c:pt idx="1638">
                  <c:v>43080</c:v>
                </c:pt>
                <c:pt idx="1639">
                  <c:v>43081</c:v>
                </c:pt>
                <c:pt idx="1640">
                  <c:v>43082</c:v>
                </c:pt>
                <c:pt idx="1641">
                  <c:v>43083</c:v>
                </c:pt>
                <c:pt idx="1642">
                  <c:v>43084</c:v>
                </c:pt>
                <c:pt idx="1643">
                  <c:v>43087</c:v>
                </c:pt>
                <c:pt idx="1644">
                  <c:v>43088</c:v>
                </c:pt>
                <c:pt idx="1645">
                  <c:v>43089</c:v>
                </c:pt>
                <c:pt idx="1646">
                  <c:v>43090</c:v>
                </c:pt>
                <c:pt idx="1647">
                  <c:v>43091</c:v>
                </c:pt>
                <c:pt idx="1648">
                  <c:v>43095</c:v>
                </c:pt>
                <c:pt idx="1649">
                  <c:v>43096</c:v>
                </c:pt>
                <c:pt idx="1650">
                  <c:v>43097</c:v>
                </c:pt>
                <c:pt idx="1651">
                  <c:v>43098</c:v>
                </c:pt>
                <c:pt idx="1652">
                  <c:v>43102</c:v>
                </c:pt>
                <c:pt idx="1653">
                  <c:v>43103</c:v>
                </c:pt>
                <c:pt idx="1654">
                  <c:v>43104</c:v>
                </c:pt>
                <c:pt idx="1655">
                  <c:v>43105</c:v>
                </c:pt>
                <c:pt idx="1656">
                  <c:v>43108</c:v>
                </c:pt>
                <c:pt idx="1657">
                  <c:v>43109</c:v>
                </c:pt>
                <c:pt idx="1658">
                  <c:v>43110</c:v>
                </c:pt>
                <c:pt idx="1659">
                  <c:v>43111</c:v>
                </c:pt>
                <c:pt idx="1660">
                  <c:v>43112</c:v>
                </c:pt>
                <c:pt idx="1661">
                  <c:v>43115</c:v>
                </c:pt>
                <c:pt idx="1662">
                  <c:v>43116</c:v>
                </c:pt>
                <c:pt idx="1663">
                  <c:v>43117</c:v>
                </c:pt>
                <c:pt idx="1664">
                  <c:v>43118</c:v>
                </c:pt>
                <c:pt idx="1665">
                  <c:v>43119</c:v>
                </c:pt>
                <c:pt idx="1666">
                  <c:v>43122</c:v>
                </c:pt>
                <c:pt idx="1667">
                  <c:v>43123</c:v>
                </c:pt>
                <c:pt idx="1668">
                  <c:v>43124</c:v>
                </c:pt>
                <c:pt idx="1669">
                  <c:v>43125</c:v>
                </c:pt>
                <c:pt idx="1670">
                  <c:v>43126</c:v>
                </c:pt>
                <c:pt idx="1671">
                  <c:v>43129</c:v>
                </c:pt>
                <c:pt idx="1672">
                  <c:v>43130</c:v>
                </c:pt>
                <c:pt idx="1673">
                  <c:v>43131</c:v>
                </c:pt>
                <c:pt idx="1674">
                  <c:v>43132</c:v>
                </c:pt>
                <c:pt idx="1675">
                  <c:v>43133</c:v>
                </c:pt>
                <c:pt idx="1676">
                  <c:v>43136</c:v>
                </c:pt>
                <c:pt idx="1677">
                  <c:v>43137</c:v>
                </c:pt>
                <c:pt idx="1678">
                  <c:v>43138</c:v>
                </c:pt>
                <c:pt idx="1679">
                  <c:v>43139</c:v>
                </c:pt>
                <c:pt idx="1680">
                  <c:v>43140</c:v>
                </c:pt>
                <c:pt idx="1681">
                  <c:v>43143</c:v>
                </c:pt>
                <c:pt idx="1682">
                  <c:v>43144</c:v>
                </c:pt>
                <c:pt idx="1683">
                  <c:v>43145</c:v>
                </c:pt>
                <c:pt idx="1684">
                  <c:v>43146</c:v>
                </c:pt>
                <c:pt idx="1685">
                  <c:v>43147</c:v>
                </c:pt>
                <c:pt idx="1686">
                  <c:v>43150</c:v>
                </c:pt>
                <c:pt idx="1687">
                  <c:v>43151</c:v>
                </c:pt>
                <c:pt idx="1688">
                  <c:v>43152</c:v>
                </c:pt>
                <c:pt idx="1689">
                  <c:v>43153</c:v>
                </c:pt>
                <c:pt idx="1690">
                  <c:v>43154</c:v>
                </c:pt>
                <c:pt idx="1691">
                  <c:v>43157</c:v>
                </c:pt>
                <c:pt idx="1692">
                  <c:v>43158</c:v>
                </c:pt>
                <c:pt idx="1693">
                  <c:v>43159</c:v>
                </c:pt>
                <c:pt idx="1694">
                  <c:v>43160</c:v>
                </c:pt>
                <c:pt idx="1695">
                  <c:v>43161</c:v>
                </c:pt>
                <c:pt idx="1696">
                  <c:v>43164</c:v>
                </c:pt>
                <c:pt idx="1697">
                  <c:v>43165</c:v>
                </c:pt>
                <c:pt idx="1698">
                  <c:v>43166</c:v>
                </c:pt>
                <c:pt idx="1699">
                  <c:v>43167</c:v>
                </c:pt>
                <c:pt idx="1700">
                  <c:v>43168</c:v>
                </c:pt>
                <c:pt idx="1701">
                  <c:v>43171</c:v>
                </c:pt>
                <c:pt idx="1702">
                  <c:v>43172</c:v>
                </c:pt>
                <c:pt idx="1703">
                  <c:v>43173</c:v>
                </c:pt>
                <c:pt idx="1704">
                  <c:v>43174</c:v>
                </c:pt>
                <c:pt idx="1705">
                  <c:v>43175</c:v>
                </c:pt>
                <c:pt idx="1706">
                  <c:v>43178</c:v>
                </c:pt>
                <c:pt idx="1707">
                  <c:v>43179</c:v>
                </c:pt>
                <c:pt idx="1708">
                  <c:v>43180</c:v>
                </c:pt>
                <c:pt idx="1709">
                  <c:v>43181</c:v>
                </c:pt>
                <c:pt idx="1710">
                  <c:v>43182</c:v>
                </c:pt>
                <c:pt idx="1711">
                  <c:v>43185</c:v>
                </c:pt>
                <c:pt idx="1712">
                  <c:v>43186</c:v>
                </c:pt>
                <c:pt idx="1713">
                  <c:v>43187</c:v>
                </c:pt>
                <c:pt idx="1714">
                  <c:v>43188</c:v>
                </c:pt>
                <c:pt idx="1715">
                  <c:v>43192</c:v>
                </c:pt>
                <c:pt idx="1716">
                  <c:v>43193</c:v>
                </c:pt>
                <c:pt idx="1717">
                  <c:v>43194</c:v>
                </c:pt>
                <c:pt idx="1718">
                  <c:v>43195</c:v>
                </c:pt>
                <c:pt idx="1719">
                  <c:v>43196</c:v>
                </c:pt>
                <c:pt idx="1720">
                  <c:v>43199</c:v>
                </c:pt>
                <c:pt idx="1721">
                  <c:v>43200</c:v>
                </c:pt>
                <c:pt idx="1722">
                  <c:v>43201</c:v>
                </c:pt>
                <c:pt idx="1723">
                  <c:v>43202</c:v>
                </c:pt>
                <c:pt idx="1724">
                  <c:v>43203</c:v>
                </c:pt>
                <c:pt idx="1725">
                  <c:v>43206</c:v>
                </c:pt>
                <c:pt idx="1726">
                  <c:v>43207</c:v>
                </c:pt>
                <c:pt idx="1727">
                  <c:v>43208</c:v>
                </c:pt>
                <c:pt idx="1728">
                  <c:v>43209</c:v>
                </c:pt>
                <c:pt idx="1729">
                  <c:v>43210</c:v>
                </c:pt>
                <c:pt idx="1730">
                  <c:v>43213</c:v>
                </c:pt>
                <c:pt idx="1731">
                  <c:v>43214</c:v>
                </c:pt>
                <c:pt idx="1732">
                  <c:v>43215</c:v>
                </c:pt>
                <c:pt idx="1733">
                  <c:v>43216</c:v>
                </c:pt>
                <c:pt idx="1734">
                  <c:v>43217</c:v>
                </c:pt>
                <c:pt idx="1735">
                  <c:v>43220</c:v>
                </c:pt>
                <c:pt idx="1736">
                  <c:v>43221</c:v>
                </c:pt>
                <c:pt idx="1737">
                  <c:v>43222</c:v>
                </c:pt>
                <c:pt idx="1738">
                  <c:v>43223</c:v>
                </c:pt>
                <c:pt idx="1739">
                  <c:v>43224</c:v>
                </c:pt>
                <c:pt idx="1740">
                  <c:v>43227</c:v>
                </c:pt>
                <c:pt idx="1741">
                  <c:v>43228</c:v>
                </c:pt>
                <c:pt idx="1742">
                  <c:v>43229</c:v>
                </c:pt>
                <c:pt idx="1743">
                  <c:v>43230</c:v>
                </c:pt>
                <c:pt idx="1744">
                  <c:v>43231</c:v>
                </c:pt>
                <c:pt idx="1745">
                  <c:v>43234</c:v>
                </c:pt>
                <c:pt idx="1746">
                  <c:v>43235</c:v>
                </c:pt>
                <c:pt idx="1747">
                  <c:v>43236</c:v>
                </c:pt>
                <c:pt idx="1748">
                  <c:v>43237</c:v>
                </c:pt>
                <c:pt idx="1749">
                  <c:v>43238</c:v>
                </c:pt>
                <c:pt idx="1750">
                  <c:v>43241</c:v>
                </c:pt>
                <c:pt idx="1751">
                  <c:v>43242</c:v>
                </c:pt>
                <c:pt idx="1752">
                  <c:v>43243</c:v>
                </c:pt>
                <c:pt idx="1753">
                  <c:v>43244</c:v>
                </c:pt>
                <c:pt idx="1754">
                  <c:v>43245</c:v>
                </c:pt>
                <c:pt idx="1755">
                  <c:v>43249</c:v>
                </c:pt>
                <c:pt idx="1756">
                  <c:v>43250</c:v>
                </c:pt>
                <c:pt idx="1757">
                  <c:v>43251</c:v>
                </c:pt>
                <c:pt idx="1758">
                  <c:v>43252</c:v>
                </c:pt>
                <c:pt idx="1759">
                  <c:v>43255</c:v>
                </c:pt>
                <c:pt idx="1760">
                  <c:v>43256</c:v>
                </c:pt>
                <c:pt idx="1761">
                  <c:v>43257</c:v>
                </c:pt>
                <c:pt idx="1762">
                  <c:v>43258</c:v>
                </c:pt>
                <c:pt idx="1763">
                  <c:v>43259</c:v>
                </c:pt>
                <c:pt idx="1764">
                  <c:v>43262</c:v>
                </c:pt>
                <c:pt idx="1765">
                  <c:v>43263</c:v>
                </c:pt>
                <c:pt idx="1766">
                  <c:v>43264</c:v>
                </c:pt>
                <c:pt idx="1767">
                  <c:v>43265</c:v>
                </c:pt>
                <c:pt idx="1768">
                  <c:v>43266</c:v>
                </c:pt>
                <c:pt idx="1769">
                  <c:v>43269</c:v>
                </c:pt>
                <c:pt idx="1770">
                  <c:v>43270</c:v>
                </c:pt>
                <c:pt idx="1771">
                  <c:v>43271</c:v>
                </c:pt>
                <c:pt idx="1772">
                  <c:v>43272</c:v>
                </c:pt>
                <c:pt idx="1773">
                  <c:v>43273</c:v>
                </c:pt>
                <c:pt idx="1774">
                  <c:v>43276</c:v>
                </c:pt>
                <c:pt idx="1775">
                  <c:v>43277</c:v>
                </c:pt>
                <c:pt idx="1776">
                  <c:v>43278</c:v>
                </c:pt>
                <c:pt idx="1777">
                  <c:v>43279</c:v>
                </c:pt>
                <c:pt idx="1778">
                  <c:v>43280</c:v>
                </c:pt>
                <c:pt idx="1779">
                  <c:v>43283</c:v>
                </c:pt>
                <c:pt idx="1780">
                  <c:v>43284</c:v>
                </c:pt>
                <c:pt idx="1781">
                  <c:v>43285</c:v>
                </c:pt>
                <c:pt idx="1782">
                  <c:v>43286</c:v>
                </c:pt>
                <c:pt idx="1783">
                  <c:v>43287</c:v>
                </c:pt>
                <c:pt idx="1784">
                  <c:v>43290</c:v>
                </c:pt>
                <c:pt idx="1785">
                  <c:v>43291</c:v>
                </c:pt>
                <c:pt idx="1786">
                  <c:v>43292</c:v>
                </c:pt>
                <c:pt idx="1787">
                  <c:v>43293</c:v>
                </c:pt>
                <c:pt idx="1788">
                  <c:v>43294</c:v>
                </c:pt>
                <c:pt idx="1789">
                  <c:v>43297</c:v>
                </c:pt>
                <c:pt idx="1790">
                  <c:v>43298</c:v>
                </c:pt>
                <c:pt idx="1791">
                  <c:v>43299</c:v>
                </c:pt>
                <c:pt idx="1792">
                  <c:v>43300</c:v>
                </c:pt>
                <c:pt idx="1793">
                  <c:v>43301</c:v>
                </c:pt>
                <c:pt idx="1794">
                  <c:v>43304</c:v>
                </c:pt>
                <c:pt idx="1795">
                  <c:v>43305</c:v>
                </c:pt>
                <c:pt idx="1796">
                  <c:v>43306</c:v>
                </c:pt>
                <c:pt idx="1797">
                  <c:v>43307</c:v>
                </c:pt>
                <c:pt idx="1798">
                  <c:v>43308</c:v>
                </c:pt>
                <c:pt idx="1799">
                  <c:v>43311</c:v>
                </c:pt>
                <c:pt idx="1800">
                  <c:v>43312</c:v>
                </c:pt>
                <c:pt idx="1801">
                  <c:v>43313</c:v>
                </c:pt>
                <c:pt idx="1802">
                  <c:v>43314</c:v>
                </c:pt>
                <c:pt idx="1803">
                  <c:v>43315</c:v>
                </c:pt>
                <c:pt idx="1804">
                  <c:v>43318</c:v>
                </c:pt>
                <c:pt idx="1805">
                  <c:v>43319</c:v>
                </c:pt>
                <c:pt idx="1806">
                  <c:v>43320</c:v>
                </c:pt>
                <c:pt idx="1807">
                  <c:v>43321</c:v>
                </c:pt>
                <c:pt idx="1808">
                  <c:v>43322</c:v>
                </c:pt>
                <c:pt idx="1809">
                  <c:v>43325</c:v>
                </c:pt>
                <c:pt idx="1810">
                  <c:v>43326</c:v>
                </c:pt>
                <c:pt idx="1811">
                  <c:v>43327</c:v>
                </c:pt>
                <c:pt idx="1812">
                  <c:v>43328</c:v>
                </c:pt>
                <c:pt idx="1813">
                  <c:v>43329</c:v>
                </c:pt>
                <c:pt idx="1814">
                  <c:v>43332</c:v>
                </c:pt>
                <c:pt idx="1815">
                  <c:v>43333</c:v>
                </c:pt>
                <c:pt idx="1816">
                  <c:v>43334</c:v>
                </c:pt>
                <c:pt idx="1817">
                  <c:v>43335</c:v>
                </c:pt>
                <c:pt idx="1818">
                  <c:v>43336</c:v>
                </c:pt>
                <c:pt idx="1819">
                  <c:v>43339</c:v>
                </c:pt>
                <c:pt idx="1820">
                  <c:v>43340</c:v>
                </c:pt>
                <c:pt idx="1821">
                  <c:v>43341</c:v>
                </c:pt>
                <c:pt idx="1822">
                  <c:v>43342</c:v>
                </c:pt>
                <c:pt idx="1823">
                  <c:v>43343</c:v>
                </c:pt>
                <c:pt idx="1824">
                  <c:v>43346</c:v>
                </c:pt>
                <c:pt idx="1825">
                  <c:v>43347</c:v>
                </c:pt>
                <c:pt idx="1826">
                  <c:v>43348</c:v>
                </c:pt>
                <c:pt idx="1827">
                  <c:v>43349</c:v>
                </c:pt>
                <c:pt idx="1828">
                  <c:v>43350</c:v>
                </c:pt>
                <c:pt idx="1829">
                  <c:v>43353</c:v>
                </c:pt>
                <c:pt idx="1830">
                  <c:v>43354</c:v>
                </c:pt>
                <c:pt idx="1831">
                  <c:v>43355</c:v>
                </c:pt>
                <c:pt idx="1832">
                  <c:v>43356</c:v>
                </c:pt>
                <c:pt idx="1833">
                  <c:v>43357</c:v>
                </c:pt>
                <c:pt idx="1834">
                  <c:v>43360</c:v>
                </c:pt>
                <c:pt idx="1835">
                  <c:v>43361</c:v>
                </c:pt>
                <c:pt idx="1836">
                  <c:v>43362</c:v>
                </c:pt>
                <c:pt idx="1837">
                  <c:v>43363</c:v>
                </c:pt>
                <c:pt idx="1838">
                  <c:v>43364</c:v>
                </c:pt>
                <c:pt idx="1839">
                  <c:v>43367</c:v>
                </c:pt>
                <c:pt idx="1840">
                  <c:v>43368</c:v>
                </c:pt>
                <c:pt idx="1841">
                  <c:v>43369</c:v>
                </c:pt>
                <c:pt idx="1842">
                  <c:v>43370</c:v>
                </c:pt>
                <c:pt idx="1843">
                  <c:v>43371</c:v>
                </c:pt>
                <c:pt idx="1844">
                  <c:v>43374</c:v>
                </c:pt>
                <c:pt idx="1845">
                  <c:v>43375</c:v>
                </c:pt>
                <c:pt idx="1846">
                  <c:v>43376</c:v>
                </c:pt>
                <c:pt idx="1847">
                  <c:v>43377</c:v>
                </c:pt>
                <c:pt idx="1848">
                  <c:v>43378</c:v>
                </c:pt>
                <c:pt idx="1849">
                  <c:v>43381</c:v>
                </c:pt>
                <c:pt idx="1850">
                  <c:v>43382</c:v>
                </c:pt>
                <c:pt idx="1851">
                  <c:v>43383</c:v>
                </c:pt>
                <c:pt idx="1852">
                  <c:v>43384</c:v>
                </c:pt>
                <c:pt idx="1853">
                  <c:v>43385</c:v>
                </c:pt>
                <c:pt idx="1854">
                  <c:v>43388</c:v>
                </c:pt>
                <c:pt idx="1855">
                  <c:v>43389</c:v>
                </c:pt>
                <c:pt idx="1856">
                  <c:v>43390</c:v>
                </c:pt>
                <c:pt idx="1857">
                  <c:v>43391</c:v>
                </c:pt>
                <c:pt idx="1858">
                  <c:v>43392</c:v>
                </c:pt>
                <c:pt idx="1859">
                  <c:v>43395</c:v>
                </c:pt>
                <c:pt idx="1860">
                  <c:v>43396</c:v>
                </c:pt>
                <c:pt idx="1861">
                  <c:v>43397</c:v>
                </c:pt>
                <c:pt idx="1862">
                  <c:v>43398</c:v>
                </c:pt>
                <c:pt idx="1863">
                  <c:v>43399</c:v>
                </c:pt>
                <c:pt idx="1864">
                  <c:v>43402</c:v>
                </c:pt>
                <c:pt idx="1865">
                  <c:v>43403</c:v>
                </c:pt>
                <c:pt idx="1866">
                  <c:v>43404</c:v>
                </c:pt>
                <c:pt idx="1867">
                  <c:v>43405</c:v>
                </c:pt>
                <c:pt idx="1868">
                  <c:v>43406</c:v>
                </c:pt>
                <c:pt idx="1869">
                  <c:v>43409</c:v>
                </c:pt>
                <c:pt idx="1870">
                  <c:v>43410</c:v>
                </c:pt>
                <c:pt idx="1871">
                  <c:v>43411</c:v>
                </c:pt>
                <c:pt idx="1872">
                  <c:v>43412</c:v>
                </c:pt>
                <c:pt idx="1873">
                  <c:v>43413</c:v>
                </c:pt>
                <c:pt idx="1874">
                  <c:v>43416</c:v>
                </c:pt>
                <c:pt idx="1875">
                  <c:v>43417</c:v>
                </c:pt>
                <c:pt idx="1876">
                  <c:v>43418</c:v>
                </c:pt>
                <c:pt idx="1877">
                  <c:v>43419</c:v>
                </c:pt>
                <c:pt idx="1878">
                  <c:v>43420</c:v>
                </c:pt>
                <c:pt idx="1879">
                  <c:v>43423</c:v>
                </c:pt>
                <c:pt idx="1880">
                  <c:v>43424</c:v>
                </c:pt>
                <c:pt idx="1881">
                  <c:v>43425</c:v>
                </c:pt>
                <c:pt idx="1882">
                  <c:v>43426</c:v>
                </c:pt>
                <c:pt idx="1883">
                  <c:v>43427</c:v>
                </c:pt>
                <c:pt idx="1884">
                  <c:v>43430</c:v>
                </c:pt>
                <c:pt idx="1885">
                  <c:v>43431</c:v>
                </c:pt>
                <c:pt idx="1886">
                  <c:v>43432</c:v>
                </c:pt>
                <c:pt idx="1887">
                  <c:v>43433</c:v>
                </c:pt>
                <c:pt idx="1888">
                  <c:v>43434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43444</c:v>
                </c:pt>
                <c:pt idx="1895">
                  <c:v>43445</c:v>
                </c:pt>
                <c:pt idx="1896">
                  <c:v>43446</c:v>
                </c:pt>
                <c:pt idx="1897">
                  <c:v>43447</c:v>
                </c:pt>
                <c:pt idx="1898">
                  <c:v>43448</c:v>
                </c:pt>
                <c:pt idx="1899">
                  <c:v>43451</c:v>
                </c:pt>
                <c:pt idx="1900">
                  <c:v>43452</c:v>
                </c:pt>
                <c:pt idx="1901">
                  <c:v>43453</c:v>
                </c:pt>
                <c:pt idx="1902">
                  <c:v>43454</c:v>
                </c:pt>
                <c:pt idx="1903">
                  <c:v>43455</c:v>
                </c:pt>
                <c:pt idx="1904">
                  <c:v>43460</c:v>
                </c:pt>
                <c:pt idx="1905">
                  <c:v>43461</c:v>
                </c:pt>
                <c:pt idx="1906">
                  <c:v>43462</c:v>
                </c:pt>
                <c:pt idx="1907">
                  <c:v>43467</c:v>
                </c:pt>
                <c:pt idx="1908">
                  <c:v>43468</c:v>
                </c:pt>
                <c:pt idx="1909">
                  <c:v>43469</c:v>
                </c:pt>
                <c:pt idx="1910">
                  <c:v>43472</c:v>
                </c:pt>
                <c:pt idx="1911">
                  <c:v>43473</c:v>
                </c:pt>
                <c:pt idx="1912">
                  <c:v>43474</c:v>
                </c:pt>
                <c:pt idx="1913">
                  <c:v>43475</c:v>
                </c:pt>
                <c:pt idx="1914">
                  <c:v>43476</c:v>
                </c:pt>
                <c:pt idx="1915">
                  <c:v>43479</c:v>
                </c:pt>
                <c:pt idx="1916">
                  <c:v>43480</c:v>
                </c:pt>
                <c:pt idx="1917">
                  <c:v>43481</c:v>
                </c:pt>
                <c:pt idx="1918">
                  <c:v>43482</c:v>
                </c:pt>
                <c:pt idx="1919">
                  <c:v>43483</c:v>
                </c:pt>
                <c:pt idx="1920">
                  <c:v>43486</c:v>
                </c:pt>
                <c:pt idx="1921">
                  <c:v>43487</c:v>
                </c:pt>
                <c:pt idx="1922">
                  <c:v>43488</c:v>
                </c:pt>
                <c:pt idx="1923">
                  <c:v>43489</c:v>
                </c:pt>
                <c:pt idx="1924">
                  <c:v>43490</c:v>
                </c:pt>
                <c:pt idx="1925">
                  <c:v>43493</c:v>
                </c:pt>
                <c:pt idx="1926">
                  <c:v>43494</c:v>
                </c:pt>
                <c:pt idx="1927">
                  <c:v>43495</c:v>
                </c:pt>
                <c:pt idx="1928">
                  <c:v>43496</c:v>
                </c:pt>
                <c:pt idx="1929">
                  <c:v>43497</c:v>
                </c:pt>
                <c:pt idx="1930">
                  <c:v>43500</c:v>
                </c:pt>
                <c:pt idx="1931">
                  <c:v>43501</c:v>
                </c:pt>
                <c:pt idx="1932">
                  <c:v>43502</c:v>
                </c:pt>
                <c:pt idx="1933">
                  <c:v>43503</c:v>
                </c:pt>
                <c:pt idx="1934">
                  <c:v>43504</c:v>
                </c:pt>
                <c:pt idx="1935">
                  <c:v>43507</c:v>
                </c:pt>
                <c:pt idx="1936">
                  <c:v>43508</c:v>
                </c:pt>
                <c:pt idx="1937">
                  <c:v>43509</c:v>
                </c:pt>
                <c:pt idx="1938">
                  <c:v>43510</c:v>
                </c:pt>
                <c:pt idx="1939">
                  <c:v>43511</c:v>
                </c:pt>
                <c:pt idx="1940">
                  <c:v>43514</c:v>
                </c:pt>
                <c:pt idx="1941">
                  <c:v>43515</c:v>
                </c:pt>
                <c:pt idx="1942">
                  <c:v>43516</c:v>
                </c:pt>
                <c:pt idx="1943">
                  <c:v>43517</c:v>
                </c:pt>
                <c:pt idx="1944">
                  <c:v>43518</c:v>
                </c:pt>
                <c:pt idx="1945">
                  <c:v>43521</c:v>
                </c:pt>
                <c:pt idx="1946">
                  <c:v>43522</c:v>
                </c:pt>
                <c:pt idx="1947">
                  <c:v>43523</c:v>
                </c:pt>
                <c:pt idx="1948">
                  <c:v>43524</c:v>
                </c:pt>
                <c:pt idx="1949">
                  <c:v>43525</c:v>
                </c:pt>
                <c:pt idx="1950">
                  <c:v>43528</c:v>
                </c:pt>
                <c:pt idx="1951">
                  <c:v>43529</c:v>
                </c:pt>
                <c:pt idx="1952">
                  <c:v>43530</c:v>
                </c:pt>
                <c:pt idx="1953">
                  <c:v>43531</c:v>
                </c:pt>
                <c:pt idx="1954">
                  <c:v>43532</c:v>
                </c:pt>
                <c:pt idx="1955">
                  <c:v>43535</c:v>
                </c:pt>
                <c:pt idx="1956">
                  <c:v>43536</c:v>
                </c:pt>
                <c:pt idx="1957">
                  <c:v>43537</c:v>
                </c:pt>
                <c:pt idx="1958">
                  <c:v>43538</c:v>
                </c:pt>
                <c:pt idx="1959">
                  <c:v>43539</c:v>
                </c:pt>
                <c:pt idx="1960">
                  <c:v>43542</c:v>
                </c:pt>
                <c:pt idx="1961">
                  <c:v>43543</c:v>
                </c:pt>
                <c:pt idx="1962">
                  <c:v>43544</c:v>
                </c:pt>
                <c:pt idx="1963">
                  <c:v>43545</c:v>
                </c:pt>
                <c:pt idx="1964">
                  <c:v>43546</c:v>
                </c:pt>
                <c:pt idx="1965">
                  <c:v>43549</c:v>
                </c:pt>
                <c:pt idx="1966">
                  <c:v>43550</c:v>
                </c:pt>
                <c:pt idx="1967">
                  <c:v>43551</c:v>
                </c:pt>
                <c:pt idx="1968">
                  <c:v>43552</c:v>
                </c:pt>
                <c:pt idx="1969">
                  <c:v>43553</c:v>
                </c:pt>
                <c:pt idx="1970">
                  <c:v>43556</c:v>
                </c:pt>
                <c:pt idx="1971">
                  <c:v>43557</c:v>
                </c:pt>
                <c:pt idx="1972">
                  <c:v>43558</c:v>
                </c:pt>
                <c:pt idx="1973">
                  <c:v>43559</c:v>
                </c:pt>
                <c:pt idx="1974">
                  <c:v>43560</c:v>
                </c:pt>
                <c:pt idx="1975">
                  <c:v>43563</c:v>
                </c:pt>
                <c:pt idx="1976">
                  <c:v>43564</c:v>
                </c:pt>
                <c:pt idx="1977">
                  <c:v>43565</c:v>
                </c:pt>
                <c:pt idx="1978">
                  <c:v>43566</c:v>
                </c:pt>
                <c:pt idx="1979">
                  <c:v>43567</c:v>
                </c:pt>
                <c:pt idx="1980">
                  <c:v>43570</c:v>
                </c:pt>
                <c:pt idx="1981">
                  <c:v>43571</c:v>
                </c:pt>
                <c:pt idx="1982">
                  <c:v>43572</c:v>
                </c:pt>
                <c:pt idx="1983">
                  <c:v>43573</c:v>
                </c:pt>
                <c:pt idx="1984">
                  <c:v>43574</c:v>
                </c:pt>
                <c:pt idx="1985">
                  <c:v>43577</c:v>
                </c:pt>
                <c:pt idx="1986">
                  <c:v>43578</c:v>
                </c:pt>
                <c:pt idx="1987">
                  <c:v>43579</c:v>
                </c:pt>
                <c:pt idx="1988">
                  <c:v>43580</c:v>
                </c:pt>
                <c:pt idx="1989">
                  <c:v>43581</c:v>
                </c:pt>
                <c:pt idx="1990">
                  <c:v>43584</c:v>
                </c:pt>
                <c:pt idx="1991">
                  <c:v>43585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43591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43598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43605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43612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43619</c:v>
                </c:pt>
                <c:pt idx="2016">
                  <c:v>43620</c:v>
                </c:pt>
                <c:pt idx="2017">
                  <c:v>43621</c:v>
                </c:pt>
                <c:pt idx="2018">
                  <c:v>43622</c:v>
                </c:pt>
                <c:pt idx="2019">
                  <c:v>43623</c:v>
                </c:pt>
                <c:pt idx="2020">
                  <c:v>43626</c:v>
                </c:pt>
                <c:pt idx="2021">
                  <c:v>43627</c:v>
                </c:pt>
                <c:pt idx="2022">
                  <c:v>43628</c:v>
                </c:pt>
                <c:pt idx="2023">
                  <c:v>43629</c:v>
                </c:pt>
                <c:pt idx="2024">
                  <c:v>43630</c:v>
                </c:pt>
                <c:pt idx="2025">
                  <c:v>43633</c:v>
                </c:pt>
                <c:pt idx="2026">
                  <c:v>43634</c:v>
                </c:pt>
                <c:pt idx="2027">
                  <c:v>43635</c:v>
                </c:pt>
                <c:pt idx="2028">
                  <c:v>43636</c:v>
                </c:pt>
                <c:pt idx="2029">
                  <c:v>43637</c:v>
                </c:pt>
                <c:pt idx="2030">
                  <c:v>43640</c:v>
                </c:pt>
                <c:pt idx="2031">
                  <c:v>43641</c:v>
                </c:pt>
                <c:pt idx="2032">
                  <c:v>43642</c:v>
                </c:pt>
                <c:pt idx="2033">
                  <c:v>43643</c:v>
                </c:pt>
                <c:pt idx="2034">
                  <c:v>43644</c:v>
                </c:pt>
                <c:pt idx="2035">
                  <c:v>43647</c:v>
                </c:pt>
                <c:pt idx="2036">
                  <c:v>43648</c:v>
                </c:pt>
                <c:pt idx="2037">
                  <c:v>43649</c:v>
                </c:pt>
                <c:pt idx="2038">
                  <c:v>43650</c:v>
                </c:pt>
                <c:pt idx="2039">
                  <c:v>43651</c:v>
                </c:pt>
                <c:pt idx="2040">
                  <c:v>43654</c:v>
                </c:pt>
                <c:pt idx="2041">
                  <c:v>43655</c:v>
                </c:pt>
                <c:pt idx="2042">
                  <c:v>43656</c:v>
                </c:pt>
                <c:pt idx="2043">
                  <c:v>43657</c:v>
                </c:pt>
                <c:pt idx="2044">
                  <c:v>43658</c:v>
                </c:pt>
                <c:pt idx="2045">
                  <c:v>43661</c:v>
                </c:pt>
                <c:pt idx="2046">
                  <c:v>43662</c:v>
                </c:pt>
                <c:pt idx="2047">
                  <c:v>43663</c:v>
                </c:pt>
                <c:pt idx="2048">
                  <c:v>43664</c:v>
                </c:pt>
                <c:pt idx="2049">
                  <c:v>43665</c:v>
                </c:pt>
                <c:pt idx="2050">
                  <c:v>43668</c:v>
                </c:pt>
                <c:pt idx="2051">
                  <c:v>43669</c:v>
                </c:pt>
                <c:pt idx="2052">
                  <c:v>43670</c:v>
                </c:pt>
                <c:pt idx="2053">
                  <c:v>43671</c:v>
                </c:pt>
                <c:pt idx="2054">
                  <c:v>43672</c:v>
                </c:pt>
                <c:pt idx="2055">
                  <c:v>43675</c:v>
                </c:pt>
                <c:pt idx="2056">
                  <c:v>43676</c:v>
                </c:pt>
                <c:pt idx="2057">
                  <c:v>43677</c:v>
                </c:pt>
                <c:pt idx="2058">
                  <c:v>43678</c:v>
                </c:pt>
                <c:pt idx="2059">
                  <c:v>43679</c:v>
                </c:pt>
                <c:pt idx="2060">
                  <c:v>43682</c:v>
                </c:pt>
                <c:pt idx="2061">
                  <c:v>43683</c:v>
                </c:pt>
                <c:pt idx="2062">
                  <c:v>43684</c:v>
                </c:pt>
                <c:pt idx="2063">
                  <c:v>43685</c:v>
                </c:pt>
                <c:pt idx="2064">
                  <c:v>43686</c:v>
                </c:pt>
                <c:pt idx="2065">
                  <c:v>43689</c:v>
                </c:pt>
                <c:pt idx="2066">
                  <c:v>43690</c:v>
                </c:pt>
                <c:pt idx="2067">
                  <c:v>43691</c:v>
                </c:pt>
                <c:pt idx="2068">
                  <c:v>43692</c:v>
                </c:pt>
                <c:pt idx="2069">
                  <c:v>43693</c:v>
                </c:pt>
                <c:pt idx="2070">
                  <c:v>43696</c:v>
                </c:pt>
                <c:pt idx="2071">
                  <c:v>43697</c:v>
                </c:pt>
                <c:pt idx="2072">
                  <c:v>43698</c:v>
                </c:pt>
                <c:pt idx="2073">
                  <c:v>43699</c:v>
                </c:pt>
                <c:pt idx="2074">
                  <c:v>43700</c:v>
                </c:pt>
                <c:pt idx="2075">
                  <c:v>43703</c:v>
                </c:pt>
                <c:pt idx="2076">
                  <c:v>43704</c:v>
                </c:pt>
                <c:pt idx="2077">
                  <c:v>43705</c:v>
                </c:pt>
                <c:pt idx="2078">
                  <c:v>43706</c:v>
                </c:pt>
                <c:pt idx="2079">
                  <c:v>43707</c:v>
                </c:pt>
                <c:pt idx="2080">
                  <c:v>43710</c:v>
                </c:pt>
                <c:pt idx="2081">
                  <c:v>43711</c:v>
                </c:pt>
                <c:pt idx="2082">
                  <c:v>43712</c:v>
                </c:pt>
                <c:pt idx="2083">
                  <c:v>43713</c:v>
                </c:pt>
                <c:pt idx="2084">
                  <c:v>43714</c:v>
                </c:pt>
                <c:pt idx="2085">
                  <c:v>43717</c:v>
                </c:pt>
                <c:pt idx="2086">
                  <c:v>43718</c:v>
                </c:pt>
                <c:pt idx="2087">
                  <c:v>43719</c:v>
                </c:pt>
                <c:pt idx="2088">
                  <c:v>43720</c:v>
                </c:pt>
                <c:pt idx="2089">
                  <c:v>43721</c:v>
                </c:pt>
                <c:pt idx="2090">
                  <c:v>43724</c:v>
                </c:pt>
                <c:pt idx="2091">
                  <c:v>43725</c:v>
                </c:pt>
                <c:pt idx="2092">
                  <c:v>43726</c:v>
                </c:pt>
                <c:pt idx="2093">
                  <c:v>43727</c:v>
                </c:pt>
                <c:pt idx="2094">
                  <c:v>43728</c:v>
                </c:pt>
                <c:pt idx="2095">
                  <c:v>43731</c:v>
                </c:pt>
                <c:pt idx="2096">
                  <c:v>43732</c:v>
                </c:pt>
                <c:pt idx="2097">
                  <c:v>43733</c:v>
                </c:pt>
                <c:pt idx="2098">
                  <c:v>43734</c:v>
                </c:pt>
                <c:pt idx="2099">
                  <c:v>43735</c:v>
                </c:pt>
                <c:pt idx="2100">
                  <c:v>43738</c:v>
                </c:pt>
                <c:pt idx="2101">
                  <c:v>43739</c:v>
                </c:pt>
                <c:pt idx="2102">
                  <c:v>43740</c:v>
                </c:pt>
                <c:pt idx="2103">
                  <c:v>43741</c:v>
                </c:pt>
                <c:pt idx="2104">
                  <c:v>43742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43752</c:v>
                </c:pt>
                <c:pt idx="2111">
                  <c:v>43753</c:v>
                </c:pt>
                <c:pt idx="2112">
                  <c:v>43754</c:v>
                </c:pt>
                <c:pt idx="2113">
                  <c:v>43755</c:v>
                </c:pt>
                <c:pt idx="2114">
                  <c:v>43756</c:v>
                </c:pt>
                <c:pt idx="2115">
                  <c:v>43759</c:v>
                </c:pt>
                <c:pt idx="2116">
                  <c:v>43760</c:v>
                </c:pt>
                <c:pt idx="2117">
                  <c:v>43761</c:v>
                </c:pt>
                <c:pt idx="2118">
                  <c:v>43762</c:v>
                </c:pt>
                <c:pt idx="2119">
                  <c:v>43763</c:v>
                </c:pt>
                <c:pt idx="2120">
                  <c:v>43766</c:v>
                </c:pt>
                <c:pt idx="2121">
                  <c:v>43767</c:v>
                </c:pt>
                <c:pt idx="2122">
                  <c:v>43768</c:v>
                </c:pt>
                <c:pt idx="2123">
                  <c:v>43769</c:v>
                </c:pt>
                <c:pt idx="2124">
                  <c:v>43770</c:v>
                </c:pt>
                <c:pt idx="2125">
                  <c:v>43773</c:v>
                </c:pt>
                <c:pt idx="2126">
                  <c:v>43774</c:v>
                </c:pt>
                <c:pt idx="2127">
                  <c:v>43775</c:v>
                </c:pt>
                <c:pt idx="2128">
                  <c:v>43776</c:v>
                </c:pt>
                <c:pt idx="2129">
                  <c:v>43777</c:v>
                </c:pt>
                <c:pt idx="2130">
                  <c:v>43780</c:v>
                </c:pt>
                <c:pt idx="2131">
                  <c:v>43781</c:v>
                </c:pt>
                <c:pt idx="2132">
                  <c:v>43782</c:v>
                </c:pt>
                <c:pt idx="2133">
                  <c:v>43783</c:v>
                </c:pt>
                <c:pt idx="2134">
                  <c:v>43784</c:v>
                </c:pt>
                <c:pt idx="2135">
                  <c:v>43787</c:v>
                </c:pt>
                <c:pt idx="2136">
                  <c:v>43788</c:v>
                </c:pt>
                <c:pt idx="2137">
                  <c:v>43789</c:v>
                </c:pt>
                <c:pt idx="2138">
                  <c:v>43790</c:v>
                </c:pt>
                <c:pt idx="2139">
                  <c:v>43791</c:v>
                </c:pt>
                <c:pt idx="2140">
                  <c:v>43794</c:v>
                </c:pt>
                <c:pt idx="2141">
                  <c:v>43795</c:v>
                </c:pt>
                <c:pt idx="2142">
                  <c:v>43796</c:v>
                </c:pt>
                <c:pt idx="2143">
                  <c:v>43797</c:v>
                </c:pt>
                <c:pt idx="2144">
                  <c:v>43798</c:v>
                </c:pt>
                <c:pt idx="2145">
                  <c:v>43801</c:v>
                </c:pt>
                <c:pt idx="2146">
                  <c:v>43802</c:v>
                </c:pt>
                <c:pt idx="2147">
                  <c:v>43803</c:v>
                </c:pt>
                <c:pt idx="2148">
                  <c:v>43804</c:v>
                </c:pt>
                <c:pt idx="2149">
                  <c:v>43805</c:v>
                </c:pt>
                <c:pt idx="2150">
                  <c:v>43808</c:v>
                </c:pt>
                <c:pt idx="2151">
                  <c:v>43809</c:v>
                </c:pt>
                <c:pt idx="2152">
                  <c:v>43810</c:v>
                </c:pt>
                <c:pt idx="2153">
                  <c:v>43811</c:v>
                </c:pt>
                <c:pt idx="2154">
                  <c:v>43812</c:v>
                </c:pt>
                <c:pt idx="2155">
                  <c:v>43815</c:v>
                </c:pt>
                <c:pt idx="2156">
                  <c:v>43816</c:v>
                </c:pt>
                <c:pt idx="2157">
                  <c:v>43817</c:v>
                </c:pt>
                <c:pt idx="2158">
                  <c:v>43818</c:v>
                </c:pt>
                <c:pt idx="2159">
                  <c:v>43819</c:v>
                </c:pt>
                <c:pt idx="2160">
                  <c:v>43822</c:v>
                </c:pt>
                <c:pt idx="2161">
                  <c:v>43823</c:v>
                </c:pt>
                <c:pt idx="2162">
                  <c:v>43825</c:v>
                </c:pt>
                <c:pt idx="2163">
                  <c:v>43826</c:v>
                </c:pt>
                <c:pt idx="2164">
                  <c:v>43829</c:v>
                </c:pt>
                <c:pt idx="2165">
                  <c:v>43830</c:v>
                </c:pt>
                <c:pt idx="2166">
                  <c:v>43832</c:v>
                </c:pt>
                <c:pt idx="2167">
                  <c:v>43833</c:v>
                </c:pt>
                <c:pt idx="2168">
                  <c:v>43836</c:v>
                </c:pt>
                <c:pt idx="2169">
                  <c:v>43837</c:v>
                </c:pt>
                <c:pt idx="2170">
                  <c:v>43838</c:v>
                </c:pt>
                <c:pt idx="2171">
                  <c:v>43839</c:v>
                </c:pt>
                <c:pt idx="2172">
                  <c:v>43840</c:v>
                </c:pt>
                <c:pt idx="2173">
                  <c:v>43843</c:v>
                </c:pt>
                <c:pt idx="2174">
                  <c:v>43844</c:v>
                </c:pt>
                <c:pt idx="2175">
                  <c:v>43845</c:v>
                </c:pt>
                <c:pt idx="2176">
                  <c:v>43846</c:v>
                </c:pt>
                <c:pt idx="2177">
                  <c:v>43847</c:v>
                </c:pt>
                <c:pt idx="2178">
                  <c:v>43850</c:v>
                </c:pt>
                <c:pt idx="2179">
                  <c:v>43851</c:v>
                </c:pt>
                <c:pt idx="2180">
                  <c:v>43852</c:v>
                </c:pt>
                <c:pt idx="2181">
                  <c:v>43853</c:v>
                </c:pt>
                <c:pt idx="2182">
                  <c:v>43854</c:v>
                </c:pt>
                <c:pt idx="2183">
                  <c:v>43857</c:v>
                </c:pt>
                <c:pt idx="2184">
                  <c:v>43858</c:v>
                </c:pt>
                <c:pt idx="2185">
                  <c:v>43859</c:v>
                </c:pt>
                <c:pt idx="2186">
                  <c:v>43860</c:v>
                </c:pt>
                <c:pt idx="2187">
                  <c:v>43861</c:v>
                </c:pt>
              </c:numCache>
            </c:numRef>
          </c:cat>
          <c:val>
            <c:numRef>
              <c:f>Swaps!$N$2:$N$2188</c:f>
              <c:numCache>
                <c:formatCode>#,##0.0</c:formatCode>
                <c:ptCount val="2187"/>
                <c:pt idx="0">
                  <c:v>173</c:v>
                </c:pt>
                <c:pt idx="1">
                  <c:v>173</c:v>
                </c:pt>
                <c:pt idx="2">
                  <c:v>173</c:v>
                </c:pt>
                <c:pt idx="3">
                  <c:v>174.5</c:v>
                </c:pt>
                <c:pt idx="4">
                  <c:v>175.5</c:v>
                </c:pt>
                <c:pt idx="5">
                  <c:v>175.5</c:v>
                </c:pt>
                <c:pt idx="6">
                  <c:v>175.75</c:v>
                </c:pt>
                <c:pt idx="7">
                  <c:v>176.75</c:v>
                </c:pt>
                <c:pt idx="8">
                  <c:v>177</c:v>
                </c:pt>
                <c:pt idx="9">
                  <c:v>182.5</c:v>
                </c:pt>
                <c:pt idx="10">
                  <c:v>182.5</c:v>
                </c:pt>
                <c:pt idx="11">
                  <c:v>185</c:v>
                </c:pt>
                <c:pt idx="12">
                  <c:v>186</c:v>
                </c:pt>
                <c:pt idx="13">
                  <c:v>186.5</c:v>
                </c:pt>
                <c:pt idx="14">
                  <c:v>186.5</c:v>
                </c:pt>
                <c:pt idx="15">
                  <c:v>186</c:v>
                </c:pt>
                <c:pt idx="16">
                  <c:v>186</c:v>
                </c:pt>
                <c:pt idx="17">
                  <c:v>186</c:v>
                </c:pt>
                <c:pt idx="18">
                  <c:v>187</c:v>
                </c:pt>
                <c:pt idx="19">
                  <c:v>186.75</c:v>
                </c:pt>
                <c:pt idx="20">
                  <c:v>186.75</c:v>
                </c:pt>
                <c:pt idx="21">
                  <c:v>186.75</c:v>
                </c:pt>
                <c:pt idx="22">
                  <c:v>187.25</c:v>
                </c:pt>
                <c:pt idx="23">
                  <c:v>187.25</c:v>
                </c:pt>
                <c:pt idx="24">
                  <c:v>187.25</c:v>
                </c:pt>
                <c:pt idx="25">
                  <c:v>187.25</c:v>
                </c:pt>
                <c:pt idx="26">
                  <c:v>187.25</c:v>
                </c:pt>
                <c:pt idx="27">
                  <c:v>188.75</c:v>
                </c:pt>
                <c:pt idx="28">
                  <c:v>190.25</c:v>
                </c:pt>
                <c:pt idx="29">
                  <c:v>191</c:v>
                </c:pt>
                <c:pt idx="30">
                  <c:v>192.5</c:v>
                </c:pt>
                <c:pt idx="31">
                  <c:v>193</c:v>
                </c:pt>
                <c:pt idx="32">
                  <c:v>193</c:v>
                </c:pt>
                <c:pt idx="33">
                  <c:v>192.5</c:v>
                </c:pt>
                <c:pt idx="34">
                  <c:v>191.5</c:v>
                </c:pt>
                <c:pt idx="35">
                  <c:v>189.5</c:v>
                </c:pt>
                <c:pt idx="36">
                  <c:v>187.5</c:v>
                </c:pt>
                <c:pt idx="37">
                  <c:v>186.75</c:v>
                </c:pt>
                <c:pt idx="38">
                  <c:v>184.75</c:v>
                </c:pt>
                <c:pt idx="39">
                  <c:v>183.5</c:v>
                </c:pt>
                <c:pt idx="40">
                  <c:v>183</c:v>
                </c:pt>
                <c:pt idx="41">
                  <c:v>182</c:v>
                </c:pt>
                <c:pt idx="42">
                  <c:v>181</c:v>
                </c:pt>
                <c:pt idx="43">
                  <c:v>180</c:v>
                </c:pt>
                <c:pt idx="44">
                  <c:v>177</c:v>
                </c:pt>
                <c:pt idx="45">
                  <c:v>176</c:v>
                </c:pt>
                <c:pt idx="46">
                  <c:v>175</c:v>
                </c:pt>
                <c:pt idx="47">
                  <c:v>171.5</c:v>
                </c:pt>
                <c:pt idx="48">
                  <c:v>168</c:v>
                </c:pt>
                <c:pt idx="49">
                  <c:v>165.5</c:v>
                </c:pt>
                <c:pt idx="50">
                  <c:v>165</c:v>
                </c:pt>
                <c:pt idx="51">
                  <c:v>165</c:v>
                </c:pt>
                <c:pt idx="52">
                  <c:v>166.5</c:v>
                </c:pt>
                <c:pt idx="53">
                  <c:v>168.5</c:v>
                </c:pt>
                <c:pt idx="54">
                  <c:v>168.5</c:v>
                </c:pt>
                <c:pt idx="55">
                  <c:v>168.5</c:v>
                </c:pt>
                <c:pt idx="56">
                  <c:v>168.5</c:v>
                </c:pt>
                <c:pt idx="57">
                  <c:v>168.5</c:v>
                </c:pt>
                <c:pt idx="58">
                  <c:v>168.75</c:v>
                </c:pt>
                <c:pt idx="59">
                  <c:v>169</c:v>
                </c:pt>
                <c:pt idx="60">
                  <c:v>169.5</c:v>
                </c:pt>
                <c:pt idx="61">
                  <c:v>175</c:v>
                </c:pt>
                <c:pt idx="62">
                  <c:v>175</c:v>
                </c:pt>
                <c:pt idx="63">
                  <c:v>175.5</c:v>
                </c:pt>
                <c:pt idx="64">
                  <c:v>179.5</c:v>
                </c:pt>
                <c:pt idx="65">
                  <c:v>180</c:v>
                </c:pt>
                <c:pt idx="66">
                  <c:v>180.5</c:v>
                </c:pt>
                <c:pt idx="67">
                  <c:v>181.5</c:v>
                </c:pt>
                <c:pt idx="68">
                  <c:v>184</c:v>
                </c:pt>
                <c:pt idx="69">
                  <c:v>184.5</c:v>
                </c:pt>
                <c:pt idx="70">
                  <c:v>184.5</c:v>
                </c:pt>
                <c:pt idx="71">
                  <c:v>184.5</c:v>
                </c:pt>
                <c:pt idx="72">
                  <c:v>183</c:v>
                </c:pt>
                <c:pt idx="73">
                  <c:v>181.25</c:v>
                </c:pt>
                <c:pt idx="74">
                  <c:v>181.25</c:v>
                </c:pt>
                <c:pt idx="75">
                  <c:v>181</c:v>
                </c:pt>
                <c:pt idx="76">
                  <c:v>180.5</c:v>
                </c:pt>
                <c:pt idx="77">
                  <c:v>178.5</c:v>
                </c:pt>
                <c:pt idx="78">
                  <c:v>178.5</c:v>
                </c:pt>
                <c:pt idx="79">
                  <c:v>182</c:v>
                </c:pt>
                <c:pt idx="80">
                  <c:v>183</c:v>
                </c:pt>
                <c:pt idx="81">
                  <c:v>183</c:v>
                </c:pt>
                <c:pt idx="82">
                  <c:v>183</c:v>
                </c:pt>
                <c:pt idx="83">
                  <c:v>183</c:v>
                </c:pt>
                <c:pt idx="84">
                  <c:v>182.5</c:v>
                </c:pt>
                <c:pt idx="85">
                  <c:v>182</c:v>
                </c:pt>
                <c:pt idx="86">
                  <c:v>182</c:v>
                </c:pt>
                <c:pt idx="87">
                  <c:v>183</c:v>
                </c:pt>
                <c:pt idx="88">
                  <c:v>182</c:v>
                </c:pt>
                <c:pt idx="89">
                  <c:v>181.5</c:v>
                </c:pt>
                <c:pt idx="90">
                  <c:v>181</c:v>
                </c:pt>
                <c:pt idx="91">
                  <c:v>181</c:v>
                </c:pt>
                <c:pt idx="92">
                  <c:v>180</c:v>
                </c:pt>
                <c:pt idx="93">
                  <c:v>177</c:v>
                </c:pt>
                <c:pt idx="94">
                  <c:v>177</c:v>
                </c:pt>
                <c:pt idx="95">
                  <c:v>175.5</c:v>
                </c:pt>
                <c:pt idx="96">
                  <c:v>175</c:v>
                </c:pt>
                <c:pt idx="97">
                  <c:v>174</c:v>
                </c:pt>
                <c:pt idx="98">
                  <c:v>172.75</c:v>
                </c:pt>
                <c:pt idx="99">
                  <c:v>172.75</c:v>
                </c:pt>
                <c:pt idx="100">
                  <c:v>171.75</c:v>
                </c:pt>
                <c:pt idx="101">
                  <c:v>171</c:v>
                </c:pt>
                <c:pt idx="102">
                  <c:v>171</c:v>
                </c:pt>
                <c:pt idx="103">
                  <c:v>171</c:v>
                </c:pt>
                <c:pt idx="104">
                  <c:v>171.75</c:v>
                </c:pt>
                <c:pt idx="105">
                  <c:v>171.75</c:v>
                </c:pt>
                <c:pt idx="106">
                  <c:v>172.75</c:v>
                </c:pt>
                <c:pt idx="107">
                  <c:v>173.75</c:v>
                </c:pt>
                <c:pt idx="108">
                  <c:v>173.75</c:v>
                </c:pt>
                <c:pt idx="109">
                  <c:v>174</c:v>
                </c:pt>
                <c:pt idx="110">
                  <c:v>175.25</c:v>
                </c:pt>
                <c:pt idx="111">
                  <c:v>175.25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173.75</c:v>
                </c:pt>
                <c:pt idx="116">
                  <c:v>172</c:v>
                </c:pt>
                <c:pt idx="117">
                  <c:v>171.5</c:v>
                </c:pt>
                <c:pt idx="118">
                  <c:v>170.75</c:v>
                </c:pt>
                <c:pt idx="119">
                  <c:v>170.5</c:v>
                </c:pt>
                <c:pt idx="120">
                  <c:v>171.5</c:v>
                </c:pt>
                <c:pt idx="121">
                  <c:v>171.5</c:v>
                </c:pt>
                <c:pt idx="122">
                  <c:v>170.75</c:v>
                </c:pt>
                <c:pt idx="123">
                  <c:v>170.75</c:v>
                </c:pt>
                <c:pt idx="124">
                  <c:v>171.5</c:v>
                </c:pt>
                <c:pt idx="125">
                  <c:v>171.5</c:v>
                </c:pt>
                <c:pt idx="126">
                  <c:v>173</c:v>
                </c:pt>
                <c:pt idx="127">
                  <c:v>174</c:v>
                </c:pt>
                <c:pt idx="128">
                  <c:v>174</c:v>
                </c:pt>
                <c:pt idx="129">
                  <c:v>174</c:v>
                </c:pt>
                <c:pt idx="130">
                  <c:v>174</c:v>
                </c:pt>
                <c:pt idx="131">
                  <c:v>175.25</c:v>
                </c:pt>
                <c:pt idx="132">
                  <c:v>175.75</c:v>
                </c:pt>
                <c:pt idx="133">
                  <c:v>176.25</c:v>
                </c:pt>
                <c:pt idx="134">
                  <c:v>176</c:v>
                </c:pt>
                <c:pt idx="135">
                  <c:v>176</c:v>
                </c:pt>
                <c:pt idx="136">
                  <c:v>176.5</c:v>
                </c:pt>
                <c:pt idx="137">
                  <c:v>176.5</c:v>
                </c:pt>
                <c:pt idx="138">
                  <c:v>176.75</c:v>
                </c:pt>
                <c:pt idx="139">
                  <c:v>176.75</c:v>
                </c:pt>
                <c:pt idx="140">
                  <c:v>177.25</c:v>
                </c:pt>
                <c:pt idx="141">
                  <c:v>176.5</c:v>
                </c:pt>
                <c:pt idx="142">
                  <c:v>176.75</c:v>
                </c:pt>
                <c:pt idx="143">
                  <c:v>177</c:v>
                </c:pt>
                <c:pt idx="144">
                  <c:v>177.25</c:v>
                </c:pt>
                <c:pt idx="145">
                  <c:v>178.5</c:v>
                </c:pt>
                <c:pt idx="146">
                  <c:v>179</c:v>
                </c:pt>
                <c:pt idx="147">
                  <c:v>179.5</c:v>
                </c:pt>
                <c:pt idx="148">
                  <c:v>179.5</c:v>
                </c:pt>
                <c:pt idx="149">
                  <c:v>178</c:v>
                </c:pt>
                <c:pt idx="150">
                  <c:v>177.5</c:v>
                </c:pt>
                <c:pt idx="151">
                  <c:v>177.5</c:v>
                </c:pt>
                <c:pt idx="152">
                  <c:v>177.25</c:v>
                </c:pt>
                <c:pt idx="153">
                  <c:v>178</c:v>
                </c:pt>
                <c:pt idx="154">
                  <c:v>178</c:v>
                </c:pt>
                <c:pt idx="155">
                  <c:v>178.5</c:v>
                </c:pt>
                <c:pt idx="156">
                  <c:v>178.5</c:v>
                </c:pt>
                <c:pt idx="157">
                  <c:v>179.5</c:v>
                </c:pt>
                <c:pt idx="158">
                  <c:v>179.5</c:v>
                </c:pt>
                <c:pt idx="159">
                  <c:v>179.75</c:v>
                </c:pt>
                <c:pt idx="160">
                  <c:v>179.75</c:v>
                </c:pt>
                <c:pt idx="161">
                  <c:v>180.25</c:v>
                </c:pt>
                <c:pt idx="162">
                  <c:v>180.25</c:v>
                </c:pt>
                <c:pt idx="163">
                  <c:v>180.5</c:v>
                </c:pt>
                <c:pt idx="164">
                  <c:v>180.5</c:v>
                </c:pt>
                <c:pt idx="165">
                  <c:v>182.25</c:v>
                </c:pt>
                <c:pt idx="166">
                  <c:v>182.25</c:v>
                </c:pt>
                <c:pt idx="167">
                  <c:v>182.5</c:v>
                </c:pt>
                <c:pt idx="168">
                  <c:v>183</c:v>
                </c:pt>
                <c:pt idx="169">
                  <c:v>181.75</c:v>
                </c:pt>
                <c:pt idx="170">
                  <c:v>181.75</c:v>
                </c:pt>
                <c:pt idx="171">
                  <c:v>181.75</c:v>
                </c:pt>
                <c:pt idx="172">
                  <c:v>180.75</c:v>
                </c:pt>
                <c:pt idx="173">
                  <c:v>180</c:v>
                </c:pt>
                <c:pt idx="174">
                  <c:v>179.5</c:v>
                </c:pt>
                <c:pt idx="175">
                  <c:v>178.75</c:v>
                </c:pt>
                <c:pt idx="176">
                  <c:v>178.25</c:v>
                </c:pt>
                <c:pt idx="177">
                  <c:v>176.75</c:v>
                </c:pt>
                <c:pt idx="178">
                  <c:v>175.25</c:v>
                </c:pt>
                <c:pt idx="179">
                  <c:v>174</c:v>
                </c:pt>
                <c:pt idx="180">
                  <c:v>173.5</c:v>
                </c:pt>
                <c:pt idx="181">
                  <c:v>172</c:v>
                </c:pt>
                <c:pt idx="182">
                  <c:v>171.75</c:v>
                </c:pt>
                <c:pt idx="183">
                  <c:v>170.75</c:v>
                </c:pt>
                <c:pt idx="184">
                  <c:v>170.75</c:v>
                </c:pt>
                <c:pt idx="185">
                  <c:v>170</c:v>
                </c:pt>
                <c:pt idx="186">
                  <c:v>169.5</c:v>
                </c:pt>
                <c:pt idx="187">
                  <c:v>169.5</c:v>
                </c:pt>
                <c:pt idx="188">
                  <c:v>169.5</c:v>
                </c:pt>
                <c:pt idx="189">
                  <c:v>169.5</c:v>
                </c:pt>
                <c:pt idx="190">
                  <c:v>167</c:v>
                </c:pt>
                <c:pt idx="191">
                  <c:v>165.25</c:v>
                </c:pt>
                <c:pt idx="192">
                  <c:v>161.25</c:v>
                </c:pt>
                <c:pt idx="193">
                  <c:v>160</c:v>
                </c:pt>
                <c:pt idx="194">
                  <c:v>157.25</c:v>
                </c:pt>
                <c:pt idx="195">
                  <c:v>152.25</c:v>
                </c:pt>
                <c:pt idx="196">
                  <c:v>150</c:v>
                </c:pt>
                <c:pt idx="197">
                  <c:v>147</c:v>
                </c:pt>
                <c:pt idx="198">
                  <c:v>145</c:v>
                </c:pt>
                <c:pt idx="199">
                  <c:v>144</c:v>
                </c:pt>
                <c:pt idx="200">
                  <c:v>138.5</c:v>
                </c:pt>
                <c:pt idx="201">
                  <c:v>128.5</c:v>
                </c:pt>
                <c:pt idx="202">
                  <c:v>120</c:v>
                </c:pt>
                <c:pt idx="203">
                  <c:v>116.75</c:v>
                </c:pt>
                <c:pt idx="204">
                  <c:v>118.75</c:v>
                </c:pt>
                <c:pt idx="205">
                  <c:v>120</c:v>
                </c:pt>
                <c:pt idx="206">
                  <c:v>120.75</c:v>
                </c:pt>
                <c:pt idx="207">
                  <c:v>124</c:v>
                </c:pt>
                <c:pt idx="208">
                  <c:v>126.5</c:v>
                </c:pt>
                <c:pt idx="209">
                  <c:v>131</c:v>
                </c:pt>
                <c:pt idx="210">
                  <c:v>133</c:v>
                </c:pt>
                <c:pt idx="211">
                  <c:v>137.5</c:v>
                </c:pt>
                <c:pt idx="212">
                  <c:v>137.5</c:v>
                </c:pt>
                <c:pt idx="213">
                  <c:v>140</c:v>
                </c:pt>
                <c:pt idx="214">
                  <c:v>147.5</c:v>
                </c:pt>
                <c:pt idx="215">
                  <c:v>148.5</c:v>
                </c:pt>
                <c:pt idx="216">
                  <c:v>148</c:v>
                </c:pt>
                <c:pt idx="217">
                  <c:v>146.5</c:v>
                </c:pt>
                <c:pt idx="218">
                  <c:v>145.5</c:v>
                </c:pt>
                <c:pt idx="219">
                  <c:v>141.25</c:v>
                </c:pt>
                <c:pt idx="220">
                  <c:v>133.5</c:v>
                </c:pt>
                <c:pt idx="221">
                  <c:v>133.5</c:v>
                </c:pt>
                <c:pt idx="222">
                  <c:v>135</c:v>
                </c:pt>
                <c:pt idx="223">
                  <c:v>136</c:v>
                </c:pt>
                <c:pt idx="224">
                  <c:v>141</c:v>
                </c:pt>
                <c:pt idx="225">
                  <c:v>141</c:v>
                </c:pt>
                <c:pt idx="226">
                  <c:v>141.5</c:v>
                </c:pt>
                <c:pt idx="227">
                  <c:v>141.5</c:v>
                </c:pt>
                <c:pt idx="228">
                  <c:v>141.25</c:v>
                </c:pt>
                <c:pt idx="229">
                  <c:v>140.75</c:v>
                </c:pt>
                <c:pt idx="230">
                  <c:v>139.25</c:v>
                </c:pt>
                <c:pt idx="231">
                  <c:v>137.75</c:v>
                </c:pt>
                <c:pt idx="232">
                  <c:v>135.75</c:v>
                </c:pt>
                <c:pt idx="233">
                  <c:v>135.25</c:v>
                </c:pt>
                <c:pt idx="234">
                  <c:v>133.5</c:v>
                </c:pt>
                <c:pt idx="235">
                  <c:v>134</c:v>
                </c:pt>
                <c:pt idx="236">
                  <c:v>136</c:v>
                </c:pt>
                <c:pt idx="237">
                  <c:v>136.75</c:v>
                </c:pt>
                <c:pt idx="238">
                  <c:v>137</c:v>
                </c:pt>
                <c:pt idx="239">
                  <c:v>137</c:v>
                </c:pt>
                <c:pt idx="240">
                  <c:v>139</c:v>
                </c:pt>
                <c:pt idx="241">
                  <c:v>139</c:v>
                </c:pt>
                <c:pt idx="242">
                  <c:v>140</c:v>
                </c:pt>
                <c:pt idx="243">
                  <c:v>141.5</c:v>
                </c:pt>
                <c:pt idx="244">
                  <c:v>142</c:v>
                </c:pt>
                <c:pt idx="245">
                  <c:v>143</c:v>
                </c:pt>
                <c:pt idx="246">
                  <c:v>143.5</c:v>
                </c:pt>
                <c:pt idx="247">
                  <c:v>143.5</c:v>
                </c:pt>
                <c:pt idx="248">
                  <c:v>142.5</c:v>
                </c:pt>
                <c:pt idx="249">
                  <c:v>141.5</c:v>
                </c:pt>
                <c:pt idx="250">
                  <c:v>141</c:v>
                </c:pt>
                <c:pt idx="251">
                  <c:v>140.75</c:v>
                </c:pt>
                <c:pt idx="252">
                  <c:v>140.75</c:v>
                </c:pt>
                <c:pt idx="253">
                  <c:v>140.75</c:v>
                </c:pt>
                <c:pt idx="254">
                  <c:v>140.75</c:v>
                </c:pt>
                <c:pt idx="255">
                  <c:v>140.75</c:v>
                </c:pt>
                <c:pt idx="256">
                  <c:v>140.75</c:v>
                </c:pt>
                <c:pt idx="257">
                  <c:v>141</c:v>
                </c:pt>
                <c:pt idx="258">
                  <c:v>141.5</c:v>
                </c:pt>
                <c:pt idx="259">
                  <c:v>144</c:v>
                </c:pt>
                <c:pt idx="260">
                  <c:v>144.5</c:v>
                </c:pt>
                <c:pt idx="261">
                  <c:v>144.5</c:v>
                </c:pt>
                <c:pt idx="262">
                  <c:v>145</c:v>
                </c:pt>
                <c:pt idx="263">
                  <c:v>146.5</c:v>
                </c:pt>
                <c:pt idx="264">
                  <c:v>146.5</c:v>
                </c:pt>
                <c:pt idx="265">
                  <c:v>144.5</c:v>
                </c:pt>
                <c:pt idx="266">
                  <c:v>144.25</c:v>
                </c:pt>
                <c:pt idx="267">
                  <c:v>143.5</c:v>
                </c:pt>
                <c:pt idx="268">
                  <c:v>142.5</c:v>
                </c:pt>
                <c:pt idx="269">
                  <c:v>140.5</c:v>
                </c:pt>
                <c:pt idx="270">
                  <c:v>139</c:v>
                </c:pt>
                <c:pt idx="271">
                  <c:v>138</c:v>
                </c:pt>
                <c:pt idx="272">
                  <c:v>138.5</c:v>
                </c:pt>
                <c:pt idx="273">
                  <c:v>138.5</c:v>
                </c:pt>
                <c:pt idx="274">
                  <c:v>140.5</c:v>
                </c:pt>
                <c:pt idx="275">
                  <c:v>140.5</c:v>
                </c:pt>
                <c:pt idx="276">
                  <c:v>143</c:v>
                </c:pt>
                <c:pt idx="277">
                  <c:v>144</c:v>
                </c:pt>
                <c:pt idx="278">
                  <c:v>144.5</c:v>
                </c:pt>
                <c:pt idx="279">
                  <c:v>144.5</c:v>
                </c:pt>
                <c:pt idx="280">
                  <c:v>144.5</c:v>
                </c:pt>
                <c:pt idx="281">
                  <c:v>144.5</c:v>
                </c:pt>
                <c:pt idx="282">
                  <c:v>144.75</c:v>
                </c:pt>
                <c:pt idx="283">
                  <c:v>144.5</c:v>
                </c:pt>
                <c:pt idx="284">
                  <c:v>144</c:v>
                </c:pt>
                <c:pt idx="285">
                  <c:v>145.25</c:v>
                </c:pt>
                <c:pt idx="286">
                  <c:v>145.25</c:v>
                </c:pt>
                <c:pt idx="287">
                  <c:v>146.25</c:v>
                </c:pt>
                <c:pt idx="288">
                  <c:v>146.75</c:v>
                </c:pt>
                <c:pt idx="289">
                  <c:v>146.75</c:v>
                </c:pt>
                <c:pt idx="290">
                  <c:v>147.25</c:v>
                </c:pt>
                <c:pt idx="291">
                  <c:v>147.25</c:v>
                </c:pt>
                <c:pt idx="292">
                  <c:v>148</c:v>
                </c:pt>
                <c:pt idx="293">
                  <c:v>149.75</c:v>
                </c:pt>
                <c:pt idx="294">
                  <c:v>149.75</c:v>
                </c:pt>
                <c:pt idx="295">
                  <c:v>149.75</c:v>
                </c:pt>
                <c:pt idx="296">
                  <c:v>151.25</c:v>
                </c:pt>
                <c:pt idx="297">
                  <c:v>151.25</c:v>
                </c:pt>
                <c:pt idx="298">
                  <c:v>151</c:v>
                </c:pt>
                <c:pt idx="299">
                  <c:v>151</c:v>
                </c:pt>
                <c:pt idx="300">
                  <c:v>150</c:v>
                </c:pt>
                <c:pt idx="301">
                  <c:v>150.5</c:v>
                </c:pt>
                <c:pt idx="302">
                  <c:v>150.25</c:v>
                </c:pt>
                <c:pt idx="303">
                  <c:v>149.5</c:v>
                </c:pt>
                <c:pt idx="304">
                  <c:v>148</c:v>
                </c:pt>
                <c:pt idx="305">
                  <c:v>148</c:v>
                </c:pt>
                <c:pt idx="306">
                  <c:v>147</c:v>
                </c:pt>
                <c:pt idx="307">
                  <c:v>148.25</c:v>
                </c:pt>
                <c:pt idx="308">
                  <c:v>148.25</c:v>
                </c:pt>
                <c:pt idx="309">
                  <c:v>148</c:v>
                </c:pt>
                <c:pt idx="310">
                  <c:v>147.25</c:v>
                </c:pt>
                <c:pt idx="311">
                  <c:v>145.25</c:v>
                </c:pt>
                <c:pt idx="312">
                  <c:v>145</c:v>
                </c:pt>
                <c:pt idx="313">
                  <c:v>145</c:v>
                </c:pt>
                <c:pt idx="314">
                  <c:v>144</c:v>
                </c:pt>
                <c:pt idx="315">
                  <c:v>142</c:v>
                </c:pt>
                <c:pt idx="316">
                  <c:v>139.25</c:v>
                </c:pt>
                <c:pt idx="317">
                  <c:v>138.75</c:v>
                </c:pt>
                <c:pt idx="318">
                  <c:v>137.25</c:v>
                </c:pt>
                <c:pt idx="319">
                  <c:v>136.25</c:v>
                </c:pt>
                <c:pt idx="320">
                  <c:v>135.25</c:v>
                </c:pt>
                <c:pt idx="321">
                  <c:v>134.25</c:v>
                </c:pt>
                <c:pt idx="322">
                  <c:v>133.75</c:v>
                </c:pt>
                <c:pt idx="323">
                  <c:v>134</c:v>
                </c:pt>
                <c:pt idx="324">
                  <c:v>132.5</c:v>
                </c:pt>
                <c:pt idx="325">
                  <c:v>132.5</c:v>
                </c:pt>
                <c:pt idx="326">
                  <c:v>132.5</c:v>
                </c:pt>
                <c:pt idx="327">
                  <c:v>132.5</c:v>
                </c:pt>
                <c:pt idx="328">
                  <c:v>134.5</c:v>
                </c:pt>
                <c:pt idx="329">
                  <c:v>135</c:v>
                </c:pt>
                <c:pt idx="330">
                  <c:v>135.5</c:v>
                </c:pt>
                <c:pt idx="331">
                  <c:v>134</c:v>
                </c:pt>
                <c:pt idx="332">
                  <c:v>133</c:v>
                </c:pt>
                <c:pt idx="333">
                  <c:v>133</c:v>
                </c:pt>
                <c:pt idx="334">
                  <c:v>134</c:v>
                </c:pt>
                <c:pt idx="335">
                  <c:v>134.25</c:v>
                </c:pt>
                <c:pt idx="336">
                  <c:v>135.5</c:v>
                </c:pt>
                <c:pt idx="337">
                  <c:v>135.75</c:v>
                </c:pt>
                <c:pt idx="338">
                  <c:v>136.25</c:v>
                </c:pt>
                <c:pt idx="339">
                  <c:v>137</c:v>
                </c:pt>
                <c:pt idx="340">
                  <c:v>138</c:v>
                </c:pt>
                <c:pt idx="341">
                  <c:v>138.5</c:v>
                </c:pt>
                <c:pt idx="342">
                  <c:v>139.25</c:v>
                </c:pt>
                <c:pt idx="343">
                  <c:v>139.25</c:v>
                </c:pt>
                <c:pt idx="344">
                  <c:v>139.25</c:v>
                </c:pt>
                <c:pt idx="345">
                  <c:v>139</c:v>
                </c:pt>
                <c:pt idx="346">
                  <c:v>137.5</c:v>
                </c:pt>
                <c:pt idx="347">
                  <c:v>136.75</c:v>
                </c:pt>
                <c:pt idx="348">
                  <c:v>136.25</c:v>
                </c:pt>
                <c:pt idx="349">
                  <c:v>135.25</c:v>
                </c:pt>
                <c:pt idx="350">
                  <c:v>135.25</c:v>
                </c:pt>
                <c:pt idx="351">
                  <c:v>137.75</c:v>
                </c:pt>
                <c:pt idx="352">
                  <c:v>137.75</c:v>
                </c:pt>
                <c:pt idx="353">
                  <c:v>136.5</c:v>
                </c:pt>
                <c:pt idx="354">
                  <c:v>136.5</c:v>
                </c:pt>
                <c:pt idx="355">
                  <c:v>136</c:v>
                </c:pt>
                <c:pt idx="356">
                  <c:v>135</c:v>
                </c:pt>
                <c:pt idx="357">
                  <c:v>134.5</c:v>
                </c:pt>
                <c:pt idx="358">
                  <c:v>134</c:v>
                </c:pt>
                <c:pt idx="359">
                  <c:v>131.5</c:v>
                </c:pt>
                <c:pt idx="360">
                  <c:v>130</c:v>
                </c:pt>
                <c:pt idx="361">
                  <c:v>128.5</c:v>
                </c:pt>
                <c:pt idx="362">
                  <c:v>126.75</c:v>
                </c:pt>
                <c:pt idx="363">
                  <c:v>125.25</c:v>
                </c:pt>
                <c:pt idx="364">
                  <c:v>123.25</c:v>
                </c:pt>
                <c:pt idx="365">
                  <c:v>121.5</c:v>
                </c:pt>
                <c:pt idx="366">
                  <c:v>119.75</c:v>
                </c:pt>
                <c:pt idx="367">
                  <c:v>119</c:v>
                </c:pt>
                <c:pt idx="368">
                  <c:v>118</c:v>
                </c:pt>
                <c:pt idx="369">
                  <c:v>117.5</c:v>
                </c:pt>
                <c:pt idx="370">
                  <c:v>117.5</c:v>
                </c:pt>
                <c:pt idx="371">
                  <c:v>117.5</c:v>
                </c:pt>
                <c:pt idx="372">
                  <c:v>117.25</c:v>
                </c:pt>
                <c:pt idx="373">
                  <c:v>117.25</c:v>
                </c:pt>
                <c:pt idx="374">
                  <c:v>117.75</c:v>
                </c:pt>
                <c:pt idx="375">
                  <c:v>117.75</c:v>
                </c:pt>
                <c:pt idx="376">
                  <c:v>117</c:v>
                </c:pt>
                <c:pt idx="377">
                  <c:v>117</c:v>
                </c:pt>
                <c:pt idx="378">
                  <c:v>115</c:v>
                </c:pt>
                <c:pt idx="379">
                  <c:v>114.5</c:v>
                </c:pt>
                <c:pt idx="380">
                  <c:v>114</c:v>
                </c:pt>
                <c:pt idx="381">
                  <c:v>113.5</c:v>
                </c:pt>
                <c:pt idx="382">
                  <c:v>113.75</c:v>
                </c:pt>
                <c:pt idx="383">
                  <c:v>111.75</c:v>
                </c:pt>
                <c:pt idx="384">
                  <c:v>111.75</c:v>
                </c:pt>
                <c:pt idx="385">
                  <c:v>108.75</c:v>
                </c:pt>
                <c:pt idx="386">
                  <c:v>105.75</c:v>
                </c:pt>
                <c:pt idx="387">
                  <c:v>103</c:v>
                </c:pt>
                <c:pt idx="388">
                  <c:v>101.5</c:v>
                </c:pt>
                <c:pt idx="389">
                  <c:v>97.5</c:v>
                </c:pt>
                <c:pt idx="390">
                  <c:v>95.5</c:v>
                </c:pt>
                <c:pt idx="391">
                  <c:v>92.5</c:v>
                </c:pt>
                <c:pt idx="392">
                  <c:v>90.75</c:v>
                </c:pt>
                <c:pt idx="393">
                  <c:v>90.5</c:v>
                </c:pt>
                <c:pt idx="394">
                  <c:v>89</c:v>
                </c:pt>
                <c:pt idx="395">
                  <c:v>88.75</c:v>
                </c:pt>
                <c:pt idx="396">
                  <c:v>97</c:v>
                </c:pt>
                <c:pt idx="397">
                  <c:v>101.75</c:v>
                </c:pt>
                <c:pt idx="398">
                  <c:v>99.25</c:v>
                </c:pt>
                <c:pt idx="399">
                  <c:v>97.75</c:v>
                </c:pt>
                <c:pt idx="400">
                  <c:v>105.25</c:v>
                </c:pt>
                <c:pt idx="401">
                  <c:v>106.5</c:v>
                </c:pt>
                <c:pt idx="402">
                  <c:v>111</c:v>
                </c:pt>
                <c:pt idx="403">
                  <c:v>114</c:v>
                </c:pt>
                <c:pt idx="404">
                  <c:v>109.75</c:v>
                </c:pt>
                <c:pt idx="405">
                  <c:v>106.25</c:v>
                </c:pt>
                <c:pt idx="406">
                  <c:v>104.25</c:v>
                </c:pt>
                <c:pt idx="407">
                  <c:v>105.5</c:v>
                </c:pt>
                <c:pt idx="408">
                  <c:v>106</c:v>
                </c:pt>
                <c:pt idx="409">
                  <c:v>106</c:v>
                </c:pt>
                <c:pt idx="410">
                  <c:v>106.5</c:v>
                </c:pt>
                <c:pt idx="411">
                  <c:v>106.5</c:v>
                </c:pt>
                <c:pt idx="412">
                  <c:v>106.5</c:v>
                </c:pt>
                <c:pt idx="413">
                  <c:v>107</c:v>
                </c:pt>
                <c:pt idx="414">
                  <c:v>107</c:v>
                </c:pt>
                <c:pt idx="415">
                  <c:v>107</c:v>
                </c:pt>
                <c:pt idx="416">
                  <c:v>112.5</c:v>
                </c:pt>
                <c:pt idx="417">
                  <c:v>120.25</c:v>
                </c:pt>
                <c:pt idx="418">
                  <c:v>118.75</c:v>
                </c:pt>
                <c:pt idx="419">
                  <c:v>116</c:v>
                </c:pt>
                <c:pt idx="420">
                  <c:v>114.75</c:v>
                </c:pt>
                <c:pt idx="421">
                  <c:v>114.75</c:v>
                </c:pt>
                <c:pt idx="422">
                  <c:v>116.5</c:v>
                </c:pt>
                <c:pt idx="423">
                  <c:v>117</c:v>
                </c:pt>
                <c:pt idx="424">
                  <c:v>117.5</c:v>
                </c:pt>
                <c:pt idx="425">
                  <c:v>118.5</c:v>
                </c:pt>
                <c:pt idx="426">
                  <c:v>120</c:v>
                </c:pt>
                <c:pt idx="427">
                  <c:v>120</c:v>
                </c:pt>
                <c:pt idx="428">
                  <c:v>120.5</c:v>
                </c:pt>
                <c:pt idx="429">
                  <c:v>120.5</c:v>
                </c:pt>
                <c:pt idx="430">
                  <c:v>121</c:v>
                </c:pt>
                <c:pt idx="431">
                  <c:v>121</c:v>
                </c:pt>
                <c:pt idx="432">
                  <c:v>122</c:v>
                </c:pt>
                <c:pt idx="433">
                  <c:v>122</c:v>
                </c:pt>
                <c:pt idx="434">
                  <c:v>121.75</c:v>
                </c:pt>
                <c:pt idx="435">
                  <c:v>123</c:v>
                </c:pt>
                <c:pt idx="436">
                  <c:v>122.75</c:v>
                </c:pt>
                <c:pt idx="437">
                  <c:v>123.75</c:v>
                </c:pt>
                <c:pt idx="438">
                  <c:v>124.25</c:v>
                </c:pt>
                <c:pt idx="439">
                  <c:v>124.25</c:v>
                </c:pt>
                <c:pt idx="440">
                  <c:v>124</c:v>
                </c:pt>
                <c:pt idx="441">
                  <c:v>121.5</c:v>
                </c:pt>
                <c:pt idx="442">
                  <c:v>121</c:v>
                </c:pt>
                <c:pt idx="443">
                  <c:v>119.5</c:v>
                </c:pt>
                <c:pt idx="444">
                  <c:v>119</c:v>
                </c:pt>
                <c:pt idx="445">
                  <c:v>118.25</c:v>
                </c:pt>
                <c:pt idx="446">
                  <c:v>118</c:v>
                </c:pt>
                <c:pt idx="447">
                  <c:v>118</c:v>
                </c:pt>
                <c:pt idx="448">
                  <c:v>118.5</c:v>
                </c:pt>
                <c:pt idx="449">
                  <c:v>119.5</c:v>
                </c:pt>
                <c:pt idx="450">
                  <c:v>122</c:v>
                </c:pt>
                <c:pt idx="451">
                  <c:v>122.25</c:v>
                </c:pt>
                <c:pt idx="452">
                  <c:v>124.75</c:v>
                </c:pt>
                <c:pt idx="453">
                  <c:v>124.75</c:v>
                </c:pt>
                <c:pt idx="454">
                  <c:v>124.5</c:v>
                </c:pt>
                <c:pt idx="455">
                  <c:v>127.75</c:v>
                </c:pt>
                <c:pt idx="456">
                  <c:v>131</c:v>
                </c:pt>
                <c:pt idx="457">
                  <c:v>132.75</c:v>
                </c:pt>
                <c:pt idx="458">
                  <c:v>133.5</c:v>
                </c:pt>
                <c:pt idx="459">
                  <c:v>137.25</c:v>
                </c:pt>
                <c:pt idx="460">
                  <c:v>137.25</c:v>
                </c:pt>
                <c:pt idx="461">
                  <c:v>139.75</c:v>
                </c:pt>
                <c:pt idx="462">
                  <c:v>140.75</c:v>
                </c:pt>
                <c:pt idx="463">
                  <c:v>144.5</c:v>
                </c:pt>
                <c:pt idx="464">
                  <c:v>146.5</c:v>
                </c:pt>
                <c:pt idx="465">
                  <c:v>150.75</c:v>
                </c:pt>
                <c:pt idx="466">
                  <c:v>156.5</c:v>
                </c:pt>
                <c:pt idx="467">
                  <c:v>159</c:v>
                </c:pt>
                <c:pt idx="468">
                  <c:v>159.25</c:v>
                </c:pt>
                <c:pt idx="469">
                  <c:v>158.75</c:v>
                </c:pt>
                <c:pt idx="470">
                  <c:v>155.25</c:v>
                </c:pt>
                <c:pt idx="471">
                  <c:v>155.25</c:v>
                </c:pt>
                <c:pt idx="472">
                  <c:v>151.25</c:v>
                </c:pt>
                <c:pt idx="473">
                  <c:v>147</c:v>
                </c:pt>
                <c:pt idx="474">
                  <c:v>144.5</c:v>
                </c:pt>
                <c:pt idx="475">
                  <c:v>144.75</c:v>
                </c:pt>
                <c:pt idx="476">
                  <c:v>146.25</c:v>
                </c:pt>
                <c:pt idx="477">
                  <c:v>146.75</c:v>
                </c:pt>
                <c:pt idx="478">
                  <c:v>148</c:v>
                </c:pt>
                <c:pt idx="479">
                  <c:v>148.25</c:v>
                </c:pt>
                <c:pt idx="480">
                  <c:v>148</c:v>
                </c:pt>
                <c:pt idx="481">
                  <c:v>151</c:v>
                </c:pt>
                <c:pt idx="482">
                  <c:v>153</c:v>
                </c:pt>
                <c:pt idx="483">
                  <c:v>154</c:v>
                </c:pt>
                <c:pt idx="484">
                  <c:v>155</c:v>
                </c:pt>
                <c:pt idx="485">
                  <c:v>155.25</c:v>
                </c:pt>
                <c:pt idx="486">
                  <c:v>155.25</c:v>
                </c:pt>
                <c:pt idx="487">
                  <c:v>155.25</c:v>
                </c:pt>
                <c:pt idx="488">
                  <c:v>155.25</c:v>
                </c:pt>
                <c:pt idx="489">
                  <c:v>155.25</c:v>
                </c:pt>
                <c:pt idx="490">
                  <c:v>158</c:v>
                </c:pt>
                <c:pt idx="491">
                  <c:v>159</c:v>
                </c:pt>
                <c:pt idx="492">
                  <c:v>152.5</c:v>
                </c:pt>
                <c:pt idx="493">
                  <c:v>151.5</c:v>
                </c:pt>
                <c:pt idx="494">
                  <c:v>151.5</c:v>
                </c:pt>
                <c:pt idx="495">
                  <c:v>150.5</c:v>
                </c:pt>
                <c:pt idx="496">
                  <c:v>150</c:v>
                </c:pt>
                <c:pt idx="497">
                  <c:v>146.5</c:v>
                </c:pt>
                <c:pt idx="498">
                  <c:v>146.25</c:v>
                </c:pt>
                <c:pt idx="499">
                  <c:v>147</c:v>
                </c:pt>
                <c:pt idx="500">
                  <c:v>147</c:v>
                </c:pt>
                <c:pt idx="501">
                  <c:v>146.25</c:v>
                </c:pt>
                <c:pt idx="502">
                  <c:v>145.5</c:v>
                </c:pt>
                <c:pt idx="503">
                  <c:v>139.75</c:v>
                </c:pt>
                <c:pt idx="504">
                  <c:v>133.75</c:v>
                </c:pt>
                <c:pt idx="505">
                  <c:v>134.25</c:v>
                </c:pt>
                <c:pt idx="506">
                  <c:v>134</c:v>
                </c:pt>
                <c:pt idx="507">
                  <c:v>133.25</c:v>
                </c:pt>
                <c:pt idx="508">
                  <c:v>134.75</c:v>
                </c:pt>
                <c:pt idx="509">
                  <c:v>136</c:v>
                </c:pt>
                <c:pt idx="510">
                  <c:v>137.25</c:v>
                </c:pt>
                <c:pt idx="511">
                  <c:v>138</c:v>
                </c:pt>
                <c:pt idx="512">
                  <c:v>137</c:v>
                </c:pt>
                <c:pt idx="513">
                  <c:v>136</c:v>
                </c:pt>
                <c:pt idx="514">
                  <c:v>136</c:v>
                </c:pt>
                <c:pt idx="515">
                  <c:v>136</c:v>
                </c:pt>
                <c:pt idx="516">
                  <c:v>138.25</c:v>
                </c:pt>
                <c:pt idx="517">
                  <c:v>139.5</c:v>
                </c:pt>
                <c:pt idx="518">
                  <c:v>142</c:v>
                </c:pt>
                <c:pt idx="519">
                  <c:v>142</c:v>
                </c:pt>
                <c:pt idx="520">
                  <c:v>141</c:v>
                </c:pt>
                <c:pt idx="521">
                  <c:v>139.25</c:v>
                </c:pt>
                <c:pt idx="522">
                  <c:v>138</c:v>
                </c:pt>
                <c:pt idx="523">
                  <c:v>137.75</c:v>
                </c:pt>
                <c:pt idx="524">
                  <c:v>137.5</c:v>
                </c:pt>
                <c:pt idx="525">
                  <c:v>136.5</c:v>
                </c:pt>
                <c:pt idx="526">
                  <c:v>135.75</c:v>
                </c:pt>
                <c:pt idx="527">
                  <c:v>135.75</c:v>
                </c:pt>
                <c:pt idx="528">
                  <c:v>134.5</c:v>
                </c:pt>
                <c:pt idx="529">
                  <c:v>134</c:v>
                </c:pt>
                <c:pt idx="530">
                  <c:v>128.5</c:v>
                </c:pt>
                <c:pt idx="531">
                  <c:v>128.75</c:v>
                </c:pt>
                <c:pt idx="532">
                  <c:v>131</c:v>
                </c:pt>
                <c:pt idx="533">
                  <c:v>131</c:v>
                </c:pt>
                <c:pt idx="534">
                  <c:v>130.75</c:v>
                </c:pt>
                <c:pt idx="535">
                  <c:v>130</c:v>
                </c:pt>
                <c:pt idx="536">
                  <c:v>123.5</c:v>
                </c:pt>
                <c:pt idx="537">
                  <c:v>123.5</c:v>
                </c:pt>
                <c:pt idx="538">
                  <c:v>124.75</c:v>
                </c:pt>
                <c:pt idx="539">
                  <c:v>124.75</c:v>
                </c:pt>
                <c:pt idx="540">
                  <c:v>118.75</c:v>
                </c:pt>
                <c:pt idx="541">
                  <c:v>111.5</c:v>
                </c:pt>
                <c:pt idx="542">
                  <c:v>109.75</c:v>
                </c:pt>
                <c:pt idx="543">
                  <c:v>116</c:v>
                </c:pt>
                <c:pt idx="544">
                  <c:v>112.25</c:v>
                </c:pt>
                <c:pt idx="545">
                  <c:v>110.75</c:v>
                </c:pt>
                <c:pt idx="546">
                  <c:v>110.75</c:v>
                </c:pt>
                <c:pt idx="547">
                  <c:v>110.75</c:v>
                </c:pt>
                <c:pt idx="548">
                  <c:v>113.75</c:v>
                </c:pt>
                <c:pt idx="549">
                  <c:v>115.75</c:v>
                </c:pt>
                <c:pt idx="550">
                  <c:v>120</c:v>
                </c:pt>
                <c:pt idx="551">
                  <c:v>118.75</c:v>
                </c:pt>
                <c:pt idx="552">
                  <c:v>115.5</c:v>
                </c:pt>
                <c:pt idx="553">
                  <c:v>113.75</c:v>
                </c:pt>
                <c:pt idx="554">
                  <c:v>115.5</c:v>
                </c:pt>
                <c:pt idx="555">
                  <c:v>116.25</c:v>
                </c:pt>
                <c:pt idx="556">
                  <c:v>116.75</c:v>
                </c:pt>
                <c:pt idx="557">
                  <c:v>118.75</c:v>
                </c:pt>
                <c:pt idx="558">
                  <c:v>120.75</c:v>
                </c:pt>
                <c:pt idx="559">
                  <c:v>124</c:v>
                </c:pt>
                <c:pt idx="560">
                  <c:v>126.5</c:v>
                </c:pt>
                <c:pt idx="561">
                  <c:v>128</c:v>
                </c:pt>
                <c:pt idx="562">
                  <c:v>129</c:v>
                </c:pt>
                <c:pt idx="563">
                  <c:v>129.25</c:v>
                </c:pt>
                <c:pt idx="564">
                  <c:v>129.5</c:v>
                </c:pt>
                <c:pt idx="565">
                  <c:v>132</c:v>
                </c:pt>
                <c:pt idx="566">
                  <c:v>131.5</c:v>
                </c:pt>
                <c:pt idx="567">
                  <c:v>131.5</c:v>
                </c:pt>
                <c:pt idx="568">
                  <c:v>131</c:v>
                </c:pt>
                <c:pt idx="569">
                  <c:v>130.5</c:v>
                </c:pt>
                <c:pt idx="570">
                  <c:v>130</c:v>
                </c:pt>
                <c:pt idx="571">
                  <c:v>129.75</c:v>
                </c:pt>
                <c:pt idx="572">
                  <c:v>140</c:v>
                </c:pt>
                <c:pt idx="573">
                  <c:v>140.5</c:v>
                </c:pt>
                <c:pt idx="574">
                  <c:v>137.9</c:v>
                </c:pt>
                <c:pt idx="575">
                  <c:v>137</c:v>
                </c:pt>
                <c:pt idx="576">
                  <c:v>136.5</c:v>
                </c:pt>
                <c:pt idx="577">
                  <c:v>139</c:v>
                </c:pt>
                <c:pt idx="578">
                  <c:v>138.5</c:v>
                </c:pt>
                <c:pt idx="579">
                  <c:v>137</c:v>
                </c:pt>
                <c:pt idx="580">
                  <c:v>136</c:v>
                </c:pt>
                <c:pt idx="581">
                  <c:v>135.75</c:v>
                </c:pt>
                <c:pt idx="582">
                  <c:v>135.25</c:v>
                </c:pt>
                <c:pt idx="583">
                  <c:v>135.75</c:v>
                </c:pt>
                <c:pt idx="584">
                  <c:v>130.5</c:v>
                </c:pt>
                <c:pt idx="585">
                  <c:v>130.25</c:v>
                </c:pt>
                <c:pt idx="586">
                  <c:v>130.75</c:v>
                </c:pt>
                <c:pt idx="587">
                  <c:v>133.5</c:v>
                </c:pt>
                <c:pt idx="588">
                  <c:v>134</c:v>
                </c:pt>
                <c:pt idx="589">
                  <c:v>134</c:v>
                </c:pt>
                <c:pt idx="590">
                  <c:v>134</c:v>
                </c:pt>
                <c:pt idx="591">
                  <c:v>135</c:v>
                </c:pt>
                <c:pt idx="592">
                  <c:v>135.5</c:v>
                </c:pt>
                <c:pt idx="593">
                  <c:v>134.75</c:v>
                </c:pt>
                <c:pt idx="594">
                  <c:v>133.75</c:v>
                </c:pt>
                <c:pt idx="595">
                  <c:v>133.25</c:v>
                </c:pt>
                <c:pt idx="596">
                  <c:v>132.5</c:v>
                </c:pt>
                <c:pt idx="597">
                  <c:v>131.75</c:v>
                </c:pt>
                <c:pt idx="598">
                  <c:v>130.75</c:v>
                </c:pt>
                <c:pt idx="599">
                  <c:v>129.75</c:v>
                </c:pt>
                <c:pt idx="600">
                  <c:v>130.75</c:v>
                </c:pt>
                <c:pt idx="601">
                  <c:v>132.25</c:v>
                </c:pt>
                <c:pt idx="602">
                  <c:v>135</c:v>
                </c:pt>
                <c:pt idx="603">
                  <c:v>135</c:v>
                </c:pt>
                <c:pt idx="604">
                  <c:v>135.75</c:v>
                </c:pt>
                <c:pt idx="605">
                  <c:v>136.75</c:v>
                </c:pt>
                <c:pt idx="606">
                  <c:v>136.75</c:v>
                </c:pt>
                <c:pt idx="607">
                  <c:v>135.5</c:v>
                </c:pt>
                <c:pt idx="608">
                  <c:v>135.75</c:v>
                </c:pt>
                <c:pt idx="609">
                  <c:v>135.75</c:v>
                </c:pt>
                <c:pt idx="610">
                  <c:v>136.25</c:v>
                </c:pt>
                <c:pt idx="611">
                  <c:v>136.75</c:v>
                </c:pt>
                <c:pt idx="612">
                  <c:v>136.75</c:v>
                </c:pt>
                <c:pt idx="613">
                  <c:v>135.5</c:v>
                </c:pt>
                <c:pt idx="614">
                  <c:v>135.5</c:v>
                </c:pt>
                <c:pt idx="615">
                  <c:v>135.75</c:v>
                </c:pt>
                <c:pt idx="616">
                  <c:v>135.5</c:v>
                </c:pt>
                <c:pt idx="617">
                  <c:v>136</c:v>
                </c:pt>
                <c:pt idx="618">
                  <c:v>136</c:v>
                </c:pt>
                <c:pt idx="619">
                  <c:v>136</c:v>
                </c:pt>
                <c:pt idx="620">
                  <c:v>136</c:v>
                </c:pt>
                <c:pt idx="621">
                  <c:v>136.5</c:v>
                </c:pt>
                <c:pt idx="622">
                  <c:v>138</c:v>
                </c:pt>
                <c:pt idx="623">
                  <c:v>140</c:v>
                </c:pt>
                <c:pt idx="624">
                  <c:v>140</c:v>
                </c:pt>
                <c:pt idx="625">
                  <c:v>139</c:v>
                </c:pt>
                <c:pt idx="626">
                  <c:v>138.75</c:v>
                </c:pt>
                <c:pt idx="627">
                  <c:v>139.25</c:v>
                </c:pt>
                <c:pt idx="628">
                  <c:v>138.25</c:v>
                </c:pt>
                <c:pt idx="629">
                  <c:v>137.25</c:v>
                </c:pt>
                <c:pt idx="630">
                  <c:v>135.25</c:v>
                </c:pt>
                <c:pt idx="631">
                  <c:v>134.75</c:v>
                </c:pt>
                <c:pt idx="632">
                  <c:v>133.25</c:v>
                </c:pt>
                <c:pt idx="633">
                  <c:v>133.25</c:v>
                </c:pt>
                <c:pt idx="634">
                  <c:v>133</c:v>
                </c:pt>
                <c:pt idx="635">
                  <c:v>133.25</c:v>
                </c:pt>
                <c:pt idx="636">
                  <c:v>134.75</c:v>
                </c:pt>
                <c:pt idx="637">
                  <c:v>134.5</c:v>
                </c:pt>
                <c:pt idx="638">
                  <c:v>134</c:v>
                </c:pt>
                <c:pt idx="639">
                  <c:v>133.75</c:v>
                </c:pt>
                <c:pt idx="640">
                  <c:v>132.5</c:v>
                </c:pt>
                <c:pt idx="641">
                  <c:v>132</c:v>
                </c:pt>
                <c:pt idx="642">
                  <c:v>131.25</c:v>
                </c:pt>
                <c:pt idx="643">
                  <c:v>131.25</c:v>
                </c:pt>
                <c:pt idx="644">
                  <c:v>131</c:v>
                </c:pt>
                <c:pt idx="645">
                  <c:v>130.75</c:v>
                </c:pt>
                <c:pt idx="646">
                  <c:v>129.25</c:v>
                </c:pt>
                <c:pt idx="647">
                  <c:v>128.25</c:v>
                </c:pt>
                <c:pt idx="648">
                  <c:v>127.75</c:v>
                </c:pt>
                <c:pt idx="649">
                  <c:v>126.25</c:v>
                </c:pt>
                <c:pt idx="650">
                  <c:v>123</c:v>
                </c:pt>
                <c:pt idx="651">
                  <c:v>122.75</c:v>
                </c:pt>
                <c:pt idx="652">
                  <c:v>124.5</c:v>
                </c:pt>
                <c:pt idx="653">
                  <c:v>124.75</c:v>
                </c:pt>
                <c:pt idx="654">
                  <c:v>124.25</c:v>
                </c:pt>
                <c:pt idx="655">
                  <c:v>123.5</c:v>
                </c:pt>
                <c:pt idx="656">
                  <c:v>123</c:v>
                </c:pt>
                <c:pt idx="657">
                  <c:v>123</c:v>
                </c:pt>
                <c:pt idx="658">
                  <c:v>123</c:v>
                </c:pt>
                <c:pt idx="659">
                  <c:v>123</c:v>
                </c:pt>
                <c:pt idx="660">
                  <c:v>122.25</c:v>
                </c:pt>
                <c:pt idx="661">
                  <c:v>121.25</c:v>
                </c:pt>
                <c:pt idx="662">
                  <c:v>120.25</c:v>
                </c:pt>
                <c:pt idx="663">
                  <c:v>120</c:v>
                </c:pt>
                <c:pt idx="664">
                  <c:v>119.5</c:v>
                </c:pt>
                <c:pt idx="665">
                  <c:v>121</c:v>
                </c:pt>
                <c:pt idx="666">
                  <c:v>123</c:v>
                </c:pt>
                <c:pt idx="667">
                  <c:v>123.5</c:v>
                </c:pt>
                <c:pt idx="668">
                  <c:v>124.5</c:v>
                </c:pt>
                <c:pt idx="669">
                  <c:v>124.5</c:v>
                </c:pt>
                <c:pt idx="670">
                  <c:v>124.25</c:v>
                </c:pt>
                <c:pt idx="671">
                  <c:v>122.25</c:v>
                </c:pt>
                <c:pt idx="672">
                  <c:v>122</c:v>
                </c:pt>
                <c:pt idx="673">
                  <c:v>119</c:v>
                </c:pt>
                <c:pt idx="674">
                  <c:v>117.75</c:v>
                </c:pt>
                <c:pt idx="675">
                  <c:v>117.5</c:v>
                </c:pt>
                <c:pt idx="676">
                  <c:v>118.25</c:v>
                </c:pt>
                <c:pt idx="677">
                  <c:v>117</c:v>
                </c:pt>
                <c:pt idx="678">
                  <c:v>116</c:v>
                </c:pt>
                <c:pt idx="679">
                  <c:v>115</c:v>
                </c:pt>
                <c:pt idx="680">
                  <c:v>116</c:v>
                </c:pt>
                <c:pt idx="681">
                  <c:v>105</c:v>
                </c:pt>
                <c:pt idx="682">
                  <c:v>105.5</c:v>
                </c:pt>
                <c:pt idx="683">
                  <c:v>108.75</c:v>
                </c:pt>
                <c:pt idx="684">
                  <c:v>111.5</c:v>
                </c:pt>
                <c:pt idx="685">
                  <c:v>110.25</c:v>
                </c:pt>
                <c:pt idx="686">
                  <c:v>110.75</c:v>
                </c:pt>
                <c:pt idx="687">
                  <c:v>109.75</c:v>
                </c:pt>
                <c:pt idx="688">
                  <c:v>110.5</c:v>
                </c:pt>
                <c:pt idx="689">
                  <c:v>110.75</c:v>
                </c:pt>
                <c:pt idx="690">
                  <c:v>110.25</c:v>
                </c:pt>
                <c:pt idx="691">
                  <c:v>111.75</c:v>
                </c:pt>
                <c:pt idx="692">
                  <c:v>111.75</c:v>
                </c:pt>
                <c:pt idx="693">
                  <c:v>112.25</c:v>
                </c:pt>
                <c:pt idx="694">
                  <c:v>113.25</c:v>
                </c:pt>
                <c:pt idx="695">
                  <c:v>117.25</c:v>
                </c:pt>
                <c:pt idx="696">
                  <c:v>116.75</c:v>
                </c:pt>
                <c:pt idx="697">
                  <c:v>115.5</c:v>
                </c:pt>
                <c:pt idx="698">
                  <c:v>115</c:v>
                </c:pt>
                <c:pt idx="699">
                  <c:v>116</c:v>
                </c:pt>
                <c:pt idx="700">
                  <c:v>116.5</c:v>
                </c:pt>
                <c:pt idx="701">
                  <c:v>118.25</c:v>
                </c:pt>
                <c:pt idx="702">
                  <c:v>119</c:v>
                </c:pt>
                <c:pt idx="703">
                  <c:v>118</c:v>
                </c:pt>
                <c:pt idx="704">
                  <c:v>116.25</c:v>
                </c:pt>
                <c:pt idx="705">
                  <c:v>116.25</c:v>
                </c:pt>
                <c:pt idx="706">
                  <c:v>115.75</c:v>
                </c:pt>
                <c:pt idx="707">
                  <c:v>114.75</c:v>
                </c:pt>
                <c:pt idx="708">
                  <c:v>116.25</c:v>
                </c:pt>
                <c:pt idx="709">
                  <c:v>113.75</c:v>
                </c:pt>
                <c:pt idx="710">
                  <c:v>112</c:v>
                </c:pt>
                <c:pt idx="711">
                  <c:v>113.25</c:v>
                </c:pt>
                <c:pt idx="712">
                  <c:v>113.5</c:v>
                </c:pt>
                <c:pt idx="713">
                  <c:v>111</c:v>
                </c:pt>
                <c:pt idx="714">
                  <c:v>108.25</c:v>
                </c:pt>
                <c:pt idx="715">
                  <c:v>107.5</c:v>
                </c:pt>
                <c:pt idx="716">
                  <c:v>105.25</c:v>
                </c:pt>
                <c:pt idx="717">
                  <c:v>106</c:v>
                </c:pt>
                <c:pt idx="718">
                  <c:v>106</c:v>
                </c:pt>
                <c:pt idx="719">
                  <c:v>105</c:v>
                </c:pt>
                <c:pt idx="720">
                  <c:v>103</c:v>
                </c:pt>
                <c:pt idx="721">
                  <c:v>102.75</c:v>
                </c:pt>
                <c:pt idx="722">
                  <c:v>103.25</c:v>
                </c:pt>
                <c:pt idx="723">
                  <c:v>103.25</c:v>
                </c:pt>
                <c:pt idx="724">
                  <c:v>104</c:v>
                </c:pt>
                <c:pt idx="725">
                  <c:v>103.25</c:v>
                </c:pt>
                <c:pt idx="726">
                  <c:v>99.75</c:v>
                </c:pt>
                <c:pt idx="727">
                  <c:v>98.75</c:v>
                </c:pt>
                <c:pt idx="728">
                  <c:v>98</c:v>
                </c:pt>
                <c:pt idx="729">
                  <c:v>99</c:v>
                </c:pt>
                <c:pt idx="730">
                  <c:v>100.75</c:v>
                </c:pt>
                <c:pt idx="731">
                  <c:v>98.75</c:v>
                </c:pt>
                <c:pt idx="732">
                  <c:v>98.75</c:v>
                </c:pt>
                <c:pt idx="733">
                  <c:v>98.75</c:v>
                </c:pt>
                <c:pt idx="734">
                  <c:v>97.25</c:v>
                </c:pt>
                <c:pt idx="735">
                  <c:v>95.5</c:v>
                </c:pt>
                <c:pt idx="736">
                  <c:v>91.5</c:v>
                </c:pt>
                <c:pt idx="737">
                  <c:v>91.75</c:v>
                </c:pt>
                <c:pt idx="738">
                  <c:v>92.5</c:v>
                </c:pt>
                <c:pt idx="739">
                  <c:v>95</c:v>
                </c:pt>
                <c:pt idx="740">
                  <c:v>94.25</c:v>
                </c:pt>
                <c:pt idx="741">
                  <c:v>94.75</c:v>
                </c:pt>
                <c:pt idx="742">
                  <c:v>93.75</c:v>
                </c:pt>
                <c:pt idx="743">
                  <c:v>93.25</c:v>
                </c:pt>
                <c:pt idx="744">
                  <c:v>93.25</c:v>
                </c:pt>
                <c:pt idx="745">
                  <c:v>90.75</c:v>
                </c:pt>
                <c:pt idx="746">
                  <c:v>90.75</c:v>
                </c:pt>
                <c:pt idx="747">
                  <c:v>89</c:v>
                </c:pt>
                <c:pt idx="748">
                  <c:v>89.5</c:v>
                </c:pt>
                <c:pt idx="749">
                  <c:v>91</c:v>
                </c:pt>
                <c:pt idx="750">
                  <c:v>91.25</c:v>
                </c:pt>
                <c:pt idx="751">
                  <c:v>91.75</c:v>
                </c:pt>
                <c:pt idx="752">
                  <c:v>93.5</c:v>
                </c:pt>
                <c:pt idx="753">
                  <c:v>93.25</c:v>
                </c:pt>
                <c:pt idx="754">
                  <c:v>93.75</c:v>
                </c:pt>
                <c:pt idx="755">
                  <c:v>95.75</c:v>
                </c:pt>
                <c:pt idx="756">
                  <c:v>94</c:v>
                </c:pt>
                <c:pt idx="757">
                  <c:v>93.25</c:v>
                </c:pt>
                <c:pt idx="758">
                  <c:v>94</c:v>
                </c:pt>
                <c:pt idx="759">
                  <c:v>95.75</c:v>
                </c:pt>
                <c:pt idx="760">
                  <c:v>96.5</c:v>
                </c:pt>
                <c:pt idx="761">
                  <c:v>96</c:v>
                </c:pt>
                <c:pt idx="762">
                  <c:v>95.25</c:v>
                </c:pt>
                <c:pt idx="763">
                  <c:v>96</c:v>
                </c:pt>
                <c:pt idx="764">
                  <c:v>96</c:v>
                </c:pt>
                <c:pt idx="765">
                  <c:v>96.25</c:v>
                </c:pt>
                <c:pt idx="766">
                  <c:v>97</c:v>
                </c:pt>
                <c:pt idx="767">
                  <c:v>97.75</c:v>
                </c:pt>
                <c:pt idx="768">
                  <c:v>98</c:v>
                </c:pt>
                <c:pt idx="769">
                  <c:v>98.25</c:v>
                </c:pt>
                <c:pt idx="770">
                  <c:v>96.25</c:v>
                </c:pt>
                <c:pt idx="771">
                  <c:v>95.75</c:v>
                </c:pt>
                <c:pt idx="772">
                  <c:v>95</c:v>
                </c:pt>
                <c:pt idx="773">
                  <c:v>95</c:v>
                </c:pt>
                <c:pt idx="774">
                  <c:v>94</c:v>
                </c:pt>
                <c:pt idx="775">
                  <c:v>93</c:v>
                </c:pt>
                <c:pt idx="776">
                  <c:v>94</c:v>
                </c:pt>
                <c:pt idx="777">
                  <c:v>94</c:v>
                </c:pt>
                <c:pt idx="778">
                  <c:v>95.5</c:v>
                </c:pt>
                <c:pt idx="779">
                  <c:v>95.5</c:v>
                </c:pt>
                <c:pt idx="780">
                  <c:v>95.25</c:v>
                </c:pt>
                <c:pt idx="781">
                  <c:v>93.5</c:v>
                </c:pt>
                <c:pt idx="782">
                  <c:v>94.75</c:v>
                </c:pt>
                <c:pt idx="783">
                  <c:v>95.5</c:v>
                </c:pt>
                <c:pt idx="784">
                  <c:v>95.5</c:v>
                </c:pt>
                <c:pt idx="785">
                  <c:v>95.5</c:v>
                </c:pt>
                <c:pt idx="786">
                  <c:v>95</c:v>
                </c:pt>
                <c:pt idx="787">
                  <c:v>95</c:v>
                </c:pt>
                <c:pt idx="788">
                  <c:v>93.75</c:v>
                </c:pt>
                <c:pt idx="789">
                  <c:v>93.5</c:v>
                </c:pt>
                <c:pt idx="790">
                  <c:v>93.5</c:v>
                </c:pt>
                <c:pt idx="791">
                  <c:v>93.75</c:v>
                </c:pt>
                <c:pt idx="792">
                  <c:v>93.25</c:v>
                </c:pt>
                <c:pt idx="793">
                  <c:v>92.75</c:v>
                </c:pt>
                <c:pt idx="794">
                  <c:v>92.25</c:v>
                </c:pt>
                <c:pt idx="795">
                  <c:v>91.75</c:v>
                </c:pt>
                <c:pt idx="796">
                  <c:v>89.75</c:v>
                </c:pt>
                <c:pt idx="797">
                  <c:v>89.25</c:v>
                </c:pt>
                <c:pt idx="798">
                  <c:v>88.75</c:v>
                </c:pt>
                <c:pt idx="799">
                  <c:v>88</c:v>
                </c:pt>
                <c:pt idx="800">
                  <c:v>87.25</c:v>
                </c:pt>
                <c:pt idx="801">
                  <c:v>88</c:v>
                </c:pt>
                <c:pt idx="802">
                  <c:v>87</c:v>
                </c:pt>
                <c:pt idx="803">
                  <c:v>87</c:v>
                </c:pt>
                <c:pt idx="804">
                  <c:v>85.75</c:v>
                </c:pt>
                <c:pt idx="805">
                  <c:v>83.75</c:v>
                </c:pt>
                <c:pt idx="806">
                  <c:v>84</c:v>
                </c:pt>
                <c:pt idx="807">
                  <c:v>83.75</c:v>
                </c:pt>
                <c:pt idx="808">
                  <c:v>83.25</c:v>
                </c:pt>
                <c:pt idx="809">
                  <c:v>83</c:v>
                </c:pt>
                <c:pt idx="810">
                  <c:v>82.75</c:v>
                </c:pt>
                <c:pt idx="811">
                  <c:v>83.5</c:v>
                </c:pt>
                <c:pt idx="812">
                  <c:v>85.75</c:v>
                </c:pt>
                <c:pt idx="813">
                  <c:v>84.75</c:v>
                </c:pt>
                <c:pt idx="814">
                  <c:v>84.25</c:v>
                </c:pt>
                <c:pt idx="815">
                  <c:v>82.75</c:v>
                </c:pt>
                <c:pt idx="816">
                  <c:v>82</c:v>
                </c:pt>
                <c:pt idx="817">
                  <c:v>80.5</c:v>
                </c:pt>
                <c:pt idx="818">
                  <c:v>79.75</c:v>
                </c:pt>
                <c:pt idx="819">
                  <c:v>79.75</c:v>
                </c:pt>
                <c:pt idx="820">
                  <c:v>79.25</c:v>
                </c:pt>
                <c:pt idx="821">
                  <c:v>79.25</c:v>
                </c:pt>
                <c:pt idx="822">
                  <c:v>77.75</c:v>
                </c:pt>
                <c:pt idx="823">
                  <c:v>77.75</c:v>
                </c:pt>
                <c:pt idx="824">
                  <c:v>78.75</c:v>
                </c:pt>
                <c:pt idx="825">
                  <c:v>79.5</c:v>
                </c:pt>
                <c:pt idx="826">
                  <c:v>79.5</c:v>
                </c:pt>
                <c:pt idx="827">
                  <c:v>79.5</c:v>
                </c:pt>
                <c:pt idx="828">
                  <c:v>80.5</c:v>
                </c:pt>
                <c:pt idx="829">
                  <c:v>79.75</c:v>
                </c:pt>
                <c:pt idx="830">
                  <c:v>79.25</c:v>
                </c:pt>
                <c:pt idx="831">
                  <c:v>80.5</c:v>
                </c:pt>
                <c:pt idx="832">
                  <c:v>83.75</c:v>
                </c:pt>
                <c:pt idx="833">
                  <c:v>83.5</c:v>
                </c:pt>
                <c:pt idx="834">
                  <c:v>82.25</c:v>
                </c:pt>
                <c:pt idx="835">
                  <c:v>80.25</c:v>
                </c:pt>
                <c:pt idx="836">
                  <c:v>81</c:v>
                </c:pt>
                <c:pt idx="837">
                  <c:v>81.75</c:v>
                </c:pt>
                <c:pt idx="838">
                  <c:v>82</c:v>
                </c:pt>
                <c:pt idx="839">
                  <c:v>82</c:v>
                </c:pt>
                <c:pt idx="840">
                  <c:v>79.75</c:v>
                </c:pt>
                <c:pt idx="841">
                  <c:v>80</c:v>
                </c:pt>
                <c:pt idx="842">
                  <c:v>80</c:v>
                </c:pt>
                <c:pt idx="843">
                  <c:v>79</c:v>
                </c:pt>
                <c:pt idx="844">
                  <c:v>79</c:v>
                </c:pt>
                <c:pt idx="845">
                  <c:v>79</c:v>
                </c:pt>
                <c:pt idx="846">
                  <c:v>79</c:v>
                </c:pt>
                <c:pt idx="847">
                  <c:v>78.5</c:v>
                </c:pt>
                <c:pt idx="848">
                  <c:v>77.75</c:v>
                </c:pt>
                <c:pt idx="849">
                  <c:v>76.25</c:v>
                </c:pt>
                <c:pt idx="850">
                  <c:v>75.5</c:v>
                </c:pt>
                <c:pt idx="851">
                  <c:v>76</c:v>
                </c:pt>
                <c:pt idx="852">
                  <c:v>75.5</c:v>
                </c:pt>
                <c:pt idx="853">
                  <c:v>76</c:v>
                </c:pt>
                <c:pt idx="854">
                  <c:v>76</c:v>
                </c:pt>
                <c:pt idx="855">
                  <c:v>75.75</c:v>
                </c:pt>
                <c:pt idx="856">
                  <c:v>75.5</c:v>
                </c:pt>
                <c:pt idx="857">
                  <c:v>75.25</c:v>
                </c:pt>
                <c:pt idx="858">
                  <c:v>71.25</c:v>
                </c:pt>
                <c:pt idx="859">
                  <c:v>70.25</c:v>
                </c:pt>
                <c:pt idx="860">
                  <c:v>70.5</c:v>
                </c:pt>
                <c:pt idx="861">
                  <c:v>69.75</c:v>
                </c:pt>
                <c:pt idx="862">
                  <c:v>70.25</c:v>
                </c:pt>
                <c:pt idx="863">
                  <c:v>69</c:v>
                </c:pt>
                <c:pt idx="864">
                  <c:v>68.5</c:v>
                </c:pt>
                <c:pt idx="865">
                  <c:v>69.25</c:v>
                </c:pt>
                <c:pt idx="866">
                  <c:v>71.25</c:v>
                </c:pt>
                <c:pt idx="867">
                  <c:v>71</c:v>
                </c:pt>
                <c:pt idx="868">
                  <c:v>69.75</c:v>
                </c:pt>
                <c:pt idx="869">
                  <c:v>69.5</c:v>
                </c:pt>
                <c:pt idx="870">
                  <c:v>71.5</c:v>
                </c:pt>
                <c:pt idx="871">
                  <c:v>71.25</c:v>
                </c:pt>
                <c:pt idx="872">
                  <c:v>69.75</c:v>
                </c:pt>
                <c:pt idx="873">
                  <c:v>69</c:v>
                </c:pt>
                <c:pt idx="874">
                  <c:v>69.5</c:v>
                </c:pt>
                <c:pt idx="875">
                  <c:v>69.5</c:v>
                </c:pt>
                <c:pt idx="876">
                  <c:v>69.5</c:v>
                </c:pt>
                <c:pt idx="877">
                  <c:v>69.25</c:v>
                </c:pt>
                <c:pt idx="878">
                  <c:v>68.25</c:v>
                </c:pt>
                <c:pt idx="879">
                  <c:v>68.25</c:v>
                </c:pt>
                <c:pt idx="880">
                  <c:v>68.5</c:v>
                </c:pt>
                <c:pt idx="881">
                  <c:v>69.5</c:v>
                </c:pt>
                <c:pt idx="882">
                  <c:v>67.5</c:v>
                </c:pt>
                <c:pt idx="883">
                  <c:v>66.25</c:v>
                </c:pt>
                <c:pt idx="884">
                  <c:v>66.75</c:v>
                </c:pt>
                <c:pt idx="885">
                  <c:v>68</c:v>
                </c:pt>
                <c:pt idx="886">
                  <c:v>71.75</c:v>
                </c:pt>
                <c:pt idx="887">
                  <c:v>71.75</c:v>
                </c:pt>
                <c:pt idx="888">
                  <c:v>71.75</c:v>
                </c:pt>
                <c:pt idx="889">
                  <c:v>70.75</c:v>
                </c:pt>
                <c:pt idx="890">
                  <c:v>71.75</c:v>
                </c:pt>
                <c:pt idx="891">
                  <c:v>71.25</c:v>
                </c:pt>
                <c:pt idx="892">
                  <c:v>71</c:v>
                </c:pt>
                <c:pt idx="893">
                  <c:v>70.5</c:v>
                </c:pt>
                <c:pt idx="894">
                  <c:v>68.75</c:v>
                </c:pt>
                <c:pt idx="895">
                  <c:v>68.5</c:v>
                </c:pt>
                <c:pt idx="896">
                  <c:v>67.75</c:v>
                </c:pt>
                <c:pt idx="897">
                  <c:v>68.75</c:v>
                </c:pt>
                <c:pt idx="898">
                  <c:v>68.25</c:v>
                </c:pt>
                <c:pt idx="899">
                  <c:v>68</c:v>
                </c:pt>
                <c:pt idx="900">
                  <c:v>67.25</c:v>
                </c:pt>
                <c:pt idx="901">
                  <c:v>66</c:v>
                </c:pt>
                <c:pt idx="902">
                  <c:v>67</c:v>
                </c:pt>
                <c:pt idx="903">
                  <c:v>66.5</c:v>
                </c:pt>
                <c:pt idx="904">
                  <c:v>63.75</c:v>
                </c:pt>
                <c:pt idx="905">
                  <c:v>63.75</c:v>
                </c:pt>
                <c:pt idx="906">
                  <c:v>63</c:v>
                </c:pt>
                <c:pt idx="907">
                  <c:v>63.25</c:v>
                </c:pt>
                <c:pt idx="908">
                  <c:v>62</c:v>
                </c:pt>
                <c:pt idx="909">
                  <c:v>61.25</c:v>
                </c:pt>
                <c:pt idx="910">
                  <c:v>63</c:v>
                </c:pt>
                <c:pt idx="911">
                  <c:v>62</c:v>
                </c:pt>
                <c:pt idx="912">
                  <c:v>61.75</c:v>
                </c:pt>
                <c:pt idx="913">
                  <c:v>62.25</c:v>
                </c:pt>
                <c:pt idx="914">
                  <c:v>61.75</c:v>
                </c:pt>
                <c:pt idx="915">
                  <c:v>62.75</c:v>
                </c:pt>
                <c:pt idx="916">
                  <c:v>62.75</c:v>
                </c:pt>
                <c:pt idx="917">
                  <c:v>63.25</c:v>
                </c:pt>
                <c:pt idx="918">
                  <c:v>64.25</c:v>
                </c:pt>
                <c:pt idx="919">
                  <c:v>65.5</c:v>
                </c:pt>
                <c:pt idx="920">
                  <c:v>64</c:v>
                </c:pt>
                <c:pt idx="921">
                  <c:v>62.5</c:v>
                </c:pt>
                <c:pt idx="922">
                  <c:v>62.5</c:v>
                </c:pt>
                <c:pt idx="923">
                  <c:v>62.5</c:v>
                </c:pt>
                <c:pt idx="924">
                  <c:v>62.5</c:v>
                </c:pt>
                <c:pt idx="925">
                  <c:v>63.5</c:v>
                </c:pt>
                <c:pt idx="926">
                  <c:v>63</c:v>
                </c:pt>
                <c:pt idx="927">
                  <c:v>63.5</c:v>
                </c:pt>
                <c:pt idx="928">
                  <c:v>62.75</c:v>
                </c:pt>
                <c:pt idx="929">
                  <c:v>63</c:v>
                </c:pt>
                <c:pt idx="930">
                  <c:v>63</c:v>
                </c:pt>
                <c:pt idx="931">
                  <c:v>61.75</c:v>
                </c:pt>
                <c:pt idx="932">
                  <c:v>59.75</c:v>
                </c:pt>
                <c:pt idx="933">
                  <c:v>58.5</c:v>
                </c:pt>
                <c:pt idx="934">
                  <c:v>58</c:v>
                </c:pt>
                <c:pt idx="935">
                  <c:v>57.25</c:v>
                </c:pt>
                <c:pt idx="936">
                  <c:v>57</c:v>
                </c:pt>
                <c:pt idx="937">
                  <c:v>58.5</c:v>
                </c:pt>
                <c:pt idx="938">
                  <c:v>58.5</c:v>
                </c:pt>
                <c:pt idx="939">
                  <c:v>58.5</c:v>
                </c:pt>
                <c:pt idx="940">
                  <c:v>57.75</c:v>
                </c:pt>
                <c:pt idx="941">
                  <c:v>56.25</c:v>
                </c:pt>
                <c:pt idx="942">
                  <c:v>55.5</c:v>
                </c:pt>
                <c:pt idx="943">
                  <c:v>55</c:v>
                </c:pt>
                <c:pt idx="944">
                  <c:v>55</c:v>
                </c:pt>
                <c:pt idx="945">
                  <c:v>56</c:v>
                </c:pt>
                <c:pt idx="946">
                  <c:v>55.25</c:v>
                </c:pt>
                <c:pt idx="947">
                  <c:v>54</c:v>
                </c:pt>
                <c:pt idx="948">
                  <c:v>53</c:v>
                </c:pt>
                <c:pt idx="949">
                  <c:v>52</c:v>
                </c:pt>
                <c:pt idx="950">
                  <c:v>51.25</c:v>
                </c:pt>
                <c:pt idx="951">
                  <c:v>48</c:v>
                </c:pt>
                <c:pt idx="952">
                  <c:v>47.5</c:v>
                </c:pt>
                <c:pt idx="953">
                  <c:v>47.5</c:v>
                </c:pt>
                <c:pt idx="954">
                  <c:v>47.75</c:v>
                </c:pt>
                <c:pt idx="955">
                  <c:v>48.25</c:v>
                </c:pt>
                <c:pt idx="956">
                  <c:v>48</c:v>
                </c:pt>
                <c:pt idx="957">
                  <c:v>47.75</c:v>
                </c:pt>
                <c:pt idx="958">
                  <c:v>49.75</c:v>
                </c:pt>
                <c:pt idx="959">
                  <c:v>50.75</c:v>
                </c:pt>
                <c:pt idx="960">
                  <c:v>50.75</c:v>
                </c:pt>
                <c:pt idx="961">
                  <c:v>50.75</c:v>
                </c:pt>
                <c:pt idx="962">
                  <c:v>51.5</c:v>
                </c:pt>
                <c:pt idx="963">
                  <c:v>51.25</c:v>
                </c:pt>
                <c:pt idx="964">
                  <c:v>51.25</c:v>
                </c:pt>
                <c:pt idx="965">
                  <c:v>53.5</c:v>
                </c:pt>
                <c:pt idx="966">
                  <c:v>54.75</c:v>
                </c:pt>
                <c:pt idx="967">
                  <c:v>58.5</c:v>
                </c:pt>
                <c:pt idx="968">
                  <c:v>59.75</c:v>
                </c:pt>
                <c:pt idx="969">
                  <c:v>59.25</c:v>
                </c:pt>
                <c:pt idx="970">
                  <c:v>57.5</c:v>
                </c:pt>
                <c:pt idx="971">
                  <c:v>55.5</c:v>
                </c:pt>
                <c:pt idx="972">
                  <c:v>55.5</c:v>
                </c:pt>
                <c:pt idx="973">
                  <c:v>57.75</c:v>
                </c:pt>
                <c:pt idx="974">
                  <c:v>59.5</c:v>
                </c:pt>
                <c:pt idx="975">
                  <c:v>61.25</c:v>
                </c:pt>
                <c:pt idx="976">
                  <c:v>59.5</c:v>
                </c:pt>
                <c:pt idx="977">
                  <c:v>61.5</c:v>
                </c:pt>
                <c:pt idx="978">
                  <c:v>63</c:v>
                </c:pt>
                <c:pt idx="979">
                  <c:v>62.5</c:v>
                </c:pt>
                <c:pt idx="980">
                  <c:v>63</c:v>
                </c:pt>
                <c:pt idx="981">
                  <c:v>62</c:v>
                </c:pt>
                <c:pt idx="982">
                  <c:v>61.25</c:v>
                </c:pt>
                <c:pt idx="983">
                  <c:v>59.75</c:v>
                </c:pt>
                <c:pt idx="984">
                  <c:v>59.5</c:v>
                </c:pt>
                <c:pt idx="985">
                  <c:v>58.5</c:v>
                </c:pt>
                <c:pt idx="986">
                  <c:v>59</c:v>
                </c:pt>
                <c:pt idx="987">
                  <c:v>61.25</c:v>
                </c:pt>
                <c:pt idx="988">
                  <c:v>63.5</c:v>
                </c:pt>
                <c:pt idx="989">
                  <c:v>62.75</c:v>
                </c:pt>
                <c:pt idx="990">
                  <c:v>61</c:v>
                </c:pt>
                <c:pt idx="991">
                  <c:v>61.5</c:v>
                </c:pt>
                <c:pt idx="992">
                  <c:v>62.75</c:v>
                </c:pt>
                <c:pt idx="993">
                  <c:v>63.5</c:v>
                </c:pt>
                <c:pt idx="994">
                  <c:v>64.25</c:v>
                </c:pt>
                <c:pt idx="995">
                  <c:v>64.75</c:v>
                </c:pt>
                <c:pt idx="996">
                  <c:v>64.25</c:v>
                </c:pt>
                <c:pt idx="997">
                  <c:v>64.75</c:v>
                </c:pt>
                <c:pt idx="998">
                  <c:v>65.75</c:v>
                </c:pt>
                <c:pt idx="999">
                  <c:v>65.75</c:v>
                </c:pt>
                <c:pt idx="1000">
                  <c:v>65</c:v>
                </c:pt>
                <c:pt idx="1001">
                  <c:v>64</c:v>
                </c:pt>
                <c:pt idx="1002">
                  <c:v>62.5</c:v>
                </c:pt>
                <c:pt idx="1003">
                  <c:v>61</c:v>
                </c:pt>
                <c:pt idx="1004">
                  <c:v>61</c:v>
                </c:pt>
                <c:pt idx="1005">
                  <c:v>61</c:v>
                </c:pt>
                <c:pt idx="1006">
                  <c:v>60</c:v>
                </c:pt>
                <c:pt idx="1007">
                  <c:v>60.75</c:v>
                </c:pt>
                <c:pt idx="1008">
                  <c:v>62.25</c:v>
                </c:pt>
                <c:pt idx="1009">
                  <c:v>60.75</c:v>
                </c:pt>
                <c:pt idx="1010">
                  <c:v>60.5</c:v>
                </c:pt>
                <c:pt idx="1011">
                  <c:v>60.5</c:v>
                </c:pt>
                <c:pt idx="1012">
                  <c:v>59.5</c:v>
                </c:pt>
                <c:pt idx="1013">
                  <c:v>58.5</c:v>
                </c:pt>
                <c:pt idx="1014">
                  <c:v>56.25</c:v>
                </c:pt>
                <c:pt idx="1015">
                  <c:v>55</c:v>
                </c:pt>
                <c:pt idx="1016">
                  <c:v>51.25</c:v>
                </c:pt>
                <c:pt idx="1017">
                  <c:v>49.75</c:v>
                </c:pt>
                <c:pt idx="1018">
                  <c:v>44.5</c:v>
                </c:pt>
                <c:pt idx="1019">
                  <c:v>48.75</c:v>
                </c:pt>
                <c:pt idx="1020">
                  <c:v>48.75</c:v>
                </c:pt>
                <c:pt idx="1021">
                  <c:v>50</c:v>
                </c:pt>
                <c:pt idx="1022">
                  <c:v>50.75</c:v>
                </c:pt>
                <c:pt idx="1023">
                  <c:v>50</c:v>
                </c:pt>
                <c:pt idx="1024">
                  <c:v>50</c:v>
                </c:pt>
                <c:pt idx="1025">
                  <c:v>52.75</c:v>
                </c:pt>
                <c:pt idx="1026">
                  <c:v>52.5</c:v>
                </c:pt>
                <c:pt idx="1027">
                  <c:v>51</c:v>
                </c:pt>
                <c:pt idx="1028">
                  <c:v>51.25</c:v>
                </c:pt>
                <c:pt idx="1029">
                  <c:v>51.25</c:v>
                </c:pt>
                <c:pt idx="1030">
                  <c:v>52</c:v>
                </c:pt>
                <c:pt idx="1031">
                  <c:v>53.5</c:v>
                </c:pt>
                <c:pt idx="1032">
                  <c:v>56.75</c:v>
                </c:pt>
                <c:pt idx="1033">
                  <c:v>55.5</c:v>
                </c:pt>
                <c:pt idx="1034">
                  <c:v>55.25</c:v>
                </c:pt>
                <c:pt idx="1035">
                  <c:v>55.75</c:v>
                </c:pt>
                <c:pt idx="1036">
                  <c:v>55.75</c:v>
                </c:pt>
                <c:pt idx="1037">
                  <c:v>57.25</c:v>
                </c:pt>
                <c:pt idx="1038">
                  <c:v>56</c:v>
                </c:pt>
                <c:pt idx="1039">
                  <c:v>56</c:v>
                </c:pt>
                <c:pt idx="1040">
                  <c:v>56.25</c:v>
                </c:pt>
                <c:pt idx="1041">
                  <c:v>57</c:v>
                </c:pt>
                <c:pt idx="1042">
                  <c:v>56.5</c:v>
                </c:pt>
                <c:pt idx="1043">
                  <c:v>56.75</c:v>
                </c:pt>
                <c:pt idx="1044">
                  <c:v>56.75</c:v>
                </c:pt>
                <c:pt idx="1045">
                  <c:v>56.75</c:v>
                </c:pt>
                <c:pt idx="1046">
                  <c:v>56.25</c:v>
                </c:pt>
                <c:pt idx="1047">
                  <c:v>56.25</c:v>
                </c:pt>
                <c:pt idx="1048">
                  <c:v>54.25</c:v>
                </c:pt>
                <c:pt idx="1049">
                  <c:v>53.25</c:v>
                </c:pt>
                <c:pt idx="1050">
                  <c:v>53.5</c:v>
                </c:pt>
                <c:pt idx="1051">
                  <c:v>54.25</c:v>
                </c:pt>
                <c:pt idx="1052">
                  <c:v>56.25</c:v>
                </c:pt>
                <c:pt idx="1053">
                  <c:v>56.25</c:v>
                </c:pt>
                <c:pt idx="1054">
                  <c:v>56.25</c:v>
                </c:pt>
                <c:pt idx="1055">
                  <c:v>56.75</c:v>
                </c:pt>
                <c:pt idx="1056">
                  <c:v>56.75</c:v>
                </c:pt>
                <c:pt idx="1057">
                  <c:v>56.75</c:v>
                </c:pt>
                <c:pt idx="1058">
                  <c:v>57</c:v>
                </c:pt>
                <c:pt idx="1059">
                  <c:v>57.75</c:v>
                </c:pt>
                <c:pt idx="1060">
                  <c:v>58.25</c:v>
                </c:pt>
                <c:pt idx="1061">
                  <c:v>59.25</c:v>
                </c:pt>
                <c:pt idx="1062">
                  <c:v>58</c:v>
                </c:pt>
                <c:pt idx="1063">
                  <c:v>57</c:v>
                </c:pt>
                <c:pt idx="1064">
                  <c:v>57</c:v>
                </c:pt>
                <c:pt idx="1065">
                  <c:v>57.6</c:v>
                </c:pt>
                <c:pt idx="1066">
                  <c:v>57.7</c:v>
                </c:pt>
                <c:pt idx="1067">
                  <c:v>57.7</c:v>
                </c:pt>
                <c:pt idx="1068">
                  <c:v>57.65</c:v>
                </c:pt>
                <c:pt idx="1069">
                  <c:v>57.05</c:v>
                </c:pt>
                <c:pt idx="1070">
                  <c:v>56.85</c:v>
                </c:pt>
                <c:pt idx="1071">
                  <c:v>55.85</c:v>
                </c:pt>
                <c:pt idx="1072">
                  <c:v>55.85</c:v>
                </c:pt>
                <c:pt idx="1073">
                  <c:v>55.65</c:v>
                </c:pt>
                <c:pt idx="1074">
                  <c:v>55.15</c:v>
                </c:pt>
                <c:pt idx="1075">
                  <c:v>54.65</c:v>
                </c:pt>
                <c:pt idx="1076">
                  <c:v>54.9</c:v>
                </c:pt>
                <c:pt idx="1077">
                  <c:v>54.9</c:v>
                </c:pt>
                <c:pt idx="1078">
                  <c:v>54.8</c:v>
                </c:pt>
                <c:pt idx="1079">
                  <c:v>55.95</c:v>
                </c:pt>
                <c:pt idx="1080">
                  <c:v>56.4</c:v>
                </c:pt>
                <c:pt idx="1081">
                  <c:v>55.9</c:v>
                </c:pt>
                <c:pt idx="1082">
                  <c:v>54.9</c:v>
                </c:pt>
                <c:pt idx="1083">
                  <c:v>54.3</c:v>
                </c:pt>
                <c:pt idx="1084">
                  <c:v>53.55</c:v>
                </c:pt>
                <c:pt idx="1085">
                  <c:v>53.8</c:v>
                </c:pt>
                <c:pt idx="1086">
                  <c:v>53.1</c:v>
                </c:pt>
                <c:pt idx="1087">
                  <c:v>52.8</c:v>
                </c:pt>
                <c:pt idx="1088">
                  <c:v>52.3</c:v>
                </c:pt>
                <c:pt idx="1089">
                  <c:v>51.8</c:v>
                </c:pt>
                <c:pt idx="1090">
                  <c:v>51.75</c:v>
                </c:pt>
                <c:pt idx="1091">
                  <c:v>50.75</c:v>
                </c:pt>
                <c:pt idx="1092">
                  <c:v>51</c:v>
                </c:pt>
                <c:pt idx="1093">
                  <c:v>49.25</c:v>
                </c:pt>
                <c:pt idx="1094">
                  <c:v>49.65</c:v>
                </c:pt>
                <c:pt idx="1095">
                  <c:v>49.9</c:v>
                </c:pt>
                <c:pt idx="1096">
                  <c:v>48.6</c:v>
                </c:pt>
                <c:pt idx="1097">
                  <c:v>48.6</c:v>
                </c:pt>
                <c:pt idx="1098">
                  <c:v>48.4</c:v>
                </c:pt>
                <c:pt idx="1099">
                  <c:v>47.8</c:v>
                </c:pt>
                <c:pt idx="1100">
                  <c:v>47.8</c:v>
                </c:pt>
                <c:pt idx="1101">
                  <c:v>48.3</c:v>
                </c:pt>
                <c:pt idx="1102">
                  <c:v>48.3</c:v>
                </c:pt>
                <c:pt idx="1103">
                  <c:v>48.1</c:v>
                </c:pt>
                <c:pt idx="1104">
                  <c:v>48</c:v>
                </c:pt>
                <c:pt idx="1105">
                  <c:v>47.7</c:v>
                </c:pt>
                <c:pt idx="1106">
                  <c:v>46.8</c:v>
                </c:pt>
                <c:pt idx="1107">
                  <c:v>46.5</c:v>
                </c:pt>
                <c:pt idx="1108">
                  <c:v>45.3</c:v>
                </c:pt>
                <c:pt idx="1109">
                  <c:v>45.3</c:v>
                </c:pt>
                <c:pt idx="1110">
                  <c:v>44.75</c:v>
                </c:pt>
                <c:pt idx="1111">
                  <c:v>44</c:v>
                </c:pt>
                <c:pt idx="1112">
                  <c:v>44.2</c:v>
                </c:pt>
                <c:pt idx="1113">
                  <c:v>44.2</c:v>
                </c:pt>
                <c:pt idx="1114">
                  <c:v>44.05</c:v>
                </c:pt>
                <c:pt idx="1115">
                  <c:v>42.5</c:v>
                </c:pt>
                <c:pt idx="1116">
                  <c:v>40.5</c:v>
                </c:pt>
                <c:pt idx="1117">
                  <c:v>40.700000000000003</c:v>
                </c:pt>
                <c:pt idx="1118">
                  <c:v>40.5</c:v>
                </c:pt>
                <c:pt idx="1119">
                  <c:v>39.6</c:v>
                </c:pt>
                <c:pt idx="1120">
                  <c:v>39.5</c:v>
                </c:pt>
                <c:pt idx="1121">
                  <c:v>39.299999999999997</c:v>
                </c:pt>
                <c:pt idx="1122">
                  <c:v>39.200000000000003</c:v>
                </c:pt>
                <c:pt idx="1123">
                  <c:v>38.6</c:v>
                </c:pt>
                <c:pt idx="1124">
                  <c:v>38.6</c:v>
                </c:pt>
                <c:pt idx="1125">
                  <c:v>39.049999999999997</c:v>
                </c:pt>
                <c:pt idx="1126">
                  <c:v>38.5</c:v>
                </c:pt>
                <c:pt idx="1127">
                  <c:v>39.15</c:v>
                </c:pt>
                <c:pt idx="1128">
                  <c:v>39.35</c:v>
                </c:pt>
                <c:pt idx="1129">
                  <c:v>40.049999999999997</c:v>
                </c:pt>
                <c:pt idx="1130">
                  <c:v>40.549999999999997</c:v>
                </c:pt>
                <c:pt idx="1131">
                  <c:v>40.75</c:v>
                </c:pt>
                <c:pt idx="1132">
                  <c:v>40.299999999999997</c:v>
                </c:pt>
                <c:pt idx="1133">
                  <c:v>40.299999999999997</c:v>
                </c:pt>
                <c:pt idx="1134">
                  <c:v>41.45</c:v>
                </c:pt>
                <c:pt idx="1135">
                  <c:v>42.75</c:v>
                </c:pt>
                <c:pt idx="1136">
                  <c:v>43.05</c:v>
                </c:pt>
                <c:pt idx="1137">
                  <c:v>43.25</c:v>
                </c:pt>
                <c:pt idx="1138">
                  <c:v>42.7</c:v>
                </c:pt>
                <c:pt idx="1139">
                  <c:v>42.65</c:v>
                </c:pt>
                <c:pt idx="1140">
                  <c:v>42.25</c:v>
                </c:pt>
                <c:pt idx="1141">
                  <c:v>41.7</c:v>
                </c:pt>
                <c:pt idx="1142">
                  <c:v>41.5</c:v>
                </c:pt>
                <c:pt idx="1143">
                  <c:v>41.05</c:v>
                </c:pt>
                <c:pt idx="1144">
                  <c:v>39.85</c:v>
                </c:pt>
                <c:pt idx="1145">
                  <c:v>39.5</c:v>
                </c:pt>
                <c:pt idx="1146">
                  <c:v>39.25</c:v>
                </c:pt>
                <c:pt idx="1147">
                  <c:v>41</c:v>
                </c:pt>
                <c:pt idx="1148">
                  <c:v>42.65</c:v>
                </c:pt>
                <c:pt idx="1149">
                  <c:v>42.75</c:v>
                </c:pt>
                <c:pt idx="1150">
                  <c:v>41.3</c:v>
                </c:pt>
                <c:pt idx="1151">
                  <c:v>41.1</c:v>
                </c:pt>
                <c:pt idx="1152">
                  <c:v>41.6</c:v>
                </c:pt>
                <c:pt idx="1153">
                  <c:v>41.6</c:v>
                </c:pt>
                <c:pt idx="1154">
                  <c:v>41.5</c:v>
                </c:pt>
                <c:pt idx="1155">
                  <c:v>42.6</c:v>
                </c:pt>
                <c:pt idx="1156">
                  <c:v>42.6</c:v>
                </c:pt>
                <c:pt idx="1157">
                  <c:v>42.4</c:v>
                </c:pt>
                <c:pt idx="1158">
                  <c:v>43.35</c:v>
                </c:pt>
                <c:pt idx="1159">
                  <c:v>44</c:v>
                </c:pt>
                <c:pt idx="1160">
                  <c:v>44.75</c:v>
                </c:pt>
                <c:pt idx="1161">
                  <c:v>46</c:v>
                </c:pt>
                <c:pt idx="1162">
                  <c:v>45.5</c:v>
                </c:pt>
                <c:pt idx="1163">
                  <c:v>44.2</c:v>
                </c:pt>
                <c:pt idx="1164">
                  <c:v>44</c:v>
                </c:pt>
                <c:pt idx="1165">
                  <c:v>42.9</c:v>
                </c:pt>
                <c:pt idx="1166">
                  <c:v>46.3</c:v>
                </c:pt>
                <c:pt idx="1167">
                  <c:v>46.3</c:v>
                </c:pt>
                <c:pt idx="1168">
                  <c:v>46.5</c:v>
                </c:pt>
                <c:pt idx="1169">
                  <c:v>47.15</c:v>
                </c:pt>
                <c:pt idx="1170">
                  <c:v>48.2</c:v>
                </c:pt>
                <c:pt idx="1171">
                  <c:v>51.2</c:v>
                </c:pt>
                <c:pt idx="1172">
                  <c:v>50</c:v>
                </c:pt>
                <c:pt idx="1173">
                  <c:v>49.9</c:v>
                </c:pt>
                <c:pt idx="1174">
                  <c:v>49.55</c:v>
                </c:pt>
                <c:pt idx="1175">
                  <c:v>49.1</c:v>
                </c:pt>
                <c:pt idx="1176">
                  <c:v>49.3</c:v>
                </c:pt>
                <c:pt idx="1177">
                  <c:v>51.05</c:v>
                </c:pt>
                <c:pt idx="1178">
                  <c:v>52.6</c:v>
                </c:pt>
                <c:pt idx="1179">
                  <c:v>51.3</c:v>
                </c:pt>
                <c:pt idx="1180">
                  <c:v>53.5</c:v>
                </c:pt>
                <c:pt idx="1181">
                  <c:v>64.2</c:v>
                </c:pt>
                <c:pt idx="1182">
                  <c:v>62</c:v>
                </c:pt>
                <c:pt idx="1183">
                  <c:v>57.5</c:v>
                </c:pt>
                <c:pt idx="1184">
                  <c:v>57.35</c:v>
                </c:pt>
                <c:pt idx="1185">
                  <c:v>56.2</c:v>
                </c:pt>
                <c:pt idx="1186">
                  <c:v>55</c:v>
                </c:pt>
                <c:pt idx="1187">
                  <c:v>52.1</c:v>
                </c:pt>
                <c:pt idx="1188">
                  <c:v>53.2</c:v>
                </c:pt>
                <c:pt idx="1189">
                  <c:v>56</c:v>
                </c:pt>
                <c:pt idx="1190">
                  <c:v>57</c:v>
                </c:pt>
                <c:pt idx="1191">
                  <c:v>58.5</c:v>
                </c:pt>
                <c:pt idx="1192">
                  <c:v>58</c:v>
                </c:pt>
                <c:pt idx="1193">
                  <c:v>56.75</c:v>
                </c:pt>
                <c:pt idx="1194">
                  <c:v>55.5</c:v>
                </c:pt>
                <c:pt idx="1195">
                  <c:v>56.1</c:v>
                </c:pt>
                <c:pt idx="1196">
                  <c:v>54.25</c:v>
                </c:pt>
                <c:pt idx="1197">
                  <c:v>54.1</c:v>
                </c:pt>
                <c:pt idx="1198">
                  <c:v>54.1</c:v>
                </c:pt>
                <c:pt idx="1199">
                  <c:v>55.1</c:v>
                </c:pt>
                <c:pt idx="1200">
                  <c:v>55.1</c:v>
                </c:pt>
                <c:pt idx="1201">
                  <c:v>54.7</c:v>
                </c:pt>
                <c:pt idx="1202">
                  <c:v>54.65</c:v>
                </c:pt>
                <c:pt idx="1203">
                  <c:v>54.3</c:v>
                </c:pt>
                <c:pt idx="1204">
                  <c:v>53.6</c:v>
                </c:pt>
                <c:pt idx="1205">
                  <c:v>56.2</c:v>
                </c:pt>
                <c:pt idx="1206">
                  <c:v>59.5</c:v>
                </c:pt>
                <c:pt idx="1207">
                  <c:v>60</c:v>
                </c:pt>
                <c:pt idx="1208">
                  <c:v>58.75</c:v>
                </c:pt>
                <c:pt idx="1209">
                  <c:v>58.3</c:v>
                </c:pt>
                <c:pt idx="1210">
                  <c:v>60.55</c:v>
                </c:pt>
                <c:pt idx="1211">
                  <c:v>62.6</c:v>
                </c:pt>
                <c:pt idx="1212">
                  <c:v>65.349999999999994</c:v>
                </c:pt>
                <c:pt idx="1213">
                  <c:v>70.5</c:v>
                </c:pt>
                <c:pt idx="1214">
                  <c:v>65.849999999999994</c:v>
                </c:pt>
                <c:pt idx="1215">
                  <c:v>65.599999999999994</c:v>
                </c:pt>
                <c:pt idx="1216">
                  <c:v>61.65</c:v>
                </c:pt>
                <c:pt idx="1217">
                  <c:v>61</c:v>
                </c:pt>
                <c:pt idx="1218">
                  <c:v>63.5</c:v>
                </c:pt>
                <c:pt idx="1219">
                  <c:v>65.849999999999994</c:v>
                </c:pt>
                <c:pt idx="1220">
                  <c:v>65.849999999999994</c:v>
                </c:pt>
                <c:pt idx="1221">
                  <c:v>63.85</c:v>
                </c:pt>
                <c:pt idx="1222">
                  <c:v>61.5</c:v>
                </c:pt>
                <c:pt idx="1223">
                  <c:v>60.2</c:v>
                </c:pt>
                <c:pt idx="1224">
                  <c:v>58.35</c:v>
                </c:pt>
                <c:pt idx="1225">
                  <c:v>54.85</c:v>
                </c:pt>
                <c:pt idx="1226">
                  <c:v>56.1</c:v>
                </c:pt>
                <c:pt idx="1227">
                  <c:v>56.25</c:v>
                </c:pt>
                <c:pt idx="1228">
                  <c:v>55.45</c:v>
                </c:pt>
                <c:pt idx="1229">
                  <c:v>53.45</c:v>
                </c:pt>
                <c:pt idx="1230">
                  <c:v>54.4</c:v>
                </c:pt>
                <c:pt idx="1231">
                  <c:v>57.45</c:v>
                </c:pt>
                <c:pt idx="1232">
                  <c:v>57</c:v>
                </c:pt>
                <c:pt idx="1233">
                  <c:v>55</c:v>
                </c:pt>
                <c:pt idx="1234">
                  <c:v>54.25</c:v>
                </c:pt>
                <c:pt idx="1235">
                  <c:v>52.1</c:v>
                </c:pt>
                <c:pt idx="1236">
                  <c:v>51.65</c:v>
                </c:pt>
                <c:pt idx="1237">
                  <c:v>50.5</c:v>
                </c:pt>
                <c:pt idx="1238">
                  <c:v>50</c:v>
                </c:pt>
                <c:pt idx="1239">
                  <c:v>51.8</c:v>
                </c:pt>
                <c:pt idx="1240">
                  <c:v>49.9</c:v>
                </c:pt>
                <c:pt idx="1241">
                  <c:v>49.5</c:v>
                </c:pt>
                <c:pt idx="1242">
                  <c:v>49.3</c:v>
                </c:pt>
                <c:pt idx="1243">
                  <c:v>50.7</c:v>
                </c:pt>
                <c:pt idx="1244">
                  <c:v>51.7</c:v>
                </c:pt>
                <c:pt idx="1245">
                  <c:v>53.15</c:v>
                </c:pt>
                <c:pt idx="1246">
                  <c:v>52.5</c:v>
                </c:pt>
                <c:pt idx="1247">
                  <c:v>52.5</c:v>
                </c:pt>
                <c:pt idx="1248">
                  <c:v>52.5</c:v>
                </c:pt>
                <c:pt idx="1249">
                  <c:v>52.7</c:v>
                </c:pt>
                <c:pt idx="1250">
                  <c:v>50.95</c:v>
                </c:pt>
                <c:pt idx="1251">
                  <c:v>50.95</c:v>
                </c:pt>
                <c:pt idx="1252">
                  <c:v>51</c:v>
                </c:pt>
                <c:pt idx="1253">
                  <c:v>51.55</c:v>
                </c:pt>
                <c:pt idx="1254">
                  <c:v>51</c:v>
                </c:pt>
                <c:pt idx="1255">
                  <c:v>51</c:v>
                </c:pt>
                <c:pt idx="1256">
                  <c:v>52.9</c:v>
                </c:pt>
                <c:pt idx="1257">
                  <c:v>52.5</c:v>
                </c:pt>
                <c:pt idx="1258">
                  <c:v>52</c:v>
                </c:pt>
                <c:pt idx="1259">
                  <c:v>53.65</c:v>
                </c:pt>
                <c:pt idx="1260">
                  <c:v>53.65</c:v>
                </c:pt>
                <c:pt idx="1261">
                  <c:v>54.15</c:v>
                </c:pt>
                <c:pt idx="1262">
                  <c:v>55</c:v>
                </c:pt>
                <c:pt idx="1263">
                  <c:v>54.65</c:v>
                </c:pt>
                <c:pt idx="1264">
                  <c:v>56.25</c:v>
                </c:pt>
                <c:pt idx="1265">
                  <c:v>56.25</c:v>
                </c:pt>
                <c:pt idx="1266">
                  <c:v>56.25</c:v>
                </c:pt>
                <c:pt idx="1267">
                  <c:v>55.3</c:v>
                </c:pt>
                <c:pt idx="1268">
                  <c:v>55.05</c:v>
                </c:pt>
                <c:pt idx="1269">
                  <c:v>56.4</c:v>
                </c:pt>
                <c:pt idx="1270">
                  <c:v>58.7</c:v>
                </c:pt>
                <c:pt idx="1271">
                  <c:v>59.8</c:v>
                </c:pt>
                <c:pt idx="1272">
                  <c:v>59.05</c:v>
                </c:pt>
                <c:pt idx="1273">
                  <c:v>58.95</c:v>
                </c:pt>
                <c:pt idx="1274">
                  <c:v>57.15</c:v>
                </c:pt>
                <c:pt idx="1275">
                  <c:v>56.2</c:v>
                </c:pt>
                <c:pt idx="1276">
                  <c:v>56.2</c:v>
                </c:pt>
                <c:pt idx="1277">
                  <c:v>57.5</c:v>
                </c:pt>
                <c:pt idx="1278">
                  <c:v>56.65</c:v>
                </c:pt>
                <c:pt idx="1279">
                  <c:v>56.8</c:v>
                </c:pt>
                <c:pt idx="1280">
                  <c:v>57.65</c:v>
                </c:pt>
                <c:pt idx="1281">
                  <c:v>59.2</c:v>
                </c:pt>
                <c:pt idx="1282">
                  <c:v>60.55</c:v>
                </c:pt>
                <c:pt idx="1283">
                  <c:v>60</c:v>
                </c:pt>
                <c:pt idx="1284">
                  <c:v>61</c:v>
                </c:pt>
                <c:pt idx="1285">
                  <c:v>61.25</c:v>
                </c:pt>
                <c:pt idx="1286">
                  <c:v>61</c:v>
                </c:pt>
                <c:pt idx="1287">
                  <c:v>59.7</c:v>
                </c:pt>
                <c:pt idx="1288">
                  <c:v>61.65</c:v>
                </c:pt>
                <c:pt idx="1289">
                  <c:v>62.5</c:v>
                </c:pt>
                <c:pt idx="1290">
                  <c:v>62.5</c:v>
                </c:pt>
                <c:pt idx="1291">
                  <c:v>60.9</c:v>
                </c:pt>
                <c:pt idx="1292">
                  <c:v>59.95</c:v>
                </c:pt>
                <c:pt idx="1293">
                  <c:v>61.1</c:v>
                </c:pt>
                <c:pt idx="1294">
                  <c:v>60.5</c:v>
                </c:pt>
                <c:pt idx="1295">
                  <c:v>62.15</c:v>
                </c:pt>
                <c:pt idx="1296">
                  <c:v>61</c:v>
                </c:pt>
                <c:pt idx="1297">
                  <c:v>61.4</c:v>
                </c:pt>
                <c:pt idx="1298">
                  <c:v>61.65</c:v>
                </c:pt>
                <c:pt idx="1299">
                  <c:v>61.65</c:v>
                </c:pt>
                <c:pt idx="1300">
                  <c:v>62.5</c:v>
                </c:pt>
                <c:pt idx="1301">
                  <c:v>62.3</c:v>
                </c:pt>
                <c:pt idx="1302">
                  <c:v>60.95</c:v>
                </c:pt>
                <c:pt idx="1303">
                  <c:v>60.15</c:v>
                </c:pt>
                <c:pt idx="1304">
                  <c:v>60.05</c:v>
                </c:pt>
                <c:pt idx="1305">
                  <c:v>60</c:v>
                </c:pt>
                <c:pt idx="1306">
                  <c:v>59</c:v>
                </c:pt>
                <c:pt idx="1307">
                  <c:v>60.15</c:v>
                </c:pt>
                <c:pt idx="1308">
                  <c:v>60.15</c:v>
                </c:pt>
                <c:pt idx="1309">
                  <c:v>59.5</c:v>
                </c:pt>
                <c:pt idx="1310">
                  <c:v>59.9</c:v>
                </c:pt>
                <c:pt idx="1311">
                  <c:v>59.15</c:v>
                </c:pt>
                <c:pt idx="1312">
                  <c:v>58.45</c:v>
                </c:pt>
                <c:pt idx="1313">
                  <c:v>58.35</c:v>
                </c:pt>
                <c:pt idx="1314">
                  <c:v>58.35</c:v>
                </c:pt>
                <c:pt idx="1315">
                  <c:v>56.5</c:v>
                </c:pt>
                <c:pt idx="1316">
                  <c:v>56.3</c:v>
                </c:pt>
                <c:pt idx="1317">
                  <c:v>56.3</c:v>
                </c:pt>
                <c:pt idx="1318">
                  <c:v>56.3</c:v>
                </c:pt>
                <c:pt idx="1319">
                  <c:v>55.95</c:v>
                </c:pt>
                <c:pt idx="1320">
                  <c:v>55.1</c:v>
                </c:pt>
                <c:pt idx="1321">
                  <c:v>55.6</c:v>
                </c:pt>
                <c:pt idx="1322">
                  <c:v>56.55</c:v>
                </c:pt>
                <c:pt idx="1323">
                  <c:v>56.5</c:v>
                </c:pt>
                <c:pt idx="1324">
                  <c:v>56.9</c:v>
                </c:pt>
                <c:pt idx="1325">
                  <c:v>55.85</c:v>
                </c:pt>
                <c:pt idx="1326">
                  <c:v>55.85</c:v>
                </c:pt>
                <c:pt idx="1327">
                  <c:v>55.9</c:v>
                </c:pt>
                <c:pt idx="1328">
                  <c:v>55.95</c:v>
                </c:pt>
                <c:pt idx="1329">
                  <c:v>55.35</c:v>
                </c:pt>
                <c:pt idx="1330">
                  <c:v>54.85</c:v>
                </c:pt>
                <c:pt idx="1331">
                  <c:v>54.85</c:v>
                </c:pt>
                <c:pt idx="1332">
                  <c:v>54.85</c:v>
                </c:pt>
                <c:pt idx="1333">
                  <c:v>54.85</c:v>
                </c:pt>
                <c:pt idx="1334">
                  <c:v>56.3</c:v>
                </c:pt>
                <c:pt idx="1335">
                  <c:v>56.95</c:v>
                </c:pt>
                <c:pt idx="1336">
                  <c:v>56.95</c:v>
                </c:pt>
                <c:pt idx="1337">
                  <c:v>57</c:v>
                </c:pt>
                <c:pt idx="1338">
                  <c:v>57.55</c:v>
                </c:pt>
                <c:pt idx="1339">
                  <c:v>58.6</c:v>
                </c:pt>
                <c:pt idx="1340">
                  <c:v>58.7</c:v>
                </c:pt>
                <c:pt idx="1341">
                  <c:v>58.7</c:v>
                </c:pt>
                <c:pt idx="1342">
                  <c:v>59.15</c:v>
                </c:pt>
                <c:pt idx="1343">
                  <c:v>59</c:v>
                </c:pt>
                <c:pt idx="1344">
                  <c:v>59.65</c:v>
                </c:pt>
                <c:pt idx="1345">
                  <c:v>62.45</c:v>
                </c:pt>
                <c:pt idx="1346">
                  <c:v>63.6</c:v>
                </c:pt>
                <c:pt idx="1347">
                  <c:v>63.1</c:v>
                </c:pt>
                <c:pt idx="1348">
                  <c:v>64.150000000000006</c:v>
                </c:pt>
                <c:pt idx="1349">
                  <c:v>64.7</c:v>
                </c:pt>
                <c:pt idx="1350">
                  <c:v>65.400000000000006</c:v>
                </c:pt>
                <c:pt idx="1351">
                  <c:v>65.400000000000006</c:v>
                </c:pt>
                <c:pt idx="1352">
                  <c:v>65.45</c:v>
                </c:pt>
                <c:pt idx="1353">
                  <c:v>65.55</c:v>
                </c:pt>
                <c:pt idx="1354">
                  <c:v>67.8</c:v>
                </c:pt>
                <c:pt idx="1355">
                  <c:v>68.650000000000006</c:v>
                </c:pt>
                <c:pt idx="1356">
                  <c:v>71.849999999999994</c:v>
                </c:pt>
                <c:pt idx="1357">
                  <c:v>74.650000000000006</c:v>
                </c:pt>
                <c:pt idx="1358">
                  <c:v>80.400000000000006</c:v>
                </c:pt>
                <c:pt idx="1359">
                  <c:v>79.349999999999994</c:v>
                </c:pt>
                <c:pt idx="1360">
                  <c:v>73.05</c:v>
                </c:pt>
                <c:pt idx="1361">
                  <c:v>72.8</c:v>
                </c:pt>
                <c:pt idx="1362">
                  <c:v>73.349999999999994</c:v>
                </c:pt>
                <c:pt idx="1363">
                  <c:v>72.7</c:v>
                </c:pt>
                <c:pt idx="1364">
                  <c:v>71.2</c:v>
                </c:pt>
                <c:pt idx="1365">
                  <c:v>75.349999999999994</c:v>
                </c:pt>
                <c:pt idx="1366">
                  <c:v>76.099999999999994</c:v>
                </c:pt>
                <c:pt idx="1367">
                  <c:v>77.5</c:v>
                </c:pt>
                <c:pt idx="1368">
                  <c:v>80.349999999999994</c:v>
                </c:pt>
                <c:pt idx="1369">
                  <c:v>81.650000000000006</c:v>
                </c:pt>
                <c:pt idx="1370">
                  <c:v>77.3</c:v>
                </c:pt>
                <c:pt idx="1371">
                  <c:v>73</c:v>
                </c:pt>
                <c:pt idx="1372">
                  <c:v>79.099999999999994</c:v>
                </c:pt>
                <c:pt idx="1373">
                  <c:v>77.3</c:v>
                </c:pt>
                <c:pt idx="1374">
                  <c:v>79</c:v>
                </c:pt>
                <c:pt idx="1375">
                  <c:v>78.900000000000006</c:v>
                </c:pt>
                <c:pt idx="1376">
                  <c:v>82.3</c:v>
                </c:pt>
                <c:pt idx="1377">
                  <c:v>81.150000000000006</c:v>
                </c:pt>
                <c:pt idx="1378">
                  <c:v>81.150000000000006</c:v>
                </c:pt>
                <c:pt idx="1379">
                  <c:v>83.95</c:v>
                </c:pt>
                <c:pt idx="1380">
                  <c:v>83.4</c:v>
                </c:pt>
                <c:pt idx="1381">
                  <c:v>81.8</c:v>
                </c:pt>
                <c:pt idx="1382">
                  <c:v>81.8</c:v>
                </c:pt>
                <c:pt idx="1383">
                  <c:v>80.8</c:v>
                </c:pt>
                <c:pt idx="1384">
                  <c:v>81.2</c:v>
                </c:pt>
                <c:pt idx="1385">
                  <c:v>79.45</c:v>
                </c:pt>
                <c:pt idx="1386">
                  <c:v>79.849999999999994</c:v>
                </c:pt>
                <c:pt idx="1387">
                  <c:v>77.95</c:v>
                </c:pt>
                <c:pt idx="1388">
                  <c:v>78.55</c:v>
                </c:pt>
                <c:pt idx="1389">
                  <c:v>78.55</c:v>
                </c:pt>
                <c:pt idx="1390">
                  <c:v>79.3</c:v>
                </c:pt>
                <c:pt idx="1391">
                  <c:v>81.25</c:v>
                </c:pt>
                <c:pt idx="1392">
                  <c:v>80.75</c:v>
                </c:pt>
                <c:pt idx="1393">
                  <c:v>79.650000000000006</c:v>
                </c:pt>
                <c:pt idx="1394">
                  <c:v>79.650000000000006</c:v>
                </c:pt>
                <c:pt idx="1395">
                  <c:v>78.349999999999994</c:v>
                </c:pt>
                <c:pt idx="1396">
                  <c:v>77.8</c:v>
                </c:pt>
                <c:pt idx="1397">
                  <c:v>77.95</c:v>
                </c:pt>
                <c:pt idx="1398">
                  <c:v>77.55</c:v>
                </c:pt>
                <c:pt idx="1399">
                  <c:v>78.05</c:v>
                </c:pt>
                <c:pt idx="1400">
                  <c:v>79.150000000000006</c:v>
                </c:pt>
                <c:pt idx="1401">
                  <c:v>80.75</c:v>
                </c:pt>
                <c:pt idx="1402">
                  <c:v>81.150000000000006</c:v>
                </c:pt>
                <c:pt idx="1403">
                  <c:v>80.45</c:v>
                </c:pt>
                <c:pt idx="1404">
                  <c:v>84</c:v>
                </c:pt>
                <c:pt idx="1405">
                  <c:v>82.05</c:v>
                </c:pt>
                <c:pt idx="1406">
                  <c:v>81.900000000000006</c:v>
                </c:pt>
                <c:pt idx="1407">
                  <c:v>80.650000000000006</c:v>
                </c:pt>
                <c:pt idx="1408">
                  <c:v>80.099999999999994</c:v>
                </c:pt>
                <c:pt idx="1409">
                  <c:v>81.400000000000006</c:v>
                </c:pt>
                <c:pt idx="1410">
                  <c:v>83.25</c:v>
                </c:pt>
                <c:pt idx="1411">
                  <c:v>82.85</c:v>
                </c:pt>
                <c:pt idx="1412">
                  <c:v>83.45</c:v>
                </c:pt>
                <c:pt idx="1413">
                  <c:v>83.45</c:v>
                </c:pt>
                <c:pt idx="1414">
                  <c:v>83.45</c:v>
                </c:pt>
                <c:pt idx="1415">
                  <c:v>83.45</c:v>
                </c:pt>
                <c:pt idx="1416">
                  <c:v>83.45</c:v>
                </c:pt>
                <c:pt idx="1417">
                  <c:v>83.45</c:v>
                </c:pt>
                <c:pt idx="1418">
                  <c:v>80.75</c:v>
                </c:pt>
                <c:pt idx="1419">
                  <c:v>80.8</c:v>
                </c:pt>
                <c:pt idx="1420">
                  <c:v>82.75</c:v>
                </c:pt>
                <c:pt idx="1421">
                  <c:v>83.45</c:v>
                </c:pt>
                <c:pt idx="1422">
                  <c:v>84</c:v>
                </c:pt>
                <c:pt idx="1423">
                  <c:v>86.6</c:v>
                </c:pt>
                <c:pt idx="1424">
                  <c:v>93.05</c:v>
                </c:pt>
                <c:pt idx="1425">
                  <c:v>92</c:v>
                </c:pt>
                <c:pt idx="1426">
                  <c:v>91.85</c:v>
                </c:pt>
                <c:pt idx="1427">
                  <c:v>90.85</c:v>
                </c:pt>
                <c:pt idx="1428">
                  <c:v>90.85</c:v>
                </c:pt>
                <c:pt idx="1429">
                  <c:v>93.75</c:v>
                </c:pt>
                <c:pt idx="1430">
                  <c:v>95.05</c:v>
                </c:pt>
                <c:pt idx="1431">
                  <c:v>93.7</c:v>
                </c:pt>
                <c:pt idx="1432">
                  <c:v>92</c:v>
                </c:pt>
                <c:pt idx="1433">
                  <c:v>90.6</c:v>
                </c:pt>
                <c:pt idx="1434">
                  <c:v>93.65</c:v>
                </c:pt>
                <c:pt idx="1435">
                  <c:v>91.7</c:v>
                </c:pt>
                <c:pt idx="1436">
                  <c:v>91.55</c:v>
                </c:pt>
                <c:pt idx="1437">
                  <c:v>92.45</c:v>
                </c:pt>
                <c:pt idx="1438">
                  <c:v>91.45</c:v>
                </c:pt>
                <c:pt idx="1439">
                  <c:v>88.45</c:v>
                </c:pt>
                <c:pt idx="1440">
                  <c:v>87.9</c:v>
                </c:pt>
                <c:pt idx="1441">
                  <c:v>87.7</c:v>
                </c:pt>
                <c:pt idx="1442">
                  <c:v>87.4</c:v>
                </c:pt>
                <c:pt idx="1443">
                  <c:v>86.4</c:v>
                </c:pt>
                <c:pt idx="1444">
                  <c:v>88.6</c:v>
                </c:pt>
                <c:pt idx="1445">
                  <c:v>88.6</c:v>
                </c:pt>
                <c:pt idx="1446">
                  <c:v>91</c:v>
                </c:pt>
                <c:pt idx="1447">
                  <c:v>92.7</c:v>
                </c:pt>
                <c:pt idx="1448">
                  <c:v>92</c:v>
                </c:pt>
                <c:pt idx="1449">
                  <c:v>91.3</c:v>
                </c:pt>
                <c:pt idx="1450">
                  <c:v>87</c:v>
                </c:pt>
                <c:pt idx="1451">
                  <c:v>84.75</c:v>
                </c:pt>
                <c:pt idx="1452">
                  <c:v>85.9</c:v>
                </c:pt>
                <c:pt idx="1453">
                  <c:v>83.6</c:v>
                </c:pt>
                <c:pt idx="1454">
                  <c:v>80.95</c:v>
                </c:pt>
                <c:pt idx="1455">
                  <c:v>81.2</c:v>
                </c:pt>
                <c:pt idx="1456">
                  <c:v>82.25</c:v>
                </c:pt>
                <c:pt idx="1457">
                  <c:v>81.099999999999994</c:v>
                </c:pt>
                <c:pt idx="1458">
                  <c:v>79.25</c:v>
                </c:pt>
                <c:pt idx="1459">
                  <c:v>79.2</c:v>
                </c:pt>
                <c:pt idx="1460">
                  <c:v>79.2</c:v>
                </c:pt>
                <c:pt idx="1461">
                  <c:v>81.75</c:v>
                </c:pt>
                <c:pt idx="1462">
                  <c:v>78.349999999999994</c:v>
                </c:pt>
                <c:pt idx="1463">
                  <c:v>76.2</c:v>
                </c:pt>
                <c:pt idx="1464">
                  <c:v>74.150000000000006</c:v>
                </c:pt>
                <c:pt idx="1465">
                  <c:v>74.650000000000006</c:v>
                </c:pt>
                <c:pt idx="1466">
                  <c:v>69</c:v>
                </c:pt>
                <c:pt idx="1467">
                  <c:v>69</c:v>
                </c:pt>
                <c:pt idx="1468">
                  <c:v>64.25</c:v>
                </c:pt>
                <c:pt idx="1469">
                  <c:v>63.8</c:v>
                </c:pt>
                <c:pt idx="1470">
                  <c:v>65.150000000000006</c:v>
                </c:pt>
                <c:pt idx="1471">
                  <c:v>65.75</c:v>
                </c:pt>
                <c:pt idx="1472">
                  <c:v>67.900000000000006</c:v>
                </c:pt>
                <c:pt idx="1473">
                  <c:v>66.55</c:v>
                </c:pt>
                <c:pt idx="1474">
                  <c:v>66.3</c:v>
                </c:pt>
                <c:pt idx="1475">
                  <c:v>67.150000000000006</c:v>
                </c:pt>
                <c:pt idx="1476">
                  <c:v>67.150000000000006</c:v>
                </c:pt>
                <c:pt idx="1477">
                  <c:v>67.3</c:v>
                </c:pt>
                <c:pt idx="1478">
                  <c:v>67.3</c:v>
                </c:pt>
                <c:pt idx="1479">
                  <c:v>69.150000000000006</c:v>
                </c:pt>
                <c:pt idx="1480">
                  <c:v>68.599999999999994</c:v>
                </c:pt>
                <c:pt idx="1481">
                  <c:v>63.4</c:v>
                </c:pt>
                <c:pt idx="1482">
                  <c:v>61.4</c:v>
                </c:pt>
                <c:pt idx="1483">
                  <c:v>60.95</c:v>
                </c:pt>
                <c:pt idx="1484">
                  <c:v>60.75</c:v>
                </c:pt>
                <c:pt idx="1485">
                  <c:v>60.75</c:v>
                </c:pt>
                <c:pt idx="1486">
                  <c:v>60.95</c:v>
                </c:pt>
                <c:pt idx="1487">
                  <c:v>60.55</c:v>
                </c:pt>
                <c:pt idx="1488">
                  <c:v>61.25</c:v>
                </c:pt>
                <c:pt idx="1489">
                  <c:v>61.65</c:v>
                </c:pt>
                <c:pt idx="1490">
                  <c:v>62.45</c:v>
                </c:pt>
                <c:pt idx="1491">
                  <c:v>62.45</c:v>
                </c:pt>
                <c:pt idx="1492">
                  <c:v>63.05</c:v>
                </c:pt>
                <c:pt idx="1493">
                  <c:v>63.3</c:v>
                </c:pt>
                <c:pt idx="1494">
                  <c:v>62.05</c:v>
                </c:pt>
                <c:pt idx="1495">
                  <c:v>60.65</c:v>
                </c:pt>
                <c:pt idx="1496">
                  <c:v>59.05</c:v>
                </c:pt>
                <c:pt idx="1497">
                  <c:v>58</c:v>
                </c:pt>
                <c:pt idx="1498">
                  <c:v>58</c:v>
                </c:pt>
                <c:pt idx="1499">
                  <c:v>57.8</c:v>
                </c:pt>
                <c:pt idx="1500">
                  <c:v>57.4</c:v>
                </c:pt>
                <c:pt idx="1501">
                  <c:v>56.4</c:v>
                </c:pt>
                <c:pt idx="1502">
                  <c:v>57.4</c:v>
                </c:pt>
                <c:pt idx="1503">
                  <c:v>56.4</c:v>
                </c:pt>
                <c:pt idx="1504">
                  <c:v>56.45</c:v>
                </c:pt>
                <c:pt idx="1505">
                  <c:v>55.8</c:v>
                </c:pt>
                <c:pt idx="1506">
                  <c:v>56.1</c:v>
                </c:pt>
                <c:pt idx="1507">
                  <c:v>54.9</c:v>
                </c:pt>
                <c:pt idx="1508">
                  <c:v>55.25</c:v>
                </c:pt>
                <c:pt idx="1509">
                  <c:v>54</c:v>
                </c:pt>
                <c:pt idx="1510">
                  <c:v>54.55</c:v>
                </c:pt>
                <c:pt idx="1511">
                  <c:v>54.65</c:v>
                </c:pt>
                <c:pt idx="1512">
                  <c:v>55.6</c:v>
                </c:pt>
                <c:pt idx="1513">
                  <c:v>56</c:v>
                </c:pt>
                <c:pt idx="1514">
                  <c:v>56.8</c:v>
                </c:pt>
                <c:pt idx="1515">
                  <c:v>56.65</c:v>
                </c:pt>
                <c:pt idx="1516">
                  <c:v>56.75</c:v>
                </c:pt>
                <c:pt idx="1517">
                  <c:v>57.15</c:v>
                </c:pt>
                <c:pt idx="1518">
                  <c:v>57.15</c:v>
                </c:pt>
                <c:pt idx="1519">
                  <c:v>60.1</c:v>
                </c:pt>
                <c:pt idx="1520">
                  <c:v>63</c:v>
                </c:pt>
                <c:pt idx="1521">
                  <c:v>64.3</c:v>
                </c:pt>
                <c:pt idx="1522">
                  <c:v>63</c:v>
                </c:pt>
                <c:pt idx="1523">
                  <c:v>64.95</c:v>
                </c:pt>
                <c:pt idx="1524">
                  <c:v>63.7</c:v>
                </c:pt>
                <c:pt idx="1525">
                  <c:v>63.5</c:v>
                </c:pt>
                <c:pt idx="1526">
                  <c:v>63.3</c:v>
                </c:pt>
                <c:pt idx="1527">
                  <c:v>64.349999999999994</c:v>
                </c:pt>
                <c:pt idx="1528">
                  <c:v>64.55</c:v>
                </c:pt>
                <c:pt idx="1529">
                  <c:v>66.099999999999994</c:v>
                </c:pt>
                <c:pt idx="1530">
                  <c:v>65.599999999999994</c:v>
                </c:pt>
                <c:pt idx="1531">
                  <c:v>65.75</c:v>
                </c:pt>
                <c:pt idx="1532">
                  <c:v>65.349999999999994</c:v>
                </c:pt>
                <c:pt idx="1533">
                  <c:v>67.45</c:v>
                </c:pt>
                <c:pt idx="1534">
                  <c:v>68.599999999999994</c:v>
                </c:pt>
                <c:pt idx="1535">
                  <c:v>70.25</c:v>
                </c:pt>
                <c:pt idx="1536">
                  <c:v>68.150000000000006</c:v>
                </c:pt>
                <c:pt idx="1537">
                  <c:v>67.95</c:v>
                </c:pt>
                <c:pt idx="1538">
                  <c:v>67.95</c:v>
                </c:pt>
                <c:pt idx="1539">
                  <c:v>70.2</c:v>
                </c:pt>
                <c:pt idx="1540">
                  <c:v>70.3</c:v>
                </c:pt>
                <c:pt idx="1541">
                  <c:v>69.650000000000006</c:v>
                </c:pt>
                <c:pt idx="1542">
                  <c:v>69.55</c:v>
                </c:pt>
                <c:pt idx="1543">
                  <c:v>74</c:v>
                </c:pt>
                <c:pt idx="1544">
                  <c:v>74</c:v>
                </c:pt>
                <c:pt idx="1545">
                  <c:v>72.95</c:v>
                </c:pt>
                <c:pt idx="1546">
                  <c:v>73.349999999999994</c:v>
                </c:pt>
                <c:pt idx="1547">
                  <c:v>74.599999999999994</c:v>
                </c:pt>
                <c:pt idx="1548">
                  <c:v>76.75</c:v>
                </c:pt>
                <c:pt idx="1549">
                  <c:v>75.25</c:v>
                </c:pt>
                <c:pt idx="1550">
                  <c:v>75.25</c:v>
                </c:pt>
                <c:pt idx="1551">
                  <c:v>76.5</c:v>
                </c:pt>
                <c:pt idx="1552">
                  <c:v>75.05</c:v>
                </c:pt>
                <c:pt idx="1553">
                  <c:v>72.900000000000006</c:v>
                </c:pt>
                <c:pt idx="1554">
                  <c:v>72.150000000000006</c:v>
                </c:pt>
                <c:pt idx="1555">
                  <c:v>72.400000000000006</c:v>
                </c:pt>
                <c:pt idx="1556">
                  <c:v>75.2</c:v>
                </c:pt>
                <c:pt idx="1557">
                  <c:v>74.900000000000006</c:v>
                </c:pt>
                <c:pt idx="1558">
                  <c:v>77.25</c:v>
                </c:pt>
                <c:pt idx="1559">
                  <c:v>79.349999999999994</c:v>
                </c:pt>
                <c:pt idx="1560">
                  <c:v>75.3</c:v>
                </c:pt>
                <c:pt idx="1561">
                  <c:v>76.45</c:v>
                </c:pt>
                <c:pt idx="1562">
                  <c:v>76.849999999999994</c:v>
                </c:pt>
                <c:pt idx="1563">
                  <c:v>76.55</c:v>
                </c:pt>
                <c:pt idx="1564">
                  <c:v>75.95</c:v>
                </c:pt>
                <c:pt idx="1565">
                  <c:v>75.55</c:v>
                </c:pt>
                <c:pt idx="1566">
                  <c:v>77.099999999999994</c:v>
                </c:pt>
                <c:pt idx="1567">
                  <c:v>77.099999999999994</c:v>
                </c:pt>
                <c:pt idx="1568">
                  <c:v>77.45</c:v>
                </c:pt>
                <c:pt idx="1569">
                  <c:v>77.900000000000006</c:v>
                </c:pt>
                <c:pt idx="1570">
                  <c:v>76.400000000000006</c:v>
                </c:pt>
                <c:pt idx="1571">
                  <c:v>74.75</c:v>
                </c:pt>
                <c:pt idx="1572">
                  <c:v>74.150000000000006</c:v>
                </c:pt>
                <c:pt idx="1573">
                  <c:v>74</c:v>
                </c:pt>
                <c:pt idx="1574">
                  <c:v>75.45</c:v>
                </c:pt>
                <c:pt idx="1575">
                  <c:v>76.25</c:v>
                </c:pt>
                <c:pt idx="1576">
                  <c:v>74</c:v>
                </c:pt>
                <c:pt idx="1577">
                  <c:v>71.7</c:v>
                </c:pt>
                <c:pt idx="1578">
                  <c:v>71.900000000000006</c:v>
                </c:pt>
                <c:pt idx="1579">
                  <c:v>68.650000000000006</c:v>
                </c:pt>
                <c:pt idx="1580">
                  <c:v>67.849999999999994</c:v>
                </c:pt>
                <c:pt idx="1581">
                  <c:v>63.15</c:v>
                </c:pt>
                <c:pt idx="1582">
                  <c:v>62.25</c:v>
                </c:pt>
                <c:pt idx="1583">
                  <c:v>62.249999999999993</c:v>
                </c:pt>
                <c:pt idx="1584">
                  <c:v>64.599999999999994</c:v>
                </c:pt>
                <c:pt idx="1585">
                  <c:v>62.9</c:v>
                </c:pt>
                <c:pt idx="1586">
                  <c:v>61.4</c:v>
                </c:pt>
                <c:pt idx="1587">
                  <c:v>61.35</c:v>
                </c:pt>
                <c:pt idx="1588">
                  <c:v>61.35</c:v>
                </c:pt>
                <c:pt idx="1589">
                  <c:v>61.35</c:v>
                </c:pt>
                <c:pt idx="1590">
                  <c:v>61.35</c:v>
                </c:pt>
                <c:pt idx="1591">
                  <c:v>61.5</c:v>
                </c:pt>
                <c:pt idx="1592">
                  <c:v>62.55</c:v>
                </c:pt>
                <c:pt idx="1593">
                  <c:v>61.3</c:v>
                </c:pt>
                <c:pt idx="1594">
                  <c:v>59.1</c:v>
                </c:pt>
                <c:pt idx="1595">
                  <c:v>58.55</c:v>
                </c:pt>
                <c:pt idx="1596">
                  <c:v>58.1</c:v>
                </c:pt>
                <c:pt idx="1597">
                  <c:v>62.95</c:v>
                </c:pt>
                <c:pt idx="1598">
                  <c:v>62.85</c:v>
                </c:pt>
                <c:pt idx="1599">
                  <c:v>62</c:v>
                </c:pt>
                <c:pt idx="1600">
                  <c:v>62</c:v>
                </c:pt>
                <c:pt idx="1601">
                  <c:v>59.45</c:v>
                </c:pt>
                <c:pt idx="1602">
                  <c:v>60.65</c:v>
                </c:pt>
                <c:pt idx="1603">
                  <c:v>60.75</c:v>
                </c:pt>
                <c:pt idx="1604">
                  <c:v>62.75</c:v>
                </c:pt>
                <c:pt idx="1605">
                  <c:v>62.7</c:v>
                </c:pt>
                <c:pt idx="1606">
                  <c:v>62.3</c:v>
                </c:pt>
                <c:pt idx="1607">
                  <c:v>59.1</c:v>
                </c:pt>
                <c:pt idx="1608">
                  <c:v>59</c:v>
                </c:pt>
                <c:pt idx="1609">
                  <c:v>59.5</c:v>
                </c:pt>
                <c:pt idx="1610">
                  <c:v>59.35</c:v>
                </c:pt>
                <c:pt idx="1611">
                  <c:v>60.45</c:v>
                </c:pt>
                <c:pt idx="1612">
                  <c:v>60.05</c:v>
                </c:pt>
                <c:pt idx="1613">
                  <c:v>63.9</c:v>
                </c:pt>
                <c:pt idx="1614">
                  <c:v>63.5</c:v>
                </c:pt>
                <c:pt idx="1615">
                  <c:v>61.95</c:v>
                </c:pt>
                <c:pt idx="1616">
                  <c:v>62.5</c:v>
                </c:pt>
                <c:pt idx="1617">
                  <c:v>62.7</c:v>
                </c:pt>
                <c:pt idx="1618">
                  <c:v>63.15</c:v>
                </c:pt>
                <c:pt idx="1619">
                  <c:v>63.55</c:v>
                </c:pt>
                <c:pt idx="1620">
                  <c:v>61.8</c:v>
                </c:pt>
                <c:pt idx="1621">
                  <c:v>61.8</c:v>
                </c:pt>
                <c:pt idx="1622">
                  <c:v>62.75</c:v>
                </c:pt>
                <c:pt idx="1623">
                  <c:v>63.9</c:v>
                </c:pt>
                <c:pt idx="1624">
                  <c:v>63.9</c:v>
                </c:pt>
                <c:pt idx="1625">
                  <c:v>66.650000000000006</c:v>
                </c:pt>
                <c:pt idx="1626">
                  <c:v>67.7</c:v>
                </c:pt>
                <c:pt idx="1627">
                  <c:v>68.45</c:v>
                </c:pt>
                <c:pt idx="1628">
                  <c:v>68.8</c:v>
                </c:pt>
                <c:pt idx="1629">
                  <c:v>68.05</c:v>
                </c:pt>
                <c:pt idx="1630">
                  <c:v>68.8</c:v>
                </c:pt>
                <c:pt idx="1631">
                  <c:v>69.3</c:v>
                </c:pt>
                <c:pt idx="1632">
                  <c:v>70.45</c:v>
                </c:pt>
                <c:pt idx="1633">
                  <c:v>72.400000000000006</c:v>
                </c:pt>
                <c:pt idx="1634">
                  <c:v>72.150000000000006</c:v>
                </c:pt>
                <c:pt idx="1635">
                  <c:v>69</c:v>
                </c:pt>
                <c:pt idx="1636">
                  <c:v>67.599999999999994</c:v>
                </c:pt>
                <c:pt idx="1637">
                  <c:v>69.5</c:v>
                </c:pt>
                <c:pt idx="1638">
                  <c:v>70.349999999999994</c:v>
                </c:pt>
                <c:pt idx="1639">
                  <c:v>70.3</c:v>
                </c:pt>
                <c:pt idx="1640">
                  <c:v>71.05</c:v>
                </c:pt>
                <c:pt idx="1641">
                  <c:v>70.5</c:v>
                </c:pt>
                <c:pt idx="1642">
                  <c:v>71.45</c:v>
                </c:pt>
                <c:pt idx="1643">
                  <c:v>74.5</c:v>
                </c:pt>
                <c:pt idx="1644">
                  <c:v>73.95</c:v>
                </c:pt>
                <c:pt idx="1645">
                  <c:v>73.650000000000006</c:v>
                </c:pt>
                <c:pt idx="1646">
                  <c:v>72.55</c:v>
                </c:pt>
                <c:pt idx="1647">
                  <c:v>74.599999999999994</c:v>
                </c:pt>
                <c:pt idx="1648">
                  <c:v>73.45</c:v>
                </c:pt>
                <c:pt idx="1649">
                  <c:v>72.75</c:v>
                </c:pt>
                <c:pt idx="1650">
                  <c:v>73</c:v>
                </c:pt>
                <c:pt idx="1651">
                  <c:v>74.349999999999994</c:v>
                </c:pt>
                <c:pt idx="1652">
                  <c:v>75.2</c:v>
                </c:pt>
                <c:pt idx="1653">
                  <c:v>75.2</c:v>
                </c:pt>
                <c:pt idx="1654">
                  <c:v>76.349999999999994</c:v>
                </c:pt>
                <c:pt idx="1655">
                  <c:v>77.099999999999994</c:v>
                </c:pt>
                <c:pt idx="1656">
                  <c:v>78</c:v>
                </c:pt>
                <c:pt idx="1657">
                  <c:v>78.8</c:v>
                </c:pt>
                <c:pt idx="1658">
                  <c:v>78.5</c:v>
                </c:pt>
                <c:pt idx="1659">
                  <c:v>79.349999999999994</c:v>
                </c:pt>
                <c:pt idx="1660">
                  <c:v>78.3</c:v>
                </c:pt>
                <c:pt idx="1661">
                  <c:v>76.5</c:v>
                </c:pt>
                <c:pt idx="1662">
                  <c:v>75.599999999999994</c:v>
                </c:pt>
                <c:pt idx="1663">
                  <c:v>74.349999999999994</c:v>
                </c:pt>
                <c:pt idx="1664">
                  <c:v>74.849999999999994</c:v>
                </c:pt>
                <c:pt idx="1665">
                  <c:v>76.849999999999994</c:v>
                </c:pt>
                <c:pt idx="1666">
                  <c:v>75.900000000000006</c:v>
                </c:pt>
                <c:pt idx="1667">
                  <c:v>73.7</c:v>
                </c:pt>
                <c:pt idx="1668">
                  <c:v>74.25</c:v>
                </c:pt>
                <c:pt idx="1669">
                  <c:v>75.05</c:v>
                </c:pt>
                <c:pt idx="1670">
                  <c:v>74.599999999999994</c:v>
                </c:pt>
                <c:pt idx="1671">
                  <c:v>73.75</c:v>
                </c:pt>
                <c:pt idx="1672">
                  <c:v>73.5</c:v>
                </c:pt>
                <c:pt idx="1673">
                  <c:v>73.099999999999994</c:v>
                </c:pt>
                <c:pt idx="1674">
                  <c:v>72.7</c:v>
                </c:pt>
                <c:pt idx="1675">
                  <c:v>73.8</c:v>
                </c:pt>
                <c:pt idx="1676">
                  <c:v>75.95</c:v>
                </c:pt>
                <c:pt idx="1677">
                  <c:v>76</c:v>
                </c:pt>
                <c:pt idx="1678">
                  <c:v>77.5</c:v>
                </c:pt>
                <c:pt idx="1679">
                  <c:v>77.849999999999994</c:v>
                </c:pt>
                <c:pt idx="1680">
                  <c:v>76.55</c:v>
                </c:pt>
                <c:pt idx="1681">
                  <c:v>76.55</c:v>
                </c:pt>
                <c:pt idx="1682">
                  <c:v>77.849999999999994</c:v>
                </c:pt>
                <c:pt idx="1683">
                  <c:v>78.25</c:v>
                </c:pt>
                <c:pt idx="1684">
                  <c:v>78.25</c:v>
                </c:pt>
                <c:pt idx="1685">
                  <c:v>78.25</c:v>
                </c:pt>
                <c:pt idx="1686">
                  <c:v>78.25</c:v>
                </c:pt>
                <c:pt idx="1687">
                  <c:v>78.25</c:v>
                </c:pt>
                <c:pt idx="1688">
                  <c:v>78.25</c:v>
                </c:pt>
                <c:pt idx="1689">
                  <c:v>78.05</c:v>
                </c:pt>
                <c:pt idx="1690">
                  <c:v>79.2</c:v>
                </c:pt>
                <c:pt idx="1691">
                  <c:v>79.95</c:v>
                </c:pt>
                <c:pt idx="1692">
                  <c:v>79.55</c:v>
                </c:pt>
                <c:pt idx="1693">
                  <c:v>78.900000000000006</c:v>
                </c:pt>
                <c:pt idx="1694">
                  <c:v>79.599999999999994</c:v>
                </c:pt>
                <c:pt idx="1695">
                  <c:v>77.650000000000006</c:v>
                </c:pt>
                <c:pt idx="1696">
                  <c:v>75.650000000000006</c:v>
                </c:pt>
                <c:pt idx="1697">
                  <c:v>75</c:v>
                </c:pt>
                <c:pt idx="1698">
                  <c:v>75.2</c:v>
                </c:pt>
                <c:pt idx="1699">
                  <c:v>72</c:v>
                </c:pt>
                <c:pt idx="1700">
                  <c:v>70.25</c:v>
                </c:pt>
                <c:pt idx="1701">
                  <c:v>69</c:v>
                </c:pt>
                <c:pt idx="1702">
                  <c:v>69.95</c:v>
                </c:pt>
                <c:pt idx="1703">
                  <c:v>71.75</c:v>
                </c:pt>
                <c:pt idx="1704">
                  <c:v>71.5</c:v>
                </c:pt>
                <c:pt idx="1705">
                  <c:v>69.900000000000006</c:v>
                </c:pt>
                <c:pt idx="1706">
                  <c:v>67.349999999999994</c:v>
                </c:pt>
                <c:pt idx="1707">
                  <c:v>66.8</c:v>
                </c:pt>
                <c:pt idx="1708">
                  <c:v>67.900000000000006</c:v>
                </c:pt>
                <c:pt idx="1709">
                  <c:v>67.7</c:v>
                </c:pt>
                <c:pt idx="1710">
                  <c:v>64.05</c:v>
                </c:pt>
                <c:pt idx="1711">
                  <c:v>63.05</c:v>
                </c:pt>
                <c:pt idx="1712">
                  <c:v>63.45</c:v>
                </c:pt>
                <c:pt idx="1713">
                  <c:v>63.05</c:v>
                </c:pt>
                <c:pt idx="1714">
                  <c:v>63.1</c:v>
                </c:pt>
                <c:pt idx="1715">
                  <c:v>65.400000000000006</c:v>
                </c:pt>
                <c:pt idx="1716">
                  <c:v>63.8</c:v>
                </c:pt>
                <c:pt idx="1717">
                  <c:v>63</c:v>
                </c:pt>
                <c:pt idx="1718">
                  <c:v>63</c:v>
                </c:pt>
                <c:pt idx="1719">
                  <c:v>63</c:v>
                </c:pt>
                <c:pt idx="1720">
                  <c:v>64.05</c:v>
                </c:pt>
                <c:pt idx="1721">
                  <c:v>65.849999999999994</c:v>
                </c:pt>
                <c:pt idx="1722">
                  <c:v>64.2</c:v>
                </c:pt>
                <c:pt idx="1723">
                  <c:v>64.75</c:v>
                </c:pt>
                <c:pt idx="1724">
                  <c:v>65.25</c:v>
                </c:pt>
                <c:pt idx="1725">
                  <c:v>64.05</c:v>
                </c:pt>
                <c:pt idx="1726">
                  <c:v>64.45</c:v>
                </c:pt>
                <c:pt idx="1727">
                  <c:v>66.45</c:v>
                </c:pt>
                <c:pt idx="1728">
                  <c:v>68.3</c:v>
                </c:pt>
                <c:pt idx="1729">
                  <c:v>66.849999999999994</c:v>
                </c:pt>
                <c:pt idx="1730">
                  <c:v>67.55</c:v>
                </c:pt>
                <c:pt idx="1731">
                  <c:v>67.25</c:v>
                </c:pt>
                <c:pt idx="1732">
                  <c:v>66.25</c:v>
                </c:pt>
                <c:pt idx="1733">
                  <c:v>66.900000000000006</c:v>
                </c:pt>
                <c:pt idx="1734">
                  <c:v>64.95</c:v>
                </c:pt>
                <c:pt idx="1735">
                  <c:v>65.349999999999994</c:v>
                </c:pt>
                <c:pt idx="1736">
                  <c:v>65.349999999999994</c:v>
                </c:pt>
                <c:pt idx="1737">
                  <c:v>66.8</c:v>
                </c:pt>
                <c:pt idx="1738">
                  <c:v>66.8</c:v>
                </c:pt>
                <c:pt idx="1739">
                  <c:v>66.099999999999994</c:v>
                </c:pt>
                <c:pt idx="1740">
                  <c:v>66.95</c:v>
                </c:pt>
                <c:pt idx="1741">
                  <c:v>67.25</c:v>
                </c:pt>
                <c:pt idx="1742">
                  <c:v>66.25</c:v>
                </c:pt>
                <c:pt idx="1743">
                  <c:v>66.5</c:v>
                </c:pt>
                <c:pt idx="1744">
                  <c:v>67.8</c:v>
                </c:pt>
                <c:pt idx="1745">
                  <c:v>65.25</c:v>
                </c:pt>
                <c:pt idx="1746">
                  <c:v>67.400000000000006</c:v>
                </c:pt>
                <c:pt idx="1747">
                  <c:v>67.650000000000006</c:v>
                </c:pt>
                <c:pt idx="1748">
                  <c:v>67.25</c:v>
                </c:pt>
                <c:pt idx="1749">
                  <c:v>66.7</c:v>
                </c:pt>
                <c:pt idx="1750">
                  <c:v>66.900000000000006</c:v>
                </c:pt>
                <c:pt idx="1751">
                  <c:v>64.5</c:v>
                </c:pt>
                <c:pt idx="1752">
                  <c:v>63.4</c:v>
                </c:pt>
                <c:pt idx="1753">
                  <c:v>65.150000000000006</c:v>
                </c:pt>
                <c:pt idx="1754">
                  <c:v>63.75</c:v>
                </c:pt>
                <c:pt idx="1755">
                  <c:v>63.25</c:v>
                </c:pt>
                <c:pt idx="1756">
                  <c:v>64</c:v>
                </c:pt>
                <c:pt idx="1757">
                  <c:v>64.3</c:v>
                </c:pt>
                <c:pt idx="1758">
                  <c:v>64.7</c:v>
                </c:pt>
                <c:pt idx="1759">
                  <c:v>63.85</c:v>
                </c:pt>
                <c:pt idx="1760">
                  <c:v>64.75</c:v>
                </c:pt>
                <c:pt idx="1761">
                  <c:v>65.2</c:v>
                </c:pt>
                <c:pt idx="1762">
                  <c:v>65.150000000000006</c:v>
                </c:pt>
                <c:pt idx="1763">
                  <c:v>65.099999999999994</c:v>
                </c:pt>
                <c:pt idx="1764">
                  <c:v>65.7</c:v>
                </c:pt>
                <c:pt idx="1765">
                  <c:v>65.95</c:v>
                </c:pt>
                <c:pt idx="1766">
                  <c:v>65.8</c:v>
                </c:pt>
                <c:pt idx="1767">
                  <c:v>66</c:v>
                </c:pt>
                <c:pt idx="1768">
                  <c:v>66</c:v>
                </c:pt>
                <c:pt idx="1769">
                  <c:v>66</c:v>
                </c:pt>
                <c:pt idx="1770">
                  <c:v>64.25</c:v>
                </c:pt>
                <c:pt idx="1771">
                  <c:v>64.25</c:v>
                </c:pt>
                <c:pt idx="1772">
                  <c:v>63.85</c:v>
                </c:pt>
                <c:pt idx="1773">
                  <c:v>63.9</c:v>
                </c:pt>
                <c:pt idx="1774">
                  <c:v>64.599999999999994</c:v>
                </c:pt>
                <c:pt idx="1775">
                  <c:v>64.650000000000006</c:v>
                </c:pt>
                <c:pt idx="1776">
                  <c:v>63.8</c:v>
                </c:pt>
                <c:pt idx="1777">
                  <c:v>63.95</c:v>
                </c:pt>
                <c:pt idx="1778">
                  <c:v>64.45</c:v>
                </c:pt>
                <c:pt idx="1779">
                  <c:v>63.8</c:v>
                </c:pt>
                <c:pt idx="1780">
                  <c:v>63.75</c:v>
                </c:pt>
                <c:pt idx="1781">
                  <c:v>63.35</c:v>
                </c:pt>
                <c:pt idx="1782">
                  <c:v>62.5</c:v>
                </c:pt>
                <c:pt idx="1783">
                  <c:v>62.65</c:v>
                </c:pt>
                <c:pt idx="1784">
                  <c:v>63.25</c:v>
                </c:pt>
                <c:pt idx="1785">
                  <c:v>63.2</c:v>
                </c:pt>
                <c:pt idx="1786">
                  <c:v>62.7</c:v>
                </c:pt>
                <c:pt idx="1787">
                  <c:v>63.5</c:v>
                </c:pt>
                <c:pt idx="1788">
                  <c:v>63.5</c:v>
                </c:pt>
                <c:pt idx="1789">
                  <c:v>63</c:v>
                </c:pt>
                <c:pt idx="1790">
                  <c:v>63.7</c:v>
                </c:pt>
                <c:pt idx="1791">
                  <c:v>63.75</c:v>
                </c:pt>
                <c:pt idx="1792">
                  <c:v>64.7</c:v>
                </c:pt>
                <c:pt idx="1793">
                  <c:v>64.8</c:v>
                </c:pt>
                <c:pt idx="1794">
                  <c:v>65.2</c:v>
                </c:pt>
                <c:pt idx="1795">
                  <c:v>65.349999999999994</c:v>
                </c:pt>
                <c:pt idx="1796">
                  <c:v>65.8</c:v>
                </c:pt>
                <c:pt idx="1797">
                  <c:v>65.45</c:v>
                </c:pt>
                <c:pt idx="1798">
                  <c:v>67.349999999999994</c:v>
                </c:pt>
                <c:pt idx="1799">
                  <c:v>66.95</c:v>
                </c:pt>
                <c:pt idx="1800">
                  <c:v>67.55</c:v>
                </c:pt>
                <c:pt idx="1801">
                  <c:v>66.45</c:v>
                </c:pt>
                <c:pt idx="1802">
                  <c:v>66.45</c:v>
                </c:pt>
                <c:pt idx="1803">
                  <c:v>67.45</c:v>
                </c:pt>
                <c:pt idx="1804">
                  <c:v>68.95</c:v>
                </c:pt>
                <c:pt idx="1805">
                  <c:v>69.5</c:v>
                </c:pt>
                <c:pt idx="1806">
                  <c:v>69.400000000000006</c:v>
                </c:pt>
                <c:pt idx="1807">
                  <c:v>69.400000000000006</c:v>
                </c:pt>
                <c:pt idx="1808">
                  <c:v>68.75</c:v>
                </c:pt>
                <c:pt idx="1809">
                  <c:v>68.75</c:v>
                </c:pt>
                <c:pt idx="1810">
                  <c:v>67.5</c:v>
                </c:pt>
                <c:pt idx="1811">
                  <c:v>67.05</c:v>
                </c:pt>
                <c:pt idx="1812">
                  <c:v>66.900000000000006</c:v>
                </c:pt>
                <c:pt idx="1813">
                  <c:v>66.599999999999994</c:v>
                </c:pt>
                <c:pt idx="1814">
                  <c:v>67.95</c:v>
                </c:pt>
                <c:pt idx="1815">
                  <c:v>66.599999999999994</c:v>
                </c:pt>
                <c:pt idx="1816">
                  <c:v>66.599999999999994</c:v>
                </c:pt>
                <c:pt idx="1817">
                  <c:v>65.650000000000006</c:v>
                </c:pt>
                <c:pt idx="1818">
                  <c:v>66.400000000000006</c:v>
                </c:pt>
                <c:pt idx="1819">
                  <c:v>65.849999999999994</c:v>
                </c:pt>
                <c:pt idx="1820">
                  <c:v>65.849999999999994</c:v>
                </c:pt>
                <c:pt idx="1821">
                  <c:v>65.55</c:v>
                </c:pt>
                <c:pt idx="1822">
                  <c:v>65.75</c:v>
                </c:pt>
                <c:pt idx="1823">
                  <c:v>66.150000000000006</c:v>
                </c:pt>
                <c:pt idx="1824">
                  <c:v>66.2</c:v>
                </c:pt>
                <c:pt idx="1825">
                  <c:v>66.7</c:v>
                </c:pt>
                <c:pt idx="1826">
                  <c:v>67.05</c:v>
                </c:pt>
                <c:pt idx="1827">
                  <c:v>68.849999999999994</c:v>
                </c:pt>
                <c:pt idx="1828">
                  <c:v>68.849999999999994</c:v>
                </c:pt>
                <c:pt idx="1829">
                  <c:v>68.55</c:v>
                </c:pt>
                <c:pt idx="1830">
                  <c:v>68.349999999999994</c:v>
                </c:pt>
                <c:pt idx="1831">
                  <c:v>68.099999999999994</c:v>
                </c:pt>
                <c:pt idx="1832">
                  <c:v>69.25</c:v>
                </c:pt>
                <c:pt idx="1833">
                  <c:v>69.599999999999994</c:v>
                </c:pt>
                <c:pt idx="1834">
                  <c:v>69.5</c:v>
                </c:pt>
                <c:pt idx="1835">
                  <c:v>69.5</c:v>
                </c:pt>
                <c:pt idx="1836">
                  <c:v>69.8</c:v>
                </c:pt>
                <c:pt idx="1837">
                  <c:v>69.75</c:v>
                </c:pt>
                <c:pt idx="1838">
                  <c:v>69.2</c:v>
                </c:pt>
                <c:pt idx="1839">
                  <c:v>68.900000000000006</c:v>
                </c:pt>
                <c:pt idx="1840">
                  <c:v>68.8</c:v>
                </c:pt>
                <c:pt idx="1841">
                  <c:v>69</c:v>
                </c:pt>
                <c:pt idx="1842">
                  <c:v>69.2</c:v>
                </c:pt>
                <c:pt idx="1843">
                  <c:v>69.5</c:v>
                </c:pt>
                <c:pt idx="1844">
                  <c:v>69.5</c:v>
                </c:pt>
                <c:pt idx="1845">
                  <c:v>69.599999999999994</c:v>
                </c:pt>
                <c:pt idx="1846">
                  <c:v>69.599999999999994</c:v>
                </c:pt>
                <c:pt idx="1847">
                  <c:v>69.599999999999994</c:v>
                </c:pt>
                <c:pt idx="1848">
                  <c:v>69.599999999999994</c:v>
                </c:pt>
                <c:pt idx="1849">
                  <c:v>69.400000000000006</c:v>
                </c:pt>
                <c:pt idx="1850">
                  <c:v>70.55</c:v>
                </c:pt>
                <c:pt idx="1851">
                  <c:v>71.7</c:v>
                </c:pt>
                <c:pt idx="1852">
                  <c:v>71.05</c:v>
                </c:pt>
                <c:pt idx="1853">
                  <c:v>71.5</c:v>
                </c:pt>
                <c:pt idx="1854">
                  <c:v>71.25</c:v>
                </c:pt>
                <c:pt idx="1855">
                  <c:v>71.75</c:v>
                </c:pt>
                <c:pt idx="1856">
                  <c:v>74.25</c:v>
                </c:pt>
                <c:pt idx="1857">
                  <c:v>74.3</c:v>
                </c:pt>
                <c:pt idx="1858">
                  <c:v>73.45</c:v>
                </c:pt>
                <c:pt idx="1859">
                  <c:v>75</c:v>
                </c:pt>
                <c:pt idx="1860">
                  <c:v>74.8</c:v>
                </c:pt>
                <c:pt idx="1861">
                  <c:v>76.400000000000006</c:v>
                </c:pt>
                <c:pt idx="1862">
                  <c:v>76.5</c:v>
                </c:pt>
                <c:pt idx="1863">
                  <c:v>77</c:v>
                </c:pt>
                <c:pt idx="1864">
                  <c:v>76.8</c:v>
                </c:pt>
                <c:pt idx="1865">
                  <c:v>75.55</c:v>
                </c:pt>
                <c:pt idx="1866">
                  <c:v>75.55</c:v>
                </c:pt>
                <c:pt idx="1867">
                  <c:v>74.55</c:v>
                </c:pt>
                <c:pt idx="1868">
                  <c:v>74.099999999999994</c:v>
                </c:pt>
                <c:pt idx="1869">
                  <c:v>75.8</c:v>
                </c:pt>
                <c:pt idx="1870">
                  <c:v>75.8</c:v>
                </c:pt>
                <c:pt idx="1871">
                  <c:v>74.5</c:v>
                </c:pt>
                <c:pt idx="1872">
                  <c:v>76.25</c:v>
                </c:pt>
                <c:pt idx="1873">
                  <c:v>77.25</c:v>
                </c:pt>
                <c:pt idx="1874">
                  <c:v>76.75</c:v>
                </c:pt>
                <c:pt idx="1875">
                  <c:v>75.2</c:v>
                </c:pt>
                <c:pt idx="1876">
                  <c:v>74.55</c:v>
                </c:pt>
                <c:pt idx="1877">
                  <c:v>74.150000000000006</c:v>
                </c:pt>
                <c:pt idx="1878">
                  <c:v>75.099999999999994</c:v>
                </c:pt>
                <c:pt idx="1879">
                  <c:v>75.45</c:v>
                </c:pt>
                <c:pt idx="1880">
                  <c:v>73.5</c:v>
                </c:pt>
                <c:pt idx="1881">
                  <c:v>73.400000000000006</c:v>
                </c:pt>
                <c:pt idx="1882">
                  <c:v>72.05</c:v>
                </c:pt>
                <c:pt idx="1883">
                  <c:v>68.900000000000006</c:v>
                </c:pt>
                <c:pt idx="1884">
                  <c:v>64.7</c:v>
                </c:pt>
                <c:pt idx="1885">
                  <c:v>64.75</c:v>
                </c:pt>
                <c:pt idx="1886">
                  <c:v>65.8</c:v>
                </c:pt>
                <c:pt idx="1887">
                  <c:v>65.650000000000006</c:v>
                </c:pt>
                <c:pt idx="1888">
                  <c:v>65.45</c:v>
                </c:pt>
                <c:pt idx="1889">
                  <c:v>66.150000000000006</c:v>
                </c:pt>
                <c:pt idx="1890">
                  <c:v>67.599999999999994</c:v>
                </c:pt>
                <c:pt idx="1891">
                  <c:v>67.55</c:v>
                </c:pt>
                <c:pt idx="1892">
                  <c:v>66.099999999999994</c:v>
                </c:pt>
                <c:pt idx="1893">
                  <c:v>66.95</c:v>
                </c:pt>
                <c:pt idx="1894">
                  <c:v>66.8</c:v>
                </c:pt>
                <c:pt idx="1895">
                  <c:v>66.95</c:v>
                </c:pt>
                <c:pt idx="1896">
                  <c:v>67.150000000000006</c:v>
                </c:pt>
                <c:pt idx="1897">
                  <c:v>68.2</c:v>
                </c:pt>
                <c:pt idx="1898">
                  <c:v>69.900000000000006</c:v>
                </c:pt>
                <c:pt idx="1899">
                  <c:v>70.55</c:v>
                </c:pt>
                <c:pt idx="1900">
                  <c:v>69.900000000000006</c:v>
                </c:pt>
                <c:pt idx="1901">
                  <c:v>70.400000000000006</c:v>
                </c:pt>
                <c:pt idx="1902">
                  <c:v>72.150000000000006</c:v>
                </c:pt>
                <c:pt idx="1903">
                  <c:v>72.3</c:v>
                </c:pt>
                <c:pt idx="1904">
                  <c:v>71.849999999999994</c:v>
                </c:pt>
                <c:pt idx="1905">
                  <c:v>72.400000000000006</c:v>
                </c:pt>
                <c:pt idx="1906">
                  <c:v>72.7</c:v>
                </c:pt>
                <c:pt idx="1907">
                  <c:v>72.349999999999994</c:v>
                </c:pt>
                <c:pt idx="1908">
                  <c:v>72.75</c:v>
                </c:pt>
                <c:pt idx="1909">
                  <c:v>73.45</c:v>
                </c:pt>
                <c:pt idx="1910">
                  <c:v>74.95</c:v>
                </c:pt>
                <c:pt idx="1911">
                  <c:v>74.95</c:v>
                </c:pt>
                <c:pt idx="1912">
                  <c:v>74.5</c:v>
                </c:pt>
                <c:pt idx="1913">
                  <c:v>74.650000000000006</c:v>
                </c:pt>
                <c:pt idx="1914">
                  <c:v>74.7</c:v>
                </c:pt>
                <c:pt idx="1915">
                  <c:v>74.8</c:v>
                </c:pt>
                <c:pt idx="1916">
                  <c:v>74.599999999999994</c:v>
                </c:pt>
                <c:pt idx="1917">
                  <c:v>75.2</c:v>
                </c:pt>
                <c:pt idx="1918">
                  <c:v>74.75</c:v>
                </c:pt>
                <c:pt idx="1919">
                  <c:v>75.95</c:v>
                </c:pt>
                <c:pt idx="1920">
                  <c:v>75.95</c:v>
                </c:pt>
                <c:pt idx="1921">
                  <c:v>74.599999999999994</c:v>
                </c:pt>
                <c:pt idx="1922">
                  <c:v>74.599999999999994</c:v>
                </c:pt>
                <c:pt idx="1923">
                  <c:v>75.400000000000006</c:v>
                </c:pt>
                <c:pt idx="1924">
                  <c:v>75.400000000000006</c:v>
                </c:pt>
                <c:pt idx="1925">
                  <c:v>78.7</c:v>
                </c:pt>
                <c:pt idx="1926">
                  <c:v>79.95</c:v>
                </c:pt>
                <c:pt idx="1927">
                  <c:v>85.05</c:v>
                </c:pt>
                <c:pt idx="1928">
                  <c:v>85.4</c:v>
                </c:pt>
                <c:pt idx="1929">
                  <c:v>87</c:v>
                </c:pt>
                <c:pt idx="1930">
                  <c:v>86.65</c:v>
                </c:pt>
                <c:pt idx="1931">
                  <c:v>86.65</c:v>
                </c:pt>
                <c:pt idx="1932">
                  <c:v>86.65</c:v>
                </c:pt>
                <c:pt idx="1933">
                  <c:v>90.5</c:v>
                </c:pt>
                <c:pt idx="1934">
                  <c:v>94.2</c:v>
                </c:pt>
                <c:pt idx="1935">
                  <c:v>90.2</c:v>
                </c:pt>
                <c:pt idx="1936">
                  <c:v>87.45</c:v>
                </c:pt>
                <c:pt idx="1937">
                  <c:v>86.45</c:v>
                </c:pt>
                <c:pt idx="1938">
                  <c:v>87.8</c:v>
                </c:pt>
                <c:pt idx="1939">
                  <c:v>87.35</c:v>
                </c:pt>
                <c:pt idx="1940">
                  <c:v>88.8</c:v>
                </c:pt>
                <c:pt idx="1941">
                  <c:v>88.7</c:v>
                </c:pt>
                <c:pt idx="1942">
                  <c:v>87.3</c:v>
                </c:pt>
                <c:pt idx="1943">
                  <c:v>86.7</c:v>
                </c:pt>
                <c:pt idx="1944">
                  <c:v>86.7</c:v>
                </c:pt>
                <c:pt idx="1945">
                  <c:v>84.55</c:v>
                </c:pt>
                <c:pt idx="1946">
                  <c:v>83.55</c:v>
                </c:pt>
                <c:pt idx="1947">
                  <c:v>83.3</c:v>
                </c:pt>
                <c:pt idx="1948">
                  <c:v>84.8</c:v>
                </c:pt>
                <c:pt idx="1949">
                  <c:v>87.3</c:v>
                </c:pt>
                <c:pt idx="1950">
                  <c:v>86.8</c:v>
                </c:pt>
                <c:pt idx="1951">
                  <c:v>88</c:v>
                </c:pt>
                <c:pt idx="1952">
                  <c:v>85.6</c:v>
                </c:pt>
                <c:pt idx="1953">
                  <c:v>87.05</c:v>
                </c:pt>
                <c:pt idx="1954">
                  <c:v>84.45</c:v>
                </c:pt>
                <c:pt idx="1955">
                  <c:v>83</c:v>
                </c:pt>
                <c:pt idx="1956">
                  <c:v>85.05</c:v>
                </c:pt>
                <c:pt idx="1957">
                  <c:v>84.1</c:v>
                </c:pt>
                <c:pt idx="1958">
                  <c:v>87.1</c:v>
                </c:pt>
                <c:pt idx="1959">
                  <c:v>86.2</c:v>
                </c:pt>
                <c:pt idx="1960">
                  <c:v>87.8</c:v>
                </c:pt>
                <c:pt idx="1961">
                  <c:v>86.95</c:v>
                </c:pt>
                <c:pt idx="1962">
                  <c:v>84.05</c:v>
                </c:pt>
                <c:pt idx="1963">
                  <c:v>84.1</c:v>
                </c:pt>
                <c:pt idx="1964">
                  <c:v>86.8</c:v>
                </c:pt>
                <c:pt idx="1965">
                  <c:v>84.95</c:v>
                </c:pt>
                <c:pt idx="1966">
                  <c:v>84.8</c:v>
                </c:pt>
                <c:pt idx="1967">
                  <c:v>84.4</c:v>
                </c:pt>
                <c:pt idx="1968">
                  <c:v>83.85</c:v>
                </c:pt>
                <c:pt idx="1969">
                  <c:v>87.05</c:v>
                </c:pt>
                <c:pt idx="1970">
                  <c:v>87.9</c:v>
                </c:pt>
                <c:pt idx="1971">
                  <c:v>89.65</c:v>
                </c:pt>
                <c:pt idx="1972">
                  <c:v>93.1</c:v>
                </c:pt>
                <c:pt idx="1973">
                  <c:v>92.9</c:v>
                </c:pt>
                <c:pt idx="1974">
                  <c:v>92.8</c:v>
                </c:pt>
                <c:pt idx="1975">
                  <c:v>95.05</c:v>
                </c:pt>
                <c:pt idx="1976">
                  <c:v>93.4</c:v>
                </c:pt>
                <c:pt idx="1977">
                  <c:v>94.3</c:v>
                </c:pt>
                <c:pt idx="1978">
                  <c:v>95</c:v>
                </c:pt>
                <c:pt idx="1979">
                  <c:v>95.8</c:v>
                </c:pt>
                <c:pt idx="1980">
                  <c:v>95.8</c:v>
                </c:pt>
                <c:pt idx="1981">
                  <c:v>94.3</c:v>
                </c:pt>
                <c:pt idx="1982">
                  <c:v>92.5</c:v>
                </c:pt>
                <c:pt idx="1983">
                  <c:v>91.8</c:v>
                </c:pt>
                <c:pt idx="1984" formatCode="#,##0.00">
                  <c:v>91.8</c:v>
                </c:pt>
                <c:pt idx="1985">
                  <c:v>93.6</c:v>
                </c:pt>
                <c:pt idx="1986">
                  <c:v>94.2</c:v>
                </c:pt>
                <c:pt idx="1987">
                  <c:v>92.55</c:v>
                </c:pt>
                <c:pt idx="1988">
                  <c:v>92.6</c:v>
                </c:pt>
                <c:pt idx="1989">
                  <c:v>92.8</c:v>
                </c:pt>
                <c:pt idx="1990">
                  <c:v>93.35</c:v>
                </c:pt>
                <c:pt idx="1991">
                  <c:v>94.55</c:v>
                </c:pt>
                <c:pt idx="1992">
                  <c:v>94.55</c:v>
                </c:pt>
                <c:pt idx="1993">
                  <c:v>94.6</c:v>
                </c:pt>
                <c:pt idx="1994">
                  <c:v>94.65</c:v>
                </c:pt>
                <c:pt idx="1995">
                  <c:v>93.1</c:v>
                </c:pt>
                <c:pt idx="1996">
                  <c:v>95.7</c:v>
                </c:pt>
                <c:pt idx="1997">
                  <c:v>94.25</c:v>
                </c:pt>
                <c:pt idx="1998">
                  <c:v>95.15</c:v>
                </c:pt>
                <c:pt idx="1999">
                  <c:v>95.45</c:v>
                </c:pt>
                <c:pt idx="2000">
                  <c:v>94.4</c:v>
                </c:pt>
                <c:pt idx="2001">
                  <c:v>93.45</c:v>
                </c:pt>
                <c:pt idx="2002">
                  <c:v>94.95</c:v>
                </c:pt>
                <c:pt idx="2003">
                  <c:v>98</c:v>
                </c:pt>
                <c:pt idx="2004">
                  <c:v>100.4</c:v>
                </c:pt>
                <c:pt idx="2005">
                  <c:v>100.4</c:v>
                </c:pt>
                <c:pt idx="2006">
                  <c:v>101</c:v>
                </c:pt>
                <c:pt idx="2007">
                  <c:v>103.6</c:v>
                </c:pt>
                <c:pt idx="2008">
                  <c:v>102.45</c:v>
                </c:pt>
                <c:pt idx="2009">
                  <c:v>103.65</c:v>
                </c:pt>
                <c:pt idx="2010">
                  <c:v>108</c:v>
                </c:pt>
                <c:pt idx="2011">
                  <c:v>106.1</c:v>
                </c:pt>
                <c:pt idx="2012">
                  <c:v>103.5</c:v>
                </c:pt>
                <c:pt idx="2013">
                  <c:v>101.7</c:v>
                </c:pt>
                <c:pt idx="2014">
                  <c:v>99.8</c:v>
                </c:pt>
                <c:pt idx="2015">
                  <c:v>97.95</c:v>
                </c:pt>
                <c:pt idx="2016">
                  <c:v>99.9</c:v>
                </c:pt>
                <c:pt idx="2017" formatCode="#,##0.00">
                  <c:v>99.9</c:v>
                </c:pt>
                <c:pt idx="2018">
                  <c:v>98.35</c:v>
                </c:pt>
                <c:pt idx="2019">
                  <c:v>98.35</c:v>
                </c:pt>
                <c:pt idx="2020">
                  <c:v>100.4</c:v>
                </c:pt>
                <c:pt idx="2021">
                  <c:v>105.9</c:v>
                </c:pt>
                <c:pt idx="2022">
                  <c:v>106.5</c:v>
                </c:pt>
                <c:pt idx="2023">
                  <c:v>110.2</c:v>
                </c:pt>
                <c:pt idx="2024">
                  <c:v>109.4</c:v>
                </c:pt>
                <c:pt idx="2025">
                  <c:v>108.2</c:v>
                </c:pt>
                <c:pt idx="2026">
                  <c:v>112</c:v>
                </c:pt>
                <c:pt idx="2027">
                  <c:v>114.25</c:v>
                </c:pt>
                <c:pt idx="2028">
                  <c:v>117.55</c:v>
                </c:pt>
                <c:pt idx="2029">
                  <c:v>116.4</c:v>
                </c:pt>
                <c:pt idx="2030">
                  <c:v>116.3</c:v>
                </c:pt>
                <c:pt idx="2031">
                  <c:v>113.75</c:v>
                </c:pt>
                <c:pt idx="2032">
                  <c:v>114.75</c:v>
                </c:pt>
                <c:pt idx="2033">
                  <c:v>116.355</c:v>
                </c:pt>
                <c:pt idx="2034">
                  <c:v>117.95</c:v>
                </c:pt>
                <c:pt idx="2035">
                  <c:v>121.2</c:v>
                </c:pt>
                <c:pt idx="2036">
                  <c:v>126.2</c:v>
                </c:pt>
                <c:pt idx="2037">
                  <c:v>126.35</c:v>
                </c:pt>
                <c:pt idx="2038">
                  <c:v>122.3</c:v>
                </c:pt>
                <c:pt idx="2039">
                  <c:v>114.25</c:v>
                </c:pt>
                <c:pt idx="2040">
                  <c:v>117.75</c:v>
                </c:pt>
                <c:pt idx="2041">
                  <c:v>122.6</c:v>
                </c:pt>
                <c:pt idx="2042">
                  <c:v>121.2</c:v>
                </c:pt>
                <c:pt idx="2043">
                  <c:v>119.25</c:v>
                </c:pt>
                <c:pt idx="2044">
                  <c:v>118.55</c:v>
                </c:pt>
                <c:pt idx="2045">
                  <c:v>121.4</c:v>
                </c:pt>
                <c:pt idx="2046">
                  <c:v>122.2</c:v>
                </c:pt>
                <c:pt idx="2047">
                  <c:v>120.75</c:v>
                </c:pt>
                <c:pt idx="2048">
                  <c:v>119.5</c:v>
                </c:pt>
                <c:pt idx="2049">
                  <c:v>121.85</c:v>
                </c:pt>
                <c:pt idx="2050">
                  <c:v>118.1</c:v>
                </c:pt>
                <c:pt idx="2051">
                  <c:v>118.1</c:v>
                </c:pt>
                <c:pt idx="2052">
                  <c:v>115.1</c:v>
                </c:pt>
                <c:pt idx="2053">
                  <c:v>117</c:v>
                </c:pt>
                <c:pt idx="2054">
                  <c:v>118.75</c:v>
                </c:pt>
                <c:pt idx="2055">
                  <c:v>118.45</c:v>
                </c:pt>
                <c:pt idx="2056">
                  <c:v>121.15</c:v>
                </c:pt>
                <c:pt idx="2057">
                  <c:v>118.35</c:v>
                </c:pt>
                <c:pt idx="2058">
                  <c:v>113.9</c:v>
                </c:pt>
                <c:pt idx="2059">
                  <c:v>108.45</c:v>
                </c:pt>
                <c:pt idx="2060">
                  <c:v>99.15</c:v>
                </c:pt>
                <c:pt idx="2061">
                  <c:v>97.9</c:v>
                </c:pt>
                <c:pt idx="2062">
                  <c:v>92.8</c:v>
                </c:pt>
                <c:pt idx="2063">
                  <c:v>94.8</c:v>
                </c:pt>
                <c:pt idx="2064">
                  <c:v>94.8</c:v>
                </c:pt>
                <c:pt idx="2065">
                  <c:v>94.8</c:v>
                </c:pt>
                <c:pt idx="2066">
                  <c:v>88.5</c:v>
                </c:pt>
                <c:pt idx="2067">
                  <c:v>90.35</c:v>
                </c:pt>
                <c:pt idx="2068">
                  <c:v>88.8</c:v>
                </c:pt>
                <c:pt idx="2069">
                  <c:v>89.55</c:v>
                </c:pt>
                <c:pt idx="2070">
                  <c:v>88.7</c:v>
                </c:pt>
                <c:pt idx="2071">
                  <c:v>88.45</c:v>
                </c:pt>
                <c:pt idx="2072">
                  <c:v>83</c:v>
                </c:pt>
                <c:pt idx="2073">
                  <c:v>85</c:v>
                </c:pt>
                <c:pt idx="2074">
                  <c:v>88.95</c:v>
                </c:pt>
                <c:pt idx="2075">
                  <c:v>86</c:v>
                </c:pt>
                <c:pt idx="2076">
                  <c:v>83.1</c:v>
                </c:pt>
                <c:pt idx="2077">
                  <c:v>83.5</c:v>
                </c:pt>
                <c:pt idx="2078">
                  <c:v>81.45</c:v>
                </c:pt>
                <c:pt idx="2079">
                  <c:v>85.85</c:v>
                </c:pt>
                <c:pt idx="2080">
                  <c:v>91.15</c:v>
                </c:pt>
                <c:pt idx="2081">
                  <c:v>89.35</c:v>
                </c:pt>
                <c:pt idx="2082">
                  <c:v>91.05</c:v>
                </c:pt>
                <c:pt idx="2083">
                  <c:v>90.5</c:v>
                </c:pt>
                <c:pt idx="2084">
                  <c:v>88.1</c:v>
                </c:pt>
                <c:pt idx="2085">
                  <c:v>91.95</c:v>
                </c:pt>
                <c:pt idx="2086">
                  <c:v>93.2</c:v>
                </c:pt>
                <c:pt idx="2087">
                  <c:v>95.5</c:v>
                </c:pt>
                <c:pt idx="2088">
                  <c:v>98.85</c:v>
                </c:pt>
                <c:pt idx="2089">
                  <c:v>99.1</c:v>
                </c:pt>
                <c:pt idx="2090">
                  <c:v>97.75</c:v>
                </c:pt>
                <c:pt idx="2091">
                  <c:v>96.5</c:v>
                </c:pt>
                <c:pt idx="2092">
                  <c:v>96.1</c:v>
                </c:pt>
                <c:pt idx="2093">
                  <c:v>92</c:v>
                </c:pt>
                <c:pt idx="2094">
                  <c:v>91.6</c:v>
                </c:pt>
                <c:pt idx="2095">
                  <c:v>93.65</c:v>
                </c:pt>
                <c:pt idx="2096">
                  <c:v>89.6</c:v>
                </c:pt>
                <c:pt idx="2097">
                  <c:v>89.6</c:v>
                </c:pt>
                <c:pt idx="2098">
                  <c:v>91.2</c:v>
                </c:pt>
                <c:pt idx="2099">
                  <c:v>91.5</c:v>
                </c:pt>
                <c:pt idx="2100">
                  <c:v>93.2</c:v>
                </c:pt>
                <c:pt idx="2101">
                  <c:v>93.9</c:v>
                </c:pt>
                <c:pt idx="2102">
                  <c:v>93.9</c:v>
                </c:pt>
                <c:pt idx="2103">
                  <c:v>93.9</c:v>
                </c:pt>
                <c:pt idx="2104">
                  <c:v>93.9</c:v>
                </c:pt>
                <c:pt idx="2105">
                  <c:v>93.9</c:v>
                </c:pt>
                <c:pt idx="2106">
                  <c:v>94.5</c:v>
                </c:pt>
                <c:pt idx="2107">
                  <c:v>90.7</c:v>
                </c:pt>
                <c:pt idx="2108">
                  <c:v>93.4</c:v>
                </c:pt>
                <c:pt idx="2109">
                  <c:v>92.65</c:v>
                </c:pt>
                <c:pt idx="2110">
                  <c:v>91.5</c:v>
                </c:pt>
                <c:pt idx="2111">
                  <c:v>92.05</c:v>
                </c:pt>
                <c:pt idx="2112">
                  <c:v>87.1</c:v>
                </c:pt>
                <c:pt idx="2113">
                  <c:v>85.95</c:v>
                </c:pt>
                <c:pt idx="2114">
                  <c:v>85.7</c:v>
                </c:pt>
                <c:pt idx="2115">
                  <c:v>85.05</c:v>
                </c:pt>
                <c:pt idx="2116">
                  <c:v>86</c:v>
                </c:pt>
                <c:pt idx="2117">
                  <c:v>86.95</c:v>
                </c:pt>
                <c:pt idx="2118">
                  <c:v>87.05</c:v>
                </c:pt>
                <c:pt idx="2119">
                  <c:v>87.65</c:v>
                </c:pt>
                <c:pt idx="2120">
                  <c:v>87.65</c:v>
                </c:pt>
                <c:pt idx="2121">
                  <c:v>85.5</c:v>
                </c:pt>
                <c:pt idx="2122">
                  <c:v>85.1</c:v>
                </c:pt>
                <c:pt idx="2123">
                  <c:v>84</c:v>
                </c:pt>
                <c:pt idx="2124">
                  <c:v>85</c:v>
                </c:pt>
                <c:pt idx="2125">
                  <c:v>82.7</c:v>
                </c:pt>
                <c:pt idx="2126">
                  <c:v>82.7</c:v>
                </c:pt>
                <c:pt idx="2127">
                  <c:v>83.4</c:v>
                </c:pt>
                <c:pt idx="2128">
                  <c:v>82.5</c:v>
                </c:pt>
                <c:pt idx="2129">
                  <c:v>79.900000000000006</c:v>
                </c:pt>
                <c:pt idx="2130">
                  <c:v>78.45</c:v>
                </c:pt>
                <c:pt idx="2131">
                  <c:v>81</c:v>
                </c:pt>
                <c:pt idx="2132">
                  <c:v>81.150000000000006</c:v>
                </c:pt>
                <c:pt idx="2133">
                  <c:v>83.4</c:v>
                </c:pt>
                <c:pt idx="2134">
                  <c:v>84.75</c:v>
                </c:pt>
                <c:pt idx="2135">
                  <c:v>85.1</c:v>
                </c:pt>
                <c:pt idx="2136">
                  <c:v>85.85</c:v>
                </c:pt>
                <c:pt idx="2137">
                  <c:v>86.65</c:v>
                </c:pt>
                <c:pt idx="2138">
                  <c:v>86.85</c:v>
                </c:pt>
                <c:pt idx="2139">
                  <c:v>87.8</c:v>
                </c:pt>
                <c:pt idx="2140">
                  <c:v>90.45</c:v>
                </c:pt>
                <c:pt idx="2141">
                  <c:v>88.7</c:v>
                </c:pt>
                <c:pt idx="2142">
                  <c:v>87</c:v>
                </c:pt>
                <c:pt idx="2143">
                  <c:v>87.75</c:v>
                </c:pt>
                <c:pt idx="2144">
                  <c:v>87.25</c:v>
                </c:pt>
                <c:pt idx="2145">
                  <c:v>88.75</c:v>
                </c:pt>
                <c:pt idx="2146">
                  <c:v>88</c:v>
                </c:pt>
                <c:pt idx="2147">
                  <c:v>89</c:v>
                </c:pt>
                <c:pt idx="2148">
                  <c:v>88.7</c:v>
                </c:pt>
                <c:pt idx="2149">
                  <c:v>89.4</c:v>
                </c:pt>
                <c:pt idx="2150">
                  <c:v>94.35</c:v>
                </c:pt>
                <c:pt idx="2151">
                  <c:v>93.15</c:v>
                </c:pt>
                <c:pt idx="2152">
                  <c:v>94.35</c:v>
                </c:pt>
                <c:pt idx="2153">
                  <c:v>93.8</c:v>
                </c:pt>
                <c:pt idx="2154">
                  <c:v>94.45</c:v>
                </c:pt>
                <c:pt idx="2155">
                  <c:v>93.9</c:v>
                </c:pt>
                <c:pt idx="2156">
                  <c:v>93.1</c:v>
                </c:pt>
                <c:pt idx="2157">
                  <c:v>92.3</c:v>
                </c:pt>
                <c:pt idx="2158">
                  <c:v>93.2</c:v>
                </c:pt>
                <c:pt idx="2159">
                  <c:v>90.9</c:v>
                </c:pt>
                <c:pt idx="2160">
                  <c:v>91.1</c:v>
                </c:pt>
                <c:pt idx="2161">
                  <c:v>90.85</c:v>
                </c:pt>
                <c:pt idx="2162">
                  <c:v>89.7</c:v>
                </c:pt>
                <c:pt idx="2163">
                  <c:v>90.5</c:v>
                </c:pt>
                <c:pt idx="2164">
                  <c:v>90.75</c:v>
                </c:pt>
                <c:pt idx="2165">
                  <c:v>91.95</c:v>
                </c:pt>
                <c:pt idx="2166">
                  <c:v>93.2</c:v>
                </c:pt>
                <c:pt idx="2167">
                  <c:v>93.9</c:v>
                </c:pt>
                <c:pt idx="2168">
                  <c:v>94</c:v>
                </c:pt>
                <c:pt idx="2169">
                  <c:v>94</c:v>
                </c:pt>
                <c:pt idx="2170">
                  <c:v>95.65</c:v>
                </c:pt>
                <c:pt idx="2171">
                  <c:v>93.4</c:v>
                </c:pt>
                <c:pt idx="2172">
                  <c:v>93.25</c:v>
                </c:pt>
                <c:pt idx="2173">
                  <c:v>94.5</c:v>
                </c:pt>
                <c:pt idx="2174">
                  <c:v>96.15</c:v>
                </c:pt>
                <c:pt idx="2175">
                  <c:v>95.3</c:v>
                </c:pt>
                <c:pt idx="2176">
                  <c:v>95.25</c:v>
                </c:pt>
                <c:pt idx="2177">
                  <c:v>95.75</c:v>
                </c:pt>
                <c:pt idx="2178">
                  <c:v>95.85</c:v>
                </c:pt>
                <c:pt idx="2179">
                  <c:v>95.6</c:v>
                </c:pt>
                <c:pt idx="2180">
                  <c:v>95.4</c:v>
                </c:pt>
                <c:pt idx="2181">
                  <c:v>92.05</c:v>
                </c:pt>
                <c:pt idx="2182">
                  <c:v>92.05</c:v>
                </c:pt>
                <c:pt idx="2183">
                  <c:v>92.05</c:v>
                </c:pt>
                <c:pt idx="2184">
                  <c:v>84.7</c:v>
                </c:pt>
                <c:pt idx="2185">
                  <c:v>85.6</c:v>
                </c:pt>
                <c:pt idx="2186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8E-46BF-9B24-E3386C8F37CC}"/>
            </c:ext>
          </c:extLst>
        </c:ser>
        <c:ser>
          <c:idx val="1"/>
          <c:order val="1"/>
          <c:tx>
            <c:strRef>
              <c:f>Swaps!$M$1</c:f>
              <c:strCache>
                <c:ptCount val="1"/>
                <c:pt idx="0">
                  <c:v>Next year</c:v>
                </c:pt>
              </c:strCache>
            </c:strRef>
          </c:tx>
          <c:spPr>
            <a:ln w="25400">
              <a:solidFill>
                <a:srgbClr val="E0BA4C"/>
              </a:solidFill>
              <a:prstDash val="solid"/>
            </a:ln>
          </c:spPr>
          <c:marker>
            <c:symbol val="none"/>
          </c:marker>
          <c:cat>
            <c:numRef>
              <c:f>Swaps!$A$2:$A$2189</c:f>
              <c:numCache>
                <c:formatCode>[$-409]d\-mmm\-yy;@</c:formatCode>
                <c:ptCount val="218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40560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40595</c:v>
                </c:pt>
                <c:pt idx="36">
                  <c:v>40596</c:v>
                </c:pt>
                <c:pt idx="37">
                  <c:v>40597</c:v>
                </c:pt>
                <c:pt idx="38">
                  <c:v>40598</c:v>
                </c:pt>
                <c:pt idx="39">
                  <c:v>40599</c:v>
                </c:pt>
                <c:pt idx="40">
                  <c:v>40602</c:v>
                </c:pt>
                <c:pt idx="41">
                  <c:v>40603</c:v>
                </c:pt>
                <c:pt idx="42">
                  <c:v>40604</c:v>
                </c:pt>
                <c:pt idx="43">
                  <c:v>40605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40669</c:v>
                </c:pt>
                <c:pt idx="85">
                  <c:v>40672</c:v>
                </c:pt>
                <c:pt idx="86">
                  <c:v>40673</c:v>
                </c:pt>
                <c:pt idx="87">
                  <c:v>40674</c:v>
                </c:pt>
                <c:pt idx="88">
                  <c:v>40675</c:v>
                </c:pt>
                <c:pt idx="89">
                  <c:v>40676</c:v>
                </c:pt>
                <c:pt idx="90">
                  <c:v>40679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40686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40693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40700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40707</c:v>
                </c:pt>
                <c:pt idx="111">
                  <c:v>40708</c:v>
                </c:pt>
                <c:pt idx="112">
                  <c:v>40709</c:v>
                </c:pt>
                <c:pt idx="113">
                  <c:v>40710</c:v>
                </c:pt>
                <c:pt idx="114">
                  <c:v>40711</c:v>
                </c:pt>
                <c:pt idx="115">
                  <c:v>40714</c:v>
                </c:pt>
                <c:pt idx="116">
                  <c:v>40715</c:v>
                </c:pt>
                <c:pt idx="117">
                  <c:v>40716</c:v>
                </c:pt>
                <c:pt idx="118">
                  <c:v>40717</c:v>
                </c:pt>
                <c:pt idx="119">
                  <c:v>40718</c:v>
                </c:pt>
                <c:pt idx="120">
                  <c:v>40721</c:v>
                </c:pt>
                <c:pt idx="121">
                  <c:v>40722</c:v>
                </c:pt>
                <c:pt idx="122">
                  <c:v>40723</c:v>
                </c:pt>
                <c:pt idx="123">
                  <c:v>40724</c:v>
                </c:pt>
                <c:pt idx="124">
                  <c:v>40725</c:v>
                </c:pt>
                <c:pt idx="125">
                  <c:v>40728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40765</c:v>
                </c:pt>
                <c:pt idx="152">
                  <c:v>40766</c:v>
                </c:pt>
                <c:pt idx="153">
                  <c:v>40767</c:v>
                </c:pt>
                <c:pt idx="154">
                  <c:v>40770</c:v>
                </c:pt>
                <c:pt idx="155">
                  <c:v>40771</c:v>
                </c:pt>
                <c:pt idx="156">
                  <c:v>40772</c:v>
                </c:pt>
                <c:pt idx="157">
                  <c:v>40773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40793</c:v>
                </c:pt>
                <c:pt idx="169">
                  <c:v>40795</c:v>
                </c:pt>
                <c:pt idx="170">
                  <c:v>40798</c:v>
                </c:pt>
                <c:pt idx="171">
                  <c:v>40799</c:v>
                </c:pt>
                <c:pt idx="172">
                  <c:v>40800</c:v>
                </c:pt>
                <c:pt idx="173">
                  <c:v>40801</c:v>
                </c:pt>
                <c:pt idx="174">
                  <c:v>40802</c:v>
                </c:pt>
                <c:pt idx="175">
                  <c:v>40805</c:v>
                </c:pt>
                <c:pt idx="176">
                  <c:v>40806</c:v>
                </c:pt>
                <c:pt idx="177">
                  <c:v>40807</c:v>
                </c:pt>
                <c:pt idx="178">
                  <c:v>40808</c:v>
                </c:pt>
                <c:pt idx="179">
                  <c:v>40809</c:v>
                </c:pt>
                <c:pt idx="180">
                  <c:v>40812</c:v>
                </c:pt>
                <c:pt idx="181">
                  <c:v>40813</c:v>
                </c:pt>
                <c:pt idx="182">
                  <c:v>40814</c:v>
                </c:pt>
                <c:pt idx="183">
                  <c:v>40815</c:v>
                </c:pt>
                <c:pt idx="184">
                  <c:v>40816</c:v>
                </c:pt>
                <c:pt idx="185">
                  <c:v>40819</c:v>
                </c:pt>
                <c:pt idx="186">
                  <c:v>40820</c:v>
                </c:pt>
                <c:pt idx="187">
                  <c:v>40821</c:v>
                </c:pt>
                <c:pt idx="188">
                  <c:v>40822</c:v>
                </c:pt>
                <c:pt idx="189">
                  <c:v>40823</c:v>
                </c:pt>
                <c:pt idx="190">
                  <c:v>40826</c:v>
                </c:pt>
                <c:pt idx="191">
                  <c:v>40827</c:v>
                </c:pt>
                <c:pt idx="192">
                  <c:v>40828</c:v>
                </c:pt>
                <c:pt idx="193">
                  <c:v>40829</c:v>
                </c:pt>
                <c:pt idx="194">
                  <c:v>40830</c:v>
                </c:pt>
                <c:pt idx="195">
                  <c:v>40833</c:v>
                </c:pt>
                <c:pt idx="196">
                  <c:v>40834</c:v>
                </c:pt>
                <c:pt idx="197">
                  <c:v>40835</c:v>
                </c:pt>
                <c:pt idx="198">
                  <c:v>40836</c:v>
                </c:pt>
                <c:pt idx="199">
                  <c:v>40837</c:v>
                </c:pt>
                <c:pt idx="200">
                  <c:v>40840</c:v>
                </c:pt>
                <c:pt idx="201">
                  <c:v>40841</c:v>
                </c:pt>
                <c:pt idx="202">
                  <c:v>40843</c:v>
                </c:pt>
                <c:pt idx="203">
                  <c:v>40844</c:v>
                </c:pt>
                <c:pt idx="204">
                  <c:v>40847</c:v>
                </c:pt>
                <c:pt idx="205">
                  <c:v>40848</c:v>
                </c:pt>
                <c:pt idx="206">
                  <c:v>40849</c:v>
                </c:pt>
                <c:pt idx="207">
                  <c:v>40850</c:v>
                </c:pt>
                <c:pt idx="208">
                  <c:v>40851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40861</c:v>
                </c:pt>
                <c:pt idx="214">
                  <c:v>40863</c:v>
                </c:pt>
                <c:pt idx="215">
                  <c:v>40864</c:v>
                </c:pt>
                <c:pt idx="216">
                  <c:v>40865</c:v>
                </c:pt>
                <c:pt idx="217">
                  <c:v>40868</c:v>
                </c:pt>
                <c:pt idx="218">
                  <c:v>40869</c:v>
                </c:pt>
                <c:pt idx="219">
                  <c:v>40870</c:v>
                </c:pt>
                <c:pt idx="220">
                  <c:v>40875</c:v>
                </c:pt>
                <c:pt idx="221">
                  <c:v>40876</c:v>
                </c:pt>
                <c:pt idx="222">
                  <c:v>40877</c:v>
                </c:pt>
                <c:pt idx="223">
                  <c:v>40878</c:v>
                </c:pt>
                <c:pt idx="224">
                  <c:v>40879</c:v>
                </c:pt>
                <c:pt idx="225">
                  <c:v>40882</c:v>
                </c:pt>
                <c:pt idx="226">
                  <c:v>40883</c:v>
                </c:pt>
                <c:pt idx="227">
                  <c:v>40884</c:v>
                </c:pt>
                <c:pt idx="228">
                  <c:v>40885</c:v>
                </c:pt>
                <c:pt idx="229">
                  <c:v>40886</c:v>
                </c:pt>
                <c:pt idx="230">
                  <c:v>40889</c:v>
                </c:pt>
                <c:pt idx="231">
                  <c:v>40890</c:v>
                </c:pt>
                <c:pt idx="232">
                  <c:v>40891</c:v>
                </c:pt>
                <c:pt idx="233">
                  <c:v>40892</c:v>
                </c:pt>
                <c:pt idx="234">
                  <c:v>40893</c:v>
                </c:pt>
                <c:pt idx="235">
                  <c:v>40896</c:v>
                </c:pt>
                <c:pt idx="236">
                  <c:v>40897</c:v>
                </c:pt>
                <c:pt idx="237">
                  <c:v>40898</c:v>
                </c:pt>
                <c:pt idx="238">
                  <c:v>40899</c:v>
                </c:pt>
                <c:pt idx="239">
                  <c:v>40900</c:v>
                </c:pt>
                <c:pt idx="240">
                  <c:v>40907</c:v>
                </c:pt>
                <c:pt idx="241">
                  <c:v>40911</c:v>
                </c:pt>
                <c:pt idx="242">
                  <c:v>40912</c:v>
                </c:pt>
                <c:pt idx="243">
                  <c:v>40913</c:v>
                </c:pt>
                <c:pt idx="244">
                  <c:v>40914</c:v>
                </c:pt>
                <c:pt idx="245">
                  <c:v>40917</c:v>
                </c:pt>
                <c:pt idx="246">
                  <c:v>40918</c:v>
                </c:pt>
                <c:pt idx="247">
                  <c:v>40919</c:v>
                </c:pt>
                <c:pt idx="248">
                  <c:v>40920</c:v>
                </c:pt>
                <c:pt idx="249">
                  <c:v>40921</c:v>
                </c:pt>
                <c:pt idx="250">
                  <c:v>40925</c:v>
                </c:pt>
                <c:pt idx="251">
                  <c:v>40926</c:v>
                </c:pt>
                <c:pt idx="252">
                  <c:v>40927</c:v>
                </c:pt>
                <c:pt idx="253">
                  <c:v>40928</c:v>
                </c:pt>
                <c:pt idx="254">
                  <c:v>40931</c:v>
                </c:pt>
                <c:pt idx="255">
                  <c:v>40933</c:v>
                </c:pt>
                <c:pt idx="256">
                  <c:v>40934</c:v>
                </c:pt>
                <c:pt idx="257">
                  <c:v>40935</c:v>
                </c:pt>
                <c:pt idx="258">
                  <c:v>40938</c:v>
                </c:pt>
                <c:pt idx="259">
                  <c:v>40939</c:v>
                </c:pt>
                <c:pt idx="260">
                  <c:v>40940</c:v>
                </c:pt>
                <c:pt idx="261">
                  <c:v>40941</c:v>
                </c:pt>
                <c:pt idx="262">
                  <c:v>40942</c:v>
                </c:pt>
                <c:pt idx="263">
                  <c:v>40945</c:v>
                </c:pt>
                <c:pt idx="264">
                  <c:v>40946</c:v>
                </c:pt>
                <c:pt idx="265">
                  <c:v>40947</c:v>
                </c:pt>
                <c:pt idx="266">
                  <c:v>40948</c:v>
                </c:pt>
                <c:pt idx="267">
                  <c:v>40949</c:v>
                </c:pt>
                <c:pt idx="268">
                  <c:v>40952</c:v>
                </c:pt>
                <c:pt idx="269">
                  <c:v>40953</c:v>
                </c:pt>
                <c:pt idx="270">
                  <c:v>40954</c:v>
                </c:pt>
                <c:pt idx="271">
                  <c:v>40955</c:v>
                </c:pt>
                <c:pt idx="272">
                  <c:v>40960</c:v>
                </c:pt>
                <c:pt idx="273">
                  <c:v>40961</c:v>
                </c:pt>
                <c:pt idx="274">
                  <c:v>40962</c:v>
                </c:pt>
                <c:pt idx="275">
                  <c:v>40963</c:v>
                </c:pt>
                <c:pt idx="276">
                  <c:v>40966</c:v>
                </c:pt>
                <c:pt idx="277">
                  <c:v>40967</c:v>
                </c:pt>
                <c:pt idx="278">
                  <c:v>40968</c:v>
                </c:pt>
                <c:pt idx="279">
                  <c:v>40969</c:v>
                </c:pt>
                <c:pt idx="280">
                  <c:v>40970</c:v>
                </c:pt>
                <c:pt idx="281">
                  <c:v>40973</c:v>
                </c:pt>
                <c:pt idx="282">
                  <c:v>40974</c:v>
                </c:pt>
                <c:pt idx="283">
                  <c:v>40975</c:v>
                </c:pt>
                <c:pt idx="284">
                  <c:v>40976</c:v>
                </c:pt>
                <c:pt idx="285">
                  <c:v>40977</c:v>
                </c:pt>
                <c:pt idx="286">
                  <c:v>40980</c:v>
                </c:pt>
                <c:pt idx="287">
                  <c:v>40981</c:v>
                </c:pt>
                <c:pt idx="288">
                  <c:v>40982</c:v>
                </c:pt>
                <c:pt idx="289">
                  <c:v>40983</c:v>
                </c:pt>
                <c:pt idx="290">
                  <c:v>40990</c:v>
                </c:pt>
                <c:pt idx="291">
                  <c:v>40994</c:v>
                </c:pt>
                <c:pt idx="292">
                  <c:v>40995</c:v>
                </c:pt>
                <c:pt idx="293">
                  <c:v>41001</c:v>
                </c:pt>
                <c:pt idx="294">
                  <c:v>41002</c:v>
                </c:pt>
                <c:pt idx="295">
                  <c:v>41008</c:v>
                </c:pt>
                <c:pt idx="296">
                  <c:v>41010</c:v>
                </c:pt>
                <c:pt idx="297">
                  <c:v>41012</c:v>
                </c:pt>
                <c:pt idx="298">
                  <c:v>41015</c:v>
                </c:pt>
                <c:pt idx="299">
                  <c:v>41016</c:v>
                </c:pt>
                <c:pt idx="300">
                  <c:v>41017</c:v>
                </c:pt>
                <c:pt idx="301">
                  <c:v>41018</c:v>
                </c:pt>
                <c:pt idx="302">
                  <c:v>41019</c:v>
                </c:pt>
                <c:pt idx="303">
                  <c:v>41022</c:v>
                </c:pt>
                <c:pt idx="304">
                  <c:v>41023</c:v>
                </c:pt>
                <c:pt idx="305">
                  <c:v>41024</c:v>
                </c:pt>
                <c:pt idx="306">
                  <c:v>41025</c:v>
                </c:pt>
                <c:pt idx="307">
                  <c:v>41026</c:v>
                </c:pt>
                <c:pt idx="308">
                  <c:v>41030</c:v>
                </c:pt>
                <c:pt idx="309">
                  <c:v>41031</c:v>
                </c:pt>
                <c:pt idx="310">
                  <c:v>41032</c:v>
                </c:pt>
                <c:pt idx="311">
                  <c:v>41033</c:v>
                </c:pt>
                <c:pt idx="312">
                  <c:v>41036</c:v>
                </c:pt>
                <c:pt idx="313">
                  <c:v>41037</c:v>
                </c:pt>
                <c:pt idx="314">
                  <c:v>41038</c:v>
                </c:pt>
                <c:pt idx="315">
                  <c:v>41039</c:v>
                </c:pt>
                <c:pt idx="316">
                  <c:v>41040</c:v>
                </c:pt>
                <c:pt idx="317">
                  <c:v>41043</c:v>
                </c:pt>
                <c:pt idx="318">
                  <c:v>41044</c:v>
                </c:pt>
                <c:pt idx="319">
                  <c:v>41045</c:v>
                </c:pt>
                <c:pt idx="320">
                  <c:v>41046</c:v>
                </c:pt>
                <c:pt idx="321">
                  <c:v>41047</c:v>
                </c:pt>
                <c:pt idx="322">
                  <c:v>41050</c:v>
                </c:pt>
                <c:pt idx="323">
                  <c:v>41051</c:v>
                </c:pt>
                <c:pt idx="324">
                  <c:v>41052</c:v>
                </c:pt>
                <c:pt idx="325">
                  <c:v>41053</c:v>
                </c:pt>
                <c:pt idx="326">
                  <c:v>41054</c:v>
                </c:pt>
                <c:pt idx="327">
                  <c:v>41057</c:v>
                </c:pt>
                <c:pt idx="328">
                  <c:v>41058</c:v>
                </c:pt>
                <c:pt idx="329">
                  <c:v>41059</c:v>
                </c:pt>
                <c:pt idx="330">
                  <c:v>41061</c:v>
                </c:pt>
                <c:pt idx="331">
                  <c:v>41064</c:v>
                </c:pt>
                <c:pt idx="332">
                  <c:v>41065</c:v>
                </c:pt>
                <c:pt idx="333">
                  <c:v>41067</c:v>
                </c:pt>
                <c:pt idx="334">
                  <c:v>41068</c:v>
                </c:pt>
                <c:pt idx="335">
                  <c:v>41071</c:v>
                </c:pt>
                <c:pt idx="336">
                  <c:v>41072</c:v>
                </c:pt>
                <c:pt idx="337">
                  <c:v>41073</c:v>
                </c:pt>
                <c:pt idx="338">
                  <c:v>41074</c:v>
                </c:pt>
                <c:pt idx="339">
                  <c:v>41075</c:v>
                </c:pt>
                <c:pt idx="340">
                  <c:v>41078</c:v>
                </c:pt>
                <c:pt idx="341">
                  <c:v>41079</c:v>
                </c:pt>
                <c:pt idx="342">
                  <c:v>41080</c:v>
                </c:pt>
                <c:pt idx="343">
                  <c:v>41081</c:v>
                </c:pt>
                <c:pt idx="344">
                  <c:v>41082</c:v>
                </c:pt>
                <c:pt idx="345">
                  <c:v>41085</c:v>
                </c:pt>
                <c:pt idx="346">
                  <c:v>41086</c:v>
                </c:pt>
                <c:pt idx="347">
                  <c:v>41087</c:v>
                </c:pt>
                <c:pt idx="348">
                  <c:v>41088</c:v>
                </c:pt>
                <c:pt idx="349">
                  <c:v>41089</c:v>
                </c:pt>
                <c:pt idx="350">
                  <c:v>41092</c:v>
                </c:pt>
                <c:pt idx="351">
                  <c:v>41093</c:v>
                </c:pt>
                <c:pt idx="352">
                  <c:v>41094</c:v>
                </c:pt>
                <c:pt idx="353">
                  <c:v>41095</c:v>
                </c:pt>
                <c:pt idx="354">
                  <c:v>41099</c:v>
                </c:pt>
                <c:pt idx="355">
                  <c:v>41100</c:v>
                </c:pt>
                <c:pt idx="356">
                  <c:v>41101</c:v>
                </c:pt>
                <c:pt idx="357">
                  <c:v>41102</c:v>
                </c:pt>
                <c:pt idx="358">
                  <c:v>41103</c:v>
                </c:pt>
                <c:pt idx="359">
                  <c:v>41106</c:v>
                </c:pt>
                <c:pt idx="360">
                  <c:v>41107</c:v>
                </c:pt>
                <c:pt idx="361">
                  <c:v>41108</c:v>
                </c:pt>
                <c:pt idx="362">
                  <c:v>41109</c:v>
                </c:pt>
                <c:pt idx="363">
                  <c:v>41110</c:v>
                </c:pt>
                <c:pt idx="364">
                  <c:v>41113</c:v>
                </c:pt>
                <c:pt idx="365">
                  <c:v>41114</c:v>
                </c:pt>
                <c:pt idx="366">
                  <c:v>41115</c:v>
                </c:pt>
                <c:pt idx="367">
                  <c:v>41116</c:v>
                </c:pt>
                <c:pt idx="368">
                  <c:v>41117</c:v>
                </c:pt>
                <c:pt idx="369">
                  <c:v>41120</c:v>
                </c:pt>
                <c:pt idx="370">
                  <c:v>41121</c:v>
                </c:pt>
                <c:pt idx="371">
                  <c:v>41122</c:v>
                </c:pt>
                <c:pt idx="372">
                  <c:v>41123</c:v>
                </c:pt>
                <c:pt idx="373">
                  <c:v>41124</c:v>
                </c:pt>
                <c:pt idx="374">
                  <c:v>41127</c:v>
                </c:pt>
                <c:pt idx="375">
                  <c:v>41128</c:v>
                </c:pt>
                <c:pt idx="376">
                  <c:v>41129</c:v>
                </c:pt>
                <c:pt idx="377">
                  <c:v>41130</c:v>
                </c:pt>
                <c:pt idx="378">
                  <c:v>41131</c:v>
                </c:pt>
                <c:pt idx="379">
                  <c:v>41134</c:v>
                </c:pt>
                <c:pt idx="380">
                  <c:v>41135</c:v>
                </c:pt>
                <c:pt idx="381">
                  <c:v>41136</c:v>
                </c:pt>
                <c:pt idx="382">
                  <c:v>41137</c:v>
                </c:pt>
                <c:pt idx="383">
                  <c:v>41138</c:v>
                </c:pt>
                <c:pt idx="384">
                  <c:v>41141</c:v>
                </c:pt>
                <c:pt idx="385">
                  <c:v>41142</c:v>
                </c:pt>
                <c:pt idx="386">
                  <c:v>41143</c:v>
                </c:pt>
                <c:pt idx="387">
                  <c:v>41144</c:v>
                </c:pt>
                <c:pt idx="388">
                  <c:v>41145</c:v>
                </c:pt>
                <c:pt idx="389">
                  <c:v>41148</c:v>
                </c:pt>
                <c:pt idx="390">
                  <c:v>41149</c:v>
                </c:pt>
                <c:pt idx="391">
                  <c:v>41150</c:v>
                </c:pt>
                <c:pt idx="392">
                  <c:v>41151</c:v>
                </c:pt>
                <c:pt idx="393">
                  <c:v>41152</c:v>
                </c:pt>
                <c:pt idx="394">
                  <c:v>41156</c:v>
                </c:pt>
                <c:pt idx="395">
                  <c:v>41157</c:v>
                </c:pt>
                <c:pt idx="396">
                  <c:v>41162</c:v>
                </c:pt>
                <c:pt idx="397">
                  <c:v>41163</c:v>
                </c:pt>
                <c:pt idx="398">
                  <c:v>41164</c:v>
                </c:pt>
                <c:pt idx="399">
                  <c:v>41165</c:v>
                </c:pt>
                <c:pt idx="400">
                  <c:v>41166</c:v>
                </c:pt>
                <c:pt idx="401">
                  <c:v>41169</c:v>
                </c:pt>
                <c:pt idx="402">
                  <c:v>41170</c:v>
                </c:pt>
                <c:pt idx="403">
                  <c:v>41171</c:v>
                </c:pt>
                <c:pt idx="404">
                  <c:v>41172</c:v>
                </c:pt>
                <c:pt idx="405">
                  <c:v>41173</c:v>
                </c:pt>
                <c:pt idx="406">
                  <c:v>41176</c:v>
                </c:pt>
                <c:pt idx="407">
                  <c:v>41177</c:v>
                </c:pt>
                <c:pt idx="408">
                  <c:v>41178</c:v>
                </c:pt>
                <c:pt idx="409">
                  <c:v>41179</c:v>
                </c:pt>
                <c:pt idx="410">
                  <c:v>41180</c:v>
                </c:pt>
                <c:pt idx="411">
                  <c:v>41183</c:v>
                </c:pt>
                <c:pt idx="412">
                  <c:v>41184</c:v>
                </c:pt>
                <c:pt idx="413">
                  <c:v>41185</c:v>
                </c:pt>
                <c:pt idx="414">
                  <c:v>41186</c:v>
                </c:pt>
                <c:pt idx="415">
                  <c:v>41187</c:v>
                </c:pt>
                <c:pt idx="416">
                  <c:v>41190</c:v>
                </c:pt>
                <c:pt idx="417">
                  <c:v>41191</c:v>
                </c:pt>
                <c:pt idx="418">
                  <c:v>41192</c:v>
                </c:pt>
                <c:pt idx="419">
                  <c:v>41194</c:v>
                </c:pt>
                <c:pt idx="420">
                  <c:v>41197</c:v>
                </c:pt>
                <c:pt idx="421">
                  <c:v>41198</c:v>
                </c:pt>
                <c:pt idx="422">
                  <c:v>41199</c:v>
                </c:pt>
                <c:pt idx="423">
                  <c:v>41200</c:v>
                </c:pt>
                <c:pt idx="424">
                  <c:v>41201</c:v>
                </c:pt>
                <c:pt idx="425">
                  <c:v>41204</c:v>
                </c:pt>
                <c:pt idx="426">
                  <c:v>41205</c:v>
                </c:pt>
                <c:pt idx="427">
                  <c:v>41206</c:v>
                </c:pt>
                <c:pt idx="428">
                  <c:v>41207</c:v>
                </c:pt>
                <c:pt idx="429">
                  <c:v>41208</c:v>
                </c:pt>
                <c:pt idx="430">
                  <c:v>41212</c:v>
                </c:pt>
                <c:pt idx="431">
                  <c:v>41213</c:v>
                </c:pt>
                <c:pt idx="432">
                  <c:v>41215</c:v>
                </c:pt>
                <c:pt idx="433">
                  <c:v>41218</c:v>
                </c:pt>
                <c:pt idx="434">
                  <c:v>41219</c:v>
                </c:pt>
                <c:pt idx="435">
                  <c:v>41220</c:v>
                </c:pt>
                <c:pt idx="436">
                  <c:v>41221</c:v>
                </c:pt>
                <c:pt idx="437">
                  <c:v>41222</c:v>
                </c:pt>
                <c:pt idx="438">
                  <c:v>41225</c:v>
                </c:pt>
                <c:pt idx="439">
                  <c:v>41226</c:v>
                </c:pt>
                <c:pt idx="440">
                  <c:v>41228</c:v>
                </c:pt>
                <c:pt idx="441">
                  <c:v>41233</c:v>
                </c:pt>
                <c:pt idx="442">
                  <c:v>41234</c:v>
                </c:pt>
                <c:pt idx="443">
                  <c:v>41239</c:v>
                </c:pt>
                <c:pt idx="444">
                  <c:v>41240</c:v>
                </c:pt>
                <c:pt idx="445">
                  <c:v>41241</c:v>
                </c:pt>
                <c:pt idx="446">
                  <c:v>41242</c:v>
                </c:pt>
                <c:pt idx="447">
                  <c:v>41243</c:v>
                </c:pt>
                <c:pt idx="448">
                  <c:v>41247</c:v>
                </c:pt>
                <c:pt idx="449">
                  <c:v>41248</c:v>
                </c:pt>
                <c:pt idx="450">
                  <c:v>41249</c:v>
                </c:pt>
                <c:pt idx="451">
                  <c:v>41250</c:v>
                </c:pt>
                <c:pt idx="452">
                  <c:v>41253</c:v>
                </c:pt>
                <c:pt idx="453">
                  <c:v>41254</c:v>
                </c:pt>
                <c:pt idx="454">
                  <c:v>41255</c:v>
                </c:pt>
                <c:pt idx="455">
                  <c:v>41256</c:v>
                </c:pt>
                <c:pt idx="456">
                  <c:v>41257</c:v>
                </c:pt>
                <c:pt idx="457">
                  <c:v>41260</c:v>
                </c:pt>
                <c:pt idx="458">
                  <c:v>41261</c:v>
                </c:pt>
                <c:pt idx="459">
                  <c:v>41262</c:v>
                </c:pt>
                <c:pt idx="460">
                  <c:v>41267</c:v>
                </c:pt>
                <c:pt idx="461">
                  <c:v>41269</c:v>
                </c:pt>
                <c:pt idx="462">
                  <c:v>41270</c:v>
                </c:pt>
                <c:pt idx="463">
                  <c:v>41274</c:v>
                </c:pt>
                <c:pt idx="464">
                  <c:v>41276</c:v>
                </c:pt>
                <c:pt idx="465">
                  <c:v>41277</c:v>
                </c:pt>
                <c:pt idx="466">
                  <c:v>41281</c:v>
                </c:pt>
                <c:pt idx="467">
                  <c:v>41282</c:v>
                </c:pt>
                <c:pt idx="468">
                  <c:v>41283</c:v>
                </c:pt>
                <c:pt idx="469">
                  <c:v>41284</c:v>
                </c:pt>
                <c:pt idx="470">
                  <c:v>41285</c:v>
                </c:pt>
                <c:pt idx="471">
                  <c:v>41288</c:v>
                </c:pt>
                <c:pt idx="472">
                  <c:v>41289</c:v>
                </c:pt>
                <c:pt idx="473">
                  <c:v>41290</c:v>
                </c:pt>
                <c:pt idx="474">
                  <c:v>41291</c:v>
                </c:pt>
                <c:pt idx="475">
                  <c:v>41292</c:v>
                </c:pt>
                <c:pt idx="476">
                  <c:v>41296</c:v>
                </c:pt>
                <c:pt idx="477">
                  <c:v>41297</c:v>
                </c:pt>
                <c:pt idx="478">
                  <c:v>41299</c:v>
                </c:pt>
                <c:pt idx="479">
                  <c:v>41302</c:v>
                </c:pt>
                <c:pt idx="480">
                  <c:v>41303</c:v>
                </c:pt>
                <c:pt idx="481">
                  <c:v>41304</c:v>
                </c:pt>
                <c:pt idx="482">
                  <c:v>41305</c:v>
                </c:pt>
                <c:pt idx="483">
                  <c:v>41306</c:v>
                </c:pt>
                <c:pt idx="484">
                  <c:v>41309</c:v>
                </c:pt>
                <c:pt idx="485">
                  <c:v>41311</c:v>
                </c:pt>
                <c:pt idx="486">
                  <c:v>41312</c:v>
                </c:pt>
                <c:pt idx="487">
                  <c:v>41318</c:v>
                </c:pt>
                <c:pt idx="488">
                  <c:v>41319</c:v>
                </c:pt>
                <c:pt idx="489">
                  <c:v>41320</c:v>
                </c:pt>
                <c:pt idx="490">
                  <c:v>41323</c:v>
                </c:pt>
                <c:pt idx="491">
                  <c:v>41324</c:v>
                </c:pt>
                <c:pt idx="492">
                  <c:v>41327</c:v>
                </c:pt>
                <c:pt idx="493">
                  <c:v>41330</c:v>
                </c:pt>
                <c:pt idx="494">
                  <c:v>41331</c:v>
                </c:pt>
                <c:pt idx="495">
                  <c:v>41332</c:v>
                </c:pt>
                <c:pt idx="496">
                  <c:v>41334</c:v>
                </c:pt>
                <c:pt idx="497">
                  <c:v>41337</c:v>
                </c:pt>
                <c:pt idx="498">
                  <c:v>41339</c:v>
                </c:pt>
                <c:pt idx="499">
                  <c:v>41340</c:v>
                </c:pt>
                <c:pt idx="500">
                  <c:v>41341</c:v>
                </c:pt>
                <c:pt idx="501">
                  <c:v>41344</c:v>
                </c:pt>
                <c:pt idx="502">
                  <c:v>41345</c:v>
                </c:pt>
                <c:pt idx="503">
                  <c:v>41346</c:v>
                </c:pt>
                <c:pt idx="504">
                  <c:v>41347</c:v>
                </c:pt>
                <c:pt idx="505">
                  <c:v>41348</c:v>
                </c:pt>
                <c:pt idx="506">
                  <c:v>41351</c:v>
                </c:pt>
                <c:pt idx="507">
                  <c:v>41354</c:v>
                </c:pt>
                <c:pt idx="508">
                  <c:v>41355</c:v>
                </c:pt>
                <c:pt idx="509">
                  <c:v>41358</c:v>
                </c:pt>
                <c:pt idx="510">
                  <c:v>41359</c:v>
                </c:pt>
                <c:pt idx="511">
                  <c:v>41360</c:v>
                </c:pt>
                <c:pt idx="512">
                  <c:v>41361</c:v>
                </c:pt>
                <c:pt idx="513">
                  <c:v>41366</c:v>
                </c:pt>
                <c:pt idx="514">
                  <c:v>41367</c:v>
                </c:pt>
                <c:pt idx="515">
                  <c:v>41368</c:v>
                </c:pt>
                <c:pt idx="516">
                  <c:v>41372</c:v>
                </c:pt>
                <c:pt idx="517">
                  <c:v>41373</c:v>
                </c:pt>
                <c:pt idx="518">
                  <c:v>41375</c:v>
                </c:pt>
                <c:pt idx="519">
                  <c:v>41376</c:v>
                </c:pt>
                <c:pt idx="520">
                  <c:v>41379</c:v>
                </c:pt>
                <c:pt idx="521">
                  <c:v>41380</c:v>
                </c:pt>
                <c:pt idx="522">
                  <c:v>41382</c:v>
                </c:pt>
                <c:pt idx="523">
                  <c:v>41383</c:v>
                </c:pt>
                <c:pt idx="524">
                  <c:v>41386</c:v>
                </c:pt>
                <c:pt idx="525">
                  <c:v>41387</c:v>
                </c:pt>
                <c:pt idx="526">
                  <c:v>41388</c:v>
                </c:pt>
                <c:pt idx="527">
                  <c:v>41389</c:v>
                </c:pt>
                <c:pt idx="528">
                  <c:v>41390</c:v>
                </c:pt>
                <c:pt idx="529">
                  <c:v>41393</c:v>
                </c:pt>
                <c:pt idx="530">
                  <c:v>41397</c:v>
                </c:pt>
                <c:pt idx="531">
                  <c:v>41400</c:v>
                </c:pt>
                <c:pt idx="532">
                  <c:v>41402</c:v>
                </c:pt>
                <c:pt idx="533">
                  <c:v>41403</c:v>
                </c:pt>
                <c:pt idx="534">
                  <c:v>41404</c:v>
                </c:pt>
                <c:pt idx="535">
                  <c:v>41407</c:v>
                </c:pt>
                <c:pt idx="536">
                  <c:v>41411</c:v>
                </c:pt>
                <c:pt idx="537">
                  <c:v>41414</c:v>
                </c:pt>
                <c:pt idx="538">
                  <c:v>41416</c:v>
                </c:pt>
                <c:pt idx="539">
                  <c:v>41418</c:v>
                </c:pt>
                <c:pt idx="540">
                  <c:v>41422</c:v>
                </c:pt>
                <c:pt idx="541">
                  <c:v>41424</c:v>
                </c:pt>
                <c:pt idx="542">
                  <c:v>41425</c:v>
                </c:pt>
                <c:pt idx="543">
                  <c:v>41429</c:v>
                </c:pt>
                <c:pt idx="544">
                  <c:v>41431</c:v>
                </c:pt>
                <c:pt idx="545">
                  <c:v>41432</c:v>
                </c:pt>
                <c:pt idx="546">
                  <c:v>41435</c:v>
                </c:pt>
                <c:pt idx="547">
                  <c:v>41438</c:v>
                </c:pt>
                <c:pt idx="548">
                  <c:v>41439</c:v>
                </c:pt>
                <c:pt idx="549">
                  <c:v>41442</c:v>
                </c:pt>
                <c:pt idx="550">
                  <c:v>41445</c:v>
                </c:pt>
                <c:pt idx="551">
                  <c:v>41446</c:v>
                </c:pt>
                <c:pt idx="552">
                  <c:v>41449</c:v>
                </c:pt>
                <c:pt idx="553">
                  <c:v>41450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41460</c:v>
                </c:pt>
                <c:pt idx="560">
                  <c:v>41466</c:v>
                </c:pt>
                <c:pt idx="561">
                  <c:v>41467</c:v>
                </c:pt>
                <c:pt idx="562">
                  <c:v>41470</c:v>
                </c:pt>
                <c:pt idx="563">
                  <c:v>41471</c:v>
                </c:pt>
                <c:pt idx="564">
                  <c:v>41472</c:v>
                </c:pt>
                <c:pt idx="565">
                  <c:v>41474</c:v>
                </c:pt>
                <c:pt idx="566">
                  <c:v>41480</c:v>
                </c:pt>
                <c:pt idx="567">
                  <c:v>41481</c:v>
                </c:pt>
                <c:pt idx="568">
                  <c:v>41484</c:v>
                </c:pt>
                <c:pt idx="569">
                  <c:v>41485</c:v>
                </c:pt>
                <c:pt idx="570">
                  <c:v>41486</c:v>
                </c:pt>
                <c:pt idx="571">
                  <c:v>41487</c:v>
                </c:pt>
                <c:pt idx="572">
                  <c:v>41498</c:v>
                </c:pt>
                <c:pt idx="573">
                  <c:v>41501</c:v>
                </c:pt>
                <c:pt idx="574">
                  <c:v>41502</c:v>
                </c:pt>
                <c:pt idx="575">
                  <c:v>41505</c:v>
                </c:pt>
                <c:pt idx="576">
                  <c:v>41507</c:v>
                </c:pt>
                <c:pt idx="577">
                  <c:v>41516</c:v>
                </c:pt>
                <c:pt idx="578">
                  <c:v>41520</c:v>
                </c:pt>
                <c:pt idx="579">
                  <c:v>41522</c:v>
                </c:pt>
                <c:pt idx="580">
                  <c:v>41523</c:v>
                </c:pt>
                <c:pt idx="581">
                  <c:v>41526</c:v>
                </c:pt>
                <c:pt idx="582">
                  <c:v>41527</c:v>
                </c:pt>
                <c:pt idx="583">
                  <c:v>41529</c:v>
                </c:pt>
                <c:pt idx="584">
                  <c:v>41534</c:v>
                </c:pt>
                <c:pt idx="585">
                  <c:v>41535</c:v>
                </c:pt>
                <c:pt idx="586">
                  <c:v>41554</c:v>
                </c:pt>
                <c:pt idx="587">
                  <c:v>41557</c:v>
                </c:pt>
                <c:pt idx="588">
                  <c:v>41558</c:v>
                </c:pt>
                <c:pt idx="589">
                  <c:v>41562</c:v>
                </c:pt>
                <c:pt idx="590">
                  <c:v>41563</c:v>
                </c:pt>
                <c:pt idx="591">
                  <c:v>41564</c:v>
                </c:pt>
                <c:pt idx="592">
                  <c:v>41565</c:v>
                </c:pt>
                <c:pt idx="593">
                  <c:v>41568</c:v>
                </c:pt>
                <c:pt idx="594">
                  <c:v>41569</c:v>
                </c:pt>
                <c:pt idx="595">
                  <c:v>41570</c:v>
                </c:pt>
                <c:pt idx="596">
                  <c:v>41571</c:v>
                </c:pt>
                <c:pt idx="597">
                  <c:v>41572</c:v>
                </c:pt>
                <c:pt idx="598">
                  <c:v>41575</c:v>
                </c:pt>
                <c:pt idx="599">
                  <c:v>41576</c:v>
                </c:pt>
                <c:pt idx="600">
                  <c:v>41577</c:v>
                </c:pt>
                <c:pt idx="601">
                  <c:v>41578</c:v>
                </c:pt>
                <c:pt idx="602">
                  <c:v>41579</c:v>
                </c:pt>
                <c:pt idx="603">
                  <c:v>41582</c:v>
                </c:pt>
                <c:pt idx="604">
                  <c:v>41583</c:v>
                </c:pt>
                <c:pt idx="605">
                  <c:v>41584</c:v>
                </c:pt>
                <c:pt idx="606">
                  <c:v>41585</c:v>
                </c:pt>
                <c:pt idx="607">
                  <c:v>41586</c:v>
                </c:pt>
                <c:pt idx="608">
                  <c:v>41589</c:v>
                </c:pt>
                <c:pt idx="609">
                  <c:v>41590</c:v>
                </c:pt>
                <c:pt idx="610">
                  <c:v>41591</c:v>
                </c:pt>
                <c:pt idx="611">
                  <c:v>41593</c:v>
                </c:pt>
                <c:pt idx="612">
                  <c:v>41596</c:v>
                </c:pt>
                <c:pt idx="613">
                  <c:v>41598</c:v>
                </c:pt>
                <c:pt idx="614">
                  <c:v>41599</c:v>
                </c:pt>
                <c:pt idx="615">
                  <c:v>41600</c:v>
                </c:pt>
                <c:pt idx="616">
                  <c:v>41603</c:v>
                </c:pt>
                <c:pt idx="617">
                  <c:v>41604</c:v>
                </c:pt>
                <c:pt idx="618">
                  <c:v>41605</c:v>
                </c:pt>
                <c:pt idx="619">
                  <c:v>41606</c:v>
                </c:pt>
                <c:pt idx="620">
                  <c:v>41607</c:v>
                </c:pt>
                <c:pt idx="621">
                  <c:v>41610</c:v>
                </c:pt>
                <c:pt idx="622">
                  <c:v>41611</c:v>
                </c:pt>
                <c:pt idx="623">
                  <c:v>41612</c:v>
                </c:pt>
                <c:pt idx="624">
                  <c:v>41613</c:v>
                </c:pt>
                <c:pt idx="625">
                  <c:v>41614</c:v>
                </c:pt>
                <c:pt idx="626">
                  <c:v>41617</c:v>
                </c:pt>
                <c:pt idx="627">
                  <c:v>41618</c:v>
                </c:pt>
                <c:pt idx="628">
                  <c:v>41619</c:v>
                </c:pt>
                <c:pt idx="629">
                  <c:v>41620</c:v>
                </c:pt>
                <c:pt idx="630">
                  <c:v>41621</c:v>
                </c:pt>
                <c:pt idx="631">
                  <c:v>41624</c:v>
                </c:pt>
                <c:pt idx="632">
                  <c:v>41625</c:v>
                </c:pt>
                <c:pt idx="633">
                  <c:v>41626</c:v>
                </c:pt>
                <c:pt idx="634">
                  <c:v>41627</c:v>
                </c:pt>
                <c:pt idx="635">
                  <c:v>41635</c:v>
                </c:pt>
                <c:pt idx="636">
                  <c:v>41639</c:v>
                </c:pt>
                <c:pt idx="637">
                  <c:v>41641</c:v>
                </c:pt>
                <c:pt idx="638">
                  <c:v>41642</c:v>
                </c:pt>
                <c:pt idx="639">
                  <c:v>41645</c:v>
                </c:pt>
                <c:pt idx="640">
                  <c:v>41646</c:v>
                </c:pt>
                <c:pt idx="641">
                  <c:v>41647</c:v>
                </c:pt>
                <c:pt idx="642">
                  <c:v>41648</c:v>
                </c:pt>
                <c:pt idx="643">
                  <c:v>41649</c:v>
                </c:pt>
                <c:pt idx="644">
                  <c:v>41652</c:v>
                </c:pt>
                <c:pt idx="645">
                  <c:v>41653</c:v>
                </c:pt>
                <c:pt idx="646">
                  <c:v>41654</c:v>
                </c:pt>
                <c:pt idx="647">
                  <c:v>41655</c:v>
                </c:pt>
                <c:pt idx="648">
                  <c:v>41656</c:v>
                </c:pt>
                <c:pt idx="649">
                  <c:v>41659</c:v>
                </c:pt>
                <c:pt idx="650">
                  <c:v>41660</c:v>
                </c:pt>
                <c:pt idx="651">
                  <c:v>41661</c:v>
                </c:pt>
                <c:pt idx="652">
                  <c:v>41662</c:v>
                </c:pt>
                <c:pt idx="653">
                  <c:v>41663</c:v>
                </c:pt>
                <c:pt idx="654">
                  <c:v>41666</c:v>
                </c:pt>
                <c:pt idx="655">
                  <c:v>41667</c:v>
                </c:pt>
                <c:pt idx="656">
                  <c:v>41668</c:v>
                </c:pt>
                <c:pt idx="657">
                  <c:v>41669</c:v>
                </c:pt>
                <c:pt idx="658">
                  <c:v>41673</c:v>
                </c:pt>
                <c:pt idx="659">
                  <c:v>41674</c:v>
                </c:pt>
                <c:pt idx="660">
                  <c:v>41675</c:v>
                </c:pt>
                <c:pt idx="661">
                  <c:v>41676</c:v>
                </c:pt>
                <c:pt idx="662">
                  <c:v>41677</c:v>
                </c:pt>
                <c:pt idx="663">
                  <c:v>41680</c:v>
                </c:pt>
                <c:pt idx="664">
                  <c:v>41681</c:v>
                </c:pt>
                <c:pt idx="665">
                  <c:v>41682</c:v>
                </c:pt>
                <c:pt idx="666">
                  <c:v>41683</c:v>
                </c:pt>
                <c:pt idx="667">
                  <c:v>41684</c:v>
                </c:pt>
                <c:pt idx="668">
                  <c:v>41687</c:v>
                </c:pt>
                <c:pt idx="669">
                  <c:v>41688</c:v>
                </c:pt>
                <c:pt idx="670">
                  <c:v>41689</c:v>
                </c:pt>
                <c:pt idx="671">
                  <c:v>41690</c:v>
                </c:pt>
                <c:pt idx="672">
                  <c:v>41691</c:v>
                </c:pt>
                <c:pt idx="673">
                  <c:v>41694</c:v>
                </c:pt>
                <c:pt idx="674">
                  <c:v>41695</c:v>
                </c:pt>
                <c:pt idx="675">
                  <c:v>41696</c:v>
                </c:pt>
                <c:pt idx="676">
                  <c:v>41697</c:v>
                </c:pt>
                <c:pt idx="677">
                  <c:v>41702</c:v>
                </c:pt>
                <c:pt idx="678">
                  <c:v>41703</c:v>
                </c:pt>
                <c:pt idx="679">
                  <c:v>41704</c:v>
                </c:pt>
                <c:pt idx="680">
                  <c:v>41705</c:v>
                </c:pt>
                <c:pt idx="681">
                  <c:v>41708</c:v>
                </c:pt>
                <c:pt idx="682">
                  <c:v>41709</c:v>
                </c:pt>
                <c:pt idx="683">
                  <c:v>41710</c:v>
                </c:pt>
                <c:pt idx="684">
                  <c:v>41711</c:v>
                </c:pt>
                <c:pt idx="685">
                  <c:v>41715</c:v>
                </c:pt>
                <c:pt idx="686">
                  <c:v>41716</c:v>
                </c:pt>
                <c:pt idx="687">
                  <c:v>41717</c:v>
                </c:pt>
                <c:pt idx="688">
                  <c:v>41718</c:v>
                </c:pt>
                <c:pt idx="689">
                  <c:v>41719</c:v>
                </c:pt>
                <c:pt idx="690">
                  <c:v>41722</c:v>
                </c:pt>
                <c:pt idx="691">
                  <c:v>41723</c:v>
                </c:pt>
                <c:pt idx="692">
                  <c:v>41724</c:v>
                </c:pt>
                <c:pt idx="693">
                  <c:v>41725</c:v>
                </c:pt>
                <c:pt idx="694">
                  <c:v>41726</c:v>
                </c:pt>
                <c:pt idx="695">
                  <c:v>41729</c:v>
                </c:pt>
                <c:pt idx="696">
                  <c:v>41730</c:v>
                </c:pt>
                <c:pt idx="697">
                  <c:v>41731</c:v>
                </c:pt>
                <c:pt idx="698">
                  <c:v>41732</c:v>
                </c:pt>
                <c:pt idx="699">
                  <c:v>41733</c:v>
                </c:pt>
                <c:pt idx="700">
                  <c:v>41736</c:v>
                </c:pt>
                <c:pt idx="701">
                  <c:v>41737</c:v>
                </c:pt>
                <c:pt idx="702">
                  <c:v>41738</c:v>
                </c:pt>
                <c:pt idx="703">
                  <c:v>41739</c:v>
                </c:pt>
                <c:pt idx="704">
                  <c:v>41740</c:v>
                </c:pt>
                <c:pt idx="705">
                  <c:v>41743</c:v>
                </c:pt>
                <c:pt idx="706">
                  <c:v>41744</c:v>
                </c:pt>
                <c:pt idx="707">
                  <c:v>41745</c:v>
                </c:pt>
                <c:pt idx="708">
                  <c:v>41746</c:v>
                </c:pt>
                <c:pt idx="709">
                  <c:v>41750</c:v>
                </c:pt>
                <c:pt idx="710">
                  <c:v>41751</c:v>
                </c:pt>
                <c:pt idx="711">
                  <c:v>41752</c:v>
                </c:pt>
                <c:pt idx="712">
                  <c:v>41753</c:v>
                </c:pt>
                <c:pt idx="713">
                  <c:v>41754</c:v>
                </c:pt>
                <c:pt idx="714">
                  <c:v>41757</c:v>
                </c:pt>
                <c:pt idx="715">
                  <c:v>41758</c:v>
                </c:pt>
                <c:pt idx="716">
                  <c:v>41761</c:v>
                </c:pt>
                <c:pt idx="717">
                  <c:v>41764</c:v>
                </c:pt>
                <c:pt idx="718">
                  <c:v>41765</c:v>
                </c:pt>
                <c:pt idx="719">
                  <c:v>41766</c:v>
                </c:pt>
                <c:pt idx="720">
                  <c:v>41767</c:v>
                </c:pt>
                <c:pt idx="721">
                  <c:v>41768</c:v>
                </c:pt>
                <c:pt idx="722">
                  <c:v>41771</c:v>
                </c:pt>
                <c:pt idx="723">
                  <c:v>41772</c:v>
                </c:pt>
                <c:pt idx="724">
                  <c:v>41773</c:v>
                </c:pt>
                <c:pt idx="725">
                  <c:v>41774</c:v>
                </c:pt>
                <c:pt idx="726">
                  <c:v>41775</c:v>
                </c:pt>
                <c:pt idx="727">
                  <c:v>41778</c:v>
                </c:pt>
                <c:pt idx="728">
                  <c:v>41779</c:v>
                </c:pt>
                <c:pt idx="729">
                  <c:v>41780</c:v>
                </c:pt>
                <c:pt idx="730">
                  <c:v>41781</c:v>
                </c:pt>
                <c:pt idx="731">
                  <c:v>41782</c:v>
                </c:pt>
                <c:pt idx="732">
                  <c:v>41785</c:v>
                </c:pt>
                <c:pt idx="733">
                  <c:v>41786</c:v>
                </c:pt>
                <c:pt idx="734">
                  <c:v>41787</c:v>
                </c:pt>
                <c:pt idx="735">
                  <c:v>41788</c:v>
                </c:pt>
                <c:pt idx="736">
                  <c:v>41789</c:v>
                </c:pt>
                <c:pt idx="737">
                  <c:v>41792</c:v>
                </c:pt>
                <c:pt idx="738">
                  <c:v>41793</c:v>
                </c:pt>
                <c:pt idx="739">
                  <c:v>41794</c:v>
                </c:pt>
                <c:pt idx="740">
                  <c:v>41795</c:v>
                </c:pt>
                <c:pt idx="741">
                  <c:v>41796</c:v>
                </c:pt>
                <c:pt idx="742">
                  <c:v>41799</c:v>
                </c:pt>
                <c:pt idx="743">
                  <c:v>41800</c:v>
                </c:pt>
                <c:pt idx="744">
                  <c:v>41801</c:v>
                </c:pt>
                <c:pt idx="745">
                  <c:v>41802</c:v>
                </c:pt>
                <c:pt idx="746">
                  <c:v>41803</c:v>
                </c:pt>
                <c:pt idx="747">
                  <c:v>41806</c:v>
                </c:pt>
                <c:pt idx="748">
                  <c:v>41807</c:v>
                </c:pt>
                <c:pt idx="749">
                  <c:v>41808</c:v>
                </c:pt>
                <c:pt idx="750">
                  <c:v>41809</c:v>
                </c:pt>
                <c:pt idx="751">
                  <c:v>41810</c:v>
                </c:pt>
                <c:pt idx="752">
                  <c:v>41813</c:v>
                </c:pt>
                <c:pt idx="753">
                  <c:v>41814</c:v>
                </c:pt>
                <c:pt idx="754">
                  <c:v>41815</c:v>
                </c:pt>
                <c:pt idx="755">
                  <c:v>41816</c:v>
                </c:pt>
                <c:pt idx="756">
                  <c:v>41817</c:v>
                </c:pt>
                <c:pt idx="757">
                  <c:v>41820</c:v>
                </c:pt>
                <c:pt idx="758">
                  <c:v>41821</c:v>
                </c:pt>
                <c:pt idx="759">
                  <c:v>41822</c:v>
                </c:pt>
                <c:pt idx="760">
                  <c:v>41823</c:v>
                </c:pt>
                <c:pt idx="761">
                  <c:v>41824</c:v>
                </c:pt>
                <c:pt idx="762">
                  <c:v>41827</c:v>
                </c:pt>
                <c:pt idx="763">
                  <c:v>41828</c:v>
                </c:pt>
                <c:pt idx="764">
                  <c:v>41829</c:v>
                </c:pt>
                <c:pt idx="765">
                  <c:v>41830</c:v>
                </c:pt>
                <c:pt idx="766">
                  <c:v>41831</c:v>
                </c:pt>
                <c:pt idx="767">
                  <c:v>41834</c:v>
                </c:pt>
                <c:pt idx="768">
                  <c:v>41835</c:v>
                </c:pt>
                <c:pt idx="769">
                  <c:v>41836</c:v>
                </c:pt>
                <c:pt idx="770">
                  <c:v>41837</c:v>
                </c:pt>
                <c:pt idx="771">
                  <c:v>41838</c:v>
                </c:pt>
                <c:pt idx="772">
                  <c:v>41841</c:v>
                </c:pt>
                <c:pt idx="773">
                  <c:v>41842</c:v>
                </c:pt>
                <c:pt idx="774">
                  <c:v>41843</c:v>
                </c:pt>
                <c:pt idx="775">
                  <c:v>41844</c:v>
                </c:pt>
                <c:pt idx="776">
                  <c:v>41845</c:v>
                </c:pt>
                <c:pt idx="777">
                  <c:v>41848</c:v>
                </c:pt>
                <c:pt idx="778">
                  <c:v>41849</c:v>
                </c:pt>
                <c:pt idx="779">
                  <c:v>41850</c:v>
                </c:pt>
                <c:pt idx="780">
                  <c:v>41851</c:v>
                </c:pt>
                <c:pt idx="781">
                  <c:v>41852</c:v>
                </c:pt>
                <c:pt idx="782">
                  <c:v>41855</c:v>
                </c:pt>
                <c:pt idx="783">
                  <c:v>41856</c:v>
                </c:pt>
                <c:pt idx="784">
                  <c:v>41857</c:v>
                </c:pt>
                <c:pt idx="785">
                  <c:v>41858</c:v>
                </c:pt>
                <c:pt idx="786">
                  <c:v>41859</c:v>
                </c:pt>
                <c:pt idx="787">
                  <c:v>41862</c:v>
                </c:pt>
                <c:pt idx="788">
                  <c:v>41863</c:v>
                </c:pt>
                <c:pt idx="789">
                  <c:v>41864</c:v>
                </c:pt>
                <c:pt idx="790">
                  <c:v>41865</c:v>
                </c:pt>
                <c:pt idx="791">
                  <c:v>41866</c:v>
                </c:pt>
                <c:pt idx="792">
                  <c:v>41869</c:v>
                </c:pt>
                <c:pt idx="793">
                  <c:v>41870</c:v>
                </c:pt>
                <c:pt idx="794">
                  <c:v>41871</c:v>
                </c:pt>
                <c:pt idx="795">
                  <c:v>41872</c:v>
                </c:pt>
                <c:pt idx="796">
                  <c:v>41873</c:v>
                </c:pt>
                <c:pt idx="797">
                  <c:v>41876</c:v>
                </c:pt>
                <c:pt idx="798">
                  <c:v>41877</c:v>
                </c:pt>
                <c:pt idx="799">
                  <c:v>41878</c:v>
                </c:pt>
                <c:pt idx="800">
                  <c:v>41879</c:v>
                </c:pt>
                <c:pt idx="801">
                  <c:v>41880</c:v>
                </c:pt>
                <c:pt idx="802">
                  <c:v>41883</c:v>
                </c:pt>
                <c:pt idx="803">
                  <c:v>41884</c:v>
                </c:pt>
                <c:pt idx="804">
                  <c:v>41885</c:v>
                </c:pt>
                <c:pt idx="805">
                  <c:v>41886</c:v>
                </c:pt>
                <c:pt idx="806">
                  <c:v>41887</c:v>
                </c:pt>
                <c:pt idx="807">
                  <c:v>41890</c:v>
                </c:pt>
                <c:pt idx="808">
                  <c:v>41891</c:v>
                </c:pt>
                <c:pt idx="809">
                  <c:v>41892</c:v>
                </c:pt>
                <c:pt idx="810">
                  <c:v>41893</c:v>
                </c:pt>
                <c:pt idx="811">
                  <c:v>41894</c:v>
                </c:pt>
                <c:pt idx="812">
                  <c:v>41897</c:v>
                </c:pt>
                <c:pt idx="813">
                  <c:v>41898</c:v>
                </c:pt>
                <c:pt idx="814">
                  <c:v>41899</c:v>
                </c:pt>
                <c:pt idx="815">
                  <c:v>41900</c:v>
                </c:pt>
                <c:pt idx="816">
                  <c:v>41901</c:v>
                </c:pt>
                <c:pt idx="817">
                  <c:v>41904</c:v>
                </c:pt>
                <c:pt idx="818">
                  <c:v>41905</c:v>
                </c:pt>
                <c:pt idx="819">
                  <c:v>41906</c:v>
                </c:pt>
                <c:pt idx="820">
                  <c:v>41907</c:v>
                </c:pt>
                <c:pt idx="821">
                  <c:v>41908</c:v>
                </c:pt>
                <c:pt idx="822">
                  <c:v>41911</c:v>
                </c:pt>
                <c:pt idx="823">
                  <c:v>41912</c:v>
                </c:pt>
                <c:pt idx="824">
                  <c:v>41913</c:v>
                </c:pt>
                <c:pt idx="825">
                  <c:v>41914</c:v>
                </c:pt>
                <c:pt idx="826">
                  <c:v>41915</c:v>
                </c:pt>
                <c:pt idx="827">
                  <c:v>41918</c:v>
                </c:pt>
                <c:pt idx="828">
                  <c:v>41919</c:v>
                </c:pt>
                <c:pt idx="829">
                  <c:v>41920</c:v>
                </c:pt>
                <c:pt idx="830">
                  <c:v>41921</c:v>
                </c:pt>
                <c:pt idx="831">
                  <c:v>41922</c:v>
                </c:pt>
                <c:pt idx="832">
                  <c:v>41925</c:v>
                </c:pt>
                <c:pt idx="833">
                  <c:v>41926</c:v>
                </c:pt>
                <c:pt idx="834">
                  <c:v>41927</c:v>
                </c:pt>
                <c:pt idx="835">
                  <c:v>41928</c:v>
                </c:pt>
                <c:pt idx="836">
                  <c:v>41929</c:v>
                </c:pt>
                <c:pt idx="837">
                  <c:v>41932</c:v>
                </c:pt>
                <c:pt idx="838">
                  <c:v>41933</c:v>
                </c:pt>
                <c:pt idx="839">
                  <c:v>41934</c:v>
                </c:pt>
                <c:pt idx="840">
                  <c:v>41935</c:v>
                </c:pt>
                <c:pt idx="841">
                  <c:v>41936</c:v>
                </c:pt>
                <c:pt idx="842">
                  <c:v>41939</c:v>
                </c:pt>
                <c:pt idx="843">
                  <c:v>41940</c:v>
                </c:pt>
                <c:pt idx="844">
                  <c:v>41941</c:v>
                </c:pt>
                <c:pt idx="845">
                  <c:v>41942</c:v>
                </c:pt>
                <c:pt idx="846">
                  <c:v>41943</c:v>
                </c:pt>
                <c:pt idx="847">
                  <c:v>41946</c:v>
                </c:pt>
                <c:pt idx="848">
                  <c:v>41947</c:v>
                </c:pt>
                <c:pt idx="849">
                  <c:v>41948</c:v>
                </c:pt>
                <c:pt idx="850">
                  <c:v>41949</c:v>
                </c:pt>
                <c:pt idx="851">
                  <c:v>41950</c:v>
                </c:pt>
                <c:pt idx="852">
                  <c:v>41953</c:v>
                </c:pt>
                <c:pt idx="853">
                  <c:v>41954</c:v>
                </c:pt>
                <c:pt idx="854">
                  <c:v>41955</c:v>
                </c:pt>
                <c:pt idx="855">
                  <c:v>41956</c:v>
                </c:pt>
                <c:pt idx="856">
                  <c:v>41957</c:v>
                </c:pt>
                <c:pt idx="857">
                  <c:v>41960</c:v>
                </c:pt>
                <c:pt idx="858">
                  <c:v>41961</c:v>
                </c:pt>
                <c:pt idx="859">
                  <c:v>41962</c:v>
                </c:pt>
                <c:pt idx="860">
                  <c:v>41963</c:v>
                </c:pt>
                <c:pt idx="861">
                  <c:v>41964</c:v>
                </c:pt>
                <c:pt idx="862">
                  <c:v>41967</c:v>
                </c:pt>
                <c:pt idx="863">
                  <c:v>41968</c:v>
                </c:pt>
                <c:pt idx="864">
                  <c:v>41969</c:v>
                </c:pt>
                <c:pt idx="865">
                  <c:v>41970</c:v>
                </c:pt>
                <c:pt idx="866">
                  <c:v>41971</c:v>
                </c:pt>
                <c:pt idx="867">
                  <c:v>41974</c:v>
                </c:pt>
                <c:pt idx="868">
                  <c:v>41975</c:v>
                </c:pt>
                <c:pt idx="869">
                  <c:v>41976</c:v>
                </c:pt>
                <c:pt idx="870">
                  <c:v>41977</c:v>
                </c:pt>
                <c:pt idx="871">
                  <c:v>41978</c:v>
                </c:pt>
                <c:pt idx="872">
                  <c:v>41981</c:v>
                </c:pt>
                <c:pt idx="873">
                  <c:v>41982</c:v>
                </c:pt>
                <c:pt idx="874">
                  <c:v>41983</c:v>
                </c:pt>
                <c:pt idx="875">
                  <c:v>41984</c:v>
                </c:pt>
                <c:pt idx="876">
                  <c:v>41985</c:v>
                </c:pt>
                <c:pt idx="877">
                  <c:v>41988</c:v>
                </c:pt>
                <c:pt idx="878">
                  <c:v>41989</c:v>
                </c:pt>
                <c:pt idx="879">
                  <c:v>41990</c:v>
                </c:pt>
                <c:pt idx="880">
                  <c:v>41991</c:v>
                </c:pt>
                <c:pt idx="881">
                  <c:v>41992</c:v>
                </c:pt>
                <c:pt idx="882">
                  <c:v>41995</c:v>
                </c:pt>
                <c:pt idx="883">
                  <c:v>41996</c:v>
                </c:pt>
                <c:pt idx="884">
                  <c:v>41997</c:v>
                </c:pt>
                <c:pt idx="885">
                  <c:v>42002</c:v>
                </c:pt>
                <c:pt idx="886">
                  <c:v>42003</c:v>
                </c:pt>
                <c:pt idx="887">
                  <c:v>42004</c:v>
                </c:pt>
                <c:pt idx="888">
                  <c:v>42006</c:v>
                </c:pt>
                <c:pt idx="889">
                  <c:v>42009</c:v>
                </c:pt>
                <c:pt idx="890">
                  <c:v>42010</c:v>
                </c:pt>
                <c:pt idx="891">
                  <c:v>42011</c:v>
                </c:pt>
                <c:pt idx="892">
                  <c:v>42012</c:v>
                </c:pt>
                <c:pt idx="893">
                  <c:v>42013</c:v>
                </c:pt>
                <c:pt idx="894">
                  <c:v>42016</c:v>
                </c:pt>
                <c:pt idx="895">
                  <c:v>42017</c:v>
                </c:pt>
                <c:pt idx="896">
                  <c:v>42018</c:v>
                </c:pt>
                <c:pt idx="897">
                  <c:v>42019</c:v>
                </c:pt>
                <c:pt idx="898">
                  <c:v>42020</c:v>
                </c:pt>
                <c:pt idx="899">
                  <c:v>42023</c:v>
                </c:pt>
                <c:pt idx="900">
                  <c:v>42024</c:v>
                </c:pt>
                <c:pt idx="901">
                  <c:v>42025</c:v>
                </c:pt>
                <c:pt idx="902">
                  <c:v>42026</c:v>
                </c:pt>
                <c:pt idx="903">
                  <c:v>42027</c:v>
                </c:pt>
                <c:pt idx="904">
                  <c:v>42030</c:v>
                </c:pt>
                <c:pt idx="905">
                  <c:v>42031</c:v>
                </c:pt>
                <c:pt idx="906">
                  <c:v>42032</c:v>
                </c:pt>
                <c:pt idx="907">
                  <c:v>42033</c:v>
                </c:pt>
                <c:pt idx="908">
                  <c:v>42034</c:v>
                </c:pt>
                <c:pt idx="909">
                  <c:v>42037</c:v>
                </c:pt>
                <c:pt idx="910">
                  <c:v>42038</c:v>
                </c:pt>
                <c:pt idx="911">
                  <c:v>42039</c:v>
                </c:pt>
                <c:pt idx="912">
                  <c:v>42040</c:v>
                </c:pt>
                <c:pt idx="913">
                  <c:v>42041</c:v>
                </c:pt>
                <c:pt idx="914">
                  <c:v>42044</c:v>
                </c:pt>
                <c:pt idx="915">
                  <c:v>42045</c:v>
                </c:pt>
                <c:pt idx="916">
                  <c:v>42046</c:v>
                </c:pt>
                <c:pt idx="917">
                  <c:v>42047</c:v>
                </c:pt>
                <c:pt idx="918">
                  <c:v>42048</c:v>
                </c:pt>
                <c:pt idx="919">
                  <c:v>42051</c:v>
                </c:pt>
                <c:pt idx="920">
                  <c:v>42052</c:v>
                </c:pt>
                <c:pt idx="921">
                  <c:v>42053</c:v>
                </c:pt>
                <c:pt idx="922">
                  <c:v>42054</c:v>
                </c:pt>
                <c:pt idx="923">
                  <c:v>42055</c:v>
                </c:pt>
                <c:pt idx="924">
                  <c:v>42058</c:v>
                </c:pt>
                <c:pt idx="925">
                  <c:v>42059</c:v>
                </c:pt>
                <c:pt idx="926">
                  <c:v>42060</c:v>
                </c:pt>
                <c:pt idx="927">
                  <c:v>42061</c:v>
                </c:pt>
                <c:pt idx="928">
                  <c:v>42062</c:v>
                </c:pt>
                <c:pt idx="929">
                  <c:v>42065</c:v>
                </c:pt>
                <c:pt idx="930">
                  <c:v>42066</c:v>
                </c:pt>
                <c:pt idx="931">
                  <c:v>42067</c:v>
                </c:pt>
                <c:pt idx="932">
                  <c:v>42068</c:v>
                </c:pt>
                <c:pt idx="933">
                  <c:v>42069</c:v>
                </c:pt>
                <c:pt idx="934">
                  <c:v>42072</c:v>
                </c:pt>
                <c:pt idx="935">
                  <c:v>42073</c:v>
                </c:pt>
                <c:pt idx="936">
                  <c:v>42074</c:v>
                </c:pt>
                <c:pt idx="937">
                  <c:v>42075</c:v>
                </c:pt>
                <c:pt idx="938">
                  <c:v>42076</c:v>
                </c:pt>
                <c:pt idx="939">
                  <c:v>42079</c:v>
                </c:pt>
                <c:pt idx="940">
                  <c:v>42080</c:v>
                </c:pt>
                <c:pt idx="941">
                  <c:v>42081</c:v>
                </c:pt>
                <c:pt idx="942">
                  <c:v>42082</c:v>
                </c:pt>
                <c:pt idx="943">
                  <c:v>42083</c:v>
                </c:pt>
                <c:pt idx="944">
                  <c:v>42086</c:v>
                </c:pt>
                <c:pt idx="945">
                  <c:v>42087</c:v>
                </c:pt>
                <c:pt idx="946">
                  <c:v>42088</c:v>
                </c:pt>
                <c:pt idx="947">
                  <c:v>42089</c:v>
                </c:pt>
                <c:pt idx="948">
                  <c:v>42090</c:v>
                </c:pt>
                <c:pt idx="949">
                  <c:v>42093</c:v>
                </c:pt>
                <c:pt idx="950">
                  <c:v>42094</c:v>
                </c:pt>
                <c:pt idx="951">
                  <c:v>42095</c:v>
                </c:pt>
                <c:pt idx="952">
                  <c:v>42096</c:v>
                </c:pt>
                <c:pt idx="953">
                  <c:v>42100</c:v>
                </c:pt>
                <c:pt idx="954">
                  <c:v>42101</c:v>
                </c:pt>
                <c:pt idx="955">
                  <c:v>42102</c:v>
                </c:pt>
                <c:pt idx="956">
                  <c:v>42103</c:v>
                </c:pt>
                <c:pt idx="957">
                  <c:v>42104</c:v>
                </c:pt>
                <c:pt idx="958">
                  <c:v>42107</c:v>
                </c:pt>
                <c:pt idx="959">
                  <c:v>42108</c:v>
                </c:pt>
                <c:pt idx="960">
                  <c:v>42109</c:v>
                </c:pt>
                <c:pt idx="961">
                  <c:v>42110</c:v>
                </c:pt>
                <c:pt idx="962">
                  <c:v>42111</c:v>
                </c:pt>
                <c:pt idx="963">
                  <c:v>42114</c:v>
                </c:pt>
                <c:pt idx="964">
                  <c:v>42115</c:v>
                </c:pt>
                <c:pt idx="965">
                  <c:v>42116</c:v>
                </c:pt>
                <c:pt idx="966">
                  <c:v>42117</c:v>
                </c:pt>
                <c:pt idx="967">
                  <c:v>42118</c:v>
                </c:pt>
                <c:pt idx="968">
                  <c:v>42121</c:v>
                </c:pt>
                <c:pt idx="969">
                  <c:v>42122</c:v>
                </c:pt>
                <c:pt idx="970">
                  <c:v>42123</c:v>
                </c:pt>
                <c:pt idx="971">
                  <c:v>42124</c:v>
                </c:pt>
                <c:pt idx="972">
                  <c:v>42125</c:v>
                </c:pt>
                <c:pt idx="973">
                  <c:v>42128</c:v>
                </c:pt>
                <c:pt idx="974">
                  <c:v>42129</c:v>
                </c:pt>
                <c:pt idx="975">
                  <c:v>42130</c:v>
                </c:pt>
                <c:pt idx="976">
                  <c:v>42131</c:v>
                </c:pt>
                <c:pt idx="977">
                  <c:v>42132</c:v>
                </c:pt>
                <c:pt idx="978">
                  <c:v>42135</c:v>
                </c:pt>
                <c:pt idx="979">
                  <c:v>42136</c:v>
                </c:pt>
                <c:pt idx="980">
                  <c:v>42137</c:v>
                </c:pt>
                <c:pt idx="981">
                  <c:v>42138</c:v>
                </c:pt>
                <c:pt idx="982">
                  <c:v>42141</c:v>
                </c:pt>
                <c:pt idx="983">
                  <c:v>42142</c:v>
                </c:pt>
                <c:pt idx="984">
                  <c:v>42143</c:v>
                </c:pt>
                <c:pt idx="985">
                  <c:v>42144</c:v>
                </c:pt>
                <c:pt idx="986">
                  <c:v>42145</c:v>
                </c:pt>
                <c:pt idx="987">
                  <c:v>42146</c:v>
                </c:pt>
                <c:pt idx="988">
                  <c:v>42150</c:v>
                </c:pt>
                <c:pt idx="989">
                  <c:v>42151</c:v>
                </c:pt>
                <c:pt idx="990">
                  <c:v>42152</c:v>
                </c:pt>
                <c:pt idx="991">
                  <c:v>42153</c:v>
                </c:pt>
                <c:pt idx="992">
                  <c:v>42157</c:v>
                </c:pt>
                <c:pt idx="993">
                  <c:v>42158</c:v>
                </c:pt>
                <c:pt idx="994">
                  <c:v>42159</c:v>
                </c:pt>
                <c:pt idx="995">
                  <c:v>42160</c:v>
                </c:pt>
                <c:pt idx="996">
                  <c:v>42163</c:v>
                </c:pt>
                <c:pt idx="997">
                  <c:v>42164</c:v>
                </c:pt>
                <c:pt idx="998">
                  <c:v>42165</c:v>
                </c:pt>
                <c:pt idx="999">
                  <c:v>42166</c:v>
                </c:pt>
                <c:pt idx="1000">
                  <c:v>42167</c:v>
                </c:pt>
                <c:pt idx="1001">
                  <c:v>42170</c:v>
                </c:pt>
                <c:pt idx="1002">
                  <c:v>42171</c:v>
                </c:pt>
                <c:pt idx="1003">
                  <c:v>42172</c:v>
                </c:pt>
                <c:pt idx="1004">
                  <c:v>42173</c:v>
                </c:pt>
                <c:pt idx="1005">
                  <c:v>42174</c:v>
                </c:pt>
                <c:pt idx="1006">
                  <c:v>42177</c:v>
                </c:pt>
                <c:pt idx="1007">
                  <c:v>42178</c:v>
                </c:pt>
                <c:pt idx="1008">
                  <c:v>42179</c:v>
                </c:pt>
                <c:pt idx="1009">
                  <c:v>42180</c:v>
                </c:pt>
                <c:pt idx="1010">
                  <c:v>42181</c:v>
                </c:pt>
                <c:pt idx="1011">
                  <c:v>42184</c:v>
                </c:pt>
                <c:pt idx="1012">
                  <c:v>42185</c:v>
                </c:pt>
                <c:pt idx="1013">
                  <c:v>42186</c:v>
                </c:pt>
                <c:pt idx="1014">
                  <c:v>42187</c:v>
                </c:pt>
                <c:pt idx="1015">
                  <c:v>42188</c:v>
                </c:pt>
                <c:pt idx="1016">
                  <c:v>42191</c:v>
                </c:pt>
                <c:pt idx="1017">
                  <c:v>42192</c:v>
                </c:pt>
                <c:pt idx="1018">
                  <c:v>42193</c:v>
                </c:pt>
                <c:pt idx="1019">
                  <c:v>42194</c:v>
                </c:pt>
                <c:pt idx="1020">
                  <c:v>42195</c:v>
                </c:pt>
                <c:pt idx="1021">
                  <c:v>42198</c:v>
                </c:pt>
                <c:pt idx="1022">
                  <c:v>42199</c:v>
                </c:pt>
                <c:pt idx="1023">
                  <c:v>42200</c:v>
                </c:pt>
                <c:pt idx="1024">
                  <c:v>42201</c:v>
                </c:pt>
                <c:pt idx="1025">
                  <c:v>42205</c:v>
                </c:pt>
                <c:pt idx="1026">
                  <c:v>42206</c:v>
                </c:pt>
                <c:pt idx="1027">
                  <c:v>42207</c:v>
                </c:pt>
                <c:pt idx="1028">
                  <c:v>42208</c:v>
                </c:pt>
                <c:pt idx="1029">
                  <c:v>42209</c:v>
                </c:pt>
                <c:pt idx="1030">
                  <c:v>42212</c:v>
                </c:pt>
                <c:pt idx="1031">
                  <c:v>42213</c:v>
                </c:pt>
                <c:pt idx="1032">
                  <c:v>42214</c:v>
                </c:pt>
                <c:pt idx="1033">
                  <c:v>42215</c:v>
                </c:pt>
                <c:pt idx="1034">
                  <c:v>42216</c:v>
                </c:pt>
                <c:pt idx="1035">
                  <c:v>42219</c:v>
                </c:pt>
                <c:pt idx="1036">
                  <c:v>42220</c:v>
                </c:pt>
                <c:pt idx="1037">
                  <c:v>42221</c:v>
                </c:pt>
                <c:pt idx="1038">
                  <c:v>42222</c:v>
                </c:pt>
                <c:pt idx="1039">
                  <c:v>42227</c:v>
                </c:pt>
                <c:pt idx="1040">
                  <c:v>42228</c:v>
                </c:pt>
                <c:pt idx="1041">
                  <c:v>42229</c:v>
                </c:pt>
                <c:pt idx="1042">
                  <c:v>42230</c:v>
                </c:pt>
                <c:pt idx="1043">
                  <c:v>42233</c:v>
                </c:pt>
                <c:pt idx="1044">
                  <c:v>42234</c:v>
                </c:pt>
                <c:pt idx="1045">
                  <c:v>42235</c:v>
                </c:pt>
                <c:pt idx="1046">
                  <c:v>42236</c:v>
                </c:pt>
                <c:pt idx="1047">
                  <c:v>42237</c:v>
                </c:pt>
                <c:pt idx="1048">
                  <c:v>42240</c:v>
                </c:pt>
                <c:pt idx="1049">
                  <c:v>42241</c:v>
                </c:pt>
                <c:pt idx="1050">
                  <c:v>42242</c:v>
                </c:pt>
                <c:pt idx="1051">
                  <c:v>42243</c:v>
                </c:pt>
                <c:pt idx="1052">
                  <c:v>42244</c:v>
                </c:pt>
                <c:pt idx="1053">
                  <c:v>42247</c:v>
                </c:pt>
                <c:pt idx="1054">
                  <c:v>42248</c:v>
                </c:pt>
                <c:pt idx="1055">
                  <c:v>42249</c:v>
                </c:pt>
                <c:pt idx="1056">
                  <c:v>42250</c:v>
                </c:pt>
                <c:pt idx="1057">
                  <c:v>42251</c:v>
                </c:pt>
                <c:pt idx="1058">
                  <c:v>42254</c:v>
                </c:pt>
                <c:pt idx="1059">
                  <c:v>42255</c:v>
                </c:pt>
                <c:pt idx="1060">
                  <c:v>42256</c:v>
                </c:pt>
                <c:pt idx="1061">
                  <c:v>42257</c:v>
                </c:pt>
                <c:pt idx="1062">
                  <c:v>42261</c:v>
                </c:pt>
                <c:pt idx="1063">
                  <c:v>42262</c:v>
                </c:pt>
                <c:pt idx="1064">
                  <c:v>42263</c:v>
                </c:pt>
                <c:pt idx="1065">
                  <c:v>42264</c:v>
                </c:pt>
                <c:pt idx="1066">
                  <c:v>42265</c:v>
                </c:pt>
                <c:pt idx="1067">
                  <c:v>42268</c:v>
                </c:pt>
                <c:pt idx="1068">
                  <c:v>42269</c:v>
                </c:pt>
                <c:pt idx="1069">
                  <c:v>42270</c:v>
                </c:pt>
                <c:pt idx="1070">
                  <c:v>42272</c:v>
                </c:pt>
                <c:pt idx="1071">
                  <c:v>42275</c:v>
                </c:pt>
                <c:pt idx="1072">
                  <c:v>42276</c:v>
                </c:pt>
                <c:pt idx="1073">
                  <c:v>42277</c:v>
                </c:pt>
                <c:pt idx="1074">
                  <c:v>42278</c:v>
                </c:pt>
                <c:pt idx="1075">
                  <c:v>42279</c:v>
                </c:pt>
                <c:pt idx="1076">
                  <c:v>42282</c:v>
                </c:pt>
                <c:pt idx="1077">
                  <c:v>42283</c:v>
                </c:pt>
                <c:pt idx="1078">
                  <c:v>42284</c:v>
                </c:pt>
                <c:pt idx="1079">
                  <c:v>42285</c:v>
                </c:pt>
                <c:pt idx="1080">
                  <c:v>42286</c:v>
                </c:pt>
                <c:pt idx="1081">
                  <c:v>42289</c:v>
                </c:pt>
                <c:pt idx="1082">
                  <c:v>42290</c:v>
                </c:pt>
                <c:pt idx="1083">
                  <c:v>42291</c:v>
                </c:pt>
                <c:pt idx="1084">
                  <c:v>42292</c:v>
                </c:pt>
                <c:pt idx="1085">
                  <c:v>42293</c:v>
                </c:pt>
                <c:pt idx="1086">
                  <c:v>42296</c:v>
                </c:pt>
                <c:pt idx="1087">
                  <c:v>42297</c:v>
                </c:pt>
                <c:pt idx="1088">
                  <c:v>42298</c:v>
                </c:pt>
                <c:pt idx="1089">
                  <c:v>42299</c:v>
                </c:pt>
                <c:pt idx="1090">
                  <c:v>42300</c:v>
                </c:pt>
                <c:pt idx="1091">
                  <c:v>42303</c:v>
                </c:pt>
                <c:pt idx="1092">
                  <c:v>42304</c:v>
                </c:pt>
                <c:pt idx="1093">
                  <c:v>42305</c:v>
                </c:pt>
                <c:pt idx="1094">
                  <c:v>42306</c:v>
                </c:pt>
                <c:pt idx="1095">
                  <c:v>42307</c:v>
                </c:pt>
                <c:pt idx="1096">
                  <c:v>42310</c:v>
                </c:pt>
                <c:pt idx="1097">
                  <c:v>42311</c:v>
                </c:pt>
                <c:pt idx="1098">
                  <c:v>42312</c:v>
                </c:pt>
                <c:pt idx="1099">
                  <c:v>42313</c:v>
                </c:pt>
                <c:pt idx="1100">
                  <c:v>42314</c:v>
                </c:pt>
                <c:pt idx="1101">
                  <c:v>42317</c:v>
                </c:pt>
                <c:pt idx="1102">
                  <c:v>42319</c:v>
                </c:pt>
                <c:pt idx="1103">
                  <c:v>42320</c:v>
                </c:pt>
                <c:pt idx="1104">
                  <c:v>42321</c:v>
                </c:pt>
                <c:pt idx="1105">
                  <c:v>42324</c:v>
                </c:pt>
                <c:pt idx="1106">
                  <c:v>42325</c:v>
                </c:pt>
                <c:pt idx="1107">
                  <c:v>42326</c:v>
                </c:pt>
                <c:pt idx="1108">
                  <c:v>42327</c:v>
                </c:pt>
                <c:pt idx="1109">
                  <c:v>42328</c:v>
                </c:pt>
                <c:pt idx="1110">
                  <c:v>42331</c:v>
                </c:pt>
                <c:pt idx="1111">
                  <c:v>42332</c:v>
                </c:pt>
                <c:pt idx="1112">
                  <c:v>42333</c:v>
                </c:pt>
                <c:pt idx="1113">
                  <c:v>42334</c:v>
                </c:pt>
                <c:pt idx="1114">
                  <c:v>42335</c:v>
                </c:pt>
                <c:pt idx="1115">
                  <c:v>42338</c:v>
                </c:pt>
                <c:pt idx="1116">
                  <c:v>42339</c:v>
                </c:pt>
                <c:pt idx="1117">
                  <c:v>42340</c:v>
                </c:pt>
                <c:pt idx="1118">
                  <c:v>42341</c:v>
                </c:pt>
                <c:pt idx="1119">
                  <c:v>42342</c:v>
                </c:pt>
                <c:pt idx="1120">
                  <c:v>42345</c:v>
                </c:pt>
                <c:pt idx="1121">
                  <c:v>42346</c:v>
                </c:pt>
                <c:pt idx="1122">
                  <c:v>42347</c:v>
                </c:pt>
                <c:pt idx="1123">
                  <c:v>42348</c:v>
                </c:pt>
                <c:pt idx="1124">
                  <c:v>42349</c:v>
                </c:pt>
                <c:pt idx="1125">
                  <c:v>42352</c:v>
                </c:pt>
                <c:pt idx="1126">
                  <c:v>42353</c:v>
                </c:pt>
                <c:pt idx="1127">
                  <c:v>42354</c:v>
                </c:pt>
                <c:pt idx="1128">
                  <c:v>42355</c:v>
                </c:pt>
                <c:pt idx="1129">
                  <c:v>42356</c:v>
                </c:pt>
                <c:pt idx="1130">
                  <c:v>42359</c:v>
                </c:pt>
                <c:pt idx="1131">
                  <c:v>42360</c:v>
                </c:pt>
                <c:pt idx="1132">
                  <c:v>42361</c:v>
                </c:pt>
                <c:pt idx="1133">
                  <c:v>42362</c:v>
                </c:pt>
                <c:pt idx="1134">
                  <c:v>42366</c:v>
                </c:pt>
                <c:pt idx="1135">
                  <c:v>42367</c:v>
                </c:pt>
                <c:pt idx="1136">
                  <c:v>42368</c:v>
                </c:pt>
                <c:pt idx="1137">
                  <c:v>42369</c:v>
                </c:pt>
                <c:pt idx="1138">
                  <c:v>42373</c:v>
                </c:pt>
                <c:pt idx="1139">
                  <c:v>42374</c:v>
                </c:pt>
                <c:pt idx="1140">
                  <c:v>42375</c:v>
                </c:pt>
                <c:pt idx="1141">
                  <c:v>42376</c:v>
                </c:pt>
                <c:pt idx="1142">
                  <c:v>42377</c:v>
                </c:pt>
                <c:pt idx="1143">
                  <c:v>42380</c:v>
                </c:pt>
                <c:pt idx="1144">
                  <c:v>42381</c:v>
                </c:pt>
                <c:pt idx="1145">
                  <c:v>42382</c:v>
                </c:pt>
                <c:pt idx="1146">
                  <c:v>42383</c:v>
                </c:pt>
                <c:pt idx="1147">
                  <c:v>42384</c:v>
                </c:pt>
                <c:pt idx="1148">
                  <c:v>42387</c:v>
                </c:pt>
                <c:pt idx="1149">
                  <c:v>42388</c:v>
                </c:pt>
                <c:pt idx="1150">
                  <c:v>42389</c:v>
                </c:pt>
                <c:pt idx="1151">
                  <c:v>42390</c:v>
                </c:pt>
                <c:pt idx="1152">
                  <c:v>42391</c:v>
                </c:pt>
                <c:pt idx="1153">
                  <c:v>42394</c:v>
                </c:pt>
                <c:pt idx="1154">
                  <c:v>42395</c:v>
                </c:pt>
                <c:pt idx="1155">
                  <c:v>42396</c:v>
                </c:pt>
                <c:pt idx="1156">
                  <c:v>42397</c:v>
                </c:pt>
                <c:pt idx="1157">
                  <c:v>42398</c:v>
                </c:pt>
                <c:pt idx="1158">
                  <c:v>42401</c:v>
                </c:pt>
                <c:pt idx="1159">
                  <c:v>42402</c:v>
                </c:pt>
                <c:pt idx="1160">
                  <c:v>42403</c:v>
                </c:pt>
                <c:pt idx="1161">
                  <c:v>42404</c:v>
                </c:pt>
                <c:pt idx="1162">
                  <c:v>42405</c:v>
                </c:pt>
                <c:pt idx="1163">
                  <c:v>42410</c:v>
                </c:pt>
                <c:pt idx="1164">
                  <c:v>42411</c:v>
                </c:pt>
                <c:pt idx="1165">
                  <c:v>42412</c:v>
                </c:pt>
                <c:pt idx="1166">
                  <c:v>42415</c:v>
                </c:pt>
                <c:pt idx="1167">
                  <c:v>42416</c:v>
                </c:pt>
                <c:pt idx="1168">
                  <c:v>42417</c:v>
                </c:pt>
                <c:pt idx="1169">
                  <c:v>42418</c:v>
                </c:pt>
                <c:pt idx="1170">
                  <c:v>42419</c:v>
                </c:pt>
                <c:pt idx="1171">
                  <c:v>42422</c:v>
                </c:pt>
                <c:pt idx="1172">
                  <c:v>42423</c:v>
                </c:pt>
                <c:pt idx="1173">
                  <c:v>42424</c:v>
                </c:pt>
                <c:pt idx="1174">
                  <c:v>42425</c:v>
                </c:pt>
                <c:pt idx="1175">
                  <c:v>42426</c:v>
                </c:pt>
                <c:pt idx="1176">
                  <c:v>42429</c:v>
                </c:pt>
                <c:pt idx="1177">
                  <c:v>42430</c:v>
                </c:pt>
                <c:pt idx="1178">
                  <c:v>42431</c:v>
                </c:pt>
                <c:pt idx="1179">
                  <c:v>42432</c:v>
                </c:pt>
                <c:pt idx="1180">
                  <c:v>42433</c:v>
                </c:pt>
                <c:pt idx="1181">
                  <c:v>42436</c:v>
                </c:pt>
                <c:pt idx="1182">
                  <c:v>42437</c:v>
                </c:pt>
                <c:pt idx="1183">
                  <c:v>42438</c:v>
                </c:pt>
                <c:pt idx="1184">
                  <c:v>42439</c:v>
                </c:pt>
                <c:pt idx="1185">
                  <c:v>42440</c:v>
                </c:pt>
                <c:pt idx="1186">
                  <c:v>42443</c:v>
                </c:pt>
                <c:pt idx="1187">
                  <c:v>42444</c:v>
                </c:pt>
                <c:pt idx="1188">
                  <c:v>42445</c:v>
                </c:pt>
                <c:pt idx="1189">
                  <c:v>42446</c:v>
                </c:pt>
                <c:pt idx="1190">
                  <c:v>42447</c:v>
                </c:pt>
                <c:pt idx="1191">
                  <c:v>42450</c:v>
                </c:pt>
                <c:pt idx="1192">
                  <c:v>42451</c:v>
                </c:pt>
                <c:pt idx="1193">
                  <c:v>42452</c:v>
                </c:pt>
                <c:pt idx="1194">
                  <c:v>42453</c:v>
                </c:pt>
                <c:pt idx="1195">
                  <c:v>42457</c:v>
                </c:pt>
                <c:pt idx="1196">
                  <c:v>42458</c:v>
                </c:pt>
                <c:pt idx="1197">
                  <c:v>42459</c:v>
                </c:pt>
                <c:pt idx="1198">
                  <c:v>42460</c:v>
                </c:pt>
                <c:pt idx="1199">
                  <c:v>42461</c:v>
                </c:pt>
                <c:pt idx="1200">
                  <c:v>42464</c:v>
                </c:pt>
                <c:pt idx="1201">
                  <c:v>42465</c:v>
                </c:pt>
                <c:pt idx="1202">
                  <c:v>42466</c:v>
                </c:pt>
                <c:pt idx="1203">
                  <c:v>42467</c:v>
                </c:pt>
                <c:pt idx="1204">
                  <c:v>42468</c:v>
                </c:pt>
                <c:pt idx="1205">
                  <c:v>42471</c:v>
                </c:pt>
                <c:pt idx="1206">
                  <c:v>42472</c:v>
                </c:pt>
                <c:pt idx="1207">
                  <c:v>42473</c:v>
                </c:pt>
                <c:pt idx="1208">
                  <c:v>42474</c:v>
                </c:pt>
                <c:pt idx="1209">
                  <c:v>42475</c:v>
                </c:pt>
                <c:pt idx="1210">
                  <c:v>42478</c:v>
                </c:pt>
                <c:pt idx="1211">
                  <c:v>42479</c:v>
                </c:pt>
                <c:pt idx="1212">
                  <c:v>42480</c:v>
                </c:pt>
                <c:pt idx="1213">
                  <c:v>42481</c:v>
                </c:pt>
                <c:pt idx="1214">
                  <c:v>42482</c:v>
                </c:pt>
                <c:pt idx="1215">
                  <c:v>42485</c:v>
                </c:pt>
                <c:pt idx="1216">
                  <c:v>42486</c:v>
                </c:pt>
                <c:pt idx="1217">
                  <c:v>42487</c:v>
                </c:pt>
                <c:pt idx="1218">
                  <c:v>42488</c:v>
                </c:pt>
                <c:pt idx="1219">
                  <c:v>42489</c:v>
                </c:pt>
                <c:pt idx="1220">
                  <c:v>42492</c:v>
                </c:pt>
                <c:pt idx="1221">
                  <c:v>42493</c:v>
                </c:pt>
                <c:pt idx="1222">
                  <c:v>42494</c:v>
                </c:pt>
                <c:pt idx="1223">
                  <c:v>42495</c:v>
                </c:pt>
                <c:pt idx="1224">
                  <c:v>42496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42506</c:v>
                </c:pt>
                <c:pt idx="1231">
                  <c:v>42507</c:v>
                </c:pt>
                <c:pt idx="1232">
                  <c:v>42508</c:v>
                </c:pt>
                <c:pt idx="1233">
                  <c:v>42509</c:v>
                </c:pt>
                <c:pt idx="1234">
                  <c:v>42510</c:v>
                </c:pt>
                <c:pt idx="1235">
                  <c:v>42513</c:v>
                </c:pt>
                <c:pt idx="1236">
                  <c:v>42514</c:v>
                </c:pt>
                <c:pt idx="1237">
                  <c:v>42515</c:v>
                </c:pt>
                <c:pt idx="1238">
                  <c:v>42516</c:v>
                </c:pt>
                <c:pt idx="1239">
                  <c:v>42517</c:v>
                </c:pt>
                <c:pt idx="1240">
                  <c:v>42521</c:v>
                </c:pt>
                <c:pt idx="1241">
                  <c:v>42522</c:v>
                </c:pt>
                <c:pt idx="1242">
                  <c:v>42523</c:v>
                </c:pt>
                <c:pt idx="1243">
                  <c:v>42524</c:v>
                </c:pt>
                <c:pt idx="1244">
                  <c:v>42527</c:v>
                </c:pt>
                <c:pt idx="1245">
                  <c:v>42528</c:v>
                </c:pt>
                <c:pt idx="1246">
                  <c:v>42529</c:v>
                </c:pt>
                <c:pt idx="1247">
                  <c:v>42530</c:v>
                </c:pt>
                <c:pt idx="1248">
                  <c:v>42531</c:v>
                </c:pt>
                <c:pt idx="1249">
                  <c:v>42534</c:v>
                </c:pt>
                <c:pt idx="1250">
                  <c:v>42535</c:v>
                </c:pt>
                <c:pt idx="1251">
                  <c:v>42536</c:v>
                </c:pt>
                <c:pt idx="1252">
                  <c:v>42537</c:v>
                </c:pt>
                <c:pt idx="1253">
                  <c:v>42538</c:v>
                </c:pt>
                <c:pt idx="1254">
                  <c:v>42541</c:v>
                </c:pt>
                <c:pt idx="1255">
                  <c:v>42542</c:v>
                </c:pt>
                <c:pt idx="1256">
                  <c:v>42543</c:v>
                </c:pt>
                <c:pt idx="1257">
                  <c:v>42544</c:v>
                </c:pt>
                <c:pt idx="1258">
                  <c:v>42545</c:v>
                </c:pt>
                <c:pt idx="1259">
                  <c:v>42548</c:v>
                </c:pt>
                <c:pt idx="1260">
                  <c:v>42549</c:v>
                </c:pt>
                <c:pt idx="1261">
                  <c:v>42550</c:v>
                </c:pt>
                <c:pt idx="1262">
                  <c:v>42551</c:v>
                </c:pt>
                <c:pt idx="1263">
                  <c:v>42552</c:v>
                </c:pt>
                <c:pt idx="1264">
                  <c:v>42555</c:v>
                </c:pt>
                <c:pt idx="1265">
                  <c:v>42556</c:v>
                </c:pt>
                <c:pt idx="1266">
                  <c:v>42557</c:v>
                </c:pt>
                <c:pt idx="1267">
                  <c:v>42558</c:v>
                </c:pt>
                <c:pt idx="1268">
                  <c:v>42559</c:v>
                </c:pt>
                <c:pt idx="1269">
                  <c:v>42562</c:v>
                </c:pt>
                <c:pt idx="1270">
                  <c:v>42563</c:v>
                </c:pt>
                <c:pt idx="1271">
                  <c:v>42564</c:v>
                </c:pt>
                <c:pt idx="1272">
                  <c:v>42565</c:v>
                </c:pt>
                <c:pt idx="1273">
                  <c:v>42566</c:v>
                </c:pt>
                <c:pt idx="1274">
                  <c:v>42569</c:v>
                </c:pt>
                <c:pt idx="1275">
                  <c:v>42570</c:v>
                </c:pt>
                <c:pt idx="1276">
                  <c:v>42571</c:v>
                </c:pt>
                <c:pt idx="1277">
                  <c:v>42572</c:v>
                </c:pt>
                <c:pt idx="1278">
                  <c:v>42573</c:v>
                </c:pt>
                <c:pt idx="1279">
                  <c:v>42576</c:v>
                </c:pt>
                <c:pt idx="1280">
                  <c:v>42577</c:v>
                </c:pt>
                <c:pt idx="1281">
                  <c:v>42578</c:v>
                </c:pt>
                <c:pt idx="1282">
                  <c:v>42579</c:v>
                </c:pt>
                <c:pt idx="1283">
                  <c:v>42580</c:v>
                </c:pt>
                <c:pt idx="1284">
                  <c:v>42583</c:v>
                </c:pt>
                <c:pt idx="1285">
                  <c:v>42584</c:v>
                </c:pt>
                <c:pt idx="1286">
                  <c:v>42585</c:v>
                </c:pt>
                <c:pt idx="1287">
                  <c:v>42586</c:v>
                </c:pt>
                <c:pt idx="1288">
                  <c:v>42587</c:v>
                </c:pt>
                <c:pt idx="1289">
                  <c:v>42590</c:v>
                </c:pt>
                <c:pt idx="1290">
                  <c:v>42591</c:v>
                </c:pt>
                <c:pt idx="1291">
                  <c:v>42592</c:v>
                </c:pt>
                <c:pt idx="1292">
                  <c:v>42593</c:v>
                </c:pt>
                <c:pt idx="1293">
                  <c:v>42594</c:v>
                </c:pt>
                <c:pt idx="1294">
                  <c:v>42597</c:v>
                </c:pt>
                <c:pt idx="1295">
                  <c:v>42598</c:v>
                </c:pt>
                <c:pt idx="1296">
                  <c:v>42599</c:v>
                </c:pt>
                <c:pt idx="1297">
                  <c:v>42600</c:v>
                </c:pt>
                <c:pt idx="1298">
                  <c:v>42601</c:v>
                </c:pt>
                <c:pt idx="1299">
                  <c:v>42604</c:v>
                </c:pt>
                <c:pt idx="1300">
                  <c:v>42605</c:v>
                </c:pt>
                <c:pt idx="1301">
                  <c:v>42606</c:v>
                </c:pt>
                <c:pt idx="1302">
                  <c:v>42607</c:v>
                </c:pt>
                <c:pt idx="1303">
                  <c:v>42608</c:v>
                </c:pt>
                <c:pt idx="1304">
                  <c:v>42611</c:v>
                </c:pt>
                <c:pt idx="1305">
                  <c:v>42612</c:v>
                </c:pt>
                <c:pt idx="1306">
                  <c:v>42613</c:v>
                </c:pt>
                <c:pt idx="1307">
                  <c:v>42614</c:v>
                </c:pt>
                <c:pt idx="1308">
                  <c:v>42615</c:v>
                </c:pt>
                <c:pt idx="1309">
                  <c:v>42618</c:v>
                </c:pt>
                <c:pt idx="1310">
                  <c:v>42619</c:v>
                </c:pt>
                <c:pt idx="1311">
                  <c:v>42620</c:v>
                </c:pt>
                <c:pt idx="1312">
                  <c:v>42621</c:v>
                </c:pt>
                <c:pt idx="1313">
                  <c:v>42622</c:v>
                </c:pt>
                <c:pt idx="1314">
                  <c:v>42625</c:v>
                </c:pt>
                <c:pt idx="1315">
                  <c:v>42626</c:v>
                </c:pt>
                <c:pt idx="1316">
                  <c:v>42627</c:v>
                </c:pt>
                <c:pt idx="1317">
                  <c:v>42628</c:v>
                </c:pt>
                <c:pt idx="1318">
                  <c:v>42629</c:v>
                </c:pt>
                <c:pt idx="1319">
                  <c:v>42632</c:v>
                </c:pt>
                <c:pt idx="1320">
                  <c:v>42633</c:v>
                </c:pt>
                <c:pt idx="1321">
                  <c:v>42634</c:v>
                </c:pt>
                <c:pt idx="1322">
                  <c:v>42635</c:v>
                </c:pt>
                <c:pt idx="1323">
                  <c:v>42636</c:v>
                </c:pt>
                <c:pt idx="1324">
                  <c:v>42639</c:v>
                </c:pt>
                <c:pt idx="1325">
                  <c:v>42640</c:v>
                </c:pt>
                <c:pt idx="1326">
                  <c:v>42641</c:v>
                </c:pt>
                <c:pt idx="1327">
                  <c:v>42642</c:v>
                </c:pt>
                <c:pt idx="1328">
                  <c:v>42643</c:v>
                </c:pt>
                <c:pt idx="1329">
                  <c:v>42646</c:v>
                </c:pt>
                <c:pt idx="1330">
                  <c:v>42647</c:v>
                </c:pt>
                <c:pt idx="1331">
                  <c:v>42648</c:v>
                </c:pt>
                <c:pt idx="1332">
                  <c:v>42649</c:v>
                </c:pt>
                <c:pt idx="1333">
                  <c:v>42650</c:v>
                </c:pt>
                <c:pt idx="1334">
                  <c:v>42653</c:v>
                </c:pt>
                <c:pt idx="1335">
                  <c:v>42654</c:v>
                </c:pt>
                <c:pt idx="1336">
                  <c:v>42655</c:v>
                </c:pt>
                <c:pt idx="1337">
                  <c:v>42656</c:v>
                </c:pt>
                <c:pt idx="1338">
                  <c:v>42657</c:v>
                </c:pt>
                <c:pt idx="1339">
                  <c:v>42660</c:v>
                </c:pt>
                <c:pt idx="1340">
                  <c:v>42661</c:v>
                </c:pt>
                <c:pt idx="1341">
                  <c:v>42662</c:v>
                </c:pt>
                <c:pt idx="1342">
                  <c:v>42663</c:v>
                </c:pt>
                <c:pt idx="1343">
                  <c:v>42664</c:v>
                </c:pt>
                <c:pt idx="1344">
                  <c:v>42667</c:v>
                </c:pt>
                <c:pt idx="1345">
                  <c:v>42668</c:v>
                </c:pt>
                <c:pt idx="1346">
                  <c:v>42669</c:v>
                </c:pt>
                <c:pt idx="1347">
                  <c:v>42670</c:v>
                </c:pt>
                <c:pt idx="1348">
                  <c:v>42671</c:v>
                </c:pt>
                <c:pt idx="1349">
                  <c:v>42674</c:v>
                </c:pt>
                <c:pt idx="1350">
                  <c:v>42675</c:v>
                </c:pt>
                <c:pt idx="1351">
                  <c:v>42676</c:v>
                </c:pt>
                <c:pt idx="1352">
                  <c:v>42677</c:v>
                </c:pt>
                <c:pt idx="1353">
                  <c:v>42678</c:v>
                </c:pt>
                <c:pt idx="1354">
                  <c:v>42681</c:v>
                </c:pt>
                <c:pt idx="1355">
                  <c:v>42682</c:v>
                </c:pt>
                <c:pt idx="1356">
                  <c:v>42683</c:v>
                </c:pt>
                <c:pt idx="1357">
                  <c:v>42684</c:v>
                </c:pt>
                <c:pt idx="1358">
                  <c:v>42685</c:v>
                </c:pt>
                <c:pt idx="1359">
                  <c:v>42688</c:v>
                </c:pt>
                <c:pt idx="1360">
                  <c:v>42689</c:v>
                </c:pt>
                <c:pt idx="1361">
                  <c:v>42690</c:v>
                </c:pt>
                <c:pt idx="1362">
                  <c:v>42691</c:v>
                </c:pt>
                <c:pt idx="1363">
                  <c:v>42692</c:v>
                </c:pt>
                <c:pt idx="1364">
                  <c:v>42695</c:v>
                </c:pt>
                <c:pt idx="1365">
                  <c:v>42696</c:v>
                </c:pt>
                <c:pt idx="1366">
                  <c:v>42697</c:v>
                </c:pt>
                <c:pt idx="1367">
                  <c:v>42698</c:v>
                </c:pt>
                <c:pt idx="1368">
                  <c:v>42699</c:v>
                </c:pt>
                <c:pt idx="1369">
                  <c:v>42702</c:v>
                </c:pt>
                <c:pt idx="1370">
                  <c:v>42703</c:v>
                </c:pt>
                <c:pt idx="1371">
                  <c:v>42704</c:v>
                </c:pt>
                <c:pt idx="1372">
                  <c:v>42705</c:v>
                </c:pt>
                <c:pt idx="1373">
                  <c:v>42706</c:v>
                </c:pt>
                <c:pt idx="1374">
                  <c:v>42709</c:v>
                </c:pt>
                <c:pt idx="1375">
                  <c:v>42710</c:v>
                </c:pt>
                <c:pt idx="1376">
                  <c:v>42711</c:v>
                </c:pt>
                <c:pt idx="1377">
                  <c:v>42712</c:v>
                </c:pt>
                <c:pt idx="1378">
                  <c:v>42713</c:v>
                </c:pt>
                <c:pt idx="1379">
                  <c:v>42716</c:v>
                </c:pt>
                <c:pt idx="1380">
                  <c:v>42717</c:v>
                </c:pt>
                <c:pt idx="1381">
                  <c:v>42718</c:v>
                </c:pt>
                <c:pt idx="1382">
                  <c:v>42719</c:v>
                </c:pt>
                <c:pt idx="1383">
                  <c:v>42720</c:v>
                </c:pt>
                <c:pt idx="1384">
                  <c:v>42723</c:v>
                </c:pt>
                <c:pt idx="1385">
                  <c:v>42724</c:v>
                </c:pt>
                <c:pt idx="1386">
                  <c:v>42725</c:v>
                </c:pt>
                <c:pt idx="1387">
                  <c:v>42726</c:v>
                </c:pt>
                <c:pt idx="1388">
                  <c:v>42727</c:v>
                </c:pt>
                <c:pt idx="1389">
                  <c:v>42730</c:v>
                </c:pt>
                <c:pt idx="1390">
                  <c:v>42731</c:v>
                </c:pt>
                <c:pt idx="1391">
                  <c:v>42732</c:v>
                </c:pt>
                <c:pt idx="1392">
                  <c:v>42733</c:v>
                </c:pt>
                <c:pt idx="1393">
                  <c:v>42734</c:v>
                </c:pt>
                <c:pt idx="1394">
                  <c:v>42737</c:v>
                </c:pt>
                <c:pt idx="1395">
                  <c:v>42738</c:v>
                </c:pt>
                <c:pt idx="1396">
                  <c:v>42739</c:v>
                </c:pt>
                <c:pt idx="1397">
                  <c:v>42740</c:v>
                </c:pt>
                <c:pt idx="1398">
                  <c:v>42741</c:v>
                </c:pt>
                <c:pt idx="1399">
                  <c:v>42744</c:v>
                </c:pt>
                <c:pt idx="1400">
                  <c:v>42745</c:v>
                </c:pt>
                <c:pt idx="1401">
                  <c:v>42746</c:v>
                </c:pt>
                <c:pt idx="1402">
                  <c:v>42747</c:v>
                </c:pt>
                <c:pt idx="1403">
                  <c:v>42748</c:v>
                </c:pt>
                <c:pt idx="1404">
                  <c:v>42751</c:v>
                </c:pt>
                <c:pt idx="1405">
                  <c:v>42752</c:v>
                </c:pt>
                <c:pt idx="1406">
                  <c:v>42753</c:v>
                </c:pt>
                <c:pt idx="1407">
                  <c:v>42754</c:v>
                </c:pt>
                <c:pt idx="1408">
                  <c:v>42755</c:v>
                </c:pt>
                <c:pt idx="1409">
                  <c:v>42758</c:v>
                </c:pt>
                <c:pt idx="1410">
                  <c:v>42759</c:v>
                </c:pt>
                <c:pt idx="1411">
                  <c:v>42760</c:v>
                </c:pt>
                <c:pt idx="1412">
                  <c:v>42761</c:v>
                </c:pt>
                <c:pt idx="1413">
                  <c:v>42762</c:v>
                </c:pt>
                <c:pt idx="1414">
                  <c:v>42765</c:v>
                </c:pt>
                <c:pt idx="1415">
                  <c:v>42766</c:v>
                </c:pt>
                <c:pt idx="1416">
                  <c:v>42767</c:v>
                </c:pt>
                <c:pt idx="1417">
                  <c:v>42768</c:v>
                </c:pt>
                <c:pt idx="1418">
                  <c:v>42769</c:v>
                </c:pt>
                <c:pt idx="1419">
                  <c:v>42772</c:v>
                </c:pt>
                <c:pt idx="1420">
                  <c:v>42773</c:v>
                </c:pt>
                <c:pt idx="1421">
                  <c:v>42774</c:v>
                </c:pt>
                <c:pt idx="1422">
                  <c:v>42775</c:v>
                </c:pt>
                <c:pt idx="1423">
                  <c:v>42776</c:v>
                </c:pt>
                <c:pt idx="1424">
                  <c:v>42779</c:v>
                </c:pt>
                <c:pt idx="1425">
                  <c:v>42780</c:v>
                </c:pt>
                <c:pt idx="1426">
                  <c:v>42781</c:v>
                </c:pt>
                <c:pt idx="1427">
                  <c:v>42782</c:v>
                </c:pt>
                <c:pt idx="1428">
                  <c:v>42783</c:v>
                </c:pt>
                <c:pt idx="1429">
                  <c:v>42786</c:v>
                </c:pt>
                <c:pt idx="1430">
                  <c:v>42787</c:v>
                </c:pt>
                <c:pt idx="1431">
                  <c:v>42788</c:v>
                </c:pt>
                <c:pt idx="1432">
                  <c:v>42789</c:v>
                </c:pt>
                <c:pt idx="1433">
                  <c:v>42790</c:v>
                </c:pt>
                <c:pt idx="1434">
                  <c:v>42793</c:v>
                </c:pt>
                <c:pt idx="1435">
                  <c:v>42794</c:v>
                </c:pt>
                <c:pt idx="1436">
                  <c:v>42795</c:v>
                </c:pt>
                <c:pt idx="1437">
                  <c:v>42796</c:v>
                </c:pt>
                <c:pt idx="1438">
                  <c:v>42797</c:v>
                </c:pt>
                <c:pt idx="1439">
                  <c:v>42800</c:v>
                </c:pt>
                <c:pt idx="1440">
                  <c:v>42801</c:v>
                </c:pt>
                <c:pt idx="1441">
                  <c:v>42802</c:v>
                </c:pt>
                <c:pt idx="1442">
                  <c:v>42803</c:v>
                </c:pt>
                <c:pt idx="1443">
                  <c:v>42804</c:v>
                </c:pt>
                <c:pt idx="1444">
                  <c:v>42807</c:v>
                </c:pt>
                <c:pt idx="1445">
                  <c:v>42808</c:v>
                </c:pt>
                <c:pt idx="1446">
                  <c:v>42809</c:v>
                </c:pt>
                <c:pt idx="1447">
                  <c:v>42810</c:v>
                </c:pt>
                <c:pt idx="1448">
                  <c:v>42811</c:v>
                </c:pt>
                <c:pt idx="1449">
                  <c:v>42814</c:v>
                </c:pt>
                <c:pt idx="1450">
                  <c:v>42815</c:v>
                </c:pt>
                <c:pt idx="1451">
                  <c:v>42816</c:v>
                </c:pt>
                <c:pt idx="1452">
                  <c:v>42817</c:v>
                </c:pt>
                <c:pt idx="1453">
                  <c:v>42818</c:v>
                </c:pt>
                <c:pt idx="1454">
                  <c:v>42821</c:v>
                </c:pt>
                <c:pt idx="1455">
                  <c:v>42822</c:v>
                </c:pt>
                <c:pt idx="1456">
                  <c:v>42823</c:v>
                </c:pt>
                <c:pt idx="1457">
                  <c:v>42824</c:v>
                </c:pt>
                <c:pt idx="1458">
                  <c:v>42825</c:v>
                </c:pt>
                <c:pt idx="1459">
                  <c:v>42828</c:v>
                </c:pt>
                <c:pt idx="1460">
                  <c:v>42829</c:v>
                </c:pt>
                <c:pt idx="1461">
                  <c:v>42830</c:v>
                </c:pt>
                <c:pt idx="1462">
                  <c:v>42831</c:v>
                </c:pt>
                <c:pt idx="1463">
                  <c:v>42832</c:v>
                </c:pt>
                <c:pt idx="1464">
                  <c:v>42835</c:v>
                </c:pt>
                <c:pt idx="1465">
                  <c:v>42836</c:v>
                </c:pt>
                <c:pt idx="1466">
                  <c:v>42837</c:v>
                </c:pt>
                <c:pt idx="1467">
                  <c:v>42838</c:v>
                </c:pt>
                <c:pt idx="1468">
                  <c:v>42842</c:v>
                </c:pt>
                <c:pt idx="1469">
                  <c:v>42843</c:v>
                </c:pt>
                <c:pt idx="1470">
                  <c:v>42844</c:v>
                </c:pt>
                <c:pt idx="1471">
                  <c:v>42845</c:v>
                </c:pt>
                <c:pt idx="1472">
                  <c:v>42846</c:v>
                </c:pt>
                <c:pt idx="1473">
                  <c:v>42849</c:v>
                </c:pt>
                <c:pt idx="1474">
                  <c:v>42850</c:v>
                </c:pt>
                <c:pt idx="1475">
                  <c:v>42851</c:v>
                </c:pt>
                <c:pt idx="1476">
                  <c:v>42852</c:v>
                </c:pt>
                <c:pt idx="1477">
                  <c:v>42853</c:v>
                </c:pt>
                <c:pt idx="1478">
                  <c:v>42856</c:v>
                </c:pt>
                <c:pt idx="1479">
                  <c:v>42857</c:v>
                </c:pt>
                <c:pt idx="1480">
                  <c:v>42858</c:v>
                </c:pt>
                <c:pt idx="1481">
                  <c:v>42859</c:v>
                </c:pt>
                <c:pt idx="1482">
                  <c:v>42860</c:v>
                </c:pt>
                <c:pt idx="1483">
                  <c:v>42863</c:v>
                </c:pt>
                <c:pt idx="1484">
                  <c:v>42864</c:v>
                </c:pt>
                <c:pt idx="1485">
                  <c:v>42865</c:v>
                </c:pt>
                <c:pt idx="1486">
                  <c:v>42866</c:v>
                </c:pt>
                <c:pt idx="1487">
                  <c:v>42867</c:v>
                </c:pt>
                <c:pt idx="1488">
                  <c:v>42870</c:v>
                </c:pt>
                <c:pt idx="1489">
                  <c:v>42871</c:v>
                </c:pt>
                <c:pt idx="1490">
                  <c:v>42872</c:v>
                </c:pt>
                <c:pt idx="1491">
                  <c:v>42873</c:v>
                </c:pt>
                <c:pt idx="1492">
                  <c:v>42874</c:v>
                </c:pt>
                <c:pt idx="1493">
                  <c:v>42877</c:v>
                </c:pt>
                <c:pt idx="1494">
                  <c:v>42878</c:v>
                </c:pt>
                <c:pt idx="1495">
                  <c:v>42879</c:v>
                </c:pt>
                <c:pt idx="1496">
                  <c:v>42880</c:v>
                </c:pt>
                <c:pt idx="1497">
                  <c:v>42881</c:v>
                </c:pt>
                <c:pt idx="1498">
                  <c:v>42884</c:v>
                </c:pt>
                <c:pt idx="1499">
                  <c:v>42885</c:v>
                </c:pt>
                <c:pt idx="1500">
                  <c:v>42886</c:v>
                </c:pt>
                <c:pt idx="1501">
                  <c:v>42887</c:v>
                </c:pt>
                <c:pt idx="1502">
                  <c:v>42888</c:v>
                </c:pt>
                <c:pt idx="1503">
                  <c:v>42891</c:v>
                </c:pt>
                <c:pt idx="1504">
                  <c:v>42892</c:v>
                </c:pt>
                <c:pt idx="1505">
                  <c:v>42893</c:v>
                </c:pt>
                <c:pt idx="1506">
                  <c:v>42894</c:v>
                </c:pt>
                <c:pt idx="1507">
                  <c:v>42895</c:v>
                </c:pt>
                <c:pt idx="1508">
                  <c:v>42898</c:v>
                </c:pt>
                <c:pt idx="1509">
                  <c:v>42899</c:v>
                </c:pt>
                <c:pt idx="1510">
                  <c:v>42900</c:v>
                </c:pt>
                <c:pt idx="1511">
                  <c:v>42901</c:v>
                </c:pt>
                <c:pt idx="1512">
                  <c:v>42902</c:v>
                </c:pt>
                <c:pt idx="1513">
                  <c:v>42905</c:v>
                </c:pt>
                <c:pt idx="1514">
                  <c:v>42906</c:v>
                </c:pt>
                <c:pt idx="1515">
                  <c:v>42907</c:v>
                </c:pt>
                <c:pt idx="1516">
                  <c:v>42908</c:v>
                </c:pt>
                <c:pt idx="1517">
                  <c:v>42909</c:v>
                </c:pt>
                <c:pt idx="1518">
                  <c:v>42912</c:v>
                </c:pt>
                <c:pt idx="1519">
                  <c:v>42913</c:v>
                </c:pt>
                <c:pt idx="1520">
                  <c:v>42914</c:v>
                </c:pt>
                <c:pt idx="1521">
                  <c:v>42915</c:v>
                </c:pt>
                <c:pt idx="1522">
                  <c:v>42916</c:v>
                </c:pt>
                <c:pt idx="1523">
                  <c:v>42919</c:v>
                </c:pt>
                <c:pt idx="1524">
                  <c:v>42920</c:v>
                </c:pt>
                <c:pt idx="1525">
                  <c:v>42921</c:v>
                </c:pt>
                <c:pt idx="1526">
                  <c:v>42922</c:v>
                </c:pt>
                <c:pt idx="1527">
                  <c:v>42923</c:v>
                </c:pt>
                <c:pt idx="1528">
                  <c:v>42926</c:v>
                </c:pt>
                <c:pt idx="1529">
                  <c:v>42927</c:v>
                </c:pt>
                <c:pt idx="1530">
                  <c:v>42928</c:v>
                </c:pt>
                <c:pt idx="1531">
                  <c:v>42929</c:v>
                </c:pt>
                <c:pt idx="1532">
                  <c:v>42930</c:v>
                </c:pt>
                <c:pt idx="1533">
                  <c:v>42933</c:v>
                </c:pt>
                <c:pt idx="1534">
                  <c:v>42934</c:v>
                </c:pt>
                <c:pt idx="1535">
                  <c:v>42935</c:v>
                </c:pt>
                <c:pt idx="1536">
                  <c:v>42936</c:v>
                </c:pt>
                <c:pt idx="1537">
                  <c:v>42937</c:v>
                </c:pt>
                <c:pt idx="1538">
                  <c:v>42940</c:v>
                </c:pt>
                <c:pt idx="1539">
                  <c:v>42941</c:v>
                </c:pt>
                <c:pt idx="1540">
                  <c:v>42942</c:v>
                </c:pt>
                <c:pt idx="1541">
                  <c:v>42943</c:v>
                </c:pt>
                <c:pt idx="1542">
                  <c:v>42944</c:v>
                </c:pt>
                <c:pt idx="1543">
                  <c:v>42947</c:v>
                </c:pt>
                <c:pt idx="1544">
                  <c:v>42948</c:v>
                </c:pt>
                <c:pt idx="1545">
                  <c:v>42949</c:v>
                </c:pt>
                <c:pt idx="1546">
                  <c:v>42950</c:v>
                </c:pt>
                <c:pt idx="1547">
                  <c:v>42951</c:v>
                </c:pt>
                <c:pt idx="1548">
                  <c:v>42954</c:v>
                </c:pt>
                <c:pt idx="1549">
                  <c:v>42955</c:v>
                </c:pt>
                <c:pt idx="1550">
                  <c:v>42956</c:v>
                </c:pt>
                <c:pt idx="1551">
                  <c:v>42957</c:v>
                </c:pt>
                <c:pt idx="1552">
                  <c:v>42958</c:v>
                </c:pt>
                <c:pt idx="1553">
                  <c:v>42961</c:v>
                </c:pt>
                <c:pt idx="1554">
                  <c:v>42962</c:v>
                </c:pt>
                <c:pt idx="1555">
                  <c:v>42963</c:v>
                </c:pt>
                <c:pt idx="1556">
                  <c:v>42964</c:v>
                </c:pt>
                <c:pt idx="1557">
                  <c:v>42965</c:v>
                </c:pt>
                <c:pt idx="1558">
                  <c:v>42968</c:v>
                </c:pt>
                <c:pt idx="1559">
                  <c:v>42969</c:v>
                </c:pt>
                <c:pt idx="1560">
                  <c:v>42970</c:v>
                </c:pt>
                <c:pt idx="1561">
                  <c:v>42971</c:v>
                </c:pt>
                <c:pt idx="1562">
                  <c:v>42972</c:v>
                </c:pt>
                <c:pt idx="1563">
                  <c:v>42975</c:v>
                </c:pt>
                <c:pt idx="1564">
                  <c:v>42976</c:v>
                </c:pt>
                <c:pt idx="1565">
                  <c:v>42977</c:v>
                </c:pt>
                <c:pt idx="1566">
                  <c:v>42978</c:v>
                </c:pt>
                <c:pt idx="1567">
                  <c:v>42979</c:v>
                </c:pt>
                <c:pt idx="1568">
                  <c:v>42982</c:v>
                </c:pt>
                <c:pt idx="1569">
                  <c:v>42983</c:v>
                </c:pt>
                <c:pt idx="1570">
                  <c:v>42984</c:v>
                </c:pt>
                <c:pt idx="1571">
                  <c:v>42985</c:v>
                </c:pt>
                <c:pt idx="1572">
                  <c:v>42986</c:v>
                </c:pt>
                <c:pt idx="1573">
                  <c:v>42989</c:v>
                </c:pt>
                <c:pt idx="1574">
                  <c:v>42990</c:v>
                </c:pt>
                <c:pt idx="1575">
                  <c:v>42991</c:v>
                </c:pt>
                <c:pt idx="1576">
                  <c:v>42992</c:v>
                </c:pt>
                <c:pt idx="1577">
                  <c:v>42993</c:v>
                </c:pt>
                <c:pt idx="1578">
                  <c:v>42996</c:v>
                </c:pt>
                <c:pt idx="1579">
                  <c:v>42997</c:v>
                </c:pt>
                <c:pt idx="1580">
                  <c:v>42998</c:v>
                </c:pt>
                <c:pt idx="1581">
                  <c:v>42999</c:v>
                </c:pt>
                <c:pt idx="1582">
                  <c:v>43000</c:v>
                </c:pt>
                <c:pt idx="1583">
                  <c:v>43003</c:v>
                </c:pt>
                <c:pt idx="1584">
                  <c:v>43004</c:v>
                </c:pt>
                <c:pt idx="1585">
                  <c:v>43005</c:v>
                </c:pt>
                <c:pt idx="1586">
                  <c:v>43006</c:v>
                </c:pt>
                <c:pt idx="1587">
                  <c:v>43007</c:v>
                </c:pt>
                <c:pt idx="1588">
                  <c:v>43010</c:v>
                </c:pt>
                <c:pt idx="1589">
                  <c:v>43011</c:v>
                </c:pt>
                <c:pt idx="1590">
                  <c:v>43012</c:v>
                </c:pt>
                <c:pt idx="1591">
                  <c:v>43013</c:v>
                </c:pt>
                <c:pt idx="1592">
                  <c:v>43014</c:v>
                </c:pt>
                <c:pt idx="1593">
                  <c:v>43017</c:v>
                </c:pt>
                <c:pt idx="1594">
                  <c:v>43018</c:v>
                </c:pt>
                <c:pt idx="1595">
                  <c:v>43019</c:v>
                </c:pt>
                <c:pt idx="1596">
                  <c:v>43020</c:v>
                </c:pt>
                <c:pt idx="1597">
                  <c:v>43021</c:v>
                </c:pt>
                <c:pt idx="1598">
                  <c:v>43024</c:v>
                </c:pt>
                <c:pt idx="1599">
                  <c:v>43025</c:v>
                </c:pt>
                <c:pt idx="1600">
                  <c:v>43026</c:v>
                </c:pt>
                <c:pt idx="1601">
                  <c:v>43027</c:v>
                </c:pt>
                <c:pt idx="1602">
                  <c:v>43028</c:v>
                </c:pt>
                <c:pt idx="1603">
                  <c:v>43031</c:v>
                </c:pt>
                <c:pt idx="1604">
                  <c:v>43032</c:v>
                </c:pt>
                <c:pt idx="1605">
                  <c:v>43033</c:v>
                </c:pt>
                <c:pt idx="1606">
                  <c:v>43034</c:v>
                </c:pt>
                <c:pt idx="1607">
                  <c:v>43035</c:v>
                </c:pt>
                <c:pt idx="1608">
                  <c:v>43038</c:v>
                </c:pt>
                <c:pt idx="1609">
                  <c:v>43039</c:v>
                </c:pt>
                <c:pt idx="1610">
                  <c:v>43040</c:v>
                </c:pt>
                <c:pt idx="1611">
                  <c:v>43041</c:v>
                </c:pt>
                <c:pt idx="1612">
                  <c:v>43042</c:v>
                </c:pt>
                <c:pt idx="1613">
                  <c:v>43045</c:v>
                </c:pt>
                <c:pt idx="1614">
                  <c:v>43046</c:v>
                </c:pt>
                <c:pt idx="1615">
                  <c:v>43047</c:v>
                </c:pt>
                <c:pt idx="1616">
                  <c:v>43048</c:v>
                </c:pt>
                <c:pt idx="1617">
                  <c:v>43049</c:v>
                </c:pt>
                <c:pt idx="1618">
                  <c:v>43052</c:v>
                </c:pt>
                <c:pt idx="1619">
                  <c:v>43053</c:v>
                </c:pt>
                <c:pt idx="1620">
                  <c:v>43054</c:v>
                </c:pt>
                <c:pt idx="1621">
                  <c:v>43055</c:v>
                </c:pt>
                <c:pt idx="1622">
                  <c:v>43056</c:v>
                </c:pt>
                <c:pt idx="1623">
                  <c:v>43059</c:v>
                </c:pt>
                <c:pt idx="1624">
                  <c:v>43060</c:v>
                </c:pt>
                <c:pt idx="1625">
                  <c:v>43061</c:v>
                </c:pt>
                <c:pt idx="1626">
                  <c:v>43062</c:v>
                </c:pt>
                <c:pt idx="1627">
                  <c:v>43063</c:v>
                </c:pt>
                <c:pt idx="1628">
                  <c:v>43066</c:v>
                </c:pt>
                <c:pt idx="1629">
                  <c:v>43067</c:v>
                </c:pt>
                <c:pt idx="1630">
                  <c:v>43068</c:v>
                </c:pt>
                <c:pt idx="1631">
                  <c:v>43069</c:v>
                </c:pt>
                <c:pt idx="1632">
                  <c:v>43070</c:v>
                </c:pt>
                <c:pt idx="1633">
                  <c:v>43073</c:v>
                </c:pt>
                <c:pt idx="1634">
                  <c:v>43074</c:v>
                </c:pt>
                <c:pt idx="1635">
                  <c:v>43075</c:v>
                </c:pt>
                <c:pt idx="1636">
                  <c:v>43076</c:v>
                </c:pt>
                <c:pt idx="1637">
                  <c:v>43077</c:v>
                </c:pt>
                <c:pt idx="1638">
                  <c:v>43080</c:v>
                </c:pt>
                <c:pt idx="1639">
                  <c:v>43081</c:v>
                </c:pt>
                <c:pt idx="1640">
                  <c:v>43082</c:v>
                </c:pt>
                <c:pt idx="1641">
                  <c:v>43083</c:v>
                </c:pt>
                <c:pt idx="1642">
                  <c:v>43084</c:v>
                </c:pt>
                <c:pt idx="1643">
                  <c:v>43087</c:v>
                </c:pt>
                <c:pt idx="1644">
                  <c:v>43088</c:v>
                </c:pt>
                <c:pt idx="1645">
                  <c:v>43089</c:v>
                </c:pt>
                <c:pt idx="1646">
                  <c:v>43090</c:v>
                </c:pt>
                <c:pt idx="1647">
                  <c:v>43091</c:v>
                </c:pt>
                <c:pt idx="1648">
                  <c:v>43095</c:v>
                </c:pt>
                <c:pt idx="1649">
                  <c:v>43096</c:v>
                </c:pt>
                <c:pt idx="1650">
                  <c:v>43097</c:v>
                </c:pt>
                <c:pt idx="1651">
                  <c:v>43098</c:v>
                </c:pt>
                <c:pt idx="1652">
                  <c:v>43102</c:v>
                </c:pt>
                <c:pt idx="1653">
                  <c:v>43103</c:v>
                </c:pt>
                <c:pt idx="1654">
                  <c:v>43104</c:v>
                </c:pt>
                <c:pt idx="1655">
                  <c:v>43105</c:v>
                </c:pt>
                <c:pt idx="1656">
                  <c:v>43108</c:v>
                </c:pt>
                <c:pt idx="1657">
                  <c:v>43109</c:v>
                </c:pt>
                <c:pt idx="1658">
                  <c:v>43110</c:v>
                </c:pt>
                <c:pt idx="1659">
                  <c:v>43111</c:v>
                </c:pt>
                <c:pt idx="1660">
                  <c:v>43112</c:v>
                </c:pt>
                <c:pt idx="1661">
                  <c:v>43115</c:v>
                </c:pt>
                <c:pt idx="1662">
                  <c:v>43116</c:v>
                </c:pt>
                <c:pt idx="1663">
                  <c:v>43117</c:v>
                </c:pt>
                <c:pt idx="1664">
                  <c:v>43118</c:v>
                </c:pt>
                <c:pt idx="1665">
                  <c:v>43119</c:v>
                </c:pt>
                <c:pt idx="1666">
                  <c:v>43122</c:v>
                </c:pt>
                <c:pt idx="1667">
                  <c:v>43123</c:v>
                </c:pt>
                <c:pt idx="1668">
                  <c:v>43124</c:v>
                </c:pt>
                <c:pt idx="1669">
                  <c:v>43125</c:v>
                </c:pt>
                <c:pt idx="1670">
                  <c:v>43126</c:v>
                </c:pt>
                <c:pt idx="1671">
                  <c:v>43129</c:v>
                </c:pt>
                <c:pt idx="1672">
                  <c:v>43130</c:v>
                </c:pt>
                <c:pt idx="1673">
                  <c:v>43131</c:v>
                </c:pt>
                <c:pt idx="1674">
                  <c:v>43132</c:v>
                </c:pt>
                <c:pt idx="1675">
                  <c:v>43133</c:v>
                </c:pt>
                <c:pt idx="1676">
                  <c:v>43136</c:v>
                </c:pt>
                <c:pt idx="1677">
                  <c:v>43137</c:v>
                </c:pt>
                <c:pt idx="1678">
                  <c:v>43138</c:v>
                </c:pt>
                <c:pt idx="1679">
                  <c:v>43139</c:v>
                </c:pt>
                <c:pt idx="1680">
                  <c:v>43140</c:v>
                </c:pt>
                <c:pt idx="1681">
                  <c:v>43143</c:v>
                </c:pt>
                <c:pt idx="1682">
                  <c:v>43144</c:v>
                </c:pt>
                <c:pt idx="1683">
                  <c:v>43145</c:v>
                </c:pt>
                <c:pt idx="1684">
                  <c:v>43146</c:v>
                </c:pt>
                <c:pt idx="1685">
                  <c:v>43147</c:v>
                </c:pt>
                <c:pt idx="1686">
                  <c:v>43150</c:v>
                </c:pt>
                <c:pt idx="1687">
                  <c:v>43151</c:v>
                </c:pt>
                <c:pt idx="1688">
                  <c:v>43152</c:v>
                </c:pt>
                <c:pt idx="1689">
                  <c:v>43153</c:v>
                </c:pt>
                <c:pt idx="1690">
                  <c:v>43154</c:v>
                </c:pt>
                <c:pt idx="1691">
                  <c:v>43157</c:v>
                </c:pt>
                <c:pt idx="1692">
                  <c:v>43158</c:v>
                </c:pt>
                <c:pt idx="1693">
                  <c:v>43159</c:v>
                </c:pt>
                <c:pt idx="1694">
                  <c:v>43160</c:v>
                </c:pt>
                <c:pt idx="1695">
                  <c:v>43161</c:v>
                </c:pt>
                <c:pt idx="1696">
                  <c:v>43164</c:v>
                </c:pt>
                <c:pt idx="1697">
                  <c:v>43165</c:v>
                </c:pt>
                <c:pt idx="1698">
                  <c:v>43166</c:v>
                </c:pt>
                <c:pt idx="1699">
                  <c:v>43167</c:v>
                </c:pt>
                <c:pt idx="1700">
                  <c:v>43168</c:v>
                </c:pt>
                <c:pt idx="1701">
                  <c:v>43171</c:v>
                </c:pt>
                <c:pt idx="1702">
                  <c:v>43172</c:v>
                </c:pt>
                <c:pt idx="1703">
                  <c:v>43173</c:v>
                </c:pt>
                <c:pt idx="1704">
                  <c:v>43174</c:v>
                </c:pt>
                <c:pt idx="1705">
                  <c:v>43175</c:v>
                </c:pt>
                <c:pt idx="1706">
                  <c:v>43178</c:v>
                </c:pt>
                <c:pt idx="1707">
                  <c:v>43179</c:v>
                </c:pt>
                <c:pt idx="1708">
                  <c:v>43180</c:v>
                </c:pt>
                <c:pt idx="1709">
                  <c:v>43181</c:v>
                </c:pt>
                <c:pt idx="1710">
                  <c:v>43182</c:v>
                </c:pt>
                <c:pt idx="1711">
                  <c:v>43185</c:v>
                </c:pt>
                <c:pt idx="1712">
                  <c:v>43186</c:v>
                </c:pt>
                <c:pt idx="1713">
                  <c:v>43187</c:v>
                </c:pt>
                <c:pt idx="1714">
                  <c:v>43188</c:v>
                </c:pt>
                <c:pt idx="1715">
                  <c:v>43192</c:v>
                </c:pt>
                <c:pt idx="1716">
                  <c:v>43193</c:v>
                </c:pt>
                <c:pt idx="1717">
                  <c:v>43194</c:v>
                </c:pt>
                <c:pt idx="1718">
                  <c:v>43195</c:v>
                </c:pt>
                <c:pt idx="1719">
                  <c:v>43196</c:v>
                </c:pt>
                <c:pt idx="1720">
                  <c:v>43199</c:v>
                </c:pt>
                <c:pt idx="1721">
                  <c:v>43200</c:v>
                </c:pt>
                <c:pt idx="1722">
                  <c:v>43201</c:v>
                </c:pt>
                <c:pt idx="1723">
                  <c:v>43202</c:v>
                </c:pt>
                <c:pt idx="1724">
                  <c:v>43203</c:v>
                </c:pt>
                <c:pt idx="1725">
                  <c:v>43206</c:v>
                </c:pt>
                <c:pt idx="1726">
                  <c:v>43207</c:v>
                </c:pt>
                <c:pt idx="1727">
                  <c:v>43208</c:v>
                </c:pt>
                <c:pt idx="1728">
                  <c:v>43209</c:v>
                </c:pt>
                <c:pt idx="1729">
                  <c:v>43210</c:v>
                </c:pt>
                <c:pt idx="1730">
                  <c:v>43213</c:v>
                </c:pt>
                <c:pt idx="1731">
                  <c:v>43214</c:v>
                </c:pt>
                <c:pt idx="1732">
                  <c:v>43215</c:v>
                </c:pt>
                <c:pt idx="1733">
                  <c:v>43216</c:v>
                </c:pt>
                <c:pt idx="1734">
                  <c:v>43217</c:v>
                </c:pt>
                <c:pt idx="1735">
                  <c:v>43220</c:v>
                </c:pt>
                <c:pt idx="1736">
                  <c:v>43221</c:v>
                </c:pt>
                <c:pt idx="1737">
                  <c:v>43222</c:v>
                </c:pt>
                <c:pt idx="1738">
                  <c:v>43223</c:v>
                </c:pt>
                <c:pt idx="1739">
                  <c:v>43224</c:v>
                </c:pt>
                <c:pt idx="1740">
                  <c:v>43227</c:v>
                </c:pt>
                <c:pt idx="1741">
                  <c:v>43228</c:v>
                </c:pt>
                <c:pt idx="1742">
                  <c:v>43229</c:v>
                </c:pt>
                <c:pt idx="1743">
                  <c:v>43230</c:v>
                </c:pt>
                <c:pt idx="1744">
                  <c:v>43231</c:v>
                </c:pt>
                <c:pt idx="1745">
                  <c:v>43234</c:v>
                </c:pt>
                <c:pt idx="1746">
                  <c:v>43235</c:v>
                </c:pt>
                <c:pt idx="1747">
                  <c:v>43236</c:v>
                </c:pt>
                <c:pt idx="1748">
                  <c:v>43237</c:v>
                </c:pt>
                <c:pt idx="1749">
                  <c:v>43238</c:v>
                </c:pt>
                <c:pt idx="1750">
                  <c:v>43241</c:v>
                </c:pt>
                <c:pt idx="1751">
                  <c:v>43242</c:v>
                </c:pt>
                <c:pt idx="1752">
                  <c:v>43243</c:v>
                </c:pt>
                <c:pt idx="1753">
                  <c:v>43244</c:v>
                </c:pt>
                <c:pt idx="1754">
                  <c:v>43245</c:v>
                </c:pt>
                <c:pt idx="1755">
                  <c:v>43249</c:v>
                </c:pt>
                <c:pt idx="1756">
                  <c:v>43250</c:v>
                </c:pt>
                <c:pt idx="1757">
                  <c:v>43251</c:v>
                </c:pt>
                <c:pt idx="1758">
                  <c:v>43252</c:v>
                </c:pt>
                <c:pt idx="1759">
                  <c:v>43255</c:v>
                </c:pt>
                <c:pt idx="1760">
                  <c:v>43256</c:v>
                </c:pt>
                <c:pt idx="1761">
                  <c:v>43257</c:v>
                </c:pt>
                <c:pt idx="1762">
                  <c:v>43258</c:v>
                </c:pt>
                <c:pt idx="1763">
                  <c:v>43259</c:v>
                </c:pt>
                <c:pt idx="1764">
                  <c:v>43262</c:v>
                </c:pt>
                <c:pt idx="1765">
                  <c:v>43263</c:v>
                </c:pt>
                <c:pt idx="1766">
                  <c:v>43264</c:v>
                </c:pt>
                <c:pt idx="1767">
                  <c:v>43265</c:v>
                </c:pt>
                <c:pt idx="1768">
                  <c:v>43266</c:v>
                </c:pt>
                <c:pt idx="1769">
                  <c:v>43269</c:v>
                </c:pt>
                <c:pt idx="1770">
                  <c:v>43270</c:v>
                </c:pt>
                <c:pt idx="1771">
                  <c:v>43271</c:v>
                </c:pt>
                <c:pt idx="1772">
                  <c:v>43272</c:v>
                </c:pt>
                <c:pt idx="1773">
                  <c:v>43273</c:v>
                </c:pt>
                <c:pt idx="1774">
                  <c:v>43276</c:v>
                </c:pt>
                <c:pt idx="1775">
                  <c:v>43277</c:v>
                </c:pt>
                <c:pt idx="1776">
                  <c:v>43278</c:v>
                </c:pt>
                <c:pt idx="1777">
                  <c:v>43279</c:v>
                </c:pt>
                <c:pt idx="1778">
                  <c:v>43280</c:v>
                </c:pt>
                <c:pt idx="1779">
                  <c:v>43283</c:v>
                </c:pt>
                <c:pt idx="1780">
                  <c:v>43284</c:v>
                </c:pt>
                <c:pt idx="1781">
                  <c:v>43285</c:v>
                </c:pt>
                <c:pt idx="1782">
                  <c:v>43286</c:v>
                </c:pt>
                <c:pt idx="1783">
                  <c:v>43287</c:v>
                </c:pt>
                <c:pt idx="1784">
                  <c:v>43290</c:v>
                </c:pt>
                <c:pt idx="1785">
                  <c:v>43291</c:v>
                </c:pt>
                <c:pt idx="1786">
                  <c:v>43292</c:v>
                </c:pt>
                <c:pt idx="1787">
                  <c:v>43293</c:v>
                </c:pt>
                <c:pt idx="1788">
                  <c:v>43294</c:v>
                </c:pt>
                <c:pt idx="1789">
                  <c:v>43297</c:v>
                </c:pt>
                <c:pt idx="1790">
                  <c:v>43298</c:v>
                </c:pt>
                <c:pt idx="1791">
                  <c:v>43299</c:v>
                </c:pt>
                <c:pt idx="1792">
                  <c:v>43300</c:v>
                </c:pt>
                <c:pt idx="1793">
                  <c:v>43301</c:v>
                </c:pt>
                <c:pt idx="1794">
                  <c:v>43304</c:v>
                </c:pt>
                <c:pt idx="1795">
                  <c:v>43305</c:v>
                </c:pt>
                <c:pt idx="1796">
                  <c:v>43306</c:v>
                </c:pt>
                <c:pt idx="1797">
                  <c:v>43307</c:v>
                </c:pt>
                <c:pt idx="1798">
                  <c:v>43308</c:v>
                </c:pt>
                <c:pt idx="1799">
                  <c:v>43311</c:v>
                </c:pt>
                <c:pt idx="1800">
                  <c:v>43312</c:v>
                </c:pt>
                <c:pt idx="1801">
                  <c:v>43313</c:v>
                </c:pt>
                <c:pt idx="1802">
                  <c:v>43314</c:v>
                </c:pt>
                <c:pt idx="1803">
                  <c:v>43315</c:v>
                </c:pt>
                <c:pt idx="1804">
                  <c:v>43318</c:v>
                </c:pt>
                <c:pt idx="1805">
                  <c:v>43319</c:v>
                </c:pt>
                <c:pt idx="1806">
                  <c:v>43320</c:v>
                </c:pt>
                <c:pt idx="1807">
                  <c:v>43321</c:v>
                </c:pt>
                <c:pt idx="1808">
                  <c:v>43322</c:v>
                </c:pt>
                <c:pt idx="1809">
                  <c:v>43325</c:v>
                </c:pt>
                <c:pt idx="1810">
                  <c:v>43326</c:v>
                </c:pt>
                <c:pt idx="1811">
                  <c:v>43327</c:v>
                </c:pt>
                <c:pt idx="1812">
                  <c:v>43328</c:v>
                </c:pt>
                <c:pt idx="1813">
                  <c:v>43329</c:v>
                </c:pt>
                <c:pt idx="1814">
                  <c:v>43332</c:v>
                </c:pt>
                <c:pt idx="1815">
                  <c:v>43333</c:v>
                </c:pt>
                <c:pt idx="1816">
                  <c:v>43334</c:v>
                </c:pt>
                <c:pt idx="1817">
                  <c:v>43335</c:v>
                </c:pt>
                <c:pt idx="1818">
                  <c:v>43336</c:v>
                </c:pt>
                <c:pt idx="1819">
                  <c:v>43339</c:v>
                </c:pt>
                <c:pt idx="1820">
                  <c:v>43340</c:v>
                </c:pt>
                <c:pt idx="1821">
                  <c:v>43341</c:v>
                </c:pt>
                <c:pt idx="1822">
                  <c:v>43342</c:v>
                </c:pt>
                <c:pt idx="1823">
                  <c:v>43343</c:v>
                </c:pt>
                <c:pt idx="1824">
                  <c:v>43346</c:v>
                </c:pt>
                <c:pt idx="1825">
                  <c:v>43347</c:v>
                </c:pt>
                <c:pt idx="1826">
                  <c:v>43348</c:v>
                </c:pt>
                <c:pt idx="1827">
                  <c:v>43349</c:v>
                </c:pt>
                <c:pt idx="1828">
                  <c:v>43350</c:v>
                </c:pt>
                <c:pt idx="1829">
                  <c:v>43353</c:v>
                </c:pt>
                <c:pt idx="1830">
                  <c:v>43354</c:v>
                </c:pt>
                <c:pt idx="1831">
                  <c:v>43355</c:v>
                </c:pt>
                <c:pt idx="1832">
                  <c:v>43356</c:v>
                </c:pt>
                <c:pt idx="1833">
                  <c:v>43357</c:v>
                </c:pt>
                <c:pt idx="1834">
                  <c:v>43360</c:v>
                </c:pt>
                <c:pt idx="1835">
                  <c:v>43361</c:v>
                </c:pt>
                <c:pt idx="1836">
                  <c:v>43362</c:v>
                </c:pt>
                <c:pt idx="1837">
                  <c:v>43363</c:v>
                </c:pt>
                <c:pt idx="1838">
                  <c:v>43364</c:v>
                </c:pt>
                <c:pt idx="1839">
                  <c:v>43367</c:v>
                </c:pt>
                <c:pt idx="1840">
                  <c:v>43368</c:v>
                </c:pt>
                <c:pt idx="1841">
                  <c:v>43369</c:v>
                </c:pt>
                <c:pt idx="1842">
                  <c:v>43370</c:v>
                </c:pt>
                <c:pt idx="1843">
                  <c:v>43371</c:v>
                </c:pt>
                <c:pt idx="1844">
                  <c:v>43374</c:v>
                </c:pt>
                <c:pt idx="1845">
                  <c:v>43375</c:v>
                </c:pt>
                <c:pt idx="1846">
                  <c:v>43376</c:v>
                </c:pt>
                <c:pt idx="1847">
                  <c:v>43377</c:v>
                </c:pt>
                <c:pt idx="1848">
                  <c:v>43378</c:v>
                </c:pt>
                <c:pt idx="1849">
                  <c:v>43381</c:v>
                </c:pt>
                <c:pt idx="1850">
                  <c:v>43382</c:v>
                </c:pt>
                <c:pt idx="1851">
                  <c:v>43383</c:v>
                </c:pt>
                <c:pt idx="1852">
                  <c:v>43384</c:v>
                </c:pt>
                <c:pt idx="1853">
                  <c:v>43385</c:v>
                </c:pt>
                <c:pt idx="1854">
                  <c:v>43388</c:v>
                </c:pt>
                <c:pt idx="1855">
                  <c:v>43389</c:v>
                </c:pt>
                <c:pt idx="1856">
                  <c:v>43390</c:v>
                </c:pt>
                <c:pt idx="1857">
                  <c:v>43391</c:v>
                </c:pt>
                <c:pt idx="1858">
                  <c:v>43392</c:v>
                </c:pt>
                <c:pt idx="1859">
                  <c:v>43395</c:v>
                </c:pt>
                <c:pt idx="1860">
                  <c:v>43396</c:v>
                </c:pt>
                <c:pt idx="1861">
                  <c:v>43397</c:v>
                </c:pt>
                <c:pt idx="1862">
                  <c:v>43398</c:v>
                </c:pt>
                <c:pt idx="1863">
                  <c:v>43399</c:v>
                </c:pt>
                <c:pt idx="1864">
                  <c:v>43402</c:v>
                </c:pt>
                <c:pt idx="1865">
                  <c:v>43403</c:v>
                </c:pt>
                <c:pt idx="1866">
                  <c:v>43404</c:v>
                </c:pt>
                <c:pt idx="1867">
                  <c:v>43405</c:v>
                </c:pt>
                <c:pt idx="1868">
                  <c:v>43406</c:v>
                </c:pt>
                <c:pt idx="1869">
                  <c:v>43409</c:v>
                </c:pt>
                <c:pt idx="1870">
                  <c:v>43410</c:v>
                </c:pt>
                <c:pt idx="1871">
                  <c:v>43411</c:v>
                </c:pt>
                <c:pt idx="1872">
                  <c:v>43412</c:v>
                </c:pt>
                <c:pt idx="1873">
                  <c:v>43413</c:v>
                </c:pt>
                <c:pt idx="1874">
                  <c:v>43416</c:v>
                </c:pt>
                <c:pt idx="1875">
                  <c:v>43417</c:v>
                </c:pt>
                <c:pt idx="1876">
                  <c:v>43418</c:v>
                </c:pt>
                <c:pt idx="1877">
                  <c:v>43419</c:v>
                </c:pt>
                <c:pt idx="1878">
                  <c:v>43420</c:v>
                </c:pt>
                <c:pt idx="1879">
                  <c:v>43423</c:v>
                </c:pt>
                <c:pt idx="1880">
                  <c:v>43424</c:v>
                </c:pt>
                <c:pt idx="1881">
                  <c:v>43425</c:v>
                </c:pt>
                <c:pt idx="1882">
                  <c:v>43426</c:v>
                </c:pt>
                <c:pt idx="1883">
                  <c:v>43427</c:v>
                </c:pt>
                <c:pt idx="1884">
                  <c:v>43430</c:v>
                </c:pt>
                <c:pt idx="1885">
                  <c:v>43431</c:v>
                </c:pt>
                <c:pt idx="1886">
                  <c:v>43432</c:v>
                </c:pt>
                <c:pt idx="1887">
                  <c:v>43433</c:v>
                </c:pt>
                <c:pt idx="1888">
                  <c:v>43434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43444</c:v>
                </c:pt>
                <c:pt idx="1895">
                  <c:v>43445</c:v>
                </c:pt>
                <c:pt idx="1896">
                  <c:v>43446</c:v>
                </c:pt>
                <c:pt idx="1897">
                  <c:v>43447</c:v>
                </c:pt>
                <c:pt idx="1898">
                  <c:v>43448</c:v>
                </c:pt>
                <c:pt idx="1899">
                  <c:v>43451</c:v>
                </c:pt>
                <c:pt idx="1900">
                  <c:v>43452</c:v>
                </c:pt>
                <c:pt idx="1901">
                  <c:v>43453</c:v>
                </c:pt>
                <c:pt idx="1902">
                  <c:v>43454</c:v>
                </c:pt>
                <c:pt idx="1903">
                  <c:v>43455</c:v>
                </c:pt>
                <c:pt idx="1904">
                  <c:v>43460</c:v>
                </c:pt>
                <c:pt idx="1905">
                  <c:v>43461</c:v>
                </c:pt>
                <c:pt idx="1906">
                  <c:v>43462</c:v>
                </c:pt>
                <c:pt idx="1907">
                  <c:v>43467</c:v>
                </c:pt>
                <c:pt idx="1908">
                  <c:v>43468</c:v>
                </c:pt>
                <c:pt idx="1909">
                  <c:v>43469</c:v>
                </c:pt>
                <c:pt idx="1910">
                  <c:v>43472</c:v>
                </c:pt>
                <c:pt idx="1911">
                  <c:v>43473</c:v>
                </c:pt>
                <c:pt idx="1912">
                  <c:v>43474</c:v>
                </c:pt>
                <c:pt idx="1913">
                  <c:v>43475</c:v>
                </c:pt>
                <c:pt idx="1914">
                  <c:v>43476</c:v>
                </c:pt>
                <c:pt idx="1915">
                  <c:v>43479</c:v>
                </c:pt>
                <c:pt idx="1916">
                  <c:v>43480</c:v>
                </c:pt>
                <c:pt idx="1917">
                  <c:v>43481</c:v>
                </c:pt>
                <c:pt idx="1918">
                  <c:v>43482</c:v>
                </c:pt>
                <c:pt idx="1919">
                  <c:v>43483</c:v>
                </c:pt>
                <c:pt idx="1920">
                  <c:v>43486</c:v>
                </c:pt>
                <c:pt idx="1921">
                  <c:v>43487</c:v>
                </c:pt>
                <c:pt idx="1922">
                  <c:v>43488</c:v>
                </c:pt>
                <c:pt idx="1923">
                  <c:v>43489</c:v>
                </c:pt>
                <c:pt idx="1924">
                  <c:v>43490</c:v>
                </c:pt>
                <c:pt idx="1925">
                  <c:v>43493</c:v>
                </c:pt>
                <c:pt idx="1926">
                  <c:v>43494</c:v>
                </c:pt>
                <c:pt idx="1927">
                  <c:v>43495</c:v>
                </c:pt>
                <c:pt idx="1928">
                  <c:v>43496</c:v>
                </c:pt>
                <c:pt idx="1929">
                  <c:v>43497</c:v>
                </c:pt>
                <c:pt idx="1930">
                  <c:v>43500</c:v>
                </c:pt>
                <c:pt idx="1931">
                  <c:v>43501</c:v>
                </c:pt>
                <c:pt idx="1932">
                  <c:v>43502</c:v>
                </c:pt>
                <c:pt idx="1933">
                  <c:v>43503</c:v>
                </c:pt>
                <c:pt idx="1934">
                  <c:v>43504</c:v>
                </c:pt>
                <c:pt idx="1935">
                  <c:v>43507</c:v>
                </c:pt>
                <c:pt idx="1936">
                  <c:v>43508</c:v>
                </c:pt>
                <c:pt idx="1937">
                  <c:v>43509</c:v>
                </c:pt>
                <c:pt idx="1938">
                  <c:v>43510</c:v>
                </c:pt>
                <c:pt idx="1939">
                  <c:v>43511</c:v>
                </c:pt>
                <c:pt idx="1940">
                  <c:v>43514</c:v>
                </c:pt>
                <c:pt idx="1941">
                  <c:v>43515</c:v>
                </c:pt>
                <c:pt idx="1942">
                  <c:v>43516</c:v>
                </c:pt>
                <c:pt idx="1943">
                  <c:v>43517</c:v>
                </c:pt>
                <c:pt idx="1944">
                  <c:v>43518</c:v>
                </c:pt>
                <c:pt idx="1945">
                  <c:v>43521</c:v>
                </c:pt>
                <c:pt idx="1946">
                  <c:v>43522</c:v>
                </c:pt>
                <c:pt idx="1947">
                  <c:v>43523</c:v>
                </c:pt>
                <c:pt idx="1948">
                  <c:v>43524</c:v>
                </c:pt>
                <c:pt idx="1949">
                  <c:v>43525</c:v>
                </c:pt>
                <c:pt idx="1950">
                  <c:v>43528</c:v>
                </c:pt>
                <c:pt idx="1951">
                  <c:v>43529</c:v>
                </c:pt>
                <c:pt idx="1952">
                  <c:v>43530</c:v>
                </c:pt>
                <c:pt idx="1953">
                  <c:v>43531</c:v>
                </c:pt>
                <c:pt idx="1954">
                  <c:v>43532</c:v>
                </c:pt>
                <c:pt idx="1955">
                  <c:v>43535</c:v>
                </c:pt>
                <c:pt idx="1956">
                  <c:v>43536</c:v>
                </c:pt>
                <c:pt idx="1957">
                  <c:v>43537</c:v>
                </c:pt>
                <c:pt idx="1958">
                  <c:v>43538</c:v>
                </c:pt>
                <c:pt idx="1959">
                  <c:v>43539</c:v>
                </c:pt>
                <c:pt idx="1960">
                  <c:v>43542</c:v>
                </c:pt>
                <c:pt idx="1961">
                  <c:v>43543</c:v>
                </c:pt>
                <c:pt idx="1962">
                  <c:v>43544</c:v>
                </c:pt>
                <c:pt idx="1963">
                  <c:v>43545</c:v>
                </c:pt>
                <c:pt idx="1964">
                  <c:v>43546</c:v>
                </c:pt>
                <c:pt idx="1965">
                  <c:v>43549</c:v>
                </c:pt>
                <c:pt idx="1966">
                  <c:v>43550</c:v>
                </c:pt>
                <c:pt idx="1967">
                  <c:v>43551</c:v>
                </c:pt>
                <c:pt idx="1968">
                  <c:v>43552</c:v>
                </c:pt>
                <c:pt idx="1969">
                  <c:v>43553</c:v>
                </c:pt>
                <c:pt idx="1970">
                  <c:v>43556</c:v>
                </c:pt>
                <c:pt idx="1971">
                  <c:v>43557</c:v>
                </c:pt>
                <c:pt idx="1972">
                  <c:v>43558</c:v>
                </c:pt>
                <c:pt idx="1973">
                  <c:v>43559</c:v>
                </c:pt>
                <c:pt idx="1974">
                  <c:v>43560</c:v>
                </c:pt>
                <c:pt idx="1975">
                  <c:v>43563</c:v>
                </c:pt>
                <c:pt idx="1976">
                  <c:v>43564</c:v>
                </c:pt>
                <c:pt idx="1977">
                  <c:v>43565</c:v>
                </c:pt>
                <c:pt idx="1978">
                  <c:v>43566</c:v>
                </c:pt>
                <c:pt idx="1979">
                  <c:v>43567</c:v>
                </c:pt>
                <c:pt idx="1980">
                  <c:v>43570</c:v>
                </c:pt>
                <c:pt idx="1981">
                  <c:v>43571</c:v>
                </c:pt>
                <c:pt idx="1982">
                  <c:v>43572</c:v>
                </c:pt>
                <c:pt idx="1983">
                  <c:v>43573</c:v>
                </c:pt>
                <c:pt idx="1984">
                  <c:v>43574</c:v>
                </c:pt>
                <c:pt idx="1985">
                  <c:v>43577</c:v>
                </c:pt>
                <c:pt idx="1986">
                  <c:v>43578</c:v>
                </c:pt>
                <c:pt idx="1987">
                  <c:v>43579</c:v>
                </c:pt>
                <c:pt idx="1988">
                  <c:v>43580</c:v>
                </c:pt>
                <c:pt idx="1989">
                  <c:v>43581</c:v>
                </c:pt>
                <c:pt idx="1990">
                  <c:v>43584</c:v>
                </c:pt>
                <c:pt idx="1991">
                  <c:v>43585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43591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43598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43605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43612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43619</c:v>
                </c:pt>
                <c:pt idx="2016">
                  <c:v>43620</c:v>
                </c:pt>
                <c:pt idx="2017">
                  <c:v>43621</c:v>
                </c:pt>
                <c:pt idx="2018">
                  <c:v>43622</c:v>
                </c:pt>
                <c:pt idx="2019">
                  <c:v>43623</c:v>
                </c:pt>
                <c:pt idx="2020">
                  <c:v>43626</c:v>
                </c:pt>
                <c:pt idx="2021">
                  <c:v>43627</c:v>
                </c:pt>
                <c:pt idx="2022">
                  <c:v>43628</c:v>
                </c:pt>
                <c:pt idx="2023">
                  <c:v>43629</c:v>
                </c:pt>
                <c:pt idx="2024">
                  <c:v>43630</c:v>
                </c:pt>
                <c:pt idx="2025">
                  <c:v>43633</c:v>
                </c:pt>
                <c:pt idx="2026">
                  <c:v>43634</c:v>
                </c:pt>
                <c:pt idx="2027">
                  <c:v>43635</c:v>
                </c:pt>
                <c:pt idx="2028">
                  <c:v>43636</c:v>
                </c:pt>
                <c:pt idx="2029">
                  <c:v>43637</c:v>
                </c:pt>
                <c:pt idx="2030">
                  <c:v>43640</c:v>
                </c:pt>
                <c:pt idx="2031">
                  <c:v>43641</c:v>
                </c:pt>
                <c:pt idx="2032">
                  <c:v>43642</c:v>
                </c:pt>
                <c:pt idx="2033">
                  <c:v>43643</c:v>
                </c:pt>
                <c:pt idx="2034">
                  <c:v>43644</c:v>
                </c:pt>
                <c:pt idx="2035">
                  <c:v>43647</c:v>
                </c:pt>
                <c:pt idx="2036">
                  <c:v>43648</c:v>
                </c:pt>
                <c:pt idx="2037">
                  <c:v>43649</c:v>
                </c:pt>
                <c:pt idx="2038">
                  <c:v>43650</c:v>
                </c:pt>
                <c:pt idx="2039">
                  <c:v>43651</c:v>
                </c:pt>
                <c:pt idx="2040">
                  <c:v>43654</c:v>
                </c:pt>
                <c:pt idx="2041">
                  <c:v>43655</c:v>
                </c:pt>
                <c:pt idx="2042">
                  <c:v>43656</c:v>
                </c:pt>
                <c:pt idx="2043">
                  <c:v>43657</c:v>
                </c:pt>
                <c:pt idx="2044">
                  <c:v>43658</c:v>
                </c:pt>
                <c:pt idx="2045">
                  <c:v>43661</c:v>
                </c:pt>
                <c:pt idx="2046">
                  <c:v>43662</c:v>
                </c:pt>
                <c:pt idx="2047">
                  <c:v>43663</c:v>
                </c:pt>
                <c:pt idx="2048">
                  <c:v>43664</c:v>
                </c:pt>
                <c:pt idx="2049">
                  <c:v>43665</c:v>
                </c:pt>
                <c:pt idx="2050">
                  <c:v>43668</c:v>
                </c:pt>
                <c:pt idx="2051">
                  <c:v>43669</c:v>
                </c:pt>
                <c:pt idx="2052">
                  <c:v>43670</c:v>
                </c:pt>
                <c:pt idx="2053">
                  <c:v>43671</c:v>
                </c:pt>
                <c:pt idx="2054">
                  <c:v>43672</c:v>
                </c:pt>
                <c:pt idx="2055">
                  <c:v>43675</c:v>
                </c:pt>
                <c:pt idx="2056">
                  <c:v>43676</c:v>
                </c:pt>
                <c:pt idx="2057">
                  <c:v>43677</c:v>
                </c:pt>
                <c:pt idx="2058">
                  <c:v>43678</c:v>
                </c:pt>
                <c:pt idx="2059">
                  <c:v>43679</c:v>
                </c:pt>
                <c:pt idx="2060">
                  <c:v>43682</c:v>
                </c:pt>
                <c:pt idx="2061">
                  <c:v>43683</c:v>
                </c:pt>
                <c:pt idx="2062">
                  <c:v>43684</c:v>
                </c:pt>
                <c:pt idx="2063">
                  <c:v>43685</c:v>
                </c:pt>
                <c:pt idx="2064">
                  <c:v>43686</c:v>
                </c:pt>
                <c:pt idx="2065">
                  <c:v>43689</c:v>
                </c:pt>
                <c:pt idx="2066">
                  <c:v>43690</c:v>
                </c:pt>
                <c:pt idx="2067">
                  <c:v>43691</c:v>
                </c:pt>
                <c:pt idx="2068">
                  <c:v>43692</c:v>
                </c:pt>
                <c:pt idx="2069">
                  <c:v>43693</c:v>
                </c:pt>
                <c:pt idx="2070">
                  <c:v>43696</c:v>
                </c:pt>
                <c:pt idx="2071">
                  <c:v>43697</c:v>
                </c:pt>
                <c:pt idx="2072">
                  <c:v>43698</c:v>
                </c:pt>
                <c:pt idx="2073">
                  <c:v>43699</c:v>
                </c:pt>
                <c:pt idx="2074">
                  <c:v>43700</c:v>
                </c:pt>
                <c:pt idx="2075">
                  <c:v>43703</c:v>
                </c:pt>
                <c:pt idx="2076">
                  <c:v>43704</c:v>
                </c:pt>
                <c:pt idx="2077">
                  <c:v>43705</c:v>
                </c:pt>
                <c:pt idx="2078">
                  <c:v>43706</c:v>
                </c:pt>
                <c:pt idx="2079">
                  <c:v>43707</c:v>
                </c:pt>
                <c:pt idx="2080">
                  <c:v>43710</c:v>
                </c:pt>
                <c:pt idx="2081">
                  <c:v>43711</c:v>
                </c:pt>
                <c:pt idx="2082">
                  <c:v>43712</c:v>
                </c:pt>
                <c:pt idx="2083">
                  <c:v>43713</c:v>
                </c:pt>
                <c:pt idx="2084">
                  <c:v>43714</c:v>
                </c:pt>
                <c:pt idx="2085">
                  <c:v>43717</c:v>
                </c:pt>
                <c:pt idx="2086">
                  <c:v>43718</c:v>
                </c:pt>
                <c:pt idx="2087">
                  <c:v>43719</c:v>
                </c:pt>
                <c:pt idx="2088">
                  <c:v>43720</c:v>
                </c:pt>
                <c:pt idx="2089">
                  <c:v>43721</c:v>
                </c:pt>
                <c:pt idx="2090">
                  <c:v>43724</c:v>
                </c:pt>
                <c:pt idx="2091">
                  <c:v>43725</c:v>
                </c:pt>
                <c:pt idx="2092">
                  <c:v>43726</c:v>
                </c:pt>
                <c:pt idx="2093">
                  <c:v>43727</c:v>
                </c:pt>
                <c:pt idx="2094">
                  <c:v>43728</c:v>
                </c:pt>
                <c:pt idx="2095">
                  <c:v>43731</c:v>
                </c:pt>
                <c:pt idx="2096">
                  <c:v>43732</c:v>
                </c:pt>
                <c:pt idx="2097">
                  <c:v>43733</c:v>
                </c:pt>
                <c:pt idx="2098">
                  <c:v>43734</c:v>
                </c:pt>
                <c:pt idx="2099">
                  <c:v>43735</c:v>
                </c:pt>
                <c:pt idx="2100">
                  <c:v>43738</c:v>
                </c:pt>
                <c:pt idx="2101">
                  <c:v>43739</c:v>
                </c:pt>
                <c:pt idx="2102">
                  <c:v>43740</c:v>
                </c:pt>
                <c:pt idx="2103">
                  <c:v>43741</c:v>
                </c:pt>
                <c:pt idx="2104">
                  <c:v>43742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43752</c:v>
                </c:pt>
                <c:pt idx="2111">
                  <c:v>43753</c:v>
                </c:pt>
                <c:pt idx="2112">
                  <c:v>43754</c:v>
                </c:pt>
                <c:pt idx="2113">
                  <c:v>43755</c:v>
                </c:pt>
                <c:pt idx="2114">
                  <c:v>43756</c:v>
                </c:pt>
                <c:pt idx="2115">
                  <c:v>43759</c:v>
                </c:pt>
                <c:pt idx="2116">
                  <c:v>43760</c:v>
                </c:pt>
                <c:pt idx="2117">
                  <c:v>43761</c:v>
                </c:pt>
                <c:pt idx="2118">
                  <c:v>43762</c:v>
                </c:pt>
                <c:pt idx="2119">
                  <c:v>43763</c:v>
                </c:pt>
                <c:pt idx="2120">
                  <c:v>43766</c:v>
                </c:pt>
                <c:pt idx="2121">
                  <c:v>43767</c:v>
                </c:pt>
                <c:pt idx="2122">
                  <c:v>43768</c:v>
                </c:pt>
                <c:pt idx="2123">
                  <c:v>43769</c:v>
                </c:pt>
                <c:pt idx="2124">
                  <c:v>43770</c:v>
                </c:pt>
                <c:pt idx="2125">
                  <c:v>43773</c:v>
                </c:pt>
                <c:pt idx="2126">
                  <c:v>43774</c:v>
                </c:pt>
                <c:pt idx="2127">
                  <c:v>43775</c:v>
                </c:pt>
                <c:pt idx="2128">
                  <c:v>43776</c:v>
                </c:pt>
                <c:pt idx="2129">
                  <c:v>43777</c:v>
                </c:pt>
                <c:pt idx="2130">
                  <c:v>43780</c:v>
                </c:pt>
                <c:pt idx="2131">
                  <c:v>43781</c:v>
                </c:pt>
                <c:pt idx="2132">
                  <c:v>43782</c:v>
                </c:pt>
                <c:pt idx="2133">
                  <c:v>43783</c:v>
                </c:pt>
                <c:pt idx="2134">
                  <c:v>43784</c:v>
                </c:pt>
                <c:pt idx="2135">
                  <c:v>43787</c:v>
                </c:pt>
                <c:pt idx="2136">
                  <c:v>43788</c:v>
                </c:pt>
                <c:pt idx="2137">
                  <c:v>43789</c:v>
                </c:pt>
                <c:pt idx="2138">
                  <c:v>43790</c:v>
                </c:pt>
                <c:pt idx="2139">
                  <c:v>43791</c:v>
                </c:pt>
                <c:pt idx="2140">
                  <c:v>43794</c:v>
                </c:pt>
                <c:pt idx="2141">
                  <c:v>43795</c:v>
                </c:pt>
                <c:pt idx="2142">
                  <c:v>43796</c:v>
                </c:pt>
                <c:pt idx="2143">
                  <c:v>43797</c:v>
                </c:pt>
                <c:pt idx="2144">
                  <c:v>43798</c:v>
                </c:pt>
                <c:pt idx="2145">
                  <c:v>43801</c:v>
                </c:pt>
                <c:pt idx="2146">
                  <c:v>43802</c:v>
                </c:pt>
                <c:pt idx="2147">
                  <c:v>43803</c:v>
                </c:pt>
                <c:pt idx="2148">
                  <c:v>43804</c:v>
                </c:pt>
                <c:pt idx="2149">
                  <c:v>43805</c:v>
                </c:pt>
                <c:pt idx="2150">
                  <c:v>43808</c:v>
                </c:pt>
                <c:pt idx="2151">
                  <c:v>43809</c:v>
                </c:pt>
                <c:pt idx="2152">
                  <c:v>43810</c:v>
                </c:pt>
                <c:pt idx="2153">
                  <c:v>43811</c:v>
                </c:pt>
                <c:pt idx="2154">
                  <c:v>43812</c:v>
                </c:pt>
                <c:pt idx="2155">
                  <c:v>43815</c:v>
                </c:pt>
                <c:pt idx="2156">
                  <c:v>43816</c:v>
                </c:pt>
                <c:pt idx="2157">
                  <c:v>43817</c:v>
                </c:pt>
                <c:pt idx="2158">
                  <c:v>43818</c:v>
                </c:pt>
                <c:pt idx="2159">
                  <c:v>43819</c:v>
                </c:pt>
                <c:pt idx="2160">
                  <c:v>43822</c:v>
                </c:pt>
                <c:pt idx="2161">
                  <c:v>43823</c:v>
                </c:pt>
                <c:pt idx="2162">
                  <c:v>43825</c:v>
                </c:pt>
                <c:pt idx="2163">
                  <c:v>43826</c:v>
                </c:pt>
                <c:pt idx="2164">
                  <c:v>43829</c:v>
                </c:pt>
                <c:pt idx="2165">
                  <c:v>43830</c:v>
                </c:pt>
                <c:pt idx="2166">
                  <c:v>43832</c:v>
                </c:pt>
                <c:pt idx="2167">
                  <c:v>43833</c:v>
                </c:pt>
                <c:pt idx="2168">
                  <c:v>43836</c:v>
                </c:pt>
                <c:pt idx="2169">
                  <c:v>43837</c:v>
                </c:pt>
                <c:pt idx="2170">
                  <c:v>43838</c:v>
                </c:pt>
                <c:pt idx="2171">
                  <c:v>43839</c:v>
                </c:pt>
                <c:pt idx="2172">
                  <c:v>43840</c:v>
                </c:pt>
                <c:pt idx="2173">
                  <c:v>43843</c:v>
                </c:pt>
                <c:pt idx="2174">
                  <c:v>43844</c:v>
                </c:pt>
                <c:pt idx="2175">
                  <c:v>43845</c:v>
                </c:pt>
                <c:pt idx="2176">
                  <c:v>43846</c:v>
                </c:pt>
                <c:pt idx="2177">
                  <c:v>43847</c:v>
                </c:pt>
                <c:pt idx="2178">
                  <c:v>43850</c:v>
                </c:pt>
                <c:pt idx="2179">
                  <c:v>43851</c:v>
                </c:pt>
                <c:pt idx="2180">
                  <c:v>43852</c:v>
                </c:pt>
                <c:pt idx="2181">
                  <c:v>43853</c:v>
                </c:pt>
                <c:pt idx="2182">
                  <c:v>43854</c:v>
                </c:pt>
                <c:pt idx="2183">
                  <c:v>43857</c:v>
                </c:pt>
                <c:pt idx="2184">
                  <c:v>43858</c:v>
                </c:pt>
                <c:pt idx="2185">
                  <c:v>43859</c:v>
                </c:pt>
                <c:pt idx="2186">
                  <c:v>43860</c:v>
                </c:pt>
                <c:pt idx="2187">
                  <c:v>43861</c:v>
                </c:pt>
              </c:numCache>
            </c:numRef>
          </c:cat>
          <c:val>
            <c:numRef>
              <c:f>Swaps!$M$3:$M$2189</c:f>
              <c:numCache>
                <c:formatCode>0.00</c:formatCode>
                <c:ptCount val="2187"/>
                <c:pt idx="1651">
                  <c:v>65.400000000000006</c:v>
                </c:pt>
                <c:pt idx="1652">
                  <c:v>64.099999999999994</c:v>
                </c:pt>
                <c:pt idx="1653">
                  <c:v>65</c:v>
                </c:pt>
                <c:pt idx="1654">
                  <c:v>65.05</c:v>
                </c:pt>
                <c:pt idx="1655">
                  <c:v>67.5</c:v>
                </c:pt>
                <c:pt idx="1656">
                  <c:v>67.25</c:v>
                </c:pt>
                <c:pt idx="1657">
                  <c:v>66.7</c:v>
                </c:pt>
                <c:pt idx="1658">
                  <c:v>66.900000000000006</c:v>
                </c:pt>
                <c:pt idx="1659">
                  <c:v>66</c:v>
                </c:pt>
                <c:pt idx="1660">
                  <c:v>65.400000000000006</c:v>
                </c:pt>
                <c:pt idx="1661">
                  <c:v>64.5</c:v>
                </c:pt>
                <c:pt idx="1662">
                  <c:v>63.95</c:v>
                </c:pt>
                <c:pt idx="1663">
                  <c:v>64.599999999999994</c:v>
                </c:pt>
                <c:pt idx="1664">
                  <c:v>65.95</c:v>
                </c:pt>
                <c:pt idx="1665">
                  <c:v>65.599999999999994</c:v>
                </c:pt>
                <c:pt idx="1666">
                  <c:v>63.6</c:v>
                </c:pt>
                <c:pt idx="1667">
                  <c:v>64.150000000000006</c:v>
                </c:pt>
                <c:pt idx="1668">
                  <c:v>65.150000000000006</c:v>
                </c:pt>
                <c:pt idx="1669">
                  <c:v>64.599999999999994</c:v>
                </c:pt>
                <c:pt idx="1670">
                  <c:v>64.2</c:v>
                </c:pt>
                <c:pt idx="1671">
                  <c:v>64.2</c:v>
                </c:pt>
                <c:pt idx="1672">
                  <c:v>63.8</c:v>
                </c:pt>
                <c:pt idx="1673">
                  <c:v>64</c:v>
                </c:pt>
                <c:pt idx="1674">
                  <c:v>64.7</c:v>
                </c:pt>
                <c:pt idx="1675">
                  <c:v>65.75</c:v>
                </c:pt>
                <c:pt idx="1676">
                  <c:v>65.150000000000006</c:v>
                </c:pt>
                <c:pt idx="1677">
                  <c:v>68.849999999999994</c:v>
                </c:pt>
                <c:pt idx="1678">
                  <c:v>65.8</c:v>
                </c:pt>
                <c:pt idx="1679">
                  <c:v>65.099999999999994</c:v>
                </c:pt>
                <c:pt idx="1680">
                  <c:v>64.849999999999994</c:v>
                </c:pt>
                <c:pt idx="1681">
                  <c:v>65.8</c:v>
                </c:pt>
                <c:pt idx="1682">
                  <c:v>66.75</c:v>
                </c:pt>
                <c:pt idx="1683">
                  <c:v>67.45</c:v>
                </c:pt>
                <c:pt idx="1684">
                  <c:v>67.45</c:v>
                </c:pt>
                <c:pt idx="1685">
                  <c:v>67.25</c:v>
                </c:pt>
                <c:pt idx="1686">
                  <c:v>67.650000000000006</c:v>
                </c:pt>
                <c:pt idx="1687">
                  <c:v>67.7</c:v>
                </c:pt>
                <c:pt idx="1688">
                  <c:v>66.8</c:v>
                </c:pt>
                <c:pt idx="1689">
                  <c:v>67.95</c:v>
                </c:pt>
                <c:pt idx="1690">
                  <c:v>68.25</c:v>
                </c:pt>
                <c:pt idx="1691">
                  <c:v>67.900000000000006</c:v>
                </c:pt>
                <c:pt idx="1692">
                  <c:v>67.099999999999994</c:v>
                </c:pt>
                <c:pt idx="1693">
                  <c:v>67.7</c:v>
                </c:pt>
                <c:pt idx="1694">
                  <c:v>66.400000000000006</c:v>
                </c:pt>
                <c:pt idx="1695">
                  <c:v>64.2</c:v>
                </c:pt>
                <c:pt idx="1696">
                  <c:v>65.05</c:v>
                </c:pt>
                <c:pt idx="1697">
                  <c:v>63.9</c:v>
                </c:pt>
                <c:pt idx="1698">
                  <c:v>61.7</c:v>
                </c:pt>
                <c:pt idx="1699">
                  <c:v>61.45</c:v>
                </c:pt>
                <c:pt idx="1700">
                  <c:v>61.45</c:v>
                </c:pt>
                <c:pt idx="1701">
                  <c:v>62.05</c:v>
                </c:pt>
                <c:pt idx="1702">
                  <c:v>62.35</c:v>
                </c:pt>
                <c:pt idx="1703">
                  <c:v>62.6</c:v>
                </c:pt>
                <c:pt idx="1704">
                  <c:v>61.3</c:v>
                </c:pt>
                <c:pt idx="1705">
                  <c:v>59.6</c:v>
                </c:pt>
                <c:pt idx="1706">
                  <c:v>59.2</c:v>
                </c:pt>
                <c:pt idx="1707">
                  <c:v>60.25</c:v>
                </c:pt>
                <c:pt idx="1708">
                  <c:v>60.95</c:v>
                </c:pt>
                <c:pt idx="1709">
                  <c:v>57.2</c:v>
                </c:pt>
                <c:pt idx="1710">
                  <c:v>57.95</c:v>
                </c:pt>
                <c:pt idx="1711">
                  <c:v>58.6</c:v>
                </c:pt>
                <c:pt idx="1712">
                  <c:v>58.85</c:v>
                </c:pt>
                <c:pt idx="1713">
                  <c:v>59.45</c:v>
                </c:pt>
                <c:pt idx="1714">
                  <c:v>60.9</c:v>
                </c:pt>
                <c:pt idx="1715">
                  <c:v>59.95</c:v>
                </c:pt>
                <c:pt idx="1716">
                  <c:v>57.7</c:v>
                </c:pt>
                <c:pt idx="1717">
                  <c:v>58.65</c:v>
                </c:pt>
                <c:pt idx="1718">
                  <c:v>59.65</c:v>
                </c:pt>
                <c:pt idx="1719">
                  <c:v>59.55</c:v>
                </c:pt>
                <c:pt idx="1720">
                  <c:v>60.7</c:v>
                </c:pt>
                <c:pt idx="1721">
                  <c:v>59.7</c:v>
                </c:pt>
                <c:pt idx="1722">
                  <c:v>60.1</c:v>
                </c:pt>
                <c:pt idx="1723">
                  <c:v>61.1</c:v>
                </c:pt>
                <c:pt idx="1724">
                  <c:v>59.7</c:v>
                </c:pt>
                <c:pt idx="1725">
                  <c:v>60.3</c:v>
                </c:pt>
                <c:pt idx="1726">
                  <c:v>61.95</c:v>
                </c:pt>
                <c:pt idx="1727">
                  <c:v>63.85</c:v>
                </c:pt>
                <c:pt idx="1728">
                  <c:v>62.35</c:v>
                </c:pt>
                <c:pt idx="1729">
                  <c:v>63.4</c:v>
                </c:pt>
                <c:pt idx="1730">
                  <c:v>63.4</c:v>
                </c:pt>
                <c:pt idx="1731">
                  <c:v>62.9</c:v>
                </c:pt>
                <c:pt idx="1732">
                  <c:v>62.55</c:v>
                </c:pt>
                <c:pt idx="1733">
                  <c:v>61.9</c:v>
                </c:pt>
                <c:pt idx="1734">
                  <c:v>61.75</c:v>
                </c:pt>
                <c:pt idx="1735">
                  <c:v>61.75</c:v>
                </c:pt>
                <c:pt idx="1736">
                  <c:v>62.85</c:v>
                </c:pt>
                <c:pt idx="1737">
                  <c:v>63.25</c:v>
                </c:pt>
                <c:pt idx="1738">
                  <c:v>62.9</c:v>
                </c:pt>
                <c:pt idx="1739">
                  <c:v>62.75</c:v>
                </c:pt>
                <c:pt idx="1740">
                  <c:v>63</c:v>
                </c:pt>
                <c:pt idx="1741">
                  <c:v>62.15</c:v>
                </c:pt>
                <c:pt idx="1742">
                  <c:v>62.85</c:v>
                </c:pt>
                <c:pt idx="1743">
                  <c:v>64.25</c:v>
                </c:pt>
                <c:pt idx="1744">
                  <c:v>64.849999999999994</c:v>
                </c:pt>
                <c:pt idx="1745">
                  <c:v>64.2</c:v>
                </c:pt>
                <c:pt idx="1746">
                  <c:v>64.099999999999994</c:v>
                </c:pt>
                <c:pt idx="1747">
                  <c:v>64</c:v>
                </c:pt>
                <c:pt idx="1748">
                  <c:v>63.3</c:v>
                </c:pt>
                <c:pt idx="1749">
                  <c:v>62</c:v>
                </c:pt>
                <c:pt idx="1750">
                  <c:v>61.7</c:v>
                </c:pt>
                <c:pt idx="1751">
                  <c:v>61.4</c:v>
                </c:pt>
                <c:pt idx="1752">
                  <c:v>62.1</c:v>
                </c:pt>
                <c:pt idx="1753">
                  <c:v>61.9</c:v>
                </c:pt>
                <c:pt idx="1754">
                  <c:v>61.9</c:v>
                </c:pt>
                <c:pt idx="1755">
                  <c:v>62.05</c:v>
                </c:pt>
                <c:pt idx="1756">
                  <c:v>62.65</c:v>
                </c:pt>
                <c:pt idx="1757">
                  <c:v>62.75</c:v>
                </c:pt>
                <c:pt idx="1758">
                  <c:v>62.35</c:v>
                </c:pt>
                <c:pt idx="1759">
                  <c:v>63.2</c:v>
                </c:pt>
                <c:pt idx="1760">
                  <c:v>64.05</c:v>
                </c:pt>
                <c:pt idx="1761">
                  <c:v>64.25</c:v>
                </c:pt>
                <c:pt idx="1762">
                  <c:v>63.95</c:v>
                </c:pt>
                <c:pt idx="1763">
                  <c:v>63.95</c:v>
                </c:pt>
                <c:pt idx="1764">
                  <c:v>64.7</c:v>
                </c:pt>
                <c:pt idx="1765">
                  <c:v>64.5</c:v>
                </c:pt>
                <c:pt idx="1766">
                  <c:v>65.05</c:v>
                </c:pt>
                <c:pt idx="1767">
                  <c:v>65.05</c:v>
                </c:pt>
                <c:pt idx="1768">
                  <c:v>64.7</c:v>
                </c:pt>
                <c:pt idx="1769">
                  <c:v>62.45</c:v>
                </c:pt>
                <c:pt idx="1770">
                  <c:v>62.95</c:v>
                </c:pt>
                <c:pt idx="1771">
                  <c:v>63</c:v>
                </c:pt>
                <c:pt idx="1772">
                  <c:v>63.2</c:v>
                </c:pt>
                <c:pt idx="1773">
                  <c:v>63.4</c:v>
                </c:pt>
                <c:pt idx="1774">
                  <c:v>63.05</c:v>
                </c:pt>
                <c:pt idx="1775">
                  <c:v>62.85</c:v>
                </c:pt>
                <c:pt idx="1776">
                  <c:v>63.2</c:v>
                </c:pt>
                <c:pt idx="1777">
                  <c:v>63.55</c:v>
                </c:pt>
                <c:pt idx="1778">
                  <c:v>62.85</c:v>
                </c:pt>
                <c:pt idx="1779">
                  <c:v>62.8</c:v>
                </c:pt>
                <c:pt idx="1780">
                  <c:v>62.45</c:v>
                </c:pt>
                <c:pt idx="1781">
                  <c:v>61.5</c:v>
                </c:pt>
                <c:pt idx="1782">
                  <c:v>61.7</c:v>
                </c:pt>
                <c:pt idx="1783">
                  <c:v>61.95</c:v>
                </c:pt>
                <c:pt idx="1784">
                  <c:v>62.1</c:v>
                </c:pt>
                <c:pt idx="1785">
                  <c:v>61.9</c:v>
                </c:pt>
                <c:pt idx="1786">
                  <c:v>62.05</c:v>
                </c:pt>
                <c:pt idx="1787">
                  <c:v>62</c:v>
                </c:pt>
                <c:pt idx="1788">
                  <c:v>61.8</c:v>
                </c:pt>
                <c:pt idx="1789">
                  <c:v>62</c:v>
                </c:pt>
                <c:pt idx="1790">
                  <c:v>62.05</c:v>
                </c:pt>
                <c:pt idx="1791">
                  <c:v>62.35</c:v>
                </c:pt>
                <c:pt idx="1792">
                  <c:v>62.25</c:v>
                </c:pt>
                <c:pt idx="1793">
                  <c:v>62.75</c:v>
                </c:pt>
                <c:pt idx="1794">
                  <c:v>63.2</c:v>
                </c:pt>
                <c:pt idx="1795">
                  <c:v>64.05</c:v>
                </c:pt>
                <c:pt idx="1796">
                  <c:v>63.85</c:v>
                </c:pt>
                <c:pt idx="1797">
                  <c:v>65.2</c:v>
                </c:pt>
                <c:pt idx="1798">
                  <c:v>65.05</c:v>
                </c:pt>
                <c:pt idx="1799">
                  <c:v>65.7</c:v>
                </c:pt>
                <c:pt idx="1800">
                  <c:v>64.95</c:v>
                </c:pt>
                <c:pt idx="1801">
                  <c:v>64.849999999999994</c:v>
                </c:pt>
                <c:pt idx="1802">
                  <c:v>65.75</c:v>
                </c:pt>
                <c:pt idx="1803">
                  <c:v>67.8</c:v>
                </c:pt>
                <c:pt idx="1804">
                  <c:v>67.8</c:v>
                </c:pt>
                <c:pt idx="1805">
                  <c:v>67.650000000000006</c:v>
                </c:pt>
                <c:pt idx="1806">
                  <c:v>67.650000000000006</c:v>
                </c:pt>
                <c:pt idx="1807">
                  <c:v>67.3</c:v>
                </c:pt>
                <c:pt idx="1808">
                  <c:v>67.599999999999994</c:v>
                </c:pt>
                <c:pt idx="1809">
                  <c:v>66.5</c:v>
                </c:pt>
                <c:pt idx="1810">
                  <c:v>65.95</c:v>
                </c:pt>
                <c:pt idx="1811">
                  <c:v>65.55</c:v>
                </c:pt>
                <c:pt idx="1812">
                  <c:v>66.599999999999994</c:v>
                </c:pt>
                <c:pt idx="1813">
                  <c:v>66.849999999999994</c:v>
                </c:pt>
                <c:pt idx="1814">
                  <c:v>65.75</c:v>
                </c:pt>
                <c:pt idx="1815">
                  <c:v>65.75</c:v>
                </c:pt>
                <c:pt idx="1816">
                  <c:v>65</c:v>
                </c:pt>
                <c:pt idx="1817">
                  <c:v>64.95</c:v>
                </c:pt>
                <c:pt idx="1818">
                  <c:v>64.55</c:v>
                </c:pt>
                <c:pt idx="1819">
                  <c:v>64.8</c:v>
                </c:pt>
                <c:pt idx="1820">
                  <c:v>65.45</c:v>
                </c:pt>
                <c:pt idx="1821">
                  <c:v>64.7</c:v>
                </c:pt>
                <c:pt idx="1822">
                  <c:v>64.95</c:v>
                </c:pt>
                <c:pt idx="1823">
                  <c:v>65</c:v>
                </c:pt>
                <c:pt idx="1824">
                  <c:v>65.3</c:v>
                </c:pt>
                <c:pt idx="1825">
                  <c:v>65.5</c:v>
                </c:pt>
                <c:pt idx="1826">
                  <c:v>66.55</c:v>
                </c:pt>
                <c:pt idx="1827">
                  <c:v>66.650000000000006</c:v>
                </c:pt>
                <c:pt idx="1828">
                  <c:v>66.650000000000006</c:v>
                </c:pt>
                <c:pt idx="1829">
                  <c:v>66</c:v>
                </c:pt>
                <c:pt idx="1830">
                  <c:v>65.95</c:v>
                </c:pt>
                <c:pt idx="1831">
                  <c:v>67.05</c:v>
                </c:pt>
                <c:pt idx="1832">
                  <c:v>67.2</c:v>
                </c:pt>
                <c:pt idx="1833">
                  <c:v>67.150000000000006</c:v>
                </c:pt>
                <c:pt idx="1834">
                  <c:v>67.400000000000006</c:v>
                </c:pt>
                <c:pt idx="1835">
                  <c:v>67.599999999999994</c:v>
                </c:pt>
                <c:pt idx="1836">
                  <c:v>67.5</c:v>
                </c:pt>
                <c:pt idx="1837">
                  <c:v>67.400000000000006</c:v>
                </c:pt>
                <c:pt idx="1838">
                  <c:v>67.5</c:v>
                </c:pt>
                <c:pt idx="1839">
                  <c:v>66.650000000000006</c:v>
                </c:pt>
                <c:pt idx="1840">
                  <c:v>67.2</c:v>
                </c:pt>
                <c:pt idx="1841">
                  <c:v>66.849999999999994</c:v>
                </c:pt>
                <c:pt idx="1842">
                  <c:v>66.900000000000006</c:v>
                </c:pt>
                <c:pt idx="1843">
                  <c:v>66.8</c:v>
                </c:pt>
                <c:pt idx="1844">
                  <c:v>66.849999999999994</c:v>
                </c:pt>
                <c:pt idx="1845">
                  <c:v>66.900000000000006</c:v>
                </c:pt>
                <c:pt idx="1846">
                  <c:v>67.099999999999994</c:v>
                </c:pt>
                <c:pt idx="1847">
                  <c:v>67.099999999999994</c:v>
                </c:pt>
                <c:pt idx="1848">
                  <c:v>66.8</c:v>
                </c:pt>
                <c:pt idx="1849">
                  <c:v>67.599999999999994</c:v>
                </c:pt>
                <c:pt idx="1850">
                  <c:v>68.05</c:v>
                </c:pt>
                <c:pt idx="1851">
                  <c:v>67.400000000000006</c:v>
                </c:pt>
                <c:pt idx="1852">
                  <c:v>67.900000000000006</c:v>
                </c:pt>
                <c:pt idx="1853">
                  <c:v>67.5</c:v>
                </c:pt>
                <c:pt idx="1854">
                  <c:v>67.55</c:v>
                </c:pt>
                <c:pt idx="1855">
                  <c:v>68.900000000000006</c:v>
                </c:pt>
                <c:pt idx="1856">
                  <c:v>68.45</c:v>
                </c:pt>
                <c:pt idx="1857">
                  <c:v>67.75</c:v>
                </c:pt>
                <c:pt idx="1858">
                  <c:v>68.95</c:v>
                </c:pt>
                <c:pt idx="1859">
                  <c:v>68.5</c:v>
                </c:pt>
                <c:pt idx="1860">
                  <c:v>69.55</c:v>
                </c:pt>
                <c:pt idx="1861">
                  <c:v>69.55</c:v>
                </c:pt>
                <c:pt idx="1862">
                  <c:v>69.849999999999994</c:v>
                </c:pt>
                <c:pt idx="1863">
                  <c:v>69.400000000000006</c:v>
                </c:pt>
                <c:pt idx="1864">
                  <c:v>69.150000000000006</c:v>
                </c:pt>
                <c:pt idx="1865">
                  <c:v>68.5</c:v>
                </c:pt>
                <c:pt idx="1866">
                  <c:v>67.05</c:v>
                </c:pt>
                <c:pt idx="1867">
                  <c:v>66.75</c:v>
                </c:pt>
                <c:pt idx="1868">
                  <c:v>67.849999999999994</c:v>
                </c:pt>
                <c:pt idx="1869">
                  <c:v>67.849999999999994</c:v>
                </c:pt>
                <c:pt idx="1870">
                  <c:v>67.150000000000006</c:v>
                </c:pt>
                <c:pt idx="1871">
                  <c:v>67.25</c:v>
                </c:pt>
                <c:pt idx="1872">
                  <c:v>66.959999999999994</c:v>
                </c:pt>
                <c:pt idx="1873">
                  <c:v>64.900000000000006</c:v>
                </c:pt>
                <c:pt idx="1874">
                  <c:v>65.7</c:v>
                </c:pt>
                <c:pt idx="1875">
                  <c:v>65.45</c:v>
                </c:pt>
                <c:pt idx="1876">
                  <c:v>65.5</c:v>
                </c:pt>
                <c:pt idx="1877">
                  <c:v>65.95</c:v>
                </c:pt>
                <c:pt idx="1878">
                  <c:v>66.5</c:v>
                </c:pt>
                <c:pt idx="1879">
                  <c:v>65.3</c:v>
                </c:pt>
                <c:pt idx="1880">
                  <c:v>66.25</c:v>
                </c:pt>
                <c:pt idx="1881">
                  <c:v>64.900000000000006</c:v>
                </c:pt>
                <c:pt idx="1882">
                  <c:v>63.55</c:v>
                </c:pt>
                <c:pt idx="1883">
                  <c:v>60.95</c:v>
                </c:pt>
                <c:pt idx="1884">
                  <c:v>60.85</c:v>
                </c:pt>
                <c:pt idx="1885">
                  <c:v>62.2</c:v>
                </c:pt>
                <c:pt idx="1886">
                  <c:v>61.5</c:v>
                </c:pt>
                <c:pt idx="1887">
                  <c:v>61.35</c:v>
                </c:pt>
                <c:pt idx="1888">
                  <c:v>62.35</c:v>
                </c:pt>
                <c:pt idx="1889">
                  <c:v>63.15</c:v>
                </c:pt>
                <c:pt idx="1890">
                  <c:v>63.45</c:v>
                </c:pt>
                <c:pt idx="1891">
                  <c:v>61.45</c:v>
                </c:pt>
                <c:pt idx="1892">
                  <c:v>62.4</c:v>
                </c:pt>
                <c:pt idx="1893">
                  <c:v>62.2</c:v>
                </c:pt>
                <c:pt idx="1894">
                  <c:v>62.2</c:v>
                </c:pt>
                <c:pt idx="1895">
                  <c:v>62.6</c:v>
                </c:pt>
                <c:pt idx="1896">
                  <c:v>63.95</c:v>
                </c:pt>
                <c:pt idx="1897">
                  <c:v>65.349999999999994</c:v>
                </c:pt>
                <c:pt idx="1898">
                  <c:v>65.55</c:v>
                </c:pt>
                <c:pt idx="1899">
                  <c:v>65</c:v>
                </c:pt>
                <c:pt idx="1900">
                  <c:v>65.349999999999994</c:v>
                </c:pt>
                <c:pt idx="1901">
                  <c:v>66.599999999999994</c:v>
                </c:pt>
                <c:pt idx="1902">
                  <c:v>66.849999999999994</c:v>
                </c:pt>
                <c:pt idx="1903">
                  <c:v>66.25</c:v>
                </c:pt>
                <c:pt idx="1904">
                  <c:v>66.349999999999994</c:v>
                </c:pt>
                <c:pt idx="1905">
                  <c:v>66.650000000000006</c:v>
                </c:pt>
                <c:pt idx="1906">
                  <c:v>66.8</c:v>
                </c:pt>
                <c:pt idx="1907">
                  <c:v>64.25</c:v>
                </c:pt>
                <c:pt idx="1908">
                  <c:v>64</c:v>
                </c:pt>
                <c:pt idx="1909">
                  <c:v>64.8</c:v>
                </c:pt>
                <c:pt idx="1910">
                  <c:v>64.95</c:v>
                </c:pt>
                <c:pt idx="1911">
                  <c:v>64.25</c:v>
                </c:pt>
                <c:pt idx="1912">
                  <c:v>64.25</c:v>
                </c:pt>
                <c:pt idx="1913">
                  <c:v>64.599999999999994</c:v>
                </c:pt>
                <c:pt idx="1914">
                  <c:v>64.849999999999994</c:v>
                </c:pt>
                <c:pt idx="1915">
                  <c:v>64.45</c:v>
                </c:pt>
                <c:pt idx="1916">
                  <c:v>64.349999999999994</c:v>
                </c:pt>
                <c:pt idx="1917">
                  <c:v>64.45</c:v>
                </c:pt>
                <c:pt idx="1918">
                  <c:v>65.55</c:v>
                </c:pt>
                <c:pt idx="1919">
                  <c:v>65.650000000000006</c:v>
                </c:pt>
                <c:pt idx="1920">
                  <c:v>64.900000000000006</c:v>
                </c:pt>
                <c:pt idx="1921">
                  <c:v>65.3</c:v>
                </c:pt>
                <c:pt idx="1922">
                  <c:v>66.05</c:v>
                </c:pt>
                <c:pt idx="1923">
                  <c:v>65.95</c:v>
                </c:pt>
                <c:pt idx="1924">
                  <c:v>68.5</c:v>
                </c:pt>
                <c:pt idx="1925">
                  <c:v>68.45</c:v>
                </c:pt>
                <c:pt idx="1926">
                  <c:v>69.7</c:v>
                </c:pt>
                <c:pt idx="1927">
                  <c:v>68.95</c:v>
                </c:pt>
                <c:pt idx="1928">
                  <c:v>69.599999999999994</c:v>
                </c:pt>
                <c:pt idx="1929">
                  <c:v>69.599999999999994</c:v>
                </c:pt>
                <c:pt idx="1930">
                  <c:v>69.599999999999994</c:v>
                </c:pt>
                <c:pt idx="1931">
                  <c:v>69.599999999999994</c:v>
                </c:pt>
                <c:pt idx="1932">
                  <c:v>72.5</c:v>
                </c:pt>
                <c:pt idx="1933">
                  <c:v>75.849999999999994</c:v>
                </c:pt>
                <c:pt idx="1934">
                  <c:v>73.75</c:v>
                </c:pt>
                <c:pt idx="1935">
                  <c:v>69.150000000000006</c:v>
                </c:pt>
                <c:pt idx="1936">
                  <c:v>68.599999999999994</c:v>
                </c:pt>
                <c:pt idx="1937">
                  <c:v>69.45</c:v>
                </c:pt>
                <c:pt idx="1938">
                  <c:v>69.25</c:v>
                </c:pt>
                <c:pt idx="1939">
                  <c:v>70.150000000000006</c:v>
                </c:pt>
                <c:pt idx="1940">
                  <c:v>70.349999999999994</c:v>
                </c:pt>
                <c:pt idx="1941">
                  <c:v>69.95</c:v>
                </c:pt>
                <c:pt idx="1942">
                  <c:v>70</c:v>
                </c:pt>
                <c:pt idx="1943">
                  <c:v>70</c:v>
                </c:pt>
                <c:pt idx="1944">
                  <c:v>69.05</c:v>
                </c:pt>
                <c:pt idx="1945">
                  <c:v>69.05</c:v>
                </c:pt>
                <c:pt idx="1946">
                  <c:v>69.400000000000006</c:v>
                </c:pt>
                <c:pt idx="1947">
                  <c:v>70.45</c:v>
                </c:pt>
                <c:pt idx="1948">
                  <c:v>73</c:v>
                </c:pt>
                <c:pt idx="1949">
                  <c:v>72</c:v>
                </c:pt>
                <c:pt idx="1950">
                  <c:v>72.75</c:v>
                </c:pt>
                <c:pt idx="1951">
                  <c:v>71.849999999999994</c:v>
                </c:pt>
                <c:pt idx="1952">
                  <c:v>73.25</c:v>
                </c:pt>
                <c:pt idx="1953">
                  <c:v>70.7</c:v>
                </c:pt>
                <c:pt idx="1954">
                  <c:v>70.349999999999994</c:v>
                </c:pt>
                <c:pt idx="1955">
                  <c:v>72.150000000000006</c:v>
                </c:pt>
                <c:pt idx="1956">
                  <c:v>71</c:v>
                </c:pt>
                <c:pt idx="1957">
                  <c:v>72.3</c:v>
                </c:pt>
                <c:pt idx="1958">
                  <c:v>72.05</c:v>
                </c:pt>
                <c:pt idx="1959">
                  <c:v>73.45</c:v>
                </c:pt>
                <c:pt idx="1960">
                  <c:v>73.150000000000006</c:v>
                </c:pt>
                <c:pt idx="1961">
                  <c:v>71.2</c:v>
                </c:pt>
                <c:pt idx="1962">
                  <c:v>70.2</c:v>
                </c:pt>
                <c:pt idx="1963">
                  <c:v>71.3</c:v>
                </c:pt>
                <c:pt idx="1964">
                  <c:v>70.45</c:v>
                </c:pt>
                <c:pt idx="1965">
                  <c:v>70.95</c:v>
                </c:pt>
                <c:pt idx="1966">
                  <c:v>70.599999999999994</c:v>
                </c:pt>
                <c:pt idx="1967">
                  <c:v>70.55</c:v>
                </c:pt>
                <c:pt idx="1968">
                  <c:v>73.05</c:v>
                </c:pt>
                <c:pt idx="1969">
                  <c:v>73.7</c:v>
                </c:pt>
                <c:pt idx="1970">
                  <c:v>74.55</c:v>
                </c:pt>
                <c:pt idx="1971">
                  <c:v>77.05</c:v>
                </c:pt>
                <c:pt idx="1972">
                  <c:v>76.95</c:v>
                </c:pt>
                <c:pt idx="1973">
                  <c:v>76.25</c:v>
                </c:pt>
                <c:pt idx="1974">
                  <c:v>77.55</c:v>
                </c:pt>
                <c:pt idx="1975">
                  <c:v>76.25</c:v>
                </c:pt>
                <c:pt idx="1976">
                  <c:v>76.099999999999994</c:v>
                </c:pt>
                <c:pt idx="1977">
                  <c:v>77.400000000000006</c:v>
                </c:pt>
                <c:pt idx="1978">
                  <c:v>78</c:v>
                </c:pt>
                <c:pt idx="1979">
                  <c:v>77.45</c:v>
                </c:pt>
                <c:pt idx="1980">
                  <c:v>75.2</c:v>
                </c:pt>
                <c:pt idx="1981">
                  <c:v>73.599999999999994</c:v>
                </c:pt>
                <c:pt idx="1982">
                  <c:v>73.05</c:v>
                </c:pt>
                <c:pt idx="1983">
                  <c:v>73.05</c:v>
                </c:pt>
                <c:pt idx="1984">
                  <c:v>74.25</c:v>
                </c:pt>
                <c:pt idx="1985">
                  <c:v>74.150000000000006</c:v>
                </c:pt>
                <c:pt idx="1986">
                  <c:v>73.400000000000006</c:v>
                </c:pt>
                <c:pt idx="1987">
                  <c:v>73.349999999999994</c:v>
                </c:pt>
                <c:pt idx="1988">
                  <c:v>73.849999999999994</c:v>
                </c:pt>
                <c:pt idx="1989">
                  <c:v>75.2</c:v>
                </c:pt>
                <c:pt idx="1990">
                  <c:v>75.349999999999994</c:v>
                </c:pt>
                <c:pt idx="1991">
                  <c:v>75.349999999999994</c:v>
                </c:pt>
                <c:pt idx="1992">
                  <c:v>76.25</c:v>
                </c:pt>
                <c:pt idx="1993">
                  <c:v>76.8</c:v>
                </c:pt>
                <c:pt idx="1994">
                  <c:v>74.8</c:v>
                </c:pt>
                <c:pt idx="1995">
                  <c:v>75.2</c:v>
                </c:pt>
                <c:pt idx="1996">
                  <c:v>75.2</c:v>
                </c:pt>
                <c:pt idx="1997">
                  <c:v>75.2</c:v>
                </c:pt>
                <c:pt idx="1998">
                  <c:v>75.400000000000006</c:v>
                </c:pt>
                <c:pt idx="1999">
                  <c:v>74.650000000000006</c:v>
                </c:pt>
                <c:pt idx="2000">
                  <c:v>73.45</c:v>
                </c:pt>
                <c:pt idx="2001">
                  <c:v>75</c:v>
                </c:pt>
                <c:pt idx="2002">
                  <c:v>77</c:v>
                </c:pt>
                <c:pt idx="2003">
                  <c:v>78.56</c:v>
                </c:pt>
                <c:pt idx="2004">
                  <c:v>78.56</c:v>
                </c:pt>
                <c:pt idx="2005">
                  <c:v>79.900000000000006</c:v>
                </c:pt>
                <c:pt idx="2006">
                  <c:v>82</c:v>
                </c:pt>
                <c:pt idx="2007">
                  <c:v>80.95</c:v>
                </c:pt>
                <c:pt idx="2008">
                  <c:v>82.1</c:v>
                </c:pt>
                <c:pt idx="2009">
                  <c:v>86.65</c:v>
                </c:pt>
                <c:pt idx="2010">
                  <c:v>85</c:v>
                </c:pt>
                <c:pt idx="2011">
                  <c:v>84.85</c:v>
                </c:pt>
                <c:pt idx="2012">
                  <c:v>82.05</c:v>
                </c:pt>
                <c:pt idx="2013">
                  <c:v>81.55</c:v>
                </c:pt>
                <c:pt idx="2014">
                  <c:v>80.55</c:v>
                </c:pt>
                <c:pt idx="2015">
                  <c:v>81.2</c:v>
                </c:pt>
                <c:pt idx="2016">
                  <c:v>81.2</c:v>
                </c:pt>
                <c:pt idx="2017">
                  <c:v>80.349999999999994</c:v>
                </c:pt>
                <c:pt idx="2018">
                  <c:v>80.25</c:v>
                </c:pt>
                <c:pt idx="2019">
                  <c:v>81.45</c:v>
                </c:pt>
                <c:pt idx="2020">
                  <c:v>85.4</c:v>
                </c:pt>
                <c:pt idx="2021">
                  <c:v>84.05</c:v>
                </c:pt>
                <c:pt idx="2022">
                  <c:v>85.15</c:v>
                </c:pt>
                <c:pt idx="2023">
                  <c:v>84.1</c:v>
                </c:pt>
                <c:pt idx="2024">
                  <c:v>83</c:v>
                </c:pt>
                <c:pt idx="2025">
                  <c:v>85.09</c:v>
                </c:pt>
                <c:pt idx="2026">
                  <c:v>85.800000000000011</c:v>
                </c:pt>
                <c:pt idx="2027">
                  <c:v>86.9</c:v>
                </c:pt>
                <c:pt idx="2028">
                  <c:v>85.9</c:v>
                </c:pt>
                <c:pt idx="2029">
                  <c:v>87.05</c:v>
                </c:pt>
                <c:pt idx="2030">
                  <c:v>85.95</c:v>
                </c:pt>
                <c:pt idx="2031">
                  <c:v>85.5</c:v>
                </c:pt>
                <c:pt idx="2032">
                  <c:v>85.85</c:v>
                </c:pt>
                <c:pt idx="2033">
                  <c:v>86.9</c:v>
                </c:pt>
                <c:pt idx="2034">
                  <c:v>90</c:v>
                </c:pt>
                <c:pt idx="2035">
                  <c:v>90.05</c:v>
                </c:pt>
                <c:pt idx="2036">
                  <c:v>91.4</c:v>
                </c:pt>
                <c:pt idx="2037">
                  <c:v>90</c:v>
                </c:pt>
                <c:pt idx="2038">
                  <c:v>84.85</c:v>
                </c:pt>
                <c:pt idx="2039">
                  <c:v>87.35</c:v>
                </c:pt>
                <c:pt idx="2040">
                  <c:v>89.85</c:v>
                </c:pt>
                <c:pt idx="2041">
                  <c:v>89.2</c:v>
                </c:pt>
                <c:pt idx="2042">
                  <c:v>88.25</c:v>
                </c:pt>
                <c:pt idx="2043">
                  <c:v>88.65</c:v>
                </c:pt>
                <c:pt idx="2044">
                  <c:v>90.95</c:v>
                </c:pt>
                <c:pt idx="2045">
                  <c:v>89.8</c:v>
                </c:pt>
                <c:pt idx="2046">
                  <c:v>89.25</c:v>
                </c:pt>
                <c:pt idx="2047">
                  <c:v>88.45</c:v>
                </c:pt>
                <c:pt idx="2048">
                  <c:v>90.2</c:v>
                </c:pt>
                <c:pt idx="2049">
                  <c:v>87.7</c:v>
                </c:pt>
                <c:pt idx="2050">
                  <c:v>87.5</c:v>
                </c:pt>
                <c:pt idx="2051">
                  <c:v>85.85</c:v>
                </c:pt>
                <c:pt idx="2052">
                  <c:v>87.1</c:v>
                </c:pt>
                <c:pt idx="2053">
                  <c:v>87.85</c:v>
                </c:pt>
                <c:pt idx="2054">
                  <c:v>85.5</c:v>
                </c:pt>
                <c:pt idx="2055">
                  <c:v>86.05</c:v>
                </c:pt>
                <c:pt idx="2056">
                  <c:v>86.7</c:v>
                </c:pt>
                <c:pt idx="2057">
                  <c:v>83.9</c:v>
                </c:pt>
                <c:pt idx="2058">
                  <c:v>82.75</c:v>
                </c:pt>
                <c:pt idx="2059">
                  <c:v>78</c:v>
                </c:pt>
                <c:pt idx="2060">
                  <c:v>77.400000000000006</c:v>
                </c:pt>
                <c:pt idx="2061">
                  <c:v>75.650000000000006</c:v>
                </c:pt>
                <c:pt idx="2062">
                  <c:v>75.900000000000006</c:v>
                </c:pt>
                <c:pt idx="2063">
                  <c:v>75.900000000000006</c:v>
                </c:pt>
                <c:pt idx="2064">
                  <c:v>75.900000000000006</c:v>
                </c:pt>
                <c:pt idx="2065">
                  <c:v>74.099999999999994</c:v>
                </c:pt>
                <c:pt idx="2066">
                  <c:v>74.5</c:v>
                </c:pt>
                <c:pt idx="2067">
                  <c:v>73.099999999999994</c:v>
                </c:pt>
                <c:pt idx="2068">
                  <c:v>74.349999999999994</c:v>
                </c:pt>
                <c:pt idx="2069">
                  <c:v>73.45</c:v>
                </c:pt>
                <c:pt idx="2070">
                  <c:v>73.8</c:v>
                </c:pt>
                <c:pt idx="2071">
                  <c:v>69.3</c:v>
                </c:pt>
                <c:pt idx="2072">
                  <c:v>71.8</c:v>
                </c:pt>
                <c:pt idx="2073">
                  <c:v>73.900000000000006</c:v>
                </c:pt>
                <c:pt idx="2074">
                  <c:v>70.7</c:v>
                </c:pt>
                <c:pt idx="2075">
                  <c:v>69.05</c:v>
                </c:pt>
                <c:pt idx="2076">
                  <c:v>69.599999999999994</c:v>
                </c:pt>
                <c:pt idx="2077">
                  <c:v>69.25</c:v>
                </c:pt>
                <c:pt idx="2078">
                  <c:v>71.3</c:v>
                </c:pt>
                <c:pt idx="2079">
                  <c:v>75.75</c:v>
                </c:pt>
                <c:pt idx="2080">
                  <c:v>74.3</c:v>
                </c:pt>
                <c:pt idx="2081">
                  <c:v>76.2</c:v>
                </c:pt>
                <c:pt idx="2082">
                  <c:v>75.45</c:v>
                </c:pt>
                <c:pt idx="2083">
                  <c:v>74.150000000000006</c:v>
                </c:pt>
                <c:pt idx="2084">
                  <c:v>77.55</c:v>
                </c:pt>
                <c:pt idx="2085">
                  <c:v>77.2</c:v>
                </c:pt>
                <c:pt idx="2086">
                  <c:v>78.290000000000006</c:v>
                </c:pt>
                <c:pt idx="2087">
                  <c:v>79.2</c:v>
                </c:pt>
                <c:pt idx="2088">
                  <c:v>79.7</c:v>
                </c:pt>
                <c:pt idx="2089">
                  <c:v>78.75</c:v>
                </c:pt>
                <c:pt idx="2090">
                  <c:v>77.400000000000006</c:v>
                </c:pt>
                <c:pt idx="2091">
                  <c:v>76.45</c:v>
                </c:pt>
                <c:pt idx="2092">
                  <c:v>73.55</c:v>
                </c:pt>
                <c:pt idx="2093">
                  <c:v>73.3</c:v>
                </c:pt>
                <c:pt idx="2094">
                  <c:v>74.3</c:v>
                </c:pt>
                <c:pt idx="2095">
                  <c:v>72.5</c:v>
                </c:pt>
                <c:pt idx="2096">
                  <c:v>72.05</c:v>
                </c:pt>
                <c:pt idx="2097">
                  <c:v>73.349999999999994</c:v>
                </c:pt>
                <c:pt idx="2098">
                  <c:v>73.400000000000006</c:v>
                </c:pt>
                <c:pt idx="2099">
                  <c:v>76.05</c:v>
                </c:pt>
                <c:pt idx="2100">
                  <c:v>72.05</c:v>
                </c:pt>
                <c:pt idx="2101">
                  <c:v>76.2</c:v>
                </c:pt>
                <c:pt idx="2102">
                  <c:v>76.45</c:v>
                </c:pt>
                <c:pt idx="2103">
                  <c:v>76.349999999999994</c:v>
                </c:pt>
                <c:pt idx="2104">
                  <c:v>76.05</c:v>
                </c:pt>
                <c:pt idx="2105">
                  <c:v>75.95</c:v>
                </c:pt>
                <c:pt idx="2106">
                  <c:v>72.900000000000006</c:v>
                </c:pt>
                <c:pt idx="2107">
                  <c:v>74.650000000000006</c:v>
                </c:pt>
                <c:pt idx="2108">
                  <c:v>74.55</c:v>
                </c:pt>
                <c:pt idx="2109">
                  <c:v>73</c:v>
                </c:pt>
                <c:pt idx="2110">
                  <c:v>73.55</c:v>
                </c:pt>
                <c:pt idx="2111">
                  <c:v>71</c:v>
                </c:pt>
                <c:pt idx="2112">
                  <c:v>71.25</c:v>
                </c:pt>
                <c:pt idx="2113">
                  <c:v>71.400000000000006</c:v>
                </c:pt>
                <c:pt idx="2114">
                  <c:v>71.05</c:v>
                </c:pt>
                <c:pt idx="2115">
                  <c:v>71.900000000000006</c:v>
                </c:pt>
                <c:pt idx="2116">
                  <c:v>71.95</c:v>
                </c:pt>
                <c:pt idx="2117">
                  <c:v>72.5</c:v>
                </c:pt>
                <c:pt idx="2118">
                  <c:v>73.25</c:v>
                </c:pt>
                <c:pt idx="2119">
                  <c:v>73.25</c:v>
                </c:pt>
                <c:pt idx="2120">
                  <c:v>72.45</c:v>
                </c:pt>
                <c:pt idx="2121">
                  <c:v>72.599999999999994</c:v>
                </c:pt>
                <c:pt idx="2122">
                  <c:v>72.400000000000006</c:v>
                </c:pt>
                <c:pt idx="2123">
                  <c:v>73.150000000000006</c:v>
                </c:pt>
                <c:pt idx="2124">
                  <c:v>72.05</c:v>
                </c:pt>
                <c:pt idx="2125">
                  <c:v>72.599999999999994</c:v>
                </c:pt>
                <c:pt idx="2126">
                  <c:v>73.2</c:v>
                </c:pt>
                <c:pt idx="2127">
                  <c:v>72.349999999999994</c:v>
                </c:pt>
                <c:pt idx="2128">
                  <c:v>70.400000000000006</c:v>
                </c:pt>
                <c:pt idx="2129">
                  <c:v>69.599999999999994</c:v>
                </c:pt>
                <c:pt idx="2130">
                  <c:v>71.650000000000006</c:v>
                </c:pt>
                <c:pt idx="2131">
                  <c:v>71.650000000000006</c:v>
                </c:pt>
                <c:pt idx="2132">
                  <c:v>73.8</c:v>
                </c:pt>
                <c:pt idx="2133">
                  <c:v>74.8</c:v>
                </c:pt>
                <c:pt idx="2134">
                  <c:v>74.849999999999994</c:v>
                </c:pt>
                <c:pt idx="2135">
                  <c:v>75.599999999999994</c:v>
                </c:pt>
                <c:pt idx="2136">
                  <c:v>76.05</c:v>
                </c:pt>
                <c:pt idx="2137">
                  <c:v>76.599999999999994</c:v>
                </c:pt>
                <c:pt idx="2138">
                  <c:v>77.650000000000006</c:v>
                </c:pt>
                <c:pt idx="2139">
                  <c:v>80.099999999999994</c:v>
                </c:pt>
                <c:pt idx="2140">
                  <c:v>78.599999999999994</c:v>
                </c:pt>
                <c:pt idx="2141">
                  <c:v>77.650000000000006</c:v>
                </c:pt>
                <c:pt idx="2142">
                  <c:v>78.599999999999994</c:v>
                </c:pt>
                <c:pt idx="2143">
                  <c:v>78.150000000000006</c:v>
                </c:pt>
                <c:pt idx="2144">
                  <c:v>79.900000000000006</c:v>
                </c:pt>
                <c:pt idx="2145">
                  <c:v>79.349999999999994</c:v>
                </c:pt>
                <c:pt idx="2146">
                  <c:v>80.599999999999994</c:v>
                </c:pt>
                <c:pt idx="2147">
                  <c:v>80.849999999999994</c:v>
                </c:pt>
                <c:pt idx="2148">
                  <c:v>81.45</c:v>
                </c:pt>
                <c:pt idx="2149">
                  <c:v>85.8</c:v>
                </c:pt>
                <c:pt idx="2150">
                  <c:v>84.3</c:v>
                </c:pt>
                <c:pt idx="2151">
                  <c:v>85.75</c:v>
                </c:pt>
                <c:pt idx="2152">
                  <c:v>85.55</c:v>
                </c:pt>
                <c:pt idx="2153">
                  <c:v>85.95</c:v>
                </c:pt>
                <c:pt idx="2154">
                  <c:v>85.85</c:v>
                </c:pt>
                <c:pt idx="2155">
                  <c:v>85.25</c:v>
                </c:pt>
                <c:pt idx="2156">
                  <c:v>84.75</c:v>
                </c:pt>
                <c:pt idx="2157">
                  <c:v>85.45</c:v>
                </c:pt>
                <c:pt idx="2158">
                  <c:v>83.85</c:v>
                </c:pt>
                <c:pt idx="2159">
                  <c:v>84.2</c:v>
                </c:pt>
                <c:pt idx="2160">
                  <c:v>84.15</c:v>
                </c:pt>
                <c:pt idx="2161">
                  <c:v>84.35</c:v>
                </c:pt>
                <c:pt idx="2162">
                  <c:v>85.3</c:v>
                </c:pt>
                <c:pt idx="2163">
                  <c:v>85.15</c:v>
                </c:pt>
                <c:pt idx="2164">
                  <c:v>85.85</c:v>
                </c:pt>
                <c:pt idx="2165">
                  <c:v>86.65</c:v>
                </c:pt>
                <c:pt idx="2166">
                  <c:v>85.35</c:v>
                </c:pt>
                <c:pt idx="2167">
                  <c:v>87.65</c:v>
                </c:pt>
                <c:pt idx="2168">
                  <c:v>86.95</c:v>
                </c:pt>
                <c:pt idx="2169">
                  <c:v>76.900000000000006</c:v>
                </c:pt>
                <c:pt idx="2170">
                  <c:v>76.05</c:v>
                </c:pt>
                <c:pt idx="2171">
                  <c:v>75.400000000000006</c:v>
                </c:pt>
                <c:pt idx="2172">
                  <c:v>76.099999999999994</c:v>
                </c:pt>
                <c:pt idx="2173">
                  <c:v>77.7</c:v>
                </c:pt>
                <c:pt idx="2174">
                  <c:v>77.349999999999994</c:v>
                </c:pt>
                <c:pt idx="2175">
                  <c:v>77.150000000000006</c:v>
                </c:pt>
                <c:pt idx="2176">
                  <c:v>77.349999999999994</c:v>
                </c:pt>
                <c:pt idx="2177">
                  <c:v>76.849999999999994</c:v>
                </c:pt>
                <c:pt idx="2178">
                  <c:v>76.900000000000006</c:v>
                </c:pt>
                <c:pt idx="2179">
                  <c:v>77.3</c:v>
                </c:pt>
                <c:pt idx="2180">
                  <c:v>74.2</c:v>
                </c:pt>
                <c:pt idx="2181">
                  <c:v>74.400000000000006</c:v>
                </c:pt>
                <c:pt idx="2182">
                  <c:v>74.400000000000006</c:v>
                </c:pt>
                <c:pt idx="2183">
                  <c:v>69.05</c:v>
                </c:pt>
                <c:pt idx="2184">
                  <c:v>70.05</c:v>
                </c:pt>
                <c:pt idx="2185">
                  <c:v>69.099999999999994</c:v>
                </c:pt>
                <c:pt idx="2186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8E-46BF-9B24-E3386C8F3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78976"/>
        <c:axId val="1964730480"/>
      </c:lineChart>
      <c:dateAx>
        <c:axId val="55678976"/>
        <c:scaling>
          <c:orientation val="minMax"/>
          <c:min val="43101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964730480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1964730480"/>
        <c:scaling>
          <c:orientation val="minMax"/>
          <c:max val="110"/>
          <c:min val="5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#,##0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5567897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898510658173452"/>
          <c:y val="0.90707767592998956"/>
          <c:w val="0.3420297868365309"/>
          <c:h val="9.2922324070010442E-2"/>
        </c:manualLayout>
      </c:layout>
      <c:overlay val="0"/>
      <c:spPr>
        <a:solidFill>
          <a:srgbClr val="4F81BD"/>
        </a:solidFill>
        <a:ln>
          <a:prstDash val="solid"/>
        </a:ln>
      </c:spPr>
      <c:txPr>
        <a:bodyPr/>
        <a:lstStyle/>
        <a:p>
          <a:pPr>
            <a:defRPr sz="900">
              <a:latin typeface="Arial Narrow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6.8951300567202223E-2"/>
          <c:y val="7.0739305286814227E-2"/>
          <c:w val="0.91412270341207347"/>
          <c:h val="0.66747155880081255"/>
        </c:manualLayout>
      </c:layout>
      <c:lineChart>
        <c:grouping val="standard"/>
        <c:varyColors val="0"/>
        <c:ser>
          <c:idx val="0"/>
          <c:order val="0"/>
          <c:tx>
            <c:v>China HRC export (US$/t)</c:v>
          </c:tx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Steel!$G$4:$G$2271</c:f>
              <c:numCache>
                <c:formatCode>d\-mmm\-yy</c:formatCode>
                <c:ptCount val="2268"/>
                <c:pt idx="0">
                  <c:v>40324</c:v>
                </c:pt>
                <c:pt idx="1">
                  <c:v>40325</c:v>
                </c:pt>
                <c:pt idx="2">
                  <c:v>40332</c:v>
                </c:pt>
                <c:pt idx="3">
                  <c:v>40333</c:v>
                </c:pt>
                <c:pt idx="4">
                  <c:v>40336</c:v>
                </c:pt>
                <c:pt idx="5">
                  <c:v>40337</c:v>
                </c:pt>
                <c:pt idx="6">
                  <c:v>40338</c:v>
                </c:pt>
                <c:pt idx="7">
                  <c:v>40339</c:v>
                </c:pt>
                <c:pt idx="8">
                  <c:v>40340</c:v>
                </c:pt>
                <c:pt idx="9">
                  <c:v>40343</c:v>
                </c:pt>
                <c:pt idx="10">
                  <c:v>40345</c:v>
                </c:pt>
                <c:pt idx="11">
                  <c:v>40346</c:v>
                </c:pt>
                <c:pt idx="12">
                  <c:v>40347</c:v>
                </c:pt>
                <c:pt idx="13">
                  <c:v>40351</c:v>
                </c:pt>
                <c:pt idx="14">
                  <c:v>40353</c:v>
                </c:pt>
                <c:pt idx="15">
                  <c:v>40354</c:v>
                </c:pt>
                <c:pt idx="16">
                  <c:v>40357</c:v>
                </c:pt>
                <c:pt idx="17">
                  <c:v>40358</c:v>
                </c:pt>
                <c:pt idx="18">
                  <c:v>40360</c:v>
                </c:pt>
                <c:pt idx="19">
                  <c:v>40361</c:v>
                </c:pt>
                <c:pt idx="20">
                  <c:v>40365</c:v>
                </c:pt>
                <c:pt idx="21">
                  <c:v>40366</c:v>
                </c:pt>
                <c:pt idx="22">
                  <c:v>40367</c:v>
                </c:pt>
                <c:pt idx="23">
                  <c:v>40368</c:v>
                </c:pt>
                <c:pt idx="24">
                  <c:v>40371</c:v>
                </c:pt>
                <c:pt idx="25">
                  <c:v>40373</c:v>
                </c:pt>
                <c:pt idx="26">
                  <c:v>40374</c:v>
                </c:pt>
                <c:pt idx="27">
                  <c:v>40375</c:v>
                </c:pt>
                <c:pt idx="28">
                  <c:v>40378</c:v>
                </c:pt>
                <c:pt idx="29">
                  <c:v>40379</c:v>
                </c:pt>
                <c:pt idx="30">
                  <c:v>40380</c:v>
                </c:pt>
                <c:pt idx="31">
                  <c:v>40381</c:v>
                </c:pt>
                <c:pt idx="32">
                  <c:v>40382</c:v>
                </c:pt>
                <c:pt idx="33">
                  <c:v>40385</c:v>
                </c:pt>
                <c:pt idx="34">
                  <c:v>40386</c:v>
                </c:pt>
                <c:pt idx="35">
                  <c:v>40387</c:v>
                </c:pt>
                <c:pt idx="36">
                  <c:v>40388</c:v>
                </c:pt>
                <c:pt idx="37">
                  <c:v>40389</c:v>
                </c:pt>
                <c:pt idx="38">
                  <c:v>40392</c:v>
                </c:pt>
                <c:pt idx="39">
                  <c:v>40393</c:v>
                </c:pt>
                <c:pt idx="40">
                  <c:v>40394</c:v>
                </c:pt>
                <c:pt idx="41">
                  <c:v>40395</c:v>
                </c:pt>
                <c:pt idx="42">
                  <c:v>40396</c:v>
                </c:pt>
                <c:pt idx="43">
                  <c:v>40399</c:v>
                </c:pt>
                <c:pt idx="44">
                  <c:v>40400</c:v>
                </c:pt>
                <c:pt idx="45">
                  <c:v>40401</c:v>
                </c:pt>
                <c:pt idx="46">
                  <c:v>40402</c:v>
                </c:pt>
                <c:pt idx="47">
                  <c:v>40403</c:v>
                </c:pt>
                <c:pt idx="48">
                  <c:v>40406</c:v>
                </c:pt>
                <c:pt idx="49">
                  <c:v>40408</c:v>
                </c:pt>
                <c:pt idx="50">
                  <c:v>40409</c:v>
                </c:pt>
                <c:pt idx="51">
                  <c:v>40410</c:v>
                </c:pt>
                <c:pt idx="52">
                  <c:v>40413</c:v>
                </c:pt>
                <c:pt idx="53">
                  <c:v>40414</c:v>
                </c:pt>
                <c:pt idx="54">
                  <c:v>40415</c:v>
                </c:pt>
                <c:pt idx="55">
                  <c:v>40416</c:v>
                </c:pt>
                <c:pt idx="56">
                  <c:v>40417</c:v>
                </c:pt>
                <c:pt idx="57">
                  <c:v>40420</c:v>
                </c:pt>
                <c:pt idx="58">
                  <c:v>40421</c:v>
                </c:pt>
                <c:pt idx="59">
                  <c:v>40422</c:v>
                </c:pt>
                <c:pt idx="60">
                  <c:v>40423</c:v>
                </c:pt>
                <c:pt idx="61">
                  <c:v>40424</c:v>
                </c:pt>
                <c:pt idx="62">
                  <c:v>40428</c:v>
                </c:pt>
                <c:pt idx="63">
                  <c:v>40429</c:v>
                </c:pt>
                <c:pt idx="64">
                  <c:v>40430</c:v>
                </c:pt>
                <c:pt idx="65">
                  <c:v>40431</c:v>
                </c:pt>
                <c:pt idx="66">
                  <c:v>40434</c:v>
                </c:pt>
                <c:pt idx="67">
                  <c:v>40435</c:v>
                </c:pt>
                <c:pt idx="68">
                  <c:v>40436</c:v>
                </c:pt>
                <c:pt idx="69">
                  <c:v>40437</c:v>
                </c:pt>
                <c:pt idx="70">
                  <c:v>40438</c:v>
                </c:pt>
                <c:pt idx="71">
                  <c:v>40441</c:v>
                </c:pt>
                <c:pt idx="72">
                  <c:v>40442</c:v>
                </c:pt>
                <c:pt idx="73">
                  <c:v>40443</c:v>
                </c:pt>
                <c:pt idx="74">
                  <c:v>40444</c:v>
                </c:pt>
                <c:pt idx="75">
                  <c:v>40445</c:v>
                </c:pt>
                <c:pt idx="76">
                  <c:v>40448</c:v>
                </c:pt>
                <c:pt idx="77">
                  <c:v>40449</c:v>
                </c:pt>
                <c:pt idx="78">
                  <c:v>40450</c:v>
                </c:pt>
                <c:pt idx="79">
                  <c:v>40451</c:v>
                </c:pt>
                <c:pt idx="80">
                  <c:v>40452</c:v>
                </c:pt>
                <c:pt idx="81">
                  <c:v>40455</c:v>
                </c:pt>
                <c:pt idx="82">
                  <c:v>40456</c:v>
                </c:pt>
                <c:pt idx="83">
                  <c:v>40457</c:v>
                </c:pt>
                <c:pt idx="84">
                  <c:v>40458</c:v>
                </c:pt>
                <c:pt idx="85">
                  <c:v>40459</c:v>
                </c:pt>
                <c:pt idx="86">
                  <c:v>40463</c:v>
                </c:pt>
                <c:pt idx="87">
                  <c:v>40464</c:v>
                </c:pt>
                <c:pt idx="88">
                  <c:v>40465</c:v>
                </c:pt>
                <c:pt idx="89">
                  <c:v>40466</c:v>
                </c:pt>
                <c:pt idx="90">
                  <c:v>40469</c:v>
                </c:pt>
                <c:pt idx="91">
                  <c:v>40470</c:v>
                </c:pt>
                <c:pt idx="92">
                  <c:v>40471</c:v>
                </c:pt>
                <c:pt idx="93">
                  <c:v>40472</c:v>
                </c:pt>
                <c:pt idx="94">
                  <c:v>40473</c:v>
                </c:pt>
                <c:pt idx="95">
                  <c:v>40476</c:v>
                </c:pt>
                <c:pt idx="96">
                  <c:v>40477</c:v>
                </c:pt>
                <c:pt idx="97">
                  <c:v>40478</c:v>
                </c:pt>
                <c:pt idx="98">
                  <c:v>40479</c:v>
                </c:pt>
                <c:pt idx="99">
                  <c:v>40480</c:v>
                </c:pt>
                <c:pt idx="100">
                  <c:v>40484</c:v>
                </c:pt>
                <c:pt idx="101">
                  <c:v>40485</c:v>
                </c:pt>
                <c:pt idx="102">
                  <c:v>40486</c:v>
                </c:pt>
                <c:pt idx="103">
                  <c:v>40487</c:v>
                </c:pt>
                <c:pt idx="104">
                  <c:v>40490</c:v>
                </c:pt>
                <c:pt idx="105">
                  <c:v>40491</c:v>
                </c:pt>
                <c:pt idx="106">
                  <c:v>40492</c:v>
                </c:pt>
                <c:pt idx="107">
                  <c:v>40493</c:v>
                </c:pt>
                <c:pt idx="108">
                  <c:v>40497</c:v>
                </c:pt>
                <c:pt idx="109">
                  <c:v>40498</c:v>
                </c:pt>
                <c:pt idx="110">
                  <c:v>40499</c:v>
                </c:pt>
                <c:pt idx="111">
                  <c:v>40500</c:v>
                </c:pt>
                <c:pt idx="112">
                  <c:v>40501</c:v>
                </c:pt>
                <c:pt idx="113">
                  <c:v>40504</c:v>
                </c:pt>
                <c:pt idx="114">
                  <c:v>40505</c:v>
                </c:pt>
                <c:pt idx="115">
                  <c:v>40506</c:v>
                </c:pt>
                <c:pt idx="116">
                  <c:v>40511</c:v>
                </c:pt>
                <c:pt idx="117">
                  <c:v>40512</c:v>
                </c:pt>
                <c:pt idx="118">
                  <c:v>40513</c:v>
                </c:pt>
                <c:pt idx="119">
                  <c:v>40514</c:v>
                </c:pt>
                <c:pt idx="120">
                  <c:v>40515</c:v>
                </c:pt>
                <c:pt idx="121">
                  <c:v>40518</c:v>
                </c:pt>
                <c:pt idx="122">
                  <c:v>40519</c:v>
                </c:pt>
                <c:pt idx="123">
                  <c:v>40521</c:v>
                </c:pt>
                <c:pt idx="124">
                  <c:v>40522</c:v>
                </c:pt>
                <c:pt idx="125">
                  <c:v>40525</c:v>
                </c:pt>
                <c:pt idx="126">
                  <c:v>40527</c:v>
                </c:pt>
                <c:pt idx="127">
                  <c:v>40529</c:v>
                </c:pt>
                <c:pt idx="128">
                  <c:v>40535</c:v>
                </c:pt>
                <c:pt idx="129">
                  <c:v>40540</c:v>
                </c:pt>
                <c:pt idx="130">
                  <c:v>40541</c:v>
                </c:pt>
                <c:pt idx="131">
                  <c:v>40543</c:v>
                </c:pt>
                <c:pt idx="132">
                  <c:v>40547</c:v>
                </c:pt>
                <c:pt idx="133">
                  <c:v>40548</c:v>
                </c:pt>
                <c:pt idx="134">
                  <c:v>40549</c:v>
                </c:pt>
                <c:pt idx="135">
                  <c:v>40550</c:v>
                </c:pt>
                <c:pt idx="136">
                  <c:v>40553</c:v>
                </c:pt>
                <c:pt idx="137">
                  <c:v>40554</c:v>
                </c:pt>
                <c:pt idx="138">
                  <c:v>40555</c:v>
                </c:pt>
                <c:pt idx="139">
                  <c:v>40556</c:v>
                </c:pt>
                <c:pt idx="140">
                  <c:v>40557</c:v>
                </c:pt>
                <c:pt idx="141">
                  <c:v>40561</c:v>
                </c:pt>
                <c:pt idx="142">
                  <c:v>40562</c:v>
                </c:pt>
                <c:pt idx="143">
                  <c:v>40563</c:v>
                </c:pt>
                <c:pt idx="144">
                  <c:v>40564</c:v>
                </c:pt>
                <c:pt idx="145">
                  <c:v>40568</c:v>
                </c:pt>
                <c:pt idx="146">
                  <c:v>40569</c:v>
                </c:pt>
                <c:pt idx="147">
                  <c:v>40570</c:v>
                </c:pt>
                <c:pt idx="148">
                  <c:v>40571</c:v>
                </c:pt>
                <c:pt idx="149">
                  <c:v>40574</c:v>
                </c:pt>
                <c:pt idx="150">
                  <c:v>40575</c:v>
                </c:pt>
                <c:pt idx="151">
                  <c:v>40576</c:v>
                </c:pt>
                <c:pt idx="152">
                  <c:v>40577</c:v>
                </c:pt>
                <c:pt idx="153">
                  <c:v>40578</c:v>
                </c:pt>
                <c:pt idx="154">
                  <c:v>40581</c:v>
                </c:pt>
                <c:pt idx="155">
                  <c:v>40582</c:v>
                </c:pt>
                <c:pt idx="156">
                  <c:v>40583</c:v>
                </c:pt>
                <c:pt idx="157">
                  <c:v>40584</c:v>
                </c:pt>
                <c:pt idx="158">
                  <c:v>40585</c:v>
                </c:pt>
                <c:pt idx="159">
                  <c:v>40588</c:v>
                </c:pt>
                <c:pt idx="160">
                  <c:v>40589</c:v>
                </c:pt>
                <c:pt idx="161">
                  <c:v>40590</c:v>
                </c:pt>
                <c:pt idx="162">
                  <c:v>40591</c:v>
                </c:pt>
                <c:pt idx="163">
                  <c:v>40592</c:v>
                </c:pt>
                <c:pt idx="164">
                  <c:v>40596</c:v>
                </c:pt>
                <c:pt idx="165">
                  <c:v>40597</c:v>
                </c:pt>
                <c:pt idx="166">
                  <c:v>40598</c:v>
                </c:pt>
                <c:pt idx="167">
                  <c:v>40599</c:v>
                </c:pt>
                <c:pt idx="168">
                  <c:v>40602</c:v>
                </c:pt>
                <c:pt idx="169">
                  <c:v>40603</c:v>
                </c:pt>
                <c:pt idx="170">
                  <c:v>40604</c:v>
                </c:pt>
                <c:pt idx="171">
                  <c:v>40605</c:v>
                </c:pt>
                <c:pt idx="172">
                  <c:v>40610</c:v>
                </c:pt>
                <c:pt idx="173">
                  <c:v>40611</c:v>
                </c:pt>
                <c:pt idx="174">
                  <c:v>40612</c:v>
                </c:pt>
                <c:pt idx="175">
                  <c:v>40613</c:v>
                </c:pt>
                <c:pt idx="176">
                  <c:v>40616</c:v>
                </c:pt>
                <c:pt idx="177">
                  <c:v>40617</c:v>
                </c:pt>
                <c:pt idx="178">
                  <c:v>40618</c:v>
                </c:pt>
                <c:pt idx="179">
                  <c:v>40619</c:v>
                </c:pt>
                <c:pt idx="180">
                  <c:v>40620</c:v>
                </c:pt>
                <c:pt idx="181">
                  <c:v>40623</c:v>
                </c:pt>
                <c:pt idx="182">
                  <c:v>40624</c:v>
                </c:pt>
                <c:pt idx="183">
                  <c:v>40625</c:v>
                </c:pt>
                <c:pt idx="184">
                  <c:v>40626</c:v>
                </c:pt>
                <c:pt idx="185">
                  <c:v>40627</c:v>
                </c:pt>
                <c:pt idx="186">
                  <c:v>40630</c:v>
                </c:pt>
                <c:pt idx="187">
                  <c:v>40631</c:v>
                </c:pt>
                <c:pt idx="188">
                  <c:v>40632</c:v>
                </c:pt>
                <c:pt idx="189">
                  <c:v>40633</c:v>
                </c:pt>
                <c:pt idx="190">
                  <c:v>40634</c:v>
                </c:pt>
                <c:pt idx="191">
                  <c:v>40637</c:v>
                </c:pt>
                <c:pt idx="192">
                  <c:v>40638</c:v>
                </c:pt>
                <c:pt idx="193">
                  <c:v>40639</c:v>
                </c:pt>
                <c:pt idx="194">
                  <c:v>40640</c:v>
                </c:pt>
                <c:pt idx="195">
                  <c:v>40641</c:v>
                </c:pt>
                <c:pt idx="196">
                  <c:v>40644</c:v>
                </c:pt>
                <c:pt idx="197">
                  <c:v>40645</c:v>
                </c:pt>
                <c:pt idx="198">
                  <c:v>40646</c:v>
                </c:pt>
                <c:pt idx="199">
                  <c:v>40647</c:v>
                </c:pt>
                <c:pt idx="200">
                  <c:v>40648</c:v>
                </c:pt>
                <c:pt idx="201">
                  <c:v>40651</c:v>
                </c:pt>
                <c:pt idx="202">
                  <c:v>40652</c:v>
                </c:pt>
                <c:pt idx="203">
                  <c:v>40653</c:v>
                </c:pt>
                <c:pt idx="204">
                  <c:v>40658</c:v>
                </c:pt>
                <c:pt idx="205">
                  <c:v>40659</c:v>
                </c:pt>
                <c:pt idx="206">
                  <c:v>40660</c:v>
                </c:pt>
                <c:pt idx="207">
                  <c:v>40661</c:v>
                </c:pt>
                <c:pt idx="208">
                  <c:v>40662</c:v>
                </c:pt>
                <c:pt idx="209">
                  <c:v>40665</c:v>
                </c:pt>
                <c:pt idx="210">
                  <c:v>40666</c:v>
                </c:pt>
                <c:pt idx="211">
                  <c:v>40669</c:v>
                </c:pt>
                <c:pt idx="212">
                  <c:v>40672</c:v>
                </c:pt>
                <c:pt idx="213">
                  <c:v>40673</c:v>
                </c:pt>
                <c:pt idx="214">
                  <c:v>40674</c:v>
                </c:pt>
                <c:pt idx="215">
                  <c:v>40675</c:v>
                </c:pt>
                <c:pt idx="216">
                  <c:v>40676</c:v>
                </c:pt>
                <c:pt idx="217">
                  <c:v>40679</c:v>
                </c:pt>
                <c:pt idx="218">
                  <c:v>40680</c:v>
                </c:pt>
                <c:pt idx="219">
                  <c:v>40681</c:v>
                </c:pt>
                <c:pt idx="220">
                  <c:v>40682</c:v>
                </c:pt>
                <c:pt idx="221">
                  <c:v>40683</c:v>
                </c:pt>
                <c:pt idx="222">
                  <c:v>40686</c:v>
                </c:pt>
                <c:pt idx="223">
                  <c:v>40687</c:v>
                </c:pt>
                <c:pt idx="224">
                  <c:v>40688</c:v>
                </c:pt>
                <c:pt idx="225">
                  <c:v>40689</c:v>
                </c:pt>
                <c:pt idx="226">
                  <c:v>40690</c:v>
                </c:pt>
                <c:pt idx="227">
                  <c:v>40693</c:v>
                </c:pt>
                <c:pt idx="228">
                  <c:v>40694</c:v>
                </c:pt>
                <c:pt idx="229">
                  <c:v>40695</c:v>
                </c:pt>
                <c:pt idx="230">
                  <c:v>40696</c:v>
                </c:pt>
                <c:pt idx="231">
                  <c:v>40697</c:v>
                </c:pt>
                <c:pt idx="232">
                  <c:v>40700</c:v>
                </c:pt>
                <c:pt idx="233">
                  <c:v>40701</c:v>
                </c:pt>
                <c:pt idx="234">
                  <c:v>40702</c:v>
                </c:pt>
                <c:pt idx="235">
                  <c:v>40703</c:v>
                </c:pt>
                <c:pt idx="236">
                  <c:v>40704</c:v>
                </c:pt>
                <c:pt idx="237">
                  <c:v>40707</c:v>
                </c:pt>
                <c:pt idx="238">
                  <c:v>40708</c:v>
                </c:pt>
                <c:pt idx="239">
                  <c:v>40709</c:v>
                </c:pt>
                <c:pt idx="240">
                  <c:v>40710</c:v>
                </c:pt>
                <c:pt idx="241">
                  <c:v>40711</c:v>
                </c:pt>
                <c:pt idx="242">
                  <c:v>40714</c:v>
                </c:pt>
                <c:pt idx="243">
                  <c:v>40715</c:v>
                </c:pt>
                <c:pt idx="244">
                  <c:v>40716</c:v>
                </c:pt>
                <c:pt idx="245">
                  <c:v>40717</c:v>
                </c:pt>
                <c:pt idx="246">
                  <c:v>40718</c:v>
                </c:pt>
                <c:pt idx="247">
                  <c:v>40721</c:v>
                </c:pt>
                <c:pt idx="248">
                  <c:v>40722</c:v>
                </c:pt>
                <c:pt idx="249">
                  <c:v>40723</c:v>
                </c:pt>
                <c:pt idx="250">
                  <c:v>40724</c:v>
                </c:pt>
                <c:pt idx="251">
                  <c:v>40725</c:v>
                </c:pt>
                <c:pt idx="252">
                  <c:v>40728</c:v>
                </c:pt>
                <c:pt idx="253">
                  <c:v>40729</c:v>
                </c:pt>
                <c:pt idx="254">
                  <c:v>40730</c:v>
                </c:pt>
                <c:pt idx="255">
                  <c:v>40731</c:v>
                </c:pt>
                <c:pt idx="256">
                  <c:v>40732</c:v>
                </c:pt>
                <c:pt idx="257">
                  <c:v>40735</c:v>
                </c:pt>
                <c:pt idx="258">
                  <c:v>40736</c:v>
                </c:pt>
                <c:pt idx="259">
                  <c:v>40737</c:v>
                </c:pt>
                <c:pt idx="260">
                  <c:v>40738</c:v>
                </c:pt>
                <c:pt idx="261">
                  <c:v>40739</c:v>
                </c:pt>
                <c:pt idx="262">
                  <c:v>40742</c:v>
                </c:pt>
                <c:pt idx="263">
                  <c:v>40743</c:v>
                </c:pt>
                <c:pt idx="264">
                  <c:v>40744</c:v>
                </c:pt>
                <c:pt idx="265">
                  <c:v>40745</c:v>
                </c:pt>
                <c:pt idx="266">
                  <c:v>40746</c:v>
                </c:pt>
                <c:pt idx="267">
                  <c:v>40749</c:v>
                </c:pt>
                <c:pt idx="268">
                  <c:v>40750</c:v>
                </c:pt>
                <c:pt idx="269">
                  <c:v>40751</c:v>
                </c:pt>
                <c:pt idx="270">
                  <c:v>40752</c:v>
                </c:pt>
                <c:pt idx="271">
                  <c:v>40753</c:v>
                </c:pt>
                <c:pt idx="272">
                  <c:v>40756</c:v>
                </c:pt>
                <c:pt idx="273">
                  <c:v>40757</c:v>
                </c:pt>
                <c:pt idx="274">
                  <c:v>40758</c:v>
                </c:pt>
                <c:pt idx="275">
                  <c:v>40759</c:v>
                </c:pt>
                <c:pt idx="276">
                  <c:v>40760</c:v>
                </c:pt>
                <c:pt idx="277">
                  <c:v>40763</c:v>
                </c:pt>
                <c:pt idx="278">
                  <c:v>40765</c:v>
                </c:pt>
                <c:pt idx="279">
                  <c:v>40766</c:v>
                </c:pt>
                <c:pt idx="280">
                  <c:v>40767</c:v>
                </c:pt>
                <c:pt idx="281">
                  <c:v>40770</c:v>
                </c:pt>
                <c:pt idx="282">
                  <c:v>40771</c:v>
                </c:pt>
                <c:pt idx="283">
                  <c:v>40772</c:v>
                </c:pt>
                <c:pt idx="284">
                  <c:v>40773</c:v>
                </c:pt>
                <c:pt idx="285">
                  <c:v>40777</c:v>
                </c:pt>
                <c:pt idx="286">
                  <c:v>40778</c:v>
                </c:pt>
                <c:pt idx="287">
                  <c:v>40779</c:v>
                </c:pt>
                <c:pt idx="288">
                  <c:v>40780</c:v>
                </c:pt>
                <c:pt idx="289">
                  <c:v>40781</c:v>
                </c:pt>
                <c:pt idx="290">
                  <c:v>40784</c:v>
                </c:pt>
                <c:pt idx="291">
                  <c:v>40785</c:v>
                </c:pt>
                <c:pt idx="292">
                  <c:v>40786</c:v>
                </c:pt>
                <c:pt idx="293">
                  <c:v>40787</c:v>
                </c:pt>
                <c:pt idx="294">
                  <c:v>40788</c:v>
                </c:pt>
                <c:pt idx="295">
                  <c:v>40793</c:v>
                </c:pt>
                <c:pt idx="296">
                  <c:v>40795</c:v>
                </c:pt>
                <c:pt idx="297">
                  <c:v>40798</c:v>
                </c:pt>
                <c:pt idx="298">
                  <c:v>40799</c:v>
                </c:pt>
                <c:pt idx="299">
                  <c:v>40800</c:v>
                </c:pt>
                <c:pt idx="300">
                  <c:v>40801</c:v>
                </c:pt>
                <c:pt idx="301">
                  <c:v>40802</c:v>
                </c:pt>
                <c:pt idx="302">
                  <c:v>40805</c:v>
                </c:pt>
                <c:pt idx="303">
                  <c:v>40806</c:v>
                </c:pt>
                <c:pt idx="304">
                  <c:v>40807</c:v>
                </c:pt>
                <c:pt idx="305">
                  <c:v>40808</c:v>
                </c:pt>
                <c:pt idx="306">
                  <c:v>40809</c:v>
                </c:pt>
                <c:pt idx="307">
                  <c:v>40812</c:v>
                </c:pt>
                <c:pt idx="308">
                  <c:v>40813</c:v>
                </c:pt>
                <c:pt idx="309">
                  <c:v>40814</c:v>
                </c:pt>
                <c:pt idx="310">
                  <c:v>40815</c:v>
                </c:pt>
                <c:pt idx="311">
                  <c:v>40816</c:v>
                </c:pt>
                <c:pt idx="312">
                  <c:v>40819</c:v>
                </c:pt>
                <c:pt idx="313">
                  <c:v>40820</c:v>
                </c:pt>
                <c:pt idx="314">
                  <c:v>40821</c:v>
                </c:pt>
                <c:pt idx="315">
                  <c:v>40822</c:v>
                </c:pt>
                <c:pt idx="316">
                  <c:v>40823</c:v>
                </c:pt>
                <c:pt idx="317">
                  <c:v>40826</c:v>
                </c:pt>
                <c:pt idx="318">
                  <c:v>40827</c:v>
                </c:pt>
                <c:pt idx="319">
                  <c:v>40828</c:v>
                </c:pt>
                <c:pt idx="320">
                  <c:v>40829</c:v>
                </c:pt>
                <c:pt idx="321">
                  <c:v>40830</c:v>
                </c:pt>
                <c:pt idx="322">
                  <c:v>40833</c:v>
                </c:pt>
                <c:pt idx="323">
                  <c:v>40834</c:v>
                </c:pt>
                <c:pt idx="324">
                  <c:v>40835</c:v>
                </c:pt>
                <c:pt idx="325">
                  <c:v>40836</c:v>
                </c:pt>
                <c:pt idx="326">
                  <c:v>40837</c:v>
                </c:pt>
                <c:pt idx="327">
                  <c:v>40840</c:v>
                </c:pt>
                <c:pt idx="328">
                  <c:v>40841</c:v>
                </c:pt>
                <c:pt idx="329">
                  <c:v>40843</c:v>
                </c:pt>
                <c:pt idx="330">
                  <c:v>40844</c:v>
                </c:pt>
                <c:pt idx="331">
                  <c:v>40847</c:v>
                </c:pt>
                <c:pt idx="332">
                  <c:v>40848</c:v>
                </c:pt>
                <c:pt idx="333">
                  <c:v>40849</c:v>
                </c:pt>
                <c:pt idx="334">
                  <c:v>40850</c:v>
                </c:pt>
                <c:pt idx="335">
                  <c:v>40851</c:v>
                </c:pt>
                <c:pt idx="336">
                  <c:v>40855</c:v>
                </c:pt>
                <c:pt idx="337">
                  <c:v>40856</c:v>
                </c:pt>
                <c:pt idx="338">
                  <c:v>40857</c:v>
                </c:pt>
                <c:pt idx="339">
                  <c:v>40858</c:v>
                </c:pt>
                <c:pt idx="340">
                  <c:v>40861</c:v>
                </c:pt>
                <c:pt idx="341">
                  <c:v>40863</c:v>
                </c:pt>
                <c:pt idx="342">
                  <c:v>40864</c:v>
                </c:pt>
                <c:pt idx="343">
                  <c:v>40865</c:v>
                </c:pt>
                <c:pt idx="344">
                  <c:v>40868</c:v>
                </c:pt>
                <c:pt idx="345">
                  <c:v>40869</c:v>
                </c:pt>
                <c:pt idx="346">
                  <c:v>40870</c:v>
                </c:pt>
                <c:pt idx="347">
                  <c:v>40875</c:v>
                </c:pt>
                <c:pt idx="348">
                  <c:v>40876</c:v>
                </c:pt>
                <c:pt idx="349">
                  <c:v>40877</c:v>
                </c:pt>
                <c:pt idx="350">
                  <c:v>40878</c:v>
                </c:pt>
                <c:pt idx="351">
                  <c:v>40879</c:v>
                </c:pt>
                <c:pt idx="352">
                  <c:v>40882</c:v>
                </c:pt>
                <c:pt idx="353">
                  <c:v>40883</c:v>
                </c:pt>
                <c:pt idx="354">
                  <c:v>40884</c:v>
                </c:pt>
                <c:pt idx="355">
                  <c:v>40885</c:v>
                </c:pt>
                <c:pt idx="356">
                  <c:v>40886</c:v>
                </c:pt>
                <c:pt idx="357">
                  <c:v>40889</c:v>
                </c:pt>
                <c:pt idx="358">
                  <c:v>40890</c:v>
                </c:pt>
                <c:pt idx="359">
                  <c:v>40891</c:v>
                </c:pt>
                <c:pt idx="360">
                  <c:v>40892</c:v>
                </c:pt>
                <c:pt idx="361">
                  <c:v>40893</c:v>
                </c:pt>
                <c:pt idx="362">
                  <c:v>40896</c:v>
                </c:pt>
                <c:pt idx="363">
                  <c:v>40897</c:v>
                </c:pt>
                <c:pt idx="364">
                  <c:v>40898</c:v>
                </c:pt>
                <c:pt idx="365">
                  <c:v>40899</c:v>
                </c:pt>
                <c:pt idx="366">
                  <c:v>40900</c:v>
                </c:pt>
                <c:pt idx="367">
                  <c:v>40907</c:v>
                </c:pt>
                <c:pt idx="368">
                  <c:v>40911</c:v>
                </c:pt>
                <c:pt idx="369">
                  <c:v>40912</c:v>
                </c:pt>
                <c:pt idx="370">
                  <c:v>40913</c:v>
                </c:pt>
                <c:pt idx="371">
                  <c:v>40914</c:v>
                </c:pt>
                <c:pt idx="372">
                  <c:v>40917</c:v>
                </c:pt>
                <c:pt idx="373">
                  <c:v>40918</c:v>
                </c:pt>
                <c:pt idx="374">
                  <c:v>40919</c:v>
                </c:pt>
                <c:pt idx="375">
                  <c:v>40920</c:v>
                </c:pt>
                <c:pt idx="376">
                  <c:v>40921</c:v>
                </c:pt>
                <c:pt idx="377">
                  <c:v>40925</c:v>
                </c:pt>
                <c:pt idx="378">
                  <c:v>40926</c:v>
                </c:pt>
                <c:pt idx="379">
                  <c:v>40927</c:v>
                </c:pt>
                <c:pt idx="380">
                  <c:v>40928</c:v>
                </c:pt>
                <c:pt idx="381">
                  <c:v>40931</c:v>
                </c:pt>
                <c:pt idx="382">
                  <c:v>40933</c:v>
                </c:pt>
                <c:pt idx="383">
                  <c:v>40934</c:v>
                </c:pt>
                <c:pt idx="384">
                  <c:v>40935</c:v>
                </c:pt>
                <c:pt idx="385">
                  <c:v>40938</c:v>
                </c:pt>
                <c:pt idx="386">
                  <c:v>40939</c:v>
                </c:pt>
                <c:pt idx="387">
                  <c:v>40940</c:v>
                </c:pt>
                <c:pt idx="388">
                  <c:v>40941</c:v>
                </c:pt>
                <c:pt idx="389">
                  <c:v>40942</c:v>
                </c:pt>
                <c:pt idx="390">
                  <c:v>40945</c:v>
                </c:pt>
                <c:pt idx="391">
                  <c:v>40946</c:v>
                </c:pt>
                <c:pt idx="392">
                  <c:v>40947</c:v>
                </c:pt>
                <c:pt idx="393">
                  <c:v>40948</c:v>
                </c:pt>
                <c:pt idx="394">
                  <c:v>40949</c:v>
                </c:pt>
                <c:pt idx="395">
                  <c:v>40952</c:v>
                </c:pt>
                <c:pt idx="396">
                  <c:v>40953</c:v>
                </c:pt>
                <c:pt idx="397">
                  <c:v>40954</c:v>
                </c:pt>
                <c:pt idx="398">
                  <c:v>40955</c:v>
                </c:pt>
                <c:pt idx="399">
                  <c:v>40960</c:v>
                </c:pt>
                <c:pt idx="400">
                  <c:v>40961</c:v>
                </c:pt>
                <c:pt idx="401">
                  <c:v>40962</c:v>
                </c:pt>
                <c:pt idx="402">
                  <c:v>40963</c:v>
                </c:pt>
                <c:pt idx="403">
                  <c:v>40966</c:v>
                </c:pt>
                <c:pt idx="404">
                  <c:v>40967</c:v>
                </c:pt>
                <c:pt idx="405">
                  <c:v>40968</c:v>
                </c:pt>
                <c:pt idx="406">
                  <c:v>40969</c:v>
                </c:pt>
                <c:pt idx="407">
                  <c:v>40970</c:v>
                </c:pt>
                <c:pt idx="408">
                  <c:v>40973</c:v>
                </c:pt>
                <c:pt idx="409">
                  <c:v>40974</c:v>
                </c:pt>
                <c:pt idx="410">
                  <c:v>40975</c:v>
                </c:pt>
                <c:pt idx="411">
                  <c:v>40976</c:v>
                </c:pt>
                <c:pt idx="412">
                  <c:v>40977</c:v>
                </c:pt>
                <c:pt idx="413">
                  <c:v>40980</c:v>
                </c:pt>
                <c:pt idx="414">
                  <c:v>40981</c:v>
                </c:pt>
                <c:pt idx="415">
                  <c:v>40982</c:v>
                </c:pt>
                <c:pt idx="416">
                  <c:v>40983</c:v>
                </c:pt>
                <c:pt idx="417">
                  <c:v>40990</c:v>
                </c:pt>
                <c:pt idx="418">
                  <c:v>40994</c:v>
                </c:pt>
                <c:pt idx="419">
                  <c:v>40995</c:v>
                </c:pt>
                <c:pt idx="420">
                  <c:v>41001</c:v>
                </c:pt>
                <c:pt idx="421">
                  <c:v>41002</c:v>
                </c:pt>
                <c:pt idx="422">
                  <c:v>41008</c:v>
                </c:pt>
                <c:pt idx="423">
                  <c:v>41010</c:v>
                </c:pt>
                <c:pt idx="424">
                  <c:v>41012</c:v>
                </c:pt>
                <c:pt idx="425">
                  <c:v>41015</c:v>
                </c:pt>
                <c:pt idx="426">
                  <c:v>41016</c:v>
                </c:pt>
                <c:pt idx="427">
                  <c:v>41017</c:v>
                </c:pt>
                <c:pt idx="428">
                  <c:v>41018</c:v>
                </c:pt>
                <c:pt idx="429">
                  <c:v>41019</c:v>
                </c:pt>
                <c:pt idx="430">
                  <c:v>41022</c:v>
                </c:pt>
                <c:pt idx="431">
                  <c:v>41023</c:v>
                </c:pt>
                <c:pt idx="432">
                  <c:v>41024</c:v>
                </c:pt>
                <c:pt idx="433">
                  <c:v>41025</c:v>
                </c:pt>
                <c:pt idx="434">
                  <c:v>41026</c:v>
                </c:pt>
                <c:pt idx="435">
                  <c:v>41030</c:v>
                </c:pt>
                <c:pt idx="436">
                  <c:v>41031</c:v>
                </c:pt>
                <c:pt idx="437">
                  <c:v>41032</c:v>
                </c:pt>
                <c:pt idx="438">
                  <c:v>41033</c:v>
                </c:pt>
                <c:pt idx="439">
                  <c:v>41036</c:v>
                </c:pt>
                <c:pt idx="440">
                  <c:v>41037</c:v>
                </c:pt>
                <c:pt idx="441">
                  <c:v>41038</c:v>
                </c:pt>
                <c:pt idx="442">
                  <c:v>41039</c:v>
                </c:pt>
                <c:pt idx="443">
                  <c:v>41040</c:v>
                </c:pt>
                <c:pt idx="444">
                  <c:v>41043</c:v>
                </c:pt>
                <c:pt idx="445">
                  <c:v>41044</c:v>
                </c:pt>
                <c:pt idx="446">
                  <c:v>41045</c:v>
                </c:pt>
                <c:pt idx="447">
                  <c:v>41046</c:v>
                </c:pt>
                <c:pt idx="448">
                  <c:v>41047</c:v>
                </c:pt>
                <c:pt idx="449">
                  <c:v>41050</c:v>
                </c:pt>
                <c:pt idx="450">
                  <c:v>41051</c:v>
                </c:pt>
                <c:pt idx="451">
                  <c:v>41052</c:v>
                </c:pt>
                <c:pt idx="452">
                  <c:v>41053</c:v>
                </c:pt>
                <c:pt idx="453">
                  <c:v>41054</c:v>
                </c:pt>
                <c:pt idx="454">
                  <c:v>41057</c:v>
                </c:pt>
                <c:pt idx="455">
                  <c:v>41058</c:v>
                </c:pt>
                <c:pt idx="456">
                  <c:v>41059</c:v>
                </c:pt>
                <c:pt idx="457">
                  <c:v>41061</c:v>
                </c:pt>
                <c:pt idx="458">
                  <c:v>41064</c:v>
                </c:pt>
                <c:pt idx="459">
                  <c:v>41065</c:v>
                </c:pt>
                <c:pt idx="460">
                  <c:v>41067</c:v>
                </c:pt>
                <c:pt idx="461">
                  <c:v>41068</c:v>
                </c:pt>
                <c:pt idx="462">
                  <c:v>41071</c:v>
                </c:pt>
                <c:pt idx="463">
                  <c:v>41072</c:v>
                </c:pt>
                <c:pt idx="464">
                  <c:v>41073</c:v>
                </c:pt>
                <c:pt idx="465">
                  <c:v>41074</c:v>
                </c:pt>
                <c:pt idx="466">
                  <c:v>41075</c:v>
                </c:pt>
                <c:pt idx="467">
                  <c:v>41078</c:v>
                </c:pt>
                <c:pt idx="468">
                  <c:v>41079</c:v>
                </c:pt>
                <c:pt idx="469">
                  <c:v>41080</c:v>
                </c:pt>
                <c:pt idx="470">
                  <c:v>41081</c:v>
                </c:pt>
                <c:pt idx="471">
                  <c:v>41082</c:v>
                </c:pt>
                <c:pt idx="472">
                  <c:v>41085</c:v>
                </c:pt>
                <c:pt idx="473">
                  <c:v>41086</c:v>
                </c:pt>
                <c:pt idx="474">
                  <c:v>41087</c:v>
                </c:pt>
                <c:pt idx="475">
                  <c:v>41088</c:v>
                </c:pt>
                <c:pt idx="476">
                  <c:v>41089</c:v>
                </c:pt>
                <c:pt idx="477">
                  <c:v>41092</c:v>
                </c:pt>
                <c:pt idx="478">
                  <c:v>41093</c:v>
                </c:pt>
                <c:pt idx="479">
                  <c:v>41094</c:v>
                </c:pt>
                <c:pt idx="480">
                  <c:v>41095</c:v>
                </c:pt>
                <c:pt idx="481">
                  <c:v>41099</c:v>
                </c:pt>
                <c:pt idx="482">
                  <c:v>41100</c:v>
                </c:pt>
                <c:pt idx="483">
                  <c:v>41101</c:v>
                </c:pt>
                <c:pt idx="484">
                  <c:v>41102</c:v>
                </c:pt>
                <c:pt idx="485">
                  <c:v>41103</c:v>
                </c:pt>
                <c:pt idx="486">
                  <c:v>41106</c:v>
                </c:pt>
                <c:pt idx="487">
                  <c:v>41107</c:v>
                </c:pt>
                <c:pt idx="488">
                  <c:v>41108</c:v>
                </c:pt>
                <c:pt idx="489">
                  <c:v>41109</c:v>
                </c:pt>
                <c:pt idx="490">
                  <c:v>41110</c:v>
                </c:pt>
                <c:pt idx="491">
                  <c:v>41113</c:v>
                </c:pt>
                <c:pt idx="492">
                  <c:v>41114</c:v>
                </c:pt>
                <c:pt idx="493">
                  <c:v>41115</c:v>
                </c:pt>
                <c:pt idx="494">
                  <c:v>41116</c:v>
                </c:pt>
                <c:pt idx="495">
                  <c:v>41117</c:v>
                </c:pt>
                <c:pt idx="496">
                  <c:v>41120</c:v>
                </c:pt>
                <c:pt idx="497">
                  <c:v>41121</c:v>
                </c:pt>
                <c:pt idx="498">
                  <c:v>41122</c:v>
                </c:pt>
                <c:pt idx="499">
                  <c:v>41123</c:v>
                </c:pt>
                <c:pt idx="500">
                  <c:v>41124</c:v>
                </c:pt>
                <c:pt idx="501">
                  <c:v>41127</c:v>
                </c:pt>
                <c:pt idx="502">
                  <c:v>41128</c:v>
                </c:pt>
                <c:pt idx="503">
                  <c:v>41129</c:v>
                </c:pt>
                <c:pt idx="504">
                  <c:v>41130</c:v>
                </c:pt>
                <c:pt idx="505">
                  <c:v>41131</c:v>
                </c:pt>
                <c:pt idx="506">
                  <c:v>41134</c:v>
                </c:pt>
                <c:pt idx="507">
                  <c:v>41135</c:v>
                </c:pt>
                <c:pt idx="508">
                  <c:v>41136</c:v>
                </c:pt>
                <c:pt idx="509">
                  <c:v>41137</c:v>
                </c:pt>
                <c:pt idx="510">
                  <c:v>41138</c:v>
                </c:pt>
                <c:pt idx="511">
                  <c:v>41141</c:v>
                </c:pt>
                <c:pt idx="512">
                  <c:v>41142</c:v>
                </c:pt>
                <c:pt idx="513">
                  <c:v>41143</c:v>
                </c:pt>
                <c:pt idx="514">
                  <c:v>41144</c:v>
                </c:pt>
                <c:pt idx="515">
                  <c:v>41145</c:v>
                </c:pt>
                <c:pt idx="516">
                  <c:v>41148</c:v>
                </c:pt>
                <c:pt idx="517">
                  <c:v>41149</c:v>
                </c:pt>
                <c:pt idx="518">
                  <c:v>41150</c:v>
                </c:pt>
                <c:pt idx="519">
                  <c:v>41151</c:v>
                </c:pt>
                <c:pt idx="520">
                  <c:v>41152</c:v>
                </c:pt>
                <c:pt idx="521">
                  <c:v>41156</c:v>
                </c:pt>
                <c:pt idx="522">
                  <c:v>41157</c:v>
                </c:pt>
                <c:pt idx="523">
                  <c:v>41162</c:v>
                </c:pt>
                <c:pt idx="524">
                  <c:v>41163</c:v>
                </c:pt>
                <c:pt idx="525">
                  <c:v>41164</c:v>
                </c:pt>
                <c:pt idx="526">
                  <c:v>41165</c:v>
                </c:pt>
                <c:pt idx="527">
                  <c:v>41166</c:v>
                </c:pt>
                <c:pt idx="528">
                  <c:v>41169</c:v>
                </c:pt>
                <c:pt idx="529">
                  <c:v>41170</c:v>
                </c:pt>
                <c:pt idx="530">
                  <c:v>41171</c:v>
                </c:pt>
                <c:pt idx="531">
                  <c:v>41172</c:v>
                </c:pt>
                <c:pt idx="532">
                  <c:v>41173</c:v>
                </c:pt>
                <c:pt idx="533">
                  <c:v>41176</c:v>
                </c:pt>
                <c:pt idx="534">
                  <c:v>41177</c:v>
                </c:pt>
                <c:pt idx="535">
                  <c:v>41178</c:v>
                </c:pt>
                <c:pt idx="536">
                  <c:v>41179</c:v>
                </c:pt>
                <c:pt idx="537">
                  <c:v>41180</c:v>
                </c:pt>
                <c:pt idx="538">
                  <c:v>41183</c:v>
                </c:pt>
                <c:pt idx="539">
                  <c:v>41184</c:v>
                </c:pt>
                <c:pt idx="540">
                  <c:v>41185</c:v>
                </c:pt>
                <c:pt idx="541">
                  <c:v>41186</c:v>
                </c:pt>
                <c:pt idx="542">
                  <c:v>41187</c:v>
                </c:pt>
                <c:pt idx="543">
                  <c:v>41190</c:v>
                </c:pt>
                <c:pt idx="544">
                  <c:v>41191</c:v>
                </c:pt>
                <c:pt idx="545">
                  <c:v>41192</c:v>
                </c:pt>
                <c:pt idx="546">
                  <c:v>41194</c:v>
                </c:pt>
                <c:pt idx="547">
                  <c:v>41197</c:v>
                </c:pt>
                <c:pt idx="548">
                  <c:v>41198</c:v>
                </c:pt>
                <c:pt idx="549">
                  <c:v>41199</c:v>
                </c:pt>
                <c:pt idx="550">
                  <c:v>41200</c:v>
                </c:pt>
                <c:pt idx="551">
                  <c:v>41201</c:v>
                </c:pt>
                <c:pt idx="552">
                  <c:v>41204</c:v>
                </c:pt>
                <c:pt idx="553">
                  <c:v>41205</c:v>
                </c:pt>
                <c:pt idx="554">
                  <c:v>41206</c:v>
                </c:pt>
                <c:pt idx="555">
                  <c:v>41207</c:v>
                </c:pt>
                <c:pt idx="556">
                  <c:v>41208</c:v>
                </c:pt>
                <c:pt idx="557">
                  <c:v>41212</c:v>
                </c:pt>
                <c:pt idx="558">
                  <c:v>41213</c:v>
                </c:pt>
                <c:pt idx="559">
                  <c:v>41215</c:v>
                </c:pt>
                <c:pt idx="560">
                  <c:v>41218</c:v>
                </c:pt>
                <c:pt idx="561">
                  <c:v>41219</c:v>
                </c:pt>
                <c:pt idx="562">
                  <c:v>41220</c:v>
                </c:pt>
                <c:pt idx="563">
                  <c:v>41221</c:v>
                </c:pt>
                <c:pt idx="564">
                  <c:v>41222</c:v>
                </c:pt>
                <c:pt idx="565">
                  <c:v>41225</c:v>
                </c:pt>
                <c:pt idx="566">
                  <c:v>41226</c:v>
                </c:pt>
                <c:pt idx="567">
                  <c:v>41228</c:v>
                </c:pt>
                <c:pt idx="568">
                  <c:v>41233</c:v>
                </c:pt>
                <c:pt idx="569">
                  <c:v>41234</c:v>
                </c:pt>
                <c:pt idx="570">
                  <c:v>41239</c:v>
                </c:pt>
                <c:pt idx="571">
                  <c:v>41240</c:v>
                </c:pt>
                <c:pt idx="572">
                  <c:v>41241</c:v>
                </c:pt>
                <c:pt idx="573">
                  <c:v>41242</c:v>
                </c:pt>
                <c:pt idx="574">
                  <c:v>41243</c:v>
                </c:pt>
                <c:pt idx="575">
                  <c:v>41247</c:v>
                </c:pt>
                <c:pt idx="576">
                  <c:v>41248</c:v>
                </c:pt>
                <c:pt idx="577">
                  <c:v>41249</c:v>
                </c:pt>
                <c:pt idx="578">
                  <c:v>41250</c:v>
                </c:pt>
                <c:pt idx="579">
                  <c:v>41253</c:v>
                </c:pt>
                <c:pt idx="580">
                  <c:v>41254</c:v>
                </c:pt>
                <c:pt idx="581">
                  <c:v>41255</c:v>
                </c:pt>
                <c:pt idx="582">
                  <c:v>41256</c:v>
                </c:pt>
                <c:pt idx="583">
                  <c:v>41257</c:v>
                </c:pt>
                <c:pt idx="584">
                  <c:v>41260</c:v>
                </c:pt>
                <c:pt idx="585">
                  <c:v>41261</c:v>
                </c:pt>
                <c:pt idx="586">
                  <c:v>41262</c:v>
                </c:pt>
                <c:pt idx="587">
                  <c:v>41267</c:v>
                </c:pt>
                <c:pt idx="588">
                  <c:v>41269</c:v>
                </c:pt>
                <c:pt idx="589">
                  <c:v>41270</c:v>
                </c:pt>
                <c:pt idx="590">
                  <c:v>41274</c:v>
                </c:pt>
                <c:pt idx="591">
                  <c:v>41276</c:v>
                </c:pt>
                <c:pt idx="592">
                  <c:v>41277</c:v>
                </c:pt>
                <c:pt idx="593">
                  <c:v>41281</c:v>
                </c:pt>
                <c:pt idx="594">
                  <c:v>41282</c:v>
                </c:pt>
                <c:pt idx="595">
                  <c:v>41283</c:v>
                </c:pt>
                <c:pt idx="596">
                  <c:v>41284</c:v>
                </c:pt>
                <c:pt idx="597">
                  <c:v>41285</c:v>
                </c:pt>
                <c:pt idx="598">
                  <c:v>41288</c:v>
                </c:pt>
                <c:pt idx="599">
                  <c:v>41289</c:v>
                </c:pt>
                <c:pt idx="600">
                  <c:v>41290</c:v>
                </c:pt>
                <c:pt idx="601">
                  <c:v>41291</c:v>
                </c:pt>
                <c:pt idx="602">
                  <c:v>41292</c:v>
                </c:pt>
                <c:pt idx="603">
                  <c:v>41296</c:v>
                </c:pt>
                <c:pt idx="604">
                  <c:v>41297</c:v>
                </c:pt>
                <c:pt idx="605">
                  <c:v>41299</c:v>
                </c:pt>
                <c:pt idx="606">
                  <c:v>41302</c:v>
                </c:pt>
                <c:pt idx="607">
                  <c:v>41303</c:v>
                </c:pt>
                <c:pt idx="608">
                  <c:v>41304</c:v>
                </c:pt>
                <c:pt idx="609">
                  <c:v>41305</c:v>
                </c:pt>
                <c:pt idx="610">
                  <c:v>41306</c:v>
                </c:pt>
                <c:pt idx="611">
                  <c:v>41309</c:v>
                </c:pt>
                <c:pt idx="612">
                  <c:v>41311</c:v>
                </c:pt>
                <c:pt idx="613">
                  <c:v>41312</c:v>
                </c:pt>
                <c:pt idx="614">
                  <c:v>41318</c:v>
                </c:pt>
                <c:pt idx="615">
                  <c:v>41319</c:v>
                </c:pt>
                <c:pt idx="616">
                  <c:v>41320</c:v>
                </c:pt>
                <c:pt idx="617">
                  <c:v>41323</c:v>
                </c:pt>
                <c:pt idx="618">
                  <c:v>41324</c:v>
                </c:pt>
                <c:pt idx="619">
                  <c:v>41327</c:v>
                </c:pt>
                <c:pt idx="620">
                  <c:v>41330</c:v>
                </c:pt>
                <c:pt idx="621">
                  <c:v>41331</c:v>
                </c:pt>
                <c:pt idx="622">
                  <c:v>41332</c:v>
                </c:pt>
                <c:pt idx="623">
                  <c:v>41334</c:v>
                </c:pt>
                <c:pt idx="624">
                  <c:v>41337</c:v>
                </c:pt>
                <c:pt idx="625">
                  <c:v>41339</c:v>
                </c:pt>
                <c:pt idx="626">
                  <c:v>41340</c:v>
                </c:pt>
                <c:pt idx="627">
                  <c:v>41341</c:v>
                </c:pt>
                <c:pt idx="628">
                  <c:v>41344</c:v>
                </c:pt>
                <c:pt idx="629">
                  <c:v>41345</c:v>
                </c:pt>
                <c:pt idx="630">
                  <c:v>41346</c:v>
                </c:pt>
                <c:pt idx="631">
                  <c:v>41347</c:v>
                </c:pt>
                <c:pt idx="632">
                  <c:v>41348</c:v>
                </c:pt>
                <c:pt idx="633">
                  <c:v>41351</c:v>
                </c:pt>
                <c:pt idx="634">
                  <c:v>41354</c:v>
                </c:pt>
                <c:pt idx="635">
                  <c:v>41355</c:v>
                </c:pt>
                <c:pt idx="636">
                  <c:v>41358</c:v>
                </c:pt>
                <c:pt idx="637">
                  <c:v>41359</c:v>
                </c:pt>
                <c:pt idx="638">
                  <c:v>41360</c:v>
                </c:pt>
                <c:pt idx="639">
                  <c:v>41361</c:v>
                </c:pt>
                <c:pt idx="640">
                  <c:v>41366</c:v>
                </c:pt>
                <c:pt idx="641">
                  <c:v>41367</c:v>
                </c:pt>
                <c:pt idx="642">
                  <c:v>41368</c:v>
                </c:pt>
                <c:pt idx="643">
                  <c:v>41372</c:v>
                </c:pt>
                <c:pt idx="644">
                  <c:v>41373</c:v>
                </c:pt>
                <c:pt idx="645">
                  <c:v>41375</c:v>
                </c:pt>
                <c:pt idx="646">
                  <c:v>41376</c:v>
                </c:pt>
                <c:pt idx="647">
                  <c:v>41379</c:v>
                </c:pt>
                <c:pt idx="648">
                  <c:v>41380</c:v>
                </c:pt>
                <c:pt idx="649">
                  <c:v>41382</c:v>
                </c:pt>
                <c:pt idx="650">
                  <c:v>41383</c:v>
                </c:pt>
                <c:pt idx="651">
                  <c:v>41386</c:v>
                </c:pt>
                <c:pt idx="652">
                  <c:v>41387</c:v>
                </c:pt>
                <c:pt idx="653">
                  <c:v>41388</c:v>
                </c:pt>
                <c:pt idx="654">
                  <c:v>41389</c:v>
                </c:pt>
                <c:pt idx="655">
                  <c:v>41390</c:v>
                </c:pt>
                <c:pt idx="656">
                  <c:v>41393</c:v>
                </c:pt>
                <c:pt idx="657">
                  <c:v>41397</c:v>
                </c:pt>
                <c:pt idx="658">
                  <c:v>41400</c:v>
                </c:pt>
                <c:pt idx="659">
                  <c:v>41402</c:v>
                </c:pt>
                <c:pt idx="660">
                  <c:v>41403</c:v>
                </c:pt>
                <c:pt idx="661">
                  <c:v>41404</c:v>
                </c:pt>
                <c:pt idx="662">
                  <c:v>41407</c:v>
                </c:pt>
                <c:pt idx="663">
                  <c:v>41411</c:v>
                </c:pt>
                <c:pt idx="664">
                  <c:v>41414</c:v>
                </c:pt>
                <c:pt idx="665">
                  <c:v>41416</c:v>
                </c:pt>
                <c:pt idx="666">
                  <c:v>41418</c:v>
                </c:pt>
                <c:pt idx="667">
                  <c:v>41422</c:v>
                </c:pt>
                <c:pt idx="668">
                  <c:v>41424</c:v>
                </c:pt>
                <c:pt idx="669">
                  <c:v>41425</c:v>
                </c:pt>
                <c:pt idx="670">
                  <c:v>41429</c:v>
                </c:pt>
                <c:pt idx="671">
                  <c:v>41431</c:v>
                </c:pt>
                <c:pt idx="672">
                  <c:v>41432</c:v>
                </c:pt>
                <c:pt idx="673">
                  <c:v>41435</c:v>
                </c:pt>
                <c:pt idx="674">
                  <c:v>41438</c:v>
                </c:pt>
                <c:pt idx="675">
                  <c:v>41439</c:v>
                </c:pt>
                <c:pt idx="676">
                  <c:v>41442</c:v>
                </c:pt>
                <c:pt idx="677">
                  <c:v>41445</c:v>
                </c:pt>
                <c:pt idx="678">
                  <c:v>41446</c:v>
                </c:pt>
                <c:pt idx="679">
                  <c:v>41449</c:v>
                </c:pt>
                <c:pt idx="680">
                  <c:v>41450</c:v>
                </c:pt>
                <c:pt idx="681">
                  <c:v>41452</c:v>
                </c:pt>
                <c:pt idx="682">
                  <c:v>41453</c:v>
                </c:pt>
                <c:pt idx="683">
                  <c:v>41456</c:v>
                </c:pt>
                <c:pt idx="684">
                  <c:v>41457</c:v>
                </c:pt>
                <c:pt idx="685">
                  <c:v>41458</c:v>
                </c:pt>
                <c:pt idx="686">
                  <c:v>41460</c:v>
                </c:pt>
                <c:pt idx="687">
                  <c:v>41466</c:v>
                </c:pt>
                <c:pt idx="688">
                  <c:v>41467</c:v>
                </c:pt>
                <c:pt idx="689">
                  <c:v>41470</c:v>
                </c:pt>
                <c:pt idx="690">
                  <c:v>41471</c:v>
                </c:pt>
                <c:pt idx="691">
                  <c:v>41472</c:v>
                </c:pt>
                <c:pt idx="692">
                  <c:v>41474</c:v>
                </c:pt>
                <c:pt idx="693">
                  <c:v>41480</c:v>
                </c:pt>
                <c:pt idx="694">
                  <c:v>41481</c:v>
                </c:pt>
                <c:pt idx="695">
                  <c:v>41484</c:v>
                </c:pt>
                <c:pt idx="696">
                  <c:v>41485</c:v>
                </c:pt>
                <c:pt idx="697">
                  <c:v>41486</c:v>
                </c:pt>
                <c:pt idx="698">
                  <c:v>41487</c:v>
                </c:pt>
                <c:pt idx="699">
                  <c:v>41498</c:v>
                </c:pt>
                <c:pt idx="700">
                  <c:v>41501</c:v>
                </c:pt>
                <c:pt idx="701">
                  <c:v>41502</c:v>
                </c:pt>
                <c:pt idx="702">
                  <c:v>41505</c:v>
                </c:pt>
                <c:pt idx="703">
                  <c:v>41507</c:v>
                </c:pt>
                <c:pt idx="704">
                  <c:v>41516</c:v>
                </c:pt>
                <c:pt idx="705">
                  <c:v>41520</c:v>
                </c:pt>
                <c:pt idx="706">
                  <c:v>41522</c:v>
                </c:pt>
                <c:pt idx="707">
                  <c:v>41523</c:v>
                </c:pt>
                <c:pt idx="708">
                  <c:v>41526</c:v>
                </c:pt>
                <c:pt idx="709">
                  <c:v>41527</c:v>
                </c:pt>
                <c:pt idx="710">
                  <c:v>41529</c:v>
                </c:pt>
                <c:pt idx="711">
                  <c:v>41534</c:v>
                </c:pt>
                <c:pt idx="712">
                  <c:v>41535</c:v>
                </c:pt>
                <c:pt idx="713">
                  <c:v>41554</c:v>
                </c:pt>
                <c:pt idx="714">
                  <c:v>41557</c:v>
                </c:pt>
                <c:pt idx="715">
                  <c:v>41558</c:v>
                </c:pt>
                <c:pt idx="716">
                  <c:v>41562</c:v>
                </c:pt>
                <c:pt idx="717">
                  <c:v>41563</c:v>
                </c:pt>
                <c:pt idx="718">
                  <c:v>41564</c:v>
                </c:pt>
                <c:pt idx="719">
                  <c:v>41565</c:v>
                </c:pt>
                <c:pt idx="720">
                  <c:v>41568</c:v>
                </c:pt>
                <c:pt idx="721">
                  <c:v>41569</c:v>
                </c:pt>
                <c:pt idx="722">
                  <c:v>41570</c:v>
                </c:pt>
                <c:pt idx="723">
                  <c:v>41571</c:v>
                </c:pt>
                <c:pt idx="724">
                  <c:v>41572</c:v>
                </c:pt>
                <c:pt idx="725">
                  <c:v>41575</c:v>
                </c:pt>
                <c:pt idx="726">
                  <c:v>41576</c:v>
                </c:pt>
                <c:pt idx="727">
                  <c:v>41577</c:v>
                </c:pt>
                <c:pt idx="728">
                  <c:v>41578</c:v>
                </c:pt>
                <c:pt idx="729">
                  <c:v>41579</c:v>
                </c:pt>
                <c:pt idx="730">
                  <c:v>41582</c:v>
                </c:pt>
                <c:pt idx="731">
                  <c:v>41583</c:v>
                </c:pt>
                <c:pt idx="732">
                  <c:v>41584</c:v>
                </c:pt>
                <c:pt idx="733">
                  <c:v>41585</c:v>
                </c:pt>
                <c:pt idx="734">
                  <c:v>41586</c:v>
                </c:pt>
                <c:pt idx="735">
                  <c:v>41589</c:v>
                </c:pt>
                <c:pt idx="736">
                  <c:v>41590</c:v>
                </c:pt>
                <c:pt idx="737">
                  <c:v>41591</c:v>
                </c:pt>
                <c:pt idx="738">
                  <c:v>41593</c:v>
                </c:pt>
                <c:pt idx="739">
                  <c:v>41596</c:v>
                </c:pt>
                <c:pt idx="740">
                  <c:v>41598</c:v>
                </c:pt>
                <c:pt idx="741">
                  <c:v>41599</c:v>
                </c:pt>
                <c:pt idx="742">
                  <c:v>41600</c:v>
                </c:pt>
                <c:pt idx="743">
                  <c:v>41603</c:v>
                </c:pt>
                <c:pt idx="744">
                  <c:v>41604</c:v>
                </c:pt>
                <c:pt idx="745">
                  <c:v>41605</c:v>
                </c:pt>
                <c:pt idx="746">
                  <c:v>41606</c:v>
                </c:pt>
                <c:pt idx="747">
                  <c:v>41607</c:v>
                </c:pt>
                <c:pt idx="748">
                  <c:v>41610</c:v>
                </c:pt>
                <c:pt idx="749">
                  <c:v>41611</c:v>
                </c:pt>
                <c:pt idx="750">
                  <c:v>41612</c:v>
                </c:pt>
                <c:pt idx="751">
                  <c:v>41613</c:v>
                </c:pt>
                <c:pt idx="752">
                  <c:v>41614</c:v>
                </c:pt>
                <c:pt idx="753">
                  <c:v>41617</c:v>
                </c:pt>
                <c:pt idx="754">
                  <c:v>41618</c:v>
                </c:pt>
                <c:pt idx="755">
                  <c:v>41619</c:v>
                </c:pt>
                <c:pt idx="756">
                  <c:v>41620</c:v>
                </c:pt>
                <c:pt idx="757">
                  <c:v>41621</c:v>
                </c:pt>
                <c:pt idx="758">
                  <c:v>41624</c:v>
                </c:pt>
                <c:pt idx="759">
                  <c:v>41625</c:v>
                </c:pt>
                <c:pt idx="760">
                  <c:v>41626</c:v>
                </c:pt>
                <c:pt idx="761">
                  <c:v>41627</c:v>
                </c:pt>
                <c:pt idx="762">
                  <c:v>41635</c:v>
                </c:pt>
                <c:pt idx="763">
                  <c:v>41639</c:v>
                </c:pt>
                <c:pt idx="764">
                  <c:v>41641</c:v>
                </c:pt>
                <c:pt idx="765">
                  <c:v>41642</c:v>
                </c:pt>
                <c:pt idx="766">
                  <c:v>41645</c:v>
                </c:pt>
                <c:pt idx="767">
                  <c:v>41646</c:v>
                </c:pt>
                <c:pt idx="768">
                  <c:v>41647</c:v>
                </c:pt>
                <c:pt idx="769">
                  <c:v>41648</c:v>
                </c:pt>
                <c:pt idx="770">
                  <c:v>41649</c:v>
                </c:pt>
                <c:pt idx="771">
                  <c:v>41652</c:v>
                </c:pt>
                <c:pt idx="772">
                  <c:v>41653</c:v>
                </c:pt>
                <c:pt idx="773">
                  <c:v>41654</c:v>
                </c:pt>
                <c:pt idx="774">
                  <c:v>41655</c:v>
                </c:pt>
                <c:pt idx="775">
                  <c:v>41656</c:v>
                </c:pt>
                <c:pt idx="776">
                  <c:v>41659</c:v>
                </c:pt>
                <c:pt idx="777">
                  <c:v>41660</c:v>
                </c:pt>
                <c:pt idx="778">
                  <c:v>41661</c:v>
                </c:pt>
                <c:pt idx="779">
                  <c:v>41662</c:v>
                </c:pt>
                <c:pt idx="780">
                  <c:v>41663</c:v>
                </c:pt>
                <c:pt idx="781">
                  <c:v>41666</c:v>
                </c:pt>
                <c:pt idx="782">
                  <c:v>41667</c:v>
                </c:pt>
                <c:pt idx="783">
                  <c:v>41668</c:v>
                </c:pt>
                <c:pt idx="784">
                  <c:v>41669</c:v>
                </c:pt>
                <c:pt idx="785">
                  <c:v>41673</c:v>
                </c:pt>
                <c:pt idx="786">
                  <c:v>41674</c:v>
                </c:pt>
                <c:pt idx="787">
                  <c:v>41675</c:v>
                </c:pt>
                <c:pt idx="788">
                  <c:v>41676</c:v>
                </c:pt>
                <c:pt idx="789">
                  <c:v>41677</c:v>
                </c:pt>
                <c:pt idx="790">
                  <c:v>41680</c:v>
                </c:pt>
                <c:pt idx="791">
                  <c:v>41681</c:v>
                </c:pt>
                <c:pt idx="792">
                  <c:v>41682</c:v>
                </c:pt>
                <c:pt idx="793">
                  <c:v>41683</c:v>
                </c:pt>
                <c:pt idx="794">
                  <c:v>41684</c:v>
                </c:pt>
                <c:pt idx="795">
                  <c:v>41687</c:v>
                </c:pt>
                <c:pt idx="796">
                  <c:v>41688</c:v>
                </c:pt>
                <c:pt idx="797">
                  <c:v>41689</c:v>
                </c:pt>
                <c:pt idx="798">
                  <c:v>41690</c:v>
                </c:pt>
                <c:pt idx="799">
                  <c:v>41691</c:v>
                </c:pt>
                <c:pt idx="800">
                  <c:v>41694</c:v>
                </c:pt>
                <c:pt idx="801">
                  <c:v>41695</c:v>
                </c:pt>
                <c:pt idx="802">
                  <c:v>41696</c:v>
                </c:pt>
                <c:pt idx="803">
                  <c:v>41697</c:v>
                </c:pt>
                <c:pt idx="804">
                  <c:v>41702</c:v>
                </c:pt>
                <c:pt idx="805">
                  <c:v>41703</c:v>
                </c:pt>
                <c:pt idx="806">
                  <c:v>41704</c:v>
                </c:pt>
                <c:pt idx="807">
                  <c:v>41705</c:v>
                </c:pt>
                <c:pt idx="808">
                  <c:v>41708</c:v>
                </c:pt>
                <c:pt idx="809">
                  <c:v>41709</c:v>
                </c:pt>
                <c:pt idx="810">
                  <c:v>41710</c:v>
                </c:pt>
                <c:pt idx="811">
                  <c:v>41711</c:v>
                </c:pt>
                <c:pt idx="812">
                  <c:v>41715</c:v>
                </c:pt>
                <c:pt idx="813">
                  <c:v>41716</c:v>
                </c:pt>
                <c:pt idx="814">
                  <c:v>41717</c:v>
                </c:pt>
                <c:pt idx="815">
                  <c:v>41718</c:v>
                </c:pt>
                <c:pt idx="816">
                  <c:v>41719</c:v>
                </c:pt>
                <c:pt idx="817">
                  <c:v>41722</c:v>
                </c:pt>
                <c:pt idx="818">
                  <c:v>41723</c:v>
                </c:pt>
                <c:pt idx="819">
                  <c:v>41724</c:v>
                </c:pt>
                <c:pt idx="820">
                  <c:v>41725</c:v>
                </c:pt>
                <c:pt idx="821">
                  <c:v>41726</c:v>
                </c:pt>
                <c:pt idx="822">
                  <c:v>41729</c:v>
                </c:pt>
                <c:pt idx="823">
                  <c:v>41730</c:v>
                </c:pt>
                <c:pt idx="824">
                  <c:v>41731</c:v>
                </c:pt>
                <c:pt idx="825">
                  <c:v>41732</c:v>
                </c:pt>
                <c:pt idx="826">
                  <c:v>41733</c:v>
                </c:pt>
                <c:pt idx="827">
                  <c:v>41736</c:v>
                </c:pt>
                <c:pt idx="828">
                  <c:v>41737</c:v>
                </c:pt>
                <c:pt idx="829">
                  <c:v>41738</c:v>
                </c:pt>
                <c:pt idx="830">
                  <c:v>41739</c:v>
                </c:pt>
                <c:pt idx="831">
                  <c:v>41740</c:v>
                </c:pt>
                <c:pt idx="832">
                  <c:v>41743</c:v>
                </c:pt>
                <c:pt idx="833">
                  <c:v>41744</c:v>
                </c:pt>
                <c:pt idx="834">
                  <c:v>41745</c:v>
                </c:pt>
                <c:pt idx="835">
                  <c:v>41746</c:v>
                </c:pt>
                <c:pt idx="836">
                  <c:v>41750</c:v>
                </c:pt>
                <c:pt idx="837">
                  <c:v>41751</c:v>
                </c:pt>
                <c:pt idx="838">
                  <c:v>41752</c:v>
                </c:pt>
                <c:pt idx="839">
                  <c:v>41753</c:v>
                </c:pt>
                <c:pt idx="840">
                  <c:v>41754</c:v>
                </c:pt>
                <c:pt idx="841">
                  <c:v>41757</c:v>
                </c:pt>
                <c:pt idx="842">
                  <c:v>41758</c:v>
                </c:pt>
                <c:pt idx="843">
                  <c:v>41761</c:v>
                </c:pt>
                <c:pt idx="844">
                  <c:v>41764</c:v>
                </c:pt>
                <c:pt idx="845">
                  <c:v>41765</c:v>
                </c:pt>
                <c:pt idx="846">
                  <c:v>41766</c:v>
                </c:pt>
                <c:pt idx="847">
                  <c:v>41767</c:v>
                </c:pt>
                <c:pt idx="848">
                  <c:v>41768</c:v>
                </c:pt>
                <c:pt idx="849">
                  <c:v>41771</c:v>
                </c:pt>
                <c:pt idx="850">
                  <c:v>41772</c:v>
                </c:pt>
                <c:pt idx="851">
                  <c:v>41773</c:v>
                </c:pt>
                <c:pt idx="852">
                  <c:v>41774</c:v>
                </c:pt>
                <c:pt idx="853">
                  <c:v>41775</c:v>
                </c:pt>
                <c:pt idx="854">
                  <c:v>41778</c:v>
                </c:pt>
                <c:pt idx="855">
                  <c:v>41779</c:v>
                </c:pt>
                <c:pt idx="856">
                  <c:v>41780</c:v>
                </c:pt>
                <c:pt idx="857">
                  <c:v>41781</c:v>
                </c:pt>
                <c:pt idx="858">
                  <c:v>41782</c:v>
                </c:pt>
                <c:pt idx="859">
                  <c:v>41785</c:v>
                </c:pt>
                <c:pt idx="860">
                  <c:v>41786</c:v>
                </c:pt>
                <c:pt idx="861">
                  <c:v>41787</c:v>
                </c:pt>
                <c:pt idx="862">
                  <c:v>41788</c:v>
                </c:pt>
                <c:pt idx="863">
                  <c:v>41789</c:v>
                </c:pt>
                <c:pt idx="864">
                  <c:v>41792</c:v>
                </c:pt>
                <c:pt idx="865">
                  <c:v>41793</c:v>
                </c:pt>
                <c:pt idx="866">
                  <c:v>41794</c:v>
                </c:pt>
                <c:pt idx="867">
                  <c:v>41795</c:v>
                </c:pt>
                <c:pt idx="868">
                  <c:v>41796</c:v>
                </c:pt>
                <c:pt idx="869">
                  <c:v>41799</c:v>
                </c:pt>
                <c:pt idx="870">
                  <c:v>41800</c:v>
                </c:pt>
                <c:pt idx="871">
                  <c:v>41801</c:v>
                </c:pt>
                <c:pt idx="872">
                  <c:v>41802</c:v>
                </c:pt>
                <c:pt idx="873">
                  <c:v>41803</c:v>
                </c:pt>
                <c:pt idx="874">
                  <c:v>41806</c:v>
                </c:pt>
                <c:pt idx="875">
                  <c:v>41807</c:v>
                </c:pt>
                <c:pt idx="876">
                  <c:v>41808</c:v>
                </c:pt>
                <c:pt idx="877">
                  <c:v>41809</c:v>
                </c:pt>
                <c:pt idx="878">
                  <c:v>41810</c:v>
                </c:pt>
                <c:pt idx="879">
                  <c:v>41813</c:v>
                </c:pt>
                <c:pt idx="880">
                  <c:v>41814</c:v>
                </c:pt>
                <c:pt idx="881">
                  <c:v>41815</c:v>
                </c:pt>
                <c:pt idx="882">
                  <c:v>41816</c:v>
                </c:pt>
                <c:pt idx="883">
                  <c:v>41817</c:v>
                </c:pt>
                <c:pt idx="884">
                  <c:v>41820</c:v>
                </c:pt>
                <c:pt idx="885">
                  <c:v>41821</c:v>
                </c:pt>
                <c:pt idx="886">
                  <c:v>41822</c:v>
                </c:pt>
                <c:pt idx="887">
                  <c:v>41823</c:v>
                </c:pt>
                <c:pt idx="888">
                  <c:v>41824</c:v>
                </c:pt>
                <c:pt idx="889">
                  <c:v>41827</c:v>
                </c:pt>
                <c:pt idx="890">
                  <c:v>41828</c:v>
                </c:pt>
                <c:pt idx="891">
                  <c:v>41829</c:v>
                </c:pt>
                <c:pt idx="892">
                  <c:v>41830</c:v>
                </c:pt>
                <c:pt idx="893">
                  <c:v>41831</c:v>
                </c:pt>
                <c:pt idx="894">
                  <c:v>41834</c:v>
                </c:pt>
                <c:pt idx="895">
                  <c:v>41835</c:v>
                </c:pt>
                <c:pt idx="896">
                  <c:v>41836</c:v>
                </c:pt>
                <c:pt idx="897">
                  <c:v>41837</c:v>
                </c:pt>
                <c:pt idx="898">
                  <c:v>41838</c:v>
                </c:pt>
                <c:pt idx="899">
                  <c:v>41841</c:v>
                </c:pt>
                <c:pt idx="900">
                  <c:v>41842</c:v>
                </c:pt>
                <c:pt idx="901">
                  <c:v>41843</c:v>
                </c:pt>
                <c:pt idx="902">
                  <c:v>41844</c:v>
                </c:pt>
                <c:pt idx="903">
                  <c:v>41845</c:v>
                </c:pt>
                <c:pt idx="904">
                  <c:v>41848</c:v>
                </c:pt>
                <c:pt idx="905">
                  <c:v>41849</c:v>
                </c:pt>
                <c:pt idx="906">
                  <c:v>41850</c:v>
                </c:pt>
                <c:pt idx="907">
                  <c:v>41851</c:v>
                </c:pt>
                <c:pt idx="908">
                  <c:v>41852</c:v>
                </c:pt>
                <c:pt idx="909">
                  <c:v>41855</c:v>
                </c:pt>
                <c:pt idx="910">
                  <c:v>41856</c:v>
                </c:pt>
                <c:pt idx="911">
                  <c:v>41857</c:v>
                </c:pt>
                <c:pt idx="912">
                  <c:v>41858</c:v>
                </c:pt>
                <c:pt idx="913">
                  <c:v>41859</c:v>
                </c:pt>
                <c:pt idx="914">
                  <c:v>41862</c:v>
                </c:pt>
                <c:pt idx="915">
                  <c:v>41863</c:v>
                </c:pt>
                <c:pt idx="916">
                  <c:v>41864</c:v>
                </c:pt>
                <c:pt idx="917">
                  <c:v>41865</c:v>
                </c:pt>
                <c:pt idx="918">
                  <c:v>41866</c:v>
                </c:pt>
                <c:pt idx="919">
                  <c:v>41869</c:v>
                </c:pt>
                <c:pt idx="920">
                  <c:v>41870</c:v>
                </c:pt>
                <c:pt idx="921">
                  <c:v>41871</c:v>
                </c:pt>
                <c:pt idx="922">
                  <c:v>41872</c:v>
                </c:pt>
                <c:pt idx="923">
                  <c:v>41873</c:v>
                </c:pt>
                <c:pt idx="924">
                  <c:v>41876</c:v>
                </c:pt>
                <c:pt idx="925">
                  <c:v>41877</c:v>
                </c:pt>
                <c:pt idx="926">
                  <c:v>41878</c:v>
                </c:pt>
                <c:pt idx="927">
                  <c:v>41879</c:v>
                </c:pt>
                <c:pt idx="928">
                  <c:v>41880</c:v>
                </c:pt>
                <c:pt idx="929">
                  <c:v>41883</c:v>
                </c:pt>
                <c:pt idx="930">
                  <c:v>41884</c:v>
                </c:pt>
                <c:pt idx="931">
                  <c:v>41885</c:v>
                </c:pt>
                <c:pt idx="932">
                  <c:v>41886</c:v>
                </c:pt>
                <c:pt idx="933">
                  <c:v>41887</c:v>
                </c:pt>
                <c:pt idx="934">
                  <c:v>41890</c:v>
                </c:pt>
                <c:pt idx="935">
                  <c:v>41891</c:v>
                </c:pt>
                <c:pt idx="936">
                  <c:v>41892</c:v>
                </c:pt>
                <c:pt idx="937">
                  <c:v>41893</c:v>
                </c:pt>
                <c:pt idx="938">
                  <c:v>41894</c:v>
                </c:pt>
                <c:pt idx="939">
                  <c:v>41897</c:v>
                </c:pt>
                <c:pt idx="940">
                  <c:v>41898</c:v>
                </c:pt>
                <c:pt idx="941">
                  <c:v>41899</c:v>
                </c:pt>
                <c:pt idx="942">
                  <c:v>41900</c:v>
                </c:pt>
                <c:pt idx="943">
                  <c:v>41901</c:v>
                </c:pt>
                <c:pt idx="944">
                  <c:v>41904</c:v>
                </c:pt>
                <c:pt idx="945">
                  <c:v>41905</c:v>
                </c:pt>
                <c:pt idx="946">
                  <c:v>41906</c:v>
                </c:pt>
                <c:pt idx="947">
                  <c:v>41907</c:v>
                </c:pt>
                <c:pt idx="948">
                  <c:v>41908</c:v>
                </c:pt>
                <c:pt idx="949">
                  <c:v>41911</c:v>
                </c:pt>
                <c:pt idx="950">
                  <c:v>41912</c:v>
                </c:pt>
                <c:pt idx="951">
                  <c:v>41913</c:v>
                </c:pt>
                <c:pt idx="952">
                  <c:v>41914</c:v>
                </c:pt>
                <c:pt idx="953">
                  <c:v>41915</c:v>
                </c:pt>
                <c:pt idx="954">
                  <c:v>41918</c:v>
                </c:pt>
                <c:pt idx="955">
                  <c:v>41919</c:v>
                </c:pt>
                <c:pt idx="956">
                  <c:v>41920</c:v>
                </c:pt>
                <c:pt idx="957">
                  <c:v>41921</c:v>
                </c:pt>
                <c:pt idx="958">
                  <c:v>41922</c:v>
                </c:pt>
                <c:pt idx="959">
                  <c:v>41925</c:v>
                </c:pt>
                <c:pt idx="960">
                  <c:v>41926</c:v>
                </c:pt>
                <c:pt idx="961">
                  <c:v>41927</c:v>
                </c:pt>
                <c:pt idx="962">
                  <c:v>41928</c:v>
                </c:pt>
                <c:pt idx="963">
                  <c:v>41929</c:v>
                </c:pt>
                <c:pt idx="964">
                  <c:v>41932</c:v>
                </c:pt>
                <c:pt idx="965">
                  <c:v>41933</c:v>
                </c:pt>
                <c:pt idx="966">
                  <c:v>41934</c:v>
                </c:pt>
                <c:pt idx="967">
                  <c:v>41935</c:v>
                </c:pt>
                <c:pt idx="968">
                  <c:v>41936</c:v>
                </c:pt>
                <c:pt idx="969">
                  <c:v>41939</c:v>
                </c:pt>
                <c:pt idx="970">
                  <c:v>41940</c:v>
                </c:pt>
                <c:pt idx="971">
                  <c:v>41941</c:v>
                </c:pt>
                <c:pt idx="972">
                  <c:v>41942</c:v>
                </c:pt>
                <c:pt idx="973">
                  <c:v>41943</c:v>
                </c:pt>
                <c:pt idx="974">
                  <c:v>41946</c:v>
                </c:pt>
                <c:pt idx="975">
                  <c:v>41947</c:v>
                </c:pt>
                <c:pt idx="976">
                  <c:v>41948</c:v>
                </c:pt>
                <c:pt idx="977">
                  <c:v>41949</c:v>
                </c:pt>
                <c:pt idx="978">
                  <c:v>41950</c:v>
                </c:pt>
                <c:pt idx="979">
                  <c:v>41953</c:v>
                </c:pt>
                <c:pt idx="980">
                  <c:v>41954</c:v>
                </c:pt>
                <c:pt idx="981">
                  <c:v>41955</c:v>
                </c:pt>
                <c:pt idx="982">
                  <c:v>41956</c:v>
                </c:pt>
                <c:pt idx="983">
                  <c:v>41957</c:v>
                </c:pt>
                <c:pt idx="984">
                  <c:v>41960</c:v>
                </c:pt>
                <c:pt idx="985">
                  <c:v>41961</c:v>
                </c:pt>
                <c:pt idx="986">
                  <c:v>41962</c:v>
                </c:pt>
                <c:pt idx="987">
                  <c:v>41963</c:v>
                </c:pt>
                <c:pt idx="988">
                  <c:v>41964</c:v>
                </c:pt>
                <c:pt idx="989">
                  <c:v>41967</c:v>
                </c:pt>
                <c:pt idx="990">
                  <c:v>41968</c:v>
                </c:pt>
                <c:pt idx="991">
                  <c:v>41969</c:v>
                </c:pt>
                <c:pt idx="992">
                  <c:v>41970</c:v>
                </c:pt>
                <c:pt idx="993">
                  <c:v>41971</c:v>
                </c:pt>
                <c:pt idx="994">
                  <c:v>41974</c:v>
                </c:pt>
                <c:pt idx="995">
                  <c:v>41975</c:v>
                </c:pt>
                <c:pt idx="996">
                  <c:v>41976</c:v>
                </c:pt>
                <c:pt idx="997">
                  <c:v>41977</c:v>
                </c:pt>
                <c:pt idx="998">
                  <c:v>41978</c:v>
                </c:pt>
                <c:pt idx="999">
                  <c:v>41981</c:v>
                </c:pt>
                <c:pt idx="1000">
                  <c:v>41982</c:v>
                </c:pt>
                <c:pt idx="1001">
                  <c:v>41983</c:v>
                </c:pt>
                <c:pt idx="1002">
                  <c:v>41984</c:v>
                </c:pt>
                <c:pt idx="1003">
                  <c:v>41985</c:v>
                </c:pt>
                <c:pt idx="1004">
                  <c:v>41988</c:v>
                </c:pt>
                <c:pt idx="1005">
                  <c:v>41989</c:v>
                </c:pt>
                <c:pt idx="1006">
                  <c:v>41990</c:v>
                </c:pt>
                <c:pt idx="1007">
                  <c:v>41991</c:v>
                </c:pt>
                <c:pt idx="1008">
                  <c:v>41992</c:v>
                </c:pt>
                <c:pt idx="1009">
                  <c:v>41995</c:v>
                </c:pt>
                <c:pt idx="1010">
                  <c:v>41996</c:v>
                </c:pt>
                <c:pt idx="1011">
                  <c:v>41997</c:v>
                </c:pt>
                <c:pt idx="1012">
                  <c:v>42002</c:v>
                </c:pt>
                <c:pt idx="1013">
                  <c:v>42003</c:v>
                </c:pt>
                <c:pt idx="1014">
                  <c:v>42004</c:v>
                </c:pt>
                <c:pt idx="1015">
                  <c:v>42006</c:v>
                </c:pt>
                <c:pt idx="1016">
                  <c:v>42009</c:v>
                </c:pt>
                <c:pt idx="1017">
                  <c:v>42010</c:v>
                </c:pt>
                <c:pt idx="1018">
                  <c:v>42011</c:v>
                </c:pt>
                <c:pt idx="1019">
                  <c:v>42012</c:v>
                </c:pt>
                <c:pt idx="1020">
                  <c:v>42013</c:v>
                </c:pt>
                <c:pt idx="1021">
                  <c:v>42016</c:v>
                </c:pt>
                <c:pt idx="1022">
                  <c:v>42017</c:v>
                </c:pt>
                <c:pt idx="1023">
                  <c:v>42018</c:v>
                </c:pt>
                <c:pt idx="1024">
                  <c:v>42019</c:v>
                </c:pt>
                <c:pt idx="1025">
                  <c:v>42020</c:v>
                </c:pt>
                <c:pt idx="1026">
                  <c:v>42023</c:v>
                </c:pt>
                <c:pt idx="1027">
                  <c:v>42024</c:v>
                </c:pt>
                <c:pt idx="1028">
                  <c:v>42025</c:v>
                </c:pt>
                <c:pt idx="1029">
                  <c:v>42026</c:v>
                </c:pt>
                <c:pt idx="1030">
                  <c:v>42027</c:v>
                </c:pt>
                <c:pt idx="1031">
                  <c:v>42030</c:v>
                </c:pt>
                <c:pt idx="1032">
                  <c:v>42031</c:v>
                </c:pt>
                <c:pt idx="1033">
                  <c:v>42032</c:v>
                </c:pt>
                <c:pt idx="1034">
                  <c:v>42033</c:v>
                </c:pt>
                <c:pt idx="1035">
                  <c:v>42034</c:v>
                </c:pt>
                <c:pt idx="1036">
                  <c:v>42037</c:v>
                </c:pt>
                <c:pt idx="1037">
                  <c:v>42038</c:v>
                </c:pt>
                <c:pt idx="1038">
                  <c:v>42039</c:v>
                </c:pt>
                <c:pt idx="1039">
                  <c:v>42040</c:v>
                </c:pt>
                <c:pt idx="1040">
                  <c:v>42041</c:v>
                </c:pt>
                <c:pt idx="1041">
                  <c:v>42044</c:v>
                </c:pt>
                <c:pt idx="1042">
                  <c:v>42045</c:v>
                </c:pt>
                <c:pt idx="1043">
                  <c:v>42046</c:v>
                </c:pt>
                <c:pt idx="1044">
                  <c:v>42047</c:v>
                </c:pt>
                <c:pt idx="1045">
                  <c:v>42048</c:v>
                </c:pt>
                <c:pt idx="1046">
                  <c:v>42051</c:v>
                </c:pt>
                <c:pt idx="1047">
                  <c:v>42052</c:v>
                </c:pt>
                <c:pt idx="1048">
                  <c:v>42053</c:v>
                </c:pt>
                <c:pt idx="1049">
                  <c:v>42054</c:v>
                </c:pt>
                <c:pt idx="1050">
                  <c:v>42055</c:v>
                </c:pt>
                <c:pt idx="1051">
                  <c:v>42058</c:v>
                </c:pt>
                <c:pt idx="1052">
                  <c:v>42059</c:v>
                </c:pt>
                <c:pt idx="1053">
                  <c:v>42060</c:v>
                </c:pt>
                <c:pt idx="1054">
                  <c:v>42061</c:v>
                </c:pt>
                <c:pt idx="1055">
                  <c:v>42062</c:v>
                </c:pt>
                <c:pt idx="1056">
                  <c:v>42065</c:v>
                </c:pt>
                <c:pt idx="1057">
                  <c:v>42066</c:v>
                </c:pt>
                <c:pt idx="1058">
                  <c:v>42067</c:v>
                </c:pt>
                <c:pt idx="1059">
                  <c:v>42068</c:v>
                </c:pt>
                <c:pt idx="1060">
                  <c:v>42069</c:v>
                </c:pt>
                <c:pt idx="1061">
                  <c:v>42072</c:v>
                </c:pt>
                <c:pt idx="1062">
                  <c:v>42073</c:v>
                </c:pt>
                <c:pt idx="1063">
                  <c:v>42074</c:v>
                </c:pt>
                <c:pt idx="1064">
                  <c:v>42075</c:v>
                </c:pt>
                <c:pt idx="1065">
                  <c:v>42076</c:v>
                </c:pt>
                <c:pt idx="1066">
                  <c:v>42079</c:v>
                </c:pt>
                <c:pt idx="1067">
                  <c:v>42080</c:v>
                </c:pt>
                <c:pt idx="1068">
                  <c:v>42081</c:v>
                </c:pt>
                <c:pt idx="1069">
                  <c:v>42082</c:v>
                </c:pt>
                <c:pt idx="1070">
                  <c:v>42083</c:v>
                </c:pt>
                <c:pt idx="1071">
                  <c:v>42086</c:v>
                </c:pt>
                <c:pt idx="1072">
                  <c:v>42087</c:v>
                </c:pt>
                <c:pt idx="1073">
                  <c:v>42088</c:v>
                </c:pt>
                <c:pt idx="1074">
                  <c:v>42089</c:v>
                </c:pt>
                <c:pt idx="1075">
                  <c:v>42090</c:v>
                </c:pt>
                <c:pt idx="1076">
                  <c:v>42093</c:v>
                </c:pt>
                <c:pt idx="1077">
                  <c:v>42094</c:v>
                </c:pt>
                <c:pt idx="1078">
                  <c:v>42095</c:v>
                </c:pt>
                <c:pt idx="1079">
                  <c:v>42096</c:v>
                </c:pt>
                <c:pt idx="1080">
                  <c:v>42100</c:v>
                </c:pt>
                <c:pt idx="1081">
                  <c:v>42101</c:v>
                </c:pt>
                <c:pt idx="1082">
                  <c:v>42102</c:v>
                </c:pt>
                <c:pt idx="1083">
                  <c:v>42103</c:v>
                </c:pt>
                <c:pt idx="1084">
                  <c:v>42104</c:v>
                </c:pt>
                <c:pt idx="1085">
                  <c:v>42107</c:v>
                </c:pt>
                <c:pt idx="1086">
                  <c:v>42108</c:v>
                </c:pt>
                <c:pt idx="1087">
                  <c:v>42109</c:v>
                </c:pt>
                <c:pt idx="1088">
                  <c:v>42110</c:v>
                </c:pt>
                <c:pt idx="1089">
                  <c:v>42111</c:v>
                </c:pt>
                <c:pt idx="1090">
                  <c:v>42114</c:v>
                </c:pt>
                <c:pt idx="1091">
                  <c:v>42115</c:v>
                </c:pt>
                <c:pt idx="1092">
                  <c:v>42116</c:v>
                </c:pt>
                <c:pt idx="1093">
                  <c:v>42117</c:v>
                </c:pt>
                <c:pt idx="1094">
                  <c:v>42118</c:v>
                </c:pt>
                <c:pt idx="1095">
                  <c:v>42121</c:v>
                </c:pt>
                <c:pt idx="1096">
                  <c:v>42122</c:v>
                </c:pt>
                <c:pt idx="1097">
                  <c:v>42123</c:v>
                </c:pt>
                <c:pt idx="1098">
                  <c:v>42124</c:v>
                </c:pt>
                <c:pt idx="1099">
                  <c:v>42125</c:v>
                </c:pt>
                <c:pt idx="1100">
                  <c:v>42128</c:v>
                </c:pt>
                <c:pt idx="1101">
                  <c:v>42129</c:v>
                </c:pt>
                <c:pt idx="1102">
                  <c:v>42130</c:v>
                </c:pt>
                <c:pt idx="1103">
                  <c:v>42131</c:v>
                </c:pt>
                <c:pt idx="1104">
                  <c:v>42132</c:v>
                </c:pt>
                <c:pt idx="1105">
                  <c:v>42135</c:v>
                </c:pt>
                <c:pt idx="1106">
                  <c:v>42136</c:v>
                </c:pt>
                <c:pt idx="1107">
                  <c:v>42137</c:v>
                </c:pt>
                <c:pt idx="1108">
                  <c:v>42138</c:v>
                </c:pt>
                <c:pt idx="1109">
                  <c:v>42141</c:v>
                </c:pt>
                <c:pt idx="1110">
                  <c:v>42142</c:v>
                </c:pt>
                <c:pt idx="1111">
                  <c:v>42143</c:v>
                </c:pt>
                <c:pt idx="1112">
                  <c:v>42144</c:v>
                </c:pt>
                <c:pt idx="1113">
                  <c:v>42145</c:v>
                </c:pt>
                <c:pt idx="1114">
                  <c:v>42146</c:v>
                </c:pt>
                <c:pt idx="1115">
                  <c:v>42150</c:v>
                </c:pt>
                <c:pt idx="1116">
                  <c:v>42151</c:v>
                </c:pt>
                <c:pt idx="1117">
                  <c:v>42152</c:v>
                </c:pt>
                <c:pt idx="1118">
                  <c:v>42153</c:v>
                </c:pt>
                <c:pt idx="1119">
                  <c:v>42157</c:v>
                </c:pt>
                <c:pt idx="1120">
                  <c:v>42158</c:v>
                </c:pt>
                <c:pt idx="1121">
                  <c:v>42159</c:v>
                </c:pt>
                <c:pt idx="1122">
                  <c:v>42160</c:v>
                </c:pt>
                <c:pt idx="1123">
                  <c:v>42163</c:v>
                </c:pt>
                <c:pt idx="1124">
                  <c:v>42164</c:v>
                </c:pt>
                <c:pt idx="1125">
                  <c:v>42165</c:v>
                </c:pt>
                <c:pt idx="1126">
                  <c:v>42166</c:v>
                </c:pt>
                <c:pt idx="1127">
                  <c:v>42167</c:v>
                </c:pt>
                <c:pt idx="1128">
                  <c:v>42170</c:v>
                </c:pt>
                <c:pt idx="1129">
                  <c:v>42171</c:v>
                </c:pt>
                <c:pt idx="1130">
                  <c:v>42172</c:v>
                </c:pt>
                <c:pt idx="1131">
                  <c:v>42173</c:v>
                </c:pt>
                <c:pt idx="1132">
                  <c:v>42174</c:v>
                </c:pt>
                <c:pt idx="1133">
                  <c:v>42177</c:v>
                </c:pt>
                <c:pt idx="1134">
                  <c:v>42178</c:v>
                </c:pt>
                <c:pt idx="1135">
                  <c:v>42179</c:v>
                </c:pt>
                <c:pt idx="1136">
                  <c:v>42180</c:v>
                </c:pt>
                <c:pt idx="1137">
                  <c:v>42181</c:v>
                </c:pt>
                <c:pt idx="1138">
                  <c:v>42184</c:v>
                </c:pt>
                <c:pt idx="1139">
                  <c:v>42185</c:v>
                </c:pt>
                <c:pt idx="1140">
                  <c:v>42186</c:v>
                </c:pt>
                <c:pt idx="1141">
                  <c:v>42187</c:v>
                </c:pt>
                <c:pt idx="1142">
                  <c:v>42188</c:v>
                </c:pt>
                <c:pt idx="1143">
                  <c:v>42191</c:v>
                </c:pt>
                <c:pt idx="1144">
                  <c:v>42192</c:v>
                </c:pt>
                <c:pt idx="1145">
                  <c:v>42193</c:v>
                </c:pt>
                <c:pt idx="1146">
                  <c:v>42194</c:v>
                </c:pt>
                <c:pt idx="1147">
                  <c:v>42195</c:v>
                </c:pt>
                <c:pt idx="1148">
                  <c:v>42198</c:v>
                </c:pt>
                <c:pt idx="1149">
                  <c:v>42199</c:v>
                </c:pt>
                <c:pt idx="1150">
                  <c:v>42200</c:v>
                </c:pt>
                <c:pt idx="1151">
                  <c:v>42201</c:v>
                </c:pt>
                <c:pt idx="1152">
                  <c:v>42205</c:v>
                </c:pt>
                <c:pt idx="1153">
                  <c:v>42206</c:v>
                </c:pt>
                <c:pt idx="1154">
                  <c:v>42207</c:v>
                </c:pt>
                <c:pt idx="1155">
                  <c:v>42208</c:v>
                </c:pt>
                <c:pt idx="1156">
                  <c:v>42209</c:v>
                </c:pt>
                <c:pt idx="1157">
                  <c:v>42212</c:v>
                </c:pt>
                <c:pt idx="1158">
                  <c:v>42213</c:v>
                </c:pt>
                <c:pt idx="1159">
                  <c:v>42214</c:v>
                </c:pt>
                <c:pt idx="1160">
                  <c:v>42215</c:v>
                </c:pt>
                <c:pt idx="1161">
                  <c:v>42216</c:v>
                </c:pt>
                <c:pt idx="1162">
                  <c:v>42219</c:v>
                </c:pt>
                <c:pt idx="1163">
                  <c:v>42220</c:v>
                </c:pt>
                <c:pt idx="1164">
                  <c:v>42221</c:v>
                </c:pt>
                <c:pt idx="1165">
                  <c:v>42222</c:v>
                </c:pt>
                <c:pt idx="1166">
                  <c:v>42227</c:v>
                </c:pt>
                <c:pt idx="1167">
                  <c:v>42228</c:v>
                </c:pt>
                <c:pt idx="1168">
                  <c:v>42229</c:v>
                </c:pt>
                <c:pt idx="1169">
                  <c:v>42230</c:v>
                </c:pt>
                <c:pt idx="1170">
                  <c:v>42233</c:v>
                </c:pt>
                <c:pt idx="1171">
                  <c:v>42234</c:v>
                </c:pt>
                <c:pt idx="1172">
                  <c:v>42235</c:v>
                </c:pt>
                <c:pt idx="1173">
                  <c:v>42236</c:v>
                </c:pt>
                <c:pt idx="1174">
                  <c:v>42237</c:v>
                </c:pt>
                <c:pt idx="1175">
                  <c:v>42240</c:v>
                </c:pt>
                <c:pt idx="1176">
                  <c:v>42241</c:v>
                </c:pt>
                <c:pt idx="1177">
                  <c:v>42242</c:v>
                </c:pt>
                <c:pt idx="1178">
                  <c:v>42243</c:v>
                </c:pt>
                <c:pt idx="1179">
                  <c:v>42244</c:v>
                </c:pt>
                <c:pt idx="1180">
                  <c:v>42247</c:v>
                </c:pt>
                <c:pt idx="1181">
                  <c:v>42248</c:v>
                </c:pt>
                <c:pt idx="1182">
                  <c:v>42249</c:v>
                </c:pt>
                <c:pt idx="1183">
                  <c:v>42250</c:v>
                </c:pt>
                <c:pt idx="1184">
                  <c:v>42251</c:v>
                </c:pt>
                <c:pt idx="1185">
                  <c:v>42254</c:v>
                </c:pt>
                <c:pt idx="1186">
                  <c:v>42255</c:v>
                </c:pt>
                <c:pt idx="1187">
                  <c:v>42256</c:v>
                </c:pt>
                <c:pt idx="1188">
                  <c:v>42257</c:v>
                </c:pt>
                <c:pt idx="1189">
                  <c:v>42261</c:v>
                </c:pt>
                <c:pt idx="1190">
                  <c:v>42262</c:v>
                </c:pt>
                <c:pt idx="1191">
                  <c:v>42263</c:v>
                </c:pt>
                <c:pt idx="1192">
                  <c:v>42264</c:v>
                </c:pt>
                <c:pt idx="1193">
                  <c:v>42265</c:v>
                </c:pt>
                <c:pt idx="1194">
                  <c:v>42268</c:v>
                </c:pt>
                <c:pt idx="1195">
                  <c:v>42269</c:v>
                </c:pt>
                <c:pt idx="1196">
                  <c:v>42270</c:v>
                </c:pt>
                <c:pt idx="1197">
                  <c:v>42272</c:v>
                </c:pt>
                <c:pt idx="1198">
                  <c:v>42275</c:v>
                </c:pt>
                <c:pt idx="1199">
                  <c:v>42276</c:v>
                </c:pt>
                <c:pt idx="1200">
                  <c:v>42277</c:v>
                </c:pt>
                <c:pt idx="1201">
                  <c:v>42278</c:v>
                </c:pt>
                <c:pt idx="1202">
                  <c:v>42279</c:v>
                </c:pt>
                <c:pt idx="1203">
                  <c:v>42282</c:v>
                </c:pt>
                <c:pt idx="1204">
                  <c:v>42283</c:v>
                </c:pt>
                <c:pt idx="1205">
                  <c:v>42284</c:v>
                </c:pt>
                <c:pt idx="1206">
                  <c:v>42285</c:v>
                </c:pt>
                <c:pt idx="1207">
                  <c:v>42286</c:v>
                </c:pt>
                <c:pt idx="1208">
                  <c:v>42289</c:v>
                </c:pt>
                <c:pt idx="1209">
                  <c:v>42290</c:v>
                </c:pt>
                <c:pt idx="1210">
                  <c:v>42291</c:v>
                </c:pt>
                <c:pt idx="1211">
                  <c:v>42292</c:v>
                </c:pt>
                <c:pt idx="1212">
                  <c:v>42293</c:v>
                </c:pt>
                <c:pt idx="1213">
                  <c:v>42296</c:v>
                </c:pt>
                <c:pt idx="1214">
                  <c:v>42297</c:v>
                </c:pt>
                <c:pt idx="1215">
                  <c:v>42298</c:v>
                </c:pt>
                <c:pt idx="1216">
                  <c:v>42299</c:v>
                </c:pt>
                <c:pt idx="1217">
                  <c:v>42300</c:v>
                </c:pt>
                <c:pt idx="1218">
                  <c:v>42303</c:v>
                </c:pt>
                <c:pt idx="1219">
                  <c:v>42304</c:v>
                </c:pt>
                <c:pt idx="1220">
                  <c:v>42305</c:v>
                </c:pt>
                <c:pt idx="1221">
                  <c:v>42306</c:v>
                </c:pt>
                <c:pt idx="1222">
                  <c:v>42307</c:v>
                </c:pt>
                <c:pt idx="1223">
                  <c:v>42310</c:v>
                </c:pt>
                <c:pt idx="1224">
                  <c:v>42311</c:v>
                </c:pt>
                <c:pt idx="1225">
                  <c:v>42312</c:v>
                </c:pt>
                <c:pt idx="1226">
                  <c:v>42313</c:v>
                </c:pt>
                <c:pt idx="1227">
                  <c:v>42314</c:v>
                </c:pt>
                <c:pt idx="1228">
                  <c:v>42317</c:v>
                </c:pt>
                <c:pt idx="1229">
                  <c:v>42319</c:v>
                </c:pt>
                <c:pt idx="1230">
                  <c:v>42320</c:v>
                </c:pt>
                <c:pt idx="1231">
                  <c:v>42321</c:v>
                </c:pt>
                <c:pt idx="1232">
                  <c:v>42324</c:v>
                </c:pt>
                <c:pt idx="1233">
                  <c:v>42325</c:v>
                </c:pt>
                <c:pt idx="1234">
                  <c:v>42326</c:v>
                </c:pt>
                <c:pt idx="1235">
                  <c:v>42327</c:v>
                </c:pt>
                <c:pt idx="1236">
                  <c:v>42328</c:v>
                </c:pt>
                <c:pt idx="1237">
                  <c:v>42331</c:v>
                </c:pt>
                <c:pt idx="1238">
                  <c:v>42332</c:v>
                </c:pt>
                <c:pt idx="1239">
                  <c:v>42333</c:v>
                </c:pt>
                <c:pt idx="1240">
                  <c:v>42334</c:v>
                </c:pt>
                <c:pt idx="1241">
                  <c:v>42335</c:v>
                </c:pt>
                <c:pt idx="1242">
                  <c:v>42338</c:v>
                </c:pt>
                <c:pt idx="1243">
                  <c:v>42339</c:v>
                </c:pt>
                <c:pt idx="1244">
                  <c:v>42340</c:v>
                </c:pt>
                <c:pt idx="1245">
                  <c:v>42341</c:v>
                </c:pt>
                <c:pt idx="1246">
                  <c:v>42342</c:v>
                </c:pt>
                <c:pt idx="1247">
                  <c:v>42345</c:v>
                </c:pt>
                <c:pt idx="1248">
                  <c:v>42346</c:v>
                </c:pt>
                <c:pt idx="1249">
                  <c:v>42347</c:v>
                </c:pt>
                <c:pt idx="1250">
                  <c:v>42348</c:v>
                </c:pt>
                <c:pt idx="1251">
                  <c:v>42349</c:v>
                </c:pt>
                <c:pt idx="1252">
                  <c:v>42352</c:v>
                </c:pt>
                <c:pt idx="1253">
                  <c:v>42353</c:v>
                </c:pt>
                <c:pt idx="1254">
                  <c:v>42354</c:v>
                </c:pt>
                <c:pt idx="1255">
                  <c:v>42355</c:v>
                </c:pt>
                <c:pt idx="1256">
                  <c:v>42356</c:v>
                </c:pt>
                <c:pt idx="1257">
                  <c:v>42359</c:v>
                </c:pt>
                <c:pt idx="1258">
                  <c:v>42360</c:v>
                </c:pt>
                <c:pt idx="1259">
                  <c:v>42361</c:v>
                </c:pt>
                <c:pt idx="1260">
                  <c:v>42362</c:v>
                </c:pt>
                <c:pt idx="1261">
                  <c:v>42366</c:v>
                </c:pt>
                <c:pt idx="1262">
                  <c:v>42367</c:v>
                </c:pt>
                <c:pt idx="1263">
                  <c:v>42368</c:v>
                </c:pt>
                <c:pt idx="1264">
                  <c:v>42369</c:v>
                </c:pt>
                <c:pt idx="1265">
                  <c:v>42373</c:v>
                </c:pt>
                <c:pt idx="1266">
                  <c:v>42374</c:v>
                </c:pt>
                <c:pt idx="1267">
                  <c:v>42375</c:v>
                </c:pt>
                <c:pt idx="1268">
                  <c:v>42376</c:v>
                </c:pt>
                <c:pt idx="1269">
                  <c:v>42377</c:v>
                </c:pt>
                <c:pt idx="1270">
                  <c:v>42380</c:v>
                </c:pt>
                <c:pt idx="1271">
                  <c:v>42381</c:v>
                </c:pt>
                <c:pt idx="1272">
                  <c:v>42382</c:v>
                </c:pt>
                <c:pt idx="1273">
                  <c:v>42383</c:v>
                </c:pt>
                <c:pt idx="1274">
                  <c:v>42384</c:v>
                </c:pt>
                <c:pt idx="1275">
                  <c:v>42387</c:v>
                </c:pt>
                <c:pt idx="1276">
                  <c:v>42388</c:v>
                </c:pt>
                <c:pt idx="1277">
                  <c:v>42389</c:v>
                </c:pt>
                <c:pt idx="1278">
                  <c:v>42390</c:v>
                </c:pt>
                <c:pt idx="1279">
                  <c:v>42391</c:v>
                </c:pt>
                <c:pt idx="1280">
                  <c:v>42394</c:v>
                </c:pt>
                <c:pt idx="1281">
                  <c:v>42395</c:v>
                </c:pt>
                <c:pt idx="1282">
                  <c:v>42396</c:v>
                </c:pt>
                <c:pt idx="1283">
                  <c:v>42397</c:v>
                </c:pt>
                <c:pt idx="1284">
                  <c:v>42398</c:v>
                </c:pt>
                <c:pt idx="1285">
                  <c:v>42401</c:v>
                </c:pt>
                <c:pt idx="1286">
                  <c:v>42402</c:v>
                </c:pt>
                <c:pt idx="1287">
                  <c:v>42403</c:v>
                </c:pt>
                <c:pt idx="1288">
                  <c:v>42404</c:v>
                </c:pt>
                <c:pt idx="1289">
                  <c:v>42405</c:v>
                </c:pt>
                <c:pt idx="1290">
                  <c:v>42410</c:v>
                </c:pt>
                <c:pt idx="1291">
                  <c:v>42411</c:v>
                </c:pt>
                <c:pt idx="1292">
                  <c:v>42412</c:v>
                </c:pt>
                <c:pt idx="1293">
                  <c:v>42415</c:v>
                </c:pt>
                <c:pt idx="1294">
                  <c:v>42416</c:v>
                </c:pt>
                <c:pt idx="1295">
                  <c:v>42417</c:v>
                </c:pt>
                <c:pt idx="1296">
                  <c:v>42418</c:v>
                </c:pt>
                <c:pt idx="1297">
                  <c:v>42419</c:v>
                </c:pt>
                <c:pt idx="1298">
                  <c:v>42422</c:v>
                </c:pt>
                <c:pt idx="1299">
                  <c:v>42423</c:v>
                </c:pt>
                <c:pt idx="1300">
                  <c:v>42424</c:v>
                </c:pt>
                <c:pt idx="1301">
                  <c:v>42425</c:v>
                </c:pt>
                <c:pt idx="1302">
                  <c:v>42426</c:v>
                </c:pt>
                <c:pt idx="1303">
                  <c:v>42429</c:v>
                </c:pt>
                <c:pt idx="1304">
                  <c:v>42430</c:v>
                </c:pt>
                <c:pt idx="1305">
                  <c:v>42431</c:v>
                </c:pt>
                <c:pt idx="1306">
                  <c:v>42432</c:v>
                </c:pt>
                <c:pt idx="1307">
                  <c:v>42433</c:v>
                </c:pt>
                <c:pt idx="1308">
                  <c:v>42436</c:v>
                </c:pt>
                <c:pt idx="1309">
                  <c:v>42437</c:v>
                </c:pt>
                <c:pt idx="1310">
                  <c:v>42438</c:v>
                </c:pt>
                <c:pt idx="1311">
                  <c:v>42439</c:v>
                </c:pt>
                <c:pt idx="1312">
                  <c:v>42440</c:v>
                </c:pt>
                <c:pt idx="1313">
                  <c:v>42443</c:v>
                </c:pt>
                <c:pt idx="1314">
                  <c:v>42444</c:v>
                </c:pt>
                <c:pt idx="1315">
                  <c:v>42445</c:v>
                </c:pt>
                <c:pt idx="1316">
                  <c:v>42446</c:v>
                </c:pt>
                <c:pt idx="1317">
                  <c:v>42447</c:v>
                </c:pt>
                <c:pt idx="1318">
                  <c:v>42450</c:v>
                </c:pt>
                <c:pt idx="1319">
                  <c:v>42451</c:v>
                </c:pt>
                <c:pt idx="1320">
                  <c:v>42452</c:v>
                </c:pt>
                <c:pt idx="1321">
                  <c:v>42453</c:v>
                </c:pt>
                <c:pt idx="1322">
                  <c:v>42457</c:v>
                </c:pt>
                <c:pt idx="1323">
                  <c:v>42458</c:v>
                </c:pt>
                <c:pt idx="1324">
                  <c:v>42459</c:v>
                </c:pt>
                <c:pt idx="1325">
                  <c:v>42460</c:v>
                </c:pt>
                <c:pt idx="1326">
                  <c:v>42461</c:v>
                </c:pt>
                <c:pt idx="1327">
                  <c:v>42464</c:v>
                </c:pt>
                <c:pt idx="1328">
                  <c:v>42465</c:v>
                </c:pt>
                <c:pt idx="1329">
                  <c:v>42466</c:v>
                </c:pt>
                <c:pt idx="1330">
                  <c:v>42467</c:v>
                </c:pt>
                <c:pt idx="1331">
                  <c:v>42468</c:v>
                </c:pt>
                <c:pt idx="1332">
                  <c:v>42471</c:v>
                </c:pt>
                <c:pt idx="1333">
                  <c:v>42472</c:v>
                </c:pt>
                <c:pt idx="1334">
                  <c:v>42473</c:v>
                </c:pt>
                <c:pt idx="1335">
                  <c:v>42474</c:v>
                </c:pt>
                <c:pt idx="1336">
                  <c:v>42475</c:v>
                </c:pt>
                <c:pt idx="1337">
                  <c:v>42478</c:v>
                </c:pt>
                <c:pt idx="1338">
                  <c:v>42479</c:v>
                </c:pt>
                <c:pt idx="1339">
                  <c:v>42480</c:v>
                </c:pt>
                <c:pt idx="1340">
                  <c:v>42481</c:v>
                </c:pt>
                <c:pt idx="1341">
                  <c:v>42482</c:v>
                </c:pt>
                <c:pt idx="1342">
                  <c:v>42485</c:v>
                </c:pt>
                <c:pt idx="1343">
                  <c:v>42486</c:v>
                </c:pt>
                <c:pt idx="1344">
                  <c:v>42487</c:v>
                </c:pt>
                <c:pt idx="1345">
                  <c:v>42488</c:v>
                </c:pt>
                <c:pt idx="1346">
                  <c:v>42489</c:v>
                </c:pt>
                <c:pt idx="1347">
                  <c:v>42492</c:v>
                </c:pt>
                <c:pt idx="1348">
                  <c:v>42493</c:v>
                </c:pt>
                <c:pt idx="1349">
                  <c:v>42494</c:v>
                </c:pt>
                <c:pt idx="1350">
                  <c:v>42495</c:v>
                </c:pt>
                <c:pt idx="1351">
                  <c:v>42496</c:v>
                </c:pt>
                <c:pt idx="1352">
                  <c:v>42499</c:v>
                </c:pt>
                <c:pt idx="1353">
                  <c:v>42500</c:v>
                </c:pt>
                <c:pt idx="1354">
                  <c:v>42501</c:v>
                </c:pt>
                <c:pt idx="1355">
                  <c:v>42502</c:v>
                </c:pt>
                <c:pt idx="1356">
                  <c:v>42503</c:v>
                </c:pt>
                <c:pt idx="1357">
                  <c:v>42506</c:v>
                </c:pt>
                <c:pt idx="1358">
                  <c:v>42507</c:v>
                </c:pt>
                <c:pt idx="1359">
                  <c:v>42508</c:v>
                </c:pt>
                <c:pt idx="1360">
                  <c:v>42509</c:v>
                </c:pt>
                <c:pt idx="1361">
                  <c:v>42510</c:v>
                </c:pt>
                <c:pt idx="1362">
                  <c:v>42513</c:v>
                </c:pt>
                <c:pt idx="1363">
                  <c:v>42514</c:v>
                </c:pt>
                <c:pt idx="1364">
                  <c:v>42515</c:v>
                </c:pt>
                <c:pt idx="1365">
                  <c:v>42516</c:v>
                </c:pt>
                <c:pt idx="1366">
                  <c:v>42517</c:v>
                </c:pt>
                <c:pt idx="1367">
                  <c:v>42521</c:v>
                </c:pt>
                <c:pt idx="1368">
                  <c:v>42522</c:v>
                </c:pt>
                <c:pt idx="1369">
                  <c:v>42523</c:v>
                </c:pt>
                <c:pt idx="1370">
                  <c:v>42524</c:v>
                </c:pt>
                <c:pt idx="1371">
                  <c:v>42527</c:v>
                </c:pt>
                <c:pt idx="1372">
                  <c:v>42528</c:v>
                </c:pt>
                <c:pt idx="1373">
                  <c:v>42529</c:v>
                </c:pt>
                <c:pt idx="1374">
                  <c:v>42530</c:v>
                </c:pt>
                <c:pt idx="1375">
                  <c:v>42531</c:v>
                </c:pt>
                <c:pt idx="1376">
                  <c:v>42534</c:v>
                </c:pt>
                <c:pt idx="1377">
                  <c:v>42535</c:v>
                </c:pt>
                <c:pt idx="1378">
                  <c:v>42536</c:v>
                </c:pt>
                <c:pt idx="1379">
                  <c:v>42537</c:v>
                </c:pt>
                <c:pt idx="1380">
                  <c:v>42538</c:v>
                </c:pt>
                <c:pt idx="1381">
                  <c:v>42541</c:v>
                </c:pt>
                <c:pt idx="1382">
                  <c:v>42542</c:v>
                </c:pt>
                <c:pt idx="1383">
                  <c:v>42543</c:v>
                </c:pt>
                <c:pt idx="1384">
                  <c:v>42544</c:v>
                </c:pt>
                <c:pt idx="1385">
                  <c:v>42545</c:v>
                </c:pt>
                <c:pt idx="1386">
                  <c:v>42548</c:v>
                </c:pt>
                <c:pt idx="1387">
                  <c:v>42549</c:v>
                </c:pt>
                <c:pt idx="1388">
                  <c:v>42550</c:v>
                </c:pt>
                <c:pt idx="1389">
                  <c:v>42551</c:v>
                </c:pt>
                <c:pt idx="1390">
                  <c:v>42552</c:v>
                </c:pt>
                <c:pt idx="1391">
                  <c:v>42555</c:v>
                </c:pt>
                <c:pt idx="1392">
                  <c:v>42556</c:v>
                </c:pt>
                <c:pt idx="1393">
                  <c:v>42557</c:v>
                </c:pt>
                <c:pt idx="1394">
                  <c:v>42558</c:v>
                </c:pt>
                <c:pt idx="1395">
                  <c:v>42559</c:v>
                </c:pt>
                <c:pt idx="1396">
                  <c:v>42562</c:v>
                </c:pt>
                <c:pt idx="1397">
                  <c:v>42563</c:v>
                </c:pt>
                <c:pt idx="1398">
                  <c:v>42564</c:v>
                </c:pt>
                <c:pt idx="1399">
                  <c:v>42565</c:v>
                </c:pt>
                <c:pt idx="1400">
                  <c:v>42566</c:v>
                </c:pt>
                <c:pt idx="1401">
                  <c:v>42569</c:v>
                </c:pt>
                <c:pt idx="1402">
                  <c:v>42570</c:v>
                </c:pt>
                <c:pt idx="1403">
                  <c:v>42571</c:v>
                </c:pt>
                <c:pt idx="1404">
                  <c:v>42572</c:v>
                </c:pt>
                <c:pt idx="1405">
                  <c:v>42573</c:v>
                </c:pt>
                <c:pt idx="1406">
                  <c:v>42576</c:v>
                </c:pt>
                <c:pt idx="1407">
                  <c:v>42577</c:v>
                </c:pt>
                <c:pt idx="1408">
                  <c:v>42578</c:v>
                </c:pt>
                <c:pt idx="1409">
                  <c:v>42579</c:v>
                </c:pt>
                <c:pt idx="1410">
                  <c:v>42580</c:v>
                </c:pt>
                <c:pt idx="1411">
                  <c:v>42583</c:v>
                </c:pt>
                <c:pt idx="1412">
                  <c:v>42584</c:v>
                </c:pt>
                <c:pt idx="1413">
                  <c:v>42585</c:v>
                </c:pt>
                <c:pt idx="1414">
                  <c:v>42586</c:v>
                </c:pt>
                <c:pt idx="1415">
                  <c:v>42587</c:v>
                </c:pt>
                <c:pt idx="1416">
                  <c:v>42590</c:v>
                </c:pt>
                <c:pt idx="1417">
                  <c:v>42591</c:v>
                </c:pt>
                <c:pt idx="1418">
                  <c:v>42592</c:v>
                </c:pt>
                <c:pt idx="1419">
                  <c:v>42593</c:v>
                </c:pt>
                <c:pt idx="1420">
                  <c:v>42594</c:v>
                </c:pt>
                <c:pt idx="1421">
                  <c:v>42597</c:v>
                </c:pt>
                <c:pt idx="1422">
                  <c:v>42598</c:v>
                </c:pt>
                <c:pt idx="1423">
                  <c:v>42599</c:v>
                </c:pt>
                <c:pt idx="1424">
                  <c:v>42600</c:v>
                </c:pt>
                <c:pt idx="1425">
                  <c:v>42601</c:v>
                </c:pt>
                <c:pt idx="1426">
                  <c:v>42604</c:v>
                </c:pt>
                <c:pt idx="1427">
                  <c:v>42605</c:v>
                </c:pt>
                <c:pt idx="1428">
                  <c:v>42606</c:v>
                </c:pt>
                <c:pt idx="1429">
                  <c:v>42607</c:v>
                </c:pt>
                <c:pt idx="1430">
                  <c:v>42608</c:v>
                </c:pt>
                <c:pt idx="1431">
                  <c:v>42611</c:v>
                </c:pt>
                <c:pt idx="1432">
                  <c:v>42612</c:v>
                </c:pt>
                <c:pt idx="1433">
                  <c:v>42613</c:v>
                </c:pt>
                <c:pt idx="1434">
                  <c:v>42614</c:v>
                </c:pt>
                <c:pt idx="1435">
                  <c:v>42615</c:v>
                </c:pt>
                <c:pt idx="1436">
                  <c:v>42618</c:v>
                </c:pt>
                <c:pt idx="1437">
                  <c:v>42619</c:v>
                </c:pt>
                <c:pt idx="1438">
                  <c:v>42620</c:v>
                </c:pt>
                <c:pt idx="1439">
                  <c:v>42621</c:v>
                </c:pt>
                <c:pt idx="1440">
                  <c:v>42622</c:v>
                </c:pt>
                <c:pt idx="1441">
                  <c:v>42625</c:v>
                </c:pt>
                <c:pt idx="1442">
                  <c:v>42626</c:v>
                </c:pt>
                <c:pt idx="1443">
                  <c:v>42627</c:v>
                </c:pt>
                <c:pt idx="1444">
                  <c:v>42628</c:v>
                </c:pt>
                <c:pt idx="1445">
                  <c:v>42629</c:v>
                </c:pt>
                <c:pt idx="1446">
                  <c:v>42632</c:v>
                </c:pt>
                <c:pt idx="1447">
                  <c:v>42633</c:v>
                </c:pt>
                <c:pt idx="1448">
                  <c:v>42634</c:v>
                </c:pt>
                <c:pt idx="1449">
                  <c:v>42635</c:v>
                </c:pt>
                <c:pt idx="1450">
                  <c:v>42636</c:v>
                </c:pt>
                <c:pt idx="1451">
                  <c:v>42639</c:v>
                </c:pt>
                <c:pt idx="1452">
                  <c:v>42640</c:v>
                </c:pt>
                <c:pt idx="1453">
                  <c:v>42641</c:v>
                </c:pt>
                <c:pt idx="1454">
                  <c:v>42642</c:v>
                </c:pt>
                <c:pt idx="1455">
                  <c:v>42643</c:v>
                </c:pt>
                <c:pt idx="1456">
                  <c:v>42646</c:v>
                </c:pt>
                <c:pt idx="1457">
                  <c:v>42647</c:v>
                </c:pt>
                <c:pt idx="1458">
                  <c:v>42648</c:v>
                </c:pt>
                <c:pt idx="1459">
                  <c:v>42649</c:v>
                </c:pt>
                <c:pt idx="1460">
                  <c:v>42650</c:v>
                </c:pt>
                <c:pt idx="1461">
                  <c:v>42653</c:v>
                </c:pt>
                <c:pt idx="1462">
                  <c:v>42654</c:v>
                </c:pt>
                <c:pt idx="1463">
                  <c:v>42655</c:v>
                </c:pt>
                <c:pt idx="1464">
                  <c:v>42656</c:v>
                </c:pt>
                <c:pt idx="1465">
                  <c:v>42657</c:v>
                </c:pt>
                <c:pt idx="1466">
                  <c:v>42660</c:v>
                </c:pt>
                <c:pt idx="1467">
                  <c:v>42661</c:v>
                </c:pt>
                <c:pt idx="1468">
                  <c:v>42662</c:v>
                </c:pt>
                <c:pt idx="1469">
                  <c:v>42663</c:v>
                </c:pt>
                <c:pt idx="1470">
                  <c:v>42664</c:v>
                </c:pt>
                <c:pt idx="1471">
                  <c:v>42667</c:v>
                </c:pt>
                <c:pt idx="1472">
                  <c:v>42668</c:v>
                </c:pt>
                <c:pt idx="1473">
                  <c:v>42669</c:v>
                </c:pt>
                <c:pt idx="1474">
                  <c:v>42670</c:v>
                </c:pt>
                <c:pt idx="1475">
                  <c:v>42671</c:v>
                </c:pt>
                <c:pt idx="1476">
                  <c:v>42674</c:v>
                </c:pt>
                <c:pt idx="1477">
                  <c:v>42675</c:v>
                </c:pt>
                <c:pt idx="1478">
                  <c:v>42676</c:v>
                </c:pt>
                <c:pt idx="1479">
                  <c:v>42677</c:v>
                </c:pt>
                <c:pt idx="1480">
                  <c:v>42678</c:v>
                </c:pt>
                <c:pt idx="1481">
                  <c:v>42681</c:v>
                </c:pt>
                <c:pt idx="1482">
                  <c:v>42682</c:v>
                </c:pt>
                <c:pt idx="1483">
                  <c:v>42683</c:v>
                </c:pt>
                <c:pt idx="1484">
                  <c:v>42684</c:v>
                </c:pt>
                <c:pt idx="1485">
                  <c:v>42685</c:v>
                </c:pt>
                <c:pt idx="1486">
                  <c:v>42688</c:v>
                </c:pt>
                <c:pt idx="1487">
                  <c:v>42689</c:v>
                </c:pt>
                <c:pt idx="1488">
                  <c:v>42690</c:v>
                </c:pt>
                <c:pt idx="1489">
                  <c:v>42691</c:v>
                </c:pt>
                <c:pt idx="1490">
                  <c:v>42692</c:v>
                </c:pt>
                <c:pt idx="1491">
                  <c:v>42695</c:v>
                </c:pt>
                <c:pt idx="1492">
                  <c:v>42696</c:v>
                </c:pt>
                <c:pt idx="1493">
                  <c:v>42697</c:v>
                </c:pt>
                <c:pt idx="1494">
                  <c:v>42698</c:v>
                </c:pt>
                <c:pt idx="1495">
                  <c:v>42699</c:v>
                </c:pt>
                <c:pt idx="1496">
                  <c:v>42702</c:v>
                </c:pt>
                <c:pt idx="1497">
                  <c:v>42703</c:v>
                </c:pt>
                <c:pt idx="1498">
                  <c:v>42704</c:v>
                </c:pt>
                <c:pt idx="1499">
                  <c:v>42705</c:v>
                </c:pt>
                <c:pt idx="1500">
                  <c:v>42706</c:v>
                </c:pt>
                <c:pt idx="1501">
                  <c:v>42709</c:v>
                </c:pt>
                <c:pt idx="1502">
                  <c:v>42710</c:v>
                </c:pt>
                <c:pt idx="1503">
                  <c:v>42711</c:v>
                </c:pt>
                <c:pt idx="1504">
                  <c:v>42712</c:v>
                </c:pt>
                <c:pt idx="1505">
                  <c:v>42713</c:v>
                </c:pt>
                <c:pt idx="1506">
                  <c:v>42716</c:v>
                </c:pt>
                <c:pt idx="1507">
                  <c:v>42717</c:v>
                </c:pt>
                <c:pt idx="1508">
                  <c:v>42718</c:v>
                </c:pt>
                <c:pt idx="1509">
                  <c:v>42719</c:v>
                </c:pt>
                <c:pt idx="1510">
                  <c:v>42720</c:v>
                </c:pt>
                <c:pt idx="1511">
                  <c:v>42723</c:v>
                </c:pt>
                <c:pt idx="1512">
                  <c:v>42724</c:v>
                </c:pt>
                <c:pt idx="1513">
                  <c:v>42725</c:v>
                </c:pt>
                <c:pt idx="1514">
                  <c:v>42726</c:v>
                </c:pt>
                <c:pt idx="1515">
                  <c:v>42727</c:v>
                </c:pt>
                <c:pt idx="1516">
                  <c:v>42730</c:v>
                </c:pt>
                <c:pt idx="1517">
                  <c:v>42731</c:v>
                </c:pt>
                <c:pt idx="1518">
                  <c:v>42732</c:v>
                </c:pt>
                <c:pt idx="1519">
                  <c:v>42733</c:v>
                </c:pt>
                <c:pt idx="1520">
                  <c:v>42734</c:v>
                </c:pt>
                <c:pt idx="1521">
                  <c:v>42737</c:v>
                </c:pt>
                <c:pt idx="1522">
                  <c:v>42738</c:v>
                </c:pt>
                <c:pt idx="1523">
                  <c:v>42739</c:v>
                </c:pt>
                <c:pt idx="1524">
                  <c:v>42740</c:v>
                </c:pt>
                <c:pt idx="1525">
                  <c:v>42741</c:v>
                </c:pt>
                <c:pt idx="1526">
                  <c:v>42744</c:v>
                </c:pt>
                <c:pt idx="1527">
                  <c:v>42745</c:v>
                </c:pt>
                <c:pt idx="1528">
                  <c:v>42746</c:v>
                </c:pt>
                <c:pt idx="1529">
                  <c:v>42747</c:v>
                </c:pt>
                <c:pt idx="1530">
                  <c:v>42748</c:v>
                </c:pt>
                <c:pt idx="1531">
                  <c:v>42751</c:v>
                </c:pt>
                <c:pt idx="1532">
                  <c:v>42752</c:v>
                </c:pt>
                <c:pt idx="1533">
                  <c:v>42753</c:v>
                </c:pt>
                <c:pt idx="1534">
                  <c:v>42754</c:v>
                </c:pt>
                <c:pt idx="1535">
                  <c:v>42755</c:v>
                </c:pt>
                <c:pt idx="1536">
                  <c:v>42758</c:v>
                </c:pt>
                <c:pt idx="1537">
                  <c:v>42759</c:v>
                </c:pt>
                <c:pt idx="1538">
                  <c:v>42760</c:v>
                </c:pt>
                <c:pt idx="1539">
                  <c:v>42761</c:v>
                </c:pt>
                <c:pt idx="1540">
                  <c:v>42762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42772</c:v>
                </c:pt>
                <c:pt idx="1547">
                  <c:v>42773</c:v>
                </c:pt>
                <c:pt idx="1548">
                  <c:v>42774</c:v>
                </c:pt>
                <c:pt idx="1549">
                  <c:v>42775</c:v>
                </c:pt>
                <c:pt idx="1550">
                  <c:v>42776</c:v>
                </c:pt>
                <c:pt idx="1551">
                  <c:v>42779</c:v>
                </c:pt>
                <c:pt idx="1552">
                  <c:v>42780</c:v>
                </c:pt>
                <c:pt idx="1553">
                  <c:v>42781</c:v>
                </c:pt>
                <c:pt idx="1554">
                  <c:v>42782</c:v>
                </c:pt>
                <c:pt idx="1555">
                  <c:v>42783</c:v>
                </c:pt>
                <c:pt idx="1556">
                  <c:v>42786</c:v>
                </c:pt>
                <c:pt idx="1557">
                  <c:v>42787</c:v>
                </c:pt>
                <c:pt idx="1558">
                  <c:v>42788</c:v>
                </c:pt>
                <c:pt idx="1559">
                  <c:v>42789</c:v>
                </c:pt>
                <c:pt idx="1560">
                  <c:v>42790</c:v>
                </c:pt>
                <c:pt idx="1561">
                  <c:v>42793</c:v>
                </c:pt>
                <c:pt idx="1562">
                  <c:v>42794</c:v>
                </c:pt>
                <c:pt idx="1563">
                  <c:v>42795</c:v>
                </c:pt>
                <c:pt idx="1564">
                  <c:v>42796</c:v>
                </c:pt>
                <c:pt idx="1565">
                  <c:v>42797</c:v>
                </c:pt>
                <c:pt idx="1566">
                  <c:v>42800</c:v>
                </c:pt>
                <c:pt idx="1567">
                  <c:v>42801</c:v>
                </c:pt>
                <c:pt idx="1568">
                  <c:v>42802</c:v>
                </c:pt>
                <c:pt idx="1569">
                  <c:v>42803</c:v>
                </c:pt>
                <c:pt idx="1570">
                  <c:v>42804</c:v>
                </c:pt>
                <c:pt idx="1571">
                  <c:v>42807</c:v>
                </c:pt>
                <c:pt idx="1572">
                  <c:v>42808</c:v>
                </c:pt>
                <c:pt idx="1573">
                  <c:v>42809</c:v>
                </c:pt>
                <c:pt idx="1574">
                  <c:v>42810</c:v>
                </c:pt>
                <c:pt idx="1575">
                  <c:v>42811</c:v>
                </c:pt>
                <c:pt idx="1576">
                  <c:v>42814</c:v>
                </c:pt>
                <c:pt idx="1577">
                  <c:v>42815</c:v>
                </c:pt>
                <c:pt idx="1578">
                  <c:v>42816</c:v>
                </c:pt>
                <c:pt idx="1579">
                  <c:v>42817</c:v>
                </c:pt>
                <c:pt idx="1580">
                  <c:v>42818</c:v>
                </c:pt>
                <c:pt idx="1581">
                  <c:v>42821</c:v>
                </c:pt>
                <c:pt idx="1582">
                  <c:v>42822</c:v>
                </c:pt>
                <c:pt idx="1583">
                  <c:v>42823</c:v>
                </c:pt>
                <c:pt idx="1584">
                  <c:v>42824</c:v>
                </c:pt>
                <c:pt idx="1585">
                  <c:v>42825</c:v>
                </c:pt>
                <c:pt idx="1586">
                  <c:v>42828</c:v>
                </c:pt>
                <c:pt idx="1587">
                  <c:v>42829</c:v>
                </c:pt>
                <c:pt idx="1588">
                  <c:v>42830</c:v>
                </c:pt>
                <c:pt idx="1589">
                  <c:v>42831</c:v>
                </c:pt>
                <c:pt idx="1590">
                  <c:v>42832</c:v>
                </c:pt>
                <c:pt idx="1591">
                  <c:v>42835</c:v>
                </c:pt>
                <c:pt idx="1592">
                  <c:v>42836</c:v>
                </c:pt>
                <c:pt idx="1593">
                  <c:v>42837</c:v>
                </c:pt>
                <c:pt idx="1594">
                  <c:v>42838</c:v>
                </c:pt>
                <c:pt idx="1595">
                  <c:v>42842</c:v>
                </c:pt>
                <c:pt idx="1596">
                  <c:v>42843</c:v>
                </c:pt>
                <c:pt idx="1597">
                  <c:v>42844</c:v>
                </c:pt>
                <c:pt idx="1598">
                  <c:v>42845</c:v>
                </c:pt>
                <c:pt idx="1599">
                  <c:v>42846</c:v>
                </c:pt>
                <c:pt idx="1600">
                  <c:v>42849</c:v>
                </c:pt>
                <c:pt idx="1601">
                  <c:v>42850</c:v>
                </c:pt>
                <c:pt idx="1602">
                  <c:v>42851</c:v>
                </c:pt>
                <c:pt idx="1603">
                  <c:v>42852</c:v>
                </c:pt>
                <c:pt idx="1604">
                  <c:v>42853</c:v>
                </c:pt>
                <c:pt idx="1605">
                  <c:v>42856</c:v>
                </c:pt>
                <c:pt idx="1606">
                  <c:v>42857</c:v>
                </c:pt>
                <c:pt idx="1607">
                  <c:v>42858</c:v>
                </c:pt>
                <c:pt idx="1608">
                  <c:v>42859</c:v>
                </c:pt>
                <c:pt idx="1609">
                  <c:v>42860</c:v>
                </c:pt>
                <c:pt idx="1610">
                  <c:v>42863</c:v>
                </c:pt>
                <c:pt idx="1611">
                  <c:v>42864</c:v>
                </c:pt>
                <c:pt idx="1612">
                  <c:v>42865</c:v>
                </c:pt>
                <c:pt idx="1613">
                  <c:v>42866</c:v>
                </c:pt>
                <c:pt idx="1614">
                  <c:v>42867</c:v>
                </c:pt>
                <c:pt idx="1615">
                  <c:v>42870</c:v>
                </c:pt>
                <c:pt idx="1616">
                  <c:v>42871</c:v>
                </c:pt>
                <c:pt idx="1617">
                  <c:v>42872</c:v>
                </c:pt>
                <c:pt idx="1618">
                  <c:v>42873</c:v>
                </c:pt>
                <c:pt idx="1619">
                  <c:v>42874</c:v>
                </c:pt>
                <c:pt idx="1620">
                  <c:v>42877</c:v>
                </c:pt>
                <c:pt idx="1621">
                  <c:v>42878</c:v>
                </c:pt>
                <c:pt idx="1622">
                  <c:v>42879</c:v>
                </c:pt>
                <c:pt idx="1623">
                  <c:v>42880</c:v>
                </c:pt>
                <c:pt idx="1624">
                  <c:v>42881</c:v>
                </c:pt>
                <c:pt idx="1625">
                  <c:v>42884</c:v>
                </c:pt>
                <c:pt idx="1626">
                  <c:v>42885</c:v>
                </c:pt>
                <c:pt idx="1627">
                  <c:v>42886</c:v>
                </c:pt>
                <c:pt idx="1628">
                  <c:v>42887</c:v>
                </c:pt>
                <c:pt idx="1629">
                  <c:v>42888</c:v>
                </c:pt>
                <c:pt idx="1630">
                  <c:v>42891</c:v>
                </c:pt>
                <c:pt idx="1631">
                  <c:v>42892</c:v>
                </c:pt>
                <c:pt idx="1632">
                  <c:v>42893</c:v>
                </c:pt>
                <c:pt idx="1633">
                  <c:v>42894</c:v>
                </c:pt>
                <c:pt idx="1634">
                  <c:v>42895</c:v>
                </c:pt>
                <c:pt idx="1635">
                  <c:v>42898</c:v>
                </c:pt>
                <c:pt idx="1636">
                  <c:v>42899</c:v>
                </c:pt>
                <c:pt idx="1637">
                  <c:v>42900</c:v>
                </c:pt>
                <c:pt idx="1638">
                  <c:v>42901</c:v>
                </c:pt>
                <c:pt idx="1639">
                  <c:v>42902</c:v>
                </c:pt>
                <c:pt idx="1640">
                  <c:v>42905</c:v>
                </c:pt>
                <c:pt idx="1641">
                  <c:v>42906</c:v>
                </c:pt>
                <c:pt idx="1642">
                  <c:v>42907</c:v>
                </c:pt>
                <c:pt idx="1643">
                  <c:v>42908</c:v>
                </c:pt>
                <c:pt idx="1644">
                  <c:v>42909</c:v>
                </c:pt>
                <c:pt idx="1645">
                  <c:v>42912</c:v>
                </c:pt>
                <c:pt idx="1646">
                  <c:v>42913</c:v>
                </c:pt>
                <c:pt idx="1647">
                  <c:v>42914</c:v>
                </c:pt>
                <c:pt idx="1648">
                  <c:v>42915</c:v>
                </c:pt>
                <c:pt idx="1649">
                  <c:v>42916</c:v>
                </c:pt>
                <c:pt idx="1650">
                  <c:v>42919</c:v>
                </c:pt>
                <c:pt idx="1651">
                  <c:v>42920</c:v>
                </c:pt>
                <c:pt idx="1652">
                  <c:v>42921</c:v>
                </c:pt>
                <c:pt idx="1653">
                  <c:v>42922</c:v>
                </c:pt>
                <c:pt idx="1654">
                  <c:v>42923</c:v>
                </c:pt>
                <c:pt idx="1655">
                  <c:v>42926</c:v>
                </c:pt>
                <c:pt idx="1656">
                  <c:v>42927</c:v>
                </c:pt>
                <c:pt idx="1657">
                  <c:v>42928</c:v>
                </c:pt>
                <c:pt idx="1658">
                  <c:v>42929</c:v>
                </c:pt>
                <c:pt idx="1659">
                  <c:v>42930</c:v>
                </c:pt>
                <c:pt idx="1660">
                  <c:v>42933</c:v>
                </c:pt>
                <c:pt idx="1661">
                  <c:v>42934</c:v>
                </c:pt>
                <c:pt idx="1662">
                  <c:v>42935</c:v>
                </c:pt>
                <c:pt idx="1663">
                  <c:v>42936</c:v>
                </c:pt>
                <c:pt idx="1664">
                  <c:v>42937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42947</c:v>
                </c:pt>
                <c:pt idx="1671">
                  <c:v>42948</c:v>
                </c:pt>
                <c:pt idx="1672">
                  <c:v>42949</c:v>
                </c:pt>
                <c:pt idx="1673">
                  <c:v>42950</c:v>
                </c:pt>
                <c:pt idx="1674">
                  <c:v>42951</c:v>
                </c:pt>
                <c:pt idx="1675">
                  <c:v>42954</c:v>
                </c:pt>
                <c:pt idx="1676">
                  <c:v>42955</c:v>
                </c:pt>
                <c:pt idx="1677">
                  <c:v>42956</c:v>
                </c:pt>
                <c:pt idx="1678">
                  <c:v>42957</c:v>
                </c:pt>
                <c:pt idx="1679">
                  <c:v>42958</c:v>
                </c:pt>
                <c:pt idx="1680">
                  <c:v>42961</c:v>
                </c:pt>
                <c:pt idx="1681">
                  <c:v>42962</c:v>
                </c:pt>
                <c:pt idx="1682">
                  <c:v>42963</c:v>
                </c:pt>
                <c:pt idx="1683">
                  <c:v>42964</c:v>
                </c:pt>
                <c:pt idx="1684">
                  <c:v>42965</c:v>
                </c:pt>
                <c:pt idx="1685">
                  <c:v>42968</c:v>
                </c:pt>
                <c:pt idx="1686">
                  <c:v>42969</c:v>
                </c:pt>
                <c:pt idx="1687">
                  <c:v>42970</c:v>
                </c:pt>
                <c:pt idx="1688">
                  <c:v>42971</c:v>
                </c:pt>
                <c:pt idx="1689">
                  <c:v>42972</c:v>
                </c:pt>
                <c:pt idx="1690">
                  <c:v>42975</c:v>
                </c:pt>
                <c:pt idx="1691">
                  <c:v>42976</c:v>
                </c:pt>
                <c:pt idx="1692">
                  <c:v>42977</c:v>
                </c:pt>
                <c:pt idx="1693">
                  <c:v>42978</c:v>
                </c:pt>
                <c:pt idx="1694">
                  <c:v>42979</c:v>
                </c:pt>
                <c:pt idx="1695">
                  <c:v>42982</c:v>
                </c:pt>
                <c:pt idx="1696">
                  <c:v>42983</c:v>
                </c:pt>
                <c:pt idx="1697">
                  <c:v>42984</c:v>
                </c:pt>
                <c:pt idx="1698">
                  <c:v>42985</c:v>
                </c:pt>
                <c:pt idx="1699">
                  <c:v>42986</c:v>
                </c:pt>
                <c:pt idx="1700">
                  <c:v>42989</c:v>
                </c:pt>
                <c:pt idx="1701">
                  <c:v>42990</c:v>
                </c:pt>
                <c:pt idx="1702">
                  <c:v>42991</c:v>
                </c:pt>
                <c:pt idx="1703">
                  <c:v>42992</c:v>
                </c:pt>
                <c:pt idx="1704">
                  <c:v>42993</c:v>
                </c:pt>
                <c:pt idx="1705">
                  <c:v>42996</c:v>
                </c:pt>
                <c:pt idx="1706">
                  <c:v>42997</c:v>
                </c:pt>
                <c:pt idx="1707">
                  <c:v>42998</c:v>
                </c:pt>
                <c:pt idx="1708">
                  <c:v>42999</c:v>
                </c:pt>
                <c:pt idx="1709">
                  <c:v>43000</c:v>
                </c:pt>
                <c:pt idx="1710">
                  <c:v>43003</c:v>
                </c:pt>
                <c:pt idx="1711">
                  <c:v>43004</c:v>
                </c:pt>
                <c:pt idx="1712">
                  <c:v>43005</c:v>
                </c:pt>
                <c:pt idx="1713">
                  <c:v>43006</c:v>
                </c:pt>
                <c:pt idx="1714">
                  <c:v>43007</c:v>
                </c:pt>
                <c:pt idx="1715">
                  <c:v>43010</c:v>
                </c:pt>
                <c:pt idx="1716">
                  <c:v>43011</c:v>
                </c:pt>
                <c:pt idx="1717">
                  <c:v>43012</c:v>
                </c:pt>
                <c:pt idx="1718">
                  <c:v>43013</c:v>
                </c:pt>
                <c:pt idx="1719">
                  <c:v>43014</c:v>
                </c:pt>
                <c:pt idx="1720">
                  <c:v>43017</c:v>
                </c:pt>
                <c:pt idx="1721">
                  <c:v>43018</c:v>
                </c:pt>
                <c:pt idx="1722">
                  <c:v>43019</c:v>
                </c:pt>
                <c:pt idx="1723">
                  <c:v>43020</c:v>
                </c:pt>
                <c:pt idx="1724">
                  <c:v>43021</c:v>
                </c:pt>
                <c:pt idx="1725">
                  <c:v>43024</c:v>
                </c:pt>
                <c:pt idx="1726">
                  <c:v>43025</c:v>
                </c:pt>
                <c:pt idx="1727">
                  <c:v>43026</c:v>
                </c:pt>
                <c:pt idx="1728">
                  <c:v>43027</c:v>
                </c:pt>
                <c:pt idx="1729">
                  <c:v>43028</c:v>
                </c:pt>
                <c:pt idx="1730">
                  <c:v>43031</c:v>
                </c:pt>
                <c:pt idx="1731">
                  <c:v>43032</c:v>
                </c:pt>
                <c:pt idx="1732">
                  <c:v>43033</c:v>
                </c:pt>
                <c:pt idx="1733">
                  <c:v>43034</c:v>
                </c:pt>
                <c:pt idx="1734">
                  <c:v>43035</c:v>
                </c:pt>
                <c:pt idx="1735">
                  <c:v>43038</c:v>
                </c:pt>
                <c:pt idx="1736">
                  <c:v>43039</c:v>
                </c:pt>
                <c:pt idx="1737">
                  <c:v>43040</c:v>
                </c:pt>
                <c:pt idx="1738">
                  <c:v>43041</c:v>
                </c:pt>
                <c:pt idx="1739">
                  <c:v>43042</c:v>
                </c:pt>
                <c:pt idx="1740">
                  <c:v>43045</c:v>
                </c:pt>
                <c:pt idx="1741">
                  <c:v>43046</c:v>
                </c:pt>
                <c:pt idx="1742">
                  <c:v>43047</c:v>
                </c:pt>
                <c:pt idx="1743">
                  <c:v>43048</c:v>
                </c:pt>
                <c:pt idx="1744">
                  <c:v>43049</c:v>
                </c:pt>
                <c:pt idx="1745">
                  <c:v>43052</c:v>
                </c:pt>
                <c:pt idx="1746">
                  <c:v>43053</c:v>
                </c:pt>
                <c:pt idx="1747">
                  <c:v>43054</c:v>
                </c:pt>
                <c:pt idx="1748">
                  <c:v>43055</c:v>
                </c:pt>
                <c:pt idx="1749">
                  <c:v>43056</c:v>
                </c:pt>
                <c:pt idx="1750">
                  <c:v>43059</c:v>
                </c:pt>
                <c:pt idx="1751">
                  <c:v>43060</c:v>
                </c:pt>
                <c:pt idx="1752">
                  <c:v>43061</c:v>
                </c:pt>
                <c:pt idx="1753">
                  <c:v>43062</c:v>
                </c:pt>
                <c:pt idx="1754">
                  <c:v>43063</c:v>
                </c:pt>
                <c:pt idx="1755">
                  <c:v>43066</c:v>
                </c:pt>
                <c:pt idx="1756">
                  <c:v>43067</c:v>
                </c:pt>
                <c:pt idx="1757">
                  <c:v>43068</c:v>
                </c:pt>
                <c:pt idx="1758">
                  <c:v>43069</c:v>
                </c:pt>
                <c:pt idx="1759">
                  <c:v>43070</c:v>
                </c:pt>
                <c:pt idx="1760">
                  <c:v>43073</c:v>
                </c:pt>
                <c:pt idx="1761">
                  <c:v>43074</c:v>
                </c:pt>
                <c:pt idx="1762">
                  <c:v>43075</c:v>
                </c:pt>
                <c:pt idx="1763">
                  <c:v>43076</c:v>
                </c:pt>
                <c:pt idx="1764">
                  <c:v>43077</c:v>
                </c:pt>
                <c:pt idx="1765">
                  <c:v>43080</c:v>
                </c:pt>
                <c:pt idx="1766">
                  <c:v>43081</c:v>
                </c:pt>
                <c:pt idx="1767">
                  <c:v>43082</c:v>
                </c:pt>
                <c:pt idx="1768">
                  <c:v>43083</c:v>
                </c:pt>
                <c:pt idx="1769">
                  <c:v>43084</c:v>
                </c:pt>
                <c:pt idx="1770">
                  <c:v>43087</c:v>
                </c:pt>
                <c:pt idx="1771">
                  <c:v>43088</c:v>
                </c:pt>
                <c:pt idx="1772">
                  <c:v>43089</c:v>
                </c:pt>
                <c:pt idx="1773">
                  <c:v>43090</c:v>
                </c:pt>
                <c:pt idx="1774">
                  <c:v>43091</c:v>
                </c:pt>
                <c:pt idx="1775">
                  <c:v>43095</c:v>
                </c:pt>
                <c:pt idx="1776">
                  <c:v>43096</c:v>
                </c:pt>
                <c:pt idx="1777">
                  <c:v>43097</c:v>
                </c:pt>
                <c:pt idx="1778">
                  <c:v>43098</c:v>
                </c:pt>
                <c:pt idx="1779">
                  <c:v>43102</c:v>
                </c:pt>
                <c:pt idx="1780">
                  <c:v>43103</c:v>
                </c:pt>
                <c:pt idx="1781">
                  <c:v>43104</c:v>
                </c:pt>
                <c:pt idx="1782">
                  <c:v>43105</c:v>
                </c:pt>
                <c:pt idx="1783">
                  <c:v>43108</c:v>
                </c:pt>
                <c:pt idx="1784">
                  <c:v>43109</c:v>
                </c:pt>
                <c:pt idx="1785">
                  <c:v>43110</c:v>
                </c:pt>
                <c:pt idx="1786">
                  <c:v>43111</c:v>
                </c:pt>
                <c:pt idx="1787">
                  <c:v>43112</c:v>
                </c:pt>
                <c:pt idx="1788">
                  <c:v>43115</c:v>
                </c:pt>
                <c:pt idx="1789">
                  <c:v>43116</c:v>
                </c:pt>
                <c:pt idx="1790">
                  <c:v>43117</c:v>
                </c:pt>
                <c:pt idx="1791">
                  <c:v>43118</c:v>
                </c:pt>
                <c:pt idx="1792">
                  <c:v>43119</c:v>
                </c:pt>
                <c:pt idx="1793">
                  <c:v>43122</c:v>
                </c:pt>
                <c:pt idx="1794">
                  <c:v>43123</c:v>
                </c:pt>
                <c:pt idx="1795">
                  <c:v>43124</c:v>
                </c:pt>
                <c:pt idx="1796">
                  <c:v>43125</c:v>
                </c:pt>
                <c:pt idx="1797">
                  <c:v>43126</c:v>
                </c:pt>
                <c:pt idx="1798">
                  <c:v>43129</c:v>
                </c:pt>
                <c:pt idx="1799">
                  <c:v>43130</c:v>
                </c:pt>
                <c:pt idx="1800">
                  <c:v>43131</c:v>
                </c:pt>
                <c:pt idx="1801">
                  <c:v>43132</c:v>
                </c:pt>
                <c:pt idx="1802">
                  <c:v>43133</c:v>
                </c:pt>
                <c:pt idx="1803">
                  <c:v>43136</c:v>
                </c:pt>
                <c:pt idx="1804">
                  <c:v>43137</c:v>
                </c:pt>
                <c:pt idx="1805">
                  <c:v>43138</c:v>
                </c:pt>
                <c:pt idx="1806">
                  <c:v>43139</c:v>
                </c:pt>
                <c:pt idx="1807">
                  <c:v>43140</c:v>
                </c:pt>
                <c:pt idx="1808">
                  <c:v>43143</c:v>
                </c:pt>
                <c:pt idx="1809">
                  <c:v>43144</c:v>
                </c:pt>
                <c:pt idx="1810">
                  <c:v>43145</c:v>
                </c:pt>
                <c:pt idx="1811">
                  <c:v>43146</c:v>
                </c:pt>
                <c:pt idx="1812">
                  <c:v>43147</c:v>
                </c:pt>
                <c:pt idx="1813">
                  <c:v>43150</c:v>
                </c:pt>
                <c:pt idx="1814">
                  <c:v>43151</c:v>
                </c:pt>
                <c:pt idx="1815">
                  <c:v>43152</c:v>
                </c:pt>
                <c:pt idx="1816">
                  <c:v>43153</c:v>
                </c:pt>
                <c:pt idx="1817">
                  <c:v>43154</c:v>
                </c:pt>
                <c:pt idx="1818">
                  <c:v>43157</c:v>
                </c:pt>
                <c:pt idx="1819">
                  <c:v>43158</c:v>
                </c:pt>
                <c:pt idx="1820">
                  <c:v>43159</c:v>
                </c:pt>
                <c:pt idx="1821">
                  <c:v>43160</c:v>
                </c:pt>
                <c:pt idx="1822">
                  <c:v>43161</c:v>
                </c:pt>
                <c:pt idx="1823">
                  <c:v>43164</c:v>
                </c:pt>
                <c:pt idx="1824">
                  <c:v>43165</c:v>
                </c:pt>
                <c:pt idx="1825">
                  <c:v>43166</c:v>
                </c:pt>
                <c:pt idx="1826">
                  <c:v>43167</c:v>
                </c:pt>
                <c:pt idx="1827">
                  <c:v>43168</c:v>
                </c:pt>
                <c:pt idx="1828">
                  <c:v>43171</c:v>
                </c:pt>
                <c:pt idx="1829">
                  <c:v>43172</c:v>
                </c:pt>
                <c:pt idx="1830">
                  <c:v>43173</c:v>
                </c:pt>
                <c:pt idx="1831">
                  <c:v>43174</c:v>
                </c:pt>
                <c:pt idx="1832">
                  <c:v>43175</c:v>
                </c:pt>
                <c:pt idx="1833">
                  <c:v>43178</c:v>
                </c:pt>
                <c:pt idx="1834">
                  <c:v>43179</c:v>
                </c:pt>
                <c:pt idx="1835">
                  <c:v>43180</c:v>
                </c:pt>
                <c:pt idx="1836">
                  <c:v>43181</c:v>
                </c:pt>
                <c:pt idx="1837">
                  <c:v>43182</c:v>
                </c:pt>
                <c:pt idx="1838">
                  <c:v>43185</c:v>
                </c:pt>
                <c:pt idx="1839">
                  <c:v>43186</c:v>
                </c:pt>
                <c:pt idx="1840">
                  <c:v>43187</c:v>
                </c:pt>
                <c:pt idx="1841">
                  <c:v>43188</c:v>
                </c:pt>
                <c:pt idx="1842">
                  <c:v>43192</c:v>
                </c:pt>
                <c:pt idx="1843">
                  <c:v>43193</c:v>
                </c:pt>
                <c:pt idx="1844">
                  <c:v>43194</c:v>
                </c:pt>
                <c:pt idx="1845">
                  <c:v>43195</c:v>
                </c:pt>
                <c:pt idx="1846">
                  <c:v>43196</c:v>
                </c:pt>
                <c:pt idx="1847">
                  <c:v>43199</c:v>
                </c:pt>
                <c:pt idx="1848">
                  <c:v>43200</c:v>
                </c:pt>
                <c:pt idx="1849">
                  <c:v>43201</c:v>
                </c:pt>
                <c:pt idx="1850">
                  <c:v>43202</c:v>
                </c:pt>
                <c:pt idx="1851">
                  <c:v>43203</c:v>
                </c:pt>
                <c:pt idx="1852">
                  <c:v>43206</c:v>
                </c:pt>
                <c:pt idx="1853">
                  <c:v>43207</c:v>
                </c:pt>
                <c:pt idx="1854">
                  <c:v>43208</c:v>
                </c:pt>
                <c:pt idx="1855">
                  <c:v>43209</c:v>
                </c:pt>
                <c:pt idx="1856">
                  <c:v>43210</c:v>
                </c:pt>
                <c:pt idx="1857">
                  <c:v>43213</c:v>
                </c:pt>
                <c:pt idx="1858">
                  <c:v>43214</c:v>
                </c:pt>
                <c:pt idx="1859" formatCode="0.00">
                  <c:v>43215</c:v>
                </c:pt>
                <c:pt idx="1860">
                  <c:v>43216</c:v>
                </c:pt>
                <c:pt idx="1861">
                  <c:v>43217</c:v>
                </c:pt>
                <c:pt idx="1862">
                  <c:v>43220</c:v>
                </c:pt>
                <c:pt idx="1863">
                  <c:v>43221</c:v>
                </c:pt>
                <c:pt idx="1864">
                  <c:v>43222</c:v>
                </c:pt>
                <c:pt idx="1865">
                  <c:v>43223</c:v>
                </c:pt>
                <c:pt idx="1866">
                  <c:v>43224</c:v>
                </c:pt>
                <c:pt idx="1867">
                  <c:v>43227</c:v>
                </c:pt>
                <c:pt idx="1868">
                  <c:v>43228</c:v>
                </c:pt>
                <c:pt idx="1869">
                  <c:v>43229</c:v>
                </c:pt>
                <c:pt idx="1870">
                  <c:v>43230</c:v>
                </c:pt>
                <c:pt idx="1871">
                  <c:v>43231</c:v>
                </c:pt>
                <c:pt idx="1872">
                  <c:v>43234</c:v>
                </c:pt>
                <c:pt idx="1873">
                  <c:v>43235</c:v>
                </c:pt>
                <c:pt idx="1874">
                  <c:v>43236</c:v>
                </c:pt>
                <c:pt idx="1875">
                  <c:v>43237</c:v>
                </c:pt>
                <c:pt idx="1876">
                  <c:v>43238</c:v>
                </c:pt>
                <c:pt idx="1877">
                  <c:v>43241</c:v>
                </c:pt>
                <c:pt idx="1878">
                  <c:v>43242</c:v>
                </c:pt>
                <c:pt idx="1879">
                  <c:v>43243</c:v>
                </c:pt>
                <c:pt idx="1880">
                  <c:v>43244</c:v>
                </c:pt>
                <c:pt idx="1881">
                  <c:v>43245</c:v>
                </c:pt>
                <c:pt idx="1882">
                  <c:v>43249</c:v>
                </c:pt>
                <c:pt idx="1883">
                  <c:v>43250</c:v>
                </c:pt>
                <c:pt idx="1884">
                  <c:v>43251</c:v>
                </c:pt>
                <c:pt idx="1885">
                  <c:v>43252</c:v>
                </c:pt>
                <c:pt idx="1886">
                  <c:v>43255</c:v>
                </c:pt>
                <c:pt idx="1887">
                  <c:v>43256</c:v>
                </c:pt>
                <c:pt idx="1888">
                  <c:v>43257</c:v>
                </c:pt>
                <c:pt idx="1889">
                  <c:v>43258</c:v>
                </c:pt>
                <c:pt idx="1890">
                  <c:v>43259</c:v>
                </c:pt>
                <c:pt idx="1891">
                  <c:v>43262</c:v>
                </c:pt>
                <c:pt idx="1892">
                  <c:v>43263</c:v>
                </c:pt>
                <c:pt idx="1893">
                  <c:v>43264</c:v>
                </c:pt>
                <c:pt idx="1894">
                  <c:v>43265</c:v>
                </c:pt>
                <c:pt idx="1895">
                  <c:v>43266</c:v>
                </c:pt>
                <c:pt idx="1896">
                  <c:v>43269</c:v>
                </c:pt>
                <c:pt idx="1897">
                  <c:v>43270</c:v>
                </c:pt>
                <c:pt idx="1898">
                  <c:v>43271</c:v>
                </c:pt>
                <c:pt idx="1899">
                  <c:v>43272</c:v>
                </c:pt>
                <c:pt idx="1900">
                  <c:v>43273</c:v>
                </c:pt>
                <c:pt idx="1901">
                  <c:v>43276</c:v>
                </c:pt>
                <c:pt idx="1902">
                  <c:v>43277</c:v>
                </c:pt>
                <c:pt idx="1903">
                  <c:v>43278</c:v>
                </c:pt>
                <c:pt idx="1904">
                  <c:v>43279</c:v>
                </c:pt>
                <c:pt idx="1905">
                  <c:v>43280</c:v>
                </c:pt>
                <c:pt idx="1906">
                  <c:v>43283</c:v>
                </c:pt>
                <c:pt idx="1907">
                  <c:v>43284</c:v>
                </c:pt>
                <c:pt idx="1908">
                  <c:v>43285</c:v>
                </c:pt>
                <c:pt idx="1909">
                  <c:v>43286</c:v>
                </c:pt>
                <c:pt idx="1910">
                  <c:v>43287</c:v>
                </c:pt>
                <c:pt idx="1911">
                  <c:v>43290</c:v>
                </c:pt>
                <c:pt idx="1912">
                  <c:v>43291</c:v>
                </c:pt>
                <c:pt idx="1913">
                  <c:v>43292</c:v>
                </c:pt>
                <c:pt idx="1914">
                  <c:v>43293</c:v>
                </c:pt>
                <c:pt idx="1915">
                  <c:v>43294</c:v>
                </c:pt>
                <c:pt idx="1916">
                  <c:v>43297</c:v>
                </c:pt>
                <c:pt idx="1917">
                  <c:v>43298</c:v>
                </c:pt>
                <c:pt idx="1918">
                  <c:v>43299</c:v>
                </c:pt>
                <c:pt idx="1919">
                  <c:v>43300</c:v>
                </c:pt>
                <c:pt idx="1920">
                  <c:v>43301</c:v>
                </c:pt>
                <c:pt idx="1921">
                  <c:v>43304</c:v>
                </c:pt>
                <c:pt idx="1922">
                  <c:v>43305</c:v>
                </c:pt>
                <c:pt idx="1923">
                  <c:v>43306</c:v>
                </c:pt>
                <c:pt idx="1924">
                  <c:v>43307</c:v>
                </c:pt>
                <c:pt idx="1925">
                  <c:v>43308</c:v>
                </c:pt>
                <c:pt idx="1926">
                  <c:v>43311</c:v>
                </c:pt>
                <c:pt idx="1927">
                  <c:v>43312</c:v>
                </c:pt>
                <c:pt idx="1928">
                  <c:v>43313</c:v>
                </c:pt>
                <c:pt idx="1929">
                  <c:v>43314</c:v>
                </c:pt>
                <c:pt idx="1930">
                  <c:v>43315</c:v>
                </c:pt>
                <c:pt idx="1931">
                  <c:v>43318</c:v>
                </c:pt>
                <c:pt idx="1932">
                  <c:v>43319</c:v>
                </c:pt>
                <c:pt idx="1933">
                  <c:v>43320</c:v>
                </c:pt>
                <c:pt idx="1934">
                  <c:v>43321</c:v>
                </c:pt>
                <c:pt idx="1935">
                  <c:v>43322</c:v>
                </c:pt>
                <c:pt idx="1936">
                  <c:v>43325</c:v>
                </c:pt>
                <c:pt idx="1937">
                  <c:v>43326</c:v>
                </c:pt>
                <c:pt idx="1938">
                  <c:v>43327</c:v>
                </c:pt>
                <c:pt idx="1939">
                  <c:v>43328</c:v>
                </c:pt>
                <c:pt idx="1940">
                  <c:v>43329</c:v>
                </c:pt>
                <c:pt idx="1941">
                  <c:v>43332</c:v>
                </c:pt>
                <c:pt idx="1942">
                  <c:v>43333</c:v>
                </c:pt>
                <c:pt idx="1943">
                  <c:v>43334</c:v>
                </c:pt>
                <c:pt idx="1944">
                  <c:v>43335</c:v>
                </c:pt>
                <c:pt idx="1945">
                  <c:v>43336</c:v>
                </c:pt>
                <c:pt idx="1946">
                  <c:v>43339</c:v>
                </c:pt>
                <c:pt idx="1947">
                  <c:v>43340</c:v>
                </c:pt>
                <c:pt idx="1948">
                  <c:v>43341</c:v>
                </c:pt>
                <c:pt idx="1949">
                  <c:v>43342</c:v>
                </c:pt>
                <c:pt idx="1950">
                  <c:v>43343</c:v>
                </c:pt>
                <c:pt idx="1951">
                  <c:v>43346</c:v>
                </c:pt>
                <c:pt idx="1952">
                  <c:v>43347</c:v>
                </c:pt>
                <c:pt idx="1953">
                  <c:v>43348</c:v>
                </c:pt>
                <c:pt idx="1954">
                  <c:v>43349</c:v>
                </c:pt>
                <c:pt idx="1955">
                  <c:v>43350</c:v>
                </c:pt>
                <c:pt idx="1956">
                  <c:v>43353</c:v>
                </c:pt>
                <c:pt idx="1957">
                  <c:v>43354</c:v>
                </c:pt>
                <c:pt idx="1958">
                  <c:v>43355</c:v>
                </c:pt>
                <c:pt idx="1959">
                  <c:v>43356</c:v>
                </c:pt>
                <c:pt idx="1960">
                  <c:v>43357</c:v>
                </c:pt>
                <c:pt idx="1961">
                  <c:v>43360</c:v>
                </c:pt>
                <c:pt idx="1962">
                  <c:v>43361</c:v>
                </c:pt>
                <c:pt idx="1963">
                  <c:v>43362</c:v>
                </c:pt>
                <c:pt idx="1964">
                  <c:v>43363</c:v>
                </c:pt>
                <c:pt idx="1965">
                  <c:v>43364</c:v>
                </c:pt>
                <c:pt idx="1966">
                  <c:v>43367</c:v>
                </c:pt>
                <c:pt idx="1967">
                  <c:v>43368</c:v>
                </c:pt>
                <c:pt idx="1968">
                  <c:v>43369</c:v>
                </c:pt>
                <c:pt idx="1969">
                  <c:v>43370</c:v>
                </c:pt>
                <c:pt idx="1970">
                  <c:v>43371</c:v>
                </c:pt>
                <c:pt idx="1971">
                  <c:v>43374</c:v>
                </c:pt>
                <c:pt idx="1972">
                  <c:v>43375</c:v>
                </c:pt>
                <c:pt idx="1973">
                  <c:v>43376</c:v>
                </c:pt>
                <c:pt idx="1974">
                  <c:v>43377</c:v>
                </c:pt>
                <c:pt idx="1975">
                  <c:v>43378</c:v>
                </c:pt>
                <c:pt idx="1976">
                  <c:v>43381</c:v>
                </c:pt>
                <c:pt idx="1977">
                  <c:v>43382</c:v>
                </c:pt>
                <c:pt idx="1978">
                  <c:v>43383</c:v>
                </c:pt>
                <c:pt idx="1979">
                  <c:v>43384</c:v>
                </c:pt>
                <c:pt idx="1980">
                  <c:v>43385</c:v>
                </c:pt>
                <c:pt idx="1981">
                  <c:v>43388</c:v>
                </c:pt>
                <c:pt idx="1982">
                  <c:v>43389</c:v>
                </c:pt>
                <c:pt idx="1983">
                  <c:v>43390</c:v>
                </c:pt>
                <c:pt idx="1984">
                  <c:v>43391</c:v>
                </c:pt>
                <c:pt idx="1985">
                  <c:v>43392</c:v>
                </c:pt>
                <c:pt idx="1986">
                  <c:v>43395</c:v>
                </c:pt>
                <c:pt idx="1987">
                  <c:v>43396</c:v>
                </c:pt>
                <c:pt idx="1988">
                  <c:v>43397</c:v>
                </c:pt>
                <c:pt idx="1989">
                  <c:v>43398</c:v>
                </c:pt>
                <c:pt idx="1990">
                  <c:v>43399</c:v>
                </c:pt>
                <c:pt idx="1991">
                  <c:v>43402</c:v>
                </c:pt>
                <c:pt idx="1992">
                  <c:v>43403</c:v>
                </c:pt>
                <c:pt idx="1993">
                  <c:v>43404</c:v>
                </c:pt>
                <c:pt idx="1994">
                  <c:v>43405</c:v>
                </c:pt>
                <c:pt idx="1995">
                  <c:v>43406</c:v>
                </c:pt>
                <c:pt idx="1996">
                  <c:v>43409</c:v>
                </c:pt>
                <c:pt idx="1997">
                  <c:v>43410</c:v>
                </c:pt>
                <c:pt idx="1998">
                  <c:v>43411</c:v>
                </c:pt>
                <c:pt idx="1999">
                  <c:v>43412</c:v>
                </c:pt>
                <c:pt idx="2000">
                  <c:v>43413</c:v>
                </c:pt>
                <c:pt idx="2001">
                  <c:v>43416</c:v>
                </c:pt>
                <c:pt idx="2002">
                  <c:v>43417</c:v>
                </c:pt>
                <c:pt idx="2003">
                  <c:v>43418</c:v>
                </c:pt>
                <c:pt idx="2004">
                  <c:v>43419</c:v>
                </c:pt>
                <c:pt idx="2005">
                  <c:v>43420</c:v>
                </c:pt>
                <c:pt idx="2006">
                  <c:v>43423</c:v>
                </c:pt>
                <c:pt idx="2007">
                  <c:v>43424</c:v>
                </c:pt>
                <c:pt idx="2008">
                  <c:v>43425</c:v>
                </c:pt>
                <c:pt idx="2009">
                  <c:v>43426</c:v>
                </c:pt>
                <c:pt idx="2010">
                  <c:v>43427</c:v>
                </c:pt>
                <c:pt idx="2011">
                  <c:v>43430</c:v>
                </c:pt>
                <c:pt idx="2012">
                  <c:v>43431</c:v>
                </c:pt>
                <c:pt idx="2013">
                  <c:v>43432</c:v>
                </c:pt>
                <c:pt idx="2014">
                  <c:v>43433</c:v>
                </c:pt>
                <c:pt idx="2015">
                  <c:v>43434</c:v>
                </c:pt>
                <c:pt idx="2016">
                  <c:v>43437</c:v>
                </c:pt>
                <c:pt idx="2017">
                  <c:v>43438</c:v>
                </c:pt>
                <c:pt idx="2018">
                  <c:v>43439</c:v>
                </c:pt>
                <c:pt idx="2019">
                  <c:v>43440</c:v>
                </c:pt>
                <c:pt idx="2020">
                  <c:v>43441</c:v>
                </c:pt>
                <c:pt idx="2021">
                  <c:v>43444</c:v>
                </c:pt>
                <c:pt idx="2022">
                  <c:v>43445</c:v>
                </c:pt>
                <c:pt idx="2023">
                  <c:v>43446</c:v>
                </c:pt>
                <c:pt idx="2024">
                  <c:v>43447</c:v>
                </c:pt>
                <c:pt idx="2025">
                  <c:v>43448</c:v>
                </c:pt>
                <c:pt idx="2026">
                  <c:v>43451</c:v>
                </c:pt>
                <c:pt idx="2027">
                  <c:v>43452</c:v>
                </c:pt>
                <c:pt idx="2028">
                  <c:v>43453</c:v>
                </c:pt>
                <c:pt idx="2029">
                  <c:v>43454</c:v>
                </c:pt>
                <c:pt idx="2030">
                  <c:v>43455</c:v>
                </c:pt>
                <c:pt idx="2031">
                  <c:v>43460</c:v>
                </c:pt>
                <c:pt idx="2032">
                  <c:v>43461</c:v>
                </c:pt>
                <c:pt idx="2033">
                  <c:v>43462</c:v>
                </c:pt>
                <c:pt idx="2034">
                  <c:v>43467</c:v>
                </c:pt>
                <c:pt idx="2035">
                  <c:v>43468</c:v>
                </c:pt>
                <c:pt idx="2036">
                  <c:v>43469</c:v>
                </c:pt>
                <c:pt idx="2037">
                  <c:v>43472</c:v>
                </c:pt>
                <c:pt idx="2038">
                  <c:v>43473</c:v>
                </c:pt>
                <c:pt idx="2039">
                  <c:v>43474</c:v>
                </c:pt>
                <c:pt idx="2040">
                  <c:v>43475</c:v>
                </c:pt>
                <c:pt idx="2041">
                  <c:v>43476</c:v>
                </c:pt>
                <c:pt idx="2042">
                  <c:v>43479</c:v>
                </c:pt>
                <c:pt idx="2043">
                  <c:v>43480</c:v>
                </c:pt>
                <c:pt idx="2044">
                  <c:v>43481</c:v>
                </c:pt>
                <c:pt idx="2045">
                  <c:v>43482</c:v>
                </c:pt>
                <c:pt idx="2046">
                  <c:v>43483</c:v>
                </c:pt>
                <c:pt idx="2047">
                  <c:v>43486</c:v>
                </c:pt>
                <c:pt idx="2048">
                  <c:v>43487</c:v>
                </c:pt>
                <c:pt idx="2049">
                  <c:v>43488</c:v>
                </c:pt>
                <c:pt idx="2050">
                  <c:v>43489</c:v>
                </c:pt>
                <c:pt idx="2051">
                  <c:v>43490</c:v>
                </c:pt>
                <c:pt idx="2052">
                  <c:v>43493</c:v>
                </c:pt>
                <c:pt idx="2053">
                  <c:v>43494</c:v>
                </c:pt>
                <c:pt idx="2054">
                  <c:v>43495</c:v>
                </c:pt>
                <c:pt idx="2055">
                  <c:v>43496</c:v>
                </c:pt>
                <c:pt idx="2056">
                  <c:v>43497</c:v>
                </c:pt>
                <c:pt idx="2057">
                  <c:v>43500</c:v>
                </c:pt>
                <c:pt idx="2058">
                  <c:v>43501</c:v>
                </c:pt>
                <c:pt idx="2059">
                  <c:v>43502</c:v>
                </c:pt>
                <c:pt idx="2060">
                  <c:v>43503</c:v>
                </c:pt>
                <c:pt idx="2061">
                  <c:v>43504</c:v>
                </c:pt>
                <c:pt idx="2062">
                  <c:v>43507</c:v>
                </c:pt>
                <c:pt idx="2063">
                  <c:v>43508</c:v>
                </c:pt>
                <c:pt idx="2064">
                  <c:v>43509</c:v>
                </c:pt>
                <c:pt idx="2065">
                  <c:v>43510</c:v>
                </c:pt>
                <c:pt idx="2066">
                  <c:v>43511</c:v>
                </c:pt>
                <c:pt idx="2067">
                  <c:v>43514</c:v>
                </c:pt>
                <c:pt idx="2068">
                  <c:v>43515</c:v>
                </c:pt>
                <c:pt idx="2069">
                  <c:v>43516</c:v>
                </c:pt>
                <c:pt idx="2070">
                  <c:v>43517</c:v>
                </c:pt>
                <c:pt idx="2071">
                  <c:v>43518</c:v>
                </c:pt>
                <c:pt idx="2072">
                  <c:v>43521</c:v>
                </c:pt>
                <c:pt idx="2073">
                  <c:v>43522</c:v>
                </c:pt>
                <c:pt idx="2074">
                  <c:v>43523</c:v>
                </c:pt>
                <c:pt idx="2075">
                  <c:v>43524</c:v>
                </c:pt>
                <c:pt idx="2076">
                  <c:v>43525</c:v>
                </c:pt>
                <c:pt idx="2077">
                  <c:v>43528</c:v>
                </c:pt>
                <c:pt idx="2078">
                  <c:v>43529</c:v>
                </c:pt>
                <c:pt idx="2079">
                  <c:v>43530</c:v>
                </c:pt>
                <c:pt idx="2080">
                  <c:v>43531</c:v>
                </c:pt>
                <c:pt idx="2081">
                  <c:v>43532</c:v>
                </c:pt>
                <c:pt idx="2082">
                  <c:v>43535</c:v>
                </c:pt>
                <c:pt idx="2083">
                  <c:v>43536</c:v>
                </c:pt>
                <c:pt idx="2084">
                  <c:v>43537</c:v>
                </c:pt>
                <c:pt idx="2085">
                  <c:v>43538</c:v>
                </c:pt>
                <c:pt idx="2086">
                  <c:v>43539</c:v>
                </c:pt>
                <c:pt idx="2087">
                  <c:v>43542</c:v>
                </c:pt>
                <c:pt idx="2088">
                  <c:v>43543</c:v>
                </c:pt>
                <c:pt idx="2089">
                  <c:v>43544</c:v>
                </c:pt>
                <c:pt idx="2090">
                  <c:v>43545</c:v>
                </c:pt>
                <c:pt idx="2091">
                  <c:v>43546</c:v>
                </c:pt>
                <c:pt idx="2092">
                  <c:v>43549</c:v>
                </c:pt>
                <c:pt idx="2093">
                  <c:v>43550</c:v>
                </c:pt>
                <c:pt idx="2094">
                  <c:v>43551</c:v>
                </c:pt>
                <c:pt idx="2095">
                  <c:v>43552</c:v>
                </c:pt>
                <c:pt idx="2096">
                  <c:v>43553</c:v>
                </c:pt>
                <c:pt idx="2097">
                  <c:v>43556</c:v>
                </c:pt>
                <c:pt idx="2098">
                  <c:v>43557</c:v>
                </c:pt>
                <c:pt idx="2099">
                  <c:v>43558</c:v>
                </c:pt>
                <c:pt idx="2100">
                  <c:v>43559</c:v>
                </c:pt>
                <c:pt idx="2101">
                  <c:v>43560</c:v>
                </c:pt>
                <c:pt idx="2102">
                  <c:v>43563</c:v>
                </c:pt>
                <c:pt idx="2103">
                  <c:v>43564</c:v>
                </c:pt>
                <c:pt idx="2104">
                  <c:v>43565</c:v>
                </c:pt>
                <c:pt idx="2105">
                  <c:v>43566</c:v>
                </c:pt>
                <c:pt idx="2106">
                  <c:v>43567</c:v>
                </c:pt>
                <c:pt idx="2107">
                  <c:v>43570</c:v>
                </c:pt>
                <c:pt idx="2108">
                  <c:v>43571</c:v>
                </c:pt>
                <c:pt idx="2109">
                  <c:v>43572</c:v>
                </c:pt>
                <c:pt idx="2110">
                  <c:v>43573</c:v>
                </c:pt>
                <c:pt idx="2111">
                  <c:v>43574</c:v>
                </c:pt>
                <c:pt idx="2112">
                  <c:v>43577</c:v>
                </c:pt>
                <c:pt idx="2113">
                  <c:v>43578</c:v>
                </c:pt>
                <c:pt idx="2114">
                  <c:v>43579</c:v>
                </c:pt>
                <c:pt idx="2115">
                  <c:v>43580</c:v>
                </c:pt>
                <c:pt idx="2116">
                  <c:v>43581</c:v>
                </c:pt>
                <c:pt idx="2117">
                  <c:v>43584</c:v>
                </c:pt>
                <c:pt idx="2118">
                  <c:v>43585</c:v>
                </c:pt>
                <c:pt idx="2119">
                  <c:v>43586</c:v>
                </c:pt>
                <c:pt idx="2120">
                  <c:v>43587</c:v>
                </c:pt>
                <c:pt idx="2121">
                  <c:v>43588</c:v>
                </c:pt>
                <c:pt idx="2122">
                  <c:v>43591</c:v>
                </c:pt>
                <c:pt idx="2123">
                  <c:v>43592</c:v>
                </c:pt>
                <c:pt idx="2124">
                  <c:v>43593</c:v>
                </c:pt>
                <c:pt idx="2125">
                  <c:v>43594</c:v>
                </c:pt>
                <c:pt idx="2126">
                  <c:v>43595</c:v>
                </c:pt>
                <c:pt idx="2127">
                  <c:v>43598</c:v>
                </c:pt>
                <c:pt idx="2128">
                  <c:v>43599</c:v>
                </c:pt>
                <c:pt idx="2129">
                  <c:v>43600</c:v>
                </c:pt>
                <c:pt idx="2130">
                  <c:v>43601</c:v>
                </c:pt>
                <c:pt idx="2131">
                  <c:v>43602</c:v>
                </c:pt>
                <c:pt idx="2132">
                  <c:v>43605</c:v>
                </c:pt>
                <c:pt idx="2133">
                  <c:v>43606</c:v>
                </c:pt>
                <c:pt idx="2134">
                  <c:v>43607</c:v>
                </c:pt>
                <c:pt idx="2135">
                  <c:v>43608</c:v>
                </c:pt>
                <c:pt idx="2136">
                  <c:v>43609</c:v>
                </c:pt>
                <c:pt idx="2137">
                  <c:v>43612</c:v>
                </c:pt>
                <c:pt idx="2138">
                  <c:v>43613</c:v>
                </c:pt>
                <c:pt idx="2139">
                  <c:v>43614</c:v>
                </c:pt>
                <c:pt idx="2140">
                  <c:v>43615</c:v>
                </c:pt>
                <c:pt idx="2141">
                  <c:v>43616</c:v>
                </c:pt>
                <c:pt idx="2142">
                  <c:v>43619</c:v>
                </c:pt>
                <c:pt idx="2143">
                  <c:v>43620</c:v>
                </c:pt>
                <c:pt idx="2144">
                  <c:v>43621</c:v>
                </c:pt>
                <c:pt idx="2145">
                  <c:v>43622</c:v>
                </c:pt>
                <c:pt idx="2146">
                  <c:v>43623</c:v>
                </c:pt>
                <c:pt idx="2147">
                  <c:v>43626</c:v>
                </c:pt>
                <c:pt idx="2148">
                  <c:v>43627</c:v>
                </c:pt>
                <c:pt idx="2149">
                  <c:v>43628</c:v>
                </c:pt>
                <c:pt idx="2150">
                  <c:v>43629</c:v>
                </c:pt>
                <c:pt idx="2151">
                  <c:v>43630</c:v>
                </c:pt>
                <c:pt idx="2152">
                  <c:v>43633</c:v>
                </c:pt>
                <c:pt idx="2153">
                  <c:v>43634</c:v>
                </c:pt>
                <c:pt idx="2154">
                  <c:v>43635</c:v>
                </c:pt>
                <c:pt idx="2155">
                  <c:v>43636</c:v>
                </c:pt>
                <c:pt idx="2156">
                  <c:v>43637</c:v>
                </c:pt>
                <c:pt idx="2157">
                  <c:v>43640</c:v>
                </c:pt>
                <c:pt idx="2158">
                  <c:v>43641</c:v>
                </c:pt>
                <c:pt idx="2159">
                  <c:v>43642</c:v>
                </c:pt>
                <c:pt idx="2160">
                  <c:v>43643</c:v>
                </c:pt>
                <c:pt idx="2161">
                  <c:v>43644</c:v>
                </c:pt>
                <c:pt idx="2162">
                  <c:v>43647</c:v>
                </c:pt>
                <c:pt idx="2163">
                  <c:v>43648</c:v>
                </c:pt>
                <c:pt idx="2164">
                  <c:v>43649</c:v>
                </c:pt>
                <c:pt idx="2165">
                  <c:v>43650</c:v>
                </c:pt>
                <c:pt idx="2166">
                  <c:v>43651</c:v>
                </c:pt>
                <c:pt idx="2167">
                  <c:v>43654</c:v>
                </c:pt>
                <c:pt idx="2168">
                  <c:v>43655</c:v>
                </c:pt>
                <c:pt idx="2169">
                  <c:v>43656</c:v>
                </c:pt>
                <c:pt idx="2170">
                  <c:v>43657</c:v>
                </c:pt>
                <c:pt idx="2171">
                  <c:v>43658</c:v>
                </c:pt>
                <c:pt idx="2172">
                  <c:v>43661</c:v>
                </c:pt>
                <c:pt idx="2173">
                  <c:v>43662</c:v>
                </c:pt>
                <c:pt idx="2174">
                  <c:v>43663</c:v>
                </c:pt>
                <c:pt idx="2175">
                  <c:v>43664</c:v>
                </c:pt>
                <c:pt idx="2176">
                  <c:v>43665</c:v>
                </c:pt>
                <c:pt idx="2177">
                  <c:v>43668</c:v>
                </c:pt>
                <c:pt idx="2178">
                  <c:v>43669</c:v>
                </c:pt>
                <c:pt idx="2179">
                  <c:v>43670</c:v>
                </c:pt>
                <c:pt idx="2180">
                  <c:v>43671</c:v>
                </c:pt>
                <c:pt idx="2181">
                  <c:v>43672</c:v>
                </c:pt>
                <c:pt idx="2182">
                  <c:v>43675</c:v>
                </c:pt>
                <c:pt idx="2183">
                  <c:v>43676</c:v>
                </c:pt>
                <c:pt idx="2184">
                  <c:v>43677</c:v>
                </c:pt>
                <c:pt idx="2185">
                  <c:v>43678</c:v>
                </c:pt>
                <c:pt idx="2186">
                  <c:v>43679</c:v>
                </c:pt>
                <c:pt idx="2187">
                  <c:v>43682</c:v>
                </c:pt>
                <c:pt idx="2188">
                  <c:v>43683</c:v>
                </c:pt>
                <c:pt idx="2189">
                  <c:v>43684</c:v>
                </c:pt>
                <c:pt idx="2190">
                  <c:v>43685</c:v>
                </c:pt>
                <c:pt idx="2191">
                  <c:v>43686</c:v>
                </c:pt>
                <c:pt idx="2192">
                  <c:v>43689</c:v>
                </c:pt>
                <c:pt idx="2193">
                  <c:v>43690</c:v>
                </c:pt>
                <c:pt idx="2194">
                  <c:v>43691</c:v>
                </c:pt>
                <c:pt idx="2195">
                  <c:v>43692</c:v>
                </c:pt>
                <c:pt idx="2196">
                  <c:v>43693</c:v>
                </c:pt>
                <c:pt idx="2197">
                  <c:v>43696</c:v>
                </c:pt>
                <c:pt idx="2198">
                  <c:v>43697</c:v>
                </c:pt>
                <c:pt idx="2199">
                  <c:v>43698</c:v>
                </c:pt>
                <c:pt idx="2200">
                  <c:v>43699</c:v>
                </c:pt>
                <c:pt idx="2201">
                  <c:v>43700</c:v>
                </c:pt>
                <c:pt idx="2202">
                  <c:v>43703</c:v>
                </c:pt>
                <c:pt idx="2203">
                  <c:v>43704</c:v>
                </c:pt>
                <c:pt idx="2204">
                  <c:v>43705</c:v>
                </c:pt>
                <c:pt idx="2205">
                  <c:v>43706</c:v>
                </c:pt>
                <c:pt idx="2206">
                  <c:v>43707</c:v>
                </c:pt>
                <c:pt idx="2207">
                  <c:v>43710</c:v>
                </c:pt>
                <c:pt idx="2208">
                  <c:v>43711</c:v>
                </c:pt>
                <c:pt idx="2209">
                  <c:v>43712</c:v>
                </c:pt>
                <c:pt idx="2210">
                  <c:v>43713</c:v>
                </c:pt>
                <c:pt idx="2211">
                  <c:v>43714</c:v>
                </c:pt>
                <c:pt idx="2212">
                  <c:v>43717</c:v>
                </c:pt>
                <c:pt idx="2213">
                  <c:v>43718</c:v>
                </c:pt>
                <c:pt idx="2214">
                  <c:v>43719</c:v>
                </c:pt>
                <c:pt idx="2215">
                  <c:v>43720</c:v>
                </c:pt>
                <c:pt idx="2216">
                  <c:v>43721</c:v>
                </c:pt>
                <c:pt idx="2217">
                  <c:v>43724</c:v>
                </c:pt>
                <c:pt idx="2218">
                  <c:v>43725</c:v>
                </c:pt>
                <c:pt idx="2219">
                  <c:v>43726</c:v>
                </c:pt>
                <c:pt idx="2220">
                  <c:v>43727</c:v>
                </c:pt>
                <c:pt idx="2221">
                  <c:v>43728</c:v>
                </c:pt>
                <c:pt idx="2222">
                  <c:v>43731</c:v>
                </c:pt>
                <c:pt idx="2223">
                  <c:v>43732</c:v>
                </c:pt>
                <c:pt idx="2224">
                  <c:v>43733</c:v>
                </c:pt>
                <c:pt idx="2225">
                  <c:v>43734</c:v>
                </c:pt>
                <c:pt idx="2226">
                  <c:v>43735</c:v>
                </c:pt>
                <c:pt idx="2227">
                  <c:v>43738</c:v>
                </c:pt>
                <c:pt idx="2228">
                  <c:v>43739</c:v>
                </c:pt>
                <c:pt idx="2229">
                  <c:v>43740</c:v>
                </c:pt>
                <c:pt idx="2230">
                  <c:v>43741</c:v>
                </c:pt>
                <c:pt idx="2231">
                  <c:v>43742</c:v>
                </c:pt>
                <c:pt idx="2232">
                  <c:v>43745</c:v>
                </c:pt>
                <c:pt idx="2233">
                  <c:v>43746</c:v>
                </c:pt>
                <c:pt idx="2234">
                  <c:v>43747</c:v>
                </c:pt>
                <c:pt idx="2235">
                  <c:v>43748</c:v>
                </c:pt>
                <c:pt idx="2236">
                  <c:v>43749</c:v>
                </c:pt>
                <c:pt idx="2237">
                  <c:v>43752</c:v>
                </c:pt>
                <c:pt idx="2238">
                  <c:v>43753</c:v>
                </c:pt>
                <c:pt idx="2239">
                  <c:v>43754</c:v>
                </c:pt>
                <c:pt idx="2240">
                  <c:v>43755</c:v>
                </c:pt>
                <c:pt idx="2241">
                  <c:v>43756</c:v>
                </c:pt>
                <c:pt idx="2242">
                  <c:v>43759</c:v>
                </c:pt>
                <c:pt idx="2243">
                  <c:v>43760</c:v>
                </c:pt>
                <c:pt idx="2244">
                  <c:v>43761</c:v>
                </c:pt>
                <c:pt idx="2245">
                  <c:v>43762</c:v>
                </c:pt>
                <c:pt idx="2246">
                  <c:v>43763</c:v>
                </c:pt>
                <c:pt idx="2247">
                  <c:v>43766</c:v>
                </c:pt>
                <c:pt idx="2248">
                  <c:v>43767</c:v>
                </c:pt>
                <c:pt idx="2249">
                  <c:v>43768</c:v>
                </c:pt>
                <c:pt idx="2250">
                  <c:v>43769</c:v>
                </c:pt>
                <c:pt idx="2251">
                  <c:v>43770</c:v>
                </c:pt>
                <c:pt idx="2252">
                  <c:v>43773</c:v>
                </c:pt>
                <c:pt idx="2253">
                  <c:v>43774</c:v>
                </c:pt>
                <c:pt idx="2254">
                  <c:v>43775</c:v>
                </c:pt>
                <c:pt idx="2255">
                  <c:v>43776</c:v>
                </c:pt>
                <c:pt idx="2256">
                  <c:v>43777</c:v>
                </c:pt>
                <c:pt idx="2257">
                  <c:v>43780</c:v>
                </c:pt>
                <c:pt idx="2258">
                  <c:v>43781</c:v>
                </c:pt>
                <c:pt idx="2259">
                  <c:v>43782</c:v>
                </c:pt>
                <c:pt idx="2260">
                  <c:v>43783</c:v>
                </c:pt>
                <c:pt idx="2261">
                  <c:v>43784</c:v>
                </c:pt>
                <c:pt idx="2262">
                  <c:v>43787</c:v>
                </c:pt>
                <c:pt idx="2263">
                  <c:v>43788</c:v>
                </c:pt>
                <c:pt idx="2264">
                  <c:v>43789</c:v>
                </c:pt>
                <c:pt idx="2265">
                  <c:v>43790</c:v>
                </c:pt>
                <c:pt idx="2266">
                  <c:v>43791</c:v>
                </c:pt>
                <c:pt idx="2267">
                  <c:v>43794</c:v>
                </c:pt>
              </c:numCache>
            </c:numRef>
          </c:cat>
          <c:val>
            <c:numRef>
              <c:f>Steel!$H$4:$H$2271</c:f>
              <c:numCache>
                <c:formatCode>0.00</c:formatCode>
                <c:ptCount val="2268"/>
                <c:pt idx="0">
                  <c:v>600</c:v>
                </c:pt>
                <c:pt idx="1">
                  <c:v>600</c:v>
                </c:pt>
                <c:pt idx="2">
                  <c:v>595</c:v>
                </c:pt>
                <c:pt idx="3">
                  <c:v>595</c:v>
                </c:pt>
                <c:pt idx="4">
                  <c:v>595</c:v>
                </c:pt>
                <c:pt idx="5">
                  <c:v>595</c:v>
                </c:pt>
                <c:pt idx="6">
                  <c:v>595</c:v>
                </c:pt>
                <c:pt idx="7">
                  <c:v>565</c:v>
                </c:pt>
                <c:pt idx="8">
                  <c:v>565</c:v>
                </c:pt>
                <c:pt idx="9">
                  <c:v>565</c:v>
                </c:pt>
                <c:pt idx="10">
                  <c:v>565</c:v>
                </c:pt>
                <c:pt idx="11">
                  <c:v>560</c:v>
                </c:pt>
                <c:pt idx="12">
                  <c:v>560</c:v>
                </c:pt>
                <c:pt idx="13">
                  <c:v>560</c:v>
                </c:pt>
                <c:pt idx="14">
                  <c:v>560</c:v>
                </c:pt>
                <c:pt idx="15">
                  <c:v>560</c:v>
                </c:pt>
                <c:pt idx="16">
                  <c:v>560</c:v>
                </c:pt>
                <c:pt idx="17">
                  <c:v>560</c:v>
                </c:pt>
                <c:pt idx="18">
                  <c:v>560</c:v>
                </c:pt>
                <c:pt idx="19">
                  <c:v>560</c:v>
                </c:pt>
                <c:pt idx="20">
                  <c:v>560</c:v>
                </c:pt>
                <c:pt idx="21">
                  <c:v>560</c:v>
                </c:pt>
                <c:pt idx="22">
                  <c:v>555</c:v>
                </c:pt>
                <c:pt idx="23">
                  <c:v>555</c:v>
                </c:pt>
                <c:pt idx="24">
                  <c:v>555</c:v>
                </c:pt>
                <c:pt idx="25">
                  <c:v>555</c:v>
                </c:pt>
                <c:pt idx="26">
                  <c:v>550</c:v>
                </c:pt>
                <c:pt idx="27">
                  <c:v>550</c:v>
                </c:pt>
                <c:pt idx="28">
                  <c:v>550</c:v>
                </c:pt>
                <c:pt idx="29">
                  <c:v>550</c:v>
                </c:pt>
                <c:pt idx="30">
                  <c:v>550</c:v>
                </c:pt>
                <c:pt idx="31">
                  <c:v>550</c:v>
                </c:pt>
                <c:pt idx="32">
                  <c:v>550</c:v>
                </c:pt>
                <c:pt idx="33">
                  <c:v>550</c:v>
                </c:pt>
                <c:pt idx="34">
                  <c:v>550</c:v>
                </c:pt>
                <c:pt idx="35">
                  <c:v>550</c:v>
                </c:pt>
                <c:pt idx="36">
                  <c:v>555</c:v>
                </c:pt>
                <c:pt idx="37">
                  <c:v>555</c:v>
                </c:pt>
                <c:pt idx="38">
                  <c:v>555</c:v>
                </c:pt>
                <c:pt idx="39">
                  <c:v>555</c:v>
                </c:pt>
                <c:pt idx="40">
                  <c:v>555</c:v>
                </c:pt>
                <c:pt idx="41">
                  <c:v>580</c:v>
                </c:pt>
                <c:pt idx="42">
                  <c:v>580</c:v>
                </c:pt>
                <c:pt idx="43">
                  <c:v>580</c:v>
                </c:pt>
                <c:pt idx="44">
                  <c:v>580</c:v>
                </c:pt>
                <c:pt idx="45">
                  <c:v>580</c:v>
                </c:pt>
                <c:pt idx="46">
                  <c:v>590</c:v>
                </c:pt>
                <c:pt idx="47">
                  <c:v>590</c:v>
                </c:pt>
                <c:pt idx="48">
                  <c:v>590</c:v>
                </c:pt>
                <c:pt idx="49">
                  <c:v>590</c:v>
                </c:pt>
                <c:pt idx="50">
                  <c:v>590</c:v>
                </c:pt>
                <c:pt idx="51">
                  <c:v>590</c:v>
                </c:pt>
                <c:pt idx="52">
                  <c:v>590</c:v>
                </c:pt>
                <c:pt idx="53">
                  <c:v>590</c:v>
                </c:pt>
                <c:pt idx="54">
                  <c:v>590</c:v>
                </c:pt>
                <c:pt idx="55">
                  <c:v>585</c:v>
                </c:pt>
                <c:pt idx="56">
                  <c:v>585</c:v>
                </c:pt>
                <c:pt idx="57">
                  <c:v>585</c:v>
                </c:pt>
                <c:pt idx="58">
                  <c:v>585</c:v>
                </c:pt>
                <c:pt idx="59">
                  <c:v>585</c:v>
                </c:pt>
                <c:pt idx="60">
                  <c:v>590</c:v>
                </c:pt>
                <c:pt idx="61">
                  <c:v>590</c:v>
                </c:pt>
                <c:pt idx="62">
                  <c:v>590</c:v>
                </c:pt>
                <c:pt idx="63">
                  <c:v>590</c:v>
                </c:pt>
                <c:pt idx="64">
                  <c:v>620</c:v>
                </c:pt>
                <c:pt idx="65">
                  <c:v>620</c:v>
                </c:pt>
                <c:pt idx="66">
                  <c:v>620</c:v>
                </c:pt>
                <c:pt idx="67">
                  <c:v>620</c:v>
                </c:pt>
                <c:pt idx="68">
                  <c:v>620</c:v>
                </c:pt>
                <c:pt idx="69">
                  <c:v>620</c:v>
                </c:pt>
                <c:pt idx="70">
                  <c:v>620</c:v>
                </c:pt>
                <c:pt idx="71">
                  <c:v>620</c:v>
                </c:pt>
                <c:pt idx="72">
                  <c:v>620</c:v>
                </c:pt>
                <c:pt idx="73">
                  <c:v>620</c:v>
                </c:pt>
                <c:pt idx="74">
                  <c:v>620</c:v>
                </c:pt>
                <c:pt idx="75">
                  <c:v>620</c:v>
                </c:pt>
                <c:pt idx="76">
                  <c:v>620</c:v>
                </c:pt>
                <c:pt idx="77">
                  <c:v>620</c:v>
                </c:pt>
                <c:pt idx="78">
                  <c:v>620</c:v>
                </c:pt>
                <c:pt idx="79">
                  <c:v>600</c:v>
                </c:pt>
                <c:pt idx="80">
                  <c:v>600</c:v>
                </c:pt>
                <c:pt idx="81">
                  <c:v>600</c:v>
                </c:pt>
                <c:pt idx="82">
                  <c:v>600</c:v>
                </c:pt>
                <c:pt idx="83">
                  <c:v>600</c:v>
                </c:pt>
                <c:pt idx="84">
                  <c:v>595</c:v>
                </c:pt>
                <c:pt idx="85">
                  <c:v>595</c:v>
                </c:pt>
                <c:pt idx="86">
                  <c:v>595</c:v>
                </c:pt>
                <c:pt idx="87">
                  <c:v>595</c:v>
                </c:pt>
                <c:pt idx="88">
                  <c:v>590</c:v>
                </c:pt>
                <c:pt idx="89">
                  <c:v>590</c:v>
                </c:pt>
                <c:pt idx="90">
                  <c:v>590</c:v>
                </c:pt>
                <c:pt idx="91">
                  <c:v>590</c:v>
                </c:pt>
                <c:pt idx="92">
                  <c:v>590</c:v>
                </c:pt>
                <c:pt idx="93">
                  <c:v>590</c:v>
                </c:pt>
                <c:pt idx="94">
                  <c:v>590</c:v>
                </c:pt>
                <c:pt idx="95">
                  <c:v>590</c:v>
                </c:pt>
                <c:pt idx="96">
                  <c:v>590</c:v>
                </c:pt>
                <c:pt idx="97">
                  <c:v>590</c:v>
                </c:pt>
                <c:pt idx="98">
                  <c:v>590</c:v>
                </c:pt>
                <c:pt idx="99">
                  <c:v>590</c:v>
                </c:pt>
                <c:pt idx="100">
                  <c:v>590</c:v>
                </c:pt>
                <c:pt idx="101">
                  <c:v>590</c:v>
                </c:pt>
                <c:pt idx="102">
                  <c:v>620</c:v>
                </c:pt>
                <c:pt idx="103">
                  <c:v>620</c:v>
                </c:pt>
                <c:pt idx="104">
                  <c:v>620</c:v>
                </c:pt>
                <c:pt idx="105">
                  <c:v>620</c:v>
                </c:pt>
                <c:pt idx="106">
                  <c:v>620</c:v>
                </c:pt>
                <c:pt idx="107">
                  <c:v>630</c:v>
                </c:pt>
                <c:pt idx="108">
                  <c:v>630</c:v>
                </c:pt>
                <c:pt idx="109">
                  <c:v>630</c:v>
                </c:pt>
                <c:pt idx="110">
                  <c:v>630</c:v>
                </c:pt>
                <c:pt idx="111">
                  <c:v>640</c:v>
                </c:pt>
                <c:pt idx="112">
                  <c:v>640</c:v>
                </c:pt>
                <c:pt idx="113">
                  <c:v>640</c:v>
                </c:pt>
                <c:pt idx="114">
                  <c:v>640</c:v>
                </c:pt>
                <c:pt idx="115">
                  <c:v>635</c:v>
                </c:pt>
                <c:pt idx="116">
                  <c:v>635</c:v>
                </c:pt>
                <c:pt idx="117">
                  <c:v>635</c:v>
                </c:pt>
                <c:pt idx="118">
                  <c:v>635</c:v>
                </c:pt>
                <c:pt idx="119">
                  <c:v>637.5</c:v>
                </c:pt>
                <c:pt idx="120">
                  <c:v>637.5</c:v>
                </c:pt>
                <c:pt idx="121">
                  <c:v>637.5</c:v>
                </c:pt>
                <c:pt idx="122">
                  <c:v>637.5</c:v>
                </c:pt>
                <c:pt idx="123">
                  <c:v>645</c:v>
                </c:pt>
                <c:pt idx="124">
                  <c:v>645</c:v>
                </c:pt>
                <c:pt idx="125">
                  <c:v>645</c:v>
                </c:pt>
                <c:pt idx="126">
                  <c:v>645</c:v>
                </c:pt>
                <c:pt idx="127">
                  <c:v>665</c:v>
                </c:pt>
                <c:pt idx="128">
                  <c:v>670</c:v>
                </c:pt>
                <c:pt idx="129">
                  <c:v>670</c:v>
                </c:pt>
                <c:pt idx="130">
                  <c:v>670</c:v>
                </c:pt>
                <c:pt idx="131">
                  <c:v>670</c:v>
                </c:pt>
                <c:pt idx="132">
                  <c:v>670</c:v>
                </c:pt>
                <c:pt idx="133">
                  <c:v>670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705</c:v>
                </c:pt>
                <c:pt idx="144">
                  <c:v>705</c:v>
                </c:pt>
                <c:pt idx="145">
                  <c:v>705</c:v>
                </c:pt>
                <c:pt idx="146">
                  <c:v>705</c:v>
                </c:pt>
                <c:pt idx="147">
                  <c:v>705</c:v>
                </c:pt>
                <c:pt idx="148">
                  <c:v>705</c:v>
                </c:pt>
                <c:pt idx="149">
                  <c:v>705</c:v>
                </c:pt>
                <c:pt idx="150">
                  <c:v>705</c:v>
                </c:pt>
                <c:pt idx="151">
                  <c:v>705</c:v>
                </c:pt>
                <c:pt idx="152">
                  <c:v>705</c:v>
                </c:pt>
                <c:pt idx="153">
                  <c:v>705</c:v>
                </c:pt>
                <c:pt idx="154">
                  <c:v>705</c:v>
                </c:pt>
                <c:pt idx="155">
                  <c:v>705</c:v>
                </c:pt>
                <c:pt idx="156">
                  <c:v>705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690</c:v>
                </c:pt>
                <c:pt idx="163">
                  <c:v>690</c:v>
                </c:pt>
                <c:pt idx="164">
                  <c:v>690</c:v>
                </c:pt>
                <c:pt idx="165">
                  <c:v>690</c:v>
                </c:pt>
                <c:pt idx="166">
                  <c:v>690</c:v>
                </c:pt>
                <c:pt idx="167">
                  <c:v>690</c:v>
                </c:pt>
                <c:pt idx="168">
                  <c:v>690</c:v>
                </c:pt>
                <c:pt idx="169">
                  <c:v>690</c:v>
                </c:pt>
                <c:pt idx="170">
                  <c:v>690</c:v>
                </c:pt>
                <c:pt idx="171">
                  <c:v>670</c:v>
                </c:pt>
                <c:pt idx="172">
                  <c:v>670</c:v>
                </c:pt>
                <c:pt idx="173">
                  <c:v>670</c:v>
                </c:pt>
                <c:pt idx="174">
                  <c:v>670</c:v>
                </c:pt>
                <c:pt idx="175">
                  <c:v>670</c:v>
                </c:pt>
                <c:pt idx="176">
                  <c:v>670</c:v>
                </c:pt>
                <c:pt idx="177">
                  <c:v>670</c:v>
                </c:pt>
                <c:pt idx="178">
                  <c:v>670</c:v>
                </c:pt>
                <c:pt idx="179">
                  <c:v>700</c:v>
                </c:pt>
                <c:pt idx="180">
                  <c:v>700</c:v>
                </c:pt>
                <c:pt idx="181">
                  <c:v>695</c:v>
                </c:pt>
                <c:pt idx="182">
                  <c:v>695</c:v>
                </c:pt>
                <c:pt idx="183">
                  <c:v>695</c:v>
                </c:pt>
                <c:pt idx="184">
                  <c:v>695</c:v>
                </c:pt>
                <c:pt idx="185">
                  <c:v>695</c:v>
                </c:pt>
                <c:pt idx="186">
                  <c:v>675</c:v>
                </c:pt>
                <c:pt idx="187">
                  <c:v>675</c:v>
                </c:pt>
                <c:pt idx="188">
                  <c:v>675</c:v>
                </c:pt>
                <c:pt idx="189">
                  <c:v>675</c:v>
                </c:pt>
                <c:pt idx="190">
                  <c:v>675</c:v>
                </c:pt>
                <c:pt idx="191">
                  <c:v>670</c:v>
                </c:pt>
                <c:pt idx="192">
                  <c:v>670</c:v>
                </c:pt>
                <c:pt idx="193">
                  <c:v>670</c:v>
                </c:pt>
                <c:pt idx="194">
                  <c:v>670</c:v>
                </c:pt>
                <c:pt idx="195">
                  <c:v>670</c:v>
                </c:pt>
                <c:pt idx="196">
                  <c:v>670</c:v>
                </c:pt>
                <c:pt idx="197">
                  <c:v>670</c:v>
                </c:pt>
                <c:pt idx="198">
                  <c:v>670</c:v>
                </c:pt>
                <c:pt idx="199">
                  <c:v>670</c:v>
                </c:pt>
                <c:pt idx="200">
                  <c:v>675</c:v>
                </c:pt>
                <c:pt idx="201">
                  <c:v>675</c:v>
                </c:pt>
                <c:pt idx="202">
                  <c:v>675</c:v>
                </c:pt>
                <c:pt idx="203">
                  <c:v>675</c:v>
                </c:pt>
                <c:pt idx="204">
                  <c:v>685</c:v>
                </c:pt>
                <c:pt idx="205">
                  <c:v>685</c:v>
                </c:pt>
                <c:pt idx="206">
                  <c:v>685</c:v>
                </c:pt>
                <c:pt idx="207">
                  <c:v>685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695</c:v>
                </c:pt>
                <c:pt idx="218">
                  <c:v>695</c:v>
                </c:pt>
                <c:pt idx="219">
                  <c:v>695</c:v>
                </c:pt>
                <c:pt idx="220">
                  <c:v>695</c:v>
                </c:pt>
                <c:pt idx="221">
                  <c:v>695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705</c:v>
                </c:pt>
                <c:pt idx="228">
                  <c:v>705</c:v>
                </c:pt>
                <c:pt idx="229">
                  <c:v>705</c:v>
                </c:pt>
                <c:pt idx="230">
                  <c:v>705</c:v>
                </c:pt>
                <c:pt idx="231">
                  <c:v>705</c:v>
                </c:pt>
                <c:pt idx="232">
                  <c:v>715</c:v>
                </c:pt>
                <c:pt idx="233">
                  <c:v>715</c:v>
                </c:pt>
                <c:pt idx="234">
                  <c:v>715</c:v>
                </c:pt>
                <c:pt idx="235">
                  <c:v>715</c:v>
                </c:pt>
                <c:pt idx="236">
                  <c:v>715</c:v>
                </c:pt>
                <c:pt idx="237">
                  <c:v>710</c:v>
                </c:pt>
                <c:pt idx="238">
                  <c:v>710</c:v>
                </c:pt>
                <c:pt idx="239">
                  <c:v>710</c:v>
                </c:pt>
                <c:pt idx="240">
                  <c:v>710</c:v>
                </c:pt>
                <c:pt idx="241">
                  <c:v>710</c:v>
                </c:pt>
                <c:pt idx="242">
                  <c:v>705</c:v>
                </c:pt>
                <c:pt idx="243">
                  <c:v>705</c:v>
                </c:pt>
                <c:pt idx="244">
                  <c:v>705</c:v>
                </c:pt>
                <c:pt idx="245">
                  <c:v>705</c:v>
                </c:pt>
                <c:pt idx="246">
                  <c:v>705</c:v>
                </c:pt>
                <c:pt idx="247">
                  <c:v>685</c:v>
                </c:pt>
                <c:pt idx="248">
                  <c:v>685</c:v>
                </c:pt>
                <c:pt idx="249">
                  <c:v>685</c:v>
                </c:pt>
                <c:pt idx="250">
                  <c:v>685</c:v>
                </c:pt>
                <c:pt idx="251">
                  <c:v>685</c:v>
                </c:pt>
                <c:pt idx="252">
                  <c:v>680</c:v>
                </c:pt>
                <c:pt idx="253">
                  <c:v>680</c:v>
                </c:pt>
                <c:pt idx="254">
                  <c:v>680</c:v>
                </c:pt>
                <c:pt idx="255">
                  <c:v>680</c:v>
                </c:pt>
                <c:pt idx="256">
                  <c:v>680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710</c:v>
                </c:pt>
                <c:pt idx="263">
                  <c:v>710</c:v>
                </c:pt>
                <c:pt idx="264">
                  <c:v>710</c:v>
                </c:pt>
                <c:pt idx="265">
                  <c:v>710</c:v>
                </c:pt>
                <c:pt idx="266">
                  <c:v>710</c:v>
                </c:pt>
                <c:pt idx="267">
                  <c:v>715</c:v>
                </c:pt>
                <c:pt idx="268">
                  <c:v>715</c:v>
                </c:pt>
                <c:pt idx="269">
                  <c:v>715</c:v>
                </c:pt>
                <c:pt idx="270">
                  <c:v>715</c:v>
                </c:pt>
                <c:pt idx="271">
                  <c:v>715</c:v>
                </c:pt>
                <c:pt idx="272">
                  <c:v>710</c:v>
                </c:pt>
                <c:pt idx="273">
                  <c:v>710</c:v>
                </c:pt>
                <c:pt idx="274">
                  <c:v>710</c:v>
                </c:pt>
                <c:pt idx="275">
                  <c:v>710</c:v>
                </c:pt>
                <c:pt idx="276">
                  <c:v>707.5</c:v>
                </c:pt>
                <c:pt idx="277">
                  <c:v>707.5</c:v>
                </c:pt>
                <c:pt idx="278">
                  <c:v>707.5</c:v>
                </c:pt>
                <c:pt idx="279">
                  <c:v>707.5</c:v>
                </c:pt>
                <c:pt idx="280">
                  <c:v>707.5</c:v>
                </c:pt>
                <c:pt idx="281">
                  <c:v>707.5</c:v>
                </c:pt>
                <c:pt idx="282">
                  <c:v>707.5</c:v>
                </c:pt>
                <c:pt idx="283">
                  <c:v>707.5</c:v>
                </c:pt>
                <c:pt idx="284">
                  <c:v>707.5</c:v>
                </c:pt>
                <c:pt idx="285">
                  <c:v>707.5</c:v>
                </c:pt>
                <c:pt idx="286">
                  <c:v>707.5</c:v>
                </c:pt>
                <c:pt idx="287">
                  <c:v>707.5</c:v>
                </c:pt>
                <c:pt idx="288">
                  <c:v>707.5</c:v>
                </c:pt>
                <c:pt idx="289">
                  <c:v>707.5</c:v>
                </c:pt>
                <c:pt idx="290">
                  <c:v>722.5</c:v>
                </c:pt>
                <c:pt idx="291">
                  <c:v>722.5</c:v>
                </c:pt>
                <c:pt idx="292">
                  <c:v>722.5</c:v>
                </c:pt>
                <c:pt idx="293">
                  <c:v>722.5</c:v>
                </c:pt>
                <c:pt idx="294">
                  <c:v>722.5</c:v>
                </c:pt>
                <c:pt idx="295">
                  <c:v>722.5</c:v>
                </c:pt>
                <c:pt idx="296">
                  <c:v>722.5</c:v>
                </c:pt>
                <c:pt idx="297">
                  <c:v>722.5</c:v>
                </c:pt>
                <c:pt idx="298">
                  <c:v>722.5</c:v>
                </c:pt>
                <c:pt idx="299">
                  <c:v>722.5</c:v>
                </c:pt>
                <c:pt idx="300">
                  <c:v>722.5</c:v>
                </c:pt>
                <c:pt idx="301">
                  <c:v>722.5</c:v>
                </c:pt>
                <c:pt idx="302">
                  <c:v>710</c:v>
                </c:pt>
                <c:pt idx="303">
                  <c:v>710</c:v>
                </c:pt>
                <c:pt idx="304">
                  <c:v>710</c:v>
                </c:pt>
                <c:pt idx="305">
                  <c:v>710</c:v>
                </c:pt>
                <c:pt idx="306">
                  <c:v>710</c:v>
                </c:pt>
                <c:pt idx="307">
                  <c:v>685</c:v>
                </c:pt>
                <c:pt idx="308">
                  <c:v>685</c:v>
                </c:pt>
                <c:pt idx="309">
                  <c:v>685</c:v>
                </c:pt>
                <c:pt idx="310">
                  <c:v>685</c:v>
                </c:pt>
                <c:pt idx="311">
                  <c:v>685</c:v>
                </c:pt>
                <c:pt idx="312">
                  <c:v>675</c:v>
                </c:pt>
                <c:pt idx="313">
                  <c:v>675</c:v>
                </c:pt>
                <c:pt idx="314">
                  <c:v>675</c:v>
                </c:pt>
                <c:pt idx="315">
                  <c:v>675</c:v>
                </c:pt>
                <c:pt idx="316">
                  <c:v>675</c:v>
                </c:pt>
                <c:pt idx="317">
                  <c:v>665</c:v>
                </c:pt>
                <c:pt idx="318">
                  <c:v>665</c:v>
                </c:pt>
                <c:pt idx="319">
                  <c:v>665</c:v>
                </c:pt>
                <c:pt idx="320">
                  <c:v>665</c:v>
                </c:pt>
                <c:pt idx="321">
                  <c:v>665</c:v>
                </c:pt>
                <c:pt idx="322">
                  <c:v>650</c:v>
                </c:pt>
                <c:pt idx="323">
                  <c:v>650</c:v>
                </c:pt>
                <c:pt idx="324">
                  <c:v>650</c:v>
                </c:pt>
                <c:pt idx="325">
                  <c:v>650</c:v>
                </c:pt>
                <c:pt idx="326">
                  <c:v>645</c:v>
                </c:pt>
                <c:pt idx="327">
                  <c:v>645</c:v>
                </c:pt>
                <c:pt idx="328">
                  <c:v>645</c:v>
                </c:pt>
                <c:pt idx="329">
                  <c:v>645</c:v>
                </c:pt>
                <c:pt idx="330">
                  <c:v>645</c:v>
                </c:pt>
                <c:pt idx="331">
                  <c:v>635</c:v>
                </c:pt>
                <c:pt idx="332">
                  <c:v>635</c:v>
                </c:pt>
                <c:pt idx="333">
                  <c:v>635</c:v>
                </c:pt>
                <c:pt idx="334">
                  <c:v>635</c:v>
                </c:pt>
                <c:pt idx="335">
                  <c:v>625</c:v>
                </c:pt>
                <c:pt idx="336">
                  <c:v>625</c:v>
                </c:pt>
                <c:pt idx="337">
                  <c:v>625</c:v>
                </c:pt>
                <c:pt idx="338">
                  <c:v>625</c:v>
                </c:pt>
                <c:pt idx="339">
                  <c:v>622.5</c:v>
                </c:pt>
                <c:pt idx="340">
                  <c:v>622.5</c:v>
                </c:pt>
                <c:pt idx="341">
                  <c:v>622.5</c:v>
                </c:pt>
                <c:pt idx="342">
                  <c:v>622.5</c:v>
                </c:pt>
                <c:pt idx="343">
                  <c:v>622.5</c:v>
                </c:pt>
                <c:pt idx="344">
                  <c:v>622.5</c:v>
                </c:pt>
                <c:pt idx="345">
                  <c:v>622.5</c:v>
                </c:pt>
                <c:pt idx="346">
                  <c:v>622.5</c:v>
                </c:pt>
                <c:pt idx="347">
                  <c:v>617.5</c:v>
                </c:pt>
                <c:pt idx="348">
                  <c:v>617.5</c:v>
                </c:pt>
                <c:pt idx="349">
                  <c:v>617.5</c:v>
                </c:pt>
                <c:pt idx="350">
                  <c:v>617.5</c:v>
                </c:pt>
                <c:pt idx="351">
                  <c:v>617.5</c:v>
                </c:pt>
                <c:pt idx="352">
                  <c:v>650</c:v>
                </c:pt>
                <c:pt idx="353">
                  <c:v>650</c:v>
                </c:pt>
                <c:pt idx="354">
                  <c:v>650</c:v>
                </c:pt>
                <c:pt idx="355">
                  <c:v>650</c:v>
                </c:pt>
                <c:pt idx="356">
                  <c:v>650</c:v>
                </c:pt>
                <c:pt idx="357">
                  <c:v>662.5</c:v>
                </c:pt>
                <c:pt idx="358">
                  <c:v>662.5</c:v>
                </c:pt>
                <c:pt idx="359">
                  <c:v>662.5</c:v>
                </c:pt>
                <c:pt idx="360">
                  <c:v>662.5</c:v>
                </c:pt>
                <c:pt idx="361">
                  <c:v>662.5</c:v>
                </c:pt>
                <c:pt idx="362">
                  <c:v>647.5</c:v>
                </c:pt>
                <c:pt idx="363">
                  <c:v>647.5</c:v>
                </c:pt>
                <c:pt idx="364">
                  <c:v>647.5</c:v>
                </c:pt>
                <c:pt idx="365">
                  <c:v>647.5</c:v>
                </c:pt>
                <c:pt idx="366">
                  <c:v>647.5</c:v>
                </c:pt>
                <c:pt idx="367">
                  <c:v>635</c:v>
                </c:pt>
                <c:pt idx="368">
                  <c:v>635</c:v>
                </c:pt>
                <c:pt idx="369">
                  <c:v>635</c:v>
                </c:pt>
                <c:pt idx="370">
                  <c:v>635</c:v>
                </c:pt>
                <c:pt idx="371">
                  <c:v>635</c:v>
                </c:pt>
                <c:pt idx="372">
                  <c:v>635</c:v>
                </c:pt>
                <c:pt idx="373">
                  <c:v>635</c:v>
                </c:pt>
                <c:pt idx="374">
                  <c:v>635</c:v>
                </c:pt>
                <c:pt idx="375">
                  <c:v>635</c:v>
                </c:pt>
                <c:pt idx="376">
                  <c:v>625</c:v>
                </c:pt>
                <c:pt idx="377">
                  <c:v>625</c:v>
                </c:pt>
                <c:pt idx="378">
                  <c:v>625</c:v>
                </c:pt>
                <c:pt idx="379">
                  <c:v>625</c:v>
                </c:pt>
                <c:pt idx="380">
                  <c:v>625</c:v>
                </c:pt>
                <c:pt idx="381">
                  <c:v>625</c:v>
                </c:pt>
                <c:pt idx="382">
                  <c:v>625</c:v>
                </c:pt>
                <c:pt idx="383">
                  <c:v>625</c:v>
                </c:pt>
                <c:pt idx="384">
                  <c:v>625</c:v>
                </c:pt>
                <c:pt idx="385">
                  <c:v>625</c:v>
                </c:pt>
                <c:pt idx="386">
                  <c:v>625</c:v>
                </c:pt>
                <c:pt idx="387">
                  <c:v>625</c:v>
                </c:pt>
                <c:pt idx="388">
                  <c:v>625</c:v>
                </c:pt>
                <c:pt idx="389">
                  <c:v>625</c:v>
                </c:pt>
                <c:pt idx="390">
                  <c:v>625</c:v>
                </c:pt>
                <c:pt idx="391">
                  <c:v>625</c:v>
                </c:pt>
                <c:pt idx="392">
                  <c:v>625</c:v>
                </c:pt>
                <c:pt idx="393">
                  <c:v>625</c:v>
                </c:pt>
                <c:pt idx="394">
                  <c:v>625</c:v>
                </c:pt>
                <c:pt idx="395">
                  <c:v>615</c:v>
                </c:pt>
                <c:pt idx="396">
                  <c:v>615</c:v>
                </c:pt>
                <c:pt idx="397">
                  <c:v>615</c:v>
                </c:pt>
                <c:pt idx="398">
                  <c:v>615</c:v>
                </c:pt>
                <c:pt idx="399">
                  <c:v>615</c:v>
                </c:pt>
                <c:pt idx="400">
                  <c:v>615</c:v>
                </c:pt>
                <c:pt idx="401">
                  <c:v>615</c:v>
                </c:pt>
                <c:pt idx="402">
                  <c:v>615</c:v>
                </c:pt>
                <c:pt idx="403">
                  <c:v>615</c:v>
                </c:pt>
                <c:pt idx="404">
                  <c:v>615</c:v>
                </c:pt>
                <c:pt idx="405">
                  <c:v>615</c:v>
                </c:pt>
                <c:pt idx="406">
                  <c:v>615</c:v>
                </c:pt>
                <c:pt idx="407">
                  <c:v>615</c:v>
                </c:pt>
                <c:pt idx="408">
                  <c:v>635</c:v>
                </c:pt>
                <c:pt idx="409">
                  <c:v>635</c:v>
                </c:pt>
                <c:pt idx="410">
                  <c:v>635</c:v>
                </c:pt>
                <c:pt idx="411">
                  <c:v>635</c:v>
                </c:pt>
                <c:pt idx="412">
                  <c:v>635</c:v>
                </c:pt>
                <c:pt idx="413">
                  <c:v>635</c:v>
                </c:pt>
                <c:pt idx="414">
                  <c:v>640</c:v>
                </c:pt>
                <c:pt idx="415">
                  <c:v>640</c:v>
                </c:pt>
                <c:pt idx="416">
                  <c:v>640</c:v>
                </c:pt>
                <c:pt idx="417">
                  <c:v>640</c:v>
                </c:pt>
                <c:pt idx="418">
                  <c:v>640</c:v>
                </c:pt>
                <c:pt idx="419">
                  <c:v>640</c:v>
                </c:pt>
                <c:pt idx="420">
                  <c:v>640</c:v>
                </c:pt>
                <c:pt idx="421">
                  <c:v>640</c:v>
                </c:pt>
                <c:pt idx="422">
                  <c:v>640</c:v>
                </c:pt>
                <c:pt idx="423">
                  <c:v>640</c:v>
                </c:pt>
                <c:pt idx="424">
                  <c:v>640</c:v>
                </c:pt>
                <c:pt idx="425">
                  <c:v>642.5</c:v>
                </c:pt>
                <c:pt idx="426">
                  <c:v>642.5</c:v>
                </c:pt>
                <c:pt idx="427">
                  <c:v>642.5</c:v>
                </c:pt>
                <c:pt idx="428">
                  <c:v>642.5</c:v>
                </c:pt>
                <c:pt idx="429">
                  <c:v>642.5</c:v>
                </c:pt>
                <c:pt idx="430">
                  <c:v>640</c:v>
                </c:pt>
                <c:pt idx="431">
                  <c:v>640</c:v>
                </c:pt>
                <c:pt idx="432">
                  <c:v>640</c:v>
                </c:pt>
                <c:pt idx="433">
                  <c:v>640</c:v>
                </c:pt>
                <c:pt idx="434">
                  <c:v>635</c:v>
                </c:pt>
                <c:pt idx="435">
                  <c:v>635</c:v>
                </c:pt>
                <c:pt idx="436">
                  <c:v>635</c:v>
                </c:pt>
                <c:pt idx="437">
                  <c:v>635</c:v>
                </c:pt>
                <c:pt idx="438">
                  <c:v>635</c:v>
                </c:pt>
                <c:pt idx="439">
                  <c:v>630</c:v>
                </c:pt>
                <c:pt idx="440">
                  <c:v>630</c:v>
                </c:pt>
                <c:pt idx="441">
                  <c:v>630</c:v>
                </c:pt>
                <c:pt idx="442">
                  <c:v>630</c:v>
                </c:pt>
                <c:pt idx="443">
                  <c:v>630</c:v>
                </c:pt>
                <c:pt idx="444">
                  <c:v>620</c:v>
                </c:pt>
                <c:pt idx="445">
                  <c:v>620</c:v>
                </c:pt>
                <c:pt idx="446">
                  <c:v>620</c:v>
                </c:pt>
                <c:pt idx="447">
                  <c:v>620</c:v>
                </c:pt>
                <c:pt idx="448">
                  <c:v>620</c:v>
                </c:pt>
                <c:pt idx="449">
                  <c:v>620</c:v>
                </c:pt>
                <c:pt idx="450">
                  <c:v>620</c:v>
                </c:pt>
                <c:pt idx="451">
                  <c:v>620</c:v>
                </c:pt>
                <c:pt idx="452">
                  <c:v>620</c:v>
                </c:pt>
                <c:pt idx="453">
                  <c:v>605</c:v>
                </c:pt>
                <c:pt idx="454">
                  <c:v>605</c:v>
                </c:pt>
                <c:pt idx="455">
                  <c:v>605</c:v>
                </c:pt>
                <c:pt idx="456">
                  <c:v>605</c:v>
                </c:pt>
                <c:pt idx="457">
                  <c:v>605</c:v>
                </c:pt>
                <c:pt idx="458">
                  <c:v>605</c:v>
                </c:pt>
                <c:pt idx="459">
                  <c:v>605</c:v>
                </c:pt>
                <c:pt idx="460">
                  <c:v>605</c:v>
                </c:pt>
                <c:pt idx="461">
                  <c:v>605</c:v>
                </c:pt>
                <c:pt idx="462">
                  <c:v>605</c:v>
                </c:pt>
                <c:pt idx="463">
                  <c:v>605</c:v>
                </c:pt>
                <c:pt idx="464">
                  <c:v>605</c:v>
                </c:pt>
                <c:pt idx="465">
                  <c:v>605</c:v>
                </c:pt>
                <c:pt idx="466">
                  <c:v>605</c:v>
                </c:pt>
                <c:pt idx="467">
                  <c:v>595</c:v>
                </c:pt>
                <c:pt idx="468">
                  <c:v>595</c:v>
                </c:pt>
                <c:pt idx="469">
                  <c:v>595</c:v>
                </c:pt>
                <c:pt idx="470">
                  <c:v>595</c:v>
                </c:pt>
                <c:pt idx="471">
                  <c:v>595</c:v>
                </c:pt>
                <c:pt idx="472">
                  <c:v>595</c:v>
                </c:pt>
                <c:pt idx="473">
                  <c:v>595</c:v>
                </c:pt>
                <c:pt idx="474">
                  <c:v>595</c:v>
                </c:pt>
                <c:pt idx="475">
                  <c:v>595</c:v>
                </c:pt>
                <c:pt idx="476">
                  <c:v>595</c:v>
                </c:pt>
                <c:pt idx="477">
                  <c:v>595</c:v>
                </c:pt>
                <c:pt idx="478">
                  <c:v>595</c:v>
                </c:pt>
                <c:pt idx="479">
                  <c:v>595</c:v>
                </c:pt>
                <c:pt idx="480">
                  <c:v>595</c:v>
                </c:pt>
                <c:pt idx="481">
                  <c:v>590</c:v>
                </c:pt>
                <c:pt idx="482">
                  <c:v>590</c:v>
                </c:pt>
                <c:pt idx="483">
                  <c:v>590</c:v>
                </c:pt>
                <c:pt idx="484">
                  <c:v>590</c:v>
                </c:pt>
                <c:pt idx="485">
                  <c:v>590</c:v>
                </c:pt>
                <c:pt idx="486">
                  <c:v>585</c:v>
                </c:pt>
                <c:pt idx="487">
                  <c:v>585</c:v>
                </c:pt>
                <c:pt idx="488">
                  <c:v>585</c:v>
                </c:pt>
                <c:pt idx="489">
                  <c:v>585</c:v>
                </c:pt>
                <c:pt idx="490">
                  <c:v>585</c:v>
                </c:pt>
                <c:pt idx="491">
                  <c:v>572.5</c:v>
                </c:pt>
                <c:pt idx="492">
                  <c:v>572.5</c:v>
                </c:pt>
                <c:pt idx="493">
                  <c:v>572.5</c:v>
                </c:pt>
                <c:pt idx="494">
                  <c:v>572.5</c:v>
                </c:pt>
                <c:pt idx="495">
                  <c:v>572.5</c:v>
                </c:pt>
                <c:pt idx="496">
                  <c:v>562.5</c:v>
                </c:pt>
                <c:pt idx="497">
                  <c:v>562.5</c:v>
                </c:pt>
                <c:pt idx="498">
                  <c:v>562.5</c:v>
                </c:pt>
                <c:pt idx="499">
                  <c:v>562.5</c:v>
                </c:pt>
                <c:pt idx="500">
                  <c:v>562.5</c:v>
                </c:pt>
                <c:pt idx="501">
                  <c:v>545</c:v>
                </c:pt>
                <c:pt idx="502">
                  <c:v>545</c:v>
                </c:pt>
                <c:pt idx="503">
                  <c:v>545</c:v>
                </c:pt>
                <c:pt idx="504">
                  <c:v>545</c:v>
                </c:pt>
                <c:pt idx="505">
                  <c:v>545</c:v>
                </c:pt>
                <c:pt idx="506">
                  <c:v>545</c:v>
                </c:pt>
                <c:pt idx="507">
                  <c:v>542.5</c:v>
                </c:pt>
                <c:pt idx="508">
                  <c:v>542.5</c:v>
                </c:pt>
                <c:pt idx="509">
                  <c:v>542.5</c:v>
                </c:pt>
                <c:pt idx="510">
                  <c:v>542.5</c:v>
                </c:pt>
                <c:pt idx="511">
                  <c:v>535</c:v>
                </c:pt>
                <c:pt idx="512">
                  <c:v>535</c:v>
                </c:pt>
                <c:pt idx="513">
                  <c:v>535</c:v>
                </c:pt>
                <c:pt idx="514">
                  <c:v>535</c:v>
                </c:pt>
                <c:pt idx="515">
                  <c:v>535</c:v>
                </c:pt>
                <c:pt idx="516">
                  <c:v>525</c:v>
                </c:pt>
                <c:pt idx="517">
                  <c:v>525</c:v>
                </c:pt>
                <c:pt idx="518">
                  <c:v>525</c:v>
                </c:pt>
                <c:pt idx="519">
                  <c:v>487.5</c:v>
                </c:pt>
                <c:pt idx="520">
                  <c:v>487.5</c:v>
                </c:pt>
                <c:pt idx="521">
                  <c:v>487.5</c:v>
                </c:pt>
                <c:pt idx="522">
                  <c:v>487.5</c:v>
                </c:pt>
                <c:pt idx="523">
                  <c:v>492.5</c:v>
                </c:pt>
                <c:pt idx="524">
                  <c:v>492.5</c:v>
                </c:pt>
                <c:pt idx="525">
                  <c:v>492.5</c:v>
                </c:pt>
                <c:pt idx="526">
                  <c:v>492.5</c:v>
                </c:pt>
                <c:pt idx="527">
                  <c:v>492.5</c:v>
                </c:pt>
                <c:pt idx="528">
                  <c:v>515</c:v>
                </c:pt>
                <c:pt idx="529">
                  <c:v>515</c:v>
                </c:pt>
                <c:pt idx="530">
                  <c:v>515</c:v>
                </c:pt>
                <c:pt idx="531">
                  <c:v>515</c:v>
                </c:pt>
                <c:pt idx="532">
                  <c:v>515</c:v>
                </c:pt>
                <c:pt idx="533">
                  <c:v>515</c:v>
                </c:pt>
                <c:pt idx="534">
                  <c:v>515</c:v>
                </c:pt>
                <c:pt idx="535">
                  <c:v>515</c:v>
                </c:pt>
                <c:pt idx="536">
                  <c:v>515</c:v>
                </c:pt>
                <c:pt idx="537">
                  <c:v>515</c:v>
                </c:pt>
                <c:pt idx="538">
                  <c:v>515</c:v>
                </c:pt>
                <c:pt idx="539">
                  <c:v>515</c:v>
                </c:pt>
                <c:pt idx="540">
                  <c:v>515</c:v>
                </c:pt>
                <c:pt idx="541">
                  <c:v>515</c:v>
                </c:pt>
                <c:pt idx="542">
                  <c:v>535</c:v>
                </c:pt>
                <c:pt idx="543">
                  <c:v>535</c:v>
                </c:pt>
                <c:pt idx="544">
                  <c:v>535</c:v>
                </c:pt>
                <c:pt idx="545">
                  <c:v>535</c:v>
                </c:pt>
                <c:pt idx="546">
                  <c:v>535</c:v>
                </c:pt>
                <c:pt idx="547">
                  <c:v>532.5</c:v>
                </c:pt>
                <c:pt idx="548">
                  <c:v>532.5</c:v>
                </c:pt>
                <c:pt idx="549">
                  <c:v>532.5</c:v>
                </c:pt>
                <c:pt idx="550">
                  <c:v>532.5</c:v>
                </c:pt>
                <c:pt idx="551">
                  <c:v>532.5</c:v>
                </c:pt>
                <c:pt idx="552">
                  <c:v>532.5</c:v>
                </c:pt>
                <c:pt idx="553">
                  <c:v>532.5</c:v>
                </c:pt>
                <c:pt idx="554">
                  <c:v>532.5</c:v>
                </c:pt>
                <c:pt idx="555">
                  <c:v>532.5</c:v>
                </c:pt>
                <c:pt idx="556">
                  <c:v>537.5</c:v>
                </c:pt>
                <c:pt idx="557">
                  <c:v>537.5</c:v>
                </c:pt>
                <c:pt idx="558">
                  <c:v>537.5</c:v>
                </c:pt>
                <c:pt idx="559">
                  <c:v>537.5</c:v>
                </c:pt>
                <c:pt idx="560">
                  <c:v>537.5</c:v>
                </c:pt>
                <c:pt idx="561">
                  <c:v>537.5</c:v>
                </c:pt>
                <c:pt idx="562">
                  <c:v>537.5</c:v>
                </c:pt>
                <c:pt idx="563">
                  <c:v>537.5</c:v>
                </c:pt>
                <c:pt idx="564">
                  <c:v>542.5</c:v>
                </c:pt>
                <c:pt idx="565">
                  <c:v>542.5</c:v>
                </c:pt>
                <c:pt idx="566">
                  <c:v>542.5</c:v>
                </c:pt>
                <c:pt idx="567">
                  <c:v>542.5</c:v>
                </c:pt>
                <c:pt idx="568">
                  <c:v>542.5</c:v>
                </c:pt>
                <c:pt idx="569">
                  <c:v>542.5</c:v>
                </c:pt>
                <c:pt idx="570">
                  <c:v>527.5</c:v>
                </c:pt>
                <c:pt idx="571">
                  <c:v>527.5</c:v>
                </c:pt>
                <c:pt idx="572">
                  <c:v>527.5</c:v>
                </c:pt>
                <c:pt idx="573">
                  <c:v>527.5</c:v>
                </c:pt>
                <c:pt idx="574">
                  <c:v>522.5</c:v>
                </c:pt>
                <c:pt idx="575">
                  <c:v>522.5</c:v>
                </c:pt>
                <c:pt idx="576">
                  <c:v>522.5</c:v>
                </c:pt>
                <c:pt idx="577">
                  <c:v>522.5</c:v>
                </c:pt>
                <c:pt idx="578">
                  <c:v>522.5</c:v>
                </c:pt>
                <c:pt idx="579">
                  <c:v>532.5</c:v>
                </c:pt>
                <c:pt idx="580">
                  <c:v>532.5</c:v>
                </c:pt>
                <c:pt idx="581">
                  <c:v>532.5</c:v>
                </c:pt>
                <c:pt idx="582">
                  <c:v>532.5</c:v>
                </c:pt>
                <c:pt idx="583">
                  <c:v>537.5</c:v>
                </c:pt>
                <c:pt idx="584">
                  <c:v>537.5</c:v>
                </c:pt>
                <c:pt idx="585">
                  <c:v>537.5</c:v>
                </c:pt>
                <c:pt idx="586">
                  <c:v>537.5</c:v>
                </c:pt>
                <c:pt idx="587">
                  <c:v>537.5</c:v>
                </c:pt>
                <c:pt idx="588">
                  <c:v>537.5</c:v>
                </c:pt>
                <c:pt idx="589">
                  <c:v>537.5</c:v>
                </c:pt>
                <c:pt idx="590">
                  <c:v>537.5</c:v>
                </c:pt>
                <c:pt idx="591">
                  <c:v>537.5</c:v>
                </c:pt>
                <c:pt idx="592">
                  <c:v>537.5</c:v>
                </c:pt>
                <c:pt idx="593">
                  <c:v>565</c:v>
                </c:pt>
                <c:pt idx="594">
                  <c:v>565</c:v>
                </c:pt>
                <c:pt idx="595">
                  <c:v>565</c:v>
                </c:pt>
                <c:pt idx="596">
                  <c:v>565</c:v>
                </c:pt>
                <c:pt idx="597">
                  <c:v>565</c:v>
                </c:pt>
                <c:pt idx="598">
                  <c:v>565</c:v>
                </c:pt>
                <c:pt idx="599">
                  <c:v>565</c:v>
                </c:pt>
                <c:pt idx="600">
                  <c:v>565</c:v>
                </c:pt>
                <c:pt idx="601">
                  <c:v>562.5</c:v>
                </c:pt>
                <c:pt idx="602">
                  <c:v>562.5</c:v>
                </c:pt>
                <c:pt idx="603">
                  <c:v>562.5</c:v>
                </c:pt>
                <c:pt idx="604">
                  <c:v>562.5</c:v>
                </c:pt>
                <c:pt idx="605">
                  <c:v>562.5</c:v>
                </c:pt>
                <c:pt idx="606">
                  <c:v>562.5</c:v>
                </c:pt>
                <c:pt idx="607">
                  <c:v>562.5</c:v>
                </c:pt>
                <c:pt idx="608">
                  <c:v>562.5</c:v>
                </c:pt>
                <c:pt idx="609">
                  <c:v>562.5</c:v>
                </c:pt>
                <c:pt idx="610">
                  <c:v>567.5</c:v>
                </c:pt>
                <c:pt idx="611">
                  <c:v>567.5</c:v>
                </c:pt>
                <c:pt idx="612">
                  <c:v>567.5</c:v>
                </c:pt>
                <c:pt idx="613">
                  <c:v>567.5</c:v>
                </c:pt>
                <c:pt idx="614">
                  <c:v>567.5</c:v>
                </c:pt>
                <c:pt idx="615">
                  <c:v>567.5</c:v>
                </c:pt>
                <c:pt idx="616">
                  <c:v>567.5</c:v>
                </c:pt>
                <c:pt idx="617">
                  <c:v>567.5</c:v>
                </c:pt>
                <c:pt idx="618">
                  <c:v>567.5</c:v>
                </c:pt>
                <c:pt idx="619">
                  <c:v>567.5</c:v>
                </c:pt>
                <c:pt idx="620">
                  <c:v>567.5</c:v>
                </c:pt>
                <c:pt idx="621">
                  <c:v>567.5</c:v>
                </c:pt>
                <c:pt idx="622">
                  <c:v>567.5</c:v>
                </c:pt>
                <c:pt idx="623">
                  <c:v>562.5</c:v>
                </c:pt>
                <c:pt idx="624">
                  <c:v>562.5</c:v>
                </c:pt>
                <c:pt idx="625">
                  <c:v>562.5</c:v>
                </c:pt>
                <c:pt idx="626">
                  <c:v>562.5</c:v>
                </c:pt>
                <c:pt idx="627">
                  <c:v>562.5</c:v>
                </c:pt>
                <c:pt idx="628">
                  <c:v>552.5</c:v>
                </c:pt>
                <c:pt idx="629">
                  <c:v>552.5</c:v>
                </c:pt>
                <c:pt idx="630">
                  <c:v>552.5</c:v>
                </c:pt>
                <c:pt idx="631">
                  <c:v>552.5</c:v>
                </c:pt>
                <c:pt idx="632">
                  <c:v>552.5</c:v>
                </c:pt>
                <c:pt idx="633">
                  <c:v>552.5</c:v>
                </c:pt>
                <c:pt idx="634">
                  <c:v>552.5</c:v>
                </c:pt>
                <c:pt idx="635">
                  <c:v>552.5</c:v>
                </c:pt>
                <c:pt idx="636">
                  <c:v>552.5</c:v>
                </c:pt>
                <c:pt idx="637">
                  <c:v>552.5</c:v>
                </c:pt>
                <c:pt idx="638">
                  <c:v>552.5</c:v>
                </c:pt>
                <c:pt idx="639">
                  <c:v>552.5</c:v>
                </c:pt>
                <c:pt idx="640">
                  <c:v>552.5</c:v>
                </c:pt>
                <c:pt idx="641">
                  <c:v>552.5</c:v>
                </c:pt>
                <c:pt idx="642">
                  <c:v>545</c:v>
                </c:pt>
                <c:pt idx="643">
                  <c:v>545</c:v>
                </c:pt>
                <c:pt idx="644">
                  <c:v>545</c:v>
                </c:pt>
                <c:pt idx="645">
                  <c:v>545</c:v>
                </c:pt>
                <c:pt idx="646">
                  <c:v>542.5</c:v>
                </c:pt>
                <c:pt idx="647">
                  <c:v>542.5</c:v>
                </c:pt>
                <c:pt idx="648">
                  <c:v>542.5</c:v>
                </c:pt>
                <c:pt idx="649">
                  <c:v>542.5</c:v>
                </c:pt>
                <c:pt idx="650">
                  <c:v>542.5</c:v>
                </c:pt>
                <c:pt idx="651">
                  <c:v>542.5</c:v>
                </c:pt>
                <c:pt idx="652">
                  <c:v>532.5</c:v>
                </c:pt>
                <c:pt idx="653">
                  <c:v>532.5</c:v>
                </c:pt>
                <c:pt idx="654">
                  <c:v>527.5</c:v>
                </c:pt>
                <c:pt idx="655">
                  <c:v>527.5</c:v>
                </c:pt>
                <c:pt idx="656">
                  <c:v>527.5</c:v>
                </c:pt>
                <c:pt idx="657">
                  <c:v>522.5</c:v>
                </c:pt>
                <c:pt idx="658">
                  <c:v>522.5</c:v>
                </c:pt>
                <c:pt idx="659">
                  <c:v>522.5</c:v>
                </c:pt>
                <c:pt idx="660">
                  <c:v>517.5</c:v>
                </c:pt>
                <c:pt idx="661">
                  <c:v>517.5</c:v>
                </c:pt>
                <c:pt idx="662">
                  <c:v>515</c:v>
                </c:pt>
                <c:pt idx="663">
                  <c:v>515</c:v>
                </c:pt>
                <c:pt idx="664">
                  <c:v>515</c:v>
                </c:pt>
                <c:pt idx="665">
                  <c:v>497.5</c:v>
                </c:pt>
                <c:pt idx="666">
                  <c:v>497.5</c:v>
                </c:pt>
                <c:pt idx="667">
                  <c:v>497.5</c:v>
                </c:pt>
                <c:pt idx="668">
                  <c:v>497.5</c:v>
                </c:pt>
                <c:pt idx="669">
                  <c:v>497.5</c:v>
                </c:pt>
                <c:pt idx="670">
                  <c:v>497.5</c:v>
                </c:pt>
                <c:pt idx="671">
                  <c:v>490</c:v>
                </c:pt>
                <c:pt idx="672">
                  <c:v>490</c:v>
                </c:pt>
                <c:pt idx="673">
                  <c:v>490</c:v>
                </c:pt>
                <c:pt idx="674">
                  <c:v>490</c:v>
                </c:pt>
                <c:pt idx="675">
                  <c:v>490</c:v>
                </c:pt>
                <c:pt idx="676">
                  <c:v>490</c:v>
                </c:pt>
                <c:pt idx="677">
                  <c:v>490</c:v>
                </c:pt>
                <c:pt idx="678">
                  <c:v>492.5</c:v>
                </c:pt>
                <c:pt idx="679">
                  <c:v>492.5</c:v>
                </c:pt>
                <c:pt idx="680">
                  <c:v>492.5</c:v>
                </c:pt>
                <c:pt idx="681">
                  <c:v>492.5</c:v>
                </c:pt>
                <c:pt idx="682">
                  <c:v>497.5</c:v>
                </c:pt>
                <c:pt idx="683">
                  <c:v>497.5</c:v>
                </c:pt>
                <c:pt idx="684">
                  <c:v>502.5</c:v>
                </c:pt>
                <c:pt idx="685">
                  <c:v>502.5</c:v>
                </c:pt>
                <c:pt idx="686">
                  <c:v>502.5</c:v>
                </c:pt>
                <c:pt idx="687">
                  <c:v>502.5</c:v>
                </c:pt>
                <c:pt idx="688">
                  <c:v>510</c:v>
                </c:pt>
                <c:pt idx="689">
                  <c:v>510</c:v>
                </c:pt>
                <c:pt idx="690">
                  <c:v>520</c:v>
                </c:pt>
                <c:pt idx="691">
                  <c:v>520</c:v>
                </c:pt>
                <c:pt idx="692">
                  <c:v>520</c:v>
                </c:pt>
                <c:pt idx="693">
                  <c:v>520</c:v>
                </c:pt>
                <c:pt idx="694">
                  <c:v>520</c:v>
                </c:pt>
                <c:pt idx="695">
                  <c:v>517.5</c:v>
                </c:pt>
                <c:pt idx="696">
                  <c:v>517.5</c:v>
                </c:pt>
                <c:pt idx="697">
                  <c:v>530</c:v>
                </c:pt>
                <c:pt idx="698">
                  <c:v>530</c:v>
                </c:pt>
                <c:pt idx="699">
                  <c:v>530</c:v>
                </c:pt>
                <c:pt idx="700">
                  <c:v>530</c:v>
                </c:pt>
                <c:pt idx="701">
                  <c:v>530</c:v>
                </c:pt>
                <c:pt idx="702">
                  <c:v>530</c:v>
                </c:pt>
                <c:pt idx="703">
                  <c:v>527.5</c:v>
                </c:pt>
                <c:pt idx="704">
                  <c:v>527.5</c:v>
                </c:pt>
                <c:pt idx="705">
                  <c:v>527.5</c:v>
                </c:pt>
                <c:pt idx="706">
                  <c:v>527.5</c:v>
                </c:pt>
                <c:pt idx="707">
                  <c:v>525</c:v>
                </c:pt>
                <c:pt idx="708">
                  <c:v>525</c:v>
                </c:pt>
                <c:pt idx="709">
                  <c:v>507.5</c:v>
                </c:pt>
                <c:pt idx="710">
                  <c:v>507.5</c:v>
                </c:pt>
                <c:pt idx="711">
                  <c:v>502.5</c:v>
                </c:pt>
                <c:pt idx="712">
                  <c:v>502.5</c:v>
                </c:pt>
                <c:pt idx="713">
                  <c:v>502.5</c:v>
                </c:pt>
                <c:pt idx="714">
                  <c:v>502.5</c:v>
                </c:pt>
                <c:pt idx="715">
                  <c:v>497.5</c:v>
                </c:pt>
                <c:pt idx="716">
                  <c:v>497.5</c:v>
                </c:pt>
                <c:pt idx="717">
                  <c:v>497.5</c:v>
                </c:pt>
                <c:pt idx="718">
                  <c:v>497.5</c:v>
                </c:pt>
                <c:pt idx="719">
                  <c:v>497.5</c:v>
                </c:pt>
                <c:pt idx="720">
                  <c:v>497.5</c:v>
                </c:pt>
                <c:pt idx="721">
                  <c:v>497.5</c:v>
                </c:pt>
                <c:pt idx="722">
                  <c:v>497.5</c:v>
                </c:pt>
                <c:pt idx="723">
                  <c:v>492.5</c:v>
                </c:pt>
                <c:pt idx="724">
                  <c:v>492.5</c:v>
                </c:pt>
                <c:pt idx="725">
                  <c:v>492.5</c:v>
                </c:pt>
                <c:pt idx="726">
                  <c:v>492.5</c:v>
                </c:pt>
                <c:pt idx="727">
                  <c:v>492.5</c:v>
                </c:pt>
                <c:pt idx="728">
                  <c:v>492.5</c:v>
                </c:pt>
                <c:pt idx="729">
                  <c:v>492.5</c:v>
                </c:pt>
                <c:pt idx="730">
                  <c:v>492.5</c:v>
                </c:pt>
                <c:pt idx="731">
                  <c:v>492.5</c:v>
                </c:pt>
                <c:pt idx="732">
                  <c:v>492.5</c:v>
                </c:pt>
                <c:pt idx="733">
                  <c:v>497.5</c:v>
                </c:pt>
                <c:pt idx="734">
                  <c:v>497.5</c:v>
                </c:pt>
                <c:pt idx="735">
                  <c:v>497.5</c:v>
                </c:pt>
                <c:pt idx="736">
                  <c:v>497.5</c:v>
                </c:pt>
                <c:pt idx="737">
                  <c:v>497.5</c:v>
                </c:pt>
                <c:pt idx="738">
                  <c:v>500</c:v>
                </c:pt>
                <c:pt idx="739">
                  <c:v>500</c:v>
                </c:pt>
                <c:pt idx="740">
                  <c:v>500</c:v>
                </c:pt>
                <c:pt idx="741">
                  <c:v>505</c:v>
                </c:pt>
                <c:pt idx="742">
                  <c:v>505</c:v>
                </c:pt>
                <c:pt idx="743">
                  <c:v>505</c:v>
                </c:pt>
                <c:pt idx="744">
                  <c:v>505</c:v>
                </c:pt>
                <c:pt idx="745">
                  <c:v>505</c:v>
                </c:pt>
                <c:pt idx="746">
                  <c:v>507.5</c:v>
                </c:pt>
                <c:pt idx="747">
                  <c:v>507.5</c:v>
                </c:pt>
                <c:pt idx="748">
                  <c:v>507.5</c:v>
                </c:pt>
                <c:pt idx="749">
                  <c:v>507.5</c:v>
                </c:pt>
                <c:pt idx="750">
                  <c:v>507.5</c:v>
                </c:pt>
                <c:pt idx="751">
                  <c:v>515</c:v>
                </c:pt>
                <c:pt idx="752">
                  <c:v>515</c:v>
                </c:pt>
                <c:pt idx="753">
                  <c:v>515</c:v>
                </c:pt>
                <c:pt idx="754">
                  <c:v>515</c:v>
                </c:pt>
                <c:pt idx="755">
                  <c:v>515</c:v>
                </c:pt>
                <c:pt idx="756">
                  <c:v>515</c:v>
                </c:pt>
                <c:pt idx="757">
                  <c:v>515</c:v>
                </c:pt>
                <c:pt idx="758">
                  <c:v>515</c:v>
                </c:pt>
                <c:pt idx="759">
                  <c:v>515</c:v>
                </c:pt>
                <c:pt idx="760">
                  <c:v>515</c:v>
                </c:pt>
                <c:pt idx="761">
                  <c:v>517.5</c:v>
                </c:pt>
                <c:pt idx="762">
                  <c:v>517.5</c:v>
                </c:pt>
                <c:pt idx="763">
                  <c:v>517.5</c:v>
                </c:pt>
                <c:pt idx="764">
                  <c:v>515</c:v>
                </c:pt>
                <c:pt idx="765">
                  <c:v>515</c:v>
                </c:pt>
                <c:pt idx="766">
                  <c:v>515</c:v>
                </c:pt>
                <c:pt idx="767">
                  <c:v>515</c:v>
                </c:pt>
                <c:pt idx="768">
                  <c:v>515</c:v>
                </c:pt>
                <c:pt idx="769">
                  <c:v>510</c:v>
                </c:pt>
                <c:pt idx="770">
                  <c:v>510</c:v>
                </c:pt>
                <c:pt idx="771">
                  <c:v>510</c:v>
                </c:pt>
                <c:pt idx="772">
                  <c:v>510</c:v>
                </c:pt>
                <c:pt idx="773">
                  <c:v>510</c:v>
                </c:pt>
                <c:pt idx="774">
                  <c:v>507.5</c:v>
                </c:pt>
                <c:pt idx="775">
                  <c:v>507.5</c:v>
                </c:pt>
                <c:pt idx="776">
                  <c:v>507.5</c:v>
                </c:pt>
                <c:pt idx="777">
                  <c:v>507.5</c:v>
                </c:pt>
                <c:pt idx="778">
                  <c:v>507.5</c:v>
                </c:pt>
                <c:pt idx="779">
                  <c:v>500</c:v>
                </c:pt>
                <c:pt idx="780">
                  <c:v>500</c:v>
                </c:pt>
                <c:pt idx="781">
                  <c:v>500</c:v>
                </c:pt>
                <c:pt idx="782">
                  <c:v>500</c:v>
                </c:pt>
                <c:pt idx="783">
                  <c:v>500</c:v>
                </c:pt>
                <c:pt idx="784">
                  <c:v>500</c:v>
                </c:pt>
                <c:pt idx="785">
                  <c:v>500</c:v>
                </c:pt>
                <c:pt idx="786">
                  <c:v>500</c:v>
                </c:pt>
                <c:pt idx="787">
                  <c:v>500</c:v>
                </c:pt>
                <c:pt idx="788">
                  <c:v>500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500</c:v>
                </c:pt>
                <c:pt idx="793">
                  <c:v>492.5</c:v>
                </c:pt>
                <c:pt idx="794">
                  <c:v>492.5</c:v>
                </c:pt>
                <c:pt idx="795">
                  <c:v>492.5</c:v>
                </c:pt>
                <c:pt idx="796">
                  <c:v>492.5</c:v>
                </c:pt>
                <c:pt idx="797">
                  <c:v>492.5</c:v>
                </c:pt>
                <c:pt idx="798">
                  <c:v>492.5</c:v>
                </c:pt>
                <c:pt idx="799">
                  <c:v>492.5</c:v>
                </c:pt>
                <c:pt idx="800">
                  <c:v>492.5</c:v>
                </c:pt>
                <c:pt idx="801">
                  <c:v>492.5</c:v>
                </c:pt>
                <c:pt idx="802">
                  <c:v>492.5</c:v>
                </c:pt>
                <c:pt idx="803">
                  <c:v>490</c:v>
                </c:pt>
                <c:pt idx="804">
                  <c:v>490</c:v>
                </c:pt>
                <c:pt idx="805">
                  <c:v>490</c:v>
                </c:pt>
                <c:pt idx="806">
                  <c:v>485</c:v>
                </c:pt>
                <c:pt idx="807">
                  <c:v>485</c:v>
                </c:pt>
                <c:pt idx="808">
                  <c:v>485</c:v>
                </c:pt>
                <c:pt idx="809">
                  <c:v>485</c:v>
                </c:pt>
                <c:pt idx="810">
                  <c:v>485</c:v>
                </c:pt>
                <c:pt idx="811">
                  <c:v>477.5</c:v>
                </c:pt>
                <c:pt idx="812">
                  <c:v>477.5</c:v>
                </c:pt>
                <c:pt idx="813">
                  <c:v>477.5</c:v>
                </c:pt>
                <c:pt idx="814">
                  <c:v>477.5</c:v>
                </c:pt>
                <c:pt idx="815">
                  <c:v>477.5</c:v>
                </c:pt>
                <c:pt idx="816">
                  <c:v>477.5</c:v>
                </c:pt>
                <c:pt idx="817">
                  <c:v>477.5</c:v>
                </c:pt>
                <c:pt idx="818">
                  <c:v>477.5</c:v>
                </c:pt>
                <c:pt idx="819">
                  <c:v>477.5</c:v>
                </c:pt>
                <c:pt idx="820">
                  <c:v>477.5</c:v>
                </c:pt>
                <c:pt idx="821">
                  <c:v>477.5</c:v>
                </c:pt>
                <c:pt idx="822">
                  <c:v>477.5</c:v>
                </c:pt>
                <c:pt idx="823">
                  <c:v>477.5</c:v>
                </c:pt>
                <c:pt idx="824">
                  <c:v>477.5</c:v>
                </c:pt>
                <c:pt idx="825">
                  <c:v>482.5</c:v>
                </c:pt>
                <c:pt idx="826">
                  <c:v>482.5</c:v>
                </c:pt>
                <c:pt idx="827">
                  <c:v>482.5</c:v>
                </c:pt>
                <c:pt idx="828">
                  <c:v>482.5</c:v>
                </c:pt>
                <c:pt idx="829">
                  <c:v>482.5</c:v>
                </c:pt>
                <c:pt idx="830">
                  <c:v>490</c:v>
                </c:pt>
                <c:pt idx="831">
                  <c:v>490</c:v>
                </c:pt>
                <c:pt idx="832">
                  <c:v>490</c:v>
                </c:pt>
                <c:pt idx="833">
                  <c:v>490</c:v>
                </c:pt>
                <c:pt idx="834">
                  <c:v>490</c:v>
                </c:pt>
                <c:pt idx="835">
                  <c:v>490</c:v>
                </c:pt>
                <c:pt idx="836">
                  <c:v>490</c:v>
                </c:pt>
                <c:pt idx="837">
                  <c:v>490</c:v>
                </c:pt>
                <c:pt idx="838">
                  <c:v>490</c:v>
                </c:pt>
                <c:pt idx="839">
                  <c:v>482.5</c:v>
                </c:pt>
                <c:pt idx="840">
                  <c:v>482.5</c:v>
                </c:pt>
                <c:pt idx="841">
                  <c:v>482.5</c:v>
                </c:pt>
                <c:pt idx="842">
                  <c:v>482.5</c:v>
                </c:pt>
                <c:pt idx="843">
                  <c:v>482.5</c:v>
                </c:pt>
                <c:pt idx="844">
                  <c:v>482.5</c:v>
                </c:pt>
                <c:pt idx="845">
                  <c:v>482.5</c:v>
                </c:pt>
                <c:pt idx="846">
                  <c:v>482.5</c:v>
                </c:pt>
                <c:pt idx="847">
                  <c:v>477.5</c:v>
                </c:pt>
                <c:pt idx="848">
                  <c:v>477.5</c:v>
                </c:pt>
                <c:pt idx="849">
                  <c:v>477.5</c:v>
                </c:pt>
                <c:pt idx="850">
                  <c:v>477.5</c:v>
                </c:pt>
                <c:pt idx="851">
                  <c:v>477.5</c:v>
                </c:pt>
                <c:pt idx="852">
                  <c:v>475</c:v>
                </c:pt>
                <c:pt idx="853">
                  <c:v>475</c:v>
                </c:pt>
                <c:pt idx="854">
                  <c:v>475</c:v>
                </c:pt>
                <c:pt idx="855">
                  <c:v>475</c:v>
                </c:pt>
                <c:pt idx="856">
                  <c:v>475</c:v>
                </c:pt>
                <c:pt idx="857">
                  <c:v>463</c:v>
                </c:pt>
                <c:pt idx="858">
                  <c:v>463</c:v>
                </c:pt>
                <c:pt idx="859">
                  <c:v>463</c:v>
                </c:pt>
                <c:pt idx="860">
                  <c:v>463</c:v>
                </c:pt>
                <c:pt idx="861">
                  <c:v>463</c:v>
                </c:pt>
                <c:pt idx="862">
                  <c:v>462</c:v>
                </c:pt>
                <c:pt idx="863">
                  <c:v>462</c:v>
                </c:pt>
                <c:pt idx="864">
                  <c:v>462</c:v>
                </c:pt>
                <c:pt idx="865">
                  <c:v>462</c:v>
                </c:pt>
                <c:pt idx="866">
                  <c:v>462</c:v>
                </c:pt>
                <c:pt idx="867">
                  <c:v>451</c:v>
                </c:pt>
                <c:pt idx="868">
                  <c:v>451</c:v>
                </c:pt>
                <c:pt idx="869">
                  <c:v>451</c:v>
                </c:pt>
                <c:pt idx="870">
                  <c:v>451</c:v>
                </c:pt>
                <c:pt idx="871">
                  <c:v>451</c:v>
                </c:pt>
                <c:pt idx="872">
                  <c:v>450</c:v>
                </c:pt>
                <c:pt idx="873">
                  <c:v>450</c:v>
                </c:pt>
                <c:pt idx="874">
                  <c:v>450</c:v>
                </c:pt>
                <c:pt idx="875">
                  <c:v>450</c:v>
                </c:pt>
                <c:pt idx="876">
                  <c:v>450</c:v>
                </c:pt>
                <c:pt idx="877">
                  <c:v>445.5</c:v>
                </c:pt>
                <c:pt idx="878">
                  <c:v>445.5</c:v>
                </c:pt>
                <c:pt idx="879">
                  <c:v>445.5</c:v>
                </c:pt>
                <c:pt idx="880">
                  <c:v>445.5</c:v>
                </c:pt>
                <c:pt idx="881">
                  <c:v>445.5</c:v>
                </c:pt>
                <c:pt idx="882">
                  <c:v>444</c:v>
                </c:pt>
                <c:pt idx="883">
                  <c:v>444</c:v>
                </c:pt>
                <c:pt idx="884">
                  <c:v>444</c:v>
                </c:pt>
                <c:pt idx="885">
                  <c:v>444</c:v>
                </c:pt>
                <c:pt idx="886">
                  <c:v>444</c:v>
                </c:pt>
                <c:pt idx="887">
                  <c:v>444</c:v>
                </c:pt>
                <c:pt idx="888">
                  <c:v>444</c:v>
                </c:pt>
                <c:pt idx="889">
                  <c:v>444</c:v>
                </c:pt>
                <c:pt idx="890">
                  <c:v>444</c:v>
                </c:pt>
                <c:pt idx="891">
                  <c:v>444</c:v>
                </c:pt>
                <c:pt idx="892">
                  <c:v>441.5</c:v>
                </c:pt>
                <c:pt idx="893">
                  <c:v>441.5</c:v>
                </c:pt>
                <c:pt idx="894">
                  <c:v>441.5</c:v>
                </c:pt>
                <c:pt idx="895">
                  <c:v>441.5</c:v>
                </c:pt>
                <c:pt idx="896">
                  <c:v>441.5</c:v>
                </c:pt>
                <c:pt idx="897">
                  <c:v>445</c:v>
                </c:pt>
                <c:pt idx="898">
                  <c:v>445</c:v>
                </c:pt>
                <c:pt idx="899">
                  <c:v>445</c:v>
                </c:pt>
                <c:pt idx="900">
                  <c:v>445</c:v>
                </c:pt>
                <c:pt idx="901">
                  <c:v>445</c:v>
                </c:pt>
                <c:pt idx="902">
                  <c:v>442.5</c:v>
                </c:pt>
                <c:pt idx="903">
                  <c:v>442.5</c:v>
                </c:pt>
                <c:pt idx="904">
                  <c:v>442.5</c:v>
                </c:pt>
                <c:pt idx="905">
                  <c:v>442.5</c:v>
                </c:pt>
                <c:pt idx="906">
                  <c:v>442.5</c:v>
                </c:pt>
                <c:pt idx="907">
                  <c:v>442.5</c:v>
                </c:pt>
                <c:pt idx="908">
                  <c:v>442.5</c:v>
                </c:pt>
                <c:pt idx="909">
                  <c:v>442.5</c:v>
                </c:pt>
                <c:pt idx="910">
                  <c:v>442.5</c:v>
                </c:pt>
                <c:pt idx="911">
                  <c:v>442.5</c:v>
                </c:pt>
                <c:pt idx="912">
                  <c:v>442.5</c:v>
                </c:pt>
                <c:pt idx="913">
                  <c:v>442.5</c:v>
                </c:pt>
                <c:pt idx="914">
                  <c:v>442.5</c:v>
                </c:pt>
                <c:pt idx="915">
                  <c:v>442.5</c:v>
                </c:pt>
                <c:pt idx="916">
                  <c:v>442.5</c:v>
                </c:pt>
                <c:pt idx="917">
                  <c:v>442.5</c:v>
                </c:pt>
                <c:pt idx="918">
                  <c:v>442.5</c:v>
                </c:pt>
                <c:pt idx="919">
                  <c:v>442.5</c:v>
                </c:pt>
                <c:pt idx="920">
                  <c:v>442.5</c:v>
                </c:pt>
                <c:pt idx="921">
                  <c:v>442.5</c:v>
                </c:pt>
                <c:pt idx="922">
                  <c:v>442.5</c:v>
                </c:pt>
                <c:pt idx="923">
                  <c:v>442.5</c:v>
                </c:pt>
                <c:pt idx="924">
                  <c:v>442.5</c:v>
                </c:pt>
                <c:pt idx="925">
                  <c:v>442.5</c:v>
                </c:pt>
                <c:pt idx="926">
                  <c:v>442.5</c:v>
                </c:pt>
                <c:pt idx="927">
                  <c:v>432.5</c:v>
                </c:pt>
                <c:pt idx="928">
                  <c:v>432.5</c:v>
                </c:pt>
                <c:pt idx="929">
                  <c:v>432.5</c:v>
                </c:pt>
                <c:pt idx="930">
                  <c:v>432.5</c:v>
                </c:pt>
                <c:pt idx="931">
                  <c:v>432.5</c:v>
                </c:pt>
                <c:pt idx="932">
                  <c:v>431.5</c:v>
                </c:pt>
                <c:pt idx="933">
                  <c:v>431.5</c:v>
                </c:pt>
                <c:pt idx="934">
                  <c:v>431.5</c:v>
                </c:pt>
                <c:pt idx="935">
                  <c:v>431.5</c:v>
                </c:pt>
                <c:pt idx="936">
                  <c:v>431.5</c:v>
                </c:pt>
                <c:pt idx="937">
                  <c:v>424</c:v>
                </c:pt>
                <c:pt idx="938">
                  <c:v>424</c:v>
                </c:pt>
                <c:pt idx="939">
                  <c:v>424</c:v>
                </c:pt>
                <c:pt idx="940">
                  <c:v>424</c:v>
                </c:pt>
                <c:pt idx="941">
                  <c:v>424</c:v>
                </c:pt>
                <c:pt idx="942">
                  <c:v>421.5</c:v>
                </c:pt>
                <c:pt idx="943">
                  <c:v>421.5</c:v>
                </c:pt>
                <c:pt idx="944">
                  <c:v>421.5</c:v>
                </c:pt>
                <c:pt idx="945">
                  <c:v>421.5</c:v>
                </c:pt>
                <c:pt idx="946">
                  <c:v>421.5</c:v>
                </c:pt>
                <c:pt idx="947">
                  <c:v>416.5</c:v>
                </c:pt>
                <c:pt idx="948">
                  <c:v>416.5</c:v>
                </c:pt>
                <c:pt idx="949">
                  <c:v>416.5</c:v>
                </c:pt>
                <c:pt idx="950">
                  <c:v>416.5</c:v>
                </c:pt>
                <c:pt idx="951">
                  <c:v>416.5</c:v>
                </c:pt>
                <c:pt idx="952">
                  <c:v>416.5</c:v>
                </c:pt>
                <c:pt idx="953">
                  <c:v>416.5</c:v>
                </c:pt>
                <c:pt idx="954">
                  <c:v>416.5</c:v>
                </c:pt>
                <c:pt idx="955">
                  <c:v>416.5</c:v>
                </c:pt>
                <c:pt idx="956">
                  <c:v>416.5</c:v>
                </c:pt>
                <c:pt idx="957">
                  <c:v>412.5</c:v>
                </c:pt>
                <c:pt idx="958">
                  <c:v>412.5</c:v>
                </c:pt>
                <c:pt idx="959">
                  <c:v>412.5</c:v>
                </c:pt>
                <c:pt idx="960">
                  <c:v>412.5</c:v>
                </c:pt>
                <c:pt idx="961">
                  <c:v>412.5</c:v>
                </c:pt>
                <c:pt idx="962">
                  <c:v>413.5</c:v>
                </c:pt>
                <c:pt idx="963">
                  <c:v>413.5</c:v>
                </c:pt>
                <c:pt idx="964">
                  <c:v>413.5</c:v>
                </c:pt>
                <c:pt idx="965">
                  <c:v>413.5</c:v>
                </c:pt>
                <c:pt idx="966">
                  <c:v>413.5</c:v>
                </c:pt>
                <c:pt idx="967">
                  <c:v>413.5</c:v>
                </c:pt>
                <c:pt idx="968">
                  <c:v>413.5</c:v>
                </c:pt>
                <c:pt idx="969">
                  <c:v>413.5</c:v>
                </c:pt>
                <c:pt idx="970">
                  <c:v>413.5</c:v>
                </c:pt>
                <c:pt idx="971">
                  <c:v>413.5</c:v>
                </c:pt>
                <c:pt idx="972">
                  <c:v>411.5</c:v>
                </c:pt>
                <c:pt idx="973">
                  <c:v>411.5</c:v>
                </c:pt>
                <c:pt idx="974">
                  <c:v>411.5</c:v>
                </c:pt>
                <c:pt idx="975">
                  <c:v>411.5</c:v>
                </c:pt>
                <c:pt idx="976">
                  <c:v>411.5</c:v>
                </c:pt>
                <c:pt idx="977">
                  <c:v>411.5</c:v>
                </c:pt>
                <c:pt idx="978">
                  <c:v>411.5</c:v>
                </c:pt>
                <c:pt idx="979">
                  <c:v>411.5</c:v>
                </c:pt>
                <c:pt idx="980">
                  <c:v>411.5</c:v>
                </c:pt>
                <c:pt idx="981">
                  <c:v>411.5</c:v>
                </c:pt>
                <c:pt idx="982">
                  <c:v>411.5</c:v>
                </c:pt>
                <c:pt idx="983">
                  <c:v>411.5</c:v>
                </c:pt>
                <c:pt idx="984">
                  <c:v>411.5</c:v>
                </c:pt>
                <c:pt idx="985">
                  <c:v>411.5</c:v>
                </c:pt>
                <c:pt idx="986">
                  <c:v>411.5</c:v>
                </c:pt>
                <c:pt idx="987">
                  <c:v>411.5</c:v>
                </c:pt>
                <c:pt idx="988">
                  <c:v>411.5</c:v>
                </c:pt>
                <c:pt idx="989">
                  <c:v>411.5</c:v>
                </c:pt>
                <c:pt idx="990">
                  <c:v>411.5</c:v>
                </c:pt>
                <c:pt idx="991">
                  <c:v>411.5</c:v>
                </c:pt>
                <c:pt idx="992">
                  <c:v>408.5</c:v>
                </c:pt>
                <c:pt idx="993">
                  <c:v>408.5</c:v>
                </c:pt>
                <c:pt idx="994">
                  <c:v>408.5</c:v>
                </c:pt>
                <c:pt idx="995">
                  <c:v>408.5</c:v>
                </c:pt>
                <c:pt idx="996">
                  <c:v>408.5</c:v>
                </c:pt>
                <c:pt idx="997">
                  <c:v>406</c:v>
                </c:pt>
                <c:pt idx="998">
                  <c:v>406</c:v>
                </c:pt>
                <c:pt idx="999">
                  <c:v>406</c:v>
                </c:pt>
                <c:pt idx="1000">
                  <c:v>406</c:v>
                </c:pt>
                <c:pt idx="1001">
                  <c:v>406</c:v>
                </c:pt>
                <c:pt idx="1002">
                  <c:v>401</c:v>
                </c:pt>
                <c:pt idx="1003">
                  <c:v>401</c:v>
                </c:pt>
                <c:pt idx="1004">
                  <c:v>401</c:v>
                </c:pt>
                <c:pt idx="1005">
                  <c:v>401</c:v>
                </c:pt>
                <c:pt idx="1006">
                  <c:v>401</c:v>
                </c:pt>
                <c:pt idx="1007">
                  <c:v>401</c:v>
                </c:pt>
                <c:pt idx="1008">
                  <c:v>401</c:v>
                </c:pt>
                <c:pt idx="1009">
                  <c:v>401</c:v>
                </c:pt>
                <c:pt idx="1010">
                  <c:v>401</c:v>
                </c:pt>
                <c:pt idx="1011">
                  <c:v>401</c:v>
                </c:pt>
                <c:pt idx="1012">
                  <c:v>401</c:v>
                </c:pt>
                <c:pt idx="1013">
                  <c:v>401</c:v>
                </c:pt>
                <c:pt idx="1014">
                  <c:v>401</c:v>
                </c:pt>
                <c:pt idx="1015">
                  <c:v>401</c:v>
                </c:pt>
                <c:pt idx="1016">
                  <c:v>401</c:v>
                </c:pt>
                <c:pt idx="1017">
                  <c:v>401</c:v>
                </c:pt>
                <c:pt idx="1018">
                  <c:v>401</c:v>
                </c:pt>
                <c:pt idx="1019">
                  <c:v>387.5</c:v>
                </c:pt>
                <c:pt idx="1020">
                  <c:v>387.5</c:v>
                </c:pt>
                <c:pt idx="1021">
                  <c:v>387.5</c:v>
                </c:pt>
                <c:pt idx="1022">
                  <c:v>387.5</c:v>
                </c:pt>
                <c:pt idx="1023">
                  <c:v>387.5</c:v>
                </c:pt>
                <c:pt idx="1024">
                  <c:v>373</c:v>
                </c:pt>
                <c:pt idx="1025">
                  <c:v>373</c:v>
                </c:pt>
                <c:pt idx="1026">
                  <c:v>373</c:v>
                </c:pt>
                <c:pt idx="1027">
                  <c:v>373</c:v>
                </c:pt>
                <c:pt idx="1028">
                  <c:v>373</c:v>
                </c:pt>
                <c:pt idx="1029">
                  <c:v>358</c:v>
                </c:pt>
                <c:pt idx="1030">
                  <c:v>358</c:v>
                </c:pt>
                <c:pt idx="1031">
                  <c:v>358</c:v>
                </c:pt>
                <c:pt idx="1032">
                  <c:v>358</c:v>
                </c:pt>
                <c:pt idx="1033">
                  <c:v>358</c:v>
                </c:pt>
                <c:pt idx="1034">
                  <c:v>347.5</c:v>
                </c:pt>
                <c:pt idx="1035">
                  <c:v>347.5</c:v>
                </c:pt>
                <c:pt idx="1036">
                  <c:v>347.5</c:v>
                </c:pt>
                <c:pt idx="1037">
                  <c:v>347.5</c:v>
                </c:pt>
                <c:pt idx="1038">
                  <c:v>347.5</c:v>
                </c:pt>
                <c:pt idx="1039">
                  <c:v>340</c:v>
                </c:pt>
                <c:pt idx="1040">
                  <c:v>340</c:v>
                </c:pt>
                <c:pt idx="1041">
                  <c:v>340</c:v>
                </c:pt>
                <c:pt idx="1042">
                  <c:v>340</c:v>
                </c:pt>
                <c:pt idx="1043">
                  <c:v>340</c:v>
                </c:pt>
                <c:pt idx="1044">
                  <c:v>342.5</c:v>
                </c:pt>
                <c:pt idx="1045">
                  <c:v>342.5</c:v>
                </c:pt>
                <c:pt idx="1046">
                  <c:v>342.5</c:v>
                </c:pt>
                <c:pt idx="1047">
                  <c:v>342.5</c:v>
                </c:pt>
                <c:pt idx="1048">
                  <c:v>342.5</c:v>
                </c:pt>
                <c:pt idx="1049">
                  <c:v>342.5</c:v>
                </c:pt>
                <c:pt idx="1050">
                  <c:v>342.5</c:v>
                </c:pt>
                <c:pt idx="1051">
                  <c:v>342.5</c:v>
                </c:pt>
                <c:pt idx="1052">
                  <c:v>342.5</c:v>
                </c:pt>
                <c:pt idx="1053">
                  <c:v>342.5</c:v>
                </c:pt>
                <c:pt idx="1054">
                  <c:v>342.5</c:v>
                </c:pt>
                <c:pt idx="1055">
                  <c:v>342.5</c:v>
                </c:pt>
                <c:pt idx="1056">
                  <c:v>342.5</c:v>
                </c:pt>
                <c:pt idx="1057">
                  <c:v>342.5</c:v>
                </c:pt>
                <c:pt idx="1058">
                  <c:v>342.5</c:v>
                </c:pt>
                <c:pt idx="1059">
                  <c:v>332.5</c:v>
                </c:pt>
                <c:pt idx="1060">
                  <c:v>332.5</c:v>
                </c:pt>
                <c:pt idx="1061">
                  <c:v>332.5</c:v>
                </c:pt>
                <c:pt idx="1062">
                  <c:v>332.5</c:v>
                </c:pt>
                <c:pt idx="1063">
                  <c:v>332.5</c:v>
                </c:pt>
                <c:pt idx="1064">
                  <c:v>332.5</c:v>
                </c:pt>
                <c:pt idx="1065">
                  <c:v>325</c:v>
                </c:pt>
                <c:pt idx="1066">
                  <c:v>325</c:v>
                </c:pt>
                <c:pt idx="1067">
                  <c:v>325</c:v>
                </c:pt>
                <c:pt idx="1068">
                  <c:v>325</c:v>
                </c:pt>
                <c:pt idx="1069">
                  <c:v>325</c:v>
                </c:pt>
                <c:pt idx="1070">
                  <c:v>325</c:v>
                </c:pt>
                <c:pt idx="1071">
                  <c:v>325</c:v>
                </c:pt>
                <c:pt idx="1072">
                  <c:v>325</c:v>
                </c:pt>
                <c:pt idx="1073">
                  <c:v>325</c:v>
                </c:pt>
                <c:pt idx="1074">
                  <c:v>330</c:v>
                </c:pt>
                <c:pt idx="1075">
                  <c:v>330</c:v>
                </c:pt>
                <c:pt idx="1076">
                  <c:v>330</c:v>
                </c:pt>
                <c:pt idx="1077">
                  <c:v>330</c:v>
                </c:pt>
                <c:pt idx="1078">
                  <c:v>330</c:v>
                </c:pt>
                <c:pt idx="1079">
                  <c:v>335</c:v>
                </c:pt>
                <c:pt idx="1080">
                  <c:v>335</c:v>
                </c:pt>
                <c:pt idx="1081">
                  <c:v>335</c:v>
                </c:pt>
                <c:pt idx="1082">
                  <c:v>335</c:v>
                </c:pt>
                <c:pt idx="1083">
                  <c:v>333.5</c:v>
                </c:pt>
                <c:pt idx="1084">
                  <c:v>333.5</c:v>
                </c:pt>
                <c:pt idx="1085">
                  <c:v>333.5</c:v>
                </c:pt>
                <c:pt idx="1086">
                  <c:v>333.5</c:v>
                </c:pt>
                <c:pt idx="1087">
                  <c:v>333.5</c:v>
                </c:pt>
                <c:pt idx="1088">
                  <c:v>333.5</c:v>
                </c:pt>
                <c:pt idx="1089">
                  <c:v>333.5</c:v>
                </c:pt>
                <c:pt idx="1090">
                  <c:v>333.5</c:v>
                </c:pt>
                <c:pt idx="1091">
                  <c:v>333.5</c:v>
                </c:pt>
                <c:pt idx="1092">
                  <c:v>333.5</c:v>
                </c:pt>
                <c:pt idx="1093">
                  <c:v>330</c:v>
                </c:pt>
                <c:pt idx="1094">
                  <c:v>330</c:v>
                </c:pt>
                <c:pt idx="1095">
                  <c:v>330</c:v>
                </c:pt>
                <c:pt idx="1096">
                  <c:v>330</c:v>
                </c:pt>
                <c:pt idx="1097">
                  <c:v>330</c:v>
                </c:pt>
                <c:pt idx="1098">
                  <c:v>335</c:v>
                </c:pt>
                <c:pt idx="1099">
                  <c:v>335</c:v>
                </c:pt>
                <c:pt idx="1100">
                  <c:v>335</c:v>
                </c:pt>
                <c:pt idx="1101">
                  <c:v>335</c:v>
                </c:pt>
                <c:pt idx="1102">
                  <c:v>335</c:v>
                </c:pt>
                <c:pt idx="1103">
                  <c:v>335</c:v>
                </c:pt>
                <c:pt idx="1104">
                  <c:v>335</c:v>
                </c:pt>
                <c:pt idx="1105">
                  <c:v>335</c:v>
                </c:pt>
                <c:pt idx="1106">
                  <c:v>335</c:v>
                </c:pt>
                <c:pt idx="1107">
                  <c:v>335</c:v>
                </c:pt>
                <c:pt idx="1108">
                  <c:v>335</c:v>
                </c:pt>
                <c:pt idx="1109">
                  <c:v>335</c:v>
                </c:pt>
                <c:pt idx="1110">
                  <c:v>335</c:v>
                </c:pt>
                <c:pt idx="1111">
                  <c:v>335</c:v>
                </c:pt>
                <c:pt idx="1112">
                  <c:v>335</c:v>
                </c:pt>
                <c:pt idx="1113">
                  <c:v>333.5</c:v>
                </c:pt>
                <c:pt idx="1114">
                  <c:v>333.5</c:v>
                </c:pt>
                <c:pt idx="1115">
                  <c:v>333.5</c:v>
                </c:pt>
                <c:pt idx="1116">
                  <c:v>333.5</c:v>
                </c:pt>
                <c:pt idx="1117">
                  <c:v>331.5</c:v>
                </c:pt>
                <c:pt idx="1118">
                  <c:v>331.5</c:v>
                </c:pt>
                <c:pt idx="1119">
                  <c:v>331.5</c:v>
                </c:pt>
                <c:pt idx="1120">
                  <c:v>331.5</c:v>
                </c:pt>
                <c:pt idx="1121">
                  <c:v>329.5</c:v>
                </c:pt>
                <c:pt idx="1122">
                  <c:v>329.5</c:v>
                </c:pt>
                <c:pt idx="1123">
                  <c:v>329.5</c:v>
                </c:pt>
                <c:pt idx="1124">
                  <c:v>329.5</c:v>
                </c:pt>
                <c:pt idx="1125">
                  <c:v>329.5</c:v>
                </c:pt>
                <c:pt idx="1126">
                  <c:v>326.5</c:v>
                </c:pt>
                <c:pt idx="1127">
                  <c:v>326.5</c:v>
                </c:pt>
                <c:pt idx="1128">
                  <c:v>326.5</c:v>
                </c:pt>
                <c:pt idx="1129">
                  <c:v>326.5</c:v>
                </c:pt>
                <c:pt idx="1130">
                  <c:v>326.5</c:v>
                </c:pt>
                <c:pt idx="1131">
                  <c:v>324</c:v>
                </c:pt>
                <c:pt idx="1132">
                  <c:v>324</c:v>
                </c:pt>
                <c:pt idx="1133">
                  <c:v>324</c:v>
                </c:pt>
                <c:pt idx="1134">
                  <c:v>324</c:v>
                </c:pt>
                <c:pt idx="1135">
                  <c:v>324</c:v>
                </c:pt>
                <c:pt idx="1136">
                  <c:v>311.5</c:v>
                </c:pt>
                <c:pt idx="1137">
                  <c:v>311.5</c:v>
                </c:pt>
                <c:pt idx="1138">
                  <c:v>311.5</c:v>
                </c:pt>
                <c:pt idx="1139">
                  <c:v>311.5</c:v>
                </c:pt>
                <c:pt idx="1140">
                  <c:v>311.5</c:v>
                </c:pt>
                <c:pt idx="1141">
                  <c:v>305</c:v>
                </c:pt>
                <c:pt idx="1142">
                  <c:v>305</c:v>
                </c:pt>
                <c:pt idx="1143">
                  <c:v>305</c:v>
                </c:pt>
                <c:pt idx="1144">
                  <c:v>305</c:v>
                </c:pt>
                <c:pt idx="1145">
                  <c:v>305</c:v>
                </c:pt>
                <c:pt idx="1146">
                  <c:v>289.5</c:v>
                </c:pt>
                <c:pt idx="1147">
                  <c:v>289.5</c:v>
                </c:pt>
                <c:pt idx="1148">
                  <c:v>289.5</c:v>
                </c:pt>
                <c:pt idx="1149">
                  <c:v>289.5</c:v>
                </c:pt>
                <c:pt idx="1150">
                  <c:v>289.5</c:v>
                </c:pt>
                <c:pt idx="1151">
                  <c:v>289.5</c:v>
                </c:pt>
                <c:pt idx="1152">
                  <c:v>289.5</c:v>
                </c:pt>
                <c:pt idx="1153">
                  <c:v>289.5</c:v>
                </c:pt>
                <c:pt idx="1154">
                  <c:v>289.5</c:v>
                </c:pt>
                <c:pt idx="1155">
                  <c:v>283.5</c:v>
                </c:pt>
                <c:pt idx="1156">
                  <c:v>283.5</c:v>
                </c:pt>
                <c:pt idx="1157">
                  <c:v>283.5</c:v>
                </c:pt>
                <c:pt idx="1158">
                  <c:v>283.5</c:v>
                </c:pt>
                <c:pt idx="1159">
                  <c:v>283.5</c:v>
                </c:pt>
                <c:pt idx="1160">
                  <c:v>283.5</c:v>
                </c:pt>
                <c:pt idx="1161">
                  <c:v>283.5</c:v>
                </c:pt>
                <c:pt idx="1162">
                  <c:v>283.5</c:v>
                </c:pt>
                <c:pt idx="1163">
                  <c:v>283.5</c:v>
                </c:pt>
                <c:pt idx="1164">
                  <c:v>283.5</c:v>
                </c:pt>
                <c:pt idx="1165">
                  <c:v>290</c:v>
                </c:pt>
                <c:pt idx="1166">
                  <c:v>290</c:v>
                </c:pt>
                <c:pt idx="1167">
                  <c:v>290</c:v>
                </c:pt>
                <c:pt idx="1168">
                  <c:v>290</c:v>
                </c:pt>
                <c:pt idx="1169">
                  <c:v>290</c:v>
                </c:pt>
                <c:pt idx="1170">
                  <c:v>290</c:v>
                </c:pt>
                <c:pt idx="1171">
                  <c:v>290</c:v>
                </c:pt>
                <c:pt idx="1172">
                  <c:v>290</c:v>
                </c:pt>
                <c:pt idx="1173">
                  <c:v>290</c:v>
                </c:pt>
                <c:pt idx="1174">
                  <c:v>290</c:v>
                </c:pt>
                <c:pt idx="1175">
                  <c:v>290</c:v>
                </c:pt>
                <c:pt idx="1176">
                  <c:v>290</c:v>
                </c:pt>
                <c:pt idx="1177">
                  <c:v>290</c:v>
                </c:pt>
                <c:pt idx="1178">
                  <c:v>283.5</c:v>
                </c:pt>
                <c:pt idx="1179">
                  <c:v>283.5</c:v>
                </c:pt>
                <c:pt idx="1180">
                  <c:v>283.5</c:v>
                </c:pt>
                <c:pt idx="1181">
                  <c:v>282.5</c:v>
                </c:pt>
                <c:pt idx="1182">
                  <c:v>281</c:v>
                </c:pt>
                <c:pt idx="1183">
                  <c:v>281</c:v>
                </c:pt>
                <c:pt idx="1184">
                  <c:v>281</c:v>
                </c:pt>
                <c:pt idx="1185">
                  <c:v>279</c:v>
                </c:pt>
                <c:pt idx="1186">
                  <c:v>278</c:v>
                </c:pt>
                <c:pt idx="1187">
                  <c:v>278</c:v>
                </c:pt>
                <c:pt idx="1188">
                  <c:v>276</c:v>
                </c:pt>
                <c:pt idx="1189">
                  <c:v>274.5</c:v>
                </c:pt>
                <c:pt idx="1190">
                  <c:v>273.5</c:v>
                </c:pt>
                <c:pt idx="1191">
                  <c:v>272.5</c:v>
                </c:pt>
                <c:pt idx="1192">
                  <c:v>272.5</c:v>
                </c:pt>
                <c:pt idx="1193">
                  <c:v>272.5</c:v>
                </c:pt>
                <c:pt idx="1194">
                  <c:v>272.5</c:v>
                </c:pt>
                <c:pt idx="1195">
                  <c:v>271</c:v>
                </c:pt>
                <c:pt idx="1196">
                  <c:v>269.5</c:v>
                </c:pt>
                <c:pt idx="1197">
                  <c:v>265</c:v>
                </c:pt>
                <c:pt idx="1198">
                  <c:v>264</c:v>
                </c:pt>
                <c:pt idx="1199">
                  <c:v>264</c:v>
                </c:pt>
                <c:pt idx="1200">
                  <c:v>263.5</c:v>
                </c:pt>
                <c:pt idx="1201">
                  <c:v>263.5</c:v>
                </c:pt>
                <c:pt idx="1202">
                  <c:v>263.5</c:v>
                </c:pt>
                <c:pt idx="1203">
                  <c:v>263.5</c:v>
                </c:pt>
                <c:pt idx="1204">
                  <c:v>263.5</c:v>
                </c:pt>
                <c:pt idx="1205">
                  <c:v>263.5</c:v>
                </c:pt>
                <c:pt idx="1206">
                  <c:v>260</c:v>
                </c:pt>
                <c:pt idx="1207">
                  <c:v>260</c:v>
                </c:pt>
                <c:pt idx="1208">
                  <c:v>259.5</c:v>
                </c:pt>
                <c:pt idx="1209">
                  <c:v>258.5</c:v>
                </c:pt>
                <c:pt idx="1210">
                  <c:v>258.5</c:v>
                </c:pt>
                <c:pt idx="1211">
                  <c:v>258.5</c:v>
                </c:pt>
                <c:pt idx="1212">
                  <c:v>256.5</c:v>
                </c:pt>
                <c:pt idx="1213">
                  <c:v>256</c:v>
                </c:pt>
                <c:pt idx="1214">
                  <c:v>255</c:v>
                </c:pt>
                <c:pt idx="1215">
                  <c:v>255</c:v>
                </c:pt>
                <c:pt idx="1216">
                  <c:v>254</c:v>
                </c:pt>
                <c:pt idx="1217">
                  <c:v>254</c:v>
                </c:pt>
                <c:pt idx="1218">
                  <c:v>254</c:v>
                </c:pt>
                <c:pt idx="1219">
                  <c:v>254</c:v>
                </c:pt>
                <c:pt idx="1220">
                  <c:v>254</c:v>
                </c:pt>
                <c:pt idx="1221">
                  <c:v>254</c:v>
                </c:pt>
                <c:pt idx="1222">
                  <c:v>254</c:v>
                </c:pt>
                <c:pt idx="1223">
                  <c:v>254</c:v>
                </c:pt>
                <c:pt idx="1224">
                  <c:v>254</c:v>
                </c:pt>
                <c:pt idx="1225">
                  <c:v>254</c:v>
                </c:pt>
                <c:pt idx="1226">
                  <c:v>254</c:v>
                </c:pt>
                <c:pt idx="1227">
                  <c:v>254</c:v>
                </c:pt>
                <c:pt idx="1228">
                  <c:v>254</c:v>
                </c:pt>
                <c:pt idx="1229">
                  <c:v>253.5</c:v>
                </c:pt>
                <c:pt idx="1230">
                  <c:v>253.5</c:v>
                </c:pt>
                <c:pt idx="1231">
                  <c:v>253.5</c:v>
                </c:pt>
                <c:pt idx="1232">
                  <c:v>253.5</c:v>
                </c:pt>
                <c:pt idx="1233">
                  <c:v>253.5</c:v>
                </c:pt>
                <c:pt idx="1234">
                  <c:v>253.5</c:v>
                </c:pt>
                <c:pt idx="1235">
                  <c:v>253.5</c:v>
                </c:pt>
                <c:pt idx="1236">
                  <c:v>253.5</c:v>
                </c:pt>
                <c:pt idx="1237">
                  <c:v>253.5</c:v>
                </c:pt>
                <c:pt idx="1238">
                  <c:v>253.5</c:v>
                </c:pt>
                <c:pt idx="1239">
                  <c:v>253.5</c:v>
                </c:pt>
                <c:pt idx="1240">
                  <c:v>253.5</c:v>
                </c:pt>
                <c:pt idx="1241">
                  <c:v>253.5</c:v>
                </c:pt>
                <c:pt idx="1242">
                  <c:v>253.5</c:v>
                </c:pt>
                <c:pt idx="1243">
                  <c:v>253</c:v>
                </c:pt>
                <c:pt idx="1244">
                  <c:v>253</c:v>
                </c:pt>
                <c:pt idx="1245">
                  <c:v>252.5</c:v>
                </c:pt>
                <c:pt idx="1246">
                  <c:v>252</c:v>
                </c:pt>
                <c:pt idx="1247">
                  <c:v>252</c:v>
                </c:pt>
                <c:pt idx="1248">
                  <c:v>252</c:v>
                </c:pt>
                <c:pt idx="1249">
                  <c:v>252</c:v>
                </c:pt>
                <c:pt idx="1250">
                  <c:v>251</c:v>
                </c:pt>
                <c:pt idx="1251">
                  <c:v>251</c:v>
                </c:pt>
                <c:pt idx="1252">
                  <c:v>247</c:v>
                </c:pt>
                <c:pt idx="1253">
                  <c:v>247</c:v>
                </c:pt>
                <c:pt idx="1254">
                  <c:v>246</c:v>
                </c:pt>
                <c:pt idx="1255">
                  <c:v>246</c:v>
                </c:pt>
                <c:pt idx="1256">
                  <c:v>246</c:v>
                </c:pt>
                <c:pt idx="1257">
                  <c:v>246</c:v>
                </c:pt>
                <c:pt idx="1258">
                  <c:v>246</c:v>
                </c:pt>
                <c:pt idx="1259">
                  <c:v>245</c:v>
                </c:pt>
                <c:pt idx="1260">
                  <c:v>245</c:v>
                </c:pt>
                <c:pt idx="1261">
                  <c:v>245</c:v>
                </c:pt>
                <c:pt idx="1262">
                  <c:v>245</c:v>
                </c:pt>
                <c:pt idx="1263">
                  <c:v>245</c:v>
                </c:pt>
                <c:pt idx="1264">
                  <c:v>245</c:v>
                </c:pt>
                <c:pt idx="1265">
                  <c:v>246.5</c:v>
                </c:pt>
                <c:pt idx="1266">
                  <c:v>246.5</c:v>
                </c:pt>
                <c:pt idx="1267">
                  <c:v>246.5</c:v>
                </c:pt>
                <c:pt idx="1268">
                  <c:v>246.5</c:v>
                </c:pt>
                <c:pt idx="1269">
                  <c:v>246.5</c:v>
                </c:pt>
                <c:pt idx="1270">
                  <c:v>246.5</c:v>
                </c:pt>
                <c:pt idx="1271">
                  <c:v>246.5</c:v>
                </c:pt>
                <c:pt idx="1272">
                  <c:v>246.5</c:v>
                </c:pt>
                <c:pt idx="1273">
                  <c:v>246.5</c:v>
                </c:pt>
                <c:pt idx="1274">
                  <c:v>246.5</c:v>
                </c:pt>
                <c:pt idx="1275">
                  <c:v>246.5</c:v>
                </c:pt>
                <c:pt idx="1276">
                  <c:v>246.5</c:v>
                </c:pt>
                <c:pt idx="1277">
                  <c:v>246.5</c:v>
                </c:pt>
                <c:pt idx="1278">
                  <c:v>247.5</c:v>
                </c:pt>
                <c:pt idx="1279">
                  <c:v>250</c:v>
                </c:pt>
                <c:pt idx="1280">
                  <c:v>250.5</c:v>
                </c:pt>
                <c:pt idx="1281">
                  <c:v>250.5</c:v>
                </c:pt>
                <c:pt idx="1282">
                  <c:v>250.5</c:v>
                </c:pt>
                <c:pt idx="1283">
                  <c:v>250.5</c:v>
                </c:pt>
                <c:pt idx="1284">
                  <c:v>250.5</c:v>
                </c:pt>
                <c:pt idx="1285">
                  <c:v>250.5</c:v>
                </c:pt>
                <c:pt idx="1286">
                  <c:v>250.5</c:v>
                </c:pt>
                <c:pt idx="1287">
                  <c:v>250.5</c:v>
                </c:pt>
                <c:pt idx="1288">
                  <c:v>250.5</c:v>
                </c:pt>
                <c:pt idx="1289">
                  <c:v>252.5</c:v>
                </c:pt>
                <c:pt idx="1290">
                  <c:v>252.5</c:v>
                </c:pt>
                <c:pt idx="1291">
                  <c:v>252.5</c:v>
                </c:pt>
                <c:pt idx="1292">
                  <c:v>252.5</c:v>
                </c:pt>
                <c:pt idx="1293">
                  <c:v>252.5</c:v>
                </c:pt>
                <c:pt idx="1294">
                  <c:v>252.5</c:v>
                </c:pt>
                <c:pt idx="1295">
                  <c:v>255.5</c:v>
                </c:pt>
                <c:pt idx="1296">
                  <c:v>256.5</c:v>
                </c:pt>
                <c:pt idx="1297">
                  <c:v>256.5</c:v>
                </c:pt>
                <c:pt idx="1298">
                  <c:v>261.5</c:v>
                </c:pt>
                <c:pt idx="1299">
                  <c:v>262.5</c:v>
                </c:pt>
                <c:pt idx="1300">
                  <c:v>267.5</c:v>
                </c:pt>
                <c:pt idx="1301">
                  <c:v>267.5</c:v>
                </c:pt>
                <c:pt idx="1302">
                  <c:v>267.5</c:v>
                </c:pt>
                <c:pt idx="1303">
                  <c:v>269.5</c:v>
                </c:pt>
                <c:pt idx="1304">
                  <c:v>275.5</c:v>
                </c:pt>
                <c:pt idx="1305">
                  <c:v>278.5</c:v>
                </c:pt>
                <c:pt idx="1306">
                  <c:v>281</c:v>
                </c:pt>
                <c:pt idx="1307">
                  <c:v>286</c:v>
                </c:pt>
                <c:pt idx="1308">
                  <c:v>305</c:v>
                </c:pt>
                <c:pt idx="1309">
                  <c:v>312.5</c:v>
                </c:pt>
                <c:pt idx="1310">
                  <c:v>312.5</c:v>
                </c:pt>
                <c:pt idx="1311">
                  <c:v>312.5</c:v>
                </c:pt>
                <c:pt idx="1312">
                  <c:v>312.5</c:v>
                </c:pt>
                <c:pt idx="1313">
                  <c:v>312.5</c:v>
                </c:pt>
                <c:pt idx="1314">
                  <c:v>311</c:v>
                </c:pt>
                <c:pt idx="1315">
                  <c:v>311</c:v>
                </c:pt>
                <c:pt idx="1316">
                  <c:v>312</c:v>
                </c:pt>
                <c:pt idx="1317">
                  <c:v>320.5</c:v>
                </c:pt>
                <c:pt idx="1318">
                  <c:v>322.5</c:v>
                </c:pt>
                <c:pt idx="1319">
                  <c:v>327.5</c:v>
                </c:pt>
                <c:pt idx="1320">
                  <c:v>329.5</c:v>
                </c:pt>
                <c:pt idx="1321">
                  <c:v>329.5</c:v>
                </c:pt>
                <c:pt idx="1322">
                  <c:v>336</c:v>
                </c:pt>
                <c:pt idx="1323">
                  <c:v>336</c:v>
                </c:pt>
                <c:pt idx="1324">
                  <c:v>336</c:v>
                </c:pt>
                <c:pt idx="1325">
                  <c:v>333.5</c:v>
                </c:pt>
                <c:pt idx="1326">
                  <c:v>335</c:v>
                </c:pt>
                <c:pt idx="1327">
                  <c:v>335</c:v>
                </c:pt>
                <c:pt idx="1328">
                  <c:v>335.5</c:v>
                </c:pt>
                <c:pt idx="1329">
                  <c:v>335.5</c:v>
                </c:pt>
                <c:pt idx="1330">
                  <c:v>344</c:v>
                </c:pt>
                <c:pt idx="1331">
                  <c:v>344</c:v>
                </c:pt>
                <c:pt idx="1332">
                  <c:v>355</c:v>
                </c:pt>
                <c:pt idx="1333">
                  <c:v>360</c:v>
                </c:pt>
                <c:pt idx="1334">
                  <c:v>371</c:v>
                </c:pt>
                <c:pt idx="1335">
                  <c:v>382.5</c:v>
                </c:pt>
                <c:pt idx="1336">
                  <c:v>382.5</c:v>
                </c:pt>
                <c:pt idx="1337">
                  <c:v>389</c:v>
                </c:pt>
                <c:pt idx="1338">
                  <c:v>397.5</c:v>
                </c:pt>
                <c:pt idx="1339">
                  <c:v>416</c:v>
                </c:pt>
                <c:pt idx="1340">
                  <c:v>435.5</c:v>
                </c:pt>
                <c:pt idx="1341">
                  <c:v>432</c:v>
                </c:pt>
                <c:pt idx="1342">
                  <c:v>430</c:v>
                </c:pt>
                <c:pt idx="1343">
                  <c:v>425.5</c:v>
                </c:pt>
                <c:pt idx="1344">
                  <c:v>411.5</c:v>
                </c:pt>
                <c:pt idx="1345">
                  <c:v>412.5</c:v>
                </c:pt>
                <c:pt idx="1346">
                  <c:v>413</c:v>
                </c:pt>
                <c:pt idx="1347">
                  <c:v>413</c:v>
                </c:pt>
                <c:pt idx="1348">
                  <c:v>411</c:v>
                </c:pt>
                <c:pt idx="1349">
                  <c:v>406.5</c:v>
                </c:pt>
                <c:pt idx="1350">
                  <c:v>392</c:v>
                </c:pt>
                <c:pt idx="1351">
                  <c:v>391.5</c:v>
                </c:pt>
                <c:pt idx="1352">
                  <c:v>369</c:v>
                </c:pt>
                <c:pt idx="1353">
                  <c:v>369</c:v>
                </c:pt>
                <c:pt idx="1354">
                  <c:v>356.5</c:v>
                </c:pt>
                <c:pt idx="1355">
                  <c:v>356</c:v>
                </c:pt>
                <c:pt idx="1356">
                  <c:v>351</c:v>
                </c:pt>
                <c:pt idx="1357">
                  <c:v>345</c:v>
                </c:pt>
                <c:pt idx="1358">
                  <c:v>345</c:v>
                </c:pt>
                <c:pt idx="1359">
                  <c:v>345</c:v>
                </c:pt>
                <c:pt idx="1360">
                  <c:v>342.5</c:v>
                </c:pt>
                <c:pt idx="1361">
                  <c:v>341.5</c:v>
                </c:pt>
                <c:pt idx="1362">
                  <c:v>321</c:v>
                </c:pt>
                <c:pt idx="1363">
                  <c:v>316.5</c:v>
                </c:pt>
                <c:pt idx="1364">
                  <c:v>314</c:v>
                </c:pt>
                <c:pt idx="1365">
                  <c:v>314</c:v>
                </c:pt>
                <c:pt idx="1366">
                  <c:v>314</c:v>
                </c:pt>
                <c:pt idx="1367">
                  <c:v>300.5</c:v>
                </c:pt>
                <c:pt idx="1368">
                  <c:v>300.5</c:v>
                </c:pt>
                <c:pt idx="1369">
                  <c:v>299</c:v>
                </c:pt>
                <c:pt idx="1370">
                  <c:v>299</c:v>
                </c:pt>
                <c:pt idx="1371">
                  <c:v>299</c:v>
                </c:pt>
                <c:pt idx="1372">
                  <c:v>301</c:v>
                </c:pt>
                <c:pt idx="1373">
                  <c:v>304</c:v>
                </c:pt>
                <c:pt idx="1374">
                  <c:v>304</c:v>
                </c:pt>
                <c:pt idx="1375">
                  <c:v>304</c:v>
                </c:pt>
                <c:pt idx="1376">
                  <c:v>304</c:v>
                </c:pt>
                <c:pt idx="1377">
                  <c:v>304</c:v>
                </c:pt>
                <c:pt idx="1378">
                  <c:v>302</c:v>
                </c:pt>
                <c:pt idx="1379">
                  <c:v>302</c:v>
                </c:pt>
                <c:pt idx="1380">
                  <c:v>302</c:v>
                </c:pt>
                <c:pt idx="1381">
                  <c:v>296.5</c:v>
                </c:pt>
                <c:pt idx="1382">
                  <c:v>295</c:v>
                </c:pt>
                <c:pt idx="1383">
                  <c:v>295</c:v>
                </c:pt>
                <c:pt idx="1384">
                  <c:v>295</c:v>
                </c:pt>
                <c:pt idx="1385">
                  <c:v>295</c:v>
                </c:pt>
                <c:pt idx="1386">
                  <c:v>295</c:v>
                </c:pt>
                <c:pt idx="1387">
                  <c:v>298</c:v>
                </c:pt>
                <c:pt idx="1388">
                  <c:v>298</c:v>
                </c:pt>
                <c:pt idx="1389">
                  <c:v>303.5</c:v>
                </c:pt>
                <c:pt idx="1390">
                  <c:v>306.5</c:v>
                </c:pt>
                <c:pt idx="1391">
                  <c:v>311.5</c:v>
                </c:pt>
                <c:pt idx="1392">
                  <c:v>311.5</c:v>
                </c:pt>
                <c:pt idx="1393">
                  <c:v>311.5</c:v>
                </c:pt>
                <c:pt idx="1394">
                  <c:v>311.5</c:v>
                </c:pt>
                <c:pt idx="1395">
                  <c:v>311.5</c:v>
                </c:pt>
                <c:pt idx="1396">
                  <c:v>312.5</c:v>
                </c:pt>
                <c:pt idx="1397">
                  <c:v>319</c:v>
                </c:pt>
                <c:pt idx="1398">
                  <c:v>322.5</c:v>
                </c:pt>
                <c:pt idx="1399">
                  <c:v>322.5</c:v>
                </c:pt>
                <c:pt idx="1400">
                  <c:v>322.5</c:v>
                </c:pt>
                <c:pt idx="1401">
                  <c:v>322.5</c:v>
                </c:pt>
                <c:pt idx="1402">
                  <c:v>318.5</c:v>
                </c:pt>
                <c:pt idx="1403">
                  <c:v>317.5</c:v>
                </c:pt>
                <c:pt idx="1404">
                  <c:v>317.5</c:v>
                </c:pt>
                <c:pt idx="1405">
                  <c:v>320</c:v>
                </c:pt>
                <c:pt idx="1406">
                  <c:v>320</c:v>
                </c:pt>
                <c:pt idx="1407">
                  <c:v>320</c:v>
                </c:pt>
                <c:pt idx="1408">
                  <c:v>320</c:v>
                </c:pt>
                <c:pt idx="1409">
                  <c:v>325</c:v>
                </c:pt>
                <c:pt idx="1410">
                  <c:v>326.5</c:v>
                </c:pt>
                <c:pt idx="1411">
                  <c:v>327.5</c:v>
                </c:pt>
                <c:pt idx="1412">
                  <c:v>327.5</c:v>
                </c:pt>
                <c:pt idx="1413">
                  <c:v>328</c:v>
                </c:pt>
                <c:pt idx="1414">
                  <c:v>331</c:v>
                </c:pt>
                <c:pt idx="1415">
                  <c:v>335</c:v>
                </c:pt>
                <c:pt idx="1416">
                  <c:v>336</c:v>
                </c:pt>
                <c:pt idx="1417">
                  <c:v>341</c:v>
                </c:pt>
                <c:pt idx="1418">
                  <c:v>341</c:v>
                </c:pt>
                <c:pt idx="1419">
                  <c:v>341</c:v>
                </c:pt>
                <c:pt idx="1420">
                  <c:v>342.5</c:v>
                </c:pt>
                <c:pt idx="1421">
                  <c:v>342.5</c:v>
                </c:pt>
                <c:pt idx="1422">
                  <c:v>346</c:v>
                </c:pt>
                <c:pt idx="1423">
                  <c:v>349</c:v>
                </c:pt>
                <c:pt idx="1424">
                  <c:v>349</c:v>
                </c:pt>
                <c:pt idx="1425">
                  <c:v>349</c:v>
                </c:pt>
                <c:pt idx="1426">
                  <c:v>351</c:v>
                </c:pt>
                <c:pt idx="1427">
                  <c:v>351</c:v>
                </c:pt>
                <c:pt idx="1428">
                  <c:v>352.5</c:v>
                </c:pt>
                <c:pt idx="1429">
                  <c:v>352.5</c:v>
                </c:pt>
                <c:pt idx="1430">
                  <c:v>352.5</c:v>
                </c:pt>
                <c:pt idx="1431">
                  <c:v>352.5</c:v>
                </c:pt>
                <c:pt idx="1432">
                  <c:v>352.5</c:v>
                </c:pt>
                <c:pt idx="1433">
                  <c:v>352.5</c:v>
                </c:pt>
                <c:pt idx="1434">
                  <c:v>352.5</c:v>
                </c:pt>
                <c:pt idx="1435">
                  <c:v>353</c:v>
                </c:pt>
                <c:pt idx="1436">
                  <c:v>353</c:v>
                </c:pt>
                <c:pt idx="1437">
                  <c:v>353</c:v>
                </c:pt>
                <c:pt idx="1438">
                  <c:v>351</c:v>
                </c:pt>
                <c:pt idx="1439">
                  <c:v>349</c:v>
                </c:pt>
                <c:pt idx="1440">
                  <c:v>344.5</c:v>
                </c:pt>
                <c:pt idx="1441">
                  <c:v>342</c:v>
                </c:pt>
                <c:pt idx="1442">
                  <c:v>337</c:v>
                </c:pt>
                <c:pt idx="1443">
                  <c:v>336</c:v>
                </c:pt>
                <c:pt idx="1444">
                  <c:v>336</c:v>
                </c:pt>
                <c:pt idx="1445">
                  <c:v>336</c:v>
                </c:pt>
                <c:pt idx="1446">
                  <c:v>333</c:v>
                </c:pt>
                <c:pt idx="1447">
                  <c:v>333</c:v>
                </c:pt>
                <c:pt idx="1448">
                  <c:v>333</c:v>
                </c:pt>
                <c:pt idx="1449">
                  <c:v>330</c:v>
                </c:pt>
                <c:pt idx="1450">
                  <c:v>330</c:v>
                </c:pt>
                <c:pt idx="1451">
                  <c:v>330</c:v>
                </c:pt>
                <c:pt idx="1452">
                  <c:v>330</c:v>
                </c:pt>
                <c:pt idx="1453">
                  <c:v>329</c:v>
                </c:pt>
                <c:pt idx="1454">
                  <c:v>329</c:v>
                </c:pt>
                <c:pt idx="1455">
                  <c:v>328</c:v>
                </c:pt>
                <c:pt idx="1456">
                  <c:v>328</c:v>
                </c:pt>
                <c:pt idx="1457">
                  <c:v>328</c:v>
                </c:pt>
                <c:pt idx="1458">
                  <c:v>328</c:v>
                </c:pt>
                <c:pt idx="1459">
                  <c:v>328</c:v>
                </c:pt>
                <c:pt idx="1460">
                  <c:v>328</c:v>
                </c:pt>
                <c:pt idx="1461">
                  <c:v>328</c:v>
                </c:pt>
                <c:pt idx="1462">
                  <c:v>328</c:v>
                </c:pt>
                <c:pt idx="1463">
                  <c:v>329</c:v>
                </c:pt>
                <c:pt idx="1464">
                  <c:v>329</c:v>
                </c:pt>
                <c:pt idx="1465">
                  <c:v>332</c:v>
                </c:pt>
                <c:pt idx="1466">
                  <c:v>335</c:v>
                </c:pt>
                <c:pt idx="1467">
                  <c:v>338</c:v>
                </c:pt>
                <c:pt idx="1468">
                  <c:v>343</c:v>
                </c:pt>
                <c:pt idx="1469">
                  <c:v>343</c:v>
                </c:pt>
                <c:pt idx="1470">
                  <c:v>341</c:v>
                </c:pt>
                <c:pt idx="1471">
                  <c:v>342</c:v>
                </c:pt>
                <c:pt idx="1472">
                  <c:v>345</c:v>
                </c:pt>
                <c:pt idx="1473">
                  <c:v>345</c:v>
                </c:pt>
                <c:pt idx="1474">
                  <c:v>347</c:v>
                </c:pt>
                <c:pt idx="1475">
                  <c:v>350</c:v>
                </c:pt>
                <c:pt idx="1476">
                  <c:v>352.5</c:v>
                </c:pt>
                <c:pt idx="1477">
                  <c:v>356</c:v>
                </c:pt>
                <c:pt idx="1478">
                  <c:v>362.5</c:v>
                </c:pt>
                <c:pt idx="1479">
                  <c:v>368</c:v>
                </c:pt>
                <c:pt idx="1480">
                  <c:v>371</c:v>
                </c:pt>
                <c:pt idx="1481">
                  <c:v>374</c:v>
                </c:pt>
                <c:pt idx="1482">
                  <c:v>384</c:v>
                </c:pt>
                <c:pt idx="1483">
                  <c:v>396</c:v>
                </c:pt>
                <c:pt idx="1484">
                  <c:v>401</c:v>
                </c:pt>
                <c:pt idx="1485">
                  <c:v>405</c:v>
                </c:pt>
                <c:pt idx="1486">
                  <c:v>405</c:v>
                </c:pt>
                <c:pt idx="1487">
                  <c:v>403.5</c:v>
                </c:pt>
                <c:pt idx="1488">
                  <c:v>397.5</c:v>
                </c:pt>
                <c:pt idx="1489">
                  <c:v>390</c:v>
                </c:pt>
                <c:pt idx="1490">
                  <c:v>390</c:v>
                </c:pt>
                <c:pt idx="1491">
                  <c:v>385</c:v>
                </c:pt>
                <c:pt idx="1492">
                  <c:v>389</c:v>
                </c:pt>
                <c:pt idx="1493">
                  <c:v>398</c:v>
                </c:pt>
                <c:pt idx="1494">
                  <c:v>401</c:v>
                </c:pt>
                <c:pt idx="1495">
                  <c:v>406</c:v>
                </c:pt>
                <c:pt idx="1496">
                  <c:v>413</c:v>
                </c:pt>
                <c:pt idx="1497">
                  <c:v>413</c:v>
                </c:pt>
                <c:pt idx="1498">
                  <c:v>413</c:v>
                </c:pt>
                <c:pt idx="1499">
                  <c:v>415</c:v>
                </c:pt>
                <c:pt idx="1500">
                  <c:v>420</c:v>
                </c:pt>
                <c:pt idx="1501">
                  <c:v>425</c:v>
                </c:pt>
                <c:pt idx="1502">
                  <c:v>430</c:v>
                </c:pt>
                <c:pt idx="1503">
                  <c:v>437</c:v>
                </c:pt>
                <c:pt idx="1504">
                  <c:v>437</c:v>
                </c:pt>
                <c:pt idx="1505">
                  <c:v>437</c:v>
                </c:pt>
                <c:pt idx="1506">
                  <c:v>440</c:v>
                </c:pt>
                <c:pt idx="1507">
                  <c:v>440</c:v>
                </c:pt>
                <c:pt idx="1508">
                  <c:v>440</c:v>
                </c:pt>
                <c:pt idx="1509">
                  <c:v>442</c:v>
                </c:pt>
                <c:pt idx="1510">
                  <c:v>446</c:v>
                </c:pt>
                <c:pt idx="1511">
                  <c:v>446</c:v>
                </c:pt>
                <c:pt idx="1512">
                  <c:v>442</c:v>
                </c:pt>
                <c:pt idx="1513">
                  <c:v>434.5</c:v>
                </c:pt>
                <c:pt idx="1514">
                  <c:v>431</c:v>
                </c:pt>
                <c:pt idx="1515">
                  <c:v>431</c:v>
                </c:pt>
                <c:pt idx="1516">
                  <c:v>431</c:v>
                </c:pt>
                <c:pt idx="1517">
                  <c:v>429</c:v>
                </c:pt>
                <c:pt idx="1518">
                  <c:v>429</c:v>
                </c:pt>
                <c:pt idx="1519">
                  <c:v>427</c:v>
                </c:pt>
                <c:pt idx="1520">
                  <c:v>420</c:v>
                </c:pt>
                <c:pt idx="1521">
                  <c:v>420</c:v>
                </c:pt>
                <c:pt idx="1522">
                  <c:v>420</c:v>
                </c:pt>
                <c:pt idx="1523">
                  <c:v>419</c:v>
                </c:pt>
                <c:pt idx="1524">
                  <c:v>419</c:v>
                </c:pt>
                <c:pt idx="1525">
                  <c:v>417</c:v>
                </c:pt>
                <c:pt idx="1526">
                  <c:v>417</c:v>
                </c:pt>
                <c:pt idx="1527">
                  <c:v>426</c:v>
                </c:pt>
                <c:pt idx="1528">
                  <c:v>426</c:v>
                </c:pt>
                <c:pt idx="1529">
                  <c:v>426</c:v>
                </c:pt>
                <c:pt idx="1530">
                  <c:v>426</c:v>
                </c:pt>
                <c:pt idx="1531">
                  <c:v>429</c:v>
                </c:pt>
                <c:pt idx="1532">
                  <c:v>429</c:v>
                </c:pt>
                <c:pt idx="1533">
                  <c:v>431.5</c:v>
                </c:pt>
                <c:pt idx="1534">
                  <c:v>431.5</c:v>
                </c:pt>
                <c:pt idx="1535">
                  <c:v>431.5</c:v>
                </c:pt>
                <c:pt idx="1536">
                  <c:v>431.5</c:v>
                </c:pt>
                <c:pt idx="1537">
                  <c:v>431.5</c:v>
                </c:pt>
                <c:pt idx="1538">
                  <c:v>431.5</c:v>
                </c:pt>
                <c:pt idx="1539">
                  <c:v>431.5</c:v>
                </c:pt>
                <c:pt idx="1540">
                  <c:v>431.5</c:v>
                </c:pt>
                <c:pt idx="1541">
                  <c:v>431.5</c:v>
                </c:pt>
                <c:pt idx="1542">
                  <c:v>431.5</c:v>
                </c:pt>
                <c:pt idx="1543">
                  <c:v>431.5</c:v>
                </c:pt>
                <c:pt idx="1544">
                  <c:v>431.5</c:v>
                </c:pt>
                <c:pt idx="1545">
                  <c:v>431.5</c:v>
                </c:pt>
                <c:pt idx="1546">
                  <c:v>429</c:v>
                </c:pt>
                <c:pt idx="1547">
                  <c:v>426.5</c:v>
                </c:pt>
                <c:pt idx="1548">
                  <c:v>426.5</c:v>
                </c:pt>
                <c:pt idx="1549">
                  <c:v>426.5</c:v>
                </c:pt>
                <c:pt idx="1550">
                  <c:v>426.5</c:v>
                </c:pt>
                <c:pt idx="1551">
                  <c:v>432</c:v>
                </c:pt>
                <c:pt idx="1552">
                  <c:v>432</c:v>
                </c:pt>
                <c:pt idx="1553">
                  <c:v>432</c:v>
                </c:pt>
                <c:pt idx="1554">
                  <c:v>432</c:v>
                </c:pt>
                <c:pt idx="1555">
                  <c:v>434</c:v>
                </c:pt>
                <c:pt idx="1556">
                  <c:v>436</c:v>
                </c:pt>
                <c:pt idx="1557">
                  <c:v>441</c:v>
                </c:pt>
                <c:pt idx="1558">
                  <c:v>441</c:v>
                </c:pt>
                <c:pt idx="1559">
                  <c:v>441</c:v>
                </c:pt>
                <c:pt idx="1560">
                  <c:v>441</c:v>
                </c:pt>
                <c:pt idx="1561">
                  <c:v>446</c:v>
                </c:pt>
                <c:pt idx="1562">
                  <c:v>446</c:v>
                </c:pt>
                <c:pt idx="1563">
                  <c:v>446</c:v>
                </c:pt>
                <c:pt idx="1564">
                  <c:v>446</c:v>
                </c:pt>
                <c:pt idx="1565">
                  <c:v>446</c:v>
                </c:pt>
                <c:pt idx="1566">
                  <c:v>445</c:v>
                </c:pt>
                <c:pt idx="1567">
                  <c:v>445</c:v>
                </c:pt>
                <c:pt idx="1568">
                  <c:v>445</c:v>
                </c:pt>
                <c:pt idx="1569">
                  <c:v>442</c:v>
                </c:pt>
                <c:pt idx="1570">
                  <c:v>438</c:v>
                </c:pt>
                <c:pt idx="1571">
                  <c:v>441</c:v>
                </c:pt>
                <c:pt idx="1572">
                  <c:v>442.5</c:v>
                </c:pt>
                <c:pt idx="1573">
                  <c:v>442.5</c:v>
                </c:pt>
                <c:pt idx="1574">
                  <c:v>442.5</c:v>
                </c:pt>
                <c:pt idx="1575">
                  <c:v>442.5</c:v>
                </c:pt>
                <c:pt idx="1576">
                  <c:v>442.5</c:v>
                </c:pt>
                <c:pt idx="1577">
                  <c:v>440</c:v>
                </c:pt>
                <c:pt idx="1578">
                  <c:v>439.5</c:v>
                </c:pt>
                <c:pt idx="1579">
                  <c:v>436.5</c:v>
                </c:pt>
                <c:pt idx="1580">
                  <c:v>436.5</c:v>
                </c:pt>
                <c:pt idx="1581">
                  <c:v>434.5</c:v>
                </c:pt>
                <c:pt idx="1582">
                  <c:v>434.5</c:v>
                </c:pt>
                <c:pt idx="1583">
                  <c:v>434.5</c:v>
                </c:pt>
                <c:pt idx="1584">
                  <c:v>434</c:v>
                </c:pt>
                <c:pt idx="1585">
                  <c:v>428</c:v>
                </c:pt>
                <c:pt idx="1586">
                  <c:v>428</c:v>
                </c:pt>
                <c:pt idx="1587">
                  <c:v>428</c:v>
                </c:pt>
                <c:pt idx="1588">
                  <c:v>428</c:v>
                </c:pt>
                <c:pt idx="1589">
                  <c:v>428</c:v>
                </c:pt>
                <c:pt idx="1590">
                  <c:v>423</c:v>
                </c:pt>
                <c:pt idx="1591">
                  <c:v>423</c:v>
                </c:pt>
                <c:pt idx="1592">
                  <c:v>420</c:v>
                </c:pt>
                <c:pt idx="1593">
                  <c:v>412</c:v>
                </c:pt>
                <c:pt idx="1594">
                  <c:v>412</c:v>
                </c:pt>
                <c:pt idx="1595">
                  <c:v>412</c:v>
                </c:pt>
                <c:pt idx="1596">
                  <c:v>410</c:v>
                </c:pt>
                <c:pt idx="1597">
                  <c:v>410</c:v>
                </c:pt>
                <c:pt idx="1598">
                  <c:v>408</c:v>
                </c:pt>
                <c:pt idx="1599">
                  <c:v>404</c:v>
                </c:pt>
                <c:pt idx="1600">
                  <c:v>404</c:v>
                </c:pt>
                <c:pt idx="1601">
                  <c:v>405</c:v>
                </c:pt>
                <c:pt idx="1602">
                  <c:v>405</c:v>
                </c:pt>
                <c:pt idx="1603">
                  <c:v>405.5</c:v>
                </c:pt>
                <c:pt idx="1604">
                  <c:v>412.5</c:v>
                </c:pt>
                <c:pt idx="1605">
                  <c:v>412.5</c:v>
                </c:pt>
                <c:pt idx="1606">
                  <c:v>414.5</c:v>
                </c:pt>
                <c:pt idx="1607">
                  <c:v>415</c:v>
                </c:pt>
                <c:pt idx="1608">
                  <c:v>404.5</c:v>
                </c:pt>
                <c:pt idx="1609">
                  <c:v>404.5</c:v>
                </c:pt>
                <c:pt idx="1610">
                  <c:v>404.5</c:v>
                </c:pt>
                <c:pt idx="1611">
                  <c:v>404.5</c:v>
                </c:pt>
                <c:pt idx="1612">
                  <c:v>405</c:v>
                </c:pt>
                <c:pt idx="1613">
                  <c:v>405</c:v>
                </c:pt>
                <c:pt idx="1614">
                  <c:v>405</c:v>
                </c:pt>
                <c:pt idx="1615">
                  <c:v>405</c:v>
                </c:pt>
                <c:pt idx="1616">
                  <c:v>405</c:v>
                </c:pt>
                <c:pt idx="1617">
                  <c:v>407</c:v>
                </c:pt>
                <c:pt idx="1618">
                  <c:v>408</c:v>
                </c:pt>
                <c:pt idx="1619">
                  <c:v>410</c:v>
                </c:pt>
                <c:pt idx="1620">
                  <c:v>425</c:v>
                </c:pt>
                <c:pt idx="1621">
                  <c:v>425</c:v>
                </c:pt>
                <c:pt idx="1622">
                  <c:v>432</c:v>
                </c:pt>
                <c:pt idx="1623">
                  <c:v>432</c:v>
                </c:pt>
                <c:pt idx="1624">
                  <c:v>432</c:v>
                </c:pt>
                <c:pt idx="1625">
                  <c:v>432</c:v>
                </c:pt>
                <c:pt idx="1626">
                  <c:v>432</c:v>
                </c:pt>
                <c:pt idx="1627">
                  <c:v>431.5</c:v>
                </c:pt>
                <c:pt idx="1628">
                  <c:v>431</c:v>
                </c:pt>
                <c:pt idx="1629">
                  <c:v>431</c:v>
                </c:pt>
                <c:pt idx="1630">
                  <c:v>430</c:v>
                </c:pt>
                <c:pt idx="1631">
                  <c:v>429</c:v>
                </c:pt>
                <c:pt idx="1632">
                  <c:v>429</c:v>
                </c:pt>
                <c:pt idx="1633">
                  <c:v>430.5</c:v>
                </c:pt>
                <c:pt idx="1634">
                  <c:v>430.5</c:v>
                </c:pt>
                <c:pt idx="1635">
                  <c:v>430.5</c:v>
                </c:pt>
                <c:pt idx="1636">
                  <c:v>430.5</c:v>
                </c:pt>
                <c:pt idx="1637">
                  <c:v>431</c:v>
                </c:pt>
                <c:pt idx="1638">
                  <c:v>431</c:v>
                </c:pt>
                <c:pt idx="1639">
                  <c:v>431</c:v>
                </c:pt>
                <c:pt idx="1640">
                  <c:v>431</c:v>
                </c:pt>
                <c:pt idx="1641">
                  <c:v>434</c:v>
                </c:pt>
                <c:pt idx="1642">
                  <c:v>434</c:v>
                </c:pt>
                <c:pt idx="1643">
                  <c:v>434</c:v>
                </c:pt>
                <c:pt idx="1644">
                  <c:v>434</c:v>
                </c:pt>
                <c:pt idx="1645">
                  <c:v>438</c:v>
                </c:pt>
                <c:pt idx="1646">
                  <c:v>440</c:v>
                </c:pt>
                <c:pt idx="1647">
                  <c:v>445.5</c:v>
                </c:pt>
                <c:pt idx="1648">
                  <c:v>445</c:v>
                </c:pt>
                <c:pt idx="1649">
                  <c:v>445.5</c:v>
                </c:pt>
                <c:pt idx="1650">
                  <c:v>448</c:v>
                </c:pt>
                <c:pt idx="1651">
                  <c:v>450</c:v>
                </c:pt>
                <c:pt idx="1652">
                  <c:v>460</c:v>
                </c:pt>
                <c:pt idx="1653">
                  <c:v>460</c:v>
                </c:pt>
                <c:pt idx="1654">
                  <c:v>460</c:v>
                </c:pt>
                <c:pt idx="1655">
                  <c:v>461</c:v>
                </c:pt>
                <c:pt idx="1656">
                  <c:v>465.5</c:v>
                </c:pt>
                <c:pt idx="1657">
                  <c:v>474</c:v>
                </c:pt>
                <c:pt idx="1658">
                  <c:v>474</c:v>
                </c:pt>
                <c:pt idx="1659">
                  <c:v>474</c:v>
                </c:pt>
                <c:pt idx="1660">
                  <c:v>474</c:v>
                </c:pt>
                <c:pt idx="1661">
                  <c:v>474</c:v>
                </c:pt>
                <c:pt idx="1662">
                  <c:v>485</c:v>
                </c:pt>
                <c:pt idx="1663">
                  <c:v>484</c:v>
                </c:pt>
                <c:pt idx="1664">
                  <c:v>484</c:v>
                </c:pt>
                <c:pt idx="1665">
                  <c:v>486</c:v>
                </c:pt>
                <c:pt idx="1666">
                  <c:v>489</c:v>
                </c:pt>
                <c:pt idx="1667">
                  <c:v>489</c:v>
                </c:pt>
                <c:pt idx="1668">
                  <c:v>489</c:v>
                </c:pt>
                <c:pt idx="1669">
                  <c:v>494</c:v>
                </c:pt>
                <c:pt idx="1670">
                  <c:v>499</c:v>
                </c:pt>
                <c:pt idx="1671">
                  <c:v>500</c:v>
                </c:pt>
                <c:pt idx="1672">
                  <c:v>504</c:v>
                </c:pt>
                <c:pt idx="1673">
                  <c:v>511</c:v>
                </c:pt>
                <c:pt idx="1674">
                  <c:v>520</c:v>
                </c:pt>
                <c:pt idx="1675">
                  <c:v>529</c:v>
                </c:pt>
                <c:pt idx="1676">
                  <c:v>529</c:v>
                </c:pt>
                <c:pt idx="1677">
                  <c:v>529</c:v>
                </c:pt>
                <c:pt idx="1678">
                  <c:v>535</c:v>
                </c:pt>
                <c:pt idx="1679">
                  <c:v>535</c:v>
                </c:pt>
                <c:pt idx="1680">
                  <c:v>532</c:v>
                </c:pt>
                <c:pt idx="1681">
                  <c:v>532</c:v>
                </c:pt>
                <c:pt idx="1682">
                  <c:v>537</c:v>
                </c:pt>
                <c:pt idx="1683">
                  <c:v>542</c:v>
                </c:pt>
                <c:pt idx="1684">
                  <c:v>545</c:v>
                </c:pt>
                <c:pt idx="1685">
                  <c:v>547</c:v>
                </c:pt>
                <c:pt idx="1686">
                  <c:v>548</c:v>
                </c:pt>
                <c:pt idx="1687">
                  <c:v>547</c:v>
                </c:pt>
                <c:pt idx="1688">
                  <c:v>547</c:v>
                </c:pt>
                <c:pt idx="1689">
                  <c:v>547</c:v>
                </c:pt>
                <c:pt idx="1690">
                  <c:v>550</c:v>
                </c:pt>
                <c:pt idx="1691">
                  <c:v>550</c:v>
                </c:pt>
                <c:pt idx="1692">
                  <c:v>550</c:v>
                </c:pt>
                <c:pt idx="1693">
                  <c:v>550</c:v>
                </c:pt>
                <c:pt idx="1694">
                  <c:v>553</c:v>
                </c:pt>
                <c:pt idx="1695">
                  <c:v>556</c:v>
                </c:pt>
                <c:pt idx="1696">
                  <c:v>556</c:v>
                </c:pt>
                <c:pt idx="1697">
                  <c:v>560</c:v>
                </c:pt>
                <c:pt idx="1698">
                  <c:v>560</c:v>
                </c:pt>
                <c:pt idx="1699">
                  <c:v>562</c:v>
                </c:pt>
                <c:pt idx="1700">
                  <c:v>562</c:v>
                </c:pt>
                <c:pt idx="1701">
                  <c:v>562</c:v>
                </c:pt>
                <c:pt idx="1702">
                  <c:v>562</c:v>
                </c:pt>
                <c:pt idx="1703">
                  <c:v>560</c:v>
                </c:pt>
                <c:pt idx="1704">
                  <c:v>560</c:v>
                </c:pt>
                <c:pt idx="1705">
                  <c:v>559</c:v>
                </c:pt>
                <c:pt idx="1706">
                  <c:v>558</c:v>
                </c:pt>
                <c:pt idx="1707">
                  <c:v>554</c:v>
                </c:pt>
                <c:pt idx="1708">
                  <c:v>550</c:v>
                </c:pt>
                <c:pt idx="1709">
                  <c:v>546</c:v>
                </c:pt>
                <c:pt idx="1710">
                  <c:v>537.5</c:v>
                </c:pt>
                <c:pt idx="1711">
                  <c:v>538.5</c:v>
                </c:pt>
                <c:pt idx="1712">
                  <c:v>541</c:v>
                </c:pt>
                <c:pt idx="1713">
                  <c:v>540.5</c:v>
                </c:pt>
                <c:pt idx="1714">
                  <c:v>534.5</c:v>
                </c:pt>
                <c:pt idx="1715">
                  <c:v>534.5</c:v>
                </c:pt>
                <c:pt idx="1716">
                  <c:v>534.5</c:v>
                </c:pt>
                <c:pt idx="1717">
                  <c:v>534.5</c:v>
                </c:pt>
                <c:pt idx="1718">
                  <c:v>534.5</c:v>
                </c:pt>
                <c:pt idx="1719">
                  <c:v>534.5</c:v>
                </c:pt>
                <c:pt idx="1720">
                  <c:v>534.5</c:v>
                </c:pt>
                <c:pt idx="1721">
                  <c:v>532</c:v>
                </c:pt>
                <c:pt idx="1722">
                  <c:v>530</c:v>
                </c:pt>
                <c:pt idx="1723">
                  <c:v>530</c:v>
                </c:pt>
                <c:pt idx="1724">
                  <c:v>533.5</c:v>
                </c:pt>
                <c:pt idx="1725">
                  <c:v>534</c:v>
                </c:pt>
                <c:pt idx="1726">
                  <c:v>534</c:v>
                </c:pt>
                <c:pt idx="1727">
                  <c:v>534</c:v>
                </c:pt>
                <c:pt idx="1728">
                  <c:v>522</c:v>
                </c:pt>
                <c:pt idx="1729">
                  <c:v>523.5</c:v>
                </c:pt>
                <c:pt idx="1730">
                  <c:v>523.5</c:v>
                </c:pt>
                <c:pt idx="1731">
                  <c:v>522.5</c:v>
                </c:pt>
                <c:pt idx="1732">
                  <c:v>522.5</c:v>
                </c:pt>
                <c:pt idx="1733">
                  <c:v>521.5</c:v>
                </c:pt>
                <c:pt idx="1734">
                  <c:v>521.5</c:v>
                </c:pt>
                <c:pt idx="1735">
                  <c:v>521.5</c:v>
                </c:pt>
                <c:pt idx="1736">
                  <c:v>521.5</c:v>
                </c:pt>
                <c:pt idx="1737">
                  <c:v>521.5</c:v>
                </c:pt>
                <c:pt idx="1738">
                  <c:v>521.5</c:v>
                </c:pt>
                <c:pt idx="1739">
                  <c:v>516.5</c:v>
                </c:pt>
                <c:pt idx="1740">
                  <c:v>516.5</c:v>
                </c:pt>
                <c:pt idx="1741">
                  <c:v>516.5</c:v>
                </c:pt>
                <c:pt idx="1742">
                  <c:v>515</c:v>
                </c:pt>
                <c:pt idx="1743">
                  <c:v>515</c:v>
                </c:pt>
                <c:pt idx="1744">
                  <c:v>514</c:v>
                </c:pt>
                <c:pt idx="1745">
                  <c:v>514</c:v>
                </c:pt>
                <c:pt idx="1746">
                  <c:v>514</c:v>
                </c:pt>
                <c:pt idx="1747">
                  <c:v>511.5</c:v>
                </c:pt>
                <c:pt idx="1748">
                  <c:v>511.5</c:v>
                </c:pt>
                <c:pt idx="1749">
                  <c:v>511.5</c:v>
                </c:pt>
                <c:pt idx="1750">
                  <c:v>510</c:v>
                </c:pt>
                <c:pt idx="1751">
                  <c:v>510</c:v>
                </c:pt>
                <c:pt idx="1752">
                  <c:v>511</c:v>
                </c:pt>
                <c:pt idx="1753">
                  <c:v>515.5</c:v>
                </c:pt>
                <c:pt idx="1754">
                  <c:v>519</c:v>
                </c:pt>
                <c:pt idx="1755">
                  <c:v>524</c:v>
                </c:pt>
                <c:pt idx="1756">
                  <c:v>524</c:v>
                </c:pt>
                <c:pt idx="1757">
                  <c:v>529</c:v>
                </c:pt>
                <c:pt idx="1758">
                  <c:v>536</c:v>
                </c:pt>
                <c:pt idx="1759">
                  <c:v>541</c:v>
                </c:pt>
                <c:pt idx="1760">
                  <c:v>546</c:v>
                </c:pt>
                <c:pt idx="1761">
                  <c:v>546</c:v>
                </c:pt>
                <c:pt idx="1762">
                  <c:v>542</c:v>
                </c:pt>
                <c:pt idx="1763">
                  <c:v>541</c:v>
                </c:pt>
                <c:pt idx="1764">
                  <c:v>541</c:v>
                </c:pt>
                <c:pt idx="1765">
                  <c:v>546.5</c:v>
                </c:pt>
                <c:pt idx="1766">
                  <c:v>558</c:v>
                </c:pt>
                <c:pt idx="1767">
                  <c:v>558</c:v>
                </c:pt>
                <c:pt idx="1768">
                  <c:v>557</c:v>
                </c:pt>
                <c:pt idx="1769">
                  <c:v>557</c:v>
                </c:pt>
                <c:pt idx="1770">
                  <c:v>557</c:v>
                </c:pt>
                <c:pt idx="1771">
                  <c:v>556</c:v>
                </c:pt>
                <c:pt idx="1772">
                  <c:v>556</c:v>
                </c:pt>
                <c:pt idx="1773">
                  <c:v>556</c:v>
                </c:pt>
                <c:pt idx="1774">
                  <c:v>556</c:v>
                </c:pt>
                <c:pt idx="1775">
                  <c:v>555</c:v>
                </c:pt>
                <c:pt idx="1776">
                  <c:v>555</c:v>
                </c:pt>
                <c:pt idx="1777">
                  <c:v>555</c:v>
                </c:pt>
                <c:pt idx="1778">
                  <c:v>555</c:v>
                </c:pt>
                <c:pt idx="1779">
                  <c:v>558</c:v>
                </c:pt>
                <c:pt idx="1780">
                  <c:v>558</c:v>
                </c:pt>
                <c:pt idx="1781">
                  <c:v>556</c:v>
                </c:pt>
                <c:pt idx="1782">
                  <c:v>555</c:v>
                </c:pt>
                <c:pt idx="1783">
                  <c:v>554.5</c:v>
                </c:pt>
                <c:pt idx="1784">
                  <c:v>554.5</c:v>
                </c:pt>
                <c:pt idx="1785">
                  <c:v>556</c:v>
                </c:pt>
                <c:pt idx="1786">
                  <c:v>551</c:v>
                </c:pt>
                <c:pt idx="1787">
                  <c:v>546</c:v>
                </c:pt>
                <c:pt idx="1788">
                  <c:v>537</c:v>
                </c:pt>
                <c:pt idx="1789">
                  <c:v>539</c:v>
                </c:pt>
                <c:pt idx="1790">
                  <c:v>538</c:v>
                </c:pt>
                <c:pt idx="1791">
                  <c:v>539.5</c:v>
                </c:pt>
                <c:pt idx="1792">
                  <c:v>541</c:v>
                </c:pt>
                <c:pt idx="1793">
                  <c:v>541.5</c:v>
                </c:pt>
                <c:pt idx="1794">
                  <c:v>541.5</c:v>
                </c:pt>
                <c:pt idx="1795">
                  <c:v>542</c:v>
                </c:pt>
                <c:pt idx="1796">
                  <c:v>542</c:v>
                </c:pt>
                <c:pt idx="1797">
                  <c:v>546</c:v>
                </c:pt>
                <c:pt idx="1798">
                  <c:v>546</c:v>
                </c:pt>
                <c:pt idx="1799">
                  <c:v>549</c:v>
                </c:pt>
                <c:pt idx="1800">
                  <c:v>549</c:v>
                </c:pt>
                <c:pt idx="1801">
                  <c:v>549</c:v>
                </c:pt>
                <c:pt idx="1802">
                  <c:v>549</c:v>
                </c:pt>
                <c:pt idx="1803">
                  <c:v>551</c:v>
                </c:pt>
                <c:pt idx="1804">
                  <c:v>551.5</c:v>
                </c:pt>
                <c:pt idx="1805">
                  <c:v>551.5</c:v>
                </c:pt>
                <c:pt idx="1806">
                  <c:v>551.5</c:v>
                </c:pt>
                <c:pt idx="1807">
                  <c:v>551.5</c:v>
                </c:pt>
                <c:pt idx="1808">
                  <c:v>551.5</c:v>
                </c:pt>
                <c:pt idx="1809">
                  <c:v>551.5</c:v>
                </c:pt>
                <c:pt idx="1810">
                  <c:v>551.5</c:v>
                </c:pt>
                <c:pt idx="1811">
                  <c:v>551.5</c:v>
                </c:pt>
                <c:pt idx="1812">
                  <c:v>551.5</c:v>
                </c:pt>
                <c:pt idx="1813">
                  <c:v>551.5</c:v>
                </c:pt>
                <c:pt idx="1814">
                  <c:v>551.5</c:v>
                </c:pt>
                <c:pt idx="1815">
                  <c:v>551.5</c:v>
                </c:pt>
                <c:pt idx="1816">
                  <c:v>551.5</c:v>
                </c:pt>
                <c:pt idx="1817">
                  <c:v>551.5</c:v>
                </c:pt>
                <c:pt idx="1818">
                  <c:v>554.5</c:v>
                </c:pt>
                <c:pt idx="1819">
                  <c:v>558</c:v>
                </c:pt>
                <c:pt idx="1820">
                  <c:v>559</c:v>
                </c:pt>
                <c:pt idx="1821">
                  <c:v>560</c:v>
                </c:pt>
                <c:pt idx="1822">
                  <c:v>560</c:v>
                </c:pt>
                <c:pt idx="1823">
                  <c:v>559.5</c:v>
                </c:pt>
                <c:pt idx="1824">
                  <c:v>561</c:v>
                </c:pt>
                <c:pt idx="1825">
                  <c:v>561</c:v>
                </c:pt>
                <c:pt idx="1826">
                  <c:v>560</c:v>
                </c:pt>
                <c:pt idx="1827">
                  <c:v>559</c:v>
                </c:pt>
                <c:pt idx="1828">
                  <c:v>559</c:v>
                </c:pt>
                <c:pt idx="1829">
                  <c:v>557</c:v>
                </c:pt>
                <c:pt idx="1830">
                  <c:v>557</c:v>
                </c:pt>
                <c:pt idx="1831">
                  <c:v>557</c:v>
                </c:pt>
                <c:pt idx="1832">
                  <c:v>563</c:v>
                </c:pt>
                <c:pt idx="1833">
                  <c:v>559.5</c:v>
                </c:pt>
                <c:pt idx="1834">
                  <c:v>559.5</c:v>
                </c:pt>
                <c:pt idx="1835">
                  <c:v>555</c:v>
                </c:pt>
                <c:pt idx="1836">
                  <c:v>555</c:v>
                </c:pt>
                <c:pt idx="1837">
                  <c:v>536</c:v>
                </c:pt>
                <c:pt idx="1838">
                  <c:v>534</c:v>
                </c:pt>
                <c:pt idx="1839">
                  <c:v>534</c:v>
                </c:pt>
                <c:pt idx="1840">
                  <c:v>534</c:v>
                </c:pt>
                <c:pt idx="1841">
                  <c:v>534</c:v>
                </c:pt>
                <c:pt idx="1842">
                  <c:v>541</c:v>
                </c:pt>
                <c:pt idx="1843">
                  <c:v>541</c:v>
                </c:pt>
                <c:pt idx="1844">
                  <c:v>538</c:v>
                </c:pt>
                <c:pt idx="1845">
                  <c:v>538</c:v>
                </c:pt>
                <c:pt idx="1846">
                  <c:v>538</c:v>
                </c:pt>
                <c:pt idx="1847">
                  <c:v>537.5</c:v>
                </c:pt>
                <c:pt idx="1848">
                  <c:v>535</c:v>
                </c:pt>
                <c:pt idx="1849">
                  <c:v>533</c:v>
                </c:pt>
                <c:pt idx="1850">
                  <c:v>531</c:v>
                </c:pt>
                <c:pt idx="1851">
                  <c:v>531</c:v>
                </c:pt>
                <c:pt idx="1852">
                  <c:v>529</c:v>
                </c:pt>
                <c:pt idx="1853">
                  <c:v>529</c:v>
                </c:pt>
                <c:pt idx="1854">
                  <c:v>529</c:v>
                </c:pt>
                <c:pt idx="1855">
                  <c:v>538</c:v>
                </c:pt>
                <c:pt idx="1856">
                  <c:v>537.5</c:v>
                </c:pt>
                <c:pt idx="1857">
                  <c:v>537.5</c:v>
                </c:pt>
                <c:pt idx="1858">
                  <c:v>539.5</c:v>
                </c:pt>
                <c:pt idx="1859">
                  <c:v>539.5</c:v>
                </c:pt>
                <c:pt idx="1860">
                  <c:v>543</c:v>
                </c:pt>
                <c:pt idx="1861">
                  <c:v>545</c:v>
                </c:pt>
                <c:pt idx="1862">
                  <c:v>545</c:v>
                </c:pt>
                <c:pt idx="1863">
                  <c:v>545</c:v>
                </c:pt>
                <c:pt idx="1864">
                  <c:v>551</c:v>
                </c:pt>
                <c:pt idx="1865">
                  <c:v>551</c:v>
                </c:pt>
                <c:pt idx="1866">
                  <c:v>554</c:v>
                </c:pt>
                <c:pt idx="1867">
                  <c:v>554</c:v>
                </c:pt>
                <c:pt idx="1868">
                  <c:v>554</c:v>
                </c:pt>
                <c:pt idx="1869">
                  <c:v>553</c:v>
                </c:pt>
                <c:pt idx="1870">
                  <c:v>553</c:v>
                </c:pt>
                <c:pt idx="1871">
                  <c:v>559</c:v>
                </c:pt>
                <c:pt idx="1872">
                  <c:v>559</c:v>
                </c:pt>
                <c:pt idx="1873">
                  <c:v>559</c:v>
                </c:pt>
                <c:pt idx="1874">
                  <c:v>559</c:v>
                </c:pt>
                <c:pt idx="1875">
                  <c:v>559</c:v>
                </c:pt>
                <c:pt idx="1876">
                  <c:v>558</c:v>
                </c:pt>
                <c:pt idx="1877">
                  <c:v>555</c:v>
                </c:pt>
                <c:pt idx="1878">
                  <c:v>554.5</c:v>
                </c:pt>
                <c:pt idx="1879">
                  <c:v>548</c:v>
                </c:pt>
                <c:pt idx="1880">
                  <c:v>546</c:v>
                </c:pt>
                <c:pt idx="1881">
                  <c:v>541</c:v>
                </c:pt>
                <c:pt idx="1882">
                  <c:v>541</c:v>
                </c:pt>
                <c:pt idx="1883">
                  <c:v>541</c:v>
                </c:pt>
                <c:pt idx="1884">
                  <c:v>542.5</c:v>
                </c:pt>
                <c:pt idx="1885">
                  <c:v>544.5</c:v>
                </c:pt>
                <c:pt idx="1886">
                  <c:v>544.5</c:v>
                </c:pt>
                <c:pt idx="1887">
                  <c:v>544.5</c:v>
                </c:pt>
                <c:pt idx="1888">
                  <c:v>546.5</c:v>
                </c:pt>
                <c:pt idx="1889">
                  <c:v>550</c:v>
                </c:pt>
                <c:pt idx="1890">
                  <c:v>550</c:v>
                </c:pt>
                <c:pt idx="1891">
                  <c:v>550</c:v>
                </c:pt>
                <c:pt idx="1892">
                  <c:v>550</c:v>
                </c:pt>
                <c:pt idx="1893">
                  <c:v>555</c:v>
                </c:pt>
                <c:pt idx="1894">
                  <c:v>557</c:v>
                </c:pt>
                <c:pt idx="1895">
                  <c:v>563</c:v>
                </c:pt>
                <c:pt idx="1896">
                  <c:v>563</c:v>
                </c:pt>
                <c:pt idx="1897">
                  <c:v>558</c:v>
                </c:pt>
                <c:pt idx="1898">
                  <c:v>560</c:v>
                </c:pt>
                <c:pt idx="1899">
                  <c:v>561</c:v>
                </c:pt>
                <c:pt idx="1900">
                  <c:v>561</c:v>
                </c:pt>
                <c:pt idx="1901">
                  <c:v>561</c:v>
                </c:pt>
                <c:pt idx="1902">
                  <c:v>558</c:v>
                </c:pt>
                <c:pt idx="1903">
                  <c:v>558</c:v>
                </c:pt>
                <c:pt idx="1904">
                  <c:v>558</c:v>
                </c:pt>
                <c:pt idx="1905">
                  <c:v>558</c:v>
                </c:pt>
                <c:pt idx="1906">
                  <c:v>557</c:v>
                </c:pt>
                <c:pt idx="1907">
                  <c:v>555</c:v>
                </c:pt>
                <c:pt idx="1908">
                  <c:v>555</c:v>
                </c:pt>
                <c:pt idx="1909">
                  <c:v>550</c:v>
                </c:pt>
                <c:pt idx="1910">
                  <c:v>550</c:v>
                </c:pt>
                <c:pt idx="1911">
                  <c:v>548</c:v>
                </c:pt>
                <c:pt idx="1912">
                  <c:v>548</c:v>
                </c:pt>
                <c:pt idx="1913">
                  <c:v>549</c:v>
                </c:pt>
                <c:pt idx="1914">
                  <c:v>553</c:v>
                </c:pt>
                <c:pt idx="1915">
                  <c:v>553</c:v>
                </c:pt>
                <c:pt idx="1916">
                  <c:v>553</c:v>
                </c:pt>
                <c:pt idx="1917">
                  <c:v>553</c:v>
                </c:pt>
                <c:pt idx="1918">
                  <c:v>553</c:v>
                </c:pt>
                <c:pt idx="1919">
                  <c:v>553</c:v>
                </c:pt>
                <c:pt idx="1920">
                  <c:v>553</c:v>
                </c:pt>
                <c:pt idx="1921">
                  <c:v>553</c:v>
                </c:pt>
                <c:pt idx="1922">
                  <c:v>553</c:v>
                </c:pt>
                <c:pt idx="1923">
                  <c:v>553</c:v>
                </c:pt>
                <c:pt idx="1924">
                  <c:v>553</c:v>
                </c:pt>
                <c:pt idx="1925">
                  <c:v>554</c:v>
                </c:pt>
                <c:pt idx="1926">
                  <c:v>554</c:v>
                </c:pt>
                <c:pt idx="1927">
                  <c:v>555</c:v>
                </c:pt>
                <c:pt idx="1928">
                  <c:v>555</c:v>
                </c:pt>
                <c:pt idx="1929">
                  <c:v>555</c:v>
                </c:pt>
                <c:pt idx="1930">
                  <c:v>555</c:v>
                </c:pt>
                <c:pt idx="1931">
                  <c:v>555</c:v>
                </c:pt>
                <c:pt idx="1932">
                  <c:v>557</c:v>
                </c:pt>
                <c:pt idx="1933">
                  <c:v>557</c:v>
                </c:pt>
                <c:pt idx="1934">
                  <c:v>557</c:v>
                </c:pt>
                <c:pt idx="1935">
                  <c:v>557</c:v>
                </c:pt>
                <c:pt idx="1936">
                  <c:v>552</c:v>
                </c:pt>
                <c:pt idx="1937">
                  <c:v>549</c:v>
                </c:pt>
                <c:pt idx="1938">
                  <c:v>549</c:v>
                </c:pt>
                <c:pt idx="1939">
                  <c:v>544</c:v>
                </c:pt>
                <c:pt idx="1940">
                  <c:v>545</c:v>
                </c:pt>
                <c:pt idx="1941">
                  <c:v>545</c:v>
                </c:pt>
                <c:pt idx="1942">
                  <c:v>545</c:v>
                </c:pt>
                <c:pt idx="1943">
                  <c:v>545</c:v>
                </c:pt>
                <c:pt idx="1944">
                  <c:v>545</c:v>
                </c:pt>
                <c:pt idx="1945">
                  <c:v>545</c:v>
                </c:pt>
                <c:pt idx="1946">
                  <c:v>545</c:v>
                </c:pt>
                <c:pt idx="1947">
                  <c:v>545</c:v>
                </c:pt>
                <c:pt idx="1948">
                  <c:v>545.5</c:v>
                </c:pt>
                <c:pt idx="1949">
                  <c:v>542</c:v>
                </c:pt>
                <c:pt idx="1950">
                  <c:v>542</c:v>
                </c:pt>
                <c:pt idx="1951">
                  <c:v>540</c:v>
                </c:pt>
                <c:pt idx="1952">
                  <c:v>540</c:v>
                </c:pt>
                <c:pt idx="1953">
                  <c:v>541</c:v>
                </c:pt>
                <c:pt idx="1954">
                  <c:v>541</c:v>
                </c:pt>
                <c:pt idx="1955">
                  <c:v>541</c:v>
                </c:pt>
                <c:pt idx="1956">
                  <c:v>541</c:v>
                </c:pt>
                <c:pt idx="1957">
                  <c:v>541</c:v>
                </c:pt>
                <c:pt idx="1958">
                  <c:v>537</c:v>
                </c:pt>
                <c:pt idx="1959">
                  <c:v>537</c:v>
                </c:pt>
                <c:pt idx="1960">
                  <c:v>538</c:v>
                </c:pt>
                <c:pt idx="1961">
                  <c:v>538</c:v>
                </c:pt>
                <c:pt idx="1962">
                  <c:v>538</c:v>
                </c:pt>
                <c:pt idx="1963">
                  <c:v>538</c:v>
                </c:pt>
                <c:pt idx="1964">
                  <c:v>537</c:v>
                </c:pt>
                <c:pt idx="1965">
                  <c:v>537</c:v>
                </c:pt>
                <c:pt idx="1966">
                  <c:v>537</c:v>
                </c:pt>
                <c:pt idx="1967">
                  <c:v>537</c:v>
                </c:pt>
                <c:pt idx="1968">
                  <c:v>534</c:v>
                </c:pt>
                <c:pt idx="1969">
                  <c:v>534</c:v>
                </c:pt>
                <c:pt idx="1970">
                  <c:v>532</c:v>
                </c:pt>
                <c:pt idx="1971">
                  <c:v>532</c:v>
                </c:pt>
                <c:pt idx="1972">
                  <c:v>532</c:v>
                </c:pt>
                <c:pt idx="1973">
                  <c:v>532</c:v>
                </c:pt>
                <c:pt idx="1974">
                  <c:v>532</c:v>
                </c:pt>
                <c:pt idx="1975">
                  <c:v>532</c:v>
                </c:pt>
                <c:pt idx="1976">
                  <c:v>532</c:v>
                </c:pt>
                <c:pt idx="1977">
                  <c:v>532</c:v>
                </c:pt>
                <c:pt idx="1978">
                  <c:v>532</c:v>
                </c:pt>
                <c:pt idx="1979">
                  <c:v>529</c:v>
                </c:pt>
                <c:pt idx="1980">
                  <c:v>524</c:v>
                </c:pt>
                <c:pt idx="1981">
                  <c:v>524</c:v>
                </c:pt>
                <c:pt idx="1982">
                  <c:v>523</c:v>
                </c:pt>
                <c:pt idx="1983">
                  <c:v>523</c:v>
                </c:pt>
                <c:pt idx="1984">
                  <c:v>523</c:v>
                </c:pt>
                <c:pt idx="1985">
                  <c:v>523</c:v>
                </c:pt>
                <c:pt idx="1986">
                  <c:v>521</c:v>
                </c:pt>
                <c:pt idx="1987">
                  <c:v>521</c:v>
                </c:pt>
                <c:pt idx="1988">
                  <c:v>521</c:v>
                </c:pt>
                <c:pt idx="1989">
                  <c:v>521</c:v>
                </c:pt>
                <c:pt idx="1990">
                  <c:v>521</c:v>
                </c:pt>
                <c:pt idx="1991">
                  <c:v>522</c:v>
                </c:pt>
                <c:pt idx="1992">
                  <c:v>522</c:v>
                </c:pt>
                <c:pt idx="1993">
                  <c:v>522</c:v>
                </c:pt>
                <c:pt idx="1994">
                  <c:v>522</c:v>
                </c:pt>
                <c:pt idx="1995">
                  <c:v>522</c:v>
                </c:pt>
                <c:pt idx="1996">
                  <c:v>522</c:v>
                </c:pt>
                <c:pt idx="1997">
                  <c:v>522</c:v>
                </c:pt>
                <c:pt idx="1998">
                  <c:v>521</c:v>
                </c:pt>
                <c:pt idx="1999">
                  <c:v>521</c:v>
                </c:pt>
                <c:pt idx="2000">
                  <c:v>519</c:v>
                </c:pt>
                <c:pt idx="2001">
                  <c:v>516</c:v>
                </c:pt>
                <c:pt idx="2002">
                  <c:v>511</c:v>
                </c:pt>
                <c:pt idx="2003">
                  <c:v>509</c:v>
                </c:pt>
                <c:pt idx="2004">
                  <c:v>509</c:v>
                </c:pt>
                <c:pt idx="2005">
                  <c:v>509</c:v>
                </c:pt>
                <c:pt idx="2006">
                  <c:v>508</c:v>
                </c:pt>
                <c:pt idx="2007">
                  <c:v>507.5</c:v>
                </c:pt>
                <c:pt idx="2008">
                  <c:v>505.5</c:v>
                </c:pt>
                <c:pt idx="2009">
                  <c:v>505.5</c:v>
                </c:pt>
                <c:pt idx="2010">
                  <c:v>497</c:v>
                </c:pt>
                <c:pt idx="2011">
                  <c:v>493</c:v>
                </c:pt>
                <c:pt idx="2012">
                  <c:v>486</c:v>
                </c:pt>
                <c:pt idx="2013">
                  <c:v>486</c:v>
                </c:pt>
                <c:pt idx="2014">
                  <c:v>486</c:v>
                </c:pt>
                <c:pt idx="2015">
                  <c:v>484</c:v>
                </c:pt>
                <c:pt idx="2016">
                  <c:v>480</c:v>
                </c:pt>
                <c:pt idx="2017">
                  <c:v>479</c:v>
                </c:pt>
                <c:pt idx="2018">
                  <c:v>476</c:v>
                </c:pt>
                <c:pt idx="2019">
                  <c:v>475</c:v>
                </c:pt>
                <c:pt idx="2020">
                  <c:v>475</c:v>
                </c:pt>
                <c:pt idx="2021">
                  <c:v>475</c:v>
                </c:pt>
                <c:pt idx="2022">
                  <c:v>471</c:v>
                </c:pt>
                <c:pt idx="2023">
                  <c:v>467</c:v>
                </c:pt>
                <c:pt idx="2024">
                  <c:v>467</c:v>
                </c:pt>
                <c:pt idx="2025">
                  <c:v>466</c:v>
                </c:pt>
                <c:pt idx="2026">
                  <c:v>466</c:v>
                </c:pt>
                <c:pt idx="2027">
                  <c:v>462</c:v>
                </c:pt>
                <c:pt idx="2028">
                  <c:v>462</c:v>
                </c:pt>
                <c:pt idx="2029">
                  <c:v>462</c:v>
                </c:pt>
                <c:pt idx="2030">
                  <c:v>462</c:v>
                </c:pt>
                <c:pt idx="2031">
                  <c:v>460</c:v>
                </c:pt>
                <c:pt idx="2032">
                  <c:v>460</c:v>
                </c:pt>
                <c:pt idx="2033">
                  <c:v>460</c:v>
                </c:pt>
                <c:pt idx="2034">
                  <c:v>460</c:v>
                </c:pt>
                <c:pt idx="2035">
                  <c:v>460</c:v>
                </c:pt>
                <c:pt idx="2036">
                  <c:v>460</c:v>
                </c:pt>
                <c:pt idx="2037">
                  <c:v>461</c:v>
                </c:pt>
                <c:pt idx="2038">
                  <c:v>460</c:v>
                </c:pt>
                <c:pt idx="2039">
                  <c:v>460</c:v>
                </c:pt>
                <c:pt idx="2040">
                  <c:v>460</c:v>
                </c:pt>
                <c:pt idx="2041">
                  <c:v>460</c:v>
                </c:pt>
                <c:pt idx="2042">
                  <c:v>460</c:v>
                </c:pt>
                <c:pt idx="2043">
                  <c:v>460</c:v>
                </c:pt>
                <c:pt idx="2044">
                  <c:v>461</c:v>
                </c:pt>
                <c:pt idx="2045">
                  <c:v>461</c:v>
                </c:pt>
                <c:pt idx="2046">
                  <c:v>462</c:v>
                </c:pt>
                <c:pt idx="2047">
                  <c:v>463</c:v>
                </c:pt>
                <c:pt idx="2048">
                  <c:v>463</c:v>
                </c:pt>
                <c:pt idx="2049">
                  <c:v>464</c:v>
                </c:pt>
                <c:pt idx="2050">
                  <c:v>464</c:v>
                </c:pt>
                <c:pt idx="2051">
                  <c:v>465</c:v>
                </c:pt>
                <c:pt idx="2052">
                  <c:v>466</c:v>
                </c:pt>
                <c:pt idx="2053">
                  <c:v>466</c:v>
                </c:pt>
                <c:pt idx="2054">
                  <c:v>468</c:v>
                </c:pt>
                <c:pt idx="2055">
                  <c:v>468</c:v>
                </c:pt>
                <c:pt idx="2056">
                  <c:v>468</c:v>
                </c:pt>
                <c:pt idx="2057">
                  <c:v>468</c:v>
                </c:pt>
                <c:pt idx="2058">
                  <c:v>468</c:v>
                </c:pt>
                <c:pt idx="2059">
                  <c:v>468</c:v>
                </c:pt>
                <c:pt idx="2060">
                  <c:v>468</c:v>
                </c:pt>
                <c:pt idx="2061">
                  <c:v>468</c:v>
                </c:pt>
                <c:pt idx="2062">
                  <c:v>484</c:v>
                </c:pt>
                <c:pt idx="2063">
                  <c:v>484</c:v>
                </c:pt>
                <c:pt idx="2064">
                  <c:v>484</c:v>
                </c:pt>
                <c:pt idx="2065">
                  <c:v>484</c:v>
                </c:pt>
                <c:pt idx="2066">
                  <c:v>483</c:v>
                </c:pt>
                <c:pt idx="2067">
                  <c:v>483</c:v>
                </c:pt>
                <c:pt idx="2068">
                  <c:v>486</c:v>
                </c:pt>
                <c:pt idx="2069">
                  <c:v>486</c:v>
                </c:pt>
                <c:pt idx="2070">
                  <c:v>486</c:v>
                </c:pt>
                <c:pt idx="2071">
                  <c:v>486</c:v>
                </c:pt>
                <c:pt idx="2072">
                  <c:v>486</c:v>
                </c:pt>
                <c:pt idx="2073">
                  <c:v>488</c:v>
                </c:pt>
                <c:pt idx="2074">
                  <c:v>488</c:v>
                </c:pt>
                <c:pt idx="2075">
                  <c:v>490</c:v>
                </c:pt>
                <c:pt idx="2076">
                  <c:v>491</c:v>
                </c:pt>
                <c:pt idx="2077">
                  <c:v>491</c:v>
                </c:pt>
                <c:pt idx="2078">
                  <c:v>491</c:v>
                </c:pt>
                <c:pt idx="2079">
                  <c:v>495</c:v>
                </c:pt>
                <c:pt idx="2080">
                  <c:v>495</c:v>
                </c:pt>
                <c:pt idx="2081">
                  <c:v>495</c:v>
                </c:pt>
                <c:pt idx="2082">
                  <c:v>495</c:v>
                </c:pt>
                <c:pt idx="2083">
                  <c:v>495</c:v>
                </c:pt>
                <c:pt idx="2084">
                  <c:v>497</c:v>
                </c:pt>
                <c:pt idx="2085">
                  <c:v>497</c:v>
                </c:pt>
                <c:pt idx="2086">
                  <c:v>497</c:v>
                </c:pt>
                <c:pt idx="2087">
                  <c:v>497</c:v>
                </c:pt>
                <c:pt idx="2088">
                  <c:v>499</c:v>
                </c:pt>
                <c:pt idx="2089">
                  <c:v>501</c:v>
                </c:pt>
                <c:pt idx="2090">
                  <c:v>501</c:v>
                </c:pt>
                <c:pt idx="2091">
                  <c:v>501</c:v>
                </c:pt>
                <c:pt idx="2092">
                  <c:v>501</c:v>
                </c:pt>
                <c:pt idx="2093">
                  <c:v>500</c:v>
                </c:pt>
                <c:pt idx="2094">
                  <c:v>500</c:v>
                </c:pt>
                <c:pt idx="2095">
                  <c:v>499</c:v>
                </c:pt>
                <c:pt idx="2096">
                  <c:v>500</c:v>
                </c:pt>
                <c:pt idx="2097">
                  <c:v>501</c:v>
                </c:pt>
                <c:pt idx="2098">
                  <c:v>502</c:v>
                </c:pt>
                <c:pt idx="2099">
                  <c:v>503</c:v>
                </c:pt>
                <c:pt idx="2100">
                  <c:v>503</c:v>
                </c:pt>
                <c:pt idx="2101">
                  <c:v>503</c:v>
                </c:pt>
                <c:pt idx="2102">
                  <c:v>506</c:v>
                </c:pt>
                <c:pt idx="2103">
                  <c:v>506</c:v>
                </c:pt>
                <c:pt idx="2104">
                  <c:v>506</c:v>
                </c:pt>
                <c:pt idx="2105">
                  <c:v>506</c:v>
                </c:pt>
                <c:pt idx="2106">
                  <c:v>503</c:v>
                </c:pt>
                <c:pt idx="2107">
                  <c:v>503</c:v>
                </c:pt>
                <c:pt idx="2108">
                  <c:v>503</c:v>
                </c:pt>
                <c:pt idx="2109">
                  <c:v>502</c:v>
                </c:pt>
                <c:pt idx="2110">
                  <c:v>502</c:v>
                </c:pt>
                <c:pt idx="2111">
                  <c:v>502</c:v>
                </c:pt>
                <c:pt idx="2112">
                  <c:v>502</c:v>
                </c:pt>
                <c:pt idx="2113">
                  <c:v>502</c:v>
                </c:pt>
                <c:pt idx="2114">
                  <c:v>502</c:v>
                </c:pt>
                <c:pt idx="2115">
                  <c:v>502</c:v>
                </c:pt>
                <c:pt idx="2116">
                  <c:v>500</c:v>
                </c:pt>
                <c:pt idx="2117">
                  <c:v>500</c:v>
                </c:pt>
                <c:pt idx="2118">
                  <c:v>500</c:v>
                </c:pt>
                <c:pt idx="2119">
                  <c:v>500</c:v>
                </c:pt>
                <c:pt idx="2120">
                  <c:v>500</c:v>
                </c:pt>
                <c:pt idx="2121">
                  <c:v>500</c:v>
                </c:pt>
                <c:pt idx="2122">
                  <c:v>497</c:v>
                </c:pt>
                <c:pt idx="2123">
                  <c:v>497</c:v>
                </c:pt>
                <c:pt idx="2124">
                  <c:v>497</c:v>
                </c:pt>
                <c:pt idx="2125">
                  <c:v>497</c:v>
                </c:pt>
                <c:pt idx="2126">
                  <c:v>497</c:v>
                </c:pt>
                <c:pt idx="2127">
                  <c:v>495</c:v>
                </c:pt>
                <c:pt idx="2128">
                  <c:v>493</c:v>
                </c:pt>
                <c:pt idx="2129">
                  <c:v>490</c:v>
                </c:pt>
                <c:pt idx="2130">
                  <c:v>490</c:v>
                </c:pt>
                <c:pt idx="2131">
                  <c:v>491</c:v>
                </c:pt>
                <c:pt idx="2132">
                  <c:v>491</c:v>
                </c:pt>
                <c:pt idx="2133">
                  <c:v>491</c:v>
                </c:pt>
                <c:pt idx="2134">
                  <c:v>491</c:v>
                </c:pt>
                <c:pt idx="2135">
                  <c:v>491</c:v>
                </c:pt>
                <c:pt idx="2136">
                  <c:v>491</c:v>
                </c:pt>
                <c:pt idx="2137">
                  <c:v>491</c:v>
                </c:pt>
                <c:pt idx="2138">
                  <c:v>491</c:v>
                </c:pt>
                <c:pt idx="2139">
                  <c:v>494</c:v>
                </c:pt>
                <c:pt idx="2140">
                  <c:v>494</c:v>
                </c:pt>
                <c:pt idx="2141">
                  <c:v>494</c:v>
                </c:pt>
                <c:pt idx="2142">
                  <c:v>493</c:v>
                </c:pt>
                <c:pt idx="2143">
                  <c:v>493</c:v>
                </c:pt>
                <c:pt idx="2144">
                  <c:v>493</c:v>
                </c:pt>
                <c:pt idx="2145">
                  <c:v>493</c:v>
                </c:pt>
                <c:pt idx="2146">
                  <c:v>491</c:v>
                </c:pt>
                <c:pt idx="2147">
                  <c:v>486</c:v>
                </c:pt>
                <c:pt idx="2148">
                  <c:v>486</c:v>
                </c:pt>
                <c:pt idx="2149">
                  <c:v>486</c:v>
                </c:pt>
                <c:pt idx="2150">
                  <c:v>483</c:v>
                </c:pt>
                <c:pt idx="2151">
                  <c:v>483</c:v>
                </c:pt>
                <c:pt idx="2152">
                  <c:v>479</c:v>
                </c:pt>
                <c:pt idx="2153">
                  <c:v>478</c:v>
                </c:pt>
                <c:pt idx="2154">
                  <c:v>478</c:v>
                </c:pt>
                <c:pt idx="2155">
                  <c:v>476</c:v>
                </c:pt>
                <c:pt idx="2156">
                  <c:v>476</c:v>
                </c:pt>
                <c:pt idx="2157">
                  <c:v>476</c:v>
                </c:pt>
                <c:pt idx="2158">
                  <c:v>477</c:v>
                </c:pt>
                <c:pt idx="2159">
                  <c:v>478</c:v>
                </c:pt>
                <c:pt idx="2160">
                  <c:v>480</c:v>
                </c:pt>
                <c:pt idx="2161">
                  <c:v>480</c:v>
                </c:pt>
                <c:pt idx="2162">
                  <c:v>483</c:v>
                </c:pt>
                <c:pt idx="2163">
                  <c:v>483</c:v>
                </c:pt>
                <c:pt idx="2164">
                  <c:v>484</c:v>
                </c:pt>
                <c:pt idx="2165">
                  <c:v>483</c:v>
                </c:pt>
                <c:pt idx="2166">
                  <c:v>483</c:v>
                </c:pt>
                <c:pt idx="2167">
                  <c:v>483</c:v>
                </c:pt>
                <c:pt idx="2168">
                  <c:v>483</c:v>
                </c:pt>
                <c:pt idx="2169">
                  <c:v>483</c:v>
                </c:pt>
                <c:pt idx="2170">
                  <c:v>482</c:v>
                </c:pt>
                <c:pt idx="2171">
                  <c:v>482</c:v>
                </c:pt>
                <c:pt idx="2172">
                  <c:v>482</c:v>
                </c:pt>
                <c:pt idx="2173">
                  <c:v>482</c:v>
                </c:pt>
                <c:pt idx="2174">
                  <c:v>482</c:v>
                </c:pt>
                <c:pt idx="2175">
                  <c:v>482</c:v>
                </c:pt>
                <c:pt idx="2176">
                  <c:v>482</c:v>
                </c:pt>
                <c:pt idx="2177">
                  <c:v>482</c:v>
                </c:pt>
                <c:pt idx="2178">
                  <c:v>482</c:v>
                </c:pt>
                <c:pt idx="2179">
                  <c:v>482</c:v>
                </c:pt>
                <c:pt idx="2180">
                  <c:v>482</c:v>
                </c:pt>
                <c:pt idx="2181">
                  <c:v>482</c:v>
                </c:pt>
                <c:pt idx="2182">
                  <c:v>482</c:v>
                </c:pt>
                <c:pt idx="2183">
                  <c:v>480</c:v>
                </c:pt>
                <c:pt idx="2184">
                  <c:v>480</c:v>
                </c:pt>
                <c:pt idx="2185">
                  <c:v>480</c:v>
                </c:pt>
                <c:pt idx="2186">
                  <c:v>474</c:v>
                </c:pt>
                <c:pt idx="2187">
                  <c:v>473</c:v>
                </c:pt>
                <c:pt idx="2188">
                  <c:v>472</c:v>
                </c:pt>
                <c:pt idx="2189">
                  <c:v>472</c:v>
                </c:pt>
                <c:pt idx="2190">
                  <c:v>471</c:v>
                </c:pt>
                <c:pt idx="2191">
                  <c:v>465</c:v>
                </c:pt>
                <c:pt idx="2192">
                  <c:v>465</c:v>
                </c:pt>
                <c:pt idx="2193">
                  <c:v>466</c:v>
                </c:pt>
                <c:pt idx="2194">
                  <c:v>466</c:v>
                </c:pt>
                <c:pt idx="2195">
                  <c:v>466</c:v>
                </c:pt>
                <c:pt idx="2196">
                  <c:v>466</c:v>
                </c:pt>
                <c:pt idx="2197">
                  <c:v>466</c:v>
                </c:pt>
                <c:pt idx="2198">
                  <c:v>466</c:v>
                </c:pt>
                <c:pt idx="2199">
                  <c:v>464</c:v>
                </c:pt>
                <c:pt idx="2200">
                  <c:v>464</c:v>
                </c:pt>
                <c:pt idx="2201">
                  <c:v>464</c:v>
                </c:pt>
                <c:pt idx="2202">
                  <c:v>461</c:v>
                </c:pt>
                <c:pt idx="2203">
                  <c:v>457</c:v>
                </c:pt>
                <c:pt idx="2204">
                  <c:v>457</c:v>
                </c:pt>
                <c:pt idx="2205">
                  <c:v>457</c:v>
                </c:pt>
                <c:pt idx="2206">
                  <c:v>457</c:v>
                </c:pt>
                <c:pt idx="2207">
                  <c:v>459</c:v>
                </c:pt>
                <c:pt idx="2208">
                  <c:v>459</c:v>
                </c:pt>
                <c:pt idx="2209">
                  <c:v>459</c:v>
                </c:pt>
                <c:pt idx="2210">
                  <c:v>458</c:v>
                </c:pt>
                <c:pt idx="2211">
                  <c:v>450</c:v>
                </c:pt>
                <c:pt idx="2212">
                  <c:v>448</c:v>
                </c:pt>
                <c:pt idx="2213">
                  <c:v>448</c:v>
                </c:pt>
                <c:pt idx="2214">
                  <c:v>443</c:v>
                </c:pt>
                <c:pt idx="2215">
                  <c:v>440</c:v>
                </c:pt>
                <c:pt idx="2216">
                  <c:v>440</c:v>
                </c:pt>
                <c:pt idx="2217">
                  <c:v>438</c:v>
                </c:pt>
                <c:pt idx="2218">
                  <c:v>438</c:v>
                </c:pt>
                <c:pt idx="2219">
                  <c:v>438</c:v>
                </c:pt>
                <c:pt idx="2220">
                  <c:v>433</c:v>
                </c:pt>
                <c:pt idx="2221">
                  <c:v>433</c:v>
                </c:pt>
                <c:pt idx="2222">
                  <c:v>433</c:v>
                </c:pt>
                <c:pt idx="2223">
                  <c:v>433</c:v>
                </c:pt>
                <c:pt idx="2224">
                  <c:v>433</c:v>
                </c:pt>
                <c:pt idx="2225">
                  <c:v>432</c:v>
                </c:pt>
                <c:pt idx="2226">
                  <c:v>431</c:v>
                </c:pt>
                <c:pt idx="2227">
                  <c:v>431</c:v>
                </c:pt>
                <c:pt idx="2228">
                  <c:v>431</c:v>
                </c:pt>
                <c:pt idx="2229">
                  <c:v>431</c:v>
                </c:pt>
                <c:pt idx="2230">
                  <c:v>431</c:v>
                </c:pt>
                <c:pt idx="2231">
                  <c:v>431</c:v>
                </c:pt>
                <c:pt idx="2232">
                  <c:v>431</c:v>
                </c:pt>
                <c:pt idx="2233">
                  <c:v>430</c:v>
                </c:pt>
                <c:pt idx="2234">
                  <c:v>425</c:v>
                </c:pt>
                <c:pt idx="2235">
                  <c:v>423</c:v>
                </c:pt>
                <c:pt idx="2236">
                  <c:v>420</c:v>
                </c:pt>
                <c:pt idx="2237">
                  <c:v>416</c:v>
                </c:pt>
                <c:pt idx="2238">
                  <c:v>416</c:v>
                </c:pt>
                <c:pt idx="2239">
                  <c:v>416</c:v>
                </c:pt>
                <c:pt idx="2240">
                  <c:v>416</c:v>
                </c:pt>
                <c:pt idx="2241">
                  <c:v>415</c:v>
                </c:pt>
                <c:pt idx="2242">
                  <c:v>415</c:v>
                </c:pt>
                <c:pt idx="2243">
                  <c:v>415</c:v>
                </c:pt>
                <c:pt idx="2244">
                  <c:v>416</c:v>
                </c:pt>
                <c:pt idx="2245">
                  <c:v>416</c:v>
                </c:pt>
                <c:pt idx="2246">
                  <c:v>416</c:v>
                </c:pt>
                <c:pt idx="2247">
                  <c:v>416</c:v>
                </c:pt>
                <c:pt idx="2248">
                  <c:v>416</c:v>
                </c:pt>
                <c:pt idx="2249">
                  <c:v>416</c:v>
                </c:pt>
                <c:pt idx="2250">
                  <c:v>416</c:v>
                </c:pt>
                <c:pt idx="2251">
                  <c:v>421</c:v>
                </c:pt>
                <c:pt idx="2252">
                  <c:v>421</c:v>
                </c:pt>
                <c:pt idx="2253">
                  <c:v>421</c:v>
                </c:pt>
                <c:pt idx="2254">
                  <c:v>421</c:v>
                </c:pt>
                <c:pt idx="2255">
                  <c:v>422</c:v>
                </c:pt>
                <c:pt idx="2256">
                  <c:v>422</c:v>
                </c:pt>
                <c:pt idx="2257">
                  <c:v>422</c:v>
                </c:pt>
                <c:pt idx="2258">
                  <c:v>423</c:v>
                </c:pt>
                <c:pt idx="2259">
                  <c:v>423</c:v>
                </c:pt>
                <c:pt idx="2260">
                  <c:v>423</c:v>
                </c:pt>
                <c:pt idx="2261">
                  <c:v>423</c:v>
                </c:pt>
                <c:pt idx="2262">
                  <c:v>426</c:v>
                </c:pt>
                <c:pt idx="2263">
                  <c:v>426.5</c:v>
                </c:pt>
                <c:pt idx="2264">
                  <c:v>431</c:v>
                </c:pt>
                <c:pt idx="2265">
                  <c:v>431</c:v>
                </c:pt>
                <c:pt idx="2266">
                  <c:v>431</c:v>
                </c:pt>
                <c:pt idx="2267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4-43E0-BF15-0DE38801E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720688"/>
        <c:axId val="1964728304"/>
      </c:lineChart>
      <c:catAx>
        <c:axId val="1964720688"/>
        <c:scaling>
          <c:orientation val="minMax"/>
          <c:min val="581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964728304"/>
        <c:crosses val="autoZero"/>
        <c:auto val="1"/>
        <c:lblAlgn val="ctr"/>
        <c:lblOffset val="100"/>
        <c:tickLblSkip val="60"/>
        <c:tickMarkSkip val="100"/>
        <c:noMultiLvlLbl val="1"/>
      </c:catAx>
      <c:valAx>
        <c:axId val="1964728304"/>
        <c:scaling>
          <c:orientation val="minMax"/>
          <c:max val="600"/>
          <c:min val="20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0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crossAx val="1964720688"/>
        <c:crosses val="autoZero"/>
        <c:crossBetween val="between"/>
      </c:valAx>
    </c:plotArea>
    <c:legend>
      <c:legendPos val="b"/>
      <c:overlay val="0"/>
      <c:spPr>
        <a:solidFill>
          <a:srgbClr val="4F81BD"/>
        </a:solidFill>
        <a:ln>
          <a:prstDash val="solid"/>
        </a:ln>
      </c:spPr>
      <c:txPr>
        <a:bodyPr/>
        <a:lstStyle/>
        <a:p>
          <a:pPr>
            <a:defRPr sz="900">
              <a:latin typeface="Arial Narrow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766185476815393E-2"/>
          <c:y val="5.0925907361509419E-2"/>
          <c:w val="0.88878937007874015"/>
          <c:h val="0.72386122626142813"/>
        </c:manualLayout>
      </c:layout>
      <c:lineChart>
        <c:grouping val="standard"/>
        <c:varyColors val="0"/>
        <c:ser>
          <c:idx val="0"/>
          <c:order val="0"/>
          <c:tx>
            <c:strRef>
              <c:f>Steel!$B$3</c:f>
              <c:strCache>
                <c:ptCount val="1"/>
                <c:pt idx="0">
                  <c:v>FOB Shanghai</c:v>
                </c:pt>
              </c:strCache>
            </c:strRef>
          </c:tx>
          <c:spPr>
            <a:ln w="25400">
              <a:solidFill>
                <a:srgbClr val="0C2B53"/>
              </a:solidFill>
            </a:ln>
          </c:spPr>
          <c:marker>
            <c:symbol val="none"/>
          </c:marker>
          <c:cat>
            <c:numRef>
              <c:f>Platts!$B$555:$B$2589</c:f>
              <c:numCache>
                <c:formatCode>[$-409]d\-mmm\-yy;@</c:formatCode>
                <c:ptCount val="2035"/>
                <c:pt idx="0">
                  <c:v>40452</c:v>
                </c:pt>
                <c:pt idx="1">
                  <c:v>40455</c:v>
                </c:pt>
                <c:pt idx="2">
                  <c:v>40456</c:v>
                </c:pt>
                <c:pt idx="3">
                  <c:v>40457</c:v>
                </c:pt>
                <c:pt idx="4">
                  <c:v>40458</c:v>
                </c:pt>
                <c:pt idx="5">
                  <c:v>40459</c:v>
                </c:pt>
                <c:pt idx="6">
                  <c:v>40462</c:v>
                </c:pt>
                <c:pt idx="7">
                  <c:v>40463</c:v>
                </c:pt>
                <c:pt idx="8">
                  <c:v>40464</c:v>
                </c:pt>
                <c:pt idx="9">
                  <c:v>40465</c:v>
                </c:pt>
                <c:pt idx="10">
                  <c:v>40466</c:v>
                </c:pt>
                <c:pt idx="11">
                  <c:v>40469</c:v>
                </c:pt>
                <c:pt idx="12">
                  <c:v>40470</c:v>
                </c:pt>
                <c:pt idx="13">
                  <c:v>40471</c:v>
                </c:pt>
                <c:pt idx="14">
                  <c:v>40472</c:v>
                </c:pt>
                <c:pt idx="15">
                  <c:v>40473</c:v>
                </c:pt>
                <c:pt idx="16">
                  <c:v>40476</c:v>
                </c:pt>
                <c:pt idx="17">
                  <c:v>40477</c:v>
                </c:pt>
                <c:pt idx="18">
                  <c:v>40478</c:v>
                </c:pt>
                <c:pt idx="19">
                  <c:v>40479</c:v>
                </c:pt>
                <c:pt idx="20">
                  <c:v>40480</c:v>
                </c:pt>
                <c:pt idx="21">
                  <c:v>40483</c:v>
                </c:pt>
                <c:pt idx="22">
                  <c:v>40484</c:v>
                </c:pt>
                <c:pt idx="23">
                  <c:v>40485</c:v>
                </c:pt>
                <c:pt idx="24">
                  <c:v>40486</c:v>
                </c:pt>
                <c:pt idx="25">
                  <c:v>40487</c:v>
                </c:pt>
                <c:pt idx="26">
                  <c:v>40490</c:v>
                </c:pt>
                <c:pt idx="27">
                  <c:v>40491</c:v>
                </c:pt>
                <c:pt idx="28">
                  <c:v>40492</c:v>
                </c:pt>
                <c:pt idx="29">
                  <c:v>40493</c:v>
                </c:pt>
                <c:pt idx="30">
                  <c:v>40494</c:v>
                </c:pt>
                <c:pt idx="31">
                  <c:v>40497</c:v>
                </c:pt>
                <c:pt idx="32">
                  <c:v>40498</c:v>
                </c:pt>
                <c:pt idx="33">
                  <c:v>40499</c:v>
                </c:pt>
                <c:pt idx="34">
                  <c:v>40500</c:v>
                </c:pt>
                <c:pt idx="35">
                  <c:v>40501</c:v>
                </c:pt>
                <c:pt idx="36">
                  <c:v>40504</c:v>
                </c:pt>
                <c:pt idx="37">
                  <c:v>40505</c:v>
                </c:pt>
                <c:pt idx="38">
                  <c:v>40506</c:v>
                </c:pt>
                <c:pt idx="39">
                  <c:v>40507</c:v>
                </c:pt>
                <c:pt idx="40">
                  <c:v>40508</c:v>
                </c:pt>
                <c:pt idx="41">
                  <c:v>40511</c:v>
                </c:pt>
                <c:pt idx="42">
                  <c:v>40512</c:v>
                </c:pt>
                <c:pt idx="43">
                  <c:v>40513</c:v>
                </c:pt>
                <c:pt idx="44">
                  <c:v>40514</c:v>
                </c:pt>
                <c:pt idx="45">
                  <c:v>40515</c:v>
                </c:pt>
                <c:pt idx="46">
                  <c:v>40518</c:v>
                </c:pt>
                <c:pt idx="47">
                  <c:v>40519</c:v>
                </c:pt>
                <c:pt idx="48">
                  <c:v>40520</c:v>
                </c:pt>
                <c:pt idx="49">
                  <c:v>40521</c:v>
                </c:pt>
                <c:pt idx="50">
                  <c:v>40522</c:v>
                </c:pt>
                <c:pt idx="51">
                  <c:v>40525</c:v>
                </c:pt>
                <c:pt idx="52">
                  <c:v>40526</c:v>
                </c:pt>
                <c:pt idx="53">
                  <c:v>40527</c:v>
                </c:pt>
                <c:pt idx="54">
                  <c:v>40528</c:v>
                </c:pt>
                <c:pt idx="55">
                  <c:v>40529</c:v>
                </c:pt>
                <c:pt idx="56">
                  <c:v>40532</c:v>
                </c:pt>
                <c:pt idx="57">
                  <c:v>40533</c:v>
                </c:pt>
                <c:pt idx="58">
                  <c:v>40534</c:v>
                </c:pt>
                <c:pt idx="59">
                  <c:v>40535</c:v>
                </c:pt>
                <c:pt idx="60">
                  <c:v>40539</c:v>
                </c:pt>
                <c:pt idx="61">
                  <c:v>40540</c:v>
                </c:pt>
                <c:pt idx="62">
                  <c:v>40541</c:v>
                </c:pt>
                <c:pt idx="63">
                  <c:v>40542</c:v>
                </c:pt>
                <c:pt idx="64">
                  <c:v>40543</c:v>
                </c:pt>
                <c:pt idx="65">
                  <c:v>40546</c:v>
                </c:pt>
                <c:pt idx="66">
                  <c:v>40547</c:v>
                </c:pt>
                <c:pt idx="67">
                  <c:v>40548</c:v>
                </c:pt>
                <c:pt idx="68">
                  <c:v>40549</c:v>
                </c:pt>
                <c:pt idx="69">
                  <c:v>40550</c:v>
                </c:pt>
                <c:pt idx="70">
                  <c:v>40553</c:v>
                </c:pt>
                <c:pt idx="71">
                  <c:v>40554</c:v>
                </c:pt>
                <c:pt idx="72">
                  <c:v>40555</c:v>
                </c:pt>
                <c:pt idx="73">
                  <c:v>40556</c:v>
                </c:pt>
                <c:pt idx="74">
                  <c:v>40557</c:v>
                </c:pt>
                <c:pt idx="75">
                  <c:v>40560</c:v>
                </c:pt>
                <c:pt idx="76">
                  <c:v>40561</c:v>
                </c:pt>
                <c:pt idx="77">
                  <c:v>40562</c:v>
                </c:pt>
                <c:pt idx="78">
                  <c:v>40563</c:v>
                </c:pt>
                <c:pt idx="79">
                  <c:v>40564</c:v>
                </c:pt>
                <c:pt idx="80">
                  <c:v>40567</c:v>
                </c:pt>
                <c:pt idx="81">
                  <c:v>40568</c:v>
                </c:pt>
                <c:pt idx="82">
                  <c:v>40569</c:v>
                </c:pt>
                <c:pt idx="83">
                  <c:v>40570</c:v>
                </c:pt>
                <c:pt idx="84">
                  <c:v>40571</c:v>
                </c:pt>
                <c:pt idx="85">
                  <c:v>40574</c:v>
                </c:pt>
                <c:pt idx="86">
                  <c:v>40575</c:v>
                </c:pt>
                <c:pt idx="87">
                  <c:v>40576</c:v>
                </c:pt>
                <c:pt idx="88">
                  <c:v>40577</c:v>
                </c:pt>
                <c:pt idx="89">
                  <c:v>40578</c:v>
                </c:pt>
                <c:pt idx="90">
                  <c:v>40581</c:v>
                </c:pt>
                <c:pt idx="91">
                  <c:v>40582</c:v>
                </c:pt>
                <c:pt idx="92">
                  <c:v>40583</c:v>
                </c:pt>
                <c:pt idx="93">
                  <c:v>40584</c:v>
                </c:pt>
                <c:pt idx="94">
                  <c:v>40585</c:v>
                </c:pt>
                <c:pt idx="95">
                  <c:v>40588</c:v>
                </c:pt>
                <c:pt idx="96">
                  <c:v>40589</c:v>
                </c:pt>
                <c:pt idx="97">
                  <c:v>40590</c:v>
                </c:pt>
                <c:pt idx="98">
                  <c:v>40591</c:v>
                </c:pt>
                <c:pt idx="99">
                  <c:v>40592</c:v>
                </c:pt>
                <c:pt idx="100">
                  <c:v>40595</c:v>
                </c:pt>
                <c:pt idx="101">
                  <c:v>40596</c:v>
                </c:pt>
                <c:pt idx="102">
                  <c:v>40597</c:v>
                </c:pt>
                <c:pt idx="103">
                  <c:v>40598</c:v>
                </c:pt>
                <c:pt idx="104">
                  <c:v>40599</c:v>
                </c:pt>
                <c:pt idx="105">
                  <c:v>40602</c:v>
                </c:pt>
                <c:pt idx="106">
                  <c:v>40603</c:v>
                </c:pt>
                <c:pt idx="107">
                  <c:v>40604</c:v>
                </c:pt>
                <c:pt idx="108">
                  <c:v>40605</c:v>
                </c:pt>
                <c:pt idx="109">
                  <c:v>40609</c:v>
                </c:pt>
                <c:pt idx="110">
                  <c:v>40610</c:v>
                </c:pt>
                <c:pt idx="111">
                  <c:v>40611</c:v>
                </c:pt>
                <c:pt idx="112">
                  <c:v>40612</c:v>
                </c:pt>
                <c:pt idx="113">
                  <c:v>40613</c:v>
                </c:pt>
                <c:pt idx="114">
                  <c:v>40616</c:v>
                </c:pt>
                <c:pt idx="115">
                  <c:v>40617</c:v>
                </c:pt>
                <c:pt idx="116">
                  <c:v>40618</c:v>
                </c:pt>
                <c:pt idx="117">
                  <c:v>40619</c:v>
                </c:pt>
                <c:pt idx="118">
                  <c:v>40620</c:v>
                </c:pt>
                <c:pt idx="119">
                  <c:v>40623</c:v>
                </c:pt>
                <c:pt idx="120">
                  <c:v>40624</c:v>
                </c:pt>
                <c:pt idx="121">
                  <c:v>40625</c:v>
                </c:pt>
                <c:pt idx="122">
                  <c:v>40626</c:v>
                </c:pt>
                <c:pt idx="123">
                  <c:v>40627</c:v>
                </c:pt>
                <c:pt idx="124">
                  <c:v>40630</c:v>
                </c:pt>
                <c:pt idx="125">
                  <c:v>40631</c:v>
                </c:pt>
                <c:pt idx="126">
                  <c:v>40632</c:v>
                </c:pt>
                <c:pt idx="127">
                  <c:v>40633</c:v>
                </c:pt>
                <c:pt idx="128">
                  <c:v>40634</c:v>
                </c:pt>
                <c:pt idx="129">
                  <c:v>40637</c:v>
                </c:pt>
                <c:pt idx="130">
                  <c:v>40638</c:v>
                </c:pt>
                <c:pt idx="131">
                  <c:v>40639</c:v>
                </c:pt>
                <c:pt idx="132">
                  <c:v>40640</c:v>
                </c:pt>
                <c:pt idx="133">
                  <c:v>40641</c:v>
                </c:pt>
                <c:pt idx="134">
                  <c:v>40644</c:v>
                </c:pt>
                <c:pt idx="135">
                  <c:v>40645</c:v>
                </c:pt>
                <c:pt idx="136">
                  <c:v>40646</c:v>
                </c:pt>
                <c:pt idx="137">
                  <c:v>40647</c:v>
                </c:pt>
                <c:pt idx="138">
                  <c:v>40648</c:v>
                </c:pt>
                <c:pt idx="139">
                  <c:v>40651</c:v>
                </c:pt>
                <c:pt idx="140">
                  <c:v>40652</c:v>
                </c:pt>
                <c:pt idx="141">
                  <c:v>40653</c:v>
                </c:pt>
                <c:pt idx="142">
                  <c:v>40658</c:v>
                </c:pt>
                <c:pt idx="143">
                  <c:v>40659</c:v>
                </c:pt>
                <c:pt idx="144">
                  <c:v>40660</c:v>
                </c:pt>
                <c:pt idx="145">
                  <c:v>40661</c:v>
                </c:pt>
                <c:pt idx="146">
                  <c:v>40662</c:v>
                </c:pt>
                <c:pt idx="147">
                  <c:v>40665</c:v>
                </c:pt>
                <c:pt idx="148">
                  <c:v>40666</c:v>
                </c:pt>
                <c:pt idx="149">
                  <c:v>40669</c:v>
                </c:pt>
                <c:pt idx="150">
                  <c:v>40672</c:v>
                </c:pt>
                <c:pt idx="151">
                  <c:v>40673</c:v>
                </c:pt>
                <c:pt idx="152">
                  <c:v>40674</c:v>
                </c:pt>
                <c:pt idx="153">
                  <c:v>40675</c:v>
                </c:pt>
                <c:pt idx="154">
                  <c:v>40676</c:v>
                </c:pt>
                <c:pt idx="155">
                  <c:v>40679</c:v>
                </c:pt>
                <c:pt idx="156">
                  <c:v>40680</c:v>
                </c:pt>
                <c:pt idx="157">
                  <c:v>40681</c:v>
                </c:pt>
                <c:pt idx="158">
                  <c:v>40682</c:v>
                </c:pt>
                <c:pt idx="159">
                  <c:v>40683</c:v>
                </c:pt>
                <c:pt idx="160">
                  <c:v>40686</c:v>
                </c:pt>
                <c:pt idx="161">
                  <c:v>40687</c:v>
                </c:pt>
                <c:pt idx="162">
                  <c:v>40688</c:v>
                </c:pt>
                <c:pt idx="163">
                  <c:v>40689</c:v>
                </c:pt>
                <c:pt idx="164">
                  <c:v>40690</c:v>
                </c:pt>
                <c:pt idx="165">
                  <c:v>40693</c:v>
                </c:pt>
                <c:pt idx="166">
                  <c:v>40694</c:v>
                </c:pt>
                <c:pt idx="167">
                  <c:v>40695</c:v>
                </c:pt>
                <c:pt idx="168">
                  <c:v>40696</c:v>
                </c:pt>
                <c:pt idx="169">
                  <c:v>40697</c:v>
                </c:pt>
                <c:pt idx="170">
                  <c:v>40700</c:v>
                </c:pt>
                <c:pt idx="171">
                  <c:v>40701</c:v>
                </c:pt>
                <c:pt idx="172">
                  <c:v>40702</c:v>
                </c:pt>
                <c:pt idx="173">
                  <c:v>40703</c:v>
                </c:pt>
                <c:pt idx="174">
                  <c:v>40704</c:v>
                </c:pt>
                <c:pt idx="175">
                  <c:v>40707</c:v>
                </c:pt>
                <c:pt idx="176">
                  <c:v>40708</c:v>
                </c:pt>
                <c:pt idx="177">
                  <c:v>40709</c:v>
                </c:pt>
                <c:pt idx="178">
                  <c:v>40710</c:v>
                </c:pt>
                <c:pt idx="179">
                  <c:v>40711</c:v>
                </c:pt>
                <c:pt idx="180">
                  <c:v>40714</c:v>
                </c:pt>
                <c:pt idx="181">
                  <c:v>40715</c:v>
                </c:pt>
                <c:pt idx="182">
                  <c:v>40716</c:v>
                </c:pt>
                <c:pt idx="183">
                  <c:v>40717</c:v>
                </c:pt>
                <c:pt idx="184">
                  <c:v>40718</c:v>
                </c:pt>
                <c:pt idx="185">
                  <c:v>40721</c:v>
                </c:pt>
                <c:pt idx="186">
                  <c:v>40722</c:v>
                </c:pt>
                <c:pt idx="187">
                  <c:v>40723</c:v>
                </c:pt>
                <c:pt idx="188">
                  <c:v>40724</c:v>
                </c:pt>
                <c:pt idx="189">
                  <c:v>40725</c:v>
                </c:pt>
                <c:pt idx="190">
                  <c:v>40728</c:v>
                </c:pt>
                <c:pt idx="191">
                  <c:v>40729</c:v>
                </c:pt>
                <c:pt idx="192">
                  <c:v>40730</c:v>
                </c:pt>
                <c:pt idx="193">
                  <c:v>40731</c:v>
                </c:pt>
                <c:pt idx="194">
                  <c:v>40732</c:v>
                </c:pt>
                <c:pt idx="195">
                  <c:v>40735</c:v>
                </c:pt>
                <c:pt idx="196">
                  <c:v>40736</c:v>
                </c:pt>
                <c:pt idx="197">
                  <c:v>40737</c:v>
                </c:pt>
                <c:pt idx="198">
                  <c:v>40738</c:v>
                </c:pt>
                <c:pt idx="199">
                  <c:v>40739</c:v>
                </c:pt>
                <c:pt idx="200">
                  <c:v>40742</c:v>
                </c:pt>
                <c:pt idx="201">
                  <c:v>40743</c:v>
                </c:pt>
                <c:pt idx="202">
                  <c:v>40744</c:v>
                </c:pt>
                <c:pt idx="203">
                  <c:v>40745</c:v>
                </c:pt>
                <c:pt idx="204">
                  <c:v>40746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40756</c:v>
                </c:pt>
                <c:pt idx="211">
                  <c:v>40757</c:v>
                </c:pt>
                <c:pt idx="212">
                  <c:v>40758</c:v>
                </c:pt>
                <c:pt idx="213">
                  <c:v>40759</c:v>
                </c:pt>
                <c:pt idx="214">
                  <c:v>40760</c:v>
                </c:pt>
                <c:pt idx="215">
                  <c:v>40763</c:v>
                </c:pt>
                <c:pt idx="216">
                  <c:v>40765</c:v>
                </c:pt>
                <c:pt idx="217">
                  <c:v>40766</c:v>
                </c:pt>
                <c:pt idx="218">
                  <c:v>40767</c:v>
                </c:pt>
                <c:pt idx="219">
                  <c:v>40770</c:v>
                </c:pt>
                <c:pt idx="220">
                  <c:v>40771</c:v>
                </c:pt>
                <c:pt idx="221">
                  <c:v>40772</c:v>
                </c:pt>
                <c:pt idx="222">
                  <c:v>40773</c:v>
                </c:pt>
                <c:pt idx="223">
                  <c:v>40777</c:v>
                </c:pt>
                <c:pt idx="224">
                  <c:v>40778</c:v>
                </c:pt>
                <c:pt idx="225">
                  <c:v>40779</c:v>
                </c:pt>
                <c:pt idx="226">
                  <c:v>40780</c:v>
                </c:pt>
                <c:pt idx="227">
                  <c:v>40781</c:v>
                </c:pt>
                <c:pt idx="228">
                  <c:v>40784</c:v>
                </c:pt>
                <c:pt idx="229">
                  <c:v>40785</c:v>
                </c:pt>
                <c:pt idx="230">
                  <c:v>40786</c:v>
                </c:pt>
                <c:pt idx="231">
                  <c:v>40787</c:v>
                </c:pt>
                <c:pt idx="232">
                  <c:v>40788</c:v>
                </c:pt>
                <c:pt idx="233">
                  <c:v>40793</c:v>
                </c:pt>
                <c:pt idx="234">
                  <c:v>40795</c:v>
                </c:pt>
                <c:pt idx="235">
                  <c:v>40798</c:v>
                </c:pt>
                <c:pt idx="236">
                  <c:v>40799</c:v>
                </c:pt>
                <c:pt idx="237">
                  <c:v>40800</c:v>
                </c:pt>
                <c:pt idx="238">
                  <c:v>40801</c:v>
                </c:pt>
                <c:pt idx="239">
                  <c:v>40802</c:v>
                </c:pt>
                <c:pt idx="240">
                  <c:v>40805</c:v>
                </c:pt>
                <c:pt idx="241">
                  <c:v>40806</c:v>
                </c:pt>
                <c:pt idx="242">
                  <c:v>40807</c:v>
                </c:pt>
                <c:pt idx="243">
                  <c:v>40808</c:v>
                </c:pt>
                <c:pt idx="244">
                  <c:v>40809</c:v>
                </c:pt>
                <c:pt idx="245">
                  <c:v>40812</c:v>
                </c:pt>
                <c:pt idx="246">
                  <c:v>40813</c:v>
                </c:pt>
                <c:pt idx="247">
                  <c:v>40814</c:v>
                </c:pt>
                <c:pt idx="248">
                  <c:v>40815</c:v>
                </c:pt>
                <c:pt idx="249">
                  <c:v>40816</c:v>
                </c:pt>
                <c:pt idx="250">
                  <c:v>40819</c:v>
                </c:pt>
                <c:pt idx="251">
                  <c:v>40820</c:v>
                </c:pt>
                <c:pt idx="252">
                  <c:v>40821</c:v>
                </c:pt>
                <c:pt idx="253">
                  <c:v>40822</c:v>
                </c:pt>
                <c:pt idx="254">
                  <c:v>40823</c:v>
                </c:pt>
                <c:pt idx="255">
                  <c:v>40826</c:v>
                </c:pt>
                <c:pt idx="256">
                  <c:v>40827</c:v>
                </c:pt>
                <c:pt idx="257">
                  <c:v>40828</c:v>
                </c:pt>
                <c:pt idx="258">
                  <c:v>40829</c:v>
                </c:pt>
                <c:pt idx="259">
                  <c:v>40830</c:v>
                </c:pt>
                <c:pt idx="260">
                  <c:v>40833</c:v>
                </c:pt>
                <c:pt idx="261">
                  <c:v>40834</c:v>
                </c:pt>
                <c:pt idx="262">
                  <c:v>40835</c:v>
                </c:pt>
                <c:pt idx="263">
                  <c:v>40836</c:v>
                </c:pt>
                <c:pt idx="264">
                  <c:v>40837</c:v>
                </c:pt>
                <c:pt idx="265">
                  <c:v>40840</c:v>
                </c:pt>
                <c:pt idx="266">
                  <c:v>40841</c:v>
                </c:pt>
                <c:pt idx="267">
                  <c:v>40843</c:v>
                </c:pt>
                <c:pt idx="268">
                  <c:v>40844</c:v>
                </c:pt>
                <c:pt idx="269">
                  <c:v>40847</c:v>
                </c:pt>
                <c:pt idx="270">
                  <c:v>40848</c:v>
                </c:pt>
                <c:pt idx="271">
                  <c:v>40849</c:v>
                </c:pt>
                <c:pt idx="272">
                  <c:v>40850</c:v>
                </c:pt>
                <c:pt idx="273">
                  <c:v>40851</c:v>
                </c:pt>
                <c:pt idx="274">
                  <c:v>40855</c:v>
                </c:pt>
                <c:pt idx="275">
                  <c:v>40856</c:v>
                </c:pt>
                <c:pt idx="276">
                  <c:v>40857</c:v>
                </c:pt>
                <c:pt idx="277">
                  <c:v>40858</c:v>
                </c:pt>
                <c:pt idx="278">
                  <c:v>40861</c:v>
                </c:pt>
                <c:pt idx="279">
                  <c:v>40863</c:v>
                </c:pt>
                <c:pt idx="280">
                  <c:v>40864</c:v>
                </c:pt>
                <c:pt idx="281">
                  <c:v>40865</c:v>
                </c:pt>
                <c:pt idx="282">
                  <c:v>40868</c:v>
                </c:pt>
                <c:pt idx="283">
                  <c:v>40869</c:v>
                </c:pt>
                <c:pt idx="284">
                  <c:v>40870</c:v>
                </c:pt>
                <c:pt idx="285">
                  <c:v>40875</c:v>
                </c:pt>
                <c:pt idx="286">
                  <c:v>40876</c:v>
                </c:pt>
                <c:pt idx="287">
                  <c:v>40877</c:v>
                </c:pt>
                <c:pt idx="288">
                  <c:v>40878</c:v>
                </c:pt>
                <c:pt idx="289">
                  <c:v>40879</c:v>
                </c:pt>
                <c:pt idx="290">
                  <c:v>40882</c:v>
                </c:pt>
                <c:pt idx="291">
                  <c:v>40883</c:v>
                </c:pt>
                <c:pt idx="292">
                  <c:v>40884</c:v>
                </c:pt>
                <c:pt idx="293">
                  <c:v>40885</c:v>
                </c:pt>
                <c:pt idx="294">
                  <c:v>40886</c:v>
                </c:pt>
                <c:pt idx="295">
                  <c:v>40889</c:v>
                </c:pt>
                <c:pt idx="296">
                  <c:v>40890</c:v>
                </c:pt>
                <c:pt idx="297">
                  <c:v>40891</c:v>
                </c:pt>
                <c:pt idx="298">
                  <c:v>40892</c:v>
                </c:pt>
                <c:pt idx="299">
                  <c:v>40893</c:v>
                </c:pt>
                <c:pt idx="300">
                  <c:v>40896</c:v>
                </c:pt>
                <c:pt idx="301">
                  <c:v>40897</c:v>
                </c:pt>
                <c:pt idx="302">
                  <c:v>40898</c:v>
                </c:pt>
                <c:pt idx="303">
                  <c:v>40899</c:v>
                </c:pt>
                <c:pt idx="304">
                  <c:v>40900</c:v>
                </c:pt>
                <c:pt idx="305">
                  <c:v>40907</c:v>
                </c:pt>
                <c:pt idx="306">
                  <c:v>40911</c:v>
                </c:pt>
                <c:pt idx="307">
                  <c:v>40912</c:v>
                </c:pt>
                <c:pt idx="308">
                  <c:v>40913</c:v>
                </c:pt>
                <c:pt idx="309">
                  <c:v>40914</c:v>
                </c:pt>
                <c:pt idx="310">
                  <c:v>40917</c:v>
                </c:pt>
                <c:pt idx="311">
                  <c:v>40918</c:v>
                </c:pt>
                <c:pt idx="312">
                  <c:v>40919</c:v>
                </c:pt>
                <c:pt idx="313">
                  <c:v>40920</c:v>
                </c:pt>
                <c:pt idx="314">
                  <c:v>40921</c:v>
                </c:pt>
                <c:pt idx="315">
                  <c:v>40925</c:v>
                </c:pt>
                <c:pt idx="316">
                  <c:v>40926</c:v>
                </c:pt>
                <c:pt idx="317">
                  <c:v>40927</c:v>
                </c:pt>
                <c:pt idx="318">
                  <c:v>40928</c:v>
                </c:pt>
                <c:pt idx="319">
                  <c:v>40931</c:v>
                </c:pt>
                <c:pt idx="320">
                  <c:v>40933</c:v>
                </c:pt>
                <c:pt idx="321">
                  <c:v>40934</c:v>
                </c:pt>
                <c:pt idx="322">
                  <c:v>40935</c:v>
                </c:pt>
                <c:pt idx="323">
                  <c:v>40938</c:v>
                </c:pt>
                <c:pt idx="324">
                  <c:v>40939</c:v>
                </c:pt>
                <c:pt idx="325">
                  <c:v>40940</c:v>
                </c:pt>
                <c:pt idx="326">
                  <c:v>40941</c:v>
                </c:pt>
                <c:pt idx="327">
                  <c:v>40942</c:v>
                </c:pt>
                <c:pt idx="328">
                  <c:v>40945</c:v>
                </c:pt>
                <c:pt idx="329">
                  <c:v>40946</c:v>
                </c:pt>
                <c:pt idx="330">
                  <c:v>40947</c:v>
                </c:pt>
                <c:pt idx="331">
                  <c:v>40948</c:v>
                </c:pt>
                <c:pt idx="332">
                  <c:v>40949</c:v>
                </c:pt>
                <c:pt idx="333">
                  <c:v>40952</c:v>
                </c:pt>
                <c:pt idx="334">
                  <c:v>40953</c:v>
                </c:pt>
                <c:pt idx="335">
                  <c:v>40954</c:v>
                </c:pt>
                <c:pt idx="336">
                  <c:v>40955</c:v>
                </c:pt>
                <c:pt idx="337">
                  <c:v>40960</c:v>
                </c:pt>
                <c:pt idx="338">
                  <c:v>40961</c:v>
                </c:pt>
                <c:pt idx="339">
                  <c:v>40962</c:v>
                </c:pt>
                <c:pt idx="340">
                  <c:v>40963</c:v>
                </c:pt>
                <c:pt idx="341">
                  <c:v>40966</c:v>
                </c:pt>
                <c:pt idx="342">
                  <c:v>40967</c:v>
                </c:pt>
                <c:pt idx="343">
                  <c:v>40968</c:v>
                </c:pt>
                <c:pt idx="344">
                  <c:v>40969</c:v>
                </c:pt>
                <c:pt idx="345">
                  <c:v>40970</c:v>
                </c:pt>
                <c:pt idx="346">
                  <c:v>40973</c:v>
                </c:pt>
                <c:pt idx="347">
                  <c:v>40974</c:v>
                </c:pt>
                <c:pt idx="348">
                  <c:v>40975</c:v>
                </c:pt>
                <c:pt idx="349">
                  <c:v>40976</c:v>
                </c:pt>
                <c:pt idx="350">
                  <c:v>40977</c:v>
                </c:pt>
                <c:pt idx="351">
                  <c:v>40980</c:v>
                </c:pt>
                <c:pt idx="352">
                  <c:v>40981</c:v>
                </c:pt>
                <c:pt idx="353">
                  <c:v>40982</c:v>
                </c:pt>
                <c:pt idx="354">
                  <c:v>40983</c:v>
                </c:pt>
                <c:pt idx="355">
                  <c:v>40990</c:v>
                </c:pt>
                <c:pt idx="356">
                  <c:v>40994</c:v>
                </c:pt>
                <c:pt idx="357">
                  <c:v>40995</c:v>
                </c:pt>
                <c:pt idx="358">
                  <c:v>41001</c:v>
                </c:pt>
                <c:pt idx="359">
                  <c:v>41002</c:v>
                </c:pt>
                <c:pt idx="360">
                  <c:v>41008</c:v>
                </c:pt>
                <c:pt idx="361">
                  <c:v>41010</c:v>
                </c:pt>
                <c:pt idx="362">
                  <c:v>41012</c:v>
                </c:pt>
                <c:pt idx="363">
                  <c:v>41015</c:v>
                </c:pt>
                <c:pt idx="364">
                  <c:v>41016</c:v>
                </c:pt>
                <c:pt idx="365">
                  <c:v>41017</c:v>
                </c:pt>
                <c:pt idx="366">
                  <c:v>41018</c:v>
                </c:pt>
                <c:pt idx="367">
                  <c:v>41019</c:v>
                </c:pt>
                <c:pt idx="368">
                  <c:v>41022</c:v>
                </c:pt>
                <c:pt idx="369">
                  <c:v>41023</c:v>
                </c:pt>
                <c:pt idx="370">
                  <c:v>41024</c:v>
                </c:pt>
                <c:pt idx="371">
                  <c:v>41025</c:v>
                </c:pt>
                <c:pt idx="372">
                  <c:v>41026</c:v>
                </c:pt>
                <c:pt idx="373">
                  <c:v>41030</c:v>
                </c:pt>
                <c:pt idx="374">
                  <c:v>41031</c:v>
                </c:pt>
                <c:pt idx="375">
                  <c:v>41032</c:v>
                </c:pt>
                <c:pt idx="376">
                  <c:v>41033</c:v>
                </c:pt>
                <c:pt idx="377">
                  <c:v>41036</c:v>
                </c:pt>
                <c:pt idx="378">
                  <c:v>41037</c:v>
                </c:pt>
                <c:pt idx="379">
                  <c:v>41038</c:v>
                </c:pt>
                <c:pt idx="380">
                  <c:v>41039</c:v>
                </c:pt>
                <c:pt idx="381">
                  <c:v>41040</c:v>
                </c:pt>
                <c:pt idx="382">
                  <c:v>41043</c:v>
                </c:pt>
                <c:pt idx="383">
                  <c:v>41044</c:v>
                </c:pt>
                <c:pt idx="384">
                  <c:v>41045</c:v>
                </c:pt>
                <c:pt idx="385">
                  <c:v>41046</c:v>
                </c:pt>
                <c:pt idx="386">
                  <c:v>41047</c:v>
                </c:pt>
                <c:pt idx="387">
                  <c:v>41050</c:v>
                </c:pt>
                <c:pt idx="388">
                  <c:v>41051</c:v>
                </c:pt>
                <c:pt idx="389">
                  <c:v>41052</c:v>
                </c:pt>
                <c:pt idx="390">
                  <c:v>41053</c:v>
                </c:pt>
                <c:pt idx="391">
                  <c:v>41054</c:v>
                </c:pt>
                <c:pt idx="392">
                  <c:v>41057</c:v>
                </c:pt>
                <c:pt idx="393">
                  <c:v>41058</c:v>
                </c:pt>
                <c:pt idx="394">
                  <c:v>41059</c:v>
                </c:pt>
                <c:pt idx="395">
                  <c:v>41061</c:v>
                </c:pt>
                <c:pt idx="396">
                  <c:v>41064</c:v>
                </c:pt>
                <c:pt idx="397">
                  <c:v>41065</c:v>
                </c:pt>
                <c:pt idx="398">
                  <c:v>41067</c:v>
                </c:pt>
                <c:pt idx="399">
                  <c:v>41068</c:v>
                </c:pt>
                <c:pt idx="400">
                  <c:v>41071</c:v>
                </c:pt>
                <c:pt idx="401">
                  <c:v>41072</c:v>
                </c:pt>
                <c:pt idx="402">
                  <c:v>41073</c:v>
                </c:pt>
                <c:pt idx="403">
                  <c:v>41074</c:v>
                </c:pt>
                <c:pt idx="404">
                  <c:v>41075</c:v>
                </c:pt>
                <c:pt idx="405">
                  <c:v>41078</c:v>
                </c:pt>
                <c:pt idx="406">
                  <c:v>41079</c:v>
                </c:pt>
                <c:pt idx="407">
                  <c:v>41080</c:v>
                </c:pt>
                <c:pt idx="408">
                  <c:v>41081</c:v>
                </c:pt>
                <c:pt idx="409">
                  <c:v>41082</c:v>
                </c:pt>
                <c:pt idx="410">
                  <c:v>41085</c:v>
                </c:pt>
                <c:pt idx="411">
                  <c:v>41086</c:v>
                </c:pt>
                <c:pt idx="412">
                  <c:v>41087</c:v>
                </c:pt>
                <c:pt idx="413">
                  <c:v>41088</c:v>
                </c:pt>
                <c:pt idx="414">
                  <c:v>41089</c:v>
                </c:pt>
                <c:pt idx="415">
                  <c:v>41092</c:v>
                </c:pt>
                <c:pt idx="416">
                  <c:v>41093</c:v>
                </c:pt>
                <c:pt idx="417">
                  <c:v>41094</c:v>
                </c:pt>
                <c:pt idx="418">
                  <c:v>41095</c:v>
                </c:pt>
                <c:pt idx="419">
                  <c:v>41099</c:v>
                </c:pt>
                <c:pt idx="420">
                  <c:v>41100</c:v>
                </c:pt>
                <c:pt idx="421">
                  <c:v>41101</c:v>
                </c:pt>
                <c:pt idx="422">
                  <c:v>41102</c:v>
                </c:pt>
                <c:pt idx="423">
                  <c:v>41103</c:v>
                </c:pt>
                <c:pt idx="424">
                  <c:v>41106</c:v>
                </c:pt>
                <c:pt idx="425">
                  <c:v>41107</c:v>
                </c:pt>
                <c:pt idx="426">
                  <c:v>41108</c:v>
                </c:pt>
                <c:pt idx="427">
                  <c:v>41109</c:v>
                </c:pt>
                <c:pt idx="428">
                  <c:v>41110</c:v>
                </c:pt>
                <c:pt idx="429">
                  <c:v>41113</c:v>
                </c:pt>
                <c:pt idx="430">
                  <c:v>41114</c:v>
                </c:pt>
                <c:pt idx="431">
                  <c:v>41115</c:v>
                </c:pt>
                <c:pt idx="432">
                  <c:v>41116</c:v>
                </c:pt>
                <c:pt idx="433">
                  <c:v>41117</c:v>
                </c:pt>
                <c:pt idx="434">
                  <c:v>41120</c:v>
                </c:pt>
                <c:pt idx="435">
                  <c:v>41121</c:v>
                </c:pt>
                <c:pt idx="436">
                  <c:v>41122</c:v>
                </c:pt>
                <c:pt idx="437">
                  <c:v>41123</c:v>
                </c:pt>
                <c:pt idx="438">
                  <c:v>41124</c:v>
                </c:pt>
                <c:pt idx="439">
                  <c:v>41127</c:v>
                </c:pt>
                <c:pt idx="440">
                  <c:v>41128</c:v>
                </c:pt>
                <c:pt idx="441">
                  <c:v>41129</c:v>
                </c:pt>
                <c:pt idx="442">
                  <c:v>41130</c:v>
                </c:pt>
                <c:pt idx="443">
                  <c:v>41131</c:v>
                </c:pt>
                <c:pt idx="444">
                  <c:v>41134</c:v>
                </c:pt>
                <c:pt idx="445">
                  <c:v>41135</c:v>
                </c:pt>
                <c:pt idx="446">
                  <c:v>41136</c:v>
                </c:pt>
                <c:pt idx="447">
                  <c:v>41137</c:v>
                </c:pt>
                <c:pt idx="448">
                  <c:v>41138</c:v>
                </c:pt>
                <c:pt idx="449">
                  <c:v>41141</c:v>
                </c:pt>
                <c:pt idx="450">
                  <c:v>41142</c:v>
                </c:pt>
                <c:pt idx="451">
                  <c:v>41143</c:v>
                </c:pt>
                <c:pt idx="452">
                  <c:v>41144</c:v>
                </c:pt>
                <c:pt idx="453">
                  <c:v>41145</c:v>
                </c:pt>
                <c:pt idx="454">
                  <c:v>41148</c:v>
                </c:pt>
                <c:pt idx="455">
                  <c:v>41149</c:v>
                </c:pt>
                <c:pt idx="456">
                  <c:v>41150</c:v>
                </c:pt>
                <c:pt idx="457">
                  <c:v>41151</c:v>
                </c:pt>
                <c:pt idx="458">
                  <c:v>41152</c:v>
                </c:pt>
                <c:pt idx="459">
                  <c:v>41156</c:v>
                </c:pt>
                <c:pt idx="460">
                  <c:v>41157</c:v>
                </c:pt>
                <c:pt idx="461">
                  <c:v>41162</c:v>
                </c:pt>
                <c:pt idx="462">
                  <c:v>41163</c:v>
                </c:pt>
                <c:pt idx="463">
                  <c:v>41164</c:v>
                </c:pt>
                <c:pt idx="464">
                  <c:v>41165</c:v>
                </c:pt>
                <c:pt idx="465">
                  <c:v>41166</c:v>
                </c:pt>
                <c:pt idx="466">
                  <c:v>41169</c:v>
                </c:pt>
                <c:pt idx="467">
                  <c:v>41170</c:v>
                </c:pt>
                <c:pt idx="468">
                  <c:v>41171</c:v>
                </c:pt>
                <c:pt idx="469">
                  <c:v>41172</c:v>
                </c:pt>
                <c:pt idx="470">
                  <c:v>41173</c:v>
                </c:pt>
                <c:pt idx="471">
                  <c:v>41176</c:v>
                </c:pt>
                <c:pt idx="472">
                  <c:v>41177</c:v>
                </c:pt>
                <c:pt idx="473">
                  <c:v>41178</c:v>
                </c:pt>
                <c:pt idx="474">
                  <c:v>41179</c:v>
                </c:pt>
                <c:pt idx="475">
                  <c:v>41180</c:v>
                </c:pt>
                <c:pt idx="476">
                  <c:v>41183</c:v>
                </c:pt>
                <c:pt idx="477">
                  <c:v>41184</c:v>
                </c:pt>
                <c:pt idx="478">
                  <c:v>41185</c:v>
                </c:pt>
                <c:pt idx="479">
                  <c:v>41186</c:v>
                </c:pt>
                <c:pt idx="480">
                  <c:v>41187</c:v>
                </c:pt>
                <c:pt idx="481">
                  <c:v>41190</c:v>
                </c:pt>
                <c:pt idx="482">
                  <c:v>41191</c:v>
                </c:pt>
                <c:pt idx="483">
                  <c:v>41192</c:v>
                </c:pt>
                <c:pt idx="484">
                  <c:v>41194</c:v>
                </c:pt>
                <c:pt idx="485">
                  <c:v>41197</c:v>
                </c:pt>
                <c:pt idx="486">
                  <c:v>41198</c:v>
                </c:pt>
                <c:pt idx="487">
                  <c:v>41199</c:v>
                </c:pt>
                <c:pt idx="488">
                  <c:v>41200</c:v>
                </c:pt>
                <c:pt idx="489">
                  <c:v>41201</c:v>
                </c:pt>
                <c:pt idx="490">
                  <c:v>41204</c:v>
                </c:pt>
                <c:pt idx="491">
                  <c:v>41205</c:v>
                </c:pt>
                <c:pt idx="492">
                  <c:v>41206</c:v>
                </c:pt>
                <c:pt idx="493">
                  <c:v>41207</c:v>
                </c:pt>
                <c:pt idx="494">
                  <c:v>41208</c:v>
                </c:pt>
                <c:pt idx="495">
                  <c:v>41212</c:v>
                </c:pt>
                <c:pt idx="496">
                  <c:v>41213</c:v>
                </c:pt>
                <c:pt idx="497">
                  <c:v>41215</c:v>
                </c:pt>
                <c:pt idx="498">
                  <c:v>41218</c:v>
                </c:pt>
                <c:pt idx="499">
                  <c:v>41219</c:v>
                </c:pt>
                <c:pt idx="500">
                  <c:v>41220</c:v>
                </c:pt>
                <c:pt idx="501">
                  <c:v>41221</c:v>
                </c:pt>
                <c:pt idx="502">
                  <c:v>41222</c:v>
                </c:pt>
                <c:pt idx="503">
                  <c:v>41225</c:v>
                </c:pt>
                <c:pt idx="504">
                  <c:v>41226</c:v>
                </c:pt>
                <c:pt idx="505">
                  <c:v>41228</c:v>
                </c:pt>
                <c:pt idx="506">
                  <c:v>41233</c:v>
                </c:pt>
                <c:pt idx="507">
                  <c:v>41234</c:v>
                </c:pt>
                <c:pt idx="508">
                  <c:v>41239</c:v>
                </c:pt>
                <c:pt idx="509">
                  <c:v>41240</c:v>
                </c:pt>
                <c:pt idx="510">
                  <c:v>41241</c:v>
                </c:pt>
                <c:pt idx="511">
                  <c:v>41242</c:v>
                </c:pt>
                <c:pt idx="512">
                  <c:v>41243</c:v>
                </c:pt>
                <c:pt idx="513">
                  <c:v>41247</c:v>
                </c:pt>
                <c:pt idx="514">
                  <c:v>41248</c:v>
                </c:pt>
                <c:pt idx="515">
                  <c:v>41249</c:v>
                </c:pt>
                <c:pt idx="516">
                  <c:v>41250</c:v>
                </c:pt>
                <c:pt idx="517">
                  <c:v>41253</c:v>
                </c:pt>
                <c:pt idx="518">
                  <c:v>41254</c:v>
                </c:pt>
                <c:pt idx="519">
                  <c:v>41255</c:v>
                </c:pt>
                <c:pt idx="520">
                  <c:v>41256</c:v>
                </c:pt>
                <c:pt idx="521">
                  <c:v>41257</c:v>
                </c:pt>
                <c:pt idx="522">
                  <c:v>41260</c:v>
                </c:pt>
                <c:pt idx="523">
                  <c:v>41261</c:v>
                </c:pt>
                <c:pt idx="524">
                  <c:v>41262</c:v>
                </c:pt>
                <c:pt idx="525">
                  <c:v>41267</c:v>
                </c:pt>
                <c:pt idx="526">
                  <c:v>41269</c:v>
                </c:pt>
                <c:pt idx="527">
                  <c:v>41270</c:v>
                </c:pt>
                <c:pt idx="528">
                  <c:v>41274</c:v>
                </c:pt>
                <c:pt idx="529">
                  <c:v>41276</c:v>
                </c:pt>
                <c:pt idx="530">
                  <c:v>41277</c:v>
                </c:pt>
                <c:pt idx="531">
                  <c:v>41281</c:v>
                </c:pt>
                <c:pt idx="532">
                  <c:v>41282</c:v>
                </c:pt>
                <c:pt idx="533">
                  <c:v>41283</c:v>
                </c:pt>
                <c:pt idx="534">
                  <c:v>41284</c:v>
                </c:pt>
                <c:pt idx="535">
                  <c:v>41285</c:v>
                </c:pt>
                <c:pt idx="536">
                  <c:v>41288</c:v>
                </c:pt>
                <c:pt idx="537">
                  <c:v>41289</c:v>
                </c:pt>
                <c:pt idx="538">
                  <c:v>41290</c:v>
                </c:pt>
                <c:pt idx="539">
                  <c:v>41291</c:v>
                </c:pt>
                <c:pt idx="540">
                  <c:v>41292</c:v>
                </c:pt>
                <c:pt idx="541">
                  <c:v>41296</c:v>
                </c:pt>
                <c:pt idx="542">
                  <c:v>41297</c:v>
                </c:pt>
                <c:pt idx="543">
                  <c:v>41299</c:v>
                </c:pt>
                <c:pt idx="544">
                  <c:v>41302</c:v>
                </c:pt>
                <c:pt idx="545">
                  <c:v>41303</c:v>
                </c:pt>
                <c:pt idx="546">
                  <c:v>41304</c:v>
                </c:pt>
                <c:pt idx="547">
                  <c:v>41305</c:v>
                </c:pt>
                <c:pt idx="548">
                  <c:v>41306</c:v>
                </c:pt>
                <c:pt idx="549">
                  <c:v>41309</c:v>
                </c:pt>
                <c:pt idx="550">
                  <c:v>41311</c:v>
                </c:pt>
                <c:pt idx="551">
                  <c:v>41312</c:v>
                </c:pt>
                <c:pt idx="552">
                  <c:v>41318</c:v>
                </c:pt>
                <c:pt idx="553">
                  <c:v>41319</c:v>
                </c:pt>
                <c:pt idx="554">
                  <c:v>41320</c:v>
                </c:pt>
                <c:pt idx="555">
                  <c:v>41323</c:v>
                </c:pt>
                <c:pt idx="556">
                  <c:v>41324</c:v>
                </c:pt>
                <c:pt idx="557">
                  <c:v>41327</c:v>
                </c:pt>
                <c:pt idx="558">
                  <c:v>41330</c:v>
                </c:pt>
                <c:pt idx="559">
                  <c:v>41331</c:v>
                </c:pt>
                <c:pt idx="560">
                  <c:v>41332</c:v>
                </c:pt>
                <c:pt idx="561">
                  <c:v>41334</c:v>
                </c:pt>
                <c:pt idx="562">
                  <c:v>41337</c:v>
                </c:pt>
                <c:pt idx="563">
                  <c:v>41339</c:v>
                </c:pt>
                <c:pt idx="564">
                  <c:v>41340</c:v>
                </c:pt>
                <c:pt idx="565">
                  <c:v>41341</c:v>
                </c:pt>
                <c:pt idx="566">
                  <c:v>41344</c:v>
                </c:pt>
                <c:pt idx="567">
                  <c:v>41345</c:v>
                </c:pt>
                <c:pt idx="568">
                  <c:v>41346</c:v>
                </c:pt>
                <c:pt idx="569">
                  <c:v>41347</c:v>
                </c:pt>
                <c:pt idx="570">
                  <c:v>41348</c:v>
                </c:pt>
                <c:pt idx="571">
                  <c:v>41351</c:v>
                </c:pt>
                <c:pt idx="572">
                  <c:v>41354</c:v>
                </c:pt>
                <c:pt idx="573">
                  <c:v>41355</c:v>
                </c:pt>
                <c:pt idx="574">
                  <c:v>41358</c:v>
                </c:pt>
                <c:pt idx="575">
                  <c:v>41359</c:v>
                </c:pt>
                <c:pt idx="576">
                  <c:v>41360</c:v>
                </c:pt>
                <c:pt idx="577">
                  <c:v>41361</c:v>
                </c:pt>
                <c:pt idx="578">
                  <c:v>41366</c:v>
                </c:pt>
                <c:pt idx="579">
                  <c:v>41367</c:v>
                </c:pt>
                <c:pt idx="580">
                  <c:v>41368</c:v>
                </c:pt>
                <c:pt idx="581">
                  <c:v>41372</c:v>
                </c:pt>
                <c:pt idx="582">
                  <c:v>41373</c:v>
                </c:pt>
                <c:pt idx="583">
                  <c:v>41375</c:v>
                </c:pt>
                <c:pt idx="584">
                  <c:v>41376</c:v>
                </c:pt>
                <c:pt idx="585">
                  <c:v>41379</c:v>
                </c:pt>
                <c:pt idx="586">
                  <c:v>41380</c:v>
                </c:pt>
                <c:pt idx="587">
                  <c:v>41382</c:v>
                </c:pt>
                <c:pt idx="588">
                  <c:v>41383</c:v>
                </c:pt>
                <c:pt idx="589">
                  <c:v>41386</c:v>
                </c:pt>
                <c:pt idx="590">
                  <c:v>41387</c:v>
                </c:pt>
                <c:pt idx="591">
                  <c:v>41388</c:v>
                </c:pt>
                <c:pt idx="592">
                  <c:v>41389</c:v>
                </c:pt>
                <c:pt idx="593">
                  <c:v>41390</c:v>
                </c:pt>
                <c:pt idx="594">
                  <c:v>41393</c:v>
                </c:pt>
                <c:pt idx="595">
                  <c:v>41397</c:v>
                </c:pt>
                <c:pt idx="596">
                  <c:v>41400</c:v>
                </c:pt>
                <c:pt idx="597">
                  <c:v>41402</c:v>
                </c:pt>
                <c:pt idx="598">
                  <c:v>41403</c:v>
                </c:pt>
                <c:pt idx="599">
                  <c:v>41404</c:v>
                </c:pt>
                <c:pt idx="600">
                  <c:v>41407</c:v>
                </c:pt>
                <c:pt idx="601">
                  <c:v>41411</c:v>
                </c:pt>
                <c:pt idx="602">
                  <c:v>41414</c:v>
                </c:pt>
                <c:pt idx="603">
                  <c:v>41416</c:v>
                </c:pt>
                <c:pt idx="604">
                  <c:v>41418</c:v>
                </c:pt>
                <c:pt idx="605">
                  <c:v>41422</c:v>
                </c:pt>
                <c:pt idx="606">
                  <c:v>41424</c:v>
                </c:pt>
                <c:pt idx="607">
                  <c:v>41425</c:v>
                </c:pt>
                <c:pt idx="608">
                  <c:v>41429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41438</c:v>
                </c:pt>
                <c:pt idx="613">
                  <c:v>41439</c:v>
                </c:pt>
                <c:pt idx="614">
                  <c:v>41442</c:v>
                </c:pt>
                <c:pt idx="615">
                  <c:v>41445</c:v>
                </c:pt>
                <c:pt idx="616">
                  <c:v>41446</c:v>
                </c:pt>
                <c:pt idx="617">
                  <c:v>41449</c:v>
                </c:pt>
                <c:pt idx="618">
                  <c:v>41450</c:v>
                </c:pt>
                <c:pt idx="619">
                  <c:v>41452</c:v>
                </c:pt>
                <c:pt idx="620">
                  <c:v>41453</c:v>
                </c:pt>
                <c:pt idx="621">
                  <c:v>41456</c:v>
                </c:pt>
                <c:pt idx="622">
                  <c:v>41457</c:v>
                </c:pt>
                <c:pt idx="623">
                  <c:v>41458</c:v>
                </c:pt>
                <c:pt idx="624">
                  <c:v>41460</c:v>
                </c:pt>
                <c:pt idx="625">
                  <c:v>41466</c:v>
                </c:pt>
                <c:pt idx="626">
                  <c:v>41467</c:v>
                </c:pt>
                <c:pt idx="627">
                  <c:v>41470</c:v>
                </c:pt>
                <c:pt idx="628">
                  <c:v>41471</c:v>
                </c:pt>
                <c:pt idx="629">
                  <c:v>41472</c:v>
                </c:pt>
                <c:pt idx="630">
                  <c:v>41474</c:v>
                </c:pt>
                <c:pt idx="631">
                  <c:v>41480</c:v>
                </c:pt>
                <c:pt idx="632">
                  <c:v>41481</c:v>
                </c:pt>
                <c:pt idx="633">
                  <c:v>41484</c:v>
                </c:pt>
                <c:pt idx="634">
                  <c:v>41485</c:v>
                </c:pt>
                <c:pt idx="635">
                  <c:v>41486</c:v>
                </c:pt>
                <c:pt idx="636">
                  <c:v>41487</c:v>
                </c:pt>
                <c:pt idx="637">
                  <c:v>41498</c:v>
                </c:pt>
                <c:pt idx="638">
                  <c:v>41501</c:v>
                </c:pt>
                <c:pt idx="639">
                  <c:v>41502</c:v>
                </c:pt>
                <c:pt idx="640">
                  <c:v>41505</c:v>
                </c:pt>
                <c:pt idx="641">
                  <c:v>41507</c:v>
                </c:pt>
                <c:pt idx="642">
                  <c:v>41516</c:v>
                </c:pt>
                <c:pt idx="643">
                  <c:v>41520</c:v>
                </c:pt>
                <c:pt idx="644">
                  <c:v>41522</c:v>
                </c:pt>
                <c:pt idx="645">
                  <c:v>41523</c:v>
                </c:pt>
                <c:pt idx="646">
                  <c:v>41526</c:v>
                </c:pt>
                <c:pt idx="647">
                  <c:v>41527</c:v>
                </c:pt>
                <c:pt idx="648">
                  <c:v>41529</c:v>
                </c:pt>
                <c:pt idx="649">
                  <c:v>41534</c:v>
                </c:pt>
                <c:pt idx="650">
                  <c:v>41535</c:v>
                </c:pt>
                <c:pt idx="651">
                  <c:v>41554</c:v>
                </c:pt>
                <c:pt idx="652">
                  <c:v>41557</c:v>
                </c:pt>
                <c:pt idx="653">
                  <c:v>41558</c:v>
                </c:pt>
                <c:pt idx="654">
                  <c:v>41562</c:v>
                </c:pt>
                <c:pt idx="655">
                  <c:v>41563</c:v>
                </c:pt>
                <c:pt idx="656">
                  <c:v>41564</c:v>
                </c:pt>
                <c:pt idx="657">
                  <c:v>41565</c:v>
                </c:pt>
                <c:pt idx="658">
                  <c:v>41568</c:v>
                </c:pt>
                <c:pt idx="659">
                  <c:v>41569</c:v>
                </c:pt>
                <c:pt idx="660">
                  <c:v>41570</c:v>
                </c:pt>
                <c:pt idx="661">
                  <c:v>41571</c:v>
                </c:pt>
                <c:pt idx="662">
                  <c:v>41572</c:v>
                </c:pt>
                <c:pt idx="663">
                  <c:v>41575</c:v>
                </c:pt>
                <c:pt idx="664">
                  <c:v>41576</c:v>
                </c:pt>
                <c:pt idx="665">
                  <c:v>41577</c:v>
                </c:pt>
                <c:pt idx="666">
                  <c:v>41578</c:v>
                </c:pt>
                <c:pt idx="667">
                  <c:v>41579</c:v>
                </c:pt>
                <c:pt idx="668">
                  <c:v>41582</c:v>
                </c:pt>
                <c:pt idx="669">
                  <c:v>41583</c:v>
                </c:pt>
                <c:pt idx="670">
                  <c:v>41584</c:v>
                </c:pt>
                <c:pt idx="671">
                  <c:v>41585</c:v>
                </c:pt>
                <c:pt idx="672">
                  <c:v>41586</c:v>
                </c:pt>
                <c:pt idx="673">
                  <c:v>41589</c:v>
                </c:pt>
                <c:pt idx="674">
                  <c:v>41590</c:v>
                </c:pt>
                <c:pt idx="675">
                  <c:v>41591</c:v>
                </c:pt>
                <c:pt idx="676">
                  <c:v>41593</c:v>
                </c:pt>
                <c:pt idx="677">
                  <c:v>41596</c:v>
                </c:pt>
                <c:pt idx="678">
                  <c:v>41598</c:v>
                </c:pt>
                <c:pt idx="679">
                  <c:v>41599</c:v>
                </c:pt>
                <c:pt idx="680">
                  <c:v>41600</c:v>
                </c:pt>
                <c:pt idx="681">
                  <c:v>41603</c:v>
                </c:pt>
                <c:pt idx="682">
                  <c:v>41604</c:v>
                </c:pt>
                <c:pt idx="683">
                  <c:v>41605</c:v>
                </c:pt>
                <c:pt idx="684">
                  <c:v>41606</c:v>
                </c:pt>
                <c:pt idx="685">
                  <c:v>41607</c:v>
                </c:pt>
                <c:pt idx="686">
                  <c:v>41610</c:v>
                </c:pt>
                <c:pt idx="687">
                  <c:v>41611</c:v>
                </c:pt>
                <c:pt idx="688">
                  <c:v>41612</c:v>
                </c:pt>
                <c:pt idx="689">
                  <c:v>41613</c:v>
                </c:pt>
                <c:pt idx="690">
                  <c:v>41614</c:v>
                </c:pt>
                <c:pt idx="691">
                  <c:v>41617</c:v>
                </c:pt>
                <c:pt idx="692">
                  <c:v>41618</c:v>
                </c:pt>
                <c:pt idx="693">
                  <c:v>41619</c:v>
                </c:pt>
                <c:pt idx="694">
                  <c:v>41620</c:v>
                </c:pt>
                <c:pt idx="695">
                  <c:v>41621</c:v>
                </c:pt>
                <c:pt idx="696">
                  <c:v>41624</c:v>
                </c:pt>
                <c:pt idx="697">
                  <c:v>41625</c:v>
                </c:pt>
                <c:pt idx="698">
                  <c:v>41626</c:v>
                </c:pt>
                <c:pt idx="699">
                  <c:v>41627</c:v>
                </c:pt>
                <c:pt idx="700">
                  <c:v>41635</c:v>
                </c:pt>
                <c:pt idx="701">
                  <c:v>41639</c:v>
                </c:pt>
                <c:pt idx="702">
                  <c:v>41641</c:v>
                </c:pt>
                <c:pt idx="703">
                  <c:v>41642</c:v>
                </c:pt>
                <c:pt idx="704">
                  <c:v>41645</c:v>
                </c:pt>
                <c:pt idx="705">
                  <c:v>41646</c:v>
                </c:pt>
                <c:pt idx="706">
                  <c:v>41647</c:v>
                </c:pt>
                <c:pt idx="707">
                  <c:v>41648</c:v>
                </c:pt>
                <c:pt idx="708">
                  <c:v>41649</c:v>
                </c:pt>
                <c:pt idx="709">
                  <c:v>41652</c:v>
                </c:pt>
                <c:pt idx="710">
                  <c:v>41653</c:v>
                </c:pt>
                <c:pt idx="711">
                  <c:v>41654</c:v>
                </c:pt>
                <c:pt idx="712">
                  <c:v>41655</c:v>
                </c:pt>
                <c:pt idx="713">
                  <c:v>41656</c:v>
                </c:pt>
                <c:pt idx="714">
                  <c:v>41659</c:v>
                </c:pt>
                <c:pt idx="715">
                  <c:v>41660</c:v>
                </c:pt>
                <c:pt idx="716">
                  <c:v>41661</c:v>
                </c:pt>
                <c:pt idx="717">
                  <c:v>41662</c:v>
                </c:pt>
                <c:pt idx="718">
                  <c:v>41663</c:v>
                </c:pt>
                <c:pt idx="719">
                  <c:v>41666</c:v>
                </c:pt>
                <c:pt idx="720">
                  <c:v>41667</c:v>
                </c:pt>
                <c:pt idx="721">
                  <c:v>41668</c:v>
                </c:pt>
                <c:pt idx="722">
                  <c:v>41669</c:v>
                </c:pt>
                <c:pt idx="723">
                  <c:v>41673</c:v>
                </c:pt>
                <c:pt idx="724">
                  <c:v>41674</c:v>
                </c:pt>
                <c:pt idx="725">
                  <c:v>41675</c:v>
                </c:pt>
                <c:pt idx="726">
                  <c:v>41676</c:v>
                </c:pt>
                <c:pt idx="727">
                  <c:v>41677</c:v>
                </c:pt>
                <c:pt idx="728">
                  <c:v>41680</c:v>
                </c:pt>
                <c:pt idx="729">
                  <c:v>41681</c:v>
                </c:pt>
                <c:pt idx="730">
                  <c:v>41682</c:v>
                </c:pt>
                <c:pt idx="731">
                  <c:v>41683</c:v>
                </c:pt>
                <c:pt idx="732">
                  <c:v>41684</c:v>
                </c:pt>
                <c:pt idx="733">
                  <c:v>41687</c:v>
                </c:pt>
                <c:pt idx="734">
                  <c:v>41688</c:v>
                </c:pt>
                <c:pt idx="735">
                  <c:v>41689</c:v>
                </c:pt>
                <c:pt idx="736">
                  <c:v>41690</c:v>
                </c:pt>
                <c:pt idx="737">
                  <c:v>41691</c:v>
                </c:pt>
                <c:pt idx="738">
                  <c:v>41694</c:v>
                </c:pt>
                <c:pt idx="739">
                  <c:v>41695</c:v>
                </c:pt>
                <c:pt idx="740">
                  <c:v>41696</c:v>
                </c:pt>
                <c:pt idx="741">
                  <c:v>41697</c:v>
                </c:pt>
                <c:pt idx="742">
                  <c:v>41702</c:v>
                </c:pt>
                <c:pt idx="743">
                  <c:v>41703</c:v>
                </c:pt>
                <c:pt idx="744">
                  <c:v>41704</c:v>
                </c:pt>
                <c:pt idx="745">
                  <c:v>41705</c:v>
                </c:pt>
                <c:pt idx="746">
                  <c:v>41708</c:v>
                </c:pt>
                <c:pt idx="747">
                  <c:v>41709</c:v>
                </c:pt>
                <c:pt idx="748">
                  <c:v>41710</c:v>
                </c:pt>
                <c:pt idx="749">
                  <c:v>41711</c:v>
                </c:pt>
                <c:pt idx="750">
                  <c:v>41715</c:v>
                </c:pt>
                <c:pt idx="751">
                  <c:v>41716</c:v>
                </c:pt>
                <c:pt idx="752">
                  <c:v>41717</c:v>
                </c:pt>
                <c:pt idx="753">
                  <c:v>41718</c:v>
                </c:pt>
                <c:pt idx="754">
                  <c:v>41719</c:v>
                </c:pt>
                <c:pt idx="755">
                  <c:v>41722</c:v>
                </c:pt>
                <c:pt idx="756">
                  <c:v>41723</c:v>
                </c:pt>
                <c:pt idx="757">
                  <c:v>41724</c:v>
                </c:pt>
                <c:pt idx="758">
                  <c:v>41725</c:v>
                </c:pt>
                <c:pt idx="759">
                  <c:v>41726</c:v>
                </c:pt>
                <c:pt idx="760">
                  <c:v>41729</c:v>
                </c:pt>
                <c:pt idx="761">
                  <c:v>41730</c:v>
                </c:pt>
                <c:pt idx="762">
                  <c:v>41731</c:v>
                </c:pt>
                <c:pt idx="763">
                  <c:v>41732</c:v>
                </c:pt>
                <c:pt idx="764">
                  <c:v>41733</c:v>
                </c:pt>
                <c:pt idx="765">
                  <c:v>41736</c:v>
                </c:pt>
                <c:pt idx="766">
                  <c:v>41737</c:v>
                </c:pt>
                <c:pt idx="767">
                  <c:v>41738</c:v>
                </c:pt>
                <c:pt idx="768">
                  <c:v>41739</c:v>
                </c:pt>
                <c:pt idx="769">
                  <c:v>41740</c:v>
                </c:pt>
                <c:pt idx="770">
                  <c:v>41743</c:v>
                </c:pt>
                <c:pt idx="771">
                  <c:v>41744</c:v>
                </c:pt>
                <c:pt idx="772">
                  <c:v>41745</c:v>
                </c:pt>
                <c:pt idx="773">
                  <c:v>41746</c:v>
                </c:pt>
                <c:pt idx="774">
                  <c:v>41750</c:v>
                </c:pt>
                <c:pt idx="775">
                  <c:v>41751</c:v>
                </c:pt>
                <c:pt idx="776">
                  <c:v>41752</c:v>
                </c:pt>
                <c:pt idx="777">
                  <c:v>41753</c:v>
                </c:pt>
                <c:pt idx="778">
                  <c:v>41754</c:v>
                </c:pt>
                <c:pt idx="779">
                  <c:v>41757</c:v>
                </c:pt>
                <c:pt idx="780">
                  <c:v>41758</c:v>
                </c:pt>
                <c:pt idx="781">
                  <c:v>41761</c:v>
                </c:pt>
                <c:pt idx="782">
                  <c:v>41764</c:v>
                </c:pt>
                <c:pt idx="783">
                  <c:v>41765</c:v>
                </c:pt>
                <c:pt idx="784">
                  <c:v>41766</c:v>
                </c:pt>
                <c:pt idx="785">
                  <c:v>41767</c:v>
                </c:pt>
                <c:pt idx="786">
                  <c:v>41768</c:v>
                </c:pt>
                <c:pt idx="787">
                  <c:v>41771</c:v>
                </c:pt>
                <c:pt idx="788">
                  <c:v>41772</c:v>
                </c:pt>
                <c:pt idx="789">
                  <c:v>41773</c:v>
                </c:pt>
                <c:pt idx="790">
                  <c:v>41774</c:v>
                </c:pt>
                <c:pt idx="791">
                  <c:v>41775</c:v>
                </c:pt>
                <c:pt idx="792">
                  <c:v>41778</c:v>
                </c:pt>
                <c:pt idx="793">
                  <c:v>41779</c:v>
                </c:pt>
                <c:pt idx="794">
                  <c:v>41780</c:v>
                </c:pt>
                <c:pt idx="795">
                  <c:v>41781</c:v>
                </c:pt>
                <c:pt idx="796">
                  <c:v>41782</c:v>
                </c:pt>
                <c:pt idx="797">
                  <c:v>41785</c:v>
                </c:pt>
                <c:pt idx="798">
                  <c:v>41786</c:v>
                </c:pt>
                <c:pt idx="799">
                  <c:v>41787</c:v>
                </c:pt>
                <c:pt idx="800">
                  <c:v>41788</c:v>
                </c:pt>
                <c:pt idx="801">
                  <c:v>41789</c:v>
                </c:pt>
                <c:pt idx="802">
                  <c:v>41792</c:v>
                </c:pt>
                <c:pt idx="803">
                  <c:v>41793</c:v>
                </c:pt>
                <c:pt idx="804">
                  <c:v>41794</c:v>
                </c:pt>
                <c:pt idx="805">
                  <c:v>41795</c:v>
                </c:pt>
                <c:pt idx="806">
                  <c:v>41796</c:v>
                </c:pt>
                <c:pt idx="807">
                  <c:v>41799</c:v>
                </c:pt>
                <c:pt idx="808">
                  <c:v>41800</c:v>
                </c:pt>
                <c:pt idx="809">
                  <c:v>41801</c:v>
                </c:pt>
                <c:pt idx="810">
                  <c:v>41802</c:v>
                </c:pt>
                <c:pt idx="811">
                  <c:v>41803</c:v>
                </c:pt>
                <c:pt idx="812">
                  <c:v>41806</c:v>
                </c:pt>
                <c:pt idx="813">
                  <c:v>41807</c:v>
                </c:pt>
                <c:pt idx="814">
                  <c:v>41808</c:v>
                </c:pt>
                <c:pt idx="815">
                  <c:v>41809</c:v>
                </c:pt>
                <c:pt idx="816">
                  <c:v>41810</c:v>
                </c:pt>
                <c:pt idx="817">
                  <c:v>41813</c:v>
                </c:pt>
                <c:pt idx="818">
                  <c:v>41814</c:v>
                </c:pt>
                <c:pt idx="819">
                  <c:v>41815</c:v>
                </c:pt>
                <c:pt idx="820">
                  <c:v>41816</c:v>
                </c:pt>
                <c:pt idx="821">
                  <c:v>41817</c:v>
                </c:pt>
                <c:pt idx="822">
                  <c:v>41820</c:v>
                </c:pt>
                <c:pt idx="823">
                  <c:v>41821</c:v>
                </c:pt>
                <c:pt idx="824">
                  <c:v>41822</c:v>
                </c:pt>
                <c:pt idx="825">
                  <c:v>41823</c:v>
                </c:pt>
                <c:pt idx="826">
                  <c:v>41824</c:v>
                </c:pt>
                <c:pt idx="827">
                  <c:v>41827</c:v>
                </c:pt>
                <c:pt idx="828">
                  <c:v>41828</c:v>
                </c:pt>
                <c:pt idx="829">
                  <c:v>41829</c:v>
                </c:pt>
                <c:pt idx="830">
                  <c:v>41830</c:v>
                </c:pt>
                <c:pt idx="831">
                  <c:v>41831</c:v>
                </c:pt>
                <c:pt idx="832">
                  <c:v>41834</c:v>
                </c:pt>
                <c:pt idx="833">
                  <c:v>41835</c:v>
                </c:pt>
                <c:pt idx="834">
                  <c:v>41836</c:v>
                </c:pt>
                <c:pt idx="835">
                  <c:v>41837</c:v>
                </c:pt>
                <c:pt idx="836">
                  <c:v>41838</c:v>
                </c:pt>
                <c:pt idx="837">
                  <c:v>41841</c:v>
                </c:pt>
                <c:pt idx="838">
                  <c:v>41842</c:v>
                </c:pt>
                <c:pt idx="839">
                  <c:v>41843</c:v>
                </c:pt>
                <c:pt idx="840">
                  <c:v>41844</c:v>
                </c:pt>
                <c:pt idx="841">
                  <c:v>41845</c:v>
                </c:pt>
                <c:pt idx="842">
                  <c:v>41848</c:v>
                </c:pt>
                <c:pt idx="843">
                  <c:v>41849</c:v>
                </c:pt>
                <c:pt idx="844">
                  <c:v>41850</c:v>
                </c:pt>
                <c:pt idx="845">
                  <c:v>41851</c:v>
                </c:pt>
                <c:pt idx="846">
                  <c:v>41852</c:v>
                </c:pt>
                <c:pt idx="847">
                  <c:v>41855</c:v>
                </c:pt>
                <c:pt idx="848">
                  <c:v>41856</c:v>
                </c:pt>
                <c:pt idx="849">
                  <c:v>41857</c:v>
                </c:pt>
                <c:pt idx="850">
                  <c:v>41858</c:v>
                </c:pt>
                <c:pt idx="851">
                  <c:v>41859</c:v>
                </c:pt>
                <c:pt idx="852">
                  <c:v>41862</c:v>
                </c:pt>
                <c:pt idx="853">
                  <c:v>41863</c:v>
                </c:pt>
                <c:pt idx="854">
                  <c:v>41864</c:v>
                </c:pt>
                <c:pt idx="855">
                  <c:v>41865</c:v>
                </c:pt>
                <c:pt idx="856">
                  <c:v>41866</c:v>
                </c:pt>
                <c:pt idx="857">
                  <c:v>41869</c:v>
                </c:pt>
                <c:pt idx="858">
                  <c:v>41870</c:v>
                </c:pt>
                <c:pt idx="859">
                  <c:v>41871</c:v>
                </c:pt>
                <c:pt idx="860">
                  <c:v>41872</c:v>
                </c:pt>
                <c:pt idx="861">
                  <c:v>41873</c:v>
                </c:pt>
                <c:pt idx="862">
                  <c:v>41876</c:v>
                </c:pt>
                <c:pt idx="863">
                  <c:v>41877</c:v>
                </c:pt>
                <c:pt idx="864">
                  <c:v>41878</c:v>
                </c:pt>
                <c:pt idx="865">
                  <c:v>41879</c:v>
                </c:pt>
                <c:pt idx="866">
                  <c:v>41880</c:v>
                </c:pt>
                <c:pt idx="867">
                  <c:v>41883</c:v>
                </c:pt>
                <c:pt idx="868">
                  <c:v>41884</c:v>
                </c:pt>
                <c:pt idx="869">
                  <c:v>41885</c:v>
                </c:pt>
                <c:pt idx="870">
                  <c:v>41886</c:v>
                </c:pt>
                <c:pt idx="871">
                  <c:v>41887</c:v>
                </c:pt>
                <c:pt idx="872">
                  <c:v>41890</c:v>
                </c:pt>
                <c:pt idx="873">
                  <c:v>41891</c:v>
                </c:pt>
                <c:pt idx="874">
                  <c:v>41892</c:v>
                </c:pt>
                <c:pt idx="875">
                  <c:v>41893</c:v>
                </c:pt>
                <c:pt idx="876">
                  <c:v>41894</c:v>
                </c:pt>
                <c:pt idx="877">
                  <c:v>41897</c:v>
                </c:pt>
                <c:pt idx="878">
                  <c:v>41898</c:v>
                </c:pt>
                <c:pt idx="879">
                  <c:v>41899</c:v>
                </c:pt>
                <c:pt idx="880">
                  <c:v>41900</c:v>
                </c:pt>
                <c:pt idx="881">
                  <c:v>41901</c:v>
                </c:pt>
                <c:pt idx="882">
                  <c:v>41904</c:v>
                </c:pt>
                <c:pt idx="883">
                  <c:v>41905</c:v>
                </c:pt>
                <c:pt idx="884">
                  <c:v>41906</c:v>
                </c:pt>
                <c:pt idx="885">
                  <c:v>41907</c:v>
                </c:pt>
                <c:pt idx="886">
                  <c:v>41908</c:v>
                </c:pt>
                <c:pt idx="887">
                  <c:v>41911</c:v>
                </c:pt>
                <c:pt idx="888">
                  <c:v>41912</c:v>
                </c:pt>
                <c:pt idx="889">
                  <c:v>41913</c:v>
                </c:pt>
                <c:pt idx="890">
                  <c:v>41914</c:v>
                </c:pt>
                <c:pt idx="891">
                  <c:v>41915</c:v>
                </c:pt>
                <c:pt idx="892">
                  <c:v>41918</c:v>
                </c:pt>
                <c:pt idx="893">
                  <c:v>41919</c:v>
                </c:pt>
                <c:pt idx="894">
                  <c:v>41920</c:v>
                </c:pt>
                <c:pt idx="895">
                  <c:v>41921</c:v>
                </c:pt>
                <c:pt idx="896">
                  <c:v>41922</c:v>
                </c:pt>
                <c:pt idx="897">
                  <c:v>41925</c:v>
                </c:pt>
                <c:pt idx="898">
                  <c:v>41926</c:v>
                </c:pt>
                <c:pt idx="899">
                  <c:v>41927</c:v>
                </c:pt>
                <c:pt idx="900">
                  <c:v>41928</c:v>
                </c:pt>
                <c:pt idx="901">
                  <c:v>41929</c:v>
                </c:pt>
                <c:pt idx="902">
                  <c:v>41932</c:v>
                </c:pt>
                <c:pt idx="903">
                  <c:v>41933</c:v>
                </c:pt>
                <c:pt idx="904">
                  <c:v>41934</c:v>
                </c:pt>
                <c:pt idx="905">
                  <c:v>41935</c:v>
                </c:pt>
                <c:pt idx="906">
                  <c:v>41936</c:v>
                </c:pt>
                <c:pt idx="907">
                  <c:v>41939</c:v>
                </c:pt>
                <c:pt idx="908">
                  <c:v>41940</c:v>
                </c:pt>
                <c:pt idx="909">
                  <c:v>41941</c:v>
                </c:pt>
                <c:pt idx="910">
                  <c:v>41942</c:v>
                </c:pt>
                <c:pt idx="911">
                  <c:v>41943</c:v>
                </c:pt>
                <c:pt idx="912">
                  <c:v>41946</c:v>
                </c:pt>
                <c:pt idx="913">
                  <c:v>41947</c:v>
                </c:pt>
                <c:pt idx="914">
                  <c:v>41948</c:v>
                </c:pt>
                <c:pt idx="915">
                  <c:v>41949</c:v>
                </c:pt>
                <c:pt idx="916">
                  <c:v>41950</c:v>
                </c:pt>
                <c:pt idx="917">
                  <c:v>41953</c:v>
                </c:pt>
                <c:pt idx="918">
                  <c:v>41954</c:v>
                </c:pt>
                <c:pt idx="919">
                  <c:v>41955</c:v>
                </c:pt>
                <c:pt idx="920">
                  <c:v>41956</c:v>
                </c:pt>
                <c:pt idx="921">
                  <c:v>41957</c:v>
                </c:pt>
                <c:pt idx="922">
                  <c:v>41960</c:v>
                </c:pt>
                <c:pt idx="923">
                  <c:v>41961</c:v>
                </c:pt>
                <c:pt idx="924">
                  <c:v>41962</c:v>
                </c:pt>
                <c:pt idx="925">
                  <c:v>41963</c:v>
                </c:pt>
                <c:pt idx="926">
                  <c:v>41964</c:v>
                </c:pt>
                <c:pt idx="927">
                  <c:v>41967</c:v>
                </c:pt>
                <c:pt idx="928">
                  <c:v>41968</c:v>
                </c:pt>
                <c:pt idx="929">
                  <c:v>41969</c:v>
                </c:pt>
                <c:pt idx="930">
                  <c:v>41970</c:v>
                </c:pt>
                <c:pt idx="931">
                  <c:v>41971</c:v>
                </c:pt>
                <c:pt idx="932">
                  <c:v>41974</c:v>
                </c:pt>
                <c:pt idx="933">
                  <c:v>41975</c:v>
                </c:pt>
                <c:pt idx="934">
                  <c:v>41976</c:v>
                </c:pt>
                <c:pt idx="935">
                  <c:v>41977</c:v>
                </c:pt>
                <c:pt idx="936">
                  <c:v>41978</c:v>
                </c:pt>
                <c:pt idx="937">
                  <c:v>41981</c:v>
                </c:pt>
                <c:pt idx="938">
                  <c:v>41982</c:v>
                </c:pt>
                <c:pt idx="939">
                  <c:v>41983</c:v>
                </c:pt>
                <c:pt idx="940">
                  <c:v>41984</c:v>
                </c:pt>
                <c:pt idx="941">
                  <c:v>41985</c:v>
                </c:pt>
                <c:pt idx="942">
                  <c:v>41988</c:v>
                </c:pt>
                <c:pt idx="943">
                  <c:v>41989</c:v>
                </c:pt>
                <c:pt idx="944">
                  <c:v>41990</c:v>
                </c:pt>
                <c:pt idx="945">
                  <c:v>41991</c:v>
                </c:pt>
                <c:pt idx="946">
                  <c:v>41992</c:v>
                </c:pt>
                <c:pt idx="947">
                  <c:v>41995</c:v>
                </c:pt>
                <c:pt idx="948">
                  <c:v>41996</c:v>
                </c:pt>
                <c:pt idx="949">
                  <c:v>41997</c:v>
                </c:pt>
                <c:pt idx="950">
                  <c:v>42002</c:v>
                </c:pt>
                <c:pt idx="951">
                  <c:v>42003</c:v>
                </c:pt>
                <c:pt idx="952">
                  <c:v>42004</c:v>
                </c:pt>
                <c:pt idx="953">
                  <c:v>42006</c:v>
                </c:pt>
                <c:pt idx="954">
                  <c:v>42009</c:v>
                </c:pt>
                <c:pt idx="955">
                  <c:v>42010</c:v>
                </c:pt>
                <c:pt idx="956">
                  <c:v>42011</c:v>
                </c:pt>
                <c:pt idx="957">
                  <c:v>42012</c:v>
                </c:pt>
                <c:pt idx="958">
                  <c:v>42013</c:v>
                </c:pt>
                <c:pt idx="959">
                  <c:v>42016</c:v>
                </c:pt>
                <c:pt idx="960">
                  <c:v>42017</c:v>
                </c:pt>
                <c:pt idx="961">
                  <c:v>42018</c:v>
                </c:pt>
                <c:pt idx="962">
                  <c:v>42019</c:v>
                </c:pt>
                <c:pt idx="963">
                  <c:v>42020</c:v>
                </c:pt>
                <c:pt idx="964">
                  <c:v>42023</c:v>
                </c:pt>
                <c:pt idx="965">
                  <c:v>42024</c:v>
                </c:pt>
                <c:pt idx="966">
                  <c:v>42025</c:v>
                </c:pt>
                <c:pt idx="967">
                  <c:v>42026</c:v>
                </c:pt>
                <c:pt idx="968">
                  <c:v>42027</c:v>
                </c:pt>
                <c:pt idx="969">
                  <c:v>42030</c:v>
                </c:pt>
                <c:pt idx="970">
                  <c:v>42031</c:v>
                </c:pt>
                <c:pt idx="971">
                  <c:v>42032</c:v>
                </c:pt>
                <c:pt idx="972">
                  <c:v>42033</c:v>
                </c:pt>
                <c:pt idx="973">
                  <c:v>42034</c:v>
                </c:pt>
                <c:pt idx="974">
                  <c:v>42037</c:v>
                </c:pt>
                <c:pt idx="975">
                  <c:v>42038</c:v>
                </c:pt>
                <c:pt idx="976">
                  <c:v>42039</c:v>
                </c:pt>
                <c:pt idx="977">
                  <c:v>42040</c:v>
                </c:pt>
                <c:pt idx="978">
                  <c:v>42041</c:v>
                </c:pt>
                <c:pt idx="979">
                  <c:v>42044</c:v>
                </c:pt>
                <c:pt idx="980">
                  <c:v>42045</c:v>
                </c:pt>
                <c:pt idx="981">
                  <c:v>42046</c:v>
                </c:pt>
                <c:pt idx="982">
                  <c:v>42047</c:v>
                </c:pt>
                <c:pt idx="983">
                  <c:v>42048</c:v>
                </c:pt>
                <c:pt idx="984">
                  <c:v>42051</c:v>
                </c:pt>
                <c:pt idx="985">
                  <c:v>42052</c:v>
                </c:pt>
                <c:pt idx="986">
                  <c:v>42053</c:v>
                </c:pt>
                <c:pt idx="987">
                  <c:v>42054</c:v>
                </c:pt>
                <c:pt idx="988">
                  <c:v>42055</c:v>
                </c:pt>
                <c:pt idx="989">
                  <c:v>42058</c:v>
                </c:pt>
                <c:pt idx="990">
                  <c:v>42059</c:v>
                </c:pt>
                <c:pt idx="991">
                  <c:v>42060</c:v>
                </c:pt>
                <c:pt idx="992">
                  <c:v>42061</c:v>
                </c:pt>
                <c:pt idx="993">
                  <c:v>42062</c:v>
                </c:pt>
                <c:pt idx="994">
                  <c:v>42065</c:v>
                </c:pt>
                <c:pt idx="995">
                  <c:v>42066</c:v>
                </c:pt>
                <c:pt idx="996">
                  <c:v>42067</c:v>
                </c:pt>
                <c:pt idx="997">
                  <c:v>42068</c:v>
                </c:pt>
                <c:pt idx="998">
                  <c:v>42069</c:v>
                </c:pt>
                <c:pt idx="999">
                  <c:v>42072</c:v>
                </c:pt>
                <c:pt idx="1000">
                  <c:v>42073</c:v>
                </c:pt>
                <c:pt idx="1001">
                  <c:v>42074</c:v>
                </c:pt>
                <c:pt idx="1002">
                  <c:v>42075</c:v>
                </c:pt>
                <c:pt idx="1003">
                  <c:v>42076</c:v>
                </c:pt>
                <c:pt idx="1004">
                  <c:v>42079</c:v>
                </c:pt>
                <c:pt idx="1005">
                  <c:v>42080</c:v>
                </c:pt>
                <c:pt idx="1006">
                  <c:v>42081</c:v>
                </c:pt>
                <c:pt idx="1007">
                  <c:v>42082</c:v>
                </c:pt>
                <c:pt idx="1008">
                  <c:v>42083</c:v>
                </c:pt>
                <c:pt idx="1009">
                  <c:v>42086</c:v>
                </c:pt>
                <c:pt idx="1010">
                  <c:v>42087</c:v>
                </c:pt>
                <c:pt idx="1011">
                  <c:v>42088</c:v>
                </c:pt>
                <c:pt idx="1012">
                  <c:v>42089</c:v>
                </c:pt>
                <c:pt idx="1013">
                  <c:v>42090</c:v>
                </c:pt>
                <c:pt idx="1014">
                  <c:v>42093</c:v>
                </c:pt>
                <c:pt idx="1015">
                  <c:v>42094</c:v>
                </c:pt>
                <c:pt idx="1016">
                  <c:v>42095</c:v>
                </c:pt>
                <c:pt idx="1017">
                  <c:v>42096</c:v>
                </c:pt>
                <c:pt idx="1018">
                  <c:v>42100</c:v>
                </c:pt>
                <c:pt idx="1019">
                  <c:v>42101</c:v>
                </c:pt>
                <c:pt idx="1020">
                  <c:v>42102</c:v>
                </c:pt>
                <c:pt idx="1021">
                  <c:v>42103</c:v>
                </c:pt>
                <c:pt idx="1022">
                  <c:v>42104</c:v>
                </c:pt>
                <c:pt idx="1023">
                  <c:v>42107</c:v>
                </c:pt>
                <c:pt idx="1024">
                  <c:v>42108</c:v>
                </c:pt>
                <c:pt idx="1025">
                  <c:v>42109</c:v>
                </c:pt>
                <c:pt idx="1026">
                  <c:v>42110</c:v>
                </c:pt>
                <c:pt idx="1027">
                  <c:v>42111</c:v>
                </c:pt>
                <c:pt idx="1028">
                  <c:v>42114</c:v>
                </c:pt>
                <c:pt idx="1029">
                  <c:v>42115</c:v>
                </c:pt>
                <c:pt idx="1030">
                  <c:v>42116</c:v>
                </c:pt>
                <c:pt idx="1031">
                  <c:v>42117</c:v>
                </c:pt>
                <c:pt idx="1032">
                  <c:v>42118</c:v>
                </c:pt>
                <c:pt idx="1033">
                  <c:v>42121</c:v>
                </c:pt>
                <c:pt idx="1034">
                  <c:v>42122</c:v>
                </c:pt>
                <c:pt idx="1035">
                  <c:v>42123</c:v>
                </c:pt>
                <c:pt idx="1036">
                  <c:v>42124</c:v>
                </c:pt>
                <c:pt idx="1037">
                  <c:v>42125</c:v>
                </c:pt>
                <c:pt idx="1038">
                  <c:v>42128</c:v>
                </c:pt>
                <c:pt idx="1039">
                  <c:v>42129</c:v>
                </c:pt>
                <c:pt idx="1040">
                  <c:v>42130</c:v>
                </c:pt>
                <c:pt idx="1041">
                  <c:v>42131</c:v>
                </c:pt>
                <c:pt idx="1042">
                  <c:v>42132</c:v>
                </c:pt>
                <c:pt idx="1043">
                  <c:v>42135</c:v>
                </c:pt>
                <c:pt idx="1044">
                  <c:v>42136</c:v>
                </c:pt>
                <c:pt idx="1045">
                  <c:v>42137</c:v>
                </c:pt>
                <c:pt idx="1046">
                  <c:v>42138</c:v>
                </c:pt>
                <c:pt idx="1047">
                  <c:v>42139</c:v>
                </c:pt>
                <c:pt idx="1048">
                  <c:v>42142</c:v>
                </c:pt>
                <c:pt idx="1049">
                  <c:v>42143</c:v>
                </c:pt>
                <c:pt idx="1050">
                  <c:v>42144</c:v>
                </c:pt>
                <c:pt idx="1051">
                  <c:v>42145</c:v>
                </c:pt>
                <c:pt idx="1052">
                  <c:v>42146</c:v>
                </c:pt>
                <c:pt idx="1053">
                  <c:v>42150</c:v>
                </c:pt>
                <c:pt idx="1054">
                  <c:v>42151</c:v>
                </c:pt>
                <c:pt idx="1055">
                  <c:v>42152</c:v>
                </c:pt>
                <c:pt idx="1056">
                  <c:v>42153</c:v>
                </c:pt>
                <c:pt idx="1057">
                  <c:v>42157</c:v>
                </c:pt>
                <c:pt idx="1058">
                  <c:v>42158</c:v>
                </c:pt>
                <c:pt idx="1059">
                  <c:v>42159</c:v>
                </c:pt>
                <c:pt idx="1060">
                  <c:v>42160</c:v>
                </c:pt>
                <c:pt idx="1061">
                  <c:v>42163</c:v>
                </c:pt>
                <c:pt idx="1062">
                  <c:v>42164</c:v>
                </c:pt>
                <c:pt idx="1063">
                  <c:v>42165</c:v>
                </c:pt>
                <c:pt idx="1064">
                  <c:v>42166</c:v>
                </c:pt>
                <c:pt idx="1065">
                  <c:v>42167</c:v>
                </c:pt>
                <c:pt idx="1066">
                  <c:v>42170</c:v>
                </c:pt>
                <c:pt idx="1067">
                  <c:v>42171</c:v>
                </c:pt>
                <c:pt idx="1068">
                  <c:v>42172</c:v>
                </c:pt>
                <c:pt idx="1069">
                  <c:v>42173</c:v>
                </c:pt>
                <c:pt idx="1070">
                  <c:v>42174</c:v>
                </c:pt>
                <c:pt idx="1071">
                  <c:v>42177</c:v>
                </c:pt>
                <c:pt idx="1072">
                  <c:v>42178</c:v>
                </c:pt>
                <c:pt idx="1073">
                  <c:v>42179</c:v>
                </c:pt>
                <c:pt idx="1074">
                  <c:v>42180</c:v>
                </c:pt>
                <c:pt idx="1075">
                  <c:v>42181</c:v>
                </c:pt>
                <c:pt idx="1076">
                  <c:v>42184</c:v>
                </c:pt>
                <c:pt idx="1077">
                  <c:v>42185</c:v>
                </c:pt>
                <c:pt idx="1078">
                  <c:v>42186</c:v>
                </c:pt>
                <c:pt idx="1079">
                  <c:v>42187</c:v>
                </c:pt>
                <c:pt idx="1080">
                  <c:v>42188</c:v>
                </c:pt>
                <c:pt idx="1081">
                  <c:v>42191</c:v>
                </c:pt>
                <c:pt idx="1082">
                  <c:v>42192</c:v>
                </c:pt>
                <c:pt idx="1083">
                  <c:v>42193</c:v>
                </c:pt>
                <c:pt idx="1084">
                  <c:v>42194</c:v>
                </c:pt>
                <c:pt idx="1085">
                  <c:v>42195</c:v>
                </c:pt>
                <c:pt idx="1086">
                  <c:v>42198</c:v>
                </c:pt>
                <c:pt idx="1087">
                  <c:v>42199</c:v>
                </c:pt>
                <c:pt idx="1088">
                  <c:v>42200</c:v>
                </c:pt>
                <c:pt idx="1089">
                  <c:v>42201</c:v>
                </c:pt>
                <c:pt idx="1090">
                  <c:v>42205</c:v>
                </c:pt>
                <c:pt idx="1091">
                  <c:v>42206</c:v>
                </c:pt>
                <c:pt idx="1092">
                  <c:v>42207</c:v>
                </c:pt>
                <c:pt idx="1093">
                  <c:v>42208</c:v>
                </c:pt>
                <c:pt idx="1094">
                  <c:v>42209</c:v>
                </c:pt>
                <c:pt idx="1095">
                  <c:v>42212</c:v>
                </c:pt>
                <c:pt idx="1096">
                  <c:v>42213</c:v>
                </c:pt>
                <c:pt idx="1097">
                  <c:v>42214</c:v>
                </c:pt>
                <c:pt idx="1098">
                  <c:v>42215</c:v>
                </c:pt>
                <c:pt idx="1099">
                  <c:v>42216</c:v>
                </c:pt>
                <c:pt idx="1100">
                  <c:v>42219</c:v>
                </c:pt>
                <c:pt idx="1101">
                  <c:v>42220</c:v>
                </c:pt>
                <c:pt idx="1102">
                  <c:v>42221</c:v>
                </c:pt>
                <c:pt idx="1103">
                  <c:v>42222</c:v>
                </c:pt>
                <c:pt idx="1104">
                  <c:v>42227</c:v>
                </c:pt>
                <c:pt idx="1105">
                  <c:v>42228</c:v>
                </c:pt>
                <c:pt idx="1106">
                  <c:v>42229</c:v>
                </c:pt>
                <c:pt idx="1107">
                  <c:v>42230</c:v>
                </c:pt>
                <c:pt idx="1108">
                  <c:v>42233</c:v>
                </c:pt>
                <c:pt idx="1109">
                  <c:v>42234</c:v>
                </c:pt>
                <c:pt idx="1110">
                  <c:v>42235</c:v>
                </c:pt>
                <c:pt idx="1111">
                  <c:v>42236</c:v>
                </c:pt>
                <c:pt idx="1112">
                  <c:v>42237</c:v>
                </c:pt>
                <c:pt idx="1113">
                  <c:v>42240</c:v>
                </c:pt>
                <c:pt idx="1114">
                  <c:v>42241</c:v>
                </c:pt>
                <c:pt idx="1115">
                  <c:v>42242</c:v>
                </c:pt>
                <c:pt idx="1116">
                  <c:v>42243</c:v>
                </c:pt>
                <c:pt idx="1117">
                  <c:v>42244</c:v>
                </c:pt>
                <c:pt idx="1118">
                  <c:v>42247</c:v>
                </c:pt>
                <c:pt idx="1119">
                  <c:v>42248</c:v>
                </c:pt>
                <c:pt idx="1120">
                  <c:v>42249</c:v>
                </c:pt>
                <c:pt idx="1121">
                  <c:v>42250</c:v>
                </c:pt>
                <c:pt idx="1122">
                  <c:v>42251</c:v>
                </c:pt>
                <c:pt idx="1123">
                  <c:v>42254</c:v>
                </c:pt>
                <c:pt idx="1124">
                  <c:v>42255</c:v>
                </c:pt>
                <c:pt idx="1125">
                  <c:v>42256</c:v>
                </c:pt>
                <c:pt idx="1126">
                  <c:v>42257</c:v>
                </c:pt>
                <c:pt idx="1127">
                  <c:v>42261</c:v>
                </c:pt>
                <c:pt idx="1128">
                  <c:v>42262</c:v>
                </c:pt>
                <c:pt idx="1129">
                  <c:v>42263</c:v>
                </c:pt>
                <c:pt idx="1130">
                  <c:v>42264</c:v>
                </c:pt>
                <c:pt idx="1131">
                  <c:v>42265</c:v>
                </c:pt>
                <c:pt idx="1132">
                  <c:v>42268</c:v>
                </c:pt>
                <c:pt idx="1133">
                  <c:v>42269</c:v>
                </c:pt>
                <c:pt idx="1134">
                  <c:v>42270</c:v>
                </c:pt>
                <c:pt idx="1135">
                  <c:v>42272</c:v>
                </c:pt>
                <c:pt idx="1136">
                  <c:v>42275</c:v>
                </c:pt>
                <c:pt idx="1137">
                  <c:v>42276</c:v>
                </c:pt>
                <c:pt idx="1138">
                  <c:v>42277</c:v>
                </c:pt>
                <c:pt idx="1139">
                  <c:v>42278</c:v>
                </c:pt>
                <c:pt idx="1140">
                  <c:v>42279</c:v>
                </c:pt>
                <c:pt idx="1141">
                  <c:v>42282</c:v>
                </c:pt>
                <c:pt idx="1142">
                  <c:v>42283</c:v>
                </c:pt>
                <c:pt idx="1143">
                  <c:v>42284</c:v>
                </c:pt>
                <c:pt idx="1144">
                  <c:v>42285</c:v>
                </c:pt>
                <c:pt idx="1145">
                  <c:v>42286</c:v>
                </c:pt>
                <c:pt idx="1146">
                  <c:v>42289</c:v>
                </c:pt>
                <c:pt idx="1147">
                  <c:v>42290</c:v>
                </c:pt>
                <c:pt idx="1148">
                  <c:v>42291</c:v>
                </c:pt>
                <c:pt idx="1149">
                  <c:v>42292</c:v>
                </c:pt>
                <c:pt idx="1150">
                  <c:v>42293</c:v>
                </c:pt>
                <c:pt idx="1151">
                  <c:v>42296</c:v>
                </c:pt>
                <c:pt idx="1152">
                  <c:v>42297</c:v>
                </c:pt>
                <c:pt idx="1153">
                  <c:v>42298</c:v>
                </c:pt>
                <c:pt idx="1154">
                  <c:v>42299</c:v>
                </c:pt>
                <c:pt idx="1155">
                  <c:v>42300</c:v>
                </c:pt>
                <c:pt idx="1156">
                  <c:v>42303</c:v>
                </c:pt>
                <c:pt idx="1157">
                  <c:v>42304</c:v>
                </c:pt>
                <c:pt idx="1158">
                  <c:v>42305</c:v>
                </c:pt>
                <c:pt idx="1159">
                  <c:v>42306</c:v>
                </c:pt>
                <c:pt idx="1160">
                  <c:v>42307</c:v>
                </c:pt>
                <c:pt idx="1161">
                  <c:v>42310</c:v>
                </c:pt>
                <c:pt idx="1162">
                  <c:v>42311</c:v>
                </c:pt>
                <c:pt idx="1163">
                  <c:v>42312</c:v>
                </c:pt>
                <c:pt idx="1164">
                  <c:v>42313</c:v>
                </c:pt>
                <c:pt idx="1165">
                  <c:v>42314</c:v>
                </c:pt>
                <c:pt idx="1166">
                  <c:v>42317</c:v>
                </c:pt>
                <c:pt idx="1167">
                  <c:v>42319</c:v>
                </c:pt>
                <c:pt idx="1168">
                  <c:v>42320</c:v>
                </c:pt>
                <c:pt idx="1169">
                  <c:v>42321</c:v>
                </c:pt>
                <c:pt idx="1170">
                  <c:v>42324</c:v>
                </c:pt>
                <c:pt idx="1171">
                  <c:v>42325</c:v>
                </c:pt>
                <c:pt idx="1172">
                  <c:v>42326</c:v>
                </c:pt>
                <c:pt idx="1173">
                  <c:v>42327</c:v>
                </c:pt>
                <c:pt idx="1174">
                  <c:v>42328</c:v>
                </c:pt>
                <c:pt idx="1175">
                  <c:v>42331</c:v>
                </c:pt>
                <c:pt idx="1176">
                  <c:v>42332</c:v>
                </c:pt>
                <c:pt idx="1177">
                  <c:v>42333</c:v>
                </c:pt>
                <c:pt idx="1178">
                  <c:v>42334</c:v>
                </c:pt>
                <c:pt idx="1179">
                  <c:v>42335</c:v>
                </c:pt>
                <c:pt idx="1180">
                  <c:v>42338</c:v>
                </c:pt>
                <c:pt idx="1181">
                  <c:v>42339</c:v>
                </c:pt>
                <c:pt idx="1182">
                  <c:v>42340</c:v>
                </c:pt>
                <c:pt idx="1183">
                  <c:v>42341</c:v>
                </c:pt>
                <c:pt idx="1184">
                  <c:v>42342</c:v>
                </c:pt>
                <c:pt idx="1185">
                  <c:v>42345</c:v>
                </c:pt>
                <c:pt idx="1186">
                  <c:v>42346</c:v>
                </c:pt>
                <c:pt idx="1187">
                  <c:v>42347</c:v>
                </c:pt>
                <c:pt idx="1188">
                  <c:v>42348</c:v>
                </c:pt>
                <c:pt idx="1189">
                  <c:v>42349</c:v>
                </c:pt>
                <c:pt idx="1190">
                  <c:v>42352</c:v>
                </c:pt>
                <c:pt idx="1191">
                  <c:v>42353</c:v>
                </c:pt>
                <c:pt idx="1192">
                  <c:v>42354</c:v>
                </c:pt>
                <c:pt idx="1193">
                  <c:v>42355</c:v>
                </c:pt>
                <c:pt idx="1194">
                  <c:v>42356</c:v>
                </c:pt>
                <c:pt idx="1195">
                  <c:v>42359</c:v>
                </c:pt>
                <c:pt idx="1196">
                  <c:v>42360</c:v>
                </c:pt>
                <c:pt idx="1197">
                  <c:v>42361</c:v>
                </c:pt>
                <c:pt idx="1198">
                  <c:v>42362</c:v>
                </c:pt>
                <c:pt idx="1199">
                  <c:v>42366</c:v>
                </c:pt>
                <c:pt idx="1200">
                  <c:v>42367</c:v>
                </c:pt>
                <c:pt idx="1201">
                  <c:v>42368</c:v>
                </c:pt>
                <c:pt idx="1202">
                  <c:v>42369</c:v>
                </c:pt>
                <c:pt idx="1203">
                  <c:v>42370</c:v>
                </c:pt>
                <c:pt idx="1204">
                  <c:v>42374</c:v>
                </c:pt>
                <c:pt idx="1205">
                  <c:v>42375</c:v>
                </c:pt>
                <c:pt idx="1206">
                  <c:v>42376</c:v>
                </c:pt>
                <c:pt idx="1207">
                  <c:v>42377</c:v>
                </c:pt>
                <c:pt idx="1208">
                  <c:v>42380</c:v>
                </c:pt>
                <c:pt idx="1209">
                  <c:v>42381</c:v>
                </c:pt>
                <c:pt idx="1210">
                  <c:v>42382</c:v>
                </c:pt>
                <c:pt idx="1211">
                  <c:v>42383</c:v>
                </c:pt>
                <c:pt idx="1212">
                  <c:v>42384</c:v>
                </c:pt>
                <c:pt idx="1213">
                  <c:v>42387</c:v>
                </c:pt>
                <c:pt idx="1214">
                  <c:v>42388</c:v>
                </c:pt>
                <c:pt idx="1215">
                  <c:v>42389</c:v>
                </c:pt>
                <c:pt idx="1216">
                  <c:v>42390</c:v>
                </c:pt>
                <c:pt idx="1217">
                  <c:v>42391</c:v>
                </c:pt>
                <c:pt idx="1218">
                  <c:v>42394</c:v>
                </c:pt>
                <c:pt idx="1219">
                  <c:v>42395</c:v>
                </c:pt>
                <c:pt idx="1220">
                  <c:v>42396</c:v>
                </c:pt>
                <c:pt idx="1221">
                  <c:v>42397</c:v>
                </c:pt>
                <c:pt idx="1222">
                  <c:v>42398</c:v>
                </c:pt>
                <c:pt idx="1223">
                  <c:v>42401</c:v>
                </c:pt>
                <c:pt idx="1224">
                  <c:v>42402</c:v>
                </c:pt>
                <c:pt idx="1225">
                  <c:v>42403</c:v>
                </c:pt>
                <c:pt idx="1226">
                  <c:v>42404</c:v>
                </c:pt>
                <c:pt idx="1227">
                  <c:v>42405</c:v>
                </c:pt>
                <c:pt idx="1228">
                  <c:v>42410</c:v>
                </c:pt>
                <c:pt idx="1229">
                  <c:v>42411</c:v>
                </c:pt>
                <c:pt idx="1230">
                  <c:v>42412</c:v>
                </c:pt>
                <c:pt idx="1231">
                  <c:v>42415</c:v>
                </c:pt>
                <c:pt idx="1232">
                  <c:v>42416</c:v>
                </c:pt>
                <c:pt idx="1233">
                  <c:v>42417</c:v>
                </c:pt>
                <c:pt idx="1234">
                  <c:v>42418</c:v>
                </c:pt>
                <c:pt idx="1235">
                  <c:v>42419</c:v>
                </c:pt>
                <c:pt idx="1236">
                  <c:v>42422</c:v>
                </c:pt>
                <c:pt idx="1237">
                  <c:v>42423</c:v>
                </c:pt>
                <c:pt idx="1238">
                  <c:v>42424</c:v>
                </c:pt>
                <c:pt idx="1239">
                  <c:v>42425</c:v>
                </c:pt>
                <c:pt idx="1240">
                  <c:v>42426</c:v>
                </c:pt>
                <c:pt idx="1241">
                  <c:v>42429</c:v>
                </c:pt>
                <c:pt idx="1242">
                  <c:v>42430</c:v>
                </c:pt>
                <c:pt idx="1243">
                  <c:v>42431</c:v>
                </c:pt>
                <c:pt idx="1244">
                  <c:v>42432</c:v>
                </c:pt>
                <c:pt idx="1245">
                  <c:v>42433</c:v>
                </c:pt>
                <c:pt idx="1246">
                  <c:v>42436</c:v>
                </c:pt>
                <c:pt idx="1247">
                  <c:v>42437</c:v>
                </c:pt>
                <c:pt idx="1248">
                  <c:v>42438</c:v>
                </c:pt>
                <c:pt idx="1249">
                  <c:v>42439</c:v>
                </c:pt>
                <c:pt idx="1250">
                  <c:v>42440</c:v>
                </c:pt>
                <c:pt idx="1251">
                  <c:v>42443</c:v>
                </c:pt>
                <c:pt idx="1252">
                  <c:v>42444</c:v>
                </c:pt>
                <c:pt idx="1253">
                  <c:v>42445</c:v>
                </c:pt>
                <c:pt idx="1254">
                  <c:v>42446</c:v>
                </c:pt>
                <c:pt idx="1255">
                  <c:v>42447</c:v>
                </c:pt>
                <c:pt idx="1256">
                  <c:v>42450</c:v>
                </c:pt>
                <c:pt idx="1257">
                  <c:v>42451</c:v>
                </c:pt>
                <c:pt idx="1258">
                  <c:v>42452</c:v>
                </c:pt>
                <c:pt idx="1259">
                  <c:v>42453</c:v>
                </c:pt>
                <c:pt idx="1260">
                  <c:v>42457</c:v>
                </c:pt>
                <c:pt idx="1261">
                  <c:v>42458</c:v>
                </c:pt>
                <c:pt idx="1262">
                  <c:v>42459</c:v>
                </c:pt>
                <c:pt idx="1263">
                  <c:v>42460</c:v>
                </c:pt>
                <c:pt idx="1264">
                  <c:v>42461</c:v>
                </c:pt>
                <c:pt idx="1265">
                  <c:v>42464</c:v>
                </c:pt>
                <c:pt idx="1266">
                  <c:v>42465</c:v>
                </c:pt>
                <c:pt idx="1267">
                  <c:v>42466</c:v>
                </c:pt>
                <c:pt idx="1268">
                  <c:v>42467</c:v>
                </c:pt>
                <c:pt idx="1269">
                  <c:v>42468</c:v>
                </c:pt>
                <c:pt idx="1270">
                  <c:v>42471</c:v>
                </c:pt>
                <c:pt idx="1271">
                  <c:v>42472</c:v>
                </c:pt>
                <c:pt idx="1272">
                  <c:v>42473</c:v>
                </c:pt>
                <c:pt idx="1273">
                  <c:v>42474</c:v>
                </c:pt>
                <c:pt idx="1274">
                  <c:v>42475</c:v>
                </c:pt>
                <c:pt idx="1275">
                  <c:v>42478</c:v>
                </c:pt>
                <c:pt idx="1276">
                  <c:v>42479</c:v>
                </c:pt>
                <c:pt idx="1277">
                  <c:v>42480</c:v>
                </c:pt>
                <c:pt idx="1278">
                  <c:v>42481</c:v>
                </c:pt>
                <c:pt idx="1279">
                  <c:v>42482</c:v>
                </c:pt>
                <c:pt idx="1280">
                  <c:v>42485</c:v>
                </c:pt>
                <c:pt idx="1281">
                  <c:v>42486</c:v>
                </c:pt>
                <c:pt idx="1282">
                  <c:v>42487</c:v>
                </c:pt>
                <c:pt idx="1283">
                  <c:v>42488</c:v>
                </c:pt>
                <c:pt idx="1284">
                  <c:v>42489</c:v>
                </c:pt>
                <c:pt idx="1285">
                  <c:v>42492</c:v>
                </c:pt>
                <c:pt idx="1286">
                  <c:v>42493</c:v>
                </c:pt>
                <c:pt idx="1287">
                  <c:v>42494</c:v>
                </c:pt>
                <c:pt idx="1288">
                  <c:v>42495</c:v>
                </c:pt>
                <c:pt idx="1289">
                  <c:v>42496</c:v>
                </c:pt>
                <c:pt idx="1290">
                  <c:v>42499</c:v>
                </c:pt>
                <c:pt idx="1291">
                  <c:v>42500</c:v>
                </c:pt>
                <c:pt idx="1292">
                  <c:v>42501</c:v>
                </c:pt>
                <c:pt idx="1293">
                  <c:v>42502</c:v>
                </c:pt>
                <c:pt idx="1294">
                  <c:v>42503</c:v>
                </c:pt>
                <c:pt idx="1295">
                  <c:v>42506</c:v>
                </c:pt>
                <c:pt idx="1296">
                  <c:v>42507</c:v>
                </c:pt>
                <c:pt idx="1297">
                  <c:v>42508</c:v>
                </c:pt>
                <c:pt idx="1298">
                  <c:v>42509</c:v>
                </c:pt>
                <c:pt idx="1299">
                  <c:v>42510</c:v>
                </c:pt>
                <c:pt idx="1300">
                  <c:v>42513</c:v>
                </c:pt>
                <c:pt idx="1301">
                  <c:v>42514</c:v>
                </c:pt>
                <c:pt idx="1302">
                  <c:v>42515</c:v>
                </c:pt>
                <c:pt idx="1303">
                  <c:v>42516</c:v>
                </c:pt>
                <c:pt idx="1304">
                  <c:v>42517</c:v>
                </c:pt>
                <c:pt idx="1305">
                  <c:v>42521</c:v>
                </c:pt>
                <c:pt idx="1306">
                  <c:v>42522</c:v>
                </c:pt>
                <c:pt idx="1307">
                  <c:v>42523</c:v>
                </c:pt>
                <c:pt idx="1308">
                  <c:v>42524</c:v>
                </c:pt>
                <c:pt idx="1309">
                  <c:v>42527</c:v>
                </c:pt>
                <c:pt idx="1310">
                  <c:v>42528</c:v>
                </c:pt>
                <c:pt idx="1311">
                  <c:v>42529</c:v>
                </c:pt>
                <c:pt idx="1312">
                  <c:v>42530</c:v>
                </c:pt>
                <c:pt idx="1313">
                  <c:v>42531</c:v>
                </c:pt>
                <c:pt idx="1314">
                  <c:v>42534</c:v>
                </c:pt>
                <c:pt idx="1315">
                  <c:v>42535</c:v>
                </c:pt>
                <c:pt idx="1316">
                  <c:v>42536</c:v>
                </c:pt>
                <c:pt idx="1317">
                  <c:v>42537</c:v>
                </c:pt>
                <c:pt idx="1318">
                  <c:v>42538</c:v>
                </c:pt>
                <c:pt idx="1319">
                  <c:v>42541</c:v>
                </c:pt>
                <c:pt idx="1320">
                  <c:v>42542</c:v>
                </c:pt>
                <c:pt idx="1321">
                  <c:v>42543</c:v>
                </c:pt>
                <c:pt idx="1322">
                  <c:v>42544</c:v>
                </c:pt>
                <c:pt idx="1323">
                  <c:v>42545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42555</c:v>
                </c:pt>
                <c:pt idx="1330">
                  <c:v>42556</c:v>
                </c:pt>
                <c:pt idx="1331">
                  <c:v>42557</c:v>
                </c:pt>
                <c:pt idx="1332">
                  <c:v>42558</c:v>
                </c:pt>
                <c:pt idx="1333">
                  <c:v>42559</c:v>
                </c:pt>
                <c:pt idx="1334">
                  <c:v>42562</c:v>
                </c:pt>
                <c:pt idx="1335">
                  <c:v>42563</c:v>
                </c:pt>
                <c:pt idx="1336">
                  <c:v>42564</c:v>
                </c:pt>
                <c:pt idx="1337">
                  <c:v>42565</c:v>
                </c:pt>
                <c:pt idx="1338">
                  <c:v>42566</c:v>
                </c:pt>
                <c:pt idx="1339">
                  <c:v>42569</c:v>
                </c:pt>
                <c:pt idx="1340">
                  <c:v>42570</c:v>
                </c:pt>
                <c:pt idx="1341">
                  <c:v>42571</c:v>
                </c:pt>
                <c:pt idx="1342">
                  <c:v>42572</c:v>
                </c:pt>
                <c:pt idx="1343">
                  <c:v>42573</c:v>
                </c:pt>
                <c:pt idx="1344">
                  <c:v>42576</c:v>
                </c:pt>
                <c:pt idx="1345">
                  <c:v>42577</c:v>
                </c:pt>
                <c:pt idx="1346">
                  <c:v>42578</c:v>
                </c:pt>
                <c:pt idx="1347">
                  <c:v>42579</c:v>
                </c:pt>
                <c:pt idx="1348">
                  <c:v>42580</c:v>
                </c:pt>
                <c:pt idx="1349">
                  <c:v>42583</c:v>
                </c:pt>
                <c:pt idx="1350">
                  <c:v>42584</c:v>
                </c:pt>
                <c:pt idx="1351">
                  <c:v>42585</c:v>
                </c:pt>
                <c:pt idx="1352">
                  <c:v>42586</c:v>
                </c:pt>
                <c:pt idx="1353">
                  <c:v>42587</c:v>
                </c:pt>
                <c:pt idx="1354">
                  <c:v>42590</c:v>
                </c:pt>
                <c:pt idx="1355">
                  <c:v>42591</c:v>
                </c:pt>
                <c:pt idx="1356">
                  <c:v>42592</c:v>
                </c:pt>
                <c:pt idx="1357">
                  <c:v>42593</c:v>
                </c:pt>
                <c:pt idx="1358">
                  <c:v>42594</c:v>
                </c:pt>
                <c:pt idx="1359">
                  <c:v>42597</c:v>
                </c:pt>
                <c:pt idx="1360">
                  <c:v>42598</c:v>
                </c:pt>
                <c:pt idx="1361">
                  <c:v>42599</c:v>
                </c:pt>
                <c:pt idx="1362">
                  <c:v>42600</c:v>
                </c:pt>
                <c:pt idx="1363">
                  <c:v>42601</c:v>
                </c:pt>
                <c:pt idx="1364">
                  <c:v>42604</c:v>
                </c:pt>
                <c:pt idx="1365">
                  <c:v>42605</c:v>
                </c:pt>
                <c:pt idx="1366">
                  <c:v>42606</c:v>
                </c:pt>
                <c:pt idx="1367">
                  <c:v>42607</c:v>
                </c:pt>
                <c:pt idx="1368">
                  <c:v>42608</c:v>
                </c:pt>
                <c:pt idx="1369">
                  <c:v>42611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42618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42625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42632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42639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42646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42653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42657</c:v>
                </c:pt>
                <c:pt idx="1404">
                  <c:v>42660</c:v>
                </c:pt>
                <c:pt idx="1405">
                  <c:v>42661</c:v>
                </c:pt>
                <c:pt idx="1406">
                  <c:v>42662</c:v>
                </c:pt>
                <c:pt idx="1407">
                  <c:v>42663</c:v>
                </c:pt>
                <c:pt idx="1408">
                  <c:v>42664</c:v>
                </c:pt>
                <c:pt idx="1409">
                  <c:v>42667</c:v>
                </c:pt>
                <c:pt idx="1410">
                  <c:v>42668</c:v>
                </c:pt>
                <c:pt idx="1411">
                  <c:v>42669</c:v>
                </c:pt>
                <c:pt idx="1412">
                  <c:v>42670</c:v>
                </c:pt>
                <c:pt idx="1413">
                  <c:v>42671</c:v>
                </c:pt>
                <c:pt idx="1414">
                  <c:v>42674</c:v>
                </c:pt>
                <c:pt idx="1415">
                  <c:v>42675</c:v>
                </c:pt>
                <c:pt idx="1416">
                  <c:v>42676</c:v>
                </c:pt>
                <c:pt idx="1417">
                  <c:v>42677</c:v>
                </c:pt>
                <c:pt idx="1418">
                  <c:v>42678</c:v>
                </c:pt>
                <c:pt idx="1419">
                  <c:v>42681</c:v>
                </c:pt>
                <c:pt idx="1420">
                  <c:v>42682</c:v>
                </c:pt>
                <c:pt idx="1421">
                  <c:v>42683</c:v>
                </c:pt>
                <c:pt idx="1422">
                  <c:v>42684</c:v>
                </c:pt>
                <c:pt idx="1423">
                  <c:v>42685</c:v>
                </c:pt>
                <c:pt idx="1424">
                  <c:v>42688</c:v>
                </c:pt>
                <c:pt idx="1425">
                  <c:v>42689</c:v>
                </c:pt>
                <c:pt idx="1426">
                  <c:v>42690</c:v>
                </c:pt>
                <c:pt idx="1427">
                  <c:v>42691</c:v>
                </c:pt>
                <c:pt idx="1428">
                  <c:v>42692</c:v>
                </c:pt>
                <c:pt idx="1429">
                  <c:v>42695</c:v>
                </c:pt>
                <c:pt idx="1430">
                  <c:v>42696</c:v>
                </c:pt>
                <c:pt idx="1431">
                  <c:v>42697</c:v>
                </c:pt>
                <c:pt idx="1432">
                  <c:v>42698</c:v>
                </c:pt>
                <c:pt idx="1433">
                  <c:v>42699</c:v>
                </c:pt>
                <c:pt idx="1434">
                  <c:v>42702</c:v>
                </c:pt>
                <c:pt idx="1435">
                  <c:v>42703</c:v>
                </c:pt>
                <c:pt idx="1436">
                  <c:v>42704</c:v>
                </c:pt>
                <c:pt idx="1437">
                  <c:v>42705</c:v>
                </c:pt>
                <c:pt idx="1438">
                  <c:v>42706</c:v>
                </c:pt>
                <c:pt idx="1439">
                  <c:v>42709</c:v>
                </c:pt>
                <c:pt idx="1440">
                  <c:v>42710</c:v>
                </c:pt>
                <c:pt idx="1441">
                  <c:v>42711</c:v>
                </c:pt>
                <c:pt idx="1442">
                  <c:v>42712</c:v>
                </c:pt>
                <c:pt idx="1443">
                  <c:v>42713</c:v>
                </c:pt>
                <c:pt idx="1444">
                  <c:v>42716</c:v>
                </c:pt>
                <c:pt idx="1445">
                  <c:v>42717</c:v>
                </c:pt>
                <c:pt idx="1446">
                  <c:v>42718</c:v>
                </c:pt>
                <c:pt idx="1447">
                  <c:v>42719</c:v>
                </c:pt>
                <c:pt idx="1448">
                  <c:v>42720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42730</c:v>
                </c:pt>
                <c:pt idx="1455">
                  <c:v>42731</c:v>
                </c:pt>
                <c:pt idx="1456">
                  <c:v>42732</c:v>
                </c:pt>
                <c:pt idx="1457">
                  <c:v>42733</c:v>
                </c:pt>
                <c:pt idx="1458">
                  <c:v>42734</c:v>
                </c:pt>
                <c:pt idx="1459">
                  <c:v>42737</c:v>
                </c:pt>
                <c:pt idx="1460">
                  <c:v>42738</c:v>
                </c:pt>
                <c:pt idx="1461">
                  <c:v>42739</c:v>
                </c:pt>
                <c:pt idx="1462">
                  <c:v>42740</c:v>
                </c:pt>
                <c:pt idx="1463">
                  <c:v>42741</c:v>
                </c:pt>
                <c:pt idx="1464">
                  <c:v>42744</c:v>
                </c:pt>
                <c:pt idx="1465">
                  <c:v>42745</c:v>
                </c:pt>
                <c:pt idx="1466">
                  <c:v>42746</c:v>
                </c:pt>
                <c:pt idx="1467">
                  <c:v>42747</c:v>
                </c:pt>
                <c:pt idx="1468">
                  <c:v>42748</c:v>
                </c:pt>
                <c:pt idx="1469">
                  <c:v>42751</c:v>
                </c:pt>
                <c:pt idx="1470">
                  <c:v>42752</c:v>
                </c:pt>
                <c:pt idx="1471">
                  <c:v>42753</c:v>
                </c:pt>
                <c:pt idx="1472">
                  <c:v>42754</c:v>
                </c:pt>
                <c:pt idx="1473">
                  <c:v>42755</c:v>
                </c:pt>
                <c:pt idx="1474">
                  <c:v>42758</c:v>
                </c:pt>
                <c:pt idx="1475">
                  <c:v>42759</c:v>
                </c:pt>
                <c:pt idx="1476">
                  <c:v>42760</c:v>
                </c:pt>
                <c:pt idx="1477">
                  <c:v>42761</c:v>
                </c:pt>
                <c:pt idx="1478">
                  <c:v>42762</c:v>
                </c:pt>
                <c:pt idx="1479">
                  <c:v>42765</c:v>
                </c:pt>
                <c:pt idx="1480">
                  <c:v>42766</c:v>
                </c:pt>
                <c:pt idx="1481">
                  <c:v>42767</c:v>
                </c:pt>
                <c:pt idx="1482">
                  <c:v>42768</c:v>
                </c:pt>
                <c:pt idx="1483">
                  <c:v>42769</c:v>
                </c:pt>
                <c:pt idx="1484">
                  <c:v>42772</c:v>
                </c:pt>
                <c:pt idx="1485">
                  <c:v>42773</c:v>
                </c:pt>
                <c:pt idx="1486">
                  <c:v>42774</c:v>
                </c:pt>
                <c:pt idx="1487">
                  <c:v>42775</c:v>
                </c:pt>
                <c:pt idx="1488">
                  <c:v>42776</c:v>
                </c:pt>
                <c:pt idx="1489">
                  <c:v>42779</c:v>
                </c:pt>
                <c:pt idx="1490">
                  <c:v>42780</c:v>
                </c:pt>
                <c:pt idx="1491">
                  <c:v>42781</c:v>
                </c:pt>
                <c:pt idx="1492">
                  <c:v>42782</c:v>
                </c:pt>
                <c:pt idx="1493">
                  <c:v>42783</c:v>
                </c:pt>
                <c:pt idx="1494">
                  <c:v>42786</c:v>
                </c:pt>
                <c:pt idx="1495">
                  <c:v>42787</c:v>
                </c:pt>
                <c:pt idx="1496">
                  <c:v>42788</c:v>
                </c:pt>
                <c:pt idx="1497">
                  <c:v>42789</c:v>
                </c:pt>
                <c:pt idx="1498">
                  <c:v>42790</c:v>
                </c:pt>
                <c:pt idx="1499">
                  <c:v>42793</c:v>
                </c:pt>
                <c:pt idx="1500">
                  <c:v>42794</c:v>
                </c:pt>
                <c:pt idx="1501">
                  <c:v>42795</c:v>
                </c:pt>
                <c:pt idx="1502">
                  <c:v>42796</c:v>
                </c:pt>
                <c:pt idx="1503">
                  <c:v>42797</c:v>
                </c:pt>
                <c:pt idx="1504">
                  <c:v>42800</c:v>
                </c:pt>
                <c:pt idx="1505">
                  <c:v>42801</c:v>
                </c:pt>
                <c:pt idx="1506">
                  <c:v>42802</c:v>
                </c:pt>
                <c:pt idx="1507">
                  <c:v>42803</c:v>
                </c:pt>
                <c:pt idx="1508">
                  <c:v>42804</c:v>
                </c:pt>
                <c:pt idx="1509">
                  <c:v>42807</c:v>
                </c:pt>
                <c:pt idx="1510">
                  <c:v>42808</c:v>
                </c:pt>
                <c:pt idx="1511">
                  <c:v>42809</c:v>
                </c:pt>
                <c:pt idx="1512">
                  <c:v>42810</c:v>
                </c:pt>
                <c:pt idx="1513">
                  <c:v>42811</c:v>
                </c:pt>
                <c:pt idx="1514">
                  <c:v>42814</c:v>
                </c:pt>
                <c:pt idx="1515">
                  <c:v>42815</c:v>
                </c:pt>
                <c:pt idx="1516">
                  <c:v>42816</c:v>
                </c:pt>
                <c:pt idx="1517">
                  <c:v>42817</c:v>
                </c:pt>
                <c:pt idx="1518">
                  <c:v>42818</c:v>
                </c:pt>
                <c:pt idx="1519">
                  <c:v>42821</c:v>
                </c:pt>
                <c:pt idx="1520">
                  <c:v>42822</c:v>
                </c:pt>
                <c:pt idx="1521">
                  <c:v>42823</c:v>
                </c:pt>
                <c:pt idx="1522">
                  <c:v>42824</c:v>
                </c:pt>
                <c:pt idx="1523">
                  <c:v>42825</c:v>
                </c:pt>
                <c:pt idx="1524">
                  <c:v>42828</c:v>
                </c:pt>
                <c:pt idx="1525">
                  <c:v>42829</c:v>
                </c:pt>
                <c:pt idx="1526">
                  <c:v>42830</c:v>
                </c:pt>
                <c:pt idx="1527">
                  <c:v>42831</c:v>
                </c:pt>
                <c:pt idx="1528">
                  <c:v>42832</c:v>
                </c:pt>
                <c:pt idx="1529">
                  <c:v>42835</c:v>
                </c:pt>
                <c:pt idx="1530">
                  <c:v>42836</c:v>
                </c:pt>
                <c:pt idx="1531">
                  <c:v>42837</c:v>
                </c:pt>
                <c:pt idx="1532">
                  <c:v>42838</c:v>
                </c:pt>
                <c:pt idx="1533">
                  <c:v>42842</c:v>
                </c:pt>
                <c:pt idx="1534">
                  <c:v>42843</c:v>
                </c:pt>
                <c:pt idx="1535">
                  <c:v>42844</c:v>
                </c:pt>
                <c:pt idx="1536">
                  <c:v>42845</c:v>
                </c:pt>
                <c:pt idx="1537">
                  <c:v>42846</c:v>
                </c:pt>
                <c:pt idx="1538">
                  <c:v>42849</c:v>
                </c:pt>
                <c:pt idx="1539">
                  <c:v>42850</c:v>
                </c:pt>
                <c:pt idx="1540">
                  <c:v>42851</c:v>
                </c:pt>
                <c:pt idx="1541">
                  <c:v>42852</c:v>
                </c:pt>
                <c:pt idx="1542">
                  <c:v>42853</c:v>
                </c:pt>
                <c:pt idx="1543">
                  <c:v>42856</c:v>
                </c:pt>
                <c:pt idx="1544">
                  <c:v>42857</c:v>
                </c:pt>
                <c:pt idx="1545">
                  <c:v>42858</c:v>
                </c:pt>
                <c:pt idx="1546">
                  <c:v>42859</c:v>
                </c:pt>
                <c:pt idx="1547">
                  <c:v>42860</c:v>
                </c:pt>
                <c:pt idx="1548">
                  <c:v>42863</c:v>
                </c:pt>
                <c:pt idx="1549">
                  <c:v>42864</c:v>
                </c:pt>
                <c:pt idx="1550">
                  <c:v>42865</c:v>
                </c:pt>
                <c:pt idx="1551">
                  <c:v>42866</c:v>
                </c:pt>
                <c:pt idx="1552">
                  <c:v>42867</c:v>
                </c:pt>
                <c:pt idx="1553">
                  <c:v>42870</c:v>
                </c:pt>
                <c:pt idx="1554">
                  <c:v>42871</c:v>
                </c:pt>
                <c:pt idx="1555">
                  <c:v>42872</c:v>
                </c:pt>
                <c:pt idx="1556">
                  <c:v>42873</c:v>
                </c:pt>
                <c:pt idx="1557">
                  <c:v>42874</c:v>
                </c:pt>
                <c:pt idx="1558">
                  <c:v>42877</c:v>
                </c:pt>
                <c:pt idx="1559">
                  <c:v>42878</c:v>
                </c:pt>
                <c:pt idx="1560">
                  <c:v>42879</c:v>
                </c:pt>
                <c:pt idx="1561">
                  <c:v>42880</c:v>
                </c:pt>
                <c:pt idx="1562">
                  <c:v>42881</c:v>
                </c:pt>
                <c:pt idx="1563">
                  <c:v>42884</c:v>
                </c:pt>
                <c:pt idx="1564">
                  <c:v>42885</c:v>
                </c:pt>
                <c:pt idx="1565">
                  <c:v>42886</c:v>
                </c:pt>
                <c:pt idx="1566">
                  <c:v>42887</c:v>
                </c:pt>
                <c:pt idx="1567">
                  <c:v>42888</c:v>
                </c:pt>
                <c:pt idx="1568">
                  <c:v>42891</c:v>
                </c:pt>
                <c:pt idx="1569">
                  <c:v>42892</c:v>
                </c:pt>
                <c:pt idx="1570">
                  <c:v>42893</c:v>
                </c:pt>
                <c:pt idx="1571">
                  <c:v>42894</c:v>
                </c:pt>
                <c:pt idx="1572">
                  <c:v>42895</c:v>
                </c:pt>
                <c:pt idx="1573">
                  <c:v>42898</c:v>
                </c:pt>
                <c:pt idx="1574">
                  <c:v>42899</c:v>
                </c:pt>
                <c:pt idx="1575">
                  <c:v>42900</c:v>
                </c:pt>
                <c:pt idx="1576">
                  <c:v>42901</c:v>
                </c:pt>
                <c:pt idx="1577">
                  <c:v>42902</c:v>
                </c:pt>
                <c:pt idx="1578">
                  <c:v>42905</c:v>
                </c:pt>
                <c:pt idx="1579">
                  <c:v>42906</c:v>
                </c:pt>
                <c:pt idx="1580">
                  <c:v>42907</c:v>
                </c:pt>
                <c:pt idx="1581">
                  <c:v>42908</c:v>
                </c:pt>
                <c:pt idx="1582">
                  <c:v>42909</c:v>
                </c:pt>
                <c:pt idx="1583">
                  <c:v>42912</c:v>
                </c:pt>
                <c:pt idx="1584">
                  <c:v>42913</c:v>
                </c:pt>
                <c:pt idx="1585">
                  <c:v>42914</c:v>
                </c:pt>
                <c:pt idx="1586">
                  <c:v>42915</c:v>
                </c:pt>
                <c:pt idx="1587">
                  <c:v>42916</c:v>
                </c:pt>
                <c:pt idx="1588">
                  <c:v>42919</c:v>
                </c:pt>
                <c:pt idx="1589">
                  <c:v>42920</c:v>
                </c:pt>
                <c:pt idx="1590">
                  <c:v>42921</c:v>
                </c:pt>
                <c:pt idx="1591">
                  <c:v>42922</c:v>
                </c:pt>
                <c:pt idx="1592">
                  <c:v>42923</c:v>
                </c:pt>
                <c:pt idx="1593">
                  <c:v>42926</c:v>
                </c:pt>
                <c:pt idx="1594">
                  <c:v>42927</c:v>
                </c:pt>
                <c:pt idx="1595">
                  <c:v>42928</c:v>
                </c:pt>
                <c:pt idx="1596">
                  <c:v>42929</c:v>
                </c:pt>
                <c:pt idx="1597">
                  <c:v>42930</c:v>
                </c:pt>
                <c:pt idx="1598">
                  <c:v>42933</c:v>
                </c:pt>
                <c:pt idx="1599">
                  <c:v>42934</c:v>
                </c:pt>
                <c:pt idx="1600">
                  <c:v>42935</c:v>
                </c:pt>
                <c:pt idx="1601">
                  <c:v>42936</c:v>
                </c:pt>
                <c:pt idx="1602">
                  <c:v>42937</c:v>
                </c:pt>
                <c:pt idx="1603">
                  <c:v>42940</c:v>
                </c:pt>
                <c:pt idx="1604">
                  <c:v>42941</c:v>
                </c:pt>
                <c:pt idx="1605">
                  <c:v>42942</c:v>
                </c:pt>
                <c:pt idx="1606">
                  <c:v>42943</c:v>
                </c:pt>
                <c:pt idx="1607">
                  <c:v>42944</c:v>
                </c:pt>
                <c:pt idx="1608">
                  <c:v>42947</c:v>
                </c:pt>
                <c:pt idx="1609">
                  <c:v>42948</c:v>
                </c:pt>
                <c:pt idx="1610">
                  <c:v>42949</c:v>
                </c:pt>
                <c:pt idx="1611">
                  <c:v>42950</c:v>
                </c:pt>
                <c:pt idx="1612">
                  <c:v>42951</c:v>
                </c:pt>
                <c:pt idx="1613">
                  <c:v>42954</c:v>
                </c:pt>
                <c:pt idx="1614">
                  <c:v>42955</c:v>
                </c:pt>
                <c:pt idx="1615">
                  <c:v>42956</c:v>
                </c:pt>
                <c:pt idx="1616">
                  <c:v>42957</c:v>
                </c:pt>
                <c:pt idx="1617">
                  <c:v>42958</c:v>
                </c:pt>
                <c:pt idx="1618">
                  <c:v>42961</c:v>
                </c:pt>
                <c:pt idx="1619">
                  <c:v>42962</c:v>
                </c:pt>
                <c:pt idx="1620">
                  <c:v>42963</c:v>
                </c:pt>
                <c:pt idx="1621">
                  <c:v>42964</c:v>
                </c:pt>
                <c:pt idx="1622">
                  <c:v>42965</c:v>
                </c:pt>
                <c:pt idx="1623">
                  <c:v>42968</c:v>
                </c:pt>
                <c:pt idx="1624">
                  <c:v>42969</c:v>
                </c:pt>
                <c:pt idx="1625">
                  <c:v>42970</c:v>
                </c:pt>
                <c:pt idx="1626">
                  <c:v>42971</c:v>
                </c:pt>
                <c:pt idx="1627">
                  <c:v>42972</c:v>
                </c:pt>
                <c:pt idx="1628">
                  <c:v>42975</c:v>
                </c:pt>
                <c:pt idx="1629">
                  <c:v>42976</c:v>
                </c:pt>
                <c:pt idx="1630">
                  <c:v>42977</c:v>
                </c:pt>
                <c:pt idx="1631">
                  <c:v>42978</c:v>
                </c:pt>
                <c:pt idx="1632">
                  <c:v>42979</c:v>
                </c:pt>
                <c:pt idx="1633">
                  <c:v>42982</c:v>
                </c:pt>
                <c:pt idx="1634">
                  <c:v>42983</c:v>
                </c:pt>
                <c:pt idx="1635">
                  <c:v>42984</c:v>
                </c:pt>
                <c:pt idx="1636">
                  <c:v>42985</c:v>
                </c:pt>
                <c:pt idx="1637">
                  <c:v>42986</c:v>
                </c:pt>
                <c:pt idx="1638">
                  <c:v>42989</c:v>
                </c:pt>
                <c:pt idx="1639">
                  <c:v>42990</c:v>
                </c:pt>
                <c:pt idx="1640">
                  <c:v>42991</c:v>
                </c:pt>
                <c:pt idx="1641">
                  <c:v>42992</c:v>
                </c:pt>
                <c:pt idx="1642">
                  <c:v>42993</c:v>
                </c:pt>
                <c:pt idx="1643">
                  <c:v>42996</c:v>
                </c:pt>
                <c:pt idx="1644">
                  <c:v>42997</c:v>
                </c:pt>
                <c:pt idx="1645">
                  <c:v>42998</c:v>
                </c:pt>
                <c:pt idx="1646">
                  <c:v>42999</c:v>
                </c:pt>
                <c:pt idx="1647">
                  <c:v>43000</c:v>
                </c:pt>
                <c:pt idx="1648">
                  <c:v>43003</c:v>
                </c:pt>
                <c:pt idx="1649">
                  <c:v>43004</c:v>
                </c:pt>
                <c:pt idx="1650">
                  <c:v>43005</c:v>
                </c:pt>
                <c:pt idx="1651">
                  <c:v>43006</c:v>
                </c:pt>
                <c:pt idx="1652">
                  <c:v>43007</c:v>
                </c:pt>
                <c:pt idx="1653">
                  <c:v>43010</c:v>
                </c:pt>
                <c:pt idx="1654">
                  <c:v>43011</c:v>
                </c:pt>
                <c:pt idx="1655">
                  <c:v>43012</c:v>
                </c:pt>
                <c:pt idx="1656">
                  <c:v>43013</c:v>
                </c:pt>
                <c:pt idx="1657">
                  <c:v>43014</c:v>
                </c:pt>
                <c:pt idx="1658">
                  <c:v>43017</c:v>
                </c:pt>
                <c:pt idx="1659">
                  <c:v>43018</c:v>
                </c:pt>
                <c:pt idx="1660">
                  <c:v>43019</c:v>
                </c:pt>
                <c:pt idx="1661">
                  <c:v>43020</c:v>
                </c:pt>
                <c:pt idx="1662">
                  <c:v>43021</c:v>
                </c:pt>
                <c:pt idx="1663">
                  <c:v>43024</c:v>
                </c:pt>
                <c:pt idx="1664">
                  <c:v>43025</c:v>
                </c:pt>
                <c:pt idx="1665">
                  <c:v>43026</c:v>
                </c:pt>
                <c:pt idx="1666">
                  <c:v>43027</c:v>
                </c:pt>
                <c:pt idx="1667">
                  <c:v>43028</c:v>
                </c:pt>
                <c:pt idx="1668">
                  <c:v>43031</c:v>
                </c:pt>
                <c:pt idx="1669">
                  <c:v>43032</c:v>
                </c:pt>
                <c:pt idx="1670">
                  <c:v>43033</c:v>
                </c:pt>
                <c:pt idx="1671">
                  <c:v>43034</c:v>
                </c:pt>
                <c:pt idx="1672">
                  <c:v>43035</c:v>
                </c:pt>
                <c:pt idx="1673">
                  <c:v>43038</c:v>
                </c:pt>
                <c:pt idx="1674">
                  <c:v>43039</c:v>
                </c:pt>
                <c:pt idx="1675">
                  <c:v>43040</c:v>
                </c:pt>
                <c:pt idx="1676">
                  <c:v>43041</c:v>
                </c:pt>
                <c:pt idx="1677">
                  <c:v>43042</c:v>
                </c:pt>
                <c:pt idx="1678">
                  <c:v>43045</c:v>
                </c:pt>
                <c:pt idx="1679">
                  <c:v>43046</c:v>
                </c:pt>
                <c:pt idx="1680">
                  <c:v>43047</c:v>
                </c:pt>
                <c:pt idx="1681">
                  <c:v>43048</c:v>
                </c:pt>
                <c:pt idx="1682">
                  <c:v>43049</c:v>
                </c:pt>
                <c:pt idx="1683">
                  <c:v>43052</c:v>
                </c:pt>
                <c:pt idx="1684">
                  <c:v>43053</c:v>
                </c:pt>
                <c:pt idx="1685">
                  <c:v>43054</c:v>
                </c:pt>
                <c:pt idx="1686">
                  <c:v>43055</c:v>
                </c:pt>
                <c:pt idx="1687">
                  <c:v>43056</c:v>
                </c:pt>
                <c:pt idx="1688">
                  <c:v>43059</c:v>
                </c:pt>
                <c:pt idx="1689">
                  <c:v>43060</c:v>
                </c:pt>
                <c:pt idx="1690">
                  <c:v>43061</c:v>
                </c:pt>
                <c:pt idx="1691">
                  <c:v>43062</c:v>
                </c:pt>
                <c:pt idx="1692">
                  <c:v>43063</c:v>
                </c:pt>
                <c:pt idx="1693">
                  <c:v>43066</c:v>
                </c:pt>
                <c:pt idx="1694">
                  <c:v>43067</c:v>
                </c:pt>
                <c:pt idx="1695">
                  <c:v>43068</c:v>
                </c:pt>
                <c:pt idx="1696">
                  <c:v>43069</c:v>
                </c:pt>
                <c:pt idx="1697">
                  <c:v>43070</c:v>
                </c:pt>
                <c:pt idx="1698">
                  <c:v>43073</c:v>
                </c:pt>
                <c:pt idx="1699">
                  <c:v>43074</c:v>
                </c:pt>
                <c:pt idx="1700">
                  <c:v>43075</c:v>
                </c:pt>
                <c:pt idx="1701">
                  <c:v>43076</c:v>
                </c:pt>
                <c:pt idx="1702">
                  <c:v>43077</c:v>
                </c:pt>
                <c:pt idx="1703">
                  <c:v>43080</c:v>
                </c:pt>
                <c:pt idx="1704">
                  <c:v>43081</c:v>
                </c:pt>
                <c:pt idx="1705">
                  <c:v>43082</c:v>
                </c:pt>
                <c:pt idx="1706">
                  <c:v>43083</c:v>
                </c:pt>
                <c:pt idx="1707">
                  <c:v>43084</c:v>
                </c:pt>
                <c:pt idx="1708">
                  <c:v>43087</c:v>
                </c:pt>
                <c:pt idx="1709">
                  <c:v>43088</c:v>
                </c:pt>
                <c:pt idx="1710">
                  <c:v>43089</c:v>
                </c:pt>
                <c:pt idx="1711">
                  <c:v>43090</c:v>
                </c:pt>
                <c:pt idx="1712">
                  <c:v>43091</c:v>
                </c:pt>
                <c:pt idx="1713">
                  <c:v>43095</c:v>
                </c:pt>
                <c:pt idx="1714">
                  <c:v>43096</c:v>
                </c:pt>
                <c:pt idx="1715">
                  <c:v>43097</c:v>
                </c:pt>
                <c:pt idx="1716">
                  <c:v>43098</c:v>
                </c:pt>
                <c:pt idx="1717">
                  <c:v>43102</c:v>
                </c:pt>
                <c:pt idx="1718">
                  <c:v>43103</c:v>
                </c:pt>
                <c:pt idx="1719">
                  <c:v>43104</c:v>
                </c:pt>
                <c:pt idx="1720">
                  <c:v>43105</c:v>
                </c:pt>
                <c:pt idx="1721">
                  <c:v>43108</c:v>
                </c:pt>
                <c:pt idx="1722">
                  <c:v>43109</c:v>
                </c:pt>
                <c:pt idx="1723">
                  <c:v>43110</c:v>
                </c:pt>
                <c:pt idx="1724">
                  <c:v>43111</c:v>
                </c:pt>
                <c:pt idx="1725">
                  <c:v>43112</c:v>
                </c:pt>
                <c:pt idx="1726">
                  <c:v>43115</c:v>
                </c:pt>
                <c:pt idx="1727">
                  <c:v>43116</c:v>
                </c:pt>
                <c:pt idx="1728">
                  <c:v>43117</c:v>
                </c:pt>
                <c:pt idx="1729">
                  <c:v>43118</c:v>
                </c:pt>
                <c:pt idx="1730">
                  <c:v>43119</c:v>
                </c:pt>
                <c:pt idx="1731">
                  <c:v>43122</c:v>
                </c:pt>
                <c:pt idx="1732">
                  <c:v>43123</c:v>
                </c:pt>
                <c:pt idx="1733">
                  <c:v>43124</c:v>
                </c:pt>
                <c:pt idx="1734">
                  <c:v>43125</c:v>
                </c:pt>
                <c:pt idx="1735">
                  <c:v>43126</c:v>
                </c:pt>
                <c:pt idx="1736">
                  <c:v>43129</c:v>
                </c:pt>
                <c:pt idx="1737">
                  <c:v>43130</c:v>
                </c:pt>
                <c:pt idx="1738">
                  <c:v>43131</c:v>
                </c:pt>
                <c:pt idx="1739">
                  <c:v>43132</c:v>
                </c:pt>
                <c:pt idx="1740">
                  <c:v>43133</c:v>
                </c:pt>
                <c:pt idx="1741">
                  <c:v>43136</c:v>
                </c:pt>
                <c:pt idx="1742">
                  <c:v>43137</c:v>
                </c:pt>
                <c:pt idx="1743">
                  <c:v>43138</c:v>
                </c:pt>
                <c:pt idx="1744">
                  <c:v>43139</c:v>
                </c:pt>
                <c:pt idx="1745">
                  <c:v>43140</c:v>
                </c:pt>
                <c:pt idx="1746">
                  <c:v>43143</c:v>
                </c:pt>
                <c:pt idx="1747">
                  <c:v>43144</c:v>
                </c:pt>
                <c:pt idx="1748">
                  <c:v>43145</c:v>
                </c:pt>
                <c:pt idx="1749">
                  <c:v>43146</c:v>
                </c:pt>
                <c:pt idx="1750">
                  <c:v>43147</c:v>
                </c:pt>
                <c:pt idx="1751">
                  <c:v>43150</c:v>
                </c:pt>
                <c:pt idx="1752">
                  <c:v>43151</c:v>
                </c:pt>
                <c:pt idx="1753">
                  <c:v>43152</c:v>
                </c:pt>
                <c:pt idx="1754">
                  <c:v>43153</c:v>
                </c:pt>
                <c:pt idx="1755">
                  <c:v>43154</c:v>
                </c:pt>
                <c:pt idx="1756">
                  <c:v>43157</c:v>
                </c:pt>
                <c:pt idx="1757">
                  <c:v>43158</c:v>
                </c:pt>
                <c:pt idx="1758">
                  <c:v>43159</c:v>
                </c:pt>
                <c:pt idx="1759">
                  <c:v>43160</c:v>
                </c:pt>
                <c:pt idx="1760">
                  <c:v>43161</c:v>
                </c:pt>
                <c:pt idx="1761">
                  <c:v>43164</c:v>
                </c:pt>
                <c:pt idx="1762">
                  <c:v>43165</c:v>
                </c:pt>
                <c:pt idx="1763">
                  <c:v>43166</c:v>
                </c:pt>
                <c:pt idx="1764">
                  <c:v>43167</c:v>
                </c:pt>
                <c:pt idx="1765">
                  <c:v>43168</c:v>
                </c:pt>
                <c:pt idx="1766">
                  <c:v>43171</c:v>
                </c:pt>
                <c:pt idx="1767">
                  <c:v>43172</c:v>
                </c:pt>
                <c:pt idx="1768">
                  <c:v>43173</c:v>
                </c:pt>
                <c:pt idx="1769">
                  <c:v>43174</c:v>
                </c:pt>
                <c:pt idx="1770">
                  <c:v>43175</c:v>
                </c:pt>
                <c:pt idx="1771">
                  <c:v>43178</c:v>
                </c:pt>
                <c:pt idx="1772">
                  <c:v>43179</c:v>
                </c:pt>
                <c:pt idx="1773">
                  <c:v>43180</c:v>
                </c:pt>
                <c:pt idx="1774">
                  <c:v>43181</c:v>
                </c:pt>
                <c:pt idx="1775">
                  <c:v>43182</c:v>
                </c:pt>
                <c:pt idx="1776">
                  <c:v>43185</c:v>
                </c:pt>
                <c:pt idx="1777">
                  <c:v>43186</c:v>
                </c:pt>
                <c:pt idx="1778">
                  <c:v>43187</c:v>
                </c:pt>
                <c:pt idx="1779">
                  <c:v>43188</c:v>
                </c:pt>
                <c:pt idx="1780">
                  <c:v>43192</c:v>
                </c:pt>
                <c:pt idx="1781">
                  <c:v>43193</c:v>
                </c:pt>
                <c:pt idx="1782">
                  <c:v>43194</c:v>
                </c:pt>
                <c:pt idx="1783">
                  <c:v>43195</c:v>
                </c:pt>
                <c:pt idx="1784">
                  <c:v>43196</c:v>
                </c:pt>
                <c:pt idx="1785">
                  <c:v>43199</c:v>
                </c:pt>
                <c:pt idx="1786">
                  <c:v>43200</c:v>
                </c:pt>
                <c:pt idx="1787">
                  <c:v>43201</c:v>
                </c:pt>
                <c:pt idx="1788">
                  <c:v>43202</c:v>
                </c:pt>
                <c:pt idx="1789">
                  <c:v>43203</c:v>
                </c:pt>
                <c:pt idx="1790">
                  <c:v>43206</c:v>
                </c:pt>
                <c:pt idx="1791">
                  <c:v>43207</c:v>
                </c:pt>
                <c:pt idx="1792">
                  <c:v>43208</c:v>
                </c:pt>
                <c:pt idx="1793">
                  <c:v>43209</c:v>
                </c:pt>
                <c:pt idx="1794">
                  <c:v>43210</c:v>
                </c:pt>
                <c:pt idx="1795">
                  <c:v>43213</c:v>
                </c:pt>
                <c:pt idx="1796">
                  <c:v>43214</c:v>
                </c:pt>
                <c:pt idx="1797">
                  <c:v>43215</c:v>
                </c:pt>
                <c:pt idx="1798">
                  <c:v>43216</c:v>
                </c:pt>
                <c:pt idx="1799">
                  <c:v>43217</c:v>
                </c:pt>
                <c:pt idx="1800">
                  <c:v>43220</c:v>
                </c:pt>
                <c:pt idx="1801">
                  <c:v>43221</c:v>
                </c:pt>
                <c:pt idx="1802">
                  <c:v>43222</c:v>
                </c:pt>
                <c:pt idx="1803">
                  <c:v>43223</c:v>
                </c:pt>
                <c:pt idx="1804">
                  <c:v>43224</c:v>
                </c:pt>
                <c:pt idx="1805">
                  <c:v>43227</c:v>
                </c:pt>
                <c:pt idx="1806">
                  <c:v>43228</c:v>
                </c:pt>
                <c:pt idx="1807">
                  <c:v>43229</c:v>
                </c:pt>
                <c:pt idx="1808">
                  <c:v>43230</c:v>
                </c:pt>
                <c:pt idx="1809">
                  <c:v>43231</c:v>
                </c:pt>
                <c:pt idx="1810">
                  <c:v>43234</c:v>
                </c:pt>
                <c:pt idx="1811">
                  <c:v>43235</c:v>
                </c:pt>
                <c:pt idx="1812">
                  <c:v>43236</c:v>
                </c:pt>
                <c:pt idx="1813">
                  <c:v>43237</c:v>
                </c:pt>
                <c:pt idx="1814">
                  <c:v>43238</c:v>
                </c:pt>
                <c:pt idx="1815">
                  <c:v>43241</c:v>
                </c:pt>
                <c:pt idx="1816">
                  <c:v>43242</c:v>
                </c:pt>
                <c:pt idx="1817">
                  <c:v>43243</c:v>
                </c:pt>
                <c:pt idx="1818">
                  <c:v>43244</c:v>
                </c:pt>
                <c:pt idx="1819">
                  <c:v>43245</c:v>
                </c:pt>
                <c:pt idx="1820">
                  <c:v>43249</c:v>
                </c:pt>
                <c:pt idx="1821">
                  <c:v>43250</c:v>
                </c:pt>
                <c:pt idx="1822">
                  <c:v>43251</c:v>
                </c:pt>
                <c:pt idx="1823">
                  <c:v>43252</c:v>
                </c:pt>
                <c:pt idx="1824">
                  <c:v>43255</c:v>
                </c:pt>
                <c:pt idx="1825">
                  <c:v>43256</c:v>
                </c:pt>
                <c:pt idx="1826">
                  <c:v>43257</c:v>
                </c:pt>
                <c:pt idx="1827">
                  <c:v>43258</c:v>
                </c:pt>
                <c:pt idx="1828">
                  <c:v>43259</c:v>
                </c:pt>
                <c:pt idx="1829">
                  <c:v>43262</c:v>
                </c:pt>
                <c:pt idx="1830">
                  <c:v>43263</c:v>
                </c:pt>
                <c:pt idx="1831">
                  <c:v>43264</c:v>
                </c:pt>
                <c:pt idx="1832">
                  <c:v>43265</c:v>
                </c:pt>
                <c:pt idx="1833">
                  <c:v>43266</c:v>
                </c:pt>
                <c:pt idx="1834">
                  <c:v>43269</c:v>
                </c:pt>
                <c:pt idx="1835">
                  <c:v>43270</c:v>
                </c:pt>
                <c:pt idx="1836">
                  <c:v>43271</c:v>
                </c:pt>
                <c:pt idx="1837">
                  <c:v>43272</c:v>
                </c:pt>
                <c:pt idx="1838">
                  <c:v>43273</c:v>
                </c:pt>
                <c:pt idx="1839">
                  <c:v>43276</c:v>
                </c:pt>
                <c:pt idx="1840">
                  <c:v>43277</c:v>
                </c:pt>
                <c:pt idx="1841">
                  <c:v>43278</c:v>
                </c:pt>
                <c:pt idx="1842">
                  <c:v>43279</c:v>
                </c:pt>
                <c:pt idx="1843">
                  <c:v>43280</c:v>
                </c:pt>
                <c:pt idx="1844">
                  <c:v>43283</c:v>
                </c:pt>
                <c:pt idx="1845">
                  <c:v>43284</c:v>
                </c:pt>
                <c:pt idx="1846">
                  <c:v>43285</c:v>
                </c:pt>
                <c:pt idx="1847">
                  <c:v>43286</c:v>
                </c:pt>
                <c:pt idx="1848">
                  <c:v>43287</c:v>
                </c:pt>
                <c:pt idx="1849">
                  <c:v>43290</c:v>
                </c:pt>
                <c:pt idx="1850">
                  <c:v>43291</c:v>
                </c:pt>
                <c:pt idx="1851">
                  <c:v>43292</c:v>
                </c:pt>
                <c:pt idx="1852">
                  <c:v>43293</c:v>
                </c:pt>
                <c:pt idx="1853">
                  <c:v>43294</c:v>
                </c:pt>
                <c:pt idx="1854">
                  <c:v>43297</c:v>
                </c:pt>
                <c:pt idx="1855">
                  <c:v>43298</c:v>
                </c:pt>
                <c:pt idx="1856">
                  <c:v>43299</c:v>
                </c:pt>
                <c:pt idx="1857">
                  <c:v>43300</c:v>
                </c:pt>
                <c:pt idx="1858">
                  <c:v>43301</c:v>
                </c:pt>
                <c:pt idx="1859">
                  <c:v>43304</c:v>
                </c:pt>
                <c:pt idx="1860">
                  <c:v>43305</c:v>
                </c:pt>
                <c:pt idx="1861">
                  <c:v>43306</c:v>
                </c:pt>
                <c:pt idx="1862">
                  <c:v>43307</c:v>
                </c:pt>
                <c:pt idx="1863">
                  <c:v>43308</c:v>
                </c:pt>
                <c:pt idx="1864">
                  <c:v>43311</c:v>
                </c:pt>
                <c:pt idx="1865">
                  <c:v>43312</c:v>
                </c:pt>
                <c:pt idx="1866">
                  <c:v>43313</c:v>
                </c:pt>
                <c:pt idx="1867">
                  <c:v>43314</c:v>
                </c:pt>
                <c:pt idx="1868">
                  <c:v>43315</c:v>
                </c:pt>
                <c:pt idx="1869">
                  <c:v>43318</c:v>
                </c:pt>
                <c:pt idx="1870">
                  <c:v>43319</c:v>
                </c:pt>
                <c:pt idx="1871">
                  <c:v>43320</c:v>
                </c:pt>
                <c:pt idx="1872">
                  <c:v>43321</c:v>
                </c:pt>
                <c:pt idx="1873">
                  <c:v>43322</c:v>
                </c:pt>
                <c:pt idx="1874">
                  <c:v>43325</c:v>
                </c:pt>
                <c:pt idx="1875">
                  <c:v>43326</c:v>
                </c:pt>
                <c:pt idx="1876">
                  <c:v>43327</c:v>
                </c:pt>
                <c:pt idx="1877">
                  <c:v>43328</c:v>
                </c:pt>
                <c:pt idx="1878">
                  <c:v>43329</c:v>
                </c:pt>
                <c:pt idx="1879">
                  <c:v>43332</c:v>
                </c:pt>
                <c:pt idx="1880">
                  <c:v>43333</c:v>
                </c:pt>
                <c:pt idx="1881">
                  <c:v>43334</c:v>
                </c:pt>
                <c:pt idx="1882">
                  <c:v>43335</c:v>
                </c:pt>
                <c:pt idx="1883">
                  <c:v>43336</c:v>
                </c:pt>
                <c:pt idx="1884">
                  <c:v>43339</c:v>
                </c:pt>
                <c:pt idx="1885">
                  <c:v>43340</c:v>
                </c:pt>
                <c:pt idx="1886">
                  <c:v>43341</c:v>
                </c:pt>
                <c:pt idx="1887">
                  <c:v>43342</c:v>
                </c:pt>
                <c:pt idx="1888">
                  <c:v>43343</c:v>
                </c:pt>
                <c:pt idx="1889">
                  <c:v>43346</c:v>
                </c:pt>
                <c:pt idx="1890">
                  <c:v>43347</c:v>
                </c:pt>
                <c:pt idx="1891">
                  <c:v>43348</c:v>
                </c:pt>
                <c:pt idx="1892">
                  <c:v>43349</c:v>
                </c:pt>
                <c:pt idx="1893">
                  <c:v>43350</c:v>
                </c:pt>
                <c:pt idx="1894">
                  <c:v>43353</c:v>
                </c:pt>
                <c:pt idx="1895">
                  <c:v>43354</c:v>
                </c:pt>
                <c:pt idx="1896">
                  <c:v>43355</c:v>
                </c:pt>
                <c:pt idx="1897">
                  <c:v>43356</c:v>
                </c:pt>
                <c:pt idx="1898">
                  <c:v>43357</c:v>
                </c:pt>
                <c:pt idx="1899">
                  <c:v>43360</c:v>
                </c:pt>
                <c:pt idx="1900">
                  <c:v>43361</c:v>
                </c:pt>
                <c:pt idx="1901">
                  <c:v>43362</c:v>
                </c:pt>
                <c:pt idx="1902">
                  <c:v>43363</c:v>
                </c:pt>
                <c:pt idx="1903">
                  <c:v>43364</c:v>
                </c:pt>
                <c:pt idx="1904">
                  <c:v>43367</c:v>
                </c:pt>
                <c:pt idx="1905">
                  <c:v>43368</c:v>
                </c:pt>
                <c:pt idx="1906">
                  <c:v>43369</c:v>
                </c:pt>
                <c:pt idx="1907">
                  <c:v>43370</c:v>
                </c:pt>
                <c:pt idx="1908">
                  <c:v>43371</c:v>
                </c:pt>
                <c:pt idx="1909">
                  <c:v>43374</c:v>
                </c:pt>
                <c:pt idx="1910">
                  <c:v>43375</c:v>
                </c:pt>
                <c:pt idx="1911">
                  <c:v>43376</c:v>
                </c:pt>
                <c:pt idx="1912">
                  <c:v>43377</c:v>
                </c:pt>
                <c:pt idx="1913">
                  <c:v>43378</c:v>
                </c:pt>
                <c:pt idx="1914">
                  <c:v>43381</c:v>
                </c:pt>
                <c:pt idx="1915">
                  <c:v>43382</c:v>
                </c:pt>
                <c:pt idx="1916">
                  <c:v>43383</c:v>
                </c:pt>
                <c:pt idx="1917">
                  <c:v>43384</c:v>
                </c:pt>
                <c:pt idx="1918">
                  <c:v>43385</c:v>
                </c:pt>
                <c:pt idx="1919">
                  <c:v>43388</c:v>
                </c:pt>
                <c:pt idx="1920">
                  <c:v>43389</c:v>
                </c:pt>
                <c:pt idx="1921">
                  <c:v>43390</c:v>
                </c:pt>
                <c:pt idx="1922">
                  <c:v>43391</c:v>
                </c:pt>
                <c:pt idx="1923">
                  <c:v>43392</c:v>
                </c:pt>
                <c:pt idx="1924">
                  <c:v>43395</c:v>
                </c:pt>
                <c:pt idx="1925">
                  <c:v>43396</c:v>
                </c:pt>
                <c:pt idx="1926">
                  <c:v>43397</c:v>
                </c:pt>
                <c:pt idx="1927">
                  <c:v>43398</c:v>
                </c:pt>
                <c:pt idx="1928">
                  <c:v>43399</c:v>
                </c:pt>
                <c:pt idx="1929">
                  <c:v>43402</c:v>
                </c:pt>
                <c:pt idx="1930">
                  <c:v>43403</c:v>
                </c:pt>
                <c:pt idx="1931">
                  <c:v>43404</c:v>
                </c:pt>
                <c:pt idx="1932">
                  <c:v>43405</c:v>
                </c:pt>
                <c:pt idx="1933">
                  <c:v>43406</c:v>
                </c:pt>
                <c:pt idx="1934">
                  <c:v>43409</c:v>
                </c:pt>
                <c:pt idx="1935">
                  <c:v>43410</c:v>
                </c:pt>
                <c:pt idx="1936">
                  <c:v>43411</c:v>
                </c:pt>
                <c:pt idx="1937">
                  <c:v>43412</c:v>
                </c:pt>
                <c:pt idx="1938">
                  <c:v>43413</c:v>
                </c:pt>
                <c:pt idx="1939">
                  <c:v>43416</c:v>
                </c:pt>
                <c:pt idx="1940">
                  <c:v>43417</c:v>
                </c:pt>
                <c:pt idx="1941">
                  <c:v>43418</c:v>
                </c:pt>
                <c:pt idx="1942">
                  <c:v>43419</c:v>
                </c:pt>
                <c:pt idx="1943">
                  <c:v>43420</c:v>
                </c:pt>
                <c:pt idx="1944">
                  <c:v>43423</c:v>
                </c:pt>
                <c:pt idx="1945">
                  <c:v>43424</c:v>
                </c:pt>
                <c:pt idx="1946">
                  <c:v>43425</c:v>
                </c:pt>
                <c:pt idx="1947">
                  <c:v>43426</c:v>
                </c:pt>
                <c:pt idx="1948">
                  <c:v>43427</c:v>
                </c:pt>
                <c:pt idx="1949">
                  <c:v>43430</c:v>
                </c:pt>
                <c:pt idx="1950">
                  <c:v>43431</c:v>
                </c:pt>
                <c:pt idx="1951">
                  <c:v>43432</c:v>
                </c:pt>
                <c:pt idx="1952">
                  <c:v>43433</c:v>
                </c:pt>
                <c:pt idx="1953">
                  <c:v>43434</c:v>
                </c:pt>
                <c:pt idx="1954">
                  <c:v>43437</c:v>
                </c:pt>
                <c:pt idx="1955">
                  <c:v>43438</c:v>
                </c:pt>
                <c:pt idx="1956">
                  <c:v>43439</c:v>
                </c:pt>
                <c:pt idx="1957">
                  <c:v>43440</c:v>
                </c:pt>
                <c:pt idx="1958">
                  <c:v>43441</c:v>
                </c:pt>
                <c:pt idx="1959">
                  <c:v>43444</c:v>
                </c:pt>
                <c:pt idx="1960">
                  <c:v>43445</c:v>
                </c:pt>
                <c:pt idx="1961">
                  <c:v>43446</c:v>
                </c:pt>
                <c:pt idx="1962">
                  <c:v>43447</c:v>
                </c:pt>
                <c:pt idx="1963">
                  <c:v>43448</c:v>
                </c:pt>
                <c:pt idx="1964">
                  <c:v>43451</c:v>
                </c:pt>
                <c:pt idx="1965">
                  <c:v>43452</c:v>
                </c:pt>
                <c:pt idx="1966">
                  <c:v>43453</c:v>
                </c:pt>
                <c:pt idx="1967">
                  <c:v>43454</c:v>
                </c:pt>
                <c:pt idx="1968">
                  <c:v>43455</c:v>
                </c:pt>
                <c:pt idx="1969">
                  <c:v>43460</c:v>
                </c:pt>
                <c:pt idx="1970">
                  <c:v>43461</c:v>
                </c:pt>
                <c:pt idx="1971">
                  <c:v>43462</c:v>
                </c:pt>
                <c:pt idx="1972">
                  <c:v>43467</c:v>
                </c:pt>
                <c:pt idx="1973">
                  <c:v>43468</c:v>
                </c:pt>
                <c:pt idx="1974">
                  <c:v>43469</c:v>
                </c:pt>
                <c:pt idx="1975">
                  <c:v>43472</c:v>
                </c:pt>
                <c:pt idx="1976">
                  <c:v>43473</c:v>
                </c:pt>
                <c:pt idx="1977">
                  <c:v>43474</c:v>
                </c:pt>
                <c:pt idx="1978">
                  <c:v>43475</c:v>
                </c:pt>
                <c:pt idx="1979">
                  <c:v>43476</c:v>
                </c:pt>
                <c:pt idx="1980">
                  <c:v>43479</c:v>
                </c:pt>
                <c:pt idx="1981">
                  <c:v>43480</c:v>
                </c:pt>
                <c:pt idx="1982">
                  <c:v>43481</c:v>
                </c:pt>
                <c:pt idx="1983">
                  <c:v>43482</c:v>
                </c:pt>
                <c:pt idx="1984">
                  <c:v>43483</c:v>
                </c:pt>
                <c:pt idx="1985">
                  <c:v>43486</c:v>
                </c:pt>
                <c:pt idx="1986">
                  <c:v>43487</c:v>
                </c:pt>
                <c:pt idx="1987">
                  <c:v>43488</c:v>
                </c:pt>
                <c:pt idx="1988">
                  <c:v>43489</c:v>
                </c:pt>
                <c:pt idx="1989">
                  <c:v>43490</c:v>
                </c:pt>
                <c:pt idx="1990">
                  <c:v>43493</c:v>
                </c:pt>
                <c:pt idx="1991">
                  <c:v>43494</c:v>
                </c:pt>
                <c:pt idx="1992">
                  <c:v>43495</c:v>
                </c:pt>
                <c:pt idx="1993">
                  <c:v>43496</c:v>
                </c:pt>
                <c:pt idx="1994">
                  <c:v>43497</c:v>
                </c:pt>
                <c:pt idx="1995">
                  <c:v>43500</c:v>
                </c:pt>
                <c:pt idx="1996">
                  <c:v>43501</c:v>
                </c:pt>
                <c:pt idx="1997">
                  <c:v>43502</c:v>
                </c:pt>
                <c:pt idx="1998">
                  <c:v>43503</c:v>
                </c:pt>
                <c:pt idx="1999">
                  <c:v>43504</c:v>
                </c:pt>
                <c:pt idx="2000">
                  <c:v>43507</c:v>
                </c:pt>
                <c:pt idx="2001">
                  <c:v>43508</c:v>
                </c:pt>
                <c:pt idx="2002">
                  <c:v>43509</c:v>
                </c:pt>
                <c:pt idx="2003">
                  <c:v>43510</c:v>
                </c:pt>
                <c:pt idx="2004">
                  <c:v>43511</c:v>
                </c:pt>
                <c:pt idx="2005">
                  <c:v>43514</c:v>
                </c:pt>
                <c:pt idx="2006">
                  <c:v>43515</c:v>
                </c:pt>
                <c:pt idx="2007">
                  <c:v>43516</c:v>
                </c:pt>
                <c:pt idx="2008">
                  <c:v>43517</c:v>
                </c:pt>
                <c:pt idx="2009">
                  <c:v>43518</c:v>
                </c:pt>
                <c:pt idx="2010">
                  <c:v>43521</c:v>
                </c:pt>
                <c:pt idx="2011">
                  <c:v>43522</c:v>
                </c:pt>
                <c:pt idx="2012">
                  <c:v>43523</c:v>
                </c:pt>
                <c:pt idx="2013">
                  <c:v>43524</c:v>
                </c:pt>
                <c:pt idx="2014">
                  <c:v>43525</c:v>
                </c:pt>
                <c:pt idx="2015">
                  <c:v>43528</c:v>
                </c:pt>
                <c:pt idx="2016">
                  <c:v>43529</c:v>
                </c:pt>
                <c:pt idx="2017">
                  <c:v>43530</c:v>
                </c:pt>
                <c:pt idx="2018">
                  <c:v>43531</c:v>
                </c:pt>
                <c:pt idx="2019">
                  <c:v>43532</c:v>
                </c:pt>
                <c:pt idx="2020">
                  <c:v>43535</c:v>
                </c:pt>
                <c:pt idx="2021">
                  <c:v>43536</c:v>
                </c:pt>
                <c:pt idx="2022">
                  <c:v>43537</c:v>
                </c:pt>
                <c:pt idx="2023">
                  <c:v>43538</c:v>
                </c:pt>
                <c:pt idx="2024">
                  <c:v>43539</c:v>
                </c:pt>
                <c:pt idx="2025">
                  <c:v>43542</c:v>
                </c:pt>
                <c:pt idx="2026">
                  <c:v>43543</c:v>
                </c:pt>
                <c:pt idx="2027">
                  <c:v>43544</c:v>
                </c:pt>
                <c:pt idx="2028">
                  <c:v>43545</c:v>
                </c:pt>
                <c:pt idx="2029">
                  <c:v>43546</c:v>
                </c:pt>
                <c:pt idx="2030">
                  <c:v>43549</c:v>
                </c:pt>
                <c:pt idx="2031">
                  <c:v>43550</c:v>
                </c:pt>
                <c:pt idx="2032">
                  <c:v>43551</c:v>
                </c:pt>
                <c:pt idx="2033">
                  <c:v>43552</c:v>
                </c:pt>
                <c:pt idx="2034">
                  <c:v>43553</c:v>
                </c:pt>
              </c:numCache>
            </c:numRef>
          </c:cat>
          <c:val>
            <c:numRef>
              <c:f>Steel!$B$4:$B$2100</c:f>
              <c:numCache>
                <c:formatCode>#,##0.00_);\(#,##0.00\)</c:formatCode>
                <c:ptCount val="2097"/>
                <c:pt idx="0">
                  <c:v>645</c:v>
                </c:pt>
                <c:pt idx="1">
                  <c:v>625</c:v>
                </c:pt>
                <c:pt idx="2">
                  <c:v>615</c:v>
                </c:pt>
                <c:pt idx="3">
                  <c:v>615</c:v>
                </c:pt>
                <c:pt idx="4">
                  <c:v>615</c:v>
                </c:pt>
                <c:pt idx="5">
                  <c:v>615</c:v>
                </c:pt>
                <c:pt idx="6">
                  <c:v>615</c:v>
                </c:pt>
                <c:pt idx="7">
                  <c:v>605</c:v>
                </c:pt>
                <c:pt idx="8">
                  <c:v>605</c:v>
                </c:pt>
                <c:pt idx="9">
                  <c:v>605</c:v>
                </c:pt>
                <c:pt idx="10">
                  <c:v>605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575</c:v>
                </c:pt>
                <c:pt idx="23">
                  <c:v>575</c:v>
                </c:pt>
                <c:pt idx="24">
                  <c:v>575</c:v>
                </c:pt>
                <c:pt idx="25">
                  <c:v>575</c:v>
                </c:pt>
                <c:pt idx="26">
                  <c:v>565</c:v>
                </c:pt>
                <c:pt idx="27">
                  <c:v>565</c:v>
                </c:pt>
                <c:pt idx="28">
                  <c:v>565</c:v>
                </c:pt>
                <c:pt idx="29">
                  <c:v>565</c:v>
                </c:pt>
                <c:pt idx="30">
                  <c:v>565</c:v>
                </c:pt>
                <c:pt idx="31">
                  <c:v>565</c:v>
                </c:pt>
                <c:pt idx="32">
                  <c:v>565</c:v>
                </c:pt>
                <c:pt idx="33">
                  <c:v>565</c:v>
                </c:pt>
                <c:pt idx="34">
                  <c:v>565</c:v>
                </c:pt>
                <c:pt idx="35">
                  <c:v>565</c:v>
                </c:pt>
                <c:pt idx="36">
                  <c:v>570</c:v>
                </c:pt>
                <c:pt idx="37">
                  <c:v>570</c:v>
                </c:pt>
                <c:pt idx="38">
                  <c:v>570</c:v>
                </c:pt>
                <c:pt idx="39">
                  <c:v>570</c:v>
                </c:pt>
                <c:pt idx="40">
                  <c:v>570</c:v>
                </c:pt>
                <c:pt idx="41">
                  <c:v>590</c:v>
                </c:pt>
                <c:pt idx="42">
                  <c:v>590</c:v>
                </c:pt>
                <c:pt idx="43">
                  <c:v>590</c:v>
                </c:pt>
                <c:pt idx="44">
                  <c:v>590</c:v>
                </c:pt>
                <c:pt idx="45">
                  <c:v>590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605</c:v>
                </c:pt>
                <c:pt idx="56">
                  <c:v>605</c:v>
                </c:pt>
                <c:pt idx="57">
                  <c:v>605</c:v>
                </c:pt>
                <c:pt idx="58">
                  <c:v>605</c:v>
                </c:pt>
                <c:pt idx="59">
                  <c:v>605</c:v>
                </c:pt>
                <c:pt idx="60">
                  <c:v>625</c:v>
                </c:pt>
                <c:pt idx="61">
                  <c:v>625</c:v>
                </c:pt>
                <c:pt idx="62">
                  <c:v>625</c:v>
                </c:pt>
                <c:pt idx="63">
                  <c:v>625</c:v>
                </c:pt>
                <c:pt idx="64">
                  <c:v>640</c:v>
                </c:pt>
                <c:pt idx="65">
                  <c:v>640</c:v>
                </c:pt>
                <c:pt idx="66">
                  <c:v>640</c:v>
                </c:pt>
                <c:pt idx="67">
                  <c:v>640</c:v>
                </c:pt>
                <c:pt idx="68">
                  <c:v>640</c:v>
                </c:pt>
                <c:pt idx="69">
                  <c:v>640</c:v>
                </c:pt>
                <c:pt idx="70">
                  <c:v>640</c:v>
                </c:pt>
                <c:pt idx="71">
                  <c:v>640</c:v>
                </c:pt>
                <c:pt idx="72">
                  <c:v>640</c:v>
                </c:pt>
                <c:pt idx="73">
                  <c:v>640</c:v>
                </c:pt>
                <c:pt idx="74">
                  <c:v>635</c:v>
                </c:pt>
                <c:pt idx="75">
                  <c:v>635</c:v>
                </c:pt>
                <c:pt idx="76">
                  <c:v>635</c:v>
                </c:pt>
                <c:pt idx="77">
                  <c:v>635</c:v>
                </c:pt>
                <c:pt idx="78">
                  <c:v>635</c:v>
                </c:pt>
                <c:pt idx="79">
                  <c:v>635</c:v>
                </c:pt>
                <c:pt idx="80">
                  <c:v>635</c:v>
                </c:pt>
                <c:pt idx="81">
                  <c:v>635</c:v>
                </c:pt>
                <c:pt idx="82">
                  <c:v>635</c:v>
                </c:pt>
                <c:pt idx="83">
                  <c:v>635</c:v>
                </c:pt>
                <c:pt idx="84">
                  <c:v>630</c:v>
                </c:pt>
                <c:pt idx="85">
                  <c:v>630</c:v>
                </c:pt>
                <c:pt idx="86">
                  <c:v>630</c:v>
                </c:pt>
                <c:pt idx="87">
                  <c:v>630</c:v>
                </c:pt>
                <c:pt idx="88">
                  <c:v>625</c:v>
                </c:pt>
                <c:pt idx="89">
                  <c:v>625</c:v>
                </c:pt>
                <c:pt idx="90">
                  <c:v>625</c:v>
                </c:pt>
                <c:pt idx="91">
                  <c:v>625</c:v>
                </c:pt>
                <c:pt idx="92">
                  <c:v>625</c:v>
                </c:pt>
                <c:pt idx="93">
                  <c:v>620</c:v>
                </c:pt>
                <c:pt idx="94">
                  <c:v>620</c:v>
                </c:pt>
                <c:pt idx="95">
                  <c:v>620</c:v>
                </c:pt>
                <c:pt idx="96">
                  <c:v>620</c:v>
                </c:pt>
                <c:pt idx="97">
                  <c:v>620</c:v>
                </c:pt>
                <c:pt idx="98">
                  <c:v>625</c:v>
                </c:pt>
                <c:pt idx="99">
                  <c:v>625</c:v>
                </c:pt>
                <c:pt idx="100">
                  <c:v>625</c:v>
                </c:pt>
                <c:pt idx="101">
                  <c:v>625</c:v>
                </c:pt>
                <c:pt idx="102">
                  <c:v>625</c:v>
                </c:pt>
                <c:pt idx="103">
                  <c:v>625</c:v>
                </c:pt>
                <c:pt idx="104">
                  <c:v>625</c:v>
                </c:pt>
                <c:pt idx="105">
                  <c:v>625</c:v>
                </c:pt>
                <c:pt idx="106">
                  <c:v>625</c:v>
                </c:pt>
                <c:pt idx="107">
                  <c:v>640</c:v>
                </c:pt>
                <c:pt idx="108">
                  <c:v>640</c:v>
                </c:pt>
                <c:pt idx="109">
                  <c:v>640</c:v>
                </c:pt>
                <c:pt idx="110">
                  <c:v>640</c:v>
                </c:pt>
                <c:pt idx="111">
                  <c:v>630</c:v>
                </c:pt>
                <c:pt idx="112">
                  <c:v>630</c:v>
                </c:pt>
                <c:pt idx="113">
                  <c:v>630</c:v>
                </c:pt>
                <c:pt idx="114">
                  <c:v>630</c:v>
                </c:pt>
                <c:pt idx="115">
                  <c:v>630</c:v>
                </c:pt>
                <c:pt idx="116">
                  <c:v>630</c:v>
                </c:pt>
                <c:pt idx="117">
                  <c:v>630</c:v>
                </c:pt>
                <c:pt idx="118">
                  <c:v>630</c:v>
                </c:pt>
                <c:pt idx="119">
                  <c:v>620</c:v>
                </c:pt>
                <c:pt idx="120">
                  <c:v>620</c:v>
                </c:pt>
                <c:pt idx="121">
                  <c:v>620</c:v>
                </c:pt>
                <c:pt idx="122">
                  <c:v>620</c:v>
                </c:pt>
                <c:pt idx="123">
                  <c:v>630</c:v>
                </c:pt>
                <c:pt idx="124">
                  <c:v>630</c:v>
                </c:pt>
                <c:pt idx="125">
                  <c:v>630</c:v>
                </c:pt>
                <c:pt idx="126">
                  <c:v>630</c:v>
                </c:pt>
                <c:pt idx="127">
                  <c:v>640</c:v>
                </c:pt>
                <c:pt idx="128">
                  <c:v>647.5</c:v>
                </c:pt>
                <c:pt idx="129">
                  <c:v>647.5</c:v>
                </c:pt>
                <c:pt idx="130">
                  <c:v>647.5</c:v>
                </c:pt>
                <c:pt idx="131">
                  <c:v>652.5</c:v>
                </c:pt>
                <c:pt idx="132">
                  <c:v>652.5</c:v>
                </c:pt>
                <c:pt idx="133">
                  <c:v>652.5</c:v>
                </c:pt>
                <c:pt idx="134">
                  <c:v>677.5</c:v>
                </c:pt>
                <c:pt idx="135">
                  <c:v>677.5</c:v>
                </c:pt>
                <c:pt idx="136">
                  <c:v>677.5</c:v>
                </c:pt>
                <c:pt idx="137">
                  <c:v>677.5</c:v>
                </c:pt>
                <c:pt idx="138">
                  <c:v>677.5</c:v>
                </c:pt>
                <c:pt idx="139">
                  <c:v>690</c:v>
                </c:pt>
                <c:pt idx="140">
                  <c:v>690</c:v>
                </c:pt>
                <c:pt idx="141">
                  <c:v>690</c:v>
                </c:pt>
                <c:pt idx="142">
                  <c:v>690</c:v>
                </c:pt>
                <c:pt idx="143">
                  <c:v>715</c:v>
                </c:pt>
                <c:pt idx="144">
                  <c:v>715</c:v>
                </c:pt>
                <c:pt idx="145">
                  <c:v>715</c:v>
                </c:pt>
                <c:pt idx="146">
                  <c:v>715</c:v>
                </c:pt>
                <c:pt idx="147">
                  <c:v>740</c:v>
                </c:pt>
                <c:pt idx="148">
                  <c:v>740</c:v>
                </c:pt>
                <c:pt idx="149">
                  <c:v>740</c:v>
                </c:pt>
                <c:pt idx="150">
                  <c:v>740</c:v>
                </c:pt>
                <c:pt idx="151">
                  <c:v>740</c:v>
                </c:pt>
                <c:pt idx="152">
                  <c:v>740</c:v>
                </c:pt>
                <c:pt idx="153">
                  <c:v>770</c:v>
                </c:pt>
                <c:pt idx="154">
                  <c:v>770</c:v>
                </c:pt>
                <c:pt idx="155">
                  <c:v>770</c:v>
                </c:pt>
                <c:pt idx="156">
                  <c:v>770</c:v>
                </c:pt>
                <c:pt idx="157">
                  <c:v>775</c:v>
                </c:pt>
                <c:pt idx="158">
                  <c:v>775</c:v>
                </c:pt>
                <c:pt idx="159">
                  <c:v>775</c:v>
                </c:pt>
                <c:pt idx="160">
                  <c:v>775</c:v>
                </c:pt>
                <c:pt idx="161">
                  <c:v>775</c:v>
                </c:pt>
                <c:pt idx="162">
                  <c:v>780</c:v>
                </c:pt>
                <c:pt idx="163">
                  <c:v>780</c:v>
                </c:pt>
                <c:pt idx="164">
                  <c:v>780</c:v>
                </c:pt>
                <c:pt idx="165">
                  <c:v>780</c:v>
                </c:pt>
                <c:pt idx="166">
                  <c:v>773</c:v>
                </c:pt>
                <c:pt idx="167">
                  <c:v>773</c:v>
                </c:pt>
                <c:pt idx="168">
                  <c:v>773</c:v>
                </c:pt>
                <c:pt idx="169">
                  <c:v>773</c:v>
                </c:pt>
                <c:pt idx="170">
                  <c:v>773</c:v>
                </c:pt>
                <c:pt idx="171">
                  <c:v>765</c:v>
                </c:pt>
                <c:pt idx="172">
                  <c:v>765</c:v>
                </c:pt>
                <c:pt idx="173">
                  <c:v>765</c:v>
                </c:pt>
                <c:pt idx="174">
                  <c:v>735</c:v>
                </c:pt>
                <c:pt idx="175">
                  <c:v>735</c:v>
                </c:pt>
                <c:pt idx="176">
                  <c:v>735</c:v>
                </c:pt>
                <c:pt idx="177">
                  <c:v>735</c:v>
                </c:pt>
                <c:pt idx="178">
                  <c:v>735</c:v>
                </c:pt>
                <c:pt idx="179">
                  <c:v>725</c:v>
                </c:pt>
                <c:pt idx="180">
                  <c:v>725</c:v>
                </c:pt>
                <c:pt idx="181">
                  <c:v>725</c:v>
                </c:pt>
                <c:pt idx="182">
                  <c:v>725</c:v>
                </c:pt>
                <c:pt idx="183">
                  <c:v>725</c:v>
                </c:pt>
                <c:pt idx="184">
                  <c:v>725</c:v>
                </c:pt>
                <c:pt idx="185">
                  <c:v>725</c:v>
                </c:pt>
                <c:pt idx="186">
                  <c:v>725</c:v>
                </c:pt>
                <c:pt idx="187">
                  <c:v>725</c:v>
                </c:pt>
                <c:pt idx="188">
                  <c:v>725</c:v>
                </c:pt>
                <c:pt idx="189">
                  <c:v>730</c:v>
                </c:pt>
                <c:pt idx="190">
                  <c:v>730</c:v>
                </c:pt>
                <c:pt idx="191">
                  <c:v>730</c:v>
                </c:pt>
                <c:pt idx="192">
                  <c:v>730</c:v>
                </c:pt>
                <c:pt idx="193">
                  <c:v>730</c:v>
                </c:pt>
                <c:pt idx="194">
                  <c:v>735</c:v>
                </c:pt>
                <c:pt idx="195">
                  <c:v>735</c:v>
                </c:pt>
                <c:pt idx="196">
                  <c:v>735</c:v>
                </c:pt>
                <c:pt idx="197">
                  <c:v>735</c:v>
                </c:pt>
                <c:pt idx="198">
                  <c:v>735</c:v>
                </c:pt>
                <c:pt idx="199">
                  <c:v>715</c:v>
                </c:pt>
                <c:pt idx="200">
                  <c:v>715</c:v>
                </c:pt>
                <c:pt idx="201">
                  <c:v>715</c:v>
                </c:pt>
                <c:pt idx="202">
                  <c:v>715</c:v>
                </c:pt>
                <c:pt idx="203">
                  <c:v>705</c:v>
                </c:pt>
                <c:pt idx="204">
                  <c:v>705</c:v>
                </c:pt>
                <c:pt idx="205">
                  <c:v>705</c:v>
                </c:pt>
                <c:pt idx="206">
                  <c:v>705</c:v>
                </c:pt>
                <c:pt idx="207">
                  <c:v>710</c:v>
                </c:pt>
                <c:pt idx="208">
                  <c:v>710</c:v>
                </c:pt>
                <c:pt idx="209">
                  <c:v>710</c:v>
                </c:pt>
                <c:pt idx="210">
                  <c:v>710</c:v>
                </c:pt>
                <c:pt idx="211">
                  <c:v>710</c:v>
                </c:pt>
                <c:pt idx="212">
                  <c:v>710</c:v>
                </c:pt>
                <c:pt idx="213">
                  <c:v>710</c:v>
                </c:pt>
                <c:pt idx="214">
                  <c:v>710</c:v>
                </c:pt>
                <c:pt idx="215">
                  <c:v>690</c:v>
                </c:pt>
                <c:pt idx="216">
                  <c:v>690</c:v>
                </c:pt>
                <c:pt idx="217">
                  <c:v>690</c:v>
                </c:pt>
                <c:pt idx="218">
                  <c:v>690</c:v>
                </c:pt>
                <c:pt idx="219">
                  <c:v>690</c:v>
                </c:pt>
                <c:pt idx="220">
                  <c:v>690</c:v>
                </c:pt>
                <c:pt idx="221">
                  <c:v>690</c:v>
                </c:pt>
                <c:pt idx="222">
                  <c:v>690</c:v>
                </c:pt>
                <c:pt idx="223">
                  <c:v>690</c:v>
                </c:pt>
                <c:pt idx="224">
                  <c:v>690</c:v>
                </c:pt>
                <c:pt idx="225">
                  <c:v>705</c:v>
                </c:pt>
                <c:pt idx="226">
                  <c:v>705</c:v>
                </c:pt>
                <c:pt idx="227">
                  <c:v>705</c:v>
                </c:pt>
                <c:pt idx="228">
                  <c:v>705</c:v>
                </c:pt>
                <c:pt idx="229">
                  <c:v>705</c:v>
                </c:pt>
                <c:pt idx="230">
                  <c:v>720</c:v>
                </c:pt>
                <c:pt idx="231">
                  <c:v>720</c:v>
                </c:pt>
                <c:pt idx="232">
                  <c:v>720</c:v>
                </c:pt>
                <c:pt idx="233">
                  <c:v>720</c:v>
                </c:pt>
                <c:pt idx="234">
                  <c:v>720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690</c:v>
                </c:pt>
                <c:pt idx="241">
                  <c:v>690</c:v>
                </c:pt>
                <c:pt idx="242">
                  <c:v>690</c:v>
                </c:pt>
                <c:pt idx="243">
                  <c:v>690</c:v>
                </c:pt>
                <c:pt idx="244">
                  <c:v>685</c:v>
                </c:pt>
                <c:pt idx="245">
                  <c:v>685</c:v>
                </c:pt>
                <c:pt idx="246">
                  <c:v>685</c:v>
                </c:pt>
                <c:pt idx="247">
                  <c:v>685</c:v>
                </c:pt>
                <c:pt idx="248">
                  <c:v>685</c:v>
                </c:pt>
                <c:pt idx="249">
                  <c:v>685</c:v>
                </c:pt>
                <c:pt idx="250">
                  <c:v>680</c:v>
                </c:pt>
                <c:pt idx="251">
                  <c:v>680</c:v>
                </c:pt>
                <c:pt idx="252">
                  <c:v>680</c:v>
                </c:pt>
                <c:pt idx="253">
                  <c:v>680</c:v>
                </c:pt>
                <c:pt idx="254">
                  <c:v>680</c:v>
                </c:pt>
                <c:pt idx="255">
                  <c:v>680</c:v>
                </c:pt>
                <c:pt idx="256">
                  <c:v>680</c:v>
                </c:pt>
                <c:pt idx="257">
                  <c:v>680</c:v>
                </c:pt>
                <c:pt idx="258">
                  <c:v>680</c:v>
                </c:pt>
                <c:pt idx="259">
                  <c:v>680</c:v>
                </c:pt>
                <c:pt idx="260">
                  <c:v>680</c:v>
                </c:pt>
                <c:pt idx="261">
                  <c:v>680</c:v>
                </c:pt>
                <c:pt idx="262">
                  <c:v>680</c:v>
                </c:pt>
                <c:pt idx="263">
                  <c:v>680</c:v>
                </c:pt>
                <c:pt idx="264">
                  <c:v>680</c:v>
                </c:pt>
                <c:pt idx="265">
                  <c:v>685</c:v>
                </c:pt>
                <c:pt idx="266">
                  <c:v>685</c:v>
                </c:pt>
                <c:pt idx="267">
                  <c:v>685</c:v>
                </c:pt>
                <c:pt idx="268">
                  <c:v>685</c:v>
                </c:pt>
                <c:pt idx="269">
                  <c:v>685</c:v>
                </c:pt>
                <c:pt idx="270">
                  <c:v>702.5</c:v>
                </c:pt>
                <c:pt idx="271">
                  <c:v>702.5</c:v>
                </c:pt>
                <c:pt idx="272">
                  <c:v>702.5</c:v>
                </c:pt>
                <c:pt idx="273">
                  <c:v>702.5</c:v>
                </c:pt>
                <c:pt idx="274">
                  <c:v>702.5</c:v>
                </c:pt>
                <c:pt idx="275">
                  <c:v>707.5</c:v>
                </c:pt>
                <c:pt idx="276">
                  <c:v>707.5</c:v>
                </c:pt>
                <c:pt idx="277">
                  <c:v>707.5</c:v>
                </c:pt>
                <c:pt idx="278">
                  <c:v>707.5</c:v>
                </c:pt>
                <c:pt idx="279">
                  <c:v>702.5</c:v>
                </c:pt>
                <c:pt idx="280">
                  <c:v>702.5</c:v>
                </c:pt>
                <c:pt idx="281">
                  <c:v>702.5</c:v>
                </c:pt>
                <c:pt idx="282">
                  <c:v>702.5</c:v>
                </c:pt>
                <c:pt idx="283">
                  <c:v>702.5</c:v>
                </c:pt>
                <c:pt idx="284">
                  <c:v>705</c:v>
                </c:pt>
                <c:pt idx="285">
                  <c:v>705</c:v>
                </c:pt>
                <c:pt idx="286">
                  <c:v>705</c:v>
                </c:pt>
                <c:pt idx="287">
                  <c:v>705</c:v>
                </c:pt>
                <c:pt idx="288">
                  <c:v>705</c:v>
                </c:pt>
                <c:pt idx="289">
                  <c:v>705</c:v>
                </c:pt>
                <c:pt idx="290">
                  <c:v>705</c:v>
                </c:pt>
                <c:pt idx="291">
                  <c:v>705</c:v>
                </c:pt>
                <c:pt idx="292">
                  <c:v>705</c:v>
                </c:pt>
                <c:pt idx="293">
                  <c:v>705</c:v>
                </c:pt>
                <c:pt idx="294">
                  <c:v>705</c:v>
                </c:pt>
                <c:pt idx="295">
                  <c:v>705</c:v>
                </c:pt>
                <c:pt idx="296">
                  <c:v>707.5</c:v>
                </c:pt>
                <c:pt idx="297">
                  <c:v>707.5</c:v>
                </c:pt>
                <c:pt idx="298">
                  <c:v>707.5</c:v>
                </c:pt>
                <c:pt idx="299">
                  <c:v>707.5</c:v>
                </c:pt>
                <c:pt idx="300">
                  <c:v>705</c:v>
                </c:pt>
                <c:pt idx="301">
                  <c:v>705</c:v>
                </c:pt>
                <c:pt idx="302">
                  <c:v>705</c:v>
                </c:pt>
                <c:pt idx="303">
                  <c:v>705</c:v>
                </c:pt>
                <c:pt idx="304">
                  <c:v>705</c:v>
                </c:pt>
                <c:pt idx="305">
                  <c:v>702.5</c:v>
                </c:pt>
                <c:pt idx="306">
                  <c:v>702.5</c:v>
                </c:pt>
                <c:pt idx="307">
                  <c:v>702.5</c:v>
                </c:pt>
                <c:pt idx="308">
                  <c:v>702.5</c:v>
                </c:pt>
                <c:pt idx="309">
                  <c:v>702.5</c:v>
                </c:pt>
                <c:pt idx="310">
                  <c:v>670</c:v>
                </c:pt>
                <c:pt idx="311">
                  <c:v>670</c:v>
                </c:pt>
                <c:pt idx="312">
                  <c:v>670</c:v>
                </c:pt>
                <c:pt idx="313">
                  <c:v>670</c:v>
                </c:pt>
                <c:pt idx="314">
                  <c:v>670</c:v>
                </c:pt>
                <c:pt idx="315">
                  <c:v>660</c:v>
                </c:pt>
                <c:pt idx="316">
                  <c:v>660</c:v>
                </c:pt>
                <c:pt idx="317">
                  <c:v>660</c:v>
                </c:pt>
                <c:pt idx="318">
                  <c:v>660</c:v>
                </c:pt>
                <c:pt idx="319">
                  <c:v>660</c:v>
                </c:pt>
                <c:pt idx="320">
                  <c:v>650</c:v>
                </c:pt>
                <c:pt idx="321">
                  <c:v>650</c:v>
                </c:pt>
                <c:pt idx="322">
                  <c:v>650</c:v>
                </c:pt>
                <c:pt idx="323">
                  <c:v>650</c:v>
                </c:pt>
                <c:pt idx="324">
                  <c:v>650</c:v>
                </c:pt>
                <c:pt idx="325">
                  <c:v>632.5</c:v>
                </c:pt>
                <c:pt idx="326">
                  <c:v>632.5</c:v>
                </c:pt>
                <c:pt idx="327">
                  <c:v>632.5</c:v>
                </c:pt>
                <c:pt idx="328">
                  <c:v>632.5</c:v>
                </c:pt>
                <c:pt idx="329">
                  <c:v>625</c:v>
                </c:pt>
                <c:pt idx="330">
                  <c:v>625</c:v>
                </c:pt>
                <c:pt idx="331">
                  <c:v>625</c:v>
                </c:pt>
                <c:pt idx="332">
                  <c:v>625</c:v>
                </c:pt>
                <c:pt idx="333">
                  <c:v>625</c:v>
                </c:pt>
                <c:pt idx="334">
                  <c:v>605</c:v>
                </c:pt>
                <c:pt idx="335">
                  <c:v>605</c:v>
                </c:pt>
                <c:pt idx="336">
                  <c:v>605</c:v>
                </c:pt>
                <c:pt idx="337">
                  <c:v>605</c:v>
                </c:pt>
                <c:pt idx="338">
                  <c:v>605</c:v>
                </c:pt>
                <c:pt idx="339">
                  <c:v>605</c:v>
                </c:pt>
                <c:pt idx="340">
                  <c:v>605</c:v>
                </c:pt>
                <c:pt idx="341">
                  <c:v>605</c:v>
                </c:pt>
                <c:pt idx="342">
                  <c:v>605</c:v>
                </c:pt>
                <c:pt idx="343">
                  <c:v>605</c:v>
                </c:pt>
                <c:pt idx="344">
                  <c:v>605</c:v>
                </c:pt>
                <c:pt idx="345">
                  <c:v>605</c:v>
                </c:pt>
                <c:pt idx="346">
                  <c:v>605</c:v>
                </c:pt>
                <c:pt idx="347">
                  <c:v>605</c:v>
                </c:pt>
                <c:pt idx="348">
                  <c:v>605</c:v>
                </c:pt>
                <c:pt idx="349">
                  <c:v>605</c:v>
                </c:pt>
                <c:pt idx="350">
                  <c:v>590</c:v>
                </c:pt>
                <c:pt idx="351">
                  <c:v>590</c:v>
                </c:pt>
                <c:pt idx="352">
                  <c:v>590</c:v>
                </c:pt>
                <c:pt idx="353">
                  <c:v>590</c:v>
                </c:pt>
                <c:pt idx="354">
                  <c:v>590</c:v>
                </c:pt>
                <c:pt idx="355">
                  <c:v>600</c:v>
                </c:pt>
                <c:pt idx="356">
                  <c:v>600</c:v>
                </c:pt>
                <c:pt idx="357">
                  <c:v>600</c:v>
                </c:pt>
                <c:pt idx="358">
                  <c:v>600</c:v>
                </c:pt>
                <c:pt idx="359">
                  <c:v>600</c:v>
                </c:pt>
                <c:pt idx="360">
                  <c:v>600</c:v>
                </c:pt>
                <c:pt idx="361">
                  <c:v>600</c:v>
                </c:pt>
                <c:pt idx="362">
                  <c:v>600</c:v>
                </c:pt>
                <c:pt idx="363">
                  <c:v>600</c:v>
                </c:pt>
                <c:pt idx="364">
                  <c:v>600</c:v>
                </c:pt>
                <c:pt idx="365">
                  <c:v>602.5</c:v>
                </c:pt>
                <c:pt idx="366">
                  <c:v>602.5</c:v>
                </c:pt>
                <c:pt idx="367">
                  <c:v>602.5</c:v>
                </c:pt>
                <c:pt idx="368">
                  <c:v>602.5</c:v>
                </c:pt>
                <c:pt idx="369">
                  <c:v>602.5</c:v>
                </c:pt>
                <c:pt idx="370">
                  <c:v>602.5</c:v>
                </c:pt>
                <c:pt idx="371">
                  <c:v>602.5</c:v>
                </c:pt>
                <c:pt idx="372">
                  <c:v>602.5</c:v>
                </c:pt>
                <c:pt idx="373">
                  <c:v>602.5</c:v>
                </c:pt>
                <c:pt idx="374">
                  <c:v>602.5</c:v>
                </c:pt>
                <c:pt idx="375">
                  <c:v>605</c:v>
                </c:pt>
                <c:pt idx="376">
                  <c:v>605</c:v>
                </c:pt>
                <c:pt idx="377">
                  <c:v>605</c:v>
                </c:pt>
                <c:pt idx="378">
                  <c:v>605</c:v>
                </c:pt>
                <c:pt idx="379">
                  <c:v>625</c:v>
                </c:pt>
                <c:pt idx="380">
                  <c:v>625</c:v>
                </c:pt>
                <c:pt idx="381">
                  <c:v>625</c:v>
                </c:pt>
                <c:pt idx="382">
                  <c:v>625</c:v>
                </c:pt>
                <c:pt idx="383">
                  <c:v>625</c:v>
                </c:pt>
                <c:pt idx="384">
                  <c:v>625</c:v>
                </c:pt>
                <c:pt idx="385">
                  <c:v>625</c:v>
                </c:pt>
                <c:pt idx="386">
                  <c:v>625</c:v>
                </c:pt>
                <c:pt idx="387">
                  <c:v>625</c:v>
                </c:pt>
                <c:pt idx="388">
                  <c:v>627.5</c:v>
                </c:pt>
                <c:pt idx="389">
                  <c:v>627.5</c:v>
                </c:pt>
                <c:pt idx="390">
                  <c:v>627.5</c:v>
                </c:pt>
                <c:pt idx="391">
                  <c:v>627.5</c:v>
                </c:pt>
                <c:pt idx="392">
                  <c:v>627.5</c:v>
                </c:pt>
                <c:pt idx="393">
                  <c:v>627.5</c:v>
                </c:pt>
                <c:pt idx="394">
                  <c:v>627.5</c:v>
                </c:pt>
                <c:pt idx="395">
                  <c:v>627.5</c:v>
                </c:pt>
                <c:pt idx="396">
                  <c:v>627.5</c:v>
                </c:pt>
                <c:pt idx="397">
                  <c:v>627.5</c:v>
                </c:pt>
                <c:pt idx="398">
                  <c:v>620</c:v>
                </c:pt>
                <c:pt idx="399">
                  <c:v>620</c:v>
                </c:pt>
                <c:pt idx="400">
                  <c:v>620</c:v>
                </c:pt>
                <c:pt idx="401">
                  <c:v>615</c:v>
                </c:pt>
                <c:pt idx="402">
                  <c:v>615</c:v>
                </c:pt>
                <c:pt idx="403">
                  <c:v>615</c:v>
                </c:pt>
                <c:pt idx="404">
                  <c:v>615</c:v>
                </c:pt>
                <c:pt idx="405">
                  <c:v>615</c:v>
                </c:pt>
                <c:pt idx="406">
                  <c:v>630</c:v>
                </c:pt>
                <c:pt idx="407">
                  <c:v>630</c:v>
                </c:pt>
                <c:pt idx="408">
                  <c:v>630</c:v>
                </c:pt>
                <c:pt idx="409">
                  <c:v>630</c:v>
                </c:pt>
                <c:pt idx="410">
                  <c:v>630</c:v>
                </c:pt>
                <c:pt idx="411">
                  <c:v>630</c:v>
                </c:pt>
                <c:pt idx="412">
                  <c:v>635</c:v>
                </c:pt>
                <c:pt idx="413">
                  <c:v>635</c:v>
                </c:pt>
                <c:pt idx="414">
                  <c:v>635</c:v>
                </c:pt>
                <c:pt idx="415">
                  <c:v>635</c:v>
                </c:pt>
                <c:pt idx="416">
                  <c:v>635</c:v>
                </c:pt>
                <c:pt idx="417">
                  <c:v>635</c:v>
                </c:pt>
                <c:pt idx="418">
                  <c:v>635</c:v>
                </c:pt>
                <c:pt idx="419">
                  <c:v>640</c:v>
                </c:pt>
                <c:pt idx="420">
                  <c:v>640</c:v>
                </c:pt>
                <c:pt idx="421">
                  <c:v>640</c:v>
                </c:pt>
                <c:pt idx="422">
                  <c:v>640</c:v>
                </c:pt>
                <c:pt idx="423">
                  <c:v>640</c:v>
                </c:pt>
                <c:pt idx="424">
                  <c:v>642.5</c:v>
                </c:pt>
                <c:pt idx="425">
                  <c:v>642.5</c:v>
                </c:pt>
                <c:pt idx="426">
                  <c:v>642.5</c:v>
                </c:pt>
                <c:pt idx="427">
                  <c:v>642.5</c:v>
                </c:pt>
                <c:pt idx="428">
                  <c:v>642.5</c:v>
                </c:pt>
                <c:pt idx="429">
                  <c:v>642.5</c:v>
                </c:pt>
                <c:pt idx="430">
                  <c:v>642.5</c:v>
                </c:pt>
                <c:pt idx="431">
                  <c:v>642.5</c:v>
                </c:pt>
                <c:pt idx="432">
                  <c:v>642.5</c:v>
                </c:pt>
                <c:pt idx="433">
                  <c:v>640</c:v>
                </c:pt>
                <c:pt idx="434">
                  <c:v>640</c:v>
                </c:pt>
                <c:pt idx="435">
                  <c:v>640</c:v>
                </c:pt>
                <c:pt idx="436">
                  <c:v>640</c:v>
                </c:pt>
                <c:pt idx="437">
                  <c:v>640</c:v>
                </c:pt>
                <c:pt idx="438">
                  <c:v>640</c:v>
                </c:pt>
                <c:pt idx="439">
                  <c:v>640</c:v>
                </c:pt>
                <c:pt idx="440">
                  <c:v>640</c:v>
                </c:pt>
                <c:pt idx="441">
                  <c:v>640</c:v>
                </c:pt>
                <c:pt idx="442">
                  <c:v>637.5</c:v>
                </c:pt>
                <c:pt idx="443">
                  <c:v>637.5</c:v>
                </c:pt>
                <c:pt idx="444">
                  <c:v>637.5</c:v>
                </c:pt>
                <c:pt idx="445">
                  <c:v>637.5</c:v>
                </c:pt>
                <c:pt idx="446">
                  <c:v>637.5</c:v>
                </c:pt>
                <c:pt idx="447">
                  <c:v>632.5</c:v>
                </c:pt>
                <c:pt idx="448">
                  <c:v>632.5</c:v>
                </c:pt>
                <c:pt idx="449">
                  <c:v>632.5</c:v>
                </c:pt>
                <c:pt idx="450">
                  <c:v>633.5</c:v>
                </c:pt>
                <c:pt idx="451">
                  <c:v>632.5</c:v>
                </c:pt>
                <c:pt idx="452">
                  <c:v>622.5</c:v>
                </c:pt>
                <c:pt idx="453">
                  <c:v>622.5</c:v>
                </c:pt>
                <c:pt idx="454">
                  <c:v>622.5</c:v>
                </c:pt>
                <c:pt idx="455">
                  <c:v>622.5</c:v>
                </c:pt>
                <c:pt idx="456">
                  <c:v>622.5</c:v>
                </c:pt>
                <c:pt idx="457">
                  <c:v>612.5</c:v>
                </c:pt>
                <c:pt idx="458">
                  <c:v>612.5</c:v>
                </c:pt>
                <c:pt idx="459">
                  <c:v>612.5</c:v>
                </c:pt>
                <c:pt idx="460">
                  <c:v>610</c:v>
                </c:pt>
                <c:pt idx="461">
                  <c:v>610</c:v>
                </c:pt>
                <c:pt idx="462">
                  <c:v>610</c:v>
                </c:pt>
                <c:pt idx="463">
                  <c:v>610</c:v>
                </c:pt>
                <c:pt idx="464">
                  <c:v>610</c:v>
                </c:pt>
                <c:pt idx="465">
                  <c:v>610</c:v>
                </c:pt>
                <c:pt idx="466">
                  <c:v>610</c:v>
                </c:pt>
                <c:pt idx="467">
                  <c:v>610</c:v>
                </c:pt>
                <c:pt idx="468">
                  <c:v>610</c:v>
                </c:pt>
                <c:pt idx="469">
                  <c:v>610</c:v>
                </c:pt>
                <c:pt idx="470">
                  <c:v>597.5</c:v>
                </c:pt>
                <c:pt idx="471">
                  <c:v>597.5</c:v>
                </c:pt>
                <c:pt idx="472">
                  <c:v>597.5</c:v>
                </c:pt>
                <c:pt idx="473">
                  <c:v>597.5</c:v>
                </c:pt>
                <c:pt idx="474">
                  <c:v>597.5</c:v>
                </c:pt>
                <c:pt idx="475">
                  <c:v>595</c:v>
                </c:pt>
                <c:pt idx="476">
                  <c:v>595</c:v>
                </c:pt>
                <c:pt idx="477">
                  <c:v>595</c:v>
                </c:pt>
                <c:pt idx="478">
                  <c:v>595</c:v>
                </c:pt>
                <c:pt idx="479">
                  <c:v>595</c:v>
                </c:pt>
                <c:pt idx="480">
                  <c:v>592.5</c:v>
                </c:pt>
                <c:pt idx="481">
                  <c:v>592.5</c:v>
                </c:pt>
                <c:pt idx="482">
                  <c:v>592.5</c:v>
                </c:pt>
                <c:pt idx="483">
                  <c:v>592.5</c:v>
                </c:pt>
                <c:pt idx="484">
                  <c:v>585</c:v>
                </c:pt>
                <c:pt idx="485">
                  <c:v>585</c:v>
                </c:pt>
                <c:pt idx="486">
                  <c:v>585</c:v>
                </c:pt>
                <c:pt idx="487">
                  <c:v>585</c:v>
                </c:pt>
                <c:pt idx="488">
                  <c:v>585</c:v>
                </c:pt>
                <c:pt idx="489">
                  <c:v>570.5</c:v>
                </c:pt>
                <c:pt idx="490">
                  <c:v>570.5</c:v>
                </c:pt>
                <c:pt idx="491">
                  <c:v>570.5</c:v>
                </c:pt>
                <c:pt idx="492">
                  <c:v>570.5</c:v>
                </c:pt>
                <c:pt idx="493">
                  <c:v>570.5</c:v>
                </c:pt>
                <c:pt idx="494">
                  <c:v>567.5</c:v>
                </c:pt>
                <c:pt idx="495">
                  <c:v>567.5</c:v>
                </c:pt>
                <c:pt idx="496">
                  <c:v>567.5</c:v>
                </c:pt>
                <c:pt idx="497">
                  <c:v>567.5</c:v>
                </c:pt>
                <c:pt idx="498">
                  <c:v>567.5</c:v>
                </c:pt>
                <c:pt idx="499">
                  <c:v>552.5</c:v>
                </c:pt>
                <c:pt idx="500">
                  <c:v>552.5</c:v>
                </c:pt>
                <c:pt idx="501">
                  <c:v>552.5</c:v>
                </c:pt>
                <c:pt idx="502">
                  <c:v>552.5</c:v>
                </c:pt>
                <c:pt idx="503">
                  <c:v>552.5</c:v>
                </c:pt>
                <c:pt idx="504">
                  <c:v>542.5</c:v>
                </c:pt>
                <c:pt idx="505">
                  <c:v>542.5</c:v>
                </c:pt>
                <c:pt idx="506">
                  <c:v>542.5</c:v>
                </c:pt>
                <c:pt idx="507">
                  <c:v>542.5</c:v>
                </c:pt>
                <c:pt idx="508">
                  <c:v>542.5</c:v>
                </c:pt>
                <c:pt idx="509">
                  <c:v>542.5</c:v>
                </c:pt>
                <c:pt idx="510">
                  <c:v>542.5</c:v>
                </c:pt>
                <c:pt idx="511">
                  <c:v>537.5</c:v>
                </c:pt>
                <c:pt idx="512">
                  <c:v>537.5</c:v>
                </c:pt>
                <c:pt idx="513">
                  <c:v>537.5</c:v>
                </c:pt>
                <c:pt idx="514">
                  <c:v>525</c:v>
                </c:pt>
                <c:pt idx="515">
                  <c:v>525</c:v>
                </c:pt>
                <c:pt idx="516">
                  <c:v>525</c:v>
                </c:pt>
                <c:pt idx="517">
                  <c:v>525</c:v>
                </c:pt>
                <c:pt idx="518">
                  <c:v>525</c:v>
                </c:pt>
                <c:pt idx="519">
                  <c:v>515</c:v>
                </c:pt>
                <c:pt idx="520">
                  <c:v>515</c:v>
                </c:pt>
                <c:pt idx="521">
                  <c:v>515</c:v>
                </c:pt>
                <c:pt idx="522">
                  <c:v>515</c:v>
                </c:pt>
                <c:pt idx="523">
                  <c:v>495</c:v>
                </c:pt>
                <c:pt idx="524">
                  <c:v>495</c:v>
                </c:pt>
                <c:pt idx="525">
                  <c:v>495</c:v>
                </c:pt>
                <c:pt idx="526">
                  <c:v>505</c:v>
                </c:pt>
                <c:pt idx="527">
                  <c:v>505</c:v>
                </c:pt>
                <c:pt idx="528">
                  <c:v>505</c:v>
                </c:pt>
                <c:pt idx="529">
                  <c:v>505</c:v>
                </c:pt>
                <c:pt idx="530">
                  <c:v>505</c:v>
                </c:pt>
                <c:pt idx="531">
                  <c:v>502.5</c:v>
                </c:pt>
                <c:pt idx="532">
                  <c:v>502.5</c:v>
                </c:pt>
                <c:pt idx="533">
                  <c:v>502.5</c:v>
                </c:pt>
                <c:pt idx="534">
                  <c:v>502.5</c:v>
                </c:pt>
                <c:pt idx="535">
                  <c:v>502.5</c:v>
                </c:pt>
                <c:pt idx="536">
                  <c:v>512.5</c:v>
                </c:pt>
                <c:pt idx="537">
                  <c:v>512.5</c:v>
                </c:pt>
                <c:pt idx="538">
                  <c:v>512.5</c:v>
                </c:pt>
                <c:pt idx="539">
                  <c:v>512.5</c:v>
                </c:pt>
                <c:pt idx="540">
                  <c:v>512.5</c:v>
                </c:pt>
                <c:pt idx="541">
                  <c:v>512.5</c:v>
                </c:pt>
                <c:pt idx="542">
                  <c:v>512.5</c:v>
                </c:pt>
                <c:pt idx="543">
                  <c:v>512.5</c:v>
                </c:pt>
                <c:pt idx="544">
                  <c:v>512.5</c:v>
                </c:pt>
                <c:pt idx="545">
                  <c:v>512.5</c:v>
                </c:pt>
                <c:pt idx="546">
                  <c:v>527.5</c:v>
                </c:pt>
                <c:pt idx="547">
                  <c:v>527.5</c:v>
                </c:pt>
                <c:pt idx="548">
                  <c:v>527.5</c:v>
                </c:pt>
                <c:pt idx="549">
                  <c:v>527.5</c:v>
                </c:pt>
                <c:pt idx="550">
                  <c:v>527.5</c:v>
                </c:pt>
                <c:pt idx="551">
                  <c:v>527.5</c:v>
                </c:pt>
                <c:pt idx="552">
                  <c:v>527.5</c:v>
                </c:pt>
                <c:pt idx="553">
                  <c:v>527.5</c:v>
                </c:pt>
                <c:pt idx="554">
                  <c:v>527.5</c:v>
                </c:pt>
                <c:pt idx="555">
                  <c:v>532.5</c:v>
                </c:pt>
                <c:pt idx="556">
                  <c:v>532.5</c:v>
                </c:pt>
                <c:pt idx="557">
                  <c:v>532.5</c:v>
                </c:pt>
                <c:pt idx="558">
                  <c:v>532.5</c:v>
                </c:pt>
                <c:pt idx="559">
                  <c:v>537.5</c:v>
                </c:pt>
                <c:pt idx="560">
                  <c:v>537.5</c:v>
                </c:pt>
                <c:pt idx="561">
                  <c:v>537.5</c:v>
                </c:pt>
                <c:pt idx="562">
                  <c:v>537.5</c:v>
                </c:pt>
                <c:pt idx="563">
                  <c:v>537.5</c:v>
                </c:pt>
                <c:pt idx="564">
                  <c:v>537.5</c:v>
                </c:pt>
                <c:pt idx="565">
                  <c:v>537.5</c:v>
                </c:pt>
                <c:pt idx="566">
                  <c:v>537.5</c:v>
                </c:pt>
                <c:pt idx="567">
                  <c:v>542.5</c:v>
                </c:pt>
                <c:pt idx="568">
                  <c:v>542.5</c:v>
                </c:pt>
                <c:pt idx="569">
                  <c:v>542.5</c:v>
                </c:pt>
                <c:pt idx="570">
                  <c:v>542.5</c:v>
                </c:pt>
                <c:pt idx="571">
                  <c:v>542.5</c:v>
                </c:pt>
                <c:pt idx="572">
                  <c:v>542.5</c:v>
                </c:pt>
                <c:pt idx="573">
                  <c:v>542.5</c:v>
                </c:pt>
                <c:pt idx="574">
                  <c:v>542.5</c:v>
                </c:pt>
                <c:pt idx="575">
                  <c:v>542.5</c:v>
                </c:pt>
                <c:pt idx="576">
                  <c:v>542.5</c:v>
                </c:pt>
                <c:pt idx="577">
                  <c:v>542.5</c:v>
                </c:pt>
                <c:pt idx="578">
                  <c:v>542.5</c:v>
                </c:pt>
                <c:pt idx="579">
                  <c:v>542.5</c:v>
                </c:pt>
                <c:pt idx="580">
                  <c:v>542.5</c:v>
                </c:pt>
                <c:pt idx="581">
                  <c:v>542.5</c:v>
                </c:pt>
                <c:pt idx="582">
                  <c:v>545</c:v>
                </c:pt>
                <c:pt idx="583">
                  <c:v>545</c:v>
                </c:pt>
                <c:pt idx="584">
                  <c:v>545</c:v>
                </c:pt>
                <c:pt idx="585">
                  <c:v>545</c:v>
                </c:pt>
                <c:pt idx="586">
                  <c:v>545</c:v>
                </c:pt>
                <c:pt idx="587">
                  <c:v>552.5</c:v>
                </c:pt>
                <c:pt idx="588">
                  <c:v>552.5</c:v>
                </c:pt>
                <c:pt idx="589">
                  <c:v>562.5</c:v>
                </c:pt>
                <c:pt idx="590">
                  <c:v>562.5</c:v>
                </c:pt>
                <c:pt idx="591">
                  <c:v>562.5</c:v>
                </c:pt>
                <c:pt idx="592">
                  <c:v>562.5</c:v>
                </c:pt>
                <c:pt idx="593">
                  <c:v>562.5</c:v>
                </c:pt>
                <c:pt idx="594">
                  <c:v>562.5</c:v>
                </c:pt>
                <c:pt idx="595">
                  <c:v>562.5</c:v>
                </c:pt>
                <c:pt idx="596">
                  <c:v>585</c:v>
                </c:pt>
                <c:pt idx="597">
                  <c:v>585</c:v>
                </c:pt>
                <c:pt idx="598">
                  <c:v>585</c:v>
                </c:pt>
                <c:pt idx="599">
                  <c:v>585</c:v>
                </c:pt>
                <c:pt idx="600">
                  <c:v>585</c:v>
                </c:pt>
                <c:pt idx="601">
                  <c:v>592.5</c:v>
                </c:pt>
                <c:pt idx="602">
                  <c:v>592.5</c:v>
                </c:pt>
                <c:pt idx="603">
                  <c:v>592.5</c:v>
                </c:pt>
                <c:pt idx="604">
                  <c:v>592.5</c:v>
                </c:pt>
                <c:pt idx="605">
                  <c:v>597.5</c:v>
                </c:pt>
                <c:pt idx="606">
                  <c:v>597.5</c:v>
                </c:pt>
                <c:pt idx="607">
                  <c:v>597.5</c:v>
                </c:pt>
                <c:pt idx="608">
                  <c:v>597.5</c:v>
                </c:pt>
                <c:pt idx="609">
                  <c:v>597.5</c:v>
                </c:pt>
                <c:pt idx="610">
                  <c:v>597.5</c:v>
                </c:pt>
                <c:pt idx="611">
                  <c:v>597.5</c:v>
                </c:pt>
                <c:pt idx="612">
                  <c:v>597.5</c:v>
                </c:pt>
                <c:pt idx="613">
                  <c:v>602.5</c:v>
                </c:pt>
                <c:pt idx="614">
                  <c:v>602.5</c:v>
                </c:pt>
                <c:pt idx="615">
                  <c:v>602.5</c:v>
                </c:pt>
                <c:pt idx="616">
                  <c:v>602.5</c:v>
                </c:pt>
                <c:pt idx="617">
                  <c:v>602.5</c:v>
                </c:pt>
                <c:pt idx="618">
                  <c:v>602.5</c:v>
                </c:pt>
                <c:pt idx="619">
                  <c:v>602.5</c:v>
                </c:pt>
                <c:pt idx="620">
                  <c:v>602.5</c:v>
                </c:pt>
                <c:pt idx="621">
                  <c:v>602.5</c:v>
                </c:pt>
                <c:pt idx="622">
                  <c:v>602.5</c:v>
                </c:pt>
                <c:pt idx="623">
                  <c:v>602.5</c:v>
                </c:pt>
                <c:pt idx="624">
                  <c:v>602.5</c:v>
                </c:pt>
                <c:pt idx="625">
                  <c:v>602.5</c:v>
                </c:pt>
                <c:pt idx="626">
                  <c:v>595</c:v>
                </c:pt>
                <c:pt idx="627">
                  <c:v>595</c:v>
                </c:pt>
                <c:pt idx="628">
                  <c:v>595</c:v>
                </c:pt>
                <c:pt idx="629">
                  <c:v>595</c:v>
                </c:pt>
                <c:pt idx="630">
                  <c:v>595</c:v>
                </c:pt>
                <c:pt idx="631">
                  <c:v>570</c:v>
                </c:pt>
                <c:pt idx="632">
                  <c:v>570</c:v>
                </c:pt>
                <c:pt idx="633">
                  <c:v>570</c:v>
                </c:pt>
                <c:pt idx="634">
                  <c:v>570</c:v>
                </c:pt>
                <c:pt idx="635">
                  <c:v>570</c:v>
                </c:pt>
                <c:pt idx="636">
                  <c:v>570</c:v>
                </c:pt>
                <c:pt idx="637">
                  <c:v>570</c:v>
                </c:pt>
                <c:pt idx="638">
                  <c:v>570</c:v>
                </c:pt>
                <c:pt idx="639">
                  <c:v>567.5</c:v>
                </c:pt>
                <c:pt idx="640">
                  <c:v>567.5</c:v>
                </c:pt>
                <c:pt idx="641">
                  <c:v>567.5</c:v>
                </c:pt>
                <c:pt idx="642">
                  <c:v>567.5</c:v>
                </c:pt>
                <c:pt idx="643">
                  <c:v>567.5</c:v>
                </c:pt>
                <c:pt idx="644">
                  <c:v>567.5</c:v>
                </c:pt>
                <c:pt idx="645">
                  <c:v>557.5</c:v>
                </c:pt>
                <c:pt idx="646">
                  <c:v>557.5</c:v>
                </c:pt>
                <c:pt idx="647">
                  <c:v>557.5</c:v>
                </c:pt>
                <c:pt idx="648">
                  <c:v>557.5</c:v>
                </c:pt>
                <c:pt idx="649">
                  <c:v>547.5</c:v>
                </c:pt>
                <c:pt idx="650">
                  <c:v>547.5</c:v>
                </c:pt>
                <c:pt idx="651">
                  <c:v>547.5</c:v>
                </c:pt>
                <c:pt idx="652">
                  <c:v>547.5</c:v>
                </c:pt>
                <c:pt idx="653">
                  <c:v>547.5</c:v>
                </c:pt>
                <c:pt idx="654">
                  <c:v>540</c:v>
                </c:pt>
                <c:pt idx="655">
                  <c:v>540</c:v>
                </c:pt>
                <c:pt idx="656">
                  <c:v>540</c:v>
                </c:pt>
                <c:pt idx="657">
                  <c:v>532.5</c:v>
                </c:pt>
                <c:pt idx="658">
                  <c:v>532.5</c:v>
                </c:pt>
                <c:pt idx="659">
                  <c:v>532.5</c:v>
                </c:pt>
                <c:pt idx="660">
                  <c:v>525</c:v>
                </c:pt>
                <c:pt idx="661">
                  <c:v>525</c:v>
                </c:pt>
                <c:pt idx="662">
                  <c:v>525</c:v>
                </c:pt>
                <c:pt idx="663">
                  <c:v>522.5</c:v>
                </c:pt>
                <c:pt idx="664">
                  <c:v>522.5</c:v>
                </c:pt>
                <c:pt idx="665">
                  <c:v>522.5</c:v>
                </c:pt>
                <c:pt idx="666">
                  <c:v>517.5</c:v>
                </c:pt>
                <c:pt idx="667">
                  <c:v>517.5</c:v>
                </c:pt>
                <c:pt idx="668">
                  <c:v>497.5</c:v>
                </c:pt>
                <c:pt idx="669">
                  <c:v>497.5</c:v>
                </c:pt>
                <c:pt idx="670">
                  <c:v>497.5</c:v>
                </c:pt>
                <c:pt idx="671">
                  <c:v>497.5</c:v>
                </c:pt>
                <c:pt idx="672">
                  <c:v>497.5</c:v>
                </c:pt>
                <c:pt idx="673">
                  <c:v>497.5</c:v>
                </c:pt>
                <c:pt idx="674">
                  <c:v>497.5</c:v>
                </c:pt>
                <c:pt idx="675">
                  <c:v>497.5</c:v>
                </c:pt>
                <c:pt idx="676">
                  <c:v>497.5</c:v>
                </c:pt>
                <c:pt idx="677">
                  <c:v>485</c:v>
                </c:pt>
                <c:pt idx="678">
                  <c:v>485</c:v>
                </c:pt>
                <c:pt idx="679">
                  <c:v>485</c:v>
                </c:pt>
                <c:pt idx="680">
                  <c:v>485</c:v>
                </c:pt>
                <c:pt idx="681">
                  <c:v>495</c:v>
                </c:pt>
                <c:pt idx="682">
                  <c:v>495</c:v>
                </c:pt>
                <c:pt idx="683">
                  <c:v>495</c:v>
                </c:pt>
                <c:pt idx="684">
                  <c:v>495</c:v>
                </c:pt>
                <c:pt idx="685">
                  <c:v>495</c:v>
                </c:pt>
                <c:pt idx="686">
                  <c:v>502.5</c:v>
                </c:pt>
                <c:pt idx="687">
                  <c:v>510</c:v>
                </c:pt>
                <c:pt idx="688">
                  <c:v>510</c:v>
                </c:pt>
                <c:pt idx="689">
                  <c:v>510</c:v>
                </c:pt>
                <c:pt idx="690">
                  <c:v>510</c:v>
                </c:pt>
                <c:pt idx="691">
                  <c:v>510</c:v>
                </c:pt>
                <c:pt idx="692">
                  <c:v>517.5</c:v>
                </c:pt>
                <c:pt idx="693">
                  <c:v>525</c:v>
                </c:pt>
                <c:pt idx="694">
                  <c:v>525</c:v>
                </c:pt>
                <c:pt idx="695">
                  <c:v>525</c:v>
                </c:pt>
                <c:pt idx="696">
                  <c:v>525</c:v>
                </c:pt>
                <c:pt idx="697">
                  <c:v>525</c:v>
                </c:pt>
                <c:pt idx="698">
                  <c:v>532.5</c:v>
                </c:pt>
                <c:pt idx="699">
                  <c:v>537.5</c:v>
                </c:pt>
                <c:pt idx="700">
                  <c:v>540</c:v>
                </c:pt>
                <c:pt idx="701">
                  <c:v>540</c:v>
                </c:pt>
                <c:pt idx="702">
                  <c:v>540</c:v>
                </c:pt>
                <c:pt idx="703">
                  <c:v>540</c:v>
                </c:pt>
                <c:pt idx="704">
                  <c:v>545</c:v>
                </c:pt>
                <c:pt idx="705">
                  <c:v>545</c:v>
                </c:pt>
                <c:pt idx="706">
                  <c:v>545</c:v>
                </c:pt>
                <c:pt idx="707">
                  <c:v>545</c:v>
                </c:pt>
                <c:pt idx="708">
                  <c:v>545</c:v>
                </c:pt>
                <c:pt idx="709">
                  <c:v>545</c:v>
                </c:pt>
                <c:pt idx="710">
                  <c:v>545</c:v>
                </c:pt>
                <c:pt idx="711">
                  <c:v>545</c:v>
                </c:pt>
                <c:pt idx="712">
                  <c:v>537.5</c:v>
                </c:pt>
                <c:pt idx="713">
                  <c:v>527.5</c:v>
                </c:pt>
                <c:pt idx="714">
                  <c:v>517.5</c:v>
                </c:pt>
                <c:pt idx="715">
                  <c:v>517.5</c:v>
                </c:pt>
                <c:pt idx="716">
                  <c:v>517.5</c:v>
                </c:pt>
                <c:pt idx="717">
                  <c:v>517.5</c:v>
                </c:pt>
                <c:pt idx="718">
                  <c:v>517.5</c:v>
                </c:pt>
                <c:pt idx="719">
                  <c:v>517.5</c:v>
                </c:pt>
                <c:pt idx="720">
                  <c:v>517.5</c:v>
                </c:pt>
                <c:pt idx="721">
                  <c:v>517.5</c:v>
                </c:pt>
                <c:pt idx="722">
                  <c:v>517.5</c:v>
                </c:pt>
                <c:pt idx="723">
                  <c:v>516.5</c:v>
                </c:pt>
                <c:pt idx="724">
                  <c:v>516.5</c:v>
                </c:pt>
                <c:pt idx="725">
                  <c:v>516.5</c:v>
                </c:pt>
                <c:pt idx="726">
                  <c:v>516.5</c:v>
                </c:pt>
                <c:pt idx="727">
                  <c:v>516.5</c:v>
                </c:pt>
                <c:pt idx="728">
                  <c:v>516.5</c:v>
                </c:pt>
                <c:pt idx="729">
                  <c:v>516.5</c:v>
                </c:pt>
                <c:pt idx="730">
                  <c:v>516.5</c:v>
                </c:pt>
                <c:pt idx="731">
                  <c:v>516.5</c:v>
                </c:pt>
                <c:pt idx="732">
                  <c:v>516.5</c:v>
                </c:pt>
                <c:pt idx="733">
                  <c:v>516.5</c:v>
                </c:pt>
                <c:pt idx="734">
                  <c:v>516.5</c:v>
                </c:pt>
                <c:pt idx="735">
                  <c:v>516.5</c:v>
                </c:pt>
                <c:pt idx="736">
                  <c:v>516.5</c:v>
                </c:pt>
                <c:pt idx="737">
                  <c:v>516.5</c:v>
                </c:pt>
                <c:pt idx="738">
                  <c:v>517.5</c:v>
                </c:pt>
                <c:pt idx="739">
                  <c:v>517.5</c:v>
                </c:pt>
                <c:pt idx="740">
                  <c:v>517.5</c:v>
                </c:pt>
                <c:pt idx="741">
                  <c:v>517.5</c:v>
                </c:pt>
                <c:pt idx="742">
                  <c:v>517.5</c:v>
                </c:pt>
                <c:pt idx="743">
                  <c:v>517.5</c:v>
                </c:pt>
                <c:pt idx="744">
                  <c:v>517.5</c:v>
                </c:pt>
                <c:pt idx="745">
                  <c:v>517.5</c:v>
                </c:pt>
                <c:pt idx="746">
                  <c:v>522.5</c:v>
                </c:pt>
                <c:pt idx="747">
                  <c:v>522.5</c:v>
                </c:pt>
                <c:pt idx="748">
                  <c:v>522.5</c:v>
                </c:pt>
                <c:pt idx="749">
                  <c:v>522.5</c:v>
                </c:pt>
                <c:pt idx="750">
                  <c:v>522.5</c:v>
                </c:pt>
                <c:pt idx="751">
                  <c:v>522.5</c:v>
                </c:pt>
                <c:pt idx="752">
                  <c:v>522.5</c:v>
                </c:pt>
                <c:pt idx="753">
                  <c:v>522.5</c:v>
                </c:pt>
                <c:pt idx="754">
                  <c:v>522.5</c:v>
                </c:pt>
                <c:pt idx="755">
                  <c:v>522.5</c:v>
                </c:pt>
                <c:pt idx="756">
                  <c:v>525</c:v>
                </c:pt>
                <c:pt idx="757">
                  <c:v>525</c:v>
                </c:pt>
                <c:pt idx="758">
                  <c:v>525</c:v>
                </c:pt>
                <c:pt idx="759">
                  <c:v>525</c:v>
                </c:pt>
                <c:pt idx="760">
                  <c:v>525</c:v>
                </c:pt>
                <c:pt idx="761">
                  <c:v>525</c:v>
                </c:pt>
                <c:pt idx="762">
                  <c:v>525</c:v>
                </c:pt>
                <c:pt idx="763">
                  <c:v>525</c:v>
                </c:pt>
                <c:pt idx="764">
                  <c:v>525</c:v>
                </c:pt>
                <c:pt idx="765">
                  <c:v>525</c:v>
                </c:pt>
                <c:pt idx="766">
                  <c:v>525</c:v>
                </c:pt>
                <c:pt idx="767">
                  <c:v>525</c:v>
                </c:pt>
                <c:pt idx="768">
                  <c:v>525</c:v>
                </c:pt>
                <c:pt idx="769">
                  <c:v>525</c:v>
                </c:pt>
                <c:pt idx="770">
                  <c:v>525</c:v>
                </c:pt>
                <c:pt idx="771">
                  <c:v>525</c:v>
                </c:pt>
                <c:pt idx="772">
                  <c:v>525</c:v>
                </c:pt>
                <c:pt idx="773">
                  <c:v>525</c:v>
                </c:pt>
                <c:pt idx="774">
                  <c:v>525</c:v>
                </c:pt>
                <c:pt idx="775">
                  <c:v>525</c:v>
                </c:pt>
                <c:pt idx="776">
                  <c:v>525</c:v>
                </c:pt>
                <c:pt idx="777">
                  <c:v>525</c:v>
                </c:pt>
                <c:pt idx="778">
                  <c:v>525</c:v>
                </c:pt>
                <c:pt idx="779">
                  <c:v>525</c:v>
                </c:pt>
                <c:pt idx="780">
                  <c:v>525</c:v>
                </c:pt>
                <c:pt idx="781">
                  <c:v>525</c:v>
                </c:pt>
                <c:pt idx="782">
                  <c:v>525</c:v>
                </c:pt>
                <c:pt idx="783">
                  <c:v>525</c:v>
                </c:pt>
                <c:pt idx="784">
                  <c:v>525</c:v>
                </c:pt>
                <c:pt idx="785">
                  <c:v>525</c:v>
                </c:pt>
                <c:pt idx="786">
                  <c:v>525</c:v>
                </c:pt>
                <c:pt idx="787">
                  <c:v>525</c:v>
                </c:pt>
                <c:pt idx="788">
                  <c:v>525</c:v>
                </c:pt>
                <c:pt idx="789">
                  <c:v>525</c:v>
                </c:pt>
                <c:pt idx="790">
                  <c:v>525</c:v>
                </c:pt>
                <c:pt idx="791">
                  <c:v>525</c:v>
                </c:pt>
                <c:pt idx="792">
                  <c:v>525</c:v>
                </c:pt>
                <c:pt idx="793">
                  <c:v>525</c:v>
                </c:pt>
                <c:pt idx="794">
                  <c:v>525</c:v>
                </c:pt>
                <c:pt idx="795">
                  <c:v>525</c:v>
                </c:pt>
                <c:pt idx="796">
                  <c:v>525</c:v>
                </c:pt>
                <c:pt idx="797">
                  <c:v>525</c:v>
                </c:pt>
                <c:pt idx="798">
                  <c:v>525</c:v>
                </c:pt>
                <c:pt idx="799">
                  <c:v>525</c:v>
                </c:pt>
                <c:pt idx="800">
                  <c:v>525</c:v>
                </c:pt>
                <c:pt idx="801">
                  <c:v>525</c:v>
                </c:pt>
                <c:pt idx="802">
                  <c:v>525</c:v>
                </c:pt>
                <c:pt idx="803">
                  <c:v>525</c:v>
                </c:pt>
                <c:pt idx="804">
                  <c:v>525</c:v>
                </c:pt>
                <c:pt idx="805">
                  <c:v>525</c:v>
                </c:pt>
                <c:pt idx="806">
                  <c:v>522.5</c:v>
                </c:pt>
                <c:pt idx="807">
                  <c:v>522.5</c:v>
                </c:pt>
                <c:pt idx="808">
                  <c:v>522.5</c:v>
                </c:pt>
                <c:pt idx="809">
                  <c:v>522.5</c:v>
                </c:pt>
                <c:pt idx="810">
                  <c:v>522.5</c:v>
                </c:pt>
                <c:pt idx="811">
                  <c:v>517.5</c:v>
                </c:pt>
                <c:pt idx="812">
                  <c:v>517.5</c:v>
                </c:pt>
                <c:pt idx="813">
                  <c:v>517.5</c:v>
                </c:pt>
                <c:pt idx="814">
                  <c:v>517.5</c:v>
                </c:pt>
                <c:pt idx="815">
                  <c:v>517.5</c:v>
                </c:pt>
                <c:pt idx="816">
                  <c:v>517.5</c:v>
                </c:pt>
                <c:pt idx="817">
                  <c:v>517.5</c:v>
                </c:pt>
                <c:pt idx="818">
                  <c:v>517.5</c:v>
                </c:pt>
                <c:pt idx="819">
                  <c:v>517.5</c:v>
                </c:pt>
                <c:pt idx="820">
                  <c:v>517.5</c:v>
                </c:pt>
                <c:pt idx="821">
                  <c:v>517.5</c:v>
                </c:pt>
                <c:pt idx="822">
                  <c:v>517.5</c:v>
                </c:pt>
                <c:pt idx="823">
                  <c:v>517.5</c:v>
                </c:pt>
                <c:pt idx="824">
                  <c:v>517.5</c:v>
                </c:pt>
                <c:pt idx="825">
                  <c:v>517.5</c:v>
                </c:pt>
                <c:pt idx="826">
                  <c:v>517.5</c:v>
                </c:pt>
                <c:pt idx="827">
                  <c:v>517.5</c:v>
                </c:pt>
                <c:pt idx="828">
                  <c:v>517.5</c:v>
                </c:pt>
                <c:pt idx="829">
                  <c:v>517.5</c:v>
                </c:pt>
                <c:pt idx="830">
                  <c:v>517.5</c:v>
                </c:pt>
                <c:pt idx="831">
                  <c:v>517.5</c:v>
                </c:pt>
                <c:pt idx="832">
                  <c:v>522.5</c:v>
                </c:pt>
                <c:pt idx="833">
                  <c:v>522.5</c:v>
                </c:pt>
                <c:pt idx="834">
                  <c:v>522.5</c:v>
                </c:pt>
                <c:pt idx="835">
                  <c:v>522.5</c:v>
                </c:pt>
                <c:pt idx="836">
                  <c:v>522.5</c:v>
                </c:pt>
                <c:pt idx="837">
                  <c:v>522.5</c:v>
                </c:pt>
                <c:pt idx="838">
                  <c:v>522.5</c:v>
                </c:pt>
                <c:pt idx="839">
                  <c:v>517.5</c:v>
                </c:pt>
                <c:pt idx="840">
                  <c:v>517.5</c:v>
                </c:pt>
                <c:pt idx="841">
                  <c:v>517.5</c:v>
                </c:pt>
                <c:pt idx="842">
                  <c:v>517.5</c:v>
                </c:pt>
                <c:pt idx="843">
                  <c:v>517.5</c:v>
                </c:pt>
                <c:pt idx="844">
                  <c:v>517.5</c:v>
                </c:pt>
                <c:pt idx="845">
                  <c:v>517.5</c:v>
                </c:pt>
                <c:pt idx="846">
                  <c:v>517.5</c:v>
                </c:pt>
                <c:pt idx="847">
                  <c:v>511</c:v>
                </c:pt>
                <c:pt idx="848">
                  <c:v>511</c:v>
                </c:pt>
                <c:pt idx="849">
                  <c:v>511</c:v>
                </c:pt>
                <c:pt idx="850">
                  <c:v>511</c:v>
                </c:pt>
                <c:pt idx="851">
                  <c:v>511</c:v>
                </c:pt>
                <c:pt idx="852">
                  <c:v>511</c:v>
                </c:pt>
                <c:pt idx="853">
                  <c:v>511</c:v>
                </c:pt>
                <c:pt idx="854">
                  <c:v>511</c:v>
                </c:pt>
                <c:pt idx="855">
                  <c:v>511</c:v>
                </c:pt>
                <c:pt idx="856">
                  <c:v>511</c:v>
                </c:pt>
                <c:pt idx="857">
                  <c:v>507.5</c:v>
                </c:pt>
                <c:pt idx="858">
                  <c:v>507.5</c:v>
                </c:pt>
                <c:pt idx="859">
                  <c:v>507.5</c:v>
                </c:pt>
                <c:pt idx="860">
                  <c:v>507.5</c:v>
                </c:pt>
                <c:pt idx="861">
                  <c:v>507.5</c:v>
                </c:pt>
                <c:pt idx="862">
                  <c:v>507.5</c:v>
                </c:pt>
                <c:pt idx="863">
                  <c:v>507.5</c:v>
                </c:pt>
                <c:pt idx="864">
                  <c:v>507.5</c:v>
                </c:pt>
                <c:pt idx="865">
                  <c:v>507.5</c:v>
                </c:pt>
                <c:pt idx="866">
                  <c:v>507.5</c:v>
                </c:pt>
                <c:pt idx="867">
                  <c:v>507.5</c:v>
                </c:pt>
                <c:pt idx="868">
                  <c:v>507.5</c:v>
                </c:pt>
                <c:pt idx="869">
                  <c:v>507.5</c:v>
                </c:pt>
                <c:pt idx="870">
                  <c:v>507.5</c:v>
                </c:pt>
                <c:pt idx="871">
                  <c:v>507.5</c:v>
                </c:pt>
                <c:pt idx="872">
                  <c:v>506</c:v>
                </c:pt>
                <c:pt idx="873">
                  <c:v>506</c:v>
                </c:pt>
                <c:pt idx="874">
                  <c:v>506</c:v>
                </c:pt>
                <c:pt idx="875">
                  <c:v>506</c:v>
                </c:pt>
                <c:pt idx="876">
                  <c:v>506</c:v>
                </c:pt>
                <c:pt idx="877">
                  <c:v>505</c:v>
                </c:pt>
                <c:pt idx="878">
                  <c:v>505</c:v>
                </c:pt>
                <c:pt idx="879">
                  <c:v>505</c:v>
                </c:pt>
                <c:pt idx="880">
                  <c:v>505</c:v>
                </c:pt>
                <c:pt idx="881">
                  <c:v>505</c:v>
                </c:pt>
                <c:pt idx="882">
                  <c:v>504</c:v>
                </c:pt>
                <c:pt idx="883">
                  <c:v>504</c:v>
                </c:pt>
                <c:pt idx="884">
                  <c:v>504</c:v>
                </c:pt>
                <c:pt idx="885">
                  <c:v>504</c:v>
                </c:pt>
                <c:pt idx="886">
                  <c:v>504</c:v>
                </c:pt>
                <c:pt idx="887">
                  <c:v>504</c:v>
                </c:pt>
                <c:pt idx="888">
                  <c:v>504</c:v>
                </c:pt>
                <c:pt idx="889">
                  <c:v>504</c:v>
                </c:pt>
                <c:pt idx="890">
                  <c:v>504</c:v>
                </c:pt>
                <c:pt idx="891">
                  <c:v>504</c:v>
                </c:pt>
                <c:pt idx="892">
                  <c:v>507.5</c:v>
                </c:pt>
                <c:pt idx="893">
                  <c:v>507.5</c:v>
                </c:pt>
                <c:pt idx="894">
                  <c:v>507.5</c:v>
                </c:pt>
                <c:pt idx="895">
                  <c:v>507.5</c:v>
                </c:pt>
                <c:pt idx="896">
                  <c:v>507.5</c:v>
                </c:pt>
                <c:pt idx="897">
                  <c:v>507.5</c:v>
                </c:pt>
                <c:pt idx="898">
                  <c:v>507.5</c:v>
                </c:pt>
                <c:pt idx="899">
                  <c:v>507.5</c:v>
                </c:pt>
                <c:pt idx="900">
                  <c:v>507.5</c:v>
                </c:pt>
                <c:pt idx="901">
                  <c:v>507.5</c:v>
                </c:pt>
                <c:pt idx="902">
                  <c:v>507.5</c:v>
                </c:pt>
                <c:pt idx="903">
                  <c:v>507.5</c:v>
                </c:pt>
                <c:pt idx="904">
                  <c:v>507.5</c:v>
                </c:pt>
                <c:pt idx="905">
                  <c:v>507.5</c:v>
                </c:pt>
                <c:pt idx="906">
                  <c:v>507.5</c:v>
                </c:pt>
                <c:pt idx="907">
                  <c:v>507.5</c:v>
                </c:pt>
                <c:pt idx="908">
                  <c:v>507.5</c:v>
                </c:pt>
                <c:pt idx="909">
                  <c:v>507.5</c:v>
                </c:pt>
                <c:pt idx="910">
                  <c:v>507.5</c:v>
                </c:pt>
                <c:pt idx="911">
                  <c:v>507.5</c:v>
                </c:pt>
                <c:pt idx="912">
                  <c:v>507.5</c:v>
                </c:pt>
                <c:pt idx="913">
                  <c:v>507.5</c:v>
                </c:pt>
                <c:pt idx="914">
                  <c:v>507.5</c:v>
                </c:pt>
                <c:pt idx="915">
                  <c:v>507.5</c:v>
                </c:pt>
                <c:pt idx="916">
                  <c:v>507.5</c:v>
                </c:pt>
                <c:pt idx="917">
                  <c:v>507.5</c:v>
                </c:pt>
                <c:pt idx="918">
                  <c:v>507.5</c:v>
                </c:pt>
                <c:pt idx="919">
                  <c:v>507.5</c:v>
                </c:pt>
                <c:pt idx="920">
                  <c:v>507.5</c:v>
                </c:pt>
                <c:pt idx="921">
                  <c:v>507.5</c:v>
                </c:pt>
                <c:pt idx="922">
                  <c:v>504</c:v>
                </c:pt>
                <c:pt idx="923">
                  <c:v>504</c:v>
                </c:pt>
                <c:pt idx="924">
                  <c:v>504</c:v>
                </c:pt>
                <c:pt idx="925">
                  <c:v>504</c:v>
                </c:pt>
                <c:pt idx="926">
                  <c:v>504</c:v>
                </c:pt>
                <c:pt idx="927">
                  <c:v>503</c:v>
                </c:pt>
                <c:pt idx="928">
                  <c:v>503</c:v>
                </c:pt>
                <c:pt idx="929">
                  <c:v>503</c:v>
                </c:pt>
                <c:pt idx="930">
                  <c:v>503</c:v>
                </c:pt>
                <c:pt idx="931">
                  <c:v>503</c:v>
                </c:pt>
                <c:pt idx="932">
                  <c:v>502.5</c:v>
                </c:pt>
                <c:pt idx="933">
                  <c:v>502.5</c:v>
                </c:pt>
                <c:pt idx="934">
                  <c:v>502.5</c:v>
                </c:pt>
                <c:pt idx="935">
                  <c:v>502.5</c:v>
                </c:pt>
                <c:pt idx="936">
                  <c:v>502.5</c:v>
                </c:pt>
                <c:pt idx="937">
                  <c:v>492.5</c:v>
                </c:pt>
                <c:pt idx="938">
                  <c:v>492.5</c:v>
                </c:pt>
                <c:pt idx="939">
                  <c:v>492.5</c:v>
                </c:pt>
                <c:pt idx="940">
                  <c:v>492.5</c:v>
                </c:pt>
                <c:pt idx="941">
                  <c:v>492.5</c:v>
                </c:pt>
                <c:pt idx="942">
                  <c:v>492.5</c:v>
                </c:pt>
                <c:pt idx="943">
                  <c:v>492.5</c:v>
                </c:pt>
                <c:pt idx="944">
                  <c:v>492.5</c:v>
                </c:pt>
                <c:pt idx="945">
                  <c:v>492.5</c:v>
                </c:pt>
                <c:pt idx="946">
                  <c:v>492.5</c:v>
                </c:pt>
                <c:pt idx="947">
                  <c:v>487.5</c:v>
                </c:pt>
                <c:pt idx="948">
                  <c:v>487.5</c:v>
                </c:pt>
                <c:pt idx="949">
                  <c:v>487.5</c:v>
                </c:pt>
                <c:pt idx="950">
                  <c:v>487.5</c:v>
                </c:pt>
                <c:pt idx="951">
                  <c:v>487.5</c:v>
                </c:pt>
                <c:pt idx="952">
                  <c:v>487.5</c:v>
                </c:pt>
                <c:pt idx="953">
                  <c:v>487.5</c:v>
                </c:pt>
                <c:pt idx="954">
                  <c:v>487.5</c:v>
                </c:pt>
                <c:pt idx="955">
                  <c:v>487.5</c:v>
                </c:pt>
                <c:pt idx="956">
                  <c:v>487.5</c:v>
                </c:pt>
                <c:pt idx="957">
                  <c:v>482.5</c:v>
                </c:pt>
                <c:pt idx="958">
                  <c:v>482.5</c:v>
                </c:pt>
                <c:pt idx="959">
                  <c:v>482.5</c:v>
                </c:pt>
                <c:pt idx="960">
                  <c:v>482.5</c:v>
                </c:pt>
                <c:pt idx="961">
                  <c:v>482.5</c:v>
                </c:pt>
                <c:pt idx="962">
                  <c:v>477.5</c:v>
                </c:pt>
                <c:pt idx="963">
                  <c:v>477.5</c:v>
                </c:pt>
                <c:pt idx="964">
                  <c:v>477.5</c:v>
                </c:pt>
                <c:pt idx="965">
                  <c:v>477.5</c:v>
                </c:pt>
                <c:pt idx="966">
                  <c:v>477.5</c:v>
                </c:pt>
                <c:pt idx="967">
                  <c:v>477.5</c:v>
                </c:pt>
                <c:pt idx="968">
                  <c:v>477.5</c:v>
                </c:pt>
                <c:pt idx="969">
                  <c:v>477.5</c:v>
                </c:pt>
                <c:pt idx="970">
                  <c:v>477.5</c:v>
                </c:pt>
                <c:pt idx="971">
                  <c:v>477.5</c:v>
                </c:pt>
                <c:pt idx="972">
                  <c:v>475</c:v>
                </c:pt>
                <c:pt idx="973">
                  <c:v>475</c:v>
                </c:pt>
                <c:pt idx="974">
                  <c:v>475</c:v>
                </c:pt>
                <c:pt idx="975">
                  <c:v>475</c:v>
                </c:pt>
                <c:pt idx="976">
                  <c:v>475</c:v>
                </c:pt>
                <c:pt idx="977">
                  <c:v>475</c:v>
                </c:pt>
                <c:pt idx="978">
                  <c:v>475</c:v>
                </c:pt>
                <c:pt idx="979">
                  <c:v>475</c:v>
                </c:pt>
                <c:pt idx="980">
                  <c:v>475</c:v>
                </c:pt>
                <c:pt idx="981">
                  <c:v>475</c:v>
                </c:pt>
                <c:pt idx="982">
                  <c:v>467.5</c:v>
                </c:pt>
                <c:pt idx="983">
                  <c:v>467.5</c:v>
                </c:pt>
                <c:pt idx="984">
                  <c:v>467.5</c:v>
                </c:pt>
                <c:pt idx="985">
                  <c:v>467.5</c:v>
                </c:pt>
                <c:pt idx="986">
                  <c:v>467.5</c:v>
                </c:pt>
                <c:pt idx="987">
                  <c:v>462.5</c:v>
                </c:pt>
                <c:pt idx="988">
                  <c:v>462.5</c:v>
                </c:pt>
                <c:pt idx="989">
                  <c:v>462.5</c:v>
                </c:pt>
                <c:pt idx="990">
                  <c:v>462.5</c:v>
                </c:pt>
                <c:pt idx="991">
                  <c:v>462.5</c:v>
                </c:pt>
                <c:pt idx="992">
                  <c:v>462.5</c:v>
                </c:pt>
                <c:pt idx="993">
                  <c:v>462.5</c:v>
                </c:pt>
                <c:pt idx="994">
                  <c:v>462.5</c:v>
                </c:pt>
                <c:pt idx="995">
                  <c:v>462.5</c:v>
                </c:pt>
                <c:pt idx="996">
                  <c:v>462.5</c:v>
                </c:pt>
                <c:pt idx="997">
                  <c:v>460.5</c:v>
                </c:pt>
                <c:pt idx="998">
                  <c:v>460.5</c:v>
                </c:pt>
                <c:pt idx="999">
                  <c:v>460.5</c:v>
                </c:pt>
                <c:pt idx="1000">
                  <c:v>460.5</c:v>
                </c:pt>
                <c:pt idx="1001">
                  <c:v>460.5</c:v>
                </c:pt>
                <c:pt idx="1002">
                  <c:v>457.5</c:v>
                </c:pt>
                <c:pt idx="1003">
                  <c:v>457.5</c:v>
                </c:pt>
                <c:pt idx="1004">
                  <c:v>457.5</c:v>
                </c:pt>
                <c:pt idx="1005">
                  <c:v>457.5</c:v>
                </c:pt>
                <c:pt idx="1006">
                  <c:v>457.5</c:v>
                </c:pt>
                <c:pt idx="1007">
                  <c:v>457.5</c:v>
                </c:pt>
                <c:pt idx="1008">
                  <c:v>457.5</c:v>
                </c:pt>
                <c:pt idx="1009">
                  <c:v>457.5</c:v>
                </c:pt>
                <c:pt idx="1010">
                  <c:v>457.5</c:v>
                </c:pt>
                <c:pt idx="1011">
                  <c:v>457.5</c:v>
                </c:pt>
                <c:pt idx="1012">
                  <c:v>457.5</c:v>
                </c:pt>
                <c:pt idx="1013">
                  <c:v>457.5</c:v>
                </c:pt>
                <c:pt idx="1014">
                  <c:v>457.5</c:v>
                </c:pt>
                <c:pt idx="1015">
                  <c:v>457.5</c:v>
                </c:pt>
                <c:pt idx="1016">
                  <c:v>457.5</c:v>
                </c:pt>
                <c:pt idx="1017">
                  <c:v>457.5</c:v>
                </c:pt>
                <c:pt idx="1018">
                  <c:v>457.5</c:v>
                </c:pt>
                <c:pt idx="1019">
                  <c:v>445</c:v>
                </c:pt>
                <c:pt idx="1020">
                  <c:v>445</c:v>
                </c:pt>
                <c:pt idx="1021">
                  <c:v>445</c:v>
                </c:pt>
                <c:pt idx="1022">
                  <c:v>445</c:v>
                </c:pt>
                <c:pt idx="1023">
                  <c:v>445</c:v>
                </c:pt>
                <c:pt idx="1024">
                  <c:v>432.5</c:v>
                </c:pt>
                <c:pt idx="1025">
                  <c:v>432.5</c:v>
                </c:pt>
                <c:pt idx="1026">
                  <c:v>432.5</c:v>
                </c:pt>
                <c:pt idx="1027">
                  <c:v>432.5</c:v>
                </c:pt>
                <c:pt idx="1028">
                  <c:v>432.5</c:v>
                </c:pt>
                <c:pt idx="1029">
                  <c:v>412.5</c:v>
                </c:pt>
                <c:pt idx="1030">
                  <c:v>412.5</c:v>
                </c:pt>
                <c:pt idx="1031">
                  <c:v>412.5</c:v>
                </c:pt>
                <c:pt idx="1032">
                  <c:v>412.5</c:v>
                </c:pt>
                <c:pt idx="1033">
                  <c:v>412.5</c:v>
                </c:pt>
                <c:pt idx="1034">
                  <c:v>395</c:v>
                </c:pt>
                <c:pt idx="1035">
                  <c:v>395</c:v>
                </c:pt>
                <c:pt idx="1036">
                  <c:v>395</c:v>
                </c:pt>
                <c:pt idx="1037">
                  <c:v>395</c:v>
                </c:pt>
                <c:pt idx="1038">
                  <c:v>395</c:v>
                </c:pt>
                <c:pt idx="1039">
                  <c:v>382.5</c:v>
                </c:pt>
                <c:pt idx="1040">
                  <c:v>382.5</c:v>
                </c:pt>
                <c:pt idx="1041">
                  <c:v>382.5</c:v>
                </c:pt>
                <c:pt idx="1042">
                  <c:v>382.5</c:v>
                </c:pt>
                <c:pt idx="1043">
                  <c:v>382.5</c:v>
                </c:pt>
                <c:pt idx="1044">
                  <c:v>382.5</c:v>
                </c:pt>
                <c:pt idx="1045">
                  <c:v>375</c:v>
                </c:pt>
                <c:pt idx="1046">
                  <c:v>375</c:v>
                </c:pt>
                <c:pt idx="1047">
                  <c:v>375</c:v>
                </c:pt>
                <c:pt idx="1048">
                  <c:v>375</c:v>
                </c:pt>
                <c:pt idx="1049">
                  <c:v>375</c:v>
                </c:pt>
                <c:pt idx="1050">
                  <c:v>375</c:v>
                </c:pt>
                <c:pt idx="1051">
                  <c:v>375</c:v>
                </c:pt>
                <c:pt idx="1052">
                  <c:v>375</c:v>
                </c:pt>
                <c:pt idx="1053">
                  <c:v>375</c:v>
                </c:pt>
                <c:pt idx="1054">
                  <c:v>375</c:v>
                </c:pt>
                <c:pt idx="1055">
                  <c:v>375</c:v>
                </c:pt>
                <c:pt idx="1056">
                  <c:v>375</c:v>
                </c:pt>
                <c:pt idx="1057">
                  <c:v>375</c:v>
                </c:pt>
                <c:pt idx="1058">
                  <c:v>375</c:v>
                </c:pt>
                <c:pt idx="1059">
                  <c:v>375</c:v>
                </c:pt>
                <c:pt idx="1060">
                  <c:v>375</c:v>
                </c:pt>
                <c:pt idx="1061">
                  <c:v>375</c:v>
                </c:pt>
                <c:pt idx="1062">
                  <c:v>375</c:v>
                </c:pt>
                <c:pt idx="1063">
                  <c:v>375</c:v>
                </c:pt>
                <c:pt idx="1064">
                  <c:v>372.5</c:v>
                </c:pt>
                <c:pt idx="1065">
                  <c:v>372.5</c:v>
                </c:pt>
                <c:pt idx="1066">
                  <c:v>372.5</c:v>
                </c:pt>
                <c:pt idx="1067">
                  <c:v>372.5</c:v>
                </c:pt>
                <c:pt idx="1068">
                  <c:v>372.5</c:v>
                </c:pt>
                <c:pt idx="1069">
                  <c:v>367.5</c:v>
                </c:pt>
                <c:pt idx="1070">
                  <c:v>367.5</c:v>
                </c:pt>
                <c:pt idx="1071">
                  <c:v>367.5</c:v>
                </c:pt>
                <c:pt idx="1072">
                  <c:v>367.5</c:v>
                </c:pt>
                <c:pt idx="1073">
                  <c:v>367.5</c:v>
                </c:pt>
                <c:pt idx="1074">
                  <c:v>375</c:v>
                </c:pt>
                <c:pt idx="1075">
                  <c:v>375</c:v>
                </c:pt>
                <c:pt idx="1076">
                  <c:v>375</c:v>
                </c:pt>
                <c:pt idx="1077">
                  <c:v>375</c:v>
                </c:pt>
                <c:pt idx="1078">
                  <c:v>375</c:v>
                </c:pt>
                <c:pt idx="1079">
                  <c:v>372.5</c:v>
                </c:pt>
                <c:pt idx="1080">
                  <c:v>372.5</c:v>
                </c:pt>
                <c:pt idx="1081">
                  <c:v>372.5</c:v>
                </c:pt>
                <c:pt idx="1082">
                  <c:v>372.5</c:v>
                </c:pt>
                <c:pt idx="1083">
                  <c:v>367.5</c:v>
                </c:pt>
                <c:pt idx="1084">
                  <c:v>367.5</c:v>
                </c:pt>
                <c:pt idx="1085">
                  <c:v>367.5</c:v>
                </c:pt>
                <c:pt idx="1086">
                  <c:v>367.5</c:v>
                </c:pt>
                <c:pt idx="1087">
                  <c:v>367.5</c:v>
                </c:pt>
                <c:pt idx="1088">
                  <c:v>365</c:v>
                </c:pt>
                <c:pt idx="1089">
                  <c:v>365</c:v>
                </c:pt>
                <c:pt idx="1090">
                  <c:v>365</c:v>
                </c:pt>
                <c:pt idx="1091">
                  <c:v>365</c:v>
                </c:pt>
                <c:pt idx="1092">
                  <c:v>365</c:v>
                </c:pt>
                <c:pt idx="1093">
                  <c:v>361</c:v>
                </c:pt>
                <c:pt idx="1094">
                  <c:v>361</c:v>
                </c:pt>
                <c:pt idx="1095">
                  <c:v>361</c:v>
                </c:pt>
                <c:pt idx="1096">
                  <c:v>361</c:v>
                </c:pt>
                <c:pt idx="1097">
                  <c:v>361</c:v>
                </c:pt>
                <c:pt idx="1098">
                  <c:v>362.5</c:v>
                </c:pt>
                <c:pt idx="1099">
                  <c:v>362.5</c:v>
                </c:pt>
                <c:pt idx="1100">
                  <c:v>362.5</c:v>
                </c:pt>
                <c:pt idx="1101">
                  <c:v>362.5</c:v>
                </c:pt>
                <c:pt idx="1102">
                  <c:v>362.5</c:v>
                </c:pt>
                <c:pt idx="1103">
                  <c:v>363.75</c:v>
                </c:pt>
                <c:pt idx="1104">
                  <c:v>363.75</c:v>
                </c:pt>
                <c:pt idx="1105">
                  <c:v>363.75</c:v>
                </c:pt>
                <c:pt idx="1106">
                  <c:v>363.75</c:v>
                </c:pt>
                <c:pt idx="1107">
                  <c:v>363.75</c:v>
                </c:pt>
                <c:pt idx="1108">
                  <c:v>359.5</c:v>
                </c:pt>
                <c:pt idx="1109">
                  <c:v>359.5</c:v>
                </c:pt>
                <c:pt idx="1110">
                  <c:v>359.5</c:v>
                </c:pt>
                <c:pt idx="1111">
                  <c:v>359.5</c:v>
                </c:pt>
                <c:pt idx="1112">
                  <c:v>359.5</c:v>
                </c:pt>
                <c:pt idx="1113">
                  <c:v>357.5</c:v>
                </c:pt>
                <c:pt idx="1114">
                  <c:v>357.5</c:v>
                </c:pt>
                <c:pt idx="1115">
                  <c:v>357.5</c:v>
                </c:pt>
                <c:pt idx="1116">
                  <c:v>357.5</c:v>
                </c:pt>
                <c:pt idx="1117">
                  <c:v>357.5</c:v>
                </c:pt>
                <c:pt idx="1118">
                  <c:v>357.5</c:v>
                </c:pt>
                <c:pt idx="1119">
                  <c:v>352.5</c:v>
                </c:pt>
                <c:pt idx="1120">
                  <c:v>352.5</c:v>
                </c:pt>
                <c:pt idx="1121">
                  <c:v>352.5</c:v>
                </c:pt>
                <c:pt idx="1122">
                  <c:v>352.5</c:v>
                </c:pt>
                <c:pt idx="1123">
                  <c:v>350</c:v>
                </c:pt>
                <c:pt idx="1124">
                  <c:v>347.5</c:v>
                </c:pt>
                <c:pt idx="1125">
                  <c:v>347.5</c:v>
                </c:pt>
                <c:pt idx="1126">
                  <c:v>347.5</c:v>
                </c:pt>
                <c:pt idx="1127">
                  <c:v>347.5</c:v>
                </c:pt>
                <c:pt idx="1128">
                  <c:v>345.5</c:v>
                </c:pt>
                <c:pt idx="1129">
                  <c:v>345.5</c:v>
                </c:pt>
                <c:pt idx="1130">
                  <c:v>344.5</c:v>
                </c:pt>
                <c:pt idx="1131" formatCode="0.00">
                  <c:v>342.5</c:v>
                </c:pt>
                <c:pt idx="1132" formatCode="0.00">
                  <c:v>342.5</c:v>
                </c:pt>
                <c:pt idx="1133" formatCode="0.00">
                  <c:v>342.5</c:v>
                </c:pt>
                <c:pt idx="1134" formatCode="0.00">
                  <c:v>342.5</c:v>
                </c:pt>
                <c:pt idx="1135" formatCode="0.00">
                  <c:v>342.5</c:v>
                </c:pt>
                <c:pt idx="1136" formatCode="0.00">
                  <c:v>341</c:v>
                </c:pt>
                <c:pt idx="1137" formatCode="0.00">
                  <c:v>339</c:v>
                </c:pt>
                <c:pt idx="1138" formatCode="0.00">
                  <c:v>339</c:v>
                </c:pt>
                <c:pt idx="1139" formatCode="0.00">
                  <c:v>339</c:v>
                </c:pt>
                <c:pt idx="1140" formatCode="0.00">
                  <c:v>335</c:v>
                </c:pt>
                <c:pt idx="1141" formatCode="0.00">
                  <c:v>334</c:v>
                </c:pt>
                <c:pt idx="1142" formatCode="0.00">
                  <c:v>334</c:v>
                </c:pt>
                <c:pt idx="1143" formatCode="0.00">
                  <c:v>332.5</c:v>
                </c:pt>
                <c:pt idx="1144" formatCode="0.00">
                  <c:v>323</c:v>
                </c:pt>
                <c:pt idx="1145" formatCode="0.00">
                  <c:v>316</c:v>
                </c:pt>
                <c:pt idx="1146" formatCode="0.00">
                  <c:v>315</c:v>
                </c:pt>
                <c:pt idx="1147" formatCode="0.00">
                  <c:v>312.5</c:v>
                </c:pt>
                <c:pt idx="1148" formatCode="0.00">
                  <c:v>310.5</c:v>
                </c:pt>
                <c:pt idx="1149" formatCode="0.00">
                  <c:v>310.5</c:v>
                </c:pt>
                <c:pt idx="1150" formatCode="0.00">
                  <c:v>310.5</c:v>
                </c:pt>
                <c:pt idx="1151" formatCode="0.00">
                  <c:v>310.5</c:v>
                </c:pt>
                <c:pt idx="1152" formatCode="0.00">
                  <c:v>314.5</c:v>
                </c:pt>
                <c:pt idx="1153" formatCode="0.00">
                  <c:v>314.5</c:v>
                </c:pt>
                <c:pt idx="1154" formatCode="0.00">
                  <c:v>309.5</c:v>
                </c:pt>
                <c:pt idx="1155" formatCode="0.00">
                  <c:v>309.5</c:v>
                </c:pt>
                <c:pt idx="1156" formatCode="0.00">
                  <c:v>307</c:v>
                </c:pt>
                <c:pt idx="1157" formatCode="0.00">
                  <c:v>307</c:v>
                </c:pt>
                <c:pt idx="1158" formatCode="0.00">
                  <c:v>307</c:v>
                </c:pt>
                <c:pt idx="1159" formatCode="0.00">
                  <c:v>307</c:v>
                </c:pt>
                <c:pt idx="1160" formatCode="0.00">
                  <c:v>307</c:v>
                </c:pt>
                <c:pt idx="1161" formatCode="0.00">
                  <c:v>307</c:v>
                </c:pt>
                <c:pt idx="1162" formatCode="0.00">
                  <c:v>312.5</c:v>
                </c:pt>
                <c:pt idx="1163" formatCode="0.00">
                  <c:v>312.5</c:v>
                </c:pt>
                <c:pt idx="1164" formatCode="0.00">
                  <c:v>312.5</c:v>
                </c:pt>
                <c:pt idx="1165" formatCode="0.00">
                  <c:v>312.5</c:v>
                </c:pt>
                <c:pt idx="1166" formatCode="0.00">
                  <c:v>315</c:v>
                </c:pt>
                <c:pt idx="1167" formatCode="0.00">
                  <c:v>315</c:v>
                </c:pt>
                <c:pt idx="1168" formatCode="0.00">
                  <c:v>310</c:v>
                </c:pt>
                <c:pt idx="1169" formatCode="0.00">
                  <c:v>310</c:v>
                </c:pt>
                <c:pt idx="1170" formatCode="0.00">
                  <c:v>310</c:v>
                </c:pt>
                <c:pt idx="1171" formatCode="0.00">
                  <c:v>305</c:v>
                </c:pt>
                <c:pt idx="1172" formatCode="0.00">
                  <c:v>303</c:v>
                </c:pt>
                <c:pt idx="1173" formatCode="0.00">
                  <c:v>303</c:v>
                </c:pt>
                <c:pt idx="1174" formatCode="0.00">
                  <c:v>303</c:v>
                </c:pt>
                <c:pt idx="1175" formatCode="0.00">
                  <c:v>298</c:v>
                </c:pt>
                <c:pt idx="1176" formatCode="0.00">
                  <c:v>298</c:v>
                </c:pt>
                <c:pt idx="1177" formatCode="0.00">
                  <c:v>296</c:v>
                </c:pt>
                <c:pt idx="1178" formatCode="0.00">
                  <c:v>296</c:v>
                </c:pt>
                <c:pt idx="1179" formatCode="0.00">
                  <c:v>296</c:v>
                </c:pt>
                <c:pt idx="1180" formatCode="0.00">
                  <c:v>292.5</c:v>
                </c:pt>
                <c:pt idx="1181" formatCode="0.00">
                  <c:v>292.5</c:v>
                </c:pt>
                <c:pt idx="1182" formatCode="0.00">
                  <c:v>292.5</c:v>
                </c:pt>
                <c:pt idx="1183" formatCode="0.00">
                  <c:v>292.5</c:v>
                </c:pt>
                <c:pt idx="1184" formatCode="0.00">
                  <c:v>292.5</c:v>
                </c:pt>
                <c:pt idx="1185" formatCode="0.00">
                  <c:v>292.5</c:v>
                </c:pt>
                <c:pt idx="1186" formatCode="0.00">
                  <c:v>286.5</c:v>
                </c:pt>
                <c:pt idx="1187" formatCode="0.00">
                  <c:v>286.5</c:v>
                </c:pt>
                <c:pt idx="1188" formatCode="0.00">
                  <c:v>286.5</c:v>
                </c:pt>
                <c:pt idx="1189" formatCode="0.00">
                  <c:v>286.5</c:v>
                </c:pt>
                <c:pt idx="1190" formatCode="0.00">
                  <c:v>282.5</c:v>
                </c:pt>
                <c:pt idx="1191" formatCode="0.00">
                  <c:v>281</c:v>
                </c:pt>
                <c:pt idx="1192" formatCode="0.00">
                  <c:v>279</c:v>
                </c:pt>
                <c:pt idx="1193" formatCode="0.00">
                  <c:v>276.5</c:v>
                </c:pt>
                <c:pt idx="1194" formatCode="0.00">
                  <c:v>276</c:v>
                </c:pt>
                <c:pt idx="1195" formatCode="0.00">
                  <c:v>274</c:v>
                </c:pt>
                <c:pt idx="1196" formatCode="0.00">
                  <c:v>274</c:v>
                </c:pt>
                <c:pt idx="1197" formatCode="0.00">
                  <c:v>274</c:v>
                </c:pt>
                <c:pt idx="1198" formatCode="0.00">
                  <c:v>272.5</c:v>
                </c:pt>
                <c:pt idx="1199" formatCode="0.00">
                  <c:v>272.5</c:v>
                </c:pt>
                <c:pt idx="1200" formatCode="0.00">
                  <c:v>272.5</c:v>
                </c:pt>
                <c:pt idx="1201" formatCode="0.00">
                  <c:v>272.5</c:v>
                </c:pt>
                <c:pt idx="1202" formatCode="0.00">
                  <c:v>272.5</c:v>
                </c:pt>
                <c:pt idx="1203" formatCode="0.00">
                  <c:v>272.5</c:v>
                </c:pt>
                <c:pt idx="1204" formatCode="0.00">
                  <c:v>272.5</c:v>
                </c:pt>
                <c:pt idx="1205" formatCode="0.00">
                  <c:v>272.5</c:v>
                </c:pt>
                <c:pt idx="1206" formatCode="0.00">
                  <c:v>272.5</c:v>
                </c:pt>
                <c:pt idx="1207" formatCode="0.00">
                  <c:v>272.5</c:v>
                </c:pt>
                <c:pt idx="1208" formatCode="0.00">
                  <c:v>272</c:v>
                </c:pt>
                <c:pt idx="1209" formatCode="0.00">
                  <c:v>272</c:v>
                </c:pt>
                <c:pt idx="1210" formatCode="0.00">
                  <c:v>270</c:v>
                </c:pt>
                <c:pt idx="1211" formatCode="0.00">
                  <c:v>270</c:v>
                </c:pt>
                <c:pt idx="1212" formatCode="0.00">
                  <c:v>270</c:v>
                </c:pt>
                <c:pt idx="1213" formatCode="0.00">
                  <c:v>269</c:v>
                </c:pt>
                <c:pt idx="1214" formatCode="0.00">
                  <c:v>267.5</c:v>
                </c:pt>
                <c:pt idx="1215" formatCode="0.00">
                  <c:v>267.5</c:v>
                </c:pt>
                <c:pt idx="1216" formatCode="0.00">
                  <c:v>266.5</c:v>
                </c:pt>
                <c:pt idx="1217" formatCode="0.00">
                  <c:v>266.5</c:v>
                </c:pt>
                <c:pt idx="1218" formatCode="0.00">
                  <c:v>264.5</c:v>
                </c:pt>
                <c:pt idx="1219" formatCode="0.00">
                  <c:v>264.5</c:v>
                </c:pt>
                <c:pt idx="1220" formatCode="0.00">
                  <c:v>264.5</c:v>
                </c:pt>
                <c:pt idx="1221" formatCode="0.00">
                  <c:v>264.5</c:v>
                </c:pt>
                <c:pt idx="1222" formatCode="0.00">
                  <c:v>264.5</c:v>
                </c:pt>
                <c:pt idx="1223" formatCode="0.00">
                  <c:v>262.5</c:v>
                </c:pt>
                <c:pt idx="1224" formatCode="0.00">
                  <c:v>262.5</c:v>
                </c:pt>
                <c:pt idx="1225" formatCode="0.00">
                  <c:v>262.5</c:v>
                </c:pt>
                <c:pt idx="1226" formatCode="0.00">
                  <c:v>262.5</c:v>
                </c:pt>
                <c:pt idx="1227" formatCode="0.00">
                  <c:v>262.5</c:v>
                </c:pt>
                <c:pt idx="1228" formatCode="0.00">
                  <c:v>262.5</c:v>
                </c:pt>
                <c:pt idx="1229" formatCode="0.00">
                  <c:v>261</c:v>
                </c:pt>
                <c:pt idx="1230" formatCode="0.00">
                  <c:v>261</c:v>
                </c:pt>
                <c:pt idx="1231" formatCode="0.00">
                  <c:v>261</c:v>
                </c:pt>
                <c:pt idx="1232" formatCode="0.00">
                  <c:v>261</c:v>
                </c:pt>
                <c:pt idx="1233" formatCode="0.00">
                  <c:v>261</c:v>
                </c:pt>
                <c:pt idx="1234" formatCode="0.00">
                  <c:v>261</c:v>
                </c:pt>
                <c:pt idx="1235" formatCode="0.00">
                  <c:v>261</c:v>
                </c:pt>
                <c:pt idx="1236" formatCode="0.00">
                  <c:v>260</c:v>
                </c:pt>
                <c:pt idx="1237" formatCode="0.00">
                  <c:v>260</c:v>
                </c:pt>
                <c:pt idx="1238" formatCode="0.00">
                  <c:v>260</c:v>
                </c:pt>
                <c:pt idx="1239" formatCode="0.00">
                  <c:v>260</c:v>
                </c:pt>
                <c:pt idx="1240" formatCode="0.00">
                  <c:v>260</c:v>
                </c:pt>
                <c:pt idx="1241" formatCode="0.00">
                  <c:v>260</c:v>
                </c:pt>
                <c:pt idx="1242" formatCode="0.00">
                  <c:v>260</c:v>
                </c:pt>
                <c:pt idx="1243" formatCode="0.00">
                  <c:v>260</c:v>
                </c:pt>
                <c:pt idx="1244" formatCode="0.00">
                  <c:v>257.5</c:v>
                </c:pt>
                <c:pt idx="1245" formatCode="0.00">
                  <c:v>257.5</c:v>
                </c:pt>
                <c:pt idx="1246" formatCode="0.00">
                  <c:v>257.5</c:v>
                </c:pt>
                <c:pt idx="1247" formatCode="0.00">
                  <c:v>257.5</c:v>
                </c:pt>
                <c:pt idx="1248" formatCode="0.00">
                  <c:v>257.5</c:v>
                </c:pt>
                <c:pt idx="1249" formatCode="0.00">
                  <c:v>257.5</c:v>
                </c:pt>
                <c:pt idx="1250" formatCode="0.00">
                  <c:v>257</c:v>
                </c:pt>
                <c:pt idx="1251" formatCode="0.00">
                  <c:v>257</c:v>
                </c:pt>
                <c:pt idx="1252" formatCode="0.00">
                  <c:v>256</c:v>
                </c:pt>
                <c:pt idx="1253" formatCode="0.00">
                  <c:v>256</c:v>
                </c:pt>
                <c:pt idx="1254" formatCode="0.00">
                  <c:v>255.5</c:v>
                </c:pt>
                <c:pt idx="1255" formatCode="0.00">
                  <c:v>256</c:v>
                </c:pt>
                <c:pt idx="1256" formatCode="0.00">
                  <c:v>257.5</c:v>
                </c:pt>
                <c:pt idx="1257" formatCode="0.00">
                  <c:v>262.5</c:v>
                </c:pt>
                <c:pt idx="1258" formatCode="0.00">
                  <c:v>262.5</c:v>
                </c:pt>
                <c:pt idx="1259" formatCode="0.00">
                  <c:v>262.5</c:v>
                </c:pt>
                <c:pt idx="1260" formatCode="0.00">
                  <c:v>262.5</c:v>
                </c:pt>
                <c:pt idx="1261" formatCode="0.00">
                  <c:v>262.5</c:v>
                </c:pt>
                <c:pt idx="1262" formatCode="0.00">
                  <c:v>265.5</c:v>
                </c:pt>
                <c:pt idx="1263" formatCode="0.00">
                  <c:v>267.5</c:v>
                </c:pt>
                <c:pt idx="1264" formatCode="0.00">
                  <c:v>269.5</c:v>
                </c:pt>
                <c:pt idx="1265" formatCode="0.00">
                  <c:v>270</c:v>
                </c:pt>
                <c:pt idx="1266" formatCode="0.00">
                  <c:v>270</c:v>
                </c:pt>
                <c:pt idx="1267" formatCode="0.00">
                  <c:v>275</c:v>
                </c:pt>
                <c:pt idx="1268" formatCode="0.00">
                  <c:v>275</c:v>
                </c:pt>
                <c:pt idx="1269" formatCode="0.00">
                  <c:v>272.5</c:v>
                </c:pt>
                <c:pt idx="1270" formatCode="0.00">
                  <c:v>272.5</c:v>
                </c:pt>
                <c:pt idx="1271" formatCode="0.00">
                  <c:v>272.5</c:v>
                </c:pt>
                <c:pt idx="1272" formatCode="0.00">
                  <c:v>272.5</c:v>
                </c:pt>
                <c:pt idx="1273" formatCode="0.00">
                  <c:v>272.5</c:v>
                </c:pt>
                <c:pt idx="1274" formatCode="0.00">
                  <c:v>272.5</c:v>
                </c:pt>
                <c:pt idx="1275" formatCode="0.00">
                  <c:v>272.5</c:v>
                </c:pt>
                <c:pt idx="1276" formatCode="0.00">
                  <c:v>272.5</c:v>
                </c:pt>
                <c:pt idx="1277" formatCode="0.00">
                  <c:v>272.5</c:v>
                </c:pt>
                <c:pt idx="1278" formatCode="0.00">
                  <c:v>272.5</c:v>
                </c:pt>
                <c:pt idx="1279" formatCode="0.00">
                  <c:v>272</c:v>
                </c:pt>
                <c:pt idx="1280" formatCode="0.00">
                  <c:v>272</c:v>
                </c:pt>
                <c:pt idx="1281" formatCode="0.00">
                  <c:v>272</c:v>
                </c:pt>
                <c:pt idx="1282" formatCode="0.00">
                  <c:v>272</c:v>
                </c:pt>
                <c:pt idx="1283" formatCode="0.00">
                  <c:v>272</c:v>
                </c:pt>
                <c:pt idx="1284" formatCode="0.00">
                  <c:v>272</c:v>
                </c:pt>
                <c:pt idx="1285" formatCode="0.00">
                  <c:v>272</c:v>
                </c:pt>
                <c:pt idx="1286" formatCode="0.00">
                  <c:v>272</c:v>
                </c:pt>
                <c:pt idx="1287" formatCode="0.00">
                  <c:v>272</c:v>
                </c:pt>
                <c:pt idx="1288" formatCode="0.00">
                  <c:v>272</c:v>
                </c:pt>
                <c:pt idx="1289" formatCode="0.00">
                  <c:v>272</c:v>
                </c:pt>
                <c:pt idx="1290" formatCode="0.00">
                  <c:v>272</c:v>
                </c:pt>
                <c:pt idx="1291" formatCode="0.00">
                  <c:v>272</c:v>
                </c:pt>
                <c:pt idx="1292" formatCode="0.00">
                  <c:v>272</c:v>
                </c:pt>
                <c:pt idx="1293" formatCode="0.00">
                  <c:v>272</c:v>
                </c:pt>
                <c:pt idx="1294" formatCode="0.00">
                  <c:v>272</c:v>
                </c:pt>
                <c:pt idx="1295" formatCode="0.00">
                  <c:v>277.5</c:v>
                </c:pt>
                <c:pt idx="1296" formatCode="0.00">
                  <c:v>279.5</c:v>
                </c:pt>
                <c:pt idx="1297" formatCode="0.00">
                  <c:v>282.5</c:v>
                </c:pt>
                <c:pt idx="1298" formatCode="0.00">
                  <c:v>282.5</c:v>
                </c:pt>
                <c:pt idx="1299" formatCode="0.00">
                  <c:v>285.5</c:v>
                </c:pt>
                <c:pt idx="1300" formatCode="0.00">
                  <c:v>292.5</c:v>
                </c:pt>
                <c:pt idx="1301" formatCode="0.00">
                  <c:v>292.5</c:v>
                </c:pt>
                <c:pt idx="1302" formatCode="0.00">
                  <c:v>292.5</c:v>
                </c:pt>
                <c:pt idx="1303" formatCode="0.00">
                  <c:v>297.5</c:v>
                </c:pt>
                <c:pt idx="1304" formatCode="0.00">
                  <c:v>302.5</c:v>
                </c:pt>
                <c:pt idx="1305" formatCode="0.00">
                  <c:v>307.5</c:v>
                </c:pt>
                <c:pt idx="1306" formatCode="0.00">
                  <c:v>308.5</c:v>
                </c:pt>
                <c:pt idx="1307" formatCode="0.00">
                  <c:v>312.5</c:v>
                </c:pt>
                <c:pt idx="1308" formatCode="0.00">
                  <c:v>330</c:v>
                </c:pt>
                <c:pt idx="1309" formatCode="0.00">
                  <c:v>347.5</c:v>
                </c:pt>
                <c:pt idx="1310" formatCode="0.00">
                  <c:v>347.5</c:v>
                </c:pt>
                <c:pt idx="1311" formatCode="0.00">
                  <c:v>347.5</c:v>
                </c:pt>
                <c:pt idx="1312" formatCode="0.00">
                  <c:v>347.5</c:v>
                </c:pt>
                <c:pt idx="1313" formatCode="0.00">
                  <c:v>347.5</c:v>
                </c:pt>
                <c:pt idx="1314" formatCode="0.00">
                  <c:v>342.5</c:v>
                </c:pt>
                <c:pt idx="1315" formatCode="0.00">
                  <c:v>342.5</c:v>
                </c:pt>
                <c:pt idx="1316" formatCode="0.00">
                  <c:v>343.5</c:v>
                </c:pt>
                <c:pt idx="1317" formatCode="0.00">
                  <c:v>352.5</c:v>
                </c:pt>
                <c:pt idx="1318" formatCode="0.00">
                  <c:v>357.5</c:v>
                </c:pt>
                <c:pt idx="1319" formatCode="0.00">
                  <c:v>358</c:v>
                </c:pt>
                <c:pt idx="1320" formatCode="0.00">
                  <c:v>360</c:v>
                </c:pt>
                <c:pt idx="1321" formatCode="0.00">
                  <c:v>360</c:v>
                </c:pt>
                <c:pt idx="1322" formatCode="0.00">
                  <c:v>372.5</c:v>
                </c:pt>
                <c:pt idx="1323" formatCode="0.00">
                  <c:v>372.5</c:v>
                </c:pt>
                <c:pt idx="1324" formatCode="0.00">
                  <c:v>372.5</c:v>
                </c:pt>
                <c:pt idx="1325" formatCode="0.00">
                  <c:v>372.5</c:v>
                </c:pt>
                <c:pt idx="1326" formatCode="0.00">
                  <c:v>372.5</c:v>
                </c:pt>
                <c:pt idx="1327" formatCode="0.00">
                  <c:v>372.5</c:v>
                </c:pt>
                <c:pt idx="1328" formatCode="0.00">
                  <c:v>377.5</c:v>
                </c:pt>
                <c:pt idx="1329" formatCode="0.00">
                  <c:v>377.5</c:v>
                </c:pt>
                <c:pt idx="1330" formatCode="0.00">
                  <c:v>377.5</c:v>
                </c:pt>
                <c:pt idx="1331" formatCode="0.00">
                  <c:v>387.5</c:v>
                </c:pt>
                <c:pt idx="1332" formatCode="0.00">
                  <c:v>397.5</c:v>
                </c:pt>
                <c:pt idx="1333" formatCode="0.00">
                  <c:v>412.5</c:v>
                </c:pt>
                <c:pt idx="1334" formatCode="0.00">
                  <c:v>412.5</c:v>
                </c:pt>
                <c:pt idx="1335" formatCode="0.00">
                  <c:v>424</c:v>
                </c:pt>
                <c:pt idx="1336" formatCode="0.00">
                  <c:v>424</c:v>
                </c:pt>
                <c:pt idx="1337" formatCode="0.00">
                  <c:v>427.5</c:v>
                </c:pt>
                <c:pt idx="1338" formatCode="0.00">
                  <c:v>435</c:v>
                </c:pt>
                <c:pt idx="1339" formatCode="0.00">
                  <c:v>452.5</c:v>
                </c:pt>
                <c:pt idx="1340" formatCode="0.00">
                  <c:v>472.5</c:v>
                </c:pt>
                <c:pt idx="1341" formatCode="0.00">
                  <c:v>464.5</c:v>
                </c:pt>
                <c:pt idx="1342" formatCode="0.00">
                  <c:v>464.5</c:v>
                </c:pt>
                <c:pt idx="1343" formatCode="0.00">
                  <c:v>449.5</c:v>
                </c:pt>
                <c:pt idx="1344" formatCode="0.00">
                  <c:v>434.5</c:v>
                </c:pt>
                <c:pt idx="1345" formatCode="0.00">
                  <c:v>434.5</c:v>
                </c:pt>
                <c:pt idx="1346" formatCode="0.00">
                  <c:v>434.5</c:v>
                </c:pt>
                <c:pt idx="1347" formatCode="0.00">
                  <c:v>434.5</c:v>
                </c:pt>
                <c:pt idx="1348" formatCode="0.00">
                  <c:v>434</c:v>
                </c:pt>
                <c:pt idx="1349" formatCode="0.00">
                  <c:v>426</c:v>
                </c:pt>
                <c:pt idx="1350" formatCode="0.00">
                  <c:v>416</c:v>
                </c:pt>
                <c:pt idx="1351" formatCode="0.00">
                  <c:v>416</c:v>
                </c:pt>
                <c:pt idx="1352" formatCode="0.00">
                  <c:v>407.5</c:v>
                </c:pt>
                <c:pt idx="1353" formatCode="0.00">
                  <c:v>396</c:v>
                </c:pt>
                <c:pt idx="1354" formatCode="0.00">
                  <c:v>396</c:v>
                </c:pt>
                <c:pt idx="1355" formatCode="0.00">
                  <c:v>388.5</c:v>
                </c:pt>
                <c:pt idx="1356" formatCode="0.00">
                  <c:v>382.5</c:v>
                </c:pt>
                <c:pt idx="1357" formatCode="0.00">
                  <c:v>377.5</c:v>
                </c:pt>
                <c:pt idx="1358" formatCode="0.00">
                  <c:v>372.5</c:v>
                </c:pt>
                <c:pt idx="1359" formatCode="0.00">
                  <c:v>372.5</c:v>
                </c:pt>
                <c:pt idx="1360" formatCode="0.00">
                  <c:v>367.5</c:v>
                </c:pt>
                <c:pt idx="1361" formatCode="0.00">
                  <c:v>367.5</c:v>
                </c:pt>
                <c:pt idx="1362" formatCode="0.00">
                  <c:v>360</c:v>
                </c:pt>
                <c:pt idx="1363" formatCode="0.00">
                  <c:v>352.5</c:v>
                </c:pt>
                <c:pt idx="1364" formatCode="0.00">
                  <c:v>347.5</c:v>
                </c:pt>
                <c:pt idx="1365" formatCode="0.00">
                  <c:v>347.5</c:v>
                </c:pt>
                <c:pt idx="1366" formatCode="0.00">
                  <c:v>346</c:v>
                </c:pt>
                <c:pt idx="1367" formatCode="0.00">
                  <c:v>341.5</c:v>
                </c:pt>
                <c:pt idx="1368" formatCode="0.00">
                  <c:v>338.5</c:v>
                </c:pt>
                <c:pt idx="1369" formatCode="0.00">
                  <c:v>336.5</c:v>
                </c:pt>
                <c:pt idx="1370" formatCode="0.00">
                  <c:v>332.5</c:v>
                </c:pt>
                <c:pt idx="1371" formatCode="0.00">
                  <c:v>332.5</c:v>
                </c:pt>
                <c:pt idx="1372" formatCode="0.00">
                  <c:v>329.5</c:v>
                </c:pt>
                <c:pt idx="1373" formatCode="0.00">
                  <c:v>336</c:v>
                </c:pt>
                <c:pt idx="1374" formatCode="0.00">
                  <c:v>336</c:v>
                </c:pt>
                <c:pt idx="1375" formatCode="0.00">
                  <c:v>336</c:v>
                </c:pt>
                <c:pt idx="1376" formatCode="0.00">
                  <c:v>339</c:v>
                </c:pt>
                <c:pt idx="1377" formatCode="0.00">
                  <c:v>337.5</c:v>
                </c:pt>
                <c:pt idx="1378" formatCode="0.00">
                  <c:v>332.5</c:v>
                </c:pt>
                <c:pt idx="1379" formatCode="0.00">
                  <c:v>332.5</c:v>
                </c:pt>
                <c:pt idx="1380" formatCode="0.00">
                  <c:v>332.5</c:v>
                </c:pt>
                <c:pt idx="1381" formatCode="0.00">
                  <c:v>330.5</c:v>
                </c:pt>
                <c:pt idx="1382" formatCode="0.00">
                  <c:v>327.5</c:v>
                </c:pt>
                <c:pt idx="1383" formatCode="0.00">
                  <c:v>325</c:v>
                </c:pt>
                <c:pt idx="1384" formatCode="0.00">
                  <c:v>325</c:v>
                </c:pt>
                <c:pt idx="1385" formatCode="0.00">
                  <c:v>325</c:v>
                </c:pt>
                <c:pt idx="1386" formatCode="0.00">
                  <c:v>325</c:v>
                </c:pt>
                <c:pt idx="1387" formatCode="0.00">
                  <c:v>337.5</c:v>
                </c:pt>
                <c:pt idx="1388" formatCode="0.00">
                  <c:v>342.5</c:v>
                </c:pt>
                <c:pt idx="1389" formatCode="0.00">
                  <c:v>342.5</c:v>
                </c:pt>
                <c:pt idx="1390" formatCode="0.00">
                  <c:v>347.5</c:v>
                </c:pt>
                <c:pt idx="1391" formatCode="0.00">
                  <c:v>352.5</c:v>
                </c:pt>
                <c:pt idx="1392" formatCode="0.00">
                  <c:v>352.5</c:v>
                </c:pt>
                <c:pt idx="1393" formatCode="0.00">
                  <c:v>352.5</c:v>
                </c:pt>
                <c:pt idx="1394" formatCode="0.00">
                  <c:v>354.5</c:v>
                </c:pt>
                <c:pt idx="1395" formatCode="0.00">
                  <c:v>357.5</c:v>
                </c:pt>
                <c:pt idx="1396" formatCode="0.00">
                  <c:v>358.5</c:v>
                </c:pt>
                <c:pt idx="1397" formatCode="0.00">
                  <c:v>362.5</c:v>
                </c:pt>
                <c:pt idx="1398" formatCode="0.00">
                  <c:v>369</c:v>
                </c:pt>
                <c:pt idx="1399" formatCode="0.00">
                  <c:v>369</c:v>
                </c:pt>
                <c:pt idx="1400" formatCode="0.00">
                  <c:v>370.5</c:v>
                </c:pt>
                <c:pt idx="1401" formatCode="0.00">
                  <c:v>370.5</c:v>
                </c:pt>
                <c:pt idx="1402" formatCode="0.00">
                  <c:v>362.5</c:v>
                </c:pt>
                <c:pt idx="1403" formatCode="0.00">
                  <c:v>362.5</c:v>
                </c:pt>
                <c:pt idx="1404" formatCode="0.00">
                  <c:v>364.5</c:v>
                </c:pt>
                <c:pt idx="1405" formatCode="0.00">
                  <c:v>364.5</c:v>
                </c:pt>
                <c:pt idx="1406" formatCode="0.00">
                  <c:v>362.5</c:v>
                </c:pt>
                <c:pt idx="1407" formatCode="0.00">
                  <c:v>362.5</c:v>
                </c:pt>
                <c:pt idx="1408" formatCode="0.00">
                  <c:v>363.5</c:v>
                </c:pt>
                <c:pt idx="1409" formatCode="0.00">
                  <c:v>364.5</c:v>
                </c:pt>
                <c:pt idx="1410" formatCode="0.00">
                  <c:v>364.5</c:v>
                </c:pt>
                <c:pt idx="1411" formatCode="0.00">
                  <c:v>364.5</c:v>
                </c:pt>
                <c:pt idx="1412" formatCode="0.00">
                  <c:v>365.5</c:v>
                </c:pt>
                <c:pt idx="1413" formatCode="0.00">
                  <c:v>365.5</c:v>
                </c:pt>
                <c:pt idx="1414" formatCode="0.00">
                  <c:v>365.5</c:v>
                </c:pt>
                <c:pt idx="1415" formatCode="0.00">
                  <c:v>369</c:v>
                </c:pt>
                <c:pt idx="1416" formatCode="0.00">
                  <c:v>372.5</c:v>
                </c:pt>
                <c:pt idx="1417" formatCode="0.00">
                  <c:v>377.5</c:v>
                </c:pt>
                <c:pt idx="1418" formatCode="0.00">
                  <c:v>377.5</c:v>
                </c:pt>
                <c:pt idx="1419" formatCode="0.00">
                  <c:v>377.5</c:v>
                </c:pt>
                <c:pt idx="1420" formatCode="0.00">
                  <c:v>377.5</c:v>
                </c:pt>
                <c:pt idx="1421" formatCode="0.00">
                  <c:v>380</c:v>
                </c:pt>
                <c:pt idx="1422" formatCode="0.00">
                  <c:v>381.5</c:v>
                </c:pt>
                <c:pt idx="1423" formatCode="0.00">
                  <c:v>382.5</c:v>
                </c:pt>
                <c:pt idx="1424" formatCode="0.00">
                  <c:v>382.5</c:v>
                </c:pt>
                <c:pt idx="1425" formatCode="0.00">
                  <c:v>382.5</c:v>
                </c:pt>
                <c:pt idx="1426" formatCode="0.00">
                  <c:v>385</c:v>
                </c:pt>
                <c:pt idx="1427" formatCode="0.00">
                  <c:v>390</c:v>
                </c:pt>
                <c:pt idx="1428" formatCode="0.00">
                  <c:v>390</c:v>
                </c:pt>
                <c:pt idx="1429" formatCode="0.00">
                  <c:v>394</c:v>
                </c:pt>
                <c:pt idx="1430" formatCode="0.00">
                  <c:v>394</c:v>
                </c:pt>
                <c:pt idx="1431" formatCode="0.00">
                  <c:v>396</c:v>
                </c:pt>
                <c:pt idx="1432" formatCode="0.00">
                  <c:v>396</c:v>
                </c:pt>
                <c:pt idx="1433" formatCode="0.00">
                  <c:v>392.5</c:v>
                </c:pt>
                <c:pt idx="1434" formatCode="0.00">
                  <c:v>392.5</c:v>
                </c:pt>
                <c:pt idx="1435" formatCode="0.00">
                  <c:v>392.5</c:v>
                </c:pt>
                <c:pt idx="1436" formatCode="0.00">
                  <c:v>392.5</c:v>
                </c:pt>
                <c:pt idx="1437" formatCode="0.00">
                  <c:v>392</c:v>
                </c:pt>
                <c:pt idx="1438" formatCode="0.00">
                  <c:v>387.5</c:v>
                </c:pt>
                <c:pt idx="1439" formatCode="0.00">
                  <c:v>381</c:v>
                </c:pt>
                <c:pt idx="1440" formatCode="0.00">
                  <c:v>379</c:v>
                </c:pt>
                <c:pt idx="1441" formatCode="0.00">
                  <c:v>377</c:v>
                </c:pt>
                <c:pt idx="1442" formatCode="0.00">
                  <c:v>377</c:v>
                </c:pt>
                <c:pt idx="1443" formatCode="0.00">
                  <c:v>375</c:v>
                </c:pt>
                <c:pt idx="1444" formatCode="0.00">
                  <c:v>375</c:v>
                </c:pt>
                <c:pt idx="1445" formatCode="0.00">
                  <c:v>375</c:v>
                </c:pt>
                <c:pt idx="1446" formatCode="0.00">
                  <c:v>374</c:v>
                </c:pt>
                <c:pt idx="1447" formatCode="0.00">
                  <c:v>374</c:v>
                </c:pt>
                <c:pt idx="1448" formatCode="0.00">
                  <c:v>370</c:v>
                </c:pt>
                <c:pt idx="1449" formatCode="0.00">
                  <c:v>370</c:v>
                </c:pt>
                <c:pt idx="1450" formatCode="0.00">
                  <c:v>370</c:v>
                </c:pt>
                <c:pt idx="1451" formatCode="0.00">
                  <c:v>370</c:v>
                </c:pt>
                <c:pt idx="1452" formatCode="0.00">
                  <c:v>370</c:v>
                </c:pt>
                <c:pt idx="1453" formatCode="0.00">
                  <c:v>367.5</c:v>
                </c:pt>
                <c:pt idx="1454" formatCode="0.00">
                  <c:v>367.5</c:v>
                </c:pt>
                <c:pt idx="1455" formatCode="0.00">
                  <c:v>367.5</c:v>
                </c:pt>
                <c:pt idx="1456" formatCode="0.00">
                  <c:v>367.5</c:v>
                </c:pt>
                <c:pt idx="1457" formatCode="0.00">
                  <c:v>367.5</c:v>
                </c:pt>
                <c:pt idx="1458" formatCode="0.00">
                  <c:v>367.5</c:v>
                </c:pt>
                <c:pt idx="1459" formatCode="0.00">
                  <c:v>367.5</c:v>
                </c:pt>
                <c:pt idx="1460" formatCode="0.00">
                  <c:v>367.5</c:v>
                </c:pt>
                <c:pt idx="1461" formatCode="0.00">
                  <c:v>369</c:v>
                </c:pt>
                <c:pt idx="1462" formatCode="0.00">
                  <c:v>372</c:v>
                </c:pt>
                <c:pt idx="1463" formatCode="0.00">
                  <c:v>377.5</c:v>
                </c:pt>
                <c:pt idx="1464" formatCode="0.00">
                  <c:v>381.5</c:v>
                </c:pt>
                <c:pt idx="1465" formatCode="0.00">
                  <c:v>381.5</c:v>
                </c:pt>
                <c:pt idx="1466" formatCode="0.00">
                  <c:v>387.5</c:v>
                </c:pt>
                <c:pt idx="1467" formatCode="0.00">
                  <c:v>389.5</c:v>
                </c:pt>
                <c:pt idx="1468" formatCode="0.00">
                  <c:v>396</c:v>
                </c:pt>
                <c:pt idx="1469" formatCode="0.00">
                  <c:v>397.5</c:v>
                </c:pt>
                <c:pt idx="1470" formatCode="0.00">
                  <c:v>397.5</c:v>
                </c:pt>
                <c:pt idx="1471" formatCode="0.00">
                  <c:v>402.5</c:v>
                </c:pt>
                <c:pt idx="1472" formatCode="0.00">
                  <c:v>407.5</c:v>
                </c:pt>
                <c:pt idx="1473" formatCode="0.00">
                  <c:v>407.5</c:v>
                </c:pt>
                <c:pt idx="1474" formatCode="0.00">
                  <c:v>407.5</c:v>
                </c:pt>
                <c:pt idx="1475" formatCode="0.00">
                  <c:v>409</c:v>
                </c:pt>
                <c:pt idx="1476" formatCode="0.00">
                  <c:v>417.5</c:v>
                </c:pt>
                <c:pt idx="1477" formatCode="0.00">
                  <c:v>419</c:v>
                </c:pt>
                <c:pt idx="1478" formatCode="0.00">
                  <c:v>428</c:v>
                </c:pt>
                <c:pt idx="1479" formatCode="0.00">
                  <c:v>432.5</c:v>
                </c:pt>
                <c:pt idx="1480" formatCode="0.00">
                  <c:v>437.5</c:v>
                </c:pt>
                <c:pt idx="1481" formatCode="0.00">
                  <c:v>447.5</c:v>
                </c:pt>
                <c:pt idx="1482" formatCode="0.00">
                  <c:v>452.5</c:v>
                </c:pt>
                <c:pt idx="1483" formatCode="0.00">
                  <c:v>457.5</c:v>
                </c:pt>
                <c:pt idx="1484" formatCode="0.00">
                  <c:v>457.5</c:v>
                </c:pt>
                <c:pt idx="1485" formatCode="0.00">
                  <c:v>457.5</c:v>
                </c:pt>
                <c:pt idx="1486" formatCode="0.00">
                  <c:v>457.5</c:v>
                </c:pt>
                <c:pt idx="1487" formatCode="0.00">
                  <c:v>452.5</c:v>
                </c:pt>
                <c:pt idx="1488" formatCode="0.00">
                  <c:v>442.5</c:v>
                </c:pt>
                <c:pt idx="1489" formatCode="0.00">
                  <c:v>442.5</c:v>
                </c:pt>
                <c:pt idx="1490" formatCode="0.00">
                  <c:v>442.5</c:v>
                </c:pt>
                <c:pt idx="1491" formatCode="0.00">
                  <c:v>442.5</c:v>
                </c:pt>
                <c:pt idx="1492" formatCode="0.00">
                  <c:v>452.5</c:v>
                </c:pt>
                <c:pt idx="1493" formatCode="0.00">
                  <c:v>457.5</c:v>
                </c:pt>
                <c:pt idx="1494" formatCode="0.00">
                  <c:v>457.5</c:v>
                </c:pt>
                <c:pt idx="1495" formatCode="0.00">
                  <c:v>458.5</c:v>
                </c:pt>
                <c:pt idx="1496" formatCode="0.00">
                  <c:v>466.5</c:v>
                </c:pt>
                <c:pt idx="1497" formatCode="0.00">
                  <c:v>466.5</c:v>
                </c:pt>
                <c:pt idx="1498" formatCode="0.00">
                  <c:v>466.5</c:v>
                </c:pt>
                <c:pt idx="1499" formatCode="0.00">
                  <c:v>477.5</c:v>
                </c:pt>
                <c:pt idx="1500" formatCode="0.00">
                  <c:v>477.5</c:v>
                </c:pt>
                <c:pt idx="1501" formatCode="0.00">
                  <c:v>484.5</c:v>
                </c:pt>
                <c:pt idx="1502" formatCode="0.00">
                  <c:v>485</c:v>
                </c:pt>
                <c:pt idx="1503" formatCode="0.00">
                  <c:v>492.5</c:v>
                </c:pt>
                <c:pt idx="1504" formatCode="0.00">
                  <c:v>500.5</c:v>
                </c:pt>
                <c:pt idx="1505" formatCode="0.00">
                  <c:v>501</c:v>
                </c:pt>
                <c:pt idx="1506" formatCode="0.00">
                  <c:v>501</c:v>
                </c:pt>
                <c:pt idx="1507" formatCode="0.00">
                  <c:v>507.5</c:v>
                </c:pt>
                <c:pt idx="1508" formatCode="0.00">
                  <c:v>507.5</c:v>
                </c:pt>
                <c:pt idx="1509" formatCode="0.00">
                  <c:v>520</c:v>
                </c:pt>
                <c:pt idx="1510" formatCode="0.00">
                  <c:v>520</c:v>
                </c:pt>
                <c:pt idx="1511" formatCode="0.00">
                  <c:v>517.5</c:v>
                </c:pt>
                <c:pt idx="1512" formatCode="0.00">
                  <c:v>517.5</c:v>
                </c:pt>
                <c:pt idx="1513" formatCode="0.00">
                  <c:v>517.5</c:v>
                </c:pt>
                <c:pt idx="1514" formatCode="0.00">
                  <c:v>502.5</c:v>
                </c:pt>
                <c:pt idx="1515" formatCode="0.00">
                  <c:v>502.5</c:v>
                </c:pt>
                <c:pt idx="1516" formatCode="0.00">
                  <c:v>502.5</c:v>
                </c:pt>
                <c:pt idx="1517" formatCode="0.00">
                  <c:v>497</c:v>
                </c:pt>
                <c:pt idx="1518" formatCode="0.00">
                  <c:v>507</c:v>
                </c:pt>
                <c:pt idx="1519" formatCode="0.00">
                  <c:v>497.5</c:v>
                </c:pt>
                <c:pt idx="1520" formatCode="0.00">
                  <c:v>497.5</c:v>
                </c:pt>
                <c:pt idx="1521" formatCode="0.00">
                  <c:v>497.5</c:v>
                </c:pt>
                <c:pt idx="1522" formatCode="0.00">
                  <c:v>496.5</c:v>
                </c:pt>
                <c:pt idx="1523" formatCode="0.00">
                  <c:v>496.5</c:v>
                </c:pt>
                <c:pt idx="1524" formatCode="0.00">
                  <c:v>492.5</c:v>
                </c:pt>
                <c:pt idx="1525" formatCode="0.00">
                  <c:v>492.5</c:v>
                </c:pt>
                <c:pt idx="1526" formatCode="0.00">
                  <c:v>492.5</c:v>
                </c:pt>
                <c:pt idx="1527" formatCode="0.00">
                  <c:v>492.5</c:v>
                </c:pt>
                <c:pt idx="1528" formatCode="0.00">
                  <c:v>497.5</c:v>
                </c:pt>
                <c:pt idx="1529" formatCode="0.00">
                  <c:v>497.5</c:v>
                </c:pt>
                <c:pt idx="1530" formatCode="0.00">
                  <c:v>497.5</c:v>
                </c:pt>
                <c:pt idx="1531" formatCode="0.00">
                  <c:v>500</c:v>
                </c:pt>
                <c:pt idx="1532" formatCode="0.00">
                  <c:v>497.5</c:v>
                </c:pt>
                <c:pt idx="1533" formatCode="0.00">
                  <c:v>497.5</c:v>
                </c:pt>
                <c:pt idx="1534" formatCode="0.00">
                  <c:v>500</c:v>
                </c:pt>
                <c:pt idx="1535" formatCode="0.00">
                  <c:v>500</c:v>
                </c:pt>
                <c:pt idx="1536" formatCode="0.00">
                  <c:v>499.5</c:v>
                </c:pt>
                <c:pt idx="1537" formatCode="0.00">
                  <c:v>499.5</c:v>
                </c:pt>
                <c:pt idx="1538" formatCode="0.00">
                  <c:v>499.5</c:v>
                </c:pt>
                <c:pt idx="1539" formatCode="0.00">
                  <c:v>499.5</c:v>
                </c:pt>
                <c:pt idx="1540" formatCode="0.00">
                  <c:v>499.5</c:v>
                </c:pt>
                <c:pt idx="1541" formatCode="0.00">
                  <c:v>499.5</c:v>
                </c:pt>
                <c:pt idx="1542" formatCode="0.00">
                  <c:v>499.5</c:v>
                </c:pt>
                <c:pt idx="1543" formatCode="0.00">
                  <c:v>499.5</c:v>
                </c:pt>
                <c:pt idx="1544" formatCode="0.00">
                  <c:v>499.5</c:v>
                </c:pt>
                <c:pt idx="1545" formatCode="0.00">
                  <c:v>499.5</c:v>
                </c:pt>
                <c:pt idx="1546" formatCode="0.00">
                  <c:v>494.5</c:v>
                </c:pt>
                <c:pt idx="1547" formatCode="0.00">
                  <c:v>497</c:v>
                </c:pt>
                <c:pt idx="1548" formatCode="0.00">
                  <c:v>497</c:v>
                </c:pt>
                <c:pt idx="1549" formatCode="0.00">
                  <c:v>497</c:v>
                </c:pt>
                <c:pt idx="1550" formatCode="0.00">
                  <c:v>497.5</c:v>
                </c:pt>
                <c:pt idx="1551" formatCode="0.00">
                  <c:v>497.5</c:v>
                </c:pt>
                <c:pt idx="1552" formatCode="0.00">
                  <c:v>497.5</c:v>
                </c:pt>
                <c:pt idx="1553" formatCode="0.00">
                  <c:v>497.5</c:v>
                </c:pt>
                <c:pt idx="1554" formatCode="0.00">
                  <c:v>497.5</c:v>
                </c:pt>
                <c:pt idx="1555" formatCode="0.00">
                  <c:v>497.5</c:v>
                </c:pt>
                <c:pt idx="1556" formatCode="0.00">
                  <c:v>497.5</c:v>
                </c:pt>
                <c:pt idx="1557" formatCode="0.00">
                  <c:v>509</c:v>
                </c:pt>
                <c:pt idx="1558" formatCode="0.00">
                  <c:v>509</c:v>
                </c:pt>
                <c:pt idx="1559" formatCode="0.00">
                  <c:v>509</c:v>
                </c:pt>
                <c:pt idx="1560" formatCode="0.00">
                  <c:v>509</c:v>
                </c:pt>
                <c:pt idx="1561" formatCode="0.00">
                  <c:v>511</c:v>
                </c:pt>
                <c:pt idx="1562" formatCode="0.00">
                  <c:v>511</c:v>
                </c:pt>
                <c:pt idx="1563" formatCode="0.00">
                  <c:v>511</c:v>
                </c:pt>
                <c:pt idx="1564" formatCode="0.00">
                  <c:v>511</c:v>
                </c:pt>
                <c:pt idx="1565" formatCode="0.00">
                  <c:v>511</c:v>
                </c:pt>
                <c:pt idx="1566" formatCode="0.00">
                  <c:v>508.5</c:v>
                </c:pt>
                <c:pt idx="1567" formatCode="0.00">
                  <c:v>508.5</c:v>
                </c:pt>
                <c:pt idx="1568" formatCode="0.00">
                  <c:v>504</c:v>
                </c:pt>
                <c:pt idx="1569" formatCode="0.00">
                  <c:v>503</c:v>
                </c:pt>
                <c:pt idx="1570" formatCode="0.00">
                  <c:v>501.5</c:v>
                </c:pt>
                <c:pt idx="1571" formatCode="0.00">
                  <c:v>501.5</c:v>
                </c:pt>
                <c:pt idx="1572" formatCode="0.00">
                  <c:v>500.5</c:v>
                </c:pt>
                <c:pt idx="1573" formatCode="0.00">
                  <c:v>500</c:v>
                </c:pt>
                <c:pt idx="1574" formatCode="0.00">
                  <c:v>500</c:v>
                </c:pt>
                <c:pt idx="1575" formatCode="0.00">
                  <c:v>497.5</c:v>
                </c:pt>
                <c:pt idx="1576" formatCode="0.00">
                  <c:v>497</c:v>
                </c:pt>
                <c:pt idx="1577" formatCode="0.00">
                  <c:v>492</c:v>
                </c:pt>
                <c:pt idx="1578" formatCode="0.00">
                  <c:v>492</c:v>
                </c:pt>
                <c:pt idx="1579" formatCode="0.00">
                  <c:v>485</c:v>
                </c:pt>
                <c:pt idx="1580" formatCode="0.00">
                  <c:v>482</c:v>
                </c:pt>
                <c:pt idx="1581" formatCode="0.00">
                  <c:v>481.5</c:v>
                </c:pt>
                <c:pt idx="1582" formatCode="0.00">
                  <c:v>472.5</c:v>
                </c:pt>
                <c:pt idx="1583" formatCode="0.00">
                  <c:v>470</c:v>
                </c:pt>
                <c:pt idx="1584" formatCode="0.00">
                  <c:v>470</c:v>
                </c:pt>
                <c:pt idx="1585" formatCode="0.00">
                  <c:v>462.5</c:v>
                </c:pt>
                <c:pt idx="1586" formatCode="0.00">
                  <c:v>462.5</c:v>
                </c:pt>
                <c:pt idx="1587" formatCode="0.00">
                  <c:v>462.5</c:v>
                </c:pt>
                <c:pt idx="1588" formatCode="0.00">
                  <c:v>462.5</c:v>
                </c:pt>
                <c:pt idx="1589" formatCode="0.00">
                  <c:v>462.5</c:v>
                </c:pt>
                <c:pt idx="1590" formatCode="0.00">
                  <c:v>450</c:v>
                </c:pt>
                <c:pt idx="1591" formatCode="0.00">
                  <c:v>449</c:v>
                </c:pt>
                <c:pt idx="1592" formatCode="0.00">
                  <c:v>445</c:v>
                </c:pt>
                <c:pt idx="1593" formatCode="0.00">
                  <c:v>442</c:v>
                </c:pt>
                <c:pt idx="1594" formatCode="0.00">
                  <c:v>432.5</c:v>
                </c:pt>
                <c:pt idx="1595" formatCode="0.00">
                  <c:v>422.5</c:v>
                </c:pt>
                <c:pt idx="1596" formatCode="0.00">
                  <c:v>420</c:v>
                </c:pt>
                <c:pt idx="1597" formatCode="0.00">
                  <c:v>409.5</c:v>
                </c:pt>
                <c:pt idx="1598" formatCode="0.00">
                  <c:v>408</c:v>
                </c:pt>
                <c:pt idx="1599" formatCode="0.00">
                  <c:v>409</c:v>
                </c:pt>
                <c:pt idx="1600" formatCode="0.00">
                  <c:v>409</c:v>
                </c:pt>
                <c:pt idx="1601" formatCode="0.00">
                  <c:v>409</c:v>
                </c:pt>
                <c:pt idx="1602" formatCode="0.00">
                  <c:v>412.5</c:v>
                </c:pt>
                <c:pt idx="1603" formatCode="0.00">
                  <c:v>420</c:v>
                </c:pt>
                <c:pt idx="1604" formatCode="0.00">
                  <c:v>420</c:v>
                </c:pt>
                <c:pt idx="1605" formatCode="0.00">
                  <c:v>420</c:v>
                </c:pt>
                <c:pt idx="1606" formatCode="0.00">
                  <c:v>422</c:v>
                </c:pt>
                <c:pt idx="1607" formatCode="0.00">
                  <c:v>425.5</c:v>
                </c:pt>
                <c:pt idx="1608" formatCode="0.00">
                  <c:v>424</c:v>
                </c:pt>
                <c:pt idx="1609" formatCode="0.00">
                  <c:v>422.5</c:v>
                </c:pt>
                <c:pt idx="1610" formatCode="0.00">
                  <c:v>422.5</c:v>
                </c:pt>
                <c:pt idx="1611" formatCode="0.00">
                  <c:v>418</c:v>
                </c:pt>
                <c:pt idx="1612" formatCode="0.00">
                  <c:v>418</c:v>
                </c:pt>
                <c:pt idx="1613" formatCode="0.00">
                  <c:v>418</c:v>
                </c:pt>
                <c:pt idx="1614" formatCode="0.00">
                  <c:v>415</c:v>
                </c:pt>
                <c:pt idx="1615" formatCode="0.00">
                  <c:v>415</c:v>
                </c:pt>
                <c:pt idx="1616" formatCode="0.00">
                  <c:v>417.5</c:v>
                </c:pt>
                <c:pt idx="1617" formatCode="0.00">
                  <c:v>425</c:v>
                </c:pt>
                <c:pt idx="1618" formatCode="0.00">
                  <c:v>425</c:v>
                </c:pt>
                <c:pt idx="1619" formatCode="0.00">
                  <c:v>430</c:v>
                </c:pt>
                <c:pt idx="1620" formatCode="0.00">
                  <c:v>440</c:v>
                </c:pt>
                <c:pt idx="1621" formatCode="0.00">
                  <c:v>438</c:v>
                </c:pt>
                <c:pt idx="1622" formatCode="0.00">
                  <c:v>437.5</c:v>
                </c:pt>
                <c:pt idx="1623" formatCode="0.00">
                  <c:v>437.5</c:v>
                </c:pt>
                <c:pt idx="1624" formatCode="0.00">
                  <c:v>437.5</c:v>
                </c:pt>
                <c:pt idx="1625" formatCode="0.00">
                  <c:v>437.5</c:v>
                </c:pt>
                <c:pt idx="1626" formatCode="0.00">
                  <c:v>437.5</c:v>
                </c:pt>
                <c:pt idx="1627" formatCode="0.00">
                  <c:v>437.5</c:v>
                </c:pt>
                <c:pt idx="1628" formatCode="0.00">
                  <c:v>437.5</c:v>
                </c:pt>
                <c:pt idx="1629" formatCode="0.00">
                  <c:v>437</c:v>
                </c:pt>
                <c:pt idx="1630" formatCode="0.00">
                  <c:v>433.5</c:v>
                </c:pt>
                <c:pt idx="1631" formatCode="0.00">
                  <c:v>431.5</c:v>
                </c:pt>
                <c:pt idx="1632" formatCode="0.00">
                  <c:v>431.5</c:v>
                </c:pt>
                <c:pt idx="1633" formatCode="0.00">
                  <c:v>429.5</c:v>
                </c:pt>
                <c:pt idx="1634" formatCode="0.00">
                  <c:v>432.5</c:v>
                </c:pt>
                <c:pt idx="1635" formatCode="0.00">
                  <c:v>437</c:v>
                </c:pt>
                <c:pt idx="1636" formatCode="0.00">
                  <c:v>437</c:v>
                </c:pt>
                <c:pt idx="1637" formatCode="0.00">
                  <c:v>437.5</c:v>
                </c:pt>
                <c:pt idx="1638" formatCode="0.00">
                  <c:v>442.5</c:v>
                </c:pt>
                <c:pt idx="1639" formatCode="0.00">
                  <c:v>442.5</c:v>
                </c:pt>
                <c:pt idx="1640" formatCode="0.00">
                  <c:v>442.5</c:v>
                </c:pt>
                <c:pt idx="1641" formatCode="0.00">
                  <c:v>450</c:v>
                </c:pt>
                <c:pt idx="1642" formatCode="0.00">
                  <c:v>450</c:v>
                </c:pt>
                <c:pt idx="1643" formatCode="0.00">
                  <c:v>450</c:v>
                </c:pt>
                <c:pt idx="1644" formatCode="0.00">
                  <c:v>452.5</c:v>
                </c:pt>
                <c:pt idx="1645" formatCode="0.00">
                  <c:v>452.5</c:v>
                </c:pt>
                <c:pt idx="1646" formatCode="0.00">
                  <c:v>456</c:v>
                </c:pt>
                <c:pt idx="1647" formatCode="0.00">
                  <c:v>459</c:v>
                </c:pt>
                <c:pt idx="1648" formatCode="0.00">
                  <c:v>461.5</c:v>
                </c:pt>
                <c:pt idx="1649" formatCode="0.00">
                  <c:v>466.5</c:v>
                </c:pt>
                <c:pt idx="1650" formatCode="0.00">
                  <c:v>471.5</c:v>
                </c:pt>
                <c:pt idx="1651" formatCode="0.00">
                  <c:v>477</c:v>
                </c:pt>
                <c:pt idx="1652" formatCode="0.00">
                  <c:v>477</c:v>
                </c:pt>
                <c:pt idx="1653" formatCode="0.00">
                  <c:v>477</c:v>
                </c:pt>
                <c:pt idx="1654" formatCode="0.00">
                  <c:v>477</c:v>
                </c:pt>
                <c:pt idx="1655" formatCode="0.00">
                  <c:v>481.5</c:v>
                </c:pt>
                <c:pt idx="1656" formatCode="0.00">
                  <c:v>483.5</c:v>
                </c:pt>
                <c:pt idx="1657" formatCode="0.00">
                  <c:v>487.5</c:v>
                </c:pt>
                <c:pt idx="1658" formatCode="0.00">
                  <c:v>491.5</c:v>
                </c:pt>
                <c:pt idx="1659" formatCode="0.00">
                  <c:v>491.5</c:v>
                </c:pt>
                <c:pt idx="1660" formatCode="0.00">
                  <c:v>497.5</c:v>
                </c:pt>
                <c:pt idx="1661" formatCode="0.00">
                  <c:v>500</c:v>
                </c:pt>
                <c:pt idx="1662" formatCode="0.00">
                  <c:v>502.5</c:v>
                </c:pt>
                <c:pt idx="1663" formatCode="0.00">
                  <c:v>502.5</c:v>
                </c:pt>
                <c:pt idx="1664" formatCode="0.00">
                  <c:v>502.5</c:v>
                </c:pt>
                <c:pt idx="1665" formatCode="0.00">
                  <c:v>502.5</c:v>
                </c:pt>
                <c:pt idx="1666" formatCode="0.00">
                  <c:v>502.5</c:v>
                </c:pt>
                <c:pt idx="1667" formatCode="0.00">
                  <c:v>502.5</c:v>
                </c:pt>
                <c:pt idx="1668" formatCode="0.00">
                  <c:v>505</c:v>
                </c:pt>
                <c:pt idx="1669" formatCode="0.00">
                  <c:v>508</c:v>
                </c:pt>
                <c:pt idx="1670" formatCode="0.00">
                  <c:v>514</c:v>
                </c:pt>
                <c:pt idx="1671" formatCode="0.00">
                  <c:v>514</c:v>
                </c:pt>
                <c:pt idx="1672" formatCode="0.00">
                  <c:v>516.5</c:v>
                </c:pt>
                <c:pt idx="1673" formatCode="0.00">
                  <c:v>522.5</c:v>
                </c:pt>
                <c:pt idx="1674" formatCode="0.00">
                  <c:v>530</c:v>
                </c:pt>
                <c:pt idx="1675" formatCode="0.00">
                  <c:v>538</c:v>
                </c:pt>
                <c:pt idx="1676" formatCode="0.00">
                  <c:v>538</c:v>
                </c:pt>
                <c:pt idx="1677" formatCode="0.00">
                  <c:v>542.5</c:v>
                </c:pt>
                <c:pt idx="1678" formatCode="0.00">
                  <c:v>546</c:v>
                </c:pt>
                <c:pt idx="1679" formatCode="0.00">
                  <c:v>546</c:v>
                </c:pt>
                <c:pt idx="1680" formatCode="0.00">
                  <c:v>546</c:v>
                </c:pt>
                <c:pt idx="1681" formatCode="0.00">
                  <c:v>546</c:v>
                </c:pt>
                <c:pt idx="1682" formatCode="0.00">
                  <c:v>546</c:v>
                </c:pt>
                <c:pt idx="1683" formatCode="0.00">
                  <c:v>548.5</c:v>
                </c:pt>
                <c:pt idx="1684" formatCode="0.00">
                  <c:v>550</c:v>
                </c:pt>
                <c:pt idx="1685" formatCode="0.00">
                  <c:v>552</c:v>
                </c:pt>
                <c:pt idx="1686" formatCode="0.00">
                  <c:v>552</c:v>
                </c:pt>
                <c:pt idx="1687" formatCode="0.00">
                  <c:v>552</c:v>
                </c:pt>
                <c:pt idx="1688" formatCode="0.00">
                  <c:v>552</c:v>
                </c:pt>
                <c:pt idx="1689" formatCode="0.00">
                  <c:v>552</c:v>
                </c:pt>
                <c:pt idx="1690" formatCode="0.00">
                  <c:v>552</c:v>
                </c:pt>
                <c:pt idx="1691" formatCode="0.00">
                  <c:v>551</c:v>
                </c:pt>
                <c:pt idx="1692" formatCode="0.00">
                  <c:v>551</c:v>
                </c:pt>
                <c:pt idx="1693" formatCode="0.00">
                  <c:v>549</c:v>
                </c:pt>
                <c:pt idx="1694" formatCode="0.00">
                  <c:v>555</c:v>
                </c:pt>
                <c:pt idx="1695" formatCode="0.00">
                  <c:v>560</c:v>
                </c:pt>
                <c:pt idx="1696" formatCode="0.00">
                  <c:v>560</c:v>
                </c:pt>
                <c:pt idx="1697" formatCode="0.00">
                  <c:v>595</c:v>
                </c:pt>
                <c:pt idx="1698" formatCode="0.00">
                  <c:v>596</c:v>
                </c:pt>
                <c:pt idx="1699" formatCode="0.00">
                  <c:v>596</c:v>
                </c:pt>
                <c:pt idx="1700" formatCode="0.00">
                  <c:v>595</c:v>
                </c:pt>
                <c:pt idx="1701" formatCode="0.00">
                  <c:v>595</c:v>
                </c:pt>
                <c:pt idx="1702" formatCode="0.00">
                  <c:v>595</c:v>
                </c:pt>
                <c:pt idx="1703" formatCode="0.00">
                  <c:v>593</c:v>
                </c:pt>
                <c:pt idx="1704" formatCode="0.00">
                  <c:v>593</c:v>
                </c:pt>
                <c:pt idx="1705" formatCode="0.00">
                  <c:v>591</c:v>
                </c:pt>
                <c:pt idx="1706" formatCode="0.00">
                  <c:v>578</c:v>
                </c:pt>
                <c:pt idx="1707" formatCode="0.00">
                  <c:v>575</c:v>
                </c:pt>
                <c:pt idx="1708" formatCode="0.00">
                  <c:v>573</c:v>
                </c:pt>
                <c:pt idx="1709" formatCode="0.00">
                  <c:v>560</c:v>
                </c:pt>
                <c:pt idx="1710" formatCode="0.00">
                  <c:v>555</c:v>
                </c:pt>
                <c:pt idx="1711" formatCode="0.00">
                  <c:v>560</c:v>
                </c:pt>
                <c:pt idx="1712" formatCode="0.00">
                  <c:v>550</c:v>
                </c:pt>
                <c:pt idx="1713" formatCode="0.00">
                  <c:v>550</c:v>
                </c:pt>
                <c:pt idx="1714" formatCode="0.00">
                  <c:v>550</c:v>
                </c:pt>
                <c:pt idx="1715" formatCode="0.00">
                  <c:v>550</c:v>
                </c:pt>
                <c:pt idx="1716" formatCode="0.00">
                  <c:v>550</c:v>
                </c:pt>
                <c:pt idx="1717" formatCode="0.00">
                  <c:v>550</c:v>
                </c:pt>
                <c:pt idx="1718" formatCode="0.00">
                  <c:v>550</c:v>
                </c:pt>
                <c:pt idx="1719" formatCode="0.00">
                  <c:v>550</c:v>
                </c:pt>
                <c:pt idx="1720" formatCode="0.00">
                  <c:v>550</c:v>
                </c:pt>
                <c:pt idx="1721" formatCode="0.00">
                  <c:v>550</c:v>
                </c:pt>
                <c:pt idx="1722" formatCode="0.00">
                  <c:v>549</c:v>
                </c:pt>
                <c:pt idx="1723" formatCode="0.00">
                  <c:v>549</c:v>
                </c:pt>
                <c:pt idx="1724" formatCode="0.00">
                  <c:v>552.5</c:v>
                </c:pt>
                <c:pt idx="1725" formatCode="0.00">
                  <c:v>554.5</c:v>
                </c:pt>
                <c:pt idx="1726" formatCode="0.00">
                  <c:v>554.5</c:v>
                </c:pt>
                <c:pt idx="1727" formatCode="0.00">
                  <c:v>554.5</c:v>
                </c:pt>
                <c:pt idx="1728" formatCode="0.00">
                  <c:v>552</c:v>
                </c:pt>
                <c:pt idx="1729" formatCode="0.00">
                  <c:v>552</c:v>
                </c:pt>
                <c:pt idx="1730" formatCode="0.00">
                  <c:v>552</c:v>
                </c:pt>
                <c:pt idx="1731" formatCode="0.00">
                  <c:v>551</c:v>
                </c:pt>
                <c:pt idx="1732" formatCode="0.00">
                  <c:v>551</c:v>
                </c:pt>
                <c:pt idx="1733" formatCode="0.00">
                  <c:v>551</c:v>
                </c:pt>
                <c:pt idx="1734" formatCode="0.00">
                  <c:v>549</c:v>
                </c:pt>
                <c:pt idx="1735" formatCode="0.00">
                  <c:v>545</c:v>
                </c:pt>
                <c:pt idx="1736" formatCode="0.00">
                  <c:v>545</c:v>
                </c:pt>
                <c:pt idx="1737" formatCode="0.00">
                  <c:v>545</c:v>
                </c:pt>
                <c:pt idx="1738" formatCode="0.00">
                  <c:v>545</c:v>
                </c:pt>
                <c:pt idx="1739" formatCode="0.00">
                  <c:v>545</c:v>
                </c:pt>
                <c:pt idx="1740" formatCode="0.00">
                  <c:v>545</c:v>
                </c:pt>
                <c:pt idx="1741" formatCode="0.00">
                  <c:v>545</c:v>
                </c:pt>
                <c:pt idx="1742" formatCode="0.00">
                  <c:v>545</c:v>
                </c:pt>
                <c:pt idx="1743" formatCode="0.00">
                  <c:v>543</c:v>
                </c:pt>
                <c:pt idx="1744" formatCode="0.00">
                  <c:v>543</c:v>
                </c:pt>
                <c:pt idx="1745" formatCode="0.00">
                  <c:v>546</c:v>
                </c:pt>
                <c:pt idx="1746" formatCode="0.00">
                  <c:v>546</c:v>
                </c:pt>
                <c:pt idx="1747" formatCode="0.00">
                  <c:v>546</c:v>
                </c:pt>
                <c:pt idx="1748" formatCode="0.00">
                  <c:v>546</c:v>
                </c:pt>
                <c:pt idx="1749" formatCode="0.00">
                  <c:v>546</c:v>
                </c:pt>
                <c:pt idx="1750" formatCode="0.00">
                  <c:v>546</c:v>
                </c:pt>
                <c:pt idx="1751" formatCode="0.00">
                  <c:v>546</c:v>
                </c:pt>
                <c:pt idx="1752" formatCode="0.00">
                  <c:v>545</c:v>
                </c:pt>
                <c:pt idx="1753" formatCode="0.00">
                  <c:v>545</c:v>
                </c:pt>
                <c:pt idx="1754" formatCode="0.00">
                  <c:v>547</c:v>
                </c:pt>
                <c:pt idx="1755" formatCode="0.00">
                  <c:v>547</c:v>
                </c:pt>
                <c:pt idx="1756" formatCode="0.00">
                  <c:v>547</c:v>
                </c:pt>
                <c:pt idx="1757" formatCode="0.00">
                  <c:v>547</c:v>
                </c:pt>
                <c:pt idx="1758" formatCode="0.00">
                  <c:v>547</c:v>
                </c:pt>
                <c:pt idx="1759" formatCode="0.00">
                  <c:v>547</c:v>
                </c:pt>
                <c:pt idx="1760" formatCode="0.00">
                  <c:v>553</c:v>
                </c:pt>
                <c:pt idx="1761" formatCode="0.00">
                  <c:v>553</c:v>
                </c:pt>
                <c:pt idx="1762" formatCode="0.00">
                  <c:v>553</c:v>
                </c:pt>
                <c:pt idx="1763" formatCode="0.00">
                  <c:v>553</c:v>
                </c:pt>
                <c:pt idx="1764" formatCode="0.00">
                  <c:v>553</c:v>
                </c:pt>
                <c:pt idx="1765" formatCode="0.00">
                  <c:v>562</c:v>
                </c:pt>
                <c:pt idx="1766" formatCode="0.00">
                  <c:v>567</c:v>
                </c:pt>
                <c:pt idx="1767" formatCode="0.00">
                  <c:v>567</c:v>
                </c:pt>
                <c:pt idx="1768" formatCode="0.00">
                  <c:v>567</c:v>
                </c:pt>
                <c:pt idx="1769" formatCode="0.00">
                  <c:v>567</c:v>
                </c:pt>
                <c:pt idx="1770" formatCode="0.00">
                  <c:v>572</c:v>
                </c:pt>
                <c:pt idx="1771" formatCode="0.00">
                  <c:v>572</c:v>
                </c:pt>
                <c:pt idx="1772" formatCode="0.00">
                  <c:v>572</c:v>
                </c:pt>
                <c:pt idx="1773" formatCode="0.00">
                  <c:v>572</c:v>
                </c:pt>
                <c:pt idx="1774" formatCode="0.00">
                  <c:v>572</c:v>
                </c:pt>
                <c:pt idx="1775" formatCode="0.00">
                  <c:v>572</c:v>
                </c:pt>
                <c:pt idx="1776" formatCode="0.00">
                  <c:v>572</c:v>
                </c:pt>
                <c:pt idx="1777" formatCode="0.00">
                  <c:v>572</c:v>
                </c:pt>
                <c:pt idx="1778" formatCode="0.00">
                  <c:v>572</c:v>
                </c:pt>
                <c:pt idx="1779" formatCode="0.00">
                  <c:v>572</c:v>
                </c:pt>
                <c:pt idx="1780" formatCode="0.00">
                  <c:v>572</c:v>
                </c:pt>
                <c:pt idx="1781" formatCode="0.00">
                  <c:v>572</c:v>
                </c:pt>
                <c:pt idx="1782" formatCode="0.00">
                  <c:v>572</c:v>
                </c:pt>
                <c:pt idx="1783" formatCode="0.00">
                  <c:v>571</c:v>
                </c:pt>
                <c:pt idx="1784" formatCode="0.00">
                  <c:v>571</c:v>
                </c:pt>
                <c:pt idx="1785" formatCode="0.00">
                  <c:v>574</c:v>
                </c:pt>
                <c:pt idx="1786" formatCode="0.00">
                  <c:v>574</c:v>
                </c:pt>
                <c:pt idx="1787" formatCode="0.00">
                  <c:v>570</c:v>
                </c:pt>
                <c:pt idx="1788" formatCode="0.00">
                  <c:v>565</c:v>
                </c:pt>
                <c:pt idx="1789" formatCode="0.00">
                  <c:v>565</c:v>
                </c:pt>
                <c:pt idx="1790" formatCode="0.00">
                  <c:v>565</c:v>
                </c:pt>
                <c:pt idx="1791" formatCode="0.00">
                  <c:v>570</c:v>
                </c:pt>
                <c:pt idx="1792" formatCode="0.00">
                  <c:v>573</c:v>
                </c:pt>
                <c:pt idx="1793" formatCode="0.00">
                  <c:v>575</c:v>
                </c:pt>
                <c:pt idx="1794" formatCode="0.00">
                  <c:v>575</c:v>
                </c:pt>
                <c:pt idx="1795" formatCode="0.00">
                  <c:v>575</c:v>
                </c:pt>
                <c:pt idx="1796" formatCode="0.00">
                  <c:v>575</c:v>
                </c:pt>
                <c:pt idx="1797" formatCode="0.00">
                  <c:v>575</c:v>
                </c:pt>
                <c:pt idx="1798" formatCode="0.00">
                  <c:v>575</c:v>
                </c:pt>
                <c:pt idx="1799" formatCode="0.00">
                  <c:v>575</c:v>
                </c:pt>
                <c:pt idx="1800" formatCode="0.00">
                  <c:v>577</c:v>
                </c:pt>
                <c:pt idx="1801" formatCode="0.00">
                  <c:v>577</c:v>
                </c:pt>
                <c:pt idx="1802" formatCode="0.00">
                  <c:v>583</c:v>
                </c:pt>
                <c:pt idx="1803" formatCode="0.00">
                  <c:v>583</c:v>
                </c:pt>
                <c:pt idx="1804" formatCode="0.00">
                  <c:v>583</c:v>
                </c:pt>
                <c:pt idx="1805" formatCode="0.00">
                  <c:v>583</c:v>
                </c:pt>
                <c:pt idx="1806" formatCode="0.00">
                  <c:v>583</c:v>
                </c:pt>
                <c:pt idx="1807" formatCode="0.00">
                  <c:v>585</c:v>
                </c:pt>
                <c:pt idx="1808" formatCode="0.00">
                  <c:v>585</c:v>
                </c:pt>
                <c:pt idx="1809" formatCode="0.00">
                  <c:v>585</c:v>
                </c:pt>
                <c:pt idx="1810" formatCode="0.00">
                  <c:v>585</c:v>
                </c:pt>
                <c:pt idx="1811" formatCode="0.00">
                  <c:v>585</c:v>
                </c:pt>
                <c:pt idx="1812" formatCode="0.00">
                  <c:v>585</c:v>
                </c:pt>
                <c:pt idx="1813" formatCode="0.00">
                  <c:v>585</c:v>
                </c:pt>
                <c:pt idx="1814" formatCode="0.00">
                  <c:v>585</c:v>
                </c:pt>
                <c:pt idx="1815" formatCode="0.00">
                  <c:v>585</c:v>
                </c:pt>
                <c:pt idx="1816" formatCode="0.00">
                  <c:v>585</c:v>
                </c:pt>
                <c:pt idx="1817" formatCode="0.00">
                  <c:v>585</c:v>
                </c:pt>
                <c:pt idx="1818" formatCode="0.00">
                  <c:v>588</c:v>
                </c:pt>
                <c:pt idx="1819" formatCode="0.00">
                  <c:v>600</c:v>
                </c:pt>
                <c:pt idx="1820" formatCode="0.00">
                  <c:v>600</c:v>
                </c:pt>
                <c:pt idx="1821" formatCode="0.00">
                  <c:v>612</c:v>
                </c:pt>
                <c:pt idx="1822" formatCode="0.00">
                  <c:v>612</c:v>
                </c:pt>
                <c:pt idx="1823" formatCode="0.00">
                  <c:v>612</c:v>
                </c:pt>
                <c:pt idx="1824" formatCode="0.00">
                  <c:v>612</c:v>
                </c:pt>
                <c:pt idx="1825" formatCode="0.00">
                  <c:v>612</c:v>
                </c:pt>
                <c:pt idx="1826" formatCode="0.00">
                  <c:v>612</c:v>
                </c:pt>
                <c:pt idx="1827" formatCode="0.00">
                  <c:v>609</c:v>
                </c:pt>
                <c:pt idx="1828" formatCode="0.00">
                  <c:v>593</c:v>
                </c:pt>
                <c:pt idx="1829" formatCode="0.00">
                  <c:v>593</c:v>
                </c:pt>
                <c:pt idx="1830" formatCode="0.00">
                  <c:v>593</c:v>
                </c:pt>
                <c:pt idx="1831" formatCode="0.00">
                  <c:v>593</c:v>
                </c:pt>
                <c:pt idx="1832" formatCode="0.00">
                  <c:v>593</c:v>
                </c:pt>
                <c:pt idx="1833" formatCode="0.00">
                  <c:v>593</c:v>
                </c:pt>
                <c:pt idx="1834" formatCode="0.00">
                  <c:v>593</c:v>
                </c:pt>
                <c:pt idx="1835" formatCode="0.00">
                  <c:v>593</c:v>
                </c:pt>
                <c:pt idx="1836" formatCode="0.00">
                  <c:v>588</c:v>
                </c:pt>
                <c:pt idx="1837" formatCode="0.00">
                  <c:v>570</c:v>
                </c:pt>
                <c:pt idx="1838" formatCode="0.00">
                  <c:v>565</c:v>
                </c:pt>
                <c:pt idx="1839" formatCode="0.00">
                  <c:v>565</c:v>
                </c:pt>
                <c:pt idx="1840" formatCode="0.00">
                  <c:v>570</c:v>
                </c:pt>
                <c:pt idx="1841" formatCode="0.00">
                  <c:v>570</c:v>
                </c:pt>
                <c:pt idx="1842" formatCode="0.00">
                  <c:v>575</c:v>
                </c:pt>
                <c:pt idx="1843" formatCode="0.00">
                  <c:v>575</c:v>
                </c:pt>
                <c:pt idx="1844" formatCode="0.00">
                  <c:v>575</c:v>
                </c:pt>
                <c:pt idx="1845" formatCode="0.00">
                  <c:v>575</c:v>
                </c:pt>
                <c:pt idx="1846" formatCode="0.00">
                  <c:v>575</c:v>
                </c:pt>
                <c:pt idx="1847" formatCode="0.00">
                  <c:v>575</c:v>
                </c:pt>
                <c:pt idx="1848" formatCode="0.00">
                  <c:v>575</c:v>
                </c:pt>
                <c:pt idx="1849" formatCode="0.00">
                  <c:v>575</c:v>
                </c:pt>
                <c:pt idx="1850" formatCode="0.00">
                  <c:v>575</c:v>
                </c:pt>
                <c:pt idx="1851" formatCode="0.00">
                  <c:v>578</c:v>
                </c:pt>
                <c:pt idx="1852" formatCode="0.00">
                  <c:v>578</c:v>
                </c:pt>
                <c:pt idx="1853" formatCode="0.00">
                  <c:v>578</c:v>
                </c:pt>
                <c:pt idx="1854" formatCode="0.00">
                  <c:v>575</c:v>
                </c:pt>
                <c:pt idx="1855" formatCode="0.00">
                  <c:v>580</c:v>
                </c:pt>
                <c:pt idx="1856" formatCode="0.00">
                  <c:v>585</c:v>
                </c:pt>
                <c:pt idx="1857" formatCode="0.00">
                  <c:v>585</c:v>
                </c:pt>
                <c:pt idx="1858" formatCode="0.00">
                  <c:v>585</c:v>
                </c:pt>
                <c:pt idx="1859" formatCode="0.00">
                  <c:v>585</c:v>
                </c:pt>
                <c:pt idx="1860" formatCode="0.00">
                  <c:v>585</c:v>
                </c:pt>
                <c:pt idx="1861" formatCode="0.00">
                  <c:v>585</c:v>
                </c:pt>
                <c:pt idx="1862" formatCode="0.00">
                  <c:v>585</c:v>
                </c:pt>
                <c:pt idx="1863" formatCode="0.00">
                  <c:v>585</c:v>
                </c:pt>
                <c:pt idx="1864" formatCode="0.00">
                  <c:v>586</c:v>
                </c:pt>
                <c:pt idx="1865" formatCode="0.00">
                  <c:v>590</c:v>
                </c:pt>
                <c:pt idx="1866" formatCode="0.00">
                  <c:v>590</c:v>
                </c:pt>
                <c:pt idx="1867" formatCode="0.00">
                  <c:v>590</c:v>
                </c:pt>
                <c:pt idx="1868" formatCode="0.00">
                  <c:v>590</c:v>
                </c:pt>
                <c:pt idx="1869" formatCode="0.00">
                  <c:v>590</c:v>
                </c:pt>
                <c:pt idx="1870" formatCode="0.00">
                  <c:v>585</c:v>
                </c:pt>
                <c:pt idx="1871" formatCode="0.00">
                  <c:v>587</c:v>
                </c:pt>
                <c:pt idx="1872" formatCode="0.00">
                  <c:v>587</c:v>
                </c:pt>
                <c:pt idx="1873" formatCode="0.00">
                  <c:v>590</c:v>
                </c:pt>
                <c:pt idx="1874" formatCode="0.00">
                  <c:v>590</c:v>
                </c:pt>
                <c:pt idx="1875" formatCode="0.00">
                  <c:v>590</c:v>
                </c:pt>
                <c:pt idx="1876" formatCode="0.00">
                  <c:v>588</c:v>
                </c:pt>
                <c:pt idx="1877" formatCode="0.00">
                  <c:v>588</c:v>
                </c:pt>
                <c:pt idx="1878" formatCode="0.00">
                  <c:v>585</c:v>
                </c:pt>
                <c:pt idx="1879" formatCode="0.00">
                  <c:v>582</c:v>
                </c:pt>
                <c:pt idx="1880" formatCode="0.00">
                  <c:v>585</c:v>
                </c:pt>
                <c:pt idx="1881" formatCode="0.00">
                  <c:v>590</c:v>
                </c:pt>
                <c:pt idx="1882" formatCode="0.00">
                  <c:v>590</c:v>
                </c:pt>
                <c:pt idx="1883" formatCode="0.00">
                  <c:v>590</c:v>
                </c:pt>
                <c:pt idx="1884" formatCode="0.00">
                  <c:v>590</c:v>
                </c:pt>
                <c:pt idx="1885" formatCode="0.00">
                  <c:v>590</c:v>
                </c:pt>
                <c:pt idx="1886" formatCode="0.00">
                  <c:v>590</c:v>
                </c:pt>
                <c:pt idx="1887" formatCode="0.00">
                  <c:v>593</c:v>
                </c:pt>
                <c:pt idx="1888" formatCode="0.00">
                  <c:v>593</c:v>
                </c:pt>
                <c:pt idx="1889" formatCode="0.00">
                  <c:v>595</c:v>
                </c:pt>
                <c:pt idx="1890" formatCode="0.00">
                  <c:v>595</c:v>
                </c:pt>
                <c:pt idx="1891" formatCode="0.00">
                  <c:v>595</c:v>
                </c:pt>
                <c:pt idx="1892" formatCode="0.00">
                  <c:v>593</c:v>
                </c:pt>
                <c:pt idx="1893" formatCode="0.00">
                  <c:v>593</c:v>
                </c:pt>
                <c:pt idx="1894" formatCode="0.00">
                  <c:v>593</c:v>
                </c:pt>
                <c:pt idx="1895" formatCode="0.00">
                  <c:v>593</c:v>
                </c:pt>
                <c:pt idx="1896" formatCode="0.00">
                  <c:v>593</c:v>
                </c:pt>
                <c:pt idx="1897" formatCode="0.00">
                  <c:v>593</c:v>
                </c:pt>
                <c:pt idx="1898" formatCode="0.00">
                  <c:v>595</c:v>
                </c:pt>
                <c:pt idx="1899" formatCode="0.00">
                  <c:v>595</c:v>
                </c:pt>
                <c:pt idx="1900" formatCode="0.00">
                  <c:v>595</c:v>
                </c:pt>
                <c:pt idx="1901" formatCode="0.00">
                  <c:v>595</c:v>
                </c:pt>
                <c:pt idx="1902" formatCode="0.00">
                  <c:v>590</c:v>
                </c:pt>
                <c:pt idx="1903" formatCode="0.00">
                  <c:v>590</c:v>
                </c:pt>
                <c:pt idx="1904" formatCode="0.00">
                  <c:v>588</c:v>
                </c:pt>
                <c:pt idx="1905" formatCode="0.00">
                  <c:v>590</c:v>
                </c:pt>
                <c:pt idx="1906" formatCode="0.00">
                  <c:v>590</c:v>
                </c:pt>
                <c:pt idx="1907" formatCode="0.00">
                  <c:v>585</c:v>
                </c:pt>
                <c:pt idx="1908" formatCode="0.00">
                  <c:v>585</c:v>
                </c:pt>
                <c:pt idx="1909" formatCode="0.00">
                  <c:v>580</c:v>
                </c:pt>
                <c:pt idx="1910" formatCode="0.00">
                  <c:v>580</c:v>
                </c:pt>
                <c:pt idx="1911" formatCode="0.00">
                  <c:v>582.5</c:v>
                </c:pt>
                <c:pt idx="1912" formatCode="0.00">
                  <c:v>580</c:v>
                </c:pt>
                <c:pt idx="1913" formatCode="0.00">
                  <c:v>580</c:v>
                </c:pt>
                <c:pt idx="1914" formatCode="0.00">
                  <c:v>580</c:v>
                </c:pt>
                <c:pt idx="1915" formatCode="0.00">
                  <c:v>580</c:v>
                </c:pt>
                <c:pt idx="1916" formatCode="0.00">
                  <c:v>580</c:v>
                </c:pt>
                <c:pt idx="1917" formatCode="0.00">
                  <c:v>580</c:v>
                </c:pt>
                <c:pt idx="1918" formatCode="0.00">
                  <c:v>580</c:v>
                </c:pt>
                <c:pt idx="1919" formatCode="0.00">
                  <c:v>578</c:v>
                </c:pt>
                <c:pt idx="1920" formatCode="0.00">
                  <c:v>576</c:v>
                </c:pt>
                <c:pt idx="1921" formatCode="0.00">
                  <c:v>576</c:v>
                </c:pt>
                <c:pt idx="1922" formatCode="0.00">
                  <c:v>576</c:v>
                </c:pt>
                <c:pt idx="1923" formatCode="0.00">
                  <c:v>576</c:v>
                </c:pt>
                <c:pt idx="1924" formatCode="0.00">
                  <c:v>575</c:v>
                </c:pt>
                <c:pt idx="1925" formatCode="0.00">
                  <c:v>575</c:v>
                </c:pt>
                <c:pt idx="1926" formatCode="0.00">
                  <c:v>575</c:v>
                </c:pt>
                <c:pt idx="1927" formatCode="0.00">
                  <c:v>575</c:v>
                </c:pt>
                <c:pt idx="1928" formatCode="0.00">
                  <c:v>575</c:v>
                </c:pt>
                <c:pt idx="1929" formatCode="0.00">
                  <c:v>575</c:v>
                </c:pt>
                <c:pt idx="1930" formatCode="0.00">
                  <c:v>574</c:v>
                </c:pt>
                <c:pt idx="1931" formatCode="0.00">
                  <c:v>574</c:v>
                </c:pt>
                <c:pt idx="1932" formatCode="0.00">
                  <c:v>574</c:v>
                </c:pt>
                <c:pt idx="1933" formatCode="0.00">
                  <c:v>574</c:v>
                </c:pt>
                <c:pt idx="1934" formatCode="0.00">
                  <c:v>573</c:v>
                </c:pt>
                <c:pt idx="1935" formatCode="0.00">
                  <c:v>573</c:v>
                </c:pt>
                <c:pt idx="1936" formatCode="0.00">
                  <c:v>575</c:v>
                </c:pt>
                <c:pt idx="1937" formatCode="0.00">
                  <c:v>573</c:v>
                </c:pt>
                <c:pt idx="1938" formatCode="0.00">
                  <c:v>573</c:v>
                </c:pt>
                <c:pt idx="1939" formatCode="0.00">
                  <c:v>571</c:v>
                </c:pt>
                <c:pt idx="1940" formatCode="0.00">
                  <c:v>570</c:v>
                </c:pt>
                <c:pt idx="1941" formatCode="0.00">
                  <c:v>572</c:v>
                </c:pt>
                <c:pt idx="1942" formatCode="0.00">
                  <c:v>575</c:v>
                </c:pt>
                <c:pt idx="1943" formatCode="0.00">
                  <c:v>575</c:v>
                </c:pt>
                <c:pt idx="1944" formatCode="0.00">
                  <c:v>575</c:v>
                </c:pt>
                <c:pt idx="1945" formatCode="0.00">
                  <c:v>575</c:v>
                </c:pt>
                <c:pt idx="1946" formatCode="0.00">
                  <c:v>575</c:v>
                </c:pt>
                <c:pt idx="1947" formatCode="0.00">
                  <c:v>577</c:v>
                </c:pt>
                <c:pt idx="1948" formatCode="0.00">
                  <c:v>577</c:v>
                </c:pt>
                <c:pt idx="1949" formatCode="0.00">
                  <c:v>577</c:v>
                </c:pt>
                <c:pt idx="1950" formatCode="0.00">
                  <c:v>577</c:v>
                </c:pt>
                <c:pt idx="1951" formatCode="0.00">
                  <c:v>577</c:v>
                </c:pt>
                <c:pt idx="1952" formatCode="0.00">
                  <c:v>575</c:v>
                </c:pt>
                <c:pt idx="1953" formatCode="0.00">
                  <c:v>575</c:v>
                </c:pt>
                <c:pt idx="1954" formatCode="0.00">
                  <c:v>575</c:v>
                </c:pt>
                <c:pt idx="1955" formatCode="0.00">
                  <c:v>575</c:v>
                </c:pt>
                <c:pt idx="1956" formatCode="0.00">
                  <c:v>575</c:v>
                </c:pt>
                <c:pt idx="1957" formatCode="0.00">
                  <c:v>573</c:v>
                </c:pt>
                <c:pt idx="1958" formatCode="0.00">
                  <c:v>573</c:v>
                </c:pt>
                <c:pt idx="1959" formatCode="0.00">
                  <c:v>573</c:v>
                </c:pt>
                <c:pt idx="1960" formatCode="0.00">
                  <c:v>572</c:v>
                </c:pt>
                <c:pt idx="1961" formatCode="0.00">
                  <c:v>572</c:v>
                </c:pt>
                <c:pt idx="1962" formatCode="0.00">
                  <c:v>570</c:v>
                </c:pt>
                <c:pt idx="1963" formatCode="0.00">
                  <c:v>569</c:v>
                </c:pt>
                <c:pt idx="1964" formatCode="0.00">
                  <c:v>569</c:v>
                </c:pt>
                <c:pt idx="1965" formatCode="0.00">
                  <c:v>567</c:v>
                </c:pt>
                <c:pt idx="1966" formatCode="0.00">
                  <c:v>567</c:v>
                </c:pt>
                <c:pt idx="1967" formatCode="0.00">
                  <c:v>565</c:v>
                </c:pt>
                <c:pt idx="1968" formatCode="0.00">
                  <c:v>565</c:v>
                </c:pt>
                <c:pt idx="1969" formatCode="0.00">
                  <c:v>565</c:v>
                </c:pt>
                <c:pt idx="1970" formatCode="0.00">
                  <c:v>562</c:v>
                </c:pt>
                <c:pt idx="1971" formatCode="0.00">
                  <c:v>562</c:v>
                </c:pt>
                <c:pt idx="1972" formatCode="0.00">
                  <c:v>562</c:v>
                </c:pt>
                <c:pt idx="1973" formatCode="0.00">
                  <c:v>562</c:v>
                </c:pt>
                <c:pt idx="1974" formatCode="0.00">
                  <c:v>562</c:v>
                </c:pt>
                <c:pt idx="1975" formatCode="0.00">
                  <c:v>562</c:v>
                </c:pt>
                <c:pt idx="1976" formatCode="0.00">
                  <c:v>562</c:v>
                </c:pt>
                <c:pt idx="1977" formatCode="0.00">
                  <c:v>560</c:v>
                </c:pt>
                <c:pt idx="1978" formatCode="0.00">
                  <c:v>558</c:v>
                </c:pt>
                <c:pt idx="1979" formatCode="0.00">
                  <c:v>558</c:v>
                </c:pt>
                <c:pt idx="1980" formatCode="0.00">
                  <c:v>558</c:v>
                </c:pt>
                <c:pt idx="1981" formatCode="0.00">
                  <c:v>555</c:v>
                </c:pt>
                <c:pt idx="1982" formatCode="0.00">
                  <c:v>553</c:v>
                </c:pt>
                <c:pt idx="1983" formatCode="0.00">
                  <c:v>553</c:v>
                </c:pt>
                <c:pt idx="1984" formatCode="0.00">
                  <c:v>548</c:v>
                </c:pt>
                <c:pt idx="1985" formatCode="0.00">
                  <c:v>548</c:v>
                </c:pt>
                <c:pt idx="1986" formatCode="0.00">
                  <c:v>548</c:v>
                </c:pt>
                <c:pt idx="1987" formatCode="0.00">
                  <c:v>540</c:v>
                </c:pt>
                <c:pt idx="1988" formatCode="0.00">
                  <c:v>535</c:v>
                </c:pt>
                <c:pt idx="1989" formatCode="0.00">
                  <c:v>535</c:v>
                </c:pt>
                <c:pt idx="1990" formatCode="0.00">
                  <c:v>535</c:v>
                </c:pt>
                <c:pt idx="1991" formatCode="0.00">
                  <c:v>535</c:v>
                </c:pt>
                <c:pt idx="1992" formatCode="0.00">
                  <c:v>533</c:v>
                </c:pt>
                <c:pt idx="1993" formatCode="0.00">
                  <c:v>533</c:v>
                </c:pt>
                <c:pt idx="1994" formatCode="0.00">
                  <c:v>533</c:v>
                </c:pt>
                <c:pt idx="1995" formatCode="0.00">
                  <c:v>532</c:v>
                </c:pt>
                <c:pt idx="1996" formatCode="0.00">
                  <c:v>530</c:v>
                </c:pt>
                <c:pt idx="1997" formatCode="0.00">
                  <c:v>530</c:v>
                </c:pt>
                <c:pt idx="1998" formatCode="0.00">
                  <c:v>525</c:v>
                </c:pt>
                <c:pt idx="1999" formatCode="0.00">
                  <c:v>520</c:v>
                </c:pt>
                <c:pt idx="2000" formatCode="0.00">
                  <c:v>520</c:v>
                </c:pt>
                <c:pt idx="2001" formatCode="0.00">
                  <c:v>520</c:v>
                </c:pt>
                <c:pt idx="2002" formatCode="0.00">
                  <c:v>513</c:v>
                </c:pt>
                <c:pt idx="2003" formatCode="0.00">
                  <c:v>508</c:v>
                </c:pt>
                <c:pt idx="2004" formatCode="0.00">
                  <c:v>505</c:v>
                </c:pt>
                <c:pt idx="2005" formatCode="0.00">
                  <c:v>505</c:v>
                </c:pt>
                <c:pt idx="2006" formatCode="0.00">
                  <c:v>500</c:v>
                </c:pt>
                <c:pt idx="2007" formatCode="0.00">
                  <c:v>500</c:v>
                </c:pt>
                <c:pt idx="2008" formatCode="0.00">
                  <c:v>493</c:v>
                </c:pt>
                <c:pt idx="2009" formatCode="0.00">
                  <c:v>493</c:v>
                </c:pt>
                <c:pt idx="2010" formatCode="0.00">
                  <c:v>490</c:v>
                </c:pt>
                <c:pt idx="2011" formatCode="0.00">
                  <c:v>490</c:v>
                </c:pt>
                <c:pt idx="2012" formatCode="0.00">
                  <c:v>480</c:v>
                </c:pt>
                <c:pt idx="2013" formatCode="0.00">
                  <c:v>480</c:v>
                </c:pt>
                <c:pt idx="2014" formatCode="0.00">
                  <c:v>478</c:v>
                </c:pt>
                <c:pt idx="2015" formatCode="0.00">
                  <c:v>478</c:v>
                </c:pt>
                <c:pt idx="2016" formatCode="0.00">
                  <c:v>478</c:v>
                </c:pt>
                <c:pt idx="2017" formatCode="0.00">
                  <c:v>478</c:v>
                </c:pt>
                <c:pt idx="2018" formatCode="0.00">
                  <c:v>480</c:v>
                </c:pt>
                <c:pt idx="2019" formatCode="0.00">
                  <c:v>480</c:v>
                </c:pt>
                <c:pt idx="2020" formatCode="0.00">
                  <c:v>480</c:v>
                </c:pt>
                <c:pt idx="2021" formatCode="0.00">
                  <c:v>480</c:v>
                </c:pt>
                <c:pt idx="2022" formatCode="0.00">
                  <c:v>475</c:v>
                </c:pt>
                <c:pt idx="2023" formatCode="0.00">
                  <c:v>477</c:v>
                </c:pt>
                <c:pt idx="2024" formatCode="0.00">
                  <c:v>480</c:v>
                </c:pt>
                <c:pt idx="2025" formatCode="0.00">
                  <c:v>480</c:v>
                </c:pt>
                <c:pt idx="2026" formatCode="0.00">
                  <c:v>480</c:v>
                </c:pt>
                <c:pt idx="2027" formatCode="0.00">
                  <c:v>480</c:v>
                </c:pt>
                <c:pt idx="2028" formatCode="0.00">
                  <c:v>480</c:v>
                </c:pt>
                <c:pt idx="2029" formatCode="0.00">
                  <c:v>480</c:v>
                </c:pt>
                <c:pt idx="2030" formatCode="0.00">
                  <c:v>480</c:v>
                </c:pt>
                <c:pt idx="2031" formatCode="0.00">
                  <c:v>484</c:v>
                </c:pt>
                <c:pt idx="2032" formatCode="0.00">
                  <c:v>484</c:v>
                </c:pt>
                <c:pt idx="2033" formatCode="0.00">
                  <c:v>484</c:v>
                </c:pt>
                <c:pt idx="2034" formatCode="0.00">
                  <c:v>484</c:v>
                </c:pt>
                <c:pt idx="2035" formatCode="0.00">
                  <c:v>480</c:v>
                </c:pt>
                <c:pt idx="2036" formatCode="0.00">
                  <c:v>480</c:v>
                </c:pt>
                <c:pt idx="2037" formatCode="0.00">
                  <c:v>480</c:v>
                </c:pt>
                <c:pt idx="2038" formatCode="0.00">
                  <c:v>480</c:v>
                </c:pt>
                <c:pt idx="2039" formatCode="0.00">
                  <c:v>480</c:v>
                </c:pt>
                <c:pt idx="2040" formatCode="0.00">
                  <c:v>483</c:v>
                </c:pt>
                <c:pt idx="2041" formatCode="0.00">
                  <c:v>483</c:v>
                </c:pt>
                <c:pt idx="2042" formatCode="0.00">
                  <c:v>483</c:v>
                </c:pt>
                <c:pt idx="2043" formatCode="0.00">
                  <c:v>480</c:v>
                </c:pt>
                <c:pt idx="2044" formatCode="0.00">
                  <c:v>480</c:v>
                </c:pt>
                <c:pt idx="2045" formatCode="0.00">
                  <c:v>482</c:v>
                </c:pt>
                <c:pt idx="2046" formatCode="0.00">
                  <c:v>485</c:v>
                </c:pt>
                <c:pt idx="2047" formatCode="0.00">
                  <c:v>485</c:v>
                </c:pt>
                <c:pt idx="2048" formatCode="0.00">
                  <c:v>488</c:v>
                </c:pt>
                <c:pt idx="2049" formatCode="0.00">
                  <c:v>491</c:v>
                </c:pt>
                <c:pt idx="2050" formatCode="0.00">
                  <c:v>493</c:v>
                </c:pt>
                <c:pt idx="2051" formatCode="0.00">
                  <c:v>493</c:v>
                </c:pt>
                <c:pt idx="2052" formatCode="0.00">
                  <c:v>493</c:v>
                </c:pt>
                <c:pt idx="2053" formatCode="0.00">
                  <c:v>496</c:v>
                </c:pt>
                <c:pt idx="2054" formatCode="0.00">
                  <c:v>496</c:v>
                </c:pt>
                <c:pt idx="2055" formatCode="0.00">
                  <c:v>496</c:v>
                </c:pt>
                <c:pt idx="2056" formatCode="0.00">
                  <c:v>496</c:v>
                </c:pt>
                <c:pt idx="2057" formatCode="0.00">
                  <c:v>496</c:v>
                </c:pt>
                <c:pt idx="2058" formatCode="0.00">
                  <c:v>496</c:v>
                </c:pt>
                <c:pt idx="2059" formatCode="0.00">
                  <c:v>496</c:v>
                </c:pt>
                <c:pt idx="2060" formatCode="0.00">
                  <c:v>496</c:v>
                </c:pt>
                <c:pt idx="2061" formatCode="0.00">
                  <c:v>496</c:v>
                </c:pt>
                <c:pt idx="2062" formatCode="0.00">
                  <c:v>501</c:v>
                </c:pt>
                <c:pt idx="2063" formatCode="0.00">
                  <c:v>501</c:v>
                </c:pt>
                <c:pt idx="2064" formatCode="0.00">
                  <c:v>512</c:v>
                </c:pt>
                <c:pt idx="2065" formatCode="0.00">
                  <c:v>512</c:v>
                </c:pt>
                <c:pt idx="2066" formatCode="0.00">
                  <c:v>512</c:v>
                </c:pt>
                <c:pt idx="2067" formatCode="0.00">
                  <c:v>512</c:v>
                </c:pt>
                <c:pt idx="2068" formatCode="0.00">
                  <c:v>509</c:v>
                </c:pt>
                <c:pt idx="2069" formatCode="0.00">
                  <c:v>515</c:v>
                </c:pt>
                <c:pt idx="2070" formatCode="0.00">
                  <c:v>517</c:v>
                </c:pt>
                <c:pt idx="2071" formatCode="0.00">
                  <c:v>520</c:v>
                </c:pt>
                <c:pt idx="2072" formatCode="0.00">
                  <c:v>520</c:v>
                </c:pt>
                <c:pt idx="2073" formatCode="0.00">
                  <c:v>521</c:v>
                </c:pt>
                <c:pt idx="2074" formatCode="0.00">
                  <c:v>521</c:v>
                </c:pt>
                <c:pt idx="2075" formatCode="0.00">
                  <c:v>525</c:v>
                </c:pt>
                <c:pt idx="2076" formatCode="0.00">
                  <c:v>528</c:v>
                </c:pt>
                <c:pt idx="2077" formatCode="0.00">
                  <c:v>528</c:v>
                </c:pt>
                <c:pt idx="2078" formatCode="0.00">
                  <c:v>529</c:v>
                </c:pt>
                <c:pt idx="2079" formatCode="0.00">
                  <c:v>529</c:v>
                </c:pt>
                <c:pt idx="2080" formatCode="0.00">
                  <c:v>529</c:v>
                </c:pt>
                <c:pt idx="2081" formatCode="0.00">
                  <c:v>531</c:v>
                </c:pt>
                <c:pt idx="2082" formatCode="0.00">
                  <c:v>524</c:v>
                </c:pt>
                <c:pt idx="2083" formatCode="0.00">
                  <c:v>533</c:v>
                </c:pt>
                <c:pt idx="2084" formatCode="0.00">
                  <c:v>533</c:v>
                </c:pt>
                <c:pt idx="2085" formatCode="0.00">
                  <c:v>533</c:v>
                </c:pt>
                <c:pt idx="2086" formatCode="0.00">
                  <c:v>533</c:v>
                </c:pt>
                <c:pt idx="2087" formatCode="0.00">
                  <c:v>533</c:v>
                </c:pt>
                <c:pt idx="2088" formatCode="0.00">
                  <c:v>536</c:v>
                </c:pt>
                <c:pt idx="2089" formatCode="0.00">
                  <c:v>535</c:v>
                </c:pt>
                <c:pt idx="2090" formatCode="0.00">
                  <c:v>535</c:v>
                </c:pt>
                <c:pt idx="2091" formatCode="0.00">
                  <c:v>535</c:v>
                </c:pt>
                <c:pt idx="2092" formatCode="0.00">
                  <c:v>535</c:v>
                </c:pt>
                <c:pt idx="2093" formatCode="0.00">
                  <c:v>530</c:v>
                </c:pt>
                <c:pt idx="2094" formatCode="0.00">
                  <c:v>528</c:v>
                </c:pt>
                <c:pt idx="2095" formatCode="0.00">
                  <c:v>528</c:v>
                </c:pt>
                <c:pt idx="2096" formatCode="0.00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F-4A01-8C0B-9273CFC833D9}"/>
            </c:ext>
          </c:extLst>
        </c:ser>
        <c:ser>
          <c:idx val="1"/>
          <c:order val="1"/>
          <c:tx>
            <c:strRef>
              <c:f>Steel!$C$3</c:f>
              <c:strCache>
                <c:ptCount val="1"/>
                <c:pt idx="0">
                  <c:v>Ex-works, Ruhr</c:v>
                </c:pt>
              </c:strCache>
            </c:strRef>
          </c:tx>
          <c:spPr>
            <a:ln w="25400">
              <a:solidFill>
                <a:srgbClr val="E0BA4C"/>
              </a:solidFill>
            </a:ln>
          </c:spPr>
          <c:marker>
            <c:symbol val="none"/>
          </c:marker>
          <c:cat>
            <c:numRef>
              <c:f>Platts!$B$555:$B$2589</c:f>
              <c:numCache>
                <c:formatCode>[$-409]d\-mmm\-yy;@</c:formatCode>
                <c:ptCount val="2035"/>
                <c:pt idx="0">
                  <c:v>40452</c:v>
                </c:pt>
                <c:pt idx="1">
                  <c:v>40455</c:v>
                </c:pt>
                <c:pt idx="2">
                  <c:v>40456</c:v>
                </c:pt>
                <c:pt idx="3">
                  <c:v>40457</c:v>
                </c:pt>
                <c:pt idx="4">
                  <c:v>40458</c:v>
                </c:pt>
                <c:pt idx="5">
                  <c:v>40459</c:v>
                </c:pt>
                <c:pt idx="6">
                  <c:v>40462</c:v>
                </c:pt>
                <c:pt idx="7">
                  <c:v>40463</c:v>
                </c:pt>
                <c:pt idx="8">
                  <c:v>40464</c:v>
                </c:pt>
                <c:pt idx="9">
                  <c:v>40465</c:v>
                </c:pt>
                <c:pt idx="10">
                  <c:v>40466</c:v>
                </c:pt>
                <c:pt idx="11">
                  <c:v>40469</c:v>
                </c:pt>
                <c:pt idx="12">
                  <c:v>40470</c:v>
                </c:pt>
                <c:pt idx="13">
                  <c:v>40471</c:v>
                </c:pt>
                <c:pt idx="14">
                  <c:v>40472</c:v>
                </c:pt>
                <c:pt idx="15">
                  <c:v>40473</c:v>
                </c:pt>
                <c:pt idx="16">
                  <c:v>40476</c:v>
                </c:pt>
                <c:pt idx="17">
                  <c:v>40477</c:v>
                </c:pt>
                <c:pt idx="18">
                  <c:v>40478</c:v>
                </c:pt>
                <c:pt idx="19">
                  <c:v>40479</c:v>
                </c:pt>
                <c:pt idx="20">
                  <c:v>40480</c:v>
                </c:pt>
                <c:pt idx="21">
                  <c:v>40483</c:v>
                </c:pt>
                <c:pt idx="22">
                  <c:v>40484</c:v>
                </c:pt>
                <c:pt idx="23">
                  <c:v>40485</c:v>
                </c:pt>
                <c:pt idx="24">
                  <c:v>40486</c:v>
                </c:pt>
                <c:pt idx="25">
                  <c:v>40487</c:v>
                </c:pt>
                <c:pt idx="26">
                  <c:v>40490</c:v>
                </c:pt>
                <c:pt idx="27">
                  <c:v>40491</c:v>
                </c:pt>
                <c:pt idx="28">
                  <c:v>40492</c:v>
                </c:pt>
                <c:pt idx="29">
                  <c:v>40493</c:v>
                </c:pt>
                <c:pt idx="30">
                  <c:v>40494</c:v>
                </c:pt>
                <c:pt idx="31">
                  <c:v>40497</c:v>
                </c:pt>
                <c:pt idx="32">
                  <c:v>40498</c:v>
                </c:pt>
                <c:pt idx="33">
                  <c:v>40499</c:v>
                </c:pt>
                <c:pt idx="34">
                  <c:v>40500</c:v>
                </c:pt>
                <c:pt idx="35">
                  <c:v>40501</c:v>
                </c:pt>
                <c:pt idx="36">
                  <c:v>40504</c:v>
                </c:pt>
                <c:pt idx="37">
                  <c:v>40505</c:v>
                </c:pt>
                <c:pt idx="38">
                  <c:v>40506</c:v>
                </c:pt>
                <c:pt idx="39">
                  <c:v>40507</c:v>
                </c:pt>
                <c:pt idx="40">
                  <c:v>40508</c:v>
                </c:pt>
                <c:pt idx="41">
                  <c:v>40511</c:v>
                </c:pt>
                <c:pt idx="42">
                  <c:v>40512</c:v>
                </c:pt>
                <c:pt idx="43">
                  <c:v>40513</c:v>
                </c:pt>
                <c:pt idx="44">
                  <c:v>40514</c:v>
                </c:pt>
                <c:pt idx="45">
                  <c:v>40515</c:v>
                </c:pt>
                <c:pt idx="46">
                  <c:v>40518</c:v>
                </c:pt>
                <c:pt idx="47">
                  <c:v>40519</c:v>
                </c:pt>
                <c:pt idx="48">
                  <c:v>40520</c:v>
                </c:pt>
                <c:pt idx="49">
                  <c:v>40521</c:v>
                </c:pt>
                <c:pt idx="50">
                  <c:v>40522</c:v>
                </c:pt>
                <c:pt idx="51">
                  <c:v>40525</c:v>
                </c:pt>
                <c:pt idx="52">
                  <c:v>40526</c:v>
                </c:pt>
                <c:pt idx="53">
                  <c:v>40527</c:v>
                </c:pt>
                <c:pt idx="54">
                  <c:v>40528</c:v>
                </c:pt>
                <c:pt idx="55">
                  <c:v>40529</c:v>
                </c:pt>
                <c:pt idx="56">
                  <c:v>40532</c:v>
                </c:pt>
                <c:pt idx="57">
                  <c:v>40533</c:v>
                </c:pt>
                <c:pt idx="58">
                  <c:v>40534</c:v>
                </c:pt>
                <c:pt idx="59">
                  <c:v>40535</c:v>
                </c:pt>
                <c:pt idx="60">
                  <c:v>40539</c:v>
                </c:pt>
                <c:pt idx="61">
                  <c:v>40540</c:v>
                </c:pt>
                <c:pt idx="62">
                  <c:v>40541</c:v>
                </c:pt>
                <c:pt idx="63">
                  <c:v>40542</c:v>
                </c:pt>
                <c:pt idx="64">
                  <c:v>40543</c:v>
                </c:pt>
                <c:pt idx="65">
                  <c:v>40546</c:v>
                </c:pt>
                <c:pt idx="66">
                  <c:v>40547</c:v>
                </c:pt>
                <c:pt idx="67">
                  <c:v>40548</c:v>
                </c:pt>
                <c:pt idx="68">
                  <c:v>40549</c:v>
                </c:pt>
                <c:pt idx="69">
                  <c:v>40550</c:v>
                </c:pt>
                <c:pt idx="70">
                  <c:v>40553</c:v>
                </c:pt>
                <c:pt idx="71">
                  <c:v>40554</c:v>
                </c:pt>
                <c:pt idx="72">
                  <c:v>40555</c:v>
                </c:pt>
                <c:pt idx="73">
                  <c:v>40556</c:v>
                </c:pt>
                <c:pt idx="74">
                  <c:v>40557</c:v>
                </c:pt>
                <c:pt idx="75">
                  <c:v>40560</c:v>
                </c:pt>
                <c:pt idx="76">
                  <c:v>40561</c:v>
                </c:pt>
                <c:pt idx="77">
                  <c:v>40562</c:v>
                </c:pt>
                <c:pt idx="78">
                  <c:v>40563</c:v>
                </c:pt>
                <c:pt idx="79">
                  <c:v>40564</c:v>
                </c:pt>
                <c:pt idx="80">
                  <c:v>40567</c:v>
                </c:pt>
                <c:pt idx="81">
                  <c:v>40568</c:v>
                </c:pt>
                <c:pt idx="82">
                  <c:v>40569</c:v>
                </c:pt>
                <c:pt idx="83">
                  <c:v>40570</c:v>
                </c:pt>
                <c:pt idx="84">
                  <c:v>40571</c:v>
                </c:pt>
                <c:pt idx="85">
                  <c:v>40574</c:v>
                </c:pt>
                <c:pt idx="86">
                  <c:v>40575</c:v>
                </c:pt>
                <c:pt idx="87">
                  <c:v>40576</c:v>
                </c:pt>
                <c:pt idx="88">
                  <c:v>40577</c:v>
                </c:pt>
                <c:pt idx="89">
                  <c:v>40578</c:v>
                </c:pt>
                <c:pt idx="90">
                  <c:v>40581</c:v>
                </c:pt>
                <c:pt idx="91">
                  <c:v>40582</c:v>
                </c:pt>
                <c:pt idx="92">
                  <c:v>40583</c:v>
                </c:pt>
                <c:pt idx="93">
                  <c:v>40584</c:v>
                </c:pt>
                <c:pt idx="94">
                  <c:v>40585</c:v>
                </c:pt>
                <c:pt idx="95">
                  <c:v>40588</c:v>
                </c:pt>
                <c:pt idx="96">
                  <c:v>40589</c:v>
                </c:pt>
                <c:pt idx="97">
                  <c:v>40590</c:v>
                </c:pt>
                <c:pt idx="98">
                  <c:v>40591</c:v>
                </c:pt>
                <c:pt idx="99">
                  <c:v>40592</c:v>
                </c:pt>
                <c:pt idx="100">
                  <c:v>40595</c:v>
                </c:pt>
                <c:pt idx="101">
                  <c:v>40596</c:v>
                </c:pt>
                <c:pt idx="102">
                  <c:v>40597</c:v>
                </c:pt>
                <c:pt idx="103">
                  <c:v>40598</c:v>
                </c:pt>
                <c:pt idx="104">
                  <c:v>40599</c:v>
                </c:pt>
                <c:pt idx="105">
                  <c:v>40602</c:v>
                </c:pt>
                <c:pt idx="106">
                  <c:v>40603</c:v>
                </c:pt>
                <c:pt idx="107">
                  <c:v>40604</c:v>
                </c:pt>
                <c:pt idx="108">
                  <c:v>40605</c:v>
                </c:pt>
                <c:pt idx="109">
                  <c:v>40609</c:v>
                </c:pt>
                <c:pt idx="110">
                  <c:v>40610</c:v>
                </c:pt>
                <c:pt idx="111">
                  <c:v>40611</c:v>
                </c:pt>
                <c:pt idx="112">
                  <c:v>40612</c:v>
                </c:pt>
                <c:pt idx="113">
                  <c:v>40613</c:v>
                </c:pt>
                <c:pt idx="114">
                  <c:v>40616</c:v>
                </c:pt>
                <c:pt idx="115">
                  <c:v>40617</c:v>
                </c:pt>
                <c:pt idx="116">
                  <c:v>40618</c:v>
                </c:pt>
                <c:pt idx="117">
                  <c:v>40619</c:v>
                </c:pt>
                <c:pt idx="118">
                  <c:v>40620</c:v>
                </c:pt>
                <c:pt idx="119">
                  <c:v>40623</c:v>
                </c:pt>
                <c:pt idx="120">
                  <c:v>40624</c:v>
                </c:pt>
                <c:pt idx="121">
                  <c:v>40625</c:v>
                </c:pt>
                <c:pt idx="122">
                  <c:v>40626</c:v>
                </c:pt>
                <c:pt idx="123">
                  <c:v>40627</c:v>
                </c:pt>
                <c:pt idx="124">
                  <c:v>40630</c:v>
                </c:pt>
                <c:pt idx="125">
                  <c:v>40631</c:v>
                </c:pt>
                <c:pt idx="126">
                  <c:v>40632</c:v>
                </c:pt>
                <c:pt idx="127">
                  <c:v>40633</c:v>
                </c:pt>
                <c:pt idx="128">
                  <c:v>40634</c:v>
                </c:pt>
                <c:pt idx="129">
                  <c:v>40637</c:v>
                </c:pt>
                <c:pt idx="130">
                  <c:v>40638</c:v>
                </c:pt>
                <c:pt idx="131">
                  <c:v>40639</c:v>
                </c:pt>
                <c:pt idx="132">
                  <c:v>40640</c:v>
                </c:pt>
                <c:pt idx="133">
                  <c:v>40641</c:v>
                </c:pt>
                <c:pt idx="134">
                  <c:v>40644</c:v>
                </c:pt>
                <c:pt idx="135">
                  <c:v>40645</c:v>
                </c:pt>
                <c:pt idx="136">
                  <c:v>40646</c:v>
                </c:pt>
                <c:pt idx="137">
                  <c:v>40647</c:v>
                </c:pt>
                <c:pt idx="138">
                  <c:v>40648</c:v>
                </c:pt>
                <c:pt idx="139">
                  <c:v>40651</c:v>
                </c:pt>
                <c:pt idx="140">
                  <c:v>40652</c:v>
                </c:pt>
                <c:pt idx="141">
                  <c:v>40653</c:v>
                </c:pt>
                <c:pt idx="142">
                  <c:v>40658</c:v>
                </c:pt>
                <c:pt idx="143">
                  <c:v>40659</c:v>
                </c:pt>
                <c:pt idx="144">
                  <c:v>40660</c:v>
                </c:pt>
                <c:pt idx="145">
                  <c:v>40661</c:v>
                </c:pt>
                <c:pt idx="146">
                  <c:v>40662</c:v>
                </c:pt>
                <c:pt idx="147">
                  <c:v>40665</c:v>
                </c:pt>
                <c:pt idx="148">
                  <c:v>40666</c:v>
                </c:pt>
                <c:pt idx="149">
                  <c:v>40669</c:v>
                </c:pt>
                <c:pt idx="150">
                  <c:v>40672</c:v>
                </c:pt>
                <c:pt idx="151">
                  <c:v>40673</c:v>
                </c:pt>
                <c:pt idx="152">
                  <c:v>40674</c:v>
                </c:pt>
                <c:pt idx="153">
                  <c:v>40675</c:v>
                </c:pt>
                <c:pt idx="154">
                  <c:v>40676</c:v>
                </c:pt>
                <c:pt idx="155">
                  <c:v>40679</c:v>
                </c:pt>
                <c:pt idx="156">
                  <c:v>40680</c:v>
                </c:pt>
                <c:pt idx="157">
                  <c:v>40681</c:v>
                </c:pt>
                <c:pt idx="158">
                  <c:v>40682</c:v>
                </c:pt>
                <c:pt idx="159">
                  <c:v>40683</c:v>
                </c:pt>
                <c:pt idx="160">
                  <c:v>40686</c:v>
                </c:pt>
                <c:pt idx="161">
                  <c:v>40687</c:v>
                </c:pt>
                <c:pt idx="162">
                  <c:v>40688</c:v>
                </c:pt>
                <c:pt idx="163">
                  <c:v>40689</c:v>
                </c:pt>
                <c:pt idx="164">
                  <c:v>40690</c:v>
                </c:pt>
                <c:pt idx="165">
                  <c:v>40693</c:v>
                </c:pt>
                <c:pt idx="166">
                  <c:v>40694</c:v>
                </c:pt>
                <c:pt idx="167">
                  <c:v>40695</c:v>
                </c:pt>
                <c:pt idx="168">
                  <c:v>40696</c:v>
                </c:pt>
                <c:pt idx="169">
                  <c:v>40697</c:v>
                </c:pt>
                <c:pt idx="170">
                  <c:v>40700</c:v>
                </c:pt>
                <c:pt idx="171">
                  <c:v>40701</c:v>
                </c:pt>
                <c:pt idx="172">
                  <c:v>40702</c:v>
                </c:pt>
                <c:pt idx="173">
                  <c:v>40703</c:v>
                </c:pt>
                <c:pt idx="174">
                  <c:v>40704</c:v>
                </c:pt>
                <c:pt idx="175">
                  <c:v>40707</c:v>
                </c:pt>
                <c:pt idx="176">
                  <c:v>40708</c:v>
                </c:pt>
                <c:pt idx="177">
                  <c:v>40709</c:v>
                </c:pt>
                <c:pt idx="178">
                  <c:v>40710</c:v>
                </c:pt>
                <c:pt idx="179">
                  <c:v>40711</c:v>
                </c:pt>
                <c:pt idx="180">
                  <c:v>40714</c:v>
                </c:pt>
                <c:pt idx="181">
                  <c:v>40715</c:v>
                </c:pt>
                <c:pt idx="182">
                  <c:v>40716</c:v>
                </c:pt>
                <c:pt idx="183">
                  <c:v>40717</c:v>
                </c:pt>
                <c:pt idx="184">
                  <c:v>40718</c:v>
                </c:pt>
                <c:pt idx="185">
                  <c:v>40721</c:v>
                </c:pt>
                <c:pt idx="186">
                  <c:v>40722</c:v>
                </c:pt>
                <c:pt idx="187">
                  <c:v>40723</c:v>
                </c:pt>
                <c:pt idx="188">
                  <c:v>40724</c:v>
                </c:pt>
                <c:pt idx="189">
                  <c:v>40725</c:v>
                </c:pt>
                <c:pt idx="190">
                  <c:v>40728</c:v>
                </c:pt>
                <c:pt idx="191">
                  <c:v>40729</c:v>
                </c:pt>
                <c:pt idx="192">
                  <c:v>40730</c:v>
                </c:pt>
                <c:pt idx="193">
                  <c:v>40731</c:v>
                </c:pt>
                <c:pt idx="194">
                  <c:v>40732</c:v>
                </c:pt>
                <c:pt idx="195">
                  <c:v>40735</c:v>
                </c:pt>
                <c:pt idx="196">
                  <c:v>40736</c:v>
                </c:pt>
                <c:pt idx="197">
                  <c:v>40737</c:v>
                </c:pt>
                <c:pt idx="198">
                  <c:v>40738</c:v>
                </c:pt>
                <c:pt idx="199">
                  <c:v>40739</c:v>
                </c:pt>
                <c:pt idx="200">
                  <c:v>40742</c:v>
                </c:pt>
                <c:pt idx="201">
                  <c:v>40743</c:v>
                </c:pt>
                <c:pt idx="202">
                  <c:v>40744</c:v>
                </c:pt>
                <c:pt idx="203">
                  <c:v>40745</c:v>
                </c:pt>
                <c:pt idx="204">
                  <c:v>40746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40756</c:v>
                </c:pt>
                <c:pt idx="211">
                  <c:v>40757</c:v>
                </c:pt>
                <c:pt idx="212">
                  <c:v>40758</c:v>
                </c:pt>
                <c:pt idx="213">
                  <c:v>40759</c:v>
                </c:pt>
                <c:pt idx="214">
                  <c:v>40760</c:v>
                </c:pt>
                <c:pt idx="215">
                  <c:v>40763</c:v>
                </c:pt>
                <c:pt idx="216">
                  <c:v>40765</c:v>
                </c:pt>
                <c:pt idx="217">
                  <c:v>40766</c:v>
                </c:pt>
                <c:pt idx="218">
                  <c:v>40767</c:v>
                </c:pt>
                <c:pt idx="219">
                  <c:v>40770</c:v>
                </c:pt>
                <c:pt idx="220">
                  <c:v>40771</c:v>
                </c:pt>
                <c:pt idx="221">
                  <c:v>40772</c:v>
                </c:pt>
                <c:pt idx="222">
                  <c:v>40773</c:v>
                </c:pt>
                <c:pt idx="223">
                  <c:v>40777</c:v>
                </c:pt>
                <c:pt idx="224">
                  <c:v>40778</c:v>
                </c:pt>
                <c:pt idx="225">
                  <c:v>40779</c:v>
                </c:pt>
                <c:pt idx="226">
                  <c:v>40780</c:v>
                </c:pt>
                <c:pt idx="227">
                  <c:v>40781</c:v>
                </c:pt>
                <c:pt idx="228">
                  <c:v>40784</c:v>
                </c:pt>
                <c:pt idx="229">
                  <c:v>40785</c:v>
                </c:pt>
                <c:pt idx="230">
                  <c:v>40786</c:v>
                </c:pt>
                <c:pt idx="231">
                  <c:v>40787</c:v>
                </c:pt>
                <c:pt idx="232">
                  <c:v>40788</c:v>
                </c:pt>
                <c:pt idx="233">
                  <c:v>40793</c:v>
                </c:pt>
                <c:pt idx="234">
                  <c:v>40795</c:v>
                </c:pt>
                <c:pt idx="235">
                  <c:v>40798</c:v>
                </c:pt>
                <c:pt idx="236">
                  <c:v>40799</c:v>
                </c:pt>
                <c:pt idx="237">
                  <c:v>40800</c:v>
                </c:pt>
                <c:pt idx="238">
                  <c:v>40801</c:v>
                </c:pt>
                <c:pt idx="239">
                  <c:v>40802</c:v>
                </c:pt>
                <c:pt idx="240">
                  <c:v>40805</c:v>
                </c:pt>
                <c:pt idx="241">
                  <c:v>40806</c:v>
                </c:pt>
                <c:pt idx="242">
                  <c:v>40807</c:v>
                </c:pt>
                <c:pt idx="243">
                  <c:v>40808</c:v>
                </c:pt>
                <c:pt idx="244">
                  <c:v>40809</c:v>
                </c:pt>
                <c:pt idx="245">
                  <c:v>40812</c:v>
                </c:pt>
                <c:pt idx="246">
                  <c:v>40813</c:v>
                </c:pt>
                <c:pt idx="247">
                  <c:v>40814</c:v>
                </c:pt>
                <c:pt idx="248">
                  <c:v>40815</c:v>
                </c:pt>
                <c:pt idx="249">
                  <c:v>40816</c:v>
                </c:pt>
                <c:pt idx="250">
                  <c:v>40819</c:v>
                </c:pt>
                <c:pt idx="251">
                  <c:v>40820</c:v>
                </c:pt>
                <c:pt idx="252">
                  <c:v>40821</c:v>
                </c:pt>
                <c:pt idx="253">
                  <c:v>40822</c:v>
                </c:pt>
                <c:pt idx="254">
                  <c:v>40823</c:v>
                </c:pt>
                <c:pt idx="255">
                  <c:v>40826</c:v>
                </c:pt>
                <c:pt idx="256">
                  <c:v>40827</c:v>
                </c:pt>
                <c:pt idx="257">
                  <c:v>40828</c:v>
                </c:pt>
                <c:pt idx="258">
                  <c:v>40829</c:v>
                </c:pt>
                <c:pt idx="259">
                  <c:v>40830</c:v>
                </c:pt>
                <c:pt idx="260">
                  <c:v>40833</c:v>
                </c:pt>
                <c:pt idx="261">
                  <c:v>40834</c:v>
                </c:pt>
                <c:pt idx="262">
                  <c:v>40835</c:v>
                </c:pt>
                <c:pt idx="263">
                  <c:v>40836</c:v>
                </c:pt>
                <c:pt idx="264">
                  <c:v>40837</c:v>
                </c:pt>
                <c:pt idx="265">
                  <c:v>40840</c:v>
                </c:pt>
                <c:pt idx="266">
                  <c:v>40841</c:v>
                </c:pt>
                <c:pt idx="267">
                  <c:v>40843</c:v>
                </c:pt>
                <c:pt idx="268">
                  <c:v>40844</c:v>
                </c:pt>
                <c:pt idx="269">
                  <c:v>40847</c:v>
                </c:pt>
                <c:pt idx="270">
                  <c:v>40848</c:v>
                </c:pt>
                <c:pt idx="271">
                  <c:v>40849</c:v>
                </c:pt>
                <c:pt idx="272">
                  <c:v>40850</c:v>
                </c:pt>
                <c:pt idx="273">
                  <c:v>40851</c:v>
                </c:pt>
                <c:pt idx="274">
                  <c:v>40855</c:v>
                </c:pt>
                <c:pt idx="275">
                  <c:v>40856</c:v>
                </c:pt>
                <c:pt idx="276">
                  <c:v>40857</c:v>
                </c:pt>
                <c:pt idx="277">
                  <c:v>40858</c:v>
                </c:pt>
                <c:pt idx="278">
                  <c:v>40861</c:v>
                </c:pt>
                <c:pt idx="279">
                  <c:v>40863</c:v>
                </c:pt>
                <c:pt idx="280">
                  <c:v>40864</c:v>
                </c:pt>
                <c:pt idx="281">
                  <c:v>40865</c:v>
                </c:pt>
                <c:pt idx="282">
                  <c:v>40868</c:v>
                </c:pt>
                <c:pt idx="283">
                  <c:v>40869</c:v>
                </c:pt>
                <c:pt idx="284">
                  <c:v>40870</c:v>
                </c:pt>
                <c:pt idx="285">
                  <c:v>40875</c:v>
                </c:pt>
                <c:pt idx="286">
                  <c:v>40876</c:v>
                </c:pt>
                <c:pt idx="287">
                  <c:v>40877</c:v>
                </c:pt>
                <c:pt idx="288">
                  <c:v>40878</c:v>
                </c:pt>
                <c:pt idx="289">
                  <c:v>40879</c:v>
                </c:pt>
                <c:pt idx="290">
                  <c:v>40882</c:v>
                </c:pt>
                <c:pt idx="291">
                  <c:v>40883</c:v>
                </c:pt>
                <c:pt idx="292">
                  <c:v>40884</c:v>
                </c:pt>
                <c:pt idx="293">
                  <c:v>40885</c:v>
                </c:pt>
                <c:pt idx="294">
                  <c:v>40886</c:v>
                </c:pt>
                <c:pt idx="295">
                  <c:v>40889</c:v>
                </c:pt>
                <c:pt idx="296">
                  <c:v>40890</c:v>
                </c:pt>
                <c:pt idx="297">
                  <c:v>40891</c:v>
                </c:pt>
                <c:pt idx="298">
                  <c:v>40892</c:v>
                </c:pt>
                <c:pt idx="299">
                  <c:v>40893</c:v>
                </c:pt>
                <c:pt idx="300">
                  <c:v>40896</c:v>
                </c:pt>
                <c:pt idx="301">
                  <c:v>40897</c:v>
                </c:pt>
                <c:pt idx="302">
                  <c:v>40898</c:v>
                </c:pt>
                <c:pt idx="303">
                  <c:v>40899</c:v>
                </c:pt>
                <c:pt idx="304">
                  <c:v>40900</c:v>
                </c:pt>
                <c:pt idx="305">
                  <c:v>40907</c:v>
                </c:pt>
                <c:pt idx="306">
                  <c:v>40911</c:v>
                </c:pt>
                <c:pt idx="307">
                  <c:v>40912</c:v>
                </c:pt>
                <c:pt idx="308">
                  <c:v>40913</c:v>
                </c:pt>
                <c:pt idx="309">
                  <c:v>40914</c:v>
                </c:pt>
                <c:pt idx="310">
                  <c:v>40917</c:v>
                </c:pt>
                <c:pt idx="311">
                  <c:v>40918</c:v>
                </c:pt>
                <c:pt idx="312">
                  <c:v>40919</c:v>
                </c:pt>
                <c:pt idx="313">
                  <c:v>40920</c:v>
                </c:pt>
                <c:pt idx="314">
                  <c:v>40921</c:v>
                </c:pt>
                <c:pt idx="315">
                  <c:v>40925</c:v>
                </c:pt>
                <c:pt idx="316">
                  <c:v>40926</c:v>
                </c:pt>
                <c:pt idx="317">
                  <c:v>40927</c:v>
                </c:pt>
                <c:pt idx="318">
                  <c:v>40928</c:v>
                </c:pt>
                <c:pt idx="319">
                  <c:v>40931</c:v>
                </c:pt>
                <c:pt idx="320">
                  <c:v>40933</c:v>
                </c:pt>
                <c:pt idx="321">
                  <c:v>40934</c:v>
                </c:pt>
                <c:pt idx="322">
                  <c:v>40935</c:v>
                </c:pt>
                <c:pt idx="323">
                  <c:v>40938</c:v>
                </c:pt>
                <c:pt idx="324">
                  <c:v>40939</c:v>
                </c:pt>
                <c:pt idx="325">
                  <c:v>40940</c:v>
                </c:pt>
                <c:pt idx="326">
                  <c:v>40941</c:v>
                </c:pt>
                <c:pt idx="327">
                  <c:v>40942</c:v>
                </c:pt>
                <c:pt idx="328">
                  <c:v>40945</c:v>
                </c:pt>
                <c:pt idx="329">
                  <c:v>40946</c:v>
                </c:pt>
                <c:pt idx="330">
                  <c:v>40947</c:v>
                </c:pt>
                <c:pt idx="331">
                  <c:v>40948</c:v>
                </c:pt>
                <c:pt idx="332">
                  <c:v>40949</c:v>
                </c:pt>
                <c:pt idx="333">
                  <c:v>40952</c:v>
                </c:pt>
                <c:pt idx="334">
                  <c:v>40953</c:v>
                </c:pt>
                <c:pt idx="335">
                  <c:v>40954</c:v>
                </c:pt>
                <c:pt idx="336">
                  <c:v>40955</c:v>
                </c:pt>
                <c:pt idx="337">
                  <c:v>40960</c:v>
                </c:pt>
                <c:pt idx="338">
                  <c:v>40961</c:v>
                </c:pt>
                <c:pt idx="339">
                  <c:v>40962</c:v>
                </c:pt>
                <c:pt idx="340">
                  <c:v>40963</c:v>
                </c:pt>
                <c:pt idx="341">
                  <c:v>40966</c:v>
                </c:pt>
                <c:pt idx="342">
                  <c:v>40967</c:v>
                </c:pt>
                <c:pt idx="343">
                  <c:v>40968</c:v>
                </c:pt>
                <c:pt idx="344">
                  <c:v>40969</c:v>
                </c:pt>
                <c:pt idx="345">
                  <c:v>40970</c:v>
                </c:pt>
                <c:pt idx="346">
                  <c:v>40973</c:v>
                </c:pt>
                <c:pt idx="347">
                  <c:v>40974</c:v>
                </c:pt>
                <c:pt idx="348">
                  <c:v>40975</c:v>
                </c:pt>
                <c:pt idx="349">
                  <c:v>40976</c:v>
                </c:pt>
                <c:pt idx="350">
                  <c:v>40977</c:v>
                </c:pt>
                <c:pt idx="351">
                  <c:v>40980</c:v>
                </c:pt>
                <c:pt idx="352">
                  <c:v>40981</c:v>
                </c:pt>
                <c:pt idx="353">
                  <c:v>40982</c:v>
                </c:pt>
                <c:pt idx="354">
                  <c:v>40983</c:v>
                </c:pt>
                <c:pt idx="355">
                  <c:v>40990</c:v>
                </c:pt>
                <c:pt idx="356">
                  <c:v>40994</c:v>
                </c:pt>
                <c:pt idx="357">
                  <c:v>40995</c:v>
                </c:pt>
                <c:pt idx="358">
                  <c:v>41001</c:v>
                </c:pt>
                <c:pt idx="359">
                  <c:v>41002</c:v>
                </c:pt>
                <c:pt idx="360">
                  <c:v>41008</c:v>
                </c:pt>
                <c:pt idx="361">
                  <c:v>41010</c:v>
                </c:pt>
                <c:pt idx="362">
                  <c:v>41012</c:v>
                </c:pt>
                <c:pt idx="363">
                  <c:v>41015</c:v>
                </c:pt>
                <c:pt idx="364">
                  <c:v>41016</c:v>
                </c:pt>
                <c:pt idx="365">
                  <c:v>41017</c:v>
                </c:pt>
                <c:pt idx="366">
                  <c:v>41018</c:v>
                </c:pt>
                <c:pt idx="367">
                  <c:v>41019</c:v>
                </c:pt>
                <c:pt idx="368">
                  <c:v>41022</c:v>
                </c:pt>
                <c:pt idx="369">
                  <c:v>41023</c:v>
                </c:pt>
                <c:pt idx="370">
                  <c:v>41024</c:v>
                </c:pt>
                <c:pt idx="371">
                  <c:v>41025</c:v>
                </c:pt>
                <c:pt idx="372">
                  <c:v>41026</c:v>
                </c:pt>
                <c:pt idx="373">
                  <c:v>41030</c:v>
                </c:pt>
                <c:pt idx="374">
                  <c:v>41031</c:v>
                </c:pt>
                <c:pt idx="375">
                  <c:v>41032</c:v>
                </c:pt>
                <c:pt idx="376">
                  <c:v>41033</c:v>
                </c:pt>
                <c:pt idx="377">
                  <c:v>41036</c:v>
                </c:pt>
                <c:pt idx="378">
                  <c:v>41037</c:v>
                </c:pt>
                <c:pt idx="379">
                  <c:v>41038</c:v>
                </c:pt>
                <c:pt idx="380">
                  <c:v>41039</c:v>
                </c:pt>
                <c:pt idx="381">
                  <c:v>41040</c:v>
                </c:pt>
                <c:pt idx="382">
                  <c:v>41043</c:v>
                </c:pt>
                <c:pt idx="383">
                  <c:v>41044</c:v>
                </c:pt>
                <c:pt idx="384">
                  <c:v>41045</c:v>
                </c:pt>
                <c:pt idx="385">
                  <c:v>41046</c:v>
                </c:pt>
                <c:pt idx="386">
                  <c:v>41047</c:v>
                </c:pt>
                <c:pt idx="387">
                  <c:v>41050</c:v>
                </c:pt>
                <c:pt idx="388">
                  <c:v>41051</c:v>
                </c:pt>
                <c:pt idx="389">
                  <c:v>41052</c:v>
                </c:pt>
                <c:pt idx="390">
                  <c:v>41053</c:v>
                </c:pt>
                <c:pt idx="391">
                  <c:v>41054</c:v>
                </c:pt>
                <c:pt idx="392">
                  <c:v>41057</c:v>
                </c:pt>
                <c:pt idx="393">
                  <c:v>41058</c:v>
                </c:pt>
                <c:pt idx="394">
                  <c:v>41059</c:v>
                </c:pt>
                <c:pt idx="395">
                  <c:v>41061</c:v>
                </c:pt>
                <c:pt idx="396">
                  <c:v>41064</c:v>
                </c:pt>
                <c:pt idx="397">
                  <c:v>41065</c:v>
                </c:pt>
                <c:pt idx="398">
                  <c:v>41067</c:v>
                </c:pt>
                <c:pt idx="399">
                  <c:v>41068</c:v>
                </c:pt>
                <c:pt idx="400">
                  <c:v>41071</c:v>
                </c:pt>
                <c:pt idx="401">
                  <c:v>41072</c:v>
                </c:pt>
                <c:pt idx="402">
                  <c:v>41073</c:v>
                </c:pt>
                <c:pt idx="403">
                  <c:v>41074</c:v>
                </c:pt>
                <c:pt idx="404">
                  <c:v>41075</c:v>
                </c:pt>
                <c:pt idx="405">
                  <c:v>41078</c:v>
                </c:pt>
                <c:pt idx="406">
                  <c:v>41079</c:v>
                </c:pt>
                <c:pt idx="407">
                  <c:v>41080</c:v>
                </c:pt>
                <c:pt idx="408">
                  <c:v>41081</c:v>
                </c:pt>
                <c:pt idx="409">
                  <c:v>41082</c:v>
                </c:pt>
                <c:pt idx="410">
                  <c:v>41085</c:v>
                </c:pt>
                <c:pt idx="411">
                  <c:v>41086</c:v>
                </c:pt>
                <c:pt idx="412">
                  <c:v>41087</c:v>
                </c:pt>
                <c:pt idx="413">
                  <c:v>41088</c:v>
                </c:pt>
                <c:pt idx="414">
                  <c:v>41089</c:v>
                </c:pt>
                <c:pt idx="415">
                  <c:v>41092</c:v>
                </c:pt>
                <c:pt idx="416">
                  <c:v>41093</c:v>
                </c:pt>
                <c:pt idx="417">
                  <c:v>41094</c:v>
                </c:pt>
                <c:pt idx="418">
                  <c:v>41095</c:v>
                </c:pt>
                <c:pt idx="419">
                  <c:v>41099</c:v>
                </c:pt>
                <c:pt idx="420">
                  <c:v>41100</c:v>
                </c:pt>
                <c:pt idx="421">
                  <c:v>41101</c:v>
                </c:pt>
                <c:pt idx="422">
                  <c:v>41102</c:v>
                </c:pt>
                <c:pt idx="423">
                  <c:v>41103</c:v>
                </c:pt>
                <c:pt idx="424">
                  <c:v>41106</c:v>
                </c:pt>
                <c:pt idx="425">
                  <c:v>41107</c:v>
                </c:pt>
                <c:pt idx="426">
                  <c:v>41108</c:v>
                </c:pt>
                <c:pt idx="427">
                  <c:v>41109</c:v>
                </c:pt>
                <c:pt idx="428">
                  <c:v>41110</c:v>
                </c:pt>
                <c:pt idx="429">
                  <c:v>41113</c:v>
                </c:pt>
                <c:pt idx="430">
                  <c:v>41114</c:v>
                </c:pt>
                <c:pt idx="431">
                  <c:v>41115</c:v>
                </c:pt>
                <c:pt idx="432">
                  <c:v>41116</c:v>
                </c:pt>
                <c:pt idx="433">
                  <c:v>41117</c:v>
                </c:pt>
                <c:pt idx="434">
                  <c:v>41120</c:v>
                </c:pt>
                <c:pt idx="435">
                  <c:v>41121</c:v>
                </c:pt>
                <c:pt idx="436">
                  <c:v>41122</c:v>
                </c:pt>
                <c:pt idx="437">
                  <c:v>41123</c:v>
                </c:pt>
                <c:pt idx="438">
                  <c:v>41124</c:v>
                </c:pt>
                <c:pt idx="439">
                  <c:v>41127</c:v>
                </c:pt>
                <c:pt idx="440">
                  <c:v>41128</c:v>
                </c:pt>
                <c:pt idx="441">
                  <c:v>41129</c:v>
                </c:pt>
                <c:pt idx="442">
                  <c:v>41130</c:v>
                </c:pt>
                <c:pt idx="443">
                  <c:v>41131</c:v>
                </c:pt>
                <c:pt idx="444">
                  <c:v>41134</c:v>
                </c:pt>
                <c:pt idx="445">
                  <c:v>41135</c:v>
                </c:pt>
                <c:pt idx="446">
                  <c:v>41136</c:v>
                </c:pt>
                <c:pt idx="447">
                  <c:v>41137</c:v>
                </c:pt>
                <c:pt idx="448">
                  <c:v>41138</c:v>
                </c:pt>
                <c:pt idx="449">
                  <c:v>41141</c:v>
                </c:pt>
                <c:pt idx="450">
                  <c:v>41142</c:v>
                </c:pt>
                <c:pt idx="451">
                  <c:v>41143</c:v>
                </c:pt>
                <c:pt idx="452">
                  <c:v>41144</c:v>
                </c:pt>
                <c:pt idx="453">
                  <c:v>41145</c:v>
                </c:pt>
                <c:pt idx="454">
                  <c:v>41148</c:v>
                </c:pt>
                <c:pt idx="455">
                  <c:v>41149</c:v>
                </c:pt>
                <c:pt idx="456">
                  <c:v>41150</c:v>
                </c:pt>
                <c:pt idx="457">
                  <c:v>41151</c:v>
                </c:pt>
                <c:pt idx="458">
                  <c:v>41152</c:v>
                </c:pt>
                <c:pt idx="459">
                  <c:v>41156</c:v>
                </c:pt>
                <c:pt idx="460">
                  <c:v>41157</c:v>
                </c:pt>
                <c:pt idx="461">
                  <c:v>41162</c:v>
                </c:pt>
                <c:pt idx="462">
                  <c:v>41163</c:v>
                </c:pt>
                <c:pt idx="463">
                  <c:v>41164</c:v>
                </c:pt>
                <c:pt idx="464">
                  <c:v>41165</c:v>
                </c:pt>
                <c:pt idx="465">
                  <c:v>41166</c:v>
                </c:pt>
                <c:pt idx="466">
                  <c:v>41169</c:v>
                </c:pt>
                <c:pt idx="467">
                  <c:v>41170</c:v>
                </c:pt>
                <c:pt idx="468">
                  <c:v>41171</c:v>
                </c:pt>
                <c:pt idx="469">
                  <c:v>41172</c:v>
                </c:pt>
                <c:pt idx="470">
                  <c:v>41173</c:v>
                </c:pt>
                <c:pt idx="471">
                  <c:v>41176</c:v>
                </c:pt>
                <c:pt idx="472">
                  <c:v>41177</c:v>
                </c:pt>
                <c:pt idx="473">
                  <c:v>41178</c:v>
                </c:pt>
                <c:pt idx="474">
                  <c:v>41179</c:v>
                </c:pt>
                <c:pt idx="475">
                  <c:v>41180</c:v>
                </c:pt>
                <c:pt idx="476">
                  <c:v>41183</c:v>
                </c:pt>
                <c:pt idx="477">
                  <c:v>41184</c:v>
                </c:pt>
                <c:pt idx="478">
                  <c:v>41185</c:v>
                </c:pt>
                <c:pt idx="479">
                  <c:v>41186</c:v>
                </c:pt>
                <c:pt idx="480">
                  <c:v>41187</c:v>
                </c:pt>
                <c:pt idx="481">
                  <c:v>41190</c:v>
                </c:pt>
                <c:pt idx="482">
                  <c:v>41191</c:v>
                </c:pt>
                <c:pt idx="483">
                  <c:v>41192</c:v>
                </c:pt>
                <c:pt idx="484">
                  <c:v>41194</c:v>
                </c:pt>
                <c:pt idx="485">
                  <c:v>41197</c:v>
                </c:pt>
                <c:pt idx="486">
                  <c:v>41198</c:v>
                </c:pt>
                <c:pt idx="487">
                  <c:v>41199</c:v>
                </c:pt>
                <c:pt idx="488">
                  <c:v>41200</c:v>
                </c:pt>
                <c:pt idx="489">
                  <c:v>41201</c:v>
                </c:pt>
                <c:pt idx="490">
                  <c:v>41204</c:v>
                </c:pt>
                <c:pt idx="491">
                  <c:v>41205</c:v>
                </c:pt>
                <c:pt idx="492">
                  <c:v>41206</c:v>
                </c:pt>
                <c:pt idx="493">
                  <c:v>41207</c:v>
                </c:pt>
                <c:pt idx="494">
                  <c:v>41208</c:v>
                </c:pt>
                <c:pt idx="495">
                  <c:v>41212</c:v>
                </c:pt>
                <c:pt idx="496">
                  <c:v>41213</c:v>
                </c:pt>
                <c:pt idx="497">
                  <c:v>41215</c:v>
                </c:pt>
                <c:pt idx="498">
                  <c:v>41218</c:v>
                </c:pt>
                <c:pt idx="499">
                  <c:v>41219</c:v>
                </c:pt>
                <c:pt idx="500">
                  <c:v>41220</c:v>
                </c:pt>
                <c:pt idx="501">
                  <c:v>41221</c:v>
                </c:pt>
                <c:pt idx="502">
                  <c:v>41222</c:v>
                </c:pt>
                <c:pt idx="503">
                  <c:v>41225</c:v>
                </c:pt>
                <c:pt idx="504">
                  <c:v>41226</c:v>
                </c:pt>
                <c:pt idx="505">
                  <c:v>41228</c:v>
                </c:pt>
                <c:pt idx="506">
                  <c:v>41233</c:v>
                </c:pt>
                <c:pt idx="507">
                  <c:v>41234</c:v>
                </c:pt>
                <c:pt idx="508">
                  <c:v>41239</c:v>
                </c:pt>
                <c:pt idx="509">
                  <c:v>41240</c:v>
                </c:pt>
                <c:pt idx="510">
                  <c:v>41241</c:v>
                </c:pt>
                <c:pt idx="511">
                  <c:v>41242</c:v>
                </c:pt>
                <c:pt idx="512">
                  <c:v>41243</c:v>
                </c:pt>
                <c:pt idx="513">
                  <c:v>41247</c:v>
                </c:pt>
                <c:pt idx="514">
                  <c:v>41248</c:v>
                </c:pt>
                <c:pt idx="515">
                  <c:v>41249</c:v>
                </c:pt>
                <c:pt idx="516">
                  <c:v>41250</c:v>
                </c:pt>
                <c:pt idx="517">
                  <c:v>41253</c:v>
                </c:pt>
                <c:pt idx="518">
                  <c:v>41254</c:v>
                </c:pt>
                <c:pt idx="519">
                  <c:v>41255</c:v>
                </c:pt>
                <c:pt idx="520">
                  <c:v>41256</c:v>
                </c:pt>
                <c:pt idx="521">
                  <c:v>41257</c:v>
                </c:pt>
                <c:pt idx="522">
                  <c:v>41260</c:v>
                </c:pt>
                <c:pt idx="523">
                  <c:v>41261</c:v>
                </c:pt>
                <c:pt idx="524">
                  <c:v>41262</c:v>
                </c:pt>
                <c:pt idx="525">
                  <c:v>41267</c:v>
                </c:pt>
                <c:pt idx="526">
                  <c:v>41269</c:v>
                </c:pt>
                <c:pt idx="527">
                  <c:v>41270</c:v>
                </c:pt>
                <c:pt idx="528">
                  <c:v>41274</c:v>
                </c:pt>
                <c:pt idx="529">
                  <c:v>41276</c:v>
                </c:pt>
                <c:pt idx="530">
                  <c:v>41277</c:v>
                </c:pt>
                <c:pt idx="531">
                  <c:v>41281</c:v>
                </c:pt>
                <c:pt idx="532">
                  <c:v>41282</c:v>
                </c:pt>
                <c:pt idx="533">
                  <c:v>41283</c:v>
                </c:pt>
                <c:pt idx="534">
                  <c:v>41284</c:v>
                </c:pt>
                <c:pt idx="535">
                  <c:v>41285</c:v>
                </c:pt>
                <c:pt idx="536">
                  <c:v>41288</c:v>
                </c:pt>
                <c:pt idx="537">
                  <c:v>41289</c:v>
                </c:pt>
                <c:pt idx="538">
                  <c:v>41290</c:v>
                </c:pt>
                <c:pt idx="539">
                  <c:v>41291</c:v>
                </c:pt>
                <c:pt idx="540">
                  <c:v>41292</c:v>
                </c:pt>
                <c:pt idx="541">
                  <c:v>41296</c:v>
                </c:pt>
                <c:pt idx="542">
                  <c:v>41297</c:v>
                </c:pt>
                <c:pt idx="543">
                  <c:v>41299</c:v>
                </c:pt>
                <c:pt idx="544">
                  <c:v>41302</c:v>
                </c:pt>
                <c:pt idx="545">
                  <c:v>41303</c:v>
                </c:pt>
                <c:pt idx="546">
                  <c:v>41304</c:v>
                </c:pt>
                <c:pt idx="547">
                  <c:v>41305</c:v>
                </c:pt>
                <c:pt idx="548">
                  <c:v>41306</c:v>
                </c:pt>
                <c:pt idx="549">
                  <c:v>41309</c:v>
                </c:pt>
                <c:pt idx="550">
                  <c:v>41311</c:v>
                </c:pt>
                <c:pt idx="551">
                  <c:v>41312</c:v>
                </c:pt>
                <c:pt idx="552">
                  <c:v>41318</c:v>
                </c:pt>
                <c:pt idx="553">
                  <c:v>41319</c:v>
                </c:pt>
                <c:pt idx="554">
                  <c:v>41320</c:v>
                </c:pt>
                <c:pt idx="555">
                  <c:v>41323</c:v>
                </c:pt>
                <c:pt idx="556">
                  <c:v>41324</c:v>
                </c:pt>
                <c:pt idx="557">
                  <c:v>41327</c:v>
                </c:pt>
                <c:pt idx="558">
                  <c:v>41330</c:v>
                </c:pt>
                <c:pt idx="559">
                  <c:v>41331</c:v>
                </c:pt>
                <c:pt idx="560">
                  <c:v>41332</c:v>
                </c:pt>
                <c:pt idx="561">
                  <c:v>41334</c:v>
                </c:pt>
                <c:pt idx="562">
                  <c:v>41337</c:v>
                </c:pt>
                <c:pt idx="563">
                  <c:v>41339</c:v>
                </c:pt>
                <c:pt idx="564">
                  <c:v>41340</c:v>
                </c:pt>
                <c:pt idx="565">
                  <c:v>41341</c:v>
                </c:pt>
                <c:pt idx="566">
                  <c:v>41344</c:v>
                </c:pt>
                <c:pt idx="567">
                  <c:v>41345</c:v>
                </c:pt>
                <c:pt idx="568">
                  <c:v>41346</c:v>
                </c:pt>
                <c:pt idx="569">
                  <c:v>41347</c:v>
                </c:pt>
                <c:pt idx="570">
                  <c:v>41348</c:v>
                </c:pt>
                <c:pt idx="571">
                  <c:v>41351</c:v>
                </c:pt>
                <c:pt idx="572">
                  <c:v>41354</c:v>
                </c:pt>
                <c:pt idx="573">
                  <c:v>41355</c:v>
                </c:pt>
                <c:pt idx="574">
                  <c:v>41358</c:v>
                </c:pt>
                <c:pt idx="575">
                  <c:v>41359</c:v>
                </c:pt>
                <c:pt idx="576">
                  <c:v>41360</c:v>
                </c:pt>
                <c:pt idx="577">
                  <c:v>41361</c:v>
                </c:pt>
                <c:pt idx="578">
                  <c:v>41366</c:v>
                </c:pt>
                <c:pt idx="579">
                  <c:v>41367</c:v>
                </c:pt>
                <c:pt idx="580">
                  <c:v>41368</c:v>
                </c:pt>
                <c:pt idx="581">
                  <c:v>41372</c:v>
                </c:pt>
                <c:pt idx="582">
                  <c:v>41373</c:v>
                </c:pt>
                <c:pt idx="583">
                  <c:v>41375</c:v>
                </c:pt>
                <c:pt idx="584">
                  <c:v>41376</c:v>
                </c:pt>
                <c:pt idx="585">
                  <c:v>41379</c:v>
                </c:pt>
                <c:pt idx="586">
                  <c:v>41380</c:v>
                </c:pt>
                <c:pt idx="587">
                  <c:v>41382</c:v>
                </c:pt>
                <c:pt idx="588">
                  <c:v>41383</c:v>
                </c:pt>
                <c:pt idx="589">
                  <c:v>41386</c:v>
                </c:pt>
                <c:pt idx="590">
                  <c:v>41387</c:v>
                </c:pt>
                <c:pt idx="591">
                  <c:v>41388</c:v>
                </c:pt>
                <c:pt idx="592">
                  <c:v>41389</c:v>
                </c:pt>
                <c:pt idx="593">
                  <c:v>41390</c:v>
                </c:pt>
                <c:pt idx="594">
                  <c:v>41393</c:v>
                </c:pt>
                <c:pt idx="595">
                  <c:v>41397</c:v>
                </c:pt>
                <c:pt idx="596">
                  <c:v>41400</c:v>
                </c:pt>
                <c:pt idx="597">
                  <c:v>41402</c:v>
                </c:pt>
                <c:pt idx="598">
                  <c:v>41403</c:v>
                </c:pt>
                <c:pt idx="599">
                  <c:v>41404</c:v>
                </c:pt>
                <c:pt idx="600">
                  <c:v>41407</c:v>
                </c:pt>
                <c:pt idx="601">
                  <c:v>41411</c:v>
                </c:pt>
                <c:pt idx="602">
                  <c:v>41414</c:v>
                </c:pt>
                <c:pt idx="603">
                  <c:v>41416</c:v>
                </c:pt>
                <c:pt idx="604">
                  <c:v>41418</c:v>
                </c:pt>
                <c:pt idx="605">
                  <c:v>41422</c:v>
                </c:pt>
                <c:pt idx="606">
                  <c:v>41424</c:v>
                </c:pt>
                <c:pt idx="607">
                  <c:v>41425</c:v>
                </c:pt>
                <c:pt idx="608">
                  <c:v>41429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41438</c:v>
                </c:pt>
                <c:pt idx="613">
                  <c:v>41439</c:v>
                </c:pt>
                <c:pt idx="614">
                  <c:v>41442</c:v>
                </c:pt>
                <c:pt idx="615">
                  <c:v>41445</c:v>
                </c:pt>
                <c:pt idx="616">
                  <c:v>41446</c:v>
                </c:pt>
                <c:pt idx="617">
                  <c:v>41449</c:v>
                </c:pt>
                <c:pt idx="618">
                  <c:v>41450</c:v>
                </c:pt>
                <c:pt idx="619">
                  <c:v>41452</c:v>
                </c:pt>
                <c:pt idx="620">
                  <c:v>41453</c:v>
                </c:pt>
                <c:pt idx="621">
                  <c:v>41456</c:v>
                </c:pt>
                <c:pt idx="622">
                  <c:v>41457</c:v>
                </c:pt>
                <c:pt idx="623">
                  <c:v>41458</c:v>
                </c:pt>
                <c:pt idx="624">
                  <c:v>41460</c:v>
                </c:pt>
                <c:pt idx="625">
                  <c:v>41466</c:v>
                </c:pt>
                <c:pt idx="626">
                  <c:v>41467</c:v>
                </c:pt>
                <c:pt idx="627">
                  <c:v>41470</c:v>
                </c:pt>
                <c:pt idx="628">
                  <c:v>41471</c:v>
                </c:pt>
                <c:pt idx="629">
                  <c:v>41472</c:v>
                </c:pt>
                <c:pt idx="630">
                  <c:v>41474</c:v>
                </c:pt>
                <c:pt idx="631">
                  <c:v>41480</c:v>
                </c:pt>
                <c:pt idx="632">
                  <c:v>41481</c:v>
                </c:pt>
                <c:pt idx="633">
                  <c:v>41484</c:v>
                </c:pt>
                <c:pt idx="634">
                  <c:v>41485</c:v>
                </c:pt>
                <c:pt idx="635">
                  <c:v>41486</c:v>
                </c:pt>
                <c:pt idx="636">
                  <c:v>41487</c:v>
                </c:pt>
                <c:pt idx="637">
                  <c:v>41498</c:v>
                </c:pt>
                <c:pt idx="638">
                  <c:v>41501</c:v>
                </c:pt>
                <c:pt idx="639">
                  <c:v>41502</c:v>
                </c:pt>
                <c:pt idx="640">
                  <c:v>41505</c:v>
                </c:pt>
                <c:pt idx="641">
                  <c:v>41507</c:v>
                </c:pt>
                <c:pt idx="642">
                  <c:v>41516</c:v>
                </c:pt>
                <c:pt idx="643">
                  <c:v>41520</c:v>
                </c:pt>
                <c:pt idx="644">
                  <c:v>41522</c:v>
                </c:pt>
                <c:pt idx="645">
                  <c:v>41523</c:v>
                </c:pt>
                <c:pt idx="646">
                  <c:v>41526</c:v>
                </c:pt>
                <c:pt idx="647">
                  <c:v>41527</c:v>
                </c:pt>
                <c:pt idx="648">
                  <c:v>41529</c:v>
                </c:pt>
                <c:pt idx="649">
                  <c:v>41534</c:v>
                </c:pt>
                <c:pt idx="650">
                  <c:v>41535</c:v>
                </c:pt>
                <c:pt idx="651">
                  <c:v>41554</c:v>
                </c:pt>
                <c:pt idx="652">
                  <c:v>41557</c:v>
                </c:pt>
                <c:pt idx="653">
                  <c:v>41558</c:v>
                </c:pt>
                <c:pt idx="654">
                  <c:v>41562</c:v>
                </c:pt>
                <c:pt idx="655">
                  <c:v>41563</c:v>
                </c:pt>
                <c:pt idx="656">
                  <c:v>41564</c:v>
                </c:pt>
                <c:pt idx="657">
                  <c:v>41565</c:v>
                </c:pt>
                <c:pt idx="658">
                  <c:v>41568</c:v>
                </c:pt>
                <c:pt idx="659">
                  <c:v>41569</c:v>
                </c:pt>
                <c:pt idx="660">
                  <c:v>41570</c:v>
                </c:pt>
                <c:pt idx="661">
                  <c:v>41571</c:v>
                </c:pt>
                <c:pt idx="662">
                  <c:v>41572</c:v>
                </c:pt>
                <c:pt idx="663">
                  <c:v>41575</c:v>
                </c:pt>
                <c:pt idx="664">
                  <c:v>41576</c:v>
                </c:pt>
                <c:pt idx="665">
                  <c:v>41577</c:v>
                </c:pt>
                <c:pt idx="666">
                  <c:v>41578</c:v>
                </c:pt>
                <c:pt idx="667">
                  <c:v>41579</c:v>
                </c:pt>
                <c:pt idx="668">
                  <c:v>41582</c:v>
                </c:pt>
                <c:pt idx="669">
                  <c:v>41583</c:v>
                </c:pt>
                <c:pt idx="670">
                  <c:v>41584</c:v>
                </c:pt>
                <c:pt idx="671">
                  <c:v>41585</c:v>
                </c:pt>
                <c:pt idx="672">
                  <c:v>41586</c:v>
                </c:pt>
                <c:pt idx="673">
                  <c:v>41589</c:v>
                </c:pt>
                <c:pt idx="674">
                  <c:v>41590</c:v>
                </c:pt>
                <c:pt idx="675">
                  <c:v>41591</c:v>
                </c:pt>
                <c:pt idx="676">
                  <c:v>41593</c:v>
                </c:pt>
                <c:pt idx="677">
                  <c:v>41596</c:v>
                </c:pt>
                <c:pt idx="678">
                  <c:v>41598</c:v>
                </c:pt>
                <c:pt idx="679">
                  <c:v>41599</c:v>
                </c:pt>
                <c:pt idx="680">
                  <c:v>41600</c:v>
                </c:pt>
                <c:pt idx="681">
                  <c:v>41603</c:v>
                </c:pt>
                <c:pt idx="682">
                  <c:v>41604</c:v>
                </c:pt>
                <c:pt idx="683">
                  <c:v>41605</c:v>
                </c:pt>
                <c:pt idx="684">
                  <c:v>41606</c:v>
                </c:pt>
                <c:pt idx="685">
                  <c:v>41607</c:v>
                </c:pt>
                <c:pt idx="686">
                  <c:v>41610</c:v>
                </c:pt>
                <c:pt idx="687">
                  <c:v>41611</c:v>
                </c:pt>
                <c:pt idx="688">
                  <c:v>41612</c:v>
                </c:pt>
                <c:pt idx="689">
                  <c:v>41613</c:v>
                </c:pt>
                <c:pt idx="690">
                  <c:v>41614</c:v>
                </c:pt>
                <c:pt idx="691">
                  <c:v>41617</c:v>
                </c:pt>
                <c:pt idx="692">
                  <c:v>41618</c:v>
                </c:pt>
                <c:pt idx="693">
                  <c:v>41619</c:v>
                </c:pt>
                <c:pt idx="694">
                  <c:v>41620</c:v>
                </c:pt>
                <c:pt idx="695">
                  <c:v>41621</c:v>
                </c:pt>
                <c:pt idx="696">
                  <c:v>41624</c:v>
                </c:pt>
                <c:pt idx="697">
                  <c:v>41625</c:v>
                </c:pt>
                <c:pt idx="698">
                  <c:v>41626</c:v>
                </c:pt>
                <c:pt idx="699">
                  <c:v>41627</c:v>
                </c:pt>
                <c:pt idx="700">
                  <c:v>41635</c:v>
                </c:pt>
                <c:pt idx="701">
                  <c:v>41639</c:v>
                </c:pt>
                <c:pt idx="702">
                  <c:v>41641</c:v>
                </c:pt>
                <c:pt idx="703">
                  <c:v>41642</c:v>
                </c:pt>
                <c:pt idx="704">
                  <c:v>41645</c:v>
                </c:pt>
                <c:pt idx="705">
                  <c:v>41646</c:v>
                </c:pt>
                <c:pt idx="706">
                  <c:v>41647</c:v>
                </c:pt>
                <c:pt idx="707">
                  <c:v>41648</c:v>
                </c:pt>
                <c:pt idx="708">
                  <c:v>41649</c:v>
                </c:pt>
                <c:pt idx="709">
                  <c:v>41652</c:v>
                </c:pt>
                <c:pt idx="710">
                  <c:v>41653</c:v>
                </c:pt>
                <c:pt idx="711">
                  <c:v>41654</c:v>
                </c:pt>
                <c:pt idx="712">
                  <c:v>41655</c:v>
                </c:pt>
                <c:pt idx="713">
                  <c:v>41656</c:v>
                </c:pt>
                <c:pt idx="714">
                  <c:v>41659</c:v>
                </c:pt>
                <c:pt idx="715">
                  <c:v>41660</c:v>
                </c:pt>
                <c:pt idx="716">
                  <c:v>41661</c:v>
                </c:pt>
                <c:pt idx="717">
                  <c:v>41662</c:v>
                </c:pt>
                <c:pt idx="718">
                  <c:v>41663</c:v>
                </c:pt>
                <c:pt idx="719">
                  <c:v>41666</c:v>
                </c:pt>
                <c:pt idx="720">
                  <c:v>41667</c:v>
                </c:pt>
                <c:pt idx="721">
                  <c:v>41668</c:v>
                </c:pt>
                <c:pt idx="722">
                  <c:v>41669</c:v>
                </c:pt>
                <c:pt idx="723">
                  <c:v>41673</c:v>
                </c:pt>
                <c:pt idx="724">
                  <c:v>41674</c:v>
                </c:pt>
                <c:pt idx="725">
                  <c:v>41675</c:v>
                </c:pt>
                <c:pt idx="726">
                  <c:v>41676</c:v>
                </c:pt>
                <c:pt idx="727">
                  <c:v>41677</c:v>
                </c:pt>
                <c:pt idx="728">
                  <c:v>41680</c:v>
                </c:pt>
                <c:pt idx="729">
                  <c:v>41681</c:v>
                </c:pt>
                <c:pt idx="730">
                  <c:v>41682</c:v>
                </c:pt>
                <c:pt idx="731">
                  <c:v>41683</c:v>
                </c:pt>
                <c:pt idx="732">
                  <c:v>41684</c:v>
                </c:pt>
                <c:pt idx="733">
                  <c:v>41687</c:v>
                </c:pt>
                <c:pt idx="734">
                  <c:v>41688</c:v>
                </c:pt>
                <c:pt idx="735">
                  <c:v>41689</c:v>
                </c:pt>
                <c:pt idx="736">
                  <c:v>41690</c:v>
                </c:pt>
                <c:pt idx="737">
                  <c:v>41691</c:v>
                </c:pt>
                <c:pt idx="738">
                  <c:v>41694</c:v>
                </c:pt>
                <c:pt idx="739">
                  <c:v>41695</c:v>
                </c:pt>
                <c:pt idx="740">
                  <c:v>41696</c:v>
                </c:pt>
                <c:pt idx="741">
                  <c:v>41697</c:v>
                </c:pt>
                <c:pt idx="742">
                  <c:v>41702</c:v>
                </c:pt>
                <c:pt idx="743">
                  <c:v>41703</c:v>
                </c:pt>
                <c:pt idx="744">
                  <c:v>41704</c:v>
                </c:pt>
                <c:pt idx="745">
                  <c:v>41705</c:v>
                </c:pt>
                <c:pt idx="746">
                  <c:v>41708</c:v>
                </c:pt>
                <c:pt idx="747">
                  <c:v>41709</c:v>
                </c:pt>
                <c:pt idx="748">
                  <c:v>41710</c:v>
                </c:pt>
                <c:pt idx="749">
                  <c:v>41711</c:v>
                </c:pt>
                <c:pt idx="750">
                  <c:v>41715</c:v>
                </c:pt>
                <c:pt idx="751">
                  <c:v>41716</c:v>
                </c:pt>
                <c:pt idx="752">
                  <c:v>41717</c:v>
                </c:pt>
                <c:pt idx="753">
                  <c:v>41718</c:v>
                </c:pt>
                <c:pt idx="754">
                  <c:v>41719</c:v>
                </c:pt>
                <c:pt idx="755">
                  <c:v>41722</c:v>
                </c:pt>
                <c:pt idx="756">
                  <c:v>41723</c:v>
                </c:pt>
                <c:pt idx="757">
                  <c:v>41724</c:v>
                </c:pt>
                <c:pt idx="758">
                  <c:v>41725</c:v>
                </c:pt>
                <c:pt idx="759">
                  <c:v>41726</c:v>
                </c:pt>
                <c:pt idx="760">
                  <c:v>41729</c:v>
                </c:pt>
                <c:pt idx="761">
                  <c:v>41730</c:v>
                </c:pt>
                <c:pt idx="762">
                  <c:v>41731</c:v>
                </c:pt>
                <c:pt idx="763">
                  <c:v>41732</c:v>
                </c:pt>
                <c:pt idx="764">
                  <c:v>41733</c:v>
                </c:pt>
                <c:pt idx="765">
                  <c:v>41736</c:v>
                </c:pt>
                <c:pt idx="766">
                  <c:v>41737</c:v>
                </c:pt>
                <c:pt idx="767">
                  <c:v>41738</c:v>
                </c:pt>
                <c:pt idx="768">
                  <c:v>41739</c:v>
                </c:pt>
                <c:pt idx="769">
                  <c:v>41740</c:v>
                </c:pt>
                <c:pt idx="770">
                  <c:v>41743</c:v>
                </c:pt>
                <c:pt idx="771">
                  <c:v>41744</c:v>
                </c:pt>
                <c:pt idx="772">
                  <c:v>41745</c:v>
                </c:pt>
                <c:pt idx="773">
                  <c:v>41746</c:v>
                </c:pt>
                <c:pt idx="774">
                  <c:v>41750</c:v>
                </c:pt>
                <c:pt idx="775">
                  <c:v>41751</c:v>
                </c:pt>
                <c:pt idx="776">
                  <c:v>41752</c:v>
                </c:pt>
                <c:pt idx="777">
                  <c:v>41753</c:v>
                </c:pt>
                <c:pt idx="778">
                  <c:v>41754</c:v>
                </c:pt>
                <c:pt idx="779">
                  <c:v>41757</c:v>
                </c:pt>
                <c:pt idx="780">
                  <c:v>41758</c:v>
                </c:pt>
                <c:pt idx="781">
                  <c:v>41761</c:v>
                </c:pt>
                <c:pt idx="782">
                  <c:v>41764</c:v>
                </c:pt>
                <c:pt idx="783">
                  <c:v>41765</c:v>
                </c:pt>
                <c:pt idx="784">
                  <c:v>41766</c:v>
                </c:pt>
                <c:pt idx="785">
                  <c:v>41767</c:v>
                </c:pt>
                <c:pt idx="786">
                  <c:v>41768</c:v>
                </c:pt>
                <c:pt idx="787">
                  <c:v>41771</c:v>
                </c:pt>
                <c:pt idx="788">
                  <c:v>41772</c:v>
                </c:pt>
                <c:pt idx="789">
                  <c:v>41773</c:v>
                </c:pt>
                <c:pt idx="790">
                  <c:v>41774</c:v>
                </c:pt>
                <c:pt idx="791">
                  <c:v>41775</c:v>
                </c:pt>
                <c:pt idx="792">
                  <c:v>41778</c:v>
                </c:pt>
                <c:pt idx="793">
                  <c:v>41779</c:v>
                </c:pt>
                <c:pt idx="794">
                  <c:v>41780</c:v>
                </c:pt>
                <c:pt idx="795">
                  <c:v>41781</c:v>
                </c:pt>
                <c:pt idx="796">
                  <c:v>41782</c:v>
                </c:pt>
                <c:pt idx="797">
                  <c:v>41785</c:v>
                </c:pt>
                <c:pt idx="798">
                  <c:v>41786</c:v>
                </c:pt>
                <c:pt idx="799">
                  <c:v>41787</c:v>
                </c:pt>
                <c:pt idx="800">
                  <c:v>41788</c:v>
                </c:pt>
                <c:pt idx="801">
                  <c:v>41789</c:v>
                </c:pt>
                <c:pt idx="802">
                  <c:v>41792</c:v>
                </c:pt>
                <c:pt idx="803">
                  <c:v>41793</c:v>
                </c:pt>
                <c:pt idx="804">
                  <c:v>41794</c:v>
                </c:pt>
                <c:pt idx="805">
                  <c:v>41795</c:v>
                </c:pt>
                <c:pt idx="806">
                  <c:v>41796</c:v>
                </c:pt>
                <c:pt idx="807">
                  <c:v>41799</c:v>
                </c:pt>
                <c:pt idx="808">
                  <c:v>41800</c:v>
                </c:pt>
                <c:pt idx="809">
                  <c:v>41801</c:v>
                </c:pt>
                <c:pt idx="810">
                  <c:v>41802</c:v>
                </c:pt>
                <c:pt idx="811">
                  <c:v>41803</c:v>
                </c:pt>
                <c:pt idx="812">
                  <c:v>41806</c:v>
                </c:pt>
                <c:pt idx="813">
                  <c:v>41807</c:v>
                </c:pt>
                <c:pt idx="814">
                  <c:v>41808</c:v>
                </c:pt>
                <c:pt idx="815">
                  <c:v>41809</c:v>
                </c:pt>
                <c:pt idx="816">
                  <c:v>41810</c:v>
                </c:pt>
                <c:pt idx="817">
                  <c:v>41813</c:v>
                </c:pt>
                <c:pt idx="818">
                  <c:v>41814</c:v>
                </c:pt>
                <c:pt idx="819">
                  <c:v>41815</c:v>
                </c:pt>
                <c:pt idx="820">
                  <c:v>41816</c:v>
                </c:pt>
                <c:pt idx="821">
                  <c:v>41817</c:v>
                </c:pt>
                <c:pt idx="822">
                  <c:v>41820</c:v>
                </c:pt>
                <c:pt idx="823">
                  <c:v>41821</c:v>
                </c:pt>
                <c:pt idx="824">
                  <c:v>41822</c:v>
                </c:pt>
                <c:pt idx="825">
                  <c:v>41823</c:v>
                </c:pt>
                <c:pt idx="826">
                  <c:v>41824</c:v>
                </c:pt>
                <c:pt idx="827">
                  <c:v>41827</c:v>
                </c:pt>
                <c:pt idx="828">
                  <c:v>41828</c:v>
                </c:pt>
                <c:pt idx="829">
                  <c:v>41829</c:v>
                </c:pt>
                <c:pt idx="830">
                  <c:v>41830</c:v>
                </c:pt>
                <c:pt idx="831">
                  <c:v>41831</c:v>
                </c:pt>
                <c:pt idx="832">
                  <c:v>41834</c:v>
                </c:pt>
                <c:pt idx="833">
                  <c:v>41835</c:v>
                </c:pt>
                <c:pt idx="834">
                  <c:v>41836</c:v>
                </c:pt>
                <c:pt idx="835">
                  <c:v>41837</c:v>
                </c:pt>
                <c:pt idx="836">
                  <c:v>41838</c:v>
                </c:pt>
                <c:pt idx="837">
                  <c:v>41841</c:v>
                </c:pt>
                <c:pt idx="838">
                  <c:v>41842</c:v>
                </c:pt>
                <c:pt idx="839">
                  <c:v>41843</c:v>
                </c:pt>
                <c:pt idx="840">
                  <c:v>41844</c:v>
                </c:pt>
                <c:pt idx="841">
                  <c:v>41845</c:v>
                </c:pt>
                <c:pt idx="842">
                  <c:v>41848</c:v>
                </c:pt>
                <c:pt idx="843">
                  <c:v>41849</c:v>
                </c:pt>
                <c:pt idx="844">
                  <c:v>41850</c:v>
                </c:pt>
                <c:pt idx="845">
                  <c:v>41851</c:v>
                </c:pt>
                <c:pt idx="846">
                  <c:v>41852</c:v>
                </c:pt>
                <c:pt idx="847">
                  <c:v>41855</c:v>
                </c:pt>
                <c:pt idx="848">
                  <c:v>41856</c:v>
                </c:pt>
                <c:pt idx="849">
                  <c:v>41857</c:v>
                </c:pt>
                <c:pt idx="850">
                  <c:v>41858</c:v>
                </c:pt>
                <c:pt idx="851">
                  <c:v>41859</c:v>
                </c:pt>
                <c:pt idx="852">
                  <c:v>41862</c:v>
                </c:pt>
                <c:pt idx="853">
                  <c:v>41863</c:v>
                </c:pt>
                <c:pt idx="854">
                  <c:v>41864</c:v>
                </c:pt>
                <c:pt idx="855">
                  <c:v>41865</c:v>
                </c:pt>
                <c:pt idx="856">
                  <c:v>41866</c:v>
                </c:pt>
                <c:pt idx="857">
                  <c:v>41869</c:v>
                </c:pt>
                <c:pt idx="858">
                  <c:v>41870</c:v>
                </c:pt>
                <c:pt idx="859">
                  <c:v>41871</c:v>
                </c:pt>
                <c:pt idx="860">
                  <c:v>41872</c:v>
                </c:pt>
                <c:pt idx="861">
                  <c:v>41873</c:v>
                </c:pt>
                <c:pt idx="862">
                  <c:v>41876</c:v>
                </c:pt>
                <c:pt idx="863">
                  <c:v>41877</c:v>
                </c:pt>
                <c:pt idx="864">
                  <c:v>41878</c:v>
                </c:pt>
                <c:pt idx="865">
                  <c:v>41879</c:v>
                </c:pt>
                <c:pt idx="866">
                  <c:v>41880</c:v>
                </c:pt>
                <c:pt idx="867">
                  <c:v>41883</c:v>
                </c:pt>
                <c:pt idx="868">
                  <c:v>41884</c:v>
                </c:pt>
                <c:pt idx="869">
                  <c:v>41885</c:v>
                </c:pt>
                <c:pt idx="870">
                  <c:v>41886</c:v>
                </c:pt>
                <c:pt idx="871">
                  <c:v>41887</c:v>
                </c:pt>
                <c:pt idx="872">
                  <c:v>41890</c:v>
                </c:pt>
                <c:pt idx="873">
                  <c:v>41891</c:v>
                </c:pt>
                <c:pt idx="874">
                  <c:v>41892</c:v>
                </c:pt>
                <c:pt idx="875">
                  <c:v>41893</c:v>
                </c:pt>
                <c:pt idx="876">
                  <c:v>41894</c:v>
                </c:pt>
                <c:pt idx="877">
                  <c:v>41897</c:v>
                </c:pt>
                <c:pt idx="878">
                  <c:v>41898</c:v>
                </c:pt>
                <c:pt idx="879">
                  <c:v>41899</c:v>
                </c:pt>
                <c:pt idx="880">
                  <c:v>41900</c:v>
                </c:pt>
                <c:pt idx="881">
                  <c:v>41901</c:v>
                </c:pt>
                <c:pt idx="882">
                  <c:v>41904</c:v>
                </c:pt>
                <c:pt idx="883">
                  <c:v>41905</c:v>
                </c:pt>
                <c:pt idx="884">
                  <c:v>41906</c:v>
                </c:pt>
                <c:pt idx="885">
                  <c:v>41907</c:v>
                </c:pt>
                <c:pt idx="886">
                  <c:v>41908</c:v>
                </c:pt>
                <c:pt idx="887">
                  <c:v>41911</c:v>
                </c:pt>
                <c:pt idx="888">
                  <c:v>41912</c:v>
                </c:pt>
                <c:pt idx="889">
                  <c:v>41913</c:v>
                </c:pt>
                <c:pt idx="890">
                  <c:v>41914</c:v>
                </c:pt>
                <c:pt idx="891">
                  <c:v>41915</c:v>
                </c:pt>
                <c:pt idx="892">
                  <c:v>41918</c:v>
                </c:pt>
                <c:pt idx="893">
                  <c:v>41919</c:v>
                </c:pt>
                <c:pt idx="894">
                  <c:v>41920</c:v>
                </c:pt>
                <c:pt idx="895">
                  <c:v>41921</c:v>
                </c:pt>
                <c:pt idx="896">
                  <c:v>41922</c:v>
                </c:pt>
                <c:pt idx="897">
                  <c:v>41925</c:v>
                </c:pt>
                <c:pt idx="898">
                  <c:v>41926</c:v>
                </c:pt>
                <c:pt idx="899">
                  <c:v>41927</c:v>
                </c:pt>
                <c:pt idx="900">
                  <c:v>41928</c:v>
                </c:pt>
                <c:pt idx="901">
                  <c:v>41929</c:v>
                </c:pt>
                <c:pt idx="902">
                  <c:v>41932</c:v>
                </c:pt>
                <c:pt idx="903">
                  <c:v>41933</c:v>
                </c:pt>
                <c:pt idx="904">
                  <c:v>41934</c:v>
                </c:pt>
                <c:pt idx="905">
                  <c:v>41935</c:v>
                </c:pt>
                <c:pt idx="906">
                  <c:v>41936</c:v>
                </c:pt>
                <c:pt idx="907">
                  <c:v>41939</c:v>
                </c:pt>
                <c:pt idx="908">
                  <c:v>41940</c:v>
                </c:pt>
                <c:pt idx="909">
                  <c:v>41941</c:v>
                </c:pt>
                <c:pt idx="910">
                  <c:v>41942</c:v>
                </c:pt>
                <c:pt idx="911">
                  <c:v>41943</c:v>
                </c:pt>
                <c:pt idx="912">
                  <c:v>41946</c:v>
                </c:pt>
                <c:pt idx="913">
                  <c:v>41947</c:v>
                </c:pt>
                <c:pt idx="914">
                  <c:v>41948</c:v>
                </c:pt>
                <c:pt idx="915">
                  <c:v>41949</c:v>
                </c:pt>
                <c:pt idx="916">
                  <c:v>41950</c:v>
                </c:pt>
                <c:pt idx="917">
                  <c:v>41953</c:v>
                </c:pt>
                <c:pt idx="918">
                  <c:v>41954</c:v>
                </c:pt>
                <c:pt idx="919">
                  <c:v>41955</c:v>
                </c:pt>
                <c:pt idx="920">
                  <c:v>41956</c:v>
                </c:pt>
                <c:pt idx="921">
                  <c:v>41957</c:v>
                </c:pt>
                <c:pt idx="922">
                  <c:v>41960</c:v>
                </c:pt>
                <c:pt idx="923">
                  <c:v>41961</c:v>
                </c:pt>
                <c:pt idx="924">
                  <c:v>41962</c:v>
                </c:pt>
                <c:pt idx="925">
                  <c:v>41963</c:v>
                </c:pt>
                <c:pt idx="926">
                  <c:v>41964</c:v>
                </c:pt>
                <c:pt idx="927">
                  <c:v>41967</c:v>
                </c:pt>
                <c:pt idx="928">
                  <c:v>41968</c:v>
                </c:pt>
                <c:pt idx="929">
                  <c:v>41969</c:v>
                </c:pt>
                <c:pt idx="930">
                  <c:v>41970</c:v>
                </c:pt>
                <c:pt idx="931">
                  <c:v>41971</c:v>
                </c:pt>
                <c:pt idx="932">
                  <c:v>41974</c:v>
                </c:pt>
                <c:pt idx="933">
                  <c:v>41975</c:v>
                </c:pt>
                <c:pt idx="934">
                  <c:v>41976</c:v>
                </c:pt>
                <c:pt idx="935">
                  <c:v>41977</c:v>
                </c:pt>
                <c:pt idx="936">
                  <c:v>41978</c:v>
                </c:pt>
                <c:pt idx="937">
                  <c:v>41981</c:v>
                </c:pt>
                <c:pt idx="938">
                  <c:v>41982</c:v>
                </c:pt>
                <c:pt idx="939">
                  <c:v>41983</c:v>
                </c:pt>
                <c:pt idx="940">
                  <c:v>41984</c:v>
                </c:pt>
                <c:pt idx="941">
                  <c:v>41985</c:v>
                </c:pt>
                <c:pt idx="942">
                  <c:v>41988</c:v>
                </c:pt>
                <c:pt idx="943">
                  <c:v>41989</c:v>
                </c:pt>
                <c:pt idx="944">
                  <c:v>41990</c:v>
                </c:pt>
                <c:pt idx="945">
                  <c:v>41991</c:v>
                </c:pt>
                <c:pt idx="946">
                  <c:v>41992</c:v>
                </c:pt>
                <c:pt idx="947">
                  <c:v>41995</c:v>
                </c:pt>
                <c:pt idx="948">
                  <c:v>41996</c:v>
                </c:pt>
                <c:pt idx="949">
                  <c:v>41997</c:v>
                </c:pt>
                <c:pt idx="950">
                  <c:v>42002</c:v>
                </c:pt>
                <c:pt idx="951">
                  <c:v>42003</c:v>
                </c:pt>
                <c:pt idx="952">
                  <c:v>42004</c:v>
                </c:pt>
                <c:pt idx="953">
                  <c:v>42006</c:v>
                </c:pt>
                <c:pt idx="954">
                  <c:v>42009</c:v>
                </c:pt>
                <c:pt idx="955">
                  <c:v>42010</c:v>
                </c:pt>
                <c:pt idx="956">
                  <c:v>42011</c:v>
                </c:pt>
                <c:pt idx="957">
                  <c:v>42012</c:v>
                </c:pt>
                <c:pt idx="958">
                  <c:v>42013</c:v>
                </c:pt>
                <c:pt idx="959">
                  <c:v>42016</c:v>
                </c:pt>
                <c:pt idx="960">
                  <c:v>42017</c:v>
                </c:pt>
                <c:pt idx="961">
                  <c:v>42018</c:v>
                </c:pt>
                <c:pt idx="962">
                  <c:v>42019</c:v>
                </c:pt>
                <c:pt idx="963">
                  <c:v>42020</c:v>
                </c:pt>
                <c:pt idx="964">
                  <c:v>42023</c:v>
                </c:pt>
                <c:pt idx="965">
                  <c:v>42024</c:v>
                </c:pt>
                <c:pt idx="966">
                  <c:v>42025</c:v>
                </c:pt>
                <c:pt idx="967">
                  <c:v>42026</c:v>
                </c:pt>
                <c:pt idx="968">
                  <c:v>42027</c:v>
                </c:pt>
                <c:pt idx="969">
                  <c:v>42030</c:v>
                </c:pt>
                <c:pt idx="970">
                  <c:v>42031</c:v>
                </c:pt>
                <c:pt idx="971">
                  <c:v>42032</c:v>
                </c:pt>
                <c:pt idx="972">
                  <c:v>42033</c:v>
                </c:pt>
                <c:pt idx="973">
                  <c:v>42034</c:v>
                </c:pt>
                <c:pt idx="974">
                  <c:v>42037</c:v>
                </c:pt>
                <c:pt idx="975">
                  <c:v>42038</c:v>
                </c:pt>
                <c:pt idx="976">
                  <c:v>42039</c:v>
                </c:pt>
                <c:pt idx="977">
                  <c:v>42040</c:v>
                </c:pt>
                <c:pt idx="978">
                  <c:v>42041</c:v>
                </c:pt>
                <c:pt idx="979">
                  <c:v>42044</c:v>
                </c:pt>
                <c:pt idx="980">
                  <c:v>42045</c:v>
                </c:pt>
                <c:pt idx="981">
                  <c:v>42046</c:v>
                </c:pt>
                <c:pt idx="982">
                  <c:v>42047</c:v>
                </c:pt>
                <c:pt idx="983">
                  <c:v>42048</c:v>
                </c:pt>
                <c:pt idx="984">
                  <c:v>42051</c:v>
                </c:pt>
                <c:pt idx="985">
                  <c:v>42052</c:v>
                </c:pt>
                <c:pt idx="986">
                  <c:v>42053</c:v>
                </c:pt>
                <c:pt idx="987">
                  <c:v>42054</c:v>
                </c:pt>
                <c:pt idx="988">
                  <c:v>42055</c:v>
                </c:pt>
                <c:pt idx="989">
                  <c:v>42058</c:v>
                </c:pt>
                <c:pt idx="990">
                  <c:v>42059</c:v>
                </c:pt>
                <c:pt idx="991">
                  <c:v>42060</c:v>
                </c:pt>
                <c:pt idx="992">
                  <c:v>42061</c:v>
                </c:pt>
                <c:pt idx="993">
                  <c:v>42062</c:v>
                </c:pt>
                <c:pt idx="994">
                  <c:v>42065</c:v>
                </c:pt>
                <c:pt idx="995">
                  <c:v>42066</c:v>
                </c:pt>
                <c:pt idx="996">
                  <c:v>42067</c:v>
                </c:pt>
                <c:pt idx="997">
                  <c:v>42068</c:v>
                </c:pt>
                <c:pt idx="998">
                  <c:v>42069</c:v>
                </c:pt>
                <c:pt idx="999">
                  <c:v>42072</c:v>
                </c:pt>
                <c:pt idx="1000">
                  <c:v>42073</c:v>
                </c:pt>
                <c:pt idx="1001">
                  <c:v>42074</c:v>
                </c:pt>
                <c:pt idx="1002">
                  <c:v>42075</c:v>
                </c:pt>
                <c:pt idx="1003">
                  <c:v>42076</c:v>
                </c:pt>
                <c:pt idx="1004">
                  <c:v>42079</c:v>
                </c:pt>
                <c:pt idx="1005">
                  <c:v>42080</c:v>
                </c:pt>
                <c:pt idx="1006">
                  <c:v>42081</c:v>
                </c:pt>
                <c:pt idx="1007">
                  <c:v>42082</c:v>
                </c:pt>
                <c:pt idx="1008">
                  <c:v>42083</c:v>
                </c:pt>
                <c:pt idx="1009">
                  <c:v>42086</c:v>
                </c:pt>
                <c:pt idx="1010">
                  <c:v>42087</c:v>
                </c:pt>
                <c:pt idx="1011">
                  <c:v>42088</c:v>
                </c:pt>
                <c:pt idx="1012">
                  <c:v>42089</c:v>
                </c:pt>
                <c:pt idx="1013">
                  <c:v>42090</c:v>
                </c:pt>
                <c:pt idx="1014">
                  <c:v>42093</c:v>
                </c:pt>
                <c:pt idx="1015">
                  <c:v>42094</c:v>
                </c:pt>
                <c:pt idx="1016">
                  <c:v>42095</c:v>
                </c:pt>
                <c:pt idx="1017">
                  <c:v>42096</c:v>
                </c:pt>
                <c:pt idx="1018">
                  <c:v>42100</c:v>
                </c:pt>
                <c:pt idx="1019">
                  <c:v>42101</c:v>
                </c:pt>
                <c:pt idx="1020">
                  <c:v>42102</c:v>
                </c:pt>
                <c:pt idx="1021">
                  <c:v>42103</c:v>
                </c:pt>
                <c:pt idx="1022">
                  <c:v>42104</c:v>
                </c:pt>
                <c:pt idx="1023">
                  <c:v>42107</c:v>
                </c:pt>
                <c:pt idx="1024">
                  <c:v>42108</c:v>
                </c:pt>
                <c:pt idx="1025">
                  <c:v>42109</c:v>
                </c:pt>
                <c:pt idx="1026">
                  <c:v>42110</c:v>
                </c:pt>
                <c:pt idx="1027">
                  <c:v>42111</c:v>
                </c:pt>
                <c:pt idx="1028">
                  <c:v>42114</c:v>
                </c:pt>
                <c:pt idx="1029">
                  <c:v>42115</c:v>
                </c:pt>
                <c:pt idx="1030">
                  <c:v>42116</c:v>
                </c:pt>
                <c:pt idx="1031">
                  <c:v>42117</c:v>
                </c:pt>
                <c:pt idx="1032">
                  <c:v>42118</c:v>
                </c:pt>
                <c:pt idx="1033">
                  <c:v>42121</c:v>
                </c:pt>
                <c:pt idx="1034">
                  <c:v>42122</c:v>
                </c:pt>
                <c:pt idx="1035">
                  <c:v>42123</c:v>
                </c:pt>
                <c:pt idx="1036">
                  <c:v>42124</c:v>
                </c:pt>
                <c:pt idx="1037">
                  <c:v>42125</c:v>
                </c:pt>
                <c:pt idx="1038">
                  <c:v>42128</c:v>
                </c:pt>
                <c:pt idx="1039">
                  <c:v>42129</c:v>
                </c:pt>
                <c:pt idx="1040">
                  <c:v>42130</c:v>
                </c:pt>
                <c:pt idx="1041">
                  <c:v>42131</c:v>
                </c:pt>
                <c:pt idx="1042">
                  <c:v>42132</c:v>
                </c:pt>
                <c:pt idx="1043">
                  <c:v>42135</c:v>
                </c:pt>
                <c:pt idx="1044">
                  <c:v>42136</c:v>
                </c:pt>
                <c:pt idx="1045">
                  <c:v>42137</c:v>
                </c:pt>
                <c:pt idx="1046">
                  <c:v>42138</c:v>
                </c:pt>
                <c:pt idx="1047">
                  <c:v>42139</c:v>
                </c:pt>
                <c:pt idx="1048">
                  <c:v>42142</c:v>
                </c:pt>
                <c:pt idx="1049">
                  <c:v>42143</c:v>
                </c:pt>
                <c:pt idx="1050">
                  <c:v>42144</c:v>
                </c:pt>
                <c:pt idx="1051">
                  <c:v>42145</c:v>
                </c:pt>
                <c:pt idx="1052">
                  <c:v>42146</c:v>
                </c:pt>
                <c:pt idx="1053">
                  <c:v>42150</c:v>
                </c:pt>
                <c:pt idx="1054">
                  <c:v>42151</c:v>
                </c:pt>
                <c:pt idx="1055">
                  <c:v>42152</c:v>
                </c:pt>
                <c:pt idx="1056">
                  <c:v>42153</c:v>
                </c:pt>
                <c:pt idx="1057">
                  <c:v>42157</c:v>
                </c:pt>
                <c:pt idx="1058">
                  <c:v>42158</c:v>
                </c:pt>
                <c:pt idx="1059">
                  <c:v>42159</c:v>
                </c:pt>
                <c:pt idx="1060">
                  <c:v>42160</c:v>
                </c:pt>
                <c:pt idx="1061">
                  <c:v>42163</c:v>
                </c:pt>
                <c:pt idx="1062">
                  <c:v>42164</c:v>
                </c:pt>
                <c:pt idx="1063">
                  <c:v>42165</c:v>
                </c:pt>
                <c:pt idx="1064">
                  <c:v>42166</c:v>
                </c:pt>
                <c:pt idx="1065">
                  <c:v>42167</c:v>
                </c:pt>
                <c:pt idx="1066">
                  <c:v>42170</c:v>
                </c:pt>
                <c:pt idx="1067">
                  <c:v>42171</c:v>
                </c:pt>
                <c:pt idx="1068">
                  <c:v>42172</c:v>
                </c:pt>
                <c:pt idx="1069">
                  <c:v>42173</c:v>
                </c:pt>
                <c:pt idx="1070">
                  <c:v>42174</c:v>
                </c:pt>
                <c:pt idx="1071">
                  <c:v>42177</c:v>
                </c:pt>
                <c:pt idx="1072">
                  <c:v>42178</c:v>
                </c:pt>
                <c:pt idx="1073">
                  <c:v>42179</c:v>
                </c:pt>
                <c:pt idx="1074">
                  <c:v>42180</c:v>
                </c:pt>
                <c:pt idx="1075">
                  <c:v>42181</c:v>
                </c:pt>
                <c:pt idx="1076">
                  <c:v>42184</c:v>
                </c:pt>
                <c:pt idx="1077">
                  <c:v>42185</c:v>
                </c:pt>
                <c:pt idx="1078">
                  <c:v>42186</c:v>
                </c:pt>
                <c:pt idx="1079">
                  <c:v>42187</c:v>
                </c:pt>
                <c:pt idx="1080">
                  <c:v>42188</c:v>
                </c:pt>
                <c:pt idx="1081">
                  <c:v>42191</c:v>
                </c:pt>
                <c:pt idx="1082">
                  <c:v>42192</c:v>
                </c:pt>
                <c:pt idx="1083">
                  <c:v>42193</c:v>
                </c:pt>
                <c:pt idx="1084">
                  <c:v>42194</c:v>
                </c:pt>
                <c:pt idx="1085">
                  <c:v>42195</c:v>
                </c:pt>
                <c:pt idx="1086">
                  <c:v>42198</c:v>
                </c:pt>
                <c:pt idx="1087">
                  <c:v>42199</c:v>
                </c:pt>
                <c:pt idx="1088">
                  <c:v>42200</c:v>
                </c:pt>
                <c:pt idx="1089">
                  <c:v>42201</c:v>
                </c:pt>
                <c:pt idx="1090">
                  <c:v>42205</c:v>
                </c:pt>
                <c:pt idx="1091">
                  <c:v>42206</c:v>
                </c:pt>
                <c:pt idx="1092">
                  <c:v>42207</c:v>
                </c:pt>
                <c:pt idx="1093">
                  <c:v>42208</c:v>
                </c:pt>
                <c:pt idx="1094">
                  <c:v>42209</c:v>
                </c:pt>
                <c:pt idx="1095">
                  <c:v>42212</c:v>
                </c:pt>
                <c:pt idx="1096">
                  <c:v>42213</c:v>
                </c:pt>
                <c:pt idx="1097">
                  <c:v>42214</c:v>
                </c:pt>
                <c:pt idx="1098">
                  <c:v>42215</c:v>
                </c:pt>
                <c:pt idx="1099">
                  <c:v>42216</c:v>
                </c:pt>
                <c:pt idx="1100">
                  <c:v>42219</c:v>
                </c:pt>
                <c:pt idx="1101">
                  <c:v>42220</c:v>
                </c:pt>
                <c:pt idx="1102">
                  <c:v>42221</c:v>
                </c:pt>
                <c:pt idx="1103">
                  <c:v>42222</c:v>
                </c:pt>
                <c:pt idx="1104">
                  <c:v>42227</c:v>
                </c:pt>
                <c:pt idx="1105">
                  <c:v>42228</c:v>
                </c:pt>
                <c:pt idx="1106">
                  <c:v>42229</c:v>
                </c:pt>
                <c:pt idx="1107">
                  <c:v>42230</c:v>
                </c:pt>
                <c:pt idx="1108">
                  <c:v>42233</c:v>
                </c:pt>
                <c:pt idx="1109">
                  <c:v>42234</c:v>
                </c:pt>
                <c:pt idx="1110">
                  <c:v>42235</c:v>
                </c:pt>
                <c:pt idx="1111">
                  <c:v>42236</c:v>
                </c:pt>
                <c:pt idx="1112">
                  <c:v>42237</c:v>
                </c:pt>
                <c:pt idx="1113">
                  <c:v>42240</c:v>
                </c:pt>
                <c:pt idx="1114">
                  <c:v>42241</c:v>
                </c:pt>
                <c:pt idx="1115">
                  <c:v>42242</c:v>
                </c:pt>
                <c:pt idx="1116">
                  <c:v>42243</c:v>
                </c:pt>
                <c:pt idx="1117">
                  <c:v>42244</c:v>
                </c:pt>
                <c:pt idx="1118">
                  <c:v>42247</c:v>
                </c:pt>
                <c:pt idx="1119">
                  <c:v>42248</c:v>
                </c:pt>
                <c:pt idx="1120">
                  <c:v>42249</c:v>
                </c:pt>
                <c:pt idx="1121">
                  <c:v>42250</c:v>
                </c:pt>
                <c:pt idx="1122">
                  <c:v>42251</c:v>
                </c:pt>
                <c:pt idx="1123">
                  <c:v>42254</c:v>
                </c:pt>
                <c:pt idx="1124">
                  <c:v>42255</c:v>
                </c:pt>
                <c:pt idx="1125">
                  <c:v>42256</c:v>
                </c:pt>
                <c:pt idx="1126">
                  <c:v>42257</c:v>
                </c:pt>
                <c:pt idx="1127">
                  <c:v>42261</c:v>
                </c:pt>
                <c:pt idx="1128">
                  <c:v>42262</c:v>
                </c:pt>
                <c:pt idx="1129">
                  <c:v>42263</c:v>
                </c:pt>
                <c:pt idx="1130">
                  <c:v>42264</c:v>
                </c:pt>
                <c:pt idx="1131">
                  <c:v>42265</c:v>
                </c:pt>
                <c:pt idx="1132">
                  <c:v>42268</c:v>
                </c:pt>
                <c:pt idx="1133">
                  <c:v>42269</c:v>
                </c:pt>
                <c:pt idx="1134">
                  <c:v>42270</c:v>
                </c:pt>
                <c:pt idx="1135">
                  <c:v>42272</c:v>
                </c:pt>
                <c:pt idx="1136">
                  <c:v>42275</c:v>
                </c:pt>
                <c:pt idx="1137">
                  <c:v>42276</c:v>
                </c:pt>
                <c:pt idx="1138">
                  <c:v>42277</c:v>
                </c:pt>
                <c:pt idx="1139">
                  <c:v>42278</c:v>
                </c:pt>
                <c:pt idx="1140">
                  <c:v>42279</c:v>
                </c:pt>
                <c:pt idx="1141">
                  <c:v>42282</c:v>
                </c:pt>
                <c:pt idx="1142">
                  <c:v>42283</c:v>
                </c:pt>
                <c:pt idx="1143">
                  <c:v>42284</c:v>
                </c:pt>
                <c:pt idx="1144">
                  <c:v>42285</c:v>
                </c:pt>
                <c:pt idx="1145">
                  <c:v>42286</c:v>
                </c:pt>
                <c:pt idx="1146">
                  <c:v>42289</c:v>
                </c:pt>
                <c:pt idx="1147">
                  <c:v>42290</c:v>
                </c:pt>
                <c:pt idx="1148">
                  <c:v>42291</c:v>
                </c:pt>
                <c:pt idx="1149">
                  <c:v>42292</c:v>
                </c:pt>
                <c:pt idx="1150">
                  <c:v>42293</c:v>
                </c:pt>
                <c:pt idx="1151">
                  <c:v>42296</c:v>
                </c:pt>
                <c:pt idx="1152">
                  <c:v>42297</c:v>
                </c:pt>
                <c:pt idx="1153">
                  <c:v>42298</c:v>
                </c:pt>
                <c:pt idx="1154">
                  <c:v>42299</c:v>
                </c:pt>
                <c:pt idx="1155">
                  <c:v>42300</c:v>
                </c:pt>
                <c:pt idx="1156">
                  <c:v>42303</c:v>
                </c:pt>
                <c:pt idx="1157">
                  <c:v>42304</c:v>
                </c:pt>
                <c:pt idx="1158">
                  <c:v>42305</c:v>
                </c:pt>
                <c:pt idx="1159">
                  <c:v>42306</c:v>
                </c:pt>
                <c:pt idx="1160">
                  <c:v>42307</c:v>
                </c:pt>
                <c:pt idx="1161">
                  <c:v>42310</c:v>
                </c:pt>
                <c:pt idx="1162">
                  <c:v>42311</c:v>
                </c:pt>
                <c:pt idx="1163">
                  <c:v>42312</c:v>
                </c:pt>
                <c:pt idx="1164">
                  <c:v>42313</c:v>
                </c:pt>
                <c:pt idx="1165">
                  <c:v>42314</c:v>
                </c:pt>
                <c:pt idx="1166">
                  <c:v>42317</c:v>
                </c:pt>
                <c:pt idx="1167">
                  <c:v>42319</c:v>
                </c:pt>
                <c:pt idx="1168">
                  <c:v>42320</c:v>
                </c:pt>
                <c:pt idx="1169">
                  <c:v>42321</c:v>
                </c:pt>
                <c:pt idx="1170">
                  <c:v>42324</c:v>
                </c:pt>
                <c:pt idx="1171">
                  <c:v>42325</c:v>
                </c:pt>
                <c:pt idx="1172">
                  <c:v>42326</c:v>
                </c:pt>
                <c:pt idx="1173">
                  <c:v>42327</c:v>
                </c:pt>
                <c:pt idx="1174">
                  <c:v>42328</c:v>
                </c:pt>
                <c:pt idx="1175">
                  <c:v>42331</c:v>
                </c:pt>
                <c:pt idx="1176">
                  <c:v>42332</c:v>
                </c:pt>
                <c:pt idx="1177">
                  <c:v>42333</c:v>
                </c:pt>
                <c:pt idx="1178">
                  <c:v>42334</c:v>
                </c:pt>
                <c:pt idx="1179">
                  <c:v>42335</c:v>
                </c:pt>
                <c:pt idx="1180">
                  <c:v>42338</c:v>
                </c:pt>
                <c:pt idx="1181">
                  <c:v>42339</c:v>
                </c:pt>
                <c:pt idx="1182">
                  <c:v>42340</c:v>
                </c:pt>
                <c:pt idx="1183">
                  <c:v>42341</c:v>
                </c:pt>
                <c:pt idx="1184">
                  <c:v>42342</c:v>
                </c:pt>
                <c:pt idx="1185">
                  <c:v>42345</c:v>
                </c:pt>
                <c:pt idx="1186">
                  <c:v>42346</c:v>
                </c:pt>
                <c:pt idx="1187">
                  <c:v>42347</c:v>
                </c:pt>
                <c:pt idx="1188">
                  <c:v>42348</c:v>
                </c:pt>
                <c:pt idx="1189">
                  <c:v>42349</c:v>
                </c:pt>
                <c:pt idx="1190">
                  <c:v>42352</c:v>
                </c:pt>
                <c:pt idx="1191">
                  <c:v>42353</c:v>
                </c:pt>
                <c:pt idx="1192">
                  <c:v>42354</c:v>
                </c:pt>
                <c:pt idx="1193">
                  <c:v>42355</c:v>
                </c:pt>
                <c:pt idx="1194">
                  <c:v>42356</c:v>
                </c:pt>
                <c:pt idx="1195">
                  <c:v>42359</c:v>
                </c:pt>
                <c:pt idx="1196">
                  <c:v>42360</c:v>
                </c:pt>
                <c:pt idx="1197">
                  <c:v>42361</c:v>
                </c:pt>
                <c:pt idx="1198">
                  <c:v>42362</c:v>
                </c:pt>
                <c:pt idx="1199">
                  <c:v>42366</c:v>
                </c:pt>
                <c:pt idx="1200">
                  <c:v>42367</c:v>
                </c:pt>
                <c:pt idx="1201">
                  <c:v>42368</c:v>
                </c:pt>
                <c:pt idx="1202">
                  <c:v>42369</c:v>
                </c:pt>
                <c:pt idx="1203">
                  <c:v>42370</c:v>
                </c:pt>
                <c:pt idx="1204">
                  <c:v>42374</c:v>
                </c:pt>
                <c:pt idx="1205">
                  <c:v>42375</c:v>
                </c:pt>
                <c:pt idx="1206">
                  <c:v>42376</c:v>
                </c:pt>
                <c:pt idx="1207">
                  <c:v>42377</c:v>
                </c:pt>
                <c:pt idx="1208">
                  <c:v>42380</c:v>
                </c:pt>
                <c:pt idx="1209">
                  <c:v>42381</c:v>
                </c:pt>
                <c:pt idx="1210">
                  <c:v>42382</c:v>
                </c:pt>
                <c:pt idx="1211">
                  <c:v>42383</c:v>
                </c:pt>
                <c:pt idx="1212">
                  <c:v>42384</c:v>
                </c:pt>
                <c:pt idx="1213">
                  <c:v>42387</c:v>
                </c:pt>
                <c:pt idx="1214">
                  <c:v>42388</c:v>
                </c:pt>
                <c:pt idx="1215">
                  <c:v>42389</c:v>
                </c:pt>
                <c:pt idx="1216">
                  <c:v>42390</c:v>
                </c:pt>
                <c:pt idx="1217">
                  <c:v>42391</c:v>
                </c:pt>
                <c:pt idx="1218">
                  <c:v>42394</c:v>
                </c:pt>
                <c:pt idx="1219">
                  <c:v>42395</c:v>
                </c:pt>
                <c:pt idx="1220">
                  <c:v>42396</c:v>
                </c:pt>
                <c:pt idx="1221">
                  <c:v>42397</c:v>
                </c:pt>
                <c:pt idx="1222">
                  <c:v>42398</c:v>
                </c:pt>
                <c:pt idx="1223">
                  <c:v>42401</c:v>
                </c:pt>
                <c:pt idx="1224">
                  <c:v>42402</c:v>
                </c:pt>
                <c:pt idx="1225">
                  <c:v>42403</c:v>
                </c:pt>
                <c:pt idx="1226">
                  <c:v>42404</c:v>
                </c:pt>
                <c:pt idx="1227">
                  <c:v>42405</c:v>
                </c:pt>
                <c:pt idx="1228">
                  <c:v>42410</c:v>
                </c:pt>
                <c:pt idx="1229">
                  <c:v>42411</c:v>
                </c:pt>
                <c:pt idx="1230">
                  <c:v>42412</c:v>
                </c:pt>
                <c:pt idx="1231">
                  <c:v>42415</c:v>
                </c:pt>
                <c:pt idx="1232">
                  <c:v>42416</c:v>
                </c:pt>
                <c:pt idx="1233">
                  <c:v>42417</c:v>
                </c:pt>
                <c:pt idx="1234">
                  <c:v>42418</c:v>
                </c:pt>
                <c:pt idx="1235">
                  <c:v>42419</c:v>
                </c:pt>
                <c:pt idx="1236">
                  <c:v>42422</c:v>
                </c:pt>
                <c:pt idx="1237">
                  <c:v>42423</c:v>
                </c:pt>
                <c:pt idx="1238">
                  <c:v>42424</c:v>
                </c:pt>
                <c:pt idx="1239">
                  <c:v>42425</c:v>
                </c:pt>
                <c:pt idx="1240">
                  <c:v>42426</c:v>
                </c:pt>
                <c:pt idx="1241">
                  <c:v>42429</c:v>
                </c:pt>
                <c:pt idx="1242">
                  <c:v>42430</c:v>
                </c:pt>
                <c:pt idx="1243">
                  <c:v>42431</c:v>
                </c:pt>
                <c:pt idx="1244">
                  <c:v>42432</c:v>
                </c:pt>
                <c:pt idx="1245">
                  <c:v>42433</c:v>
                </c:pt>
                <c:pt idx="1246">
                  <c:v>42436</c:v>
                </c:pt>
                <c:pt idx="1247">
                  <c:v>42437</c:v>
                </c:pt>
                <c:pt idx="1248">
                  <c:v>42438</c:v>
                </c:pt>
                <c:pt idx="1249">
                  <c:v>42439</c:v>
                </c:pt>
                <c:pt idx="1250">
                  <c:v>42440</c:v>
                </c:pt>
                <c:pt idx="1251">
                  <c:v>42443</c:v>
                </c:pt>
                <c:pt idx="1252">
                  <c:v>42444</c:v>
                </c:pt>
                <c:pt idx="1253">
                  <c:v>42445</c:v>
                </c:pt>
                <c:pt idx="1254">
                  <c:v>42446</c:v>
                </c:pt>
                <c:pt idx="1255">
                  <c:v>42447</c:v>
                </c:pt>
                <c:pt idx="1256">
                  <c:v>42450</c:v>
                </c:pt>
                <c:pt idx="1257">
                  <c:v>42451</c:v>
                </c:pt>
                <c:pt idx="1258">
                  <c:v>42452</c:v>
                </c:pt>
                <c:pt idx="1259">
                  <c:v>42453</c:v>
                </c:pt>
                <c:pt idx="1260">
                  <c:v>42457</c:v>
                </c:pt>
                <c:pt idx="1261">
                  <c:v>42458</c:v>
                </c:pt>
                <c:pt idx="1262">
                  <c:v>42459</c:v>
                </c:pt>
                <c:pt idx="1263">
                  <c:v>42460</c:v>
                </c:pt>
                <c:pt idx="1264">
                  <c:v>42461</c:v>
                </c:pt>
                <c:pt idx="1265">
                  <c:v>42464</c:v>
                </c:pt>
                <c:pt idx="1266">
                  <c:v>42465</c:v>
                </c:pt>
                <c:pt idx="1267">
                  <c:v>42466</c:v>
                </c:pt>
                <c:pt idx="1268">
                  <c:v>42467</c:v>
                </c:pt>
                <c:pt idx="1269">
                  <c:v>42468</c:v>
                </c:pt>
                <c:pt idx="1270">
                  <c:v>42471</c:v>
                </c:pt>
                <c:pt idx="1271">
                  <c:v>42472</c:v>
                </c:pt>
                <c:pt idx="1272">
                  <c:v>42473</c:v>
                </c:pt>
                <c:pt idx="1273">
                  <c:v>42474</c:v>
                </c:pt>
                <c:pt idx="1274">
                  <c:v>42475</c:v>
                </c:pt>
                <c:pt idx="1275">
                  <c:v>42478</c:v>
                </c:pt>
                <c:pt idx="1276">
                  <c:v>42479</c:v>
                </c:pt>
                <c:pt idx="1277">
                  <c:v>42480</c:v>
                </c:pt>
                <c:pt idx="1278">
                  <c:v>42481</c:v>
                </c:pt>
                <c:pt idx="1279">
                  <c:v>42482</c:v>
                </c:pt>
                <c:pt idx="1280">
                  <c:v>42485</c:v>
                </c:pt>
                <c:pt idx="1281">
                  <c:v>42486</c:v>
                </c:pt>
                <c:pt idx="1282">
                  <c:v>42487</c:v>
                </c:pt>
                <c:pt idx="1283">
                  <c:v>42488</c:v>
                </c:pt>
                <c:pt idx="1284">
                  <c:v>42489</c:v>
                </c:pt>
                <c:pt idx="1285">
                  <c:v>42492</c:v>
                </c:pt>
                <c:pt idx="1286">
                  <c:v>42493</c:v>
                </c:pt>
                <c:pt idx="1287">
                  <c:v>42494</c:v>
                </c:pt>
                <c:pt idx="1288">
                  <c:v>42495</c:v>
                </c:pt>
                <c:pt idx="1289">
                  <c:v>42496</c:v>
                </c:pt>
                <c:pt idx="1290">
                  <c:v>42499</c:v>
                </c:pt>
                <c:pt idx="1291">
                  <c:v>42500</c:v>
                </c:pt>
                <c:pt idx="1292">
                  <c:v>42501</c:v>
                </c:pt>
                <c:pt idx="1293">
                  <c:v>42502</c:v>
                </c:pt>
                <c:pt idx="1294">
                  <c:v>42503</c:v>
                </c:pt>
                <c:pt idx="1295">
                  <c:v>42506</c:v>
                </c:pt>
                <c:pt idx="1296">
                  <c:v>42507</c:v>
                </c:pt>
                <c:pt idx="1297">
                  <c:v>42508</c:v>
                </c:pt>
                <c:pt idx="1298">
                  <c:v>42509</c:v>
                </c:pt>
                <c:pt idx="1299">
                  <c:v>42510</c:v>
                </c:pt>
                <c:pt idx="1300">
                  <c:v>42513</c:v>
                </c:pt>
                <c:pt idx="1301">
                  <c:v>42514</c:v>
                </c:pt>
                <c:pt idx="1302">
                  <c:v>42515</c:v>
                </c:pt>
                <c:pt idx="1303">
                  <c:v>42516</c:v>
                </c:pt>
                <c:pt idx="1304">
                  <c:v>42517</c:v>
                </c:pt>
                <c:pt idx="1305">
                  <c:v>42521</c:v>
                </c:pt>
                <c:pt idx="1306">
                  <c:v>42522</c:v>
                </c:pt>
                <c:pt idx="1307">
                  <c:v>42523</c:v>
                </c:pt>
                <c:pt idx="1308">
                  <c:v>42524</c:v>
                </c:pt>
                <c:pt idx="1309">
                  <c:v>42527</c:v>
                </c:pt>
                <c:pt idx="1310">
                  <c:v>42528</c:v>
                </c:pt>
                <c:pt idx="1311">
                  <c:v>42529</c:v>
                </c:pt>
                <c:pt idx="1312">
                  <c:v>42530</c:v>
                </c:pt>
                <c:pt idx="1313">
                  <c:v>42531</c:v>
                </c:pt>
                <c:pt idx="1314">
                  <c:v>42534</c:v>
                </c:pt>
                <c:pt idx="1315">
                  <c:v>42535</c:v>
                </c:pt>
                <c:pt idx="1316">
                  <c:v>42536</c:v>
                </c:pt>
                <c:pt idx="1317">
                  <c:v>42537</c:v>
                </c:pt>
                <c:pt idx="1318">
                  <c:v>42538</c:v>
                </c:pt>
                <c:pt idx="1319">
                  <c:v>42541</c:v>
                </c:pt>
                <c:pt idx="1320">
                  <c:v>42542</c:v>
                </c:pt>
                <c:pt idx="1321">
                  <c:v>42543</c:v>
                </c:pt>
                <c:pt idx="1322">
                  <c:v>42544</c:v>
                </c:pt>
                <c:pt idx="1323">
                  <c:v>42545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42555</c:v>
                </c:pt>
                <c:pt idx="1330">
                  <c:v>42556</c:v>
                </c:pt>
                <c:pt idx="1331">
                  <c:v>42557</c:v>
                </c:pt>
                <c:pt idx="1332">
                  <c:v>42558</c:v>
                </c:pt>
                <c:pt idx="1333">
                  <c:v>42559</c:v>
                </c:pt>
                <c:pt idx="1334">
                  <c:v>42562</c:v>
                </c:pt>
                <c:pt idx="1335">
                  <c:v>42563</c:v>
                </c:pt>
                <c:pt idx="1336">
                  <c:v>42564</c:v>
                </c:pt>
                <c:pt idx="1337">
                  <c:v>42565</c:v>
                </c:pt>
                <c:pt idx="1338">
                  <c:v>42566</c:v>
                </c:pt>
                <c:pt idx="1339">
                  <c:v>42569</c:v>
                </c:pt>
                <c:pt idx="1340">
                  <c:v>42570</c:v>
                </c:pt>
                <c:pt idx="1341">
                  <c:v>42571</c:v>
                </c:pt>
                <c:pt idx="1342">
                  <c:v>42572</c:v>
                </c:pt>
                <c:pt idx="1343">
                  <c:v>42573</c:v>
                </c:pt>
                <c:pt idx="1344">
                  <c:v>42576</c:v>
                </c:pt>
                <c:pt idx="1345">
                  <c:v>42577</c:v>
                </c:pt>
                <c:pt idx="1346">
                  <c:v>42578</c:v>
                </c:pt>
                <c:pt idx="1347">
                  <c:v>42579</c:v>
                </c:pt>
                <c:pt idx="1348">
                  <c:v>42580</c:v>
                </c:pt>
                <c:pt idx="1349">
                  <c:v>42583</c:v>
                </c:pt>
                <c:pt idx="1350">
                  <c:v>42584</c:v>
                </c:pt>
                <c:pt idx="1351">
                  <c:v>42585</c:v>
                </c:pt>
                <c:pt idx="1352">
                  <c:v>42586</c:v>
                </c:pt>
                <c:pt idx="1353">
                  <c:v>42587</c:v>
                </c:pt>
                <c:pt idx="1354">
                  <c:v>42590</c:v>
                </c:pt>
                <c:pt idx="1355">
                  <c:v>42591</c:v>
                </c:pt>
                <c:pt idx="1356">
                  <c:v>42592</c:v>
                </c:pt>
                <c:pt idx="1357">
                  <c:v>42593</c:v>
                </c:pt>
                <c:pt idx="1358">
                  <c:v>42594</c:v>
                </c:pt>
                <c:pt idx="1359">
                  <c:v>42597</c:v>
                </c:pt>
                <c:pt idx="1360">
                  <c:v>42598</c:v>
                </c:pt>
                <c:pt idx="1361">
                  <c:v>42599</c:v>
                </c:pt>
                <c:pt idx="1362">
                  <c:v>42600</c:v>
                </c:pt>
                <c:pt idx="1363">
                  <c:v>42601</c:v>
                </c:pt>
                <c:pt idx="1364">
                  <c:v>42604</c:v>
                </c:pt>
                <c:pt idx="1365">
                  <c:v>42605</c:v>
                </c:pt>
                <c:pt idx="1366">
                  <c:v>42606</c:v>
                </c:pt>
                <c:pt idx="1367">
                  <c:v>42607</c:v>
                </c:pt>
                <c:pt idx="1368">
                  <c:v>42608</c:v>
                </c:pt>
                <c:pt idx="1369">
                  <c:v>42611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42618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42625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42632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42639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42646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42653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42657</c:v>
                </c:pt>
                <c:pt idx="1404">
                  <c:v>42660</c:v>
                </c:pt>
                <c:pt idx="1405">
                  <c:v>42661</c:v>
                </c:pt>
                <c:pt idx="1406">
                  <c:v>42662</c:v>
                </c:pt>
                <c:pt idx="1407">
                  <c:v>42663</c:v>
                </c:pt>
                <c:pt idx="1408">
                  <c:v>42664</c:v>
                </c:pt>
                <c:pt idx="1409">
                  <c:v>42667</c:v>
                </c:pt>
                <c:pt idx="1410">
                  <c:v>42668</c:v>
                </c:pt>
                <c:pt idx="1411">
                  <c:v>42669</c:v>
                </c:pt>
                <c:pt idx="1412">
                  <c:v>42670</c:v>
                </c:pt>
                <c:pt idx="1413">
                  <c:v>42671</c:v>
                </c:pt>
                <c:pt idx="1414">
                  <c:v>42674</c:v>
                </c:pt>
                <c:pt idx="1415">
                  <c:v>42675</c:v>
                </c:pt>
                <c:pt idx="1416">
                  <c:v>42676</c:v>
                </c:pt>
                <c:pt idx="1417">
                  <c:v>42677</c:v>
                </c:pt>
                <c:pt idx="1418">
                  <c:v>42678</c:v>
                </c:pt>
                <c:pt idx="1419">
                  <c:v>42681</c:v>
                </c:pt>
                <c:pt idx="1420">
                  <c:v>42682</c:v>
                </c:pt>
                <c:pt idx="1421">
                  <c:v>42683</c:v>
                </c:pt>
                <c:pt idx="1422">
                  <c:v>42684</c:v>
                </c:pt>
                <c:pt idx="1423">
                  <c:v>42685</c:v>
                </c:pt>
                <c:pt idx="1424">
                  <c:v>42688</c:v>
                </c:pt>
                <c:pt idx="1425">
                  <c:v>42689</c:v>
                </c:pt>
                <c:pt idx="1426">
                  <c:v>42690</c:v>
                </c:pt>
                <c:pt idx="1427">
                  <c:v>42691</c:v>
                </c:pt>
                <c:pt idx="1428">
                  <c:v>42692</c:v>
                </c:pt>
                <c:pt idx="1429">
                  <c:v>42695</c:v>
                </c:pt>
                <c:pt idx="1430">
                  <c:v>42696</c:v>
                </c:pt>
                <c:pt idx="1431">
                  <c:v>42697</c:v>
                </c:pt>
                <c:pt idx="1432">
                  <c:v>42698</c:v>
                </c:pt>
                <c:pt idx="1433">
                  <c:v>42699</c:v>
                </c:pt>
                <c:pt idx="1434">
                  <c:v>42702</c:v>
                </c:pt>
                <c:pt idx="1435">
                  <c:v>42703</c:v>
                </c:pt>
                <c:pt idx="1436">
                  <c:v>42704</c:v>
                </c:pt>
                <c:pt idx="1437">
                  <c:v>42705</c:v>
                </c:pt>
                <c:pt idx="1438">
                  <c:v>42706</c:v>
                </c:pt>
                <c:pt idx="1439">
                  <c:v>42709</c:v>
                </c:pt>
                <c:pt idx="1440">
                  <c:v>42710</c:v>
                </c:pt>
                <c:pt idx="1441">
                  <c:v>42711</c:v>
                </c:pt>
                <c:pt idx="1442">
                  <c:v>42712</c:v>
                </c:pt>
                <c:pt idx="1443">
                  <c:v>42713</c:v>
                </c:pt>
                <c:pt idx="1444">
                  <c:v>42716</c:v>
                </c:pt>
                <c:pt idx="1445">
                  <c:v>42717</c:v>
                </c:pt>
                <c:pt idx="1446">
                  <c:v>42718</c:v>
                </c:pt>
                <c:pt idx="1447">
                  <c:v>42719</c:v>
                </c:pt>
                <c:pt idx="1448">
                  <c:v>42720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42730</c:v>
                </c:pt>
                <c:pt idx="1455">
                  <c:v>42731</c:v>
                </c:pt>
                <c:pt idx="1456">
                  <c:v>42732</c:v>
                </c:pt>
                <c:pt idx="1457">
                  <c:v>42733</c:v>
                </c:pt>
                <c:pt idx="1458">
                  <c:v>42734</c:v>
                </c:pt>
                <c:pt idx="1459">
                  <c:v>42737</c:v>
                </c:pt>
                <c:pt idx="1460">
                  <c:v>42738</c:v>
                </c:pt>
                <c:pt idx="1461">
                  <c:v>42739</c:v>
                </c:pt>
                <c:pt idx="1462">
                  <c:v>42740</c:v>
                </c:pt>
                <c:pt idx="1463">
                  <c:v>42741</c:v>
                </c:pt>
                <c:pt idx="1464">
                  <c:v>42744</c:v>
                </c:pt>
                <c:pt idx="1465">
                  <c:v>42745</c:v>
                </c:pt>
                <c:pt idx="1466">
                  <c:v>42746</c:v>
                </c:pt>
                <c:pt idx="1467">
                  <c:v>42747</c:v>
                </c:pt>
                <c:pt idx="1468">
                  <c:v>42748</c:v>
                </c:pt>
                <c:pt idx="1469">
                  <c:v>42751</c:v>
                </c:pt>
                <c:pt idx="1470">
                  <c:v>42752</c:v>
                </c:pt>
                <c:pt idx="1471">
                  <c:v>42753</c:v>
                </c:pt>
                <c:pt idx="1472">
                  <c:v>42754</c:v>
                </c:pt>
                <c:pt idx="1473">
                  <c:v>42755</c:v>
                </c:pt>
                <c:pt idx="1474">
                  <c:v>42758</c:v>
                </c:pt>
                <c:pt idx="1475">
                  <c:v>42759</c:v>
                </c:pt>
                <c:pt idx="1476">
                  <c:v>42760</c:v>
                </c:pt>
                <c:pt idx="1477">
                  <c:v>42761</c:v>
                </c:pt>
                <c:pt idx="1478">
                  <c:v>42762</c:v>
                </c:pt>
                <c:pt idx="1479">
                  <c:v>42765</c:v>
                </c:pt>
                <c:pt idx="1480">
                  <c:v>42766</c:v>
                </c:pt>
                <c:pt idx="1481">
                  <c:v>42767</c:v>
                </c:pt>
                <c:pt idx="1482">
                  <c:v>42768</c:v>
                </c:pt>
                <c:pt idx="1483">
                  <c:v>42769</c:v>
                </c:pt>
                <c:pt idx="1484">
                  <c:v>42772</c:v>
                </c:pt>
                <c:pt idx="1485">
                  <c:v>42773</c:v>
                </c:pt>
                <c:pt idx="1486">
                  <c:v>42774</c:v>
                </c:pt>
                <c:pt idx="1487">
                  <c:v>42775</c:v>
                </c:pt>
                <c:pt idx="1488">
                  <c:v>42776</c:v>
                </c:pt>
                <c:pt idx="1489">
                  <c:v>42779</c:v>
                </c:pt>
                <c:pt idx="1490">
                  <c:v>42780</c:v>
                </c:pt>
                <c:pt idx="1491">
                  <c:v>42781</c:v>
                </c:pt>
                <c:pt idx="1492">
                  <c:v>42782</c:v>
                </c:pt>
                <c:pt idx="1493">
                  <c:v>42783</c:v>
                </c:pt>
                <c:pt idx="1494">
                  <c:v>42786</c:v>
                </c:pt>
                <c:pt idx="1495">
                  <c:v>42787</c:v>
                </c:pt>
                <c:pt idx="1496">
                  <c:v>42788</c:v>
                </c:pt>
                <c:pt idx="1497">
                  <c:v>42789</c:v>
                </c:pt>
                <c:pt idx="1498">
                  <c:v>42790</c:v>
                </c:pt>
                <c:pt idx="1499">
                  <c:v>42793</c:v>
                </c:pt>
                <c:pt idx="1500">
                  <c:v>42794</c:v>
                </c:pt>
                <c:pt idx="1501">
                  <c:v>42795</c:v>
                </c:pt>
                <c:pt idx="1502">
                  <c:v>42796</c:v>
                </c:pt>
                <c:pt idx="1503">
                  <c:v>42797</c:v>
                </c:pt>
                <c:pt idx="1504">
                  <c:v>42800</c:v>
                </c:pt>
                <c:pt idx="1505">
                  <c:v>42801</c:v>
                </c:pt>
                <c:pt idx="1506">
                  <c:v>42802</c:v>
                </c:pt>
                <c:pt idx="1507">
                  <c:v>42803</c:v>
                </c:pt>
                <c:pt idx="1508">
                  <c:v>42804</c:v>
                </c:pt>
                <c:pt idx="1509">
                  <c:v>42807</c:v>
                </c:pt>
                <c:pt idx="1510">
                  <c:v>42808</c:v>
                </c:pt>
                <c:pt idx="1511">
                  <c:v>42809</c:v>
                </c:pt>
                <c:pt idx="1512">
                  <c:v>42810</c:v>
                </c:pt>
                <c:pt idx="1513">
                  <c:v>42811</c:v>
                </c:pt>
                <c:pt idx="1514">
                  <c:v>42814</c:v>
                </c:pt>
                <c:pt idx="1515">
                  <c:v>42815</c:v>
                </c:pt>
                <c:pt idx="1516">
                  <c:v>42816</c:v>
                </c:pt>
                <c:pt idx="1517">
                  <c:v>42817</c:v>
                </c:pt>
                <c:pt idx="1518">
                  <c:v>42818</c:v>
                </c:pt>
                <c:pt idx="1519">
                  <c:v>42821</c:v>
                </c:pt>
                <c:pt idx="1520">
                  <c:v>42822</c:v>
                </c:pt>
                <c:pt idx="1521">
                  <c:v>42823</c:v>
                </c:pt>
                <c:pt idx="1522">
                  <c:v>42824</c:v>
                </c:pt>
                <c:pt idx="1523">
                  <c:v>42825</c:v>
                </c:pt>
                <c:pt idx="1524">
                  <c:v>42828</c:v>
                </c:pt>
                <c:pt idx="1525">
                  <c:v>42829</c:v>
                </c:pt>
                <c:pt idx="1526">
                  <c:v>42830</c:v>
                </c:pt>
                <c:pt idx="1527">
                  <c:v>42831</c:v>
                </c:pt>
                <c:pt idx="1528">
                  <c:v>42832</c:v>
                </c:pt>
                <c:pt idx="1529">
                  <c:v>42835</c:v>
                </c:pt>
                <c:pt idx="1530">
                  <c:v>42836</c:v>
                </c:pt>
                <c:pt idx="1531">
                  <c:v>42837</c:v>
                </c:pt>
                <c:pt idx="1532">
                  <c:v>42838</c:v>
                </c:pt>
                <c:pt idx="1533">
                  <c:v>42842</c:v>
                </c:pt>
                <c:pt idx="1534">
                  <c:v>42843</c:v>
                </c:pt>
                <c:pt idx="1535">
                  <c:v>42844</c:v>
                </c:pt>
                <c:pt idx="1536">
                  <c:v>42845</c:v>
                </c:pt>
                <c:pt idx="1537">
                  <c:v>42846</c:v>
                </c:pt>
                <c:pt idx="1538">
                  <c:v>42849</c:v>
                </c:pt>
                <c:pt idx="1539">
                  <c:v>42850</c:v>
                </c:pt>
                <c:pt idx="1540">
                  <c:v>42851</c:v>
                </c:pt>
                <c:pt idx="1541">
                  <c:v>42852</c:v>
                </c:pt>
                <c:pt idx="1542">
                  <c:v>42853</c:v>
                </c:pt>
                <c:pt idx="1543">
                  <c:v>42856</c:v>
                </c:pt>
                <c:pt idx="1544">
                  <c:v>42857</c:v>
                </c:pt>
                <c:pt idx="1545">
                  <c:v>42858</c:v>
                </c:pt>
                <c:pt idx="1546">
                  <c:v>42859</c:v>
                </c:pt>
                <c:pt idx="1547">
                  <c:v>42860</c:v>
                </c:pt>
                <c:pt idx="1548">
                  <c:v>42863</c:v>
                </c:pt>
                <c:pt idx="1549">
                  <c:v>42864</c:v>
                </c:pt>
                <c:pt idx="1550">
                  <c:v>42865</c:v>
                </c:pt>
                <c:pt idx="1551">
                  <c:v>42866</c:v>
                </c:pt>
                <c:pt idx="1552">
                  <c:v>42867</c:v>
                </c:pt>
                <c:pt idx="1553">
                  <c:v>42870</c:v>
                </c:pt>
                <c:pt idx="1554">
                  <c:v>42871</c:v>
                </c:pt>
                <c:pt idx="1555">
                  <c:v>42872</c:v>
                </c:pt>
                <c:pt idx="1556">
                  <c:v>42873</c:v>
                </c:pt>
                <c:pt idx="1557">
                  <c:v>42874</c:v>
                </c:pt>
                <c:pt idx="1558">
                  <c:v>42877</c:v>
                </c:pt>
                <c:pt idx="1559">
                  <c:v>42878</c:v>
                </c:pt>
                <c:pt idx="1560">
                  <c:v>42879</c:v>
                </c:pt>
                <c:pt idx="1561">
                  <c:v>42880</c:v>
                </c:pt>
                <c:pt idx="1562">
                  <c:v>42881</c:v>
                </c:pt>
                <c:pt idx="1563">
                  <c:v>42884</c:v>
                </c:pt>
                <c:pt idx="1564">
                  <c:v>42885</c:v>
                </c:pt>
                <c:pt idx="1565">
                  <c:v>42886</c:v>
                </c:pt>
                <c:pt idx="1566">
                  <c:v>42887</c:v>
                </c:pt>
                <c:pt idx="1567">
                  <c:v>42888</c:v>
                </c:pt>
                <c:pt idx="1568">
                  <c:v>42891</c:v>
                </c:pt>
                <c:pt idx="1569">
                  <c:v>42892</c:v>
                </c:pt>
                <c:pt idx="1570">
                  <c:v>42893</c:v>
                </c:pt>
                <c:pt idx="1571">
                  <c:v>42894</c:v>
                </c:pt>
                <c:pt idx="1572">
                  <c:v>42895</c:v>
                </c:pt>
                <c:pt idx="1573">
                  <c:v>42898</c:v>
                </c:pt>
                <c:pt idx="1574">
                  <c:v>42899</c:v>
                </c:pt>
                <c:pt idx="1575">
                  <c:v>42900</c:v>
                </c:pt>
                <c:pt idx="1576">
                  <c:v>42901</c:v>
                </c:pt>
                <c:pt idx="1577">
                  <c:v>42902</c:v>
                </c:pt>
                <c:pt idx="1578">
                  <c:v>42905</c:v>
                </c:pt>
                <c:pt idx="1579">
                  <c:v>42906</c:v>
                </c:pt>
                <c:pt idx="1580">
                  <c:v>42907</c:v>
                </c:pt>
                <c:pt idx="1581">
                  <c:v>42908</c:v>
                </c:pt>
                <c:pt idx="1582">
                  <c:v>42909</c:v>
                </c:pt>
                <c:pt idx="1583">
                  <c:v>42912</c:v>
                </c:pt>
                <c:pt idx="1584">
                  <c:v>42913</c:v>
                </c:pt>
                <c:pt idx="1585">
                  <c:v>42914</c:v>
                </c:pt>
                <c:pt idx="1586">
                  <c:v>42915</c:v>
                </c:pt>
                <c:pt idx="1587">
                  <c:v>42916</c:v>
                </c:pt>
                <c:pt idx="1588">
                  <c:v>42919</c:v>
                </c:pt>
                <c:pt idx="1589">
                  <c:v>42920</c:v>
                </c:pt>
                <c:pt idx="1590">
                  <c:v>42921</c:v>
                </c:pt>
                <c:pt idx="1591">
                  <c:v>42922</c:v>
                </c:pt>
                <c:pt idx="1592">
                  <c:v>42923</c:v>
                </c:pt>
                <c:pt idx="1593">
                  <c:v>42926</c:v>
                </c:pt>
                <c:pt idx="1594">
                  <c:v>42927</c:v>
                </c:pt>
                <c:pt idx="1595">
                  <c:v>42928</c:v>
                </c:pt>
                <c:pt idx="1596">
                  <c:v>42929</c:v>
                </c:pt>
                <c:pt idx="1597">
                  <c:v>42930</c:v>
                </c:pt>
                <c:pt idx="1598">
                  <c:v>42933</c:v>
                </c:pt>
                <c:pt idx="1599">
                  <c:v>42934</c:v>
                </c:pt>
                <c:pt idx="1600">
                  <c:v>42935</c:v>
                </c:pt>
                <c:pt idx="1601">
                  <c:v>42936</c:v>
                </c:pt>
                <c:pt idx="1602">
                  <c:v>42937</c:v>
                </c:pt>
                <c:pt idx="1603">
                  <c:v>42940</c:v>
                </c:pt>
                <c:pt idx="1604">
                  <c:v>42941</c:v>
                </c:pt>
                <c:pt idx="1605">
                  <c:v>42942</c:v>
                </c:pt>
                <c:pt idx="1606">
                  <c:v>42943</c:v>
                </c:pt>
                <c:pt idx="1607">
                  <c:v>42944</c:v>
                </c:pt>
                <c:pt idx="1608">
                  <c:v>42947</c:v>
                </c:pt>
                <c:pt idx="1609">
                  <c:v>42948</c:v>
                </c:pt>
                <c:pt idx="1610">
                  <c:v>42949</c:v>
                </c:pt>
                <c:pt idx="1611">
                  <c:v>42950</c:v>
                </c:pt>
                <c:pt idx="1612">
                  <c:v>42951</c:v>
                </c:pt>
                <c:pt idx="1613">
                  <c:v>42954</c:v>
                </c:pt>
                <c:pt idx="1614">
                  <c:v>42955</c:v>
                </c:pt>
                <c:pt idx="1615">
                  <c:v>42956</c:v>
                </c:pt>
                <c:pt idx="1616">
                  <c:v>42957</c:v>
                </c:pt>
                <c:pt idx="1617">
                  <c:v>42958</c:v>
                </c:pt>
                <c:pt idx="1618">
                  <c:v>42961</c:v>
                </c:pt>
                <c:pt idx="1619">
                  <c:v>42962</c:v>
                </c:pt>
                <c:pt idx="1620">
                  <c:v>42963</c:v>
                </c:pt>
                <c:pt idx="1621">
                  <c:v>42964</c:v>
                </c:pt>
                <c:pt idx="1622">
                  <c:v>42965</c:v>
                </c:pt>
                <c:pt idx="1623">
                  <c:v>42968</c:v>
                </c:pt>
                <c:pt idx="1624">
                  <c:v>42969</c:v>
                </c:pt>
                <c:pt idx="1625">
                  <c:v>42970</c:v>
                </c:pt>
                <c:pt idx="1626">
                  <c:v>42971</c:v>
                </c:pt>
                <c:pt idx="1627">
                  <c:v>42972</c:v>
                </c:pt>
                <c:pt idx="1628">
                  <c:v>42975</c:v>
                </c:pt>
                <c:pt idx="1629">
                  <c:v>42976</c:v>
                </c:pt>
                <c:pt idx="1630">
                  <c:v>42977</c:v>
                </c:pt>
                <c:pt idx="1631">
                  <c:v>42978</c:v>
                </c:pt>
                <c:pt idx="1632">
                  <c:v>42979</c:v>
                </c:pt>
                <c:pt idx="1633">
                  <c:v>42982</c:v>
                </c:pt>
                <c:pt idx="1634">
                  <c:v>42983</c:v>
                </c:pt>
                <c:pt idx="1635">
                  <c:v>42984</c:v>
                </c:pt>
                <c:pt idx="1636">
                  <c:v>42985</c:v>
                </c:pt>
                <c:pt idx="1637">
                  <c:v>42986</c:v>
                </c:pt>
                <c:pt idx="1638">
                  <c:v>42989</c:v>
                </c:pt>
                <c:pt idx="1639">
                  <c:v>42990</c:v>
                </c:pt>
                <c:pt idx="1640">
                  <c:v>42991</c:v>
                </c:pt>
                <c:pt idx="1641">
                  <c:v>42992</c:v>
                </c:pt>
                <c:pt idx="1642">
                  <c:v>42993</c:v>
                </c:pt>
                <c:pt idx="1643">
                  <c:v>42996</c:v>
                </c:pt>
                <c:pt idx="1644">
                  <c:v>42997</c:v>
                </c:pt>
                <c:pt idx="1645">
                  <c:v>42998</c:v>
                </c:pt>
                <c:pt idx="1646">
                  <c:v>42999</c:v>
                </c:pt>
                <c:pt idx="1647">
                  <c:v>43000</c:v>
                </c:pt>
                <c:pt idx="1648">
                  <c:v>43003</c:v>
                </c:pt>
                <c:pt idx="1649">
                  <c:v>43004</c:v>
                </c:pt>
                <c:pt idx="1650">
                  <c:v>43005</c:v>
                </c:pt>
                <c:pt idx="1651">
                  <c:v>43006</c:v>
                </c:pt>
                <c:pt idx="1652">
                  <c:v>43007</c:v>
                </c:pt>
                <c:pt idx="1653">
                  <c:v>43010</c:v>
                </c:pt>
                <c:pt idx="1654">
                  <c:v>43011</c:v>
                </c:pt>
                <c:pt idx="1655">
                  <c:v>43012</c:v>
                </c:pt>
                <c:pt idx="1656">
                  <c:v>43013</c:v>
                </c:pt>
                <c:pt idx="1657">
                  <c:v>43014</c:v>
                </c:pt>
                <c:pt idx="1658">
                  <c:v>43017</c:v>
                </c:pt>
                <c:pt idx="1659">
                  <c:v>43018</c:v>
                </c:pt>
                <c:pt idx="1660">
                  <c:v>43019</c:v>
                </c:pt>
                <c:pt idx="1661">
                  <c:v>43020</c:v>
                </c:pt>
                <c:pt idx="1662">
                  <c:v>43021</c:v>
                </c:pt>
                <c:pt idx="1663">
                  <c:v>43024</c:v>
                </c:pt>
                <c:pt idx="1664">
                  <c:v>43025</c:v>
                </c:pt>
                <c:pt idx="1665">
                  <c:v>43026</c:v>
                </c:pt>
                <c:pt idx="1666">
                  <c:v>43027</c:v>
                </c:pt>
                <c:pt idx="1667">
                  <c:v>43028</c:v>
                </c:pt>
                <c:pt idx="1668">
                  <c:v>43031</c:v>
                </c:pt>
                <c:pt idx="1669">
                  <c:v>43032</c:v>
                </c:pt>
                <c:pt idx="1670">
                  <c:v>43033</c:v>
                </c:pt>
                <c:pt idx="1671">
                  <c:v>43034</c:v>
                </c:pt>
                <c:pt idx="1672">
                  <c:v>43035</c:v>
                </c:pt>
                <c:pt idx="1673">
                  <c:v>43038</c:v>
                </c:pt>
                <c:pt idx="1674">
                  <c:v>43039</c:v>
                </c:pt>
                <c:pt idx="1675">
                  <c:v>43040</c:v>
                </c:pt>
                <c:pt idx="1676">
                  <c:v>43041</c:v>
                </c:pt>
                <c:pt idx="1677">
                  <c:v>43042</c:v>
                </c:pt>
                <c:pt idx="1678">
                  <c:v>43045</c:v>
                </c:pt>
                <c:pt idx="1679">
                  <c:v>43046</c:v>
                </c:pt>
                <c:pt idx="1680">
                  <c:v>43047</c:v>
                </c:pt>
                <c:pt idx="1681">
                  <c:v>43048</c:v>
                </c:pt>
                <c:pt idx="1682">
                  <c:v>43049</c:v>
                </c:pt>
                <c:pt idx="1683">
                  <c:v>43052</c:v>
                </c:pt>
                <c:pt idx="1684">
                  <c:v>43053</c:v>
                </c:pt>
                <c:pt idx="1685">
                  <c:v>43054</c:v>
                </c:pt>
                <c:pt idx="1686">
                  <c:v>43055</c:v>
                </c:pt>
                <c:pt idx="1687">
                  <c:v>43056</c:v>
                </c:pt>
                <c:pt idx="1688">
                  <c:v>43059</c:v>
                </c:pt>
                <c:pt idx="1689">
                  <c:v>43060</c:v>
                </c:pt>
                <c:pt idx="1690">
                  <c:v>43061</c:v>
                </c:pt>
                <c:pt idx="1691">
                  <c:v>43062</c:v>
                </c:pt>
                <c:pt idx="1692">
                  <c:v>43063</c:v>
                </c:pt>
                <c:pt idx="1693">
                  <c:v>43066</c:v>
                </c:pt>
                <c:pt idx="1694">
                  <c:v>43067</c:v>
                </c:pt>
                <c:pt idx="1695">
                  <c:v>43068</c:v>
                </c:pt>
                <c:pt idx="1696">
                  <c:v>43069</c:v>
                </c:pt>
                <c:pt idx="1697">
                  <c:v>43070</c:v>
                </c:pt>
                <c:pt idx="1698">
                  <c:v>43073</c:v>
                </c:pt>
                <c:pt idx="1699">
                  <c:v>43074</c:v>
                </c:pt>
                <c:pt idx="1700">
                  <c:v>43075</c:v>
                </c:pt>
                <c:pt idx="1701">
                  <c:v>43076</c:v>
                </c:pt>
                <c:pt idx="1702">
                  <c:v>43077</c:v>
                </c:pt>
                <c:pt idx="1703">
                  <c:v>43080</c:v>
                </c:pt>
                <c:pt idx="1704">
                  <c:v>43081</c:v>
                </c:pt>
                <c:pt idx="1705">
                  <c:v>43082</c:v>
                </c:pt>
                <c:pt idx="1706">
                  <c:v>43083</c:v>
                </c:pt>
                <c:pt idx="1707">
                  <c:v>43084</c:v>
                </c:pt>
                <c:pt idx="1708">
                  <c:v>43087</c:v>
                </c:pt>
                <c:pt idx="1709">
                  <c:v>43088</c:v>
                </c:pt>
                <c:pt idx="1710">
                  <c:v>43089</c:v>
                </c:pt>
                <c:pt idx="1711">
                  <c:v>43090</c:v>
                </c:pt>
                <c:pt idx="1712">
                  <c:v>43091</c:v>
                </c:pt>
                <c:pt idx="1713">
                  <c:v>43095</c:v>
                </c:pt>
                <c:pt idx="1714">
                  <c:v>43096</c:v>
                </c:pt>
                <c:pt idx="1715">
                  <c:v>43097</c:v>
                </c:pt>
                <c:pt idx="1716">
                  <c:v>43098</c:v>
                </c:pt>
                <c:pt idx="1717">
                  <c:v>43102</c:v>
                </c:pt>
                <c:pt idx="1718">
                  <c:v>43103</c:v>
                </c:pt>
                <c:pt idx="1719">
                  <c:v>43104</c:v>
                </c:pt>
                <c:pt idx="1720">
                  <c:v>43105</c:v>
                </c:pt>
                <c:pt idx="1721">
                  <c:v>43108</c:v>
                </c:pt>
                <c:pt idx="1722">
                  <c:v>43109</c:v>
                </c:pt>
                <c:pt idx="1723">
                  <c:v>43110</c:v>
                </c:pt>
                <c:pt idx="1724">
                  <c:v>43111</c:v>
                </c:pt>
                <c:pt idx="1725">
                  <c:v>43112</c:v>
                </c:pt>
                <c:pt idx="1726">
                  <c:v>43115</c:v>
                </c:pt>
                <c:pt idx="1727">
                  <c:v>43116</c:v>
                </c:pt>
                <c:pt idx="1728">
                  <c:v>43117</c:v>
                </c:pt>
                <c:pt idx="1729">
                  <c:v>43118</c:v>
                </c:pt>
                <c:pt idx="1730">
                  <c:v>43119</c:v>
                </c:pt>
                <c:pt idx="1731">
                  <c:v>43122</c:v>
                </c:pt>
                <c:pt idx="1732">
                  <c:v>43123</c:v>
                </c:pt>
                <c:pt idx="1733">
                  <c:v>43124</c:v>
                </c:pt>
                <c:pt idx="1734">
                  <c:v>43125</c:v>
                </c:pt>
                <c:pt idx="1735">
                  <c:v>43126</c:v>
                </c:pt>
                <c:pt idx="1736">
                  <c:v>43129</c:v>
                </c:pt>
                <c:pt idx="1737">
                  <c:v>43130</c:v>
                </c:pt>
                <c:pt idx="1738">
                  <c:v>43131</c:v>
                </c:pt>
                <c:pt idx="1739">
                  <c:v>43132</c:v>
                </c:pt>
                <c:pt idx="1740">
                  <c:v>43133</c:v>
                </c:pt>
                <c:pt idx="1741">
                  <c:v>43136</c:v>
                </c:pt>
                <c:pt idx="1742">
                  <c:v>43137</c:v>
                </c:pt>
                <c:pt idx="1743">
                  <c:v>43138</c:v>
                </c:pt>
                <c:pt idx="1744">
                  <c:v>43139</c:v>
                </c:pt>
                <c:pt idx="1745">
                  <c:v>43140</c:v>
                </c:pt>
                <c:pt idx="1746">
                  <c:v>43143</c:v>
                </c:pt>
                <c:pt idx="1747">
                  <c:v>43144</c:v>
                </c:pt>
                <c:pt idx="1748">
                  <c:v>43145</c:v>
                </c:pt>
                <c:pt idx="1749">
                  <c:v>43146</c:v>
                </c:pt>
                <c:pt idx="1750">
                  <c:v>43147</c:v>
                </c:pt>
                <c:pt idx="1751">
                  <c:v>43150</c:v>
                </c:pt>
                <c:pt idx="1752">
                  <c:v>43151</c:v>
                </c:pt>
                <c:pt idx="1753">
                  <c:v>43152</c:v>
                </c:pt>
                <c:pt idx="1754">
                  <c:v>43153</c:v>
                </c:pt>
                <c:pt idx="1755">
                  <c:v>43154</c:v>
                </c:pt>
                <c:pt idx="1756">
                  <c:v>43157</c:v>
                </c:pt>
                <c:pt idx="1757">
                  <c:v>43158</c:v>
                </c:pt>
                <c:pt idx="1758">
                  <c:v>43159</c:v>
                </c:pt>
                <c:pt idx="1759">
                  <c:v>43160</c:v>
                </c:pt>
                <c:pt idx="1760">
                  <c:v>43161</c:v>
                </c:pt>
                <c:pt idx="1761">
                  <c:v>43164</c:v>
                </c:pt>
                <c:pt idx="1762">
                  <c:v>43165</c:v>
                </c:pt>
                <c:pt idx="1763">
                  <c:v>43166</c:v>
                </c:pt>
                <c:pt idx="1764">
                  <c:v>43167</c:v>
                </c:pt>
                <c:pt idx="1765">
                  <c:v>43168</c:v>
                </c:pt>
                <c:pt idx="1766">
                  <c:v>43171</c:v>
                </c:pt>
                <c:pt idx="1767">
                  <c:v>43172</c:v>
                </c:pt>
                <c:pt idx="1768">
                  <c:v>43173</c:v>
                </c:pt>
                <c:pt idx="1769">
                  <c:v>43174</c:v>
                </c:pt>
                <c:pt idx="1770">
                  <c:v>43175</c:v>
                </c:pt>
                <c:pt idx="1771">
                  <c:v>43178</c:v>
                </c:pt>
                <c:pt idx="1772">
                  <c:v>43179</c:v>
                </c:pt>
                <c:pt idx="1773">
                  <c:v>43180</c:v>
                </c:pt>
                <c:pt idx="1774">
                  <c:v>43181</c:v>
                </c:pt>
                <c:pt idx="1775">
                  <c:v>43182</c:v>
                </c:pt>
                <c:pt idx="1776">
                  <c:v>43185</c:v>
                </c:pt>
                <c:pt idx="1777">
                  <c:v>43186</c:v>
                </c:pt>
                <c:pt idx="1778">
                  <c:v>43187</c:v>
                </c:pt>
                <c:pt idx="1779">
                  <c:v>43188</c:v>
                </c:pt>
                <c:pt idx="1780">
                  <c:v>43192</c:v>
                </c:pt>
                <c:pt idx="1781">
                  <c:v>43193</c:v>
                </c:pt>
                <c:pt idx="1782">
                  <c:v>43194</c:v>
                </c:pt>
                <c:pt idx="1783">
                  <c:v>43195</c:v>
                </c:pt>
                <c:pt idx="1784">
                  <c:v>43196</c:v>
                </c:pt>
                <c:pt idx="1785">
                  <c:v>43199</c:v>
                </c:pt>
                <c:pt idx="1786">
                  <c:v>43200</c:v>
                </c:pt>
                <c:pt idx="1787">
                  <c:v>43201</c:v>
                </c:pt>
                <c:pt idx="1788">
                  <c:v>43202</c:v>
                </c:pt>
                <c:pt idx="1789">
                  <c:v>43203</c:v>
                </c:pt>
                <c:pt idx="1790">
                  <c:v>43206</c:v>
                </c:pt>
                <c:pt idx="1791">
                  <c:v>43207</c:v>
                </c:pt>
                <c:pt idx="1792">
                  <c:v>43208</c:v>
                </c:pt>
                <c:pt idx="1793">
                  <c:v>43209</c:v>
                </c:pt>
                <c:pt idx="1794">
                  <c:v>43210</c:v>
                </c:pt>
                <c:pt idx="1795">
                  <c:v>43213</c:v>
                </c:pt>
                <c:pt idx="1796">
                  <c:v>43214</c:v>
                </c:pt>
                <c:pt idx="1797">
                  <c:v>43215</c:v>
                </c:pt>
                <c:pt idx="1798">
                  <c:v>43216</c:v>
                </c:pt>
                <c:pt idx="1799">
                  <c:v>43217</c:v>
                </c:pt>
                <c:pt idx="1800">
                  <c:v>43220</c:v>
                </c:pt>
                <c:pt idx="1801">
                  <c:v>43221</c:v>
                </c:pt>
                <c:pt idx="1802">
                  <c:v>43222</c:v>
                </c:pt>
                <c:pt idx="1803">
                  <c:v>43223</c:v>
                </c:pt>
                <c:pt idx="1804">
                  <c:v>43224</c:v>
                </c:pt>
                <c:pt idx="1805">
                  <c:v>43227</c:v>
                </c:pt>
                <c:pt idx="1806">
                  <c:v>43228</c:v>
                </c:pt>
                <c:pt idx="1807">
                  <c:v>43229</c:v>
                </c:pt>
                <c:pt idx="1808">
                  <c:v>43230</c:v>
                </c:pt>
                <c:pt idx="1809">
                  <c:v>43231</c:v>
                </c:pt>
                <c:pt idx="1810">
                  <c:v>43234</c:v>
                </c:pt>
                <c:pt idx="1811">
                  <c:v>43235</c:v>
                </c:pt>
                <c:pt idx="1812">
                  <c:v>43236</c:v>
                </c:pt>
                <c:pt idx="1813">
                  <c:v>43237</c:v>
                </c:pt>
                <c:pt idx="1814">
                  <c:v>43238</c:v>
                </c:pt>
                <c:pt idx="1815">
                  <c:v>43241</c:v>
                </c:pt>
                <c:pt idx="1816">
                  <c:v>43242</c:v>
                </c:pt>
                <c:pt idx="1817">
                  <c:v>43243</c:v>
                </c:pt>
                <c:pt idx="1818">
                  <c:v>43244</c:v>
                </c:pt>
                <c:pt idx="1819">
                  <c:v>43245</c:v>
                </c:pt>
                <c:pt idx="1820">
                  <c:v>43249</c:v>
                </c:pt>
                <c:pt idx="1821">
                  <c:v>43250</c:v>
                </c:pt>
                <c:pt idx="1822">
                  <c:v>43251</c:v>
                </c:pt>
                <c:pt idx="1823">
                  <c:v>43252</c:v>
                </c:pt>
                <c:pt idx="1824">
                  <c:v>43255</c:v>
                </c:pt>
                <c:pt idx="1825">
                  <c:v>43256</c:v>
                </c:pt>
                <c:pt idx="1826">
                  <c:v>43257</c:v>
                </c:pt>
                <c:pt idx="1827">
                  <c:v>43258</c:v>
                </c:pt>
                <c:pt idx="1828">
                  <c:v>43259</c:v>
                </c:pt>
                <c:pt idx="1829">
                  <c:v>43262</c:v>
                </c:pt>
                <c:pt idx="1830">
                  <c:v>43263</c:v>
                </c:pt>
                <c:pt idx="1831">
                  <c:v>43264</c:v>
                </c:pt>
                <c:pt idx="1832">
                  <c:v>43265</c:v>
                </c:pt>
                <c:pt idx="1833">
                  <c:v>43266</c:v>
                </c:pt>
                <c:pt idx="1834">
                  <c:v>43269</c:v>
                </c:pt>
                <c:pt idx="1835">
                  <c:v>43270</c:v>
                </c:pt>
                <c:pt idx="1836">
                  <c:v>43271</c:v>
                </c:pt>
                <c:pt idx="1837">
                  <c:v>43272</c:v>
                </c:pt>
                <c:pt idx="1838">
                  <c:v>43273</c:v>
                </c:pt>
                <c:pt idx="1839">
                  <c:v>43276</c:v>
                </c:pt>
                <c:pt idx="1840">
                  <c:v>43277</c:v>
                </c:pt>
                <c:pt idx="1841">
                  <c:v>43278</c:v>
                </c:pt>
                <c:pt idx="1842">
                  <c:v>43279</c:v>
                </c:pt>
                <c:pt idx="1843">
                  <c:v>43280</c:v>
                </c:pt>
                <c:pt idx="1844">
                  <c:v>43283</c:v>
                </c:pt>
                <c:pt idx="1845">
                  <c:v>43284</c:v>
                </c:pt>
                <c:pt idx="1846">
                  <c:v>43285</c:v>
                </c:pt>
                <c:pt idx="1847">
                  <c:v>43286</c:v>
                </c:pt>
                <c:pt idx="1848">
                  <c:v>43287</c:v>
                </c:pt>
                <c:pt idx="1849">
                  <c:v>43290</c:v>
                </c:pt>
                <c:pt idx="1850">
                  <c:v>43291</c:v>
                </c:pt>
                <c:pt idx="1851">
                  <c:v>43292</c:v>
                </c:pt>
                <c:pt idx="1852">
                  <c:v>43293</c:v>
                </c:pt>
                <c:pt idx="1853">
                  <c:v>43294</c:v>
                </c:pt>
                <c:pt idx="1854">
                  <c:v>43297</c:v>
                </c:pt>
                <c:pt idx="1855">
                  <c:v>43298</c:v>
                </c:pt>
                <c:pt idx="1856">
                  <c:v>43299</c:v>
                </c:pt>
                <c:pt idx="1857">
                  <c:v>43300</c:v>
                </c:pt>
                <c:pt idx="1858">
                  <c:v>43301</c:v>
                </c:pt>
                <c:pt idx="1859">
                  <c:v>43304</c:v>
                </c:pt>
                <c:pt idx="1860">
                  <c:v>43305</c:v>
                </c:pt>
                <c:pt idx="1861">
                  <c:v>43306</c:v>
                </c:pt>
                <c:pt idx="1862">
                  <c:v>43307</c:v>
                </c:pt>
                <c:pt idx="1863">
                  <c:v>43308</c:v>
                </c:pt>
                <c:pt idx="1864">
                  <c:v>43311</c:v>
                </c:pt>
                <c:pt idx="1865">
                  <c:v>43312</c:v>
                </c:pt>
                <c:pt idx="1866">
                  <c:v>43313</c:v>
                </c:pt>
                <c:pt idx="1867">
                  <c:v>43314</c:v>
                </c:pt>
                <c:pt idx="1868">
                  <c:v>43315</c:v>
                </c:pt>
                <c:pt idx="1869">
                  <c:v>43318</c:v>
                </c:pt>
                <c:pt idx="1870">
                  <c:v>43319</c:v>
                </c:pt>
                <c:pt idx="1871">
                  <c:v>43320</c:v>
                </c:pt>
                <c:pt idx="1872">
                  <c:v>43321</c:v>
                </c:pt>
                <c:pt idx="1873">
                  <c:v>43322</c:v>
                </c:pt>
                <c:pt idx="1874">
                  <c:v>43325</c:v>
                </c:pt>
                <c:pt idx="1875">
                  <c:v>43326</c:v>
                </c:pt>
                <c:pt idx="1876">
                  <c:v>43327</c:v>
                </c:pt>
                <c:pt idx="1877">
                  <c:v>43328</c:v>
                </c:pt>
                <c:pt idx="1878">
                  <c:v>43329</c:v>
                </c:pt>
                <c:pt idx="1879">
                  <c:v>43332</c:v>
                </c:pt>
                <c:pt idx="1880">
                  <c:v>43333</c:v>
                </c:pt>
                <c:pt idx="1881">
                  <c:v>43334</c:v>
                </c:pt>
                <c:pt idx="1882">
                  <c:v>43335</c:v>
                </c:pt>
                <c:pt idx="1883">
                  <c:v>43336</c:v>
                </c:pt>
                <c:pt idx="1884">
                  <c:v>43339</c:v>
                </c:pt>
                <c:pt idx="1885">
                  <c:v>43340</c:v>
                </c:pt>
                <c:pt idx="1886">
                  <c:v>43341</c:v>
                </c:pt>
                <c:pt idx="1887">
                  <c:v>43342</c:v>
                </c:pt>
                <c:pt idx="1888">
                  <c:v>43343</c:v>
                </c:pt>
                <c:pt idx="1889">
                  <c:v>43346</c:v>
                </c:pt>
                <c:pt idx="1890">
                  <c:v>43347</c:v>
                </c:pt>
                <c:pt idx="1891">
                  <c:v>43348</c:v>
                </c:pt>
                <c:pt idx="1892">
                  <c:v>43349</c:v>
                </c:pt>
                <c:pt idx="1893">
                  <c:v>43350</c:v>
                </c:pt>
                <c:pt idx="1894">
                  <c:v>43353</c:v>
                </c:pt>
                <c:pt idx="1895">
                  <c:v>43354</c:v>
                </c:pt>
                <c:pt idx="1896">
                  <c:v>43355</c:v>
                </c:pt>
                <c:pt idx="1897">
                  <c:v>43356</c:v>
                </c:pt>
                <c:pt idx="1898">
                  <c:v>43357</c:v>
                </c:pt>
                <c:pt idx="1899">
                  <c:v>43360</c:v>
                </c:pt>
                <c:pt idx="1900">
                  <c:v>43361</c:v>
                </c:pt>
                <c:pt idx="1901">
                  <c:v>43362</c:v>
                </c:pt>
                <c:pt idx="1902">
                  <c:v>43363</c:v>
                </c:pt>
                <c:pt idx="1903">
                  <c:v>43364</c:v>
                </c:pt>
                <c:pt idx="1904">
                  <c:v>43367</c:v>
                </c:pt>
                <c:pt idx="1905">
                  <c:v>43368</c:v>
                </c:pt>
                <c:pt idx="1906">
                  <c:v>43369</c:v>
                </c:pt>
                <c:pt idx="1907">
                  <c:v>43370</c:v>
                </c:pt>
                <c:pt idx="1908">
                  <c:v>43371</c:v>
                </c:pt>
                <c:pt idx="1909">
                  <c:v>43374</c:v>
                </c:pt>
                <c:pt idx="1910">
                  <c:v>43375</c:v>
                </c:pt>
                <c:pt idx="1911">
                  <c:v>43376</c:v>
                </c:pt>
                <c:pt idx="1912">
                  <c:v>43377</c:v>
                </c:pt>
                <c:pt idx="1913">
                  <c:v>43378</c:v>
                </c:pt>
                <c:pt idx="1914">
                  <c:v>43381</c:v>
                </c:pt>
                <c:pt idx="1915">
                  <c:v>43382</c:v>
                </c:pt>
                <c:pt idx="1916">
                  <c:v>43383</c:v>
                </c:pt>
                <c:pt idx="1917">
                  <c:v>43384</c:v>
                </c:pt>
                <c:pt idx="1918">
                  <c:v>43385</c:v>
                </c:pt>
                <c:pt idx="1919">
                  <c:v>43388</c:v>
                </c:pt>
                <c:pt idx="1920">
                  <c:v>43389</c:v>
                </c:pt>
                <c:pt idx="1921">
                  <c:v>43390</c:v>
                </c:pt>
                <c:pt idx="1922">
                  <c:v>43391</c:v>
                </c:pt>
                <c:pt idx="1923">
                  <c:v>43392</c:v>
                </c:pt>
                <c:pt idx="1924">
                  <c:v>43395</c:v>
                </c:pt>
                <c:pt idx="1925">
                  <c:v>43396</c:v>
                </c:pt>
                <c:pt idx="1926">
                  <c:v>43397</c:v>
                </c:pt>
                <c:pt idx="1927">
                  <c:v>43398</c:v>
                </c:pt>
                <c:pt idx="1928">
                  <c:v>43399</c:v>
                </c:pt>
                <c:pt idx="1929">
                  <c:v>43402</c:v>
                </c:pt>
                <c:pt idx="1930">
                  <c:v>43403</c:v>
                </c:pt>
                <c:pt idx="1931">
                  <c:v>43404</c:v>
                </c:pt>
                <c:pt idx="1932">
                  <c:v>43405</c:v>
                </c:pt>
                <c:pt idx="1933">
                  <c:v>43406</c:v>
                </c:pt>
                <c:pt idx="1934">
                  <c:v>43409</c:v>
                </c:pt>
                <c:pt idx="1935">
                  <c:v>43410</c:v>
                </c:pt>
                <c:pt idx="1936">
                  <c:v>43411</c:v>
                </c:pt>
                <c:pt idx="1937">
                  <c:v>43412</c:v>
                </c:pt>
                <c:pt idx="1938">
                  <c:v>43413</c:v>
                </c:pt>
                <c:pt idx="1939">
                  <c:v>43416</c:v>
                </c:pt>
                <c:pt idx="1940">
                  <c:v>43417</c:v>
                </c:pt>
                <c:pt idx="1941">
                  <c:v>43418</c:v>
                </c:pt>
                <c:pt idx="1942">
                  <c:v>43419</c:v>
                </c:pt>
                <c:pt idx="1943">
                  <c:v>43420</c:v>
                </c:pt>
                <c:pt idx="1944">
                  <c:v>43423</c:v>
                </c:pt>
                <c:pt idx="1945">
                  <c:v>43424</c:v>
                </c:pt>
                <c:pt idx="1946">
                  <c:v>43425</c:v>
                </c:pt>
                <c:pt idx="1947">
                  <c:v>43426</c:v>
                </c:pt>
                <c:pt idx="1948">
                  <c:v>43427</c:v>
                </c:pt>
                <c:pt idx="1949">
                  <c:v>43430</c:v>
                </c:pt>
                <c:pt idx="1950">
                  <c:v>43431</c:v>
                </c:pt>
                <c:pt idx="1951">
                  <c:v>43432</c:v>
                </c:pt>
                <c:pt idx="1952">
                  <c:v>43433</c:v>
                </c:pt>
                <c:pt idx="1953">
                  <c:v>43434</c:v>
                </c:pt>
                <c:pt idx="1954">
                  <c:v>43437</c:v>
                </c:pt>
                <c:pt idx="1955">
                  <c:v>43438</c:v>
                </c:pt>
                <c:pt idx="1956">
                  <c:v>43439</c:v>
                </c:pt>
                <c:pt idx="1957">
                  <c:v>43440</c:v>
                </c:pt>
                <c:pt idx="1958">
                  <c:v>43441</c:v>
                </c:pt>
                <c:pt idx="1959">
                  <c:v>43444</c:v>
                </c:pt>
                <c:pt idx="1960">
                  <c:v>43445</c:v>
                </c:pt>
                <c:pt idx="1961">
                  <c:v>43446</c:v>
                </c:pt>
                <c:pt idx="1962">
                  <c:v>43447</c:v>
                </c:pt>
                <c:pt idx="1963">
                  <c:v>43448</c:v>
                </c:pt>
                <c:pt idx="1964">
                  <c:v>43451</c:v>
                </c:pt>
                <c:pt idx="1965">
                  <c:v>43452</c:v>
                </c:pt>
                <c:pt idx="1966">
                  <c:v>43453</c:v>
                </c:pt>
                <c:pt idx="1967">
                  <c:v>43454</c:v>
                </c:pt>
                <c:pt idx="1968">
                  <c:v>43455</c:v>
                </c:pt>
                <c:pt idx="1969">
                  <c:v>43460</c:v>
                </c:pt>
                <c:pt idx="1970">
                  <c:v>43461</c:v>
                </c:pt>
                <c:pt idx="1971">
                  <c:v>43462</c:v>
                </c:pt>
                <c:pt idx="1972">
                  <c:v>43467</c:v>
                </c:pt>
                <c:pt idx="1973">
                  <c:v>43468</c:v>
                </c:pt>
                <c:pt idx="1974">
                  <c:v>43469</c:v>
                </c:pt>
                <c:pt idx="1975">
                  <c:v>43472</c:v>
                </c:pt>
                <c:pt idx="1976">
                  <c:v>43473</c:v>
                </c:pt>
                <c:pt idx="1977">
                  <c:v>43474</c:v>
                </c:pt>
                <c:pt idx="1978">
                  <c:v>43475</c:v>
                </c:pt>
                <c:pt idx="1979">
                  <c:v>43476</c:v>
                </c:pt>
                <c:pt idx="1980">
                  <c:v>43479</c:v>
                </c:pt>
                <c:pt idx="1981">
                  <c:v>43480</c:v>
                </c:pt>
                <c:pt idx="1982">
                  <c:v>43481</c:v>
                </c:pt>
                <c:pt idx="1983">
                  <c:v>43482</c:v>
                </c:pt>
                <c:pt idx="1984">
                  <c:v>43483</c:v>
                </c:pt>
                <c:pt idx="1985">
                  <c:v>43486</c:v>
                </c:pt>
                <c:pt idx="1986">
                  <c:v>43487</c:v>
                </c:pt>
                <c:pt idx="1987">
                  <c:v>43488</c:v>
                </c:pt>
                <c:pt idx="1988">
                  <c:v>43489</c:v>
                </c:pt>
                <c:pt idx="1989">
                  <c:v>43490</c:v>
                </c:pt>
                <c:pt idx="1990">
                  <c:v>43493</c:v>
                </c:pt>
                <c:pt idx="1991">
                  <c:v>43494</c:v>
                </c:pt>
                <c:pt idx="1992">
                  <c:v>43495</c:v>
                </c:pt>
                <c:pt idx="1993">
                  <c:v>43496</c:v>
                </c:pt>
                <c:pt idx="1994">
                  <c:v>43497</c:v>
                </c:pt>
                <c:pt idx="1995">
                  <c:v>43500</c:v>
                </c:pt>
                <c:pt idx="1996">
                  <c:v>43501</c:v>
                </c:pt>
                <c:pt idx="1997">
                  <c:v>43502</c:v>
                </c:pt>
                <c:pt idx="1998">
                  <c:v>43503</c:v>
                </c:pt>
                <c:pt idx="1999">
                  <c:v>43504</c:v>
                </c:pt>
                <c:pt idx="2000">
                  <c:v>43507</c:v>
                </c:pt>
                <c:pt idx="2001">
                  <c:v>43508</c:v>
                </c:pt>
                <c:pt idx="2002">
                  <c:v>43509</c:v>
                </c:pt>
                <c:pt idx="2003">
                  <c:v>43510</c:v>
                </c:pt>
                <c:pt idx="2004">
                  <c:v>43511</c:v>
                </c:pt>
                <c:pt idx="2005">
                  <c:v>43514</c:v>
                </c:pt>
                <c:pt idx="2006">
                  <c:v>43515</c:v>
                </c:pt>
                <c:pt idx="2007">
                  <c:v>43516</c:v>
                </c:pt>
                <c:pt idx="2008">
                  <c:v>43517</c:v>
                </c:pt>
                <c:pt idx="2009">
                  <c:v>43518</c:v>
                </c:pt>
                <c:pt idx="2010">
                  <c:v>43521</c:v>
                </c:pt>
                <c:pt idx="2011">
                  <c:v>43522</c:v>
                </c:pt>
                <c:pt idx="2012">
                  <c:v>43523</c:v>
                </c:pt>
                <c:pt idx="2013">
                  <c:v>43524</c:v>
                </c:pt>
                <c:pt idx="2014">
                  <c:v>43525</c:v>
                </c:pt>
                <c:pt idx="2015">
                  <c:v>43528</c:v>
                </c:pt>
                <c:pt idx="2016">
                  <c:v>43529</c:v>
                </c:pt>
                <c:pt idx="2017">
                  <c:v>43530</c:v>
                </c:pt>
                <c:pt idx="2018">
                  <c:v>43531</c:v>
                </c:pt>
                <c:pt idx="2019">
                  <c:v>43532</c:v>
                </c:pt>
                <c:pt idx="2020">
                  <c:v>43535</c:v>
                </c:pt>
                <c:pt idx="2021">
                  <c:v>43536</c:v>
                </c:pt>
                <c:pt idx="2022">
                  <c:v>43537</c:v>
                </c:pt>
                <c:pt idx="2023">
                  <c:v>43538</c:v>
                </c:pt>
                <c:pt idx="2024">
                  <c:v>43539</c:v>
                </c:pt>
                <c:pt idx="2025">
                  <c:v>43542</c:v>
                </c:pt>
                <c:pt idx="2026">
                  <c:v>43543</c:v>
                </c:pt>
                <c:pt idx="2027">
                  <c:v>43544</c:v>
                </c:pt>
                <c:pt idx="2028">
                  <c:v>43545</c:v>
                </c:pt>
                <c:pt idx="2029">
                  <c:v>43546</c:v>
                </c:pt>
                <c:pt idx="2030">
                  <c:v>43549</c:v>
                </c:pt>
                <c:pt idx="2031">
                  <c:v>43550</c:v>
                </c:pt>
                <c:pt idx="2032">
                  <c:v>43551</c:v>
                </c:pt>
                <c:pt idx="2033">
                  <c:v>43552</c:v>
                </c:pt>
                <c:pt idx="2034">
                  <c:v>43553</c:v>
                </c:pt>
              </c:numCache>
            </c:numRef>
          </c:cat>
          <c:val>
            <c:numRef>
              <c:f>Steel!$C$4:$C$2100</c:f>
              <c:numCache>
                <c:formatCode>#,##0.00_);\(#,##0.00\)</c:formatCode>
                <c:ptCount val="2097"/>
                <c:pt idx="0">
                  <c:v>726.02</c:v>
                </c:pt>
                <c:pt idx="1">
                  <c:v>732.86</c:v>
                </c:pt>
                <c:pt idx="2">
                  <c:v>743.71</c:v>
                </c:pt>
                <c:pt idx="3">
                  <c:v>732.67</c:v>
                </c:pt>
                <c:pt idx="4">
                  <c:v>728.52</c:v>
                </c:pt>
                <c:pt idx="5">
                  <c:v>730.05</c:v>
                </c:pt>
                <c:pt idx="6">
                  <c:v>736.27</c:v>
                </c:pt>
                <c:pt idx="7">
                  <c:v>738.83</c:v>
                </c:pt>
                <c:pt idx="8">
                  <c:v>728.96</c:v>
                </c:pt>
                <c:pt idx="9">
                  <c:v>743.67</c:v>
                </c:pt>
                <c:pt idx="10">
                  <c:v>745.9</c:v>
                </c:pt>
                <c:pt idx="11">
                  <c:v>748.08</c:v>
                </c:pt>
                <c:pt idx="12">
                  <c:v>747.9</c:v>
                </c:pt>
                <c:pt idx="13">
                  <c:v>744.09</c:v>
                </c:pt>
                <c:pt idx="14">
                  <c:v>757.99</c:v>
                </c:pt>
                <c:pt idx="15">
                  <c:v>756.82</c:v>
                </c:pt>
                <c:pt idx="16">
                  <c:v>758.6</c:v>
                </c:pt>
                <c:pt idx="17">
                  <c:v>749.38</c:v>
                </c:pt>
                <c:pt idx="18">
                  <c:v>767.09</c:v>
                </c:pt>
                <c:pt idx="19">
                  <c:v>761.7</c:v>
                </c:pt>
                <c:pt idx="20">
                  <c:v>751.84</c:v>
                </c:pt>
                <c:pt idx="21">
                  <c:v>738.45</c:v>
                </c:pt>
                <c:pt idx="22">
                  <c:v>740.79</c:v>
                </c:pt>
                <c:pt idx="23">
                  <c:v>739.56</c:v>
                </c:pt>
                <c:pt idx="24">
                  <c:v>735.4</c:v>
                </c:pt>
                <c:pt idx="25">
                  <c:v>746.28</c:v>
                </c:pt>
                <c:pt idx="26">
                  <c:v>716.67</c:v>
                </c:pt>
                <c:pt idx="27">
                  <c:v>704.9</c:v>
                </c:pt>
                <c:pt idx="28">
                  <c:v>706.81</c:v>
                </c:pt>
                <c:pt idx="29">
                  <c:v>703.98</c:v>
                </c:pt>
                <c:pt idx="30">
                  <c:v>698.09</c:v>
                </c:pt>
                <c:pt idx="31">
                  <c:v>704.41</c:v>
                </c:pt>
                <c:pt idx="32">
                  <c:v>700.05</c:v>
                </c:pt>
                <c:pt idx="33">
                  <c:v>706.7</c:v>
                </c:pt>
                <c:pt idx="34">
                  <c:v>707.25</c:v>
                </c:pt>
                <c:pt idx="35">
                  <c:v>713.95</c:v>
                </c:pt>
                <c:pt idx="36">
                  <c:v>712.32</c:v>
                </c:pt>
                <c:pt idx="37">
                  <c:v>710.84</c:v>
                </c:pt>
                <c:pt idx="38">
                  <c:v>718.96</c:v>
                </c:pt>
                <c:pt idx="39">
                  <c:v>720.71</c:v>
                </c:pt>
                <c:pt idx="40">
                  <c:v>716.73</c:v>
                </c:pt>
                <c:pt idx="41">
                  <c:v>716.62</c:v>
                </c:pt>
                <c:pt idx="42">
                  <c:v>737.98</c:v>
                </c:pt>
                <c:pt idx="43">
                  <c:v>734.76</c:v>
                </c:pt>
                <c:pt idx="44">
                  <c:v>726.72</c:v>
                </c:pt>
                <c:pt idx="45">
                  <c:v>715.23</c:v>
                </c:pt>
                <c:pt idx="46">
                  <c:v>713.79</c:v>
                </c:pt>
                <c:pt idx="47">
                  <c:v>708.18</c:v>
                </c:pt>
                <c:pt idx="48">
                  <c:v>706.37</c:v>
                </c:pt>
                <c:pt idx="49">
                  <c:v>707.47</c:v>
                </c:pt>
                <c:pt idx="50">
                  <c:v>708.13</c:v>
                </c:pt>
                <c:pt idx="51">
                  <c:v>697.29</c:v>
                </c:pt>
                <c:pt idx="52">
                  <c:v>696.52</c:v>
                </c:pt>
                <c:pt idx="53">
                  <c:v>710.47</c:v>
                </c:pt>
                <c:pt idx="54">
                  <c:v>708.34</c:v>
                </c:pt>
                <c:pt idx="55">
                  <c:v>711.87</c:v>
                </c:pt>
                <c:pt idx="56">
                  <c:v>714.62</c:v>
                </c:pt>
                <c:pt idx="57">
                  <c:v>714.62</c:v>
                </c:pt>
                <c:pt idx="58">
                  <c:v>711.93</c:v>
                </c:pt>
                <c:pt idx="59">
                  <c:v>716.97</c:v>
                </c:pt>
                <c:pt idx="60">
                  <c:v>724.61</c:v>
                </c:pt>
                <c:pt idx="61">
                  <c:v>727.27</c:v>
                </c:pt>
                <c:pt idx="62">
                  <c:v>718.17</c:v>
                </c:pt>
                <c:pt idx="63">
                  <c:v>739.38</c:v>
                </c:pt>
                <c:pt idx="64">
                  <c:v>737.99</c:v>
                </c:pt>
                <c:pt idx="65">
                  <c:v>738.8</c:v>
                </c:pt>
                <c:pt idx="66">
                  <c:v>746.17</c:v>
                </c:pt>
                <c:pt idx="67">
                  <c:v>753.19</c:v>
                </c:pt>
                <c:pt idx="68">
                  <c:v>741.57</c:v>
                </c:pt>
                <c:pt idx="69">
                  <c:v>746.02</c:v>
                </c:pt>
                <c:pt idx="70">
                  <c:v>743.45</c:v>
                </c:pt>
                <c:pt idx="71">
                  <c:v>745.67</c:v>
                </c:pt>
                <c:pt idx="72">
                  <c:v>715.31</c:v>
                </c:pt>
                <c:pt idx="73">
                  <c:v>729.32</c:v>
                </c:pt>
                <c:pt idx="74">
                  <c:v>727.03</c:v>
                </c:pt>
                <c:pt idx="75">
                  <c:v>735.04</c:v>
                </c:pt>
                <c:pt idx="76">
                  <c:v>734.66</c:v>
                </c:pt>
                <c:pt idx="77">
                  <c:v>739.78</c:v>
                </c:pt>
                <c:pt idx="78">
                  <c:v>742.51</c:v>
                </c:pt>
                <c:pt idx="79">
                  <c:v>740.38</c:v>
                </c:pt>
                <c:pt idx="80">
                  <c:v>749.76</c:v>
                </c:pt>
                <c:pt idx="81">
                  <c:v>746.38</c:v>
                </c:pt>
                <c:pt idx="82">
                  <c:v>753.84</c:v>
                </c:pt>
                <c:pt idx="83">
                  <c:v>758.42</c:v>
                </c:pt>
                <c:pt idx="84">
                  <c:v>758.97</c:v>
                </c:pt>
                <c:pt idx="85">
                  <c:v>745.36</c:v>
                </c:pt>
                <c:pt idx="86">
                  <c:v>740.33</c:v>
                </c:pt>
                <c:pt idx="87">
                  <c:v>733.64</c:v>
                </c:pt>
                <c:pt idx="88">
                  <c:v>738.68</c:v>
                </c:pt>
                <c:pt idx="89">
                  <c:v>736.84</c:v>
                </c:pt>
                <c:pt idx="90">
                  <c:v>733.11</c:v>
                </c:pt>
                <c:pt idx="91">
                  <c:v>703.55</c:v>
                </c:pt>
                <c:pt idx="92">
                  <c:v>712.78</c:v>
                </c:pt>
                <c:pt idx="93">
                  <c:v>713.18</c:v>
                </c:pt>
                <c:pt idx="94">
                  <c:v>709.67</c:v>
                </c:pt>
                <c:pt idx="95">
                  <c:v>699.65</c:v>
                </c:pt>
                <c:pt idx="96">
                  <c:v>693.15</c:v>
                </c:pt>
                <c:pt idx="97">
                  <c:v>689.1</c:v>
                </c:pt>
                <c:pt idx="98">
                  <c:v>696.55</c:v>
                </c:pt>
                <c:pt idx="99">
                  <c:v>695.55</c:v>
                </c:pt>
                <c:pt idx="100">
                  <c:v>701.45</c:v>
                </c:pt>
                <c:pt idx="101">
                  <c:v>700.8</c:v>
                </c:pt>
                <c:pt idx="102">
                  <c:v>710.75</c:v>
                </c:pt>
                <c:pt idx="103">
                  <c:v>701.95</c:v>
                </c:pt>
                <c:pt idx="104">
                  <c:v>695.2</c:v>
                </c:pt>
                <c:pt idx="105">
                  <c:v>693.45</c:v>
                </c:pt>
                <c:pt idx="106">
                  <c:v>685.75</c:v>
                </c:pt>
                <c:pt idx="107">
                  <c:v>668.7</c:v>
                </c:pt>
                <c:pt idx="108">
                  <c:v>666.6</c:v>
                </c:pt>
                <c:pt idx="109">
                  <c:v>662.48</c:v>
                </c:pt>
                <c:pt idx="110">
                  <c:v>663.07</c:v>
                </c:pt>
                <c:pt idx="111">
                  <c:v>666.6</c:v>
                </c:pt>
                <c:pt idx="112">
                  <c:v>668.61</c:v>
                </c:pt>
                <c:pt idx="113">
                  <c:v>666.79</c:v>
                </c:pt>
                <c:pt idx="114">
                  <c:v>655.38</c:v>
                </c:pt>
                <c:pt idx="115">
                  <c:v>655.28</c:v>
                </c:pt>
                <c:pt idx="116">
                  <c:v>648.54999999999995</c:v>
                </c:pt>
                <c:pt idx="117">
                  <c:v>645.28</c:v>
                </c:pt>
                <c:pt idx="118">
                  <c:v>646.82000000000005</c:v>
                </c:pt>
                <c:pt idx="119">
                  <c:v>655.03</c:v>
                </c:pt>
                <c:pt idx="120">
                  <c:v>675.59</c:v>
                </c:pt>
                <c:pt idx="121">
                  <c:v>670.49</c:v>
                </c:pt>
                <c:pt idx="122">
                  <c:v>672.86</c:v>
                </c:pt>
                <c:pt idx="123">
                  <c:v>665.79</c:v>
                </c:pt>
                <c:pt idx="124">
                  <c:v>667.91</c:v>
                </c:pt>
                <c:pt idx="125">
                  <c:v>689.43</c:v>
                </c:pt>
                <c:pt idx="126">
                  <c:v>686.08</c:v>
                </c:pt>
                <c:pt idx="127">
                  <c:v>683.7</c:v>
                </c:pt>
                <c:pt idx="128">
                  <c:v>695.2</c:v>
                </c:pt>
                <c:pt idx="129">
                  <c:v>695.2</c:v>
                </c:pt>
                <c:pt idx="130">
                  <c:v>696.69</c:v>
                </c:pt>
                <c:pt idx="131">
                  <c:v>708.98</c:v>
                </c:pt>
                <c:pt idx="132">
                  <c:v>705.43</c:v>
                </c:pt>
                <c:pt idx="133">
                  <c:v>723.91</c:v>
                </c:pt>
                <c:pt idx="134">
                  <c:v>742.14</c:v>
                </c:pt>
                <c:pt idx="135">
                  <c:v>738.32</c:v>
                </c:pt>
                <c:pt idx="136">
                  <c:v>737.58</c:v>
                </c:pt>
                <c:pt idx="137">
                  <c:v>752.49</c:v>
                </c:pt>
                <c:pt idx="138">
                  <c:v>757.54</c:v>
                </c:pt>
                <c:pt idx="139">
                  <c:v>773.84</c:v>
                </c:pt>
                <c:pt idx="140">
                  <c:v>774.53</c:v>
                </c:pt>
                <c:pt idx="141">
                  <c:v>804.12</c:v>
                </c:pt>
                <c:pt idx="142">
                  <c:v>809.7</c:v>
                </c:pt>
                <c:pt idx="143">
                  <c:v>805.5</c:v>
                </c:pt>
                <c:pt idx="144">
                  <c:v>835.23</c:v>
                </c:pt>
                <c:pt idx="145">
                  <c:v>837.32</c:v>
                </c:pt>
                <c:pt idx="146">
                  <c:v>841.2</c:v>
                </c:pt>
                <c:pt idx="147">
                  <c:v>863.29</c:v>
                </c:pt>
                <c:pt idx="148">
                  <c:v>858.82</c:v>
                </c:pt>
                <c:pt idx="149">
                  <c:v>863.16</c:v>
                </c:pt>
                <c:pt idx="150">
                  <c:v>868.52</c:v>
                </c:pt>
                <c:pt idx="151">
                  <c:v>883.07</c:v>
                </c:pt>
                <c:pt idx="152">
                  <c:v>873.09</c:v>
                </c:pt>
                <c:pt idx="153">
                  <c:v>868.61</c:v>
                </c:pt>
                <c:pt idx="154">
                  <c:v>867.71</c:v>
                </c:pt>
                <c:pt idx="155">
                  <c:v>875.58</c:v>
                </c:pt>
                <c:pt idx="156">
                  <c:v>874.94</c:v>
                </c:pt>
                <c:pt idx="157">
                  <c:v>872.13</c:v>
                </c:pt>
                <c:pt idx="158">
                  <c:v>867.39</c:v>
                </c:pt>
                <c:pt idx="159">
                  <c:v>862.53</c:v>
                </c:pt>
                <c:pt idx="160">
                  <c:v>864.26</c:v>
                </c:pt>
                <c:pt idx="161">
                  <c:v>866.94</c:v>
                </c:pt>
                <c:pt idx="162">
                  <c:v>877.52</c:v>
                </c:pt>
                <c:pt idx="163">
                  <c:v>881.13</c:v>
                </c:pt>
                <c:pt idx="164">
                  <c:v>881.72</c:v>
                </c:pt>
                <c:pt idx="165">
                  <c:v>888.29</c:v>
                </c:pt>
                <c:pt idx="166">
                  <c:v>889.39</c:v>
                </c:pt>
                <c:pt idx="167">
                  <c:v>887.13</c:v>
                </c:pt>
                <c:pt idx="168">
                  <c:v>890.49</c:v>
                </c:pt>
                <c:pt idx="169">
                  <c:v>883.84</c:v>
                </c:pt>
                <c:pt idx="170">
                  <c:v>887.55</c:v>
                </c:pt>
                <c:pt idx="171">
                  <c:v>892.03</c:v>
                </c:pt>
                <c:pt idx="172">
                  <c:v>889.92</c:v>
                </c:pt>
                <c:pt idx="173">
                  <c:v>889.98</c:v>
                </c:pt>
                <c:pt idx="174">
                  <c:v>876.62</c:v>
                </c:pt>
                <c:pt idx="175">
                  <c:v>878.71</c:v>
                </c:pt>
                <c:pt idx="176">
                  <c:v>887.98</c:v>
                </c:pt>
                <c:pt idx="177">
                  <c:v>887.48</c:v>
                </c:pt>
                <c:pt idx="178">
                  <c:v>877.28</c:v>
                </c:pt>
                <c:pt idx="179">
                  <c:v>884.08</c:v>
                </c:pt>
                <c:pt idx="180">
                  <c:v>892.4</c:v>
                </c:pt>
                <c:pt idx="181">
                  <c:v>895.42</c:v>
                </c:pt>
                <c:pt idx="182">
                  <c:v>894.79</c:v>
                </c:pt>
                <c:pt idx="183">
                  <c:v>889.75</c:v>
                </c:pt>
                <c:pt idx="184">
                  <c:v>893.66</c:v>
                </c:pt>
                <c:pt idx="185">
                  <c:v>887.67</c:v>
                </c:pt>
                <c:pt idx="186">
                  <c:v>888.68</c:v>
                </c:pt>
                <c:pt idx="187">
                  <c:v>887.42</c:v>
                </c:pt>
                <c:pt idx="188">
                  <c:v>887.92</c:v>
                </c:pt>
                <c:pt idx="189">
                  <c:v>893.4</c:v>
                </c:pt>
                <c:pt idx="190">
                  <c:v>879.1</c:v>
                </c:pt>
                <c:pt idx="191">
                  <c:v>881.02</c:v>
                </c:pt>
                <c:pt idx="192">
                  <c:v>881.02</c:v>
                </c:pt>
                <c:pt idx="193">
                  <c:v>889.14</c:v>
                </c:pt>
                <c:pt idx="194">
                  <c:v>886.23</c:v>
                </c:pt>
                <c:pt idx="195">
                  <c:v>880.6</c:v>
                </c:pt>
                <c:pt idx="196">
                  <c:v>880.84</c:v>
                </c:pt>
                <c:pt idx="197">
                  <c:v>880.23</c:v>
                </c:pt>
                <c:pt idx="198">
                  <c:v>883.4</c:v>
                </c:pt>
                <c:pt idx="199">
                  <c:v>881.76</c:v>
                </c:pt>
                <c:pt idx="200">
                  <c:v>881.02</c:v>
                </c:pt>
                <c:pt idx="201">
                  <c:v>865.9</c:v>
                </c:pt>
                <c:pt idx="202">
                  <c:v>872.97</c:v>
                </c:pt>
                <c:pt idx="203">
                  <c:v>872.97</c:v>
                </c:pt>
                <c:pt idx="204">
                  <c:v>872.97</c:v>
                </c:pt>
                <c:pt idx="205">
                  <c:v>884.69</c:v>
                </c:pt>
                <c:pt idx="206">
                  <c:v>886.51</c:v>
                </c:pt>
                <c:pt idx="207">
                  <c:v>896.85</c:v>
                </c:pt>
                <c:pt idx="208">
                  <c:v>896.85</c:v>
                </c:pt>
                <c:pt idx="209">
                  <c:v>896.85</c:v>
                </c:pt>
                <c:pt idx="210">
                  <c:v>899.39</c:v>
                </c:pt>
                <c:pt idx="211">
                  <c:v>877.19</c:v>
                </c:pt>
                <c:pt idx="212">
                  <c:v>863.94</c:v>
                </c:pt>
                <c:pt idx="213">
                  <c:v>868.3</c:v>
                </c:pt>
                <c:pt idx="214">
                  <c:v>865.33</c:v>
                </c:pt>
                <c:pt idx="215">
                  <c:v>846.86</c:v>
                </c:pt>
                <c:pt idx="216">
                  <c:v>842.88</c:v>
                </c:pt>
                <c:pt idx="217">
                  <c:v>846.33</c:v>
                </c:pt>
                <c:pt idx="218">
                  <c:v>842.34</c:v>
                </c:pt>
                <c:pt idx="219">
                  <c:v>854.88</c:v>
                </c:pt>
                <c:pt idx="220">
                  <c:v>855.72</c:v>
                </c:pt>
                <c:pt idx="221">
                  <c:v>836.38</c:v>
                </c:pt>
                <c:pt idx="222">
                  <c:v>826.83</c:v>
                </c:pt>
                <c:pt idx="223">
                  <c:v>832.9</c:v>
                </c:pt>
                <c:pt idx="224">
                  <c:v>831.72</c:v>
                </c:pt>
                <c:pt idx="225">
                  <c:v>831.9</c:v>
                </c:pt>
                <c:pt idx="226">
                  <c:v>841.75</c:v>
                </c:pt>
                <c:pt idx="227">
                  <c:v>841.75</c:v>
                </c:pt>
                <c:pt idx="228">
                  <c:v>848.3</c:v>
                </c:pt>
                <c:pt idx="229">
                  <c:v>853.14</c:v>
                </c:pt>
                <c:pt idx="230">
                  <c:v>850.19</c:v>
                </c:pt>
                <c:pt idx="231">
                  <c:v>859.57</c:v>
                </c:pt>
                <c:pt idx="232">
                  <c:v>862.34</c:v>
                </c:pt>
                <c:pt idx="233">
                  <c:v>858.08</c:v>
                </c:pt>
                <c:pt idx="234">
                  <c:v>845.12</c:v>
                </c:pt>
                <c:pt idx="235">
                  <c:v>834.38</c:v>
                </c:pt>
                <c:pt idx="236">
                  <c:v>826.16</c:v>
                </c:pt>
                <c:pt idx="237">
                  <c:v>826.68</c:v>
                </c:pt>
                <c:pt idx="238">
                  <c:v>803.2</c:v>
                </c:pt>
                <c:pt idx="239">
                  <c:v>792.54</c:v>
                </c:pt>
                <c:pt idx="240">
                  <c:v>795.2</c:v>
                </c:pt>
                <c:pt idx="241">
                  <c:v>795.2</c:v>
                </c:pt>
                <c:pt idx="242">
                  <c:v>794.76</c:v>
                </c:pt>
                <c:pt idx="243">
                  <c:v>798.48</c:v>
                </c:pt>
                <c:pt idx="244">
                  <c:v>798.48</c:v>
                </c:pt>
                <c:pt idx="245">
                  <c:v>785.27</c:v>
                </c:pt>
                <c:pt idx="246">
                  <c:v>787.21</c:v>
                </c:pt>
                <c:pt idx="247">
                  <c:v>791.99</c:v>
                </c:pt>
                <c:pt idx="248">
                  <c:v>797.09</c:v>
                </c:pt>
                <c:pt idx="249">
                  <c:v>797.53</c:v>
                </c:pt>
                <c:pt idx="250">
                  <c:v>802.23</c:v>
                </c:pt>
                <c:pt idx="251">
                  <c:v>802.01</c:v>
                </c:pt>
                <c:pt idx="252">
                  <c:v>798.92</c:v>
                </c:pt>
                <c:pt idx="253">
                  <c:v>798.92</c:v>
                </c:pt>
                <c:pt idx="254">
                  <c:v>791.79</c:v>
                </c:pt>
                <c:pt idx="255">
                  <c:v>792.89</c:v>
                </c:pt>
                <c:pt idx="256">
                  <c:v>786.1</c:v>
                </c:pt>
                <c:pt idx="257">
                  <c:v>771.6</c:v>
                </c:pt>
                <c:pt idx="258">
                  <c:v>769.67</c:v>
                </c:pt>
                <c:pt idx="259">
                  <c:v>780.12</c:v>
                </c:pt>
                <c:pt idx="260">
                  <c:v>779.24</c:v>
                </c:pt>
                <c:pt idx="261">
                  <c:v>778.09</c:v>
                </c:pt>
                <c:pt idx="262">
                  <c:v>772.48</c:v>
                </c:pt>
                <c:pt idx="263">
                  <c:v>779.74</c:v>
                </c:pt>
                <c:pt idx="264">
                  <c:v>780.89</c:v>
                </c:pt>
                <c:pt idx="265">
                  <c:v>790.68</c:v>
                </c:pt>
                <c:pt idx="266">
                  <c:v>789.8</c:v>
                </c:pt>
                <c:pt idx="267">
                  <c:v>790.19</c:v>
                </c:pt>
                <c:pt idx="268">
                  <c:v>797.72</c:v>
                </c:pt>
                <c:pt idx="269">
                  <c:v>790.74</c:v>
                </c:pt>
                <c:pt idx="270">
                  <c:v>772.85</c:v>
                </c:pt>
                <c:pt idx="271">
                  <c:v>777.01</c:v>
                </c:pt>
                <c:pt idx="272">
                  <c:v>768.26</c:v>
                </c:pt>
                <c:pt idx="273">
                  <c:v>767.72</c:v>
                </c:pt>
                <c:pt idx="274">
                  <c:v>772.2</c:v>
                </c:pt>
                <c:pt idx="275">
                  <c:v>764.64</c:v>
                </c:pt>
                <c:pt idx="276">
                  <c:v>766.26</c:v>
                </c:pt>
                <c:pt idx="277">
                  <c:v>767.18</c:v>
                </c:pt>
                <c:pt idx="278">
                  <c:v>752.02</c:v>
                </c:pt>
                <c:pt idx="279">
                  <c:v>754.77</c:v>
                </c:pt>
                <c:pt idx="280">
                  <c:v>754.61</c:v>
                </c:pt>
                <c:pt idx="281">
                  <c:v>754.61</c:v>
                </c:pt>
                <c:pt idx="282">
                  <c:v>763.36</c:v>
                </c:pt>
                <c:pt idx="283">
                  <c:v>765.16</c:v>
                </c:pt>
                <c:pt idx="284">
                  <c:v>762.41</c:v>
                </c:pt>
                <c:pt idx="285">
                  <c:v>762.41</c:v>
                </c:pt>
                <c:pt idx="286">
                  <c:v>763.57</c:v>
                </c:pt>
                <c:pt idx="287">
                  <c:v>763.57</c:v>
                </c:pt>
                <c:pt idx="288">
                  <c:v>764.15</c:v>
                </c:pt>
                <c:pt idx="289">
                  <c:v>764.15</c:v>
                </c:pt>
                <c:pt idx="290">
                  <c:v>758.05</c:v>
                </c:pt>
                <c:pt idx="291">
                  <c:v>758.05</c:v>
                </c:pt>
                <c:pt idx="292">
                  <c:v>748.91</c:v>
                </c:pt>
                <c:pt idx="293">
                  <c:v>748.91</c:v>
                </c:pt>
                <c:pt idx="294">
                  <c:v>746.76</c:v>
                </c:pt>
                <c:pt idx="295">
                  <c:v>749.33</c:v>
                </c:pt>
                <c:pt idx="296">
                  <c:v>727.82</c:v>
                </c:pt>
                <c:pt idx="297">
                  <c:v>726.22</c:v>
                </c:pt>
                <c:pt idx="298">
                  <c:v>727.66</c:v>
                </c:pt>
                <c:pt idx="299">
                  <c:v>729.95</c:v>
                </c:pt>
                <c:pt idx="300">
                  <c:v>738.31</c:v>
                </c:pt>
                <c:pt idx="301">
                  <c:v>737.55</c:v>
                </c:pt>
                <c:pt idx="302">
                  <c:v>729.9</c:v>
                </c:pt>
                <c:pt idx="303">
                  <c:v>733.22</c:v>
                </c:pt>
                <c:pt idx="304">
                  <c:v>733.32</c:v>
                </c:pt>
                <c:pt idx="305">
                  <c:v>720.32</c:v>
                </c:pt>
                <c:pt idx="306">
                  <c:v>717.41</c:v>
                </c:pt>
                <c:pt idx="307">
                  <c:v>716.67</c:v>
                </c:pt>
                <c:pt idx="308">
                  <c:v>721.22</c:v>
                </c:pt>
                <c:pt idx="309">
                  <c:v>721.54</c:v>
                </c:pt>
                <c:pt idx="310">
                  <c:v>722.87</c:v>
                </c:pt>
                <c:pt idx="311">
                  <c:v>705.97</c:v>
                </c:pt>
                <c:pt idx="312">
                  <c:v>696.31</c:v>
                </c:pt>
                <c:pt idx="313">
                  <c:v>696.41</c:v>
                </c:pt>
                <c:pt idx="314">
                  <c:v>698.15</c:v>
                </c:pt>
                <c:pt idx="315">
                  <c:v>704.92</c:v>
                </c:pt>
                <c:pt idx="316">
                  <c:v>709.17</c:v>
                </c:pt>
                <c:pt idx="317">
                  <c:v>718.36</c:v>
                </c:pt>
                <c:pt idx="318">
                  <c:v>715.68</c:v>
                </c:pt>
                <c:pt idx="319">
                  <c:v>724.71</c:v>
                </c:pt>
                <c:pt idx="320">
                  <c:v>720.72</c:v>
                </c:pt>
                <c:pt idx="321">
                  <c:v>727.28</c:v>
                </c:pt>
                <c:pt idx="322">
                  <c:v>722.82</c:v>
                </c:pt>
                <c:pt idx="323">
                  <c:v>715.15</c:v>
                </c:pt>
                <c:pt idx="324">
                  <c:v>720.74</c:v>
                </c:pt>
                <c:pt idx="325">
                  <c:v>715.15</c:v>
                </c:pt>
                <c:pt idx="326">
                  <c:v>725.54</c:v>
                </c:pt>
                <c:pt idx="327">
                  <c:v>721.08</c:v>
                </c:pt>
                <c:pt idx="328">
                  <c:v>715.49</c:v>
                </c:pt>
                <c:pt idx="329">
                  <c:v>729.45</c:v>
                </c:pt>
                <c:pt idx="330">
                  <c:v>729.65</c:v>
                </c:pt>
                <c:pt idx="331">
                  <c:v>716.42</c:v>
                </c:pt>
                <c:pt idx="332">
                  <c:v>704.88</c:v>
                </c:pt>
                <c:pt idx="333">
                  <c:v>709.41</c:v>
                </c:pt>
                <c:pt idx="334">
                  <c:v>715.83</c:v>
                </c:pt>
                <c:pt idx="335">
                  <c:v>715.05</c:v>
                </c:pt>
                <c:pt idx="336">
                  <c:v>716.87</c:v>
                </c:pt>
                <c:pt idx="337">
                  <c:v>706.94</c:v>
                </c:pt>
                <c:pt idx="338">
                  <c:v>705.59</c:v>
                </c:pt>
                <c:pt idx="339">
                  <c:v>716.04</c:v>
                </c:pt>
                <c:pt idx="340">
                  <c:v>708.86</c:v>
                </c:pt>
                <c:pt idx="341">
                  <c:v>688.65</c:v>
                </c:pt>
                <c:pt idx="342">
                  <c:v>688.66</c:v>
                </c:pt>
                <c:pt idx="343">
                  <c:v>689.27</c:v>
                </c:pt>
                <c:pt idx="344">
                  <c:v>641.96</c:v>
                </c:pt>
                <c:pt idx="345">
                  <c:v>641.25</c:v>
                </c:pt>
                <c:pt idx="346">
                  <c:v>646.70000000000005</c:v>
                </c:pt>
                <c:pt idx="347">
                  <c:v>647.09</c:v>
                </c:pt>
                <c:pt idx="348">
                  <c:v>646.79999999999995</c:v>
                </c:pt>
                <c:pt idx="349">
                  <c:v>652.66</c:v>
                </c:pt>
                <c:pt idx="350">
                  <c:v>653.1</c:v>
                </c:pt>
                <c:pt idx="351">
                  <c:v>649.12</c:v>
                </c:pt>
                <c:pt idx="352">
                  <c:v>652.47</c:v>
                </c:pt>
                <c:pt idx="353">
                  <c:v>649.16999999999996</c:v>
                </c:pt>
                <c:pt idx="354">
                  <c:v>649.41999999999996</c:v>
                </c:pt>
                <c:pt idx="355">
                  <c:v>651.85</c:v>
                </c:pt>
                <c:pt idx="356">
                  <c:v>655.38</c:v>
                </c:pt>
                <c:pt idx="357">
                  <c:v>647.44000000000005</c:v>
                </c:pt>
                <c:pt idx="358">
                  <c:v>641.30999999999995</c:v>
                </c:pt>
                <c:pt idx="359">
                  <c:v>648.1</c:v>
                </c:pt>
                <c:pt idx="360">
                  <c:v>650.85</c:v>
                </c:pt>
                <c:pt idx="361">
                  <c:v>652.1</c:v>
                </c:pt>
                <c:pt idx="362">
                  <c:v>651.20000000000005</c:v>
                </c:pt>
                <c:pt idx="363">
                  <c:v>654.75</c:v>
                </c:pt>
                <c:pt idx="364">
                  <c:v>651.96</c:v>
                </c:pt>
                <c:pt idx="365">
                  <c:v>652.15</c:v>
                </c:pt>
                <c:pt idx="366">
                  <c:v>653.9</c:v>
                </c:pt>
                <c:pt idx="367">
                  <c:v>647.15</c:v>
                </c:pt>
                <c:pt idx="368">
                  <c:v>653.29999999999995</c:v>
                </c:pt>
                <c:pt idx="369">
                  <c:v>659.38</c:v>
                </c:pt>
                <c:pt idx="370">
                  <c:v>652.85</c:v>
                </c:pt>
                <c:pt idx="371">
                  <c:v>648.62</c:v>
                </c:pt>
                <c:pt idx="372">
                  <c:v>649.59</c:v>
                </c:pt>
                <c:pt idx="373">
                  <c:v>651.98</c:v>
                </c:pt>
                <c:pt idx="374">
                  <c:v>646.12</c:v>
                </c:pt>
                <c:pt idx="375">
                  <c:v>653.87</c:v>
                </c:pt>
                <c:pt idx="376">
                  <c:v>646.27</c:v>
                </c:pt>
                <c:pt idx="377">
                  <c:v>669.01</c:v>
                </c:pt>
                <c:pt idx="378">
                  <c:v>676.26</c:v>
                </c:pt>
                <c:pt idx="379">
                  <c:v>690.36</c:v>
                </c:pt>
                <c:pt idx="380">
                  <c:v>692.08</c:v>
                </c:pt>
                <c:pt idx="381">
                  <c:v>692.08</c:v>
                </c:pt>
                <c:pt idx="382">
                  <c:v>700.81</c:v>
                </c:pt>
                <c:pt idx="383">
                  <c:v>710.8</c:v>
                </c:pt>
                <c:pt idx="384">
                  <c:v>711.5</c:v>
                </c:pt>
                <c:pt idx="385">
                  <c:v>707.45</c:v>
                </c:pt>
                <c:pt idx="386">
                  <c:v>706.48</c:v>
                </c:pt>
                <c:pt idx="387">
                  <c:v>719.13</c:v>
                </c:pt>
                <c:pt idx="388">
                  <c:v>717.87</c:v>
                </c:pt>
                <c:pt idx="389">
                  <c:v>714.88</c:v>
                </c:pt>
                <c:pt idx="390">
                  <c:v>714.44</c:v>
                </c:pt>
                <c:pt idx="391">
                  <c:v>722.67</c:v>
                </c:pt>
                <c:pt idx="392">
                  <c:v>734.88</c:v>
                </c:pt>
                <c:pt idx="393">
                  <c:v>738.09</c:v>
                </c:pt>
                <c:pt idx="394">
                  <c:v>731.55</c:v>
                </c:pt>
                <c:pt idx="395">
                  <c:v>733.54</c:v>
                </c:pt>
                <c:pt idx="396">
                  <c:v>729.33</c:v>
                </c:pt>
                <c:pt idx="397">
                  <c:v>725.83</c:v>
                </c:pt>
                <c:pt idx="398">
                  <c:v>724.22</c:v>
                </c:pt>
                <c:pt idx="399">
                  <c:v>749.7</c:v>
                </c:pt>
                <c:pt idx="400">
                  <c:v>748.79</c:v>
                </c:pt>
                <c:pt idx="401">
                  <c:v>748.91</c:v>
                </c:pt>
                <c:pt idx="402">
                  <c:v>757.69</c:v>
                </c:pt>
                <c:pt idx="403">
                  <c:v>757.69</c:v>
                </c:pt>
                <c:pt idx="404">
                  <c:v>757.41</c:v>
                </c:pt>
                <c:pt idx="405">
                  <c:v>751.22</c:v>
                </c:pt>
                <c:pt idx="406">
                  <c:v>750.09</c:v>
                </c:pt>
                <c:pt idx="407">
                  <c:v>742.5</c:v>
                </c:pt>
                <c:pt idx="408">
                  <c:v>744.53</c:v>
                </c:pt>
                <c:pt idx="409">
                  <c:v>744.53</c:v>
                </c:pt>
                <c:pt idx="410">
                  <c:v>746.04</c:v>
                </c:pt>
                <c:pt idx="411">
                  <c:v>752.62</c:v>
                </c:pt>
                <c:pt idx="412">
                  <c:v>743.65</c:v>
                </c:pt>
                <c:pt idx="413">
                  <c:v>743.65</c:v>
                </c:pt>
                <c:pt idx="414">
                  <c:v>743.99</c:v>
                </c:pt>
                <c:pt idx="415">
                  <c:v>743.99</c:v>
                </c:pt>
                <c:pt idx="416">
                  <c:v>738.91</c:v>
                </c:pt>
                <c:pt idx="417">
                  <c:v>742.22</c:v>
                </c:pt>
                <c:pt idx="418">
                  <c:v>749.36</c:v>
                </c:pt>
                <c:pt idx="419">
                  <c:v>752.35</c:v>
                </c:pt>
                <c:pt idx="420">
                  <c:v>752.35</c:v>
                </c:pt>
                <c:pt idx="421">
                  <c:v>734.22</c:v>
                </c:pt>
                <c:pt idx="422">
                  <c:v>734.22</c:v>
                </c:pt>
                <c:pt idx="423">
                  <c:v>734.22</c:v>
                </c:pt>
                <c:pt idx="424">
                  <c:v>732.26</c:v>
                </c:pt>
                <c:pt idx="425">
                  <c:v>731.92</c:v>
                </c:pt>
                <c:pt idx="426">
                  <c:v>736.29</c:v>
                </c:pt>
                <c:pt idx="427">
                  <c:v>731.11</c:v>
                </c:pt>
                <c:pt idx="428">
                  <c:v>732.16</c:v>
                </c:pt>
                <c:pt idx="429">
                  <c:v>736.74</c:v>
                </c:pt>
                <c:pt idx="430">
                  <c:v>731.89</c:v>
                </c:pt>
                <c:pt idx="431">
                  <c:v>733.1</c:v>
                </c:pt>
                <c:pt idx="432">
                  <c:v>732.71</c:v>
                </c:pt>
                <c:pt idx="433">
                  <c:v>734.76</c:v>
                </c:pt>
                <c:pt idx="434">
                  <c:v>735.54</c:v>
                </c:pt>
                <c:pt idx="435">
                  <c:v>733.99</c:v>
                </c:pt>
                <c:pt idx="436">
                  <c:v>726.48</c:v>
                </c:pt>
                <c:pt idx="437">
                  <c:v>726.76</c:v>
                </c:pt>
                <c:pt idx="438">
                  <c:v>724.05</c:v>
                </c:pt>
                <c:pt idx="439">
                  <c:v>724.05</c:v>
                </c:pt>
                <c:pt idx="440">
                  <c:v>717.97</c:v>
                </c:pt>
                <c:pt idx="441">
                  <c:v>712.03</c:v>
                </c:pt>
                <c:pt idx="442">
                  <c:v>712.86</c:v>
                </c:pt>
                <c:pt idx="443">
                  <c:v>711.48</c:v>
                </c:pt>
                <c:pt idx="444">
                  <c:v>703.21</c:v>
                </c:pt>
                <c:pt idx="445">
                  <c:v>698.66</c:v>
                </c:pt>
                <c:pt idx="446">
                  <c:v>696.31</c:v>
                </c:pt>
                <c:pt idx="447">
                  <c:v>695.6</c:v>
                </c:pt>
                <c:pt idx="448">
                  <c:v>697.08</c:v>
                </c:pt>
                <c:pt idx="449">
                  <c:v>698.99</c:v>
                </c:pt>
                <c:pt idx="450">
                  <c:v>694.93</c:v>
                </c:pt>
                <c:pt idx="451">
                  <c:v>685.88</c:v>
                </c:pt>
                <c:pt idx="452">
                  <c:v>673.78</c:v>
                </c:pt>
                <c:pt idx="453">
                  <c:v>670.19</c:v>
                </c:pt>
                <c:pt idx="454">
                  <c:v>670.19</c:v>
                </c:pt>
                <c:pt idx="455">
                  <c:v>670.25</c:v>
                </c:pt>
                <c:pt idx="456">
                  <c:v>663.4</c:v>
                </c:pt>
                <c:pt idx="457">
                  <c:v>656.09</c:v>
                </c:pt>
                <c:pt idx="458">
                  <c:v>656.09</c:v>
                </c:pt>
                <c:pt idx="459">
                  <c:v>656.09</c:v>
                </c:pt>
                <c:pt idx="460">
                  <c:v>668.77</c:v>
                </c:pt>
                <c:pt idx="461">
                  <c:v>664.45</c:v>
                </c:pt>
                <c:pt idx="462">
                  <c:v>665.52</c:v>
                </c:pt>
                <c:pt idx="463">
                  <c:v>661.28</c:v>
                </c:pt>
                <c:pt idx="464">
                  <c:v>667.11</c:v>
                </c:pt>
                <c:pt idx="465">
                  <c:v>668.07</c:v>
                </c:pt>
                <c:pt idx="466">
                  <c:v>666.71</c:v>
                </c:pt>
                <c:pt idx="467">
                  <c:v>659.82</c:v>
                </c:pt>
                <c:pt idx="468">
                  <c:v>666.28</c:v>
                </c:pt>
                <c:pt idx="469">
                  <c:v>670.66</c:v>
                </c:pt>
                <c:pt idx="470">
                  <c:v>663.54</c:v>
                </c:pt>
                <c:pt idx="471">
                  <c:v>657.67</c:v>
                </c:pt>
                <c:pt idx="472">
                  <c:v>655.41</c:v>
                </c:pt>
                <c:pt idx="473">
                  <c:v>657.27</c:v>
                </c:pt>
                <c:pt idx="474">
                  <c:v>656.63</c:v>
                </c:pt>
                <c:pt idx="475">
                  <c:v>649.89</c:v>
                </c:pt>
                <c:pt idx="476">
                  <c:v>662.37</c:v>
                </c:pt>
                <c:pt idx="477">
                  <c:v>660.14</c:v>
                </c:pt>
                <c:pt idx="478">
                  <c:v>662.08</c:v>
                </c:pt>
                <c:pt idx="479">
                  <c:v>662.08</c:v>
                </c:pt>
                <c:pt idx="480">
                  <c:v>646.79999999999995</c:v>
                </c:pt>
                <c:pt idx="481">
                  <c:v>630.48</c:v>
                </c:pt>
                <c:pt idx="482">
                  <c:v>627.66</c:v>
                </c:pt>
                <c:pt idx="483">
                  <c:v>624.14</c:v>
                </c:pt>
                <c:pt idx="484">
                  <c:v>621.79</c:v>
                </c:pt>
                <c:pt idx="485">
                  <c:v>623.83000000000004</c:v>
                </c:pt>
                <c:pt idx="486">
                  <c:v>623.05999999999995</c:v>
                </c:pt>
                <c:pt idx="487">
                  <c:v>620.62</c:v>
                </c:pt>
                <c:pt idx="488">
                  <c:v>622.6</c:v>
                </c:pt>
                <c:pt idx="489">
                  <c:v>622.86</c:v>
                </c:pt>
                <c:pt idx="490">
                  <c:v>618.49</c:v>
                </c:pt>
                <c:pt idx="491">
                  <c:v>615.29</c:v>
                </c:pt>
                <c:pt idx="492">
                  <c:v>610.14</c:v>
                </c:pt>
                <c:pt idx="493">
                  <c:v>612.05999999999995</c:v>
                </c:pt>
                <c:pt idx="494">
                  <c:v>620.9</c:v>
                </c:pt>
                <c:pt idx="495">
                  <c:v>624.69000000000005</c:v>
                </c:pt>
                <c:pt idx="496">
                  <c:v>618.52</c:v>
                </c:pt>
                <c:pt idx="497">
                  <c:v>621.76</c:v>
                </c:pt>
                <c:pt idx="498">
                  <c:v>621.1</c:v>
                </c:pt>
                <c:pt idx="499">
                  <c:v>613.67999999999995</c:v>
                </c:pt>
                <c:pt idx="500">
                  <c:v>624.42999999999995</c:v>
                </c:pt>
                <c:pt idx="501">
                  <c:v>627.36</c:v>
                </c:pt>
                <c:pt idx="502">
                  <c:v>627.26</c:v>
                </c:pt>
                <c:pt idx="503">
                  <c:v>624.53</c:v>
                </c:pt>
                <c:pt idx="504">
                  <c:v>620.79999999999995</c:v>
                </c:pt>
                <c:pt idx="505">
                  <c:v>620.79999999999995</c:v>
                </c:pt>
                <c:pt idx="506">
                  <c:v>626.51</c:v>
                </c:pt>
                <c:pt idx="507">
                  <c:v>625.29</c:v>
                </c:pt>
                <c:pt idx="508">
                  <c:v>624.33000000000004</c:v>
                </c:pt>
                <c:pt idx="509">
                  <c:v>627.74</c:v>
                </c:pt>
                <c:pt idx="510">
                  <c:v>622.63</c:v>
                </c:pt>
                <c:pt idx="511">
                  <c:v>624.71</c:v>
                </c:pt>
                <c:pt idx="512">
                  <c:v>630.04</c:v>
                </c:pt>
                <c:pt idx="513">
                  <c:v>632.45000000000005</c:v>
                </c:pt>
                <c:pt idx="514">
                  <c:v>638.64</c:v>
                </c:pt>
                <c:pt idx="515">
                  <c:v>636.55999999999995</c:v>
                </c:pt>
                <c:pt idx="516">
                  <c:v>636.55999999999995</c:v>
                </c:pt>
                <c:pt idx="517">
                  <c:v>637.66999999999996</c:v>
                </c:pt>
                <c:pt idx="518">
                  <c:v>636.29999999999995</c:v>
                </c:pt>
                <c:pt idx="519">
                  <c:v>634.67999999999995</c:v>
                </c:pt>
                <c:pt idx="520">
                  <c:v>639.20000000000005</c:v>
                </c:pt>
                <c:pt idx="521">
                  <c:v>634.63</c:v>
                </c:pt>
                <c:pt idx="522">
                  <c:v>636.75</c:v>
                </c:pt>
                <c:pt idx="523">
                  <c:v>643.64</c:v>
                </c:pt>
                <c:pt idx="524">
                  <c:v>647.36</c:v>
                </c:pt>
                <c:pt idx="525">
                  <c:v>649.12</c:v>
                </c:pt>
                <c:pt idx="526">
                  <c:v>649.37</c:v>
                </c:pt>
                <c:pt idx="527">
                  <c:v>657.35</c:v>
                </c:pt>
                <c:pt idx="528">
                  <c:v>656.45</c:v>
                </c:pt>
                <c:pt idx="529">
                  <c:v>653.15</c:v>
                </c:pt>
                <c:pt idx="530">
                  <c:v>653.4</c:v>
                </c:pt>
                <c:pt idx="531">
                  <c:v>647.25</c:v>
                </c:pt>
                <c:pt idx="532">
                  <c:v>646.85</c:v>
                </c:pt>
                <c:pt idx="533">
                  <c:v>642.82000000000005</c:v>
                </c:pt>
                <c:pt idx="534">
                  <c:v>645.16</c:v>
                </c:pt>
                <c:pt idx="535">
                  <c:v>640.23</c:v>
                </c:pt>
                <c:pt idx="536">
                  <c:v>629.11</c:v>
                </c:pt>
                <c:pt idx="537">
                  <c:v>626.1</c:v>
                </c:pt>
                <c:pt idx="538">
                  <c:v>629.70000000000005</c:v>
                </c:pt>
                <c:pt idx="539">
                  <c:v>631.46</c:v>
                </c:pt>
                <c:pt idx="540">
                  <c:v>629.30999999999995</c:v>
                </c:pt>
                <c:pt idx="541">
                  <c:v>633.6</c:v>
                </c:pt>
                <c:pt idx="542">
                  <c:v>636.14</c:v>
                </c:pt>
                <c:pt idx="543">
                  <c:v>632.53</c:v>
                </c:pt>
                <c:pt idx="544">
                  <c:v>628.04999999999995</c:v>
                </c:pt>
                <c:pt idx="545">
                  <c:v>622.38</c:v>
                </c:pt>
                <c:pt idx="546">
                  <c:v>621.5</c:v>
                </c:pt>
                <c:pt idx="547">
                  <c:v>618.08000000000004</c:v>
                </c:pt>
                <c:pt idx="548">
                  <c:v>619.26</c:v>
                </c:pt>
                <c:pt idx="549">
                  <c:v>623.49</c:v>
                </c:pt>
                <c:pt idx="550">
                  <c:v>612.42999999999995</c:v>
                </c:pt>
                <c:pt idx="551">
                  <c:v>608.87</c:v>
                </c:pt>
                <c:pt idx="552">
                  <c:v>610.70000000000005</c:v>
                </c:pt>
                <c:pt idx="553">
                  <c:v>605.97</c:v>
                </c:pt>
                <c:pt idx="554">
                  <c:v>602.73</c:v>
                </c:pt>
                <c:pt idx="555">
                  <c:v>598.71</c:v>
                </c:pt>
                <c:pt idx="556">
                  <c:v>598.34</c:v>
                </c:pt>
                <c:pt idx="557">
                  <c:v>600</c:v>
                </c:pt>
                <c:pt idx="558">
                  <c:v>599.35</c:v>
                </c:pt>
                <c:pt idx="559">
                  <c:v>593.94000000000005</c:v>
                </c:pt>
                <c:pt idx="560">
                  <c:v>588.20000000000005</c:v>
                </c:pt>
                <c:pt idx="561">
                  <c:v>589.30999999999995</c:v>
                </c:pt>
                <c:pt idx="562">
                  <c:v>587.04999999999995</c:v>
                </c:pt>
                <c:pt idx="563">
                  <c:v>586.5</c:v>
                </c:pt>
                <c:pt idx="564">
                  <c:v>588.42999999999995</c:v>
                </c:pt>
                <c:pt idx="565">
                  <c:v>587.39</c:v>
                </c:pt>
                <c:pt idx="566">
                  <c:v>587.57000000000005</c:v>
                </c:pt>
                <c:pt idx="567">
                  <c:v>594.64</c:v>
                </c:pt>
                <c:pt idx="568">
                  <c:v>602.21</c:v>
                </c:pt>
                <c:pt idx="569">
                  <c:v>605.79</c:v>
                </c:pt>
                <c:pt idx="570">
                  <c:v>612.36</c:v>
                </c:pt>
                <c:pt idx="571">
                  <c:v>614.27</c:v>
                </c:pt>
                <c:pt idx="572">
                  <c:v>613.99</c:v>
                </c:pt>
                <c:pt idx="573">
                  <c:v>619.1</c:v>
                </c:pt>
                <c:pt idx="574">
                  <c:v>621.92999999999995</c:v>
                </c:pt>
                <c:pt idx="575">
                  <c:v>634.33000000000004</c:v>
                </c:pt>
                <c:pt idx="576">
                  <c:v>635.29999999999995</c:v>
                </c:pt>
                <c:pt idx="577">
                  <c:v>630.29</c:v>
                </c:pt>
                <c:pt idx="578">
                  <c:v>629.17999999999995</c:v>
                </c:pt>
                <c:pt idx="579">
                  <c:v>628.29999999999995</c:v>
                </c:pt>
                <c:pt idx="580">
                  <c:v>631.30999999999995</c:v>
                </c:pt>
                <c:pt idx="581">
                  <c:v>636.45000000000005</c:v>
                </c:pt>
                <c:pt idx="582">
                  <c:v>638.45000000000005</c:v>
                </c:pt>
                <c:pt idx="583">
                  <c:v>641.17999999999995</c:v>
                </c:pt>
                <c:pt idx="584">
                  <c:v>642.6</c:v>
                </c:pt>
                <c:pt idx="585">
                  <c:v>648.22</c:v>
                </c:pt>
                <c:pt idx="586">
                  <c:v>649.64</c:v>
                </c:pt>
                <c:pt idx="587">
                  <c:v>648.03</c:v>
                </c:pt>
                <c:pt idx="588">
                  <c:v>648.03</c:v>
                </c:pt>
                <c:pt idx="589">
                  <c:v>648.12</c:v>
                </c:pt>
                <c:pt idx="590">
                  <c:v>646.26</c:v>
                </c:pt>
                <c:pt idx="591">
                  <c:v>646.51</c:v>
                </c:pt>
                <c:pt idx="592">
                  <c:v>645.01</c:v>
                </c:pt>
                <c:pt idx="593">
                  <c:v>644.57000000000005</c:v>
                </c:pt>
                <c:pt idx="594">
                  <c:v>642.9</c:v>
                </c:pt>
                <c:pt idx="595">
                  <c:v>641.86</c:v>
                </c:pt>
                <c:pt idx="596">
                  <c:v>650.41999999999996</c:v>
                </c:pt>
                <c:pt idx="597">
                  <c:v>658.67</c:v>
                </c:pt>
                <c:pt idx="598">
                  <c:v>665.43</c:v>
                </c:pt>
                <c:pt idx="599">
                  <c:v>663.98</c:v>
                </c:pt>
                <c:pt idx="600">
                  <c:v>662.64</c:v>
                </c:pt>
                <c:pt idx="601">
                  <c:v>664.31</c:v>
                </c:pt>
                <c:pt idx="602">
                  <c:v>661.48</c:v>
                </c:pt>
                <c:pt idx="603">
                  <c:v>658.3</c:v>
                </c:pt>
                <c:pt idx="604">
                  <c:v>658</c:v>
                </c:pt>
                <c:pt idx="605">
                  <c:v>666.02</c:v>
                </c:pt>
                <c:pt idx="606">
                  <c:v>672.85</c:v>
                </c:pt>
                <c:pt idx="607">
                  <c:v>673.75</c:v>
                </c:pt>
                <c:pt idx="608">
                  <c:v>678.65</c:v>
                </c:pt>
                <c:pt idx="609">
                  <c:v>679.15</c:v>
                </c:pt>
                <c:pt idx="610">
                  <c:v>684.75</c:v>
                </c:pt>
                <c:pt idx="611">
                  <c:v>677.15</c:v>
                </c:pt>
                <c:pt idx="612">
                  <c:v>676.75</c:v>
                </c:pt>
                <c:pt idx="613">
                  <c:v>669.9</c:v>
                </c:pt>
                <c:pt idx="614">
                  <c:v>673.03</c:v>
                </c:pt>
                <c:pt idx="615">
                  <c:v>673.32</c:v>
                </c:pt>
                <c:pt idx="616">
                  <c:v>674.38</c:v>
                </c:pt>
                <c:pt idx="617">
                  <c:v>674.18</c:v>
                </c:pt>
                <c:pt idx="618">
                  <c:v>675.08</c:v>
                </c:pt>
                <c:pt idx="619">
                  <c:v>666.1</c:v>
                </c:pt>
                <c:pt idx="620">
                  <c:v>668.12</c:v>
                </c:pt>
                <c:pt idx="621">
                  <c:v>660.73</c:v>
                </c:pt>
                <c:pt idx="622">
                  <c:v>661.7</c:v>
                </c:pt>
                <c:pt idx="623">
                  <c:v>655.54</c:v>
                </c:pt>
                <c:pt idx="624">
                  <c:v>656.6</c:v>
                </c:pt>
                <c:pt idx="625">
                  <c:v>653.75</c:v>
                </c:pt>
                <c:pt idx="626">
                  <c:v>656.71</c:v>
                </c:pt>
                <c:pt idx="627">
                  <c:v>651.35</c:v>
                </c:pt>
                <c:pt idx="628">
                  <c:v>651.79999999999995</c:v>
                </c:pt>
                <c:pt idx="629">
                  <c:v>652.9</c:v>
                </c:pt>
                <c:pt idx="630">
                  <c:v>649</c:v>
                </c:pt>
                <c:pt idx="631">
                  <c:v>651</c:v>
                </c:pt>
                <c:pt idx="632">
                  <c:v>654.66</c:v>
                </c:pt>
                <c:pt idx="633">
                  <c:v>647.65</c:v>
                </c:pt>
                <c:pt idx="634">
                  <c:v>641.58000000000004</c:v>
                </c:pt>
                <c:pt idx="635">
                  <c:v>645.45000000000005</c:v>
                </c:pt>
                <c:pt idx="636">
                  <c:v>639.84</c:v>
                </c:pt>
                <c:pt idx="637">
                  <c:v>634.79</c:v>
                </c:pt>
                <c:pt idx="638">
                  <c:v>631.23</c:v>
                </c:pt>
                <c:pt idx="639">
                  <c:v>632.57000000000005</c:v>
                </c:pt>
                <c:pt idx="640">
                  <c:v>632.32000000000005</c:v>
                </c:pt>
                <c:pt idx="641">
                  <c:v>632.41999999999996</c:v>
                </c:pt>
                <c:pt idx="642">
                  <c:v>630.34</c:v>
                </c:pt>
                <c:pt idx="643">
                  <c:v>630.79</c:v>
                </c:pt>
                <c:pt idx="644">
                  <c:v>635.25</c:v>
                </c:pt>
                <c:pt idx="645">
                  <c:v>635.05999999999995</c:v>
                </c:pt>
                <c:pt idx="646">
                  <c:v>628.51</c:v>
                </c:pt>
                <c:pt idx="647">
                  <c:v>628.13</c:v>
                </c:pt>
                <c:pt idx="648">
                  <c:v>630.58000000000004</c:v>
                </c:pt>
                <c:pt idx="649">
                  <c:v>624.09</c:v>
                </c:pt>
                <c:pt idx="650">
                  <c:v>621.35</c:v>
                </c:pt>
                <c:pt idx="651">
                  <c:v>618.97</c:v>
                </c:pt>
                <c:pt idx="652">
                  <c:v>614.82000000000005</c:v>
                </c:pt>
                <c:pt idx="653">
                  <c:v>614.01</c:v>
                </c:pt>
                <c:pt idx="654">
                  <c:v>614.82000000000005</c:v>
                </c:pt>
                <c:pt idx="655">
                  <c:v>615.53</c:v>
                </c:pt>
                <c:pt idx="656">
                  <c:v>616.16999999999996</c:v>
                </c:pt>
                <c:pt idx="657">
                  <c:v>616.54999999999995</c:v>
                </c:pt>
                <c:pt idx="658">
                  <c:v>616.54999999999995</c:v>
                </c:pt>
                <c:pt idx="659">
                  <c:v>619.6</c:v>
                </c:pt>
                <c:pt idx="660">
                  <c:v>615.61</c:v>
                </c:pt>
                <c:pt idx="661">
                  <c:v>605.41</c:v>
                </c:pt>
                <c:pt idx="662">
                  <c:v>606.49</c:v>
                </c:pt>
                <c:pt idx="663">
                  <c:v>594.94000000000005</c:v>
                </c:pt>
                <c:pt idx="664">
                  <c:v>597.08000000000004</c:v>
                </c:pt>
                <c:pt idx="665">
                  <c:v>595.61</c:v>
                </c:pt>
                <c:pt idx="666">
                  <c:v>594.46</c:v>
                </c:pt>
                <c:pt idx="667">
                  <c:v>590.6</c:v>
                </c:pt>
                <c:pt idx="668">
                  <c:v>586.94000000000005</c:v>
                </c:pt>
                <c:pt idx="669">
                  <c:v>583.38</c:v>
                </c:pt>
                <c:pt idx="670">
                  <c:v>581.92999999999995</c:v>
                </c:pt>
                <c:pt idx="671">
                  <c:v>586.96</c:v>
                </c:pt>
                <c:pt idx="672">
                  <c:v>587.79999999999995</c:v>
                </c:pt>
                <c:pt idx="673">
                  <c:v>582.03</c:v>
                </c:pt>
                <c:pt idx="674">
                  <c:v>586.34</c:v>
                </c:pt>
                <c:pt idx="675">
                  <c:v>587.04999999999995</c:v>
                </c:pt>
                <c:pt idx="676">
                  <c:v>586.74</c:v>
                </c:pt>
                <c:pt idx="677">
                  <c:v>574.07000000000005</c:v>
                </c:pt>
                <c:pt idx="678">
                  <c:v>570.72</c:v>
                </c:pt>
                <c:pt idx="679">
                  <c:v>565.66</c:v>
                </c:pt>
                <c:pt idx="680">
                  <c:v>556.1</c:v>
                </c:pt>
                <c:pt idx="681">
                  <c:v>559.69000000000005</c:v>
                </c:pt>
                <c:pt idx="682">
                  <c:v>559</c:v>
                </c:pt>
                <c:pt idx="683">
                  <c:v>558.84</c:v>
                </c:pt>
                <c:pt idx="684">
                  <c:v>557.80999999999995</c:v>
                </c:pt>
                <c:pt idx="685">
                  <c:v>556.97</c:v>
                </c:pt>
                <c:pt idx="686">
                  <c:v>549.47</c:v>
                </c:pt>
                <c:pt idx="687">
                  <c:v>544.84</c:v>
                </c:pt>
                <c:pt idx="688">
                  <c:v>544.96</c:v>
                </c:pt>
                <c:pt idx="689">
                  <c:v>544.38</c:v>
                </c:pt>
                <c:pt idx="690">
                  <c:v>548.79999999999995</c:v>
                </c:pt>
                <c:pt idx="691">
                  <c:v>546.88</c:v>
                </c:pt>
                <c:pt idx="692">
                  <c:v>551.96</c:v>
                </c:pt>
                <c:pt idx="693">
                  <c:v>562.32000000000005</c:v>
                </c:pt>
                <c:pt idx="694">
                  <c:v>563.85</c:v>
                </c:pt>
                <c:pt idx="695">
                  <c:v>563.21</c:v>
                </c:pt>
                <c:pt idx="696">
                  <c:v>563.29999999999995</c:v>
                </c:pt>
                <c:pt idx="697">
                  <c:v>570.83000000000004</c:v>
                </c:pt>
                <c:pt idx="698">
                  <c:v>569.11</c:v>
                </c:pt>
                <c:pt idx="699">
                  <c:v>582.92999999999995</c:v>
                </c:pt>
                <c:pt idx="700">
                  <c:v>580.66</c:v>
                </c:pt>
                <c:pt idx="701">
                  <c:v>583.54999999999995</c:v>
                </c:pt>
                <c:pt idx="702">
                  <c:v>584.54999999999995</c:v>
                </c:pt>
                <c:pt idx="703">
                  <c:v>587.97</c:v>
                </c:pt>
                <c:pt idx="704">
                  <c:v>588.85</c:v>
                </c:pt>
                <c:pt idx="705">
                  <c:v>592.29</c:v>
                </c:pt>
                <c:pt idx="706">
                  <c:v>530</c:v>
                </c:pt>
                <c:pt idx="707">
                  <c:v>602.62</c:v>
                </c:pt>
                <c:pt idx="708">
                  <c:v>606.41999999999996</c:v>
                </c:pt>
                <c:pt idx="709">
                  <c:v>610.1</c:v>
                </c:pt>
                <c:pt idx="710">
                  <c:v>612.58000000000004</c:v>
                </c:pt>
                <c:pt idx="711">
                  <c:v>614.38</c:v>
                </c:pt>
                <c:pt idx="712">
                  <c:v>614.01</c:v>
                </c:pt>
                <c:pt idx="713">
                  <c:v>624.91</c:v>
                </c:pt>
                <c:pt idx="714">
                  <c:v>621.53</c:v>
                </c:pt>
                <c:pt idx="715">
                  <c:v>622.59</c:v>
                </c:pt>
                <c:pt idx="716">
                  <c:v>618.96</c:v>
                </c:pt>
                <c:pt idx="717">
                  <c:v>619.41999999999996</c:v>
                </c:pt>
                <c:pt idx="718">
                  <c:v>625.36</c:v>
                </c:pt>
                <c:pt idx="719">
                  <c:v>623.12</c:v>
                </c:pt>
                <c:pt idx="720">
                  <c:v>619.52</c:v>
                </c:pt>
                <c:pt idx="721">
                  <c:v>619.91999999999996</c:v>
                </c:pt>
                <c:pt idx="722">
                  <c:v>620.1</c:v>
                </c:pt>
                <c:pt idx="723">
                  <c:v>621</c:v>
                </c:pt>
                <c:pt idx="724">
                  <c:v>620.69000000000005</c:v>
                </c:pt>
                <c:pt idx="725">
                  <c:v>620.37</c:v>
                </c:pt>
                <c:pt idx="726">
                  <c:v>618.44000000000005</c:v>
                </c:pt>
                <c:pt idx="727">
                  <c:v>612.67999999999995</c:v>
                </c:pt>
                <c:pt idx="728">
                  <c:v>604.98</c:v>
                </c:pt>
                <c:pt idx="729">
                  <c:v>600.04</c:v>
                </c:pt>
                <c:pt idx="730">
                  <c:v>601.73</c:v>
                </c:pt>
                <c:pt idx="731">
                  <c:v>599.59</c:v>
                </c:pt>
                <c:pt idx="732">
                  <c:v>601.82000000000005</c:v>
                </c:pt>
                <c:pt idx="733">
                  <c:v>596.08000000000004</c:v>
                </c:pt>
                <c:pt idx="734">
                  <c:v>595.37</c:v>
                </c:pt>
                <c:pt idx="735">
                  <c:v>598.04</c:v>
                </c:pt>
                <c:pt idx="736">
                  <c:v>599.11</c:v>
                </c:pt>
                <c:pt idx="737">
                  <c:v>600.37</c:v>
                </c:pt>
                <c:pt idx="738">
                  <c:v>603.27</c:v>
                </c:pt>
                <c:pt idx="739">
                  <c:v>605.11</c:v>
                </c:pt>
                <c:pt idx="740">
                  <c:v>601.92999999999995</c:v>
                </c:pt>
                <c:pt idx="741">
                  <c:v>603.01</c:v>
                </c:pt>
                <c:pt idx="742">
                  <c:v>607.63</c:v>
                </c:pt>
                <c:pt idx="743">
                  <c:v>603.91</c:v>
                </c:pt>
                <c:pt idx="744">
                  <c:v>608.66</c:v>
                </c:pt>
                <c:pt idx="745">
                  <c:v>609.70000000000005</c:v>
                </c:pt>
                <c:pt idx="746">
                  <c:v>609.70000000000005</c:v>
                </c:pt>
                <c:pt idx="747">
                  <c:v>612.41</c:v>
                </c:pt>
                <c:pt idx="748">
                  <c:v>613.23</c:v>
                </c:pt>
                <c:pt idx="749">
                  <c:v>614.95000000000005</c:v>
                </c:pt>
                <c:pt idx="750">
                  <c:v>613.77</c:v>
                </c:pt>
                <c:pt idx="751">
                  <c:v>618.12</c:v>
                </c:pt>
                <c:pt idx="752">
                  <c:v>619.55999999999995</c:v>
                </c:pt>
                <c:pt idx="753">
                  <c:v>620.74</c:v>
                </c:pt>
                <c:pt idx="754">
                  <c:v>622.87</c:v>
                </c:pt>
                <c:pt idx="755">
                  <c:v>623.30999999999995</c:v>
                </c:pt>
                <c:pt idx="756">
                  <c:v>621.73</c:v>
                </c:pt>
                <c:pt idx="757">
                  <c:v>620.41999999999996</c:v>
                </c:pt>
                <c:pt idx="758">
                  <c:v>619.29</c:v>
                </c:pt>
                <c:pt idx="759">
                  <c:v>618.62</c:v>
                </c:pt>
                <c:pt idx="760">
                  <c:v>619.61</c:v>
                </c:pt>
                <c:pt idx="761">
                  <c:v>614.84</c:v>
                </c:pt>
                <c:pt idx="762">
                  <c:v>619.97</c:v>
                </c:pt>
                <c:pt idx="763">
                  <c:v>619.91999999999996</c:v>
                </c:pt>
                <c:pt idx="764">
                  <c:v>614.57000000000005</c:v>
                </c:pt>
                <c:pt idx="765">
                  <c:v>612.5</c:v>
                </c:pt>
                <c:pt idx="766">
                  <c:v>614.03</c:v>
                </c:pt>
                <c:pt idx="767">
                  <c:v>609.36</c:v>
                </c:pt>
                <c:pt idx="768">
                  <c:v>608.05999999999995</c:v>
                </c:pt>
                <c:pt idx="769">
                  <c:v>608.24</c:v>
                </c:pt>
                <c:pt idx="770">
                  <c:v>611.6</c:v>
                </c:pt>
                <c:pt idx="771">
                  <c:v>614.12</c:v>
                </c:pt>
                <c:pt idx="772">
                  <c:v>615.38</c:v>
                </c:pt>
                <c:pt idx="773">
                  <c:v>611.82000000000005</c:v>
                </c:pt>
                <c:pt idx="774">
                  <c:v>612.45000000000005</c:v>
                </c:pt>
                <c:pt idx="775">
                  <c:v>610.34</c:v>
                </c:pt>
                <c:pt idx="776">
                  <c:v>613.91</c:v>
                </c:pt>
                <c:pt idx="777">
                  <c:v>616.79999999999995</c:v>
                </c:pt>
                <c:pt idx="778">
                  <c:v>616.89</c:v>
                </c:pt>
                <c:pt idx="779">
                  <c:v>622.35</c:v>
                </c:pt>
                <c:pt idx="780">
                  <c:v>627.46</c:v>
                </c:pt>
                <c:pt idx="781">
                  <c:v>626.86</c:v>
                </c:pt>
                <c:pt idx="782">
                  <c:v>625.13</c:v>
                </c:pt>
                <c:pt idx="783">
                  <c:v>624.85</c:v>
                </c:pt>
                <c:pt idx="784">
                  <c:v>620.14</c:v>
                </c:pt>
                <c:pt idx="785">
                  <c:v>617.1</c:v>
                </c:pt>
                <c:pt idx="786">
                  <c:v>615.78</c:v>
                </c:pt>
                <c:pt idx="787">
                  <c:v>615.84</c:v>
                </c:pt>
                <c:pt idx="788">
                  <c:v>619.07000000000005</c:v>
                </c:pt>
                <c:pt idx="789">
                  <c:v>619.53</c:v>
                </c:pt>
                <c:pt idx="790">
                  <c:v>619.53</c:v>
                </c:pt>
                <c:pt idx="791">
                  <c:v>620.98</c:v>
                </c:pt>
                <c:pt idx="792">
                  <c:v>617.29999999999995</c:v>
                </c:pt>
                <c:pt idx="793">
                  <c:v>620.53</c:v>
                </c:pt>
                <c:pt idx="794">
                  <c:v>621.48</c:v>
                </c:pt>
                <c:pt idx="795">
                  <c:v>621.48</c:v>
                </c:pt>
                <c:pt idx="796">
                  <c:v>625.85</c:v>
                </c:pt>
                <c:pt idx="797">
                  <c:v>626.22</c:v>
                </c:pt>
                <c:pt idx="798">
                  <c:v>623.44000000000005</c:v>
                </c:pt>
                <c:pt idx="799">
                  <c:v>624.58000000000004</c:v>
                </c:pt>
                <c:pt idx="800">
                  <c:v>625.49</c:v>
                </c:pt>
                <c:pt idx="801">
                  <c:v>622.32000000000005</c:v>
                </c:pt>
                <c:pt idx="802">
                  <c:v>618.39</c:v>
                </c:pt>
                <c:pt idx="803">
                  <c:v>620.47</c:v>
                </c:pt>
                <c:pt idx="804">
                  <c:v>616.84</c:v>
                </c:pt>
                <c:pt idx="805">
                  <c:v>616.84</c:v>
                </c:pt>
                <c:pt idx="806">
                  <c:v>621.78</c:v>
                </c:pt>
                <c:pt idx="807">
                  <c:v>620.64</c:v>
                </c:pt>
                <c:pt idx="808">
                  <c:v>620.91</c:v>
                </c:pt>
                <c:pt idx="809">
                  <c:v>619.80999999999995</c:v>
                </c:pt>
                <c:pt idx="810">
                  <c:v>621.69000000000005</c:v>
                </c:pt>
                <c:pt idx="811">
                  <c:v>622.17999999999995</c:v>
                </c:pt>
                <c:pt idx="812">
                  <c:v>612.70000000000005</c:v>
                </c:pt>
                <c:pt idx="813">
                  <c:v>612.08000000000004</c:v>
                </c:pt>
                <c:pt idx="814">
                  <c:v>612</c:v>
                </c:pt>
                <c:pt idx="815">
                  <c:v>599.42999999999995</c:v>
                </c:pt>
                <c:pt idx="816">
                  <c:v>599.42999999999995</c:v>
                </c:pt>
                <c:pt idx="817">
                  <c:v>599.78</c:v>
                </c:pt>
                <c:pt idx="818">
                  <c:v>599.21</c:v>
                </c:pt>
                <c:pt idx="819">
                  <c:v>600.13</c:v>
                </c:pt>
                <c:pt idx="820">
                  <c:v>597.42999999999995</c:v>
                </c:pt>
                <c:pt idx="821">
                  <c:v>598.16999999999996</c:v>
                </c:pt>
                <c:pt idx="822">
                  <c:v>599.39</c:v>
                </c:pt>
                <c:pt idx="823">
                  <c:v>600.65</c:v>
                </c:pt>
                <c:pt idx="824">
                  <c:v>591.67999999999995</c:v>
                </c:pt>
                <c:pt idx="825">
                  <c:v>589.57000000000005</c:v>
                </c:pt>
                <c:pt idx="826">
                  <c:v>589.23</c:v>
                </c:pt>
                <c:pt idx="827">
                  <c:v>590.91</c:v>
                </c:pt>
                <c:pt idx="828">
                  <c:v>596.29</c:v>
                </c:pt>
                <c:pt idx="829">
                  <c:v>597.20000000000005</c:v>
                </c:pt>
                <c:pt idx="830">
                  <c:v>600.26</c:v>
                </c:pt>
                <c:pt idx="831">
                  <c:v>600.39</c:v>
                </c:pt>
                <c:pt idx="832">
                  <c:v>596.89</c:v>
                </c:pt>
                <c:pt idx="833">
                  <c:v>596.72</c:v>
                </c:pt>
                <c:pt idx="834">
                  <c:v>593.96</c:v>
                </c:pt>
                <c:pt idx="835">
                  <c:v>595.94000000000005</c:v>
                </c:pt>
                <c:pt idx="836">
                  <c:v>595.94000000000005</c:v>
                </c:pt>
                <c:pt idx="837">
                  <c:v>593.19000000000005</c:v>
                </c:pt>
                <c:pt idx="838">
                  <c:v>591.32000000000005</c:v>
                </c:pt>
                <c:pt idx="839">
                  <c:v>591.84</c:v>
                </c:pt>
                <c:pt idx="840">
                  <c:v>592.22</c:v>
                </c:pt>
                <c:pt idx="841">
                  <c:v>595.41999999999996</c:v>
                </c:pt>
                <c:pt idx="842">
                  <c:v>594.09</c:v>
                </c:pt>
                <c:pt idx="843">
                  <c:v>596.41</c:v>
                </c:pt>
                <c:pt idx="844">
                  <c:v>596.41</c:v>
                </c:pt>
                <c:pt idx="845">
                  <c:v>599.03</c:v>
                </c:pt>
                <c:pt idx="846">
                  <c:v>598.65</c:v>
                </c:pt>
                <c:pt idx="847">
                  <c:v>596.11</c:v>
                </c:pt>
                <c:pt idx="848">
                  <c:v>596.11</c:v>
                </c:pt>
                <c:pt idx="849">
                  <c:v>591.51</c:v>
                </c:pt>
                <c:pt idx="850">
                  <c:v>589.32000000000005</c:v>
                </c:pt>
                <c:pt idx="851">
                  <c:v>589.70000000000005</c:v>
                </c:pt>
                <c:pt idx="852">
                  <c:v>590</c:v>
                </c:pt>
                <c:pt idx="853">
                  <c:v>589.32000000000005</c:v>
                </c:pt>
                <c:pt idx="854">
                  <c:v>589.87</c:v>
                </c:pt>
                <c:pt idx="855">
                  <c:v>589.01</c:v>
                </c:pt>
                <c:pt idx="856">
                  <c:v>587.34</c:v>
                </c:pt>
                <c:pt idx="857">
                  <c:v>587.29</c:v>
                </c:pt>
                <c:pt idx="858">
                  <c:v>586.17999999999995</c:v>
                </c:pt>
                <c:pt idx="859">
                  <c:v>586.17999999999995</c:v>
                </c:pt>
                <c:pt idx="860">
                  <c:v>582.42999999999995</c:v>
                </c:pt>
                <c:pt idx="861">
                  <c:v>581.49</c:v>
                </c:pt>
                <c:pt idx="862">
                  <c:v>582</c:v>
                </c:pt>
                <c:pt idx="863">
                  <c:v>583.07000000000005</c:v>
                </c:pt>
                <c:pt idx="864">
                  <c:v>578.16999999999996</c:v>
                </c:pt>
                <c:pt idx="865">
                  <c:v>579.15</c:v>
                </c:pt>
                <c:pt idx="866">
                  <c:v>578.64</c:v>
                </c:pt>
                <c:pt idx="867">
                  <c:v>575.57000000000005</c:v>
                </c:pt>
                <c:pt idx="868">
                  <c:v>576.25</c:v>
                </c:pt>
                <c:pt idx="869">
                  <c:v>574.26</c:v>
                </c:pt>
                <c:pt idx="870">
                  <c:v>572.32000000000005</c:v>
                </c:pt>
                <c:pt idx="871">
                  <c:v>571.73</c:v>
                </c:pt>
                <c:pt idx="872">
                  <c:v>569.48</c:v>
                </c:pt>
                <c:pt idx="873">
                  <c:v>568.26</c:v>
                </c:pt>
                <c:pt idx="874">
                  <c:v>570.07000000000005</c:v>
                </c:pt>
                <c:pt idx="875">
                  <c:v>568.92999999999995</c:v>
                </c:pt>
                <c:pt idx="876">
                  <c:v>570.07000000000005</c:v>
                </c:pt>
                <c:pt idx="877">
                  <c:v>572</c:v>
                </c:pt>
                <c:pt idx="878">
                  <c:v>570.57000000000005</c:v>
                </c:pt>
                <c:pt idx="879">
                  <c:v>568.27</c:v>
                </c:pt>
                <c:pt idx="880">
                  <c:v>568.1</c:v>
                </c:pt>
                <c:pt idx="881">
                  <c:v>569.94000000000005</c:v>
                </c:pt>
                <c:pt idx="882">
                  <c:v>568.27</c:v>
                </c:pt>
                <c:pt idx="883">
                  <c:v>569.86</c:v>
                </c:pt>
                <c:pt idx="884">
                  <c:v>572.24</c:v>
                </c:pt>
                <c:pt idx="885">
                  <c:v>572.07000000000005</c:v>
                </c:pt>
                <c:pt idx="886">
                  <c:v>566.52</c:v>
                </c:pt>
                <c:pt idx="887">
                  <c:v>564.57000000000005</c:v>
                </c:pt>
                <c:pt idx="888">
                  <c:v>564.15</c:v>
                </c:pt>
                <c:pt idx="889">
                  <c:v>564.52</c:v>
                </c:pt>
                <c:pt idx="890">
                  <c:v>564.98</c:v>
                </c:pt>
                <c:pt idx="891">
                  <c:v>565.89</c:v>
                </c:pt>
                <c:pt idx="892">
                  <c:v>564.44000000000005</c:v>
                </c:pt>
                <c:pt idx="893">
                  <c:v>564.32000000000005</c:v>
                </c:pt>
                <c:pt idx="894">
                  <c:v>565.48</c:v>
                </c:pt>
                <c:pt idx="895">
                  <c:v>563.32000000000005</c:v>
                </c:pt>
                <c:pt idx="896">
                  <c:v>561.62</c:v>
                </c:pt>
                <c:pt idx="897">
                  <c:v>561.33000000000004</c:v>
                </c:pt>
                <c:pt idx="898">
                  <c:v>560.79</c:v>
                </c:pt>
                <c:pt idx="899">
                  <c:v>561.25</c:v>
                </c:pt>
                <c:pt idx="900">
                  <c:v>559.09</c:v>
                </c:pt>
                <c:pt idx="901">
                  <c:v>558.91999999999996</c:v>
                </c:pt>
                <c:pt idx="902">
                  <c:v>558.96</c:v>
                </c:pt>
                <c:pt idx="903">
                  <c:v>557.39</c:v>
                </c:pt>
                <c:pt idx="904">
                  <c:v>557.84</c:v>
                </c:pt>
                <c:pt idx="905">
                  <c:v>556.64</c:v>
                </c:pt>
                <c:pt idx="906">
                  <c:v>555.15</c:v>
                </c:pt>
                <c:pt idx="907">
                  <c:v>555.44000000000005</c:v>
                </c:pt>
                <c:pt idx="908">
                  <c:v>557.29999999999995</c:v>
                </c:pt>
                <c:pt idx="909">
                  <c:v>556.85</c:v>
                </c:pt>
                <c:pt idx="910">
                  <c:v>558.24</c:v>
                </c:pt>
                <c:pt idx="911">
                  <c:v>557.4</c:v>
                </c:pt>
                <c:pt idx="912">
                  <c:v>557.61</c:v>
                </c:pt>
                <c:pt idx="913">
                  <c:v>560.24</c:v>
                </c:pt>
                <c:pt idx="914">
                  <c:v>558.78</c:v>
                </c:pt>
                <c:pt idx="915">
                  <c:v>557.70000000000005</c:v>
                </c:pt>
                <c:pt idx="916">
                  <c:v>558.41</c:v>
                </c:pt>
                <c:pt idx="917">
                  <c:v>558.49</c:v>
                </c:pt>
                <c:pt idx="918">
                  <c:v>559.24</c:v>
                </c:pt>
                <c:pt idx="919">
                  <c:v>557.61</c:v>
                </c:pt>
                <c:pt idx="920">
                  <c:v>556.03</c:v>
                </c:pt>
                <c:pt idx="921">
                  <c:v>555.15</c:v>
                </c:pt>
                <c:pt idx="922">
                  <c:v>554.48</c:v>
                </c:pt>
                <c:pt idx="923">
                  <c:v>552.64</c:v>
                </c:pt>
                <c:pt idx="924">
                  <c:v>552.64</c:v>
                </c:pt>
                <c:pt idx="925">
                  <c:v>554.36</c:v>
                </c:pt>
                <c:pt idx="926">
                  <c:v>554.11</c:v>
                </c:pt>
                <c:pt idx="927">
                  <c:v>553.35</c:v>
                </c:pt>
                <c:pt idx="928">
                  <c:v>552.16999999999996</c:v>
                </c:pt>
                <c:pt idx="929">
                  <c:v>551.63</c:v>
                </c:pt>
                <c:pt idx="930">
                  <c:v>551.25</c:v>
                </c:pt>
                <c:pt idx="931">
                  <c:v>552.21</c:v>
                </c:pt>
                <c:pt idx="932">
                  <c:v>548.07000000000005</c:v>
                </c:pt>
                <c:pt idx="933">
                  <c:v>547.6</c:v>
                </c:pt>
                <c:pt idx="934">
                  <c:v>546.97</c:v>
                </c:pt>
                <c:pt idx="935">
                  <c:v>545.70000000000005</c:v>
                </c:pt>
                <c:pt idx="936">
                  <c:v>545.36</c:v>
                </c:pt>
                <c:pt idx="937">
                  <c:v>546.38</c:v>
                </c:pt>
                <c:pt idx="938">
                  <c:v>547.04999999999995</c:v>
                </c:pt>
                <c:pt idx="939">
                  <c:v>548.91</c:v>
                </c:pt>
                <c:pt idx="940">
                  <c:v>548.66</c:v>
                </c:pt>
                <c:pt idx="941">
                  <c:v>548.83000000000004</c:v>
                </c:pt>
                <c:pt idx="942">
                  <c:v>548.59</c:v>
                </c:pt>
                <c:pt idx="943">
                  <c:v>545.83000000000004</c:v>
                </c:pt>
                <c:pt idx="944">
                  <c:v>545.36</c:v>
                </c:pt>
                <c:pt idx="945">
                  <c:v>546.76</c:v>
                </c:pt>
                <c:pt idx="946">
                  <c:v>543.41</c:v>
                </c:pt>
                <c:pt idx="947">
                  <c:v>541.11</c:v>
                </c:pt>
                <c:pt idx="948">
                  <c:v>539.66999999999996</c:v>
                </c:pt>
                <c:pt idx="949">
                  <c:v>539.62</c:v>
                </c:pt>
                <c:pt idx="950">
                  <c:v>536.44000000000005</c:v>
                </c:pt>
                <c:pt idx="951">
                  <c:v>535.66999999999996</c:v>
                </c:pt>
                <c:pt idx="952">
                  <c:v>537.41</c:v>
                </c:pt>
                <c:pt idx="953">
                  <c:v>532.14</c:v>
                </c:pt>
                <c:pt idx="954">
                  <c:v>534.4</c:v>
                </c:pt>
                <c:pt idx="955">
                  <c:v>536.82000000000005</c:v>
                </c:pt>
                <c:pt idx="956">
                  <c:v>536.11</c:v>
                </c:pt>
                <c:pt idx="957">
                  <c:v>536.96</c:v>
                </c:pt>
                <c:pt idx="958">
                  <c:v>534.33000000000004</c:v>
                </c:pt>
                <c:pt idx="959">
                  <c:v>535.42999999999995</c:v>
                </c:pt>
                <c:pt idx="960">
                  <c:v>535.14</c:v>
                </c:pt>
                <c:pt idx="961">
                  <c:v>539.24</c:v>
                </c:pt>
                <c:pt idx="962">
                  <c:v>541.04999999999995</c:v>
                </c:pt>
                <c:pt idx="963">
                  <c:v>538.6</c:v>
                </c:pt>
                <c:pt idx="964">
                  <c:v>540.08000000000004</c:v>
                </c:pt>
                <c:pt idx="965">
                  <c:v>537.5</c:v>
                </c:pt>
                <c:pt idx="966">
                  <c:v>531.42999999999995</c:v>
                </c:pt>
                <c:pt idx="967">
                  <c:v>531.13</c:v>
                </c:pt>
                <c:pt idx="968">
                  <c:v>532.17999999999995</c:v>
                </c:pt>
                <c:pt idx="969">
                  <c:v>534.11</c:v>
                </c:pt>
                <c:pt idx="970">
                  <c:v>535.25</c:v>
                </c:pt>
                <c:pt idx="971">
                  <c:v>535.84</c:v>
                </c:pt>
                <c:pt idx="972">
                  <c:v>530.38</c:v>
                </c:pt>
                <c:pt idx="973">
                  <c:v>526.13</c:v>
                </c:pt>
                <c:pt idx="974">
                  <c:v>524.66</c:v>
                </c:pt>
                <c:pt idx="975">
                  <c:v>521.07000000000005</c:v>
                </c:pt>
                <c:pt idx="976">
                  <c:v>516.71</c:v>
                </c:pt>
                <c:pt idx="977">
                  <c:v>514.19000000000005</c:v>
                </c:pt>
                <c:pt idx="978">
                  <c:v>514.11</c:v>
                </c:pt>
                <c:pt idx="979">
                  <c:v>514.97</c:v>
                </c:pt>
                <c:pt idx="980">
                  <c:v>515.39</c:v>
                </c:pt>
                <c:pt idx="981">
                  <c:v>514.39</c:v>
                </c:pt>
                <c:pt idx="982">
                  <c:v>514.41</c:v>
                </c:pt>
                <c:pt idx="983">
                  <c:v>514.79999999999995</c:v>
                </c:pt>
                <c:pt idx="984">
                  <c:v>511.98</c:v>
                </c:pt>
                <c:pt idx="985">
                  <c:v>515.19000000000005</c:v>
                </c:pt>
                <c:pt idx="986">
                  <c:v>514.42999999999995</c:v>
                </c:pt>
                <c:pt idx="987">
                  <c:v>513.89</c:v>
                </c:pt>
                <c:pt idx="988">
                  <c:v>508.65</c:v>
                </c:pt>
                <c:pt idx="989">
                  <c:v>510.16</c:v>
                </c:pt>
                <c:pt idx="990">
                  <c:v>508.48</c:v>
                </c:pt>
                <c:pt idx="991">
                  <c:v>509.78</c:v>
                </c:pt>
                <c:pt idx="992">
                  <c:v>509.78</c:v>
                </c:pt>
                <c:pt idx="993">
                  <c:v>509.78</c:v>
                </c:pt>
                <c:pt idx="994">
                  <c:v>505.56</c:v>
                </c:pt>
                <c:pt idx="995">
                  <c:v>501.75</c:v>
                </c:pt>
                <c:pt idx="996">
                  <c:v>498.51</c:v>
                </c:pt>
                <c:pt idx="997">
                  <c:v>504.14</c:v>
                </c:pt>
                <c:pt idx="998">
                  <c:v>498.19</c:v>
                </c:pt>
                <c:pt idx="999">
                  <c:v>498.07</c:v>
                </c:pt>
                <c:pt idx="1000">
                  <c:v>502.81</c:v>
                </c:pt>
                <c:pt idx="1001">
                  <c:v>499.86</c:v>
                </c:pt>
                <c:pt idx="1002">
                  <c:v>498.78</c:v>
                </c:pt>
                <c:pt idx="1003">
                  <c:v>502.28</c:v>
                </c:pt>
                <c:pt idx="1004">
                  <c:v>501.68</c:v>
                </c:pt>
                <c:pt idx="1005">
                  <c:v>502.72</c:v>
                </c:pt>
                <c:pt idx="1006">
                  <c:v>499.5</c:v>
                </c:pt>
                <c:pt idx="1007">
                  <c:v>494.31</c:v>
                </c:pt>
                <c:pt idx="1008">
                  <c:v>493.02</c:v>
                </c:pt>
                <c:pt idx="1009">
                  <c:v>493.47</c:v>
                </c:pt>
                <c:pt idx="1010">
                  <c:v>490.37</c:v>
                </c:pt>
                <c:pt idx="1011">
                  <c:v>491.17</c:v>
                </c:pt>
                <c:pt idx="1012">
                  <c:v>490.41</c:v>
                </c:pt>
                <c:pt idx="1013">
                  <c:v>489.8</c:v>
                </c:pt>
                <c:pt idx="1014">
                  <c:v>489.08</c:v>
                </c:pt>
                <c:pt idx="1015">
                  <c:v>484.73</c:v>
                </c:pt>
                <c:pt idx="1016">
                  <c:v>480.22</c:v>
                </c:pt>
                <c:pt idx="1017">
                  <c:v>480.02</c:v>
                </c:pt>
                <c:pt idx="1018">
                  <c:v>478.35</c:v>
                </c:pt>
                <c:pt idx="1019">
                  <c:v>478.02</c:v>
                </c:pt>
                <c:pt idx="1020">
                  <c:v>479.16</c:v>
                </c:pt>
                <c:pt idx="1021">
                  <c:v>478.67</c:v>
                </c:pt>
                <c:pt idx="1022">
                  <c:v>477.5</c:v>
                </c:pt>
                <c:pt idx="1023">
                  <c:v>478.26</c:v>
                </c:pt>
                <c:pt idx="1024">
                  <c:v>469.31</c:v>
                </c:pt>
                <c:pt idx="1025">
                  <c:v>469.07</c:v>
                </c:pt>
                <c:pt idx="1026">
                  <c:v>469.07</c:v>
                </c:pt>
                <c:pt idx="1027">
                  <c:v>471.23</c:v>
                </c:pt>
                <c:pt idx="1028">
                  <c:v>472.5</c:v>
                </c:pt>
                <c:pt idx="1029">
                  <c:v>465.49</c:v>
                </c:pt>
                <c:pt idx="1030">
                  <c:v>459.7</c:v>
                </c:pt>
                <c:pt idx="1031">
                  <c:v>459.46</c:v>
                </c:pt>
                <c:pt idx="1032">
                  <c:v>463.61</c:v>
                </c:pt>
                <c:pt idx="1033">
                  <c:v>461.98</c:v>
                </c:pt>
                <c:pt idx="1034">
                  <c:v>463.83</c:v>
                </c:pt>
                <c:pt idx="1035">
                  <c:v>462.85</c:v>
                </c:pt>
                <c:pt idx="1036">
                  <c:v>464.65</c:v>
                </c:pt>
                <c:pt idx="1037">
                  <c:v>470.64</c:v>
                </c:pt>
                <c:pt idx="1038">
                  <c:v>468.14</c:v>
                </c:pt>
                <c:pt idx="1039">
                  <c:v>468.38</c:v>
                </c:pt>
                <c:pt idx="1040">
                  <c:v>467</c:v>
                </c:pt>
                <c:pt idx="1041">
                  <c:v>466.63</c:v>
                </c:pt>
                <c:pt idx="1042">
                  <c:v>466.22</c:v>
                </c:pt>
                <c:pt idx="1043">
                  <c:v>465.85</c:v>
                </c:pt>
                <c:pt idx="1044">
                  <c:v>469.52</c:v>
                </c:pt>
                <c:pt idx="1045">
                  <c:v>470.34</c:v>
                </c:pt>
                <c:pt idx="1046">
                  <c:v>469.39</c:v>
                </c:pt>
                <c:pt idx="1047">
                  <c:v>469.68</c:v>
                </c:pt>
                <c:pt idx="1048">
                  <c:v>468.32</c:v>
                </c:pt>
                <c:pt idx="1049">
                  <c:v>469.19</c:v>
                </c:pt>
                <c:pt idx="1050">
                  <c:v>467.95</c:v>
                </c:pt>
                <c:pt idx="1051">
                  <c:v>467.66</c:v>
                </c:pt>
                <c:pt idx="1052">
                  <c:v>467</c:v>
                </c:pt>
                <c:pt idx="1053">
                  <c:v>467.83</c:v>
                </c:pt>
                <c:pt idx="1054">
                  <c:v>462.18</c:v>
                </c:pt>
                <c:pt idx="1055">
                  <c:v>462.02</c:v>
                </c:pt>
                <c:pt idx="1056">
                  <c:v>460.7</c:v>
                </c:pt>
                <c:pt idx="1057">
                  <c:v>461.19</c:v>
                </c:pt>
                <c:pt idx="1058">
                  <c:v>456.41</c:v>
                </c:pt>
                <c:pt idx="1059">
                  <c:v>454.23</c:v>
                </c:pt>
                <c:pt idx="1060">
                  <c:v>445.55</c:v>
                </c:pt>
                <c:pt idx="1061">
                  <c:v>444.77</c:v>
                </c:pt>
                <c:pt idx="1062">
                  <c:v>439.03</c:v>
                </c:pt>
                <c:pt idx="1063">
                  <c:v>434.27</c:v>
                </c:pt>
                <c:pt idx="1064">
                  <c:v>435.34</c:v>
                </c:pt>
                <c:pt idx="1065">
                  <c:v>431.57</c:v>
                </c:pt>
                <c:pt idx="1066">
                  <c:v>434.11</c:v>
                </c:pt>
                <c:pt idx="1067">
                  <c:v>434.27</c:v>
                </c:pt>
                <c:pt idx="1068">
                  <c:v>436.4</c:v>
                </c:pt>
                <c:pt idx="1069">
                  <c:v>435.95</c:v>
                </c:pt>
                <c:pt idx="1070">
                  <c:v>443.13</c:v>
                </c:pt>
                <c:pt idx="1071">
                  <c:v>448.42</c:v>
                </c:pt>
                <c:pt idx="1072">
                  <c:v>447.64</c:v>
                </c:pt>
                <c:pt idx="1073">
                  <c:v>449.98</c:v>
                </c:pt>
                <c:pt idx="1074">
                  <c:v>447.43</c:v>
                </c:pt>
                <c:pt idx="1075">
                  <c:v>447.06</c:v>
                </c:pt>
                <c:pt idx="1076">
                  <c:v>443.7</c:v>
                </c:pt>
                <c:pt idx="1077">
                  <c:v>440.46</c:v>
                </c:pt>
                <c:pt idx="1078">
                  <c:v>441.61</c:v>
                </c:pt>
                <c:pt idx="1079">
                  <c:v>443.83</c:v>
                </c:pt>
                <c:pt idx="1080">
                  <c:v>443.83</c:v>
                </c:pt>
                <c:pt idx="1081">
                  <c:v>444.93</c:v>
                </c:pt>
                <c:pt idx="1082">
                  <c:v>442.72</c:v>
                </c:pt>
                <c:pt idx="1083">
                  <c:v>437.84</c:v>
                </c:pt>
                <c:pt idx="1084">
                  <c:v>432.48</c:v>
                </c:pt>
                <c:pt idx="1085">
                  <c:v>431.26</c:v>
                </c:pt>
                <c:pt idx="1086">
                  <c:v>434.92</c:v>
                </c:pt>
                <c:pt idx="1087">
                  <c:v>432.11</c:v>
                </c:pt>
                <c:pt idx="1088">
                  <c:v>437.21</c:v>
                </c:pt>
                <c:pt idx="1089">
                  <c:v>439.12</c:v>
                </c:pt>
                <c:pt idx="1090">
                  <c:v>438.35</c:v>
                </c:pt>
                <c:pt idx="1091">
                  <c:v>438.35</c:v>
                </c:pt>
                <c:pt idx="1092">
                  <c:v>437.37</c:v>
                </c:pt>
                <c:pt idx="1093">
                  <c:v>440.67</c:v>
                </c:pt>
                <c:pt idx="1094">
                  <c:v>442.63</c:v>
                </c:pt>
                <c:pt idx="1095">
                  <c:v>443.89</c:v>
                </c:pt>
                <c:pt idx="1096">
                  <c:v>445.85</c:v>
                </c:pt>
                <c:pt idx="1097">
                  <c:v>451.45</c:v>
                </c:pt>
                <c:pt idx="1098">
                  <c:v>453.36</c:v>
                </c:pt>
                <c:pt idx="1099">
                  <c:v>453.8</c:v>
                </c:pt>
                <c:pt idx="1100">
                  <c:v>453.8</c:v>
                </c:pt>
                <c:pt idx="1101">
                  <c:v>453.56</c:v>
                </c:pt>
                <c:pt idx="1102">
                  <c:v>459.19</c:v>
                </c:pt>
                <c:pt idx="1103">
                  <c:v>456.52</c:v>
                </c:pt>
                <c:pt idx="1104">
                  <c:v>455.02</c:v>
                </c:pt>
                <c:pt idx="1105">
                  <c:v>451.7</c:v>
                </c:pt>
                <c:pt idx="1106">
                  <c:v>455.06</c:v>
                </c:pt>
                <c:pt idx="1107">
                  <c:v>459.96</c:v>
                </c:pt>
                <c:pt idx="1108">
                  <c:v>459.68</c:v>
                </c:pt>
                <c:pt idx="1109">
                  <c:v>463.04</c:v>
                </c:pt>
                <c:pt idx="1110">
                  <c:v>459.8</c:v>
                </c:pt>
                <c:pt idx="1111">
                  <c:v>451.09</c:v>
                </c:pt>
                <c:pt idx="1112">
                  <c:v>449.39</c:v>
                </c:pt>
                <c:pt idx="1113">
                  <c:v>450.4</c:v>
                </c:pt>
                <c:pt idx="1114">
                  <c:v>447.08</c:v>
                </c:pt>
                <c:pt idx="1115">
                  <c:v>440.96</c:v>
                </c:pt>
                <c:pt idx="1116">
                  <c:v>440.44</c:v>
                </c:pt>
                <c:pt idx="1117">
                  <c:v>441.94</c:v>
                </c:pt>
                <c:pt idx="1118">
                  <c:v>444.53</c:v>
                </c:pt>
                <c:pt idx="1119">
                  <c:v>441.98</c:v>
                </c:pt>
                <c:pt idx="1120">
                  <c:v>448.14</c:v>
                </c:pt>
                <c:pt idx="1121">
                  <c:v>448.1</c:v>
                </c:pt>
                <c:pt idx="1122">
                  <c:v>442.18</c:v>
                </c:pt>
                <c:pt idx="1123">
                  <c:v>442.72</c:v>
                </c:pt>
                <c:pt idx="1124">
                  <c:v>445.13</c:v>
                </c:pt>
                <c:pt idx="1125">
                  <c:v>447.14</c:v>
                </c:pt>
                <c:pt idx="1126">
                  <c:v>444.98</c:v>
                </c:pt>
                <c:pt idx="1127">
                  <c:v>445.2</c:v>
                </c:pt>
                <c:pt idx="1128">
                  <c:v>444.1</c:v>
                </c:pt>
                <c:pt idx="1129">
                  <c:v>438.2</c:v>
                </c:pt>
                <c:pt idx="1130">
                  <c:v>438.67</c:v>
                </c:pt>
                <c:pt idx="1131" formatCode="General">
                  <c:v>445.15</c:v>
                </c:pt>
                <c:pt idx="1132" formatCode="General">
                  <c:v>441.83</c:v>
                </c:pt>
                <c:pt idx="1133" formatCode="General">
                  <c:v>442.03</c:v>
                </c:pt>
                <c:pt idx="1134" formatCode="General">
                  <c:v>436.53</c:v>
                </c:pt>
                <c:pt idx="1135" formatCode="General">
                  <c:v>434.02</c:v>
                </c:pt>
                <c:pt idx="1136" formatCode="General">
                  <c:v>434.48</c:v>
                </c:pt>
                <c:pt idx="1137" formatCode="General">
                  <c:v>432.85</c:v>
                </c:pt>
                <c:pt idx="1138" formatCode="General">
                  <c:v>434.29</c:v>
                </c:pt>
                <c:pt idx="1139" formatCode="General">
                  <c:v>432.19</c:v>
                </c:pt>
                <c:pt idx="1140" formatCode="General">
                  <c:v>424.15</c:v>
                </c:pt>
                <c:pt idx="1141" formatCode="General">
                  <c:v>424.58</c:v>
                </c:pt>
                <c:pt idx="1142" formatCode="General">
                  <c:v>424.58</c:v>
                </c:pt>
                <c:pt idx="1143" formatCode="General">
                  <c:v>423.27</c:v>
                </c:pt>
                <c:pt idx="1144" formatCode="General">
                  <c:v>418.68</c:v>
                </c:pt>
                <c:pt idx="1145" formatCode="General">
                  <c:v>424.08</c:v>
                </c:pt>
                <c:pt idx="1146" formatCode="General">
                  <c:v>422.13</c:v>
                </c:pt>
                <c:pt idx="1147" formatCode="General">
                  <c:v>426.22</c:v>
                </c:pt>
                <c:pt idx="1148" formatCode="General">
                  <c:v>421.71</c:v>
                </c:pt>
                <c:pt idx="1149" formatCode="General">
                  <c:v>421.17</c:v>
                </c:pt>
                <c:pt idx="1150" formatCode="General">
                  <c:v>419.11</c:v>
                </c:pt>
                <c:pt idx="1151" formatCode="General">
                  <c:v>416.96</c:v>
                </c:pt>
                <c:pt idx="1152" formatCode="General">
                  <c:v>415.01</c:v>
                </c:pt>
                <c:pt idx="1153" formatCode="General">
                  <c:v>417.84</c:v>
                </c:pt>
                <c:pt idx="1154" formatCode="General">
                  <c:v>416.89</c:v>
                </c:pt>
                <c:pt idx="1155" formatCode="General">
                  <c:v>419.87</c:v>
                </c:pt>
                <c:pt idx="1156" formatCode="General">
                  <c:v>419.72</c:v>
                </c:pt>
                <c:pt idx="1157" formatCode="General">
                  <c:v>421.88</c:v>
                </c:pt>
                <c:pt idx="1158" formatCode="General">
                  <c:v>419.82</c:v>
                </c:pt>
                <c:pt idx="1159" formatCode="General">
                  <c:v>418.84</c:v>
                </c:pt>
                <c:pt idx="1160" formatCode="General">
                  <c:v>415.26</c:v>
                </c:pt>
                <c:pt idx="1161" formatCode="General">
                  <c:v>419.79</c:v>
                </c:pt>
                <c:pt idx="1162" formatCode="General">
                  <c:v>416.59</c:v>
                </c:pt>
                <c:pt idx="1163" formatCode="General">
                  <c:v>416.48</c:v>
                </c:pt>
                <c:pt idx="1164" formatCode="General">
                  <c:v>413.21</c:v>
                </c:pt>
                <c:pt idx="1165" formatCode="General">
                  <c:v>414.81</c:v>
                </c:pt>
                <c:pt idx="1166" formatCode="General">
                  <c:v>420.28</c:v>
                </c:pt>
                <c:pt idx="1167" formatCode="General">
                  <c:v>425.79</c:v>
                </c:pt>
                <c:pt idx="1168" formatCode="General">
                  <c:v>423.43</c:v>
                </c:pt>
                <c:pt idx="1169" formatCode="General">
                  <c:v>422.22</c:v>
                </c:pt>
                <c:pt idx="1170" formatCode="General">
                  <c:v>420.85</c:v>
                </c:pt>
                <c:pt idx="1171" formatCode="General">
                  <c:v>419.14</c:v>
                </c:pt>
                <c:pt idx="1172" formatCode="General">
                  <c:v>420.47</c:v>
                </c:pt>
                <c:pt idx="1173" formatCode="0.00">
                  <c:v>425.33</c:v>
                </c:pt>
                <c:pt idx="1174" formatCode="General">
                  <c:v>431.07</c:v>
                </c:pt>
                <c:pt idx="1175" formatCode="General">
                  <c:v>441.45</c:v>
                </c:pt>
                <c:pt idx="1176" formatCode="General">
                  <c:v>433.66</c:v>
                </c:pt>
                <c:pt idx="1177" formatCode="General">
                  <c:v>429.93</c:v>
                </c:pt>
                <c:pt idx="1178" formatCode="General">
                  <c:v>418.62</c:v>
                </c:pt>
                <c:pt idx="1179" formatCode="General">
                  <c:v>418.35</c:v>
                </c:pt>
                <c:pt idx="1180" formatCode="General">
                  <c:v>418.35</c:v>
                </c:pt>
                <c:pt idx="1181" formatCode="General">
                  <c:v>419.4</c:v>
                </c:pt>
                <c:pt idx="1182" formatCode="General">
                  <c:v>418.5</c:v>
                </c:pt>
                <c:pt idx="1183" formatCode="General">
                  <c:v>413.81</c:v>
                </c:pt>
                <c:pt idx="1184" formatCode="General">
                  <c:v>413.85</c:v>
                </c:pt>
                <c:pt idx="1185" formatCode="General">
                  <c:v>413.85</c:v>
                </c:pt>
                <c:pt idx="1186" formatCode="General">
                  <c:v>413.96</c:v>
                </c:pt>
                <c:pt idx="1187" formatCode="General">
                  <c:v>412.74</c:v>
                </c:pt>
                <c:pt idx="1188" formatCode="General">
                  <c:v>417.29</c:v>
                </c:pt>
                <c:pt idx="1189" formatCode="General">
                  <c:v>418.54</c:v>
                </c:pt>
                <c:pt idx="1190" formatCode="General">
                  <c:v>405.68</c:v>
                </c:pt>
                <c:pt idx="1191" formatCode="General">
                  <c:v>406.84</c:v>
                </c:pt>
                <c:pt idx="1192" formatCode="General">
                  <c:v>407.05</c:v>
                </c:pt>
                <c:pt idx="1193" formatCode="General">
                  <c:v>409.43</c:v>
                </c:pt>
                <c:pt idx="1194" formatCode="General">
                  <c:v>402.8</c:v>
                </c:pt>
                <c:pt idx="1195" formatCode="General">
                  <c:v>401.18</c:v>
                </c:pt>
                <c:pt idx="1196" formatCode="General">
                  <c:v>401.65</c:v>
                </c:pt>
                <c:pt idx="1197" formatCode="General">
                  <c:v>397.67</c:v>
                </c:pt>
                <c:pt idx="1198" formatCode="General">
                  <c:v>398.52</c:v>
                </c:pt>
                <c:pt idx="1199" formatCode="General">
                  <c:v>398.77</c:v>
                </c:pt>
                <c:pt idx="1200" formatCode="General">
                  <c:v>398.77</c:v>
                </c:pt>
                <c:pt idx="1201" formatCode="General">
                  <c:v>391.76</c:v>
                </c:pt>
                <c:pt idx="1202" formatCode="General">
                  <c:v>394.59</c:v>
                </c:pt>
                <c:pt idx="1203" formatCode="General">
                  <c:v>392.56</c:v>
                </c:pt>
                <c:pt idx="1204" formatCode="General">
                  <c:v>394.35</c:v>
                </c:pt>
                <c:pt idx="1205" formatCode="General">
                  <c:v>394.17</c:v>
                </c:pt>
                <c:pt idx="1206" formatCode="General">
                  <c:v>394.91</c:v>
                </c:pt>
                <c:pt idx="1207" formatCode="General">
                  <c:v>397.88</c:v>
                </c:pt>
                <c:pt idx="1208" formatCode="General">
                  <c:v>397.74</c:v>
                </c:pt>
                <c:pt idx="1209" formatCode="General">
                  <c:v>398.3</c:v>
                </c:pt>
                <c:pt idx="1210" formatCode="General">
                  <c:v>388.93</c:v>
                </c:pt>
                <c:pt idx="1211" formatCode="General">
                  <c:v>387.67</c:v>
                </c:pt>
                <c:pt idx="1212" formatCode="General">
                  <c:v>386.41</c:v>
                </c:pt>
                <c:pt idx="1213" formatCode="General">
                  <c:v>385.05</c:v>
                </c:pt>
                <c:pt idx="1214" formatCode="General">
                  <c:v>385.66</c:v>
                </c:pt>
                <c:pt idx="1215" formatCode="General">
                  <c:v>385.9</c:v>
                </c:pt>
                <c:pt idx="1216" formatCode="General">
                  <c:v>379.34</c:v>
                </c:pt>
                <c:pt idx="1217" formatCode="General">
                  <c:v>374.51</c:v>
                </c:pt>
                <c:pt idx="1218" formatCode="General">
                  <c:v>370.11</c:v>
                </c:pt>
                <c:pt idx="1219" formatCode="General">
                  <c:v>369.81</c:v>
                </c:pt>
                <c:pt idx="1220" formatCode="General">
                  <c:v>370.95</c:v>
                </c:pt>
                <c:pt idx="1221" formatCode="General">
                  <c:v>367.36</c:v>
                </c:pt>
                <c:pt idx="1222" formatCode="General">
                  <c:v>369.4</c:v>
                </c:pt>
                <c:pt idx="1223" formatCode="General">
                  <c:v>369.34</c:v>
                </c:pt>
                <c:pt idx="1224" formatCode="General">
                  <c:v>366.99</c:v>
                </c:pt>
                <c:pt idx="1225" formatCode="General">
                  <c:v>363.94</c:v>
                </c:pt>
                <c:pt idx="1226" formatCode="General">
                  <c:v>364.28</c:v>
                </c:pt>
                <c:pt idx="1227" formatCode="General">
                  <c:v>354.62</c:v>
                </c:pt>
                <c:pt idx="1228" formatCode="General">
                  <c:v>355.51</c:v>
                </c:pt>
                <c:pt idx="1229" formatCode="General">
                  <c:v>354.39</c:v>
                </c:pt>
                <c:pt idx="1230" formatCode="General">
                  <c:v>354.98</c:v>
                </c:pt>
                <c:pt idx="1231" formatCode="General">
                  <c:v>353.99</c:v>
                </c:pt>
                <c:pt idx="1232" formatCode="General">
                  <c:v>353.73</c:v>
                </c:pt>
                <c:pt idx="1233" formatCode="General">
                  <c:v>351.35</c:v>
                </c:pt>
                <c:pt idx="1234" formatCode="General">
                  <c:v>345.57</c:v>
                </c:pt>
                <c:pt idx="1235" formatCode="General">
                  <c:v>349.41</c:v>
                </c:pt>
                <c:pt idx="1236" formatCode="General">
                  <c:v>346.19</c:v>
                </c:pt>
                <c:pt idx="1237" formatCode="General">
                  <c:v>344.63</c:v>
                </c:pt>
                <c:pt idx="1238" formatCode="General">
                  <c:v>345.77</c:v>
                </c:pt>
                <c:pt idx="1239" formatCode="General">
                  <c:v>339.71</c:v>
                </c:pt>
                <c:pt idx="1240" formatCode="General">
                  <c:v>339.71</c:v>
                </c:pt>
                <c:pt idx="1241" formatCode="General">
                  <c:v>339.71</c:v>
                </c:pt>
                <c:pt idx="1242" formatCode="General">
                  <c:v>338.11</c:v>
                </c:pt>
                <c:pt idx="1243" formatCode="General">
                  <c:v>339.78</c:v>
                </c:pt>
                <c:pt idx="1244" formatCode="General">
                  <c:v>338.46</c:v>
                </c:pt>
                <c:pt idx="1245" formatCode="General">
                  <c:v>348.64</c:v>
                </c:pt>
                <c:pt idx="1246" formatCode="General">
                  <c:v>348.32</c:v>
                </c:pt>
                <c:pt idx="1247" formatCode="General">
                  <c:v>347.04</c:v>
                </c:pt>
                <c:pt idx="1248" formatCode="General">
                  <c:v>348.1</c:v>
                </c:pt>
                <c:pt idx="1249" formatCode="General">
                  <c:v>351.46</c:v>
                </c:pt>
                <c:pt idx="1250" formatCode="General">
                  <c:v>350.08</c:v>
                </c:pt>
                <c:pt idx="1251" formatCode="General">
                  <c:v>351.58</c:v>
                </c:pt>
                <c:pt idx="1252" formatCode="General">
                  <c:v>353.22</c:v>
                </c:pt>
                <c:pt idx="1253" formatCode="General">
                  <c:v>349.7</c:v>
                </c:pt>
                <c:pt idx="1254" formatCode="General">
                  <c:v>350.34</c:v>
                </c:pt>
                <c:pt idx="1255" formatCode="General">
                  <c:v>346.14</c:v>
                </c:pt>
                <c:pt idx="1256" formatCode="General">
                  <c:v>347.17</c:v>
                </c:pt>
                <c:pt idx="1257" formatCode="General">
                  <c:v>349.6</c:v>
                </c:pt>
                <c:pt idx="1258" formatCode="General">
                  <c:v>351.14</c:v>
                </c:pt>
                <c:pt idx="1259" formatCode="General">
                  <c:v>348.06</c:v>
                </c:pt>
                <c:pt idx="1260" formatCode="General">
                  <c:v>349.89</c:v>
                </c:pt>
                <c:pt idx="1261" formatCode="General">
                  <c:v>349.89</c:v>
                </c:pt>
                <c:pt idx="1262" formatCode="General">
                  <c:v>349.22</c:v>
                </c:pt>
                <c:pt idx="1263" formatCode="General">
                  <c:v>349.18</c:v>
                </c:pt>
                <c:pt idx="1264" formatCode="General">
                  <c:v>348.51</c:v>
                </c:pt>
                <c:pt idx="1265" formatCode="General">
                  <c:v>345.18</c:v>
                </c:pt>
                <c:pt idx="1266" formatCode="General">
                  <c:v>343.2</c:v>
                </c:pt>
                <c:pt idx="1267" formatCode="General">
                  <c:v>344.19</c:v>
                </c:pt>
                <c:pt idx="1268" formatCode="General">
                  <c:v>347.33</c:v>
                </c:pt>
                <c:pt idx="1269" formatCode="General">
                  <c:v>349.06</c:v>
                </c:pt>
                <c:pt idx="1270" formatCode="General">
                  <c:v>348.54</c:v>
                </c:pt>
                <c:pt idx="1271" formatCode="General">
                  <c:v>346.75</c:v>
                </c:pt>
                <c:pt idx="1272" formatCode="General">
                  <c:v>347.33</c:v>
                </c:pt>
                <c:pt idx="1273" formatCode="General">
                  <c:v>347.3</c:v>
                </c:pt>
                <c:pt idx="1274" formatCode="General">
                  <c:v>350.27</c:v>
                </c:pt>
                <c:pt idx="1275" formatCode="General">
                  <c:v>350.27</c:v>
                </c:pt>
                <c:pt idx="1276" formatCode="General">
                  <c:v>351.56</c:v>
                </c:pt>
                <c:pt idx="1277" formatCode="General">
                  <c:v>351.65</c:v>
                </c:pt>
                <c:pt idx="1278" formatCode="General">
                  <c:v>349.27</c:v>
                </c:pt>
                <c:pt idx="1279" formatCode="General">
                  <c:v>348.56</c:v>
                </c:pt>
                <c:pt idx="1280" formatCode="General">
                  <c:v>349.2</c:v>
                </c:pt>
                <c:pt idx="1281" formatCode="General">
                  <c:v>349.91</c:v>
                </c:pt>
                <c:pt idx="1282" formatCode="General">
                  <c:v>350.53</c:v>
                </c:pt>
                <c:pt idx="1283" formatCode="General">
                  <c:v>353.17</c:v>
                </c:pt>
                <c:pt idx="1284" formatCode="General">
                  <c:v>348.98</c:v>
                </c:pt>
                <c:pt idx="1285" formatCode="General">
                  <c:v>350.75</c:v>
                </c:pt>
                <c:pt idx="1286" formatCode="General">
                  <c:v>351.43</c:v>
                </c:pt>
                <c:pt idx="1287" formatCode="General">
                  <c:v>356.39</c:v>
                </c:pt>
                <c:pt idx="1288" formatCode="General">
                  <c:v>360.68</c:v>
                </c:pt>
                <c:pt idx="1289" formatCode="General">
                  <c:v>359.33</c:v>
                </c:pt>
                <c:pt idx="1290" formatCode="General">
                  <c:v>364.62</c:v>
                </c:pt>
                <c:pt idx="1291" formatCode="General">
                  <c:v>368.94</c:v>
                </c:pt>
                <c:pt idx="1292" formatCode="General">
                  <c:v>364.88</c:v>
                </c:pt>
                <c:pt idx="1293" formatCode="General">
                  <c:v>364.88</c:v>
                </c:pt>
                <c:pt idx="1294" formatCode="General">
                  <c:v>362.25</c:v>
                </c:pt>
                <c:pt idx="1295" formatCode="General">
                  <c:v>359.01</c:v>
                </c:pt>
                <c:pt idx="1296" formatCode="General">
                  <c:v>357.62</c:v>
                </c:pt>
                <c:pt idx="1297" formatCode="General">
                  <c:v>361.56</c:v>
                </c:pt>
                <c:pt idx="1298" formatCode="General">
                  <c:v>363.76</c:v>
                </c:pt>
                <c:pt idx="1299" formatCode="General">
                  <c:v>363.66</c:v>
                </c:pt>
                <c:pt idx="1300" formatCode="General">
                  <c:v>364.22</c:v>
                </c:pt>
                <c:pt idx="1301" formatCode="General">
                  <c:v>364.02</c:v>
                </c:pt>
                <c:pt idx="1302" formatCode="General">
                  <c:v>360.79</c:v>
                </c:pt>
                <c:pt idx="1303" formatCode="General">
                  <c:v>358.48</c:v>
                </c:pt>
                <c:pt idx="1304" formatCode="General">
                  <c:v>360.86</c:v>
                </c:pt>
                <c:pt idx="1305" formatCode="General">
                  <c:v>360.2</c:v>
                </c:pt>
                <c:pt idx="1306" formatCode="General">
                  <c:v>363.99</c:v>
                </c:pt>
                <c:pt idx="1307" formatCode="General">
                  <c:v>366.22</c:v>
                </c:pt>
                <c:pt idx="1308" formatCode="General">
                  <c:v>365.32</c:v>
                </c:pt>
                <c:pt idx="1309" formatCode="General">
                  <c:v>369.94</c:v>
                </c:pt>
                <c:pt idx="1310" formatCode="General">
                  <c:v>369.04</c:v>
                </c:pt>
                <c:pt idx="1311" formatCode="General">
                  <c:v>374.09</c:v>
                </c:pt>
                <c:pt idx="1312" formatCode="General">
                  <c:v>374.03</c:v>
                </c:pt>
                <c:pt idx="1313" formatCode="0.00">
                  <c:v>372.25</c:v>
                </c:pt>
                <c:pt idx="1314" formatCode="0.00">
                  <c:v>374.96</c:v>
                </c:pt>
                <c:pt idx="1315" formatCode="0.00">
                  <c:v>379.56</c:v>
                </c:pt>
                <c:pt idx="1316" formatCode="0.00">
                  <c:v>390.75</c:v>
                </c:pt>
                <c:pt idx="1317" formatCode="0.00">
                  <c:v>389.16</c:v>
                </c:pt>
                <c:pt idx="1318" formatCode="0.00">
                  <c:v>393.65</c:v>
                </c:pt>
                <c:pt idx="1319" formatCode="0.00">
                  <c:v>392.39</c:v>
                </c:pt>
                <c:pt idx="1320" formatCode="0.00">
                  <c:v>390.67</c:v>
                </c:pt>
                <c:pt idx="1321" formatCode="0.00">
                  <c:v>390.57</c:v>
                </c:pt>
                <c:pt idx="1322" formatCode="0.00">
                  <c:v>390.57</c:v>
                </c:pt>
                <c:pt idx="1323" formatCode="0.00">
                  <c:v>391.69</c:v>
                </c:pt>
                <c:pt idx="1324" formatCode="0.00">
                  <c:v>396.66</c:v>
                </c:pt>
                <c:pt idx="1325" formatCode="0.00">
                  <c:v>401.46</c:v>
                </c:pt>
                <c:pt idx="1326" formatCode="0.00">
                  <c:v>400.55</c:v>
                </c:pt>
                <c:pt idx="1327" formatCode="0.00">
                  <c:v>409.86</c:v>
                </c:pt>
                <c:pt idx="1328" formatCode="0.00">
                  <c:v>415.19</c:v>
                </c:pt>
                <c:pt idx="1329" formatCode="0.00">
                  <c:v>415.7</c:v>
                </c:pt>
                <c:pt idx="1330" formatCode="0.00">
                  <c:v>421.69</c:v>
                </c:pt>
                <c:pt idx="1331" formatCode="0.00">
                  <c:v>422.43</c:v>
                </c:pt>
                <c:pt idx="1332" formatCode="0.00">
                  <c:v>422.73</c:v>
                </c:pt>
                <c:pt idx="1333" formatCode="0.00">
                  <c:v>421.39</c:v>
                </c:pt>
                <c:pt idx="1334" formatCode="0.00">
                  <c:v>417.51</c:v>
                </c:pt>
                <c:pt idx="1335" formatCode="0.00">
                  <c:v>416.44</c:v>
                </c:pt>
                <c:pt idx="1336" formatCode="0.00">
                  <c:v>417.69</c:v>
                </c:pt>
                <c:pt idx="1337" formatCode="0.00">
                  <c:v>418.8</c:v>
                </c:pt>
                <c:pt idx="1338" formatCode="0.00">
                  <c:v>426.68</c:v>
                </c:pt>
                <c:pt idx="1339" formatCode="0.00">
                  <c:v>424.84</c:v>
                </c:pt>
                <c:pt idx="1340" formatCode="0.00">
                  <c:v>423.56</c:v>
                </c:pt>
                <c:pt idx="1341" formatCode="0.00">
                  <c:v>421.58</c:v>
                </c:pt>
                <c:pt idx="1342" formatCode="0.00">
                  <c:v>439.76</c:v>
                </c:pt>
                <c:pt idx="1343" formatCode="0.00">
                  <c:v>441.13</c:v>
                </c:pt>
                <c:pt idx="1344" formatCode="0.00">
                  <c:v>452.68</c:v>
                </c:pt>
                <c:pt idx="1345" formatCode="0.00">
                  <c:v>452.76</c:v>
                </c:pt>
                <c:pt idx="1346" formatCode="0.00">
                  <c:v>458.08</c:v>
                </c:pt>
                <c:pt idx="1347" formatCode="0.00">
                  <c:v>458.08</c:v>
                </c:pt>
                <c:pt idx="1348" formatCode="0.00">
                  <c:v>460.52</c:v>
                </c:pt>
                <c:pt idx="1349" formatCode="0.00">
                  <c:v>465.75</c:v>
                </c:pt>
                <c:pt idx="1350" formatCode="0.00">
                  <c:v>467.69</c:v>
                </c:pt>
                <c:pt idx="1351" formatCode="0.00">
                  <c:v>468.26</c:v>
                </c:pt>
                <c:pt idx="1352" formatCode="0.00">
                  <c:v>473.22</c:v>
                </c:pt>
                <c:pt idx="1353" formatCode="0.00">
                  <c:v>478.34</c:v>
                </c:pt>
                <c:pt idx="1354" formatCode="0.00">
                  <c:v>480.56</c:v>
                </c:pt>
                <c:pt idx="1355" formatCode="0.00">
                  <c:v>489.94</c:v>
                </c:pt>
                <c:pt idx="1356" formatCode="0.00">
                  <c:v>485.43</c:v>
                </c:pt>
                <c:pt idx="1357" formatCode="0.00">
                  <c:v>487.19</c:v>
                </c:pt>
                <c:pt idx="1358" formatCode="0.00">
                  <c:v>493.2</c:v>
                </c:pt>
                <c:pt idx="1359" formatCode="0.00">
                  <c:v>490.77</c:v>
                </c:pt>
                <c:pt idx="1360" formatCode="0.00">
                  <c:v>487.37</c:v>
                </c:pt>
                <c:pt idx="1361" formatCode="0.00">
                  <c:v>487.64</c:v>
                </c:pt>
                <c:pt idx="1362" formatCode="0.00">
                  <c:v>487.33</c:v>
                </c:pt>
                <c:pt idx="1363" formatCode="0.00">
                  <c:v>485.33</c:v>
                </c:pt>
                <c:pt idx="1364" formatCode="0.00">
                  <c:v>491.08</c:v>
                </c:pt>
                <c:pt idx="1365" formatCode="0.00">
                  <c:v>492.14</c:v>
                </c:pt>
                <c:pt idx="1366" formatCode="0.00">
                  <c:v>489.85</c:v>
                </c:pt>
                <c:pt idx="1367" formatCode="0.00">
                  <c:v>489.68</c:v>
                </c:pt>
                <c:pt idx="1368" formatCode="0.00">
                  <c:v>491.61</c:v>
                </c:pt>
                <c:pt idx="1369" formatCode="0.00">
                  <c:v>490.91</c:v>
                </c:pt>
                <c:pt idx="1370" formatCode="0.00">
                  <c:v>498.78</c:v>
                </c:pt>
                <c:pt idx="1371" formatCode="0.00">
                  <c:v>499.97</c:v>
                </c:pt>
                <c:pt idx="1372" formatCode="0.00">
                  <c:v>499.27</c:v>
                </c:pt>
                <c:pt idx="1373" formatCode="0.00">
                  <c:v>501.56</c:v>
                </c:pt>
                <c:pt idx="1374" formatCode="0.00">
                  <c:v>498.48</c:v>
                </c:pt>
                <c:pt idx="1375" formatCode="0.00">
                  <c:v>496.63</c:v>
                </c:pt>
                <c:pt idx="1376" formatCode="0.00">
                  <c:v>496.98</c:v>
                </c:pt>
                <c:pt idx="1377" formatCode="0.00">
                  <c:v>492.98</c:v>
                </c:pt>
                <c:pt idx="1378" formatCode="0.00">
                  <c:v>494.91</c:v>
                </c:pt>
                <c:pt idx="1379" formatCode="0.00">
                  <c:v>487.68</c:v>
                </c:pt>
                <c:pt idx="1380" formatCode="0.00">
                  <c:v>492.23</c:v>
                </c:pt>
                <c:pt idx="1381" formatCode="0.00">
                  <c:v>495.21</c:v>
                </c:pt>
                <c:pt idx="1382" formatCode="0.00">
                  <c:v>486.76</c:v>
                </c:pt>
                <c:pt idx="1383" formatCode="0.00">
                  <c:v>490.85</c:v>
                </c:pt>
                <c:pt idx="1384" formatCode="0.00">
                  <c:v>494.2</c:v>
                </c:pt>
                <c:pt idx="1385" formatCode="0.00">
                  <c:v>478.29</c:v>
                </c:pt>
                <c:pt idx="1386" formatCode="0.00">
                  <c:v>472.57</c:v>
                </c:pt>
                <c:pt idx="1387" formatCode="0.00">
                  <c:v>475.11</c:v>
                </c:pt>
                <c:pt idx="1388" formatCode="0.00">
                  <c:v>472.26</c:v>
                </c:pt>
                <c:pt idx="1389" formatCode="0.00">
                  <c:v>466.45</c:v>
                </c:pt>
                <c:pt idx="1390" formatCode="0.00">
                  <c:v>468.05</c:v>
                </c:pt>
                <c:pt idx="1391" formatCode="0.00">
                  <c:v>468.05</c:v>
                </c:pt>
                <c:pt idx="1392" formatCode="0.00">
                  <c:v>463.34</c:v>
                </c:pt>
                <c:pt idx="1393" formatCode="0.00">
                  <c:v>462.26</c:v>
                </c:pt>
                <c:pt idx="1394" formatCode="0.00">
                  <c:v>462.05</c:v>
                </c:pt>
                <c:pt idx="1395" formatCode="0.00">
                  <c:v>460.96</c:v>
                </c:pt>
                <c:pt idx="1396" formatCode="0.00">
                  <c:v>461.05</c:v>
                </c:pt>
                <c:pt idx="1397" formatCode="0.00">
                  <c:v>462.05</c:v>
                </c:pt>
                <c:pt idx="1398" formatCode="0.00">
                  <c:v>463.59</c:v>
                </c:pt>
                <c:pt idx="1399" formatCode="0.00">
                  <c:v>463.93</c:v>
                </c:pt>
                <c:pt idx="1400" formatCode="0.00">
                  <c:v>463.93</c:v>
                </c:pt>
                <c:pt idx="1401" formatCode="0.00">
                  <c:v>459.32</c:v>
                </c:pt>
                <c:pt idx="1402" formatCode="0.00">
                  <c:v>456.79</c:v>
                </c:pt>
                <c:pt idx="1403" formatCode="0.00">
                  <c:v>456.83</c:v>
                </c:pt>
                <c:pt idx="1404" formatCode="0.00">
                  <c:v>459.42</c:v>
                </c:pt>
                <c:pt idx="1405" formatCode="0.00">
                  <c:v>458.21</c:v>
                </c:pt>
                <c:pt idx="1406" formatCode="0.00">
                  <c:v>458.25</c:v>
                </c:pt>
                <c:pt idx="1407" formatCode="0.00">
                  <c:v>458.5</c:v>
                </c:pt>
                <c:pt idx="1408" formatCode="0.00">
                  <c:v>459.08</c:v>
                </c:pt>
                <c:pt idx="1409" formatCode="0.00">
                  <c:v>463.01</c:v>
                </c:pt>
                <c:pt idx="1410" formatCode="0.00">
                  <c:v>466.56</c:v>
                </c:pt>
                <c:pt idx="1411" formatCode="0.00">
                  <c:v>463.8</c:v>
                </c:pt>
                <c:pt idx="1412" formatCode="0.00">
                  <c:v>465.88</c:v>
                </c:pt>
                <c:pt idx="1413" formatCode="0.00">
                  <c:v>463.8</c:v>
                </c:pt>
                <c:pt idx="1414" formatCode="0.00">
                  <c:v>462.1</c:v>
                </c:pt>
                <c:pt idx="1415" formatCode="0.00">
                  <c:v>459.9</c:v>
                </c:pt>
                <c:pt idx="1416" formatCode="0.00">
                  <c:v>459.78</c:v>
                </c:pt>
                <c:pt idx="1417" formatCode="0.00">
                  <c:v>461.15</c:v>
                </c:pt>
                <c:pt idx="1418" formatCode="0.00">
                  <c:v>466.31</c:v>
                </c:pt>
                <c:pt idx="1419" formatCode="0.00">
                  <c:v>466.47</c:v>
                </c:pt>
                <c:pt idx="1420" formatCode="0.00">
                  <c:v>466.72</c:v>
                </c:pt>
                <c:pt idx="1421" formatCode="0.00">
                  <c:v>467.35</c:v>
                </c:pt>
                <c:pt idx="1422" formatCode="0.00">
                  <c:v>473.63</c:v>
                </c:pt>
                <c:pt idx="1423" formatCode="0.00">
                  <c:v>473.38</c:v>
                </c:pt>
                <c:pt idx="1424" formatCode="0.00">
                  <c:v>473.59</c:v>
                </c:pt>
                <c:pt idx="1425" formatCode="0.00">
                  <c:v>475.48</c:v>
                </c:pt>
                <c:pt idx="1426" formatCode="0.00">
                  <c:v>481.36</c:v>
                </c:pt>
                <c:pt idx="1427" formatCode="0.00">
                  <c:v>480.5</c:v>
                </c:pt>
                <c:pt idx="1428" formatCode="0.00">
                  <c:v>481.91</c:v>
                </c:pt>
                <c:pt idx="1429" formatCode="0.00">
                  <c:v>481.71</c:v>
                </c:pt>
                <c:pt idx="1430" formatCode="0.00">
                  <c:v>482.65</c:v>
                </c:pt>
                <c:pt idx="1431" formatCode="0.00">
                  <c:v>482.65</c:v>
                </c:pt>
                <c:pt idx="1432" formatCode="0.00">
                  <c:v>480.31</c:v>
                </c:pt>
                <c:pt idx="1433" formatCode="0.00">
                  <c:v>480.22</c:v>
                </c:pt>
                <c:pt idx="1434" formatCode="0.00">
                  <c:v>478.68</c:v>
                </c:pt>
                <c:pt idx="1435" formatCode="0.00">
                  <c:v>484.85</c:v>
                </c:pt>
                <c:pt idx="1436" formatCode="0.00">
                  <c:v>486.9</c:v>
                </c:pt>
                <c:pt idx="1437" formatCode="0.00">
                  <c:v>485.29</c:v>
                </c:pt>
                <c:pt idx="1438" formatCode="0.00">
                  <c:v>491</c:v>
                </c:pt>
                <c:pt idx="1439" formatCode="0.00">
                  <c:v>494.43</c:v>
                </c:pt>
                <c:pt idx="1440" formatCode="0.00">
                  <c:v>497.02</c:v>
                </c:pt>
                <c:pt idx="1441" formatCode="0.00">
                  <c:v>501.43</c:v>
                </c:pt>
                <c:pt idx="1442" formatCode="0.00">
                  <c:v>499.56</c:v>
                </c:pt>
                <c:pt idx="1443" formatCode="0.00">
                  <c:v>500.49</c:v>
                </c:pt>
                <c:pt idx="1444" formatCode="0.00">
                  <c:v>496.4</c:v>
                </c:pt>
                <c:pt idx="1445" formatCode="0.00">
                  <c:v>497.99</c:v>
                </c:pt>
                <c:pt idx="1446" formatCode="0.00">
                  <c:v>496.75</c:v>
                </c:pt>
                <c:pt idx="1447" formatCode="0.00">
                  <c:v>491.26</c:v>
                </c:pt>
                <c:pt idx="1448" formatCode="0.00">
                  <c:v>492.1</c:v>
                </c:pt>
                <c:pt idx="1449" formatCode="0.00">
                  <c:v>490.6</c:v>
                </c:pt>
                <c:pt idx="1450" formatCode="0.00">
                  <c:v>494.47</c:v>
                </c:pt>
                <c:pt idx="1451" formatCode="0.00">
                  <c:v>499.02</c:v>
                </c:pt>
                <c:pt idx="1452" formatCode="0.00">
                  <c:v>501.16</c:v>
                </c:pt>
                <c:pt idx="1453" formatCode="0.00">
                  <c:v>499.29</c:v>
                </c:pt>
                <c:pt idx="1454" formatCode="0.00">
                  <c:v>499.51</c:v>
                </c:pt>
                <c:pt idx="1455" formatCode="0.00">
                  <c:v>504.95</c:v>
                </c:pt>
                <c:pt idx="1456" formatCode="0.00">
                  <c:v>502.24</c:v>
                </c:pt>
                <c:pt idx="1457" formatCode="0.00">
                  <c:v>505.62</c:v>
                </c:pt>
                <c:pt idx="1458" formatCode="0.00">
                  <c:v>504.41</c:v>
                </c:pt>
                <c:pt idx="1459" formatCode="0.00">
                  <c:v>502.74</c:v>
                </c:pt>
                <c:pt idx="1460" formatCode="0.00">
                  <c:v>502.7</c:v>
                </c:pt>
                <c:pt idx="1461" formatCode="0.00">
                  <c:v>501.8</c:v>
                </c:pt>
                <c:pt idx="1462" formatCode="0.00">
                  <c:v>498.2</c:v>
                </c:pt>
                <c:pt idx="1463" formatCode="0.00">
                  <c:v>500.91</c:v>
                </c:pt>
                <c:pt idx="1464" formatCode="0.00">
                  <c:v>502.23</c:v>
                </c:pt>
                <c:pt idx="1465" formatCode="0.00">
                  <c:v>500.14</c:v>
                </c:pt>
                <c:pt idx="1466" formatCode="0.00">
                  <c:v>500.36</c:v>
                </c:pt>
                <c:pt idx="1467" formatCode="0.00">
                  <c:v>499.82</c:v>
                </c:pt>
                <c:pt idx="1468" formatCode="0.00">
                  <c:v>499.14</c:v>
                </c:pt>
                <c:pt idx="1469" formatCode="0.00">
                  <c:v>497.32</c:v>
                </c:pt>
                <c:pt idx="1470" formatCode="0.00">
                  <c:v>494.4</c:v>
                </c:pt>
                <c:pt idx="1471" formatCode="0.00">
                  <c:v>500.57</c:v>
                </c:pt>
                <c:pt idx="1472" formatCode="0.00">
                  <c:v>506.57</c:v>
                </c:pt>
                <c:pt idx="1473" formatCode="0.00">
                  <c:v>507.59</c:v>
                </c:pt>
                <c:pt idx="1474" formatCode="0.00">
                  <c:v>507.59</c:v>
                </c:pt>
                <c:pt idx="1475" formatCode="0.00">
                  <c:v>508.38</c:v>
                </c:pt>
                <c:pt idx="1476" formatCode="0.00">
                  <c:v>509.83</c:v>
                </c:pt>
                <c:pt idx="1477" formatCode="0.00">
                  <c:v>513.91999999999996</c:v>
                </c:pt>
                <c:pt idx="1478" formatCode="0.00">
                  <c:v>516.94000000000005</c:v>
                </c:pt>
                <c:pt idx="1479" formatCode="0.00">
                  <c:v>515.91999999999996</c:v>
                </c:pt>
                <c:pt idx="1480" formatCode="0.00">
                  <c:v>517.27</c:v>
                </c:pt>
                <c:pt idx="1481" formatCode="0.00">
                  <c:v>513.36</c:v>
                </c:pt>
                <c:pt idx="1482" formatCode="0.00">
                  <c:v>513.73</c:v>
                </c:pt>
                <c:pt idx="1483" formatCode="0.00">
                  <c:v>514.23</c:v>
                </c:pt>
                <c:pt idx="1484" formatCode="0.00">
                  <c:v>521.80999999999995</c:v>
                </c:pt>
                <c:pt idx="1485" formatCode="0.00">
                  <c:v>520.61</c:v>
                </c:pt>
                <c:pt idx="1486" formatCode="0.00">
                  <c:v>514.55999999999995</c:v>
                </c:pt>
                <c:pt idx="1487" formatCode="0.00">
                  <c:v>515.41999999999996</c:v>
                </c:pt>
                <c:pt idx="1488" formatCode="0.00">
                  <c:v>518.03</c:v>
                </c:pt>
                <c:pt idx="1489" formatCode="0.00">
                  <c:v>517.01</c:v>
                </c:pt>
                <c:pt idx="1490" formatCode="0.00">
                  <c:v>513.32000000000005</c:v>
                </c:pt>
                <c:pt idx="1491" formatCode="0.00">
                  <c:v>525.39</c:v>
                </c:pt>
                <c:pt idx="1492" formatCode="0.00">
                  <c:v>535.96</c:v>
                </c:pt>
                <c:pt idx="1493" formatCode="0.00">
                  <c:v>532.72</c:v>
                </c:pt>
                <c:pt idx="1494" formatCode="0.00">
                  <c:v>532.72</c:v>
                </c:pt>
                <c:pt idx="1495" formatCode="0.00">
                  <c:v>535.29999999999995</c:v>
                </c:pt>
                <c:pt idx="1496" formatCode="0.00">
                  <c:v>540.35</c:v>
                </c:pt>
                <c:pt idx="1497" formatCode="0.00">
                  <c:v>551.82000000000005</c:v>
                </c:pt>
                <c:pt idx="1498" formatCode="0.00">
                  <c:v>549.69000000000005</c:v>
                </c:pt>
                <c:pt idx="1499" formatCode="0.00">
                  <c:v>568.71</c:v>
                </c:pt>
                <c:pt idx="1500" formatCode="0.00">
                  <c:v>576.34</c:v>
                </c:pt>
                <c:pt idx="1501" formatCode="0.00">
                  <c:v>589.92999999999995</c:v>
                </c:pt>
                <c:pt idx="1502" formatCode="0.00">
                  <c:v>590.26</c:v>
                </c:pt>
                <c:pt idx="1503" formatCode="0.00">
                  <c:v>591.47</c:v>
                </c:pt>
                <c:pt idx="1504" formatCode="0.00">
                  <c:v>584.1</c:v>
                </c:pt>
                <c:pt idx="1505" formatCode="0.00">
                  <c:v>579.87</c:v>
                </c:pt>
                <c:pt idx="1506" formatCode="0.00">
                  <c:v>583.11</c:v>
                </c:pt>
                <c:pt idx="1507" formatCode="0.00">
                  <c:v>588.52</c:v>
                </c:pt>
                <c:pt idx="1508" formatCode="0.00">
                  <c:v>588.69000000000005</c:v>
                </c:pt>
                <c:pt idx="1509" formatCode="0.00">
                  <c:v>579.74</c:v>
                </c:pt>
                <c:pt idx="1510" formatCode="0.00">
                  <c:v>585.30999999999995</c:v>
                </c:pt>
                <c:pt idx="1511" formatCode="0.00">
                  <c:v>585.26</c:v>
                </c:pt>
                <c:pt idx="1512" formatCode="0.00">
                  <c:v>581</c:v>
                </c:pt>
                <c:pt idx="1513" formatCode="0.00">
                  <c:v>586.41</c:v>
                </c:pt>
                <c:pt idx="1514" formatCode="0.00">
                  <c:v>588.15</c:v>
                </c:pt>
                <c:pt idx="1515" formatCode="0.00">
                  <c:v>588.15</c:v>
                </c:pt>
                <c:pt idx="1516" formatCode="0.00">
                  <c:v>588.15</c:v>
                </c:pt>
                <c:pt idx="1517" formatCode="0.00">
                  <c:v>588.15</c:v>
                </c:pt>
                <c:pt idx="1518" formatCode="0.00">
                  <c:v>584.78</c:v>
                </c:pt>
                <c:pt idx="1519" formatCode="0.00">
                  <c:v>590.12</c:v>
                </c:pt>
                <c:pt idx="1520" formatCode="0.00">
                  <c:v>593.49</c:v>
                </c:pt>
                <c:pt idx="1521" formatCode="0.00">
                  <c:v>593.49</c:v>
                </c:pt>
                <c:pt idx="1522" formatCode="0.00">
                  <c:v>585.9</c:v>
                </c:pt>
                <c:pt idx="1523" formatCode="0.00">
                  <c:v>589.70000000000005</c:v>
                </c:pt>
                <c:pt idx="1524" formatCode="0.00">
                  <c:v>595.63</c:v>
                </c:pt>
                <c:pt idx="1525" formatCode="0.00">
                  <c:v>594.28</c:v>
                </c:pt>
                <c:pt idx="1526" formatCode="0.00">
                  <c:v>594.45000000000005</c:v>
                </c:pt>
                <c:pt idx="1527" formatCode="0.00">
                  <c:v>595.13</c:v>
                </c:pt>
                <c:pt idx="1528" formatCode="0.00">
                  <c:v>590.79</c:v>
                </c:pt>
                <c:pt idx="1529" formatCode="0.00">
                  <c:v>599.51</c:v>
                </c:pt>
                <c:pt idx="1530" formatCode="0.00">
                  <c:v>596.98</c:v>
                </c:pt>
                <c:pt idx="1531" formatCode="0.00">
                  <c:v>596.98</c:v>
                </c:pt>
                <c:pt idx="1532" formatCode="0.00">
                  <c:v>604.72</c:v>
                </c:pt>
                <c:pt idx="1533" formatCode="0.00">
                  <c:v>603.82000000000005</c:v>
                </c:pt>
                <c:pt idx="1534" formatCode="0.00">
                  <c:v>600.76</c:v>
                </c:pt>
                <c:pt idx="1535" formatCode="0.00">
                  <c:v>603.36</c:v>
                </c:pt>
                <c:pt idx="1536" formatCode="0.00">
                  <c:v>611.78</c:v>
                </c:pt>
                <c:pt idx="1537" formatCode="0.00">
                  <c:v>612.91999999999996</c:v>
                </c:pt>
                <c:pt idx="1538" formatCode="0.00">
                  <c:v>611.9</c:v>
                </c:pt>
                <c:pt idx="1539" formatCode="0.00">
                  <c:v>607.96</c:v>
                </c:pt>
                <c:pt idx="1540" formatCode="0.00">
                  <c:v>609.5</c:v>
                </c:pt>
                <c:pt idx="1541" formatCode="0.00">
                  <c:v>609.66999999999996</c:v>
                </c:pt>
                <c:pt idx="1542" formatCode="0.00">
                  <c:v>612.5</c:v>
                </c:pt>
                <c:pt idx="1543" formatCode="0.00">
                  <c:v>610.35</c:v>
                </c:pt>
                <c:pt idx="1544" formatCode="0.00">
                  <c:v>612.96</c:v>
                </c:pt>
                <c:pt idx="1545" formatCode="0.00">
                  <c:v>611.82000000000005</c:v>
                </c:pt>
                <c:pt idx="1546" formatCode="0.00">
                  <c:v>614.58000000000004</c:v>
                </c:pt>
                <c:pt idx="1547" formatCode="0.00">
                  <c:v>612</c:v>
                </c:pt>
                <c:pt idx="1548" formatCode="0.00">
                  <c:v>612.63</c:v>
                </c:pt>
                <c:pt idx="1549" formatCode="0.00">
                  <c:v>610.79999999999995</c:v>
                </c:pt>
                <c:pt idx="1550" formatCode="0.00">
                  <c:v>609.20000000000005</c:v>
                </c:pt>
                <c:pt idx="1551" formatCode="0.00">
                  <c:v>607.19000000000005</c:v>
                </c:pt>
                <c:pt idx="1552" formatCode="0.00">
                  <c:v>605.76</c:v>
                </c:pt>
                <c:pt idx="1553" formatCode="0.00">
                  <c:v>609.16</c:v>
                </c:pt>
                <c:pt idx="1554" formatCode="0.00">
                  <c:v>613.53</c:v>
                </c:pt>
                <c:pt idx="1555" formatCode="0.00">
                  <c:v>610.94000000000005</c:v>
                </c:pt>
                <c:pt idx="1556" formatCode="0.00">
                  <c:v>605.45000000000005</c:v>
                </c:pt>
                <c:pt idx="1557" formatCode="0.00">
                  <c:v>600.95000000000005</c:v>
                </c:pt>
                <c:pt idx="1558" formatCode="0.00">
                  <c:v>600.66999999999996</c:v>
                </c:pt>
                <c:pt idx="1559" formatCode="0.00">
                  <c:v>602.95000000000005</c:v>
                </c:pt>
                <c:pt idx="1560" formatCode="0.00">
                  <c:v>603</c:v>
                </c:pt>
                <c:pt idx="1561" formatCode="0.00">
                  <c:v>605.57000000000005</c:v>
                </c:pt>
                <c:pt idx="1562" formatCode="0.00">
                  <c:v>605.16999999999996</c:v>
                </c:pt>
                <c:pt idx="1563" formatCode="0.00">
                  <c:v>604.79</c:v>
                </c:pt>
                <c:pt idx="1564" formatCode="0.00">
                  <c:v>602.33000000000004</c:v>
                </c:pt>
                <c:pt idx="1565" formatCode="0.00">
                  <c:v>603.82000000000005</c:v>
                </c:pt>
                <c:pt idx="1566" formatCode="0.00">
                  <c:v>606.11</c:v>
                </c:pt>
                <c:pt idx="1567" formatCode="0.00">
                  <c:v>607.12</c:v>
                </c:pt>
                <c:pt idx="1568" formatCode="0.00">
                  <c:v>606.45000000000005</c:v>
                </c:pt>
                <c:pt idx="1569" formatCode="0.00">
                  <c:v>608.24</c:v>
                </c:pt>
                <c:pt idx="1570" formatCode="0.00">
                  <c:v>613.24</c:v>
                </c:pt>
                <c:pt idx="1571" formatCode="0.00">
                  <c:v>613.35</c:v>
                </c:pt>
                <c:pt idx="1572" formatCode="0.00">
                  <c:v>611.86</c:v>
                </c:pt>
                <c:pt idx="1573" formatCode="0.00">
                  <c:v>608.92999999999995</c:v>
                </c:pt>
                <c:pt idx="1574" formatCode="0.00">
                  <c:v>615.29</c:v>
                </c:pt>
                <c:pt idx="1575" formatCode="0.00">
                  <c:v>612.58000000000004</c:v>
                </c:pt>
                <c:pt idx="1576" formatCode="0.00">
                  <c:v>612.41</c:v>
                </c:pt>
                <c:pt idx="1577" formatCode="0.00">
                  <c:v>616.34</c:v>
                </c:pt>
                <c:pt idx="1578" formatCode="0.00">
                  <c:v>613.17999999999995</c:v>
                </c:pt>
                <c:pt idx="1579" formatCode="0.00">
                  <c:v>611.99</c:v>
                </c:pt>
                <c:pt idx="1580" formatCode="0.00">
                  <c:v>610.71</c:v>
                </c:pt>
                <c:pt idx="1581" formatCode="0.00">
                  <c:v>614.89</c:v>
                </c:pt>
                <c:pt idx="1582" formatCode="0.00">
                  <c:v>613.70000000000005</c:v>
                </c:pt>
                <c:pt idx="1583" formatCode="0.00">
                  <c:v>605.30999999999995</c:v>
                </c:pt>
                <c:pt idx="1584" formatCode="0.00">
                  <c:v>603.55999999999995</c:v>
                </c:pt>
                <c:pt idx="1585" formatCode="0.00">
                  <c:v>601.48</c:v>
                </c:pt>
                <c:pt idx="1586" formatCode="0.00">
                  <c:v>596.62</c:v>
                </c:pt>
                <c:pt idx="1587" formatCode="0.00">
                  <c:v>597.41</c:v>
                </c:pt>
                <c:pt idx="1588" formatCode="0.00">
                  <c:v>586.47</c:v>
                </c:pt>
                <c:pt idx="1589" formatCode="0.00">
                  <c:v>586.03</c:v>
                </c:pt>
                <c:pt idx="1590" formatCode="0.00">
                  <c:v>583.94000000000005</c:v>
                </c:pt>
                <c:pt idx="1591" formatCode="0.00">
                  <c:v>577.91999999999996</c:v>
                </c:pt>
                <c:pt idx="1592" formatCode="0.00">
                  <c:v>578.95000000000005</c:v>
                </c:pt>
                <c:pt idx="1593" formatCode="0.00">
                  <c:v>578.67999999999995</c:v>
                </c:pt>
                <c:pt idx="1594" formatCode="0.00">
                  <c:v>579.88</c:v>
                </c:pt>
                <c:pt idx="1595" formatCode="0.00">
                  <c:v>579.88</c:v>
                </c:pt>
                <c:pt idx="1596" formatCode="0.00">
                  <c:v>580.48</c:v>
                </c:pt>
                <c:pt idx="1597" formatCode="0.00">
                  <c:v>581.13</c:v>
                </c:pt>
                <c:pt idx="1598" formatCode="0.00">
                  <c:v>584.33000000000004</c:v>
                </c:pt>
                <c:pt idx="1599" formatCode="0.00">
                  <c:v>580.41999999999996</c:v>
                </c:pt>
                <c:pt idx="1600" formatCode="0.00">
                  <c:v>589.21</c:v>
                </c:pt>
                <c:pt idx="1601" formatCode="0.00">
                  <c:v>590.49</c:v>
                </c:pt>
                <c:pt idx="1602" formatCode="0.00">
                  <c:v>587.29999999999995</c:v>
                </c:pt>
                <c:pt idx="1603" formatCode="0.00">
                  <c:v>586.71</c:v>
                </c:pt>
                <c:pt idx="1604" formatCode="0.00">
                  <c:v>588.49</c:v>
                </c:pt>
                <c:pt idx="1605" formatCode="0.00">
                  <c:v>588.49</c:v>
                </c:pt>
                <c:pt idx="1606" formatCode="0.00">
                  <c:v>588.87</c:v>
                </c:pt>
                <c:pt idx="1607" formatCode="0.00">
                  <c:v>589.41</c:v>
                </c:pt>
                <c:pt idx="1608" formatCode="0.00">
                  <c:v>590.98</c:v>
                </c:pt>
                <c:pt idx="1609" formatCode="0.00">
                  <c:v>593.41</c:v>
                </c:pt>
                <c:pt idx="1610" formatCode="0.00">
                  <c:v>587.77</c:v>
                </c:pt>
                <c:pt idx="1611" formatCode="0.00">
                  <c:v>585.86</c:v>
                </c:pt>
                <c:pt idx="1612" formatCode="0.00">
                  <c:v>575.79</c:v>
                </c:pt>
                <c:pt idx="1613" formatCode="0.00">
                  <c:v>576.22</c:v>
                </c:pt>
                <c:pt idx="1614" formatCode="0.00">
                  <c:v>579.03</c:v>
                </c:pt>
                <c:pt idx="1615" formatCode="0.00">
                  <c:v>579.25</c:v>
                </c:pt>
                <c:pt idx="1616" formatCode="0.00">
                  <c:v>583.24</c:v>
                </c:pt>
                <c:pt idx="1617" formatCode="0.00">
                  <c:v>587.9</c:v>
                </c:pt>
                <c:pt idx="1618" formatCode="0.00">
                  <c:v>586.9</c:v>
                </c:pt>
                <c:pt idx="1619" formatCode="0.00">
                  <c:v>590.59</c:v>
                </c:pt>
                <c:pt idx="1620" formatCode="0.00">
                  <c:v>581.30999999999995</c:v>
                </c:pt>
                <c:pt idx="1621" formatCode="0.00">
                  <c:v>581.57000000000005</c:v>
                </c:pt>
                <c:pt idx="1622" formatCode="0.00">
                  <c:v>578.41</c:v>
                </c:pt>
                <c:pt idx="1623" formatCode="0.00">
                  <c:v>580.48</c:v>
                </c:pt>
                <c:pt idx="1624" formatCode="0.00">
                  <c:v>578.62</c:v>
                </c:pt>
                <c:pt idx="1625" formatCode="0.00">
                  <c:v>578.62</c:v>
                </c:pt>
                <c:pt idx="1626" formatCode="0.00">
                  <c:v>564.94000000000005</c:v>
                </c:pt>
                <c:pt idx="1627" formatCode="0.00">
                  <c:v>567.52</c:v>
                </c:pt>
                <c:pt idx="1628" formatCode="0.00">
                  <c:v>566.46</c:v>
                </c:pt>
                <c:pt idx="1629" formatCode="0.00">
                  <c:v>569.54</c:v>
                </c:pt>
                <c:pt idx="1630" formatCode="0.00">
                  <c:v>568.13</c:v>
                </c:pt>
                <c:pt idx="1631" formatCode="0.00">
                  <c:v>569.24</c:v>
                </c:pt>
                <c:pt idx="1632" formatCode="0.00">
                  <c:v>565.55999999999995</c:v>
                </c:pt>
                <c:pt idx="1633" formatCode="0.00">
                  <c:v>563.80999999999995</c:v>
                </c:pt>
                <c:pt idx="1634" formatCode="0.00">
                  <c:v>562.4</c:v>
                </c:pt>
                <c:pt idx="1635" formatCode="0.00">
                  <c:v>557.15</c:v>
                </c:pt>
                <c:pt idx="1636" formatCode="0.00">
                  <c:v>557.70000000000005</c:v>
                </c:pt>
                <c:pt idx="1637" formatCode="0.00">
                  <c:v>561.08000000000004</c:v>
                </c:pt>
                <c:pt idx="1638" formatCode="0.00">
                  <c:v>554.80999999999995</c:v>
                </c:pt>
                <c:pt idx="1639" formatCode="0.00">
                  <c:v>554.1</c:v>
                </c:pt>
                <c:pt idx="1640" formatCode="0.00">
                  <c:v>552.77</c:v>
                </c:pt>
                <c:pt idx="1641" formatCode="0.00">
                  <c:v>545.08000000000004</c:v>
                </c:pt>
                <c:pt idx="1642" formatCode="0.00">
                  <c:v>546.05999999999995</c:v>
                </c:pt>
                <c:pt idx="1643" formatCode="0.00">
                  <c:v>546.54999999999995</c:v>
                </c:pt>
                <c:pt idx="1644" formatCode="0.00">
                  <c:v>548.85</c:v>
                </c:pt>
                <c:pt idx="1645" formatCode="0.00">
                  <c:v>549</c:v>
                </c:pt>
                <c:pt idx="1646" formatCode="0.00">
                  <c:v>553.5</c:v>
                </c:pt>
                <c:pt idx="1647" formatCode="0.00">
                  <c:v>556.4</c:v>
                </c:pt>
                <c:pt idx="1648" formatCode="0.00">
                  <c:v>559.83000000000004</c:v>
                </c:pt>
                <c:pt idx="1649" formatCode="0.00">
                  <c:v>561.94000000000005</c:v>
                </c:pt>
                <c:pt idx="1650" formatCode="0.00">
                  <c:v>559.38</c:v>
                </c:pt>
                <c:pt idx="1651" formatCode="0.00">
                  <c:v>559.14</c:v>
                </c:pt>
                <c:pt idx="1652" formatCode="0.00">
                  <c:v>558.25</c:v>
                </c:pt>
                <c:pt idx="1653" formatCode="0.00">
                  <c:v>561.79</c:v>
                </c:pt>
                <c:pt idx="1654" formatCode="0.00">
                  <c:v>560.96</c:v>
                </c:pt>
                <c:pt idx="1655" formatCode="0.00">
                  <c:v>560.96</c:v>
                </c:pt>
                <c:pt idx="1656" formatCode="0.00">
                  <c:v>562.88</c:v>
                </c:pt>
                <c:pt idx="1657" formatCode="0.00">
                  <c:v>562.29</c:v>
                </c:pt>
                <c:pt idx="1658" formatCode="0.00">
                  <c:v>560.96</c:v>
                </c:pt>
                <c:pt idx="1659" formatCode="0.00">
                  <c:v>564.36</c:v>
                </c:pt>
                <c:pt idx="1660" formatCode="0.00">
                  <c:v>564.79999999999995</c:v>
                </c:pt>
                <c:pt idx="1661" formatCode="0.00">
                  <c:v>570.07000000000005</c:v>
                </c:pt>
                <c:pt idx="1662" formatCode="0.00">
                  <c:v>567.55999999999995</c:v>
                </c:pt>
                <c:pt idx="1663" formatCode="0.00">
                  <c:v>573.66</c:v>
                </c:pt>
                <c:pt idx="1664" formatCode="0.00">
                  <c:v>573.86</c:v>
                </c:pt>
                <c:pt idx="1665" formatCode="0.00">
                  <c:v>573.52</c:v>
                </c:pt>
                <c:pt idx="1666" formatCode="0.00">
                  <c:v>582.95000000000005</c:v>
                </c:pt>
                <c:pt idx="1667" formatCode="0.00">
                  <c:v>581.75</c:v>
                </c:pt>
                <c:pt idx="1668" formatCode="0.00">
                  <c:v>583.4</c:v>
                </c:pt>
                <c:pt idx="1669" formatCode="0.00">
                  <c:v>587.75</c:v>
                </c:pt>
                <c:pt idx="1670" formatCode="0.00">
                  <c:v>589.29999999999995</c:v>
                </c:pt>
                <c:pt idx="1671" formatCode="0.00">
                  <c:v>595.9</c:v>
                </c:pt>
                <c:pt idx="1672" formatCode="0.00">
                  <c:v>600.41999999999996</c:v>
                </c:pt>
                <c:pt idx="1673" formatCode="0.00">
                  <c:v>604.9</c:v>
                </c:pt>
                <c:pt idx="1674" formatCode="0.00">
                  <c:v>599.71</c:v>
                </c:pt>
                <c:pt idx="1675" formatCode="0.00">
                  <c:v>599.52</c:v>
                </c:pt>
                <c:pt idx="1676" formatCode="0.00">
                  <c:v>605.63</c:v>
                </c:pt>
                <c:pt idx="1677" formatCode="0.00">
                  <c:v>605.89</c:v>
                </c:pt>
                <c:pt idx="1678" formatCode="0.00">
                  <c:v>607.09</c:v>
                </c:pt>
                <c:pt idx="1679" formatCode="0.00">
                  <c:v>609.21</c:v>
                </c:pt>
                <c:pt idx="1680" formatCode="0.00">
                  <c:v>608.44000000000005</c:v>
                </c:pt>
                <c:pt idx="1681" formatCode="0.00">
                  <c:v>607.03</c:v>
                </c:pt>
                <c:pt idx="1682" formatCode="0.00">
                  <c:v>605.89</c:v>
                </c:pt>
                <c:pt idx="1683" formatCode="0.00">
                  <c:v>607.70000000000005</c:v>
                </c:pt>
                <c:pt idx="1684" formatCode="0.00">
                  <c:v>607.39</c:v>
                </c:pt>
                <c:pt idx="1685" formatCode="0.00">
                  <c:v>611.58000000000004</c:v>
                </c:pt>
                <c:pt idx="1686" formatCode="0.00">
                  <c:v>609.04999999999995</c:v>
                </c:pt>
                <c:pt idx="1687" formatCode="0.00">
                  <c:v>609.01</c:v>
                </c:pt>
                <c:pt idx="1688" formatCode="0.00">
                  <c:v>608.44000000000005</c:v>
                </c:pt>
                <c:pt idx="1689" formatCode="0.00">
                  <c:v>615.82000000000005</c:v>
                </c:pt>
                <c:pt idx="1690" formatCode="0.00">
                  <c:v>615.82000000000005</c:v>
                </c:pt>
                <c:pt idx="1691" formatCode="0.00">
                  <c:v>624.96</c:v>
                </c:pt>
                <c:pt idx="1692" formatCode="0.00">
                  <c:v>631.02</c:v>
                </c:pt>
                <c:pt idx="1693" formatCode="0.00">
                  <c:v>629.53</c:v>
                </c:pt>
                <c:pt idx="1694" formatCode="0.00">
                  <c:v>629.16</c:v>
                </c:pt>
                <c:pt idx="1695" formatCode="0.00">
                  <c:v>631.6</c:v>
                </c:pt>
                <c:pt idx="1696" formatCode="0.00">
                  <c:v>637.55999999999995</c:v>
                </c:pt>
                <c:pt idx="1697" formatCode="0.00">
                  <c:v>640.25</c:v>
                </c:pt>
                <c:pt idx="1698" formatCode="0.00">
                  <c:v>648.59</c:v>
                </c:pt>
                <c:pt idx="1699" formatCode="0.00">
                  <c:v>649.13</c:v>
                </c:pt>
                <c:pt idx="1700" formatCode="0.00">
                  <c:v>646.87</c:v>
                </c:pt>
                <c:pt idx="1701" formatCode="0.00">
                  <c:v>645.79</c:v>
                </c:pt>
                <c:pt idx="1702" formatCode="0.00">
                  <c:v>644.6</c:v>
                </c:pt>
                <c:pt idx="1703" formatCode="0.00">
                  <c:v>644.91999999999996</c:v>
                </c:pt>
                <c:pt idx="1704" formatCode="0.00">
                  <c:v>647.9</c:v>
                </c:pt>
                <c:pt idx="1705" formatCode="0.00">
                  <c:v>647.25</c:v>
                </c:pt>
                <c:pt idx="1706" formatCode="0.00">
                  <c:v>648.83000000000004</c:v>
                </c:pt>
                <c:pt idx="1707" formatCode="0.00">
                  <c:v>650.13</c:v>
                </c:pt>
                <c:pt idx="1708" formatCode="0.00">
                  <c:v>646.66</c:v>
                </c:pt>
                <c:pt idx="1709" formatCode="0.00">
                  <c:v>649.21</c:v>
                </c:pt>
                <c:pt idx="1710" formatCode="0.00">
                  <c:v>642.05999999999995</c:v>
                </c:pt>
                <c:pt idx="1711" formatCode="0.00">
                  <c:v>637.62</c:v>
                </c:pt>
                <c:pt idx="1712" formatCode="0.00">
                  <c:v>635.73</c:v>
                </c:pt>
                <c:pt idx="1713" formatCode="0.00">
                  <c:v>637.41</c:v>
                </c:pt>
                <c:pt idx="1714" formatCode="0.00">
                  <c:v>638.98</c:v>
                </c:pt>
                <c:pt idx="1715" formatCode="0.00">
                  <c:v>635.66999999999996</c:v>
                </c:pt>
                <c:pt idx="1716" formatCode="0.00">
                  <c:v>638.09</c:v>
                </c:pt>
                <c:pt idx="1717" formatCode="0.00">
                  <c:v>636.91</c:v>
                </c:pt>
                <c:pt idx="1718" formatCode="0.00">
                  <c:v>634.20000000000005</c:v>
                </c:pt>
                <c:pt idx="1719" formatCode="0.00">
                  <c:v>635.54999999999995</c:v>
                </c:pt>
                <c:pt idx="1720" formatCode="0.00">
                  <c:v>636.25</c:v>
                </c:pt>
                <c:pt idx="1721" formatCode="0.00">
                  <c:v>641.12</c:v>
                </c:pt>
                <c:pt idx="1722" formatCode="0.00">
                  <c:v>642.86</c:v>
                </c:pt>
                <c:pt idx="1723" formatCode="0.00">
                  <c:v>642.04999999999995</c:v>
                </c:pt>
                <c:pt idx="1724" formatCode="0.00">
                  <c:v>641.78</c:v>
                </c:pt>
                <c:pt idx="1725" formatCode="0.00">
                  <c:v>640.79999999999995</c:v>
                </c:pt>
                <c:pt idx="1726" formatCode="0.00">
                  <c:v>636.53</c:v>
                </c:pt>
                <c:pt idx="1727" formatCode="0.00">
                  <c:v>637.99</c:v>
                </c:pt>
                <c:pt idx="1728" formatCode="0.00">
                  <c:v>640.80999999999995</c:v>
                </c:pt>
                <c:pt idx="1729" formatCode="0.00">
                  <c:v>637.62</c:v>
                </c:pt>
                <c:pt idx="1730" formatCode="0.00">
                  <c:v>639.94000000000005</c:v>
                </c:pt>
                <c:pt idx="1731" formatCode="0.00">
                  <c:v>635.72</c:v>
                </c:pt>
                <c:pt idx="1732" formatCode="0.00">
                  <c:v>636.86</c:v>
                </c:pt>
                <c:pt idx="1733" formatCode="0.00">
                  <c:v>632.11</c:v>
                </c:pt>
                <c:pt idx="1734" formatCode="0.00">
                  <c:v>624.96</c:v>
                </c:pt>
                <c:pt idx="1735" formatCode="0.00">
                  <c:v>628.54999999999995</c:v>
                </c:pt>
                <c:pt idx="1736" formatCode="0.00">
                  <c:v>628.66999999999996</c:v>
                </c:pt>
                <c:pt idx="1737" formatCode="0.00">
                  <c:v>627.37</c:v>
                </c:pt>
                <c:pt idx="1738" formatCode="0.00">
                  <c:v>630.05999999999995</c:v>
                </c:pt>
                <c:pt idx="1739" formatCode="0.00">
                  <c:v>626.99</c:v>
                </c:pt>
                <c:pt idx="1740" formatCode="0.00">
                  <c:v>626.96</c:v>
                </c:pt>
                <c:pt idx="1741" formatCode="0.00">
                  <c:v>625.09</c:v>
                </c:pt>
                <c:pt idx="1742" formatCode="0.00">
                  <c:v>626.33000000000004</c:v>
                </c:pt>
                <c:pt idx="1743" formatCode="0.00">
                  <c:v>629.14</c:v>
                </c:pt>
                <c:pt idx="1744" formatCode="0.00">
                  <c:v>629.69000000000005</c:v>
                </c:pt>
                <c:pt idx="1745" formatCode="0.00">
                  <c:v>626.4</c:v>
                </c:pt>
                <c:pt idx="1746" formatCode="0.00">
                  <c:v>626.51</c:v>
                </c:pt>
                <c:pt idx="1747" formatCode="0.00">
                  <c:v>630.12</c:v>
                </c:pt>
                <c:pt idx="1748" formatCode="0.00">
                  <c:v>637.58000000000004</c:v>
                </c:pt>
                <c:pt idx="1749" formatCode="0.00">
                  <c:v>632.75</c:v>
                </c:pt>
                <c:pt idx="1750" formatCode="0.00">
                  <c:v>633.01</c:v>
                </c:pt>
                <c:pt idx="1751" formatCode="0.00">
                  <c:v>632.36</c:v>
                </c:pt>
                <c:pt idx="1752" formatCode="0.00">
                  <c:v>631.67999999999995</c:v>
                </c:pt>
                <c:pt idx="1753" formatCode="0.00">
                  <c:v>634.46</c:v>
                </c:pt>
                <c:pt idx="1754" formatCode="0.00">
                  <c:v>639.44000000000005</c:v>
                </c:pt>
                <c:pt idx="1755" formatCode="0.00">
                  <c:v>637.28</c:v>
                </c:pt>
                <c:pt idx="1756" formatCode="0.00">
                  <c:v>633.69000000000005</c:v>
                </c:pt>
                <c:pt idx="1757" formatCode="0.00">
                  <c:v>631.05999999999995</c:v>
                </c:pt>
                <c:pt idx="1758" formatCode="0.00">
                  <c:v>636.1</c:v>
                </c:pt>
                <c:pt idx="1759" formatCode="0.00">
                  <c:v>637.28</c:v>
                </c:pt>
                <c:pt idx="1760" formatCode="0.00">
                  <c:v>633.22</c:v>
                </c:pt>
                <c:pt idx="1761" formatCode="0.00">
                  <c:v>632.15</c:v>
                </c:pt>
                <c:pt idx="1762" formatCode="0.00">
                  <c:v>630.28</c:v>
                </c:pt>
                <c:pt idx="1763" formatCode="0.00">
                  <c:v>630.76</c:v>
                </c:pt>
                <c:pt idx="1764" formatCode="0.00">
                  <c:v>629.04999999999995</c:v>
                </c:pt>
                <c:pt idx="1765" formatCode="0.00">
                  <c:v>631.1</c:v>
                </c:pt>
                <c:pt idx="1766" formatCode="0.00">
                  <c:v>627.98</c:v>
                </c:pt>
                <c:pt idx="1767" formatCode="0.00">
                  <c:v>630.02</c:v>
                </c:pt>
                <c:pt idx="1768" formatCode="0.00">
                  <c:v>631.09</c:v>
                </c:pt>
                <c:pt idx="1769" formatCode="0.00">
                  <c:v>630.87</c:v>
                </c:pt>
                <c:pt idx="1770" formatCode="0.00">
                  <c:v>632.79999999999995</c:v>
                </c:pt>
                <c:pt idx="1771" formatCode="0.00">
                  <c:v>632.21</c:v>
                </c:pt>
                <c:pt idx="1772" formatCode="0.00">
                  <c:v>633.71</c:v>
                </c:pt>
                <c:pt idx="1773" formatCode="0.00">
                  <c:v>633.71</c:v>
                </c:pt>
                <c:pt idx="1774" formatCode="0.00">
                  <c:v>634.46</c:v>
                </c:pt>
                <c:pt idx="1775" formatCode="0.00">
                  <c:v>634.46</c:v>
                </c:pt>
                <c:pt idx="1776" formatCode="0.00">
                  <c:v>636.12</c:v>
                </c:pt>
                <c:pt idx="1777" formatCode="0.00">
                  <c:v>639.33000000000004</c:v>
                </c:pt>
                <c:pt idx="1778" formatCode="0.00">
                  <c:v>641.47</c:v>
                </c:pt>
                <c:pt idx="1779" formatCode="0.00">
                  <c:v>644.62</c:v>
                </c:pt>
                <c:pt idx="1780" formatCode="0.00">
                  <c:v>642.58000000000004</c:v>
                </c:pt>
                <c:pt idx="1781" formatCode="0.00">
                  <c:v>645.03</c:v>
                </c:pt>
                <c:pt idx="1782" formatCode="0.00">
                  <c:v>645.62</c:v>
                </c:pt>
                <c:pt idx="1783" formatCode="0.00">
                  <c:v>643.27</c:v>
                </c:pt>
                <c:pt idx="1784" formatCode="0.00">
                  <c:v>641.62</c:v>
                </c:pt>
                <c:pt idx="1785" formatCode="0.00">
                  <c:v>648.28</c:v>
                </c:pt>
                <c:pt idx="1786" formatCode="0.00">
                  <c:v>654.21</c:v>
                </c:pt>
                <c:pt idx="1787" formatCode="0.00">
                  <c:v>664.22</c:v>
                </c:pt>
                <c:pt idx="1788" formatCode="0.00">
                  <c:v>670.9</c:v>
                </c:pt>
                <c:pt idx="1789" formatCode="0.00">
                  <c:v>669.48</c:v>
                </c:pt>
                <c:pt idx="1790" formatCode="0.00">
                  <c:v>671.65</c:v>
                </c:pt>
                <c:pt idx="1791" formatCode="0.00">
                  <c:v>672.31</c:v>
                </c:pt>
                <c:pt idx="1792" formatCode="0.00">
                  <c:v>671.37</c:v>
                </c:pt>
                <c:pt idx="1793" formatCode="0.00">
                  <c:v>671.37</c:v>
                </c:pt>
                <c:pt idx="1794" formatCode="0.00">
                  <c:v>672.38</c:v>
                </c:pt>
                <c:pt idx="1795" formatCode="0.00">
                  <c:v>683.07</c:v>
                </c:pt>
                <c:pt idx="1796" formatCode="0.00">
                  <c:v>688.97</c:v>
                </c:pt>
                <c:pt idx="1797" formatCode="0.00">
                  <c:v>684.62</c:v>
                </c:pt>
                <c:pt idx="1798" formatCode="0.00">
                  <c:v>682.06</c:v>
                </c:pt>
                <c:pt idx="1799" formatCode="0.00">
                  <c:v>685.28</c:v>
                </c:pt>
                <c:pt idx="1800" formatCode="0.00">
                  <c:v>692.29</c:v>
                </c:pt>
                <c:pt idx="1801" formatCode="0.00">
                  <c:v>694.01</c:v>
                </c:pt>
                <c:pt idx="1802" formatCode="0.00">
                  <c:v>692.34</c:v>
                </c:pt>
                <c:pt idx="1803" formatCode="0.00">
                  <c:v>692.76</c:v>
                </c:pt>
                <c:pt idx="1804" formatCode="0.00">
                  <c:v>694.8</c:v>
                </c:pt>
                <c:pt idx="1805" formatCode="0.00">
                  <c:v>691.76</c:v>
                </c:pt>
                <c:pt idx="1806" formatCode="0.00">
                  <c:v>689.17</c:v>
                </c:pt>
                <c:pt idx="1807" formatCode="0.00">
                  <c:v>689</c:v>
                </c:pt>
                <c:pt idx="1808" formatCode="0.00">
                  <c:v>691.36</c:v>
                </c:pt>
                <c:pt idx="1809" formatCode="0.00">
                  <c:v>696.04</c:v>
                </c:pt>
                <c:pt idx="1810" formatCode="0.00">
                  <c:v>707.26</c:v>
                </c:pt>
                <c:pt idx="1811" formatCode="0.00">
                  <c:v>715.56</c:v>
                </c:pt>
                <c:pt idx="1812" formatCode="0.00">
                  <c:v>713.21</c:v>
                </c:pt>
                <c:pt idx="1813" formatCode="0.00">
                  <c:v>708.72</c:v>
                </c:pt>
                <c:pt idx="1814" formatCode="0.00">
                  <c:v>705.73</c:v>
                </c:pt>
                <c:pt idx="1815" formatCode="0.00">
                  <c:v>701.44</c:v>
                </c:pt>
                <c:pt idx="1816" formatCode="0.00">
                  <c:v>702.24</c:v>
                </c:pt>
                <c:pt idx="1817" formatCode="0.00">
                  <c:v>700.82</c:v>
                </c:pt>
                <c:pt idx="1818" formatCode="0.00">
                  <c:v>701.78</c:v>
                </c:pt>
                <c:pt idx="1819" formatCode="0.00">
                  <c:v>697.68</c:v>
                </c:pt>
                <c:pt idx="1820" formatCode="0.00">
                  <c:v>695.97</c:v>
                </c:pt>
                <c:pt idx="1821" formatCode="0.00">
                  <c:v>694.94</c:v>
                </c:pt>
                <c:pt idx="1822" formatCode="0.00">
                  <c:v>702.63</c:v>
                </c:pt>
                <c:pt idx="1823" formatCode="0.00">
                  <c:v>704.34</c:v>
                </c:pt>
                <c:pt idx="1824" formatCode="0.00">
                  <c:v>707.43</c:v>
                </c:pt>
                <c:pt idx="1825" formatCode="0.00">
                  <c:v>706.23</c:v>
                </c:pt>
                <c:pt idx="1826" formatCode="0.00">
                  <c:v>703.71</c:v>
                </c:pt>
                <c:pt idx="1827" formatCode="0.00">
                  <c:v>702.91</c:v>
                </c:pt>
                <c:pt idx="1828" formatCode="0.00">
                  <c:v>703.75</c:v>
                </c:pt>
                <c:pt idx="1829" formatCode="0.00">
                  <c:v>707.58</c:v>
                </c:pt>
                <c:pt idx="1830" formatCode="0.00">
                  <c:v>708.18</c:v>
                </c:pt>
                <c:pt idx="1831" formatCode="0.00">
                  <c:v>705.32</c:v>
                </c:pt>
                <c:pt idx="1832" formatCode="General">
                  <c:v>703.43</c:v>
                </c:pt>
                <c:pt idx="1833" formatCode="General">
                  <c:v>706.22</c:v>
                </c:pt>
                <c:pt idx="1834" formatCode="General">
                  <c:v>703.11</c:v>
                </c:pt>
                <c:pt idx="1835" formatCode="General">
                  <c:v>702.67</c:v>
                </c:pt>
                <c:pt idx="1836" formatCode="General">
                  <c:v>705.71</c:v>
                </c:pt>
                <c:pt idx="1837" formatCode="General">
                  <c:v>707.27</c:v>
                </c:pt>
                <c:pt idx="1838" formatCode="General">
                  <c:v>712.53</c:v>
                </c:pt>
                <c:pt idx="1839" formatCode="General">
                  <c:v>709.96</c:v>
                </c:pt>
                <c:pt idx="1840" formatCode="General">
                  <c:v>706.25</c:v>
                </c:pt>
                <c:pt idx="1841" formatCode="General">
                  <c:v>705.22</c:v>
                </c:pt>
                <c:pt idx="1842" formatCode="General">
                  <c:v>705.22</c:v>
                </c:pt>
                <c:pt idx="1843" formatCode="0.00">
                  <c:v>701.9</c:v>
                </c:pt>
                <c:pt idx="1844" formatCode="General">
                  <c:v>704.18</c:v>
                </c:pt>
                <c:pt idx="1845" formatCode="General">
                  <c:v>700.44</c:v>
                </c:pt>
                <c:pt idx="1846" formatCode="General">
                  <c:v>704.09</c:v>
                </c:pt>
                <c:pt idx="1847" formatCode="General">
                  <c:v>706.78</c:v>
                </c:pt>
                <c:pt idx="1848" formatCode="General">
                  <c:v>707.18</c:v>
                </c:pt>
                <c:pt idx="1849" formatCode="0.00">
                  <c:v>711.4</c:v>
                </c:pt>
                <c:pt idx="1850" formatCode="0.00">
                  <c:v>707.5</c:v>
                </c:pt>
                <c:pt idx="1851" formatCode="General">
                  <c:v>708.01</c:v>
                </c:pt>
                <c:pt idx="1852" formatCode="General">
                  <c:v>709.92</c:v>
                </c:pt>
                <c:pt idx="1853" formatCode="0.00">
                  <c:v>708.6</c:v>
                </c:pt>
                <c:pt idx="1854" formatCode="General">
                  <c:v>709.43</c:v>
                </c:pt>
                <c:pt idx="1855" formatCode="General">
                  <c:v>707.77</c:v>
                </c:pt>
                <c:pt idx="1856" formatCode="General">
                  <c:v>703.36</c:v>
                </c:pt>
                <c:pt idx="1857" formatCode="General">
                  <c:v>700.03</c:v>
                </c:pt>
                <c:pt idx="1858" formatCode="General">
                  <c:v>700.21</c:v>
                </c:pt>
                <c:pt idx="1859" formatCode="0.00">
                  <c:v>698.2</c:v>
                </c:pt>
                <c:pt idx="1860" formatCode="0.00">
                  <c:v>698.2</c:v>
                </c:pt>
                <c:pt idx="1861" formatCode="0.00">
                  <c:v>691.2</c:v>
                </c:pt>
                <c:pt idx="1862" formatCode="0.00">
                  <c:v>688.88</c:v>
                </c:pt>
                <c:pt idx="1863" formatCode="0.00">
                  <c:v>684.66</c:v>
                </c:pt>
                <c:pt idx="1864" formatCode="0.00">
                  <c:v>682.52</c:v>
                </c:pt>
                <c:pt idx="1865" formatCode="0.00">
                  <c:v>680.95</c:v>
                </c:pt>
                <c:pt idx="1866" formatCode="0.00">
                  <c:v>679.41</c:v>
                </c:pt>
                <c:pt idx="1867" formatCode="0.00">
                  <c:v>675.65</c:v>
                </c:pt>
                <c:pt idx="1868" formatCode="0.00">
                  <c:v>675.65</c:v>
                </c:pt>
                <c:pt idx="1869" formatCode="0.00">
                  <c:v>676.61</c:v>
                </c:pt>
                <c:pt idx="1870" formatCode="0.00">
                  <c:v>678.61</c:v>
                </c:pt>
                <c:pt idx="1871" formatCode="General">
                  <c:v>681.06</c:v>
                </c:pt>
                <c:pt idx="1872" formatCode="General">
                  <c:v>682.18</c:v>
                </c:pt>
                <c:pt idx="1873" formatCode="General">
                  <c:v>675.18</c:v>
                </c:pt>
                <c:pt idx="1874" formatCode="General">
                  <c:v>670.62</c:v>
                </c:pt>
                <c:pt idx="1875" formatCode="General">
                  <c:v>669.54</c:v>
                </c:pt>
                <c:pt idx="1876" formatCode="General">
                  <c:v>667.95</c:v>
                </c:pt>
                <c:pt idx="1877" formatCode="General">
                  <c:v>667.32</c:v>
                </c:pt>
                <c:pt idx="1878" formatCode="General">
                  <c:v>667.34</c:v>
                </c:pt>
                <c:pt idx="1879" formatCode="General">
                  <c:v>660.58</c:v>
                </c:pt>
                <c:pt idx="1880" formatCode="General">
                  <c:v>661.93</c:v>
                </c:pt>
                <c:pt idx="1881" formatCode="General">
                  <c:v>657.51</c:v>
                </c:pt>
                <c:pt idx="1882" formatCode="General">
                  <c:v>651.07000000000005</c:v>
                </c:pt>
                <c:pt idx="1883" formatCode="General">
                  <c:v>656.27</c:v>
                </c:pt>
                <c:pt idx="1884" formatCode="General">
                  <c:v>657.51</c:v>
                </c:pt>
                <c:pt idx="1885" formatCode="General">
                  <c:v>658.24</c:v>
                </c:pt>
                <c:pt idx="1886" formatCode="General">
                  <c:v>655.75</c:v>
                </c:pt>
                <c:pt idx="1887" formatCode="General">
                  <c:v>654.44000000000005</c:v>
                </c:pt>
                <c:pt idx="1888" formatCode="General">
                  <c:v>659.48</c:v>
                </c:pt>
                <c:pt idx="1889" formatCode="General">
                  <c:v>662.79</c:v>
                </c:pt>
                <c:pt idx="1890" formatCode="General">
                  <c:v>661.67</c:v>
                </c:pt>
                <c:pt idx="1891" formatCode="0.00">
                  <c:v>664.2</c:v>
                </c:pt>
                <c:pt idx="1892" formatCode="General">
                  <c:v>663.02</c:v>
                </c:pt>
                <c:pt idx="1893" formatCode="0.00">
                  <c:v>662.4</c:v>
                </c:pt>
                <c:pt idx="1894" formatCode="General">
                  <c:v>654.09</c:v>
                </c:pt>
                <c:pt idx="1895" formatCode="General">
                  <c:v>652.04999999999995</c:v>
                </c:pt>
                <c:pt idx="1896" formatCode="General">
                  <c:v>652.24</c:v>
                </c:pt>
                <c:pt idx="1897" formatCode="General">
                  <c:v>650.63</c:v>
                </c:pt>
                <c:pt idx="1898" formatCode="General">
                  <c:v>650.74</c:v>
                </c:pt>
                <c:pt idx="1899" formatCode="General">
                  <c:v>653.14</c:v>
                </c:pt>
                <c:pt idx="1900" formatCode="General">
                  <c:v>655.11</c:v>
                </c:pt>
                <c:pt idx="1901" formatCode="General">
                  <c:v>657.32</c:v>
                </c:pt>
                <c:pt idx="1902" formatCode="General">
                  <c:v>655.97</c:v>
                </c:pt>
                <c:pt idx="1903" formatCode="General">
                  <c:v>650.41999999999996</c:v>
                </c:pt>
                <c:pt idx="1904" formatCode="General">
                  <c:v>649.62</c:v>
                </c:pt>
                <c:pt idx="1905" formatCode="0.00">
                  <c:v>654.1</c:v>
                </c:pt>
                <c:pt idx="1906" formatCode="0.00">
                  <c:v>650.17999999999995</c:v>
                </c:pt>
                <c:pt idx="1907" formatCode="0.00">
                  <c:v>653.49</c:v>
                </c:pt>
                <c:pt idx="1908" formatCode="0.00">
                  <c:v>652.53</c:v>
                </c:pt>
                <c:pt idx="1909" formatCode="0.00">
                  <c:v>655.84</c:v>
                </c:pt>
                <c:pt idx="1910" formatCode="0.00">
                  <c:v>659.04</c:v>
                </c:pt>
                <c:pt idx="1911" formatCode="0.00">
                  <c:v>658.59</c:v>
                </c:pt>
                <c:pt idx="1912" formatCode="0.00">
                  <c:v>656.29</c:v>
                </c:pt>
                <c:pt idx="1913" formatCode="0.00">
                  <c:v>655.57</c:v>
                </c:pt>
                <c:pt idx="1914" formatCode="0.00">
                  <c:v>653.72</c:v>
                </c:pt>
                <c:pt idx="1915" formatCode="0.00">
                  <c:v>652.94000000000005</c:v>
                </c:pt>
                <c:pt idx="1916" formatCode="0.00">
                  <c:v>656.87</c:v>
                </c:pt>
                <c:pt idx="1917" formatCode="0.00">
                  <c:v>656.98</c:v>
                </c:pt>
                <c:pt idx="1918" formatCode="0.00">
                  <c:v>655.03</c:v>
                </c:pt>
                <c:pt idx="1919" formatCode="0.00">
                  <c:v>654.29999999999995</c:v>
                </c:pt>
                <c:pt idx="1920" formatCode="0.00">
                  <c:v>660.92</c:v>
                </c:pt>
                <c:pt idx="1921" formatCode="0.00">
                  <c:v>659.99</c:v>
                </c:pt>
                <c:pt idx="1922" formatCode="0.00">
                  <c:v>659.49</c:v>
                </c:pt>
                <c:pt idx="1923" formatCode="0.00">
                  <c:v>659.47</c:v>
                </c:pt>
                <c:pt idx="1924" formatCode="0.00">
                  <c:v>659.02</c:v>
                </c:pt>
                <c:pt idx="1925" formatCode="0.00">
                  <c:v>658.39</c:v>
                </c:pt>
                <c:pt idx="1926" formatCode="0.00">
                  <c:v>661.84</c:v>
                </c:pt>
                <c:pt idx="1927" formatCode="0.00">
                  <c:v>661.28</c:v>
                </c:pt>
                <c:pt idx="1928" formatCode="0.00">
                  <c:v>659.88</c:v>
                </c:pt>
                <c:pt idx="1929" formatCode="0.00">
                  <c:v>656.83</c:v>
                </c:pt>
                <c:pt idx="1930" formatCode="0.00">
                  <c:v>655.92</c:v>
                </c:pt>
                <c:pt idx="1931" formatCode="0.00">
                  <c:v>654.86</c:v>
                </c:pt>
                <c:pt idx="1932" formatCode="0.00">
                  <c:v>655.47</c:v>
                </c:pt>
                <c:pt idx="1933" formatCode="0.00">
                  <c:v>656.21</c:v>
                </c:pt>
                <c:pt idx="1934" formatCode="0.00">
                  <c:v>654.4</c:v>
                </c:pt>
                <c:pt idx="1935" formatCode="0.00">
                  <c:v>645.12</c:v>
                </c:pt>
                <c:pt idx="1936" formatCode="0.00">
                  <c:v>644.83000000000004</c:v>
                </c:pt>
                <c:pt idx="1937" formatCode="0.00">
                  <c:v>641.73</c:v>
                </c:pt>
                <c:pt idx="1938" formatCode="0.00">
                  <c:v>639.75</c:v>
                </c:pt>
                <c:pt idx="1939" formatCode="0.00">
                  <c:v>643.76</c:v>
                </c:pt>
                <c:pt idx="1940" formatCode="0.00">
                  <c:v>644.89</c:v>
                </c:pt>
                <c:pt idx="1941" formatCode="0.00">
                  <c:v>646.25</c:v>
                </c:pt>
                <c:pt idx="1942" formatCode="0.00">
                  <c:v>651.33000000000004</c:v>
                </c:pt>
                <c:pt idx="1943" formatCode="0.00">
                  <c:v>655.12</c:v>
                </c:pt>
                <c:pt idx="1944" formatCode="0.00">
                  <c:v>653.99</c:v>
                </c:pt>
                <c:pt idx="1945" formatCode="0.00">
                  <c:v>656.64</c:v>
                </c:pt>
                <c:pt idx="1946" formatCode="0.00">
                  <c:v>656.64</c:v>
                </c:pt>
                <c:pt idx="1947" formatCode="0.00">
                  <c:v>665.58</c:v>
                </c:pt>
                <c:pt idx="1948" formatCode="0.00">
                  <c:v>664.45</c:v>
                </c:pt>
                <c:pt idx="1949" formatCode="0.00">
                  <c:v>662.71</c:v>
                </c:pt>
                <c:pt idx="1950" formatCode="0.00">
                  <c:v>662.82</c:v>
                </c:pt>
                <c:pt idx="1951" formatCode="0.00">
                  <c:v>663.73</c:v>
                </c:pt>
                <c:pt idx="1952" formatCode="0.00">
                  <c:v>660.95</c:v>
                </c:pt>
                <c:pt idx="1953" formatCode="0.00">
                  <c:v>664.26</c:v>
                </c:pt>
                <c:pt idx="1954" formatCode="0.00">
                  <c:v>664.03</c:v>
                </c:pt>
                <c:pt idx="1955" formatCode="0.00">
                  <c:v>660.7</c:v>
                </c:pt>
                <c:pt idx="1956" formatCode="0.00">
                  <c:v>662.29</c:v>
                </c:pt>
                <c:pt idx="1957" formatCode="0.00">
                  <c:v>661.21</c:v>
                </c:pt>
                <c:pt idx="1958" formatCode="0.00">
                  <c:v>663.95</c:v>
                </c:pt>
                <c:pt idx="1959" formatCode="0.00">
                  <c:v>665.06</c:v>
                </c:pt>
                <c:pt idx="1960" formatCode="0.00">
                  <c:v>664.21</c:v>
                </c:pt>
                <c:pt idx="1961" formatCode="0.00">
                  <c:v>664.99</c:v>
                </c:pt>
                <c:pt idx="1962" formatCode="0.00">
                  <c:v>664.99</c:v>
                </c:pt>
                <c:pt idx="1963" formatCode="0.00">
                  <c:v>663.72</c:v>
                </c:pt>
                <c:pt idx="1964" formatCode="0.00">
                  <c:v>668.69</c:v>
                </c:pt>
                <c:pt idx="1965" formatCode="0.00">
                  <c:v>668.52</c:v>
                </c:pt>
                <c:pt idx="1966" formatCode="0.00">
                  <c:v>670.28</c:v>
                </c:pt>
                <c:pt idx="1967" formatCode="0.00">
                  <c:v>669.88</c:v>
                </c:pt>
                <c:pt idx="1968" formatCode="0.00">
                  <c:v>668.63</c:v>
                </c:pt>
                <c:pt idx="1969" formatCode="0.00">
                  <c:v>664.08</c:v>
                </c:pt>
                <c:pt idx="1970" formatCode="0.00">
                  <c:v>659.38</c:v>
                </c:pt>
                <c:pt idx="1971" formatCode="0.00">
                  <c:v>656.25</c:v>
                </c:pt>
                <c:pt idx="1972" formatCode="0.00">
                  <c:v>654.52</c:v>
                </c:pt>
                <c:pt idx="1973" formatCode="0.00">
                  <c:v>650.6</c:v>
                </c:pt>
                <c:pt idx="1974" formatCode="0.00">
                  <c:v>650.6</c:v>
                </c:pt>
                <c:pt idx="1975" formatCode="0.00">
                  <c:v>649.74</c:v>
                </c:pt>
                <c:pt idx="1976" formatCode="0.00">
                  <c:v>646.62</c:v>
                </c:pt>
                <c:pt idx="1977" formatCode="0.00">
                  <c:v>646.79</c:v>
                </c:pt>
                <c:pt idx="1978" formatCode="0.00">
                  <c:v>648.1</c:v>
                </c:pt>
                <c:pt idx="1979" formatCode="0.00">
                  <c:v>649.91</c:v>
                </c:pt>
                <c:pt idx="1980" formatCode="0.00">
                  <c:v>650.03</c:v>
                </c:pt>
                <c:pt idx="1981" formatCode="0.00">
                  <c:v>651.99</c:v>
                </c:pt>
                <c:pt idx="1982" formatCode="0.00">
                  <c:v>650.72</c:v>
                </c:pt>
                <c:pt idx="1983" formatCode="0.00">
                  <c:v>647.91</c:v>
                </c:pt>
                <c:pt idx="1984" formatCode="0.00">
                  <c:v>645.32000000000005</c:v>
                </c:pt>
                <c:pt idx="1985" formatCode="0.00">
                  <c:v>644.41999999999996</c:v>
                </c:pt>
                <c:pt idx="1986" formatCode="0.00">
                  <c:v>641.58000000000004</c:v>
                </c:pt>
                <c:pt idx="1987" formatCode="0.00">
                  <c:v>642.41999999999996</c:v>
                </c:pt>
                <c:pt idx="1988" formatCode="0.00">
                  <c:v>634.08000000000004</c:v>
                </c:pt>
                <c:pt idx="1989" formatCode="0.00">
                  <c:v>632.85</c:v>
                </c:pt>
                <c:pt idx="1990" formatCode="0.00">
                  <c:v>633.52</c:v>
                </c:pt>
                <c:pt idx="1991" formatCode="0.00">
                  <c:v>630.1</c:v>
                </c:pt>
                <c:pt idx="1992" formatCode="0.00">
                  <c:v>628.37</c:v>
                </c:pt>
                <c:pt idx="1993" formatCode="0.00">
                  <c:v>625.94000000000005</c:v>
                </c:pt>
                <c:pt idx="1994" formatCode="0.00">
                  <c:v>630.14</c:v>
                </c:pt>
                <c:pt idx="1995" formatCode="0.00">
                  <c:v>630.16</c:v>
                </c:pt>
                <c:pt idx="1996" formatCode="0.00">
                  <c:v>631.78</c:v>
                </c:pt>
                <c:pt idx="1997" formatCode="0.00">
                  <c:v>632.34</c:v>
                </c:pt>
                <c:pt idx="1998" formatCode="0.00">
                  <c:v>635.66</c:v>
                </c:pt>
                <c:pt idx="1999" formatCode="0.00">
                  <c:v>630.33000000000004</c:v>
                </c:pt>
                <c:pt idx="2000" formatCode="0.00">
                  <c:v>624.94000000000005</c:v>
                </c:pt>
                <c:pt idx="2001" formatCode="0.00">
                  <c:v>619.20000000000005</c:v>
                </c:pt>
                <c:pt idx="2002" formatCode="0.00">
                  <c:v>619.09</c:v>
                </c:pt>
                <c:pt idx="2003" formatCode="0.00">
                  <c:v>622.44000000000005</c:v>
                </c:pt>
                <c:pt idx="2004" formatCode="0.00">
                  <c:v>622.22</c:v>
                </c:pt>
                <c:pt idx="2005" formatCode="0.00">
                  <c:v>627.28</c:v>
                </c:pt>
                <c:pt idx="2006" formatCode="0.00">
                  <c:v>630.49</c:v>
                </c:pt>
                <c:pt idx="2007" formatCode="0.00">
                  <c:v>626.78</c:v>
                </c:pt>
                <c:pt idx="2008" formatCode="0.00">
                  <c:v>626.95000000000005</c:v>
                </c:pt>
                <c:pt idx="2009" formatCode="0.00">
                  <c:v>625.97</c:v>
                </c:pt>
                <c:pt idx="2010" formatCode="0.00">
                  <c:v>621.83000000000004</c:v>
                </c:pt>
                <c:pt idx="2011" formatCode="0.00">
                  <c:v>622.62</c:v>
                </c:pt>
                <c:pt idx="2012" formatCode="0.00">
                  <c:v>619.48</c:v>
                </c:pt>
                <c:pt idx="2013" formatCode="0.00">
                  <c:v>617.74</c:v>
                </c:pt>
                <c:pt idx="2014" formatCode="0.00">
                  <c:v>615.14</c:v>
                </c:pt>
                <c:pt idx="2015" formatCode="0.00">
                  <c:v>611.95000000000005</c:v>
                </c:pt>
                <c:pt idx="2016" formatCode="0.00">
                  <c:v>613.74</c:v>
                </c:pt>
                <c:pt idx="2017" formatCode="0.00">
                  <c:v>612.54999999999995</c:v>
                </c:pt>
                <c:pt idx="2018" formatCode="0.00">
                  <c:v>606.6</c:v>
                </c:pt>
                <c:pt idx="2019" formatCode="0.00">
                  <c:v>608.4</c:v>
                </c:pt>
                <c:pt idx="2020" formatCode="0.00">
                  <c:v>609.79</c:v>
                </c:pt>
                <c:pt idx="2021" formatCode="0.00">
                  <c:v>603.69000000000005</c:v>
                </c:pt>
                <c:pt idx="2022" formatCode="0.00">
                  <c:v>601.25</c:v>
                </c:pt>
                <c:pt idx="2023" formatCode="0.00">
                  <c:v>603.78</c:v>
                </c:pt>
                <c:pt idx="2024" formatCode="0.00">
                  <c:v>593.87</c:v>
                </c:pt>
                <c:pt idx="2025" formatCode="0.00">
                  <c:v>590.73</c:v>
                </c:pt>
                <c:pt idx="2026" formatCode="0.00">
                  <c:v>593.45000000000005</c:v>
                </c:pt>
                <c:pt idx="2027" formatCode="0.00">
                  <c:v>587.73</c:v>
                </c:pt>
                <c:pt idx="2028" formatCode="0.00">
                  <c:v>591.87</c:v>
                </c:pt>
                <c:pt idx="2029" formatCode="0.00">
                  <c:v>593.86</c:v>
                </c:pt>
                <c:pt idx="2030" formatCode="0.00">
                  <c:v>594.29999999999995</c:v>
                </c:pt>
                <c:pt idx="2031" formatCode="0.00">
                  <c:v>594.29999999999995</c:v>
                </c:pt>
                <c:pt idx="2032" formatCode="0.00">
                  <c:v>594.92999999999995</c:v>
                </c:pt>
                <c:pt idx="2033" formatCode="0.00">
                  <c:v>598.05999999999995</c:v>
                </c:pt>
                <c:pt idx="2034" formatCode="0.00">
                  <c:v>592.78</c:v>
                </c:pt>
                <c:pt idx="2035" formatCode="0.00">
                  <c:v>595.45000000000005</c:v>
                </c:pt>
                <c:pt idx="2036" formatCode="0.00">
                  <c:v>595.24</c:v>
                </c:pt>
                <c:pt idx="2037" formatCode="0.00">
                  <c:v>598.58000000000004</c:v>
                </c:pt>
                <c:pt idx="2038" formatCode="0.00">
                  <c:v>597.42999999999995</c:v>
                </c:pt>
                <c:pt idx="2039" formatCode="0.00">
                  <c:v>600.91999999999996</c:v>
                </c:pt>
                <c:pt idx="2040" formatCode="0.00">
                  <c:v>601.03</c:v>
                </c:pt>
                <c:pt idx="2041" formatCode="0.00">
                  <c:v>598.94000000000005</c:v>
                </c:pt>
                <c:pt idx="2042" formatCode="0.00">
                  <c:v>599.15</c:v>
                </c:pt>
                <c:pt idx="2043" formatCode="General">
                  <c:v>593.63</c:v>
                </c:pt>
                <c:pt idx="2044" formatCode="General">
                  <c:v>591.71</c:v>
                </c:pt>
                <c:pt idx="2045" formatCode="General">
                  <c:v>590.30999999999995</c:v>
                </c:pt>
                <c:pt idx="2046" formatCode="General">
                  <c:v>589.48</c:v>
                </c:pt>
                <c:pt idx="2047" formatCode="General">
                  <c:v>587.78</c:v>
                </c:pt>
                <c:pt idx="2048" formatCode="General">
                  <c:v>568.17999999999995</c:v>
                </c:pt>
                <c:pt idx="2049" formatCode="General">
                  <c:v>586.64</c:v>
                </c:pt>
                <c:pt idx="2050" formatCode="General">
                  <c:v>581.42999999999995</c:v>
                </c:pt>
                <c:pt idx="2051" formatCode="General">
                  <c:v>581.39</c:v>
                </c:pt>
                <c:pt idx="2052" formatCode="General">
                  <c:v>579.33000000000004</c:v>
                </c:pt>
                <c:pt idx="2053" formatCode="General">
                  <c:v>578.11</c:v>
                </c:pt>
                <c:pt idx="2054" formatCode="General">
                  <c:v>576.76</c:v>
                </c:pt>
                <c:pt idx="2055" formatCode="General">
                  <c:v>577.33000000000004</c:v>
                </c:pt>
                <c:pt idx="2056" formatCode="General">
                  <c:v>579.32000000000005</c:v>
                </c:pt>
                <c:pt idx="2057" formatCode="General">
                  <c:v>577.74</c:v>
                </c:pt>
                <c:pt idx="2058" formatCode="General">
                  <c:v>576.04999999999995</c:v>
                </c:pt>
                <c:pt idx="2059" formatCode="General">
                  <c:v>575.83000000000004</c:v>
                </c:pt>
                <c:pt idx="2060" formatCode="General">
                  <c:v>574.66</c:v>
                </c:pt>
                <c:pt idx="2061" formatCode="General">
                  <c:v>574.17999999999995</c:v>
                </c:pt>
                <c:pt idx="2062" formatCode="General">
                  <c:v>572.04999999999995</c:v>
                </c:pt>
                <c:pt idx="2063" formatCode="General">
                  <c:v>570.94000000000005</c:v>
                </c:pt>
                <c:pt idx="2064" formatCode="General">
                  <c:v>569.58000000000004</c:v>
                </c:pt>
                <c:pt idx="2065" formatCode="General">
                  <c:v>568.82000000000005</c:v>
                </c:pt>
                <c:pt idx="2066" formatCode="0.00">
                  <c:v>567.70000000000005</c:v>
                </c:pt>
                <c:pt idx="2067" formatCode="0.00">
                  <c:v>567.76</c:v>
                </c:pt>
                <c:pt idx="2068" formatCode="0.00">
                  <c:v>570</c:v>
                </c:pt>
                <c:pt idx="2069" formatCode="0.00">
                  <c:v>573.05999999999995</c:v>
                </c:pt>
                <c:pt idx="2070" formatCode="0.00">
                  <c:v>571.75</c:v>
                </c:pt>
                <c:pt idx="2071" formatCode="0.00">
                  <c:v>574.32000000000005</c:v>
                </c:pt>
                <c:pt idx="2072" formatCode="0.00">
                  <c:v>574.26</c:v>
                </c:pt>
                <c:pt idx="2073" formatCode="0.00">
                  <c:v>578.48</c:v>
                </c:pt>
                <c:pt idx="2074" formatCode="0.00">
                  <c:v>579.35</c:v>
                </c:pt>
                <c:pt idx="2075" formatCode="0.00">
                  <c:v>579.65</c:v>
                </c:pt>
                <c:pt idx="2076" formatCode="0.00">
                  <c:v>575.67999999999995</c:v>
                </c:pt>
                <c:pt idx="2077" formatCode="0.00">
                  <c:v>572.84</c:v>
                </c:pt>
                <c:pt idx="2078" formatCode="0.00">
                  <c:v>571.73</c:v>
                </c:pt>
                <c:pt idx="2079" formatCode="0.00">
                  <c:v>574.44000000000005</c:v>
                </c:pt>
                <c:pt idx="2080" formatCode="0.00">
                  <c:v>569.66999999999996</c:v>
                </c:pt>
                <c:pt idx="2081" formatCode="0.00">
                  <c:v>570.58000000000004</c:v>
                </c:pt>
                <c:pt idx="2082" formatCode="0.00">
                  <c:v>570.53</c:v>
                </c:pt>
                <c:pt idx="2083" formatCode="0.00">
                  <c:v>573.38</c:v>
                </c:pt>
                <c:pt idx="2084" formatCode="0.00">
                  <c:v>575.32000000000005</c:v>
                </c:pt>
                <c:pt idx="2085" formatCode="0.00">
                  <c:v>578.61</c:v>
                </c:pt>
                <c:pt idx="2086" formatCode="0.00">
                  <c:v>579.16999999999996</c:v>
                </c:pt>
                <c:pt idx="2087" formatCode="0.00">
                  <c:v>576.38</c:v>
                </c:pt>
                <c:pt idx="2088" formatCode="0.00">
                  <c:v>578.9</c:v>
                </c:pt>
                <c:pt idx="2089" formatCode="0.00">
                  <c:v>579.11</c:v>
                </c:pt>
                <c:pt idx="2090" formatCode="0.00">
                  <c:v>578.03</c:v>
                </c:pt>
                <c:pt idx="2091" formatCode="0.00">
                  <c:v>575.38</c:v>
                </c:pt>
                <c:pt idx="2092" formatCode="0.00">
                  <c:v>575.83000000000004</c:v>
                </c:pt>
                <c:pt idx="2093" formatCode="0.00">
                  <c:v>574.51</c:v>
                </c:pt>
                <c:pt idx="2094" formatCode="0.00">
                  <c:v>572.73</c:v>
                </c:pt>
                <c:pt idx="2095" formatCode="0.00">
                  <c:v>570.79</c:v>
                </c:pt>
                <c:pt idx="2096" formatCode="0.00">
                  <c:v>570.13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BF-4A01-8C0B-9273CFC833D9}"/>
            </c:ext>
          </c:extLst>
        </c:ser>
        <c:ser>
          <c:idx val="2"/>
          <c:order val="2"/>
          <c:tx>
            <c:strRef>
              <c:f>Steel!$D$3</c:f>
              <c:strCache>
                <c:ptCount val="1"/>
                <c:pt idx="0">
                  <c:v>Ex-works, Indiana</c:v>
                </c:pt>
              </c:strCache>
            </c:strRef>
          </c:tx>
          <c:spPr>
            <a:ln w="25400">
              <a:solidFill>
                <a:srgbClr val="1C5733"/>
              </a:solidFill>
            </a:ln>
          </c:spPr>
          <c:marker>
            <c:symbol val="none"/>
          </c:marker>
          <c:cat>
            <c:numRef>
              <c:f>Platts!$B$555:$B$2589</c:f>
              <c:numCache>
                <c:formatCode>[$-409]d\-mmm\-yy;@</c:formatCode>
                <c:ptCount val="2035"/>
                <c:pt idx="0">
                  <c:v>40452</c:v>
                </c:pt>
                <c:pt idx="1">
                  <c:v>40455</c:v>
                </c:pt>
                <c:pt idx="2">
                  <c:v>40456</c:v>
                </c:pt>
                <c:pt idx="3">
                  <c:v>40457</c:v>
                </c:pt>
                <c:pt idx="4">
                  <c:v>40458</c:v>
                </c:pt>
                <c:pt idx="5">
                  <c:v>40459</c:v>
                </c:pt>
                <c:pt idx="6">
                  <c:v>40462</c:v>
                </c:pt>
                <c:pt idx="7">
                  <c:v>40463</c:v>
                </c:pt>
                <c:pt idx="8">
                  <c:v>40464</c:v>
                </c:pt>
                <c:pt idx="9">
                  <c:v>40465</c:v>
                </c:pt>
                <c:pt idx="10">
                  <c:v>40466</c:v>
                </c:pt>
                <c:pt idx="11">
                  <c:v>40469</c:v>
                </c:pt>
                <c:pt idx="12">
                  <c:v>40470</c:v>
                </c:pt>
                <c:pt idx="13">
                  <c:v>40471</c:v>
                </c:pt>
                <c:pt idx="14">
                  <c:v>40472</c:v>
                </c:pt>
                <c:pt idx="15">
                  <c:v>40473</c:v>
                </c:pt>
                <c:pt idx="16">
                  <c:v>40476</c:v>
                </c:pt>
                <c:pt idx="17">
                  <c:v>40477</c:v>
                </c:pt>
                <c:pt idx="18">
                  <c:v>40478</c:v>
                </c:pt>
                <c:pt idx="19">
                  <c:v>40479</c:v>
                </c:pt>
                <c:pt idx="20">
                  <c:v>40480</c:v>
                </c:pt>
                <c:pt idx="21">
                  <c:v>40483</c:v>
                </c:pt>
                <c:pt idx="22">
                  <c:v>40484</c:v>
                </c:pt>
                <c:pt idx="23">
                  <c:v>40485</c:v>
                </c:pt>
                <c:pt idx="24">
                  <c:v>40486</c:v>
                </c:pt>
                <c:pt idx="25">
                  <c:v>40487</c:v>
                </c:pt>
                <c:pt idx="26">
                  <c:v>40490</c:v>
                </c:pt>
                <c:pt idx="27">
                  <c:v>40491</c:v>
                </c:pt>
                <c:pt idx="28">
                  <c:v>40492</c:v>
                </c:pt>
                <c:pt idx="29">
                  <c:v>40493</c:v>
                </c:pt>
                <c:pt idx="30">
                  <c:v>40494</c:v>
                </c:pt>
                <c:pt idx="31">
                  <c:v>40497</c:v>
                </c:pt>
                <c:pt idx="32">
                  <c:v>40498</c:v>
                </c:pt>
                <c:pt idx="33">
                  <c:v>40499</c:v>
                </c:pt>
                <c:pt idx="34">
                  <c:v>40500</c:v>
                </c:pt>
                <c:pt idx="35">
                  <c:v>40501</c:v>
                </c:pt>
                <c:pt idx="36">
                  <c:v>40504</c:v>
                </c:pt>
                <c:pt idx="37">
                  <c:v>40505</c:v>
                </c:pt>
                <c:pt idx="38">
                  <c:v>40506</c:v>
                </c:pt>
                <c:pt idx="39">
                  <c:v>40507</c:v>
                </c:pt>
                <c:pt idx="40">
                  <c:v>40508</c:v>
                </c:pt>
                <c:pt idx="41">
                  <c:v>40511</c:v>
                </c:pt>
                <c:pt idx="42">
                  <c:v>40512</c:v>
                </c:pt>
                <c:pt idx="43">
                  <c:v>40513</c:v>
                </c:pt>
                <c:pt idx="44">
                  <c:v>40514</c:v>
                </c:pt>
                <c:pt idx="45">
                  <c:v>40515</c:v>
                </c:pt>
                <c:pt idx="46">
                  <c:v>40518</c:v>
                </c:pt>
                <c:pt idx="47">
                  <c:v>40519</c:v>
                </c:pt>
                <c:pt idx="48">
                  <c:v>40520</c:v>
                </c:pt>
                <c:pt idx="49">
                  <c:v>40521</c:v>
                </c:pt>
                <c:pt idx="50">
                  <c:v>40522</c:v>
                </c:pt>
                <c:pt idx="51">
                  <c:v>40525</c:v>
                </c:pt>
                <c:pt idx="52">
                  <c:v>40526</c:v>
                </c:pt>
                <c:pt idx="53">
                  <c:v>40527</c:v>
                </c:pt>
                <c:pt idx="54">
                  <c:v>40528</c:v>
                </c:pt>
                <c:pt idx="55">
                  <c:v>40529</c:v>
                </c:pt>
                <c:pt idx="56">
                  <c:v>40532</c:v>
                </c:pt>
                <c:pt idx="57">
                  <c:v>40533</c:v>
                </c:pt>
                <c:pt idx="58">
                  <c:v>40534</c:v>
                </c:pt>
                <c:pt idx="59">
                  <c:v>40535</c:v>
                </c:pt>
                <c:pt idx="60">
                  <c:v>40539</c:v>
                </c:pt>
                <c:pt idx="61">
                  <c:v>40540</c:v>
                </c:pt>
                <c:pt idx="62">
                  <c:v>40541</c:v>
                </c:pt>
                <c:pt idx="63">
                  <c:v>40542</c:v>
                </c:pt>
                <c:pt idx="64">
                  <c:v>40543</c:v>
                </c:pt>
                <c:pt idx="65">
                  <c:v>40546</c:v>
                </c:pt>
                <c:pt idx="66">
                  <c:v>40547</c:v>
                </c:pt>
                <c:pt idx="67">
                  <c:v>40548</c:v>
                </c:pt>
                <c:pt idx="68">
                  <c:v>40549</c:v>
                </c:pt>
                <c:pt idx="69">
                  <c:v>40550</c:v>
                </c:pt>
                <c:pt idx="70">
                  <c:v>40553</c:v>
                </c:pt>
                <c:pt idx="71">
                  <c:v>40554</c:v>
                </c:pt>
                <c:pt idx="72">
                  <c:v>40555</c:v>
                </c:pt>
                <c:pt idx="73">
                  <c:v>40556</c:v>
                </c:pt>
                <c:pt idx="74">
                  <c:v>40557</c:v>
                </c:pt>
                <c:pt idx="75">
                  <c:v>40560</c:v>
                </c:pt>
                <c:pt idx="76">
                  <c:v>40561</c:v>
                </c:pt>
                <c:pt idx="77">
                  <c:v>40562</c:v>
                </c:pt>
                <c:pt idx="78">
                  <c:v>40563</c:v>
                </c:pt>
                <c:pt idx="79">
                  <c:v>40564</c:v>
                </c:pt>
                <c:pt idx="80">
                  <c:v>40567</c:v>
                </c:pt>
                <c:pt idx="81">
                  <c:v>40568</c:v>
                </c:pt>
                <c:pt idx="82">
                  <c:v>40569</c:v>
                </c:pt>
                <c:pt idx="83">
                  <c:v>40570</c:v>
                </c:pt>
                <c:pt idx="84">
                  <c:v>40571</c:v>
                </c:pt>
                <c:pt idx="85">
                  <c:v>40574</c:v>
                </c:pt>
                <c:pt idx="86">
                  <c:v>40575</c:v>
                </c:pt>
                <c:pt idx="87">
                  <c:v>40576</c:v>
                </c:pt>
                <c:pt idx="88">
                  <c:v>40577</c:v>
                </c:pt>
                <c:pt idx="89">
                  <c:v>40578</c:v>
                </c:pt>
                <c:pt idx="90">
                  <c:v>40581</c:v>
                </c:pt>
                <c:pt idx="91">
                  <c:v>40582</c:v>
                </c:pt>
                <c:pt idx="92">
                  <c:v>40583</c:v>
                </c:pt>
                <c:pt idx="93">
                  <c:v>40584</c:v>
                </c:pt>
                <c:pt idx="94">
                  <c:v>40585</c:v>
                </c:pt>
                <c:pt idx="95">
                  <c:v>40588</c:v>
                </c:pt>
                <c:pt idx="96">
                  <c:v>40589</c:v>
                </c:pt>
                <c:pt idx="97">
                  <c:v>40590</c:v>
                </c:pt>
                <c:pt idx="98">
                  <c:v>40591</c:v>
                </c:pt>
                <c:pt idx="99">
                  <c:v>40592</c:v>
                </c:pt>
                <c:pt idx="100">
                  <c:v>40595</c:v>
                </c:pt>
                <c:pt idx="101">
                  <c:v>40596</c:v>
                </c:pt>
                <c:pt idx="102">
                  <c:v>40597</c:v>
                </c:pt>
                <c:pt idx="103">
                  <c:v>40598</c:v>
                </c:pt>
                <c:pt idx="104">
                  <c:v>40599</c:v>
                </c:pt>
                <c:pt idx="105">
                  <c:v>40602</c:v>
                </c:pt>
                <c:pt idx="106">
                  <c:v>40603</c:v>
                </c:pt>
                <c:pt idx="107">
                  <c:v>40604</c:v>
                </c:pt>
                <c:pt idx="108">
                  <c:v>40605</c:v>
                </c:pt>
                <c:pt idx="109">
                  <c:v>40609</c:v>
                </c:pt>
                <c:pt idx="110">
                  <c:v>40610</c:v>
                </c:pt>
                <c:pt idx="111">
                  <c:v>40611</c:v>
                </c:pt>
                <c:pt idx="112">
                  <c:v>40612</c:v>
                </c:pt>
                <c:pt idx="113">
                  <c:v>40613</c:v>
                </c:pt>
                <c:pt idx="114">
                  <c:v>40616</c:v>
                </c:pt>
                <c:pt idx="115">
                  <c:v>40617</c:v>
                </c:pt>
                <c:pt idx="116">
                  <c:v>40618</c:v>
                </c:pt>
                <c:pt idx="117">
                  <c:v>40619</c:v>
                </c:pt>
                <c:pt idx="118">
                  <c:v>40620</c:v>
                </c:pt>
                <c:pt idx="119">
                  <c:v>40623</c:v>
                </c:pt>
                <c:pt idx="120">
                  <c:v>40624</c:v>
                </c:pt>
                <c:pt idx="121">
                  <c:v>40625</c:v>
                </c:pt>
                <c:pt idx="122">
                  <c:v>40626</c:v>
                </c:pt>
                <c:pt idx="123">
                  <c:v>40627</c:v>
                </c:pt>
                <c:pt idx="124">
                  <c:v>40630</c:v>
                </c:pt>
                <c:pt idx="125">
                  <c:v>40631</c:v>
                </c:pt>
                <c:pt idx="126">
                  <c:v>40632</c:v>
                </c:pt>
                <c:pt idx="127">
                  <c:v>40633</c:v>
                </c:pt>
                <c:pt idx="128">
                  <c:v>40634</c:v>
                </c:pt>
                <c:pt idx="129">
                  <c:v>40637</c:v>
                </c:pt>
                <c:pt idx="130">
                  <c:v>40638</c:v>
                </c:pt>
                <c:pt idx="131">
                  <c:v>40639</c:v>
                </c:pt>
                <c:pt idx="132">
                  <c:v>40640</c:v>
                </c:pt>
                <c:pt idx="133">
                  <c:v>40641</c:v>
                </c:pt>
                <c:pt idx="134">
                  <c:v>40644</c:v>
                </c:pt>
                <c:pt idx="135">
                  <c:v>40645</c:v>
                </c:pt>
                <c:pt idx="136">
                  <c:v>40646</c:v>
                </c:pt>
                <c:pt idx="137">
                  <c:v>40647</c:v>
                </c:pt>
                <c:pt idx="138">
                  <c:v>40648</c:v>
                </c:pt>
                <c:pt idx="139">
                  <c:v>40651</c:v>
                </c:pt>
                <c:pt idx="140">
                  <c:v>40652</c:v>
                </c:pt>
                <c:pt idx="141">
                  <c:v>40653</c:v>
                </c:pt>
                <c:pt idx="142">
                  <c:v>40658</c:v>
                </c:pt>
                <c:pt idx="143">
                  <c:v>40659</c:v>
                </c:pt>
                <c:pt idx="144">
                  <c:v>40660</c:v>
                </c:pt>
                <c:pt idx="145">
                  <c:v>40661</c:v>
                </c:pt>
                <c:pt idx="146">
                  <c:v>40662</c:v>
                </c:pt>
                <c:pt idx="147">
                  <c:v>40665</c:v>
                </c:pt>
                <c:pt idx="148">
                  <c:v>40666</c:v>
                </c:pt>
                <c:pt idx="149">
                  <c:v>40669</c:v>
                </c:pt>
                <c:pt idx="150">
                  <c:v>40672</c:v>
                </c:pt>
                <c:pt idx="151">
                  <c:v>40673</c:v>
                </c:pt>
                <c:pt idx="152">
                  <c:v>40674</c:v>
                </c:pt>
                <c:pt idx="153">
                  <c:v>40675</c:v>
                </c:pt>
                <c:pt idx="154">
                  <c:v>40676</c:v>
                </c:pt>
                <c:pt idx="155">
                  <c:v>40679</c:v>
                </c:pt>
                <c:pt idx="156">
                  <c:v>40680</c:v>
                </c:pt>
                <c:pt idx="157">
                  <c:v>40681</c:v>
                </c:pt>
                <c:pt idx="158">
                  <c:v>40682</c:v>
                </c:pt>
                <c:pt idx="159">
                  <c:v>40683</c:v>
                </c:pt>
                <c:pt idx="160">
                  <c:v>40686</c:v>
                </c:pt>
                <c:pt idx="161">
                  <c:v>40687</c:v>
                </c:pt>
                <c:pt idx="162">
                  <c:v>40688</c:v>
                </c:pt>
                <c:pt idx="163">
                  <c:v>40689</c:v>
                </c:pt>
                <c:pt idx="164">
                  <c:v>40690</c:v>
                </c:pt>
                <c:pt idx="165">
                  <c:v>40693</c:v>
                </c:pt>
                <c:pt idx="166">
                  <c:v>40694</c:v>
                </c:pt>
                <c:pt idx="167">
                  <c:v>40695</c:v>
                </c:pt>
                <c:pt idx="168">
                  <c:v>40696</c:v>
                </c:pt>
                <c:pt idx="169">
                  <c:v>40697</c:v>
                </c:pt>
                <c:pt idx="170">
                  <c:v>40700</c:v>
                </c:pt>
                <c:pt idx="171">
                  <c:v>40701</c:v>
                </c:pt>
                <c:pt idx="172">
                  <c:v>40702</c:v>
                </c:pt>
                <c:pt idx="173">
                  <c:v>40703</c:v>
                </c:pt>
                <c:pt idx="174">
                  <c:v>40704</c:v>
                </c:pt>
                <c:pt idx="175">
                  <c:v>40707</c:v>
                </c:pt>
                <c:pt idx="176">
                  <c:v>40708</c:v>
                </c:pt>
                <c:pt idx="177">
                  <c:v>40709</c:v>
                </c:pt>
                <c:pt idx="178">
                  <c:v>40710</c:v>
                </c:pt>
                <c:pt idx="179">
                  <c:v>40711</c:v>
                </c:pt>
                <c:pt idx="180">
                  <c:v>40714</c:v>
                </c:pt>
                <c:pt idx="181">
                  <c:v>40715</c:v>
                </c:pt>
                <c:pt idx="182">
                  <c:v>40716</c:v>
                </c:pt>
                <c:pt idx="183">
                  <c:v>40717</c:v>
                </c:pt>
                <c:pt idx="184">
                  <c:v>40718</c:v>
                </c:pt>
                <c:pt idx="185">
                  <c:v>40721</c:v>
                </c:pt>
                <c:pt idx="186">
                  <c:v>40722</c:v>
                </c:pt>
                <c:pt idx="187">
                  <c:v>40723</c:v>
                </c:pt>
                <c:pt idx="188">
                  <c:v>40724</c:v>
                </c:pt>
                <c:pt idx="189">
                  <c:v>40725</c:v>
                </c:pt>
                <c:pt idx="190">
                  <c:v>40728</c:v>
                </c:pt>
                <c:pt idx="191">
                  <c:v>40729</c:v>
                </c:pt>
                <c:pt idx="192">
                  <c:v>40730</c:v>
                </c:pt>
                <c:pt idx="193">
                  <c:v>40731</c:v>
                </c:pt>
                <c:pt idx="194">
                  <c:v>40732</c:v>
                </c:pt>
                <c:pt idx="195">
                  <c:v>40735</c:v>
                </c:pt>
                <c:pt idx="196">
                  <c:v>40736</c:v>
                </c:pt>
                <c:pt idx="197">
                  <c:v>40737</c:v>
                </c:pt>
                <c:pt idx="198">
                  <c:v>40738</c:v>
                </c:pt>
                <c:pt idx="199">
                  <c:v>40739</c:v>
                </c:pt>
                <c:pt idx="200">
                  <c:v>40742</c:v>
                </c:pt>
                <c:pt idx="201">
                  <c:v>40743</c:v>
                </c:pt>
                <c:pt idx="202">
                  <c:v>40744</c:v>
                </c:pt>
                <c:pt idx="203">
                  <c:v>40745</c:v>
                </c:pt>
                <c:pt idx="204">
                  <c:v>40746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40756</c:v>
                </c:pt>
                <c:pt idx="211">
                  <c:v>40757</c:v>
                </c:pt>
                <c:pt idx="212">
                  <c:v>40758</c:v>
                </c:pt>
                <c:pt idx="213">
                  <c:v>40759</c:v>
                </c:pt>
                <c:pt idx="214">
                  <c:v>40760</c:v>
                </c:pt>
                <c:pt idx="215">
                  <c:v>40763</c:v>
                </c:pt>
                <c:pt idx="216">
                  <c:v>40765</c:v>
                </c:pt>
                <c:pt idx="217">
                  <c:v>40766</c:v>
                </c:pt>
                <c:pt idx="218">
                  <c:v>40767</c:v>
                </c:pt>
                <c:pt idx="219">
                  <c:v>40770</c:v>
                </c:pt>
                <c:pt idx="220">
                  <c:v>40771</c:v>
                </c:pt>
                <c:pt idx="221">
                  <c:v>40772</c:v>
                </c:pt>
                <c:pt idx="222">
                  <c:v>40773</c:v>
                </c:pt>
                <c:pt idx="223">
                  <c:v>40777</c:v>
                </c:pt>
                <c:pt idx="224">
                  <c:v>40778</c:v>
                </c:pt>
                <c:pt idx="225">
                  <c:v>40779</c:v>
                </c:pt>
                <c:pt idx="226">
                  <c:v>40780</c:v>
                </c:pt>
                <c:pt idx="227">
                  <c:v>40781</c:v>
                </c:pt>
                <c:pt idx="228">
                  <c:v>40784</c:v>
                </c:pt>
                <c:pt idx="229">
                  <c:v>40785</c:v>
                </c:pt>
                <c:pt idx="230">
                  <c:v>40786</c:v>
                </c:pt>
                <c:pt idx="231">
                  <c:v>40787</c:v>
                </c:pt>
                <c:pt idx="232">
                  <c:v>40788</c:v>
                </c:pt>
                <c:pt idx="233">
                  <c:v>40793</c:v>
                </c:pt>
                <c:pt idx="234">
                  <c:v>40795</c:v>
                </c:pt>
                <c:pt idx="235">
                  <c:v>40798</c:v>
                </c:pt>
                <c:pt idx="236">
                  <c:v>40799</c:v>
                </c:pt>
                <c:pt idx="237">
                  <c:v>40800</c:v>
                </c:pt>
                <c:pt idx="238">
                  <c:v>40801</c:v>
                </c:pt>
                <c:pt idx="239">
                  <c:v>40802</c:v>
                </c:pt>
                <c:pt idx="240">
                  <c:v>40805</c:v>
                </c:pt>
                <c:pt idx="241">
                  <c:v>40806</c:v>
                </c:pt>
                <c:pt idx="242">
                  <c:v>40807</c:v>
                </c:pt>
                <c:pt idx="243">
                  <c:v>40808</c:v>
                </c:pt>
                <c:pt idx="244">
                  <c:v>40809</c:v>
                </c:pt>
                <c:pt idx="245">
                  <c:v>40812</c:v>
                </c:pt>
                <c:pt idx="246">
                  <c:v>40813</c:v>
                </c:pt>
                <c:pt idx="247">
                  <c:v>40814</c:v>
                </c:pt>
                <c:pt idx="248">
                  <c:v>40815</c:v>
                </c:pt>
                <c:pt idx="249">
                  <c:v>40816</c:v>
                </c:pt>
                <c:pt idx="250">
                  <c:v>40819</c:v>
                </c:pt>
                <c:pt idx="251">
                  <c:v>40820</c:v>
                </c:pt>
                <c:pt idx="252">
                  <c:v>40821</c:v>
                </c:pt>
                <c:pt idx="253">
                  <c:v>40822</c:v>
                </c:pt>
                <c:pt idx="254">
                  <c:v>40823</c:v>
                </c:pt>
                <c:pt idx="255">
                  <c:v>40826</c:v>
                </c:pt>
                <c:pt idx="256">
                  <c:v>40827</c:v>
                </c:pt>
                <c:pt idx="257">
                  <c:v>40828</c:v>
                </c:pt>
                <c:pt idx="258">
                  <c:v>40829</c:v>
                </c:pt>
                <c:pt idx="259">
                  <c:v>40830</c:v>
                </c:pt>
                <c:pt idx="260">
                  <c:v>40833</c:v>
                </c:pt>
                <c:pt idx="261">
                  <c:v>40834</c:v>
                </c:pt>
                <c:pt idx="262">
                  <c:v>40835</c:v>
                </c:pt>
                <c:pt idx="263">
                  <c:v>40836</c:v>
                </c:pt>
                <c:pt idx="264">
                  <c:v>40837</c:v>
                </c:pt>
                <c:pt idx="265">
                  <c:v>40840</c:v>
                </c:pt>
                <c:pt idx="266">
                  <c:v>40841</c:v>
                </c:pt>
                <c:pt idx="267">
                  <c:v>40843</c:v>
                </c:pt>
                <c:pt idx="268">
                  <c:v>40844</c:v>
                </c:pt>
                <c:pt idx="269">
                  <c:v>40847</c:v>
                </c:pt>
                <c:pt idx="270">
                  <c:v>40848</c:v>
                </c:pt>
                <c:pt idx="271">
                  <c:v>40849</c:v>
                </c:pt>
                <c:pt idx="272">
                  <c:v>40850</c:v>
                </c:pt>
                <c:pt idx="273">
                  <c:v>40851</c:v>
                </c:pt>
                <c:pt idx="274">
                  <c:v>40855</c:v>
                </c:pt>
                <c:pt idx="275">
                  <c:v>40856</c:v>
                </c:pt>
                <c:pt idx="276">
                  <c:v>40857</c:v>
                </c:pt>
                <c:pt idx="277">
                  <c:v>40858</c:v>
                </c:pt>
                <c:pt idx="278">
                  <c:v>40861</c:v>
                </c:pt>
                <c:pt idx="279">
                  <c:v>40863</c:v>
                </c:pt>
                <c:pt idx="280">
                  <c:v>40864</c:v>
                </c:pt>
                <c:pt idx="281">
                  <c:v>40865</c:v>
                </c:pt>
                <c:pt idx="282">
                  <c:v>40868</c:v>
                </c:pt>
                <c:pt idx="283">
                  <c:v>40869</c:v>
                </c:pt>
                <c:pt idx="284">
                  <c:v>40870</c:v>
                </c:pt>
                <c:pt idx="285">
                  <c:v>40875</c:v>
                </c:pt>
                <c:pt idx="286">
                  <c:v>40876</c:v>
                </c:pt>
                <c:pt idx="287">
                  <c:v>40877</c:v>
                </c:pt>
                <c:pt idx="288">
                  <c:v>40878</c:v>
                </c:pt>
                <c:pt idx="289">
                  <c:v>40879</c:v>
                </c:pt>
                <c:pt idx="290">
                  <c:v>40882</c:v>
                </c:pt>
                <c:pt idx="291">
                  <c:v>40883</c:v>
                </c:pt>
                <c:pt idx="292">
                  <c:v>40884</c:v>
                </c:pt>
                <c:pt idx="293">
                  <c:v>40885</c:v>
                </c:pt>
                <c:pt idx="294">
                  <c:v>40886</c:v>
                </c:pt>
                <c:pt idx="295">
                  <c:v>40889</c:v>
                </c:pt>
                <c:pt idx="296">
                  <c:v>40890</c:v>
                </c:pt>
                <c:pt idx="297">
                  <c:v>40891</c:v>
                </c:pt>
                <c:pt idx="298">
                  <c:v>40892</c:v>
                </c:pt>
                <c:pt idx="299">
                  <c:v>40893</c:v>
                </c:pt>
                <c:pt idx="300">
                  <c:v>40896</c:v>
                </c:pt>
                <c:pt idx="301">
                  <c:v>40897</c:v>
                </c:pt>
                <c:pt idx="302">
                  <c:v>40898</c:v>
                </c:pt>
                <c:pt idx="303">
                  <c:v>40899</c:v>
                </c:pt>
                <c:pt idx="304">
                  <c:v>40900</c:v>
                </c:pt>
                <c:pt idx="305">
                  <c:v>40907</c:v>
                </c:pt>
                <c:pt idx="306">
                  <c:v>40911</c:v>
                </c:pt>
                <c:pt idx="307">
                  <c:v>40912</c:v>
                </c:pt>
                <c:pt idx="308">
                  <c:v>40913</c:v>
                </c:pt>
                <c:pt idx="309">
                  <c:v>40914</c:v>
                </c:pt>
                <c:pt idx="310">
                  <c:v>40917</c:v>
                </c:pt>
                <c:pt idx="311">
                  <c:v>40918</c:v>
                </c:pt>
                <c:pt idx="312">
                  <c:v>40919</c:v>
                </c:pt>
                <c:pt idx="313">
                  <c:v>40920</c:v>
                </c:pt>
                <c:pt idx="314">
                  <c:v>40921</c:v>
                </c:pt>
                <c:pt idx="315">
                  <c:v>40925</c:v>
                </c:pt>
                <c:pt idx="316">
                  <c:v>40926</c:v>
                </c:pt>
                <c:pt idx="317">
                  <c:v>40927</c:v>
                </c:pt>
                <c:pt idx="318">
                  <c:v>40928</c:v>
                </c:pt>
                <c:pt idx="319">
                  <c:v>40931</c:v>
                </c:pt>
                <c:pt idx="320">
                  <c:v>40933</c:v>
                </c:pt>
                <c:pt idx="321">
                  <c:v>40934</c:v>
                </c:pt>
                <c:pt idx="322">
                  <c:v>40935</c:v>
                </c:pt>
                <c:pt idx="323">
                  <c:v>40938</c:v>
                </c:pt>
                <c:pt idx="324">
                  <c:v>40939</c:v>
                </c:pt>
                <c:pt idx="325">
                  <c:v>40940</c:v>
                </c:pt>
                <c:pt idx="326">
                  <c:v>40941</c:v>
                </c:pt>
                <c:pt idx="327">
                  <c:v>40942</c:v>
                </c:pt>
                <c:pt idx="328">
                  <c:v>40945</c:v>
                </c:pt>
                <c:pt idx="329">
                  <c:v>40946</c:v>
                </c:pt>
                <c:pt idx="330">
                  <c:v>40947</c:v>
                </c:pt>
                <c:pt idx="331">
                  <c:v>40948</c:v>
                </c:pt>
                <c:pt idx="332">
                  <c:v>40949</c:v>
                </c:pt>
                <c:pt idx="333">
                  <c:v>40952</c:v>
                </c:pt>
                <c:pt idx="334">
                  <c:v>40953</c:v>
                </c:pt>
                <c:pt idx="335">
                  <c:v>40954</c:v>
                </c:pt>
                <c:pt idx="336">
                  <c:v>40955</c:v>
                </c:pt>
                <c:pt idx="337">
                  <c:v>40960</c:v>
                </c:pt>
                <c:pt idx="338">
                  <c:v>40961</c:v>
                </c:pt>
                <c:pt idx="339">
                  <c:v>40962</c:v>
                </c:pt>
                <c:pt idx="340">
                  <c:v>40963</c:v>
                </c:pt>
                <c:pt idx="341">
                  <c:v>40966</c:v>
                </c:pt>
                <c:pt idx="342">
                  <c:v>40967</c:v>
                </c:pt>
                <c:pt idx="343">
                  <c:v>40968</c:v>
                </c:pt>
                <c:pt idx="344">
                  <c:v>40969</c:v>
                </c:pt>
                <c:pt idx="345">
                  <c:v>40970</c:v>
                </c:pt>
                <c:pt idx="346">
                  <c:v>40973</c:v>
                </c:pt>
                <c:pt idx="347">
                  <c:v>40974</c:v>
                </c:pt>
                <c:pt idx="348">
                  <c:v>40975</c:v>
                </c:pt>
                <c:pt idx="349">
                  <c:v>40976</c:v>
                </c:pt>
                <c:pt idx="350">
                  <c:v>40977</c:v>
                </c:pt>
                <c:pt idx="351">
                  <c:v>40980</c:v>
                </c:pt>
                <c:pt idx="352">
                  <c:v>40981</c:v>
                </c:pt>
                <c:pt idx="353">
                  <c:v>40982</c:v>
                </c:pt>
                <c:pt idx="354">
                  <c:v>40983</c:v>
                </c:pt>
                <c:pt idx="355">
                  <c:v>40990</c:v>
                </c:pt>
                <c:pt idx="356">
                  <c:v>40994</c:v>
                </c:pt>
                <c:pt idx="357">
                  <c:v>40995</c:v>
                </c:pt>
                <c:pt idx="358">
                  <c:v>41001</c:v>
                </c:pt>
                <c:pt idx="359">
                  <c:v>41002</c:v>
                </c:pt>
                <c:pt idx="360">
                  <c:v>41008</c:v>
                </c:pt>
                <c:pt idx="361">
                  <c:v>41010</c:v>
                </c:pt>
                <c:pt idx="362">
                  <c:v>41012</c:v>
                </c:pt>
                <c:pt idx="363">
                  <c:v>41015</c:v>
                </c:pt>
                <c:pt idx="364">
                  <c:v>41016</c:v>
                </c:pt>
                <c:pt idx="365">
                  <c:v>41017</c:v>
                </c:pt>
                <c:pt idx="366">
                  <c:v>41018</c:v>
                </c:pt>
                <c:pt idx="367">
                  <c:v>41019</c:v>
                </c:pt>
                <c:pt idx="368">
                  <c:v>41022</c:v>
                </c:pt>
                <c:pt idx="369">
                  <c:v>41023</c:v>
                </c:pt>
                <c:pt idx="370">
                  <c:v>41024</c:v>
                </c:pt>
                <c:pt idx="371">
                  <c:v>41025</c:v>
                </c:pt>
                <c:pt idx="372">
                  <c:v>41026</c:v>
                </c:pt>
                <c:pt idx="373">
                  <c:v>41030</c:v>
                </c:pt>
                <c:pt idx="374">
                  <c:v>41031</c:v>
                </c:pt>
                <c:pt idx="375">
                  <c:v>41032</c:v>
                </c:pt>
                <c:pt idx="376">
                  <c:v>41033</c:v>
                </c:pt>
                <c:pt idx="377">
                  <c:v>41036</c:v>
                </c:pt>
                <c:pt idx="378">
                  <c:v>41037</c:v>
                </c:pt>
                <c:pt idx="379">
                  <c:v>41038</c:v>
                </c:pt>
                <c:pt idx="380">
                  <c:v>41039</c:v>
                </c:pt>
                <c:pt idx="381">
                  <c:v>41040</c:v>
                </c:pt>
                <c:pt idx="382">
                  <c:v>41043</c:v>
                </c:pt>
                <c:pt idx="383">
                  <c:v>41044</c:v>
                </c:pt>
                <c:pt idx="384">
                  <c:v>41045</c:v>
                </c:pt>
                <c:pt idx="385">
                  <c:v>41046</c:v>
                </c:pt>
                <c:pt idx="386">
                  <c:v>41047</c:v>
                </c:pt>
                <c:pt idx="387">
                  <c:v>41050</c:v>
                </c:pt>
                <c:pt idx="388">
                  <c:v>41051</c:v>
                </c:pt>
                <c:pt idx="389">
                  <c:v>41052</c:v>
                </c:pt>
                <c:pt idx="390">
                  <c:v>41053</c:v>
                </c:pt>
                <c:pt idx="391">
                  <c:v>41054</c:v>
                </c:pt>
                <c:pt idx="392">
                  <c:v>41057</c:v>
                </c:pt>
                <c:pt idx="393">
                  <c:v>41058</c:v>
                </c:pt>
                <c:pt idx="394">
                  <c:v>41059</c:v>
                </c:pt>
                <c:pt idx="395">
                  <c:v>41061</c:v>
                </c:pt>
                <c:pt idx="396">
                  <c:v>41064</c:v>
                </c:pt>
                <c:pt idx="397">
                  <c:v>41065</c:v>
                </c:pt>
                <c:pt idx="398">
                  <c:v>41067</c:v>
                </c:pt>
                <c:pt idx="399">
                  <c:v>41068</c:v>
                </c:pt>
                <c:pt idx="400">
                  <c:v>41071</c:v>
                </c:pt>
                <c:pt idx="401">
                  <c:v>41072</c:v>
                </c:pt>
                <c:pt idx="402">
                  <c:v>41073</c:v>
                </c:pt>
                <c:pt idx="403">
                  <c:v>41074</c:v>
                </c:pt>
                <c:pt idx="404">
                  <c:v>41075</c:v>
                </c:pt>
                <c:pt idx="405">
                  <c:v>41078</c:v>
                </c:pt>
                <c:pt idx="406">
                  <c:v>41079</c:v>
                </c:pt>
                <c:pt idx="407">
                  <c:v>41080</c:v>
                </c:pt>
                <c:pt idx="408">
                  <c:v>41081</c:v>
                </c:pt>
                <c:pt idx="409">
                  <c:v>41082</c:v>
                </c:pt>
                <c:pt idx="410">
                  <c:v>41085</c:v>
                </c:pt>
                <c:pt idx="411">
                  <c:v>41086</c:v>
                </c:pt>
                <c:pt idx="412">
                  <c:v>41087</c:v>
                </c:pt>
                <c:pt idx="413">
                  <c:v>41088</c:v>
                </c:pt>
                <c:pt idx="414">
                  <c:v>41089</c:v>
                </c:pt>
                <c:pt idx="415">
                  <c:v>41092</c:v>
                </c:pt>
                <c:pt idx="416">
                  <c:v>41093</c:v>
                </c:pt>
                <c:pt idx="417">
                  <c:v>41094</c:v>
                </c:pt>
                <c:pt idx="418">
                  <c:v>41095</c:v>
                </c:pt>
                <c:pt idx="419">
                  <c:v>41099</c:v>
                </c:pt>
                <c:pt idx="420">
                  <c:v>41100</c:v>
                </c:pt>
                <c:pt idx="421">
                  <c:v>41101</c:v>
                </c:pt>
                <c:pt idx="422">
                  <c:v>41102</c:v>
                </c:pt>
                <c:pt idx="423">
                  <c:v>41103</c:v>
                </c:pt>
                <c:pt idx="424">
                  <c:v>41106</c:v>
                </c:pt>
                <c:pt idx="425">
                  <c:v>41107</c:v>
                </c:pt>
                <c:pt idx="426">
                  <c:v>41108</c:v>
                </c:pt>
                <c:pt idx="427">
                  <c:v>41109</c:v>
                </c:pt>
                <c:pt idx="428">
                  <c:v>41110</c:v>
                </c:pt>
                <c:pt idx="429">
                  <c:v>41113</c:v>
                </c:pt>
                <c:pt idx="430">
                  <c:v>41114</c:v>
                </c:pt>
                <c:pt idx="431">
                  <c:v>41115</c:v>
                </c:pt>
                <c:pt idx="432">
                  <c:v>41116</c:v>
                </c:pt>
                <c:pt idx="433">
                  <c:v>41117</c:v>
                </c:pt>
                <c:pt idx="434">
                  <c:v>41120</c:v>
                </c:pt>
                <c:pt idx="435">
                  <c:v>41121</c:v>
                </c:pt>
                <c:pt idx="436">
                  <c:v>41122</c:v>
                </c:pt>
                <c:pt idx="437">
                  <c:v>41123</c:v>
                </c:pt>
                <c:pt idx="438">
                  <c:v>41124</c:v>
                </c:pt>
                <c:pt idx="439">
                  <c:v>41127</c:v>
                </c:pt>
                <c:pt idx="440">
                  <c:v>41128</c:v>
                </c:pt>
                <c:pt idx="441">
                  <c:v>41129</c:v>
                </c:pt>
                <c:pt idx="442">
                  <c:v>41130</c:v>
                </c:pt>
                <c:pt idx="443">
                  <c:v>41131</c:v>
                </c:pt>
                <c:pt idx="444">
                  <c:v>41134</c:v>
                </c:pt>
                <c:pt idx="445">
                  <c:v>41135</c:v>
                </c:pt>
                <c:pt idx="446">
                  <c:v>41136</c:v>
                </c:pt>
                <c:pt idx="447">
                  <c:v>41137</c:v>
                </c:pt>
                <c:pt idx="448">
                  <c:v>41138</c:v>
                </c:pt>
                <c:pt idx="449">
                  <c:v>41141</c:v>
                </c:pt>
                <c:pt idx="450">
                  <c:v>41142</c:v>
                </c:pt>
                <c:pt idx="451">
                  <c:v>41143</c:v>
                </c:pt>
                <c:pt idx="452">
                  <c:v>41144</c:v>
                </c:pt>
                <c:pt idx="453">
                  <c:v>41145</c:v>
                </c:pt>
                <c:pt idx="454">
                  <c:v>41148</c:v>
                </c:pt>
                <c:pt idx="455">
                  <c:v>41149</c:v>
                </c:pt>
                <c:pt idx="456">
                  <c:v>41150</c:v>
                </c:pt>
                <c:pt idx="457">
                  <c:v>41151</c:v>
                </c:pt>
                <c:pt idx="458">
                  <c:v>41152</c:v>
                </c:pt>
                <c:pt idx="459">
                  <c:v>41156</c:v>
                </c:pt>
                <c:pt idx="460">
                  <c:v>41157</c:v>
                </c:pt>
                <c:pt idx="461">
                  <c:v>41162</c:v>
                </c:pt>
                <c:pt idx="462">
                  <c:v>41163</c:v>
                </c:pt>
                <c:pt idx="463">
                  <c:v>41164</c:v>
                </c:pt>
                <c:pt idx="464">
                  <c:v>41165</c:v>
                </c:pt>
                <c:pt idx="465">
                  <c:v>41166</c:v>
                </c:pt>
                <c:pt idx="466">
                  <c:v>41169</c:v>
                </c:pt>
                <c:pt idx="467">
                  <c:v>41170</c:v>
                </c:pt>
                <c:pt idx="468">
                  <c:v>41171</c:v>
                </c:pt>
                <c:pt idx="469">
                  <c:v>41172</c:v>
                </c:pt>
                <c:pt idx="470">
                  <c:v>41173</c:v>
                </c:pt>
                <c:pt idx="471">
                  <c:v>41176</c:v>
                </c:pt>
                <c:pt idx="472">
                  <c:v>41177</c:v>
                </c:pt>
                <c:pt idx="473">
                  <c:v>41178</c:v>
                </c:pt>
                <c:pt idx="474">
                  <c:v>41179</c:v>
                </c:pt>
                <c:pt idx="475">
                  <c:v>41180</c:v>
                </c:pt>
                <c:pt idx="476">
                  <c:v>41183</c:v>
                </c:pt>
                <c:pt idx="477">
                  <c:v>41184</c:v>
                </c:pt>
                <c:pt idx="478">
                  <c:v>41185</c:v>
                </c:pt>
                <c:pt idx="479">
                  <c:v>41186</c:v>
                </c:pt>
                <c:pt idx="480">
                  <c:v>41187</c:v>
                </c:pt>
                <c:pt idx="481">
                  <c:v>41190</c:v>
                </c:pt>
                <c:pt idx="482">
                  <c:v>41191</c:v>
                </c:pt>
                <c:pt idx="483">
                  <c:v>41192</c:v>
                </c:pt>
                <c:pt idx="484">
                  <c:v>41194</c:v>
                </c:pt>
                <c:pt idx="485">
                  <c:v>41197</c:v>
                </c:pt>
                <c:pt idx="486">
                  <c:v>41198</c:v>
                </c:pt>
                <c:pt idx="487">
                  <c:v>41199</c:v>
                </c:pt>
                <c:pt idx="488">
                  <c:v>41200</c:v>
                </c:pt>
                <c:pt idx="489">
                  <c:v>41201</c:v>
                </c:pt>
                <c:pt idx="490">
                  <c:v>41204</c:v>
                </c:pt>
                <c:pt idx="491">
                  <c:v>41205</c:v>
                </c:pt>
                <c:pt idx="492">
                  <c:v>41206</c:v>
                </c:pt>
                <c:pt idx="493">
                  <c:v>41207</c:v>
                </c:pt>
                <c:pt idx="494">
                  <c:v>41208</c:v>
                </c:pt>
                <c:pt idx="495">
                  <c:v>41212</c:v>
                </c:pt>
                <c:pt idx="496">
                  <c:v>41213</c:v>
                </c:pt>
                <c:pt idx="497">
                  <c:v>41215</c:v>
                </c:pt>
                <c:pt idx="498">
                  <c:v>41218</c:v>
                </c:pt>
                <c:pt idx="499">
                  <c:v>41219</c:v>
                </c:pt>
                <c:pt idx="500">
                  <c:v>41220</c:v>
                </c:pt>
                <c:pt idx="501">
                  <c:v>41221</c:v>
                </c:pt>
                <c:pt idx="502">
                  <c:v>41222</c:v>
                </c:pt>
                <c:pt idx="503">
                  <c:v>41225</c:v>
                </c:pt>
                <c:pt idx="504">
                  <c:v>41226</c:v>
                </c:pt>
                <c:pt idx="505">
                  <c:v>41228</c:v>
                </c:pt>
                <c:pt idx="506">
                  <c:v>41233</c:v>
                </c:pt>
                <c:pt idx="507">
                  <c:v>41234</c:v>
                </c:pt>
                <c:pt idx="508">
                  <c:v>41239</c:v>
                </c:pt>
                <c:pt idx="509">
                  <c:v>41240</c:v>
                </c:pt>
                <c:pt idx="510">
                  <c:v>41241</c:v>
                </c:pt>
                <c:pt idx="511">
                  <c:v>41242</c:v>
                </c:pt>
                <c:pt idx="512">
                  <c:v>41243</c:v>
                </c:pt>
                <c:pt idx="513">
                  <c:v>41247</c:v>
                </c:pt>
                <c:pt idx="514">
                  <c:v>41248</c:v>
                </c:pt>
                <c:pt idx="515">
                  <c:v>41249</c:v>
                </c:pt>
                <c:pt idx="516">
                  <c:v>41250</c:v>
                </c:pt>
                <c:pt idx="517">
                  <c:v>41253</c:v>
                </c:pt>
                <c:pt idx="518">
                  <c:v>41254</c:v>
                </c:pt>
                <c:pt idx="519">
                  <c:v>41255</c:v>
                </c:pt>
                <c:pt idx="520">
                  <c:v>41256</c:v>
                </c:pt>
                <c:pt idx="521">
                  <c:v>41257</c:v>
                </c:pt>
                <c:pt idx="522">
                  <c:v>41260</c:v>
                </c:pt>
                <c:pt idx="523">
                  <c:v>41261</c:v>
                </c:pt>
                <c:pt idx="524">
                  <c:v>41262</c:v>
                </c:pt>
                <c:pt idx="525">
                  <c:v>41267</c:v>
                </c:pt>
                <c:pt idx="526">
                  <c:v>41269</c:v>
                </c:pt>
                <c:pt idx="527">
                  <c:v>41270</c:v>
                </c:pt>
                <c:pt idx="528">
                  <c:v>41274</c:v>
                </c:pt>
                <c:pt idx="529">
                  <c:v>41276</c:v>
                </c:pt>
                <c:pt idx="530">
                  <c:v>41277</c:v>
                </c:pt>
                <c:pt idx="531">
                  <c:v>41281</c:v>
                </c:pt>
                <c:pt idx="532">
                  <c:v>41282</c:v>
                </c:pt>
                <c:pt idx="533">
                  <c:v>41283</c:v>
                </c:pt>
                <c:pt idx="534">
                  <c:v>41284</c:v>
                </c:pt>
                <c:pt idx="535">
                  <c:v>41285</c:v>
                </c:pt>
                <c:pt idx="536">
                  <c:v>41288</c:v>
                </c:pt>
                <c:pt idx="537">
                  <c:v>41289</c:v>
                </c:pt>
                <c:pt idx="538">
                  <c:v>41290</c:v>
                </c:pt>
                <c:pt idx="539">
                  <c:v>41291</c:v>
                </c:pt>
                <c:pt idx="540">
                  <c:v>41292</c:v>
                </c:pt>
                <c:pt idx="541">
                  <c:v>41296</c:v>
                </c:pt>
                <c:pt idx="542">
                  <c:v>41297</c:v>
                </c:pt>
                <c:pt idx="543">
                  <c:v>41299</c:v>
                </c:pt>
                <c:pt idx="544">
                  <c:v>41302</c:v>
                </c:pt>
                <c:pt idx="545">
                  <c:v>41303</c:v>
                </c:pt>
                <c:pt idx="546">
                  <c:v>41304</c:v>
                </c:pt>
                <c:pt idx="547">
                  <c:v>41305</c:v>
                </c:pt>
                <c:pt idx="548">
                  <c:v>41306</c:v>
                </c:pt>
                <c:pt idx="549">
                  <c:v>41309</c:v>
                </c:pt>
                <c:pt idx="550">
                  <c:v>41311</c:v>
                </c:pt>
                <c:pt idx="551">
                  <c:v>41312</c:v>
                </c:pt>
                <c:pt idx="552">
                  <c:v>41318</c:v>
                </c:pt>
                <c:pt idx="553">
                  <c:v>41319</c:v>
                </c:pt>
                <c:pt idx="554">
                  <c:v>41320</c:v>
                </c:pt>
                <c:pt idx="555">
                  <c:v>41323</c:v>
                </c:pt>
                <c:pt idx="556">
                  <c:v>41324</c:v>
                </c:pt>
                <c:pt idx="557">
                  <c:v>41327</c:v>
                </c:pt>
                <c:pt idx="558">
                  <c:v>41330</c:v>
                </c:pt>
                <c:pt idx="559">
                  <c:v>41331</c:v>
                </c:pt>
                <c:pt idx="560">
                  <c:v>41332</c:v>
                </c:pt>
                <c:pt idx="561">
                  <c:v>41334</c:v>
                </c:pt>
                <c:pt idx="562">
                  <c:v>41337</c:v>
                </c:pt>
                <c:pt idx="563">
                  <c:v>41339</c:v>
                </c:pt>
                <c:pt idx="564">
                  <c:v>41340</c:v>
                </c:pt>
                <c:pt idx="565">
                  <c:v>41341</c:v>
                </c:pt>
                <c:pt idx="566">
                  <c:v>41344</c:v>
                </c:pt>
                <c:pt idx="567">
                  <c:v>41345</c:v>
                </c:pt>
                <c:pt idx="568">
                  <c:v>41346</c:v>
                </c:pt>
                <c:pt idx="569">
                  <c:v>41347</c:v>
                </c:pt>
                <c:pt idx="570">
                  <c:v>41348</c:v>
                </c:pt>
                <c:pt idx="571">
                  <c:v>41351</c:v>
                </c:pt>
                <c:pt idx="572">
                  <c:v>41354</c:v>
                </c:pt>
                <c:pt idx="573">
                  <c:v>41355</c:v>
                </c:pt>
                <c:pt idx="574">
                  <c:v>41358</c:v>
                </c:pt>
                <c:pt idx="575">
                  <c:v>41359</c:v>
                </c:pt>
                <c:pt idx="576">
                  <c:v>41360</c:v>
                </c:pt>
                <c:pt idx="577">
                  <c:v>41361</c:v>
                </c:pt>
                <c:pt idx="578">
                  <c:v>41366</c:v>
                </c:pt>
                <c:pt idx="579">
                  <c:v>41367</c:v>
                </c:pt>
                <c:pt idx="580">
                  <c:v>41368</c:v>
                </c:pt>
                <c:pt idx="581">
                  <c:v>41372</c:v>
                </c:pt>
                <c:pt idx="582">
                  <c:v>41373</c:v>
                </c:pt>
                <c:pt idx="583">
                  <c:v>41375</c:v>
                </c:pt>
                <c:pt idx="584">
                  <c:v>41376</c:v>
                </c:pt>
                <c:pt idx="585">
                  <c:v>41379</c:v>
                </c:pt>
                <c:pt idx="586">
                  <c:v>41380</c:v>
                </c:pt>
                <c:pt idx="587">
                  <c:v>41382</c:v>
                </c:pt>
                <c:pt idx="588">
                  <c:v>41383</c:v>
                </c:pt>
                <c:pt idx="589">
                  <c:v>41386</c:v>
                </c:pt>
                <c:pt idx="590">
                  <c:v>41387</c:v>
                </c:pt>
                <c:pt idx="591">
                  <c:v>41388</c:v>
                </c:pt>
                <c:pt idx="592">
                  <c:v>41389</c:v>
                </c:pt>
                <c:pt idx="593">
                  <c:v>41390</c:v>
                </c:pt>
                <c:pt idx="594">
                  <c:v>41393</c:v>
                </c:pt>
                <c:pt idx="595">
                  <c:v>41397</c:v>
                </c:pt>
                <c:pt idx="596">
                  <c:v>41400</c:v>
                </c:pt>
                <c:pt idx="597">
                  <c:v>41402</c:v>
                </c:pt>
                <c:pt idx="598">
                  <c:v>41403</c:v>
                </c:pt>
                <c:pt idx="599">
                  <c:v>41404</c:v>
                </c:pt>
                <c:pt idx="600">
                  <c:v>41407</c:v>
                </c:pt>
                <c:pt idx="601">
                  <c:v>41411</c:v>
                </c:pt>
                <c:pt idx="602">
                  <c:v>41414</c:v>
                </c:pt>
                <c:pt idx="603">
                  <c:v>41416</c:v>
                </c:pt>
                <c:pt idx="604">
                  <c:v>41418</c:v>
                </c:pt>
                <c:pt idx="605">
                  <c:v>41422</c:v>
                </c:pt>
                <c:pt idx="606">
                  <c:v>41424</c:v>
                </c:pt>
                <c:pt idx="607">
                  <c:v>41425</c:v>
                </c:pt>
                <c:pt idx="608">
                  <c:v>41429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41438</c:v>
                </c:pt>
                <c:pt idx="613">
                  <c:v>41439</c:v>
                </c:pt>
                <c:pt idx="614">
                  <c:v>41442</c:v>
                </c:pt>
                <c:pt idx="615">
                  <c:v>41445</c:v>
                </c:pt>
                <c:pt idx="616">
                  <c:v>41446</c:v>
                </c:pt>
                <c:pt idx="617">
                  <c:v>41449</c:v>
                </c:pt>
                <c:pt idx="618">
                  <c:v>41450</c:v>
                </c:pt>
                <c:pt idx="619">
                  <c:v>41452</c:v>
                </c:pt>
                <c:pt idx="620">
                  <c:v>41453</c:v>
                </c:pt>
                <c:pt idx="621">
                  <c:v>41456</c:v>
                </c:pt>
                <c:pt idx="622">
                  <c:v>41457</c:v>
                </c:pt>
                <c:pt idx="623">
                  <c:v>41458</c:v>
                </c:pt>
                <c:pt idx="624">
                  <c:v>41460</c:v>
                </c:pt>
                <c:pt idx="625">
                  <c:v>41466</c:v>
                </c:pt>
                <c:pt idx="626">
                  <c:v>41467</c:v>
                </c:pt>
                <c:pt idx="627">
                  <c:v>41470</c:v>
                </c:pt>
                <c:pt idx="628">
                  <c:v>41471</c:v>
                </c:pt>
                <c:pt idx="629">
                  <c:v>41472</c:v>
                </c:pt>
                <c:pt idx="630">
                  <c:v>41474</c:v>
                </c:pt>
                <c:pt idx="631">
                  <c:v>41480</c:v>
                </c:pt>
                <c:pt idx="632">
                  <c:v>41481</c:v>
                </c:pt>
                <c:pt idx="633">
                  <c:v>41484</c:v>
                </c:pt>
                <c:pt idx="634">
                  <c:v>41485</c:v>
                </c:pt>
                <c:pt idx="635">
                  <c:v>41486</c:v>
                </c:pt>
                <c:pt idx="636">
                  <c:v>41487</c:v>
                </c:pt>
                <c:pt idx="637">
                  <c:v>41498</c:v>
                </c:pt>
                <c:pt idx="638">
                  <c:v>41501</c:v>
                </c:pt>
                <c:pt idx="639">
                  <c:v>41502</c:v>
                </c:pt>
                <c:pt idx="640">
                  <c:v>41505</c:v>
                </c:pt>
                <c:pt idx="641">
                  <c:v>41507</c:v>
                </c:pt>
                <c:pt idx="642">
                  <c:v>41516</c:v>
                </c:pt>
                <c:pt idx="643">
                  <c:v>41520</c:v>
                </c:pt>
                <c:pt idx="644">
                  <c:v>41522</c:v>
                </c:pt>
                <c:pt idx="645">
                  <c:v>41523</c:v>
                </c:pt>
                <c:pt idx="646">
                  <c:v>41526</c:v>
                </c:pt>
                <c:pt idx="647">
                  <c:v>41527</c:v>
                </c:pt>
                <c:pt idx="648">
                  <c:v>41529</c:v>
                </c:pt>
                <c:pt idx="649">
                  <c:v>41534</c:v>
                </c:pt>
                <c:pt idx="650">
                  <c:v>41535</c:v>
                </c:pt>
                <c:pt idx="651">
                  <c:v>41554</c:v>
                </c:pt>
                <c:pt idx="652">
                  <c:v>41557</c:v>
                </c:pt>
                <c:pt idx="653">
                  <c:v>41558</c:v>
                </c:pt>
                <c:pt idx="654">
                  <c:v>41562</c:v>
                </c:pt>
                <c:pt idx="655">
                  <c:v>41563</c:v>
                </c:pt>
                <c:pt idx="656">
                  <c:v>41564</c:v>
                </c:pt>
                <c:pt idx="657">
                  <c:v>41565</c:v>
                </c:pt>
                <c:pt idx="658">
                  <c:v>41568</c:v>
                </c:pt>
                <c:pt idx="659">
                  <c:v>41569</c:v>
                </c:pt>
                <c:pt idx="660">
                  <c:v>41570</c:v>
                </c:pt>
                <c:pt idx="661">
                  <c:v>41571</c:v>
                </c:pt>
                <c:pt idx="662">
                  <c:v>41572</c:v>
                </c:pt>
                <c:pt idx="663">
                  <c:v>41575</c:v>
                </c:pt>
                <c:pt idx="664">
                  <c:v>41576</c:v>
                </c:pt>
                <c:pt idx="665">
                  <c:v>41577</c:v>
                </c:pt>
                <c:pt idx="666">
                  <c:v>41578</c:v>
                </c:pt>
                <c:pt idx="667">
                  <c:v>41579</c:v>
                </c:pt>
                <c:pt idx="668">
                  <c:v>41582</c:v>
                </c:pt>
                <c:pt idx="669">
                  <c:v>41583</c:v>
                </c:pt>
                <c:pt idx="670">
                  <c:v>41584</c:v>
                </c:pt>
                <c:pt idx="671">
                  <c:v>41585</c:v>
                </c:pt>
                <c:pt idx="672">
                  <c:v>41586</c:v>
                </c:pt>
                <c:pt idx="673">
                  <c:v>41589</c:v>
                </c:pt>
                <c:pt idx="674">
                  <c:v>41590</c:v>
                </c:pt>
                <c:pt idx="675">
                  <c:v>41591</c:v>
                </c:pt>
                <c:pt idx="676">
                  <c:v>41593</c:v>
                </c:pt>
                <c:pt idx="677">
                  <c:v>41596</c:v>
                </c:pt>
                <c:pt idx="678">
                  <c:v>41598</c:v>
                </c:pt>
                <c:pt idx="679">
                  <c:v>41599</c:v>
                </c:pt>
                <c:pt idx="680">
                  <c:v>41600</c:v>
                </c:pt>
                <c:pt idx="681">
                  <c:v>41603</c:v>
                </c:pt>
                <c:pt idx="682">
                  <c:v>41604</c:v>
                </c:pt>
                <c:pt idx="683">
                  <c:v>41605</c:v>
                </c:pt>
                <c:pt idx="684">
                  <c:v>41606</c:v>
                </c:pt>
                <c:pt idx="685">
                  <c:v>41607</c:v>
                </c:pt>
                <c:pt idx="686">
                  <c:v>41610</c:v>
                </c:pt>
                <c:pt idx="687">
                  <c:v>41611</c:v>
                </c:pt>
                <c:pt idx="688">
                  <c:v>41612</c:v>
                </c:pt>
                <c:pt idx="689">
                  <c:v>41613</c:v>
                </c:pt>
                <c:pt idx="690">
                  <c:v>41614</c:v>
                </c:pt>
                <c:pt idx="691">
                  <c:v>41617</c:v>
                </c:pt>
                <c:pt idx="692">
                  <c:v>41618</c:v>
                </c:pt>
                <c:pt idx="693">
                  <c:v>41619</c:v>
                </c:pt>
                <c:pt idx="694">
                  <c:v>41620</c:v>
                </c:pt>
                <c:pt idx="695">
                  <c:v>41621</c:v>
                </c:pt>
                <c:pt idx="696">
                  <c:v>41624</c:v>
                </c:pt>
                <c:pt idx="697">
                  <c:v>41625</c:v>
                </c:pt>
                <c:pt idx="698">
                  <c:v>41626</c:v>
                </c:pt>
                <c:pt idx="699">
                  <c:v>41627</c:v>
                </c:pt>
                <c:pt idx="700">
                  <c:v>41635</c:v>
                </c:pt>
                <c:pt idx="701">
                  <c:v>41639</c:v>
                </c:pt>
                <c:pt idx="702">
                  <c:v>41641</c:v>
                </c:pt>
                <c:pt idx="703">
                  <c:v>41642</c:v>
                </c:pt>
                <c:pt idx="704">
                  <c:v>41645</c:v>
                </c:pt>
                <c:pt idx="705">
                  <c:v>41646</c:v>
                </c:pt>
                <c:pt idx="706">
                  <c:v>41647</c:v>
                </c:pt>
                <c:pt idx="707">
                  <c:v>41648</c:v>
                </c:pt>
                <c:pt idx="708">
                  <c:v>41649</c:v>
                </c:pt>
                <c:pt idx="709">
                  <c:v>41652</c:v>
                </c:pt>
                <c:pt idx="710">
                  <c:v>41653</c:v>
                </c:pt>
                <c:pt idx="711">
                  <c:v>41654</c:v>
                </c:pt>
                <c:pt idx="712">
                  <c:v>41655</c:v>
                </c:pt>
                <c:pt idx="713">
                  <c:v>41656</c:v>
                </c:pt>
                <c:pt idx="714">
                  <c:v>41659</c:v>
                </c:pt>
                <c:pt idx="715">
                  <c:v>41660</c:v>
                </c:pt>
                <c:pt idx="716">
                  <c:v>41661</c:v>
                </c:pt>
                <c:pt idx="717">
                  <c:v>41662</c:v>
                </c:pt>
                <c:pt idx="718">
                  <c:v>41663</c:v>
                </c:pt>
                <c:pt idx="719">
                  <c:v>41666</c:v>
                </c:pt>
                <c:pt idx="720">
                  <c:v>41667</c:v>
                </c:pt>
                <c:pt idx="721">
                  <c:v>41668</c:v>
                </c:pt>
                <c:pt idx="722">
                  <c:v>41669</c:v>
                </c:pt>
                <c:pt idx="723">
                  <c:v>41673</c:v>
                </c:pt>
                <c:pt idx="724">
                  <c:v>41674</c:v>
                </c:pt>
                <c:pt idx="725">
                  <c:v>41675</c:v>
                </c:pt>
                <c:pt idx="726">
                  <c:v>41676</c:v>
                </c:pt>
                <c:pt idx="727">
                  <c:v>41677</c:v>
                </c:pt>
                <c:pt idx="728">
                  <c:v>41680</c:v>
                </c:pt>
                <c:pt idx="729">
                  <c:v>41681</c:v>
                </c:pt>
                <c:pt idx="730">
                  <c:v>41682</c:v>
                </c:pt>
                <c:pt idx="731">
                  <c:v>41683</c:v>
                </c:pt>
                <c:pt idx="732">
                  <c:v>41684</c:v>
                </c:pt>
                <c:pt idx="733">
                  <c:v>41687</c:v>
                </c:pt>
                <c:pt idx="734">
                  <c:v>41688</c:v>
                </c:pt>
                <c:pt idx="735">
                  <c:v>41689</c:v>
                </c:pt>
                <c:pt idx="736">
                  <c:v>41690</c:v>
                </c:pt>
                <c:pt idx="737">
                  <c:v>41691</c:v>
                </c:pt>
                <c:pt idx="738">
                  <c:v>41694</c:v>
                </c:pt>
                <c:pt idx="739">
                  <c:v>41695</c:v>
                </c:pt>
                <c:pt idx="740">
                  <c:v>41696</c:v>
                </c:pt>
                <c:pt idx="741">
                  <c:v>41697</c:v>
                </c:pt>
                <c:pt idx="742">
                  <c:v>41702</c:v>
                </c:pt>
                <c:pt idx="743">
                  <c:v>41703</c:v>
                </c:pt>
                <c:pt idx="744">
                  <c:v>41704</c:v>
                </c:pt>
                <c:pt idx="745">
                  <c:v>41705</c:v>
                </c:pt>
                <c:pt idx="746">
                  <c:v>41708</c:v>
                </c:pt>
                <c:pt idx="747">
                  <c:v>41709</c:v>
                </c:pt>
                <c:pt idx="748">
                  <c:v>41710</c:v>
                </c:pt>
                <c:pt idx="749">
                  <c:v>41711</c:v>
                </c:pt>
                <c:pt idx="750">
                  <c:v>41715</c:v>
                </c:pt>
                <c:pt idx="751">
                  <c:v>41716</c:v>
                </c:pt>
                <c:pt idx="752">
                  <c:v>41717</c:v>
                </c:pt>
                <c:pt idx="753">
                  <c:v>41718</c:v>
                </c:pt>
                <c:pt idx="754">
                  <c:v>41719</c:v>
                </c:pt>
                <c:pt idx="755">
                  <c:v>41722</c:v>
                </c:pt>
                <c:pt idx="756">
                  <c:v>41723</c:v>
                </c:pt>
                <c:pt idx="757">
                  <c:v>41724</c:v>
                </c:pt>
                <c:pt idx="758">
                  <c:v>41725</c:v>
                </c:pt>
                <c:pt idx="759">
                  <c:v>41726</c:v>
                </c:pt>
                <c:pt idx="760">
                  <c:v>41729</c:v>
                </c:pt>
                <c:pt idx="761">
                  <c:v>41730</c:v>
                </c:pt>
                <c:pt idx="762">
                  <c:v>41731</c:v>
                </c:pt>
                <c:pt idx="763">
                  <c:v>41732</c:v>
                </c:pt>
                <c:pt idx="764">
                  <c:v>41733</c:v>
                </c:pt>
                <c:pt idx="765">
                  <c:v>41736</c:v>
                </c:pt>
                <c:pt idx="766">
                  <c:v>41737</c:v>
                </c:pt>
                <c:pt idx="767">
                  <c:v>41738</c:v>
                </c:pt>
                <c:pt idx="768">
                  <c:v>41739</c:v>
                </c:pt>
                <c:pt idx="769">
                  <c:v>41740</c:v>
                </c:pt>
                <c:pt idx="770">
                  <c:v>41743</c:v>
                </c:pt>
                <c:pt idx="771">
                  <c:v>41744</c:v>
                </c:pt>
                <c:pt idx="772">
                  <c:v>41745</c:v>
                </c:pt>
                <c:pt idx="773">
                  <c:v>41746</c:v>
                </c:pt>
                <c:pt idx="774">
                  <c:v>41750</c:v>
                </c:pt>
                <c:pt idx="775">
                  <c:v>41751</c:v>
                </c:pt>
                <c:pt idx="776">
                  <c:v>41752</c:v>
                </c:pt>
                <c:pt idx="777">
                  <c:v>41753</c:v>
                </c:pt>
                <c:pt idx="778">
                  <c:v>41754</c:v>
                </c:pt>
                <c:pt idx="779">
                  <c:v>41757</c:v>
                </c:pt>
                <c:pt idx="780">
                  <c:v>41758</c:v>
                </c:pt>
                <c:pt idx="781">
                  <c:v>41761</c:v>
                </c:pt>
                <c:pt idx="782">
                  <c:v>41764</c:v>
                </c:pt>
                <c:pt idx="783">
                  <c:v>41765</c:v>
                </c:pt>
                <c:pt idx="784">
                  <c:v>41766</c:v>
                </c:pt>
                <c:pt idx="785">
                  <c:v>41767</c:v>
                </c:pt>
                <c:pt idx="786">
                  <c:v>41768</c:v>
                </c:pt>
                <c:pt idx="787">
                  <c:v>41771</c:v>
                </c:pt>
                <c:pt idx="788">
                  <c:v>41772</c:v>
                </c:pt>
                <c:pt idx="789">
                  <c:v>41773</c:v>
                </c:pt>
                <c:pt idx="790">
                  <c:v>41774</c:v>
                </c:pt>
                <c:pt idx="791">
                  <c:v>41775</c:v>
                </c:pt>
                <c:pt idx="792">
                  <c:v>41778</c:v>
                </c:pt>
                <c:pt idx="793">
                  <c:v>41779</c:v>
                </c:pt>
                <c:pt idx="794">
                  <c:v>41780</c:v>
                </c:pt>
                <c:pt idx="795">
                  <c:v>41781</c:v>
                </c:pt>
                <c:pt idx="796">
                  <c:v>41782</c:v>
                </c:pt>
                <c:pt idx="797">
                  <c:v>41785</c:v>
                </c:pt>
                <c:pt idx="798">
                  <c:v>41786</c:v>
                </c:pt>
                <c:pt idx="799">
                  <c:v>41787</c:v>
                </c:pt>
                <c:pt idx="800">
                  <c:v>41788</c:v>
                </c:pt>
                <c:pt idx="801">
                  <c:v>41789</c:v>
                </c:pt>
                <c:pt idx="802">
                  <c:v>41792</c:v>
                </c:pt>
                <c:pt idx="803">
                  <c:v>41793</c:v>
                </c:pt>
                <c:pt idx="804">
                  <c:v>41794</c:v>
                </c:pt>
                <c:pt idx="805">
                  <c:v>41795</c:v>
                </c:pt>
                <c:pt idx="806">
                  <c:v>41796</c:v>
                </c:pt>
                <c:pt idx="807">
                  <c:v>41799</c:v>
                </c:pt>
                <c:pt idx="808">
                  <c:v>41800</c:v>
                </c:pt>
                <c:pt idx="809">
                  <c:v>41801</c:v>
                </c:pt>
                <c:pt idx="810">
                  <c:v>41802</c:v>
                </c:pt>
                <c:pt idx="811">
                  <c:v>41803</c:v>
                </c:pt>
                <c:pt idx="812">
                  <c:v>41806</c:v>
                </c:pt>
                <c:pt idx="813">
                  <c:v>41807</c:v>
                </c:pt>
                <c:pt idx="814">
                  <c:v>41808</c:v>
                </c:pt>
                <c:pt idx="815">
                  <c:v>41809</c:v>
                </c:pt>
                <c:pt idx="816">
                  <c:v>41810</c:v>
                </c:pt>
                <c:pt idx="817">
                  <c:v>41813</c:v>
                </c:pt>
                <c:pt idx="818">
                  <c:v>41814</c:v>
                </c:pt>
                <c:pt idx="819">
                  <c:v>41815</c:v>
                </c:pt>
                <c:pt idx="820">
                  <c:v>41816</c:v>
                </c:pt>
                <c:pt idx="821">
                  <c:v>41817</c:v>
                </c:pt>
                <c:pt idx="822">
                  <c:v>41820</c:v>
                </c:pt>
                <c:pt idx="823">
                  <c:v>41821</c:v>
                </c:pt>
                <c:pt idx="824">
                  <c:v>41822</c:v>
                </c:pt>
                <c:pt idx="825">
                  <c:v>41823</c:v>
                </c:pt>
                <c:pt idx="826">
                  <c:v>41824</c:v>
                </c:pt>
                <c:pt idx="827">
                  <c:v>41827</c:v>
                </c:pt>
                <c:pt idx="828">
                  <c:v>41828</c:v>
                </c:pt>
                <c:pt idx="829">
                  <c:v>41829</c:v>
                </c:pt>
                <c:pt idx="830">
                  <c:v>41830</c:v>
                </c:pt>
                <c:pt idx="831">
                  <c:v>41831</c:v>
                </c:pt>
                <c:pt idx="832">
                  <c:v>41834</c:v>
                </c:pt>
                <c:pt idx="833">
                  <c:v>41835</c:v>
                </c:pt>
                <c:pt idx="834">
                  <c:v>41836</c:v>
                </c:pt>
                <c:pt idx="835">
                  <c:v>41837</c:v>
                </c:pt>
                <c:pt idx="836">
                  <c:v>41838</c:v>
                </c:pt>
                <c:pt idx="837">
                  <c:v>41841</c:v>
                </c:pt>
                <c:pt idx="838">
                  <c:v>41842</c:v>
                </c:pt>
                <c:pt idx="839">
                  <c:v>41843</c:v>
                </c:pt>
                <c:pt idx="840">
                  <c:v>41844</c:v>
                </c:pt>
                <c:pt idx="841">
                  <c:v>41845</c:v>
                </c:pt>
                <c:pt idx="842">
                  <c:v>41848</c:v>
                </c:pt>
                <c:pt idx="843">
                  <c:v>41849</c:v>
                </c:pt>
                <c:pt idx="844">
                  <c:v>41850</c:v>
                </c:pt>
                <c:pt idx="845">
                  <c:v>41851</c:v>
                </c:pt>
                <c:pt idx="846">
                  <c:v>41852</c:v>
                </c:pt>
                <c:pt idx="847">
                  <c:v>41855</c:v>
                </c:pt>
                <c:pt idx="848">
                  <c:v>41856</c:v>
                </c:pt>
                <c:pt idx="849">
                  <c:v>41857</c:v>
                </c:pt>
                <c:pt idx="850">
                  <c:v>41858</c:v>
                </c:pt>
                <c:pt idx="851">
                  <c:v>41859</c:v>
                </c:pt>
                <c:pt idx="852">
                  <c:v>41862</c:v>
                </c:pt>
                <c:pt idx="853">
                  <c:v>41863</c:v>
                </c:pt>
                <c:pt idx="854">
                  <c:v>41864</c:v>
                </c:pt>
                <c:pt idx="855">
                  <c:v>41865</c:v>
                </c:pt>
                <c:pt idx="856">
                  <c:v>41866</c:v>
                </c:pt>
                <c:pt idx="857">
                  <c:v>41869</c:v>
                </c:pt>
                <c:pt idx="858">
                  <c:v>41870</c:v>
                </c:pt>
                <c:pt idx="859">
                  <c:v>41871</c:v>
                </c:pt>
                <c:pt idx="860">
                  <c:v>41872</c:v>
                </c:pt>
                <c:pt idx="861">
                  <c:v>41873</c:v>
                </c:pt>
                <c:pt idx="862">
                  <c:v>41876</c:v>
                </c:pt>
                <c:pt idx="863">
                  <c:v>41877</c:v>
                </c:pt>
                <c:pt idx="864">
                  <c:v>41878</c:v>
                </c:pt>
                <c:pt idx="865">
                  <c:v>41879</c:v>
                </c:pt>
                <c:pt idx="866">
                  <c:v>41880</c:v>
                </c:pt>
                <c:pt idx="867">
                  <c:v>41883</c:v>
                </c:pt>
                <c:pt idx="868">
                  <c:v>41884</c:v>
                </c:pt>
                <c:pt idx="869">
                  <c:v>41885</c:v>
                </c:pt>
                <c:pt idx="870">
                  <c:v>41886</c:v>
                </c:pt>
                <c:pt idx="871">
                  <c:v>41887</c:v>
                </c:pt>
                <c:pt idx="872">
                  <c:v>41890</c:v>
                </c:pt>
                <c:pt idx="873">
                  <c:v>41891</c:v>
                </c:pt>
                <c:pt idx="874">
                  <c:v>41892</c:v>
                </c:pt>
                <c:pt idx="875">
                  <c:v>41893</c:v>
                </c:pt>
                <c:pt idx="876">
                  <c:v>41894</c:v>
                </c:pt>
                <c:pt idx="877">
                  <c:v>41897</c:v>
                </c:pt>
                <c:pt idx="878">
                  <c:v>41898</c:v>
                </c:pt>
                <c:pt idx="879">
                  <c:v>41899</c:v>
                </c:pt>
                <c:pt idx="880">
                  <c:v>41900</c:v>
                </c:pt>
                <c:pt idx="881">
                  <c:v>41901</c:v>
                </c:pt>
                <c:pt idx="882">
                  <c:v>41904</c:v>
                </c:pt>
                <c:pt idx="883">
                  <c:v>41905</c:v>
                </c:pt>
                <c:pt idx="884">
                  <c:v>41906</c:v>
                </c:pt>
                <c:pt idx="885">
                  <c:v>41907</c:v>
                </c:pt>
                <c:pt idx="886">
                  <c:v>41908</c:v>
                </c:pt>
                <c:pt idx="887">
                  <c:v>41911</c:v>
                </c:pt>
                <c:pt idx="888">
                  <c:v>41912</c:v>
                </c:pt>
                <c:pt idx="889">
                  <c:v>41913</c:v>
                </c:pt>
                <c:pt idx="890">
                  <c:v>41914</c:v>
                </c:pt>
                <c:pt idx="891">
                  <c:v>41915</c:v>
                </c:pt>
                <c:pt idx="892">
                  <c:v>41918</c:v>
                </c:pt>
                <c:pt idx="893">
                  <c:v>41919</c:v>
                </c:pt>
                <c:pt idx="894">
                  <c:v>41920</c:v>
                </c:pt>
                <c:pt idx="895">
                  <c:v>41921</c:v>
                </c:pt>
                <c:pt idx="896">
                  <c:v>41922</c:v>
                </c:pt>
                <c:pt idx="897">
                  <c:v>41925</c:v>
                </c:pt>
                <c:pt idx="898">
                  <c:v>41926</c:v>
                </c:pt>
                <c:pt idx="899">
                  <c:v>41927</c:v>
                </c:pt>
                <c:pt idx="900">
                  <c:v>41928</c:v>
                </c:pt>
                <c:pt idx="901">
                  <c:v>41929</c:v>
                </c:pt>
                <c:pt idx="902">
                  <c:v>41932</c:v>
                </c:pt>
                <c:pt idx="903">
                  <c:v>41933</c:v>
                </c:pt>
                <c:pt idx="904">
                  <c:v>41934</c:v>
                </c:pt>
                <c:pt idx="905">
                  <c:v>41935</c:v>
                </c:pt>
                <c:pt idx="906">
                  <c:v>41936</c:v>
                </c:pt>
                <c:pt idx="907">
                  <c:v>41939</c:v>
                </c:pt>
                <c:pt idx="908">
                  <c:v>41940</c:v>
                </c:pt>
                <c:pt idx="909">
                  <c:v>41941</c:v>
                </c:pt>
                <c:pt idx="910">
                  <c:v>41942</c:v>
                </c:pt>
                <c:pt idx="911">
                  <c:v>41943</c:v>
                </c:pt>
                <c:pt idx="912">
                  <c:v>41946</c:v>
                </c:pt>
                <c:pt idx="913">
                  <c:v>41947</c:v>
                </c:pt>
                <c:pt idx="914">
                  <c:v>41948</c:v>
                </c:pt>
                <c:pt idx="915">
                  <c:v>41949</c:v>
                </c:pt>
                <c:pt idx="916">
                  <c:v>41950</c:v>
                </c:pt>
                <c:pt idx="917">
                  <c:v>41953</c:v>
                </c:pt>
                <c:pt idx="918">
                  <c:v>41954</c:v>
                </c:pt>
                <c:pt idx="919">
                  <c:v>41955</c:v>
                </c:pt>
                <c:pt idx="920">
                  <c:v>41956</c:v>
                </c:pt>
                <c:pt idx="921">
                  <c:v>41957</c:v>
                </c:pt>
                <c:pt idx="922">
                  <c:v>41960</c:v>
                </c:pt>
                <c:pt idx="923">
                  <c:v>41961</c:v>
                </c:pt>
                <c:pt idx="924">
                  <c:v>41962</c:v>
                </c:pt>
                <c:pt idx="925">
                  <c:v>41963</c:v>
                </c:pt>
                <c:pt idx="926">
                  <c:v>41964</c:v>
                </c:pt>
                <c:pt idx="927">
                  <c:v>41967</c:v>
                </c:pt>
                <c:pt idx="928">
                  <c:v>41968</c:v>
                </c:pt>
                <c:pt idx="929">
                  <c:v>41969</c:v>
                </c:pt>
                <c:pt idx="930">
                  <c:v>41970</c:v>
                </c:pt>
                <c:pt idx="931">
                  <c:v>41971</c:v>
                </c:pt>
                <c:pt idx="932">
                  <c:v>41974</c:v>
                </c:pt>
                <c:pt idx="933">
                  <c:v>41975</c:v>
                </c:pt>
                <c:pt idx="934">
                  <c:v>41976</c:v>
                </c:pt>
                <c:pt idx="935">
                  <c:v>41977</c:v>
                </c:pt>
                <c:pt idx="936">
                  <c:v>41978</c:v>
                </c:pt>
                <c:pt idx="937">
                  <c:v>41981</c:v>
                </c:pt>
                <c:pt idx="938">
                  <c:v>41982</c:v>
                </c:pt>
                <c:pt idx="939">
                  <c:v>41983</c:v>
                </c:pt>
                <c:pt idx="940">
                  <c:v>41984</c:v>
                </c:pt>
                <c:pt idx="941">
                  <c:v>41985</c:v>
                </c:pt>
                <c:pt idx="942">
                  <c:v>41988</c:v>
                </c:pt>
                <c:pt idx="943">
                  <c:v>41989</c:v>
                </c:pt>
                <c:pt idx="944">
                  <c:v>41990</c:v>
                </c:pt>
                <c:pt idx="945">
                  <c:v>41991</c:v>
                </c:pt>
                <c:pt idx="946">
                  <c:v>41992</c:v>
                </c:pt>
                <c:pt idx="947">
                  <c:v>41995</c:v>
                </c:pt>
                <c:pt idx="948">
                  <c:v>41996</c:v>
                </c:pt>
                <c:pt idx="949">
                  <c:v>41997</c:v>
                </c:pt>
                <c:pt idx="950">
                  <c:v>42002</c:v>
                </c:pt>
                <c:pt idx="951">
                  <c:v>42003</c:v>
                </c:pt>
                <c:pt idx="952">
                  <c:v>42004</c:v>
                </c:pt>
                <c:pt idx="953">
                  <c:v>42006</c:v>
                </c:pt>
                <c:pt idx="954">
                  <c:v>42009</c:v>
                </c:pt>
                <c:pt idx="955">
                  <c:v>42010</c:v>
                </c:pt>
                <c:pt idx="956">
                  <c:v>42011</c:v>
                </c:pt>
                <c:pt idx="957">
                  <c:v>42012</c:v>
                </c:pt>
                <c:pt idx="958">
                  <c:v>42013</c:v>
                </c:pt>
                <c:pt idx="959">
                  <c:v>42016</c:v>
                </c:pt>
                <c:pt idx="960">
                  <c:v>42017</c:v>
                </c:pt>
                <c:pt idx="961">
                  <c:v>42018</c:v>
                </c:pt>
                <c:pt idx="962">
                  <c:v>42019</c:v>
                </c:pt>
                <c:pt idx="963">
                  <c:v>42020</c:v>
                </c:pt>
                <c:pt idx="964">
                  <c:v>42023</c:v>
                </c:pt>
                <c:pt idx="965">
                  <c:v>42024</c:v>
                </c:pt>
                <c:pt idx="966">
                  <c:v>42025</c:v>
                </c:pt>
                <c:pt idx="967">
                  <c:v>42026</c:v>
                </c:pt>
                <c:pt idx="968">
                  <c:v>42027</c:v>
                </c:pt>
                <c:pt idx="969">
                  <c:v>42030</c:v>
                </c:pt>
                <c:pt idx="970">
                  <c:v>42031</c:v>
                </c:pt>
                <c:pt idx="971">
                  <c:v>42032</c:v>
                </c:pt>
                <c:pt idx="972">
                  <c:v>42033</c:v>
                </c:pt>
                <c:pt idx="973">
                  <c:v>42034</c:v>
                </c:pt>
                <c:pt idx="974">
                  <c:v>42037</c:v>
                </c:pt>
                <c:pt idx="975">
                  <c:v>42038</c:v>
                </c:pt>
                <c:pt idx="976">
                  <c:v>42039</c:v>
                </c:pt>
                <c:pt idx="977">
                  <c:v>42040</c:v>
                </c:pt>
                <c:pt idx="978">
                  <c:v>42041</c:v>
                </c:pt>
                <c:pt idx="979">
                  <c:v>42044</c:v>
                </c:pt>
                <c:pt idx="980">
                  <c:v>42045</c:v>
                </c:pt>
                <c:pt idx="981">
                  <c:v>42046</c:v>
                </c:pt>
                <c:pt idx="982">
                  <c:v>42047</c:v>
                </c:pt>
                <c:pt idx="983">
                  <c:v>42048</c:v>
                </c:pt>
                <c:pt idx="984">
                  <c:v>42051</c:v>
                </c:pt>
                <c:pt idx="985">
                  <c:v>42052</c:v>
                </c:pt>
                <c:pt idx="986">
                  <c:v>42053</c:v>
                </c:pt>
                <c:pt idx="987">
                  <c:v>42054</c:v>
                </c:pt>
                <c:pt idx="988">
                  <c:v>42055</c:v>
                </c:pt>
                <c:pt idx="989">
                  <c:v>42058</c:v>
                </c:pt>
                <c:pt idx="990">
                  <c:v>42059</c:v>
                </c:pt>
                <c:pt idx="991">
                  <c:v>42060</c:v>
                </c:pt>
                <c:pt idx="992">
                  <c:v>42061</c:v>
                </c:pt>
                <c:pt idx="993">
                  <c:v>42062</c:v>
                </c:pt>
                <c:pt idx="994">
                  <c:v>42065</c:v>
                </c:pt>
                <c:pt idx="995">
                  <c:v>42066</c:v>
                </c:pt>
                <c:pt idx="996">
                  <c:v>42067</c:v>
                </c:pt>
                <c:pt idx="997">
                  <c:v>42068</c:v>
                </c:pt>
                <c:pt idx="998">
                  <c:v>42069</c:v>
                </c:pt>
                <c:pt idx="999">
                  <c:v>42072</c:v>
                </c:pt>
                <c:pt idx="1000">
                  <c:v>42073</c:v>
                </c:pt>
                <c:pt idx="1001">
                  <c:v>42074</c:v>
                </c:pt>
                <c:pt idx="1002">
                  <c:v>42075</c:v>
                </c:pt>
                <c:pt idx="1003">
                  <c:v>42076</c:v>
                </c:pt>
                <c:pt idx="1004">
                  <c:v>42079</c:v>
                </c:pt>
                <c:pt idx="1005">
                  <c:v>42080</c:v>
                </c:pt>
                <c:pt idx="1006">
                  <c:v>42081</c:v>
                </c:pt>
                <c:pt idx="1007">
                  <c:v>42082</c:v>
                </c:pt>
                <c:pt idx="1008">
                  <c:v>42083</c:v>
                </c:pt>
                <c:pt idx="1009">
                  <c:v>42086</c:v>
                </c:pt>
                <c:pt idx="1010">
                  <c:v>42087</c:v>
                </c:pt>
                <c:pt idx="1011">
                  <c:v>42088</c:v>
                </c:pt>
                <c:pt idx="1012">
                  <c:v>42089</c:v>
                </c:pt>
                <c:pt idx="1013">
                  <c:v>42090</c:v>
                </c:pt>
                <c:pt idx="1014">
                  <c:v>42093</c:v>
                </c:pt>
                <c:pt idx="1015">
                  <c:v>42094</c:v>
                </c:pt>
                <c:pt idx="1016">
                  <c:v>42095</c:v>
                </c:pt>
                <c:pt idx="1017">
                  <c:v>42096</c:v>
                </c:pt>
                <c:pt idx="1018">
                  <c:v>42100</c:v>
                </c:pt>
                <c:pt idx="1019">
                  <c:v>42101</c:v>
                </c:pt>
                <c:pt idx="1020">
                  <c:v>42102</c:v>
                </c:pt>
                <c:pt idx="1021">
                  <c:v>42103</c:v>
                </c:pt>
                <c:pt idx="1022">
                  <c:v>42104</c:v>
                </c:pt>
                <c:pt idx="1023">
                  <c:v>42107</c:v>
                </c:pt>
                <c:pt idx="1024">
                  <c:v>42108</c:v>
                </c:pt>
                <c:pt idx="1025">
                  <c:v>42109</c:v>
                </c:pt>
                <c:pt idx="1026">
                  <c:v>42110</c:v>
                </c:pt>
                <c:pt idx="1027">
                  <c:v>42111</c:v>
                </c:pt>
                <c:pt idx="1028">
                  <c:v>42114</c:v>
                </c:pt>
                <c:pt idx="1029">
                  <c:v>42115</c:v>
                </c:pt>
                <c:pt idx="1030">
                  <c:v>42116</c:v>
                </c:pt>
                <c:pt idx="1031">
                  <c:v>42117</c:v>
                </c:pt>
                <c:pt idx="1032">
                  <c:v>42118</c:v>
                </c:pt>
                <c:pt idx="1033">
                  <c:v>42121</c:v>
                </c:pt>
                <c:pt idx="1034">
                  <c:v>42122</c:v>
                </c:pt>
                <c:pt idx="1035">
                  <c:v>42123</c:v>
                </c:pt>
                <c:pt idx="1036">
                  <c:v>42124</c:v>
                </c:pt>
                <c:pt idx="1037">
                  <c:v>42125</c:v>
                </c:pt>
                <c:pt idx="1038">
                  <c:v>42128</c:v>
                </c:pt>
                <c:pt idx="1039">
                  <c:v>42129</c:v>
                </c:pt>
                <c:pt idx="1040">
                  <c:v>42130</c:v>
                </c:pt>
                <c:pt idx="1041">
                  <c:v>42131</c:v>
                </c:pt>
                <c:pt idx="1042">
                  <c:v>42132</c:v>
                </c:pt>
                <c:pt idx="1043">
                  <c:v>42135</c:v>
                </c:pt>
                <c:pt idx="1044">
                  <c:v>42136</c:v>
                </c:pt>
                <c:pt idx="1045">
                  <c:v>42137</c:v>
                </c:pt>
                <c:pt idx="1046">
                  <c:v>42138</c:v>
                </c:pt>
                <c:pt idx="1047">
                  <c:v>42139</c:v>
                </c:pt>
                <c:pt idx="1048">
                  <c:v>42142</c:v>
                </c:pt>
                <c:pt idx="1049">
                  <c:v>42143</c:v>
                </c:pt>
                <c:pt idx="1050">
                  <c:v>42144</c:v>
                </c:pt>
                <c:pt idx="1051">
                  <c:v>42145</c:v>
                </c:pt>
                <c:pt idx="1052">
                  <c:v>42146</c:v>
                </c:pt>
                <c:pt idx="1053">
                  <c:v>42150</c:v>
                </c:pt>
                <c:pt idx="1054">
                  <c:v>42151</c:v>
                </c:pt>
                <c:pt idx="1055">
                  <c:v>42152</c:v>
                </c:pt>
                <c:pt idx="1056">
                  <c:v>42153</c:v>
                </c:pt>
                <c:pt idx="1057">
                  <c:v>42157</c:v>
                </c:pt>
                <c:pt idx="1058">
                  <c:v>42158</c:v>
                </c:pt>
                <c:pt idx="1059">
                  <c:v>42159</c:v>
                </c:pt>
                <c:pt idx="1060">
                  <c:v>42160</c:v>
                </c:pt>
                <c:pt idx="1061">
                  <c:v>42163</c:v>
                </c:pt>
                <c:pt idx="1062">
                  <c:v>42164</c:v>
                </c:pt>
                <c:pt idx="1063">
                  <c:v>42165</c:v>
                </c:pt>
                <c:pt idx="1064">
                  <c:v>42166</c:v>
                </c:pt>
                <c:pt idx="1065">
                  <c:v>42167</c:v>
                </c:pt>
                <c:pt idx="1066">
                  <c:v>42170</c:v>
                </c:pt>
                <c:pt idx="1067">
                  <c:v>42171</c:v>
                </c:pt>
                <c:pt idx="1068">
                  <c:v>42172</c:v>
                </c:pt>
                <c:pt idx="1069">
                  <c:v>42173</c:v>
                </c:pt>
                <c:pt idx="1070">
                  <c:v>42174</c:v>
                </c:pt>
                <c:pt idx="1071">
                  <c:v>42177</c:v>
                </c:pt>
                <c:pt idx="1072">
                  <c:v>42178</c:v>
                </c:pt>
                <c:pt idx="1073">
                  <c:v>42179</c:v>
                </c:pt>
                <c:pt idx="1074">
                  <c:v>42180</c:v>
                </c:pt>
                <c:pt idx="1075">
                  <c:v>42181</c:v>
                </c:pt>
                <c:pt idx="1076">
                  <c:v>42184</c:v>
                </c:pt>
                <c:pt idx="1077">
                  <c:v>42185</c:v>
                </c:pt>
                <c:pt idx="1078">
                  <c:v>42186</c:v>
                </c:pt>
                <c:pt idx="1079">
                  <c:v>42187</c:v>
                </c:pt>
                <c:pt idx="1080">
                  <c:v>42188</c:v>
                </c:pt>
                <c:pt idx="1081">
                  <c:v>42191</c:v>
                </c:pt>
                <c:pt idx="1082">
                  <c:v>42192</c:v>
                </c:pt>
                <c:pt idx="1083">
                  <c:v>42193</c:v>
                </c:pt>
                <c:pt idx="1084">
                  <c:v>42194</c:v>
                </c:pt>
                <c:pt idx="1085">
                  <c:v>42195</c:v>
                </c:pt>
                <c:pt idx="1086">
                  <c:v>42198</c:v>
                </c:pt>
                <c:pt idx="1087">
                  <c:v>42199</c:v>
                </c:pt>
                <c:pt idx="1088">
                  <c:v>42200</c:v>
                </c:pt>
                <c:pt idx="1089">
                  <c:v>42201</c:v>
                </c:pt>
                <c:pt idx="1090">
                  <c:v>42205</c:v>
                </c:pt>
                <c:pt idx="1091">
                  <c:v>42206</c:v>
                </c:pt>
                <c:pt idx="1092">
                  <c:v>42207</c:v>
                </c:pt>
                <c:pt idx="1093">
                  <c:v>42208</c:v>
                </c:pt>
                <c:pt idx="1094">
                  <c:v>42209</c:v>
                </c:pt>
                <c:pt idx="1095">
                  <c:v>42212</c:v>
                </c:pt>
                <c:pt idx="1096">
                  <c:v>42213</c:v>
                </c:pt>
                <c:pt idx="1097">
                  <c:v>42214</c:v>
                </c:pt>
                <c:pt idx="1098">
                  <c:v>42215</c:v>
                </c:pt>
                <c:pt idx="1099">
                  <c:v>42216</c:v>
                </c:pt>
                <c:pt idx="1100">
                  <c:v>42219</c:v>
                </c:pt>
                <c:pt idx="1101">
                  <c:v>42220</c:v>
                </c:pt>
                <c:pt idx="1102">
                  <c:v>42221</c:v>
                </c:pt>
                <c:pt idx="1103">
                  <c:v>42222</c:v>
                </c:pt>
                <c:pt idx="1104">
                  <c:v>42227</c:v>
                </c:pt>
                <c:pt idx="1105">
                  <c:v>42228</c:v>
                </c:pt>
                <c:pt idx="1106">
                  <c:v>42229</c:v>
                </c:pt>
                <c:pt idx="1107">
                  <c:v>42230</c:v>
                </c:pt>
                <c:pt idx="1108">
                  <c:v>42233</c:v>
                </c:pt>
                <c:pt idx="1109">
                  <c:v>42234</c:v>
                </c:pt>
                <c:pt idx="1110">
                  <c:v>42235</c:v>
                </c:pt>
                <c:pt idx="1111">
                  <c:v>42236</c:v>
                </c:pt>
                <c:pt idx="1112">
                  <c:v>42237</c:v>
                </c:pt>
                <c:pt idx="1113">
                  <c:v>42240</c:v>
                </c:pt>
                <c:pt idx="1114">
                  <c:v>42241</c:v>
                </c:pt>
                <c:pt idx="1115">
                  <c:v>42242</c:v>
                </c:pt>
                <c:pt idx="1116">
                  <c:v>42243</c:v>
                </c:pt>
                <c:pt idx="1117">
                  <c:v>42244</c:v>
                </c:pt>
                <c:pt idx="1118">
                  <c:v>42247</c:v>
                </c:pt>
                <c:pt idx="1119">
                  <c:v>42248</c:v>
                </c:pt>
                <c:pt idx="1120">
                  <c:v>42249</c:v>
                </c:pt>
                <c:pt idx="1121">
                  <c:v>42250</c:v>
                </c:pt>
                <c:pt idx="1122">
                  <c:v>42251</c:v>
                </c:pt>
                <c:pt idx="1123">
                  <c:v>42254</c:v>
                </c:pt>
                <c:pt idx="1124">
                  <c:v>42255</c:v>
                </c:pt>
                <c:pt idx="1125">
                  <c:v>42256</c:v>
                </c:pt>
                <c:pt idx="1126">
                  <c:v>42257</c:v>
                </c:pt>
                <c:pt idx="1127">
                  <c:v>42261</c:v>
                </c:pt>
                <c:pt idx="1128">
                  <c:v>42262</c:v>
                </c:pt>
                <c:pt idx="1129">
                  <c:v>42263</c:v>
                </c:pt>
                <c:pt idx="1130">
                  <c:v>42264</c:v>
                </c:pt>
                <c:pt idx="1131">
                  <c:v>42265</c:v>
                </c:pt>
                <c:pt idx="1132">
                  <c:v>42268</c:v>
                </c:pt>
                <c:pt idx="1133">
                  <c:v>42269</c:v>
                </c:pt>
                <c:pt idx="1134">
                  <c:v>42270</c:v>
                </c:pt>
                <c:pt idx="1135">
                  <c:v>42272</c:v>
                </c:pt>
                <c:pt idx="1136">
                  <c:v>42275</c:v>
                </c:pt>
                <c:pt idx="1137">
                  <c:v>42276</c:v>
                </c:pt>
                <c:pt idx="1138">
                  <c:v>42277</c:v>
                </c:pt>
                <c:pt idx="1139">
                  <c:v>42278</c:v>
                </c:pt>
                <c:pt idx="1140">
                  <c:v>42279</c:v>
                </c:pt>
                <c:pt idx="1141">
                  <c:v>42282</c:v>
                </c:pt>
                <c:pt idx="1142">
                  <c:v>42283</c:v>
                </c:pt>
                <c:pt idx="1143">
                  <c:v>42284</c:v>
                </c:pt>
                <c:pt idx="1144">
                  <c:v>42285</c:v>
                </c:pt>
                <c:pt idx="1145">
                  <c:v>42286</c:v>
                </c:pt>
                <c:pt idx="1146">
                  <c:v>42289</c:v>
                </c:pt>
                <c:pt idx="1147">
                  <c:v>42290</c:v>
                </c:pt>
                <c:pt idx="1148">
                  <c:v>42291</c:v>
                </c:pt>
                <c:pt idx="1149">
                  <c:v>42292</c:v>
                </c:pt>
                <c:pt idx="1150">
                  <c:v>42293</c:v>
                </c:pt>
                <c:pt idx="1151">
                  <c:v>42296</c:v>
                </c:pt>
                <c:pt idx="1152">
                  <c:v>42297</c:v>
                </c:pt>
                <c:pt idx="1153">
                  <c:v>42298</c:v>
                </c:pt>
                <c:pt idx="1154">
                  <c:v>42299</c:v>
                </c:pt>
                <c:pt idx="1155">
                  <c:v>42300</c:v>
                </c:pt>
                <c:pt idx="1156">
                  <c:v>42303</c:v>
                </c:pt>
                <c:pt idx="1157">
                  <c:v>42304</c:v>
                </c:pt>
                <c:pt idx="1158">
                  <c:v>42305</c:v>
                </c:pt>
                <c:pt idx="1159">
                  <c:v>42306</c:v>
                </c:pt>
                <c:pt idx="1160">
                  <c:v>42307</c:v>
                </c:pt>
                <c:pt idx="1161">
                  <c:v>42310</c:v>
                </c:pt>
                <c:pt idx="1162">
                  <c:v>42311</c:v>
                </c:pt>
                <c:pt idx="1163">
                  <c:v>42312</c:v>
                </c:pt>
                <c:pt idx="1164">
                  <c:v>42313</c:v>
                </c:pt>
                <c:pt idx="1165">
                  <c:v>42314</c:v>
                </c:pt>
                <c:pt idx="1166">
                  <c:v>42317</c:v>
                </c:pt>
                <c:pt idx="1167">
                  <c:v>42319</c:v>
                </c:pt>
                <c:pt idx="1168">
                  <c:v>42320</c:v>
                </c:pt>
                <c:pt idx="1169">
                  <c:v>42321</c:v>
                </c:pt>
                <c:pt idx="1170">
                  <c:v>42324</c:v>
                </c:pt>
                <c:pt idx="1171">
                  <c:v>42325</c:v>
                </c:pt>
                <c:pt idx="1172">
                  <c:v>42326</c:v>
                </c:pt>
                <c:pt idx="1173">
                  <c:v>42327</c:v>
                </c:pt>
                <c:pt idx="1174">
                  <c:v>42328</c:v>
                </c:pt>
                <c:pt idx="1175">
                  <c:v>42331</c:v>
                </c:pt>
                <c:pt idx="1176">
                  <c:v>42332</c:v>
                </c:pt>
                <c:pt idx="1177">
                  <c:v>42333</c:v>
                </c:pt>
                <c:pt idx="1178">
                  <c:v>42334</c:v>
                </c:pt>
                <c:pt idx="1179">
                  <c:v>42335</c:v>
                </c:pt>
                <c:pt idx="1180">
                  <c:v>42338</c:v>
                </c:pt>
                <c:pt idx="1181">
                  <c:v>42339</c:v>
                </c:pt>
                <c:pt idx="1182">
                  <c:v>42340</c:v>
                </c:pt>
                <c:pt idx="1183">
                  <c:v>42341</c:v>
                </c:pt>
                <c:pt idx="1184">
                  <c:v>42342</c:v>
                </c:pt>
                <c:pt idx="1185">
                  <c:v>42345</c:v>
                </c:pt>
                <c:pt idx="1186">
                  <c:v>42346</c:v>
                </c:pt>
                <c:pt idx="1187">
                  <c:v>42347</c:v>
                </c:pt>
                <c:pt idx="1188">
                  <c:v>42348</c:v>
                </c:pt>
                <c:pt idx="1189">
                  <c:v>42349</c:v>
                </c:pt>
                <c:pt idx="1190">
                  <c:v>42352</c:v>
                </c:pt>
                <c:pt idx="1191">
                  <c:v>42353</c:v>
                </c:pt>
                <c:pt idx="1192">
                  <c:v>42354</c:v>
                </c:pt>
                <c:pt idx="1193">
                  <c:v>42355</c:v>
                </c:pt>
                <c:pt idx="1194">
                  <c:v>42356</c:v>
                </c:pt>
                <c:pt idx="1195">
                  <c:v>42359</c:v>
                </c:pt>
                <c:pt idx="1196">
                  <c:v>42360</c:v>
                </c:pt>
                <c:pt idx="1197">
                  <c:v>42361</c:v>
                </c:pt>
                <c:pt idx="1198">
                  <c:v>42362</c:v>
                </c:pt>
                <c:pt idx="1199">
                  <c:v>42366</c:v>
                </c:pt>
                <c:pt idx="1200">
                  <c:v>42367</c:v>
                </c:pt>
                <c:pt idx="1201">
                  <c:v>42368</c:v>
                </c:pt>
                <c:pt idx="1202">
                  <c:v>42369</c:v>
                </c:pt>
                <c:pt idx="1203">
                  <c:v>42370</c:v>
                </c:pt>
                <c:pt idx="1204">
                  <c:v>42374</c:v>
                </c:pt>
                <c:pt idx="1205">
                  <c:v>42375</c:v>
                </c:pt>
                <c:pt idx="1206">
                  <c:v>42376</c:v>
                </c:pt>
                <c:pt idx="1207">
                  <c:v>42377</c:v>
                </c:pt>
                <c:pt idx="1208">
                  <c:v>42380</c:v>
                </c:pt>
                <c:pt idx="1209">
                  <c:v>42381</c:v>
                </c:pt>
                <c:pt idx="1210">
                  <c:v>42382</c:v>
                </c:pt>
                <c:pt idx="1211">
                  <c:v>42383</c:v>
                </c:pt>
                <c:pt idx="1212">
                  <c:v>42384</c:v>
                </c:pt>
                <c:pt idx="1213">
                  <c:v>42387</c:v>
                </c:pt>
                <c:pt idx="1214">
                  <c:v>42388</c:v>
                </c:pt>
                <c:pt idx="1215">
                  <c:v>42389</c:v>
                </c:pt>
                <c:pt idx="1216">
                  <c:v>42390</c:v>
                </c:pt>
                <c:pt idx="1217">
                  <c:v>42391</c:v>
                </c:pt>
                <c:pt idx="1218">
                  <c:v>42394</c:v>
                </c:pt>
                <c:pt idx="1219">
                  <c:v>42395</c:v>
                </c:pt>
                <c:pt idx="1220">
                  <c:v>42396</c:v>
                </c:pt>
                <c:pt idx="1221">
                  <c:v>42397</c:v>
                </c:pt>
                <c:pt idx="1222">
                  <c:v>42398</c:v>
                </c:pt>
                <c:pt idx="1223">
                  <c:v>42401</c:v>
                </c:pt>
                <c:pt idx="1224">
                  <c:v>42402</c:v>
                </c:pt>
                <c:pt idx="1225">
                  <c:v>42403</c:v>
                </c:pt>
                <c:pt idx="1226">
                  <c:v>42404</c:v>
                </c:pt>
                <c:pt idx="1227">
                  <c:v>42405</c:v>
                </c:pt>
                <c:pt idx="1228">
                  <c:v>42410</c:v>
                </c:pt>
                <c:pt idx="1229">
                  <c:v>42411</c:v>
                </c:pt>
                <c:pt idx="1230">
                  <c:v>42412</c:v>
                </c:pt>
                <c:pt idx="1231">
                  <c:v>42415</c:v>
                </c:pt>
                <c:pt idx="1232">
                  <c:v>42416</c:v>
                </c:pt>
                <c:pt idx="1233">
                  <c:v>42417</c:v>
                </c:pt>
                <c:pt idx="1234">
                  <c:v>42418</c:v>
                </c:pt>
                <c:pt idx="1235">
                  <c:v>42419</c:v>
                </c:pt>
                <c:pt idx="1236">
                  <c:v>42422</c:v>
                </c:pt>
                <c:pt idx="1237">
                  <c:v>42423</c:v>
                </c:pt>
                <c:pt idx="1238">
                  <c:v>42424</c:v>
                </c:pt>
                <c:pt idx="1239">
                  <c:v>42425</c:v>
                </c:pt>
                <c:pt idx="1240">
                  <c:v>42426</c:v>
                </c:pt>
                <c:pt idx="1241">
                  <c:v>42429</c:v>
                </c:pt>
                <c:pt idx="1242">
                  <c:v>42430</c:v>
                </c:pt>
                <c:pt idx="1243">
                  <c:v>42431</c:v>
                </c:pt>
                <c:pt idx="1244">
                  <c:v>42432</c:v>
                </c:pt>
                <c:pt idx="1245">
                  <c:v>42433</c:v>
                </c:pt>
                <c:pt idx="1246">
                  <c:v>42436</c:v>
                </c:pt>
                <c:pt idx="1247">
                  <c:v>42437</c:v>
                </c:pt>
                <c:pt idx="1248">
                  <c:v>42438</c:v>
                </c:pt>
                <c:pt idx="1249">
                  <c:v>42439</c:v>
                </c:pt>
                <c:pt idx="1250">
                  <c:v>42440</c:v>
                </c:pt>
                <c:pt idx="1251">
                  <c:v>42443</c:v>
                </c:pt>
                <c:pt idx="1252">
                  <c:v>42444</c:v>
                </c:pt>
                <c:pt idx="1253">
                  <c:v>42445</c:v>
                </c:pt>
                <c:pt idx="1254">
                  <c:v>42446</c:v>
                </c:pt>
                <c:pt idx="1255">
                  <c:v>42447</c:v>
                </c:pt>
                <c:pt idx="1256">
                  <c:v>42450</c:v>
                </c:pt>
                <c:pt idx="1257">
                  <c:v>42451</c:v>
                </c:pt>
                <c:pt idx="1258">
                  <c:v>42452</c:v>
                </c:pt>
                <c:pt idx="1259">
                  <c:v>42453</c:v>
                </c:pt>
                <c:pt idx="1260">
                  <c:v>42457</c:v>
                </c:pt>
                <c:pt idx="1261">
                  <c:v>42458</c:v>
                </c:pt>
                <c:pt idx="1262">
                  <c:v>42459</c:v>
                </c:pt>
                <c:pt idx="1263">
                  <c:v>42460</c:v>
                </c:pt>
                <c:pt idx="1264">
                  <c:v>42461</c:v>
                </c:pt>
                <c:pt idx="1265">
                  <c:v>42464</c:v>
                </c:pt>
                <c:pt idx="1266">
                  <c:v>42465</c:v>
                </c:pt>
                <c:pt idx="1267">
                  <c:v>42466</c:v>
                </c:pt>
                <c:pt idx="1268">
                  <c:v>42467</c:v>
                </c:pt>
                <c:pt idx="1269">
                  <c:v>42468</c:v>
                </c:pt>
                <c:pt idx="1270">
                  <c:v>42471</c:v>
                </c:pt>
                <c:pt idx="1271">
                  <c:v>42472</c:v>
                </c:pt>
                <c:pt idx="1272">
                  <c:v>42473</c:v>
                </c:pt>
                <c:pt idx="1273">
                  <c:v>42474</c:v>
                </c:pt>
                <c:pt idx="1274">
                  <c:v>42475</c:v>
                </c:pt>
                <c:pt idx="1275">
                  <c:v>42478</c:v>
                </c:pt>
                <c:pt idx="1276">
                  <c:v>42479</c:v>
                </c:pt>
                <c:pt idx="1277">
                  <c:v>42480</c:v>
                </c:pt>
                <c:pt idx="1278">
                  <c:v>42481</c:v>
                </c:pt>
                <c:pt idx="1279">
                  <c:v>42482</c:v>
                </c:pt>
                <c:pt idx="1280">
                  <c:v>42485</c:v>
                </c:pt>
                <c:pt idx="1281">
                  <c:v>42486</c:v>
                </c:pt>
                <c:pt idx="1282">
                  <c:v>42487</c:v>
                </c:pt>
                <c:pt idx="1283">
                  <c:v>42488</c:v>
                </c:pt>
                <c:pt idx="1284">
                  <c:v>42489</c:v>
                </c:pt>
                <c:pt idx="1285">
                  <c:v>42492</c:v>
                </c:pt>
                <c:pt idx="1286">
                  <c:v>42493</c:v>
                </c:pt>
                <c:pt idx="1287">
                  <c:v>42494</c:v>
                </c:pt>
                <c:pt idx="1288">
                  <c:v>42495</c:v>
                </c:pt>
                <c:pt idx="1289">
                  <c:v>42496</c:v>
                </c:pt>
                <c:pt idx="1290">
                  <c:v>42499</c:v>
                </c:pt>
                <c:pt idx="1291">
                  <c:v>42500</c:v>
                </c:pt>
                <c:pt idx="1292">
                  <c:v>42501</c:v>
                </c:pt>
                <c:pt idx="1293">
                  <c:v>42502</c:v>
                </c:pt>
                <c:pt idx="1294">
                  <c:v>42503</c:v>
                </c:pt>
                <c:pt idx="1295">
                  <c:v>42506</c:v>
                </c:pt>
                <c:pt idx="1296">
                  <c:v>42507</c:v>
                </c:pt>
                <c:pt idx="1297">
                  <c:v>42508</c:v>
                </c:pt>
                <c:pt idx="1298">
                  <c:v>42509</c:v>
                </c:pt>
                <c:pt idx="1299">
                  <c:v>42510</c:v>
                </c:pt>
                <c:pt idx="1300">
                  <c:v>42513</c:v>
                </c:pt>
                <c:pt idx="1301">
                  <c:v>42514</c:v>
                </c:pt>
                <c:pt idx="1302">
                  <c:v>42515</c:v>
                </c:pt>
                <c:pt idx="1303">
                  <c:v>42516</c:v>
                </c:pt>
                <c:pt idx="1304">
                  <c:v>42517</c:v>
                </c:pt>
                <c:pt idx="1305">
                  <c:v>42521</c:v>
                </c:pt>
                <c:pt idx="1306">
                  <c:v>42522</c:v>
                </c:pt>
                <c:pt idx="1307">
                  <c:v>42523</c:v>
                </c:pt>
                <c:pt idx="1308">
                  <c:v>42524</c:v>
                </c:pt>
                <c:pt idx="1309">
                  <c:v>42527</c:v>
                </c:pt>
                <c:pt idx="1310">
                  <c:v>42528</c:v>
                </c:pt>
                <c:pt idx="1311">
                  <c:v>42529</c:v>
                </c:pt>
                <c:pt idx="1312">
                  <c:v>42530</c:v>
                </c:pt>
                <c:pt idx="1313">
                  <c:v>42531</c:v>
                </c:pt>
                <c:pt idx="1314">
                  <c:v>42534</c:v>
                </c:pt>
                <c:pt idx="1315">
                  <c:v>42535</c:v>
                </c:pt>
                <c:pt idx="1316">
                  <c:v>42536</c:v>
                </c:pt>
                <c:pt idx="1317">
                  <c:v>42537</c:v>
                </c:pt>
                <c:pt idx="1318">
                  <c:v>42538</c:v>
                </c:pt>
                <c:pt idx="1319">
                  <c:v>42541</c:v>
                </c:pt>
                <c:pt idx="1320">
                  <c:v>42542</c:v>
                </c:pt>
                <c:pt idx="1321">
                  <c:v>42543</c:v>
                </c:pt>
                <c:pt idx="1322">
                  <c:v>42544</c:v>
                </c:pt>
                <c:pt idx="1323">
                  <c:v>42545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42555</c:v>
                </c:pt>
                <c:pt idx="1330">
                  <c:v>42556</c:v>
                </c:pt>
                <c:pt idx="1331">
                  <c:v>42557</c:v>
                </c:pt>
                <c:pt idx="1332">
                  <c:v>42558</c:v>
                </c:pt>
                <c:pt idx="1333">
                  <c:v>42559</c:v>
                </c:pt>
                <c:pt idx="1334">
                  <c:v>42562</c:v>
                </c:pt>
                <c:pt idx="1335">
                  <c:v>42563</c:v>
                </c:pt>
                <c:pt idx="1336">
                  <c:v>42564</c:v>
                </c:pt>
                <c:pt idx="1337">
                  <c:v>42565</c:v>
                </c:pt>
                <c:pt idx="1338">
                  <c:v>42566</c:v>
                </c:pt>
                <c:pt idx="1339">
                  <c:v>42569</c:v>
                </c:pt>
                <c:pt idx="1340">
                  <c:v>42570</c:v>
                </c:pt>
                <c:pt idx="1341">
                  <c:v>42571</c:v>
                </c:pt>
                <c:pt idx="1342">
                  <c:v>42572</c:v>
                </c:pt>
                <c:pt idx="1343">
                  <c:v>42573</c:v>
                </c:pt>
                <c:pt idx="1344">
                  <c:v>42576</c:v>
                </c:pt>
                <c:pt idx="1345">
                  <c:v>42577</c:v>
                </c:pt>
                <c:pt idx="1346">
                  <c:v>42578</c:v>
                </c:pt>
                <c:pt idx="1347">
                  <c:v>42579</c:v>
                </c:pt>
                <c:pt idx="1348">
                  <c:v>42580</c:v>
                </c:pt>
                <c:pt idx="1349">
                  <c:v>42583</c:v>
                </c:pt>
                <c:pt idx="1350">
                  <c:v>42584</c:v>
                </c:pt>
                <c:pt idx="1351">
                  <c:v>42585</c:v>
                </c:pt>
                <c:pt idx="1352">
                  <c:v>42586</c:v>
                </c:pt>
                <c:pt idx="1353">
                  <c:v>42587</c:v>
                </c:pt>
                <c:pt idx="1354">
                  <c:v>42590</c:v>
                </c:pt>
                <c:pt idx="1355">
                  <c:v>42591</c:v>
                </c:pt>
                <c:pt idx="1356">
                  <c:v>42592</c:v>
                </c:pt>
                <c:pt idx="1357">
                  <c:v>42593</c:v>
                </c:pt>
                <c:pt idx="1358">
                  <c:v>42594</c:v>
                </c:pt>
                <c:pt idx="1359">
                  <c:v>42597</c:v>
                </c:pt>
                <c:pt idx="1360">
                  <c:v>42598</c:v>
                </c:pt>
                <c:pt idx="1361">
                  <c:v>42599</c:v>
                </c:pt>
                <c:pt idx="1362">
                  <c:v>42600</c:v>
                </c:pt>
                <c:pt idx="1363">
                  <c:v>42601</c:v>
                </c:pt>
                <c:pt idx="1364">
                  <c:v>42604</c:v>
                </c:pt>
                <c:pt idx="1365">
                  <c:v>42605</c:v>
                </c:pt>
                <c:pt idx="1366">
                  <c:v>42606</c:v>
                </c:pt>
                <c:pt idx="1367">
                  <c:v>42607</c:v>
                </c:pt>
                <c:pt idx="1368">
                  <c:v>42608</c:v>
                </c:pt>
                <c:pt idx="1369">
                  <c:v>42611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42618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42625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42632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42639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42646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42653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42657</c:v>
                </c:pt>
                <c:pt idx="1404">
                  <c:v>42660</c:v>
                </c:pt>
                <c:pt idx="1405">
                  <c:v>42661</c:v>
                </c:pt>
                <c:pt idx="1406">
                  <c:v>42662</c:v>
                </c:pt>
                <c:pt idx="1407">
                  <c:v>42663</c:v>
                </c:pt>
                <c:pt idx="1408">
                  <c:v>42664</c:v>
                </c:pt>
                <c:pt idx="1409">
                  <c:v>42667</c:v>
                </c:pt>
                <c:pt idx="1410">
                  <c:v>42668</c:v>
                </c:pt>
                <c:pt idx="1411">
                  <c:v>42669</c:v>
                </c:pt>
                <c:pt idx="1412">
                  <c:v>42670</c:v>
                </c:pt>
                <c:pt idx="1413">
                  <c:v>42671</c:v>
                </c:pt>
                <c:pt idx="1414">
                  <c:v>42674</c:v>
                </c:pt>
                <c:pt idx="1415">
                  <c:v>42675</c:v>
                </c:pt>
                <c:pt idx="1416">
                  <c:v>42676</c:v>
                </c:pt>
                <c:pt idx="1417">
                  <c:v>42677</c:v>
                </c:pt>
                <c:pt idx="1418">
                  <c:v>42678</c:v>
                </c:pt>
                <c:pt idx="1419">
                  <c:v>42681</c:v>
                </c:pt>
                <c:pt idx="1420">
                  <c:v>42682</c:v>
                </c:pt>
                <c:pt idx="1421">
                  <c:v>42683</c:v>
                </c:pt>
                <c:pt idx="1422">
                  <c:v>42684</c:v>
                </c:pt>
                <c:pt idx="1423">
                  <c:v>42685</c:v>
                </c:pt>
                <c:pt idx="1424">
                  <c:v>42688</c:v>
                </c:pt>
                <c:pt idx="1425">
                  <c:v>42689</c:v>
                </c:pt>
                <c:pt idx="1426">
                  <c:v>42690</c:v>
                </c:pt>
                <c:pt idx="1427">
                  <c:v>42691</c:v>
                </c:pt>
                <c:pt idx="1428">
                  <c:v>42692</c:v>
                </c:pt>
                <c:pt idx="1429">
                  <c:v>42695</c:v>
                </c:pt>
                <c:pt idx="1430">
                  <c:v>42696</c:v>
                </c:pt>
                <c:pt idx="1431">
                  <c:v>42697</c:v>
                </c:pt>
                <c:pt idx="1432">
                  <c:v>42698</c:v>
                </c:pt>
                <c:pt idx="1433">
                  <c:v>42699</c:v>
                </c:pt>
                <c:pt idx="1434">
                  <c:v>42702</c:v>
                </c:pt>
                <c:pt idx="1435">
                  <c:v>42703</c:v>
                </c:pt>
                <c:pt idx="1436">
                  <c:v>42704</c:v>
                </c:pt>
                <c:pt idx="1437">
                  <c:v>42705</c:v>
                </c:pt>
                <c:pt idx="1438">
                  <c:v>42706</c:v>
                </c:pt>
                <c:pt idx="1439">
                  <c:v>42709</c:v>
                </c:pt>
                <c:pt idx="1440">
                  <c:v>42710</c:v>
                </c:pt>
                <c:pt idx="1441">
                  <c:v>42711</c:v>
                </c:pt>
                <c:pt idx="1442">
                  <c:v>42712</c:v>
                </c:pt>
                <c:pt idx="1443">
                  <c:v>42713</c:v>
                </c:pt>
                <c:pt idx="1444">
                  <c:v>42716</c:v>
                </c:pt>
                <c:pt idx="1445">
                  <c:v>42717</c:v>
                </c:pt>
                <c:pt idx="1446">
                  <c:v>42718</c:v>
                </c:pt>
                <c:pt idx="1447">
                  <c:v>42719</c:v>
                </c:pt>
                <c:pt idx="1448">
                  <c:v>42720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42730</c:v>
                </c:pt>
                <c:pt idx="1455">
                  <c:v>42731</c:v>
                </c:pt>
                <c:pt idx="1456">
                  <c:v>42732</c:v>
                </c:pt>
                <c:pt idx="1457">
                  <c:v>42733</c:v>
                </c:pt>
                <c:pt idx="1458">
                  <c:v>42734</c:v>
                </c:pt>
                <c:pt idx="1459">
                  <c:v>42737</c:v>
                </c:pt>
                <c:pt idx="1460">
                  <c:v>42738</c:v>
                </c:pt>
                <c:pt idx="1461">
                  <c:v>42739</c:v>
                </c:pt>
                <c:pt idx="1462">
                  <c:v>42740</c:v>
                </c:pt>
                <c:pt idx="1463">
                  <c:v>42741</c:v>
                </c:pt>
                <c:pt idx="1464">
                  <c:v>42744</c:v>
                </c:pt>
                <c:pt idx="1465">
                  <c:v>42745</c:v>
                </c:pt>
                <c:pt idx="1466">
                  <c:v>42746</c:v>
                </c:pt>
                <c:pt idx="1467">
                  <c:v>42747</c:v>
                </c:pt>
                <c:pt idx="1468">
                  <c:v>42748</c:v>
                </c:pt>
                <c:pt idx="1469">
                  <c:v>42751</c:v>
                </c:pt>
                <c:pt idx="1470">
                  <c:v>42752</c:v>
                </c:pt>
                <c:pt idx="1471">
                  <c:v>42753</c:v>
                </c:pt>
                <c:pt idx="1472">
                  <c:v>42754</c:v>
                </c:pt>
                <c:pt idx="1473">
                  <c:v>42755</c:v>
                </c:pt>
                <c:pt idx="1474">
                  <c:v>42758</c:v>
                </c:pt>
                <c:pt idx="1475">
                  <c:v>42759</c:v>
                </c:pt>
                <c:pt idx="1476">
                  <c:v>42760</c:v>
                </c:pt>
                <c:pt idx="1477">
                  <c:v>42761</c:v>
                </c:pt>
                <c:pt idx="1478">
                  <c:v>42762</c:v>
                </c:pt>
                <c:pt idx="1479">
                  <c:v>42765</c:v>
                </c:pt>
                <c:pt idx="1480">
                  <c:v>42766</c:v>
                </c:pt>
                <c:pt idx="1481">
                  <c:v>42767</c:v>
                </c:pt>
                <c:pt idx="1482">
                  <c:v>42768</c:v>
                </c:pt>
                <c:pt idx="1483">
                  <c:v>42769</c:v>
                </c:pt>
                <c:pt idx="1484">
                  <c:v>42772</c:v>
                </c:pt>
                <c:pt idx="1485">
                  <c:v>42773</c:v>
                </c:pt>
                <c:pt idx="1486">
                  <c:v>42774</c:v>
                </c:pt>
                <c:pt idx="1487">
                  <c:v>42775</c:v>
                </c:pt>
                <c:pt idx="1488">
                  <c:v>42776</c:v>
                </c:pt>
                <c:pt idx="1489">
                  <c:v>42779</c:v>
                </c:pt>
                <c:pt idx="1490">
                  <c:v>42780</c:v>
                </c:pt>
                <c:pt idx="1491">
                  <c:v>42781</c:v>
                </c:pt>
                <c:pt idx="1492">
                  <c:v>42782</c:v>
                </c:pt>
                <c:pt idx="1493">
                  <c:v>42783</c:v>
                </c:pt>
                <c:pt idx="1494">
                  <c:v>42786</c:v>
                </c:pt>
                <c:pt idx="1495">
                  <c:v>42787</c:v>
                </c:pt>
                <c:pt idx="1496">
                  <c:v>42788</c:v>
                </c:pt>
                <c:pt idx="1497">
                  <c:v>42789</c:v>
                </c:pt>
                <c:pt idx="1498">
                  <c:v>42790</c:v>
                </c:pt>
                <c:pt idx="1499">
                  <c:v>42793</c:v>
                </c:pt>
                <c:pt idx="1500">
                  <c:v>42794</c:v>
                </c:pt>
                <c:pt idx="1501">
                  <c:v>42795</c:v>
                </c:pt>
                <c:pt idx="1502">
                  <c:v>42796</c:v>
                </c:pt>
                <c:pt idx="1503">
                  <c:v>42797</c:v>
                </c:pt>
                <c:pt idx="1504">
                  <c:v>42800</c:v>
                </c:pt>
                <c:pt idx="1505">
                  <c:v>42801</c:v>
                </c:pt>
                <c:pt idx="1506">
                  <c:v>42802</c:v>
                </c:pt>
                <c:pt idx="1507">
                  <c:v>42803</c:v>
                </c:pt>
                <c:pt idx="1508">
                  <c:v>42804</c:v>
                </c:pt>
                <c:pt idx="1509">
                  <c:v>42807</c:v>
                </c:pt>
                <c:pt idx="1510">
                  <c:v>42808</c:v>
                </c:pt>
                <c:pt idx="1511">
                  <c:v>42809</c:v>
                </c:pt>
                <c:pt idx="1512">
                  <c:v>42810</c:v>
                </c:pt>
                <c:pt idx="1513">
                  <c:v>42811</c:v>
                </c:pt>
                <c:pt idx="1514">
                  <c:v>42814</c:v>
                </c:pt>
                <c:pt idx="1515">
                  <c:v>42815</c:v>
                </c:pt>
                <c:pt idx="1516">
                  <c:v>42816</c:v>
                </c:pt>
                <c:pt idx="1517">
                  <c:v>42817</c:v>
                </c:pt>
                <c:pt idx="1518">
                  <c:v>42818</c:v>
                </c:pt>
                <c:pt idx="1519">
                  <c:v>42821</c:v>
                </c:pt>
                <c:pt idx="1520">
                  <c:v>42822</c:v>
                </c:pt>
                <c:pt idx="1521">
                  <c:v>42823</c:v>
                </c:pt>
                <c:pt idx="1522">
                  <c:v>42824</c:v>
                </c:pt>
                <c:pt idx="1523">
                  <c:v>42825</c:v>
                </c:pt>
                <c:pt idx="1524">
                  <c:v>42828</c:v>
                </c:pt>
                <c:pt idx="1525">
                  <c:v>42829</c:v>
                </c:pt>
                <c:pt idx="1526">
                  <c:v>42830</c:v>
                </c:pt>
                <c:pt idx="1527">
                  <c:v>42831</c:v>
                </c:pt>
                <c:pt idx="1528">
                  <c:v>42832</c:v>
                </c:pt>
                <c:pt idx="1529">
                  <c:v>42835</c:v>
                </c:pt>
                <c:pt idx="1530">
                  <c:v>42836</c:v>
                </c:pt>
                <c:pt idx="1531">
                  <c:v>42837</c:v>
                </c:pt>
                <c:pt idx="1532">
                  <c:v>42838</c:v>
                </c:pt>
                <c:pt idx="1533">
                  <c:v>42842</c:v>
                </c:pt>
                <c:pt idx="1534">
                  <c:v>42843</c:v>
                </c:pt>
                <c:pt idx="1535">
                  <c:v>42844</c:v>
                </c:pt>
                <c:pt idx="1536">
                  <c:v>42845</c:v>
                </c:pt>
                <c:pt idx="1537">
                  <c:v>42846</c:v>
                </c:pt>
                <c:pt idx="1538">
                  <c:v>42849</c:v>
                </c:pt>
                <c:pt idx="1539">
                  <c:v>42850</c:v>
                </c:pt>
                <c:pt idx="1540">
                  <c:v>42851</c:v>
                </c:pt>
                <c:pt idx="1541">
                  <c:v>42852</c:v>
                </c:pt>
                <c:pt idx="1542">
                  <c:v>42853</c:v>
                </c:pt>
                <c:pt idx="1543">
                  <c:v>42856</c:v>
                </c:pt>
                <c:pt idx="1544">
                  <c:v>42857</c:v>
                </c:pt>
                <c:pt idx="1545">
                  <c:v>42858</c:v>
                </c:pt>
                <c:pt idx="1546">
                  <c:v>42859</c:v>
                </c:pt>
                <c:pt idx="1547">
                  <c:v>42860</c:v>
                </c:pt>
                <c:pt idx="1548">
                  <c:v>42863</c:v>
                </c:pt>
                <c:pt idx="1549">
                  <c:v>42864</c:v>
                </c:pt>
                <c:pt idx="1550">
                  <c:v>42865</c:v>
                </c:pt>
                <c:pt idx="1551">
                  <c:v>42866</c:v>
                </c:pt>
                <c:pt idx="1552">
                  <c:v>42867</c:v>
                </c:pt>
                <c:pt idx="1553">
                  <c:v>42870</c:v>
                </c:pt>
                <c:pt idx="1554">
                  <c:v>42871</c:v>
                </c:pt>
                <c:pt idx="1555">
                  <c:v>42872</c:v>
                </c:pt>
                <c:pt idx="1556">
                  <c:v>42873</c:v>
                </c:pt>
                <c:pt idx="1557">
                  <c:v>42874</c:v>
                </c:pt>
                <c:pt idx="1558">
                  <c:v>42877</c:v>
                </c:pt>
                <c:pt idx="1559">
                  <c:v>42878</c:v>
                </c:pt>
                <c:pt idx="1560">
                  <c:v>42879</c:v>
                </c:pt>
                <c:pt idx="1561">
                  <c:v>42880</c:v>
                </c:pt>
                <c:pt idx="1562">
                  <c:v>42881</c:v>
                </c:pt>
                <c:pt idx="1563">
                  <c:v>42884</c:v>
                </c:pt>
                <c:pt idx="1564">
                  <c:v>42885</c:v>
                </c:pt>
                <c:pt idx="1565">
                  <c:v>42886</c:v>
                </c:pt>
                <c:pt idx="1566">
                  <c:v>42887</c:v>
                </c:pt>
                <c:pt idx="1567">
                  <c:v>42888</c:v>
                </c:pt>
                <c:pt idx="1568">
                  <c:v>42891</c:v>
                </c:pt>
                <c:pt idx="1569">
                  <c:v>42892</c:v>
                </c:pt>
                <c:pt idx="1570">
                  <c:v>42893</c:v>
                </c:pt>
                <c:pt idx="1571">
                  <c:v>42894</c:v>
                </c:pt>
                <c:pt idx="1572">
                  <c:v>42895</c:v>
                </c:pt>
                <c:pt idx="1573">
                  <c:v>42898</c:v>
                </c:pt>
                <c:pt idx="1574">
                  <c:v>42899</c:v>
                </c:pt>
                <c:pt idx="1575">
                  <c:v>42900</c:v>
                </c:pt>
                <c:pt idx="1576">
                  <c:v>42901</c:v>
                </c:pt>
                <c:pt idx="1577">
                  <c:v>42902</c:v>
                </c:pt>
                <c:pt idx="1578">
                  <c:v>42905</c:v>
                </c:pt>
                <c:pt idx="1579">
                  <c:v>42906</c:v>
                </c:pt>
                <c:pt idx="1580">
                  <c:v>42907</c:v>
                </c:pt>
                <c:pt idx="1581">
                  <c:v>42908</c:v>
                </c:pt>
                <c:pt idx="1582">
                  <c:v>42909</c:v>
                </c:pt>
                <c:pt idx="1583">
                  <c:v>42912</c:v>
                </c:pt>
                <c:pt idx="1584">
                  <c:v>42913</c:v>
                </c:pt>
                <c:pt idx="1585">
                  <c:v>42914</c:v>
                </c:pt>
                <c:pt idx="1586">
                  <c:v>42915</c:v>
                </c:pt>
                <c:pt idx="1587">
                  <c:v>42916</c:v>
                </c:pt>
                <c:pt idx="1588">
                  <c:v>42919</c:v>
                </c:pt>
                <c:pt idx="1589">
                  <c:v>42920</c:v>
                </c:pt>
                <c:pt idx="1590">
                  <c:v>42921</c:v>
                </c:pt>
                <c:pt idx="1591">
                  <c:v>42922</c:v>
                </c:pt>
                <c:pt idx="1592">
                  <c:v>42923</c:v>
                </c:pt>
                <c:pt idx="1593">
                  <c:v>42926</c:v>
                </c:pt>
                <c:pt idx="1594">
                  <c:v>42927</c:v>
                </c:pt>
                <c:pt idx="1595">
                  <c:v>42928</c:v>
                </c:pt>
                <c:pt idx="1596">
                  <c:v>42929</c:v>
                </c:pt>
                <c:pt idx="1597">
                  <c:v>42930</c:v>
                </c:pt>
                <c:pt idx="1598">
                  <c:v>42933</c:v>
                </c:pt>
                <c:pt idx="1599">
                  <c:v>42934</c:v>
                </c:pt>
                <c:pt idx="1600">
                  <c:v>42935</c:v>
                </c:pt>
                <c:pt idx="1601">
                  <c:v>42936</c:v>
                </c:pt>
                <c:pt idx="1602">
                  <c:v>42937</c:v>
                </c:pt>
                <c:pt idx="1603">
                  <c:v>42940</c:v>
                </c:pt>
                <c:pt idx="1604">
                  <c:v>42941</c:v>
                </c:pt>
                <c:pt idx="1605">
                  <c:v>42942</c:v>
                </c:pt>
                <c:pt idx="1606">
                  <c:v>42943</c:v>
                </c:pt>
                <c:pt idx="1607">
                  <c:v>42944</c:v>
                </c:pt>
                <c:pt idx="1608">
                  <c:v>42947</c:v>
                </c:pt>
                <c:pt idx="1609">
                  <c:v>42948</c:v>
                </c:pt>
                <c:pt idx="1610">
                  <c:v>42949</c:v>
                </c:pt>
                <c:pt idx="1611">
                  <c:v>42950</c:v>
                </c:pt>
                <c:pt idx="1612">
                  <c:v>42951</c:v>
                </c:pt>
                <c:pt idx="1613">
                  <c:v>42954</c:v>
                </c:pt>
                <c:pt idx="1614">
                  <c:v>42955</c:v>
                </c:pt>
                <c:pt idx="1615">
                  <c:v>42956</c:v>
                </c:pt>
                <c:pt idx="1616">
                  <c:v>42957</c:v>
                </c:pt>
                <c:pt idx="1617">
                  <c:v>42958</c:v>
                </c:pt>
                <c:pt idx="1618">
                  <c:v>42961</c:v>
                </c:pt>
                <c:pt idx="1619">
                  <c:v>42962</c:v>
                </c:pt>
                <c:pt idx="1620">
                  <c:v>42963</c:v>
                </c:pt>
                <c:pt idx="1621">
                  <c:v>42964</c:v>
                </c:pt>
                <c:pt idx="1622">
                  <c:v>42965</c:v>
                </c:pt>
                <c:pt idx="1623">
                  <c:v>42968</c:v>
                </c:pt>
                <c:pt idx="1624">
                  <c:v>42969</c:v>
                </c:pt>
                <c:pt idx="1625">
                  <c:v>42970</c:v>
                </c:pt>
                <c:pt idx="1626">
                  <c:v>42971</c:v>
                </c:pt>
                <c:pt idx="1627">
                  <c:v>42972</c:v>
                </c:pt>
                <c:pt idx="1628">
                  <c:v>42975</c:v>
                </c:pt>
                <c:pt idx="1629">
                  <c:v>42976</c:v>
                </c:pt>
                <c:pt idx="1630">
                  <c:v>42977</c:v>
                </c:pt>
                <c:pt idx="1631">
                  <c:v>42978</c:v>
                </c:pt>
                <c:pt idx="1632">
                  <c:v>42979</c:v>
                </c:pt>
                <c:pt idx="1633">
                  <c:v>42982</c:v>
                </c:pt>
                <c:pt idx="1634">
                  <c:v>42983</c:v>
                </c:pt>
                <c:pt idx="1635">
                  <c:v>42984</c:v>
                </c:pt>
                <c:pt idx="1636">
                  <c:v>42985</c:v>
                </c:pt>
                <c:pt idx="1637">
                  <c:v>42986</c:v>
                </c:pt>
                <c:pt idx="1638">
                  <c:v>42989</c:v>
                </c:pt>
                <c:pt idx="1639">
                  <c:v>42990</c:v>
                </c:pt>
                <c:pt idx="1640">
                  <c:v>42991</c:v>
                </c:pt>
                <c:pt idx="1641">
                  <c:v>42992</c:v>
                </c:pt>
                <c:pt idx="1642">
                  <c:v>42993</c:v>
                </c:pt>
                <c:pt idx="1643">
                  <c:v>42996</c:v>
                </c:pt>
                <c:pt idx="1644">
                  <c:v>42997</c:v>
                </c:pt>
                <c:pt idx="1645">
                  <c:v>42998</c:v>
                </c:pt>
                <c:pt idx="1646">
                  <c:v>42999</c:v>
                </c:pt>
                <c:pt idx="1647">
                  <c:v>43000</c:v>
                </c:pt>
                <c:pt idx="1648">
                  <c:v>43003</c:v>
                </c:pt>
                <c:pt idx="1649">
                  <c:v>43004</c:v>
                </c:pt>
                <c:pt idx="1650">
                  <c:v>43005</c:v>
                </c:pt>
                <c:pt idx="1651">
                  <c:v>43006</c:v>
                </c:pt>
                <c:pt idx="1652">
                  <c:v>43007</c:v>
                </c:pt>
                <c:pt idx="1653">
                  <c:v>43010</c:v>
                </c:pt>
                <c:pt idx="1654">
                  <c:v>43011</c:v>
                </c:pt>
                <c:pt idx="1655">
                  <c:v>43012</c:v>
                </c:pt>
                <c:pt idx="1656">
                  <c:v>43013</c:v>
                </c:pt>
                <c:pt idx="1657">
                  <c:v>43014</c:v>
                </c:pt>
                <c:pt idx="1658">
                  <c:v>43017</c:v>
                </c:pt>
                <c:pt idx="1659">
                  <c:v>43018</c:v>
                </c:pt>
                <c:pt idx="1660">
                  <c:v>43019</c:v>
                </c:pt>
                <c:pt idx="1661">
                  <c:v>43020</c:v>
                </c:pt>
                <c:pt idx="1662">
                  <c:v>43021</c:v>
                </c:pt>
                <c:pt idx="1663">
                  <c:v>43024</c:v>
                </c:pt>
                <c:pt idx="1664">
                  <c:v>43025</c:v>
                </c:pt>
                <c:pt idx="1665">
                  <c:v>43026</c:v>
                </c:pt>
                <c:pt idx="1666">
                  <c:v>43027</c:v>
                </c:pt>
                <c:pt idx="1667">
                  <c:v>43028</c:v>
                </c:pt>
                <c:pt idx="1668">
                  <c:v>43031</c:v>
                </c:pt>
                <c:pt idx="1669">
                  <c:v>43032</c:v>
                </c:pt>
                <c:pt idx="1670">
                  <c:v>43033</c:v>
                </c:pt>
                <c:pt idx="1671">
                  <c:v>43034</c:v>
                </c:pt>
                <c:pt idx="1672">
                  <c:v>43035</c:v>
                </c:pt>
                <c:pt idx="1673">
                  <c:v>43038</c:v>
                </c:pt>
                <c:pt idx="1674">
                  <c:v>43039</c:v>
                </c:pt>
                <c:pt idx="1675">
                  <c:v>43040</c:v>
                </c:pt>
                <c:pt idx="1676">
                  <c:v>43041</c:v>
                </c:pt>
                <c:pt idx="1677">
                  <c:v>43042</c:v>
                </c:pt>
                <c:pt idx="1678">
                  <c:v>43045</c:v>
                </c:pt>
                <c:pt idx="1679">
                  <c:v>43046</c:v>
                </c:pt>
                <c:pt idx="1680">
                  <c:v>43047</c:v>
                </c:pt>
                <c:pt idx="1681">
                  <c:v>43048</c:v>
                </c:pt>
                <c:pt idx="1682">
                  <c:v>43049</c:v>
                </c:pt>
                <c:pt idx="1683">
                  <c:v>43052</c:v>
                </c:pt>
                <c:pt idx="1684">
                  <c:v>43053</c:v>
                </c:pt>
                <c:pt idx="1685">
                  <c:v>43054</c:v>
                </c:pt>
                <c:pt idx="1686">
                  <c:v>43055</c:v>
                </c:pt>
                <c:pt idx="1687">
                  <c:v>43056</c:v>
                </c:pt>
                <c:pt idx="1688">
                  <c:v>43059</c:v>
                </c:pt>
                <c:pt idx="1689">
                  <c:v>43060</c:v>
                </c:pt>
                <c:pt idx="1690">
                  <c:v>43061</c:v>
                </c:pt>
                <c:pt idx="1691">
                  <c:v>43062</c:v>
                </c:pt>
                <c:pt idx="1692">
                  <c:v>43063</c:v>
                </c:pt>
                <c:pt idx="1693">
                  <c:v>43066</c:v>
                </c:pt>
                <c:pt idx="1694">
                  <c:v>43067</c:v>
                </c:pt>
                <c:pt idx="1695">
                  <c:v>43068</c:v>
                </c:pt>
                <c:pt idx="1696">
                  <c:v>43069</c:v>
                </c:pt>
                <c:pt idx="1697">
                  <c:v>43070</c:v>
                </c:pt>
                <c:pt idx="1698">
                  <c:v>43073</c:v>
                </c:pt>
                <c:pt idx="1699">
                  <c:v>43074</c:v>
                </c:pt>
                <c:pt idx="1700">
                  <c:v>43075</c:v>
                </c:pt>
                <c:pt idx="1701">
                  <c:v>43076</c:v>
                </c:pt>
                <c:pt idx="1702">
                  <c:v>43077</c:v>
                </c:pt>
                <c:pt idx="1703">
                  <c:v>43080</c:v>
                </c:pt>
                <c:pt idx="1704">
                  <c:v>43081</c:v>
                </c:pt>
                <c:pt idx="1705">
                  <c:v>43082</c:v>
                </c:pt>
                <c:pt idx="1706">
                  <c:v>43083</c:v>
                </c:pt>
                <c:pt idx="1707">
                  <c:v>43084</c:v>
                </c:pt>
                <c:pt idx="1708">
                  <c:v>43087</c:v>
                </c:pt>
                <c:pt idx="1709">
                  <c:v>43088</c:v>
                </c:pt>
                <c:pt idx="1710">
                  <c:v>43089</c:v>
                </c:pt>
                <c:pt idx="1711">
                  <c:v>43090</c:v>
                </c:pt>
                <c:pt idx="1712">
                  <c:v>43091</c:v>
                </c:pt>
                <c:pt idx="1713">
                  <c:v>43095</c:v>
                </c:pt>
                <c:pt idx="1714">
                  <c:v>43096</c:v>
                </c:pt>
                <c:pt idx="1715">
                  <c:v>43097</c:v>
                </c:pt>
                <c:pt idx="1716">
                  <c:v>43098</c:v>
                </c:pt>
                <c:pt idx="1717">
                  <c:v>43102</c:v>
                </c:pt>
                <c:pt idx="1718">
                  <c:v>43103</c:v>
                </c:pt>
                <c:pt idx="1719">
                  <c:v>43104</c:v>
                </c:pt>
                <c:pt idx="1720">
                  <c:v>43105</c:v>
                </c:pt>
                <c:pt idx="1721">
                  <c:v>43108</c:v>
                </c:pt>
                <c:pt idx="1722">
                  <c:v>43109</c:v>
                </c:pt>
                <c:pt idx="1723">
                  <c:v>43110</c:v>
                </c:pt>
                <c:pt idx="1724">
                  <c:v>43111</c:v>
                </c:pt>
                <c:pt idx="1725">
                  <c:v>43112</c:v>
                </c:pt>
                <c:pt idx="1726">
                  <c:v>43115</c:v>
                </c:pt>
                <c:pt idx="1727">
                  <c:v>43116</c:v>
                </c:pt>
                <c:pt idx="1728">
                  <c:v>43117</c:v>
                </c:pt>
                <c:pt idx="1729">
                  <c:v>43118</c:v>
                </c:pt>
                <c:pt idx="1730">
                  <c:v>43119</c:v>
                </c:pt>
                <c:pt idx="1731">
                  <c:v>43122</c:v>
                </c:pt>
                <c:pt idx="1732">
                  <c:v>43123</c:v>
                </c:pt>
                <c:pt idx="1733">
                  <c:v>43124</c:v>
                </c:pt>
                <c:pt idx="1734">
                  <c:v>43125</c:v>
                </c:pt>
                <c:pt idx="1735">
                  <c:v>43126</c:v>
                </c:pt>
                <c:pt idx="1736">
                  <c:v>43129</c:v>
                </c:pt>
                <c:pt idx="1737">
                  <c:v>43130</c:v>
                </c:pt>
                <c:pt idx="1738">
                  <c:v>43131</c:v>
                </c:pt>
                <c:pt idx="1739">
                  <c:v>43132</c:v>
                </c:pt>
                <c:pt idx="1740">
                  <c:v>43133</c:v>
                </c:pt>
                <c:pt idx="1741">
                  <c:v>43136</c:v>
                </c:pt>
                <c:pt idx="1742">
                  <c:v>43137</c:v>
                </c:pt>
                <c:pt idx="1743">
                  <c:v>43138</c:v>
                </c:pt>
                <c:pt idx="1744">
                  <c:v>43139</c:v>
                </c:pt>
                <c:pt idx="1745">
                  <c:v>43140</c:v>
                </c:pt>
                <c:pt idx="1746">
                  <c:v>43143</c:v>
                </c:pt>
                <c:pt idx="1747">
                  <c:v>43144</c:v>
                </c:pt>
                <c:pt idx="1748">
                  <c:v>43145</c:v>
                </c:pt>
                <c:pt idx="1749">
                  <c:v>43146</c:v>
                </c:pt>
                <c:pt idx="1750">
                  <c:v>43147</c:v>
                </c:pt>
                <c:pt idx="1751">
                  <c:v>43150</c:v>
                </c:pt>
                <c:pt idx="1752">
                  <c:v>43151</c:v>
                </c:pt>
                <c:pt idx="1753">
                  <c:v>43152</c:v>
                </c:pt>
                <c:pt idx="1754">
                  <c:v>43153</c:v>
                </c:pt>
                <c:pt idx="1755">
                  <c:v>43154</c:v>
                </c:pt>
                <c:pt idx="1756">
                  <c:v>43157</c:v>
                </c:pt>
                <c:pt idx="1757">
                  <c:v>43158</c:v>
                </c:pt>
                <c:pt idx="1758">
                  <c:v>43159</c:v>
                </c:pt>
                <c:pt idx="1759">
                  <c:v>43160</c:v>
                </c:pt>
                <c:pt idx="1760">
                  <c:v>43161</c:v>
                </c:pt>
                <c:pt idx="1761">
                  <c:v>43164</c:v>
                </c:pt>
                <c:pt idx="1762">
                  <c:v>43165</c:v>
                </c:pt>
                <c:pt idx="1763">
                  <c:v>43166</c:v>
                </c:pt>
                <c:pt idx="1764">
                  <c:v>43167</c:v>
                </c:pt>
                <c:pt idx="1765">
                  <c:v>43168</c:v>
                </c:pt>
                <c:pt idx="1766">
                  <c:v>43171</c:v>
                </c:pt>
                <c:pt idx="1767">
                  <c:v>43172</c:v>
                </c:pt>
                <c:pt idx="1768">
                  <c:v>43173</c:v>
                </c:pt>
                <c:pt idx="1769">
                  <c:v>43174</c:v>
                </c:pt>
                <c:pt idx="1770">
                  <c:v>43175</c:v>
                </c:pt>
                <c:pt idx="1771">
                  <c:v>43178</c:v>
                </c:pt>
                <c:pt idx="1772">
                  <c:v>43179</c:v>
                </c:pt>
                <c:pt idx="1773">
                  <c:v>43180</c:v>
                </c:pt>
                <c:pt idx="1774">
                  <c:v>43181</c:v>
                </c:pt>
                <c:pt idx="1775">
                  <c:v>43182</c:v>
                </c:pt>
                <c:pt idx="1776">
                  <c:v>43185</c:v>
                </c:pt>
                <c:pt idx="1777">
                  <c:v>43186</c:v>
                </c:pt>
                <c:pt idx="1778">
                  <c:v>43187</c:v>
                </c:pt>
                <c:pt idx="1779">
                  <c:v>43188</c:v>
                </c:pt>
                <c:pt idx="1780">
                  <c:v>43192</c:v>
                </c:pt>
                <c:pt idx="1781">
                  <c:v>43193</c:v>
                </c:pt>
                <c:pt idx="1782">
                  <c:v>43194</c:v>
                </c:pt>
                <c:pt idx="1783">
                  <c:v>43195</c:v>
                </c:pt>
                <c:pt idx="1784">
                  <c:v>43196</c:v>
                </c:pt>
                <c:pt idx="1785">
                  <c:v>43199</c:v>
                </c:pt>
                <c:pt idx="1786">
                  <c:v>43200</c:v>
                </c:pt>
                <c:pt idx="1787">
                  <c:v>43201</c:v>
                </c:pt>
                <c:pt idx="1788">
                  <c:v>43202</c:v>
                </c:pt>
                <c:pt idx="1789">
                  <c:v>43203</c:v>
                </c:pt>
                <c:pt idx="1790">
                  <c:v>43206</c:v>
                </c:pt>
                <c:pt idx="1791">
                  <c:v>43207</c:v>
                </c:pt>
                <c:pt idx="1792">
                  <c:v>43208</c:v>
                </c:pt>
                <c:pt idx="1793">
                  <c:v>43209</c:v>
                </c:pt>
                <c:pt idx="1794">
                  <c:v>43210</c:v>
                </c:pt>
                <c:pt idx="1795">
                  <c:v>43213</c:v>
                </c:pt>
                <c:pt idx="1796">
                  <c:v>43214</c:v>
                </c:pt>
                <c:pt idx="1797">
                  <c:v>43215</c:v>
                </c:pt>
                <c:pt idx="1798">
                  <c:v>43216</c:v>
                </c:pt>
                <c:pt idx="1799">
                  <c:v>43217</c:v>
                </c:pt>
                <c:pt idx="1800">
                  <c:v>43220</c:v>
                </c:pt>
                <c:pt idx="1801">
                  <c:v>43221</c:v>
                </c:pt>
                <c:pt idx="1802">
                  <c:v>43222</c:v>
                </c:pt>
                <c:pt idx="1803">
                  <c:v>43223</c:v>
                </c:pt>
                <c:pt idx="1804">
                  <c:v>43224</c:v>
                </c:pt>
                <c:pt idx="1805">
                  <c:v>43227</c:v>
                </c:pt>
                <c:pt idx="1806">
                  <c:v>43228</c:v>
                </c:pt>
                <c:pt idx="1807">
                  <c:v>43229</c:v>
                </c:pt>
                <c:pt idx="1808">
                  <c:v>43230</c:v>
                </c:pt>
                <c:pt idx="1809">
                  <c:v>43231</c:v>
                </c:pt>
                <c:pt idx="1810">
                  <c:v>43234</c:v>
                </c:pt>
                <c:pt idx="1811">
                  <c:v>43235</c:v>
                </c:pt>
                <c:pt idx="1812">
                  <c:v>43236</c:v>
                </c:pt>
                <c:pt idx="1813">
                  <c:v>43237</c:v>
                </c:pt>
                <c:pt idx="1814">
                  <c:v>43238</c:v>
                </c:pt>
                <c:pt idx="1815">
                  <c:v>43241</c:v>
                </c:pt>
                <c:pt idx="1816">
                  <c:v>43242</c:v>
                </c:pt>
                <c:pt idx="1817">
                  <c:v>43243</c:v>
                </c:pt>
                <c:pt idx="1818">
                  <c:v>43244</c:v>
                </c:pt>
                <c:pt idx="1819">
                  <c:v>43245</c:v>
                </c:pt>
                <c:pt idx="1820">
                  <c:v>43249</c:v>
                </c:pt>
                <c:pt idx="1821">
                  <c:v>43250</c:v>
                </c:pt>
                <c:pt idx="1822">
                  <c:v>43251</c:v>
                </c:pt>
                <c:pt idx="1823">
                  <c:v>43252</c:v>
                </c:pt>
                <c:pt idx="1824">
                  <c:v>43255</c:v>
                </c:pt>
                <c:pt idx="1825">
                  <c:v>43256</c:v>
                </c:pt>
                <c:pt idx="1826">
                  <c:v>43257</c:v>
                </c:pt>
                <c:pt idx="1827">
                  <c:v>43258</c:v>
                </c:pt>
                <c:pt idx="1828">
                  <c:v>43259</c:v>
                </c:pt>
                <c:pt idx="1829">
                  <c:v>43262</c:v>
                </c:pt>
                <c:pt idx="1830">
                  <c:v>43263</c:v>
                </c:pt>
                <c:pt idx="1831">
                  <c:v>43264</c:v>
                </c:pt>
                <c:pt idx="1832">
                  <c:v>43265</c:v>
                </c:pt>
                <c:pt idx="1833">
                  <c:v>43266</c:v>
                </c:pt>
                <c:pt idx="1834">
                  <c:v>43269</c:v>
                </c:pt>
                <c:pt idx="1835">
                  <c:v>43270</c:v>
                </c:pt>
                <c:pt idx="1836">
                  <c:v>43271</c:v>
                </c:pt>
                <c:pt idx="1837">
                  <c:v>43272</c:v>
                </c:pt>
                <c:pt idx="1838">
                  <c:v>43273</c:v>
                </c:pt>
                <c:pt idx="1839">
                  <c:v>43276</c:v>
                </c:pt>
                <c:pt idx="1840">
                  <c:v>43277</c:v>
                </c:pt>
                <c:pt idx="1841">
                  <c:v>43278</c:v>
                </c:pt>
                <c:pt idx="1842">
                  <c:v>43279</c:v>
                </c:pt>
                <c:pt idx="1843">
                  <c:v>43280</c:v>
                </c:pt>
                <c:pt idx="1844">
                  <c:v>43283</c:v>
                </c:pt>
                <c:pt idx="1845">
                  <c:v>43284</c:v>
                </c:pt>
                <c:pt idx="1846">
                  <c:v>43285</c:v>
                </c:pt>
                <c:pt idx="1847">
                  <c:v>43286</c:v>
                </c:pt>
                <c:pt idx="1848">
                  <c:v>43287</c:v>
                </c:pt>
                <c:pt idx="1849">
                  <c:v>43290</c:v>
                </c:pt>
                <c:pt idx="1850">
                  <c:v>43291</c:v>
                </c:pt>
                <c:pt idx="1851">
                  <c:v>43292</c:v>
                </c:pt>
                <c:pt idx="1852">
                  <c:v>43293</c:v>
                </c:pt>
                <c:pt idx="1853">
                  <c:v>43294</c:v>
                </c:pt>
                <c:pt idx="1854">
                  <c:v>43297</c:v>
                </c:pt>
                <c:pt idx="1855">
                  <c:v>43298</c:v>
                </c:pt>
                <c:pt idx="1856">
                  <c:v>43299</c:v>
                </c:pt>
                <c:pt idx="1857">
                  <c:v>43300</c:v>
                </c:pt>
                <c:pt idx="1858">
                  <c:v>43301</c:v>
                </c:pt>
                <c:pt idx="1859">
                  <c:v>43304</c:v>
                </c:pt>
                <c:pt idx="1860">
                  <c:v>43305</c:v>
                </c:pt>
                <c:pt idx="1861">
                  <c:v>43306</c:v>
                </c:pt>
                <c:pt idx="1862">
                  <c:v>43307</c:v>
                </c:pt>
                <c:pt idx="1863">
                  <c:v>43308</c:v>
                </c:pt>
                <c:pt idx="1864">
                  <c:v>43311</c:v>
                </c:pt>
                <c:pt idx="1865">
                  <c:v>43312</c:v>
                </c:pt>
                <c:pt idx="1866">
                  <c:v>43313</c:v>
                </c:pt>
                <c:pt idx="1867">
                  <c:v>43314</c:v>
                </c:pt>
                <c:pt idx="1868">
                  <c:v>43315</c:v>
                </c:pt>
                <c:pt idx="1869">
                  <c:v>43318</c:v>
                </c:pt>
                <c:pt idx="1870">
                  <c:v>43319</c:v>
                </c:pt>
                <c:pt idx="1871">
                  <c:v>43320</c:v>
                </c:pt>
                <c:pt idx="1872">
                  <c:v>43321</c:v>
                </c:pt>
                <c:pt idx="1873">
                  <c:v>43322</c:v>
                </c:pt>
                <c:pt idx="1874">
                  <c:v>43325</c:v>
                </c:pt>
                <c:pt idx="1875">
                  <c:v>43326</c:v>
                </c:pt>
                <c:pt idx="1876">
                  <c:v>43327</c:v>
                </c:pt>
                <c:pt idx="1877">
                  <c:v>43328</c:v>
                </c:pt>
                <c:pt idx="1878">
                  <c:v>43329</c:v>
                </c:pt>
                <c:pt idx="1879">
                  <c:v>43332</c:v>
                </c:pt>
                <c:pt idx="1880">
                  <c:v>43333</c:v>
                </c:pt>
                <c:pt idx="1881">
                  <c:v>43334</c:v>
                </c:pt>
                <c:pt idx="1882">
                  <c:v>43335</c:v>
                </c:pt>
                <c:pt idx="1883">
                  <c:v>43336</c:v>
                </c:pt>
                <c:pt idx="1884">
                  <c:v>43339</c:v>
                </c:pt>
                <c:pt idx="1885">
                  <c:v>43340</c:v>
                </c:pt>
                <c:pt idx="1886">
                  <c:v>43341</c:v>
                </c:pt>
                <c:pt idx="1887">
                  <c:v>43342</c:v>
                </c:pt>
                <c:pt idx="1888">
                  <c:v>43343</c:v>
                </c:pt>
                <c:pt idx="1889">
                  <c:v>43346</c:v>
                </c:pt>
                <c:pt idx="1890">
                  <c:v>43347</c:v>
                </c:pt>
                <c:pt idx="1891">
                  <c:v>43348</c:v>
                </c:pt>
                <c:pt idx="1892">
                  <c:v>43349</c:v>
                </c:pt>
                <c:pt idx="1893">
                  <c:v>43350</c:v>
                </c:pt>
                <c:pt idx="1894">
                  <c:v>43353</c:v>
                </c:pt>
                <c:pt idx="1895">
                  <c:v>43354</c:v>
                </c:pt>
                <c:pt idx="1896">
                  <c:v>43355</c:v>
                </c:pt>
                <c:pt idx="1897">
                  <c:v>43356</c:v>
                </c:pt>
                <c:pt idx="1898">
                  <c:v>43357</c:v>
                </c:pt>
                <c:pt idx="1899">
                  <c:v>43360</c:v>
                </c:pt>
                <c:pt idx="1900">
                  <c:v>43361</c:v>
                </c:pt>
                <c:pt idx="1901">
                  <c:v>43362</c:v>
                </c:pt>
                <c:pt idx="1902">
                  <c:v>43363</c:v>
                </c:pt>
                <c:pt idx="1903">
                  <c:v>43364</c:v>
                </c:pt>
                <c:pt idx="1904">
                  <c:v>43367</c:v>
                </c:pt>
                <c:pt idx="1905">
                  <c:v>43368</c:v>
                </c:pt>
                <c:pt idx="1906">
                  <c:v>43369</c:v>
                </c:pt>
                <c:pt idx="1907">
                  <c:v>43370</c:v>
                </c:pt>
                <c:pt idx="1908">
                  <c:v>43371</c:v>
                </c:pt>
                <c:pt idx="1909">
                  <c:v>43374</c:v>
                </c:pt>
                <c:pt idx="1910">
                  <c:v>43375</c:v>
                </c:pt>
                <c:pt idx="1911">
                  <c:v>43376</c:v>
                </c:pt>
                <c:pt idx="1912">
                  <c:v>43377</c:v>
                </c:pt>
                <c:pt idx="1913">
                  <c:v>43378</c:v>
                </c:pt>
                <c:pt idx="1914">
                  <c:v>43381</c:v>
                </c:pt>
                <c:pt idx="1915">
                  <c:v>43382</c:v>
                </c:pt>
                <c:pt idx="1916">
                  <c:v>43383</c:v>
                </c:pt>
                <c:pt idx="1917">
                  <c:v>43384</c:v>
                </c:pt>
                <c:pt idx="1918">
                  <c:v>43385</c:v>
                </c:pt>
                <c:pt idx="1919">
                  <c:v>43388</c:v>
                </c:pt>
                <c:pt idx="1920">
                  <c:v>43389</c:v>
                </c:pt>
                <c:pt idx="1921">
                  <c:v>43390</c:v>
                </c:pt>
                <c:pt idx="1922">
                  <c:v>43391</c:v>
                </c:pt>
                <c:pt idx="1923">
                  <c:v>43392</c:v>
                </c:pt>
                <c:pt idx="1924">
                  <c:v>43395</c:v>
                </c:pt>
                <c:pt idx="1925">
                  <c:v>43396</c:v>
                </c:pt>
                <c:pt idx="1926">
                  <c:v>43397</c:v>
                </c:pt>
                <c:pt idx="1927">
                  <c:v>43398</c:v>
                </c:pt>
                <c:pt idx="1928">
                  <c:v>43399</c:v>
                </c:pt>
                <c:pt idx="1929">
                  <c:v>43402</c:v>
                </c:pt>
                <c:pt idx="1930">
                  <c:v>43403</c:v>
                </c:pt>
                <c:pt idx="1931">
                  <c:v>43404</c:v>
                </c:pt>
                <c:pt idx="1932">
                  <c:v>43405</c:v>
                </c:pt>
                <c:pt idx="1933">
                  <c:v>43406</c:v>
                </c:pt>
                <c:pt idx="1934">
                  <c:v>43409</c:v>
                </c:pt>
                <c:pt idx="1935">
                  <c:v>43410</c:v>
                </c:pt>
                <c:pt idx="1936">
                  <c:v>43411</c:v>
                </c:pt>
                <c:pt idx="1937">
                  <c:v>43412</c:v>
                </c:pt>
                <c:pt idx="1938">
                  <c:v>43413</c:v>
                </c:pt>
                <c:pt idx="1939">
                  <c:v>43416</c:v>
                </c:pt>
                <c:pt idx="1940">
                  <c:v>43417</c:v>
                </c:pt>
                <c:pt idx="1941">
                  <c:v>43418</c:v>
                </c:pt>
                <c:pt idx="1942">
                  <c:v>43419</c:v>
                </c:pt>
                <c:pt idx="1943">
                  <c:v>43420</c:v>
                </c:pt>
                <c:pt idx="1944">
                  <c:v>43423</c:v>
                </c:pt>
                <c:pt idx="1945">
                  <c:v>43424</c:v>
                </c:pt>
                <c:pt idx="1946">
                  <c:v>43425</c:v>
                </c:pt>
                <c:pt idx="1947">
                  <c:v>43426</c:v>
                </c:pt>
                <c:pt idx="1948">
                  <c:v>43427</c:v>
                </c:pt>
                <c:pt idx="1949">
                  <c:v>43430</c:v>
                </c:pt>
                <c:pt idx="1950">
                  <c:v>43431</c:v>
                </c:pt>
                <c:pt idx="1951">
                  <c:v>43432</c:v>
                </c:pt>
                <c:pt idx="1952">
                  <c:v>43433</c:v>
                </c:pt>
                <c:pt idx="1953">
                  <c:v>43434</c:v>
                </c:pt>
                <c:pt idx="1954">
                  <c:v>43437</c:v>
                </c:pt>
                <c:pt idx="1955">
                  <c:v>43438</c:v>
                </c:pt>
                <c:pt idx="1956">
                  <c:v>43439</c:v>
                </c:pt>
                <c:pt idx="1957">
                  <c:v>43440</c:v>
                </c:pt>
                <c:pt idx="1958">
                  <c:v>43441</c:v>
                </c:pt>
                <c:pt idx="1959">
                  <c:v>43444</c:v>
                </c:pt>
                <c:pt idx="1960">
                  <c:v>43445</c:v>
                </c:pt>
                <c:pt idx="1961">
                  <c:v>43446</c:v>
                </c:pt>
                <c:pt idx="1962">
                  <c:v>43447</c:v>
                </c:pt>
                <c:pt idx="1963">
                  <c:v>43448</c:v>
                </c:pt>
                <c:pt idx="1964">
                  <c:v>43451</c:v>
                </c:pt>
                <c:pt idx="1965">
                  <c:v>43452</c:v>
                </c:pt>
                <c:pt idx="1966">
                  <c:v>43453</c:v>
                </c:pt>
                <c:pt idx="1967">
                  <c:v>43454</c:v>
                </c:pt>
                <c:pt idx="1968">
                  <c:v>43455</c:v>
                </c:pt>
                <c:pt idx="1969">
                  <c:v>43460</c:v>
                </c:pt>
                <c:pt idx="1970">
                  <c:v>43461</c:v>
                </c:pt>
                <c:pt idx="1971">
                  <c:v>43462</c:v>
                </c:pt>
                <c:pt idx="1972">
                  <c:v>43467</c:v>
                </c:pt>
                <c:pt idx="1973">
                  <c:v>43468</c:v>
                </c:pt>
                <c:pt idx="1974">
                  <c:v>43469</c:v>
                </c:pt>
                <c:pt idx="1975">
                  <c:v>43472</c:v>
                </c:pt>
                <c:pt idx="1976">
                  <c:v>43473</c:v>
                </c:pt>
                <c:pt idx="1977">
                  <c:v>43474</c:v>
                </c:pt>
                <c:pt idx="1978">
                  <c:v>43475</c:v>
                </c:pt>
                <c:pt idx="1979">
                  <c:v>43476</c:v>
                </c:pt>
                <c:pt idx="1980">
                  <c:v>43479</c:v>
                </c:pt>
                <c:pt idx="1981">
                  <c:v>43480</c:v>
                </c:pt>
                <c:pt idx="1982">
                  <c:v>43481</c:v>
                </c:pt>
                <c:pt idx="1983">
                  <c:v>43482</c:v>
                </c:pt>
                <c:pt idx="1984">
                  <c:v>43483</c:v>
                </c:pt>
                <c:pt idx="1985">
                  <c:v>43486</c:v>
                </c:pt>
                <c:pt idx="1986">
                  <c:v>43487</c:v>
                </c:pt>
                <c:pt idx="1987">
                  <c:v>43488</c:v>
                </c:pt>
                <c:pt idx="1988">
                  <c:v>43489</c:v>
                </c:pt>
                <c:pt idx="1989">
                  <c:v>43490</c:v>
                </c:pt>
                <c:pt idx="1990">
                  <c:v>43493</c:v>
                </c:pt>
                <c:pt idx="1991">
                  <c:v>43494</c:v>
                </c:pt>
                <c:pt idx="1992">
                  <c:v>43495</c:v>
                </c:pt>
                <c:pt idx="1993">
                  <c:v>43496</c:v>
                </c:pt>
                <c:pt idx="1994">
                  <c:v>43497</c:v>
                </c:pt>
                <c:pt idx="1995">
                  <c:v>43500</c:v>
                </c:pt>
                <c:pt idx="1996">
                  <c:v>43501</c:v>
                </c:pt>
                <c:pt idx="1997">
                  <c:v>43502</c:v>
                </c:pt>
                <c:pt idx="1998">
                  <c:v>43503</c:v>
                </c:pt>
                <c:pt idx="1999">
                  <c:v>43504</c:v>
                </c:pt>
                <c:pt idx="2000">
                  <c:v>43507</c:v>
                </c:pt>
                <c:pt idx="2001">
                  <c:v>43508</c:v>
                </c:pt>
                <c:pt idx="2002">
                  <c:v>43509</c:v>
                </c:pt>
                <c:pt idx="2003">
                  <c:v>43510</c:v>
                </c:pt>
                <c:pt idx="2004">
                  <c:v>43511</c:v>
                </c:pt>
                <c:pt idx="2005">
                  <c:v>43514</c:v>
                </c:pt>
                <c:pt idx="2006">
                  <c:v>43515</c:v>
                </c:pt>
                <c:pt idx="2007">
                  <c:v>43516</c:v>
                </c:pt>
                <c:pt idx="2008">
                  <c:v>43517</c:v>
                </c:pt>
                <c:pt idx="2009">
                  <c:v>43518</c:v>
                </c:pt>
                <c:pt idx="2010">
                  <c:v>43521</c:v>
                </c:pt>
                <c:pt idx="2011">
                  <c:v>43522</c:v>
                </c:pt>
                <c:pt idx="2012">
                  <c:v>43523</c:v>
                </c:pt>
                <c:pt idx="2013">
                  <c:v>43524</c:v>
                </c:pt>
                <c:pt idx="2014">
                  <c:v>43525</c:v>
                </c:pt>
                <c:pt idx="2015">
                  <c:v>43528</c:v>
                </c:pt>
                <c:pt idx="2016">
                  <c:v>43529</c:v>
                </c:pt>
                <c:pt idx="2017">
                  <c:v>43530</c:v>
                </c:pt>
                <c:pt idx="2018">
                  <c:v>43531</c:v>
                </c:pt>
                <c:pt idx="2019">
                  <c:v>43532</c:v>
                </c:pt>
                <c:pt idx="2020">
                  <c:v>43535</c:v>
                </c:pt>
                <c:pt idx="2021">
                  <c:v>43536</c:v>
                </c:pt>
                <c:pt idx="2022">
                  <c:v>43537</c:v>
                </c:pt>
                <c:pt idx="2023">
                  <c:v>43538</c:v>
                </c:pt>
                <c:pt idx="2024">
                  <c:v>43539</c:v>
                </c:pt>
                <c:pt idx="2025">
                  <c:v>43542</c:v>
                </c:pt>
                <c:pt idx="2026">
                  <c:v>43543</c:v>
                </c:pt>
                <c:pt idx="2027">
                  <c:v>43544</c:v>
                </c:pt>
                <c:pt idx="2028">
                  <c:v>43545</c:v>
                </c:pt>
                <c:pt idx="2029">
                  <c:v>43546</c:v>
                </c:pt>
                <c:pt idx="2030">
                  <c:v>43549</c:v>
                </c:pt>
                <c:pt idx="2031">
                  <c:v>43550</c:v>
                </c:pt>
                <c:pt idx="2032">
                  <c:v>43551</c:v>
                </c:pt>
                <c:pt idx="2033">
                  <c:v>43552</c:v>
                </c:pt>
                <c:pt idx="2034">
                  <c:v>43553</c:v>
                </c:pt>
              </c:numCache>
            </c:numRef>
          </c:cat>
          <c:val>
            <c:numRef>
              <c:f>Steel!$D$4:$D$2100</c:f>
              <c:numCache>
                <c:formatCode>#,##0.00_);\(#,##0.00\)</c:formatCode>
                <c:ptCount val="2097"/>
                <c:pt idx="0">
                  <c:v>760.58</c:v>
                </c:pt>
                <c:pt idx="1">
                  <c:v>760.58</c:v>
                </c:pt>
                <c:pt idx="2">
                  <c:v>749.56</c:v>
                </c:pt>
                <c:pt idx="3">
                  <c:v>749.56</c:v>
                </c:pt>
                <c:pt idx="4">
                  <c:v>749.56</c:v>
                </c:pt>
                <c:pt idx="5">
                  <c:v>749.58</c:v>
                </c:pt>
                <c:pt idx="6">
                  <c:v>738.24</c:v>
                </c:pt>
                <c:pt idx="7">
                  <c:v>738.54</c:v>
                </c:pt>
                <c:pt idx="8">
                  <c:v>735.78</c:v>
                </c:pt>
                <c:pt idx="9">
                  <c:v>735.78</c:v>
                </c:pt>
                <c:pt idx="10">
                  <c:v>730.27</c:v>
                </c:pt>
                <c:pt idx="11">
                  <c:v>724.76</c:v>
                </c:pt>
                <c:pt idx="12">
                  <c:v>724.76</c:v>
                </c:pt>
                <c:pt idx="13">
                  <c:v>724.76</c:v>
                </c:pt>
                <c:pt idx="14">
                  <c:v>710.98</c:v>
                </c:pt>
                <c:pt idx="15">
                  <c:v>705.47</c:v>
                </c:pt>
                <c:pt idx="16">
                  <c:v>705.47</c:v>
                </c:pt>
                <c:pt idx="17">
                  <c:v>705.47</c:v>
                </c:pt>
                <c:pt idx="18">
                  <c:v>705.47</c:v>
                </c:pt>
                <c:pt idx="19">
                  <c:v>694.44</c:v>
                </c:pt>
                <c:pt idx="20">
                  <c:v>688.93</c:v>
                </c:pt>
                <c:pt idx="21">
                  <c:v>688.93</c:v>
                </c:pt>
                <c:pt idx="22">
                  <c:v>688.93</c:v>
                </c:pt>
                <c:pt idx="23">
                  <c:v>686.18</c:v>
                </c:pt>
                <c:pt idx="24">
                  <c:v>677.91</c:v>
                </c:pt>
                <c:pt idx="25">
                  <c:v>672.4</c:v>
                </c:pt>
                <c:pt idx="26">
                  <c:v>672.4</c:v>
                </c:pt>
                <c:pt idx="27">
                  <c:v>672.4</c:v>
                </c:pt>
                <c:pt idx="28">
                  <c:v>672.4</c:v>
                </c:pt>
                <c:pt idx="29">
                  <c:v>650.35</c:v>
                </c:pt>
                <c:pt idx="30">
                  <c:v>650.35</c:v>
                </c:pt>
                <c:pt idx="31">
                  <c:v>650.35</c:v>
                </c:pt>
                <c:pt idx="32">
                  <c:v>639.33000000000004</c:v>
                </c:pt>
                <c:pt idx="33">
                  <c:v>639.33000000000004</c:v>
                </c:pt>
                <c:pt idx="34">
                  <c:v>639.33000000000004</c:v>
                </c:pt>
                <c:pt idx="35">
                  <c:v>633.82000000000005</c:v>
                </c:pt>
                <c:pt idx="36">
                  <c:v>633.82000000000005</c:v>
                </c:pt>
                <c:pt idx="37">
                  <c:v>633.82000000000005</c:v>
                </c:pt>
                <c:pt idx="38">
                  <c:v>633.82000000000005</c:v>
                </c:pt>
                <c:pt idx="39">
                  <c:v>633.82000000000005</c:v>
                </c:pt>
                <c:pt idx="40">
                  <c:v>633.82000000000005</c:v>
                </c:pt>
                <c:pt idx="41">
                  <c:v>633.82000000000005</c:v>
                </c:pt>
                <c:pt idx="42">
                  <c:v>633.82000000000005</c:v>
                </c:pt>
                <c:pt idx="43">
                  <c:v>628.30999999999995</c:v>
                </c:pt>
                <c:pt idx="44">
                  <c:v>628.30999999999995</c:v>
                </c:pt>
                <c:pt idx="45">
                  <c:v>608.03385976836717</c:v>
                </c:pt>
                <c:pt idx="46">
                  <c:v>628.30999999999995</c:v>
                </c:pt>
                <c:pt idx="47">
                  <c:v>628.30999999999995</c:v>
                </c:pt>
                <c:pt idx="48">
                  <c:v>628.30999999999995</c:v>
                </c:pt>
                <c:pt idx="49">
                  <c:v>639.33000000000004</c:v>
                </c:pt>
                <c:pt idx="50">
                  <c:v>639.33000000000004</c:v>
                </c:pt>
                <c:pt idx="51">
                  <c:v>639.33000000000004</c:v>
                </c:pt>
                <c:pt idx="52">
                  <c:v>639.33000000000004</c:v>
                </c:pt>
                <c:pt idx="53">
                  <c:v>644.84</c:v>
                </c:pt>
                <c:pt idx="54">
                  <c:v>644.84</c:v>
                </c:pt>
                <c:pt idx="55">
                  <c:v>644.84</c:v>
                </c:pt>
                <c:pt idx="56">
                  <c:v>644.84</c:v>
                </c:pt>
                <c:pt idx="57">
                  <c:v>644.84</c:v>
                </c:pt>
                <c:pt idx="58">
                  <c:v>644.84</c:v>
                </c:pt>
                <c:pt idx="59">
                  <c:v>644.84</c:v>
                </c:pt>
                <c:pt idx="60">
                  <c:v>644.84</c:v>
                </c:pt>
                <c:pt idx="61">
                  <c:v>644.84</c:v>
                </c:pt>
                <c:pt idx="62">
                  <c:v>644.84</c:v>
                </c:pt>
                <c:pt idx="63">
                  <c:v>655.86</c:v>
                </c:pt>
                <c:pt idx="64">
                  <c:v>655.86</c:v>
                </c:pt>
                <c:pt idx="65">
                  <c:v>655.86</c:v>
                </c:pt>
                <c:pt idx="66">
                  <c:v>655.86</c:v>
                </c:pt>
                <c:pt idx="67">
                  <c:v>653.11</c:v>
                </c:pt>
                <c:pt idx="68">
                  <c:v>653.11</c:v>
                </c:pt>
                <c:pt idx="69">
                  <c:v>653.11</c:v>
                </c:pt>
                <c:pt idx="70">
                  <c:v>653.11</c:v>
                </c:pt>
                <c:pt idx="71">
                  <c:v>650.35</c:v>
                </c:pt>
                <c:pt idx="72">
                  <c:v>650.35</c:v>
                </c:pt>
                <c:pt idx="73">
                  <c:v>650.35</c:v>
                </c:pt>
                <c:pt idx="74">
                  <c:v>650.35</c:v>
                </c:pt>
                <c:pt idx="75">
                  <c:v>650.35</c:v>
                </c:pt>
                <c:pt idx="76">
                  <c:v>650.35</c:v>
                </c:pt>
                <c:pt idx="77">
                  <c:v>650.35</c:v>
                </c:pt>
                <c:pt idx="78">
                  <c:v>650.35</c:v>
                </c:pt>
                <c:pt idx="79">
                  <c:v>633.82000000000005</c:v>
                </c:pt>
                <c:pt idx="80">
                  <c:v>633.82000000000005</c:v>
                </c:pt>
                <c:pt idx="81">
                  <c:v>633.82000000000005</c:v>
                </c:pt>
                <c:pt idx="82">
                  <c:v>633.82000000000005</c:v>
                </c:pt>
                <c:pt idx="83">
                  <c:v>633.82000000000005</c:v>
                </c:pt>
                <c:pt idx="84">
                  <c:v>633.82000000000005</c:v>
                </c:pt>
                <c:pt idx="85">
                  <c:v>633.82000000000005</c:v>
                </c:pt>
                <c:pt idx="86">
                  <c:v>633.82000000000005</c:v>
                </c:pt>
                <c:pt idx="87">
                  <c:v>633.82000000000005</c:v>
                </c:pt>
                <c:pt idx="88">
                  <c:v>633.82000000000005</c:v>
                </c:pt>
                <c:pt idx="89">
                  <c:v>633.82000000000005</c:v>
                </c:pt>
                <c:pt idx="90">
                  <c:v>606.26</c:v>
                </c:pt>
                <c:pt idx="91">
                  <c:v>606.26</c:v>
                </c:pt>
                <c:pt idx="92">
                  <c:v>606.26</c:v>
                </c:pt>
                <c:pt idx="93">
                  <c:v>606.26</c:v>
                </c:pt>
                <c:pt idx="94">
                  <c:v>606.26</c:v>
                </c:pt>
                <c:pt idx="95">
                  <c:v>606.26</c:v>
                </c:pt>
                <c:pt idx="96">
                  <c:v>606.26</c:v>
                </c:pt>
                <c:pt idx="97">
                  <c:v>606.26</c:v>
                </c:pt>
                <c:pt idx="98">
                  <c:v>606.26</c:v>
                </c:pt>
                <c:pt idx="99">
                  <c:v>595.24</c:v>
                </c:pt>
                <c:pt idx="100">
                  <c:v>592.48</c:v>
                </c:pt>
                <c:pt idx="101">
                  <c:v>592.48</c:v>
                </c:pt>
                <c:pt idx="102">
                  <c:v>592.48</c:v>
                </c:pt>
                <c:pt idx="103">
                  <c:v>595.24</c:v>
                </c:pt>
                <c:pt idx="104">
                  <c:v>600.75</c:v>
                </c:pt>
                <c:pt idx="105">
                  <c:v>600.75</c:v>
                </c:pt>
                <c:pt idx="106">
                  <c:v>600.75</c:v>
                </c:pt>
                <c:pt idx="107">
                  <c:v>600.75</c:v>
                </c:pt>
                <c:pt idx="108">
                  <c:v>606.26</c:v>
                </c:pt>
                <c:pt idx="109">
                  <c:v>606.26</c:v>
                </c:pt>
                <c:pt idx="110">
                  <c:v>606.26</c:v>
                </c:pt>
                <c:pt idx="111">
                  <c:v>606.26</c:v>
                </c:pt>
                <c:pt idx="112">
                  <c:v>606.26</c:v>
                </c:pt>
                <c:pt idx="113">
                  <c:v>606.26</c:v>
                </c:pt>
                <c:pt idx="114">
                  <c:v>606.26</c:v>
                </c:pt>
                <c:pt idx="115">
                  <c:v>611.77</c:v>
                </c:pt>
                <c:pt idx="116">
                  <c:v>611.77</c:v>
                </c:pt>
                <c:pt idx="117">
                  <c:v>628.30999999999995</c:v>
                </c:pt>
                <c:pt idx="118">
                  <c:v>628.30999999999995</c:v>
                </c:pt>
                <c:pt idx="119">
                  <c:v>650.35</c:v>
                </c:pt>
                <c:pt idx="120">
                  <c:v>650.35</c:v>
                </c:pt>
                <c:pt idx="121">
                  <c:v>661.38</c:v>
                </c:pt>
                <c:pt idx="122">
                  <c:v>661.38</c:v>
                </c:pt>
                <c:pt idx="123">
                  <c:v>666.89</c:v>
                </c:pt>
                <c:pt idx="124">
                  <c:v>666.89</c:v>
                </c:pt>
                <c:pt idx="125">
                  <c:v>666.89</c:v>
                </c:pt>
                <c:pt idx="126">
                  <c:v>738.54</c:v>
                </c:pt>
                <c:pt idx="127">
                  <c:v>749.56</c:v>
                </c:pt>
                <c:pt idx="128">
                  <c:v>749.56</c:v>
                </c:pt>
                <c:pt idx="129">
                  <c:v>755.07</c:v>
                </c:pt>
                <c:pt idx="130">
                  <c:v>760.58</c:v>
                </c:pt>
                <c:pt idx="131">
                  <c:v>771.6</c:v>
                </c:pt>
                <c:pt idx="132">
                  <c:v>771.6</c:v>
                </c:pt>
                <c:pt idx="133">
                  <c:v>771.6</c:v>
                </c:pt>
                <c:pt idx="134">
                  <c:v>782.63</c:v>
                </c:pt>
                <c:pt idx="135">
                  <c:v>804.67</c:v>
                </c:pt>
                <c:pt idx="136">
                  <c:v>804.67</c:v>
                </c:pt>
                <c:pt idx="137">
                  <c:v>804.67</c:v>
                </c:pt>
                <c:pt idx="138">
                  <c:v>804.67</c:v>
                </c:pt>
                <c:pt idx="139">
                  <c:v>804.67</c:v>
                </c:pt>
                <c:pt idx="140">
                  <c:v>815.7</c:v>
                </c:pt>
                <c:pt idx="141">
                  <c:v>837.74</c:v>
                </c:pt>
                <c:pt idx="142">
                  <c:v>837.74</c:v>
                </c:pt>
                <c:pt idx="143">
                  <c:v>837.74</c:v>
                </c:pt>
                <c:pt idx="144">
                  <c:v>854.28</c:v>
                </c:pt>
                <c:pt idx="145">
                  <c:v>854.28</c:v>
                </c:pt>
                <c:pt idx="146">
                  <c:v>870.81</c:v>
                </c:pt>
                <c:pt idx="147">
                  <c:v>870.81</c:v>
                </c:pt>
                <c:pt idx="148">
                  <c:v>870.81</c:v>
                </c:pt>
                <c:pt idx="149">
                  <c:v>870.81</c:v>
                </c:pt>
                <c:pt idx="150">
                  <c:v>870.81</c:v>
                </c:pt>
                <c:pt idx="151">
                  <c:v>870.81</c:v>
                </c:pt>
                <c:pt idx="152">
                  <c:v>870.81</c:v>
                </c:pt>
                <c:pt idx="153">
                  <c:v>881.83</c:v>
                </c:pt>
                <c:pt idx="154">
                  <c:v>881.83</c:v>
                </c:pt>
                <c:pt idx="155">
                  <c:v>881.83</c:v>
                </c:pt>
                <c:pt idx="156">
                  <c:v>881.83</c:v>
                </c:pt>
                <c:pt idx="157">
                  <c:v>892.86</c:v>
                </c:pt>
                <c:pt idx="158">
                  <c:v>892.86</c:v>
                </c:pt>
                <c:pt idx="159">
                  <c:v>903.88</c:v>
                </c:pt>
                <c:pt idx="160">
                  <c:v>903.88</c:v>
                </c:pt>
                <c:pt idx="161">
                  <c:v>914.9</c:v>
                </c:pt>
                <c:pt idx="162">
                  <c:v>920.41</c:v>
                </c:pt>
                <c:pt idx="163">
                  <c:v>920.41</c:v>
                </c:pt>
                <c:pt idx="164">
                  <c:v>925.93</c:v>
                </c:pt>
                <c:pt idx="165">
                  <c:v>925.93</c:v>
                </c:pt>
                <c:pt idx="166">
                  <c:v>925.93</c:v>
                </c:pt>
                <c:pt idx="167">
                  <c:v>925.93</c:v>
                </c:pt>
                <c:pt idx="168">
                  <c:v>931.44</c:v>
                </c:pt>
                <c:pt idx="169">
                  <c:v>942.46</c:v>
                </c:pt>
                <c:pt idx="170">
                  <c:v>942.46</c:v>
                </c:pt>
                <c:pt idx="171">
                  <c:v>942.46</c:v>
                </c:pt>
                <c:pt idx="172">
                  <c:v>947.97</c:v>
                </c:pt>
                <c:pt idx="173">
                  <c:v>953.48</c:v>
                </c:pt>
                <c:pt idx="174">
                  <c:v>953.48</c:v>
                </c:pt>
                <c:pt idx="175">
                  <c:v>953.48</c:v>
                </c:pt>
                <c:pt idx="176">
                  <c:v>953.48</c:v>
                </c:pt>
                <c:pt idx="177">
                  <c:v>953.48</c:v>
                </c:pt>
                <c:pt idx="178">
                  <c:v>964.51</c:v>
                </c:pt>
                <c:pt idx="179">
                  <c:v>970.02</c:v>
                </c:pt>
                <c:pt idx="180">
                  <c:v>970.02</c:v>
                </c:pt>
                <c:pt idx="181">
                  <c:v>970.02</c:v>
                </c:pt>
                <c:pt idx="182">
                  <c:v>970.02</c:v>
                </c:pt>
                <c:pt idx="183">
                  <c:v>970.02</c:v>
                </c:pt>
                <c:pt idx="184">
                  <c:v>970.02</c:v>
                </c:pt>
                <c:pt idx="185">
                  <c:v>975.53</c:v>
                </c:pt>
                <c:pt idx="186">
                  <c:v>975.53</c:v>
                </c:pt>
                <c:pt idx="187">
                  <c:v>975.53</c:v>
                </c:pt>
                <c:pt idx="188">
                  <c:v>958.99</c:v>
                </c:pt>
                <c:pt idx="189">
                  <c:v>958.99</c:v>
                </c:pt>
                <c:pt idx="190">
                  <c:v>958.99</c:v>
                </c:pt>
                <c:pt idx="191">
                  <c:v>958.99</c:v>
                </c:pt>
                <c:pt idx="192">
                  <c:v>958.99</c:v>
                </c:pt>
                <c:pt idx="193">
                  <c:v>958.99</c:v>
                </c:pt>
                <c:pt idx="194">
                  <c:v>958.99</c:v>
                </c:pt>
                <c:pt idx="195">
                  <c:v>958.99</c:v>
                </c:pt>
                <c:pt idx="196">
                  <c:v>958.99</c:v>
                </c:pt>
                <c:pt idx="197">
                  <c:v>958.99</c:v>
                </c:pt>
                <c:pt idx="198">
                  <c:v>958.99</c:v>
                </c:pt>
                <c:pt idx="199">
                  <c:v>958.99</c:v>
                </c:pt>
                <c:pt idx="200">
                  <c:v>953.48</c:v>
                </c:pt>
                <c:pt idx="201">
                  <c:v>953.48</c:v>
                </c:pt>
                <c:pt idx="202">
                  <c:v>953.48</c:v>
                </c:pt>
                <c:pt idx="203">
                  <c:v>953.48</c:v>
                </c:pt>
                <c:pt idx="204">
                  <c:v>947.97</c:v>
                </c:pt>
                <c:pt idx="205">
                  <c:v>947.97</c:v>
                </c:pt>
                <c:pt idx="206">
                  <c:v>925.93</c:v>
                </c:pt>
                <c:pt idx="207">
                  <c:v>925.93</c:v>
                </c:pt>
                <c:pt idx="208">
                  <c:v>925.93</c:v>
                </c:pt>
                <c:pt idx="209">
                  <c:v>925.93</c:v>
                </c:pt>
                <c:pt idx="210">
                  <c:v>925.93</c:v>
                </c:pt>
                <c:pt idx="211">
                  <c:v>920.41</c:v>
                </c:pt>
                <c:pt idx="212">
                  <c:v>909.39</c:v>
                </c:pt>
                <c:pt idx="213">
                  <c:v>909.39</c:v>
                </c:pt>
                <c:pt idx="214">
                  <c:v>909.39</c:v>
                </c:pt>
                <c:pt idx="215">
                  <c:v>909.39</c:v>
                </c:pt>
                <c:pt idx="216">
                  <c:v>909.39</c:v>
                </c:pt>
                <c:pt idx="217">
                  <c:v>909.39</c:v>
                </c:pt>
                <c:pt idx="218">
                  <c:v>876.32</c:v>
                </c:pt>
                <c:pt idx="219">
                  <c:v>876.32</c:v>
                </c:pt>
                <c:pt idx="220">
                  <c:v>876.32</c:v>
                </c:pt>
                <c:pt idx="221">
                  <c:v>876.32</c:v>
                </c:pt>
                <c:pt idx="222">
                  <c:v>876.32</c:v>
                </c:pt>
                <c:pt idx="223">
                  <c:v>876.32</c:v>
                </c:pt>
                <c:pt idx="224">
                  <c:v>865.3</c:v>
                </c:pt>
                <c:pt idx="225">
                  <c:v>843.25</c:v>
                </c:pt>
                <c:pt idx="226">
                  <c:v>832.23</c:v>
                </c:pt>
                <c:pt idx="227">
                  <c:v>832.23</c:v>
                </c:pt>
                <c:pt idx="228">
                  <c:v>832.23</c:v>
                </c:pt>
                <c:pt idx="229">
                  <c:v>832.23</c:v>
                </c:pt>
                <c:pt idx="230">
                  <c:v>832.23</c:v>
                </c:pt>
                <c:pt idx="231">
                  <c:v>832.23</c:v>
                </c:pt>
                <c:pt idx="232">
                  <c:v>832.23</c:v>
                </c:pt>
                <c:pt idx="233">
                  <c:v>826.72</c:v>
                </c:pt>
                <c:pt idx="234">
                  <c:v>826.72</c:v>
                </c:pt>
                <c:pt idx="235">
                  <c:v>826.72</c:v>
                </c:pt>
                <c:pt idx="236">
                  <c:v>826.72</c:v>
                </c:pt>
                <c:pt idx="237">
                  <c:v>826.72</c:v>
                </c:pt>
                <c:pt idx="238">
                  <c:v>821.21</c:v>
                </c:pt>
                <c:pt idx="239">
                  <c:v>821.21</c:v>
                </c:pt>
                <c:pt idx="240">
                  <c:v>815.7</c:v>
                </c:pt>
                <c:pt idx="241">
                  <c:v>815.7</c:v>
                </c:pt>
                <c:pt idx="242">
                  <c:v>815.7</c:v>
                </c:pt>
                <c:pt idx="243">
                  <c:v>815.7</c:v>
                </c:pt>
                <c:pt idx="244">
                  <c:v>815.7</c:v>
                </c:pt>
                <c:pt idx="245">
                  <c:v>815.7</c:v>
                </c:pt>
                <c:pt idx="246">
                  <c:v>815.7</c:v>
                </c:pt>
                <c:pt idx="247">
                  <c:v>815.7</c:v>
                </c:pt>
                <c:pt idx="248">
                  <c:v>815.7</c:v>
                </c:pt>
                <c:pt idx="249">
                  <c:v>815.7</c:v>
                </c:pt>
                <c:pt idx="250">
                  <c:v>815.7</c:v>
                </c:pt>
                <c:pt idx="251">
                  <c:v>815.7</c:v>
                </c:pt>
                <c:pt idx="252">
                  <c:v>815.7</c:v>
                </c:pt>
                <c:pt idx="253">
                  <c:v>815.7</c:v>
                </c:pt>
                <c:pt idx="254">
                  <c:v>815.7</c:v>
                </c:pt>
                <c:pt idx="255">
                  <c:v>815.7</c:v>
                </c:pt>
                <c:pt idx="256">
                  <c:v>815.7</c:v>
                </c:pt>
                <c:pt idx="257">
                  <c:v>793.65</c:v>
                </c:pt>
                <c:pt idx="258">
                  <c:v>793.65</c:v>
                </c:pt>
                <c:pt idx="259">
                  <c:v>793.65</c:v>
                </c:pt>
                <c:pt idx="260">
                  <c:v>793.65</c:v>
                </c:pt>
                <c:pt idx="261">
                  <c:v>793.65</c:v>
                </c:pt>
                <c:pt idx="262">
                  <c:v>793.65</c:v>
                </c:pt>
                <c:pt idx="263">
                  <c:v>793.65</c:v>
                </c:pt>
                <c:pt idx="264">
                  <c:v>793.65</c:v>
                </c:pt>
                <c:pt idx="265">
                  <c:v>793.65</c:v>
                </c:pt>
                <c:pt idx="266">
                  <c:v>793.65</c:v>
                </c:pt>
                <c:pt idx="267">
                  <c:v>793.65</c:v>
                </c:pt>
                <c:pt idx="268">
                  <c:v>749.56</c:v>
                </c:pt>
                <c:pt idx="269">
                  <c:v>749.56</c:v>
                </c:pt>
                <c:pt idx="270">
                  <c:v>738.54</c:v>
                </c:pt>
                <c:pt idx="271">
                  <c:v>738.54</c:v>
                </c:pt>
                <c:pt idx="272">
                  <c:v>738.54</c:v>
                </c:pt>
                <c:pt idx="273">
                  <c:v>727.51</c:v>
                </c:pt>
                <c:pt idx="274">
                  <c:v>727.51</c:v>
                </c:pt>
                <c:pt idx="275">
                  <c:v>727.51</c:v>
                </c:pt>
                <c:pt idx="276">
                  <c:v>727.51</c:v>
                </c:pt>
                <c:pt idx="277">
                  <c:v>727.51</c:v>
                </c:pt>
                <c:pt idx="278">
                  <c:v>699.96</c:v>
                </c:pt>
                <c:pt idx="279">
                  <c:v>699.96</c:v>
                </c:pt>
                <c:pt idx="280">
                  <c:v>699.96</c:v>
                </c:pt>
                <c:pt idx="281">
                  <c:v>699.96</c:v>
                </c:pt>
                <c:pt idx="282">
                  <c:v>699.96</c:v>
                </c:pt>
                <c:pt idx="283">
                  <c:v>699.96</c:v>
                </c:pt>
                <c:pt idx="284">
                  <c:v>716.49</c:v>
                </c:pt>
                <c:pt idx="285">
                  <c:v>716.49</c:v>
                </c:pt>
                <c:pt idx="286">
                  <c:v>722</c:v>
                </c:pt>
                <c:pt idx="287">
                  <c:v>722</c:v>
                </c:pt>
                <c:pt idx="288">
                  <c:v>722</c:v>
                </c:pt>
                <c:pt idx="289">
                  <c:v>722</c:v>
                </c:pt>
                <c:pt idx="290">
                  <c:v>733.02</c:v>
                </c:pt>
                <c:pt idx="291">
                  <c:v>733.02</c:v>
                </c:pt>
                <c:pt idx="292">
                  <c:v>749.56</c:v>
                </c:pt>
                <c:pt idx="293">
                  <c:v>749.56</c:v>
                </c:pt>
                <c:pt idx="294">
                  <c:v>749.56</c:v>
                </c:pt>
                <c:pt idx="295">
                  <c:v>749.56</c:v>
                </c:pt>
                <c:pt idx="296">
                  <c:v>755.07</c:v>
                </c:pt>
                <c:pt idx="297">
                  <c:v>755.07</c:v>
                </c:pt>
                <c:pt idx="298">
                  <c:v>755.07</c:v>
                </c:pt>
                <c:pt idx="299">
                  <c:v>755.07</c:v>
                </c:pt>
                <c:pt idx="300">
                  <c:v>760.58</c:v>
                </c:pt>
                <c:pt idx="301">
                  <c:v>760.58</c:v>
                </c:pt>
                <c:pt idx="302">
                  <c:v>760.58</c:v>
                </c:pt>
                <c:pt idx="303">
                  <c:v>760.58</c:v>
                </c:pt>
                <c:pt idx="304">
                  <c:v>760.58</c:v>
                </c:pt>
                <c:pt idx="305">
                  <c:v>760.58</c:v>
                </c:pt>
                <c:pt idx="306">
                  <c:v>755.07</c:v>
                </c:pt>
                <c:pt idx="307">
                  <c:v>755.07</c:v>
                </c:pt>
                <c:pt idx="308">
                  <c:v>755.07</c:v>
                </c:pt>
                <c:pt idx="309">
                  <c:v>755.07</c:v>
                </c:pt>
                <c:pt idx="310">
                  <c:v>755.07</c:v>
                </c:pt>
                <c:pt idx="311">
                  <c:v>755.07</c:v>
                </c:pt>
                <c:pt idx="312">
                  <c:v>755.07</c:v>
                </c:pt>
                <c:pt idx="313">
                  <c:v>755.07</c:v>
                </c:pt>
                <c:pt idx="314">
                  <c:v>755.07</c:v>
                </c:pt>
                <c:pt idx="315">
                  <c:v>755.07</c:v>
                </c:pt>
                <c:pt idx="316">
                  <c:v>738.54</c:v>
                </c:pt>
                <c:pt idx="317">
                  <c:v>738.54</c:v>
                </c:pt>
                <c:pt idx="318">
                  <c:v>738.54</c:v>
                </c:pt>
                <c:pt idx="319">
                  <c:v>738.54</c:v>
                </c:pt>
                <c:pt idx="320">
                  <c:v>738.54</c:v>
                </c:pt>
                <c:pt idx="321">
                  <c:v>738.54</c:v>
                </c:pt>
                <c:pt idx="322">
                  <c:v>738.54</c:v>
                </c:pt>
                <c:pt idx="323">
                  <c:v>727.51</c:v>
                </c:pt>
                <c:pt idx="324">
                  <c:v>722</c:v>
                </c:pt>
                <c:pt idx="325">
                  <c:v>710.98</c:v>
                </c:pt>
                <c:pt idx="326">
                  <c:v>710.98</c:v>
                </c:pt>
                <c:pt idx="327">
                  <c:v>710.98</c:v>
                </c:pt>
                <c:pt idx="328">
                  <c:v>710.98</c:v>
                </c:pt>
                <c:pt idx="329">
                  <c:v>705.47</c:v>
                </c:pt>
                <c:pt idx="330">
                  <c:v>705.47</c:v>
                </c:pt>
                <c:pt idx="331">
                  <c:v>705.47</c:v>
                </c:pt>
                <c:pt idx="332">
                  <c:v>705.47</c:v>
                </c:pt>
                <c:pt idx="333">
                  <c:v>705.47</c:v>
                </c:pt>
                <c:pt idx="334">
                  <c:v>705.47</c:v>
                </c:pt>
                <c:pt idx="335">
                  <c:v>705.47</c:v>
                </c:pt>
                <c:pt idx="336">
                  <c:v>697.2</c:v>
                </c:pt>
                <c:pt idx="337">
                  <c:v>697.2</c:v>
                </c:pt>
                <c:pt idx="338">
                  <c:v>697.2</c:v>
                </c:pt>
                <c:pt idx="339">
                  <c:v>694.44</c:v>
                </c:pt>
                <c:pt idx="340">
                  <c:v>694.44</c:v>
                </c:pt>
                <c:pt idx="341">
                  <c:v>694.44</c:v>
                </c:pt>
                <c:pt idx="342">
                  <c:v>694.44</c:v>
                </c:pt>
                <c:pt idx="343">
                  <c:v>694.44</c:v>
                </c:pt>
                <c:pt idx="344">
                  <c:v>710.98</c:v>
                </c:pt>
                <c:pt idx="345">
                  <c:v>710.98</c:v>
                </c:pt>
                <c:pt idx="346">
                  <c:v>716.49</c:v>
                </c:pt>
                <c:pt idx="347">
                  <c:v>716.49</c:v>
                </c:pt>
                <c:pt idx="348">
                  <c:v>716.49</c:v>
                </c:pt>
                <c:pt idx="349">
                  <c:v>716.49</c:v>
                </c:pt>
                <c:pt idx="350">
                  <c:v>727.51</c:v>
                </c:pt>
                <c:pt idx="351">
                  <c:v>727.51</c:v>
                </c:pt>
                <c:pt idx="352">
                  <c:v>727.51</c:v>
                </c:pt>
                <c:pt idx="353">
                  <c:v>727.51</c:v>
                </c:pt>
                <c:pt idx="354">
                  <c:v>727.51</c:v>
                </c:pt>
                <c:pt idx="355">
                  <c:v>738.54</c:v>
                </c:pt>
                <c:pt idx="356">
                  <c:v>738.54</c:v>
                </c:pt>
                <c:pt idx="357">
                  <c:v>738.54</c:v>
                </c:pt>
                <c:pt idx="358">
                  <c:v>738.54</c:v>
                </c:pt>
                <c:pt idx="359">
                  <c:v>738.54</c:v>
                </c:pt>
                <c:pt idx="360">
                  <c:v>738.54</c:v>
                </c:pt>
                <c:pt idx="361">
                  <c:v>738.54</c:v>
                </c:pt>
                <c:pt idx="362">
                  <c:v>755.07</c:v>
                </c:pt>
                <c:pt idx="363">
                  <c:v>755.07</c:v>
                </c:pt>
                <c:pt idx="364">
                  <c:v>755.07</c:v>
                </c:pt>
                <c:pt idx="365">
                  <c:v>760.58</c:v>
                </c:pt>
                <c:pt idx="366">
                  <c:v>766.09</c:v>
                </c:pt>
                <c:pt idx="367">
                  <c:v>766.09</c:v>
                </c:pt>
                <c:pt idx="368">
                  <c:v>766.09</c:v>
                </c:pt>
                <c:pt idx="369">
                  <c:v>782.63</c:v>
                </c:pt>
                <c:pt idx="370">
                  <c:v>782.63</c:v>
                </c:pt>
                <c:pt idx="371">
                  <c:v>782.63</c:v>
                </c:pt>
                <c:pt idx="372">
                  <c:v>782.63</c:v>
                </c:pt>
                <c:pt idx="373">
                  <c:v>782.63</c:v>
                </c:pt>
                <c:pt idx="374">
                  <c:v>804.67</c:v>
                </c:pt>
                <c:pt idx="375">
                  <c:v>804.67</c:v>
                </c:pt>
                <c:pt idx="376">
                  <c:v>804.67</c:v>
                </c:pt>
                <c:pt idx="377">
                  <c:v>810.19</c:v>
                </c:pt>
                <c:pt idx="378">
                  <c:v>810.19</c:v>
                </c:pt>
                <c:pt idx="379">
                  <c:v>810.19</c:v>
                </c:pt>
                <c:pt idx="380">
                  <c:v>810.19</c:v>
                </c:pt>
                <c:pt idx="381">
                  <c:v>810.19</c:v>
                </c:pt>
                <c:pt idx="382">
                  <c:v>815.7</c:v>
                </c:pt>
                <c:pt idx="383">
                  <c:v>815.7</c:v>
                </c:pt>
                <c:pt idx="384">
                  <c:v>815.7</c:v>
                </c:pt>
                <c:pt idx="385">
                  <c:v>815.7</c:v>
                </c:pt>
                <c:pt idx="386">
                  <c:v>815.7</c:v>
                </c:pt>
                <c:pt idx="387">
                  <c:v>815.7</c:v>
                </c:pt>
                <c:pt idx="388">
                  <c:v>815.7</c:v>
                </c:pt>
                <c:pt idx="389">
                  <c:v>818.45</c:v>
                </c:pt>
                <c:pt idx="390">
                  <c:v>812.94</c:v>
                </c:pt>
                <c:pt idx="391">
                  <c:v>812.94</c:v>
                </c:pt>
                <c:pt idx="392">
                  <c:v>812.94</c:v>
                </c:pt>
                <c:pt idx="393">
                  <c:v>812.94</c:v>
                </c:pt>
                <c:pt idx="394">
                  <c:v>812.94</c:v>
                </c:pt>
                <c:pt idx="395">
                  <c:v>812.94</c:v>
                </c:pt>
                <c:pt idx="396">
                  <c:v>799.16</c:v>
                </c:pt>
                <c:pt idx="397">
                  <c:v>799.16</c:v>
                </c:pt>
                <c:pt idx="398">
                  <c:v>799.16</c:v>
                </c:pt>
                <c:pt idx="399">
                  <c:v>799.16</c:v>
                </c:pt>
                <c:pt idx="400">
                  <c:v>782.63</c:v>
                </c:pt>
                <c:pt idx="401">
                  <c:v>782.63</c:v>
                </c:pt>
                <c:pt idx="402">
                  <c:v>782.63</c:v>
                </c:pt>
                <c:pt idx="403">
                  <c:v>782.63</c:v>
                </c:pt>
                <c:pt idx="404">
                  <c:v>777.12</c:v>
                </c:pt>
                <c:pt idx="405">
                  <c:v>777.12</c:v>
                </c:pt>
                <c:pt idx="406">
                  <c:v>777.12</c:v>
                </c:pt>
                <c:pt idx="407">
                  <c:v>777.12</c:v>
                </c:pt>
                <c:pt idx="408">
                  <c:v>766.09</c:v>
                </c:pt>
                <c:pt idx="409">
                  <c:v>766.09</c:v>
                </c:pt>
                <c:pt idx="410">
                  <c:v>766.09</c:v>
                </c:pt>
                <c:pt idx="411">
                  <c:v>766.09</c:v>
                </c:pt>
                <c:pt idx="412">
                  <c:v>766.09</c:v>
                </c:pt>
                <c:pt idx="413">
                  <c:v>755.07</c:v>
                </c:pt>
                <c:pt idx="414">
                  <c:v>755.07</c:v>
                </c:pt>
                <c:pt idx="415">
                  <c:v>755.07</c:v>
                </c:pt>
                <c:pt idx="416">
                  <c:v>755.07</c:v>
                </c:pt>
                <c:pt idx="417">
                  <c:v>755.07</c:v>
                </c:pt>
                <c:pt idx="418">
                  <c:v>755.07</c:v>
                </c:pt>
                <c:pt idx="419">
                  <c:v>755.07</c:v>
                </c:pt>
                <c:pt idx="420">
                  <c:v>755.07</c:v>
                </c:pt>
                <c:pt idx="421">
                  <c:v>760.58</c:v>
                </c:pt>
                <c:pt idx="422">
                  <c:v>760.58</c:v>
                </c:pt>
                <c:pt idx="423">
                  <c:v>760.58</c:v>
                </c:pt>
                <c:pt idx="424">
                  <c:v>749.56</c:v>
                </c:pt>
                <c:pt idx="425">
                  <c:v>749.56</c:v>
                </c:pt>
                <c:pt idx="426">
                  <c:v>749.56</c:v>
                </c:pt>
                <c:pt idx="427">
                  <c:v>749.56</c:v>
                </c:pt>
                <c:pt idx="428">
                  <c:v>749.56</c:v>
                </c:pt>
                <c:pt idx="429">
                  <c:v>749.56</c:v>
                </c:pt>
                <c:pt idx="430">
                  <c:v>749.56</c:v>
                </c:pt>
                <c:pt idx="431">
                  <c:v>749.56</c:v>
                </c:pt>
                <c:pt idx="432">
                  <c:v>749.56</c:v>
                </c:pt>
                <c:pt idx="433">
                  <c:v>749.56</c:v>
                </c:pt>
                <c:pt idx="434">
                  <c:v>749.56</c:v>
                </c:pt>
                <c:pt idx="435">
                  <c:v>749.56</c:v>
                </c:pt>
                <c:pt idx="436">
                  <c:v>749.56</c:v>
                </c:pt>
                <c:pt idx="437">
                  <c:v>744.05</c:v>
                </c:pt>
                <c:pt idx="438">
                  <c:v>744.05</c:v>
                </c:pt>
                <c:pt idx="439">
                  <c:v>744.05</c:v>
                </c:pt>
                <c:pt idx="440">
                  <c:v>733.02</c:v>
                </c:pt>
                <c:pt idx="441">
                  <c:v>733.02</c:v>
                </c:pt>
                <c:pt idx="442">
                  <c:v>733.02</c:v>
                </c:pt>
                <c:pt idx="443">
                  <c:v>733.02</c:v>
                </c:pt>
                <c:pt idx="444">
                  <c:v>733.02</c:v>
                </c:pt>
                <c:pt idx="445">
                  <c:v>733.02</c:v>
                </c:pt>
                <c:pt idx="446">
                  <c:v>733.02</c:v>
                </c:pt>
                <c:pt idx="447">
                  <c:v>722</c:v>
                </c:pt>
                <c:pt idx="448">
                  <c:v>722</c:v>
                </c:pt>
                <c:pt idx="449">
                  <c:v>722</c:v>
                </c:pt>
                <c:pt idx="450">
                  <c:v>722</c:v>
                </c:pt>
                <c:pt idx="451">
                  <c:v>722</c:v>
                </c:pt>
                <c:pt idx="452">
                  <c:v>710.98</c:v>
                </c:pt>
                <c:pt idx="453">
                  <c:v>710.98</c:v>
                </c:pt>
                <c:pt idx="454">
                  <c:v>710.98</c:v>
                </c:pt>
                <c:pt idx="455">
                  <c:v>705.47</c:v>
                </c:pt>
                <c:pt idx="456">
                  <c:v>705.47</c:v>
                </c:pt>
                <c:pt idx="457">
                  <c:v>705.47</c:v>
                </c:pt>
                <c:pt idx="458">
                  <c:v>705.47</c:v>
                </c:pt>
                <c:pt idx="459">
                  <c:v>699.96</c:v>
                </c:pt>
                <c:pt idx="460">
                  <c:v>694.44</c:v>
                </c:pt>
                <c:pt idx="461">
                  <c:v>694.44</c:v>
                </c:pt>
                <c:pt idx="462">
                  <c:v>688.93</c:v>
                </c:pt>
                <c:pt idx="463">
                  <c:v>688.93</c:v>
                </c:pt>
                <c:pt idx="464">
                  <c:v>688.93</c:v>
                </c:pt>
                <c:pt idx="465">
                  <c:v>672.4</c:v>
                </c:pt>
                <c:pt idx="466">
                  <c:v>672.4</c:v>
                </c:pt>
                <c:pt idx="467">
                  <c:v>672.4</c:v>
                </c:pt>
                <c:pt idx="468">
                  <c:v>672.4</c:v>
                </c:pt>
                <c:pt idx="469">
                  <c:v>661.38</c:v>
                </c:pt>
                <c:pt idx="470">
                  <c:v>661.38</c:v>
                </c:pt>
                <c:pt idx="471">
                  <c:v>661.38</c:v>
                </c:pt>
                <c:pt idx="472">
                  <c:v>650.35</c:v>
                </c:pt>
                <c:pt idx="473">
                  <c:v>650.35</c:v>
                </c:pt>
                <c:pt idx="474">
                  <c:v>650.35</c:v>
                </c:pt>
                <c:pt idx="475">
                  <c:v>650.35</c:v>
                </c:pt>
                <c:pt idx="476">
                  <c:v>650.35</c:v>
                </c:pt>
                <c:pt idx="477">
                  <c:v>650.35</c:v>
                </c:pt>
                <c:pt idx="478">
                  <c:v>650.35</c:v>
                </c:pt>
                <c:pt idx="479">
                  <c:v>650.35</c:v>
                </c:pt>
                <c:pt idx="480">
                  <c:v>655.86</c:v>
                </c:pt>
                <c:pt idx="481">
                  <c:v>661.38</c:v>
                </c:pt>
                <c:pt idx="482">
                  <c:v>661.38</c:v>
                </c:pt>
                <c:pt idx="483">
                  <c:v>661.38</c:v>
                </c:pt>
                <c:pt idx="484">
                  <c:v>661.38</c:v>
                </c:pt>
                <c:pt idx="485">
                  <c:v>661.38</c:v>
                </c:pt>
                <c:pt idx="486">
                  <c:v>675.15</c:v>
                </c:pt>
                <c:pt idx="487">
                  <c:v>675.15</c:v>
                </c:pt>
                <c:pt idx="488">
                  <c:v>675.15</c:v>
                </c:pt>
                <c:pt idx="489">
                  <c:v>675.15</c:v>
                </c:pt>
                <c:pt idx="490">
                  <c:v>675.15</c:v>
                </c:pt>
                <c:pt idx="491">
                  <c:v>675.15</c:v>
                </c:pt>
                <c:pt idx="492">
                  <c:v>675.15</c:v>
                </c:pt>
                <c:pt idx="493">
                  <c:v>675.15</c:v>
                </c:pt>
                <c:pt idx="494">
                  <c:v>675.15</c:v>
                </c:pt>
                <c:pt idx="495">
                  <c:v>686.18</c:v>
                </c:pt>
                <c:pt idx="496">
                  <c:v>686.18</c:v>
                </c:pt>
                <c:pt idx="497">
                  <c:v>705.47</c:v>
                </c:pt>
                <c:pt idx="498">
                  <c:v>705.47</c:v>
                </c:pt>
                <c:pt idx="499">
                  <c:v>705.47</c:v>
                </c:pt>
                <c:pt idx="500">
                  <c:v>705.47</c:v>
                </c:pt>
                <c:pt idx="501">
                  <c:v>716.49</c:v>
                </c:pt>
                <c:pt idx="502">
                  <c:v>716.49</c:v>
                </c:pt>
                <c:pt idx="503">
                  <c:v>716.49</c:v>
                </c:pt>
                <c:pt idx="504">
                  <c:v>716.49</c:v>
                </c:pt>
                <c:pt idx="505">
                  <c:v>716.49</c:v>
                </c:pt>
                <c:pt idx="506">
                  <c:v>738.54</c:v>
                </c:pt>
                <c:pt idx="507">
                  <c:v>738.54</c:v>
                </c:pt>
                <c:pt idx="508">
                  <c:v>738.54</c:v>
                </c:pt>
                <c:pt idx="509">
                  <c:v>738.54</c:v>
                </c:pt>
                <c:pt idx="510">
                  <c:v>738.54</c:v>
                </c:pt>
                <c:pt idx="511">
                  <c:v>738.54</c:v>
                </c:pt>
                <c:pt idx="512">
                  <c:v>738.54</c:v>
                </c:pt>
                <c:pt idx="513">
                  <c:v>738.54</c:v>
                </c:pt>
                <c:pt idx="514">
                  <c:v>738.54</c:v>
                </c:pt>
                <c:pt idx="515">
                  <c:v>738.54</c:v>
                </c:pt>
                <c:pt idx="516">
                  <c:v>738.54</c:v>
                </c:pt>
                <c:pt idx="517">
                  <c:v>738.54</c:v>
                </c:pt>
                <c:pt idx="518">
                  <c:v>738.54</c:v>
                </c:pt>
                <c:pt idx="519">
                  <c:v>738.54</c:v>
                </c:pt>
                <c:pt idx="520">
                  <c:v>738.54</c:v>
                </c:pt>
                <c:pt idx="521">
                  <c:v>738.54</c:v>
                </c:pt>
                <c:pt idx="522">
                  <c:v>738.54</c:v>
                </c:pt>
                <c:pt idx="523">
                  <c:v>722</c:v>
                </c:pt>
                <c:pt idx="524">
                  <c:v>722</c:v>
                </c:pt>
                <c:pt idx="525">
                  <c:v>710.98</c:v>
                </c:pt>
                <c:pt idx="526">
                  <c:v>710.98</c:v>
                </c:pt>
                <c:pt idx="527">
                  <c:v>710.98</c:v>
                </c:pt>
                <c:pt idx="528">
                  <c:v>694.44</c:v>
                </c:pt>
                <c:pt idx="529">
                  <c:v>694.44</c:v>
                </c:pt>
                <c:pt idx="530">
                  <c:v>694.44</c:v>
                </c:pt>
                <c:pt idx="531">
                  <c:v>688.93</c:v>
                </c:pt>
                <c:pt idx="532">
                  <c:v>688.93</c:v>
                </c:pt>
                <c:pt idx="533">
                  <c:v>688.93</c:v>
                </c:pt>
                <c:pt idx="534">
                  <c:v>688.93</c:v>
                </c:pt>
                <c:pt idx="535">
                  <c:v>688.93</c:v>
                </c:pt>
                <c:pt idx="536">
                  <c:v>666.89</c:v>
                </c:pt>
                <c:pt idx="537">
                  <c:v>666.89</c:v>
                </c:pt>
                <c:pt idx="538">
                  <c:v>666.89</c:v>
                </c:pt>
                <c:pt idx="539">
                  <c:v>666.89</c:v>
                </c:pt>
                <c:pt idx="540">
                  <c:v>666.89</c:v>
                </c:pt>
                <c:pt idx="541">
                  <c:v>666.89</c:v>
                </c:pt>
                <c:pt idx="542">
                  <c:v>650.35</c:v>
                </c:pt>
                <c:pt idx="543">
                  <c:v>650.35</c:v>
                </c:pt>
                <c:pt idx="544">
                  <c:v>650.35</c:v>
                </c:pt>
                <c:pt idx="545">
                  <c:v>650.35</c:v>
                </c:pt>
                <c:pt idx="546">
                  <c:v>639.33000000000004</c:v>
                </c:pt>
                <c:pt idx="547">
                  <c:v>639.33000000000004</c:v>
                </c:pt>
                <c:pt idx="548">
                  <c:v>639.33000000000004</c:v>
                </c:pt>
                <c:pt idx="549">
                  <c:v>650.35</c:v>
                </c:pt>
                <c:pt idx="550">
                  <c:v>650.35</c:v>
                </c:pt>
                <c:pt idx="551">
                  <c:v>650.35</c:v>
                </c:pt>
                <c:pt idx="552">
                  <c:v>672.4</c:v>
                </c:pt>
                <c:pt idx="553">
                  <c:v>672.4</c:v>
                </c:pt>
                <c:pt idx="554">
                  <c:v>672.4</c:v>
                </c:pt>
                <c:pt idx="555">
                  <c:v>672.4</c:v>
                </c:pt>
                <c:pt idx="556">
                  <c:v>672.4</c:v>
                </c:pt>
                <c:pt idx="557">
                  <c:v>672.4</c:v>
                </c:pt>
                <c:pt idx="558">
                  <c:v>672.4</c:v>
                </c:pt>
                <c:pt idx="559">
                  <c:v>672.4</c:v>
                </c:pt>
                <c:pt idx="560">
                  <c:v>672.4</c:v>
                </c:pt>
                <c:pt idx="561">
                  <c:v>672.4</c:v>
                </c:pt>
                <c:pt idx="562">
                  <c:v>672.4</c:v>
                </c:pt>
                <c:pt idx="563">
                  <c:v>716.49</c:v>
                </c:pt>
                <c:pt idx="564">
                  <c:v>716.49</c:v>
                </c:pt>
                <c:pt idx="565">
                  <c:v>716.49</c:v>
                </c:pt>
                <c:pt idx="566">
                  <c:v>716.49</c:v>
                </c:pt>
                <c:pt idx="567">
                  <c:v>716.49</c:v>
                </c:pt>
                <c:pt idx="568">
                  <c:v>716.49</c:v>
                </c:pt>
                <c:pt idx="569">
                  <c:v>716.49</c:v>
                </c:pt>
                <c:pt idx="570">
                  <c:v>710.98</c:v>
                </c:pt>
                <c:pt idx="571">
                  <c:v>710.98</c:v>
                </c:pt>
                <c:pt idx="572">
                  <c:v>710.98</c:v>
                </c:pt>
                <c:pt idx="573">
                  <c:v>710.98</c:v>
                </c:pt>
                <c:pt idx="574">
                  <c:v>710.98</c:v>
                </c:pt>
                <c:pt idx="575">
                  <c:v>705.47</c:v>
                </c:pt>
                <c:pt idx="576">
                  <c:v>705.47</c:v>
                </c:pt>
                <c:pt idx="577">
                  <c:v>705.47</c:v>
                </c:pt>
                <c:pt idx="578">
                  <c:v>705.47</c:v>
                </c:pt>
                <c:pt idx="579">
                  <c:v>705.47</c:v>
                </c:pt>
                <c:pt idx="580">
                  <c:v>705.47</c:v>
                </c:pt>
                <c:pt idx="581">
                  <c:v>705.47</c:v>
                </c:pt>
                <c:pt idx="582">
                  <c:v>705.47</c:v>
                </c:pt>
                <c:pt idx="583">
                  <c:v>705.47</c:v>
                </c:pt>
                <c:pt idx="584">
                  <c:v>705.47</c:v>
                </c:pt>
                <c:pt idx="585">
                  <c:v>705.47</c:v>
                </c:pt>
                <c:pt idx="586">
                  <c:v>705.47</c:v>
                </c:pt>
                <c:pt idx="587">
                  <c:v>705.47</c:v>
                </c:pt>
                <c:pt idx="588">
                  <c:v>705.47</c:v>
                </c:pt>
                <c:pt idx="589">
                  <c:v>705.47</c:v>
                </c:pt>
                <c:pt idx="590">
                  <c:v>705.47</c:v>
                </c:pt>
                <c:pt idx="591">
                  <c:v>705.47</c:v>
                </c:pt>
                <c:pt idx="592">
                  <c:v>688.93</c:v>
                </c:pt>
                <c:pt idx="593">
                  <c:v>688.93</c:v>
                </c:pt>
                <c:pt idx="594">
                  <c:v>688.93</c:v>
                </c:pt>
                <c:pt idx="595">
                  <c:v>688.93</c:v>
                </c:pt>
                <c:pt idx="596">
                  <c:v>688.93</c:v>
                </c:pt>
                <c:pt idx="597">
                  <c:v>688.93</c:v>
                </c:pt>
                <c:pt idx="598">
                  <c:v>688.93</c:v>
                </c:pt>
                <c:pt idx="599">
                  <c:v>688.93</c:v>
                </c:pt>
                <c:pt idx="600">
                  <c:v>683.42</c:v>
                </c:pt>
                <c:pt idx="601">
                  <c:v>683.42</c:v>
                </c:pt>
                <c:pt idx="602">
                  <c:v>683.42</c:v>
                </c:pt>
                <c:pt idx="603">
                  <c:v>683.42</c:v>
                </c:pt>
                <c:pt idx="604">
                  <c:v>683.42</c:v>
                </c:pt>
                <c:pt idx="605">
                  <c:v>694.44</c:v>
                </c:pt>
                <c:pt idx="606">
                  <c:v>694.44</c:v>
                </c:pt>
                <c:pt idx="607">
                  <c:v>694.44</c:v>
                </c:pt>
                <c:pt idx="608">
                  <c:v>694.44</c:v>
                </c:pt>
                <c:pt idx="609">
                  <c:v>694.44</c:v>
                </c:pt>
                <c:pt idx="610">
                  <c:v>694.44</c:v>
                </c:pt>
                <c:pt idx="611">
                  <c:v>694.44</c:v>
                </c:pt>
                <c:pt idx="612">
                  <c:v>694.44</c:v>
                </c:pt>
                <c:pt idx="613">
                  <c:v>694.44</c:v>
                </c:pt>
                <c:pt idx="614">
                  <c:v>683.42</c:v>
                </c:pt>
                <c:pt idx="615">
                  <c:v>683.42</c:v>
                </c:pt>
                <c:pt idx="616">
                  <c:v>683.32</c:v>
                </c:pt>
                <c:pt idx="617">
                  <c:v>683.32</c:v>
                </c:pt>
                <c:pt idx="618">
                  <c:v>683.42</c:v>
                </c:pt>
                <c:pt idx="619">
                  <c:v>683.45</c:v>
                </c:pt>
                <c:pt idx="620">
                  <c:v>672.4</c:v>
                </c:pt>
                <c:pt idx="621">
                  <c:v>672.4</c:v>
                </c:pt>
                <c:pt idx="622">
                  <c:v>672.4</c:v>
                </c:pt>
                <c:pt idx="623">
                  <c:v>672.4</c:v>
                </c:pt>
                <c:pt idx="624">
                  <c:v>694.44</c:v>
                </c:pt>
                <c:pt idx="625">
                  <c:v>694.44</c:v>
                </c:pt>
                <c:pt idx="626">
                  <c:v>694.44</c:v>
                </c:pt>
                <c:pt idx="627">
                  <c:v>694.44</c:v>
                </c:pt>
                <c:pt idx="628">
                  <c:v>694.44</c:v>
                </c:pt>
                <c:pt idx="629">
                  <c:v>694.44</c:v>
                </c:pt>
                <c:pt idx="630">
                  <c:v>694.44</c:v>
                </c:pt>
                <c:pt idx="631">
                  <c:v>694.44</c:v>
                </c:pt>
                <c:pt idx="632">
                  <c:v>694.44</c:v>
                </c:pt>
                <c:pt idx="633">
                  <c:v>694.44</c:v>
                </c:pt>
                <c:pt idx="634">
                  <c:v>683.42</c:v>
                </c:pt>
                <c:pt idx="635">
                  <c:v>683.42</c:v>
                </c:pt>
                <c:pt idx="636">
                  <c:v>683.42</c:v>
                </c:pt>
                <c:pt idx="637">
                  <c:v>683.42</c:v>
                </c:pt>
                <c:pt idx="638">
                  <c:v>683.42</c:v>
                </c:pt>
                <c:pt idx="639">
                  <c:v>677.91</c:v>
                </c:pt>
                <c:pt idx="640">
                  <c:v>672.4</c:v>
                </c:pt>
                <c:pt idx="641">
                  <c:v>672.4</c:v>
                </c:pt>
                <c:pt idx="642">
                  <c:v>672.4</c:v>
                </c:pt>
                <c:pt idx="643">
                  <c:v>672.4</c:v>
                </c:pt>
                <c:pt idx="644">
                  <c:v>672.4</c:v>
                </c:pt>
                <c:pt idx="645">
                  <c:v>672.4</c:v>
                </c:pt>
                <c:pt idx="646">
                  <c:v>672.4</c:v>
                </c:pt>
                <c:pt idx="647">
                  <c:v>661.38</c:v>
                </c:pt>
                <c:pt idx="648">
                  <c:v>661.38</c:v>
                </c:pt>
                <c:pt idx="649">
                  <c:v>661.38</c:v>
                </c:pt>
                <c:pt idx="650">
                  <c:v>661.38</c:v>
                </c:pt>
                <c:pt idx="651">
                  <c:v>650.35</c:v>
                </c:pt>
                <c:pt idx="652">
                  <c:v>650.35</c:v>
                </c:pt>
                <c:pt idx="653">
                  <c:v>650.35</c:v>
                </c:pt>
                <c:pt idx="654">
                  <c:v>650.35</c:v>
                </c:pt>
                <c:pt idx="655">
                  <c:v>650.35</c:v>
                </c:pt>
                <c:pt idx="656">
                  <c:v>650.35</c:v>
                </c:pt>
                <c:pt idx="657">
                  <c:v>650.35</c:v>
                </c:pt>
                <c:pt idx="658">
                  <c:v>650.35</c:v>
                </c:pt>
                <c:pt idx="659">
                  <c:v>650.35</c:v>
                </c:pt>
                <c:pt idx="660">
                  <c:v>650.35</c:v>
                </c:pt>
                <c:pt idx="661">
                  <c:v>650.35</c:v>
                </c:pt>
                <c:pt idx="662">
                  <c:v>650.35</c:v>
                </c:pt>
                <c:pt idx="663">
                  <c:v>650.35</c:v>
                </c:pt>
                <c:pt idx="664">
                  <c:v>628.30999999999995</c:v>
                </c:pt>
                <c:pt idx="665">
                  <c:v>628.30999999999995</c:v>
                </c:pt>
                <c:pt idx="666">
                  <c:v>628.30999999999995</c:v>
                </c:pt>
                <c:pt idx="667">
                  <c:v>639.33000000000004</c:v>
                </c:pt>
                <c:pt idx="668">
                  <c:v>639.33000000000004</c:v>
                </c:pt>
                <c:pt idx="669">
                  <c:v>639.33000000000004</c:v>
                </c:pt>
                <c:pt idx="670">
                  <c:v>644.84</c:v>
                </c:pt>
                <c:pt idx="671">
                  <c:v>644.84</c:v>
                </c:pt>
                <c:pt idx="672">
                  <c:v>661.38</c:v>
                </c:pt>
                <c:pt idx="673">
                  <c:v>661.38</c:v>
                </c:pt>
                <c:pt idx="674">
                  <c:v>661.38</c:v>
                </c:pt>
                <c:pt idx="675">
                  <c:v>661.38</c:v>
                </c:pt>
                <c:pt idx="676">
                  <c:v>661.38</c:v>
                </c:pt>
                <c:pt idx="677">
                  <c:v>683.42</c:v>
                </c:pt>
                <c:pt idx="678">
                  <c:v>683.42</c:v>
                </c:pt>
                <c:pt idx="679">
                  <c:v>683.42</c:v>
                </c:pt>
                <c:pt idx="680">
                  <c:v>683.42</c:v>
                </c:pt>
                <c:pt idx="681">
                  <c:v>694.44</c:v>
                </c:pt>
                <c:pt idx="682">
                  <c:v>694.44</c:v>
                </c:pt>
                <c:pt idx="683">
                  <c:v>705.47</c:v>
                </c:pt>
                <c:pt idx="684">
                  <c:v>705.47</c:v>
                </c:pt>
                <c:pt idx="685">
                  <c:v>705.47</c:v>
                </c:pt>
                <c:pt idx="686">
                  <c:v>705.47</c:v>
                </c:pt>
                <c:pt idx="687">
                  <c:v>710.98</c:v>
                </c:pt>
                <c:pt idx="688">
                  <c:v>710.98</c:v>
                </c:pt>
                <c:pt idx="689">
                  <c:v>710.98</c:v>
                </c:pt>
                <c:pt idx="690">
                  <c:v>710.98</c:v>
                </c:pt>
                <c:pt idx="691">
                  <c:v>710.98</c:v>
                </c:pt>
                <c:pt idx="692">
                  <c:v>710.98</c:v>
                </c:pt>
                <c:pt idx="693">
                  <c:v>713.73</c:v>
                </c:pt>
                <c:pt idx="694">
                  <c:v>713.73</c:v>
                </c:pt>
                <c:pt idx="695">
                  <c:v>713.73</c:v>
                </c:pt>
                <c:pt idx="696">
                  <c:v>713.73</c:v>
                </c:pt>
                <c:pt idx="697">
                  <c:v>713.73</c:v>
                </c:pt>
                <c:pt idx="698">
                  <c:v>713.73</c:v>
                </c:pt>
                <c:pt idx="699">
                  <c:v>727.51</c:v>
                </c:pt>
                <c:pt idx="700">
                  <c:v>733.02</c:v>
                </c:pt>
                <c:pt idx="701">
                  <c:v>733.02</c:v>
                </c:pt>
                <c:pt idx="702">
                  <c:v>733.02</c:v>
                </c:pt>
                <c:pt idx="703">
                  <c:v>733.02</c:v>
                </c:pt>
                <c:pt idx="704">
                  <c:v>724.76</c:v>
                </c:pt>
                <c:pt idx="705">
                  <c:v>724.76</c:v>
                </c:pt>
                <c:pt idx="706">
                  <c:v>722</c:v>
                </c:pt>
                <c:pt idx="707">
                  <c:v>722</c:v>
                </c:pt>
                <c:pt idx="708">
                  <c:v>722</c:v>
                </c:pt>
                <c:pt idx="709">
                  <c:v>722</c:v>
                </c:pt>
                <c:pt idx="710">
                  <c:v>719.25</c:v>
                </c:pt>
                <c:pt idx="711">
                  <c:v>710.98</c:v>
                </c:pt>
                <c:pt idx="712">
                  <c:v>710.98</c:v>
                </c:pt>
                <c:pt idx="713">
                  <c:v>710.98</c:v>
                </c:pt>
                <c:pt idx="714">
                  <c:v>710.98</c:v>
                </c:pt>
                <c:pt idx="715">
                  <c:v>710.98</c:v>
                </c:pt>
                <c:pt idx="716">
                  <c:v>716.49</c:v>
                </c:pt>
                <c:pt idx="717">
                  <c:v>716.49</c:v>
                </c:pt>
                <c:pt idx="718">
                  <c:v>716.49</c:v>
                </c:pt>
                <c:pt idx="719">
                  <c:v>716.49</c:v>
                </c:pt>
                <c:pt idx="720">
                  <c:v>716.49</c:v>
                </c:pt>
                <c:pt idx="721">
                  <c:v>727.51</c:v>
                </c:pt>
                <c:pt idx="722">
                  <c:v>727.51</c:v>
                </c:pt>
                <c:pt idx="723">
                  <c:v>727.51</c:v>
                </c:pt>
                <c:pt idx="724">
                  <c:v>727.51</c:v>
                </c:pt>
                <c:pt idx="725">
                  <c:v>727.51</c:v>
                </c:pt>
                <c:pt idx="726">
                  <c:v>727.51</c:v>
                </c:pt>
                <c:pt idx="727">
                  <c:v>727.51</c:v>
                </c:pt>
                <c:pt idx="728">
                  <c:v>727.51</c:v>
                </c:pt>
                <c:pt idx="729">
                  <c:v>727.51</c:v>
                </c:pt>
                <c:pt idx="730">
                  <c:v>733.02</c:v>
                </c:pt>
                <c:pt idx="731">
                  <c:v>733.02</c:v>
                </c:pt>
                <c:pt idx="732">
                  <c:v>733.02</c:v>
                </c:pt>
                <c:pt idx="733">
                  <c:v>733.02</c:v>
                </c:pt>
                <c:pt idx="734">
                  <c:v>733.02</c:v>
                </c:pt>
                <c:pt idx="735">
                  <c:v>733.02</c:v>
                </c:pt>
                <c:pt idx="736">
                  <c:v>738.54</c:v>
                </c:pt>
                <c:pt idx="737">
                  <c:v>744.05</c:v>
                </c:pt>
                <c:pt idx="738">
                  <c:v>744.05</c:v>
                </c:pt>
                <c:pt idx="739">
                  <c:v>744.05</c:v>
                </c:pt>
                <c:pt idx="740">
                  <c:v>749.56</c:v>
                </c:pt>
                <c:pt idx="741">
                  <c:v>749.56</c:v>
                </c:pt>
                <c:pt idx="742">
                  <c:v>749.56</c:v>
                </c:pt>
                <c:pt idx="743">
                  <c:v>749.56</c:v>
                </c:pt>
                <c:pt idx="744">
                  <c:v>749.56</c:v>
                </c:pt>
                <c:pt idx="745">
                  <c:v>749.56</c:v>
                </c:pt>
                <c:pt idx="746">
                  <c:v>749.56</c:v>
                </c:pt>
                <c:pt idx="747">
                  <c:v>749.56</c:v>
                </c:pt>
                <c:pt idx="748">
                  <c:v>749.56</c:v>
                </c:pt>
                <c:pt idx="749">
                  <c:v>749.56</c:v>
                </c:pt>
                <c:pt idx="750">
                  <c:v>744.05</c:v>
                </c:pt>
                <c:pt idx="751">
                  <c:v>744.05</c:v>
                </c:pt>
                <c:pt idx="752">
                  <c:v>744.05</c:v>
                </c:pt>
                <c:pt idx="753">
                  <c:v>744.05</c:v>
                </c:pt>
                <c:pt idx="754">
                  <c:v>744.05</c:v>
                </c:pt>
                <c:pt idx="755">
                  <c:v>744.05</c:v>
                </c:pt>
                <c:pt idx="756">
                  <c:v>744.05</c:v>
                </c:pt>
                <c:pt idx="757">
                  <c:v>744.05</c:v>
                </c:pt>
                <c:pt idx="758">
                  <c:v>744.05</c:v>
                </c:pt>
                <c:pt idx="759">
                  <c:v>744.05</c:v>
                </c:pt>
                <c:pt idx="760">
                  <c:v>744.05</c:v>
                </c:pt>
                <c:pt idx="761">
                  <c:v>744.05</c:v>
                </c:pt>
                <c:pt idx="762">
                  <c:v>744.05</c:v>
                </c:pt>
                <c:pt idx="763">
                  <c:v>755.07</c:v>
                </c:pt>
                <c:pt idx="764">
                  <c:v>755.07</c:v>
                </c:pt>
                <c:pt idx="765">
                  <c:v>755.07</c:v>
                </c:pt>
                <c:pt idx="766">
                  <c:v>755.07</c:v>
                </c:pt>
                <c:pt idx="767">
                  <c:v>755.07</c:v>
                </c:pt>
                <c:pt idx="768">
                  <c:v>755.07</c:v>
                </c:pt>
                <c:pt idx="769">
                  <c:v>755.07</c:v>
                </c:pt>
                <c:pt idx="770">
                  <c:v>755.07</c:v>
                </c:pt>
                <c:pt idx="771">
                  <c:v>755.07</c:v>
                </c:pt>
                <c:pt idx="772">
                  <c:v>755.07</c:v>
                </c:pt>
                <c:pt idx="773">
                  <c:v>755.07</c:v>
                </c:pt>
                <c:pt idx="774">
                  <c:v>755.07</c:v>
                </c:pt>
                <c:pt idx="775">
                  <c:v>755.07</c:v>
                </c:pt>
                <c:pt idx="776">
                  <c:v>755.07</c:v>
                </c:pt>
                <c:pt idx="777">
                  <c:v>755.07</c:v>
                </c:pt>
                <c:pt idx="778">
                  <c:v>755.07</c:v>
                </c:pt>
                <c:pt idx="779">
                  <c:v>744.05</c:v>
                </c:pt>
                <c:pt idx="780">
                  <c:v>744.05</c:v>
                </c:pt>
                <c:pt idx="781">
                  <c:v>744.05</c:v>
                </c:pt>
                <c:pt idx="782">
                  <c:v>744.05</c:v>
                </c:pt>
                <c:pt idx="783">
                  <c:v>744.05</c:v>
                </c:pt>
                <c:pt idx="784">
                  <c:v>744.05</c:v>
                </c:pt>
                <c:pt idx="785">
                  <c:v>744.05</c:v>
                </c:pt>
                <c:pt idx="786">
                  <c:v>744.05</c:v>
                </c:pt>
                <c:pt idx="787">
                  <c:v>744.05</c:v>
                </c:pt>
                <c:pt idx="788">
                  <c:v>733.02</c:v>
                </c:pt>
                <c:pt idx="789">
                  <c:v>727.51</c:v>
                </c:pt>
                <c:pt idx="790">
                  <c:v>727.51</c:v>
                </c:pt>
                <c:pt idx="791">
                  <c:v>727.51</c:v>
                </c:pt>
                <c:pt idx="792">
                  <c:v>722</c:v>
                </c:pt>
                <c:pt idx="793">
                  <c:v>722</c:v>
                </c:pt>
                <c:pt idx="794">
                  <c:v>722</c:v>
                </c:pt>
                <c:pt idx="795">
                  <c:v>722</c:v>
                </c:pt>
                <c:pt idx="796">
                  <c:v>722</c:v>
                </c:pt>
                <c:pt idx="797">
                  <c:v>722</c:v>
                </c:pt>
                <c:pt idx="798">
                  <c:v>722</c:v>
                </c:pt>
                <c:pt idx="799">
                  <c:v>710.98</c:v>
                </c:pt>
                <c:pt idx="800">
                  <c:v>710.98</c:v>
                </c:pt>
                <c:pt idx="801">
                  <c:v>710.98</c:v>
                </c:pt>
                <c:pt idx="802">
                  <c:v>710.98</c:v>
                </c:pt>
                <c:pt idx="803">
                  <c:v>710.98</c:v>
                </c:pt>
                <c:pt idx="804">
                  <c:v>705.47</c:v>
                </c:pt>
                <c:pt idx="805">
                  <c:v>702.71</c:v>
                </c:pt>
                <c:pt idx="806">
                  <c:v>702.71</c:v>
                </c:pt>
                <c:pt idx="807">
                  <c:v>699.96</c:v>
                </c:pt>
                <c:pt idx="808">
                  <c:v>699.96</c:v>
                </c:pt>
                <c:pt idx="809">
                  <c:v>699.96</c:v>
                </c:pt>
                <c:pt idx="810">
                  <c:v>699.96</c:v>
                </c:pt>
                <c:pt idx="811">
                  <c:v>699.96</c:v>
                </c:pt>
                <c:pt idx="812">
                  <c:v>699.96</c:v>
                </c:pt>
                <c:pt idx="813">
                  <c:v>699.96</c:v>
                </c:pt>
                <c:pt idx="814">
                  <c:v>699.96</c:v>
                </c:pt>
                <c:pt idx="815">
                  <c:v>699.96</c:v>
                </c:pt>
                <c:pt idx="816">
                  <c:v>710.98</c:v>
                </c:pt>
                <c:pt idx="817">
                  <c:v>722</c:v>
                </c:pt>
                <c:pt idx="818">
                  <c:v>722</c:v>
                </c:pt>
                <c:pt idx="819">
                  <c:v>722</c:v>
                </c:pt>
                <c:pt idx="820">
                  <c:v>722</c:v>
                </c:pt>
                <c:pt idx="821">
                  <c:v>722</c:v>
                </c:pt>
                <c:pt idx="822">
                  <c:v>722</c:v>
                </c:pt>
                <c:pt idx="823">
                  <c:v>722</c:v>
                </c:pt>
                <c:pt idx="824">
                  <c:v>722</c:v>
                </c:pt>
                <c:pt idx="825">
                  <c:v>722</c:v>
                </c:pt>
                <c:pt idx="826">
                  <c:v>722</c:v>
                </c:pt>
                <c:pt idx="827">
                  <c:v>722</c:v>
                </c:pt>
                <c:pt idx="828">
                  <c:v>722</c:v>
                </c:pt>
                <c:pt idx="829">
                  <c:v>738.54</c:v>
                </c:pt>
                <c:pt idx="830">
                  <c:v>738.54</c:v>
                </c:pt>
                <c:pt idx="831">
                  <c:v>738.54</c:v>
                </c:pt>
                <c:pt idx="832">
                  <c:v>738.54</c:v>
                </c:pt>
                <c:pt idx="833">
                  <c:v>744.05</c:v>
                </c:pt>
                <c:pt idx="834">
                  <c:v>744.05</c:v>
                </c:pt>
                <c:pt idx="835">
                  <c:v>749.56</c:v>
                </c:pt>
                <c:pt idx="836">
                  <c:v>749.56</c:v>
                </c:pt>
                <c:pt idx="837">
                  <c:v>749.56</c:v>
                </c:pt>
                <c:pt idx="838">
                  <c:v>749.56</c:v>
                </c:pt>
                <c:pt idx="839">
                  <c:v>749.56</c:v>
                </c:pt>
                <c:pt idx="840">
                  <c:v>749.56</c:v>
                </c:pt>
                <c:pt idx="841">
                  <c:v>755.07</c:v>
                </c:pt>
                <c:pt idx="842">
                  <c:v>755.07</c:v>
                </c:pt>
                <c:pt idx="843">
                  <c:v>766.09</c:v>
                </c:pt>
                <c:pt idx="844">
                  <c:v>766.09</c:v>
                </c:pt>
                <c:pt idx="845">
                  <c:v>766.09</c:v>
                </c:pt>
                <c:pt idx="846">
                  <c:v>766.09</c:v>
                </c:pt>
                <c:pt idx="847">
                  <c:v>766.09</c:v>
                </c:pt>
                <c:pt idx="848">
                  <c:v>766.09</c:v>
                </c:pt>
                <c:pt idx="849">
                  <c:v>766.09</c:v>
                </c:pt>
                <c:pt idx="850">
                  <c:v>766.09</c:v>
                </c:pt>
                <c:pt idx="851">
                  <c:v>766.09</c:v>
                </c:pt>
                <c:pt idx="852">
                  <c:v>766.09</c:v>
                </c:pt>
                <c:pt idx="853">
                  <c:v>766.09</c:v>
                </c:pt>
                <c:pt idx="854">
                  <c:v>763.34</c:v>
                </c:pt>
                <c:pt idx="855">
                  <c:v>763.34</c:v>
                </c:pt>
                <c:pt idx="856">
                  <c:v>757.83</c:v>
                </c:pt>
                <c:pt idx="857">
                  <c:v>755.07</c:v>
                </c:pt>
                <c:pt idx="858">
                  <c:v>755.07</c:v>
                </c:pt>
                <c:pt idx="859">
                  <c:v>755.07</c:v>
                </c:pt>
                <c:pt idx="860">
                  <c:v>755.07</c:v>
                </c:pt>
                <c:pt idx="861">
                  <c:v>755.07</c:v>
                </c:pt>
                <c:pt idx="862">
                  <c:v>755.07</c:v>
                </c:pt>
                <c:pt idx="863">
                  <c:v>749.56</c:v>
                </c:pt>
                <c:pt idx="864">
                  <c:v>749.56</c:v>
                </c:pt>
                <c:pt idx="865">
                  <c:v>749.56</c:v>
                </c:pt>
                <c:pt idx="866">
                  <c:v>749.56</c:v>
                </c:pt>
                <c:pt idx="867">
                  <c:v>744.05</c:v>
                </c:pt>
                <c:pt idx="868">
                  <c:v>744.05</c:v>
                </c:pt>
                <c:pt idx="869">
                  <c:v>744.05</c:v>
                </c:pt>
                <c:pt idx="870">
                  <c:v>744.05</c:v>
                </c:pt>
                <c:pt idx="871">
                  <c:v>744.05</c:v>
                </c:pt>
                <c:pt idx="872">
                  <c:v>744.05</c:v>
                </c:pt>
                <c:pt idx="873">
                  <c:v>744.05</c:v>
                </c:pt>
                <c:pt idx="874">
                  <c:v>733.02</c:v>
                </c:pt>
                <c:pt idx="875">
                  <c:v>733.02</c:v>
                </c:pt>
                <c:pt idx="876">
                  <c:v>733.02</c:v>
                </c:pt>
                <c:pt idx="877">
                  <c:v>733.02</c:v>
                </c:pt>
                <c:pt idx="878">
                  <c:v>733.02</c:v>
                </c:pt>
                <c:pt idx="879">
                  <c:v>738.54</c:v>
                </c:pt>
                <c:pt idx="880">
                  <c:v>738.54</c:v>
                </c:pt>
                <c:pt idx="881">
                  <c:v>738.54</c:v>
                </c:pt>
                <c:pt idx="882">
                  <c:v>738.54</c:v>
                </c:pt>
                <c:pt idx="883">
                  <c:v>738.54</c:v>
                </c:pt>
                <c:pt idx="884">
                  <c:v>738.54</c:v>
                </c:pt>
                <c:pt idx="885">
                  <c:v>738.54</c:v>
                </c:pt>
                <c:pt idx="886">
                  <c:v>738.54</c:v>
                </c:pt>
                <c:pt idx="887">
                  <c:v>738.54</c:v>
                </c:pt>
                <c:pt idx="888">
                  <c:v>738.54</c:v>
                </c:pt>
                <c:pt idx="889">
                  <c:v>738.54</c:v>
                </c:pt>
                <c:pt idx="890">
                  <c:v>738.54</c:v>
                </c:pt>
                <c:pt idx="891">
                  <c:v>738.54</c:v>
                </c:pt>
                <c:pt idx="892">
                  <c:v>738.54</c:v>
                </c:pt>
                <c:pt idx="893">
                  <c:v>738.54</c:v>
                </c:pt>
                <c:pt idx="894">
                  <c:v>738.54</c:v>
                </c:pt>
                <c:pt idx="895">
                  <c:v>744.05</c:v>
                </c:pt>
                <c:pt idx="896">
                  <c:v>744.05</c:v>
                </c:pt>
                <c:pt idx="897">
                  <c:v>749.56</c:v>
                </c:pt>
                <c:pt idx="898">
                  <c:v>749.56</c:v>
                </c:pt>
                <c:pt idx="899">
                  <c:v>749.56</c:v>
                </c:pt>
                <c:pt idx="900">
                  <c:v>749.56</c:v>
                </c:pt>
                <c:pt idx="901">
                  <c:v>749.56</c:v>
                </c:pt>
                <c:pt idx="902">
                  <c:v>749.56</c:v>
                </c:pt>
                <c:pt idx="903">
                  <c:v>749.56</c:v>
                </c:pt>
                <c:pt idx="904">
                  <c:v>749.56</c:v>
                </c:pt>
                <c:pt idx="905">
                  <c:v>749.56</c:v>
                </c:pt>
                <c:pt idx="906">
                  <c:v>749.56</c:v>
                </c:pt>
                <c:pt idx="907">
                  <c:v>752.31</c:v>
                </c:pt>
                <c:pt idx="908">
                  <c:v>752.31</c:v>
                </c:pt>
                <c:pt idx="909">
                  <c:v>752.31</c:v>
                </c:pt>
                <c:pt idx="910">
                  <c:v>752.31</c:v>
                </c:pt>
                <c:pt idx="911">
                  <c:v>752.31</c:v>
                </c:pt>
                <c:pt idx="912">
                  <c:v>752.31</c:v>
                </c:pt>
                <c:pt idx="913">
                  <c:v>752.31</c:v>
                </c:pt>
                <c:pt idx="914">
                  <c:v>752.31</c:v>
                </c:pt>
                <c:pt idx="915">
                  <c:v>752.31</c:v>
                </c:pt>
                <c:pt idx="916">
                  <c:v>752.31</c:v>
                </c:pt>
                <c:pt idx="917">
                  <c:v>752.31</c:v>
                </c:pt>
                <c:pt idx="918">
                  <c:v>752.31</c:v>
                </c:pt>
                <c:pt idx="919">
                  <c:v>752.31</c:v>
                </c:pt>
                <c:pt idx="920">
                  <c:v>752.31</c:v>
                </c:pt>
                <c:pt idx="921">
                  <c:v>752.31</c:v>
                </c:pt>
                <c:pt idx="922">
                  <c:v>752.31</c:v>
                </c:pt>
                <c:pt idx="923">
                  <c:v>752.31</c:v>
                </c:pt>
                <c:pt idx="924">
                  <c:v>752.31</c:v>
                </c:pt>
                <c:pt idx="925">
                  <c:v>744.05</c:v>
                </c:pt>
                <c:pt idx="926">
                  <c:v>744.05</c:v>
                </c:pt>
                <c:pt idx="927">
                  <c:v>744.05</c:v>
                </c:pt>
                <c:pt idx="928">
                  <c:v>744.05</c:v>
                </c:pt>
                <c:pt idx="929">
                  <c:v>744.05</c:v>
                </c:pt>
                <c:pt idx="930">
                  <c:v>744.05</c:v>
                </c:pt>
                <c:pt idx="931">
                  <c:v>738.54</c:v>
                </c:pt>
                <c:pt idx="932">
                  <c:v>738.54</c:v>
                </c:pt>
                <c:pt idx="933">
                  <c:v>738.54</c:v>
                </c:pt>
                <c:pt idx="934">
                  <c:v>738.54</c:v>
                </c:pt>
                <c:pt idx="935">
                  <c:v>738.54</c:v>
                </c:pt>
                <c:pt idx="936">
                  <c:v>738.54</c:v>
                </c:pt>
                <c:pt idx="937">
                  <c:v>738.54</c:v>
                </c:pt>
                <c:pt idx="938">
                  <c:v>733.02</c:v>
                </c:pt>
                <c:pt idx="939">
                  <c:v>733.02</c:v>
                </c:pt>
                <c:pt idx="940">
                  <c:v>733.02</c:v>
                </c:pt>
                <c:pt idx="941">
                  <c:v>733.02</c:v>
                </c:pt>
                <c:pt idx="942">
                  <c:v>733.02</c:v>
                </c:pt>
                <c:pt idx="943">
                  <c:v>733.02</c:v>
                </c:pt>
                <c:pt idx="944">
                  <c:v>733.02</c:v>
                </c:pt>
                <c:pt idx="945">
                  <c:v>733.02</c:v>
                </c:pt>
                <c:pt idx="946">
                  <c:v>733.02</c:v>
                </c:pt>
                <c:pt idx="947">
                  <c:v>733.02</c:v>
                </c:pt>
                <c:pt idx="948">
                  <c:v>727.51</c:v>
                </c:pt>
                <c:pt idx="949">
                  <c:v>727.51</c:v>
                </c:pt>
                <c:pt idx="950">
                  <c:v>722</c:v>
                </c:pt>
                <c:pt idx="951">
                  <c:v>722</c:v>
                </c:pt>
                <c:pt idx="952">
                  <c:v>722</c:v>
                </c:pt>
                <c:pt idx="953">
                  <c:v>722</c:v>
                </c:pt>
                <c:pt idx="954">
                  <c:v>722</c:v>
                </c:pt>
                <c:pt idx="955">
                  <c:v>722</c:v>
                </c:pt>
                <c:pt idx="956">
                  <c:v>722</c:v>
                </c:pt>
                <c:pt idx="957">
                  <c:v>716.49</c:v>
                </c:pt>
                <c:pt idx="958">
                  <c:v>716.49</c:v>
                </c:pt>
                <c:pt idx="959">
                  <c:v>716.49</c:v>
                </c:pt>
                <c:pt idx="960">
                  <c:v>716.49</c:v>
                </c:pt>
                <c:pt idx="961">
                  <c:v>716.49</c:v>
                </c:pt>
                <c:pt idx="962">
                  <c:v>713.73</c:v>
                </c:pt>
                <c:pt idx="963">
                  <c:v>713.73</c:v>
                </c:pt>
                <c:pt idx="964">
                  <c:v>713.73</c:v>
                </c:pt>
                <c:pt idx="965">
                  <c:v>713.73</c:v>
                </c:pt>
                <c:pt idx="966">
                  <c:v>713.73</c:v>
                </c:pt>
                <c:pt idx="967">
                  <c:v>710.98</c:v>
                </c:pt>
                <c:pt idx="968">
                  <c:v>710.98</c:v>
                </c:pt>
                <c:pt idx="969">
                  <c:v>705.47</c:v>
                </c:pt>
                <c:pt idx="970">
                  <c:v>705.47</c:v>
                </c:pt>
                <c:pt idx="971">
                  <c:v>705.47</c:v>
                </c:pt>
                <c:pt idx="972">
                  <c:v>705.47</c:v>
                </c:pt>
                <c:pt idx="973">
                  <c:v>705.47</c:v>
                </c:pt>
                <c:pt idx="974">
                  <c:v>705.47</c:v>
                </c:pt>
                <c:pt idx="975">
                  <c:v>705.47</c:v>
                </c:pt>
                <c:pt idx="976">
                  <c:v>705.47</c:v>
                </c:pt>
                <c:pt idx="977">
                  <c:v>705.47</c:v>
                </c:pt>
                <c:pt idx="978">
                  <c:v>705.47</c:v>
                </c:pt>
                <c:pt idx="979">
                  <c:v>705.47</c:v>
                </c:pt>
                <c:pt idx="980">
                  <c:v>705.47</c:v>
                </c:pt>
                <c:pt idx="981">
                  <c:v>705.47</c:v>
                </c:pt>
                <c:pt idx="982">
                  <c:v>705.47</c:v>
                </c:pt>
                <c:pt idx="983">
                  <c:v>705.47</c:v>
                </c:pt>
                <c:pt idx="984">
                  <c:v>705.47</c:v>
                </c:pt>
                <c:pt idx="985">
                  <c:v>705.47</c:v>
                </c:pt>
                <c:pt idx="986">
                  <c:v>705.47</c:v>
                </c:pt>
                <c:pt idx="987">
                  <c:v>705.47</c:v>
                </c:pt>
                <c:pt idx="988">
                  <c:v>705.47</c:v>
                </c:pt>
                <c:pt idx="989">
                  <c:v>705.47</c:v>
                </c:pt>
                <c:pt idx="990">
                  <c:v>705.47</c:v>
                </c:pt>
                <c:pt idx="991">
                  <c:v>705.47</c:v>
                </c:pt>
                <c:pt idx="992">
                  <c:v>705.47</c:v>
                </c:pt>
                <c:pt idx="993">
                  <c:v>705.47</c:v>
                </c:pt>
                <c:pt idx="994">
                  <c:v>705.47</c:v>
                </c:pt>
                <c:pt idx="995">
                  <c:v>694.44</c:v>
                </c:pt>
                <c:pt idx="996">
                  <c:v>688.93</c:v>
                </c:pt>
                <c:pt idx="997">
                  <c:v>688.93</c:v>
                </c:pt>
                <c:pt idx="998">
                  <c:v>688.93</c:v>
                </c:pt>
                <c:pt idx="999">
                  <c:v>688.93</c:v>
                </c:pt>
                <c:pt idx="1000">
                  <c:v>677.91</c:v>
                </c:pt>
                <c:pt idx="1001">
                  <c:v>677.91</c:v>
                </c:pt>
                <c:pt idx="1002">
                  <c:v>677.91</c:v>
                </c:pt>
                <c:pt idx="1003">
                  <c:v>677.91</c:v>
                </c:pt>
                <c:pt idx="1004">
                  <c:v>677.91</c:v>
                </c:pt>
                <c:pt idx="1005">
                  <c:v>677.91</c:v>
                </c:pt>
                <c:pt idx="1006">
                  <c:v>675.15</c:v>
                </c:pt>
                <c:pt idx="1007">
                  <c:v>675.15</c:v>
                </c:pt>
                <c:pt idx="1008">
                  <c:v>675.15</c:v>
                </c:pt>
                <c:pt idx="1009">
                  <c:v>666.89</c:v>
                </c:pt>
                <c:pt idx="1010">
                  <c:v>666.89</c:v>
                </c:pt>
                <c:pt idx="1011">
                  <c:v>666.89</c:v>
                </c:pt>
                <c:pt idx="1012">
                  <c:v>666.89</c:v>
                </c:pt>
                <c:pt idx="1013">
                  <c:v>666.89</c:v>
                </c:pt>
                <c:pt idx="1014">
                  <c:v>666.89</c:v>
                </c:pt>
                <c:pt idx="1015">
                  <c:v>666.89</c:v>
                </c:pt>
                <c:pt idx="1016">
                  <c:v>655.86</c:v>
                </c:pt>
                <c:pt idx="1017">
                  <c:v>655.86</c:v>
                </c:pt>
                <c:pt idx="1018">
                  <c:v>655.86</c:v>
                </c:pt>
                <c:pt idx="1019">
                  <c:v>655.86</c:v>
                </c:pt>
                <c:pt idx="1020">
                  <c:v>644.84</c:v>
                </c:pt>
                <c:pt idx="1021">
                  <c:v>644.84</c:v>
                </c:pt>
                <c:pt idx="1022">
                  <c:v>644.84</c:v>
                </c:pt>
                <c:pt idx="1023">
                  <c:v>633.82000000000005</c:v>
                </c:pt>
                <c:pt idx="1024">
                  <c:v>633.82000000000005</c:v>
                </c:pt>
                <c:pt idx="1025">
                  <c:v>622.79999999999995</c:v>
                </c:pt>
                <c:pt idx="1026">
                  <c:v>622.79999999999995</c:v>
                </c:pt>
                <c:pt idx="1027">
                  <c:v>622.79999999999995</c:v>
                </c:pt>
                <c:pt idx="1028">
                  <c:v>622.79999999999995</c:v>
                </c:pt>
                <c:pt idx="1029">
                  <c:v>622.79999999999995</c:v>
                </c:pt>
                <c:pt idx="1030">
                  <c:v>611.77</c:v>
                </c:pt>
                <c:pt idx="1031">
                  <c:v>606.26</c:v>
                </c:pt>
                <c:pt idx="1032">
                  <c:v>606.26</c:v>
                </c:pt>
                <c:pt idx="1033">
                  <c:v>606.26</c:v>
                </c:pt>
                <c:pt idx="1034">
                  <c:v>606.26</c:v>
                </c:pt>
                <c:pt idx="1035">
                  <c:v>606.26</c:v>
                </c:pt>
                <c:pt idx="1036">
                  <c:v>600.75</c:v>
                </c:pt>
                <c:pt idx="1037">
                  <c:v>600.75</c:v>
                </c:pt>
                <c:pt idx="1038">
                  <c:v>595.24</c:v>
                </c:pt>
                <c:pt idx="1039">
                  <c:v>595.24</c:v>
                </c:pt>
                <c:pt idx="1040">
                  <c:v>595.24</c:v>
                </c:pt>
                <c:pt idx="1041">
                  <c:v>589.73</c:v>
                </c:pt>
                <c:pt idx="1042">
                  <c:v>589.73</c:v>
                </c:pt>
                <c:pt idx="1043">
                  <c:v>589.73</c:v>
                </c:pt>
                <c:pt idx="1044">
                  <c:v>573.19000000000005</c:v>
                </c:pt>
                <c:pt idx="1045">
                  <c:v>567.67999999999995</c:v>
                </c:pt>
                <c:pt idx="1046">
                  <c:v>567.67999999999995</c:v>
                </c:pt>
                <c:pt idx="1047">
                  <c:v>567.67999999999995</c:v>
                </c:pt>
                <c:pt idx="1048">
                  <c:v>567.67999999999995</c:v>
                </c:pt>
                <c:pt idx="1049">
                  <c:v>567.67999999999995</c:v>
                </c:pt>
                <c:pt idx="1050">
                  <c:v>567.67999999999995</c:v>
                </c:pt>
                <c:pt idx="1051">
                  <c:v>553.9</c:v>
                </c:pt>
                <c:pt idx="1052">
                  <c:v>553.9</c:v>
                </c:pt>
                <c:pt idx="1053">
                  <c:v>548.39</c:v>
                </c:pt>
                <c:pt idx="1054">
                  <c:v>545.63</c:v>
                </c:pt>
                <c:pt idx="1055">
                  <c:v>545.63</c:v>
                </c:pt>
                <c:pt idx="1056">
                  <c:v>545.63</c:v>
                </c:pt>
                <c:pt idx="1057">
                  <c:v>545.63</c:v>
                </c:pt>
                <c:pt idx="1058">
                  <c:v>542.88</c:v>
                </c:pt>
                <c:pt idx="1059">
                  <c:v>542.88</c:v>
                </c:pt>
                <c:pt idx="1060">
                  <c:v>542.88</c:v>
                </c:pt>
                <c:pt idx="1061">
                  <c:v>540.12</c:v>
                </c:pt>
                <c:pt idx="1062">
                  <c:v>540.12</c:v>
                </c:pt>
                <c:pt idx="1063">
                  <c:v>537.37</c:v>
                </c:pt>
                <c:pt idx="1064">
                  <c:v>537.37</c:v>
                </c:pt>
                <c:pt idx="1065">
                  <c:v>537.37</c:v>
                </c:pt>
                <c:pt idx="1066">
                  <c:v>534.61</c:v>
                </c:pt>
                <c:pt idx="1067">
                  <c:v>539.1</c:v>
                </c:pt>
                <c:pt idx="1068">
                  <c:v>529.1</c:v>
                </c:pt>
                <c:pt idx="1069">
                  <c:v>529.1</c:v>
                </c:pt>
                <c:pt idx="1070">
                  <c:v>529.1</c:v>
                </c:pt>
                <c:pt idx="1071">
                  <c:v>529.1</c:v>
                </c:pt>
                <c:pt idx="1072">
                  <c:v>523.59</c:v>
                </c:pt>
                <c:pt idx="1073">
                  <c:v>523.59</c:v>
                </c:pt>
                <c:pt idx="1074">
                  <c:v>518.08000000000004</c:v>
                </c:pt>
                <c:pt idx="1075">
                  <c:v>518.08000000000004</c:v>
                </c:pt>
                <c:pt idx="1076">
                  <c:v>512.57000000000005</c:v>
                </c:pt>
                <c:pt idx="1077">
                  <c:v>512.57000000000005</c:v>
                </c:pt>
                <c:pt idx="1078">
                  <c:v>512.57000000000005</c:v>
                </c:pt>
                <c:pt idx="1079">
                  <c:v>507.05</c:v>
                </c:pt>
                <c:pt idx="1080">
                  <c:v>507.05</c:v>
                </c:pt>
                <c:pt idx="1081">
                  <c:v>501.54</c:v>
                </c:pt>
                <c:pt idx="1082">
                  <c:v>501.54</c:v>
                </c:pt>
                <c:pt idx="1083">
                  <c:v>501.54</c:v>
                </c:pt>
                <c:pt idx="1084">
                  <c:v>498.79</c:v>
                </c:pt>
                <c:pt idx="1085">
                  <c:v>498.79</c:v>
                </c:pt>
                <c:pt idx="1086">
                  <c:v>498.79</c:v>
                </c:pt>
                <c:pt idx="1087">
                  <c:v>496.03</c:v>
                </c:pt>
                <c:pt idx="1088">
                  <c:v>496.03</c:v>
                </c:pt>
                <c:pt idx="1089">
                  <c:v>496.03</c:v>
                </c:pt>
                <c:pt idx="1090">
                  <c:v>496.03</c:v>
                </c:pt>
                <c:pt idx="1091">
                  <c:v>490.52</c:v>
                </c:pt>
                <c:pt idx="1092">
                  <c:v>490.52</c:v>
                </c:pt>
                <c:pt idx="1093">
                  <c:v>490.52</c:v>
                </c:pt>
                <c:pt idx="1094">
                  <c:v>490.52</c:v>
                </c:pt>
                <c:pt idx="1095">
                  <c:v>490.52</c:v>
                </c:pt>
                <c:pt idx="1096">
                  <c:v>490.52</c:v>
                </c:pt>
                <c:pt idx="1097">
                  <c:v>490.52</c:v>
                </c:pt>
                <c:pt idx="1098">
                  <c:v>490.52</c:v>
                </c:pt>
                <c:pt idx="1099">
                  <c:v>496.03</c:v>
                </c:pt>
                <c:pt idx="1100">
                  <c:v>496.03</c:v>
                </c:pt>
                <c:pt idx="1101">
                  <c:v>496.03</c:v>
                </c:pt>
                <c:pt idx="1102">
                  <c:v>496.03</c:v>
                </c:pt>
                <c:pt idx="1103">
                  <c:v>501.54</c:v>
                </c:pt>
                <c:pt idx="1104">
                  <c:v>507.05</c:v>
                </c:pt>
                <c:pt idx="1105">
                  <c:v>507.05</c:v>
                </c:pt>
                <c:pt idx="1106">
                  <c:v>507.05</c:v>
                </c:pt>
                <c:pt idx="1107">
                  <c:v>509.81</c:v>
                </c:pt>
                <c:pt idx="1108">
                  <c:v>509.81</c:v>
                </c:pt>
                <c:pt idx="1109">
                  <c:v>509.81</c:v>
                </c:pt>
                <c:pt idx="1110">
                  <c:v>509.81</c:v>
                </c:pt>
                <c:pt idx="1111">
                  <c:v>509.81</c:v>
                </c:pt>
                <c:pt idx="1112">
                  <c:v>509.81</c:v>
                </c:pt>
                <c:pt idx="1113">
                  <c:v>509.81</c:v>
                </c:pt>
                <c:pt idx="1114">
                  <c:v>509.81</c:v>
                </c:pt>
                <c:pt idx="1115">
                  <c:v>509.81</c:v>
                </c:pt>
                <c:pt idx="1116">
                  <c:v>509.81</c:v>
                </c:pt>
                <c:pt idx="1117">
                  <c:v>509.81</c:v>
                </c:pt>
                <c:pt idx="1118">
                  <c:v>509.81</c:v>
                </c:pt>
                <c:pt idx="1119">
                  <c:v>509.81</c:v>
                </c:pt>
                <c:pt idx="1120">
                  <c:v>509.81</c:v>
                </c:pt>
                <c:pt idx="1121">
                  <c:v>509.81</c:v>
                </c:pt>
                <c:pt idx="1122">
                  <c:v>509.81</c:v>
                </c:pt>
                <c:pt idx="1123">
                  <c:v>509.81</c:v>
                </c:pt>
                <c:pt idx="1124">
                  <c:v>509.81</c:v>
                </c:pt>
                <c:pt idx="1125">
                  <c:v>509.81</c:v>
                </c:pt>
                <c:pt idx="1126">
                  <c:v>509.81</c:v>
                </c:pt>
                <c:pt idx="1127">
                  <c:v>509.81</c:v>
                </c:pt>
                <c:pt idx="1128">
                  <c:v>509.81</c:v>
                </c:pt>
                <c:pt idx="1129">
                  <c:v>509.81</c:v>
                </c:pt>
                <c:pt idx="1130">
                  <c:v>509.81</c:v>
                </c:pt>
                <c:pt idx="1131" formatCode="General">
                  <c:v>509.81</c:v>
                </c:pt>
                <c:pt idx="1132" formatCode="General">
                  <c:v>509.81</c:v>
                </c:pt>
                <c:pt idx="1133" formatCode="General">
                  <c:v>509.81</c:v>
                </c:pt>
                <c:pt idx="1134" formatCode="General">
                  <c:v>512.57000000000005</c:v>
                </c:pt>
                <c:pt idx="1135" formatCode="General">
                  <c:v>512.57000000000005</c:v>
                </c:pt>
                <c:pt idx="1136" formatCode="General">
                  <c:v>512.57000000000005</c:v>
                </c:pt>
                <c:pt idx="1137" formatCode="General">
                  <c:v>512.57000000000005</c:v>
                </c:pt>
                <c:pt idx="1138" formatCode="General">
                  <c:v>512.57000000000005</c:v>
                </c:pt>
                <c:pt idx="1139" formatCode="General">
                  <c:v>512.57000000000005</c:v>
                </c:pt>
                <c:pt idx="1140" formatCode="General">
                  <c:v>512.57000000000005</c:v>
                </c:pt>
                <c:pt idx="1141" formatCode="General">
                  <c:v>512.57000000000005</c:v>
                </c:pt>
                <c:pt idx="1142" formatCode="General">
                  <c:v>512.57000000000005</c:v>
                </c:pt>
                <c:pt idx="1143" formatCode="General">
                  <c:v>512.57000000000005</c:v>
                </c:pt>
                <c:pt idx="1144" formatCode="General">
                  <c:v>512.57000000000005</c:v>
                </c:pt>
                <c:pt idx="1145" formatCode="General">
                  <c:v>512.57000000000005</c:v>
                </c:pt>
                <c:pt idx="1146" formatCode="General">
                  <c:v>512.57000000000005</c:v>
                </c:pt>
                <c:pt idx="1147" formatCode="General">
                  <c:v>512.57000000000005</c:v>
                </c:pt>
                <c:pt idx="1148" formatCode="General">
                  <c:v>512.57000000000005</c:v>
                </c:pt>
                <c:pt idx="1149" formatCode="General">
                  <c:v>512.57000000000005</c:v>
                </c:pt>
                <c:pt idx="1150" formatCode="General">
                  <c:v>512.57000000000005</c:v>
                </c:pt>
                <c:pt idx="1151" formatCode="General">
                  <c:v>512.57000000000005</c:v>
                </c:pt>
                <c:pt idx="1152" formatCode="General">
                  <c:v>512.57000000000005</c:v>
                </c:pt>
                <c:pt idx="1153" formatCode="General">
                  <c:v>512.57000000000005</c:v>
                </c:pt>
                <c:pt idx="1154" formatCode="General">
                  <c:v>512.57000000000005</c:v>
                </c:pt>
                <c:pt idx="1155" formatCode="General">
                  <c:v>512.57000000000005</c:v>
                </c:pt>
                <c:pt idx="1156" formatCode="General">
                  <c:v>512.57000000000005</c:v>
                </c:pt>
                <c:pt idx="1157" formatCode="General">
                  <c:v>512.57000000000005</c:v>
                </c:pt>
                <c:pt idx="1158" formatCode="General">
                  <c:v>512.57000000000005</c:v>
                </c:pt>
                <c:pt idx="1159" formatCode="General">
                  <c:v>512.57000000000005</c:v>
                </c:pt>
                <c:pt idx="1160" formatCode="General">
                  <c:v>512.57000000000005</c:v>
                </c:pt>
                <c:pt idx="1161" formatCode="General">
                  <c:v>512.57000000000005</c:v>
                </c:pt>
                <c:pt idx="1162" formatCode="General">
                  <c:v>512.57000000000005</c:v>
                </c:pt>
                <c:pt idx="1163" formatCode="General">
                  <c:v>512.57000000000005</c:v>
                </c:pt>
                <c:pt idx="1164" formatCode="General">
                  <c:v>512.57000000000005</c:v>
                </c:pt>
                <c:pt idx="1165" formatCode="General">
                  <c:v>512.57000000000005</c:v>
                </c:pt>
                <c:pt idx="1166" formatCode="General">
                  <c:v>512.57000000000005</c:v>
                </c:pt>
                <c:pt idx="1167" formatCode="General">
                  <c:v>512.57000000000005</c:v>
                </c:pt>
                <c:pt idx="1168" formatCode="General">
                  <c:v>512.57000000000005</c:v>
                </c:pt>
                <c:pt idx="1169" formatCode="General">
                  <c:v>512.57000000000005</c:v>
                </c:pt>
                <c:pt idx="1170" formatCode="General">
                  <c:v>512.57000000000005</c:v>
                </c:pt>
                <c:pt idx="1171" formatCode="General">
                  <c:v>512.57000000000005</c:v>
                </c:pt>
                <c:pt idx="1172" formatCode="General">
                  <c:v>512.57000000000005</c:v>
                </c:pt>
                <c:pt idx="1173" formatCode="General">
                  <c:v>512.57000000000005</c:v>
                </c:pt>
                <c:pt idx="1174" formatCode="General">
                  <c:v>512.57000000000005</c:v>
                </c:pt>
                <c:pt idx="1175" formatCode="General">
                  <c:v>507.05</c:v>
                </c:pt>
                <c:pt idx="1176" formatCode="General">
                  <c:v>507.05</c:v>
                </c:pt>
                <c:pt idx="1177" formatCode="General">
                  <c:v>507.05</c:v>
                </c:pt>
                <c:pt idx="1178" formatCode="General">
                  <c:v>507.05</c:v>
                </c:pt>
                <c:pt idx="1179" formatCode="General">
                  <c:v>501.54</c:v>
                </c:pt>
                <c:pt idx="1180" formatCode="General">
                  <c:v>501.54</c:v>
                </c:pt>
                <c:pt idx="1181" formatCode="General">
                  <c:v>501.54</c:v>
                </c:pt>
                <c:pt idx="1182" formatCode="General">
                  <c:v>501.54</c:v>
                </c:pt>
                <c:pt idx="1183" formatCode="General">
                  <c:v>501.54</c:v>
                </c:pt>
                <c:pt idx="1184" formatCode="General">
                  <c:v>501.54</c:v>
                </c:pt>
                <c:pt idx="1185" formatCode="General">
                  <c:v>501.54</c:v>
                </c:pt>
                <c:pt idx="1186" formatCode="General">
                  <c:v>501.54</c:v>
                </c:pt>
                <c:pt idx="1187" formatCode="General">
                  <c:v>496.03</c:v>
                </c:pt>
                <c:pt idx="1188" formatCode="General">
                  <c:v>490.52</c:v>
                </c:pt>
                <c:pt idx="1189" formatCode="General">
                  <c:v>490.52</c:v>
                </c:pt>
                <c:pt idx="1190" formatCode="General">
                  <c:v>490.52</c:v>
                </c:pt>
                <c:pt idx="1191" formatCode="General">
                  <c:v>490.52</c:v>
                </c:pt>
                <c:pt idx="1192" formatCode="General">
                  <c:v>490.52</c:v>
                </c:pt>
                <c:pt idx="1193" formatCode="General">
                  <c:v>490.52</c:v>
                </c:pt>
                <c:pt idx="1194" formatCode="General">
                  <c:v>490.52</c:v>
                </c:pt>
                <c:pt idx="1195" formatCode="General">
                  <c:v>487.76</c:v>
                </c:pt>
                <c:pt idx="1196" formatCode="General">
                  <c:v>487.76</c:v>
                </c:pt>
                <c:pt idx="1197" formatCode="General">
                  <c:v>485.01</c:v>
                </c:pt>
                <c:pt idx="1198" formatCode="General">
                  <c:v>479.5</c:v>
                </c:pt>
                <c:pt idx="1199" formatCode="General">
                  <c:v>479.5</c:v>
                </c:pt>
                <c:pt idx="1200" formatCode="General">
                  <c:v>479.5</c:v>
                </c:pt>
                <c:pt idx="1201" formatCode="General">
                  <c:v>479.5</c:v>
                </c:pt>
                <c:pt idx="1202" formatCode="General">
                  <c:v>473.99</c:v>
                </c:pt>
                <c:pt idx="1203" formatCode="General">
                  <c:v>473.99</c:v>
                </c:pt>
                <c:pt idx="1204" formatCode="General">
                  <c:v>473.99</c:v>
                </c:pt>
                <c:pt idx="1205" formatCode="General">
                  <c:v>473.99</c:v>
                </c:pt>
                <c:pt idx="1206" formatCode="General">
                  <c:v>468.47</c:v>
                </c:pt>
                <c:pt idx="1207" formatCode="General">
                  <c:v>462.96</c:v>
                </c:pt>
                <c:pt idx="1208" formatCode="General">
                  <c:v>462.96</c:v>
                </c:pt>
                <c:pt idx="1209" formatCode="General">
                  <c:v>462.96</c:v>
                </c:pt>
                <c:pt idx="1210" formatCode="General">
                  <c:v>451.94</c:v>
                </c:pt>
                <c:pt idx="1211" formatCode="General">
                  <c:v>451.94</c:v>
                </c:pt>
                <c:pt idx="1212" formatCode="General">
                  <c:v>451.94</c:v>
                </c:pt>
                <c:pt idx="1213" formatCode="General">
                  <c:v>451.94</c:v>
                </c:pt>
                <c:pt idx="1214" formatCode="General">
                  <c:v>451.94</c:v>
                </c:pt>
                <c:pt idx="1215" formatCode="General">
                  <c:v>451.94</c:v>
                </c:pt>
                <c:pt idx="1216" formatCode="General">
                  <c:v>446.43</c:v>
                </c:pt>
                <c:pt idx="1217" formatCode="General">
                  <c:v>440.92</c:v>
                </c:pt>
                <c:pt idx="1218" formatCode="General">
                  <c:v>440.92</c:v>
                </c:pt>
                <c:pt idx="1219" formatCode="General">
                  <c:v>440.92</c:v>
                </c:pt>
                <c:pt idx="1220" formatCode="General">
                  <c:v>440.92</c:v>
                </c:pt>
                <c:pt idx="1221" formatCode="General">
                  <c:v>440.92</c:v>
                </c:pt>
                <c:pt idx="1222" formatCode="General">
                  <c:v>440.92</c:v>
                </c:pt>
                <c:pt idx="1223" formatCode="General">
                  <c:v>435.41</c:v>
                </c:pt>
                <c:pt idx="1224" formatCode="General">
                  <c:v>435.41</c:v>
                </c:pt>
                <c:pt idx="1225" formatCode="General">
                  <c:v>429.89</c:v>
                </c:pt>
                <c:pt idx="1226" formatCode="General">
                  <c:v>429.89</c:v>
                </c:pt>
                <c:pt idx="1227" formatCode="General">
                  <c:v>429.89</c:v>
                </c:pt>
                <c:pt idx="1228" formatCode="General">
                  <c:v>427.14</c:v>
                </c:pt>
                <c:pt idx="1229" formatCode="General">
                  <c:v>424.38</c:v>
                </c:pt>
                <c:pt idx="1230" formatCode="General">
                  <c:v>424.38</c:v>
                </c:pt>
                <c:pt idx="1231" formatCode="General">
                  <c:v>418.87</c:v>
                </c:pt>
                <c:pt idx="1232" formatCode="General">
                  <c:v>418.87</c:v>
                </c:pt>
                <c:pt idx="1233" formatCode="General">
                  <c:v>418.87</c:v>
                </c:pt>
                <c:pt idx="1234" formatCode="General">
                  <c:v>413.36</c:v>
                </c:pt>
                <c:pt idx="1235" formatCode="General">
                  <c:v>413.36</c:v>
                </c:pt>
                <c:pt idx="1236" formatCode="General">
                  <c:v>413.36</c:v>
                </c:pt>
                <c:pt idx="1237" formatCode="General">
                  <c:v>413.36</c:v>
                </c:pt>
                <c:pt idx="1238" formatCode="General">
                  <c:v>407.85</c:v>
                </c:pt>
                <c:pt idx="1239" formatCode="General">
                  <c:v>407.85</c:v>
                </c:pt>
                <c:pt idx="1240" formatCode="General">
                  <c:v>407.85</c:v>
                </c:pt>
                <c:pt idx="1241" formatCode="General">
                  <c:v>407.85</c:v>
                </c:pt>
                <c:pt idx="1242" formatCode="General">
                  <c:v>402.34</c:v>
                </c:pt>
                <c:pt idx="1243" formatCode="General">
                  <c:v>402.34</c:v>
                </c:pt>
                <c:pt idx="1244" formatCode="General">
                  <c:v>402.34</c:v>
                </c:pt>
                <c:pt idx="1245" formatCode="General">
                  <c:v>402.34</c:v>
                </c:pt>
                <c:pt idx="1246" formatCode="General">
                  <c:v>402.34</c:v>
                </c:pt>
                <c:pt idx="1247" formatCode="General">
                  <c:v>402.34</c:v>
                </c:pt>
                <c:pt idx="1248" formatCode="General">
                  <c:v>402.34</c:v>
                </c:pt>
                <c:pt idx="1249" formatCode="General">
                  <c:v>402.34</c:v>
                </c:pt>
                <c:pt idx="1250" formatCode="General">
                  <c:v>402.34</c:v>
                </c:pt>
                <c:pt idx="1251" formatCode="General">
                  <c:v>402.34</c:v>
                </c:pt>
                <c:pt idx="1252" formatCode="General">
                  <c:v>402.34</c:v>
                </c:pt>
                <c:pt idx="1253" formatCode="General">
                  <c:v>402.34</c:v>
                </c:pt>
                <c:pt idx="1254" formatCode="General">
                  <c:v>402.34</c:v>
                </c:pt>
                <c:pt idx="1255" formatCode="General">
                  <c:v>402.34</c:v>
                </c:pt>
                <c:pt idx="1256" formatCode="General">
                  <c:v>418.87</c:v>
                </c:pt>
                <c:pt idx="1257" formatCode="General">
                  <c:v>418.87</c:v>
                </c:pt>
                <c:pt idx="1258" formatCode="General">
                  <c:v>427.14</c:v>
                </c:pt>
                <c:pt idx="1259" formatCode="General">
                  <c:v>427.14</c:v>
                </c:pt>
                <c:pt idx="1260" formatCode="General">
                  <c:v>427.14</c:v>
                </c:pt>
                <c:pt idx="1261" formatCode="General">
                  <c:v>427.14</c:v>
                </c:pt>
                <c:pt idx="1262" formatCode="General">
                  <c:v>427.14</c:v>
                </c:pt>
                <c:pt idx="1263" formatCode="General">
                  <c:v>427.14</c:v>
                </c:pt>
                <c:pt idx="1264" formatCode="General">
                  <c:v>427.14</c:v>
                </c:pt>
                <c:pt idx="1265" formatCode="General">
                  <c:v>427.14</c:v>
                </c:pt>
                <c:pt idx="1266" formatCode="General">
                  <c:v>427.14</c:v>
                </c:pt>
                <c:pt idx="1267" formatCode="General">
                  <c:v>429.89</c:v>
                </c:pt>
                <c:pt idx="1268" formatCode="General">
                  <c:v>429.89</c:v>
                </c:pt>
                <c:pt idx="1269" formatCode="General">
                  <c:v>429.89</c:v>
                </c:pt>
                <c:pt idx="1270" formatCode="General">
                  <c:v>429.89</c:v>
                </c:pt>
                <c:pt idx="1271" formatCode="General">
                  <c:v>429.89</c:v>
                </c:pt>
                <c:pt idx="1272" formatCode="General">
                  <c:v>435.41</c:v>
                </c:pt>
                <c:pt idx="1273" formatCode="General">
                  <c:v>446.43</c:v>
                </c:pt>
                <c:pt idx="1274" formatCode="General">
                  <c:v>451.94</c:v>
                </c:pt>
                <c:pt idx="1275" formatCode="General">
                  <c:v>451.94</c:v>
                </c:pt>
                <c:pt idx="1276" formatCode="General">
                  <c:v>451.94</c:v>
                </c:pt>
                <c:pt idx="1277" formatCode="General">
                  <c:v>451.94</c:v>
                </c:pt>
                <c:pt idx="1278" formatCode="General">
                  <c:v>451.94</c:v>
                </c:pt>
                <c:pt idx="1279" formatCode="General">
                  <c:v>451.94</c:v>
                </c:pt>
                <c:pt idx="1280" formatCode="General">
                  <c:v>451.94</c:v>
                </c:pt>
                <c:pt idx="1281" formatCode="General">
                  <c:v>451.94</c:v>
                </c:pt>
                <c:pt idx="1282" formatCode="General">
                  <c:v>451.94</c:v>
                </c:pt>
                <c:pt idx="1283" formatCode="General">
                  <c:v>451.94</c:v>
                </c:pt>
                <c:pt idx="1284" formatCode="General">
                  <c:v>451.94</c:v>
                </c:pt>
                <c:pt idx="1285" formatCode="General">
                  <c:v>451.94</c:v>
                </c:pt>
                <c:pt idx="1286" formatCode="General">
                  <c:v>451.94</c:v>
                </c:pt>
                <c:pt idx="1287" formatCode="General">
                  <c:v>451.94</c:v>
                </c:pt>
                <c:pt idx="1288" formatCode="General">
                  <c:v>451.94</c:v>
                </c:pt>
                <c:pt idx="1289" formatCode="General">
                  <c:v>451.94</c:v>
                </c:pt>
                <c:pt idx="1290" formatCode="General">
                  <c:v>451.94</c:v>
                </c:pt>
                <c:pt idx="1291" formatCode="General">
                  <c:v>451.94</c:v>
                </c:pt>
                <c:pt idx="1292" formatCode="General">
                  <c:v>451.94</c:v>
                </c:pt>
                <c:pt idx="1293" formatCode="General">
                  <c:v>451.94</c:v>
                </c:pt>
                <c:pt idx="1294" formatCode="General">
                  <c:v>451.94</c:v>
                </c:pt>
                <c:pt idx="1295" formatCode="General">
                  <c:v>449.18</c:v>
                </c:pt>
                <c:pt idx="1296" formatCode="General">
                  <c:v>449.18</c:v>
                </c:pt>
                <c:pt idx="1297" formatCode="General">
                  <c:v>449.18</c:v>
                </c:pt>
                <c:pt idx="1298" formatCode="General">
                  <c:v>449.18</c:v>
                </c:pt>
                <c:pt idx="1299" formatCode="General">
                  <c:v>449.18</c:v>
                </c:pt>
                <c:pt idx="1300" formatCode="General">
                  <c:v>449.18</c:v>
                </c:pt>
                <c:pt idx="1301" formatCode="General">
                  <c:v>449.18</c:v>
                </c:pt>
                <c:pt idx="1302" formatCode="General">
                  <c:v>449.18</c:v>
                </c:pt>
                <c:pt idx="1303" formatCode="General">
                  <c:v>449.18</c:v>
                </c:pt>
                <c:pt idx="1304" formatCode="General">
                  <c:v>449.18</c:v>
                </c:pt>
                <c:pt idx="1305" formatCode="General">
                  <c:v>449.18</c:v>
                </c:pt>
                <c:pt idx="1306" formatCode="General">
                  <c:v>449.18</c:v>
                </c:pt>
                <c:pt idx="1307" formatCode="General">
                  <c:v>449.18</c:v>
                </c:pt>
                <c:pt idx="1308" formatCode="General">
                  <c:v>449.18</c:v>
                </c:pt>
                <c:pt idx="1309" formatCode="General">
                  <c:v>449.18</c:v>
                </c:pt>
                <c:pt idx="1310" formatCode="General">
                  <c:v>473.99</c:v>
                </c:pt>
                <c:pt idx="1311" formatCode="General">
                  <c:v>473.99</c:v>
                </c:pt>
                <c:pt idx="1312" formatCode="General">
                  <c:v>473.99</c:v>
                </c:pt>
                <c:pt idx="1313" formatCode="General">
                  <c:v>473.99</c:v>
                </c:pt>
                <c:pt idx="1314" formatCode="General">
                  <c:v>473.99</c:v>
                </c:pt>
                <c:pt idx="1315" formatCode="General">
                  <c:v>473.99</c:v>
                </c:pt>
                <c:pt idx="1316" formatCode="General">
                  <c:v>473.99</c:v>
                </c:pt>
                <c:pt idx="1317" formatCode="General">
                  <c:v>473.99</c:v>
                </c:pt>
                <c:pt idx="1318" formatCode="General">
                  <c:v>473.99</c:v>
                </c:pt>
                <c:pt idx="1319" formatCode="General">
                  <c:v>473.99</c:v>
                </c:pt>
                <c:pt idx="1320" formatCode="General">
                  <c:v>473.99</c:v>
                </c:pt>
                <c:pt idx="1321" formatCode="General">
                  <c:v>485.01</c:v>
                </c:pt>
                <c:pt idx="1322" formatCode="General">
                  <c:v>485.01</c:v>
                </c:pt>
                <c:pt idx="1323" formatCode="General">
                  <c:v>485.01</c:v>
                </c:pt>
                <c:pt idx="1324" formatCode="General">
                  <c:v>496.03</c:v>
                </c:pt>
                <c:pt idx="1325" formatCode="General">
                  <c:v>507.05</c:v>
                </c:pt>
                <c:pt idx="1326" formatCode="General">
                  <c:v>507.05</c:v>
                </c:pt>
                <c:pt idx="1327" formatCode="General">
                  <c:v>507.05</c:v>
                </c:pt>
                <c:pt idx="1328" formatCode="General">
                  <c:v>507.05</c:v>
                </c:pt>
                <c:pt idx="1329" formatCode="General">
                  <c:v>518.08000000000004</c:v>
                </c:pt>
                <c:pt idx="1330" formatCode="General">
                  <c:v>518.08000000000004</c:v>
                </c:pt>
                <c:pt idx="1331" formatCode="General">
                  <c:v>518.08000000000004</c:v>
                </c:pt>
                <c:pt idx="1332" formatCode="General">
                  <c:v>518.08000000000004</c:v>
                </c:pt>
                <c:pt idx="1333" formatCode="General">
                  <c:v>540.12</c:v>
                </c:pt>
                <c:pt idx="1334" formatCode="General">
                  <c:v>556.66</c:v>
                </c:pt>
                <c:pt idx="1335" formatCode="General">
                  <c:v>556.66</c:v>
                </c:pt>
                <c:pt idx="1336" formatCode="General">
                  <c:v>562.16999999999996</c:v>
                </c:pt>
                <c:pt idx="1337" formatCode="General">
                  <c:v>562.16999999999996</c:v>
                </c:pt>
                <c:pt idx="1338" formatCode="General">
                  <c:v>562.16999999999996</c:v>
                </c:pt>
                <c:pt idx="1339" formatCode="General">
                  <c:v>564.92999999999995</c:v>
                </c:pt>
                <c:pt idx="1340" formatCode="General">
                  <c:v>564.92999999999995</c:v>
                </c:pt>
                <c:pt idx="1341" formatCode="General">
                  <c:v>573.19000000000005</c:v>
                </c:pt>
                <c:pt idx="1342" formatCode="General">
                  <c:v>573.19000000000005</c:v>
                </c:pt>
                <c:pt idx="1343" formatCode="General">
                  <c:v>573.19000000000005</c:v>
                </c:pt>
                <c:pt idx="1344" formatCode="General">
                  <c:v>578.70000000000005</c:v>
                </c:pt>
                <c:pt idx="1345" formatCode="General">
                  <c:v>584.22</c:v>
                </c:pt>
                <c:pt idx="1346" formatCode="General">
                  <c:v>606.26</c:v>
                </c:pt>
                <c:pt idx="1347" formatCode="General">
                  <c:v>606.26</c:v>
                </c:pt>
                <c:pt idx="1348" formatCode="General">
                  <c:v>628.30999999999995</c:v>
                </c:pt>
                <c:pt idx="1349" formatCode="General">
                  <c:v>628.30999999999995</c:v>
                </c:pt>
                <c:pt idx="1350" formatCode="General">
                  <c:v>628.30999999999995</c:v>
                </c:pt>
                <c:pt idx="1351" formatCode="General">
                  <c:v>666.89</c:v>
                </c:pt>
                <c:pt idx="1352" formatCode="General">
                  <c:v>666.89</c:v>
                </c:pt>
                <c:pt idx="1353" formatCode="General">
                  <c:v>666.89</c:v>
                </c:pt>
                <c:pt idx="1354" formatCode="General">
                  <c:v>672.4</c:v>
                </c:pt>
                <c:pt idx="1355" formatCode="General">
                  <c:v>672.4</c:v>
                </c:pt>
                <c:pt idx="1356" formatCode="General">
                  <c:v>672.4</c:v>
                </c:pt>
                <c:pt idx="1357" formatCode="General">
                  <c:v>672.4</c:v>
                </c:pt>
                <c:pt idx="1358" formatCode="General">
                  <c:v>672.4</c:v>
                </c:pt>
                <c:pt idx="1359" formatCode="General">
                  <c:v>672.4</c:v>
                </c:pt>
                <c:pt idx="1360" formatCode="General">
                  <c:v>672.4</c:v>
                </c:pt>
                <c:pt idx="1361" formatCode="General">
                  <c:v>677.91</c:v>
                </c:pt>
                <c:pt idx="1362" formatCode="General">
                  <c:v>677.91</c:v>
                </c:pt>
                <c:pt idx="1363" formatCode="General">
                  <c:v>683.42</c:v>
                </c:pt>
                <c:pt idx="1364" formatCode="General">
                  <c:v>683.42</c:v>
                </c:pt>
                <c:pt idx="1365" formatCode="General">
                  <c:v>694.44</c:v>
                </c:pt>
                <c:pt idx="1366" formatCode="General">
                  <c:v>694.44</c:v>
                </c:pt>
                <c:pt idx="1367" formatCode="General">
                  <c:v>694.44</c:v>
                </c:pt>
                <c:pt idx="1368" formatCode="General">
                  <c:v>694.44</c:v>
                </c:pt>
                <c:pt idx="1369" formatCode="General">
                  <c:v>699.96</c:v>
                </c:pt>
                <c:pt idx="1370" formatCode="General">
                  <c:v>699.96</c:v>
                </c:pt>
                <c:pt idx="1371" formatCode="General">
                  <c:v>699.96</c:v>
                </c:pt>
                <c:pt idx="1372" formatCode="General">
                  <c:v>699.96</c:v>
                </c:pt>
                <c:pt idx="1373" formatCode="General">
                  <c:v>699.96</c:v>
                </c:pt>
                <c:pt idx="1374" formatCode="General">
                  <c:v>699.96</c:v>
                </c:pt>
                <c:pt idx="1375" formatCode="General">
                  <c:v>699.96</c:v>
                </c:pt>
                <c:pt idx="1376" formatCode="General">
                  <c:v>699.96</c:v>
                </c:pt>
                <c:pt idx="1377" formatCode="General">
                  <c:v>699.96</c:v>
                </c:pt>
                <c:pt idx="1378" formatCode="General">
                  <c:v>699.96</c:v>
                </c:pt>
                <c:pt idx="1379" formatCode="General">
                  <c:v>699.96</c:v>
                </c:pt>
                <c:pt idx="1380" formatCode="General">
                  <c:v>699.96</c:v>
                </c:pt>
                <c:pt idx="1381" formatCode="General">
                  <c:v>699.96</c:v>
                </c:pt>
                <c:pt idx="1382" formatCode="General">
                  <c:v>694.44</c:v>
                </c:pt>
                <c:pt idx="1383" formatCode="General">
                  <c:v>694.44</c:v>
                </c:pt>
                <c:pt idx="1384" formatCode="General">
                  <c:v>694.44</c:v>
                </c:pt>
                <c:pt idx="1385" formatCode="General">
                  <c:v>694.44</c:v>
                </c:pt>
                <c:pt idx="1386" formatCode="General">
                  <c:v>694.44</c:v>
                </c:pt>
                <c:pt idx="1387" formatCode="General">
                  <c:v>694.44</c:v>
                </c:pt>
                <c:pt idx="1388" formatCode="General">
                  <c:v>694.44</c:v>
                </c:pt>
                <c:pt idx="1389" formatCode="General">
                  <c:v>694.44</c:v>
                </c:pt>
                <c:pt idx="1390" formatCode="General">
                  <c:v>694.44</c:v>
                </c:pt>
                <c:pt idx="1391" formatCode="General">
                  <c:v>694.44</c:v>
                </c:pt>
                <c:pt idx="1392" formatCode="General">
                  <c:v>694.44</c:v>
                </c:pt>
                <c:pt idx="1393" formatCode="General">
                  <c:v>694.44</c:v>
                </c:pt>
                <c:pt idx="1394" formatCode="General">
                  <c:v>694.44</c:v>
                </c:pt>
                <c:pt idx="1395" formatCode="General">
                  <c:v>694.44</c:v>
                </c:pt>
                <c:pt idx="1396" formatCode="General">
                  <c:v>694.44</c:v>
                </c:pt>
                <c:pt idx="1397" formatCode="General">
                  <c:v>694.44</c:v>
                </c:pt>
                <c:pt idx="1398" formatCode="General">
                  <c:v>694.44</c:v>
                </c:pt>
                <c:pt idx="1399" formatCode="General">
                  <c:v>694.44</c:v>
                </c:pt>
                <c:pt idx="1400" formatCode="General">
                  <c:v>694.44</c:v>
                </c:pt>
                <c:pt idx="1401" formatCode="General">
                  <c:v>694.44</c:v>
                </c:pt>
                <c:pt idx="1402" formatCode="General">
                  <c:v>683.42</c:v>
                </c:pt>
                <c:pt idx="1403" formatCode="General">
                  <c:v>683.42</c:v>
                </c:pt>
                <c:pt idx="1404" formatCode="General">
                  <c:v>683.42</c:v>
                </c:pt>
                <c:pt idx="1405" formatCode="General">
                  <c:v>683.42</c:v>
                </c:pt>
                <c:pt idx="1406" formatCode="General">
                  <c:v>683.42</c:v>
                </c:pt>
                <c:pt idx="1407" formatCode="General">
                  <c:v>683.43</c:v>
                </c:pt>
                <c:pt idx="1408" formatCode="General">
                  <c:v>683.42</c:v>
                </c:pt>
                <c:pt idx="1409" formatCode="General">
                  <c:v>683.42</c:v>
                </c:pt>
                <c:pt idx="1410" formatCode="General">
                  <c:v>683.42</c:v>
                </c:pt>
                <c:pt idx="1411" formatCode="General">
                  <c:v>683.42</c:v>
                </c:pt>
                <c:pt idx="1412" formatCode="General">
                  <c:v>683.42</c:v>
                </c:pt>
                <c:pt idx="1413" formatCode="General">
                  <c:v>677.91</c:v>
                </c:pt>
                <c:pt idx="1414" formatCode="General">
                  <c:v>677.91</c:v>
                </c:pt>
                <c:pt idx="1415" formatCode="General">
                  <c:v>677.91</c:v>
                </c:pt>
                <c:pt idx="1416" formatCode="General">
                  <c:v>677.91</c:v>
                </c:pt>
                <c:pt idx="1417" formatCode="General">
                  <c:v>672.4</c:v>
                </c:pt>
                <c:pt idx="1418" formatCode="General">
                  <c:v>666.89</c:v>
                </c:pt>
                <c:pt idx="1419" formatCode="General">
                  <c:v>666.89</c:v>
                </c:pt>
                <c:pt idx="1420" formatCode="General">
                  <c:v>666.89</c:v>
                </c:pt>
                <c:pt idx="1421" formatCode="General">
                  <c:v>666.89</c:v>
                </c:pt>
                <c:pt idx="1422" formatCode="General">
                  <c:v>666.89</c:v>
                </c:pt>
                <c:pt idx="1423" formatCode="General">
                  <c:v>650.35</c:v>
                </c:pt>
                <c:pt idx="1424" formatCode="General">
                  <c:v>650.35</c:v>
                </c:pt>
                <c:pt idx="1425" formatCode="General">
                  <c:v>650.35</c:v>
                </c:pt>
                <c:pt idx="1426" formatCode="General">
                  <c:v>650.36</c:v>
                </c:pt>
                <c:pt idx="1427" formatCode="General">
                  <c:v>650.36</c:v>
                </c:pt>
                <c:pt idx="1428" formatCode="General">
                  <c:v>650.36</c:v>
                </c:pt>
                <c:pt idx="1429" formatCode="General">
                  <c:v>650.36</c:v>
                </c:pt>
                <c:pt idx="1430" formatCode="General">
                  <c:v>650.36</c:v>
                </c:pt>
                <c:pt idx="1431" formatCode="General">
                  <c:v>639.34</c:v>
                </c:pt>
                <c:pt idx="1432" formatCode="General">
                  <c:v>639.34</c:v>
                </c:pt>
                <c:pt idx="1433" formatCode="General">
                  <c:v>639.34</c:v>
                </c:pt>
                <c:pt idx="1434" formatCode="General">
                  <c:v>639.34</c:v>
                </c:pt>
                <c:pt idx="1435" formatCode="General">
                  <c:v>628.32000000000005</c:v>
                </c:pt>
                <c:pt idx="1436" formatCode="General">
                  <c:v>628.32000000000005</c:v>
                </c:pt>
                <c:pt idx="1437" formatCode="General">
                  <c:v>628.32000000000005</c:v>
                </c:pt>
                <c:pt idx="1438" formatCode="General">
                  <c:v>617.29</c:v>
                </c:pt>
                <c:pt idx="1439" formatCode="General">
                  <c:v>617.29</c:v>
                </c:pt>
                <c:pt idx="1440" formatCode="General">
                  <c:v>617.29</c:v>
                </c:pt>
                <c:pt idx="1441" formatCode="General">
                  <c:v>617.29</c:v>
                </c:pt>
                <c:pt idx="1442" formatCode="General">
                  <c:v>606.27</c:v>
                </c:pt>
                <c:pt idx="1443" formatCode="General">
                  <c:v>606.27</c:v>
                </c:pt>
                <c:pt idx="1444" formatCode="General">
                  <c:v>606.27</c:v>
                </c:pt>
                <c:pt idx="1445" formatCode="General">
                  <c:v>595.25</c:v>
                </c:pt>
                <c:pt idx="1446" formatCode="General">
                  <c:v>595.25</c:v>
                </c:pt>
                <c:pt idx="1447" formatCode="General">
                  <c:v>595.25</c:v>
                </c:pt>
                <c:pt idx="1448" formatCode="General">
                  <c:v>595.25</c:v>
                </c:pt>
                <c:pt idx="1449" formatCode="General">
                  <c:v>584.22</c:v>
                </c:pt>
                <c:pt idx="1450" formatCode="General">
                  <c:v>584.22</c:v>
                </c:pt>
                <c:pt idx="1451" formatCode="General">
                  <c:v>584.22</c:v>
                </c:pt>
                <c:pt idx="1452" formatCode="General">
                  <c:v>584.22</c:v>
                </c:pt>
                <c:pt idx="1453" formatCode="General">
                  <c:v>567.69000000000005</c:v>
                </c:pt>
                <c:pt idx="1454" formatCode="General">
                  <c:v>567.69000000000005</c:v>
                </c:pt>
                <c:pt idx="1455" formatCode="General">
                  <c:v>567.69000000000005</c:v>
                </c:pt>
                <c:pt idx="1456" formatCode="General">
                  <c:v>567.69000000000005</c:v>
                </c:pt>
                <c:pt idx="1457" formatCode="General">
                  <c:v>562.17999999999995</c:v>
                </c:pt>
                <c:pt idx="1458" formatCode="General">
                  <c:v>562.16999999999996</c:v>
                </c:pt>
                <c:pt idx="1459" formatCode="General">
                  <c:v>551.15</c:v>
                </c:pt>
                <c:pt idx="1460" formatCode="General">
                  <c:v>551.15</c:v>
                </c:pt>
                <c:pt idx="1461" formatCode="General">
                  <c:v>551.15</c:v>
                </c:pt>
                <c:pt idx="1462" formatCode="General">
                  <c:v>551.15</c:v>
                </c:pt>
                <c:pt idx="1463" formatCode="General">
                  <c:v>551.15</c:v>
                </c:pt>
                <c:pt idx="1464" formatCode="General">
                  <c:v>545.63</c:v>
                </c:pt>
                <c:pt idx="1465" formatCode="General">
                  <c:v>540.12</c:v>
                </c:pt>
                <c:pt idx="1466" formatCode="General">
                  <c:v>540.12</c:v>
                </c:pt>
                <c:pt idx="1467" formatCode="General">
                  <c:v>540.12</c:v>
                </c:pt>
                <c:pt idx="1468" formatCode="General">
                  <c:v>529.1</c:v>
                </c:pt>
                <c:pt idx="1469" formatCode="General">
                  <c:v>529.1</c:v>
                </c:pt>
                <c:pt idx="1470" formatCode="General">
                  <c:v>518.08000000000004</c:v>
                </c:pt>
                <c:pt idx="1471" formatCode="General">
                  <c:v>518.08000000000004</c:v>
                </c:pt>
                <c:pt idx="1472" formatCode="General">
                  <c:v>518.08000000000004</c:v>
                </c:pt>
                <c:pt idx="1473" formatCode="General">
                  <c:v>523.59</c:v>
                </c:pt>
                <c:pt idx="1474" formatCode="General">
                  <c:v>523.59</c:v>
                </c:pt>
                <c:pt idx="1475" formatCode="General">
                  <c:v>523.59</c:v>
                </c:pt>
                <c:pt idx="1476" formatCode="General">
                  <c:v>523.59</c:v>
                </c:pt>
                <c:pt idx="1477" formatCode="General">
                  <c:v>529.1</c:v>
                </c:pt>
                <c:pt idx="1478" formatCode="General">
                  <c:v>534.61</c:v>
                </c:pt>
                <c:pt idx="1479" formatCode="General">
                  <c:v>534.61</c:v>
                </c:pt>
                <c:pt idx="1480" formatCode="General">
                  <c:v>534.61</c:v>
                </c:pt>
                <c:pt idx="1481" formatCode="General">
                  <c:v>534.61</c:v>
                </c:pt>
                <c:pt idx="1482" formatCode="General">
                  <c:v>551.15</c:v>
                </c:pt>
                <c:pt idx="1483" formatCode="General">
                  <c:v>551.15</c:v>
                </c:pt>
                <c:pt idx="1484" formatCode="General">
                  <c:v>551.15</c:v>
                </c:pt>
                <c:pt idx="1485" formatCode="General">
                  <c:v>562.16999999999996</c:v>
                </c:pt>
                <c:pt idx="1486" formatCode="General">
                  <c:v>562.16999999999996</c:v>
                </c:pt>
                <c:pt idx="1487" formatCode="General">
                  <c:v>562.16999999999996</c:v>
                </c:pt>
                <c:pt idx="1488" formatCode="General">
                  <c:v>562.16999999999996</c:v>
                </c:pt>
                <c:pt idx="1489" formatCode="General">
                  <c:v>573.19000000000005</c:v>
                </c:pt>
                <c:pt idx="1490" formatCode="General">
                  <c:v>600.75</c:v>
                </c:pt>
                <c:pt idx="1491" formatCode="General">
                  <c:v>600.75</c:v>
                </c:pt>
                <c:pt idx="1492" formatCode="General">
                  <c:v>600.75</c:v>
                </c:pt>
                <c:pt idx="1493" formatCode="General">
                  <c:v>611.77</c:v>
                </c:pt>
                <c:pt idx="1494" formatCode="General">
                  <c:v>611.77</c:v>
                </c:pt>
                <c:pt idx="1495" formatCode="General">
                  <c:v>611.77</c:v>
                </c:pt>
                <c:pt idx="1496" formatCode="General">
                  <c:v>611.77</c:v>
                </c:pt>
                <c:pt idx="1497" formatCode="General">
                  <c:v>611.77</c:v>
                </c:pt>
                <c:pt idx="1498" formatCode="General">
                  <c:v>611.77</c:v>
                </c:pt>
                <c:pt idx="1499" formatCode="General">
                  <c:v>611.77</c:v>
                </c:pt>
                <c:pt idx="1500" formatCode="General">
                  <c:v>628.30999999999995</c:v>
                </c:pt>
                <c:pt idx="1501" formatCode="General">
                  <c:v>628.30999999999995</c:v>
                </c:pt>
                <c:pt idx="1502" formatCode="General">
                  <c:v>628.30999999999995</c:v>
                </c:pt>
                <c:pt idx="1503" formatCode="General">
                  <c:v>628.30999999999995</c:v>
                </c:pt>
                <c:pt idx="1504" formatCode="General">
                  <c:v>650.35</c:v>
                </c:pt>
                <c:pt idx="1505" formatCode="General">
                  <c:v>650.35</c:v>
                </c:pt>
                <c:pt idx="1506" formatCode="General">
                  <c:v>655.86</c:v>
                </c:pt>
                <c:pt idx="1507" formatCode="General">
                  <c:v>655.86</c:v>
                </c:pt>
                <c:pt idx="1508" formatCode="General">
                  <c:v>655.86</c:v>
                </c:pt>
                <c:pt idx="1509" formatCode="General">
                  <c:v>655.86</c:v>
                </c:pt>
                <c:pt idx="1510" formatCode="General">
                  <c:v>655.86</c:v>
                </c:pt>
                <c:pt idx="1511" formatCode="General">
                  <c:v>655.86</c:v>
                </c:pt>
                <c:pt idx="1512" formatCode="General">
                  <c:v>655.86</c:v>
                </c:pt>
                <c:pt idx="1513" formatCode="General">
                  <c:v>655.86</c:v>
                </c:pt>
                <c:pt idx="1514" formatCode="General">
                  <c:v>655.86</c:v>
                </c:pt>
                <c:pt idx="1515" formatCode="General">
                  <c:v>655.86</c:v>
                </c:pt>
                <c:pt idx="1516" formatCode="General">
                  <c:v>655.86</c:v>
                </c:pt>
                <c:pt idx="1517" formatCode="General">
                  <c:v>655.86</c:v>
                </c:pt>
                <c:pt idx="1518" formatCode="General">
                  <c:v>655.86</c:v>
                </c:pt>
                <c:pt idx="1519" formatCode="General">
                  <c:v>655.86</c:v>
                </c:pt>
                <c:pt idx="1520" formatCode="General">
                  <c:v>655.86</c:v>
                </c:pt>
                <c:pt idx="1521" formatCode="General">
                  <c:v>655.86</c:v>
                </c:pt>
                <c:pt idx="1522" formatCode="General">
                  <c:v>655.86</c:v>
                </c:pt>
                <c:pt idx="1523" formatCode="General">
                  <c:v>655.86</c:v>
                </c:pt>
                <c:pt idx="1524" formatCode="General">
                  <c:v>661.38</c:v>
                </c:pt>
                <c:pt idx="1525" formatCode="General">
                  <c:v>661.38</c:v>
                </c:pt>
                <c:pt idx="1526" formatCode="General">
                  <c:v>661.38</c:v>
                </c:pt>
                <c:pt idx="1527" formatCode="General">
                  <c:v>661.38</c:v>
                </c:pt>
                <c:pt idx="1528" formatCode="General">
                  <c:v>672.4</c:v>
                </c:pt>
                <c:pt idx="1529" formatCode="General">
                  <c:v>672.4</c:v>
                </c:pt>
                <c:pt idx="1530" formatCode="General">
                  <c:v>672.4</c:v>
                </c:pt>
                <c:pt idx="1531" formatCode="General">
                  <c:v>672.4</c:v>
                </c:pt>
                <c:pt idx="1532" formatCode="General">
                  <c:v>672.4</c:v>
                </c:pt>
                <c:pt idx="1533" formatCode="General">
                  <c:v>694.44</c:v>
                </c:pt>
                <c:pt idx="1534" formatCode="General">
                  <c:v>694.44</c:v>
                </c:pt>
                <c:pt idx="1535" formatCode="General">
                  <c:v>694.44</c:v>
                </c:pt>
                <c:pt idx="1536" formatCode="General">
                  <c:v>694.44</c:v>
                </c:pt>
                <c:pt idx="1537" formatCode="General">
                  <c:v>694.44</c:v>
                </c:pt>
                <c:pt idx="1538" formatCode="General">
                  <c:v>694.44</c:v>
                </c:pt>
                <c:pt idx="1539" formatCode="General">
                  <c:v>694.44</c:v>
                </c:pt>
                <c:pt idx="1540" formatCode="General">
                  <c:v>694.44</c:v>
                </c:pt>
                <c:pt idx="1541" formatCode="General">
                  <c:v>694.44</c:v>
                </c:pt>
                <c:pt idx="1542" formatCode="General">
                  <c:v>694.44</c:v>
                </c:pt>
                <c:pt idx="1543" formatCode="General">
                  <c:v>694.44</c:v>
                </c:pt>
                <c:pt idx="1544" formatCode="General">
                  <c:v>694.44</c:v>
                </c:pt>
                <c:pt idx="1545" formatCode="General">
                  <c:v>694.44</c:v>
                </c:pt>
                <c:pt idx="1546" formatCode="General">
                  <c:v>694.44</c:v>
                </c:pt>
                <c:pt idx="1547" formatCode="General">
                  <c:v>694.44</c:v>
                </c:pt>
                <c:pt idx="1548" formatCode="General">
                  <c:v>694.44</c:v>
                </c:pt>
                <c:pt idx="1549" formatCode="General">
                  <c:v>688.93</c:v>
                </c:pt>
                <c:pt idx="1550" formatCode="General">
                  <c:v>688.93</c:v>
                </c:pt>
                <c:pt idx="1551" formatCode="General">
                  <c:v>688.93</c:v>
                </c:pt>
                <c:pt idx="1552" formatCode="General">
                  <c:v>668.93</c:v>
                </c:pt>
                <c:pt idx="1553" formatCode="General">
                  <c:v>688.93</c:v>
                </c:pt>
                <c:pt idx="1554" formatCode="General">
                  <c:v>688.93</c:v>
                </c:pt>
                <c:pt idx="1555" formatCode="General">
                  <c:v>688.93</c:v>
                </c:pt>
                <c:pt idx="1556" formatCode="General">
                  <c:v>688.93</c:v>
                </c:pt>
                <c:pt idx="1557" formatCode="General">
                  <c:v>688.93</c:v>
                </c:pt>
                <c:pt idx="1558" formatCode="General">
                  <c:v>688.93</c:v>
                </c:pt>
                <c:pt idx="1559" formatCode="General">
                  <c:v>688.93</c:v>
                </c:pt>
                <c:pt idx="1560" formatCode="General">
                  <c:v>688.93</c:v>
                </c:pt>
                <c:pt idx="1561" formatCode="General">
                  <c:v>688.93</c:v>
                </c:pt>
                <c:pt idx="1562" formatCode="General">
                  <c:v>694.44</c:v>
                </c:pt>
                <c:pt idx="1563" formatCode="General">
                  <c:v>694.44</c:v>
                </c:pt>
                <c:pt idx="1564" formatCode="General">
                  <c:v>694.44</c:v>
                </c:pt>
                <c:pt idx="1565" formatCode="General">
                  <c:v>694.44</c:v>
                </c:pt>
                <c:pt idx="1566" formatCode="General">
                  <c:v>694.44</c:v>
                </c:pt>
                <c:pt idx="1567" formatCode="General">
                  <c:v>694.44</c:v>
                </c:pt>
                <c:pt idx="1568" formatCode="General">
                  <c:v>702.71</c:v>
                </c:pt>
                <c:pt idx="1569" formatCode="General">
                  <c:v>702.71</c:v>
                </c:pt>
                <c:pt idx="1570" formatCode="General">
                  <c:v>702.71</c:v>
                </c:pt>
                <c:pt idx="1571" formatCode="General">
                  <c:v>702.71</c:v>
                </c:pt>
                <c:pt idx="1572" formatCode="General">
                  <c:v>702.71</c:v>
                </c:pt>
                <c:pt idx="1573" formatCode="General">
                  <c:v>710.98</c:v>
                </c:pt>
                <c:pt idx="1574" formatCode="General">
                  <c:v>710.98</c:v>
                </c:pt>
                <c:pt idx="1575" formatCode="General">
                  <c:v>710.98</c:v>
                </c:pt>
                <c:pt idx="1576" formatCode="General">
                  <c:v>710.98</c:v>
                </c:pt>
                <c:pt idx="1577" formatCode="General">
                  <c:v>716.49</c:v>
                </c:pt>
                <c:pt idx="1578" formatCode="General">
                  <c:v>716.49</c:v>
                </c:pt>
                <c:pt idx="1579" formatCode="General">
                  <c:v>716.49</c:v>
                </c:pt>
                <c:pt idx="1580" formatCode="General">
                  <c:v>716.49</c:v>
                </c:pt>
                <c:pt idx="1581" formatCode="General">
                  <c:v>716.49</c:v>
                </c:pt>
                <c:pt idx="1582" formatCode="General">
                  <c:v>727.51</c:v>
                </c:pt>
                <c:pt idx="1583" formatCode="General">
                  <c:v>727.51</c:v>
                </c:pt>
                <c:pt idx="1584" formatCode="General">
                  <c:v>727.51</c:v>
                </c:pt>
                <c:pt idx="1585" formatCode="General">
                  <c:v>727.51</c:v>
                </c:pt>
                <c:pt idx="1586" formatCode="General">
                  <c:v>727.51</c:v>
                </c:pt>
                <c:pt idx="1587" formatCode="General">
                  <c:v>727.51</c:v>
                </c:pt>
                <c:pt idx="1588" formatCode="General">
                  <c:v>727.51</c:v>
                </c:pt>
                <c:pt idx="1589" formatCode="General">
                  <c:v>722</c:v>
                </c:pt>
                <c:pt idx="1590" formatCode="General">
                  <c:v>722</c:v>
                </c:pt>
                <c:pt idx="1591" formatCode="General">
                  <c:v>722</c:v>
                </c:pt>
                <c:pt idx="1592" formatCode="General">
                  <c:v>722</c:v>
                </c:pt>
                <c:pt idx="1593" formatCode="General">
                  <c:v>722</c:v>
                </c:pt>
                <c:pt idx="1594" formatCode="General">
                  <c:v>722</c:v>
                </c:pt>
                <c:pt idx="1595" formatCode="General">
                  <c:v>722</c:v>
                </c:pt>
                <c:pt idx="1596" formatCode="General">
                  <c:v>716.49</c:v>
                </c:pt>
                <c:pt idx="1597" formatCode="General">
                  <c:v>716.49</c:v>
                </c:pt>
                <c:pt idx="1598" formatCode="General">
                  <c:v>716.49</c:v>
                </c:pt>
                <c:pt idx="1599" formatCode="General">
                  <c:v>716.49</c:v>
                </c:pt>
                <c:pt idx="1600" formatCode="General">
                  <c:v>710.98</c:v>
                </c:pt>
                <c:pt idx="1601" formatCode="General">
                  <c:v>708.22</c:v>
                </c:pt>
                <c:pt idx="1602" formatCode="General">
                  <c:v>708.22</c:v>
                </c:pt>
                <c:pt idx="1603" formatCode="General">
                  <c:v>708.22</c:v>
                </c:pt>
                <c:pt idx="1604" formatCode="General">
                  <c:v>708.22</c:v>
                </c:pt>
                <c:pt idx="1605" formatCode="General">
                  <c:v>708.22</c:v>
                </c:pt>
                <c:pt idx="1606" formatCode="General">
                  <c:v>694.44</c:v>
                </c:pt>
                <c:pt idx="1607" formatCode="General">
                  <c:v>688.93</c:v>
                </c:pt>
                <c:pt idx="1608" formatCode="General">
                  <c:v>688.93</c:v>
                </c:pt>
                <c:pt idx="1609" formatCode="General">
                  <c:v>688.93</c:v>
                </c:pt>
                <c:pt idx="1610" formatCode="General">
                  <c:v>688.93</c:v>
                </c:pt>
                <c:pt idx="1611" formatCode="General">
                  <c:v>677.91</c:v>
                </c:pt>
                <c:pt idx="1612" formatCode="General">
                  <c:v>677.91</c:v>
                </c:pt>
                <c:pt idx="1613" formatCode="General">
                  <c:v>677.91</c:v>
                </c:pt>
                <c:pt idx="1614" formatCode="General">
                  <c:v>677.91</c:v>
                </c:pt>
                <c:pt idx="1615" formatCode="General">
                  <c:v>677.91</c:v>
                </c:pt>
                <c:pt idx="1616" formatCode="General">
                  <c:v>677.91</c:v>
                </c:pt>
                <c:pt idx="1617" formatCode="General">
                  <c:v>672.4</c:v>
                </c:pt>
                <c:pt idx="1618" formatCode="General">
                  <c:v>672.4</c:v>
                </c:pt>
                <c:pt idx="1619" formatCode="General">
                  <c:v>672.4</c:v>
                </c:pt>
                <c:pt idx="1620" formatCode="General">
                  <c:v>672.4</c:v>
                </c:pt>
                <c:pt idx="1621" formatCode="General">
                  <c:v>672.4</c:v>
                </c:pt>
                <c:pt idx="1622" formatCode="General">
                  <c:v>661.38</c:v>
                </c:pt>
                <c:pt idx="1623" formatCode="General">
                  <c:v>661.38</c:v>
                </c:pt>
                <c:pt idx="1624" formatCode="General">
                  <c:v>655.86</c:v>
                </c:pt>
                <c:pt idx="1625" formatCode="General">
                  <c:v>655.86</c:v>
                </c:pt>
                <c:pt idx="1626" formatCode="General">
                  <c:v>655.86</c:v>
                </c:pt>
                <c:pt idx="1627" formatCode="General">
                  <c:v>650.35</c:v>
                </c:pt>
                <c:pt idx="1628" formatCode="General">
                  <c:v>650.35</c:v>
                </c:pt>
                <c:pt idx="1629" formatCode="General">
                  <c:v>647.6</c:v>
                </c:pt>
                <c:pt idx="1630" formatCode="General">
                  <c:v>647.6</c:v>
                </c:pt>
                <c:pt idx="1631" formatCode="General">
                  <c:v>647.6</c:v>
                </c:pt>
                <c:pt idx="1632" formatCode="General">
                  <c:v>647.6</c:v>
                </c:pt>
                <c:pt idx="1633" formatCode="General">
                  <c:v>647.6</c:v>
                </c:pt>
                <c:pt idx="1634" formatCode="General">
                  <c:v>647.6</c:v>
                </c:pt>
                <c:pt idx="1635" formatCode="General">
                  <c:v>655.86</c:v>
                </c:pt>
                <c:pt idx="1636" formatCode="General">
                  <c:v>655.86</c:v>
                </c:pt>
                <c:pt idx="1637" formatCode="General">
                  <c:v>655.86</c:v>
                </c:pt>
                <c:pt idx="1638" formatCode="General">
                  <c:v>658.62</c:v>
                </c:pt>
                <c:pt idx="1639" formatCode="General">
                  <c:v>658.62</c:v>
                </c:pt>
                <c:pt idx="1640" formatCode="General">
                  <c:v>658.62</c:v>
                </c:pt>
                <c:pt idx="1641" formatCode="General">
                  <c:v>658.62</c:v>
                </c:pt>
                <c:pt idx="1642" formatCode="General">
                  <c:v>666.89</c:v>
                </c:pt>
                <c:pt idx="1643" formatCode="General">
                  <c:v>666.89</c:v>
                </c:pt>
                <c:pt idx="1644" formatCode="General">
                  <c:v>666.89</c:v>
                </c:pt>
                <c:pt idx="1645" formatCode="General">
                  <c:v>666.89</c:v>
                </c:pt>
                <c:pt idx="1646" formatCode="General">
                  <c:v>666.89</c:v>
                </c:pt>
                <c:pt idx="1647" formatCode="General">
                  <c:v>666.89</c:v>
                </c:pt>
                <c:pt idx="1648" formatCode="General">
                  <c:v>672.4</c:v>
                </c:pt>
                <c:pt idx="1649" formatCode="General">
                  <c:v>672.4</c:v>
                </c:pt>
                <c:pt idx="1650" formatCode="General">
                  <c:v>672.4</c:v>
                </c:pt>
                <c:pt idx="1651" formatCode="General">
                  <c:v>672.4</c:v>
                </c:pt>
                <c:pt idx="1652" formatCode="General">
                  <c:v>672.4</c:v>
                </c:pt>
                <c:pt idx="1653" formatCode="General">
                  <c:v>672.4</c:v>
                </c:pt>
                <c:pt idx="1654" formatCode="General">
                  <c:v>672.4</c:v>
                </c:pt>
                <c:pt idx="1655" formatCode="General">
                  <c:v>672.4</c:v>
                </c:pt>
                <c:pt idx="1656" formatCode="General">
                  <c:v>672.4</c:v>
                </c:pt>
                <c:pt idx="1657" formatCode="General">
                  <c:v>675.15</c:v>
                </c:pt>
                <c:pt idx="1658" formatCode="General">
                  <c:v>677.91</c:v>
                </c:pt>
                <c:pt idx="1659" formatCode="General">
                  <c:v>677.91</c:v>
                </c:pt>
                <c:pt idx="1660" formatCode="General">
                  <c:v>677.91</c:v>
                </c:pt>
                <c:pt idx="1661" formatCode="General">
                  <c:v>677.91</c:v>
                </c:pt>
                <c:pt idx="1662" formatCode="General">
                  <c:v>677.91</c:v>
                </c:pt>
                <c:pt idx="1663" formatCode="General">
                  <c:v>680.67</c:v>
                </c:pt>
                <c:pt idx="1664" formatCode="General">
                  <c:v>680.67</c:v>
                </c:pt>
                <c:pt idx="1665" formatCode="General">
                  <c:v>683.42</c:v>
                </c:pt>
                <c:pt idx="1666" formatCode="General">
                  <c:v>683.42</c:v>
                </c:pt>
                <c:pt idx="1667" formatCode="General">
                  <c:v>683.42</c:v>
                </c:pt>
                <c:pt idx="1668" formatCode="General">
                  <c:v>688.93</c:v>
                </c:pt>
                <c:pt idx="1669" formatCode="General">
                  <c:v>688.93</c:v>
                </c:pt>
                <c:pt idx="1670" formatCode="General">
                  <c:v>688.93</c:v>
                </c:pt>
                <c:pt idx="1671" formatCode="General">
                  <c:v>688.93</c:v>
                </c:pt>
                <c:pt idx="1672" formatCode="General">
                  <c:v>688.93</c:v>
                </c:pt>
                <c:pt idx="1673" formatCode="General">
                  <c:v>688.93</c:v>
                </c:pt>
                <c:pt idx="1674" formatCode="General">
                  <c:v>688.93</c:v>
                </c:pt>
                <c:pt idx="1675" formatCode="General">
                  <c:v>688.93</c:v>
                </c:pt>
                <c:pt idx="1676" formatCode="General">
                  <c:v>688.93</c:v>
                </c:pt>
                <c:pt idx="1677" formatCode="General">
                  <c:v>683.42</c:v>
                </c:pt>
                <c:pt idx="1678" formatCode="General">
                  <c:v>683.42</c:v>
                </c:pt>
                <c:pt idx="1679" formatCode="General">
                  <c:v>683.42</c:v>
                </c:pt>
                <c:pt idx="1680" formatCode="General">
                  <c:v>683.42</c:v>
                </c:pt>
                <c:pt idx="1681" formatCode="General">
                  <c:v>683.42</c:v>
                </c:pt>
                <c:pt idx="1682" formatCode="General">
                  <c:v>683.42</c:v>
                </c:pt>
                <c:pt idx="1683" formatCode="General">
                  <c:v>694.44</c:v>
                </c:pt>
                <c:pt idx="1684" formatCode="General">
                  <c:v>694.44</c:v>
                </c:pt>
                <c:pt idx="1685" formatCode="General">
                  <c:v>694.44</c:v>
                </c:pt>
                <c:pt idx="1686" formatCode="General">
                  <c:v>694.44</c:v>
                </c:pt>
                <c:pt idx="1687" formatCode="General">
                  <c:v>694.44</c:v>
                </c:pt>
                <c:pt idx="1688" formatCode="General">
                  <c:v>694.44</c:v>
                </c:pt>
                <c:pt idx="1689" formatCode="General">
                  <c:v>694.44</c:v>
                </c:pt>
                <c:pt idx="1690" formatCode="General">
                  <c:v>694.44</c:v>
                </c:pt>
                <c:pt idx="1691" formatCode="General">
                  <c:v>694.44</c:v>
                </c:pt>
                <c:pt idx="1692" formatCode="General">
                  <c:v>694.44</c:v>
                </c:pt>
                <c:pt idx="1693" formatCode="General">
                  <c:v>694.44</c:v>
                </c:pt>
                <c:pt idx="1694" formatCode="General">
                  <c:v>694.44</c:v>
                </c:pt>
                <c:pt idx="1695" formatCode="General">
                  <c:v>694.44</c:v>
                </c:pt>
                <c:pt idx="1696" formatCode="General">
                  <c:v>694.44</c:v>
                </c:pt>
                <c:pt idx="1697" formatCode="General">
                  <c:v>694.44</c:v>
                </c:pt>
                <c:pt idx="1698" formatCode="General">
                  <c:v>694.44</c:v>
                </c:pt>
                <c:pt idx="1699" formatCode="General">
                  <c:v>694.44</c:v>
                </c:pt>
                <c:pt idx="1700" formatCode="General">
                  <c:v>694.44</c:v>
                </c:pt>
                <c:pt idx="1701" formatCode="General">
                  <c:v>694.44</c:v>
                </c:pt>
                <c:pt idx="1702" formatCode="General">
                  <c:v>694.44</c:v>
                </c:pt>
                <c:pt idx="1703" formatCode="General">
                  <c:v>694.44</c:v>
                </c:pt>
                <c:pt idx="1704" formatCode="General">
                  <c:v>694.44</c:v>
                </c:pt>
                <c:pt idx="1705" formatCode="General">
                  <c:v>691.69</c:v>
                </c:pt>
                <c:pt idx="1706" formatCode="General">
                  <c:v>691.69</c:v>
                </c:pt>
                <c:pt idx="1707" formatCode="General">
                  <c:v>691.69</c:v>
                </c:pt>
                <c:pt idx="1708" formatCode="General">
                  <c:v>683.42</c:v>
                </c:pt>
                <c:pt idx="1709" formatCode="General">
                  <c:v>683.42</c:v>
                </c:pt>
                <c:pt idx="1710" formatCode="General">
                  <c:v>683.42</c:v>
                </c:pt>
                <c:pt idx="1711" formatCode="General">
                  <c:v>683.42</c:v>
                </c:pt>
                <c:pt idx="1712" formatCode="General">
                  <c:v>677.91</c:v>
                </c:pt>
                <c:pt idx="1713" formatCode="General">
                  <c:v>677.91</c:v>
                </c:pt>
                <c:pt idx="1714" formatCode="General">
                  <c:v>677.91</c:v>
                </c:pt>
                <c:pt idx="1715" formatCode="General">
                  <c:v>677.91</c:v>
                </c:pt>
                <c:pt idx="1716" formatCode="General">
                  <c:v>676.81</c:v>
                </c:pt>
                <c:pt idx="1717" formatCode="General">
                  <c:v>675.71</c:v>
                </c:pt>
                <c:pt idx="1718" formatCode="General">
                  <c:v>672.4</c:v>
                </c:pt>
                <c:pt idx="1719" formatCode="General">
                  <c:v>671.85</c:v>
                </c:pt>
                <c:pt idx="1720" formatCode="General">
                  <c:v>661.65</c:v>
                </c:pt>
                <c:pt idx="1721" formatCode="General">
                  <c:v>660.27</c:v>
                </c:pt>
                <c:pt idx="1722" formatCode="General">
                  <c:v>660.27</c:v>
                </c:pt>
                <c:pt idx="1723" formatCode="General">
                  <c:v>660</c:v>
                </c:pt>
                <c:pt idx="1724" formatCode="General">
                  <c:v>660.55</c:v>
                </c:pt>
                <c:pt idx="1725" formatCode="General">
                  <c:v>649.25</c:v>
                </c:pt>
                <c:pt idx="1726" formatCode="General">
                  <c:v>646.77</c:v>
                </c:pt>
                <c:pt idx="1727" formatCode="General">
                  <c:v>643.46</c:v>
                </c:pt>
                <c:pt idx="1728" formatCode="General">
                  <c:v>652.83000000000004</c:v>
                </c:pt>
                <c:pt idx="1729" formatCode="General">
                  <c:v>652.84</c:v>
                </c:pt>
                <c:pt idx="1730" formatCode="General">
                  <c:v>652.84</c:v>
                </c:pt>
                <c:pt idx="1731" formatCode="General">
                  <c:v>664.42</c:v>
                </c:pt>
                <c:pt idx="1732" formatCode="General">
                  <c:v>675.72</c:v>
                </c:pt>
                <c:pt idx="1733" formatCode="General">
                  <c:v>676.53</c:v>
                </c:pt>
                <c:pt idx="1734" formatCode="General">
                  <c:v>676.53</c:v>
                </c:pt>
                <c:pt idx="1735" formatCode="General">
                  <c:v>682.59</c:v>
                </c:pt>
                <c:pt idx="1736" formatCode="General">
                  <c:v>682.59</c:v>
                </c:pt>
                <c:pt idx="1737" formatCode="General">
                  <c:v>682.59</c:v>
                </c:pt>
                <c:pt idx="1738" formatCode="General">
                  <c:v>682.87</c:v>
                </c:pt>
                <c:pt idx="1739" formatCode="General">
                  <c:v>682.87</c:v>
                </c:pt>
                <c:pt idx="1740" formatCode="General">
                  <c:v>678.19</c:v>
                </c:pt>
                <c:pt idx="1741" formatCode="General">
                  <c:v>678.19</c:v>
                </c:pt>
                <c:pt idx="1742" formatCode="General">
                  <c:v>678.19</c:v>
                </c:pt>
                <c:pt idx="1743" formatCode="General">
                  <c:v>674.88</c:v>
                </c:pt>
                <c:pt idx="1744" formatCode="General">
                  <c:v>675.15</c:v>
                </c:pt>
                <c:pt idx="1745" formatCode="General">
                  <c:v>672.67</c:v>
                </c:pt>
                <c:pt idx="1746" formatCode="General">
                  <c:v>669.37</c:v>
                </c:pt>
                <c:pt idx="1747" formatCode="General">
                  <c:v>671.85</c:v>
                </c:pt>
                <c:pt idx="1748" formatCode="General">
                  <c:v>677.36</c:v>
                </c:pt>
                <c:pt idx="1749" formatCode="General">
                  <c:v>680.94</c:v>
                </c:pt>
                <c:pt idx="1750" formatCode="General">
                  <c:v>684.52</c:v>
                </c:pt>
                <c:pt idx="1751" formatCode="General">
                  <c:v>690.86</c:v>
                </c:pt>
                <c:pt idx="1752" formatCode="General">
                  <c:v>691.41</c:v>
                </c:pt>
                <c:pt idx="1753" formatCode="General">
                  <c:v>691.41</c:v>
                </c:pt>
                <c:pt idx="1754" formatCode="General">
                  <c:v>691.41</c:v>
                </c:pt>
                <c:pt idx="1755" formatCode="General">
                  <c:v>691.14</c:v>
                </c:pt>
                <c:pt idx="1756" formatCode="General">
                  <c:v>685.35</c:v>
                </c:pt>
                <c:pt idx="1757" formatCode="General">
                  <c:v>683.7</c:v>
                </c:pt>
                <c:pt idx="1758" formatCode="General">
                  <c:v>683.42</c:v>
                </c:pt>
                <c:pt idx="1759" formatCode="General">
                  <c:v>679.84</c:v>
                </c:pt>
                <c:pt idx="1760" formatCode="General">
                  <c:v>688.66</c:v>
                </c:pt>
                <c:pt idx="1761" formatCode="General">
                  <c:v>694.44</c:v>
                </c:pt>
                <c:pt idx="1762" formatCode="General">
                  <c:v>696.92</c:v>
                </c:pt>
                <c:pt idx="1763" formatCode="General">
                  <c:v>695.82</c:v>
                </c:pt>
                <c:pt idx="1764" formatCode="General">
                  <c:v>697.48</c:v>
                </c:pt>
                <c:pt idx="1765" formatCode="General">
                  <c:v>694.17</c:v>
                </c:pt>
                <c:pt idx="1766" formatCode="General">
                  <c:v>706.02</c:v>
                </c:pt>
                <c:pt idx="1767" formatCode="General">
                  <c:v>705.74</c:v>
                </c:pt>
                <c:pt idx="1768" formatCode="General">
                  <c:v>705.47</c:v>
                </c:pt>
                <c:pt idx="1769" formatCode="General">
                  <c:v>704.09</c:v>
                </c:pt>
                <c:pt idx="1770" formatCode="General">
                  <c:v>711.82</c:v>
                </c:pt>
                <c:pt idx="1771" formatCode="General">
                  <c:v>707.96</c:v>
                </c:pt>
                <c:pt idx="1772" formatCode="General">
                  <c:v>709.61</c:v>
                </c:pt>
                <c:pt idx="1773" formatCode="General">
                  <c:v>710.99</c:v>
                </c:pt>
                <c:pt idx="1774" formatCode="General">
                  <c:v>711.82</c:v>
                </c:pt>
                <c:pt idx="1775" formatCode="General">
                  <c:v>711.81</c:v>
                </c:pt>
                <c:pt idx="1776" formatCode="General">
                  <c:v>711.81</c:v>
                </c:pt>
                <c:pt idx="1777" formatCode="General">
                  <c:v>712.91</c:v>
                </c:pt>
                <c:pt idx="1778" formatCode="General">
                  <c:v>712.91</c:v>
                </c:pt>
                <c:pt idx="1779" formatCode="0.00">
                  <c:v>718.69</c:v>
                </c:pt>
                <c:pt idx="1780" formatCode="0.00">
                  <c:v>721.18</c:v>
                </c:pt>
                <c:pt idx="1781" formatCode="0.00">
                  <c:v>721.45</c:v>
                </c:pt>
                <c:pt idx="1782" formatCode="0.00">
                  <c:v>723.1</c:v>
                </c:pt>
                <c:pt idx="1783" formatCode="0.00">
                  <c:v>723.38</c:v>
                </c:pt>
                <c:pt idx="1784" formatCode="0.00">
                  <c:v>730.54</c:v>
                </c:pt>
                <c:pt idx="1785" formatCode="0.00">
                  <c:v>732.75</c:v>
                </c:pt>
                <c:pt idx="1786" formatCode="0.00">
                  <c:v>739.36</c:v>
                </c:pt>
                <c:pt idx="1787" formatCode="0.00">
                  <c:v>748.46</c:v>
                </c:pt>
                <c:pt idx="1788" formatCode="0.00">
                  <c:v>748.46</c:v>
                </c:pt>
                <c:pt idx="1789" formatCode="0.00">
                  <c:v>758.1</c:v>
                </c:pt>
                <c:pt idx="1790" formatCode="0.00">
                  <c:v>762.24</c:v>
                </c:pt>
                <c:pt idx="1791" formatCode="0.00">
                  <c:v>766.92</c:v>
                </c:pt>
                <c:pt idx="1792" formatCode="0.00">
                  <c:v>764.44</c:v>
                </c:pt>
                <c:pt idx="1793" formatCode="0.00">
                  <c:v>764.44</c:v>
                </c:pt>
                <c:pt idx="1794" formatCode="0.00">
                  <c:v>766.09</c:v>
                </c:pt>
                <c:pt idx="1795" formatCode="0.00">
                  <c:v>766.09</c:v>
                </c:pt>
                <c:pt idx="1796" formatCode="0.00">
                  <c:v>766.09</c:v>
                </c:pt>
                <c:pt idx="1797" formatCode="0.00">
                  <c:v>771.6</c:v>
                </c:pt>
                <c:pt idx="1798" formatCode="0.00">
                  <c:v>776.01</c:v>
                </c:pt>
                <c:pt idx="1799" formatCode="0.00">
                  <c:v>776.57</c:v>
                </c:pt>
                <c:pt idx="1800" formatCode="0.00">
                  <c:v>778.77</c:v>
                </c:pt>
                <c:pt idx="1801" formatCode="0.00">
                  <c:v>790.62</c:v>
                </c:pt>
                <c:pt idx="1802" formatCode="0.00">
                  <c:v>791.17</c:v>
                </c:pt>
                <c:pt idx="1803" formatCode="0.00">
                  <c:v>794.2</c:v>
                </c:pt>
                <c:pt idx="1804" formatCode="0.00">
                  <c:v>799.44</c:v>
                </c:pt>
                <c:pt idx="1805" formatCode="0.00">
                  <c:v>800.26</c:v>
                </c:pt>
                <c:pt idx="1806" formatCode="0.00">
                  <c:v>819.28</c:v>
                </c:pt>
                <c:pt idx="1807" formatCode="0.00">
                  <c:v>821.76</c:v>
                </c:pt>
                <c:pt idx="1808" formatCode="0.00">
                  <c:v>823.14</c:v>
                </c:pt>
                <c:pt idx="1809" formatCode="0.00">
                  <c:v>825.34</c:v>
                </c:pt>
                <c:pt idx="1810" formatCode="0.00">
                  <c:v>826.17</c:v>
                </c:pt>
                <c:pt idx="1811" formatCode="0.00">
                  <c:v>826.72</c:v>
                </c:pt>
                <c:pt idx="1812" formatCode="0.00">
                  <c:v>824.79</c:v>
                </c:pt>
                <c:pt idx="1813" formatCode="0.00">
                  <c:v>824.79</c:v>
                </c:pt>
                <c:pt idx="1814" formatCode="0.00">
                  <c:v>825.62</c:v>
                </c:pt>
                <c:pt idx="1815" formatCode="0.00">
                  <c:v>824.79</c:v>
                </c:pt>
                <c:pt idx="1816" formatCode="0.00">
                  <c:v>831.68</c:v>
                </c:pt>
                <c:pt idx="1817" formatCode="0.00">
                  <c:v>830.3</c:v>
                </c:pt>
                <c:pt idx="1818" formatCode="0.00">
                  <c:v>831.13</c:v>
                </c:pt>
                <c:pt idx="1819" formatCode="0.00">
                  <c:v>849.04</c:v>
                </c:pt>
                <c:pt idx="1820" formatCode="0.00">
                  <c:v>856.48</c:v>
                </c:pt>
                <c:pt idx="1821" formatCode="0.00">
                  <c:v>873.84</c:v>
                </c:pt>
                <c:pt idx="1822" formatCode="0.00">
                  <c:v>881.83</c:v>
                </c:pt>
                <c:pt idx="1823" formatCode="0.00">
                  <c:v>881.83</c:v>
                </c:pt>
                <c:pt idx="1824" formatCode="0.00">
                  <c:v>893.41</c:v>
                </c:pt>
                <c:pt idx="1825" formatCode="0.00">
                  <c:v>930.89</c:v>
                </c:pt>
                <c:pt idx="1826" formatCode="0.00">
                  <c:v>930.89</c:v>
                </c:pt>
                <c:pt idx="1827" formatCode="0.00">
                  <c:v>936.4</c:v>
                </c:pt>
                <c:pt idx="1828" formatCode="0.00">
                  <c:v>939.43</c:v>
                </c:pt>
                <c:pt idx="1829" formatCode="0.00">
                  <c:v>939.7</c:v>
                </c:pt>
                <c:pt idx="1830" formatCode="0.00">
                  <c:v>939.7</c:v>
                </c:pt>
                <c:pt idx="1831" formatCode="0.00">
                  <c:v>939.7</c:v>
                </c:pt>
                <c:pt idx="1832" formatCode="General">
                  <c:v>939.15</c:v>
                </c:pt>
                <c:pt idx="1833" formatCode="General">
                  <c:v>937.22</c:v>
                </c:pt>
                <c:pt idx="1834" formatCode="General">
                  <c:v>937.22</c:v>
                </c:pt>
                <c:pt idx="1835" formatCode="General">
                  <c:v>938.05</c:v>
                </c:pt>
                <c:pt idx="1836" formatCode="General">
                  <c:v>938.05</c:v>
                </c:pt>
                <c:pt idx="1837" formatCode="General">
                  <c:v>940.26</c:v>
                </c:pt>
                <c:pt idx="1838" formatCode="General">
                  <c:v>954.03</c:v>
                </c:pt>
                <c:pt idx="1839" formatCode="General">
                  <c:v>956.51</c:v>
                </c:pt>
                <c:pt idx="1840" formatCode="General">
                  <c:v>956.79</c:v>
                </c:pt>
                <c:pt idx="1841" formatCode="General">
                  <c:v>958.72</c:v>
                </c:pt>
                <c:pt idx="1842" formatCode="General">
                  <c:v>958.72</c:v>
                </c:pt>
                <c:pt idx="1843" formatCode="General">
                  <c:v>965.06</c:v>
                </c:pt>
                <c:pt idx="1844" formatCode="General">
                  <c:v>965.06</c:v>
                </c:pt>
                <c:pt idx="1845" formatCode="0.00">
                  <c:v>961.2</c:v>
                </c:pt>
                <c:pt idx="1846" formatCode="General">
                  <c:v>959.55</c:v>
                </c:pt>
                <c:pt idx="1847" formatCode="General">
                  <c:v>970.02</c:v>
                </c:pt>
                <c:pt idx="1848" formatCode="General">
                  <c:v>970.84</c:v>
                </c:pt>
                <c:pt idx="1849" formatCode="0.00">
                  <c:v>971.4</c:v>
                </c:pt>
                <c:pt idx="1850" formatCode="General">
                  <c:v>972.77</c:v>
                </c:pt>
                <c:pt idx="1851" formatCode="0.00">
                  <c:v>972.5</c:v>
                </c:pt>
                <c:pt idx="1852" formatCode="General">
                  <c:v>965.33</c:v>
                </c:pt>
                <c:pt idx="1853" formatCode="General">
                  <c:v>965.33</c:v>
                </c:pt>
                <c:pt idx="1854" formatCode="General">
                  <c:v>965.61</c:v>
                </c:pt>
                <c:pt idx="1855" formatCode="General">
                  <c:v>965.61</c:v>
                </c:pt>
                <c:pt idx="1856" formatCode="General">
                  <c:v>965.61</c:v>
                </c:pt>
                <c:pt idx="1857" formatCode="General">
                  <c:v>967.81</c:v>
                </c:pt>
                <c:pt idx="1858" formatCode="General">
                  <c:v>968.92</c:v>
                </c:pt>
                <c:pt idx="1859" formatCode="0.00">
                  <c:v>969.47</c:v>
                </c:pt>
                <c:pt idx="1860" formatCode="0.00">
                  <c:v>969.47</c:v>
                </c:pt>
                <c:pt idx="1861" formatCode="General">
                  <c:v>969.74</c:v>
                </c:pt>
                <c:pt idx="1862" formatCode="General">
                  <c:v>969.74</c:v>
                </c:pt>
                <c:pt idx="1863" formatCode="General">
                  <c:v>969.74</c:v>
                </c:pt>
                <c:pt idx="1864" formatCode="General">
                  <c:v>970.02</c:v>
                </c:pt>
                <c:pt idx="1865" formatCode="General">
                  <c:v>971.95</c:v>
                </c:pt>
                <c:pt idx="1866" formatCode="0.00">
                  <c:v>971.4</c:v>
                </c:pt>
                <c:pt idx="1867" formatCode="General">
                  <c:v>971.12</c:v>
                </c:pt>
                <c:pt idx="1868" formatCode="General">
                  <c:v>971.12</c:v>
                </c:pt>
                <c:pt idx="1869" formatCode="General">
                  <c:v>971.67</c:v>
                </c:pt>
                <c:pt idx="1870" formatCode="0.00">
                  <c:v>971.4</c:v>
                </c:pt>
                <c:pt idx="1871" formatCode="General">
                  <c:v>971.67</c:v>
                </c:pt>
                <c:pt idx="1872" formatCode="0.00">
                  <c:v>971.4</c:v>
                </c:pt>
                <c:pt idx="1873" formatCode="0.00">
                  <c:v>971.4</c:v>
                </c:pt>
                <c:pt idx="1874" formatCode="General">
                  <c:v>971.12</c:v>
                </c:pt>
                <c:pt idx="1875" formatCode="General">
                  <c:v>971.67</c:v>
                </c:pt>
                <c:pt idx="1876" formatCode="General">
                  <c:v>981.04</c:v>
                </c:pt>
                <c:pt idx="1877" formatCode="General">
                  <c:v>981.59</c:v>
                </c:pt>
                <c:pt idx="1878" formatCode="General">
                  <c:v>981.59</c:v>
                </c:pt>
                <c:pt idx="1879" formatCode="General">
                  <c:v>980.76</c:v>
                </c:pt>
                <c:pt idx="1880" formatCode="General">
                  <c:v>980.49</c:v>
                </c:pt>
                <c:pt idx="1881" formatCode="General">
                  <c:v>980.49</c:v>
                </c:pt>
                <c:pt idx="1882" formatCode="General">
                  <c:v>980.21</c:v>
                </c:pt>
                <c:pt idx="1883" formatCode="General">
                  <c:v>979.66</c:v>
                </c:pt>
                <c:pt idx="1884" formatCode="0.00">
                  <c:v>984.9</c:v>
                </c:pt>
                <c:pt idx="1885" formatCode="General">
                  <c:v>985.45</c:v>
                </c:pt>
                <c:pt idx="1886" formatCode="General">
                  <c:v>990.41</c:v>
                </c:pt>
                <c:pt idx="1887" formatCode="General">
                  <c:v>990.41</c:v>
                </c:pt>
                <c:pt idx="1888" formatCode="General">
                  <c:v>990.13</c:v>
                </c:pt>
                <c:pt idx="1889" formatCode="General">
                  <c:v>991.51</c:v>
                </c:pt>
                <c:pt idx="1890" formatCode="General">
                  <c:v>992.06</c:v>
                </c:pt>
                <c:pt idx="1891" formatCode="General">
                  <c:v>992.06</c:v>
                </c:pt>
                <c:pt idx="1892" formatCode="General">
                  <c:v>992.06</c:v>
                </c:pt>
                <c:pt idx="1893" formatCode="General">
                  <c:v>992.06</c:v>
                </c:pt>
                <c:pt idx="1894" formatCode="General">
                  <c:v>992.06</c:v>
                </c:pt>
                <c:pt idx="1895" formatCode="General">
                  <c:v>992.06</c:v>
                </c:pt>
                <c:pt idx="1896" formatCode="General">
                  <c:v>1002.54</c:v>
                </c:pt>
                <c:pt idx="1897" formatCode="General">
                  <c:v>1003.09</c:v>
                </c:pt>
                <c:pt idx="1898" formatCode="General">
                  <c:v>1003.91</c:v>
                </c:pt>
                <c:pt idx="1899" formatCode="General">
                  <c:v>1003.64</c:v>
                </c:pt>
                <c:pt idx="1900" formatCode="General">
                  <c:v>1010.25</c:v>
                </c:pt>
                <c:pt idx="1901" formatCode="General">
                  <c:v>1009.15</c:v>
                </c:pt>
                <c:pt idx="1902" formatCode="0.00">
                  <c:v>1008.6</c:v>
                </c:pt>
                <c:pt idx="1903" formatCode="0.00">
                  <c:v>1008.6</c:v>
                </c:pt>
                <c:pt idx="1904" formatCode="General">
                  <c:v>1010.53</c:v>
                </c:pt>
                <c:pt idx="1905" formatCode="General">
                  <c:v>1012.46</c:v>
                </c:pt>
                <c:pt idx="1906" formatCode="General">
                  <c:v>1014.11</c:v>
                </c:pt>
                <c:pt idx="1907" formatCode="General">
                  <c:v>1014.11</c:v>
                </c:pt>
                <c:pt idx="1908" formatCode="General">
                  <c:v>1014.11</c:v>
                </c:pt>
                <c:pt idx="1909" formatCode="General">
                  <c:v>1014.11</c:v>
                </c:pt>
                <c:pt idx="1910" formatCode="General">
                  <c:v>1014.11</c:v>
                </c:pt>
                <c:pt idx="1911" formatCode="General">
                  <c:v>1014.11</c:v>
                </c:pt>
                <c:pt idx="1912" formatCode="General">
                  <c:v>1014.11</c:v>
                </c:pt>
                <c:pt idx="1913" formatCode="General">
                  <c:v>1014.11</c:v>
                </c:pt>
                <c:pt idx="1914" formatCode="General">
                  <c:v>1014.11</c:v>
                </c:pt>
                <c:pt idx="1915" formatCode="General">
                  <c:v>1013.56</c:v>
                </c:pt>
                <c:pt idx="1916" formatCode="General">
                  <c:v>1013.56</c:v>
                </c:pt>
                <c:pt idx="1917" formatCode="General">
                  <c:v>1013.56</c:v>
                </c:pt>
                <c:pt idx="1918" formatCode="0.00">
                  <c:v>1009.7</c:v>
                </c:pt>
                <c:pt idx="1919" formatCode="General">
                  <c:v>1113.32</c:v>
                </c:pt>
                <c:pt idx="1920" formatCode="General">
                  <c:v>1008.87</c:v>
                </c:pt>
                <c:pt idx="1921" formatCode="General">
                  <c:v>1008.87</c:v>
                </c:pt>
                <c:pt idx="1922" formatCode="General">
                  <c:v>1008.87</c:v>
                </c:pt>
                <c:pt idx="1923" formatCode="General">
                  <c:v>1011.08</c:v>
                </c:pt>
                <c:pt idx="1924" formatCode="0.00">
                  <c:v>1010.8</c:v>
                </c:pt>
                <c:pt idx="1925" formatCode="0.00">
                  <c:v>1010.8</c:v>
                </c:pt>
                <c:pt idx="1926" formatCode="General">
                  <c:v>1006.39</c:v>
                </c:pt>
                <c:pt idx="1927" formatCode="General">
                  <c:v>1006.12</c:v>
                </c:pt>
                <c:pt idx="1928" formatCode="General">
                  <c:v>1002.81</c:v>
                </c:pt>
                <c:pt idx="1929" formatCode="General">
                  <c:v>1002.81</c:v>
                </c:pt>
                <c:pt idx="1930" formatCode="0.00">
                  <c:v>1115.8</c:v>
                </c:pt>
                <c:pt idx="1931" formatCode="0.00">
                  <c:v>1115.8</c:v>
                </c:pt>
                <c:pt idx="1932" formatCode="0.00">
                  <c:v>1111.94</c:v>
                </c:pt>
                <c:pt idx="1933" formatCode="0.00">
                  <c:v>1111.94</c:v>
                </c:pt>
                <c:pt idx="1934" formatCode="0.00">
                  <c:v>1108.08</c:v>
                </c:pt>
                <c:pt idx="1935" formatCode="0.00">
                  <c:v>1106.43</c:v>
                </c:pt>
                <c:pt idx="1936" formatCode="0.00">
                  <c:v>1102.29</c:v>
                </c:pt>
                <c:pt idx="1937" formatCode="0.00">
                  <c:v>986.83</c:v>
                </c:pt>
                <c:pt idx="1938" formatCode="0.00">
                  <c:v>986.83</c:v>
                </c:pt>
                <c:pt idx="1939" formatCode="0.00">
                  <c:v>987.1</c:v>
                </c:pt>
                <c:pt idx="1940" formatCode="0.00">
                  <c:v>986.55</c:v>
                </c:pt>
                <c:pt idx="1941" formatCode="0.00">
                  <c:v>985.17</c:v>
                </c:pt>
                <c:pt idx="1942" formatCode="0.00">
                  <c:v>974.15</c:v>
                </c:pt>
                <c:pt idx="1943" formatCode="0.00">
                  <c:v>970.02</c:v>
                </c:pt>
                <c:pt idx="1944" formatCode="0.00">
                  <c:v>971.95</c:v>
                </c:pt>
                <c:pt idx="1945" formatCode="0.00">
                  <c:v>972.77</c:v>
                </c:pt>
                <c:pt idx="1946" formatCode="0.00">
                  <c:v>972.77</c:v>
                </c:pt>
                <c:pt idx="1947" formatCode="0.00">
                  <c:v>972.77</c:v>
                </c:pt>
                <c:pt idx="1948" formatCode="0.00">
                  <c:v>972.77</c:v>
                </c:pt>
                <c:pt idx="1949" formatCode="0.00">
                  <c:v>971.4</c:v>
                </c:pt>
                <c:pt idx="1950" formatCode="0.00">
                  <c:v>971.12</c:v>
                </c:pt>
                <c:pt idx="1951" formatCode="0.00">
                  <c:v>971.12</c:v>
                </c:pt>
                <c:pt idx="1952" formatCode="0.00">
                  <c:v>968.64</c:v>
                </c:pt>
                <c:pt idx="1953" formatCode="0.00">
                  <c:v>963.4</c:v>
                </c:pt>
                <c:pt idx="1954" formatCode="0.00">
                  <c:v>957.34</c:v>
                </c:pt>
                <c:pt idx="1955" formatCode="0.00">
                  <c:v>959.55</c:v>
                </c:pt>
                <c:pt idx="1956" formatCode="0.00">
                  <c:v>959.55</c:v>
                </c:pt>
                <c:pt idx="1957" formatCode="0.00">
                  <c:v>950.18</c:v>
                </c:pt>
                <c:pt idx="1958" formatCode="0.00">
                  <c:v>940.26</c:v>
                </c:pt>
                <c:pt idx="1959" formatCode="0.00">
                  <c:v>946.04</c:v>
                </c:pt>
                <c:pt idx="1960" formatCode="0.00">
                  <c:v>943.29</c:v>
                </c:pt>
                <c:pt idx="1961" formatCode="0.00">
                  <c:v>943.29</c:v>
                </c:pt>
                <c:pt idx="1962" formatCode="0.00">
                  <c:v>940.81</c:v>
                </c:pt>
                <c:pt idx="1963" formatCode="0.00">
                  <c:v>940.81</c:v>
                </c:pt>
                <c:pt idx="1964" formatCode="0.00">
                  <c:v>936.12</c:v>
                </c:pt>
                <c:pt idx="1965" formatCode="0.00">
                  <c:v>935.3</c:v>
                </c:pt>
                <c:pt idx="1966" formatCode="0.00">
                  <c:v>935.3</c:v>
                </c:pt>
                <c:pt idx="1967" formatCode="0.00">
                  <c:v>935.3</c:v>
                </c:pt>
                <c:pt idx="1968" formatCode="0.00">
                  <c:v>934.74</c:v>
                </c:pt>
                <c:pt idx="1969" formatCode="0.00">
                  <c:v>936.12</c:v>
                </c:pt>
                <c:pt idx="1970" formatCode="0.00">
                  <c:v>936.12</c:v>
                </c:pt>
                <c:pt idx="1971" formatCode="0.00">
                  <c:v>935.57</c:v>
                </c:pt>
                <c:pt idx="1972" formatCode="0.00">
                  <c:v>934.19</c:v>
                </c:pt>
                <c:pt idx="1973" formatCode="0.00">
                  <c:v>930.89</c:v>
                </c:pt>
                <c:pt idx="1974" formatCode="0.00">
                  <c:v>930.89</c:v>
                </c:pt>
                <c:pt idx="1975" formatCode="0.00">
                  <c:v>925.93</c:v>
                </c:pt>
                <c:pt idx="1976" formatCode="0.00">
                  <c:v>925.93</c:v>
                </c:pt>
                <c:pt idx="1977" formatCode="0.00">
                  <c:v>920.14</c:v>
                </c:pt>
                <c:pt idx="1978" formatCode="0.00">
                  <c:v>920.97</c:v>
                </c:pt>
                <c:pt idx="1979" formatCode="0.00">
                  <c:v>921.79</c:v>
                </c:pt>
                <c:pt idx="1980" formatCode="0.00">
                  <c:v>922.07</c:v>
                </c:pt>
                <c:pt idx="1981" formatCode="0.00">
                  <c:v>922.07</c:v>
                </c:pt>
                <c:pt idx="1982" formatCode="0.00">
                  <c:v>927.85</c:v>
                </c:pt>
                <c:pt idx="1983" formatCode="0.00">
                  <c:v>927.85</c:v>
                </c:pt>
                <c:pt idx="1984" formatCode="0.00">
                  <c:v>922.62</c:v>
                </c:pt>
                <c:pt idx="1985" formatCode="0.00">
                  <c:v>923.17</c:v>
                </c:pt>
                <c:pt idx="1986" formatCode="0.00">
                  <c:v>923.17</c:v>
                </c:pt>
                <c:pt idx="1987" formatCode="0.00">
                  <c:v>923.45</c:v>
                </c:pt>
                <c:pt idx="1988" formatCode="0.00">
                  <c:v>922.89</c:v>
                </c:pt>
                <c:pt idx="1989" formatCode="0.00">
                  <c:v>919.86</c:v>
                </c:pt>
                <c:pt idx="1990" formatCode="0.00">
                  <c:v>917.93</c:v>
                </c:pt>
                <c:pt idx="1991" formatCode="0.00">
                  <c:v>917.66</c:v>
                </c:pt>
                <c:pt idx="1992" formatCode="0.00">
                  <c:v>917.38</c:v>
                </c:pt>
                <c:pt idx="1993" formatCode="0.00">
                  <c:v>917.38</c:v>
                </c:pt>
                <c:pt idx="1994" formatCode="0.00">
                  <c:v>916.56</c:v>
                </c:pt>
                <c:pt idx="1995" formatCode="0.00">
                  <c:v>914.9</c:v>
                </c:pt>
                <c:pt idx="1996" formatCode="0.00">
                  <c:v>914.9</c:v>
                </c:pt>
                <c:pt idx="1997" formatCode="0.00">
                  <c:v>914.9</c:v>
                </c:pt>
                <c:pt idx="1998" formatCode="0.00">
                  <c:v>909.39</c:v>
                </c:pt>
                <c:pt idx="1999" formatCode="0.00">
                  <c:v>906.91</c:v>
                </c:pt>
                <c:pt idx="2000" formatCode="0.00">
                  <c:v>905.53</c:v>
                </c:pt>
                <c:pt idx="2001" formatCode="0.00">
                  <c:v>905.53</c:v>
                </c:pt>
                <c:pt idx="2002" formatCode="0.00">
                  <c:v>903.33</c:v>
                </c:pt>
                <c:pt idx="2003" formatCode="0.00">
                  <c:v>893.41</c:v>
                </c:pt>
                <c:pt idx="2004" formatCode="0.00">
                  <c:v>888.17</c:v>
                </c:pt>
                <c:pt idx="2005" formatCode="0.00">
                  <c:v>881.83</c:v>
                </c:pt>
                <c:pt idx="2006" formatCode="0.00">
                  <c:v>879.6</c:v>
                </c:pt>
                <c:pt idx="2007" formatCode="0.00">
                  <c:v>859.51</c:v>
                </c:pt>
                <c:pt idx="2008" formatCode="0.00">
                  <c:v>858.67</c:v>
                </c:pt>
                <c:pt idx="2009" formatCode="0.00">
                  <c:v>858.67</c:v>
                </c:pt>
                <c:pt idx="2010" formatCode="0.00">
                  <c:v>858.67</c:v>
                </c:pt>
                <c:pt idx="2011" formatCode="0.00">
                  <c:v>860.89</c:v>
                </c:pt>
                <c:pt idx="2012" formatCode="0.00">
                  <c:v>855.38</c:v>
                </c:pt>
                <c:pt idx="2013" formatCode="0.00">
                  <c:v>855.1</c:v>
                </c:pt>
                <c:pt idx="2014" formatCode="0.00">
                  <c:v>852.35</c:v>
                </c:pt>
                <c:pt idx="2015" formatCode="0.00">
                  <c:v>852.07</c:v>
                </c:pt>
                <c:pt idx="2016" formatCode="0.00">
                  <c:v>846.01</c:v>
                </c:pt>
                <c:pt idx="2017" formatCode="0.00">
                  <c:v>838.57</c:v>
                </c:pt>
                <c:pt idx="2018" formatCode="0.00">
                  <c:v>838.02</c:v>
                </c:pt>
                <c:pt idx="2019" formatCode="0.00">
                  <c:v>838.02</c:v>
                </c:pt>
                <c:pt idx="2020" formatCode="0.00">
                  <c:v>839.67</c:v>
                </c:pt>
                <c:pt idx="2021" formatCode="0.00">
                  <c:v>839.12</c:v>
                </c:pt>
                <c:pt idx="2022" formatCode="0.00">
                  <c:v>827.82</c:v>
                </c:pt>
                <c:pt idx="2023" formatCode="0.00">
                  <c:v>827</c:v>
                </c:pt>
                <c:pt idx="2024" formatCode="0.00">
                  <c:v>827.55</c:v>
                </c:pt>
                <c:pt idx="2025" formatCode="0.00">
                  <c:v>822.86</c:v>
                </c:pt>
                <c:pt idx="2026" formatCode="0.00">
                  <c:v>816.8</c:v>
                </c:pt>
                <c:pt idx="2027" formatCode="0.00">
                  <c:v>816.25</c:v>
                </c:pt>
                <c:pt idx="2028" formatCode="0.00">
                  <c:v>816.52</c:v>
                </c:pt>
                <c:pt idx="2029" formatCode="0.00">
                  <c:v>816.52</c:v>
                </c:pt>
                <c:pt idx="2030" formatCode="0.00">
                  <c:v>815.7</c:v>
                </c:pt>
                <c:pt idx="2031" formatCode="0.00">
                  <c:v>815.7</c:v>
                </c:pt>
                <c:pt idx="2032" formatCode="0.00">
                  <c:v>815.7</c:v>
                </c:pt>
                <c:pt idx="2033" formatCode="0.00">
                  <c:v>815.7</c:v>
                </c:pt>
                <c:pt idx="2034" formatCode="0.00">
                  <c:v>815.7</c:v>
                </c:pt>
                <c:pt idx="2035" formatCode="0.00">
                  <c:v>800.26</c:v>
                </c:pt>
                <c:pt idx="2036" formatCode="0.00">
                  <c:v>798.89</c:v>
                </c:pt>
                <c:pt idx="2037" formatCode="0.00">
                  <c:v>800.26</c:v>
                </c:pt>
                <c:pt idx="2038" formatCode="0.00">
                  <c:v>793.65</c:v>
                </c:pt>
                <c:pt idx="2039" formatCode="0.00">
                  <c:v>795.03</c:v>
                </c:pt>
                <c:pt idx="2040" formatCode="0.00">
                  <c:v>794.2</c:v>
                </c:pt>
                <c:pt idx="2041" formatCode="0.00">
                  <c:v>793.38</c:v>
                </c:pt>
                <c:pt idx="2042" formatCode="0.00">
                  <c:v>781.53</c:v>
                </c:pt>
                <c:pt idx="2043" formatCode="0.00">
                  <c:v>779.6</c:v>
                </c:pt>
                <c:pt idx="2044" formatCode="0.00">
                  <c:v>779.6</c:v>
                </c:pt>
                <c:pt idx="2045" formatCode="0.00">
                  <c:v>772.71</c:v>
                </c:pt>
                <c:pt idx="2046" formatCode="0.00">
                  <c:v>771.6</c:v>
                </c:pt>
                <c:pt idx="2047" formatCode="0.00">
                  <c:v>771.6</c:v>
                </c:pt>
                <c:pt idx="2048" formatCode="0.00">
                  <c:v>758.38</c:v>
                </c:pt>
                <c:pt idx="2049" formatCode="0.00">
                  <c:v>757.28</c:v>
                </c:pt>
                <c:pt idx="2050" formatCode="0.00">
                  <c:v>749.83</c:v>
                </c:pt>
                <c:pt idx="2051" formatCode="0.00">
                  <c:v>749.56</c:v>
                </c:pt>
                <c:pt idx="2052" formatCode="0.00">
                  <c:v>749.56</c:v>
                </c:pt>
                <c:pt idx="2053" formatCode="0.00">
                  <c:v>749.56</c:v>
                </c:pt>
                <c:pt idx="2054" formatCode="0.00">
                  <c:v>749.28</c:v>
                </c:pt>
                <c:pt idx="2055" formatCode="0.00">
                  <c:v>752.59</c:v>
                </c:pt>
                <c:pt idx="2056" formatCode="0.00">
                  <c:v>752.59</c:v>
                </c:pt>
                <c:pt idx="2057" formatCode="0.00">
                  <c:v>753.97</c:v>
                </c:pt>
                <c:pt idx="2058" formatCode="0.00">
                  <c:v>753.69</c:v>
                </c:pt>
                <c:pt idx="2059" formatCode="0.00">
                  <c:v>750.66</c:v>
                </c:pt>
                <c:pt idx="2060" formatCode="0.00">
                  <c:v>749.83</c:v>
                </c:pt>
                <c:pt idx="2061" formatCode="0.00">
                  <c:v>750.66</c:v>
                </c:pt>
                <c:pt idx="2062" formatCode="0.00">
                  <c:v>747.63</c:v>
                </c:pt>
                <c:pt idx="2063" formatCode="0.00">
                  <c:v>750.66</c:v>
                </c:pt>
                <c:pt idx="2064" formatCode="0.00">
                  <c:v>746.25</c:v>
                </c:pt>
                <c:pt idx="2065" formatCode="0.00">
                  <c:v>746.53</c:v>
                </c:pt>
                <c:pt idx="2066" formatCode="0.00">
                  <c:v>746.53</c:v>
                </c:pt>
                <c:pt idx="2067" formatCode="0.00">
                  <c:v>746.53</c:v>
                </c:pt>
                <c:pt idx="2068" formatCode="0.00">
                  <c:v>749.83</c:v>
                </c:pt>
                <c:pt idx="2069" formatCode="0.00">
                  <c:v>749.83</c:v>
                </c:pt>
                <c:pt idx="2070" formatCode="0.00">
                  <c:v>754.79</c:v>
                </c:pt>
                <c:pt idx="2071" formatCode="0.00">
                  <c:v>754.24</c:v>
                </c:pt>
                <c:pt idx="2072" formatCode="0.00">
                  <c:v>754.24</c:v>
                </c:pt>
                <c:pt idx="2073" formatCode="0.00">
                  <c:v>767.47</c:v>
                </c:pt>
                <c:pt idx="2074" formatCode="0.00">
                  <c:v>771.6</c:v>
                </c:pt>
                <c:pt idx="2075" formatCode="0.00">
                  <c:v>770.5</c:v>
                </c:pt>
                <c:pt idx="2076" formatCode="0.00">
                  <c:v>770.78</c:v>
                </c:pt>
                <c:pt idx="2077" formatCode="0.00">
                  <c:v>770.78</c:v>
                </c:pt>
                <c:pt idx="2078" formatCode="0.00">
                  <c:v>766.92</c:v>
                </c:pt>
                <c:pt idx="2079" formatCode="0.00">
                  <c:v>762.79</c:v>
                </c:pt>
                <c:pt idx="2080" formatCode="0.00">
                  <c:v>763.89</c:v>
                </c:pt>
                <c:pt idx="2081" formatCode="0.00">
                  <c:v>763.61</c:v>
                </c:pt>
                <c:pt idx="2082" formatCode="0.00">
                  <c:v>762.79</c:v>
                </c:pt>
                <c:pt idx="2083" formatCode="0.00">
                  <c:v>763.06</c:v>
                </c:pt>
                <c:pt idx="2084" formatCode="0.00">
                  <c:v>763.34</c:v>
                </c:pt>
                <c:pt idx="2085" formatCode="0.00">
                  <c:v>764.72</c:v>
                </c:pt>
                <c:pt idx="2086" formatCode="0.00">
                  <c:v>765.56</c:v>
                </c:pt>
                <c:pt idx="2087" formatCode="0.00">
                  <c:v>769.12</c:v>
                </c:pt>
                <c:pt idx="2088" formatCode="0.00">
                  <c:v>769.12</c:v>
                </c:pt>
                <c:pt idx="2089" formatCode="0.00">
                  <c:v>768.85</c:v>
                </c:pt>
                <c:pt idx="2090" formatCode="0.00">
                  <c:v>768.85</c:v>
                </c:pt>
                <c:pt idx="2091" formatCode="0.00">
                  <c:v>770.78</c:v>
                </c:pt>
                <c:pt idx="2092" formatCode="0.00">
                  <c:v>770.23</c:v>
                </c:pt>
                <c:pt idx="2093" formatCode="0.00">
                  <c:v>769.12</c:v>
                </c:pt>
                <c:pt idx="2094" formatCode="0.00">
                  <c:v>768.85</c:v>
                </c:pt>
                <c:pt idx="2095" formatCode="0.00">
                  <c:v>766.37</c:v>
                </c:pt>
                <c:pt idx="2096" formatCode="0.00">
                  <c:v>761.96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BF-4A01-8C0B-9273CFC83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727216"/>
        <c:axId val="1964731024"/>
      </c:lineChart>
      <c:lineChart>
        <c:grouping val="standard"/>
        <c:varyColors val="0"/>
        <c:ser>
          <c:idx val="3"/>
          <c:order val="3"/>
          <c:tx>
            <c:v>Autralian Coal FOB (US$/t) (RHS)</c:v>
          </c:tx>
          <c:spPr>
            <a:ln w="25400">
              <a:solidFill>
                <a:srgbClr val="EA7600"/>
              </a:solidFill>
            </a:ln>
          </c:spPr>
          <c:marker>
            <c:symbol val="none"/>
          </c:marker>
          <c:cat>
            <c:numRef>
              <c:f>Platts!$B$555:$B$2589</c:f>
              <c:numCache>
                <c:formatCode>[$-409]d\-mmm\-yy;@</c:formatCode>
                <c:ptCount val="2035"/>
                <c:pt idx="0">
                  <c:v>40452</c:v>
                </c:pt>
                <c:pt idx="1">
                  <c:v>40455</c:v>
                </c:pt>
                <c:pt idx="2">
                  <c:v>40456</c:v>
                </c:pt>
                <c:pt idx="3">
                  <c:v>40457</c:v>
                </c:pt>
                <c:pt idx="4">
                  <c:v>40458</c:v>
                </c:pt>
                <c:pt idx="5">
                  <c:v>40459</c:v>
                </c:pt>
                <c:pt idx="6">
                  <c:v>40462</c:v>
                </c:pt>
                <c:pt idx="7">
                  <c:v>40463</c:v>
                </c:pt>
                <c:pt idx="8">
                  <c:v>40464</c:v>
                </c:pt>
                <c:pt idx="9">
                  <c:v>40465</c:v>
                </c:pt>
                <c:pt idx="10">
                  <c:v>40466</c:v>
                </c:pt>
                <c:pt idx="11">
                  <c:v>40469</c:v>
                </c:pt>
                <c:pt idx="12">
                  <c:v>40470</c:v>
                </c:pt>
                <c:pt idx="13">
                  <c:v>40471</c:v>
                </c:pt>
                <c:pt idx="14">
                  <c:v>40472</c:v>
                </c:pt>
                <c:pt idx="15">
                  <c:v>40473</c:v>
                </c:pt>
                <c:pt idx="16">
                  <c:v>40476</c:v>
                </c:pt>
                <c:pt idx="17">
                  <c:v>40477</c:v>
                </c:pt>
                <c:pt idx="18">
                  <c:v>40478</c:v>
                </c:pt>
                <c:pt idx="19">
                  <c:v>40479</c:v>
                </c:pt>
                <c:pt idx="20">
                  <c:v>40480</c:v>
                </c:pt>
                <c:pt idx="21">
                  <c:v>40483</c:v>
                </c:pt>
                <c:pt idx="22">
                  <c:v>40484</c:v>
                </c:pt>
                <c:pt idx="23">
                  <c:v>40485</c:v>
                </c:pt>
                <c:pt idx="24">
                  <c:v>40486</c:v>
                </c:pt>
                <c:pt idx="25">
                  <c:v>40487</c:v>
                </c:pt>
                <c:pt idx="26">
                  <c:v>40490</c:v>
                </c:pt>
                <c:pt idx="27">
                  <c:v>40491</c:v>
                </c:pt>
                <c:pt idx="28">
                  <c:v>40492</c:v>
                </c:pt>
                <c:pt idx="29">
                  <c:v>40493</c:v>
                </c:pt>
                <c:pt idx="30">
                  <c:v>40494</c:v>
                </c:pt>
                <c:pt idx="31">
                  <c:v>40497</c:v>
                </c:pt>
                <c:pt idx="32">
                  <c:v>40498</c:v>
                </c:pt>
                <c:pt idx="33">
                  <c:v>40499</c:v>
                </c:pt>
                <c:pt idx="34">
                  <c:v>40500</c:v>
                </c:pt>
                <c:pt idx="35">
                  <c:v>40501</c:v>
                </c:pt>
                <c:pt idx="36">
                  <c:v>40504</c:v>
                </c:pt>
                <c:pt idx="37">
                  <c:v>40505</c:v>
                </c:pt>
                <c:pt idx="38">
                  <c:v>40506</c:v>
                </c:pt>
                <c:pt idx="39">
                  <c:v>40507</c:v>
                </c:pt>
                <c:pt idx="40">
                  <c:v>40508</c:v>
                </c:pt>
                <c:pt idx="41">
                  <c:v>40511</c:v>
                </c:pt>
                <c:pt idx="42">
                  <c:v>40512</c:v>
                </c:pt>
                <c:pt idx="43">
                  <c:v>40513</c:v>
                </c:pt>
                <c:pt idx="44">
                  <c:v>40514</c:v>
                </c:pt>
                <c:pt idx="45">
                  <c:v>40515</c:v>
                </c:pt>
                <c:pt idx="46">
                  <c:v>40518</c:v>
                </c:pt>
                <c:pt idx="47">
                  <c:v>40519</c:v>
                </c:pt>
                <c:pt idx="48">
                  <c:v>40520</c:v>
                </c:pt>
                <c:pt idx="49">
                  <c:v>40521</c:v>
                </c:pt>
                <c:pt idx="50">
                  <c:v>40522</c:v>
                </c:pt>
                <c:pt idx="51">
                  <c:v>40525</c:v>
                </c:pt>
                <c:pt idx="52">
                  <c:v>40526</c:v>
                </c:pt>
                <c:pt idx="53">
                  <c:v>40527</c:v>
                </c:pt>
                <c:pt idx="54">
                  <c:v>40528</c:v>
                </c:pt>
                <c:pt idx="55">
                  <c:v>40529</c:v>
                </c:pt>
                <c:pt idx="56">
                  <c:v>40532</c:v>
                </c:pt>
                <c:pt idx="57">
                  <c:v>40533</c:v>
                </c:pt>
                <c:pt idx="58">
                  <c:v>40534</c:v>
                </c:pt>
                <c:pt idx="59">
                  <c:v>40535</c:v>
                </c:pt>
                <c:pt idx="60">
                  <c:v>40539</c:v>
                </c:pt>
                <c:pt idx="61">
                  <c:v>40540</c:v>
                </c:pt>
                <c:pt idx="62">
                  <c:v>40541</c:v>
                </c:pt>
                <c:pt idx="63">
                  <c:v>40542</c:v>
                </c:pt>
                <c:pt idx="64">
                  <c:v>40543</c:v>
                </c:pt>
                <c:pt idx="65">
                  <c:v>40546</c:v>
                </c:pt>
                <c:pt idx="66">
                  <c:v>40547</c:v>
                </c:pt>
                <c:pt idx="67">
                  <c:v>40548</c:v>
                </c:pt>
                <c:pt idx="68">
                  <c:v>40549</c:v>
                </c:pt>
                <c:pt idx="69">
                  <c:v>40550</c:v>
                </c:pt>
                <c:pt idx="70">
                  <c:v>40553</c:v>
                </c:pt>
                <c:pt idx="71">
                  <c:v>40554</c:v>
                </c:pt>
                <c:pt idx="72">
                  <c:v>40555</c:v>
                </c:pt>
                <c:pt idx="73">
                  <c:v>40556</c:v>
                </c:pt>
                <c:pt idx="74">
                  <c:v>40557</c:v>
                </c:pt>
                <c:pt idx="75">
                  <c:v>40560</c:v>
                </c:pt>
                <c:pt idx="76">
                  <c:v>40561</c:v>
                </c:pt>
                <c:pt idx="77">
                  <c:v>40562</c:v>
                </c:pt>
                <c:pt idx="78">
                  <c:v>40563</c:v>
                </c:pt>
                <c:pt idx="79">
                  <c:v>40564</c:v>
                </c:pt>
                <c:pt idx="80">
                  <c:v>40567</c:v>
                </c:pt>
                <c:pt idx="81">
                  <c:v>40568</c:v>
                </c:pt>
                <c:pt idx="82">
                  <c:v>40569</c:v>
                </c:pt>
                <c:pt idx="83">
                  <c:v>40570</c:v>
                </c:pt>
                <c:pt idx="84">
                  <c:v>40571</c:v>
                </c:pt>
                <c:pt idx="85">
                  <c:v>40574</c:v>
                </c:pt>
                <c:pt idx="86">
                  <c:v>40575</c:v>
                </c:pt>
                <c:pt idx="87">
                  <c:v>40576</c:v>
                </c:pt>
                <c:pt idx="88">
                  <c:v>40577</c:v>
                </c:pt>
                <c:pt idx="89">
                  <c:v>40578</c:v>
                </c:pt>
                <c:pt idx="90">
                  <c:v>40581</c:v>
                </c:pt>
                <c:pt idx="91">
                  <c:v>40582</c:v>
                </c:pt>
                <c:pt idx="92">
                  <c:v>40583</c:v>
                </c:pt>
                <c:pt idx="93">
                  <c:v>40584</c:v>
                </c:pt>
                <c:pt idx="94">
                  <c:v>40585</c:v>
                </c:pt>
                <c:pt idx="95">
                  <c:v>40588</c:v>
                </c:pt>
                <c:pt idx="96">
                  <c:v>40589</c:v>
                </c:pt>
                <c:pt idx="97">
                  <c:v>40590</c:v>
                </c:pt>
                <c:pt idx="98">
                  <c:v>40591</c:v>
                </c:pt>
                <c:pt idx="99">
                  <c:v>40592</c:v>
                </c:pt>
                <c:pt idx="100">
                  <c:v>40595</c:v>
                </c:pt>
                <c:pt idx="101">
                  <c:v>40596</c:v>
                </c:pt>
                <c:pt idx="102">
                  <c:v>40597</c:v>
                </c:pt>
                <c:pt idx="103">
                  <c:v>40598</c:v>
                </c:pt>
                <c:pt idx="104">
                  <c:v>40599</c:v>
                </c:pt>
                <c:pt idx="105">
                  <c:v>40602</c:v>
                </c:pt>
                <c:pt idx="106">
                  <c:v>40603</c:v>
                </c:pt>
                <c:pt idx="107">
                  <c:v>40604</c:v>
                </c:pt>
                <c:pt idx="108">
                  <c:v>40605</c:v>
                </c:pt>
                <c:pt idx="109">
                  <c:v>40609</c:v>
                </c:pt>
                <c:pt idx="110">
                  <c:v>40610</c:v>
                </c:pt>
                <c:pt idx="111">
                  <c:v>40611</c:v>
                </c:pt>
                <c:pt idx="112">
                  <c:v>40612</c:v>
                </c:pt>
                <c:pt idx="113">
                  <c:v>40613</c:v>
                </c:pt>
                <c:pt idx="114">
                  <c:v>40616</c:v>
                </c:pt>
                <c:pt idx="115">
                  <c:v>40617</c:v>
                </c:pt>
                <c:pt idx="116">
                  <c:v>40618</c:v>
                </c:pt>
                <c:pt idx="117">
                  <c:v>40619</c:v>
                </c:pt>
                <c:pt idx="118">
                  <c:v>40620</c:v>
                </c:pt>
                <c:pt idx="119">
                  <c:v>40623</c:v>
                </c:pt>
                <c:pt idx="120">
                  <c:v>40624</c:v>
                </c:pt>
                <c:pt idx="121">
                  <c:v>40625</c:v>
                </c:pt>
                <c:pt idx="122">
                  <c:v>40626</c:v>
                </c:pt>
                <c:pt idx="123">
                  <c:v>40627</c:v>
                </c:pt>
                <c:pt idx="124">
                  <c:v>40630</c:v>
                </c:pt>
                <c:pt idx="125">
                  <c:v>40631</c:v>
                </c:pt>
                <c:pt idx="126">
                  <c:v>40632</c:v>
                </c:pt>
                <c:pt idx="127">
                  <c:v>40633</c:v>
                </c:pt>
                <c:pt idx="128">
                  <c:v>40634</c:v>
                </c:pt>
                <c:pt idx="129">
                  <c:v>40637</c:v>
                </c:pt>
                <c:pt idx="130">
                  <c:v>40638</c:v>
                </c:pt>
                <c:pt idx="131">
                  <c:v>40639</c:v>
                </c:pt>
                <c:pt idx="132">
                  <c:v>40640</c:v>
                </c:pt>
                <c:pt idx="133">
                  <c:v>40641</c:v>
                </c:pt>
                <c:pt idx="134">
                  <c:v>40644</c:v>
                </c:pt>
                <c:pt idx="135">
                  <c:v>40645</c:v>
                </c:pt>
                <c:pt idx="136">
                  <c:v>40646</c:v>
                </c:pt>
                <c:pt idx="137">
                  <c:v>40647</c:v>
                </c:pt>
                <c:pt idx="138">
                  <c:v>40648</c:v>
                </c:pt>
                <c:pt idx="139">
                  <c:v>40651</c:v>
                </c:pt>
                <c:pt idx="140">
                  <c:v>40652</c:v>
                </c:pt>
                <c:pt idx="141">
                  <c:v>40653</c:v>
                </c:pt>
                <c:pt idx="142">
                  <c:v>40658</c:v>
                </c:pt>
                <c:pt idx="143">
                  <c:v>40659</c:v>
                </c:pt>
                <c:pt idx="144">
                  <c:v>40660</c:v>
                </c:pt>
                <c:pt idx="145">
                  <c:v>40661</c:v>
                </c:pt>
                <c:pt idx="146">
                  <c:v>40662</c:v>
                </c:pt>
                <c:pt idx="147">
                  <c:v>40665</c:v>
                </c:pt>
                <c:pt idx="148">
                  <c:v>40666</c:v>
                </c:pt>
                <c:pt idx="149">
                  <c:v>40669</c:v>
                </c:pt>
                <c:pt idx="150">
                  <c:v>40672</c:v>
                </c:pt>
                <c:pt idx="151">
                  <c:v>40673</c:v>
                </c:pt>
                <c:pt idx="152">
                  <c:v>40674</c:v>
                </c:pt>
                <c:pt idx="153">
                  <c:v>40675</c:v>
                </c:pt>
                <c:pt idx="154">
                  <c:v>40676</c:v>
                </c:pt>
                <c:pt idx="155">
                  <c:v>40679</c:v>
                </c:pt>
                <c:pt idx="156">
                  <c:v>40680</c:v>
                </c:pt>
                <c:pt idx="157">
                  <c:v>40681</c:v>
                </c:pt>
                <c:pt idx="158">
                  <c:v>40682</c:v>
                </c:pt>
                <c:pt idx="159">
                  <c:v>40683</c:v>
                </c:pt>
                <c:pt idx="160">
                  <c:v>40686</c:v>
                </c:pt>
                <c:pt idx="161">
                  <c:v>40687</c:v>
                </c:pt>
                <c:pt idx="162">
                  <c:v>40688</c:v>
                </c:pt>
                <c:pt idx="163">
                  <c:v>40689</c:v>
                </c:pt>
                <c:pt idx="164">
                  <c:v>40690</c:v>
                </c:pt>
                <c:pt idx="165">
                  <c:v>40693</c:v>
                </c:pt>
                <c:pt idx="166">
                  <c:v>40694</c:v>
                </c:pt>
                <c:pt idx="167">
                  <c:v>40695</c:v>
                </c:pt>
                <c:pt idx="168">
                  <c:v>40696</c:v>
                </c:pt>
                <c:pt idx="169">
                  <c:v>40697</c:v>
                </c:pt>
                <c:pt idx="170">
                  <c:v>40700</c:v>
                </c:pt>
                <c:pt idx="171">
                  <c:v>40701</c:v>
                </c:pt>
                <c:pt idx="172">
                  <c:v>40702</c:v>
                </c:pt>
                <c:pt idx="173">
                  <c:v>40703</c:v>
                </c:pt>
                <c:pt idx="174">
                  <c:v>40704</c:v>
                </c:pt>
                <c:pt idx="175">
                  <c:v>40707</c:v>
                </c:pt>
                <c:pt idx="176">
                  <c:v>40708</c:v>
                </c:pt>
                <c:pt idx="177">
                  <c:v>40709</c:v>
                </c:pt>
                <c:pt idx="178">
                  <c:v>40710</c:v>
                </c:pt>
                <c:pt idx="179">
                  <c:v>40711</c:v>
                </c:pt>
                <c:pt idx="180">
                  <c:v>40714</c:v>
                </c:pt>
                <c:pt idx="181">
                  <c:v>40715</c:v>
                </c:pt>
                <c:pt idx="182">
                  <c:v>40716</c:v>
                </c:pt>
                <c:pt idx="183">
                  <c:v>40717</c:v>
                </c:pt>
                <c:pt idx="184">
                  <c:v>40718</c:v>
                </c:pt>
                <c:pt idx="185">
                  <c:v>40721</c:v>
                </c:pt>
                <c:pt idx="186">
                  <c:v>40722</c:v>
                </c:pt>
                <c:pt idx="187">
                  <c:v>40723</c:v>
                </c:pt>
                <c:pt idx="188">
                  <c:v>40724</c:v>
                </c:pt>
                <c:pt idx="189">
                  <c:v>40725</c:v>
                </c:pt>
                <c:pt idx="190">
                  <c:v>40728</c:v>
                </c:pt>
                <c:pt idx="191">
                  <c:v>40729</c:v>
                </c:pt>
                <c:pt idx="192">
                  <c:v>40730</c:v>
                </c:pt>
                <c:pt idx="193">
                  <c:v>40731</c:v>
                </c:pt>
                <c:pt idx="194">
                  <c:v>40732</c:v>
                </c:pt>
                <c:pt idx="195">
                  <c:v>40735</c:v>
                </c:pt>
                <c:pt idx="196">
                  <c:v>40736</c:v>
                </c:pt>
                <c:pt idx="197">
                  <c:v>40737</c:v>
                </c:pt>
                <c:pt idx="198">
                  <c:v>40738</c:v>
                </c:pt>
                <c:pt idx="199">
                  <c:v>40739</c:v>
                </c:pt>
                <c:pt idx="200">
                  <c:v>40742</c:v>
                </c:pt>
                <c:pt idx="201">
                  <c:v>40743</c:v>
                </c:pt>
                <c:pt idx="202">
                  <c:v>40744</c:v>
                </c:pt>
                <c:pt idx="203">
                  <c:v>40745</c:v>
                </c:pt>
                <c:pt idx="204">
                  <c:v>40746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40756</c:v>
                </c:pt>
                <c:pt idx="211">
                  <c:v>40757</c:v>
                </c:pt>
                <c:pt idx="212">
                  <c:v>40758</c:v>
                </c:pt>
                <c:pt idx="213">
                  <c:v>40759</c:v>
                </c:pt>
                <c:pt idx="214">
                  <c:v>40760</c:v>
                </c:pt>
                <c:pt idx="215">
                  <c:v>40763</c:v>
                </c:pt>
                <c:pt idx="216">
                  <c:v>40765</c:v>
                </c:pt>
                <c:pt idx="217">
                  <c:v>40766</c:v>
                </c:pt>
                <c:pt idx="218">
                  <c:v>40767</c:v>
                </c:pt>
                <c:pt idx="219">
                  <c:v>40770</c:v>
                </c:pt>
                <c:pt idx="220">
                  <c:v>40771</c:v>
                </c:pt>
                <c:pt idx="221">
                  <c:v>40772</c:v>
                </c:pt>
                <c:pt idx="222">
                  <c:v>40773</c:v>
                </c:pt>
                <c:pt idx="223">
                  <c:v>40777</c:v>
                </c:pt>
                <c:pt idx="224">
                  <c:v>40778</c:v>
                </c:pt>
                <c:pt idx="225">
                  <c:v>40779</c:v>
                </c:pt>
                <c:pt idx="226">
                  <c:v>40780</c:v>
                </c:pt>
                <c:pt idx="227">
                  <c:v>40781</c:v>
                </c:pt>
                <c:pt idx="228">
                  <c:v>40784</c:v>
                </c:pt>
                <c:pt idx="229">
                  <c:v>40785</c:v>
                </c:pt>
                <c:pt idx="230">
                  <c:v>40786</c:v>
                </c:pt>
                <c:pt idx="231">
                  <c:v>40787</c:v>
                </c:pt>
                <c:pt idx="232">
                  <c:v>40788</c:v>
                </c:pt>
                <c:pt idx="233">
                  <c:v>40793</c:v>
                </c:pt>
                <c:pt idx="234">
                  <c:v>40795</c:v>
                </c:pt>
                <c:pt idx="235">
                  <c:v>40798</c:v>
                </c:pt>
                <c:pt idx="236">
                  <c:v>40799</c:v>
                </c:pt>
                <c:pt idx="237">
                  <c:v>40800</c:v>
                </c:pt>
                <c:pt idx="238">
                  <c:v>40801</c:v>
                </c:pt>
                <c:pt idx="239">
                  <c:v>40802</c:v>
                </c:pt>
                <c:pt idx="240">
                  <c:v>40805</c:v>
                </c:pt>
                <c:pt idx="241">
                  <c:v>40806</c:v>
                </c:pt>
                <c:pt idx="242">
                  <c:v>40807</c:v>
                </c:pt>
                <c:pt idx="243">
                  <c:v>40808</c:v>
                </c:pt>
                <c:pt idx="244">
                  <c:v>40809</c:v>
                </c:pt>
                <c:pt idx="245">
                  <c:v>40812</c:v>
                </c:pt>
                <c:pt idx="246">
                  <c:v>40813</c:v>
                </c:pt>
                <c:pt idx="247">
                  <c:v>40814</c:v>
                </c:pt>
                <c:pt idx="248">
                  <c:v>40815</c:v>
                </c:pt>
                <c:pt idx="249">
                  <c:v>40816</c:v>
                </c:pt>
                <c:pt idx="250">
                  <c:v>40819</c:v>
                </c:pt>
                <c:pt idx="251">
                  <c:v>40820</c:v>
                </c:pt>
                <c:pt idx="252">
                  <c:v>40821</c:v>
                </c:pt>
                <c:pt idx="253">
                  <c:v>40822</c:v>
                </c:pt>
                <c:pt idx="254">
                  <c:v>40823</c:v>
                </c:pt>
                <c:pt idx="255">
                  <c:v>40826</c:v>
                </c:pt>
                <c:pt idx="256">
                  <c:v>40827</c:v>
                </c:pt>
                <c:pt idx="257">
                  <c:v>40828</c:v>
                </c:pt>
                <c:pt idx="258">
                  <c:v>40829</c:v>
                </c:pt>
                <c:pt idx="259">
                  <c:v>40830</c:v>
                </c:pt>
                <c:pt idx="260">
                  <c:v>40833</c:v>
                </c:pt>
                <c:pt idx="261">
                  <c:v>40834</c:v>
                </c:pt>
                <c:pt idx="262">
                  <c:v>40835</c:v>
                </c:pt>
                <c:pt idx="263">
                  <c:v>40836</c:v>
                </c:pt>
                <c:pt idx="264">
                  <c:v>40837</c:v>
                </c:pt>
                <c:pt idx="265">
                  <c:v>40840</c:v>
                </c:pt>
                <c:pt idx="266">
                  <c:v>40841</c:v>
                </c:pt>
                <c:pt idx="267">
                  <c:v>40843</c:v>
                </c:pt>
                <c:pt idx="268">
                  <c:v>40844</c:v>
                </c:pt>
                <c:pt idx="269">
                  <c:v>40847</c:v>
                </c:pt>
                <c:pt idx="270">
                  <c:v>40848</c:v>
                </c:pt>
                <c:pt idx="271">
                  <c:v>40849</c:v>
                </c:pt>
                <c:pt idx="272">
                  <c:v>40850</c:v>
                </c:pt>
                <c:pt idx="273">
                  <c:v>40851</c:v>
                </c:pt>
                <c:pt idx="274">
                  <c:v>40855</c:v>
                </c:pt>
                <c:pt idx="275">
                  <c:v>40856</c:v>
                </c:pt>
                <c:pt idx="276">
                  <c:v>40857</c:v>
                </c:pt>
                <c:pt idx="277">
                  <c:v>40858</c:v>
                </c:pt>
                <c:pt idx="278">
                  <c:v>40861</c:v>
                </c:pt>
                <c:pt idx="279">
                  <c:v>40863</c:v>
                </c:pt>
                <c:pt idx="280">
                  <c:v>40864</c:v>
                </c:pt>
                <c:pt idx="281">
                  <c:v>40865</c:v>
                </c:pt>
                <c:pt idx="282">
                  <c:v>40868</c:v>
                </c:pt>
                <c:pt idx="283">
                  <c:v>40869</c:v>
                </c:pt>
                <c:pt idx="284">
                  <c:v>40870</c:v>
                </c:pt>
                <c:pt idx="285">
                  <c:v>40875</c:v>
                </c:pt>
                <c:pt idx="286">
                  <c:v>40876</c:v>
                </c:pt>
                <c:pt idx="287">
                  <c:v>40877</c:v>
                </c:pt>
                <c:pt idx="288">
                  <c:v>40878</c:v>
                </c:pt>
                <c:pt idx="289">
                  <c:v>40879</c:v>
                </c:pt>
                <c:pt idx="290">
                  <c:v>40882</c:v>
                </c:pt>
                <c:pt idx="291">
                  <c:v>40883</c:v>
                </c:pt>
                <c:pt idx="292">
                  <c:v>40884</c:v>
                </c:pt>
                <c:pt idx="293">
                  <c:v>40885</c:v>
                </c:pt>
                <c:pt idx="294">
                  <c:v>40886</c:v>
                </c:pt>
                <c:pt idx="295">
                  <c:v>40889</c:v>
                </c:pt>
                <c:pt idx="296">
                  <c:v>40890</c:v>
                </c:pt>
                <c:pt idx="297">
                  <c:v>40891</c:v>
                </c:pt>
                <c:pt idx="298">
                  <c:v>40892</c:v>
                </c:pt>
                <c:pt idx="299">
                  <c:v>40893</c:v>
                </c:pt>
                <c:pt idx="300">
                  <c:v>40896</c:v>
                </c:pt>
                <c:pt idx="301">
                  <c:v>40897</c:v>
                </c:pt>
                <c:pt idx="302">
                  <c:v>40898</c:v>
                </c:pt>
                <c:pt idx="303">
                  <c:v>40899</c:v>
                </c:pt>
                <c:pt idx="304">
                  <c:v>40900</c:v>
                </c:pt>
                <c:pt idx="305">
                  <c:v>40907</c:v>
                </c:pt>
                <c:pt idx="306">
                  <c:v>40911</c:v>
                </c:pt>
                <c:pt idx="307">
                  <c:v>40912</c:v>
                </c:pt>
                <c:pt idx="308">
                  <c:v>40913</c:v>
                </c:pt>
                <c:pt idx="309">
                  <c:v>40914</c:v>
                </c:pt>
                <c:pt idx="310">
                  <c:v>40917</c:v>
                </c:pt>
                <c:pt idx="311">
                  <c:v>40918</c:v>
                </c:pt>
                <c:pt idx="312">
                  <c:v>40919</c:v>
                </c:pt>
                <c:pt idx="313">
                  <c:v>40920</c:v>
                </c:pt>
                <c:pt idx="314">
                  <c:v>40921</c:v>
                </c:pt>
                <c:pt idx="315">
                  <c:v>40925</c:v>
                </c:pt>
                <c:pt idx="316">
                  <c:v>40926</c:v>
                </c:pt>
                <c:pt idx="317">
                  <c:v>40927</c:v>
                </c:pt>
                <c:pt idx="318">
                  <c:v>40928</c:v>
                </c:pt>
                <c:pt idx="319">
                  <c:v>40931</c:v>
                </c:pt>
                <c:pt idx="320">
                  <c:v>40933</c:v>
                </c:pt>
                <c:pt idx="321">
                  <c:v>40934</c:v>
                </c:pt>
                <c:pt idx="322">
                  <c:v>40935</c:v>
                </c:pt>
                <c:pt idx="323">
                  <c:v>40938</c:v>
                </c:pt>
                <c:pt idx="324">
                  <c:v>40939</c:v>
                </c:pt>
                <c:pt idx="325">
                  <c:v>40940</c:v>
                </c:pt>
                <c:pt idx="326">
                  <c:v>40941</c:v>
                </c:pt>
                <c:pt idx="327">
                  <c:v>40942</c:v>
                </c:pt>
                <c:pt idx="328">
                  <c:v>40945</c:v>
                </c:pt>
                <c:pt idx="329">
                  <c:v>40946</c:v>
                </c:pt>
                <c:pt idx="330">
                  <c:v>40947</c:v>
                </c:pt>
                <c:pt idx="331">
                  <c:v>40948</c:v>
                </c:pt>
                <c:pt idx="332">
                  <c:v>40949</c:v>
                </c:pt>
                <c:pt idx="333">
                  <c:v>40952</c:v>
                </c:pt>
                <c:pt idx="334">
                  <c:v>40953</c:v>
                </c:pt>
                <c:pt idx="335">
                  <c:v>40954</c:v>
                </c:pt>
                <c:pt idx="336">
                  <c:v>40955</c:v>
                </c:pt>
                <c:pt idx="337">
                  <c:v>40960</c:v>
                </c:pt>
                <c:pt idx="338">
                  <c:v>40961</c:v>
                </c:pt>
                <c:pt idx="339">
                  <c:v>40962</c:v>
                </c:pt>
                <c:pt idx="340">
                  <c:v>40963</c:v>
                </c:pt>
                <c:pt idx="341">
                  <c:v>40966</c:v>
                </c:pt>
                <c:pt idx="342">
                  <c:v>40967</c:v>
                </c:pt>
                <c:pt idx="343">
                  <c:v>40968</c:v>
                </c:pt>
                <c:pt idx="344">
                  <c:v>40969</c:v>
                </c:pt>
                <c:pt idx="345">
                  <c:v>40970</c:v>
                </c:pt>
                <c:pt idx="346">
                  <c:v>40973</c:v>
                </c:pt>
                <c:pt idx="347">
                  <c:v>40974</c:v>
                </c:pt>
                <c:pt idx="348">
                  <c:v>40975</c:v>
                </c:pt>
                <c:pt idx="349">
                  <c:v>40976</c:v>
                </c:pt>
                <c:pt idx="350">
                  <c:v>40977</c:v>
                </c:pt>
                <c:pt idx="351">
                  <c:v>40980</c:v>
                </c:pt>
                <c:pt idx="352">
                  <c:v>40981</c:v>
                </c:pt>
                <c:pt idx="353">
                  <c:v>40982</c:v>
                </c:pt>
                <c:pt idx="354">
                  <c:v>40983</c:v>
                </c:pt>
                <c:pt idx="355">
                  <c:v>40990</c:v>
                </c:pt>
                <c:pt idx="356">
                  <c:v>40994</c:v>
                </c:pt>
                <c:pt idx="357">
                  <c:v>40995</c:v>
                </c:pt>
                <c:pt idx="358">
                  <c:v>41001</c:v>
                </c:pt>
                <c:pt idx="359">
                  <c:v>41002</c:v>
                </c:pt>
                <c:pt idx="360">
                  <c:v>41008</c:v>
                </c:pt>
                <c:pt idx="361">
                  <c:v>41010</c:v>
                </c:pt>
                <c:pt idx="362">
                  <c:v>41012</c:v>
                </c:pt>
                <c:pt idx="363">
                  <c:v>41015</c:v>
                </c:pt>
                <c:pt idx="364">
                  <c:v>41016</c:v>
                </c:pt>
                <c:pt idx="365">
                  <c:v>41017</c:v>
                </c:pt>
                <c:pt idx="366">
                  <c:v>41018</c:v>
                </c:pt>
                <c:pt idx="367">
                  <c:v>41019</c:v>
                </c:pt>
                <c:pt idx="368">
                  <c:v>41022</c:v>
                </c:pt>
                <c:pt idx="369">
                  <c:v>41023</c:v>
                </c:pt>
                <c:pt idx="370">
                  <c:v>41024</c:v>
                </c:pt>
                <c:pt idx="371">
                  <c:v>41025</c:v>
                </c:pt>
                <c:pt idx="372">
                  <c:v>41026</c:v>
                </c:pt>
                <c:pt idx="373">
                  <c:v>41030</c:v>
                </c:pt>
                <c:pt idx="374">
                  <c:v>41031</c:v>
                </c:pt>
                <c:pt idx="375">
                  <c:v>41032</c:v>
                </c:pt>
                <c:pt idx="376">
                  <c:v>41033</c:v>
                </c:pt>
                <c:pt idx="377">
                  <c:v>41036</c:v>
                </c:pt>
                <c:pt idx="378">
                  <c:v>41037</c:v>
                </c:pt>
                <c:pt idx="379">
                  <c:v>41038</c:v>
                </c:pt>
                <c:pt idx="380">
                  <c:v>41039</c:v>
                </c:pt>
                <c:pt idx="381">
                  <c:v>41040</c:v>
                </c:pt>
                <c:pt idx="382">
                  <c:v>41043</c:v>
                </c:pt>
                <c:pt idx="383">
                  <c:v>41044</c:v>
                </c:pt>
                <c:pt idx="384">
                  <c:v>41045</c:v>
                </c:pt>
                <c:pt idx="385">
                  <c:v>41046</c:v>
                </c:pt>
                <c:pt idx="386">
                  <c:v>41047</c:v>
                </c:pt>
                <c:pt idx="387">
                  <c:v>41050</c:v>
                </c:pt>
                <c:pt idx="388">
                  <c:v>41051</c:v>
                </c:pt>
                <c:pt idx="389">
                  <c:v>41052</c:v>
                </c:pt>
                <c:pt idx="390">
                  <c:v>41053</c:v>
                </c:pt>
                <c:pt idx="391">
                  <c:v>41054</c:v>
                </c:pt>
                <c:pt idx="392">
                  <c:v>41057</c:v>
                </c:pt>
                <c:pt idx="393">
                  <c:v>41058</c:v>
                </c:pt>
                <c:pt idx="394">
                  <c:v>41059</c:v>
                </c:pt>
                <c:pt idx="395">
                  <c:v>41061</c:v>
                </c:pt>
                <c:pt idx="396">
                  <c:v>41064</c:v>
                </c:pt>
                <c:pt idx="397">
                  <c:v>41065</c:v>
                </c:pt>
                <c:pt idx="398">
                  <c:v>41067</c:v>
                </c:pt>
                <c:pt idx="399">
                  <c:v>41068</c:v>
                </c:pt>
                <c:pt idx="400">
                  <c:v>41071</c:v>
                </c:pt>
                <c:pt idx="401">
                  <c:v>41072</c:v>
                </c:pt>
                <c:pt idx="402">
                  <c:v>41073</c:v>
                </c:pt>
                <c:pt idx="403">
                  <c:v>41074</c:v>
                </c:pt>
                <c:pt idx="404">
                  <c:v>41075</c:v>
                </c:pt>
                <c:pt idx="405">
                  <c:v>41078</c:v>
                </c:pt>
                <c:pt idx="406">
                  <c:v>41079</c:v>
                </c:pt>
                <c:pt idx="407">
                  <c:v>41080</c:v>
                </c:pt>
                <c:pt idx="408">
                  <c:v>41081</c:v>
                </c:pt>
                <c:pt idx="409">
                  <c:v>41082</c:v>
                </c:pt>
                <c:pt idx="410">
                  <c:v>41085</c:v>
                </c:pt>
                <c:pt idx="411">
                  <c:v>41086</c:v>
                </c:pt>
                <c:pt idx="412">
                  <c:v>41087</c:v>
                </c:pt>
                <c:pt idx="413">
                  <c:v>41088</c:v>
                </c:pt>
                <c:pt idx="414">
                  <c:v>41089</c:v>
                </c:pt>
                <c:pt idx="415">
                  <c:v>41092</c:v>
                </c:pt>
                <c:pt idx="416">
                  <c:v>41093</c:v>
                </c:pt>
                <c:pt idx="417">
                  <c:v>41094</c:v>
                </c:pt>
                <c:pt idx="418">
                  <c:v>41095</c:v>
                </c:pt>
                <c:pt idx="419">
                  <c:v>41099</c:v>
                </c:pt>
                <c:pt idx="420">
                  <c:v>41100</c:v>
                </c:pt>
                <c:pt idx="421">
                  <c:v>41101</c:v>
                </c:pt>
                <c:pt idx="422">
                  <c:v>41102</c:v>
                </c:pt>
                <c:pt idx="423">
                  <c:v>41103</c:v>
                </c:pt>
                <c:pt idx="424">
                  <c:v>41106</c:v>
                </c:pt>
                <c:pt idx="425">
                  <c:v>41107</c:v>
                </c:pt>
                <c:pt idx="426">
                  <c:v>41108</c:v>
                </c:pt>
                <c:pt idx="427">
                  <c:v>41109</c:v>
                </c:pt>
                <c:pt idx="428">
                  <c:v>41110</c:v>
                </c:pt>
                <c:pt idx="429">
                  <c:v>41113</c:v>
                </c:pt>
                <c:pt idx="430">
                  <c:v>41114</c:v>
                </c:pt>
                <c:pt idx="431">
                  <c:v>41115</c:v>
                </c:pt>
                <c:pt idx="432">
                  <c:v>41116</c:v>
                </c:pt>
                <c:pt idx="433">
                  <c:v>41117</c:v>
                </c:pt>
                <c:pt idx="434">
                  <c:v>41120</c:v>
                </c:pt>
                <c:pt idx="435">
                  <c:v>41121</c:v>
                </c:pt>
                <c:pt idx="436">
                  <c:v>41122</c:v>
                </c:pt>
                <c:pt idx="437">
                  <c:v>41123</c:v>
                </c:pt>
                <c:pt idx="438">
                  <c:v>41124</c:v>
                </c:pt>
                <c:pt idx="439">
                  <c:v>41127</c:v>
                </c:pt>
                <c:pt idx="440">
                  <c:v>41128</c:v>
                </c:pt>
                <c:pt idx="441">
                  <c:v>41129</c:v>
                </c:pt>
                <c:pt idx="442">
                  <c:v>41130</c:v>
                </c:pt>
                <c:pt idx="443">
                  <c:v>41131</c:v>
                </c:pt>
                <c:pt idx="444">
                  <c:v>41134</c:v>
                </c:pt>
                <c:pt idx="445">
                  <c:v>41135</c:v>
                </c:pt>
                <c:pt idx="446">
                  <c:v>41136</c:v>
                </c:pt>
                <c:pt idx="447">
                  <c:v>41137</c:v>
                </c:pt>
                <c:pt idx="448">
                  <c:v>41138</c:v>
                </c:pt>
                <c:pt idx="449">
                  <c:v>41141</c:v>
                </c:pt>
                <c:pt idx="450">
                  <c:v>41142</c:v>
                </c:pt>
                <c:pt idx="451">
                  <c:v>41143</c:v>
                </c:pt>
                <c:pt idx="452">
                  <c:v>41144</c:v>
                </c:pt>
                <c:pt idx="453">
                  <c:v>41145</c:v>
                </c:pt>
                <c:pt idx="454">
                  <c:v>41148</c:v>
                </c:pt>
                <c:pt idx="455">
                  <c:v>41149</c:v>
                </c:pt>
                <c:pt idx="456">
                  <c:v>41150</c:v>
                </c:pt>
                <c:pt idx="457">
                  <c:v>41151</c:v>
                </c:pt>
                <c:pt idx="458">
                  <c:v>41152</c:v>
                </c:pt>
                <c:pt idx="459">
                  <c:v>41156</c:v>
                </c:pt>
                <c:pt idx="460">
                  <c:v>41157</c:v>
                </c:pt>
                <c:pt idx="461">
                  <c:v>41162</c:v>
                </c:pt>
                <c:pt idx="462">
                  <c:v>41163</c:v>
                </c:pt>
                <c:pt idx="463">
                  <c:v>41164</c:v>
                </c:pt>
                <c:pt idx="464">
                  <c:v>41165</c:v>
                </c:pt>
                <c:pt idx="465">
                  <c:v>41166</c:v>
                </c:pt>
                <c:pt idx="466">
                  <c:v>41169</c:v>
                </c:pt>
                <c:pt idx="467">
                  <c:v>41170</c:v>
                </c:pt>
                <c:pt idx="468">
                  <c:v>41171</c:v>
                </c:pt>
                <c:pt idx="469">
                  <c:v>41172</c:v>
                </c:pt>
                <c:pt idx="470">
                  <c:v>41173</c:v>
                </c:pt>
                <c:pt idx="471">
                  <c:v>41176</c:v>
                </c:pt>
                <c:pt idx="472">
                  <c:v>41177</c:v>
                </c:pt>
                <c:pt idx="473">
                  <c:v>41178</c:v>
                </c:pt>
                <c:pt idx="474">
                  <c:v>41179</c:v>
                </c:pt>
                <c:pt idx="475">
                  <c:v>41180</c:v>
                </c:pt>
                <c:pt idx="476">
                  <c:v>41183</c:v>
                </c:pt>
                <c:pt idx="477">
                  <c:v>41184</c:v>
                </c:pt>
                <c:pt idx="478">
                  <c:v>41185</c:v>
                </c:pt>
                <c:pt idx="479">
                  <c:v>41186</c:v>
                </c:pt>
                <c:pt idx="480">
                  <c:v>41187</c:v>
                </c:pt>
                <c:pt idx="481">
                  <c:v>41190</c:v>
                </c:pt>
                <c:pt idx="482">
                  <c:v>41191</c:v>
                </c:pt>
                <c:pt idx="483">
                  <c:v>41192</c:v>
                </c:pt>
                <c:pt idx="484">
                  <c:v>41194</c:v>
                </c:pt>
                <c:pt idx="485">
                  <c:v>41197</c:v>
                </c:pt>
                <c:pt idx="486">
                  <c:v>41198</c:v>
                </c:pt>
                <c:pt idx="487">
                  <c:v>41199</c:v>
                </c:pt>
                <c:pt idx="488">
                  <c:v>41200</c:v>
                </c:pt>
                <c:pt idx="489">
                  <c:v>41201</c:v>
                </c:pt>
                <c:pt idx="490">
                  <c:v>41204</c:v>
                </c:pt>
                <c:pt idx="491">
                  <c:v>41205</c:v>
                </c:pt>
                <c:pt idx="492">
                  <c:v>41206</c:v>
                </c:pt>
                <c:pt idx="493">
                  <c:v>41207</c:v>
                </c:pt>
                <c:pt idx="494">
                  <c:v>41208</c:v>
                </c:pt>
                <c:pt idx="495">
                  <c:v>41212</c:v>
                </c:pt>
                <c:pt idx="496">
                  <c:v>41213</c:v>
                </c:pt>
                <c:pt idx="497">
                  <c:v>41215</c:v>
                </c:pt>
                <c:pt idx="498">
                  <c:v>41218</c:v>
                </c:pt>
                <c:pt idx="499">
                  <c:v>41219</c:v>
                </c:pt>
                <c:pt idx="500">
                  <c:v>41220</c:v>
                </c:pt>
                <c:pt idx="501">
                  <c:v>41221</c:v>
                </c:pt>
                <c:pt idx="502">
                  <c:v>41222</c:v>
                </c:pt>
                <c:pt idx="503">
                  <c:v>41225</c:v>
                </c:pt>
                <c:pt idx="504">
                  <c:v>41226</c:v>
                </c:pt>
                <c:pt idx="505">
                  <c:v>41228</c:v>
                </c:pt>
                <c:pt idx="506">
                  <c:v>41233</c:v>
                </c:pt>
                <c:pt idx="507">
                  <c:v>41234</c:v>
                </c:pt>
                <c:pt idx="508">
                  <c:v>41239</c:v>
                </c:pt>
                <c:pt idx="509">
                  <c:v>41240</c:v>
                </c:pt>
                <c:pt idx="510">
                  <c:v>41241</c:v>
                </c:pt>
                <c:pt idx="511">
                  <c:v>41242</c:v>
                </c:pt>
                <c:pt idx="512">
                  <c:v>41243</c:v>
                </c:pt>
                <c:pt idx="513">
                  <c:v>41247</c:v>
                </c:pt>
                <c:pt idx="514">
                  <c:v>41248</c:v>
                </c:pt>
                <c:pt idx="515">
                  <c:v>41249</c:v>
                </c:pt>
                <c:pt idx="516">
                  <c:v>41250</c:v>
                </c:pt>
                <c:pt idx="517">
                  <c:v>41253</c:v>
                </c:pt>
                <c:pt idx="518">
                  <c:v>41254</c:v>
                </c:pt>
                <c:pt idx="519">
                  <c:v>41255</c:v>
                </c:pt>
                <c:pt idx="520">
                  <c:v>41256</c:v>
                </c:pt>
                <c:pt idx="521">
                  <c:v>41257</c:v>
                </c:pt>
                <c:pt idx="522">
                  <c:v>41260</c:v>
                </c:pt>
                <c:pt idx="523">
                  <c:v>41261</c:v>
                </c:pt>
                <c:pt idx="524">
                  <c:v>41262</c:v>
                </c:pt>
                <c:pt idx="525">
                  <c:v>41267</c:v>
                </c:pt>
                <c:pt idx="526">
                  <c:v>41269</c:v>
                </c:pt>
                <c:pt idx="527">
                  <c:v>41270</c:v>
                </c:pt>
                <c:pt idx="528">
                  <c:v>41274</c:v>
                </c:pt>
                <c:pt idx="529">
                  <c:v>41276</c:v>
                </c:pt>
                <c:pt idx="530">
                  <c:v>41277</c:v>
                </c:pt>
                <c:pt idx="531">
                  <c:v>41281</c:v>
                </c:pt>
                <c:pt idx="532">
                  <c:v>41282</c:v>
                </c:pt>
                <c:pt idx="533">
                  <c:v>41283</c:v>
                </c:pt>
                <c:pt idx="534">
                  <c:v>41284</c:v>
                </c:pt>
                <c:pt idx="535">
                  <c:v>41285</c:v>
                </c:pt>
                <c:pt idx="536">
                  <c:v>41288</c:v>
                </c:pt>
                <c:pt idx="537">
                  <c:v>41289</c:v>
                </c:pt>
                <c:pt idx="538">
                  <c:v>41290</c:v>
                </c:pt>
                <c:pt idx="539">
                  <c:v>41291</c:v>
                </c:pt>
                <c:pt idx="540">
                  <c:v>41292</c:v>
                </c:pt>
                <c:pt idx="541">
                  <c:v>41296</c:v>
                </c:pt>
                <c:pt idx="542">
                  <c:v>41297</c:v>
                </c:pt>
                <c:pt idx="543">
                  <c:v>41299</c:v>
                </c:pt>
                <c:pt idx="544">
                  <c:v>41302</c:v>
                </c:pt>
                <c:pt idx="545">
                  <c:v>41303</c:v>
                </c:pt>
                <c:pt idx="546">
                  <c:v>41304</c:v>
                </c:pt>
                <c:pt idx="547">
                  <c:v>41305</c:v>
                </c:pt>
                <c:pt idx="548">
                  <c:v>41306</c:v>
                </c:pt>
                <c:pt idx="549">
                  <c:v>41309</c:v>
                </c:pt>
                <c:pt idx="550">
                  <c:v>41311</c:v>
                </c:pt>
                <c:pt idx="551">
                  <c:v>41312</c:v>
                </c:pt>
                <c:pt idx="552">
                  <c:v>41318</c:v>
                </c:pt>
                <c:pt idx="553">
                  <c:v>41319</c:v>
                </c:pt>
                <c:pt idx="554">
                  <c:v>41320</c:v>
                </c:pt>
                <c:pt idx="555">
                  <c:v>41323</c:v>
                </c:pt>
                <c:pt idx="556">
                  <c:v>41324</c:v>
                </c:pt>
                <c:pt idx="557">
                  <c:v>41327</c:v>
                </c:pt>
                <c:pt idx="558">
                  <c:v>41330</c:v>
                </c:pt>
                <c:pt idx="559">
                  <c:v>41331</c:v>
                </c:pt>
                <c:pt idx="560">
                  <c:v>41332</c:v>
                </c:pt>
                <c:pt idx="561">
                  <c:v>41334</c:v>
                </c:pt>
                <c:pt idx="562">
                  <c:v>41337</c:v>
                </c:pt>
                <c:pt idx="563">
                  <c:v>41339</c:v>
                </c:pt>
                <c:pt idx="564">
                  <c:v>41340</c:v>
                </c:pt>
                <c:pt idx="565">
                  <c:v>41341</c:v>
                </c:pt>
                <c:pt idx="566">
                  <c:v>41344</c:v>
                </c:pt>
                <c:pt idx="567">
                  <c:v>41345</c:v>
                </c:pt>
                <c:pt idx="568">
                  <c:v>41346</c:v>
                </c:pt>
                <c:pt idx="569">
                  <c:v>41347</c:v>
                </c:pt>
                <c:pt idx="570">
                  <c:v>41348</c:v>
                </c:pt>
                <c:pt idx="571">
                  <c:v>41351</c:v>
                </c:pt>
                <c:pt idx="572">
                  <c:v>41354</c:v>
                </c:pt>
                <c:pt idx="573">
                  <c:v>41355</c:v>
                </c:pt>
                <c:pt idx="574">
                  <c:v>41358</c:v>
                </c:pt>
                <c:pt idx="575">
                  <c:v>41359</c:v>
                </c:pt>
                <c:pt idx="576">
                  <c:v>41360</c:v>
                </c:pt>
                <c:pt idx="577">
                  <c:v>41361</c:v>
                </c:pt>
                <c:pt idx="578">
                  <c:v>41366</c:v>
                </c:pt>
                <c:pt idx="579">
                  <c:v>41367</c:v>
                </c:pt>
                <c:pt idx="580">
                  <c:v>41368</c:v>
                </c:pt>
                <c:pt idx="581">
                  <c:v>41372</c:v>
                </c:pt>
                <c:pt idx="582">
                  <c:v>41373</c:v>
                </c:pt>
                <c:pt idx="583">
                  <c:v>41375</c:v>
                </c:pt>
                <c:pt idx="584">
                  <c:v>41376</c:v>
                </c:pt>
                <c:pt idx="585">
                  <c:v>41379</c:v>
                </c:pt>
                <c:pt idx="586">
                  <c:v>41380</c:v>
                </c:pt>
                <c:pt idx="587">
                  <c:v>41382</c:v>
                </c:pt>
                <c:pt idx="588">
                  <c:v>41383</c:v>
                </c:pt>
                <c:pt idx="589">
                  <c:v>41386</c:v>
                </c:pt>
                <c:pt idx="590">
                  <c:v>41387</c:v>
                </c:pt>
                <c:pt idx="591">
                  <c:v>41388</c:v>
                </c:pt>
                <c:pt idx="592">
                  <c:v>41389</c:v>
                </c:pt>
                <c:pt idx="593">
                  <c:v>41390</c:v>
                </c:pt>
                <c:pt idx="594">
                  <c:v>41393</c:v>
                </c:pt>
                <c:pt idx="595">
                  <c:v>41397</c:v>
                </c:pt>
                <c:pt idx="596">
                  <c:v>41400</c:v>
                </c:pt>
                <c:pt idx="597">
                  <c:v>41402</c:v>
                </c:pt>
                <c:pt idx="598">
                  <c:v>41403</c:v>
                </c:pt>
                <c:pt idx="599">
                  <c:v>41404</c:v>
                </c:pt>
                <c:pt idx="600">
                  <c:v>41407</c:v>
                </c:pt>
                <c:pt idx="601">
                  <c:v>41411</c:v>
                </c:pt>
                <c:pt idx="602">
                  <c:v>41414</c:v>
                </c:pt>
                <c:pt idx="603">
                  <c:v>41416</c:v>
                </c:pt>
                <c:pt idx="604">
                  <c:v>41418</c:v>
                </c:pt>
                <c:pt idx="605">
                  <c:v>41422</c:v>
                </c:pt>
                <c:pt idx="606">
                  <c:v>41424</c:v>
                </c:pt>
                <c:pt idx="607">
                  <c:v>41425</c:v>
                </c:pt>
                <c:pt idx="608">
                  <c:v>41429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41438</c:v>
                </c:pt>
                <c:pt idx="613">
                  <c:v>41439</c:v>
                </c:pt>
                <c:pt idx="614">
                  <c:v>41442</c:v>
                </c:pt>
                <c:pt idx="615">
                  <c:v>41445</c:v>
                </c:pt>
                <c:pt idx="616">
                  <c:v>41446</c:v>
                </c:pt>
                <c:pt idx="617">
                  <c:v>41449</c:v>
                </c:pt>
                <c:pt idx="618">
                  <c:v>41450</c:v>
                </c:pt>
                <c:pt idx="619">
                  <c:v>41452</c:v>
                </c:pt>
                <c:pt idx="620">
                  <c:v>41453</c:v>
                </c:pt>
                <c:pt idx="621">
                  <c:v>41456</c:v>
                </c:pt>
                <c:pt idx="622">
                  <c:v>41457</c:v>
                </c:pt>
                <c:pt idx="623">
                  <c:v>41458</c:v>
                </c:pt>
                <c:pt idx="624">
                  <c:v>41460</c:v>
                </c:pt>
                <c:pt idx="625">
                  <c:v>41466</c:v>
                </c:pt>
                <c:pt idx="626">
                  <c:v>41467</c:v>
                </c:pt>
                <c:pt idx="627">
                  <c:v>41470</c:v>
                </c:pt>
                <c:pt idx="628">
                  <c:v>41471</c:v>
                </c:pt>
                <c:pt idx="629">
                  <c:v>41472</c:v>
                </c:pt>
                <c:pt idx="630">
                  <c:v>41474</c:v>
                </c:pt>
                <c:pt idx="631">
                  <c:v>41480</c:v>
                </c:pt>
                <c:pt idx="632">
                  <c:v>41481</c:v>
                </c:pt>
                <c:pt idx="633">
                  <c:v>41484</c:v>
                </c:pt>
                <c:pt idx="634">
                  <c:v>41485</c:v>
                </c:pt>
                <c:pt idx="635">
                  <c:v>41486</c:v>
                </c:pt>
                <c:pt idx="636">
                  <c:v>41487</c:v>
                </c:pt>
                <c:pt idx="637">
                  <c:v>41498</c:v>
                </c:pt>
                <c:pt idx="638">
                  <c:v>41501</c:v>
                </c:pt>
                <c:pt idx="639">
                  <c:v>41502</c:v>
                </c:pt>
                <c:pt idx="640">
                  <c:v>41505</c:v>
                </c:pt>
                <c:pt idx="641">
                  <c:v>41507</c:v>
                </c:pt>
                <c:pt idx="642">
                  <c:v>41516</c:v>
                </c:pt>
                <c:pt idx="643">
                  <c:v>41520</c:v>
                </c:pt>
                <c:pt idx="644">
                  <c:v>41522</c:v>
                </c:pt>
                <c:pt idx="645">
                  <c:v>41523</c:v>
                </c:pt>
                <c:pt idx="646">
                  <c:v>41526</c:v>
                </c:pt>
                <c:pt idx="647">
                  <c:v>41527</c:v>
                </c:pt>
                <c:pt idx="648">
                  <c:v>41529</c:v>
                </c:pt>
                <c:pt idx="649">
                  <c:v>41534</c:v>
                </c:pt>
                <c:pt idx="650">
                  <c:v>41535</c:v>
                </c:pt>
                <c:pt idx="651">
                  <c:v>41554</c:v>
                </c:pt>
                <c:pt idx="652">
                  <c:v>41557</c:v>
                </c:pt>
                <c:pt idx="653">
                  <c:v>41558</c:v>
                </c:pt>
                <c:pt idx="654">
                  <c:v>41562</c:v>
                </c:pt>
                <c:pt idx="655">
                  <c:v>41563</c:v>
                </c:pt>
                <c:pt idx="656">
                  <c:v>41564</c:v>
                </c:pt>
                <c:pt idx="657">
                  <c:v>41565</c:v>
                </c:pt>
                <c:pt idx="658">
                  <c:v>41568</c:v>
                </c:pt>
                <c:pt idx="659">
                  <c:v>41569</c:v>
                </c:pt>
                <c:pt idx="660">
                  <c:v>41570</c:v>
                </c:pt>
                <c:pt idx="661">
                  <c:v>41571</c:v>
                </c:pt>
                <c:pt idx="662">
                  <c:v>41572</c:v>
                </c:pt>
                <c:pt idx="663">
                  <c:v>41575</c:v>
                </c:pt>
                <c:pt idx="664">
                  <c:v>41576</c:v>
                </c:pt>
                <c:pt idx="665">
                  <c:v>41577</c:v>
                </c:pt>
                <c:pt idx="666">
                  <c:v>41578</c:v>
                </c:pt>
                <c:pt idx="667">
                  <c:v>41579</c:v>
                </c:pt>
                <c:pt idx="668">
                  <c:v>41582</c:v>
                </c:pt>
                <c:pt idx="669">
                  <c:v>41583</c:v>
                </c:pt>
                <c:pt idx="670">
                  <c:v>41584</c:v>
                </c:pt>
                <c:pt idx="671">
                  <c:v>41585</c:v>
                </c:pt>
                <c:pt idx="672">
                  <c:v>41586</c:v>
                </c:pt>
                <c:pt idx="673">
                  <c:v>41589</c:v>
                </c:pt>
                <c:pt idx="674">
                  <c:v>41590</c:v>
                </c:pt>
                <c:pt idx="675">
                  <c:v>41591</c:v>
                </c:pt>
                <c:pt idx="676">
                  <c:v>41593</c:v>
                </c:pt>
                <c:pt idx="677">
                  <c:v>41596</c:v>
                </c:pt>
                <c:pt idx="678">
                  <c:v>41598</c:v>
                </c:pt>
                <c:pt idx="679">
                  <c:v>41599</c:v>
                </c:pt>
                <c:pt idx="680">
                  <c:v>41600</c:v>
                </c:pt>
                <c:pt idx="681">
                  <c:v>41603</c:v>
                </c:pt>
                <c:pt idx="682">
                  <c:v>41604</c:v>
                </c:pt>
                <c:pt idx="683">
                  <c:v>41605</c:v>
                </c:pt>
                <c:pt idx="684">
                  <c:v>41606</c:v>
                </c:pt>
                <c:pt idx="685">
                  <c:v>41607</c:v>
                </c:pt>
                <c:pt idx="686">
                  <c:v>41610</c:v>
                </c:pt>
                <c:pt idx="687">
                  <c:v>41611</c:v>
                </c:pt>
                <c:pt idx="688">
                  <c:v>41612</c:v>
                </c:pt>
                <c:pt idx="689">
                  <c:v>41613</c:v>
                </c:pt>
                <c:pt idx="690">
                  <c:v>41614</c:v>
                </c:pt>
                <c:pt idx="691">
                  <c:v>41617</c:v>
                </c:pt>
                <c:pt idx="692">
                  <c:v>41618</c:v>
                </c:pt>
                <c:pt idx="693">
                  <c:v>41619</c:v>
                </c:pt>
                <c:pt idx="694">
                  <c:v>41620</c:v>
                </c:pt>
                <c:pt idx="695">
                  <c:v>41621</c:v>
                </c:pt>
                <c:pt idx="696">
                  <c:v>41624</c:v>
                </c:pt>
                <c:pt idx="697">
                  <c:v>41625</c:v>
                </c:pt>
                <c:pt idx="698">
                  <c:v>41626</c:v>
                </c:pt>
                <c:pt idx="699">
                  <c:v>41627</c:v>
                </c:pt>
                <c:pt idx="700">
                  <c:v>41635</c:v>
                </c:pt>
                <c:pt idx="701">
                  <c:v>41639</c:v>
                </c:pt>
                <c:pt idx="702">
                  <c:v>41641</c:v>
                </c:pt>
                <c:pt idx="703">
                  <c:v>41642</c:v>
                </c:pt>
                <c:pt idx="704">
                  <c:v>41645</c:v>
                </c:pt>
                <c:pt idx="705">
                  <c:v>41646</c:v>
                </c:pt>
                <c:pt idx="706">
                  <c:v>41647</c:v>
                </c:pt>
                <c:pt idx="707">
                  <c:v>41648</c:v>
                </c:pt>
                <c:pt idx="708">
                  <c:v>41649</c:v>
                </c:pt>
                <c:pt idx="709">
                  <c:v>41652</c:v>
                </c:pt>
                <c:pt idx="710">
                  <c:v>41653</c:v>
                </c:pt>
                <c:pt idx="711">
                  <c:v>41654</c:v>
                </c:pt>
                <c:pt idx="712">
                  <c:v>41655</c:v>
                </c:pt>
                <c:pt idx="713">
                  <c:v>41656</c:v>
                </c:pt>
                <c:pt idx="714">
                  <c:v>41659</c:v>
                </c:pt>
                <c:pt idx="715">
                  <c:v>41660</c:v>
                </c:pt>
                <c:pt idx="716">
                  <c:v>41661</c:v>
                </c:pt>
                <c:pt idx="717">
                  <c:v>41662</c:v>
                </c:pt>
                <c:pt idx="718">
                  <c:v>41663</c:v>
                </c:pt>
                <c:pt idx="719">
                  <c:v>41666</c:v>
                </c:pt>
                <c:pt idx="720">
                  <c:v>41667</c:v>
                </c:pt>
                <c:pt idx="721">
                  <c:v>41668</c:v>
                </c:pt>
                <c:pt idx="722">
                  <c:v>41669</c:v>
                </c:pt>
                <c:pt idx="723">
                  <c:v>41673</c:v>
                </c:pt>
                <c:pt idx="724">
                  <c:v>41674</c:v>
                </c:pt>
                <c:pt idx="725">
                  <c:v>41675</c:v>
                </c:pt>
                <c:pt idx="726">
                  <c:v>41676</c:v>
                </c:pt>
                <c:pt idx="727">
                  <c:v>41677</c:v>
                </c:pt>
                <c:pt idx="728">
                  <c:v>41680</c:v>
                </c:pt>
                <c:pt idx="729">
                  <c:v>41681</c:v>
                </c:pt>
                <c:pt idx="730">
                  <c:v>41682</c:v>
                </c:pt>
                <c:pt idx="731">
                  <c:v>41683</c:v>
                </c:pt>
                <c:pt idx="732">
                  <c:v>41684</c:v>
                </c:pt>
                <c:pt idx="733">
                  <c:v>41687</c:v>
                </c:pt>
                <c:pt idx="734">
                  <c:v>41688</c:v>
                </c:pt>
                <c:pt idx="735">
                  <c:v>41689</c:v>
                </c:pt>
                <c:pt idx="736">
                  <c:v>41690</c:v>
                </c:pt>
                <c:pt idx="737">
                  <c:v>41691</c:v>
                </c:pt>
                <c:pt idx="738">
                  <c:v>41694</c:v>
                </c:pt>
                <c:pt idx="739">
                  <c:v>41695</c:v>
                </c:pt>
                <c:pt idx="740">
                  <c:v>41696</c:v>
                </c:pt>
                <c:pt idx="741">
                  <c:v>41697</c:v>
                </c:pt>
                <c:pt idx="742">
                  <c:v>41702</c:v>
                </c:pt>
                <c:pt idx="743">
                  <c:v>41703</c:v>
                </c:pt>
                <c:pt idx="744">
                  <c:v>41704</c:v>
                </c:pt>
                <c:pt idx="745">
                  <c:v>41705</c:v>
                </c:pt>
                <c:pt idx="746">
                  <c:v>41708</c:v>
                </c:pt>
                <c:pt idx="747">
                  <c:v>41709</c:v>
                </c:pt>
                <c:pt idx="748">
                  <c:v>41710</c:v>
                </c:pt>
                <c:pt idx="749">
                  <c:v>41711</c:v>
                </c:pt>
                <c:pt idx="750">
                  <c:v>41715</c:v>
                </c:pt>
                <c:pt idx="751">
                  <c:v>41716</c:v>
                </c:pt>
                <c:pt idx="752">
                  <c:v>41717</c:v>
                </c:pt>
                <c:pt idx="753">
                  <c:v>41718</c:v>
                </c:pt>
                <c:pt idx="754">
                  <c:v>41719</c:v>
                </c:pt>
                <c:pt idx="755">
                  <c:v>41722</c:v>
                </c:pt>
                <c:pt idx="756">
                  <c:v>41723</c:v>
                </c:pt>
                <c:pt idx="757">
                  <c:v>41724</c:v>
                </c:pt>
                <c:pt idx="758">
                  <c:v>41725</c:v>
                </c:pt>
                <c:pt idx="759">
                  <c:v>41726</c:v>
                </c:pt>
                <c:pt idx="760">
                  <c:v>41729</c:v>
                </c:pt>
                <c:pt idx="761">
                  <c:v>41730</c:v>
                </c:pt>
                <c:pt idx="762">
                  <c:v>41731</c:v>
                </c:pt>
                <c:pt idx="763">
                  <c:v>41732</c:v>
                </c:pt>
                <c:pt idx="764">
                  <c:v>41733</c:v>
                </c:pt>
                <c:pt idx="765">
                  <c:v>41736</c:v>
                </c:pt>
                <c:pt idx="766">
                  <c:v>41737</c:v>
                </c:pt>
                <c:pt idx="767">
                  <c:v>41738</c:v>
                </c:pt>
                <c:pt idx="768">
                  <c:v>41739</c:v>
                </c:pt>
                <c:pt idx="769">
                  <c:v>41740</c:v>
                </c:pt>
                <c:pt idx="770">
                  <c:v>41743</c:v>
                </c:pt>
                <c:pt idx="771">
                  <c:v>41744</c:v>
                </c:pt>
                <c:pt idx="772">
                  <c:v>41745</c:v>
                </c:pt>
                <c:pt idx="773">
                  <c:v>41746</c:v>
                </c:pt>
                <c:pt idx="774">
                  <c:v>41750</c:v>
                </c:pt>
                <c:pt idx="775">
                  <c:v>41751</c:v>
                </c:pt>
                <c:pt idx="776">
                  <c:v>41752</c:v>
                </c:pt>
                <c:pt idx="777">
                  <c:v>41753</c:v>
                </c:pt>
                <c:pt idx="778">
                  <c:v>41754</c:v>
                </c:pt>
                <c:pt idx="779">
                  <c:v>41757</c:v>
                </c:pt>
                <c:pt idx="780">
                  <c:v>41758</c:v>
                </c:pt>
                <c:pt idx="781">
                  <c:v>41761</c:v>
                </c:pt>
                <c:pt idx="782">
                  <c:v>41764</c:v>
                </c:pt>
                <c:pt idx="783">
                  <c:v>41765</c:v>
                </c:pt>
                <c:pt idx="784">
                  <c:v>41766</c:v>
                </c:pt>
                <c:pt idx="785">
                  <c:v>41767</c:v>
                </c:pt>
                <c:pt idx="786">
                  <c:v>41768</c:v>
                </c:pt>
                <c:pt idx="787">
                  <c:v>41771</c:v>
                </c:pt>
                <c:pt idx="788">
                  <c:v>41772</c:v>
                </c:pt>
                <c:pt idx="789">
                  <c:v>41773</c:v>
                </c:pt>
                <c:pt idx="790">
                  <c:v>41774</c:v>
                </c:pt>
                <c:pt idx="791">
                  <c:v>41775</c:v>
                </c:pt>
                <c:pt idx="792">
                  <c:v>41778</c:v>
                </c:pt>
                <c:pt idx="793">
                  <c:v>41779</c:v>
                </c:pt>
                <c:pt idx="794">
                  <c:v>41780</c:v>
                </c:pt>
                <c:pt idx="795">
                  <c:v>41781</c:v>
                </c:pt>
                <c:pt idx="796">
                  <c:v>41782</c:v>
                </c:pt>
                <c:pt idx="797">
                  <c:v>41785</c:v>
                </c:pt>
                <c:pt idx="798">
                  <c:v>41786</c:v>
                </c:pt>
                <c:pt idx="799">
                  <c:v>41787</c:v>
                </c:pt>
                <c:pt idx="800">
                  <c:v>41788</c:v>
                </c:pt>
                <c:pt idx="801">
                  <c:v>41789</c:v>
                </c:pt>
                <c:pt idx="802">
                  <c:v>41792</c:v>
                </c:pt>
                <c:pt idx="803">
                  <c:v>41793</c:v>
                </c:pt>
                <c:pt idx="804">
                  <c:v>41794</c:v>
                </c:pt>
                <c:pt idx="805">
                  <c:v>41795</c:v>
                </c:pt>
                <c:pt idx="806">
                  <c:v>41796</c:v>
                </c:pt>
                <c:pt idx="807">
                  <c:v>41799</c:v>
                </c:pt>
                <c:pt idx="808">
                  <c:v>41800</c:v>
                </c:pt>
                <c:pt idx="809">
                  <c:v>41801</c:v>
                </c:pt>
                <c:pt idx="810">
                  <c:v>41802</c:v>
                </c:pt>
                <c:pt idx="811">
                  <c:v>41803</c:v>
                </c:pt>
                <c:pt idx="812">
                  <c:v>41806</c:v>
                </c:pt>
                <c:pt idx="813">
                  <c:v>41807</c:v>
                </c:pt>
                <c:pt idx="814">
                  <c:v>41808</c:v>
                </c:pt>
                <c:pt idx="815">
                  <c:v>41809</c:v>
                </c:pt>
                <c:pt idx="816">
                  <c:v>41810</c:v>
                </c:pt>
                <c:pt idx="817">
                  <c:v>41813</c:v>
                </c:pt>
                <c:pt idx="818">
                  <c:v>41814</c:v>
                </c:pt>
                <c:pt idx="819">
                  <c:v>41815</c:v>
                </c:pt>
                <c:pt idx="820">
                  <c:v>41816</c:v>
                </c:pt>
                <c:pt idx="821">
                  <c:v>41817</c:v>
                </c:pt>
                <c:pt idx="822">
                  <c:v>41820</c:v>
                </c:pt>
                <c:pt idx="823">
                  <c:v>41821</c:v>
                </c:pt>
                <c:pt idx="824">
                  <c:v>41822</c:v>
                </c:pt>
                <c:pt idx="825">
                  <c:v>41823</c:v>
                </c:pt>
                <c:pt idx="826">
                  <c:v>41824</c:v>
                </c:pt>
                <c:pt idx="827">
                  <c:v>41827</c:v>
                </c:pt>
                <c:pt idx="828">
                  <c:v>41828</c:v>
                </c:pt>
                <c:pt idx="829">
                  <c:v>41829</c:v>
                </c:pt>
                <c:pt idx="830">
                  <c:v>41830</c:v>
                </c:pt>
                <c:pt idx="831">
                  <c:v>41831</c:v>
                </c:pt>
                <c:pt idx="832">
                  <c:v>41834</c:v>
                </c:pt>
                <c:pt idx="833">
                  <c:v>41835</c:v>
                </c:pt>
                <c:pt idx="834">
                  <c:v>41836</c:v>
                </c:pt>
                <c:pt idx="835">
                  <c:v>41837</c:v>
                </c:pt>
                <c:pt idx="836">
                  <c:v>41838</c:v>
                </c:pt>
                <c:pt idx="837">
                  <c:v>41841</c:v>
                </c:pt>
                <c:pt idx="838">
                  <c:v>41842</c:v>
                </c:pt>
                <c:pt idx="839">
                  <c:v>41843</c:v>
                </c:pt>
                <c:pt idx="840">
                  <c:v>41844</c:v>
                </c:pt>
                <c:pt idx="841">
                  <c:v>41845</c:v>
                </c:pt>
                <c:pt idx="842">
                  <c:v>41848</c:v>
                </c:pt>
                <c:pt idx="843">
                  <c:v>41849</c:v>
                </c:pt>
                <c:pt idx="844">
                  <c:v>41850</c:v>
                </c:pt>
                <c:pt idx="845">
                  <c:v>41851</c:v>
                </c:pt>
                <c:pt idx="846">
                  <c:v>41852</c:v>
                </c:pt>
                <c:pt idx="847">
                  <c:v>41855</c:v>
                </c:pt>
                <c:pt idx="848">
                  <c:v>41856</c:v>
                </c:pt>
                <c:pt idx="849">
                  <c:v>41857</c:v>
                </c:pt>
                <c:pt idx="850">
                  <c:v>41858</c:v>
                </c:pt>
                <c:pt idx="851">
                  <c:v>41859</c:v>
                </c:pt>
                <c:pt idx="852">
                  <c:v>41862</c:v>
                </c:pt>
                <c:pt idx="853">
                  <c:v>41863</c:v>
                </c:pt>
                <c:pt idx="854">
                  <c:v>41864</c:v>
                </c:pt>
                <c:pt idx="855">
                  <c:v>41865</c:v>
                </c:pt>
                <c:pt idx="856">
                  <c:v>41866</c:v>
                </c:pt>
                <c:pt idx="857">
                  <c:v>41869</c:v>
                </c:pt>
                <c:pt idx="858">
                  <c:v>41870</c:v>
                </c:pt>
                <c:pt idx="859">
                  <c:v>41871</c:v>
                </c:pt>
                <c:pt idx="860">
                  <c:v>41872</c:v>
                </c:pt>
                <c:pt idx="861">
                  <c:v>41873</c:v>
                </c:pt>
                <c:pt idx="862">
                  <c:v>41876</c:v>
                </c:pt>
                <c:pt idx="863">
                  <c:v>41877</c:v>
                </c:pt>
                <c:pt idx="864">
                  <c:v>41878</c:v>
                </c:pt>
                <c:pt idx="865">
                  <c:v>41879</c:v>
                </c:pt>
                <c:pt idx="866">
                  <c:v>41880</c:v>
                </c:pt>
                <c:pt idx="867">
                  <c:v>41883</c:v>
                </c:pt>
                <c:pt idx="868">
                  <c:v>41884</c:v>
                </c:pt>
                <c:pt idx="869">
                  <c:v>41885</c:v>
                </c:pt>
                <c:pt idx="870">
                  <c:v>41886</c:v>
                </c:pt>
                <c:pt idx="871">
                  <c:v>41887</c:v>
                </c:pt>
                <c:pt idx="872">
                  <c:v>41890</c:v>
                </c:pt>
                <c:pt idx="873">
                  <c:v>41891</c:v>
                </c:pt>
                <c:pt idx="874">
                  <c:v>41892</c:v>
                </c:pt>
                <c:pt idx="875">
                  <c:v>41893</c:v>
                </c:pt>
                <c:pt idx="876">
                  <c:v>41894</c:v>
                </c:pt>
                <c:pt idx="877">
                  <c:v>41897</c:v>
                </c:pt>
                <c:pt idx="878">
                  <c:v>41898</c:v>
                </c:pt>
                <c:pt idx="879">
                  <c:v>41899</c:v>
                </c:pt>
                <c:pt idx="880">
                  <c:v>41900</c:v>
                </c:pt>
                <c:pt idx="881">
                  <c:v>41901</c:v>
                </c:pt>
                <c:pt idx="882">
                  <c:v>41904</c:v>
                </c:pt>
                <c:pt idx="883">
                  <c:v>41905</c:v>
                </c:pt>
                <c:pt idx="884">
                  <c:v>41906</c:v>
                </c:pt>
                <c:pt idx="885">
                  <c:v>41907</c:v>
                </c:pt>
                <c:pt idx="886">
                  <c:v>41908</c:v>
                </c:pt>
                <c:pt idx="887">
                  <c:v>41911</c:v>
                </c:pt>
                <c:pt idx="888">
                  <c:v>41912</c:v>
                </c:pt>
                <c:pt idx="889">
                  <c:v>41913</c:v>
                </c:pt>
                <c:pt idx="890">
                  <c:v>41914</c:v>
                </c:pt>
                <c:pt idx="891">
                  <c:v>41915</c:v>
                </c:pt>
                <c:pt idx="892">
                  <c:v>41918</c:v>
                </c:pt>
                <c:pt idx="893">
                  <c:v>41919</c:v>
                </c:pt>
                <c:pt idx="894">
                  <c:v>41920</c:v>
                </c:pt>
                <c:pt idx="895">
                  <c:v>41921</c:v>
                </c:pt>
                <c:pt idx="896">
                  <c:v>41922</c:v>
                </c:pt>
                <c:pt idx="897">
                  <c:v>41925</c:v>
                </c:pt>
                <c:pt idx="898">
                  <c:v>41926</c:v>
                </c:pt>
                <c:pt idx="899">
                  <c:v>41927</c:v>
                </c:pt>
                <c:pt idx="900">
                  <c:v>41928</c:v>
                </c:pt>
                <c:pt idx="901">
                  <c:v>41929</c:v>
                </c:pt>
                <c:pt idx="902">
                  <c:v>41932</c:v>
                </c:pt>
                <c:pt idx="903">
                  <c:v>41933</c:v>
                </c:pt>
                <c:pt idx="904">
                  <c:v>41934</c:v>
                </c:pt>
                <c:pt idx="905">
                  <c:v>41935</c:v>
                </c:pt>
                <c:pt idx="906">
                  <c:v>41936</c:v>
                </c:pt>
                <c:pt idx="907">
                  <c:v>41939</c:v>
                </c:pt>
                <c:pt idx="908">
                  <c:v>41940</c:v>
                </c:pt>
                <c:pt idx="909">
                  <c:v>41941</c:v>
                </c:pt>
                <c:pt idx="910">
                  <c:v>41942</c:v>
                </c:pt>
                <c:pt idx="911">
                  <c:v>41943</c:v>
                </c:pt>
                <c:pt idx="912">
                  <c:v>41946</c:v>
                </c:pt>
                <c:pt idx="913">
                  <c:v>41947</c:v>
                </c:pt>
                <c:pt idx="914">
                  <c:v>41948</c:v>
                </c:pt>
                <c:pt idx="915">
                  <c:v>41949</c:v>
                </c:pt>
                <c:pt idx="916">
                  <c:v>41950</c:v>
                </c:pt>
                <c:pt idx="917">
                  <c:v>41953</c:v>
                </c:pt>
                <c:pt idx="918">
                  <c:v>41954</c:v>
                </c:pt>
                <c:pt idx="919">
                  <c:v>41955</c:v>
                </c:pt>
                <c:pt idx="920">
                  <c:v>41956</c:v>
                </c:pt>
                <c:pt idx="921">
                  <c:v>41957</c:v>
                </c:pt>
                <c:pt idx="922">
                  <c:v>41960</c:v>
                </c:pt>
                <c:pt idx="923">
                  <c:v>41961</c:v>
                </c:pt>
                <c:pt idx="924">
                  <c:v>41962</c:v>
                </c:pt>
                <c:pt idx="925">
                  <c:v>41963</c:v>
                </c:pt>
                <c:pt idx="926">
                  <c:v>41964</c:v>
                </c:pt>
                <c:pt idx="927">
                  <c:v>41967</c:v>
                </c:pt>
                <c:pt idx="928">
                  <c:v>41968</c:v>
                </c:pt>
                <c:pt idx="929">
                  <c:v>41969</c:v>
                </c:pt>
                <c:pt idx="930">
                  <c:v>41970</c:v>
                </c:pt>
                <c:pt idx="931">
                  <c:v>41971</c:v>
                </c:pt>
                <c:pt idx="932">
                  <c:v>41974</c:v>
                </c:pt>
                <c:pt idx="933">
                  <c:v>41975</c:v>
                </c:pt>
                <c:pt idx="934">
                  <c:v>41976</c:v>
                </c:pt>
                <c:pt idx="935">
                  <c:v>41977</c:v>
                </c:pt>
                <c:pt idx="936">
                  <c:v>41978</c:v>
                </c:pt>
                <c:pt idx="937">
                  <c:v>41981</c:v>
                </c:pt>
                <c:pt idx="938">
                  <c:v>41982</c:v>
                </c:pt>
                <c:pt idx="939">
                  <c:v>41983</c:v>
                </c:pt>
                <c:pt idx="940">
                  <c:v>41984</c:v>
                </c:pt>
                <c:pt idx="941">
                  <c:v>41985</c:v>
                </c:pt>
                <c:pt idx="942">
                  <c:v>41988</c:v>
                </c:pt>
                <c:pt idx="943">
                  <c:v>41989</c:v>
                </c:pt>
                <c:pt idx="944">
                  <c:v>41990</c:v>
                </c:pt>
                <c:pt idx="945">
                  <c:v>41991</c:v>
                </c:pt>
                <c:pt idx="946">
                  <c:v>41992</c:v>
                </c:pt>
                <c:pt idx="947">
                  <c:v>41995</c:v>
                </c:pt>
                <c:pt idx="948">
                  <c:v>41996</c:v>
                </c:pt>
                <c:pt idx="949">
                  <c:v>41997</c:v>
                </c:pt>
                <c:pt idx="950">
                  <c:v>42002</c:v>
                </c:pt>
                <c:pt idx="951">
                  <c:v>42003</c:v>
                </c:pt>
                <c:pt idx="952">
                  <c:v>42004</c:v>
                </c:pt>
                <c:pt idx="953">
                  <c:v>42006</c:v>
                </c:pt>
                <c:pt idx="954">
                  <c:v>42009</c:v>
                </c:pt>
                <c:pt idx="955">
                  <c:v>42010</c:v>
                </c:pt>
                <c:pt idx="956">
                  <c:v>42011</c:v>
                </c:pt>
                <c:pt idx="957">
                  <c:v>42012</c:v>
                </c:pt>
                <c:pt idx="958">
                  <c:v>42013</c:v>
                </c:pt>
                <c:pt idx="959">
                  <c:v>42016</c:v>
                </c:pt>
                <c:pt idx="960">
                  <c:v>42017</c:v>
                </c:pt>
                <c:pt idx="961">
                  <c:v>42018</c:v>
                </c:pt>
                <c:pt idx="962">
                  <c:v>42019</c:v>
                </c:pt>
                <c:pt idx="963">
                  <c:v>42020</c:v>
                </c:pt>
                <c:pt idx="964">
                  <c:v>42023</c:v>
                </c:pt>
                <c:pt idx="965">
                  <c:v>42024</c:v>
                </c:pt>
                <c:pt idx="966">
                  <c:v>42025</c:v>
                </c:pt>
                <c:pt idx="967">
                  <c:v>42026</c:v>
                </c:pt>
                <c:pt idx="968">
                  <c:v>42027</c:v>
                </c:pt>
                <c:pt idx="969">
                  <c:v>42030</c:v>
                </c:pt>
                <c:pt idx="970">
                  <c:v>42031</c:v>
                </c:pt>
                <c:pt idx="971">
                  <c:v>42032</c:v>
                </c:pt>
                <c:pt idx="972">
                  <c:v>42033</c:v>
                </c:pt>
                <c:pt idx="973">
                  <c:v>42034</c:v>
                </c:pt>
                <c:pt idx="974">
                  <c:v>42037</c:v>
                </c:pt>
                <c:pt idx="975">
                  <c:v>42038</c:v>
                </c:pt>
                <c:pt idx="976">
                  <c:v>42039</c:v>
                </c:pt>
                <c:pt idx="977">
                  <c:v>42040</c:v>
                </c:pt>
                <c:pt idx="978">
                  <c:v>42041</c:v>
                </c:pt>
                <c:pt idx="979">
                  <c:v>42044</c:v>
                </c:pt>
                <c:pt idx="980">
                  <c:v>42045</c:v>
                </c:pt>
                <c:pt idx="981">
                  <c:v>42046</c:v>
                </c:pt>
                <c:pt idx="982">
                  <c:v>42047</c:v>
                </c:pt>
                <c:pt idx="983">
                  <c:v>42048</c:v>
                </c:pt>
                <c:pt idx="984">
                  <c:v>42051</c:v>
                </c:pt>
                <c:pt idx="985">
                  <c:v>42052</c:v>
                </c:pt>
                <c:pt idx="986">
                  <c:v>42053</c:v>
                </c:pt>
                <c:pt idx="987">
                  <c:v>42054</c:v>
                </c:pt>
                <c:pt idx="988">
                  <c:v>42055</c:v>
                </c:pt>
                <c:pt idx="989">
                  <c:v>42058</c:v>
                </c:pt>
                <c:pt idx="990">
                  <c:v>42059</c:v>
                </c:pt>
                <c:pt idx="991">
                  <c:v>42060</c:v>
                </c:pt>
                <c:pt idx="992">
                  <c:v>42061</c:v>
                </c:pt>
                <c:pt idx="993">
                  <c:v>42062</c:v>
                </c:pt>
                <c:pt idx="994">
                  <c:v>42065</c:v>
                </c:pt>
                <c:pt idx="995">
                  <c:v>42066</c:v>
                </c:pt>
                <c:pt idx="996">
                  <c:v>42067</c:v>
                </c:pt>
                <c:pt idx="997">
                  <c:v>42068</c:v>
                </c:pt>
                <c:pt idx="998">
                  <c:v>42069</c:v>
                </c:pt>
                <c:pt idx="999">
                  <c:v>42072</c:v>
                </c:pt>
                <c:pt idx="1000">
                  <c:v>42073</c:v>
                </c:pt>
                <c:pt idx="1001">
                  <c:v>42074</c:v>
                </c:pt>
                <c:pt idx="1002">
                  <c:v>42075</c:v>
                </c:pt>
                <c:pt idx="1003">
                  <c:v>42076</c:v>
                </c:pt>
                <c:pt idx="1004">
                  <c:v>42079</c:v>
                </c:pt>
                <c:pt idx="1005">
                  <c:v>42080</c:v>
                </c:pt>
                <c:pt idx="1006">
                  <c:v>42081</c:v>
                </c:pt>
                <c:pt idx="1007">
                  <c:v>42082</c:v>
                </c:pt>
                <c:pt idx="1008">
                  <c:v>42083</c:v>
                </c:pt>
                <c:pt idx="1009">
                  <c:v>42086</c:v>
                </c:pt>
                <c:pt idx="1010">
                  <c:v>42087</c:v>
                </c:pt>
                <c:pt idx="1011">
                  <c:v>42088</c:v>
                </c:pt>
                <c:pt idx="1012">
                  <c:v>42089</c:v>
                </c:pt>
                <c:pt idx="1013">
                  <c:v>42090</c:v>
                </c:pt>
                <c:pt idx="1014">
                  <c:v>42093</c:v>
                </c:pt>
                <c:pt idx="1015">
                  <c:v>42094</c:v>
                </c:pt>
                <c:pt idx="1016">
                  <c:v>42095</c:v>
                </c:pt>
                <c:pt idx="1017">
                  <c:v>42096</c:v>
                </c:pt>
                <c:pt idx="1018">
                  <c:v>42100</c:v>
                </c:pt>
                <c:pt idx="1019">
                  <c:v>42101</c:v>
                </c:pt>
                <c:pt idx="1020">
                  <c:v>42102</c:v>
                </c:pt>
                <c:pt idx="1021">
                  <c:v>42103</c:v>
                </c:pt>
                <c:pt idx="1022">
                  <c:v>42104</c:v>
                </c:pt>
                <c:pt idx="1023">
                  <c:v>42107</c:v>
                </c:pt>
                <c:pt idx="1024">
                  <c:v>42108</c:v>
                </c:pt>
                <c:pt idx="1025">
                  <c:v>42109</c:v>
                </c:pt>
                <c:pt idx="1026">
                  <c:v>42110</c:v>
                </c:pt>
                <c:pt idx="1027">
                  <c:v>42111</c:v>
                </c:pt>
                <c:pt idx="1028">
                  <c:v>42114</c:v>
                </c:pt>
                <c:pt idx="1029">
                  <c:v>42115</c:v>
                </c:pt>
                <c:pt idx="1030">
                  <c:v>42116</c:v>
                </c:pt>
                <c:pt idx="1031">
                  <c:v>42117</c:v>
                </c:pt>
                <c:pt idx="1032">
                  <c:v>42118</c:v>
                </c:pt>
                <c:pt idx="1033">
                  <c:v>42121</c:v>
                </c:pt>
                <c:pt idx="1034">
                  <c:v>42122</c:v>
                </c:pt>
                <c:pt idx="1035">
                  <c:v>42123</c:v>
                </c:pt>
                <c:pt idx="1036">
                  <c:v>42124</c:v>
                </c:pt>
                <c:pt idx="1037">
                  <c:v>42125</c:v>
                </c:pt>
                <c:pt idx="1038">
                  <c:v>42128</c:v>
                </c:pt>
                <c:pt idx="1039">
                  <c:v>42129</c:v>
                </c:pt>
                <c:pt idx="1040">
                  <c:v>42130</c:v>
                </c:pt>
                <c:pt idx="1041">
                  <c:v>42131</c:v>
                </c:pt>
                <c:pt idx="1042">
                  <c:v>42132</c:v>
                </c:pt>
                <c:pt idx="1043">
                  <c:v>42135</c:v>
                </c:pt>
                <c:pt idx="1044">
                  <c:v>42136</c:v>
                </c:pt>
                <c:pt idx="1045">
                  <c:v>42137</c:v>
                </c:pt>
                <c:pt idx="1046">
                  <c:v>42138</c:v>
                </c:pt>
                <c:pt idx="1047">
                  <c:v>42139</c:v>
                </c:pt>
                <c:pt idx="1048">
                  <c:v>42142</c:v>
                </c:pt>
                <c:pt idx="1049">
                  <c:v>42143</c:v>
                </c:pt>
                <c:pt idx="1050">
                  <c:v>42144</c:v>
                </c:pt>
                <c:pt idx="1051">
                  <c:v>42145</c:v>
                </c:pt>
                <c:pt idx="1052">
                  <c:v>42146</c:v>
                </c:pt>
                <c:pt idx="1053">
                  <c:v>42150</c:v>
                </c:pt>
                <c:pt idx="1054">
                  <c:v>42151</c:v>
                </c:pt>
                <c:pt idx="1055">
                  <c:v>42152</c:v>
                </c:pt>
                <c:pt idx="1056">
                  <c:v>42153</c:v>
                </c:pt>
                <c:pt idx="1057">
                  <c:v>42157</c:v>
                </c:pt>
                <c:pt idx="1058">
                  <c:v>42158</c:v>
                </c:pt>
                <c:pt idx="1059">
                  <c:v>42159</c:v>
                </c:pt>
                <c:pt idx="1060">
                  <c:v>42160</c:v>
                </c:pt>
                <c:pt idx="1061">
                  <c:v>42163</c:v>
                </c:pt>
                <c:pt idx="1062">
                  <c:v>42164</c:v>
                </c:pt>
                <c:pt idx="1063">
                  <c:v>42165</c:v>
                </c:pt>
                <c:pt idx="1064">
                  <c:v>42166</c:v>
                </c:pt>
                <c:pt idx="1065">
                  <c:v>42167</c:v>
                </c:pt>
                <c:pt idx="1066">
                  <c:v>42170</c:v>
                </c:pt>
                <c:pt idx="1067">
                  <c:v>42171</c:v>
                </c:pt>
                <c:pt idx="1068">
                  <c:v>42172</c:v>
                </c:pt>
                <c:pt idx="1069">
                  <c:v>42173</c:v>
                </c:pt>
                <c:pt idx="1070">
                  <c:v>42174</c:v>
                </c:pt>
                <c:pt idx="1071">
                  <c:v>42177</c:v>
                </c:pt>
                <c:pt idx="1072">
                  <c:v>42178</c:v>
                </c:pt>
                <c:pt idx="1073">
                  <c:v>42179</c:v>
                </c:pt>
                <c:pt idx="1074">
                  <c:v>42180</c:v>
                </c:pt>
                <c:pt idx="1075">
                  <c:v>42181</c:v>
                </c:pt>
                <c:pt idx="1076">
                  <c:v>42184</c:v>
                </c:pt>
                <c:pt idx="1077">
                  <c:v>42185</c:v>
                </c:pt>
                <c:pt idx="1078">
                  <c:v>42186</c:v>
                </c:pt>
                <c:pt idx="1079">
                  <c:v>42187</c:v>
                </c:pt>
                <c:pt idx="1080">
                  <c:v>42188</c:v>
                </c:pt>
                <c:pt idx="1081">
                  <c:v>42191</c:v>
                </c:pt>
                <c:pt idx="1082">
                  <c:v>42192</c:v>
                </c:pt>
                <c:pt idx="1083">
                  <c:v>42193</c:v>
                </c:pt>
                <c:pt idx="1084">
                  <c:v>42194</c:v>
                </c:pt>
                <c:pt idx="1085">
                  <c:v>42195</c:v>
                </c:pt>
                <c:pt idx="1086">
                  <c:v>42198</c:v>
                </c:pt>
                <c:pt idx="1087">
                  <c:v>42199</c:v>
                </c:pt>
                <c:pt idx="1088">
                  <c:v>42200</c:v>
                </c:pt>
                <c:pt idx="1089">
                  <c:v>42201</c:v>
                </c:pt>
                <c:pt idx="1090">
                  <c:v>42205</c:v>
                </c:pt>
                <c:pt idx="1091">
                  <c:v>42206</c:v>
                </c:pt>
                <c:pt idx="1092">
                  <c:v>42207</c:v>
                </c:pt>
                <c:pt idx="1093">
                  <c:v>42208</c:v>
                </c:pt>
                <c:pt idx="1094">
                  <c:v>42209</c:v>
                </c:pt>
                <c:pt idx="1095">
                  <c:v>42212</c:v>
                </c:pt>
                <c:pt idx="1096">
                  <c:v>42213</c:v>
                </c:pt>
                <c:pt idx="1097">
                  <c:v>42214</c:v>
                </c:pt>
                <c:pt idx="1098">
                  <c:v>42215</c:v>
                </c:pt>
                <c:pt idx="1099">
                  <c:v>42216</c:v>
                </c:pt>
                <c:pt idx="1100">
                  <c:v>42219</c:v>
                </c:pt>
                <c:pt idx="1101">
                  <c:v>42220</c:v>
                </c:pt>
                <c:pt idx="1102">
                  <c:v>42221</c:v>
                </c:pt>
                <c:pt idx="1103">
                  <c:v>42222</c:v>
                </c:pt>
                <c:pt idx="1104">
                  <c:v>42227</c:v>
                </c:pt>
                <c:pt idx="1105">
                  <c:v>42228</c:v>
                </c:pt>
                <c:pt idx="1106">
                  <c:v>42229</c:v>
                </c:pt>
                <c:pt idx="1107">
                  <c:v>42230</c:v>
                </c:pt>
                <c:pt idx="1108">
                  <c:v>42233</c:v>
                </c:pt>
                <c:pt idx="1109">
                  <c:v>42234</c:v>
                </c:pt>
                <c:pt idx="1110">
                  <c:v>42235</c:v>
                </c:pt>
                <c:pt idx="1111">
                  <c:v>42236</c:v>
                </c:pt>
                <c:pt idx="1112">
                  <c:v>42237</c:v>
                </c:pt>
                <c:pt idx="1113">
                  <c:v>42240</c:v>
                </c:pt>
                <c:pt idx="1114">
                  <c:v>42241</c:v>
                </c:pt>
                <c:pt idx="1115">
                  <c:v>42242</c:v>
                </c:pt>
                <c:pt idx="1116">
                  <c:v>42243</c:v>
                </c:pt>
                <c:pt idx="1117">
                  <c:v>42244</c:v>
                </c:pt>
                <c:pt idx="1118">
                  <c:v>42247</c:v>
                </c:pt>
                <c:pt idx="1119">
                  <c:v>42248</c:v>
                </c:pt>
                <c:pt idx="1120">
                  <c:v>42249</c:v>
                </c:pt>
                <c:pt idx="1121">
                  <c:v>42250</c:v>
                </c:pt>
                <c:pt idx="1122">
                  <c:v>42251</c:v>
                </c:pt>
                <c:pt idx="1123">
                  <c:v>42254</c:v>
                </c:pt>
                <c:pt idx="1124">
                  <c:v>42255</c:v>
                </c:pt>
                <c:pt idx="1125">
                  <c:v>42256</c:v>
                </c:pt>
                <c:pt idx="1126">
                  <c:v>42257</c:v>
                </c:pt>
                <c:pt idx="1127">
                  <c:v>42261</c:v>
                </c:pt>
                <c:pt idx="1128">
                  <c:v>42262</c:v>
                </c:pt>
                <c:pt idx="1129">
                  <c:v>42263</c:v>
                </c:pt>
                <c:pt idx="1130">
                  <c:v>42264</c:v>
                </c:pt>
                <c:pt idx="1131">
                  <c:v>42265</c:v>
                </c:pt>
                <c:pt idx="1132">
                  <c:v>42268</c:v>
                </c:pt>
                <c:pt idx="1133">
                  <c:v>42269</c:v>
                </c:pt>
                <c:pt idx="1134">
                  <c:v>42270</c:v>
                </c:pt>
                <c:pt idx="1135">
                  <c:v>42272</c:v>
                </c:pt>
                <c:pt idx="1136">
                  <c:v>42275</c:v>
                </c:pt>
                <c:pt idx="1137">
                  <c:v>42276</c:v>
                </c:pt>
                <c:pt idx="1138">
                  <c:v>42277</c:v>
                </c:pt>
                <c:pt idx="1139">
                  <c:v>42278</c:v>
                </c:pt>
                <c:pt idx="1140">
                  <c:v>42279</c:v>
                </c:pt>
                <c:pt idx="1141">
                  <c:v>42282</c:v>
                </c:pt>
                <c:pt idx="1142">
                  <c:v>42283</c:v>
                </c:pt>
                <c:pt idx="1143">
                  <c:v>42284</c:v>
                </c:pt>
                <c:pt idx="1144">
                  <c:v>42285</c:v>
                </c:pt>
                <c:pt idx="1145">
                  <c:v>42286</c:v>
                </c:pt>
                <c:pt idx="1146">
                  <c:v>42289</c:v>
                </c:pt>
                <c:pt idx="1147">
                  <c:v>42290</c:v>
                </c:pt>
                <c:pt idx="1148">
                  <c:v>42291</c:v>
                </c:pt>
                <c:pt idx="1149">
                  <c:v>42292</c:v>
                </c:pt>
                <c:pt idx="1150">
                  <c:v>42293</c:v>
                </c:pt>
                <c:pt idx="1151">
                  <c:v>42296</c:v>
                </c:pt>
                <c:pt idx="1152">
                  <c:v>42297</c:v>
                </c:pt>
                <c:pt idx="1153">
                  <c:v>42298</c:v>
                </c:pt>
                <c:pt idx="1154">
                  <c:v>42299</c:v>
                </c:pt>
                <c:pt idx="1155">
                  <c:v>42300</c:v>
                </c:pt>
                <c:pt idx="1156">
                  <c:v>42303</c:v>
                </c:pt>
                <c:pt idx="1157">
                  <c:v>42304</c:v>
                </c:pt>
                <c:pt idx="1158">
                  <c:v>42305</c:v>
                </c:pt>
                <c:pt idx="1159">
                  <c:v>42306</c:v>
                </c:pt>
                <c:pt idx="1160">
                  <c:v>42307</c:v>
                </c:pt>
                <c:pt idx="1161">
                  <c:v>42310</c:v>
                </c:pt>
                <c:pt idx="1162">
                  <c:v>42311</c:v>
                </c:pt>
                <c:pt idx="1163">
                  <c:v>42312</c:v>
                </c:pt>
                <c:pt idx="1164">
                  <c:v>42313</c:v>
                </c:pt>
                <c:pt idx="1165">
                  <c:v>42314</c:v>
                </c:pt>
                <c:pt idx="1166">
                  <c:v>42317</c:v>
                </c:pt>
                <c:pt idx="1167">
                  <c:v>42319</c:v>
                </c:pt>
                <c:pt idx="1168">
                  <c:v>42320</c:v>
                </c:pt>
                <c:pt idx="1169">
                  <c:v>42321</c:v>
                </c:pt>
                <c:pt idx="1170">
                  <c:v>42324</c:v>
                </c:pt>
                <c:pt idx="1171">
                  <c:v>42325</c:v>
                </c:pt>
                <c:pt idx="1172">
                  <c:v>42326</c:v>
                </c:pt>
                <c:pt idx="1173">
                  <c:v>42327</c:v>
                </c:pt>
                <c:pt idx="1174">
                  <c:v>42328</c:v>
                </c:pt>
                <c:pt idx="1175">
                  <c:v>42331</c:v>
                </c:pt>
                <c:pt idx="1176">
                  <c:v>42332</c:v>
                </c:pt>
                <c:pt idx="1177">
                  <c:v>42333</c:v>
                </c:pt>
                <c:pt idx="1178">
                  <c:v>42334</c:v>
                </c:pt>
                <c:pt idx="1179">
                  <c:v>42335</c:v>
                </c:pt>
                <c:pt idx="1180">
                  <c:v>42338</c:v>
                </c:pt>
                <c:pt idx="1181">
                  <c:v>42339</c:v>
                </c:pt>
                <c:pt idx="1182">
                  <c:v>42340</c:v>
                </c:pt>
                <c:pt idx="1183">
                  <c:v>42341</c:v>
                </c:pt>
                <c:pt idx="1184">
                  <c:v>42342</c:v>
                </c:pt>
                <c:pt idx="1185">
                  <c:v>42345</c:v>
                </c:pt>
                <c:pt idx="1186">
                  <c:v>42346</c:v>
                </c:pt>
                <c:pt idx="1187">
                  <c:v>42347</c:v>
                </c:pt>
                <c:pt idx="1188">
                  <c:v>42348</c:v>
                </c:pt>
                <c:pt idx="1189">
                  <c:v>42349</c:v>
                </c:pt>
                <c:pt idx="1190">
                  <c:v>42352</c:v>
                </c:pt>
                <c:pt idx="1191">
                  <c:v>42353</c:v>
                </c:pt>
                <c:pt idx="1192">
                  <c:v>42354</c:v>
                </c:pt>
                <c:pt idx="1193">
                  <c:v>42355</c:v>
                </c:pt>
                <c:pt idx="1194">
                  <c:v>42356</c:v>
                </c:pt>
                <c:pt idx="1195">
                  <c:v>42359</c:v>
                </c:pt>
                <c:pt idx="1196">
                  <c:v>42360</c:v>
                </c:pt>
                <c:pt idx="1197">
                  <c:v>42361</c:v>
                </c:pt>
                <c:pt idx="1198">
                  <c:v>42362</c:v>
                </c:pt>
                <c:pt idx="1199">
                  <c:v>42366</c:v>
                </c:pt>
                <c:pt idx="1200">
                  <c:v>42367</c:v>
                </c:pt>
                <c:pt idx="1201">
                  <c:v>42368</c:v>
                </c:pt>
                <c:pt idx="1202">
                  <c:v>42369</c:v>
                </c:pt>
                <c:pt idx="1203">
                  <c:v>42370</c:v>
                </c:pt>
                <c:pt idx="1204">
                  <c:v>42374</c:v>
                </c:pt>
                <c:pt idx="1205">
                  <c:v>42375</c:v>
                </c:pt>
                <c:pt idx="1206">
                  <c:v>42376</c:v>
                </c:pt>
                <c:pt idx="1207">
                  <c:v>42377</c:v>
                </c:pt>
                <c:pt idx="1208">
                  <c:v>42380</c:v>
                </c:pt>
                <c:pt idx="1209">
                  <c:v>42381</c:v>
                </c:pt>
                <c:pt idx="1210">
                  <c:v>42382</c:v>
                </c:pt>
                <c:pt idx="1211">
                  <c:v>42383</c:v>
                </c:pt>
                <c:pt idx="1212">
                  <c:v>42384</c:v>
                </c:pt>
                <c:pt idx="1213">
                  <c:v>42387</c:v>
                </c:pt>
                <c:pt idx="1214">
                  <c:v>42388</c:v>
                </c:pt>
                <c:pt idx="1215">
                  <c:v>42389</c:v>
                </c:pt>
                <c:pt idx="1216">
                  <c:v>42390</c:v>
                </c:pt>
                <c:pt idx="1217">
                  <c:v>42391</c:v>
                </c:pt>
                <c:pt idx="1218">
                  <c:v>42394</c:v>
                </c:pt>
                <c:pt idx="1219">
                  <c:v>42395</c:v>
                </c:pt>
                <c:pt idx="1220">
                  <c:v>42396</c:v>
                </c:pt>
                <c:pt idx="1221">
                  <c:v>42397</c:v>
                </c:pt>
                <c:pt idx="1222">
                  <c:v>42398</c:v>
                </c:pt>
                <c:pt idx="1223">
                  <c:v>42401</c:v>
                </c:pt>
                <c:pt idx="1224">
                  <c:v>42402</c:v>
                </c:pt>
                <c:pt idx="1225">
                  <c:v>42403</c:v>
                </c:pt>
                <c:pt idx="1226">
                  <c:v>42404</c:v>
                </c:pt>
                <c:pt idx="1227">
                  <c:v>42405</c:v>
                </c:pt>
                <c:pt idx="1228">
                  <c:v>42410</c:v>
                </c:pt>
                <c:pt idx="1229">
                  <c:v>42411</c:v>
                </c:pt>
                <c:pt idx="1230">
                  <c:v>42412</c:v>
                </c:pt>
                <c:pt idx="1231">
                  <c:v>42415</c:v>
                </c:pt>
                <c:pt idx="1232">
                  <c:v>42416</c:v>
                </c:pt>
                <c:pt idx="1233">
                  <c:v>42417</c:v>
                </c:pt>
                <c:pt idx="1234">
                  <c:v>42418</c:v>
                </c:pt>
                <c:pt idx="1235">
                  <c:v>42419</c:v>
                </c:pt>
                <c:pt idx="1236">
                  <c:v>42422</c:v>
                </c:pt>
                <c:pt idx="1237">
                  <c:v>42423</c:v>
                </c:pt>
                <c:pt idx="1238">
                  <c:v>42424</c:v>
                </c:pt>
                <c:pt idx="1239">
                  <c:v>42425</c:v>
                </c:pt>
                <c:pt idx="1240">
                  <c:v>42426</c:v>
                </c:pt>
                <c:pt idx="1241">
                  <c:v>42429</c:v>
                </c:pt>
                <c:pt idx="1242">
                  <c:v>42430</c:v>
                </c:pt>
                <c:pt idx="1243">
                  <c:v>42431</c:v>
                </c:pt>
                <c:pt idx="1244">
                  <c:v>42432</c:v>
                </c:pt>
                <c:pt idx="1245">
                  <c:v>42433</c:v>
                </c:pt>
                <c:pt idx="1246">
                  <c:v>42436</c:v>
                </c:pt>
                <c:pt idx="1247">
                  <c:v>42437</c:v>
                </c:pt>
                <c:pt idx="1248">
                  <c:v>42438</c:v>
                </c:pt>
                <c:pt idx="1249">
                  <c:v>42439</c:v>
                </c:pt>
                <c:pt idx="1250">
                  <c:v>42440</c:v>
                </c:pt>
                <c:pt idx="1251">
                  <c:v>42443</c:v>
                </c:pt>
                <c:pt idx="1252">
                  <c:v>42444</c:v>
                </c:pt>
                <c:pt idx="1253">
                  <c:v>42445</c:v>
                </c:pt>
                <c:pt idx="1254">
                  <c:v>42446</c:v>
                </c:pt>
                <c:pt idx="1255">
                  <c:v>42447</c:v>
                </c:pt>
                <c:pt idx="1256">
                  <c:v>42450</c:v>
                </c:pt>
                <c:pt idx="1257">
                  <c:v>42451</c:v>
                </c:pt>
                <c:pt idx="1258">
                  <c:v>42452</c:v>
                </c:pt>
                <c:pt idx="1259">
                  <c:v>42453</c:v>
                </c:pt>
                <c:pt idx="1260">
                  <c:v>42457</c:v>
                </c:pt>
                <c:pt idx="1261">
                  <c:v>42458</c:v>
                </c:pt>
                <c:pt idx="1262">
                  <c:v>42459</c:v>
                </c:pt>
                <c:pt idx="1263">
                  <c:v>42460</c:v>
                </c:pt>
                <c:pt idx="1264">
                  <c:v>42461</c:v>
                </c:pt>
                <c:pt idx="1265">
                  <c:v>42464</c:v>
                </c:pt>
                <c:pt idx="1266">
                  <c:v>42465</c:v>
                </c:pt>
                <c:pt idx="1267">
                  <c:v>42466</c:v>
                </c:pt>
                <c:pt idx="1268">
                  <c:v>42467</c:v>
                </c:pt>
                <c:pt idx="1269">
                  <c:v>42468</c:v>
                </c:pt>
                <c:pt idx="1270">
                  <c:v>42471</c:v>
                </c:pt>
                <c:pt idx="1271">
                  <c:v>42472</c:v>
                </c:pt>
                <c:pt idx="1272">
                  <c:v>42473</c:v>
                </c:pt>
                <c:pt idx="1273">
                  <c:v>42474</c:v>
                </c:pt>
                <c:pt idx="1274">
                  <c:v>42475</c:v>
                </c:pt>
                <c:pt idx="1275">
                  <c:v>42478</c:v>
                </c:pt>
                <c:pt idx="1276">
                  <c:v>42479</c:v>
                </c:pt>
                <c:pt idx="1277">
                  <c:v>42480</c:v>
                </c:pt>
                <c:pt idx="1278">
                  <c:v>42481</c:v>
                </c:pt>
                <c:pt idx="1279">
                  <c:v>42482</c:v>
                </c:pt>
                <c:pt idx="1280">
                  <c:v>42485</c:v>
                </c:pt>
                <c:pt idx="1281">
                  <c:v>42486</c:v>
                </c:pt>
                <c:pt idx="1282">
                  <c:v>42487</c:v>
                </c:pt>
                <c:pt idx="1283">
                  <c:v>42488</c:v>
                </c:pt>
                <c:pt idx="1284">
                  <c:v>42489</c:v>
                </c:pt>
                <c:pt idx="1285">
                  <c:v>42492</c:v>
                </c:pt>
                <c:pt idx="1286">
                  <c:v>42493</c:v>
                </c:pt>
                <c:pt idx="1287">
                  <c:v>42494</c:v>
                </c:pt>
                <c:pt idx="1288">
                  <c:v>42495</c:v>
                </c:pt>
                <c:pt idx="1289">
                  <c:v>42496</c:v>
                </c:pt>
                <c:pt idx="1290">
                  <c:v>42499</c:v>
                </c:pt>
                <c:pt idx="1291">
                  <c:v>42500</c:v>
                </c:pt>
                <c:pt idx="1292">
                  <c:v>42501</c:v>
                </c:pt>
                <c:pt idx="1293">
                  <c:v>42502</c:v>
                </c:pt>
                <c:pt idx="1294">
                  <c:v>42503</c:v>
                </c:pt>
                <c:pt idx="1295">
                  <c:v>42506</c:v>
                </c:pt>
                <c:pt idx="1296">
                  <c:v>42507</c:v>
                </c:pt>
                <c:pt idx="1297">
                  <c:v>42508</c:v>
                </c:pt>
                <c:pt idx="1298">
                  <c:v>42509</c:v>
                </c:pt>
                <c:pt idx="1299">
                  <c:v>42510</c:v>
                </c:pt>
                <c:pt idx="1300">
                  <c:v>42513</c:v>
                </c:pt>
                <c:pt idx="1301">
                  <c:v>42514</c:v>
                </c:pt>
                <c:pt idx="1302">
                  <c:v>42515</c:v>
                </c:pt>
                <c:pt idx="1303">
                  <c:v>42516</c:v>
                </c:pt>
                <c:pt idx="1304">
                  <c:v>42517</c:v>
                </c:pt>
                <c:pt idx="1305">
                  <c:v>42521</c:v>
                </c:pt>
                <c:pt idx="1306">
                  <c:v>42522</c:v>
                </c:pt>
                <c:pt idx="1307">
                  <c:v>42523</c:v>
                </c:pt>
                <c:pt idx="1308">
                  <c:v>42524</c:v>
                </c:pt>
                <c:pt idx="1309">
                  <c:v>42527</c:v>
                </c:pt>
                <c:pt idx="1310">
                  <c:v>42528</c:v>
                </c:pt>
                <c:pt idx="1311">
                  <c:v>42529</c:v>
                </c:pt>
                <c:pt idx="1312">
                  <c:v>42530</c:v>
                </c:pt>
                <c:pt idx="1313">
                  <c:v>42531</c:v>
                </c:pt>
                <c:pt idx="1314">
                  <c:v>42534</c:v>
                </c:pt>
                <c:pt idx="1315">
                  <c:v>42535</c:v>
                </c:pt>
                <c:pt idx="1316">
                  <c:v>42536</c:v>
                </c:pt>
                <c:pt idx="1317">
                  <c:v>42537</c:v>
                </c:pt>
                <c:pt idx="1318">
                  <c:v>42538</c:v>
                </c:pt>
                <c:pt idx="1319">
                  <c:v>42541</c:v>
                </c:pt>
                <c:pt idx="1320">
                  <c:v>42542</c:v>
                </c:pt>
                <c:pt idx="1321">
                  <c:v>42543</c:v>
                </c:pt>
                <c:pt idx="1322">
                  <c:v>42544</c:v>
                </c:pt>
                <c:pt idx="1323">
                  <c:v>42545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42555</c:v>
                </c:pt>
                <c:pt idx="1330">
                  <c:v>42556</c:v>
                </c:pt>
                <c:pt idx="1331">
                  <c:v>42557</c:v>
                </c:pt>
                <c:pt idx="1332">
                  <c:v>42558</c:v>
                </c:pt>
                <c:pt idx="1333">
                  <c:v>42559</c:v>
                </c:pt>
                <c:pt idx="1334">
                  <c:v>42562</c:v>
                </c:pt>
                <c:pt idx="1335">
                  <c:v>42563</c:v>
                </c:pt>
                <c:pt idx="1336">
                  <c:v>42564</c:v>
                </c:pt>
                <c:pt idx="1337">
                  <c:v>42565</c:v>
                </c:pt>
                <c:pt idx="1338">
                  <c:v>42566</c:v>
                </c:pt>
                <c:pt idx="1339">
                  <c:v>42569</c:v>
                </c:pt>
                <c:pt idx="1340">
                  <c:v>42570</c:v>
                </c:pt>
                <c:pt idx="1341">
                  <c:v>42571</c:v>
                </c:pt>
                <c:pt idx="1342">
                  <c:v>42572</c:v>
                </c:pt>
                <c:pt idx="1343">
                  <c:v>42573</c:v>
                </c:pt>
                <c:pt idx="1344">
                  <c:v>42576</c:v>
                </c:pt>
                <c:pt idx="1345">
                  <c:v>42577</c:v>
                </c:pt>
                <c:pt idx="1346">
                  <c:v>42578</c:v>
                </c:pt>
                <c:pt idx="1347">
                  <c:v>42579</c:v>
                </c:pt>
                <c:pt idx="1348">
                  <c:v>42580</c:v>
                </c:pt>
                <c:pt idx="1349">
                  <c:v>42583</c:v>
                </c:pt>
                <c:pt idx="1350">
                  <c:v>42584</c:v>
                </c:pt>
                <c:pt idx="1351">
                  <c:v>42585</c:v>
                </c:pt>
                <c:pt idx="1352">
                  <c:v>42586</c:v>
                </c:pt>
                <c:pt idx="1353">
                  <c:v>42587</c:v>
                </c:pt>
                <c:pt idx="1354">
                  <c:v>42590</c:v>
                </c:pt>
                <c:pt idx="1355">
                  <c:v>42591</c:v>
                </c:pt>
                <c:pt idx="1356">
                  <c:v>42592</c:v>
                </c:pt>
                <c:pt idx="1357">
                  <c:v>42593</c:v>
                </c:pt>
                <c:pt idx="1358">
                  <c:v>42594</c:v>
                </c:pt>
                <c:pt idx="1359">
                  <c:v>42597</c:v>
                </c:pt>
                <c:pt idx="1360">
                  <c:v>42598</c:v>
                </c:pt>
                <c:pt idx="1361">
                  <c:v>42599</c:v>
                </c:pt>
                <c:pt idx="1362">
                  <c:v>42600</c:v>
                </c:pt>
                <c:pt idx="1363">
                  <c:v>42601</c:v>
                </c:pt>
                <c:pt idx="1364">
                  <c:v>42604</c:v>
                </c:pt>
                <c:pt idx="1365">
                  <c:v>42605</c:v>
                </c:pt>
                <c:pt idx="1366">
                  <c:v>42606</c:v>
                </c:pt>
                <c:pt idx="1367">
                  <c:v>42607</c:v>
                </c:pt>
                <c:pt idx="1368">
                  <c:v>42608</c:v>
                </c:pt>
                <c:pt idx="1369">
                  <c:v>42611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42618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42625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42632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42639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42646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42653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42657</c:v>
                </c:pt>
                <c:pt idx="1404">
                  <c:v>42660</c:v>
                </c:pt>
                <c:pt idx="1405">
                  <c:v>42661</c:v>
                </c:pt>
                <c:pt idx="1406">
                  <c:v>42662</c:v>
                </c:pt>
                <c:pt idx="1407">
                  <c:v>42663</c:v>
                </c:pt>
                <c:pt idx="1408">
                  <c:v>42664</c:v>
                </c:pt>
                <c:pt idx="1409">
                  <c:v>42667</c:v>
                </c:pt>
                <c:pt idx="1410">
                  <c:v>42668</c:v>
                </c:pt>
                <c:pt idx="1411">
                  <c:v>42669</c:v>
                </c:pt>
                <c:pt idx="1412">
                  <c:v>42670</c:v>
                </c:pt>
                <c:pt idx="1413">
                  <c:v>42671</c:v>
                </c:pt>
                <c:pt idx="1414">
                  <c:v>42674</c:v>
                </c:pt>
                <c:pt idx="1415">
                  <c:v>42675</c:v>
                </c:pt>
                <c:pt idx="1416">
                  <c:v>42676</c:v>
                </c:pt>
                <c:pt idx="1417">
                  <c:v>42677</c:v>
                </c:pt>
                <c:pt idx="1418">
                  <c:v>42678</c:v>
                </c:pt>
                <c:pt idx="1419">
                  <c:v>42681</c:v>
                </c:pt>
                <c:pt idx="1420">
                  <c:v>42682</c:v>
                </c:pt>
                <c:pt idx="1421">
                  <c:v>42683</c:v>
                </c:pt>
                <c:pt idx="1422">
                  <c:v>42684</c:v>
                </c:pt>
                <c:pt idx="1423">
                  <c:v>42685</c:v>
                </c:pt>
                <c:pt idx="1424">
                  <c:v>42688</c:v>
                </c:pt>
                <c:pt idx="1425">
                  <c:v>42689</c:v>
                </c:pt>
                <c:pt idx="1426">
                  <c:v>42690</c:v>
                </c:pt>
                <c:pt idx="1427">
                  <c:v>42691</c:v>
                </c:pt>
                <c:pt idx="1428">
                  <c:v>42692</c:v>
                </c:pt>
                <c:pt idx="1429">
                  <c:v>42695</c:v>
                </c:pt>
                <c:pt idx="1430">
                  <c:v>42696</c:v>
                </c:pt>
                <c:pt idx="1431">
                  <c:v>42697</c:v>
                </c:pt>
                <c:pt idx="1432">
                  <c:v>42698</c:v>
                </c:pt>
                <c:pt idx="1433">
                  <c:v>42699</c:v>
                </c:pt>
                <c:pt idx="1434">
                  <c:v>42702</c:v>
                </c:pt>
                <c:pt idx="1435">
                  <c:v>42703</c:v>
                </c:pt>
                <c:pt idx="1436">
                  <c:v>42704</c:v>
                </c:pt>
                <c:pt idx="1437">
                  <c:v>42705</c:v>
                </c:pt>
                <c:pt idx="1438">
                  <c:v>42706</c:v>
                </c:pt>
                <c:pt idx="1439">
                  <c:v>42709</c:v>
                </c:pt>
                <c:pt idx="1440">
                  <c:v>42710</c:v>
                </c:pt>
                <c:pt idx="1441">
                  <c:v>42711</c:v>
                </c:pt>
                <c:pt idx="1442">
                  <c:v>42712</c:v>
                </c:pt>
                <c:pt idx="1443">
                  <c:v>42713</c:v>
                </c:pt>
                <c:pt idx="1444">
                  <c:v>42716</c:v>
                </c:pt>
                <c:pt idx="1445">
                  <c:v>42717</c:v>
                </c:pt>
                <c:pt idx="1446">
                  <c:v>42718</c:v>
                </c:pt>
                <c:pt idx="1447">
                  <c:v>42719</c:v>
                </c:pt>
                <c:pt idx="1448">
                  <c:v>42720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42730</c:v>
                </c:pt>
                <c:pt idx="1455">
                  <c:v>42731</c:v>
                </c:pt>
                <c:pt idx="1456">
                  <c:v>42732</c:v>
                </c:pt>
                <c:pt idx="1457">
                  <c:v>42733</c:v>
                </c:pt>
                <c:pt idx="1458">
                  <c:v>42734</c:v>
                </c:pt>
                <c:pt idx="1459">
                  <c:v>42737</c:v>
                </c:pt>
                <c:pt idx="1460">
                  <c:v>42738</c:v>
                </c:pt>
                <c:pt idx="1461">
                  <c:v>42739</c:v>
                </c:pt>
                <c:pt idx="1462">
                  <c:v>42740</c:v>
                </c:pt>
                <c:pt idx="1463">
                  <c:v>42741</c:v>
                </c:pt>
                <c:pt idx="1464">
                  <c:v>42744</c:v>
                </c:pt>
                <c:pt idx="1465">
                  <c:v>42745</c:v>
                </c:pt>
                <c:pt idx="1466">
                  <c:v>42746</c:v>
                </c:pt>
                <c:pt idx="1467">
                  <c:v>42747</c:v>
                </c:pt>
                <c:pt idx="1468">
                  <c:v>42748</c:v>
                </c:pt>
                <c:pt idx="1469">
                  <c:v>42751</c:v>
                </c:pt>
                <c:pt idx="1470">
                  <c:v>42752</c:v>
                </c:pt>
                <c:pt idx="1471">
                  <c:v>42753</c:v>
                </c:pt>
                <c:pt idx="1472">
                  <c:v>42754</c:v>
                </c:pt>
                <c:pt idx="1473">
                  <c:v>42755</c:v>
                </c:pt>
                <c:pt idx="1474">
                  <c:v>42758</c:v>
                </c:pt>
                <c:pt idx="1475">
                  <c:v>42759</c:v>
                </c:pt>
                <c:pt idx="1476">
                  <c:v>42760</c:v>
                </c:pt>
                <c:pt idx="1477">
                  <c:v>42761</c:v>
                </c:pt>
                <c:pt idx="1478">
                  <c:v>42762</c:v>
                </c:pt>
                <c:pt idx="1479">
                  <c:v>42765</c:v>
                </c:pt>
                <c:pt idx="1480">
                  <c:v>42766</c:v>
                </c:pt>
                <c:pt idx="1481">
                  <c:v>42767</c:v>
                </c:pt>
                <c:pt idx="1482">
                  <c:v>42768</c:v>
                </c:pt>
                <c:pt idx="1483">
                  <c:v>42769</c:v>
                </c:pt>
                <c:pt idx="1484">
                  <c:v>42772</c:v>
                </c:pt>
                <c:pt idx="1485">
                  <c:v>42773</c:v>
                </c:pt>
                <c:pt idx="1486">
                  <c:v>42774</c:v>
                </c:pt>
                <c:pt idx="1487">
                  <c:v>42775</c:v>
                </c:pt>
                <c:pt idx="1488">
                  <c:v>42776</c:v>
                </c:pt>
                <c:pt idx="1489">
                  <c:v>42779</c:v>
                </c:pt>
                <c:pt idx="1490">
                  <c:v>42780</c:v>
                </c:pt>
                <c:pt idx="1491">
                  <c:v>42781</c:v>
                </c:pt>
                <c:pt idx="1492">
                  <c:v>42782</c:v>
                </c:pt>
                <c:pt idx="1493">
                  <c:v>42783</c:v>
                </c:pt>
                <c:pt idx="1494">
                  <c:v>42786</c:v>
                </c:pt>
                <c:pt idx="1495">
                  <c:v>42787</c:v>
                </c:pt>
                <c:pt idx="1496">
                  <c:v>42788</c:v>
                </c:pt>
                <c:pt idx="1497">
                  <c:v>42789</c:v>
                </c:pt>
                <c:pt idx="1498">
                  <c:v>42790</c:v>
                </c:pt>
                <c:pt idx="1499">
                  <c:v>42793</c:v>
                </c:pt>
                <c:pt idx="1500">
                  <c:v>42794</c:v>
                </c:pt>
                <c:pt idx="1501">
                  <c:v>42795</c:v>
                </c:pt>
                <c:pt idx="1502">
                  <c:v>42796</c:v>
                </c:pt>
                <c:pt idx="1503">
                  <c:v>42797</c:v>
                </c:pt>
                <c:pt idx="1504">
                  <c:v>42800</c:v>
                </c:pt>
                <c:pt idx="1505">
                  <c:v>42801</c:v>
                </c:pt>
                <c:pt idx="1506">
                  <c:v>42802</c:v>
                </c:pt>
                <c:pt idx="1507">
                  <c:v>42803</c:v>
                </c:pt>
                <c:pt idx="1508">
                  <c:v>42804</c:v>
                </c:pt>
                <c:pt idx="1509">
                  <c:v>42807</c:v>
                </c:pt>
                <c:pt idx="1510">
                  <c:v>42808</c:v>
                </c:pt>
                <c:pt idx="1511">
                  <c:v>42809</c:v>
                </c:pt>
                <c:pt idx="1512">
                  <c:v>42810</c:v>
                </c:pt>
                <c:pt idx="1513">
                  <c:v>42811</c:v>
                </c:pt>
                <c:pt idx="1514">
                  <c:v>42814</c:v>
                </c:pt>
                <c:pt idx="1515">
                  <c:v>42815</c:v>
                </c:pt>
                <c:pt idx="1516">
                  <c:v>42816</c:v>
                </c:pt>
                <c:pt idx="1517">
                  <c:v>42817</c:v>
                </c:pt>
                <c:pt idx="1518">
                  <c:v>42818</c:v>
                </c:pt>
                <c:pt idx="1519">
                  <c:v>42821</c:v>
                </c:pt>
                <c:pt idx="1520">
                  <c:v>42822</c:v>
                </c:pt>
                <c:pt idx="1521">
                  <c:v>42823</c:v>
                </c:pt>
                <c:pt idx="1522">
                  <c:v>42824</c:v>
                </c:pt>
                <c:pt idx="1523">
                  <c:v>42825</c:v>
                </c:pt>
                <c:pt idx="1524">
                  <c:v>42828</c:v>
                </c:pt>
                <c:pt idx="1525">
                  <c:v>42829</c:v>
                </c:pt>
                <c:pt idx="1526">
                  <c:v>42830</c:v>
                </c:pt>
                <c:pt idx="1527">
                  <c:v>42831</c:v>
                </c:pt>
                <c:pt idx="1528">
                  <c:v>42832</c:v>
                </c:pt>
                <c:pt idx="1529">
                  <c:v>42835</c:v>
                </c:pt>
                <c:pt idx="1530">
                  <c:v>42836</c:v>
                </c:pt>
                <c:pt idx="1531">
                  <c:v>42837</c:v>
                </c:pt>
                <c:pt idx="1532">
                  <c:v>42838</c:v>
                </c:pt>
                <c:pt idx="1533">
                  <c:v>42842</c:v>
                </c:pt>
                <c:pt idx="1534">
                  <c:v>42843</c:v>
                </c:pt>
                <c:pt idx="1535">
                  <c:v>42844</c:v>
                </c:pt>
                <c:pt idx="1536">
                  <c:v>42845</c:v>
                </c:pt>
                <c:pt idx="1537">
                  <c:v>42846</c:v>
                </c:pt>
                <c:pt idx="1538">
                  <c:v>42849</c:v>
                </c:pt>
                <c:pt idx="1539">
                  <c:v>42850</c:v>
                </c:pt>
                <c:pt idx="1540">
                  <c:v>42851</c:v>
                </c:pt>
                <c:pt idx="1541">
                  <c:v>42852</c:v>
                </c:pt>
                <c:pt idx="1542">
                  <c:v>42853</c:v>
                </c:pt>
                <c:pt idx="1543">
                  <c:v>42856</c:v>
                </c:pt>
                <c:pt idx="1544">
                  <c:v>42857</c:v>
                </c:pt>
                <c:pt idx="1545">
                  <c:v>42858</c:v>
                </c:pt>
                <c:pt idx="1546">
                  <c:v>42859</c:v>
                </c:pt>
                <c:pt idx="1547">
                  <c:v>42860</c:v>
                </c:pt>
                <c:pt idx="1548">
                  <c:v>42863</c:v>
                </c:pt>
                <c:pt idx="1549">
                  <c:v>42864</c:v>
                </c:pt>
                <c:pt idx="1550">
                  <c:v>42865</c:v>
                </c:pt>
                <c:pt idx="1551">
                  <c:v>42866</c:v>
                </c:pt>
                <c:pt idx="1552">
                  <c:v>42867</c:v>
                </c:pt>
                <c:pt idx="1553">
                  <c:v>42870</c:v>
                </c:pt>
                <c:pt idx="1554">
                  <c:v>42871</c:v>
                </c:pt>
                <c:pt idx="1555">
                  <c:v>42872</c:v>
                </c:pt>
                <c:pt idx="1556">
                  <c:v>42873</c:v>
                </c:pt>
                <c:pt idx="1557">
                  <c:v>42874</c:v>
                </c:pt>
                <c:pt idx="1558">
                  <c:v>42877</c:v>
                </c:pt>
                <c:pt idx="1559">
                  <c:v>42878</c:v>
                </c:pt>
                <c:pt idx="1560">
                  <c:v>42879</c:v>
                </c:pt>
                <c:pt idx="1561">
                  <c:v>42880</c:v>
                </c:pt>
                <c:pt idx="1562">
                  <c:v>42881</c:v>
                </c:pt>
                <c:pt idx="1563">
                  <c:v>42884</c:v>
                </c:pt>
                <c:pt idx="1564">
                  <c:v>42885</c:v>
                </c:pt>
                <c:pt idx="1565">
                  <c:v>42886</c:v>
                </c:pt>
                <c:pt idx="1566">
                  <c:v>42887</c:v>
                </c:pt>
                <c:pt idx="1567">
                  <c:v>42888</c:v>
                </c:pt>
                <c:pt idx="1568">
                  <c:v>42891</c:v>
                </c:pt>
                <c:pt idx="1569">
                  <c:v>42892</c:v>
                </c:pt>
                <c:pt idx="1570">
                  <c:v>42893</c:v>
                </c:pt>
                <c:pt idx="1571">
                  <c:v>42894</c:v>
                </c:pt>
                <c:pt idx="1572">
                  <c:v>42895</c:v>
                </c:pt>
                <c:pt idx="1573">
                  <c:v>42898</c:v>
                </c:pt>
                <c:pt idx="1574">
                  <c:v>42899</c:v>
                </c:pt>
                <c:pt idx="1575">
                  <c:v>42900</c:v>
                </c:pt>
                <c:pt idx="1576">
                  <c:v>42901</c:v>
                </c:pt>
                <c:pt idx="1577">
                  <c:v>42902</c:v>
                </c:pt>
                <c:pt idx="1578">
                  <c:v>42905</c:v>
                </c:pt>
                <c:pt idx="1579">
                  <c:v>42906</c:v>
                </c:pt>
                <c:pt idx="1580">
                  <c:v>42907</c:v>
                </c:pt>
                <c:pt idx="1581">
                  <c:v>42908</c:v>
                </c:pt>
                <c:pt idx="1582">
                  <c:v>42909</c:v>
                </c:pt>
                <c:pt idx="1583">
                  <c:v>42912</c:v>
                </c:pt>
                <c:pt idx="1584">
                  <c:v>42913</c:v>
                </c:pt>
                <c:pt idx="1585">
                  <c:v>42914</c:v>
                </c:pt>
                <c:pt idx="1586">
                  <c:v>42915</c:v>
                </c:pt>
                <c:pt idx="1587">
                  <c:v>42916</c:v>
                </c:pt>
                <c:pt idx="1588">
                  <c:v>42919</c:v>
                </c:pt>
                <c:pt idx="1589">
                  <c:v>42920</c:v>
                </c:pt>
                <c:pt idx="1590">
                  <c:v>42921</c:v>
                </c:pt>
                <c:pt idx="1591">
                  <c:v>42922</c:v>
                </c:pt>
                <c:pt idx="1592">
                  <c:v>42923</c:v>
                </c:pt>
                <c:pt idx="1593">
                  <c:v>42926</c:v>
                </c:pt>
                <c:pt idx="1594">
                  <c:v>42927</c:v>
                </c:pt>
                <c:pt idx="1595">
                  <c:v>42928</c:v>
                </c:pt>
                <c:pt idx="1596">
                  <c:v>42929</c:v>
                </c:pt>
                <c:pt idx="1597">
                  <c:v>42930</c:v>
                </c:pt>
                <c:pt idx="1598">
                  <c:v>42933</c:v>
                </c:pt>
                <c:pt idx="1599">
                  <c:v>42934</c:v>
                </c:pt>
                <c:pt idx="1600">
                  <c:v>42935</c:v>
                </c:pt>
                <c:pt idx="1601">
                  <c:v>42936</c:v>
                </c:pt>
                <c:pt idx="1602">
                  <c:v>42937</c:v>
                </c:pt>
                <c:pt idx="1603">
                  <c:v>42940</c:v>
                </c:pt>
                <c:pt idx="1604">
                  <c:v>42941</c:v>
                </c:pt>
                <c:pt idx="1605">
                  <c:v>42942</c:v>
                </c:pt>
                <c:pt idx="1606">
                  <c:v>42943</c:v>
                </c:pt>
                <c:pt idx="1607">
                  <c:v>42944</c:v>
                </c:pt>
                <c:pt idx="1608">
                  <c:v>42947</c:v>
                </c:pt>
                <c:pt idx="1609">
                  <c:v>42948</c:v>
                </c:pt>
                <c:pt idx="1610">
                  <c:v>42949</c:v>
                </c:pt>
                <c:pt idx="1611">
                  <c:v>42950</c:v>
                </c:pt>
                <c:pt idx="1612">
                  <c:v>42951</c:v>
                </c:pt>
                <c:pt idx="1613">
                  <c:v>42954</c:v>
                </c:pt>
                <c:pt idx="1614">
                  <c:v>42955</c:v>
                </c:pt>
                <c:pt idx="1615">
                  <c:v>42956</c:v>
                </c:pt>
                <c:pt idx="1616">
                  <c:v>42957</c:v>
                </c:pt>
                <c:pt idx="1617">
                  <c:v>42958</c:v>
                </c:pt>
                <c:pt idx="1618">
                  <c:v>42961</c:v>
                </c:pt>
                <c:pt idx="1619">
                  <c:v>42962</c:v>
                </c:pt>
                <c:pt idx="1620">
                  <c:v>42963</c:v>
                </c:pt>
                <c:pt idx="1621">
                  <c:v>42964</c:v>
                </c:pt>
                <c:pt idx="1622">
                  <c:v>42965</c:v>
                </c:pt>
                <c:pt idx="1623">
                  <c:v>42968</c:v>
                </c:pt>
                <c:pt idx="1624">
                  <c:v>42969</c:v>
                </c:pt>
                <c:pt idx="1625">
                  <c:v>42970</c:v>
                </c:pt>
                <c:pt idx="1626">
                  <c:v>42971</c:v>
                </c:pt>
                <c:pt idx="1627">
                  <c:v>42972</c:v>
                </c:pt>
                <c:pt idx="1628">
                  <c:v>42975</c:v>
                </c:pt>
                <c:pt idx="1629">
                  <c:v>42976</c:v>
                </c:pt>
                <c:pt idx="1630">
                  <c:v>42977</c:v>
                </c:pt>
                <c:pt idx="1631">
                  <c:v>42978</c:v>
                </c:pt>
                <c:pt idx="1632">
                  <c:v>42979</c:v>
                </c:pt>
                <c:pt idx="1633">
                  <c:v>42982</c:v>
                </c:pt>
                <c:pt idx="1634">
                  <c:v>42983</c:v>
                </c:pt>
                <c:pt idx="1635">
                  <c:v>42984</c:v>
                </c:pt>
                <c:pt idx="1636">
                  <c:v>42985</c:v>
                </c:pt>
                <c:pt idx="1637">
                  <c:v>42986</c:v>
                </c:pt>
                <c:pt idx="1638">
                  <c:v>42989</c:v>
                </c:pt>
                <c:pt idx="1639">
                  <c:v>42990</c:v>
                </c:pt>
                <c:pt idx="1640">
                  <c:v>42991</c:v>
                </c:pt>
                <c:pt idx="1641">
                  <c:v>42992</c:v>
                </c:pt>
                <c:pt idx="1642">
                  <c:v>42993</c:v>
                </c:pt>
                <c:pt idx="1643">
                  <c:v>42996</c:v>
                </c:pt>
                <c:pt idx="1644">
                  <c:v>42997</c:v>
                </c:pt>
                <c:pt idx="1645">
                  <c:v>42998</c:v>
                </c:pt>
                <c:pt idx="1646">
                  <c:v>42999</c:v>
                </c:pt>
                <c:pt idx="1647">
                  <c:v>43000</c:v>
                </c:pt>
                <c:pt idx="1648">
                  <c:v>43003</c:v>
                </c:pt>
                <c:pt idx="1649">
                  <c:v>43004</c:v>
                </c:pt>
                <c:pt idx="1650">
                  <c:v>43005</c:v>
                </c:pt>
                <c:pt idx="1651">
                  <c:v>43006</c:v>
                </c:pt>
                <c:pt idx="1652">
                  <c:v>43007</c:v>
                </c:pt>
                <c:pt idx="1653">
                  <c:v>43010</c:v>
                </c:pt>
                <c:pt idx="1654">
                  <c:v>43011</c:v>
                </c:pt>
                <c:pt idx="1655">
                  <c:v>43012</c:v>
                </c:pt>
                <c:pt idx="1656">
                  <c:v>43013</c:v>
                </c:pt>
                <c:pt idx="1657">
                  <c:v>43014</c:v>
                </c:pt>
                <c:pt idx="1658">
                  <c:v>43017</c:v>
                </c:pt>
                <c:pt idx="1659">
                  <c:v>43018</c:v>
                </c:pt>
                <c:pt idx="1660">
                  <c:v>43019</c:v>
                </c:pt>
                <c:pt idx="1661">
                  <c:v>43020</c:v>
                </c:pt>
                <c:pt idx="1662">
                  <c:v>43021</c:v>
                </c:pt>
                <c:pt idx="1663">
                  <c:v>43024</c:v>
                </c:pt>
                <c:pt idx="1664">
                  <c:v>43025</c:v>
                </c:pt>
                <c:pt idx="1665">
                  <c:v>43026</c:v>
                </c:pt>
                <c:pt idx="1666">
                  <c:v>43027</c:v>
                </c:pt>
                <c:pt idx="1667">
                  <c:v>43028</c:v>
                </c:pt>
                <c:pt idx="1668">
                  <c:v>43031</c:v>
                </c:pt>
                <c:pt idx="1669">
                  <c:v>43032</c:v>
                </c:pt>
                <c:pt idx="1670">
                  <c:v>43033</c:v>
                </c:pt>
                <c:pt idx="1671">
                  <c:v>43034</c:v>
                </c:pt>
                <c:pt idx="1672">
                  <c:v>43035</c:v>
                </c:pt>
                <c:pt idx="1673">
                  <c:v>43038</c:v>
                </c:pt>
                <c:pt idx="1674">
                  <c:v>43039</c:v>
                </c:pt>
                <c:pt idx="1675">
                  <c:v>43040</c:v>
                </c:pt>
                <c:pt idx="1676">
                  <c:v>43041</c:v>
                </c:pt>
                <c:pt idx="1677">
                  <c:v>43042</c:v>
                </c:pt>
                <c:pt idx="1678">
                  <c:v>43045</c:v>
                </c:pt>
                <c:pt idx="1679">
                  <c:v>43046</c:v>
                </c:pt>
                <c:pt idx="1680">
                  <c:v>43047</c:v>
                </c:pt>
                <c:pt idx="1681">
                  <c:v>43048</c:v>
                </c:pt>
                <c:pt idx="1682">
                  <c:v>43049</c:v>
                </c:pt>
                <c:pt idx="1683">
                  <c:v>43052</c:v>
                </c:pt>
                <c:pt idx="1684">
                  <c:v>43053</c:v>
                </c:pt>
                <c:pt idx="1685">
                  <c:v>43054</c:v>
                </c:pt>
                <c:pt idx="1686">
                  <c:v>43055</c:v>
                </c:pt>
                <c:pt idx="1687">
                  <c:v>43056</c:v>
                </c:pt>
                <c:pt idx="1688">
                  <c:v>43059</c:v>
                </c:pt>
                <c:pt idx="1689">
                  <c:v>43060</c:v>
                </c:pt>
                <c:pt idx="1690">
                  <c:v>43061</c:v>
                </c:pt>
                <c:pt idx="1691">
                  <c:v>43062</c:v>
                </c:pt>
                <c:pt idx="1692">
                  <c:v>43063</c:v>
                </c:pt>
                <c:pt idx="1693">
                  <c:v>43066</c:v>
                </c:pt>
                <c:pt idx="1694">
                  <c:v>43067</c:v>
                </c:pt>
                <c:pt idx="1695">
                  <c:v>43068</c:v>
                </c:pt>
                <c:pt idx="1696">
                  <c:v>43069</c:v>
                </c:pt>
                <c:pt idx="1697">
                  <c:v>43070</c:v>
                </c:pt>
                <c:pt idx="1698">
                  <c:v>43073</c:v>
                </c:pt>
                <c:pt idx="1699">
                  <c:v>43074</c:v>
                </c:pt>
                <c:pt idx="1700">
                  <c:v>43075</c:v>
                </c:pt>
                <c:pt idx="1701">
                  <c:v>43076</c:v>
                </c:pt>
                <c:pt idx="1702">
                  <c:v>43077</c:v>
                </c:pt>
                <c:pt idx="1703">
                  <c:v>43080</c:v>
                </c:pt>
                <c:pt idx="1704">
                  <c:v>43081</c:v>
                </c:pt>
                <c:pt idx="1705">
                  <c:v>43082</c:v>
                </c:pt>
                <c:pt idx="1706">
                  <c:v>43083</c:v>
                </c:pt>
                <c:pt idx="1707">
                  <c:v>43084</c:v>
                </c:pt>
                <c:pt idx="1708">
                  <c:v>43087</c:v>
                </c:pt>
                <c:pt idx="1709">
                  <c:v>43088</c:v>
                </c:pt>
                <c:pt idx="1710">
                  <c:v>43089</c:v>
                </c:pt>
                <c:pt idx="1711">
                  <c:v>43090</c:v>
                </c:pt>
                <c:pt idx="1712">
                  <c:v>43091</c:v>
                </c:pt>
                <c:pt idx="1713">
                  <c:v>43095</c:v>
                </c:pt>
                <c:pt idx="1714">
                  <c:v>43096</c:v>
                </c:pt>
                <c:pt idx="1715">
                  <c:v>43097</c:v>
                </c:pt>
                <c:pt idx="1716">
                  <c:v>43098</c:v>
                </c:pt>
                <c:pt idx="1717">
                  <c:v>43102</c:v>
                </c:pt>
                <c:pt idx="1718">
                  <c:v>43103</c:v>
                </c:pt>
                <c:pt idx="1719">
                  <c:v>43104</c:v>
                </c:pt>
                <c:pt idx="1720">
                  <c:v>43105</c:v>
                </c:pt>
                <c:pt idx="1721">
                  <c:v>43108</c:v>
                </c:pt>
                <c:pt idx="1722">
                  <c:v>43109</c:v>
                </c:pt>
                <c:pt idx="1723">
                  <c:v>43110</c:v>
                </c:pt>
                <c:pt idx="1724">
                  <c:v>43111</c:v>
                </c:pt>
                <c:pt idx="1725">
                  <c:v>43112</c:v>
                </c:pt>
                <c:pt idx="1726">
                  <c:v>43115</c:v>
                </c:pt>
                <c:pt idx="1727">
                  <c:v>43116</c:v>
                </c:pt>
                <c:pt idx="1728">
                  <c:v>43117</c:v>
                </c:pt>
                <c:pt idx="1729">
                  <c:v>43118</c:v>
                </c:pt>
                <c:pt idx="1730">
                  <c:v>43119</c:v>
                </c:pt>
                <c:pt idx="1731">
                  <c:v>43122</c:v>
                </c:pt>
                <c:pt idx="1732">
                  <c:v>43123</c:v>
                </c:pt>
                <c:pt idx="1733">
                  <c:v>43124</c:v>
                </c:pt>
                <c:pt idx="1734">
                  <c:v>43125</c:v>
                </c:pt>
                <c:pt idx="1735">
                  <c:v>43126</c:v>
                </c:pt>
                <c:pt idx="1736">
                  <c:v>43129</c:v>
                </c:pt>
                <c:pt idx="1737">
                  <c:v>43130</c:v>
                </c:pt>
                <c:pt idx="1738">
                  <c:v>43131</c:v>
                </c:pt>
                <c:pt idx="1739">
                  <c:v>43132</c:v>
                </c:pt>
                <c:pt idx="1740">
                  <c:v>43133</c:v>
                </c:pt>
                <c:pt idx="1741">
                  <c:v>43136</c:v>
                </c:pt>
                <c:pt idx="1742">
                  <c:v>43137</c:v>
                </c:pt>
                <c:pt idx="1743">
                  <c:v>43138</c:v>
                </c:pt>
                <c:pt idx="1744">
                  <c:v>43139</c:v>
                </c:pt>
                <c:pt idx="1745">
                  <c:v>43140</c:v>
                </c:pt>
                <c:pt idx="1746">
                  <c:v>43143</c:v>
                </c:pt>
                <c:pt idx="1747">
                  <c:v>43144</c:v>
                </c:pt>
                <c:pt idx="1748">
                  <c:v>43145</c:v>
                </c:pt>
                <c:pt idx="1749">
                  <c:v>43146</c:v>
                </c:pt>
                <c:pt idx="1750">
                  <c:v>43147</c:v>
                </c:pt>
                <c:pt idx="1751">
                  <c:v>43150</c:v>
                </c:pt>
                <c:pt idx="1752">
                  <c:v>43151</c:v>
                </c:pt>
                <c:pt idx="1753">
                  <c:v>43152</c:v>
                </c:pt>
                <c:pt idx="1754">
                  <c:v>43153</c:v>
                </c:pt>
                <c:pt idx="1755">
                  <c:v>43154</c:v>
                </c:pt>
                <c:pt idx="1756">
                  <c:v>43157</c:v>
                </c:pt>
                <c:pt idx="1757">
                  <c:v>43158</c:v>
                </c:pt>
                <c:pt idx="1758">
                  <c:v>43159</c:v>
                </c:pt>
                <c:pt idx="1759">
                  <c:v>43160</c:v>
                </c:pt>
                <c:pt idx="1760">
                  <c:v>43161</c:v>
                </c:pt>
                <c:pt idx="1761">
                  <c:v>43164</c:v>
                </c:pt>
                <c:pt idx="1762">
                  <c:v>43165</c:v>
                </c:pt>
                <c:pt idx="1763">
                  <c:v>43166</c:v>
                </c:pt>
                <c:pt idx="1764">
                  <c:v>43167</c:v>
                </c:pt>
                <c:pt idx="1765">
                  <c:v>43168</c:v>
                </c:pt>
                <c:pt idx="1766">
                  <c:v>43171</c:v>
                </c:pt>
                <c:pt idx="1767">
                  <c:v>43172</c:v>
                </c:pt>
                <c:pt idx="1768">
                  <c:v>43173</c:v>
                </c:pt>
                <c:pt idx="1769">
                  <c:v>43174</c:v>
                </c:pt>
                <c:pt idx="1770">
                  <c:v>43175</c:v>
                </c:pt>
                <c:pt idx="1771">
                  <c:v>43178</c:v>
                </c:pt>
                <c:pt idx="1772">
                  <c:v>43179</c:v>
                </c:pt>
                <c:pt idx="1773">
                  <c:v>43180</c:v>
                </c:pt>
                <c:pt idx="1774">
                  <c:v>43181</c:v>
                </c:pt>
                <c:pt idx="1775">
                  <c:v>43182</c:v>
                </c:pt>
                <c:pt idx="1776">
                  <c:v>43185</c:v>
                </c:pt>
                <c:pt idx="1777">
                  <c:v>43186</c:v>
                </c:pt>
                <c:pt idx="1778">
                  <c:v>43187</c:v>
                </c:pt>
                <c:pt idx="1779">
                  <c:v>43188</c:v>
                </c:pt>
                <c:pt idx="1780">
                  <c:v>43192</c:v>
                </c:pt>
                <c:pt idx="1781">
                  <c:v>43193</c:v>
                </c:pt>
                <c:pt idx="1782">
                  <c:v>43194</c:v>
                </c:pt>
                <c:pt idx="1783">
                  <c:v>43195</c:v>
                </c:pt>
                <c:pt idx="1784">
                  <c:v>43196</c:v>
                </c:pt>
                <c:pt idx="1785">
                  <c:v>43199</c:v>
                </c:pt>
                <c:pt idx="1786">
                  <c:v>43200</c:v>
                </c:pt>
                <c:pt idx="1787">
                  <c:v>43201</c:v>
                </c:pt>
                <c:pt idx="1788">
                  <c:v>43202</c:v>
                </c:pt>
                <c:pt idx="1789">
                  <c:v>43203</c:v>
                </c:pt>
                <c:pt idx="1790">
                  <c:v>43206</c:v>
                </c:pt>
                <c:pt idx="1791">
                  <c:v>43207</c:v>
                </c:pt>
                <c:pt idx="1792">
                  <c:v>43208</c:v>
                </c:pt>
                <c:pt idx="1793">
                  <c:v>43209</c:v>
                </c:pt>
                <c:pt idx="1794">
                  <c:v>43210</c:v>
                </c:pt>
                <c:pt idx="1795">
                  <c:v>43213</c:v>
                </c:pt>
                <c:pt idx="1796">
                  <c:v>43214</c:v>
                </c:pt>
                <c:pt idx="1797">
                  <c:v>43215</c:v>
                </c:pt>
                <c:pt idx="1798">
                  <c:v>43216</c:v>
                </c:pt>
                <c:pt idx="1799">
                  <c:v>43217</c:v>
                </c:pt>
                <c:pt idx="1800">
                  <c:v>43220</c:v>
                </c:pt>
                <c:pt idx="1801">
                  <c:v>43221</c:v>
                </c:pt>
                <c:pt idx="1802">
                  <c:v>43222</c:v>
                </c:pt>
                <c:pt idx="1803">
                  <c:v>43223</c:v>
                </c:pt>
                <c:pt idx="1804">
                  <c:v>43224</c:v>
                </c:pt>
                <c:pt idx="1805">
                  <c:v>43227</c:v>
                </c:pt>
                <c:pt idx="1806">
                  <c:v>43228</c:v>
                </c:pt>
                <c:pt idx="1807">
                  <c:v>43229</c:v>
                </c:pt>
                <c:pt idx="1808">
                  <c:v>43230</c:v>
                </c:pt>
                <c:pt idx="1809">
                  <c:v>43231</c:v>
                </c:pt>
                <c:pt idx="1810">
                  <c:v>43234</c:v>
                </c:pt>
                <c:pt idx="1811">
                  <c:v>43235</c:v>
                </c:pt>
                <c:pt idx="1812">
                  <c:v>43236</c:v>
                </c:pt>
                <c:pt idx="1813">
                  <c:v>43237</c:v>
                </c:pt>
                <c:pt idx="1814">
                  <c:v>43238</c:v>
                </c:pt>
                <c:pt idx="1815">
                  <c:v>43241</c:v>
                </c:pt>
                <c:pt idx="1816">
                  <c:v>43242</c:v>
                </c:pt>
                <c:pt idx="1817">
                  <c:v>43243</c:v>
                </c:pt>
                <c:pt idx="1818">
                  <c:v>43244</c:v>
                </c:pt>
                <c:pt idx="1819">
                  <c:v>43245</c:v>
                </c:pt>
                <c:pt idx="1820">
                  <c:v>43249</c:v>
                </c:pt>
                <c:pt idx="1821">
                  <c:v>43250</c:v>
                </c:pt>
                <c:pt idx="1822">
                  <c:v>43251</c:v>
                </c:pt>
                <c:pt idx="1823">
                  <c:v>43252</c:v>
                </c:pt>
                <c:pt idx="1824">
                  <c:v>43255</c:v>
                </c:pt>
                <c:pt idx="1825">
                  <c:v>43256</c:v>
                </c:pt>
                <c:pt idx="1826">
                  <c:v>43257</c:v>
                </c:pt>
                <c:pt idx="1827">
                  <c:v>43258</c:v>
                </c:pt>
                <c:pt idx="1828">
                  <c:v>43259</c:v>
                </c:pt>
                <c:pt idx="1829">
                  <c:v>43262</c:v>
                </c:pt>
                <c:pt idx="1830">
                  <c:v>43263</c:v>
                </c:pt>
                <c:pt idx="1831">
                  <c:v>43264</c:v>
                </c:pt>
                <c:pt idx="1832">
                  <c:v>43265</c:v>
                </c:pt>
                <c:pt idx="1833">
                  <c:v>43266</c:v>
                </c:pt>
                <c:pt idx="1834">
                  <c:v>43269</c:v>
                </c:pt>
                <c:pt idx="1835">
                  <c:v>43270</c:v>
                </c:pt>
                <c:pt idx="1836">
                  <c:v>43271</c:v>
                </c:pt>
                <c:pt idx="1837">
                  <c:v>43272</c:v>
                </c:pt>
                <c:pt idx="1838">
                  <c:v>43273</c:v>
                </c:pt>
                <c:pt idx="1839">
                  <c:v>43276</c:v>
                </c:pt>
                <c:pt idx="1840">
                  <c:v>43277</c:v>
                </c:pt>
                <c:pt idx="1841">
                  <c:v>43278</c:v>
                </c:pt>
                <c:pt idx="1842">
                  <c:v>43279</c:v>
                </c:pt>
                <c:pt idx="1843">
                  <c:v>43280</c:v>
                </c:pt>
                <c:pt idx="1844">
                  <c:v>43283</c:v>
                </c:pt>
                <c:pt idx="1845">
                  <c:v>43284</c:v>
                </c:pt>
                <c:pt idx="1846">
                  <c:v>43285</c:v>
                </c:pt>
                <c:pt idx="1847">
                  <c:v>43286</c:v>
                </c:pt>
                <c:pt idx="1848">
                  <c:v>43287</c:v>
                </c:pt>
                <c:pt idx="1849">
                  <c:v>43290</c:v>
                </c:pt>
                <c:pt idx="1850">
                  <c:v>43291</c:v>
                </c:pt>
                <c:pt idx="1851">
                  <c:v>43292</c:v>
                </c:pt>
                <c:pt idx="1852">
                  <c:v>43293</c:v>
                </c:pt>
                <c:pt idx="1853">
                  <c:v>43294</c:v>
                </c:pt>
                <c:pt idx="1854">
                  <c:v>43297</c:v>
                </c:pt>
                <c:pt idx="1855">
                  <c:v>43298</c:v>
                </c:pt>
                <c:pt idx="1856">
                  <c:v>43299</c:v>
                </c:pt>
                <c:pt idx="1857">
                  <c:v>43300</c:v>
                </c:pt>
                <c:pt idx="1858">
                  <c:v>43301</c:v>
                </c:pt>
                <c:pt idx="1859">
                  <c:v>43304</c:v>
                </c:pt>
                <c:pt idx="1860">
                  <c:v>43305</c:v>
                </c:pt>
                <c:pt idx="1861">
                  <c:v>43306</c:v>
                </c:pt>
                <c:pt idx="1862">
                  <c:v>43307</c:v>
                </c:pt>
                <c:pt idx="1863">
                  <c:v>43308</c:v>
                </c:pt>
                <c:pt idx="1864">
                  <c:v>43311</c:v>
                </c:pt>
                <c:pt idx="1865">
                  <c:v>43312</c:v>
                </c:pt>
                <c:pt idx="1866">
                  <c:v>43313</c:v>
                </c:pt>
                <c:pt idx="1867">
                  <c:v>43314</c:v>
                </c:pt>
                <c:pt idx="1868">
                  <c:v>43315</c:v>
                </c:pt>
                <c:pt idx="1869">
                  <c:v>43318</c:v>
                </c:pt>
                <c:pt idx="1870">
                  <c:v>43319</c:v>
                </c:pt>
                <c:pt idx="1871">
                  <c:v>43320</c:v>
                </c:pt>
                <c:pt idx="1872">
                  <c:v>43321</c:v>
                </c:pt>
                <c:pt idx="1873">
                  <c:v>43322</c:v>
                </c:pt>
                <c:pt idx="1874">
                  <c:v>43325</c:v>
                </c:pt>
                <c:pt idx="1875">
                  <c:v>43326</c:v>
                </c:pt>
                <c:pt idx="1876">
                  <c:v>43327</c:v>
                </c:pt>
                <c:pt idx="1877">
                  <c:v>43328</c:v>
                </c:pt>
                <c:pt idx="1878">
                  <c:v>43329</c:v>
                </c:pt>
                <c:pt idx="1879">
                  <c:v>43332</c:v>
                </c:pt>
                <c:pt idx="1880">
                  <c:v>43333</c:v>
                </c:pt>
                <c:pt idx="1881">
                  <c:v>43334</c:v>
                </c:pt>
                <c:pt idx="1882">
                  <c:v>43335</c:v>
                </c:pt>
                <c:pt idx="1883">
                  <c:v>43336</c:v>
                </c:pt>
                <c:pt idx="1884">
                  <c:v>43339</c:v>
                </c:pt>
                <c:pt idx="1885">
                  <c:v>43340</c:v>
                </c:pt>
                <c:pt idx="1886">
                  <c:v>43341</c:v>
                </c:pt>
                <c:pt idx="1887">
                  <c:v>43342</c:v>
                </c:pt>
                <c:pt idx="1888">
                  <c:v>43343</c:v>
                </c:pt>
                <c:pt idx="1889">
                  <c:v>43346</c:v>
                </c:pt>
                <c:pt idx="1890">
                  <c:v>43347</c:v>
                </c:pt>
                <c:pt idx="1891">
                  <c:v>43348</c:v>
                </c:pt>
                <c:pt idx="1892">
                  <c:v>43349</c:v>
                </c:pt>
                <c:pt idx="1893">
                  <c:v>43350</c:v>
                </c:pt>
                <c:pt idx="1894">
                  <c:v>43353</c:v>
                </c:pt>
                <c:pt idx="1895">
                  <c:v>43354</c:v>
                </c:pt>
                <c:pt idx="1896">
                  <c:v>43355</c:v>
                </c:pt>
                <c:pt idx="1897">
                  <c:v>43356</c:v>
                </c:pt>
                <c:pt idx="1898">
                  <c:v>43357</c:v>
                </c:pt>
                <c:pt idx="1899">
                  <c:v>43360</c:v>
                </c:pt>
                <c:pt idx="1900">
                  <c:v>43361</c:v>
                </c:pt>
                <c:pt idx="1901">
                  <c:v>43362</c:v>
                </c:pt>
                <c:pt idx="1902">
                  <c:v>43363</c:v>
                </c:pt>
                <c:pt idx="1903">
                  <c:v>43364</c:v>
                </c:pt>
                <c:pt idx="1904">
                  <c:v>43367</c:v>
                </c:pt>
                <c:pt idx="1905">
                  <c:v>43368</c:v>
                </c:pt>
                <c:pt idx="1906">
                  <c:v>43369</c:v>
                </c:pt>
                <c:pt idx="1907">
                  <c:v>43370</c:v>
                </c:pt>
                <c:pt idx="1908">
                  <c:v>43371</c:v>
                </c:pt>
                <c:pt idx="1909">
                  <c:v>43374</c:v>
                </c:pt>
                <c:pt idx="1910">
                  <c:v>43375</c:v>
                </c:pt>
                <c:pt idx="1911">
                  <c:v>43376</c:v>
                </c:pt>
                <c:pt idx="1912">
                  <c:v>43377</c:v>
                </c:pt>
                <c:pt idx="1913">
                  <c:v>43378</c:v>
                </c:pt>
                <c:pt idx="1914">
                  <c:v>43381</c:v>
                </c:pt>
                <c:pt idx="1915">
                  <c:v>43382</c:v>
                </c:pt>
                <c:pt idx="1916">
                  <c:v>43383</c:v>
                </c:pt>
                <c:pt idx="1917">
                  <c:v>43384</c:v>
                </c:pt>
                <c:pt idx="1918">
                  <c:v>43385</c:v>
                </c:pt>
                <c:pt idx="1919">
                  <c:v>43388</c:v>
                </c:pt>
                <c:pt idx="1920">
                  <c:v>43389</c:v>
                </c:pt>
                <c:pt idx="1921">
                  <c:v>43390</c:v>
                </c:pt>
                <c:pt idx="1922">
                  <c:v>43391</c:v>
                </c:pt>
                <c:pt idx="1923">
                  <c:v>43392</c:v>
                </c:pt>
                <c:pt idx="1924">
                  <c:v>43395</c:v>
                </c:pt>
                <c:pt idx="1925">
                  <c:v>43396</c:v>
                </c:pt>
                <c:pt idx="1926">
                  <c:v>43397</c:v>
                </c:pt>
                <c:pt idx="1927">
                  <c:v>43398</c:v>
                </c:pt>
                <c:pt idx="1928">
                  <c:v>43399</c:v>
                </c:pt>
                <c:pt idx="1929">
                  <c:v>43402</c:v>
                </c:pt>
                <c:pt idx="1930">
                  <c:v>43403</c:v>
                </c:pt>
                <c:pt idx="1931">
                  <c:v>43404</c:v>
                </c:pt>
                <c:pt idx="1932">
                  <c:v>43405</c:v>
                </c:pt>
                <c:pt idx="1933">
                  <c:v>43406</c:v>
                </c:pt>
                <c:pt idx="1934">
                  <c:v>43409</c:v>
                </c:pt>
                <c:pt idx="1935">
                  <c:v>43410</c:v>
                </c:pt>
                <c:pt idx="1936">
                  <c:v>43411</c:v>
                </c:pt>
                <c:pt idx="1937">
                  <c:v>43412</c:v>
                </c:pt>
                <c:pt idx="1938">
                  <c:v>43413</c:v>
                </c:pt>
                <c:pt idx="1939">
                  <c:v>43416</c:v>
                </c:pt>
                <c:pt idx="1940">
                  <c:v>43417</c:v>
                </c:pt>
                <c:pt idx="1941">
                  <c:v>43418</c:v>
                </c:pt>
                <c:pt idx="1942">
                  <c:v>43419</c:v>
                </c:pt>
                <c:pt idx="1943">
                  <c:v>43420</c:v>
                </c:pt>
                <c:pt idx="1944">
                  <c:v>43423</c:v>
                </c:pt>
                <c:pt idx="1945">
                  <c:v>43424</c:v>
                </c:pt>
                <c:pt idx="1946">
                  <c:v>43425</c:v>
                </c:pt>
                <c:pt idx="1947">
                  <c:v>43426</c:v>
                </c:pt>
                <c:pt idx="1948">
                  <c:v>43427</c:v>
                </c:pt>
                <c:pt idx="1949">
                  <c:v>43430</c:v>
                </c:pt>
                <c:pt idx="1950">
                  <c:v>43431</c:v>
                </c:pt>
                <c:pt idx="1951">
                  <c:v>43432</c:v>
                </c:pt>
                <c:pt idx="1952">
                  <c:v>43433</c:v>
                </c:pt>
                <c:pt idx="1953">
                  <c:v>43434</c:v>
                </c:pt>
                <c:pt idx="1954">
                  <c:v>43437</c:v>
                </c:pt>
                <c:pt idx="1955">
                  <c:v>43438</c:v>
                </c:pt>
                <c:pt idx="1956">
                  <c:v>43439</c:v>
                </c:pt>
                <c:pt idx="1957">
                  <c:v>43440</c:v>
                </c:pt>
                <c:pt idx="1958">
                  <c:v>43441</c:v>
                </c:pt>
                <c:pt idx="1959">
                  <c:v>43444</c:v>
                </c:pt>
                <c:pt idx="1960">
                  <c:v>43445</c:v>
                </c:pt>
                <c:pt idx="1961">
                  <c:v>43446</c:v>
                </c:pt>
                <c:pt idx="1962">
                  <c:v>43447</c:v>
                </c:pt>
                <c:pt idx="1963">
                  <c:v>43448</c:v>
                </c:pt>
                <c:pt idx="1964">
                  <c:v>43451</c:v>
                </c:pt>
                <c:pt idx="1965">
                  <c:v>43452</c:v>
                </c:pt>
                <c:pt idx="1966">
                  <c:v>43453</c:v>
                </c:pt>
                <c:pt idx="1967">
                  <c:v>43454</c:v>
                </c:pt>
                <c:pt idx="1968">
                  <c:v>43455</c:v>
                </c:pt>
                <c:pt idx="1969">
                  <c:v>43460</c:v>
                </c:pt>
                <c:pt idx="1970">
                  <c:v>43461</c:v>
                </c:pt>
                <c:pt idx="1971">
                  <c:v>43462</c:v>
                </c:pt>
                <c:pt idx="1972">
                  <c:v>43467</c:v>
                </c:pt>
                <c:pt idx="1973">
                  <c:v>43468</c:v>
                </c:pt>
                <c:pt idx="1974">
                  <c:v>43469</c:v>
                </c:pt>
                <c:pt idx="1975">
                  <c:v>43472</c:v>
                </c:pt>
                <c:pt idx="1976">
                  <c:v>43473</c:v>
                </c:pt>
                <c:pt idx="1977">
                  <c:v>43474</c:v>
                </c:pt>
                <c:pt idx="1978">
                  <c:v>43475</c:v>
                </c:pt>
                <c:pt idx="1979">
                  <c:v>43476</c:v>
                </c:pt>
                <c:pt idx="1980">
                  <c:v>43479</c:v>
                </c:pt>
                <c:pt idx="1981">
                  <c:v>43480</c:v>
                </c:pt>
                <c:pt idx="1982">
                  <c:v>43481</c:v>
                </c:pt>
                <c:pt idx="1983">
                  <c:v>43482</c:v>
                </c:pt>
                <c:pt idx="1984">
                  <c:v>43483</c:v>
                </c:pt>
                <c:pt idx="1985">
                  <c:v>43486</c:v>
                </c:pt>
                <c:pt idx="1986">
                  <c:v>43487</c:v>
                </c:pt>
                <c:pt idx="1987">
                  <c:v>43488</c:v>
                </c:pt>
                <c:pt idx="1988">
                  <c:v>43489</c:v>
                </c:pt>
                <c:pt idx="1989">
                  <c:v>43490</c:v>
                </c:pt>
                <c:pt idx="1990">
                  <c:v>43493</c:v>
                </c:pt>
                <c:pt idx="1991">
                  <c:v>43494</c:v>
                </c:pt>
                <c:pt idx="1992">
                  <c:v>43495</c:v>
                </c:pt>
                <c:pt idx="1993">
                  <c:v>43496</c:v>
                </c:pt>
                <c:pt idx="1994">
                  <c:v>43497</c:v>
                </c:pt>
                <c:pt idx="1995">
                  <c:v>43500</c:v>
                </c:pt>
                <c:pt idx="1996">
                  <c:v>43501</c:v>
                </c:pt>
                <c:pt idx="1997">
                  <c:v>43502</c:v>
                </c:pt>
                <c:pt idx="1998">
                  <c:v>43503</c:v>
                </c:pt>
                <c:pt idx="1999">
                  <c:v>43504</c:v>
                </c:pt>
                <c:pt idx="2000">
                  <c:v>43507</c:v>
                </c:pt>
                <c:pt idx="2001">
                  <c:v>43508</c:v>
                </c:pt>
                <c:pt idx="2002">
                  <c:v>43509</c:v>
                </c:pt>
                <c:pt idx="2003">
                  <c:v>43510</c:v>
                </c:pt>
                <c:pt idx="2004">
                  <c:v>43511</c:v>
                </c:pt>
                <c:pt idx="2005">
                  <c:v>43514</c:v>
                </c:pt>
                <c:pt idx="2006">
                  <c:v>43515</c:v>
                </c:pt>
                <c:pt idx="2007">
                  <c:v>43516</c:v>
                </c:pt>
                <c:pt idx="2008">
                  <c:v>43517</c:v>
                </c:pt>
                <c:pt idx="2009">
                  <c:v>43518</c:v>
                </c:pt>
                <c:pt idx="2010">
                  <c:v>43521</c:v>
                </c:pt>
                <c:pt idx="2011">
                  <c:v>43522</c:v>
                </c:pt>
                <c:pt idx="2012">
                  <c:v>43523</c:v>
                </c:pt>
                <c:pt idx="2013">
                  <c:v>43524</c:v>
                </c:pt>
                <c:pt idx="2014">
                  <c:v>43525</c:v>
                </c:pt>
                <c:pt idx="2015">
                  <c:v>43528</c:v>
                </c:pt>
                <c:pt idx="2016">
                  <c:v>43529</c:v>
                </c:pt>
                <c:pt idx="2017">
                  <c:v>43530</c:v>
                </c:pt>
                <c:pt idx="2018">
                  <c:v>43531</c:v>
                </c:pt>
                <c:pt idx="2019">
                  <c:v>43532</c:v>
                </c:pt>
                <c:pt idx="2020">
                  <c:v>43535</c:v>
                </c:pt>
                <c:pt idx="2021">
                  <c:v>43536</c:v>
                </c:pt>
                <c:pt idx="2022">
                  <c:v>43537</c:v>
                </c:pt>
                <c:pt idx="2023">
                  <c:v>43538</c:v>
                </c:pt>
                <c:pt idx="2024">
                  <c:v>43539</c:v>
                </c:pt>
                <c:pt idx="2025">
                  <c:v>43542</c:v>
                </c:pt>
                <c:pt idx="2026">
                  <c:v>43543</c:v>
                </c:pt>
                <c:pt idx="2027">
                  <c:v>43544</c:v>
                </c:pt>
                <c:pt idx="2028">
                  <c:v>43545</c:v>
                </c:pt>
                <c:pt idx="2029">
                  <c:v>43546</c:v>
                </c:pt>
                <c:pt idx="2030">
                  <c:v>43549</c:v>
                </c:pt>
                <c:pt idx="2031">
                  <c:v>43550</c:v>
                </c:pt>
                <c:pt idx="2032">
                  <c:v>43551</c:v>
                </c:pt>
                <c:pt idx="2033">
                  <c:v>43552</c:v>
                </c:pt>
                <c:pt idx="2034">
                  <c:v>43553</c:v>
                </c:pt>
              </c:numCache>
            </c:numRef>
          </c:cat>
          <c:val>
            <c:numRef>
              <c:f>Platts!$R$555:$R$2589</c:f>
              <c:numCache>
                <c:formatCode>#,##0.00_);\(#,##0.00\)</c:formatCode>
                <c:ptCount val="2035"/>
                <c:pt idx="0">
                  <c:v>209</c:v>
                </c:pt>
                <c:pt idx="1">
                  <c:v>207</c:v>
                </c:pt>
                <c:pt idx="2">
                  <c:v>210</c:v>
                </c:pt>
                <c:pt idx="3">
                  <c:v>209</c:v>
                </c:pt>
                <c:pt idx="4">
                  <c:v>210</c:v>
                </c:pt>
                <c:pt idx="5">
                  <c:v>216</c:v>
                </c:pt>
                <c:pt idx="6">
                  <c:v>216</c:v>
                </c:pt>
                <c:pt idx="7">
                  <c:v>217</c:v>
                </c:pt>
                <c:pt idx="8">
                  <c:v>216.5</c:v>
                </c:pt>
                <c:pt idx="9">
                  <c:v>216.5</c:v>
                </c:pt>
                <c:pt idx="10">
                  <c:v>219</c:v>
                </c:pt>
                <c:pt idx="11">
                  <c:v>219</c:v>
                </c:pt>
                <c:pt idx="12">
                  <c:v>218</c:v>
                </c:pt>
                <c:pt idx="13">
                  <c:v>218</c:v>
                </c:pt>
                <c:pt idx="14">
                  <c:v>217.5</c:v>
                </c:pt>
                <c:pt idx="15">
                  <c:v>218</c:v>
                </c:pt>
                <c:pt idx="16">
                  <c:v>218</c:v>
                </c:pt>
                <c:pt idx="17">
                  <c:v>218.5</c:v>
                </c:pt>
                <c:pt idx="18">
                  <c:v>218</c:v>
                </c:pt>
                <c:pt idx="19">
                  <c:v>217.5</c:v>
                </c:pt>
                <c:pt idx="20">
                  <c:v>216</c:v>
                </c:pt>
                <c:pt idx="21">
                  <c:v>216</c:v>
                </c:pt>
                <c:pt idx="22">
                  <c:v>213</c:v>
                </c:pt>
                <c:pt idx="23">
                  <c:v>213</c:v>
                </c:pt>
                <c:pt idx="24">
                  <c:v>214</c:v>
                </c:pt>
                <c:pt idx="25">
                  <c:v>214</c:v>
                </c:pt>
                <c:pt idx="26">
                  <c:v>215</c:v>
                </c:pt>
                <c:pt idx="27">
                  <c:v>215</c:v>
                </c:pt>
                <c:pt idx="28">
                  <c:v>215</c:v>
                </c:pt>
                <c:pt idx="29">
                  <c:v>215</c:v>
                </c:pt>
                <c:pt idx="30">
                  <c:v>215</c:v>
                </c:pt>
                <c:pt idx="31">
                  <c:v>220.5</c:v>
                </c:pt>
                <c:pt idx="32">
                  <c:v>221.5</c:v>
                </c:pt>
                <c:pt idx="33">
                  <c:v>221.5</c:v>
                </c:pt>
                <c:pt idx="34">
                  <c:v>222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217</c:v>
                </c:pt>
                <c:pt idx="39">
                  <c:v>217</c:v>
                </c:pt>
                <c:pt idx="40">
                  <c:v>0</c:v>
                </c:pt>
                <c:pt idx="41">
                  <c:v>219</c:v>
                </c:pt>
                <c:pt idx="42">
                  <c:v>219</c:v>
                </c:pt>
                <c:pt idx="43">
                  <c:v>219.5</c:v>
                </c:pt>
                <c:pt idx="44">
                  <c:v>221.5</c:v>
                </c:pt>
                <c:pt idx="45">
                  <c:v>225</c:v>
                </c:pt>
                <c:pt idx="46">
                  <c:v>228</c:v>
                </c:pt>
                <c:pt idx="47">
                  <c:v>228</c:v>
                </c:pt>
                <c:pt idx="48">
                  <c:v>228</c:v>
                </c:pt>
                <c:pt idx="49">
                  <c:v>239.5</c:v>
                </c:pt>
                <c:pt idx="50">
                  <c:v>222.5</c:v>
                </c:pt>
                <c:pt idx="51">
                  <c:v>222.5</c:v>
                </c:pt>
                <c:pt idx="52">
                  <c:v>225.5</c:v>
                </c:pt>
                <c:pt idx="53">
                  <c:v>228</c:v>
                </c:pt>
                <c:pt idx="54">
                  <c:v>228</c:v>
                </c:pt>
                <c:pt idx="55">
                  <c:v>229</c:v>
                </c:pt>
                <c:pt idx="56">
                  <c:v>229</c:v>
                </c:pt>
                <c:pt idx="57">
                  <c:v>0</c:v>
                </c:pt>
                <c:pt idx="58">
                  <c:v>0</c:v>
                </c:pt>
                <c:pt idx="59">
                  <c:v>233.5</c:v>
                </c:pt>
                <c:pt idx="60">
                  <c:v>233.5</c:v>
                </c:pt>
                <c:pt idx="61">
                  <c:v>236</c:v>
                </c:pt>
                <c:pt idx="62">
                  <c:v>239</c:v>
                </c:pt>
                <c:pt idx="63">
                  <c:v>239</c:v>
                </c:pt>
                <c:pt idx="64">
                  <c:v>243</c:v>
                </c:pt>
                <c:pt idx="65">
                  <c:v>243</c:v>
                </c:pt>
                <c:pt idx="66">
                  <c:v>246</c:v>
                </c:pt>
                <c:pt idx="67">
                  <c:v>265</c:v>
                </c:pt>
                <c:pt idx="68">
                  <c:v>270</c:v>
                </c:pt>
                <c:pt idx="69">
                  <c:v>273</c:v>
                </c:pt>
                <c:pt idx="70">
                  <c:v>290</c:v>
                </c:pt>
                <c:pt idx="71">
                  <c:v>305</c:v>
                </c:pt>
                <c:pt idx="72">
                  <c:v>315</c:v>
                </c:pt>
                <c:pt idx="73">
                  <c:v>315</c:v>
                </c:pt>
                <c:pt idx="74">
                  <c:v>350</c:v>
                </c:pt>
                <c:pt idx="75">
                  <c:v>350</c:v>
                </c:pt>
                <c:pt idx="76">
                  <c:v>355</c:v>
                </c:pt>
                <c:pt idx="77">
                  <c:v>375</c:v>
                </c:pt>
                <c:pt idx="78">
                  <c:v>378</c:v>
                </c:pt>
                <c:pt idx="79">
                  <c:v>370</c:v>
                </c:pt>
                <c:pt idx="80">
                  <c:v>370</c:v>
                </c:pt>
                <c:pt idx="81">
                  <c:v>360</c:v>
                </c:pt>
                <c:pt idx="82">
                  <c:v>351</c:v>
                </c:pt>
                <c:pt idx="83">
                  <c:v>346</c:v>
                </c:pt>
                <c:pt idx="84">
                  <c:v>338</c:v>
                </c:pt>
                <c:pt idx="85">
                  <c:v>347</c:v>
                </c:pt>
                <c:pt idx="86">
                  <c:v>354</c:v>
                </c:pt>
                <c:pt idx="87">
                  <c:v>359</c:v>
                </c:pt>
                <c:pt idx="88">
                  <c:v>359</c:v>
                </c:pt>
                <c:pt idx="89">
                  <c:v>0</c:v>
                </c:pt>
                <c:pt idx="90">
                  <c:v>343</c:v>
                </c:pt>
                <c:pt idx="91">
                  <c:v>330</c:v>
                </c:pt>
                <c:pt idx="92">
                  <c:v>330</c:v>
                </c:pt>
                <c:pt idx="93">
                  <c:v>325</c:v>
                </c:pt>
                <c:pt idx="94">
                  <c:v>324</c:v>
                </c:pt>
                <c:pt idx="95">
                  <c:v>323.5</c:v>
                </c:pt>
                <c:pt idx="96">
                  <c:v>322</c:v>
                </c:pt>
                <c:pt idx="97">
                  <c:v>323.5</c:v>
                </c:pt>
                <c:pt idx="98">
                  <c:v>322</c:v>
                </c:pt>
                <c:pt idx="99">
                  <c:v>322</c:v>
                </c:pt>
                <c:pt idx="100">
                  <c:v>322</c:v>
                </c:pt>
                <c:pt idx="101">
                  <c:v>320</c:v>
                </c:pt>
                <c:pt idx="102">
                  <c:v>320</c:v>
                </c:pt>
                <c:pt idx="103">
                  <c:v>320</c:v>
                </c:pt>
                <c:pt idx="104">
                  <c:v>322</c:v>
                </c:pt>
                <c:pt idx="105">
                  <c:v>323</c:v>
                </c:pt>
                <c:pt idx="106">
                  <c:v>324</c:v>
                </c:pt>
                <c:pt idx="107">
                  <c:v>324</c:v>
                </c:pt>
                <c:pt idx="108">
                  <c:v>324</c:v>
                </c:pt>
                <c:pt idx="109">
                  <c:v>324</c:v>
                </c:pt>
                <c:pt idx="110">
                  <c:v>328.5</c:v>
                </c:pt>
                <c:pt idx="111">
                  <c:v>328.5</c:v>
                </c:pt>
                <c:pt idx="112">
                  <c:v>329</c:v>
                </c:pt>
                <c:pt idx="113">
                  <c:v>328</c:v>
                </c:pt>
                <c:pt idx="114">
                  <c:v>327</c:v>
                </c:pt>
                <c:pt idx="115">
                  <c:v>328</c:v>
                </c:pt>
                <c:pt idx="116">
                  <c:v>329</c:v>
                </c:pt>
                <c:pt idx="117">
                  <c:v>329</c:v>
                </c:pt>
                <c:pt idx="118">
                  <c:v>329</c:v>
                </c:pt>
                <c:pt idx="119">
                  <c:v>329</c:v>
                </c:pt>
                <c:pt idx="120">
                  <c:v>330</c:v>
                </c:pt>
                <c:pt idx="121">
                  <c:v>330</c:v>
                </c:pt>
                <c:pt idx="122">
                  <c:v>330</c:v>
                </c:pt>
                <c:pt idx="123">
                  <c:v>328</c:v>
                </c:pt>
                <c:pt idx="124">
                  <c:v>326</c:v>
                </c:pt>
                <c:pt idx="125">
                  <c:v>325</c:v>
                </c:pt>
                <c:pt idx="126">
                  <c:v>327</c:v>
                </c:pt>
                <c:pt idx="127">
                  <c:v>327</c:v>
                </c:pt>
                <c:pt idx="128">
                  <c:v>329</c:v>
                </c:pt>
                <c:pt idx="129">
                  <c:v>329</c:v>
                </c:pt>
                <c:pt idx="130">
                  <c:v>332</c:v>
                </c:pt>
                <c:pt idx="131">
                  <c:v>332.5</c:v>
                </c:pt>
                <c:pt idx="132">
                  <c:v>332</c:v>
                </c:pt>
                <c:pt idx="133">
                  <c:v>331</c:v>
                </c:pt>
                <c:pt idx="134">
                  <c:v>330</c:v>
                </c:pt>
                <c:pt idx="135">
                  <c:v>327</c:v>
                </c:pt>
                <c:pt idx="136">
                  <c:v>326</c:v>
                </c:pt>
                <c:pt idx="137">
                  <c:v>326</c:v>
                </c:pt>
                <c:pt idx="138">
                  <c:v>326</c:v>
                </c:pt>
                <c:pt idx="139">
                  <c:v>325</c:v>
                </c:pt>
                <c:pt idx="140">
                  <c:v>323</c:v>
                </c:pt>
                <c:pt idx="141">
                  <c:v>323</c:v>
                </c:pt>
                <c:pt idx="142">
                  <c:v>320</c:v>
                </c:pt>
                <c:pt idx="143">
                  <c:v>322</c:v>
                </c:pt>
                <c:pt idx="144">
                  <c:v>324</c:v>
                </c:pt>
                <c:pt idx="145">
                  <c:v>236</c:v>
                </c:pt>
                <c:pt idx="146">
                  <c:v>325</c:v>
                </c:pt>
                <c:pt idx="147">
                  <c:v>325</c:v>
                </c:pt>
                <c:pt idx="148">
                  <c:v>323.5</c:v>
                </c:pt>
                <c:pt idx="149">
                  <c:v>323</c:v>
                </c:pt>
                <c:pt idx="150">
                  <c:v>320</c:v>
                </c:pt>
                <c:pt idx="151">
                  <c:v>318</c:v>
                </c:pt>
                <c:pt idx="152">
                  <c:v>318</c:v>
                </c:pt>
                <c:pt idx="153">
                  <c:v>315</c:v>
                </c:pt>
                <c:pt idx="154">
                  <c:v>314</c:v>
                </c:pt>
                <c:pt idx="155">
                  <c:v>313</c:v>
                </c:pt>
                <c:pt idx="156">
                  <c:v>313</c:v>
                </c:pt>
                <c:pt idx="157">
                  <c:v>308</c:v>
                </c:pt>
                <c:pt idx="158">
                  <c:v>310</c:v>
                </c:pt>
                <c:pt idx="159">
                  <c:v>310</c:v>
                </c:pt>
                <c:pt idx="160">
                  <c:v>309</c:v>
                </c:pt>
                <c:pt idx="161">
                  <c:v>294</c:v>
                </c:pt>
                <c:pt idx="162">
                  <c:v>293</c:v>
                </c:pt>
                <c:pt idx="163">
                  <c:v>293</c:v>
                </c:pt>
                <c:pt idx="164">
                  <c:v>296</c:v>
                </c:pt>
                <c:pt idx="165">
                  <c:v>296</c:v>
                </c:pt>
                <c:pt idx="166">
                  <c:v>298</c:v>
                </c:pt>
                <c:pt idx="167">
                  <c:v>298</c:v>
                </c:pt>
                <c:pt idx="168">
                  <c:v>298</c:v>
                </c:pt>
                <c:pt idx="169">
                  <c:v>300</c:v>
                </c:pt>
                <c:pt idx="170">
                  <c:v>300</c:v>
                </c:pt>
                <c:pt idx="171">
                  <c:v>301</c:v>
                </c:pt>
                <c:pt idx="172">
                  <c:v>304</c:v>
                </c:pt>
                <c:pt idx="173">
                  <c:v>305</c:v>
                </c:pt>
                <c:pt idx="174">
                  <c:v>305</c:v>
                </c:pt>
                <c:pt idx="175">
                  <c:v>305</c:v>
                </c:pt>
                <c:pt idx="176">
                  <c:v>306</c:v>
                </c:pt>
                <c:pt idx="177">
                  <c:v>306.5</c:v>
                </c:pt>
                <c:pt idx="178">
                  <c:v>306.5</c:v>
                </c:pt>
                <c:pt idx="179">
                  <c:v>306</c:v>
                </c:pt>
                <c:pt idx="180">
                  <c:v>306</c:v>
                </c:pt>
                <c:pt idx="181">
                  <c:v>307</c:v>
                </c:pt>
                <c:pt idx="182">
                  <c:v>307</c:v>
                </c:pt>
                <c:pt idx="183">
                  <c:v>308</c:v>
                </c:pt>
                <c:pt idx="184">
                  <c:v>307</c:v>
                </c:pt>
                <c:pt idx="185">
                  <c:v>306</c:v>
                </c:pt>
                <c:pt idx="186">
                  <c:v>305.5</c:v>
                </c:pt>
                <c:pt idx="187">
                  <c:v>308.5</c:v>
                </c:pt>
                <c:pt idx="188">
                  <c:v>309</c:v>
                </c:pt>
                <c:pt idx="189">
                  <c:v>308.5</c:v>
                </c:pt>
                <c:pt idx="190">
                  <c:v>308.5</c:v>
                </c:pt>
                <c:pt idx="191">
                  <c:v>306</c:v>
                </c:pt>
                <c:pt idx="192">
                  <c:v>306</c:v>
                </c:pt>
                <c:pt idx="193">
                  <c:v>306</c:v>
                </c:pt>
                <c:pt idx="194">
                  <c:v>305.5</c:v>
                </c:pt>
                <c:pt idx="195">
                  <c:v>305.5</c:v>
                </c:pt>
                <c:pt idx="196">
                  <c:v>305</c:v>
                </c:pt>
                <c:pt idx="197">
                  <c:v>304</c:v>
                </c:pt>
                <c:pt idx="198">
                  <c:v>303.5</c:v>
                </c:pt>
                <c:pt idx="199">
                  <c:v>303.5</c:v>
                </c:pt>
                <c:pt idx="200">
                  <c:v>303</c:v>
                </c:pt>
                <c:pt idx="201">
                  <c:v>306</c:v>
                </c:pt>
                <c:pt idx="202">
                  <c:v>308</c:v>
                </c:pt>
                <c:pt idx="203">
                  <c:v>309</c:v>
                </c:pt>
                <c:pt idx="204">
                  <c:v>308</c:v>
                </c:pt>
                <c:pt idx="205">
                  <c:v>307</c:v>
                </c:pt>
                <c:pt idx="206">
                  <c:v>306.5</c:v>
                </c:pt>
                <c:pt idx="207">
                  <c:v>306.5</c:v>
                </c:pt>
                <c:pt idx="208">
                  <c:v>305.5</c:v>
                </c:pt>
                <c:pt idx="209">
                  <c:v>304.5</c:v>
                </c:pt>
                <c:pt idx="210">
                  <c:v>304.5</c:v>
                </c:pt>
                <c:pt idx="211">
                  <c:v>303.5</c:v>
                </c:pt>
                <c:pt idx="212">
                  <c:v>302</c:v>
                </c:pt>
                <c:pt idx="213">
                  <c:v>302</c:v>
                </c:pt>
                <c:pt idx="214">
                  <c:v>301</c:v>
                </c:pt>
                <c:pt idx="215">
                  <c:v>301</c:v>
                </c:pt>
                <c:pt idx="216">
                  <c:v>299</c:v>
                </c:pt>
                <c:pt idx="217">
                  <c:v>297</c:v>
                </c:pt>
                <c:pt idx="218">
                  <c:v>295</c:v>
                </c:pt>
                <c:pt idx="219">
                  <c:v>295</c:v>
                </c:pt>
                <c:pt idx="220">
                  <c:v>295</c:v>
                </c:pt>
                <c:pt idx="221">
                  <c:v>295</c:v>
                </c:pt>
                <c:pt idx="222">
                  <c:v>295</c:v>
                </c:pt>
                <c:pt idx="223">
                  <c:v>296</c:v>
                </c:pt>
                <c:pt idx="224">
                  <c:v>296</c:v>
                </c:pt>
                <c:pt idx="225">
                  <c:v>296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284</c:v>
                </c:pt>
                <c:pt idx="232">
                  <c:v>284</c:v>
                </c:pt>
                <c:pt idx="233">
                  <c:v>278.5</c:v>
                </c:pt>
                <c:pt idx="234">
                  <c:v>277</c:v>
                </c:pt>
                <c:pt idx="235">
                  <c:v>276.5</c:v>
                </c:pt>
                <c:pt idx="236">
                  <c:v>275.5</c:v>
                </c:pt>
                <c:pt idx="237">
                  <c:v>272.5</c:v>
                </c:pt>
                <c:pt idx="238">
                  <c:v>272.5</c:v>
                </c:pt>
                <c:pt idx="239">
                  <c:v>272</c:v>
                </c:pt>
                <c:pt idx="240">
                  <c:v>271.5</c:v>
                </c:pt>
                <c:pt idx="241">
                  <c:v>271.5</c:v>
                </c:pt>
                <c:pt idx="242">
                  <c:v>271</c:v>
                </c:pt>
                <c:pt idx="243">
                  <c:v>268</c:v>
                </c:pt>
                <c:pt idx="244">
                  <c:v>264.5</c:v>
                </c:pt>
                <c:pt idx="245">
                  <c:v>264</c:v>
                </c:pt>
                <c:pt idx="246">
                  <c:v>263</c:v>
                </c:pt>
                <c:pt idx="247">
                  <c:v>262.5</c:v>
                </c:pt>
                <c:pt idx="248">
                  <c:v>261.5</c:v>
                </c:pt>
                <c:pt idx="249">
                  <c:v>259.5</c:v>
                </c:pt>
                <c:pt idx="250">
                  <c:v>259.5</c:v>
                </c:pt>
                <c:pt idx="251">
                  <c:v>257</c:v>
                </c:pt>
                <c:pt idx="252">
                  <c:v>257</c:v>
                </c:pt>
                <c:pt idx="253">
                  <c:v>257</c:v>
                </c:pt>
                <c:pt idx="254">
                  <c:v>256.5</c:v>
                </c:pt>
                <c:pt idx="255">
                  <c:v>257</c:v>
                </c:pt>
                <c:pt idx="256">
                  <c:v>256</c:v>
                </c:pt>
                <c:pt idx="257">
                  <c:v>256</c:v>
                </c:pt>
                <c:pt idx="258">
                  <c:v>255.5</c:v>
                </c:pt>
                <c:pt idx="259">
                  <c:v>251</c:v>
                </c:pt>
                <c:pt idx="260">
                  <c:v>250</c:v>
                </c:pt>
                <c:pt idx="261">
                  <c:v>248</c:v>
                </c:pt>
                <c:pt idx="262">
                  <c:v>244.5</c:v>
                </c:pt>
                <c:pt idx="263">
                  <c:v>244.5</c:v>
                </c:pt>
                <c:pt idx="264">
                  <c:v>244.5</c:v>
                </c:pt>
                <c:pt idx="265">
                  <c:v>244.5</c:v>
                </c:pt>
                <c:pt idx="266">
                  <c:v>243</c:v>
                </c:pt>
                <c:pt idx="267">
                  <c:v>241</c:v>
                </c:pt>
                <c:pt idx="268">
                  <c:v>240</c:v>
                </c:pt>
                <c:pt idx="269">
                  <c:v>240.5</c:v>
                </c:pt>
                <c:pt idx="270">
                  <c:v>240</c:v>
                </c:pt>
                <c:pt idx="271">
                  <c:v>239.5</c:v>
                </c:pt>
                <c:pt idx="272">
                  <c:v>239</c:v>
                </c:pt>
                <c:pt idx="273">
                  <c:v>236.5</c:v>
                </c:pt>
                <c:pt idx="274">
                  <c:v>236</c:v>
                </c:pt>
                <c:pt idx="275">
                  <c:v>235.5</c:v>
                </c:pt>
                <c:pt idx="276">
                  <c:v>234.5</c:v>
                </c:pt>
                <c:pt idx="277">
                  <c:v>234.5</c:v>
                </c:pt>
                <c:pt idx="278">
                  <c:v>235</c:v>
                </c:pt>
                <c:pt idx="279">
                  <c:v>235</c:v>
                </c:pt>
                <c:pt idx="280">
                  <c:v>235.5</c:v>
                </c:pt>
                <c:pt idx="281">
                  <c:v>235.5</c:v>
                </c:pt>
                <c:pt idx="282">
                  <c:v>234.5</c:v>
                </c:pt>
                <c:pt idx="283">
                  <c:v>236</c:v>
                </c:pt>
                <c:pt idx="284">
                  <c:v>234</c:v>
                </c:pt>
                <c:pt idx="285">
                  <c:v>233</c:v>
                </c:pt>
                <c:pt idx="286">
                  <c:v>230</c:v>
                </c:pt>
                <c:pt idx="287">
                  <c:v>228.5</c:v>
                </c:pt>
                <c:pt idx="288">
                  <c:v>228.5</c:v>
                </c:pt>
                <c:pt idx="289">
                  <c:v>231</c:v>
                </c:pt>
                <c:pt idx="290">
                  <c:v>231</c:v>
                </c:pt>
                <c:pt idx="291">
                  <c:v>230.5</c:v>
                </c:pt>
                <c:pt idx="292">
                  <c:v>230.5</c:v>
                </c:pt>
                <c:pt idx="293">
                  <c:v>230.5</c:v>
                </c:pt>
                <c:pt idx="294">
                  <c:v>230</c:v>
                </c:pt>
                <c:pt idx="295">
                  <c:v>230</c:v>
                </c:pt>
                <c:pt idx="296">
                  <c:v>230</c:v>
                </c:pt>
                <c:pt idx="297">
                  <c:v>230</c:v>
                </c:pt>
                <c:pt idx="298">
                  <c:v>229.5</c:v>
                </c:pt>
                <c:pt idx="299">
                  <c:v>229.5</c:v>
                </c:pt>
                <c:pt idx="300">
                  <c:v>229.5</c:v>
                </c:pt>
                <c:pt idx="301">
                  <c:v>227.5</c:v>
                </c:pt>
                <c:pt idx="302">
                  <c:v>227.5</c:v>
                </c:pt>
                <c:pt idx="303">
                  <c:v>223.5</c:v>
                </c:pt>
                <c:pt idx="304">
                  <c:v>223.5</c:v>
                </c:pt>
                <c:pt idx="305">
                  <c:v>220</c:v>
                </c:pt>
                <c:pt idx="306">
                  <c:v>219.5</c:v>
                </c:pt>
                <c:pt idx="307">
                  <c:v>219.5</c:v>
                </c:pt>
                <c:pt idx="308">
                  <c:v>219.5</c:v>
                </c:pt>
                <c:pt idx="309">
                  <c:v>220.5</c:v>
                </c:pt>
                <c:pt idx="310">
                  <c:v>220.5</c:v>
                </c:pt>
                <c:pt idx="311">
                  <c:v>220</c:v>
                </c:pt>
                <c:pt idx="312">
                  <c:v>220</c:v>
                </c:pt>
                <c:pt idx="313">
                  <c:v>219.5</c:v>
                </c:pt>
                <c:pt idx="314">
                  <c:v>219</c:v>
                </c:pt>
                <c:pt idx="315">
                  <c:v>219.5</c:v>
                </c:pt>
                <c:pt idx="316">
                  <c:v>220</c:v>
                </c:pt>
                <c:pt idx="317">
                  <c:v>220</c:v>
                </c:pt>
                <c:pt idx="318">
                  <c:v>218.5</c:v>
                </c:pt>
                <c:pt idx="319">
                  <c:v>218.5</c:v>
                </c:pt>
                <c:pt idx="320">
                  <c:v>218.5</c:v>
                </c:pt>
                <c:pt idx="321">
                  <c:v>218</c:v>
                </c:pt>
                <c:pt idx="322">
                  <c:v>219</c:v>
                </c:pt>
                <c:pt idx="323">
                  <c:v>220</c:v>
                </c:pt>
                <c:pt idx="324">
                  <c:v>219</c:v>
                </c:pt>
                <c:pt idx="325">
                  <c:v>217.5</c:v>
                </c:pt>
                <c:pt idx="326">
                  <c:v>215.5</c:v>
                </c:pt>
                <c:pt idx="327">
                  <c:v>214</c:v>
                </c:pt>
                <c:pt idx="328">
                  <c:v>214</c:v>
                </c:pt>
                <c:pt idx="329">
                  <c:v>214</c:v>
                </c:pt>
                <c:pt idx="330">
                  <c:v>214.5</c:v>
                </c:pt>
                <c:pt idx="331">
                  <c:v>213.5</c:v>
                </c:pt>
                <c:pt idx="332">
                  <c:v>213.5</c:v>
                </c:pt>
                <c:pt idx="333">
                  <c:v>213</c:v>
                </c:pt>
                <c:pt idx="334">
                  <c:v>215</c:v>
                </c:pt>
                <c:pt idx="335">
                  <c:v>217.5</c:v>
                </c:pt>
                <c:pt idx="336">
                  <c:v>217.5</c:v>
                </c:pt>
                <c:pt idx="337">
                  <c:v>215</c:v>
                </c:pt>
                <c:pt idx="338">
                  <c:v>215</c:v>
                </c:pt>
                <c:pt idx="339">
                  <c:v>214</c:v>
                </c:pt>
                <c:pt idx="340">
                  <c:v>214</c:v>
                </c:pt>
                <c:pt idx="341">
                  <c:v>213</c:v>
                </c:pt>
                <c:pt idx="342">
                  <c:v>212</c:v>
                </c:pt>
                <c:pt idx="343">
                  <c:v>211.5</c:v>
                </c:pt>
                <c:pt idx="344">
                  <c:v>211.5</c:v>
                </c:pt>
                <c:pt idx="345">
                  <c:v>211.5</c:v>
                </c:pt>
                <c:pt idx="346">
                  <c:v>210</c:v>
                </c:pt>
                <c:pt idx="347">
                  <c:v>209.5</c:v>
                </c:pt>
                <c:pt idx="348">
                  <c:v>209</c:v>
                </c:pt>
                <c:pt idx="349">
                  <c:v>208.5</c:v>
                </c:pt>
                <c:pt idx="350">
                  <c:v>208.5</c:v>
                </c:pt>
                <c:pt idx="351">
                  <c:v>209.5</c:v>
                </c:pt>
                <c:pt idx="352">
                  <c:v>210.5</c:v>
                </c:pt>
                <c:pt idx="353">
                  <c:v>210.5</c:v>
                </c:pt>
                <c:pt idx="354">
                  <c:v>209.5</c:v>
                </c:pt>
                <c:pt idx="355">
                  <c:v>209.5</c:v>
                </c:pt>
                <c:pt idx="356">
                  <c:v>209.5</c:v>
                </c:pt>
                <c:pt idx="357">
                  <c:v>208</c:v>
                </c:pt>
                <c:pt idx="358">
                  <c:v>209.5</c:v>
                </c:pt>
                <c:pt idx="359">
                  <c:v>209.5</c:v>
                </c:pt>
                <c:pt idx="360">
                  <c:v>213.5</c:v>
                </c:pt>
                <c:pt idx="361">
                  <c:v>214</c:v>
                </c:pt>
                <c:pt idx="362">
                  <c:v>218</c:v>
                </c:pt>
                <c:pt idx="363">
                  <c:v>219</c:v>
                </c:pt>
                <c:pt idx="364">
                  <c:v>219</c:v>
                </c:pt>
                <c:pt idx="365">
                  <c:v>219</c:v>
                </c:pt>
                <c:pt idx="366">
                  <c:v>219</c:v>
                </c:pt>
                <c:pt idx="367">
                  <c:v>219</c:v>
                </c:pt>
                <c:pt idx="368">
                  <c:v>219</c:v>
                </c:pt>
                <c:pt idx="369">
                  <c:v>218.5</c:v>
                </c:pt>
                <c:pt idx="370">
                  <c:v>218.5</c:v>
                </c:pt>
                <c:pt idx="371">
                  <c:v>218.5</c:v>
                </c:pt>
                <c:pt idx="372">
                  <c:v>218</c:v>
                </c:pt>
                <c:pt idx="373">
                  <c:v>218</c:v>
                </c:pt>
                <c:pt idx="374">
                  <c:v>219</c:v>
                </c:pt>
                <c:pt idx="375">
                  <c:v>219</c:v>
                </c:pt>
                <c:pt idx="376">
                  <c:v>220.5</c:v>
                </c:pt>
                <c:pt idx="377">
                  <c:v>220.5</c:v>
                </c:pt>
                <c:pt idx="378">
                  <c:v>220.5</c:v>
                </c:pt>
                <c:pt idx="379">
                  <c:v>223</c:v>
                </c:pt>
                <c:pt idx="380">
                  <c:v>223</c:v>
                </c:pt>
                <c:pt idx="381">
                  <c:v>223.5</c:v>
                </c:pt>
                <c:pt idx="382">
                  <c:v>223</c:v>
                </c:pt>
                <c:pt idx="383">
                  <c:v>223</c:v>
                </c:pt>
                <c:pt idx="384">
                  <c:v>222.5</c:v>
                </c:pt>
                <c:pt idx="385">
                  <c:v>222.5</c:v>
                </c:pt>
                <c:pt idx="386">
                  <c:v>222.5</c:v>
                </c:pt>
                <c:pt idx="387">
                  <c:v>222.5</c:v>
                </c:pt>
                <c:pt idx="388">
                  <c:v>223</c:v>
                </c:pt>
                <c:pt idx="389">
                  <c:v>223</c:v>
                </c:pt>
                <c:pt idx="390">
                  <c:v>224</c:v>
                </c:pt>
                <c:pt idx="391">
                  <c:v>224</c:v>
                </c:pt>
                <c:pt idx="392">
                  <c:v>224</c:v>
                </c:pt>
                <c:pt idx="393">
                  <c:v>223</c:v>
                </c:pt>
                <c:pt idx="394">
                  <c:v>223.5</c:v>
                </c:pt>
                <c:pt idx="395">
                  <c:v>223.5</c:v>
                </c:pt>
                <c:pt idx="396">
                  <c:v>224</c:v>
                </c:pt>
                <c:pt idx="397">
                  <c:v>223</c:v>
                </c:pt>
                <c:pt idx="398">
                  <c:v>222.5</c:v>
                </c:pt>
                <c:pt idx="399">
                  <c:v>223</c:v>
                </c:pt>
                <c:pt idx="400">
                  <c:v>223</c:v>
                </c:pt>
                <c:pt idx="401">
                  <c:v>224.5</c:v>
                </c:pt>
                <c:pt idx="402">
                  <c:v>225</c:v>
                </c:pt>
                <c:pt idx="403">
                  <c:v>226</c:v>
                </c:pt>
                <c:pt idx="404">
                  <c:v>225</c:v>
                </c:pt>
                <c:pt idx="405">
                  <c:v>226</c:v>
                </c:pt>
                <c:pt idx="406">
                  <c:v>226</c:v>
                </c:pt>
                <c:pt idx="407">
                  <c:v>226.5</c:v>
                </c:pt>
                <c:pt idx="408">
                  <c:v>226.5</c:v>
                </c:pt>
                <c:pt idx="409">
                  <c:v>226.5</c:v>
                </c:pt>
                <c:pt idx="410">
                  <c:v>226.5</c:v>
                </c:pt>
                <c:pt idx="411">
                  <c:v>225.5</c:v>
                </c:pt>
                <c:pt idx="412">
                  <c:v>222.5</c:v>
                </c:pt>
                <c:pt idx="413">
                  <c:v>221.5</c:v>
                </c:pt>
                <c:pt idx="414">
                  <c:v>221.5</c:v>
                </c:pt>
                <c:pt idx="415">
                  <c:v>221.5</c:v>
                </c:pt>
                <c:pt idx="416">
                  <c:v>221</c:v>
                </c:pt>
                <c:pt idx="417">
                  <c:v>221</c:v>
                </c:pt>
                <c:pt idx="418">
                  <c:v>219.5</c:v>
                </c:pt>
                <c:pt idx="419">
                  <c:v>218.5</c:v>
                </c:pt>
                <c:pt idx="420">
                  <c:v>217.5</c:v>
                </c:pt>
                <c:pt idx="421">
                  <c:v>216</c:v>
                </c:pt>
                <c:pt idx="422">
                  <c:v>213</c:v>
                </c:pt>
                <c:pt idx="423">
                  <c:v>211.5</c:v>
                </c:pt>
                <c:pt idx="424">
                  <c:v>211</c:v>
                </c:pt>
                <c:pt idx="425">
                  <c:v>210.5</c:v>
                </c:pt>
                <c:pt idx="426">
                  <c:v>210.5</c:v>
                </c:pt>
                <c:pt idx="427">
                  <c:v>210.5</c:v>
                </c:pt>
                <c:pt idx="428">
                  <c:v>208</c:v>
                </c:pt>
                <c:pt idx="429">
                  <c:v>200</c:v>
                </c:pt>
                <c:pt idx="430">
                  <c:v>191</c:v>
                </c:pt>
                <c:pt idx="431">
                  <c:v>188</c:v>
                </c:pt>
                <c:pt idx="432">
                  <c:v>182</c:v>
                </c:pt>
                <c:pt idx="433">
                  <c:v>182</c:v>
                </c:pt>
                <c:pt idx="434">
                  <c:v>181.5</c:v>
                </c:pt>
                <c:pt idx="435">
                  <c:v>181.5</c:v>
                </c:pt>
                <c:pt idx="436">
                  <c:v>179.5</c:v>
                </c:pt>
                <c:pt idx="437">
                  <c:v>180.5</c:v>
                </c:pt>
                <c:pt idx="438">
                  <c:v>180.5</c:v>
                </c:pt>
                <c:pt idx="439">
                  <c:v>177</c:v>
                </c:pt>
                <c:pt idx="440">
                  <c:v>175</c:v>
                </c:pt>
                <c:pt idx="441">
                  <c:v>175</c:v>
                </c:pt>
                <c:pt idx="442">
                  <c:v>175</c:v>
                </c:pt>
                <c:pt idx="443">
                  <c:v>172.5</c:v>
                </c:pt>
                <c:pt idx="444">
                  <c:v>172</c:v>
                </c:pt>
                <c:pt idx="445">
                  <c:v>172</c:v>
                </c:pt>
                <c:pt idx="446">
                  <c:v>168</c:v>
                </c:pt>
                <c:pt idx="447">
                  <c:v>168</c:v>
                </c:pt>
                <c:pt idx="448">
                  <c:v>167</c:v>
                </c:pt>
                <c:pt idx="449">
                  <c:v>167</c:v>
                </c:pt>
                <c:pt idx="450">
                  <c:v>164.5</c:v>
                </c:pt>
                <c:pt idx="451">
                  <c:v>163.5</c:v>
                </c:pt>
                <c:pt idx="452">
                  <c:v>162.5</c:v>
                </c:pt>
                <c:pt idx="453">
                  <c:v>162</c:v>
                </c:pt>
                <c:pt idx="454">
                  <c:v>161</c:v>
                </c:pt>
                <c:pt idx="455">
                  <c:v>160</c:v>
                </c:pt>
                <c:pt idx="456">
                  <c:v>159.5</c:v>
                </c:pt>
                <c:pt idx="457">
                  <c:v>158.5</c:v>
                </c:pt>
                <c:pt idx="458">
                  <c:v>158.5</c:v>
                </c:pt>
                <c:pt idx="459">
                  <c:v>158</c:v>
                </c:pt>
                <c:pt idx="460">
                  <c:v>157</c:v>
                </c:pt>
                <c:pt idx="461">
                  <c:v>147.5</c:v>
                </c:pt>
                <c:pt idx="462">
                  <c:v>147</c:v>
                </c:pt>
                <c:pt idx="463">
                  <c:v>145.5</c:v>
                </c:pt>
                <c:pt idx="464">
                  <c:v>144</c:v>
                </c:pt>
                <c:pt idx="465">
                  <c:v>140.5</c:v>
                </c:pt>
                <c:pt idx="466">
                  <c:v>140.5</c:v>
                </c:pt>
                <c:pt idx="467">
                  <c:v>140.5</c:v>
                </c:pt>
                <c:pt idx="468">
                  <c:v>140.5</c:v>
                </c:pt>
                <c:pt idx="469">
                  <c:v>140.5</c:v>
                </c:pt>
                <c:pt idx="470">
                  <c:v>140</c:v>
                </c:pt>
                <c:pt idx="471">
                  <c:v>140</c:v>
                </c:pt>
                <c:pt idx="472">
                  <c:v>140.5</c:v>
                </c:pt>
                <c:pt idx="473">
                  <c:v>141.5</c:v>
                </c:pt>
                <c:pt idx="474">
                  <c:v>141.5</c:v>
                </c:pt>
                <c:pt idx="475">
                  <c:v>141.5</c:v>
                </c:pt>
                <c:pt idx="476">
                  <c:v>142.5</c:v>
                </c:pt>
                <c:pt idx="477">
                  <c:v>142.5</c:v>
                </c:pt>
                <c:pt idx="478">
                  <c:v>142.5</c:v>
                </c:pt>
                <c:pt idx="479">
                  <c:v>142</c:v>
                </c:pt>
                <c:pt idx="480">
                  <c:v>142</c:v>
                </c:pt>
                <c:pt idx="481">
                  <c:v>143.5</c:v>
                </c:pt>
                <c:pt idx="482">
                  <c:v>143.5</c:v>
                </c:pt>
                <c:pt idx="483">
                  <c:v>144</c:v>
                </c:pt>
                <c:pt idx="484">
                  <c:v>149</c:v>
                </c:pt>
                <c:pt idx="485">
                  <c:v>148.5</c:v>
                </c:pt>
                <c:pt idx="486">
                  <c:v>148.5</c:v>
                </c:pt>
                <c:pt idx="487">
                  <c:v>148</c:v>
                </c:pt>
                <c:pt idx="488">
                  <c:v>148</c:v>
                </c:pt>
                <c:pt idx="489">
                  <c:v>148</c:v>
                </c:pt>
                <c:pt idx="490">
                  <c:v>148.5</c:v>
                </c:pt>
                <c:pt idx="491">
                  <c:v>148</c:v>
                </c:pt>
                <c:pt idx="492">
                  <c:v>146.5</c:v>
                </c:pt>
                <c:pt idx="493">
                  <c:v>147</c:v>
                </c:pt>
                <c:pt idx="494">
                  <c:v>147</c:v>
                </c:pt>
                <c:pt idx="495">
                  <c:v>151</c:v>
                </c:pt>
                <c:pt idx="496">
                  <c:v>153.5</c:v>
                </c:pt>
                <c:pt idx="497">
                  <c:v>154</c:v>
                </c:pt>
                <c:pt idx="498">
                  <c:v>154</c:v>
                </c:pt>
                <c:pt idx="499">
                  <c:v>156.5</c:v>
                </c:pt>
                <c:pt idx="500">
                  <c:v>159.5</c:v>
                </c:pt>
                <c:pt idx="501">
                  <c:v>160</c:v>
                </c:pt>
                <c:pt idx="502">
                  <c:v>161</c:v>
                </c:pt>
                <c:pt idx="503">
                  <c:v>161</c:v>
                </c:pt>
                <c:pt idx="504">
                  <c:v>161</c:v>
                </c:pt>
                <c:pt idx="505">
                  <c:v>163</c:v>
                </c:pt>
                <c:pt idx="506">
                  <c:v>162</c:v>
                </c:pt>
                <c:pt idx="507">
                  <c:v>161.5</c:v>
                </c:pt>
                <c:pt idx="508">
                  <c:v>161.5</c:v>
                </c:pt>
                <c:pt idx="509">
                  <c:v>162</c:v>
                </c:pt>
                <c:pt idx="510">
                  <c:v>162</c:v>
                </c:pt>
                <c:pt idx="511">
                  <c:v>162</c:v>
                </c:pt>
                <c:pt idx="512">
                  <c:v>161.5</c:v>
                </c:pt>
                <c:pt idx="513">
                  <c:v>161</c:v>
                </c:pt>
                <c:pt idx="514">
                  <c:v>159.5</c:v>
                </c:pt>
                <c:pt idx="515">
                  <c:v>159.5</c:v>
                </c:pt>
                <c:pt idx="516">
                  <c:v>161</c:v>
                </c:pt>
                <c:pt idx="517">
                  <c:v>161</c:v>
                </c:pt>
                <c:pt idx="518">
                  <c:v>161.5</c:v>
                </c:pt>
                <c:pt idx="519">
                  <c:v>159.5</c:v>
                </c:pt>
                <c:pt idx="520">
                  <c:v>157.5</c:v>
                </c:pt>
                <c:pt idx="521">
                  <c:v>157.5</c:v>
                </c:pt>
                <c:pt idx="522">
                  <c:v>157.5</c:v>
                </c:pt>
                <c:pt idx="523">
                  <c:v>158.5</c:v>
                </c:pt>
                <c:pt idx="524">
                  <c:v>158.5</c:v>
                </c:pt>
                <c:pt idx="525">
                  <c:v>157.5</c:v>
                </c:pt>
                <c:pt idx="526">
                  <c:v>159</c:v>
                </c:pt>
                <c:pt idx="527">
                  <c:v>159</c:v>
                </c:pt>
                <c:pt idx="528">
                  <c:v>160</c:v>
                </c:pt>
                <c:pt idx="529">
                  <c:v>160</c:v>
                </c:pt>
                <c:pt idx="530">
                  <c:v>160.5</c:v>
                </c:pt>
                <c:pt idx="531">
                  <c:v>161</c:v>
                </c:pt>
                <c:pt idx="532">
                  <c:v>161</c:v>
                </c:pt>
                <c:pt idx="533">
                  <c:v>162.5</c:v>
                </c:pt>
                <c:pt idx="534">
                  <c:v>163</c:v>
                </c:pt>
                <c:pt idx="535">
                  <c:v>163.5</c:v>
                </c:pt>
                <c:pt idx="536">
                  <c:v>165.5</c:v>
                </c:pt>
                <c:pt idx="537">
                  <c:v>166.5</c:v>
                </c:pt>
                <c:pt idx="538">
                  <c:v>166.5</c:v>
                </c:pt>
                <c:pt idx="539">
                  <c:v>167</c:v>
                </c:pt>
                <c:pt idx="540">
                  <c:v>168</c:v>
                </c:pt>
                <c:pt idx="541">
                  <c:v>168</c:v>
                </c:pt>
                <c:pt idx="542">
                  <c:v>169</c:v>
                </c:pt>
                <c:pt idx="543">
                  <c:v>170</c:v>
                </c:pt>
                <c:pt idx="544">
                  <c:v>168.5</c:v>
                </c:pt>
                <c:pt idx="545">
                  <c:v>168.5</c:v>
                </c:pt>
                <c:pt idx="546">
                  <c:v>169</c:v>
                </c:pt>
                <c:pt idx="547">
                  <c:v>172.5</c:v>
                </c:pt>
                <c:pt idx="548">
                  <c:v>172.5</c:v>
                </c:pt>
                <c:pt idx="549">
                  <c:v>172.5</c:v>
                </c:pt>
                <c:pt idx="550">
                  <c:v>173</c:v>
                </c:pt>
                <c:pt idx="551">
                  <c:v>173</c:v>
                </c:pt>
                <c:pt idx="552">
                  <c:v>173</c:v>
                </c:pt>
                <c:pt idx="553">
                  <c:v>173</c:v>
                </c:pt>
                <c:pt idx="554">
                  <c:v>172.5</c:v>
                </c:pt>
                <c:pt idx="555">
                  <c:v>172.5</c:v>
                </c:pt>
                <c:pt idx="556">
                  <c:v>172.5</c:v>
                </c:pt>
                <c:pt idx="557">
                  <c:v>170.5</c:v>
                </c:pt>
                <c:pt idx="558">
                  <c:v>170</c:v>
                </c:pt>
                <c:pt idx="559">
                  <c:v>168.5</c:v>
                </c:pt>
                <c:pt idx="560">
                  <c:v>168.5</c:v>
                </c:pt>
                <c:pt idx="561">
                  <c:v>168</c:v>
                </c:pt>
                <c:pt idx="562">
                  <c:v>167.5</c:v>
                </c:pt>
                <c:pt idx="563">
                  <c:v>165.5</c:v>
                </c:pt>
                <c:pt idx="564">
                  <c:v>164.5</c:v>
                </c:pt>
                <c:pt idx="565">
                  <c:v>164.5</c:v>
                </c:pt>
                <c:pt idx="566">
                  <c:v>164.5</c:v>
                </c:pt>
                <c:pt idx="567">
                  <c:v>164</c:v>
                </c:pt>
                <c:pt idx="568">
                  <c:v>164</c:v>
                </c:pt>
                <c:pt idx="569">
                  <c:v>161</c:v>
                </c:pt>
                <c:pt idx="570">
                  <c:v>159</c:v>
                </c:pt>
                <c:pt idx="571">
                  <c:v>158</c:v>
                </c:pt>
                <c:pt idx="572">
                  <c:v>157.75</c:v>
                </c:pt>
                <c:pt idx="573">
                  <c:v>156</c:v>
                </c:pt>
                <c:pt idx="574">
                  <c:v>155.5</c:v>
                </c:pt>
                <c:pt idx="575">
                  <c:v>154.5</c:v>
                </c:pt>
                <c:pt idx="576">
                  <c:v>154.5</c:v>
                </c:pt>
                <c:pt idx="577">
                  <c:v>153.5</c:v>
                </c:pt>
                <c:pt idx="578">
                  <c:v>151.5</c:v>
                </c:pt>
                <c:pt idx="579">
                  <c:v>150.5</c:v>
                </c:pt>
                <c:pt idx="580">
                  <c:v>150.5</c:v>
                </c:pt>
                <c:pt idx="581">
                  <c:v>150.5</c:v>
                </c:pt>
                <c:pt idx="582">
                  <c:v>150.5</c:v>
                </c:pt>
                <c:pt idx="583">
                  <c:v>151</c:v>
                </c:pt>
                <c:pt idx="584">
                  <c:v>151</c:v>
                </c:pt>
                <c:pt idx="585">
                  <c:v>148.5</c:v>
                </c:pt>
                <c:pt idx="586">
                  <c:v>147.5</c:v>
                </c:pt>
                <c:pt idx="587">
                  <c:v>148</c:v>
                </c:pt>
                <c:pt idx="588">
                  <c:v>148</c:v>
                </c:pt>
                <c:pt idx="589">
                  <c:v>147.5</c:v>
                </c:pt>
                <c:pt idx="590">
                  <c:v>147</c:v>
                </c:pt>
                <c:pt idx="591">
                  <c:v>147</c:v>
                </c:pt>
                <c:pt idx="592">
                  <c:v>147</c:v>
                </c:pt>
                <c:pt idx="593">
                  <c:v>147</c:v>
                </c:pt>
                <c:pt idx="594">
                  <c:v>147.5</c:v>
                </c:pt>
                <c:pt idx="595">
                  <c:v>145</c:v>
                </c:pt>
                <c:pt idx="596">
                  <c:v>144.5</c:v>
                </c:pt>
                <c:pt idx="597">
                  <c:v>144</c:v>
                </c:pt>
                <c:pt idx="598">
                  <c:v>144</c:v>
                </c:pt>
                <c:pt idx="599">
                  <c:v>143.75</c:v>
                </c:pt>
                <c:pt idx="600">
                  <c:v>143.25</c:v>
                </c:pt>
                <c:pt idx="601">
                  <c:v>140.5</c:v>
                </c:pt>
                <c:pt idx="602">
                  <c:v>139.5</c:v>
                </c:pt>
                <c:pt idx="603">
                  <c:v>139.5</c:v>
                </c:pt>
                <c:pt idx="604">
                  <c:v>139.5</c:v>
                </c:pt>
                <c:pt idx="605">
                  <c:v>137.5</c:v>
                </c:pt>
                <c:pt idx="606">
                  <c:v>136.5</c:v>
                </c:pt>
                <c:pt idx="607">
                  <c:v>136</c:v>
                </c:pt>
                <c:pt idx="608">
                  <c:v>136</c:v>
                </c:pt>
                <c:pt idx="609">
                  <c:v>135.5</c:v>
                </c:pt>
                <c:pt idx="610">
                  <c:v>135.5</c:v>
                </c:pt>
                <c:pt idx="611">
                  <c:v>135.5</c:v>
                </c:pt>
                <c:pt idx="612">
                  <c:v>135.5</c:v>
                </c:pt>
                <c:pt idx="613">
                  <c:v>135</c:v>
                </c:pt>
                <c:pt idx="614">
                  <c:v>134</c:v>
                </c:pt>
                <c:pt idx="615">
                  <c:v>132.5</c:v>
                </c:pt>
                <c:pt idx="616">
                  <c:v>129.5</c:v>
                </c:pt>
                <c:pt idx="617">
                  <c:v>129.5</c:v>
                </c:pt>
                <c:pt idx="618">
                  <c:v>130</c:v>
                </c:pt>
                <c:pt idx="619">
                  <c:v>130</c:v>
                </c:pt>
                <c:pt idx="620">
                  <c:v>130</c:v>
                </c:pt>
                <c:pt idx="621">
                  <c:v>129.5</c:v>
                </c:pt>
                <c:pt idx="622">
                  <c:v>129.5</c:v>
                </c:pt>
                <c:pt idx="623">
                  <c:v>130</c:v>
                </c:pt>
                <c:pt idx="624">
                  <c:v>130.5</c:v>
                </c:pt>
                <c:pt idx="625">
                  <c:v>130</c:v>
                </c:pt>
                <c:pt idx="626">
                  <c:v>129.5</c:v>
                </c:pt>
                <c:pt idx="627">
                  <c:v>129</c:v>
                </c:pt>
                <c:pt idx="628">
                  <c:v>129.5</c:v>
                </c:pt>
                <c:pt idx="629">
                  <c:v>129.5</c:v>
                </c:pt>
                <c:pt idx="630">
                  <c:v>132.5</c:v>
                </c:pt>
                <c:pt idx="631">
                  <c:v>132</c:v>
                </c:pt>
                <c:pt idx="632">
                  <c:v>132</c:v>
                </c:pt>
                <c:pt idx="633">
                  <c:v>132.5</c:v>
                </c:pt>
                <c:pt idx="634">
                  <c:v>133</c:v>
                </c:pt>
                <c:pt idx="635">
                  <c:v>134</c:v>
                </c:pt>
                <c:pt idx="636">
                  <c:v>134.5</c:v>
                </c:pt>
                <c:pt idx="637">
                  <c:v>140.5</c:v>
                </c:pt>
                <c:pt idx="638">
                  <c:v>143.5</c:v>
                </c:pt>
                <c:pt idx="639">
                  <c:v>143</c:v>
                </c:pt>
                <c:pt idx="640">
                  <c:v>143.5</c:v>
                </c:pt>
                <c:pt idx="641">
                  <c:v>144</c:v>
                </c:pt>
                <c:pt idx="642">
                  <c:v>147.5</c:v>
                </c:pt>
                <c:pt idx="643">
                  <c:v>149</c:v>
                </c:pt>
                <c:pt idx="644">
                  <c:v>149</c:v>
                </c:pt>
                <c:pt idx="645">
                  <c:v>150.5</c:v>
                </c:pt>
                <c:pt idx="646">
                  <c:v>150.5</c:v>
                </c:pt>
                <c:pt idx="647">
                  <c:v>152</c:v>
                </c:pt>
                <c:pt idx="648">
                  <c:v>151</c:v>
                </c:pt>
                <c:pt idx="649">
                  <c:v>151</c:v>
                </c:pt>
                <c:pt idx="650">
                  <c:v>152.5</c:v>
                </c:pt>
                <c:pt idx="651">
                  <c:v>148</c:v>
                </c:pt>
                <c:pt idx="652">
                  <c:v>145.5</c:v>
                </c:pt>
                <c:pt idx="653">
                  <c:v>145.5</c:v>
                </c:pt>
                <c:pt idx="654">
                  <c:v>145.5</c:v>
                </c:pt>
                <c:pt idx="655">
                  <c:v>146</c:v>
                </c:pt>
                <c:pt idx="656">
                  <c:v>146</c:v>
                </c:pt>
                <c:pt idx="657">
                  <c:v>146</c:v>
                </c:pt>
                <c:pt idx="658">
                  <c:v>144.5</c:v>
                </c:pt>
                <c:pt idx="659">
                  <c:v>144.5</c:v>
                </c:pt>
                <c:pt idx="660">
                  <c:v>145</c:v>
                </c:pt>
                <c:pt idx="661">
                  <c:v>145.5</c:v>
                </c:pt>
                <c:pt idx="662">
                  <c:v>146</c:v>
                </c:pt>
                <c:pt idx="663">
                  <c:v>146</c:v>
                </c:pt>
                <c:pt idx="664">
                  <c:v>145.5</c:v>
                </c:pt>
                <c:pt idx="665">
                  <c:v>145.5</c:v>
                </c:pt>
                <c:pt idx="666">
                  <c:v>145.5</c:v>
                </c:pt>
                <c:pt idx="667">
                  <c:v>145.5</c:v>
                </c:pt>
                <c:pt idx="668">
                  <c:v>145.5</c:v>
                </c:pt>
                <c:pt idx="669">
                  <c:v>145.25</c:v>
                </c:pt>
                <c:pt idx="670">
                  <c:v>144.75</c:v>
                </c:pt>
                <c:pt idx="671">
                  <c:v>144.25</c:v>
                </c:pt>
                <c:pt idx="672">
                  <c:v>144</c:v>
                </c:pt>
                <c:pt idx="673">
                  <c:v>144</c:v>
                </c:pt>
                <c:pt idx="674">
                  <c:v>143.5</c:v>
                </c:pt>
                <c:pt idx="675">
                  <c:v>143.5</c:v>
                </c:pt>
                <c:pt idx="676">
                  <c:v>140.5</c:v>
                </c:pt>
                <c:pt idx="677">
                  <c:v>141</c:v>
                </c:pt>
                <c:pt idx="678">
                  <c:v>140.5</c:v>
                </c:pt>
                <c:pt idx="679">
                  <c:v>137.5</c:v>
                </c:pt>
                <c:pt idx="680">
                  <c:v>137.5</c:v>
                </c:pt>
                <c:pt idx="681">
                  <c:v>137.5</c:v>
                </c:pt>
                <c:pt idx="682">
                  <c:v>137.5</c:v>
                </c:pt>
                <c:pt idx="683">
                  <c:v>137.5</c:v>
                </c:pt>
                <c:pt idx="684">
                  <c:v>136.5</c:v>
                </c:pt>
                <c:pt idx="685">
                  <c:v>134.5</c:v>
                </c:pt>
                <c:pt idx="686">
                  <c:v>134.5</c:v>
                </c:pt>
                <c:pt idx="687">
                  <c:v>134.5</c:v>
                </c:pt>
                <c:pt idx="688">
                  <c:v>134</c:v>
                </c:pt>
                <c:pt idx="689">
                  <c:v>133.5</c:v>
                </c:pt>
                <c:pt idx="690">
                  <c:v>132.5</c:v>
                </c:pt>
                <c:pt idx="691">
                  <c:v>133</c:v>
                </c:pt>
                <c:pt idx="692">
                  <c:v>133</c:v>
                </c:pt>
                <c:pt idx="693">
                  <c:v>133.5</c:v>
                </c:pt>
                <c:pt idx="694">
                  <c:v>134</c:v>
                </c:pt>
                <c:pt idx="695">
                  <c:v>135</c:v>
                </c:pt>
                <c:pt idx="696">
                  <c:v>133.5</c:v>
                </c:pt>
                <c:pt idx="697">
                  <c:v>133.5</c:v>
                </c:pt>
                <c:pt idx="698">
                  <c:v>134</c:v>
                </c:pt>
                <c:pt idx="699">
                  <c:v>134</c:v>
                </c:pt>
                <c:pt idx="700">
                  <c:v>131.5</c:v>
                </c:pt>
                <c:pt idx="701">
                  <c:v>131.5</c:v>
                </c:pt>
                <c:pt idx="702">
                  <c:v>131.5</c:v>
                </c:pt>
                <c:pt idx="703">
                  <c:v>131.5</c:v>
                </c:pt>
                <c:pt idx="704">
                  <c:v>132.5</c:v>
                </c:pt>
                <c:pt idx="705">
                  <c:v>132</c:v>
                </c:pt>
                <c:pt idx="706">
                  <c:v>132.5</c:v>
                </c:pt>
                <c:pt idx="707">
                  <c:v>131</c:v>
                </c:pt>
                <c:pt idx="708">
                  <c:v>130.5</c:v>
                </c:pt>
                <c:pt idx="709">
                  <c:v>130</c:v>
                </c:pt>
                <c:pt idx="710">
                  <c:v>130</c:v>
                </c:pt>
                <c:pt idx="711">
                  <c:v>130</c:v>
                </c:pt>
                <c:pt idx="712">
                  <c:v>129.5</c:v>
                </c:pt>
                <c:pt idx="713">
                  <c:v>128.5</c:v>
                </c:pt>
                <c:pt idx="714">
                  <c:v>128.25</c:v>
                </c:pt>
                <c:pt idx="715">
                  <c:v>124.75</c:v>
                </c:pt>
                <c:pt idx="716">
                  <c:v>124.5</c:v>
                </c:pt>
                <c:pt idx="717">
                  <c:v>124.75</c:v>
                </c:pt>
                <c:pt idx="718">
                  <c:v>125</c:v>
                </c:pt>
                <c:pt idx="719">
                  <c:v>125</c:v>
                </c:pt>
                <c:pt idx="720">
                  <c:v>125</c:v>
                </c:pt>
                <c:pt idx="721">
                  <c:v>125</c:v>
                </c:pt>
                <c:pt idx="722">
                  <c:v>125</c:v>
                </c:pt>
                <c:pt idx="723">
                  <c:v>125</c:v>
                </c:pt>
                <c:pt idx="724">
                  <c:v>125.5</c:v>
                </c:pt>
                <c:pt idx="725">
                  <c:v>125.75</c:v>
                </c:pt>
                <c:pt idx="726">
                  <c:v>125.75</c:v>
                </c:pt>
                <c:pt idx="727">
                  <c:v>125.5</c:v>
                </c:pt>
                <c:pt idx="728">
                  <c:v>125</c:v>
                </c:pt>
                <c:pt idx="729">
                  <c:v>124.5</c:v>
                </c:pt>
                <c:pt idx="730">
                  <c:v>123.5</c:v>
                </c:pt>
                <c:pt idx="731">
                  <c:v>122.25</c:v>
                </c:pt>
                <c:pt idx="732">
                  <c:v>122.25</c:v>
                </c:pt>
                <c:pt idx="733">
                  <c:v>122.5</c:v>
                </c:pt>
                <c:pt idx="734">
                  <c:v>122.95</c:v>
                </c:pt>
                <c:pt idx="735">
                  <c:v>122.9</c:v>
                </c:pt>
                <c:pt idx="736">
                  <c:v>123</c:v>
                </c:pt>
                <c:pt idx="737">
                  <c:v>123</c:v>
                </c:pt>
                <c:pt idx="738">
                  <c:v>121.45</c:v>
                </c:pt>
                <c:pt idx="739">
                  <c:v>120</c:v>
                </c:pt>
                <c:pt idx="740">
                  <c:v>119.9</c:v>
                </c:pt>
                <c:pt idx="741">
                  <c:v>119.35</c:v>
                </c:pt>
                <c:pt idx="742">
                  <c:v>117.75</c:v>
                </c:pt>
                <c:pt idx="743">
                  <c:v>118.25</c:v>
                </c:pt>
                <c:pt idx="744">
                  <c:v>116.75</c:v>
                </c:pt>
                <c:pt idx="745">
                  <c:v>113.25</c:v>
                </c:pt>
                <c:pt idx="746">
                  <c:v>110.25</c:v>
                </c:pt>
                <c:pt idx="747">
                  <c:v>109</c:v>
                </c:pt>
                <c:pt idx="748">
                  <c:v>108.5</c:v>
                </c:pt>
                <c:pt idx="749">
                  <c:v>105.85</c:v>
                </c:pt>
                <c:pt idx="750">
                  <c:v>105.75</c:v>
                </c:pt>
                <c:pt idx="751">
                  <c:v>105.75</c:v>
                </c:pt>
                <c:pt idx="752">
                  <c:v>105.85</c:v>
                </c:pt>
                <c:pt idx="753">
                  <c:v>105.85</c:v>
                </c:pt>
                <c:pt idx="754">
                  <c:v>107</c:v>
                </c:pt>
                <c:pt idx="755">
                  <c:v>106.75</c:v>
                </c:pt>
                <c:pt idx="756">
                  <c:v>107.25</c:v>
                </c:pt>
                <c:pt idx="757">
                  <c:v>107.5</c:v>
                </c:pt>
                <c:pt idx="758">
                  <c:v>107.5</c:v>
                </c:pt>
                <c:pt idx="759">
                  <c:v>107.1</c:v>
                </c:pt>
                <c:pt idx="760">
                  <c:v>106.6</c:v>
                </c:pt>
                <c:pt idx="761">
                  <c:v>108.35</c:v>
                </c:pt>
                <c:pt idx="762">
                  <c:v>110.5</c:v>
                </c:pt>
                <c:pt idx="763">
                  <c:v>110.45</c:v>
                </c:pt>
                <c:pt idx="764">
                  <c:v>109.2</c:v>
                </c:pt>
                <c:pt idx="765">
                  <c:v>109.2</c:v>
                </c:pt>
                <c:pt idx="766">
                  <c:v>109.8</c:v>
                </c:pt>
                <c:pt idx="767">
                  <c:v>110.7</c:v>
                </c:pt>
                <c:pt idx="768">
                  <c:v>111</c:v>
                </c:pt>
                <c:pt idx="769">
                  <c:v>111</c:v>
                </c:pt>
                <c:pt idx="770">
                  <c:v>110.75</c:v>
                </c:pt>
                <c:pt idx="771">
                  <c:v>110.75</c:v>
                </c:pt>
                <c:pt idx="772">
                  <c:v>111</c:v>
                </c:pt>
                <c:pt idx="773">
                  <c:v>111.25</c:v>
                </c:pt>
                <c:pt idx="774">
                  <c:v>110.75</c:v>
                </c:pt>
                <c:pt idx="775">
                  <c:v>111.75</c:v>
                </c:pt>
                <c:pt idx="776">
                  <c:v>111.5</c:v>
                </c:pt>
                <c:pt idx="777">
                  <c:v>111.5</c:v>
                </c:pt>
                <c:pt idx="778">
                  <c:v>111.5</c:v>
                </c:pt>
                <c:pt idx="779">
                  <c:v>111.5</c:v>
                </c:pt>
                <c:pt idx="780">
                  <c:v>111.75</c:v>
                </c:pt>
                <c:pt idx="781">
                  <c:v>112.15</c:v>
                </c:pt>
                <c:pt idx="782">
                  <c:v>111.3</c:v>
                </c:pt>
                <c:pt idx="783">
                  <c:v>112.75</c:v>
                </c:pt>
                <c:pt idx="784">
                  <c:v>112.75</c:v>
                </c:pt>
                <c:pt idx="785">
                  <c:v>113</c:v>
                </c:pt>
                <c:pt idx="786">
                  <c:v>113</c:v>
                </c:pt>
                <c:pt idx="787">
                  <c:v>112.6</c:v>
                </c:pt>
                <c:pt idx="788">
                  <c:v>112.6</c:v>
                </c:pt>
                <c:pt idx="789">
                  <c:v>113.25</c:v>
                </c:pt>
                <c:pt idx="790">
                  <c:v>113.25</c:v>
                </c:pt>
                <c:pt idx="791">
                  <c:v>113</c:v>
                </c:pt>
                <c:pt idx="792">
                  <c:v>113</c:v>
                </c:pt>
                <c:pt idx="793">
                  <c:v>112.25</c:v>
                </c:pt>
                <c:pt idx="794">
                  <c:v>111.5</c:v>
                </c:pt>
                <c:pt idx="795">
                  <c:v>112.25</c:v>
                </c:pt>
                <c:pt idx="796">
                  <c:v>111.5</c:v>
                </c:pt>
                <c:pt idx="797">
                  <c:v>111.5</c:v>
                </c:pt>
                <c:pt idx="798">
                  <c:v>112</c:v>
                </c:pt>
                <c:pt idx="799">
                  <c:v>111.75</c:v>
                </c:pt>
                <c:pt idx="800">
                  <c:v>112</c:v>
                </c:pt>
                <c:pt idx="801">
                  <c:v>112</c:v>
                </c:pt>
                <c:pt idx="802">
                  <c:v>111.75</c:v>
                </c:pt>
                <c:pt idx="803">
                  <c:v>112</c:v>
                </c:pt>
                <c:pt idx="804">
                  <c:v>112</c:v>
                </c:pt>
                <c:pt idx="805">
                  <c:v>111.75</c:v>
                </c:pt>
                <c:pt idx="806">
                  <c:v>112.5</c:v>
                </c:pt>
                <c:pt idx="807">
                  <c:v>113</c:v>
                </c:pt>
                <c:pt idx="808">
                  <c:v>112.25</c:v>
                </c:pt>
                <c:pt idx="809">
                  <c:v>112</c:v>
                </c:pt>
                <c:pt idx="810">
                  <c:v>111.75</c:v>
                </c:pt>
                <c:pt idx="811">
                  <c:v>111.85</c:v>
                </c:pt>
                <c:pt idx="812">
                  <c:v>111.6</c:v>
                </c:pt>
                <c:pt idx="813">
                  <c:v>110.75</c:v>
                </c:pt>
                <c:pt idx="814">
                  <c:v>110.25</c:v>
                </c:pt>
                <c:pt idx="815">
                  <c:v>110.25</c:v>
                </c:pt>
                <c:pt idx="816">
                  <c:v>109.5</c:v>
                </c:pt>
                <c:pt idx="817">
                  <c:v>109.5</c:v>
                </c:pt>
                <c:pt idx="818">
                  <c:v>109.5</c:v>
                </c:pt>
                <c:pt idx="819">
                  <c:v>109.75</c:v>
                </c:pt>
                <c:pt idx="820">
                  <c:v>112</c:v>
                </c:pt>
                <c:pt idx="821">
                  <c:v>110.5</c:v>
                </c:pt>
                <c:pt idx="822">
                  <c:v>110.5</c:v>
                </c:pt>
                <c:pt idx="823">
                  <c:v>109.75</c:v>
                </c:pt>
                <c:pt idx="824">
                  <c:v>111</c:v>
                </c:pt>
                <c:pt idx="825">
                  <c:v>109.5</c:v>
                </c:pt>
                <c:pt idx="826">
                  <c:v>109.4</c:v>
                </c:pt>
                <c:pt idx="827">
                  <c:v>109.25</c:v>
                </c:pt>
                <c:pt idx="828">
                  <c:v>111</c:v>
                </c:pt>
                <c:pt idx="829">
                  <c:v>111</c:v>
                </c:pt>
                <c:pt idx="830">
                  <c:v>111.25</c:v>
                </c:pt>
                <c:pt idx="831">
                  <c:v>111</c:v>
                </c:pt>
                <c:pt idx="832">
                  <c:v>111</c:v>
                </c:pt>
                <c:pt idx="833">
                  <c:v>111</c:v>
                </c:pt>
                <c:pt idx="834">
                  <c:v>110.5</c:v>
                </c:pt>
                <c:pt idx="835">
                  <c:v>110.5</c:v>
                </c:pt>
                <c:pt idx="836">
                  <c:v>110.25</c:v>
                </c:pt>
                <c:pt idx="837">
                  <c:v>111.25</c:v>
                </c:pt>
                <c:pt idx="838">
                  <c:v>111.45</c:v>
                </c:pt>
                <c:pt idx="839">
                  <c:v>111.25</c:v>
                </c:pt>
                <c:pt idx="840">
                  <c:v>111.25</c:v>
                </c:pt>
                <c:pt idx="841">
                  <c:v>111.25</c:v>
                </c:pt>
                <c:pt idx="842">
                  <c:v>111.25</c:v>
                </c:pt>
                <c:pt idx="843">
                  <c:v>111.45</c:v>
                </c:pt>
                <c:pt idx="844">
                  <c:v>111.55</c:v>
                </c:pt>
                <c:pt idx="845">
                  <c:v>111.25</c:v>
                </c:pt>
                <c:pt idx="846">
                  <c:v>111.25</c:v>
                </c:pt>
                <c:pt idx="847">
                  <c:v>111.5</c:v>
                </c:pt>
                <c:pt idx="848">
                  <c:v>112</c:v>
                </c:pt>
                <c:pt idx="849">
                  <c:v>112.25</c:v>
                </c:pt>
                <c:pt idx="850">
                  <c:v>112.75</c:v>
                </c:pt>
                <c:pt idx="851">
                  <c:v>112.55</c:v>
                </c:pt>
                <c:pt idx="852">
                  <c:v>112.55</c:v>
                </c:pt>
                <c:pt idx="853">
                  <c:v>111.75</c:v>
                </c:pt>
                <c:pt idx="854">
                  <c:v>111.5</c:v>
                </c:pt>
                <c:pt idx="855">
                  <c:v>110.75</c:v>
                </c:pt>
                <c:pt idx="856">
                  <c:v>110.75</c:v>
                </c:pt>
                <c:pt idx="857">
                  <c:v>109.75</c:v>
                </c:pt>
                <c:pt idx="858">
                  <c:v>109.75</c:v>
                </c:pt>
                <c:pt idx="859">
                  <c:v>110.75</c:v>
                </c:pt>
                <c:pt idx="860">
                  <c:v>111</c:v>
                </c:pt>
                <c:pt idx="861">
                  <c:v>111.75</c:v>
                </c:pt>
                <c:pt idx="862">
                  <c:v>112.75</c:v>
                </c:pt>
                <c:pt idx="863">
                  <c:v>112.75</c:v>
                </c:pt>
                <c:pt idx="864">
                  <c:v>112.85</c:v>
                </c:pt>
                <c:pt idx="865">
                  <c:v>112.35</c:v>
                </c:pt>
                <c:pt idx="866">
                  <c:v>111.75</c:v>
                </c:pt>
                <c:pt idx="867">
                  <c:v>111.65</c:v>
                </c:pt>
                <c:pt idx="868">
                  <c:v>111.45</c:v>
                </c:pt>
                <c:pt idx="869">
                  <c:v>110.25</c:v>
                </c:pt>
                <c:pt idx="870">
                  <c:v>110.15</c:v>
                </c:pt>
                <c:pt idx="871">
                  <c:v>109.75</c:v>
                </c:pt>
                <c:pt idx="872">
                  <c:v>109.5</c:v>
                </c:pt>
                <c:pt idx="873">
                  <c:v>108.15</c:v>
                </c:pt>
                <c:pt idx="874">
                  <c:v>108</c:v>
                </c:pt>
                <c:pt idx="875">
                  <c:v>108</c:v>
                </c:pt>
                <c:pt idx="876">
                  <c:v>108.55</c:v>
                </c:pt>
                <c:pt idx="877">
                  <c:v>108.75</c:v>
                </c:pt>
                <c:pt idx="878">
                  <c:v>109</c:v>
                </c:pt>
                <c:pt idx="879">
                  <c:v>110.5</c:v>
                </c:pt>
                <c:pt idx="880">
                  <c:v>110.25</c:v>
                </c:pt>
                <c:pt idx="881">
                  <c:v>110.5</c:v>
                </c:pt>
                <c:pt idx="882">
                  <c:v>110.5</c:v>
                </c:pt>
                <c:pt idx="883">
                  <c:v>110.25</c:v>
                </c:pt>
                <c:pt idx="884">
                  <c:v>110.35</c:v>
                </c:pt>
                <c:pt idx="885">
                  <c:v>110.15</c:v>
                </c:pt>
                <c:pt idx="886">
                  <c:v>110.5</c:v>
                </c:pt>
                <c:pt idx="887">
                  <c:v>110.45</c:v>
                </c:pt>
                <c:pt idx="888">
                  <c:v>110.45</c:v>
                </c:pt>
                <c:pt idx="889">
                  <c:v>110.5</c:v>
                </c:pt>
                <c:pt idx="890">
                  <c:v>110.4</c:v>
                </c:pt>
                <c:pt idx="891">
                  <c:v>110.4</c:v>
                </c:pt>
                <c:pt idx="892">
                  <c:v>110.4</c:v>
                </c:pt>
                <c:pt idx="893">
                  <c:v>110.3</c:v>
                </c:pt>
                <c:pt idx="894">
                  <c:v>110.3</c:v>
                </c:pt>
                <c:pt idx="895">
                  <c:v>109.85</c:v>
                </c:pt>
                <c:pt idx="896">
                  <c:v>109.65</c:v>
                </c:pt>
                <c:pt idx="897">
                  <c:v>109.65</c:v>
                </c:pt>
                <c:pt idx="898">
                  <c:v>110.05</c:v>
                </c:pt>
                <c:pt idx="899">
                  <c:v>109</c:v>
                </c:pt>
                <c:pt idx="900">
                  <c:v>108.6</c:v>
                </c:pt>
                <c:pt idx="901">
                  <c:v>108.75</c:v>
                </c:pt>
                <c:pt idx="902">
                  <c:v>109</c:v>
                </c:pt>
                <c:pt idx="903">
                  <c:v>108.75</c:v>
                </c:pt>
                <c:pt idx="904">
                  <c:v>108.75</c:v>
                </c:pt>
                <c:pt idx="905">
                  <c:v>108</c:v>
                </c:pt>
                <c:pt idx="906">
                  <c:v>107.7</c:v>
                </c:pt>
                <c:pt idx="907">
                  <c:v>107.7</c:v>
                </c:pt>
                <c:pt idx="908">
                  <c:v>107.5</c:v>
                </c:pt>
                <c:pt idx="909">
                  <c:v>107.25</c:v>
                </c:pt>
                <c:pt idx="910">
                  <c:v>107.75</c:v>
                </c:pt>
                <c:pt idx="911">
                  <c:v>107.5</c:v>
                </c:pt>
                <c:pt idx="912">
                  <c:v>107.5</c:v>
                </c:pt>
                <c:pt idx="913">
                  <c:v>109.9</c:v>
                </c:pt>
                <c:pt idx="914">
                  <c:v>109.75</c:v>
                </c:pt>
                <c:pt idx="915">
                  <c:v>109.85</c:v>
                </c:pt>
                <c:pt idx="916">
                  <c:v>110.25</c:v>
                </c:pt>
                <c:pt idx="917">
                  <c:v>110.25</c:v>
                </c:pt>
                <c:pt idx="918">
                  <c:v>110.5</c:v>
                </c:pt>
                <c:pt idx="919">
                  <c:v>110.25</c:v>
                </c:pt>
                <c:pt idx="920">
                  <c:v>110.75</c:v>
                </c:pt>
                <c:pt idx="921">
                  <c:v>110.85</c:v>
                </c:pt>
                <c:pt idx="922">
                  <c:v>111</c:v>
                </c:pt>
                <c:pt idx="923">
                  <c:v>110.75</c:v>
                </c:pt>
                <c:pt idx="924">
                  <c:v>111.05</c:v>
                </c:pt>
                <c:pt idx="925">
                  <c:v>110.75</c:v>
                </c:pt>
                <c:pt idx="926">
                  <c:v>110.85</c:v>
                </c:pt>
                <c:pt idx="927">
                  <c:v>110.9</c:v>
                </c:pt>
                <c:pt idx="928">
                  <c:v>110.55</c:v>
                </c:pt>
                <c:pt idx="929">
                  <c:v>110.1</c:v>
                </c:pt>
                <c:pt idx="930">
                  <c:v>110.25</c:v>
                </c:pt>
                <c:pt idx="931">
                  <c:v>110.5</c:v>
                </c:pt>
                <c:pt idx="932">
                  <c:v>110.6</c:v>
                </c:pt>
                <c:pt idx="933">
                  <c:v>110.75</c:v>
                </c:pt>
                <c:pt idx="934">
                  <c:v>110.55</c:v>
                </c:pt>
                <c:pt idx="935">
                  <c:v>110.6</c:v>
                </c:pt>
                <c:pt idx="936">
                  <c:v>110.5</c:v>
                </c:pt>
                <c:pt idx="937">
                  <c:v>111</c:v>
                </c:pt>
                <c:pt idx="938">
                  <c:v>111.25</c:v>
                </c:pt>
                <c:pt idx="939">
                  <c:v>111.4</c:v>
                </c:pt>
                <c:pt idx="940">
                  <c:v>111.5</c:v>
                </c:pt>
                <c:pt idx="941">
                  <c:v>111.4</c:v>
                </c:pt>
                <c:pt idx="942">
                  <c:v>111.3</c:v>
                </c:pt>
                <c:pt idx="943">
                  <c:v>111.6</c:v>
                </c:pt>
                <c:pt idx="944">
                  <c:v>110.6</c:v>
                </c:pt>
                <c:pt idx="945">
                  <c:v>110.15</c:v>
                </c:pt>
                <c:pt idx="946">
                  <c:v>109.7</c:v>
                </c:pt>
                <c:pt idx="947">
                  <c:v>109.6</c:v>
                </c:pt>
                <c:pt idx="948">
                  <c:v>109.7</c:v>
                </c:pt>
                <c:pt idx="949">
                  <c:v>109.75</c:v>
                </c:pt>
                <c:pt idx="950">
                  <c:v>110</c:v>
                </c:pt>
                <c:pt idx="951">
                  <c:v>110.15</c:v>
                </c:pt>
                <c:pt idx="952">
                  <c:v>110</c:v>
                </c:pt>
                <c:pt idx="953">
                  <c:v>110</c:v>
                </c:pt>
                <c:pt idx="954">
                  <c:v>110.05</c:v>
                </c:pt>
                <c:pt idx="955">
                  <c:v>108.5</c:v>
                </c:pt>
                <c:pt idx="956">
                  <c:v>108.75</c:v>
                </c:pt>
                <c:pt idx="957">
                  <c:v>108.5</c:v>
                </c:pt>
                <c:pt idx="958">
                  <c:v>108.1</c:v>
                </c:pt>
                <c:pt idx="959">
                  <c:v>108.1</c:v>
                </c:pt>
                <c:pt idx="960">
                  <c:v>108.5</c:v>
                </c:pt>
                <c:pt idx="961">
                  <c:v>107.85</c:v>
                </c:pt>
                <c:pt idx="962">
                  <c:v>107.25</c:v>
                </c:pt>
                <c:pt idx="963">
                  <c:v>107</c:v>
                </c:pt>
                <c:pt idx="964">
                  <c:v>106.3</c:v>
                </c:pt>
                <c:pt idx="965">
                  <c:v>106.35</c:v>
                </c:pt>
                <c:pt idx="966">
                  <c:v>105.9</c:v>
                </c:pt>
                <c:pt idx="967">
                  <c:v>105.8</c:v>
                </c:pt>
                <c:pt idx="968">
                  <c:v>105.9</c:v>
                </c:pt>
                <c:pt idx="969">
                  <c:v>105.7</c:v>
                </c:pt>
                <c:pt idx="970">
                  <c:v>106</c:v>
                </c:pt>
                <c:pt idx="971">
                  <c:v>105.6</c:v>
                </c:pt>
                <c:pt idx="972">
                  <c:v>106</c:v>
                </c:pt>
                <c:pt idx="973">
                  <c:v>106</c:v>
                </c:pt>
                <c:pt idx="974">
                  <c:v>106.25</c:v>
                </c:pt>
                <c:pt idx="975">
                  <c:v>106.35</c:v>
                </c:pt>
                <c:pt idx="976">
                  <c:v>106.35</c:v>
                </c:pt>
                <c:pt idx="977">
                  <c:v>106.35</c:v>
                </c:pt>
                <c:pt idx="978">
                  <c:v>106.1</c:v>
                </c:pt>
                <c:pt idx="979">
                  <c:v>105.6</c:v>
                </c:pt>
                <c:pt idx="980">
                  <c:v>105.6</c:v>
                </c:pt>
                <c:pt idx="981">
                  <c:v>104.35</c:v>
                </c:pt>
                <c:pt idx="982">
                  <c:v>102.95</c:v>
                </c:pt>
                <c:pt idx="983">
                  <c:v>102.75</c:v>
                </c:pt>
                <c:pt idx="984">
                  <c:v>102.75</c:v>
                </c:pt>
                <c:pt idx="985">
                  <c:v>102.75</c:v>
                </c:pt>
                <c:pt idx="986">
                  <c:v>102.75</c:v>
                </c:pt>
                <c:pt idx="987">
                  <c:v>102.75</c:v>
                </c:pt>
                <c:pt idx="988">
                  <c:v>102.75</c:v>
                </c:pt>
                <c:pt idx="989">
                  <c:v>102.75</c:v>
                </c:pt>
                <c:pt idx="990">
                  <c:v>102.75</c:v>
                </c:pt>
                <c:pt idx="991">
                  <c:v>102.65</c:v>
                </c:pt>
                <c:pt idx="992">
                  <c:v>102.8</c:v>
                </c:pt>
                <c:pt idx="993">
                  <c:v>102.75</c:v>
                </c:pt>
                <c:pt idx="994">
                  <c:v>102.5</c:v>
                </c:pt>
                <c:pt idx="995">
                  <c:v>102.25</c:v>
                </c:pt>
                <c:pt idx="996">
                  <c:v>102.35</c:v>
                </c:pt>
                <c:pt idx="997">
                  <c:v>102.1</c:v>
                </c:pt>
                <c:pt idx="998">
                  <c:v>101.85</c:v>
                </c:pt>
                <c:pt idx="999">
                  <c:v>101.55</c:v>
                </c:pt>
                <c:pt idx="1000">
                  <c:v>101.25</c:v>
                </c:pt>
                <c:pt idx="1001">
                  <c:v>101.3</c:v>
                </c:pt>
                <c:pt idx="1002">
                  <c:v>101.35</c:v>
                </c:pt>
                <c:pt idx="1003">
                  <c:v>101.45</c:v>
                </c:pt>
                <c:pt idx="1004">
                  <c:v>101.25</c:v>
                </c:pt>
                <c:pt idx="1005">
                  <c:v>100.55</c:v>
                </c:pt>
                <c:pt idx="1006">
                  <c:v>100.4</c:v>
                </c:pt>
                <c:pt idx="1007">
                  <c:v>100.5</c:v>
                </c:pt>
                <c:pt idx="1008">
                  <c:v>100.2</c:v>
                </c:pt>
                <c:pt idx="1009">
                  <c:v>99.75</c:v>
                </c:pt>
                <c:pt idx="1010">
                  <c:v>99.05</c:v>
                </c:pt>
                <c:pt idx="1011">
                  <c:v>98.55</c:v>
                </c:pt>
                <c:pt idx="1012">
                  <c:v>96.6</c:v>
                </c:pt>
                <c:pt idx="1013">
                  <c:v>96.15</c:v>
                </c:pt>
                <c:pt idx="1014">
                  <c:v>95.2</c:v>
                </c:pt>
                <c:pt idx="1015">
                  <c:v>94.85</c:v>
                </c:pt>
                <c:pt idx="1016">
                  <c:v>93.4</c:v>
                </c:pt>
                <c:pt idx="1017">
                  <c:v>93.45</c:v>
                </c:pt>
                <c:pt idx="1018">
                  <c:v>93.45</c:v>
                </c:pt>
                <c:pt idx="1019">
                  <c:v>92.5</c:v>
                </c:pt>
                <c:pt idx="1020">
                  <c:v>91.8</c:v>
                </c:pt>
                <c:pt idx="1021">
                  <c:v>91.85</c:v>
                </c:pt>
                <c:pt idx="1022">
                  <c:v>91.9</c:v>
                </c:pt>
                <c:pt idx="1023">
                  <c:v>91.65</c:v>
                </c:pt>
                <c:pt idx="1024">
                  <c:v>91.25</c:v>
                </c:pt>
                <c:pt idx="1025">
                  <c:v>91.3</c:v>
                </c:pt>
                <c:pt idx="1026">
                  <c:v>90.05</c:v>
                </c:pt>
                <c:pt idx="1027">
                  <c:v>89.05</c:v>
                </c:pt>
                <c:pt idx="1028">
                  <c:v>89</c:v>
                </c:pt>
                <c:pt idx="1029">
                  <c:v>89</c:v>
                </c:pt>
                <c:pt idx="1030">
                  <c:v>88.95</c:v>
                </c:pt>
                <c:pt idx="1031">
                  <c:v>87.2</c:v>
                </c:pt>
                <c:pt idx="1032">
                  <c:v>87.15</c:v>
                </c:pt>
                <c:pt idx="1033">
                  <c:v>84.5</c:v>
                </c:pt>
                <c:pt idx="1034">
                  <c:v>84.5</c:v>
                </c:pt>
                <c:pt idx="1035">
                  <c:v>84.15</c:v>
                </c:pt>
                <c:pt idx="1036">
                  <c:v>81.900000000000006</c:v>
                </c:pt>
                <c:pt idx="1037">
                  <c:v>81.900000000000006</c:v>
                </c:pt>
                <c:pt idx="1038">
                  <c:v>82.25</c:v>
                </c:pt>
                <c:pt idx="1039">
                  <c:v>82.25</c:v>
                </c:pt>
                <c:pt idx="1040">
                  <c:v>82</c:v>
                </c:pt>
                <c:pt idx="1041">
                  <c:v>81.5</c:v>
                </c:pt>
                <c:pt idx="1042">
                  <c:v>81.650000000000006</c:v>
                </c:pt>
                <c:pt idx="1043">
                  <c:v>81.150000000000006</c:v>
                </c:pt>
                <c:pt idx="1044">
                  <c:v>81.25</c:v>
                </c:pt>
                <c:pt idx="1045">
                  <c:v>82.35</c:v>
                </c:pt>
                <c:pt idx="1046">
                  <c:v>82.25</c:v>
                </c:pt>
                <c:pt idx="1047">
                  <c:v>82.05</c:v>
                </c:pt>
                <c:pt idx="1048">
                  <c:v>82.05</c:v>
                </c:pt>
                <c:pt idx="1049">
                  <c:v>81.900000000000006</c:v>
                </c:pt>
                <c:pt idx="1050">
                  <c:v>82</c:v>
                </c:pt>
                <c:pt idx="1051">
                  <c:v>82.25</c:v>
                </c:pt>
                <c:pt idx="1052">
                  <c:v>82.75</c:v>
                </c:pt>
                <c:pt idx="1053">
                  <c:v>82.95</c:v>
                </c:pt>
                <c:pt idx="1054">
                  <c:v>83.3</c:v>
                </c:pt>
                <c:pt idx="1055">
                  <c:v>85.2</c:v>
                </c:pt>
                <c:pt idx="1056">
                  <c:v>87</c:v>
                </c:pt>
                <c:pt idx="1057">
                  <c:v>87</c:v>
                </c:pt>
                <c:pt idx="1058">
                  <c:v>86.9</c:v>
                </c:pt>
                <c:pt idx="1059">
                  <c:v>86.9</c:v>
                </c:pt>
                <c:pt idx="1060">
                  <c:v>87.15</c:v>
                </c:pt>
                <c:pt idx="1061">
                  <c:v>87.4</c:v>
                </c:pt>
                <c:pt idx="1062">
                  <c:v>87.25</c:v>
                </c:pt>
                <c:pt idx="1063">
                  <c:v>87.2</c:v>
                </c:pt>
                <c:pt idx="1064">
                  <c:v>87.6</c:v>
                </c:pt>
                <c:pt idx="1065">
                  <c:v>87.45</c:v>
                </c:pt>
                <c:pt idx="1066">
                  <c:v>88.95</c:v>
                </c:pt>
                <c:pt idx="1067" formatCode="0.00">
                  <c:v>88.85</c:v>
                </c:pt>
                <c:pt idx="1068" formatCode="0.00">
                  <c:v>88.8</c:v>
                </c:pt>
                <c:pt idx="1069" formatCode="0.00">
                  <c:v>88.65</c:v>
                </c:pt>
                <c:pt idx="1070" formatCode="0.00">
                  <c:v>88.65</c:v>
                </c:pt>
                <c:pt idx="1071" formatCode="0.00">
                  <c:v>88.55</c:v>
                </c:pt>
                <c:pt idx="1072" formatCode="0.00">
                  <c:v>88.55</c:v>
                </c:pt>
                <c:pt idx="1073" formatCode="0.00">
                  <c:v>88.25</c:v>
                </c:pt>
                <c:pt idx="1074" formatCode="0.00">
                  <c:v>88.3</c:v>
                </c:pt>
                <c:pt idx="1075" formatCode="0.00">
                  <c:v>88.35</c:v>
                </c:pt>
                <c:pt idx="1076" formatCode="0.00">
                  <c:v>88.1</c:v>
                </c:pt>
                <c:pt idx="1077" formatCode="0.00">
                  <c:v>88</c:v>
                </c:pt>
                <c:pt idx="1078" formatCode="0.00">
                  <c:v>88</c:v>
                </c:pt>
                <c:pt idx="1079" formatCode="0.00">
                  <c:v>88</c:v>
                </c:pt>
                <c:pt idx="1080" formatCode="0.00">
                  <c:v>87.7</c:v>
                </c:pt>
                <c:pt idx="1081" formatCode="0.00">
                  <c:v>87.75</c:v>
                </c:pt>
                <c:pt idx="1082" formatCode="0.00">
                  <c:v>86.75</c:v>
                </c:pt>
                <c:pt idx="1083" formatCode="0.00">
                  <c:v>86.35</c:v>
                </c:pt>
                <c:pt idx="1084" formatCode="0.00">
                  <c:v>85.8</c:v>
                </c:pt>
                <c:pt idx="1085" formatCode="0.00">
                  <c:v>84.3</c:v>
                </c:pt>
                <c:pt idx="1086" formatCode="0.00">
                  <c:v>84.25</c:v>
                </c:pt>
                <c:pt idx="1087" formatCode="0.00">
                  <c:v>83.4</c:v>
                </c:pt>
                <c:pt idx="1088" formatCode="0.00">
                  <c:v>83.3</c:v>
                </c:pt>
                <c:pt idx="1089" formatCode="0.00">
                  <c:v>81.3</c:v>
                </c:pt>
                <c:pt idx="1090" formatCode="0.00">
                  <c:v>80.75</c:v>
                </c:pt>
                <c:pt idx="1091" formatCode="0.00">
                  <c:v>80.400000000000006</c:v>
                </c:pt>
                <c:pt idx="1092" formatCode="0.00">
                  <c:v>79.900000000000006</c:v>
                </c:pt>
                <c:pt idx="1093" formatCode="0.00">
                  <c:v>79.95</c:v>
                </c:pt>
                <c:pt idx="1094" formatCode="0.00">
                  <c:v>80.7</c:v>
                </c:pt>
                <c:pt idx="1095" formatCode="0.00">
                  <c:v>81.3</c:v>
                </c:pt>
                <c:pt idx="1096" formatCode="0.00">
                  <c:v>82.9</c:v>
                </c:pt>
                <c:pt idx="1097" formatCode="0.00">
                  <c:v>83</c:v>
                </c:pt>
                <c:pt idx="1098" formatCode="0.00">
                  <c:v>84.95</c:v>
                </c:pt>
                <c:pt idx="1099" formatCode="0.00">
                  <c:v>85.15</c:v>
                </c:pt>
                <c:pt idx="1100" formatCode="0.00">
                  <c:v>84.8</c:v>
                </c:pt>
                <c:pt idx="1101" formatCode="0.00">
                  <c:v>86</c:v>
                </c:pt>
                <c:pt idx="1102" formatCode="0.00">
                  <c:v>85.25</c:v>
                </c:pt>
                <c:pt idx="1103" formatCode="0.00">
                  <c:v>85.5</c:v>
                </c:pt>
                <c:pt idx="1104" formatCode="0.00">
                  <c:v>84.5</c:v>
                </c:pt>
                <c:pt idx="1105" formatCode="0.00">
                  <c:v>84.1</c:v>
                </c:pt>
                <c:pt idx="1106" formatCode="0.00">
                  <c:v>84.05</c:v>
                </c:pt>
                <c:pt idx="1107" formatCode="0.00">
                  <c:v>83.85</c:v>
                </c:pt>
                <c:pt idx="1108" formatCode="0.00">
                  <c:v>83.85</c:v>
                </c:pt>
                <c:pt idx="1109" formatCode="0.00">
                  <c:v>83.4</c:v>
                </c:pt>
                <c:pt idx="1110" formatCode="0.00">
                  <c:v>83.45</c:v>
                </c:pt>
                <c:pt idx="1111" formatCode="0.00">
                  <c:v>83.3</c:v>
                </c:pt>
                <c:pt idx="1112" formatCode="0.00">
                  <c:v>82.45</c:v>
                </c:pt>
                <c:pt idx="1113" formatCode="0.00">
                  <c:v>81.95</c:v>
                </c:pt>
                <c:pt idx="1114" formatCode="0.00">
                  <c:v>81.849999999999994</c:v>
                </c:pt>
                <c:pt idx="1115" formatCode="0.00">
                  <c:v>81.95</c:v>
                </c:pt>
                <c:pt idx="1116" formatCode="0.00">
                  <c:v>82.3</c:v>
                </c:pt>
                <c:pt idx="1117" formatCode="0.00">
                  <c:v>82.3</c:v>
                </c:pt>
                <c:pt idx="1118" formatCode="0.00">
                  <c:v>81.349999999999994</c:v>
                </c:pt>
                <c:pt idx="1119" formatCode="0.00">
                  <c:v>80.849999999999994</c:v>
                </c:pt>
                <c:pt idx="1120" formatCode="0.00">
                  <c:v>80.400000000000006</c:v>
                </c:pt>
                <c:pt idx="1121" formatCode="0.00">
                  <c:v>81</c:v>
                </c:pt>
                <c:pt idx="1122" formatCode="0.00">
                  <c:v>80.5</c:v>
                </c:pt>
                <c:pt idx="1123" formatCode="0.00">
                  <c:v>80.75</c:v>
                </c:pt>
                <c:pt idx="1124" formatCode="0.00">
                  <c:v>80.7</c:v>
                </c:pt>
                <c:pt idx="1125" formatCode="0.00">
                  <c:v>80.5</c:v>
                </c:pt>
                <c:pt idx="1126" formatCode="0.00">
                  <c:v>80.75</c:v>
                </c:pt>
                <c:pt idx="1127" formatCode="0.00">
                  <c:v>80.8</c:v>
                </c:pt>
                <c:pt idx="1128" formatCode="0.00">
                  <c:v>80.900000000000006</c:v>
                </c:pt>
                <c:pt idx="1129" formatCode="0.00">
                  <c:v>80.900000000000006</c:v>
                </c:pt>
                <c:pt idx="1130" formatCode="0.00">
                  <c:v>80.8</c:v>
                </c:pt>
                <c:pt idx="1131" formatCode="0.00">
                  <c:v>80</c:v>
                </c:pt>
                <c:pt idx="1132" formatCode="0.00">
                  <c:v>79.849999999999994</c:v>
                </c:pt>
                <c:pt idx="1133" formatCode="0.00">
                  <c:v>79.400000000000006</c:v>
                </c:pt>
                <c:pt idx="1134" formatCode="0.00">
                  <c:v>79.400000000000006</c:v>
                </c:pt>
                <c:pt idx="1135" formatCode="0.00">
                  <c:v>79.45</c:v>
                </c:pt>
                <c:pt idx="1136" formatCode="0.00">
                  <c:v>79.55</c:v>
                </c:pt>
                <c:pt idx="1137" formatCode="0.00">
                  <c:v>79.75</c:v>
                </c:pt>
                <c:pt idx="1138" formatCode="0.00">
                  <c:v>79.349999999999994</c:v>
                </c:pt>
                <c:pt idx="1139" formatCode="0.00">
                  <c:v>79.5</c:v>
                </c:pt>
                <c:pt idx="1140" formatCode="0.00">
                  <c:v>79.599999999999994</c:v>
                </c:pt>
                <c:pt idx="1141" formatCode="0.00">
                  <c:v>79.599999999999994</c:v>
                </c:pt>
                <c:pt idx="1142" formatCode="0.00">
                  <c:v>79.5</c:v>
                </c:pt>
                <c:pt idx="1143" formatCode="0.00">
                  <c:v>79.25</c:v>
                </c:pt>
                <c:pt idx="1144" formatCode="0.00">
                  <c:v>79.25</c:v>
                </c:pt>
                <c:pt idx="1145" formatCode="0.00">
                  <c:v>79</c:v>
                </c:pt>
                <c:pt idx="1146" formatCode="0.00">
                  <c:v>78.5</c:v>
                </c:pt>
                <c:pt idx="1147" formatCode="0.00">
                  <c:v>78.45</c:v>
                </c:pt>
                <c:pt idx="1148" formatCode="0.00">
                  <c:v>78.45</c:v>
                </c:pt>
                <c:pt idx="1149" formatCode="0.00">
                  <c:v>78.95</c:v>
                </c:pt>
                <c:pt idx="1150" formatCode="0.00">
                  <c:v>79.05</c:v>
                </c:pt>
                <c:pt idx="1151" formatCode="0.00">
                  <c:v>78.849999999999994</c:v>
                </c:pt>
                <c:pt idx="1152" formatCode="0.00">
                  <c:v>78.75</c:v>
                </c:pt>
                <c:pt idx="1153" formatCode="0.00">
                  <c:v>78.849999999999994</c:v>
                </c:pt>
                <c:pt idx="1154" formatCode="0.00">
                  <c:v>78.45</c:v>
                </c:pt>
                <c:pt idx="1155" formatCode="0.00">
                  <c:v>78.349999999999994</c:v>
                </c:pt>
                <c:pt idx="1156" formatCode="0.00">
                  <c:v>78.400000000000006</c:v>
                </c:pt>
                <c:pt idx="1157" formatCode="0.00">
                  <c:v>78.400000000000006</c:v>
                </c:pt>
                <c:pt idx="1158" formatCode="0.00">
                  <c:v>78.75</c:v>
                </c:pt>
                <c:pt idx="1159" formatCode="0.00">
                  <c:v>76.75</c:v>
                </c:pt>
                <c:pt idx="1160" formatCode="0.00">
                  <c:v>76.55</c:v>
                </c:pt>
                <c:pt idx="1161" formatCode="0.00">
                  <c:v>76.3</c:v>
                </c:pt>
                <c:pt idx="1162" formatCode="0.00">
                  <c:v>76.3</c:v>
                </c:pt>
                <c:pt idx="1163" formatCode="0.00">
                  <c:v>75.849999999999994</c:v>
                </c:pt>
                <c:pt idx="1164" formatCode="0.00">
                  <c:v>75.650000000000006</c:v>
                </c:pt>
                <c:pt idx="1165" formatCode="0.00">
                  <c:v>75.3</c:v>
                </c:pt>
                <c:pt idx="1166" formatCode="0.00">
                  <c:v>74.8</c:v>
                </c:pt>
                <c:pt idx="1167" formatCode="0.00">
                  <c:v>74.349999999999994</c:v>
                </c:pt>
                <c:pt idx="1168" formatCode="0.00">
                  <c:v>73.849999999999994</c:v>
                </c:pt>
                <c:pt idx="1169" formatCode="0.00">
                  <c:v>73.95</c:v>
                </c:pt>
                <c:pt idx="1170" formatCode="0.00">
                  <c:v>72.75</c:v>
                </c:pt>
                <c:pt idx="1171" formatCode="0.00">
                  <c:v>72.75</c:v>
                </c:pt>
                <c:pt idx="1172" formatCode="0.00">
                  <c:v>72.75</c:v>
                </c:pt>
                <c:pt idx="1173" formatCode="0.00">
                  <c:v>72.849999999999994</c:v>
                </c:pt>
                <c:pt idx="1174" formatCode="0.00">
                  <c:v>72.849999999999994</c:v>
                </c:pt>
                <c:pt idx="1175" formatCode="0.00">
                  <c:v>72.849999999999994</c:v>
                </c:pt>
                <c:pt idx="1176" formatCode="0.00">
                  <c:v>72.650000000000006</c:v>
                </c:pt>
                <c:pt idx="1177" formatCode="0.00">
                  <c:v>72.3</c:v>
                </c:pt>
                <c:pt idx="1178" formatCode="0.00">
                  <c:v>72.3</c:v>
                </c:pt>
                <c:pt idx="1179" formatCode="0.00">
                  <c:v>72.25</c:v>
                </c:pt>
                <c:pt idx="1180" formatCode="0.00">
                  <c:v>72</c:v>
                </c:pt>
                <c:pt idx="1181" formatCode="0.00">
                  <c:v>72.150000000000006</c:v>
                </c:pt>
                <c:pt idx="1182" formatCode="0.00">
                  <c:v>72.2</c:v>
                </c:pt>
                <c:pt idx="1183" formatCode="0.00">
                  <c:v>72.650000000000006</c:v>
                </c:pt>
                <c:pt idx="1184" formatCode="0.00">
                  <c:v>73.650000000000006</c:v>
                </c:pt>
                <c:pt idx="1185" formatCode="0.00">
                  <c:v>73.95</c:v>
                </c:pt>
                <c:pt idx="1186" formatCode="0.00">
                  <c:v>74.45</c:v>
                </c:pt>
                <c:pt idx="1187" formatCode="0.00">
                  <c:v>75</c:v>
                </c:pt>
                <c:pt idx="1188" formatCode="0.00">
                  <c:v>75</c:v>
                </c:pt>
                <c:pt idx="1189" formatCode="0.00">
                  <c:v>75.05</c:v>
                </c:pt>
                <c:pt idx="1190" formatCode="0.00">
                  <c:v>75.05</c:v>
                </c:pt>
                <c:pt idx="1191" formatCode="0.00">
                  <c:v>74.900000000000006</c:v>
                </c:pt>
                <c:pt idx="1192" formatCode="0.00">
                  <c:v>74.900000000000006</c:v>
                </c:pt>
                <c:pt idx="1193" formatCode="0.00">
                  <c:v>75</c:v>
                </c:pt>
                <c:pt idx="1194" formatCode="0.00">
                  <c:v>75.099999999999994</c:v>
                </c:pt>
                <c:pt idx="1195" formatCode="0.00">
                  <c:v>75.75</c:v>
                </c:pt>
                <c:pt idx="1196" formatCode="0.00">
                  <c:v>75.75</c:v>
                </c:pt>
                <c:pt idx="1197" formatCode="0.00">
                  <c:v>75.7</c:v>
                </c:pt>
                <c:pt idx="1198" formatCode="0.00">
                  <c:v>75.95</c:v>
                </c:pt>
                <c:pt idx="1199" formatCode="0.00">
                  <c:v>75.95</c:v>
                </c:pt>
                <c:pt idx="1200" formatCode="0.00">
                  <c:v>75.95</c:v>
                </c:pt>
                <c:pt idx="1201" formatCode="0.00">
                  <c:v>76.45</c:v>
                </c:pt>
                <c:pt idx="1202" formatCode="0.00">
                  <c:v>76.45</c:v>
                </c:pt>
                <c:pt idx="1203" formatCode="0.00">
                  <c:v>76.45</c:v>
                </c:pt>
                <c:pt idx="1204" formatCode="0.00">
                  <c:v>76.5</c:v>
                </c:pt>
                <c:pt idx="1205" formatCode="0.00">
                  <c:v>76.650000000000006</c:v>
                </c:pt>
                <c:pt idx="1206" formatCode="0.00">
                  <c:v>76.7</c:v>
                </c:pt>
                <c:pt idx="1207" formatCode="0.00">
                  <c:v>76.75</c:v>
                </c:pt>
                <c:pt idx="1208" formatCode="0.00">
                  <c:v>77</c:v>
                </c:pt>
                <c:pt idx="1209" formatCode="0.00">
                  <c:v>76.8</c:v>
                </c:pt>
                <c:pt idx="1210" formatCode="0.00">
                  <c:v>76.3</c:v>
                </c:pt>
                <c:pt idx="1211" formatCode="0.00">
                  <c:v>76.349999999999994</c:v>
                </c:pt>
                <c:pt idx="1212" formatCode="0.00">
                  <c:v>76.650000000000006</c:v>
                </c:pt>
                <c:pt idx="1213" formatCode="0.00">
                  <c:v>76.45</c:v>
                </c:pt>
                <c:pt idx="1214" formatCode="0.00">
                  <c:v>75.95</c:v>
                </c:pt>
                <c:pt idx="1215" formatCode="0.00">
                  <c:v>76</c:v>
                </c:pt>
                <c:pt idx="1216" formatCode="0.00">
                  <c:v>75.5</c:v>
                </c:pt>
                <c:pt idx="1217" formatCode="0.00">
                  <c:v>75</c:v>
                </c:pt>
                <c:pt idx="1218" formatCode="0.00">
                  <c:v>75.05</c:v>
                </c:pt>
                <c:pt idx="1219" formatCode="0.00">
                  <c:v>75.05</c:v>
                </c:pt>
                <c:pt idx="1220" formatCode="0.00">
                  <c:v>74.75</c:v>
                </c:pt>
                <c:pt idx="1221" formatCode="0.00">
                  <c:v>75</c:v>
                </c:pt>
                <c:pt idx="1222" formatCode="0.00">
                  <c:v>75</c:v>
                </c:pt>
                <c:pt idx="1223" formatCode="0.00">
                  <c:v>74.8</c:v>
                </c:pt>
                <c:pt idx="1224" formatCode="0.00">
                  <c:v>74.599999999999994</c:v>
                </c:pt>
                <c:pt idx="1225" formatCode="0.00">
                  <c:v>74.099999999999994</c:v>
                </c:pt>
                <c:pt idx="1226" formatCode="0.00">
                  <c:v>74.05</c:v>
                </c:pt>
                <c:pt idx="1227" formatCode="0.00">
                  <c:v>73.55</c:v>
                </c:pt>
                <c:pt idx="1228" formatCode="0.00">
                  <c:v>73.55</c:v>
                </c:pt>
                <c:pt idx="1229" formatCode="0.00">
                  <c:v>73.45</c:v>
                </c:pt>
                <c:pt idx="1230" formatCode="0.00">
                  <c:v>73.400000000000006</c:v>
                </c:pt>
                <c:pt idx="1231" formatCode="0.00">
                  <c:v>73.650000000000006</c:v>
                </c:pt>
                <c:pt idx="1232" formatCode="0.00">
                  <c:v>73.45</c:v>
                </c:pt>
                <c:pt idx="1233" formatCode="0.00">
                  <c:v>73.349999999999994</c:v>
                </c:pt>
                <c:pt idx="1234" formatCode="0.00">
                  <c:v>73.25</c:v>
                </c:pt>
                <c:pt idx="1235" formatCode="0.00">
                  <c:v>74.2</c:v>
                </c:pt>
                <c:pt idx="1236" formatCode="0.00">
                  <c:v>75.400000000000006</c:v>
                </c:pt>
                <c:pt idx="1237" formatCode="0.00">
                  <c:v>75.650000000000006</c:v>
                </c:pt>
                <c:pt idx="1238" formatCode="0.00">
                  <c:v>75.650000000000006</c:v>
                </c:pt>
                <c:pt idx="1239" formatCode="0.00">
                  <c:v>75.55</c:v>
                </c:pt>
                <c:pt idx="1240" formatCode="0.00">
                  <c:v>75.8</c:v>
                </c:pt>
                <c:pt idx="1241" formatCode="0.00">
                  <c:v>76.05</c:v>
                </c:pt>
                <c:pt idx="1242" formatCode="0.00">
                  <c:v>76.5</c:v>
                </c:pt>
                <c:pt idx="1243" formatCode="0.00">
                  <c:v>76.2</c:v>
                </c:pt>
                <c:pt idx="1244" formatCode="0.00">
                  <c:v>77.2</c:v>
                </c:pt>
                <c:pt idx="1245" formatCode="0.00">
                  <c:v>77.75</c:v>
                </c:pt>
                <c:pt idx="1246" formatCode="0.00">
                  <c:v>78.849999999999994</c:v>
                </c:pt>
                <c:pt idx="1247" formatCode="0.00">
                  <c:v>78.849999999999994</c:v>
                </c:pt>
                <c:pt idx="1248" formatCode="0.00">
                  <c:v>78.5</c:v>
                </c:pt>
                <c:pt idx="1249" formatCode="0.00">
                  <c:v>78.099999999999994</c:v>
                </c:pt>
                <c:pt idx="1250" formatCode="0.00">
                  <c:v>78.5</c:v>
                </c:pt>
                <c:pt idx="1251" formatCode="0.00">
                  <c:v>79.099999999999994</c:v>
                </c:pt>
                <c:pt idx="1252" formatCode="0.00">
                  <c:v>79.2</c:v>
                </c:pt>
                <c:pt idx="1253" formatCode="0.00">
                  <c:v>79.3</c:v>
                </c:pt>
                <c:pt idx="1254" formatCode="0.00">
                  <c:v>79.5</c:v>
                </c:pt>
                <c:pt idx="1255" formatCode="0.00">
                  <c:v>79.599999999999994</c:v>
                </c:pt>
                <c:pt idx="1256" formatCode="0.00">
                  <c:v>79.599999999999994</c:v>
                </c:pt>
                <c:pt idx="1257" formatCode="0.00">
                  <c:v>79.75</c:v>
                </c:pt>
                <c:pt idx="1258" formatCode="0.00">
                  <c:v>79.75</c:v>
                </c:pt>
                <c:pt idx="1259" formatCode="0.00">
                  <c:v>79.75</c:v>
                </c:pt>
                <c:pt idx="1260" formatCode="0.00">
                  <c:v>79.8</c:v>
                </c:pt>
                <c:pt idx="1261" formatCode="0.00">
                  <c:v>80.5</c:v>
                </c:pt>
                <c:pt idx="1262" formatCode="0.00">
                  <c:v>81.55</c:v>
                </c:pt>
                <c:pt idx="1263" formatCode="0.00">
                  <c:v>81.650000000000006</c:v>
                </c:pt>
                <c:pt idx="1264" formatCode="0.00">
                  <c:v>86</c:v>
                </c:pt>
                <c:pt idx="1265" formatCode="0.00">
                  <c:v>86</c:v>
                </c:pt>
                <c:pt idx="1266" formatCode="0.00">
                  <c:v>86.25</c:v>
                </c:pt>
                <c:pt idx="1267" formatCode="0.00">
                  <c:v>87.25</c:v>
                </c:pt>
                <c:pt idx="1268" formatCode="0.00">
                  <c:v>87.5</c:v>
                </c:pt>
                <c:pt idx="1269" formatCode="0.00">
                  <c:v>88.5</c:v>
                </c:pt>
                <c:pt idx="1270" formatCode="0.00">
                  <c:v>90.5</c:v>
                </c:pt>
                <c:pt idx="1271" formatCode="0.00">
                  <c:v>90.5</c:v>
                </c:pt>
                <c:pt idx="1272" formatCode="0.00">
                  <c:v>90.5</c:v>
                </c:pt>
                <c:pt idx="1273" formatCode="0.00">
                  <c:v>91</c:v>
                </c:pt>
                <c:pt idx="1274" formatCode="0.00">
                  <c:v>94.25</c:v>
                </c:pt>
                <c:pt idx="1275" formatCode="0.00">
                  <c:v>94.25</c:v>
                </c:pt>
                <c:pt idx="1276" formatCode="0.00">
                  <c:v>95</c:v>
                </c:pt>
                <c:pt idx="1277" formatCode="0.00">
                  <c:v>95.25</c:v>
                </c:pt>
                <c:pt idx="1278" formatCode="0.00">
                  <c:v>95.5</c:v>
                </c:pt>
                <c:pt idx="1279" formatCode="0.00">
                  <c:v>96.75</c:v>
                </c:pt>
                <c:pt idx="1280" formatCode="0.00">
                  <c:v>98</c:v>
                </c:pt>
                <c:pt idx="1281" formatCode="0.00">
                  <c:v>100</c:v>
                </c:pt>
                <c:pt idx="1282" formatCode="0.00">
                  <c:v>99.75</c:v>
                </c:pt>
                <c:pt idx="1283" formatCode="0.00">
                  <c:v>99.5</c:v>
                </c:pt>
                <c:pt idx="1284" formatCode="0.00">
                  <c:v>99.5</c:v>
                </c:pt>
                <c:pt idx="1285" formatCode="0.00">
                  <c:v>99.5</c:v>
                </c:pt>
                <c:pt idx="1286" formatCode="0.00">
                  <c:v>98.75</c:v>
                </c:pt>
                <c:pt idx="1287" formatCode="0.00">
                  <c:v>98.25</c:v>
                </c:pt>
                <c:pt idx="1288" formatCode="0.00">
                  <c:v>97.75</c:v>
                </c:pt>
                <c:pt idx="1289" formatCode="0.00">
                  <c:v>97.5</c:v>
                </c:pt>
                <c:pt idx="1290" formatCode="0.00">
                  <c:v>95</c:v>
                </c:pt>
                <c:pt idx="1291" formatCode="0.00">
                  <c:v>94.5</c:v>
                </c:pt>
                <c:pt idx="1292" formatCode="0.00">
                  <c:v>94.25</c:v>
                </c:pt>
                <c:pt idx="1293" formatCode="0.00">
                  <c:v>92.5</c:v>
                </c:pt>
                <c:pt idx="1294" formatCode="0.00">
                  <c:v>91.5</c:v>
                </c:pt>
                <c:pt idx="1295" formatCode="0.00">
                  <c:v>91.5</c:v>
                </c:pt>
                <c:pt idx="1296" formatCode="0.00">
                  <c:v>90</c:v>
                </c:pt>
                <c:pt idx="1297" formatCode="0.00">
                  <c:v>89.75</c:v>
                </c:pt>
                <c:pt idx="1298" formatCode="0.00">
                  <c:v>89.25</c:v>
                </c:pt>
                <c:pt idx="1299" formatCode="0.00">
                  <c:v>88</c:v>
                </c:pt>
                <c:pt idx="1300" formatCode="0.00">
                  <c:v>85.5</c:v>
                </c:pt>
                <c:pt idx="1301" formatCode="0.00">
                  <c:v>85.5</c:v>
                </c:pt>
                <c:pt idx="1302" formatCode="0.00">
                  <c:v>85.5</c:v>
                </c:pt>
                <c:pt idx="1303" formatCode="0.00">
                  <c:v>85</c:v>
                </c:pt>
                <c:pt idx="1304" formatCode="0.00">
                  <c:v>84</c:v>
                </c:pt>
                <c:pt idx="1305" formatCode="0.00">
                  <c:v>85.35</c:v>
                </c:pt>
                <c:pt idx="1306" formatCode="0.00">
                  <c:v>87.15</c:v>
                </c:pt>
                <c:pt idx="1307" formatCode="0.00">
                  <c:v>88.75</c:v>
                </c:pt>
                <c:pt idx="1308" formatCode="0.00">
                  <c:v>89</c:v>
                </c:pt>
                <c:pt idx="1309" formatCode="0.00">
                  <c:v>89.25</c:v>
                </c:pt>
                <c:pt idx="1310" formatCode="0.00">
                  <c:v>89.25</c:v>
                </c:pt>
                <c:pt idx="1311" formatCode="0.00">
                  <c:v>89.5</c:v>
                </c:pt>
                <c:pt idx="1312" formatCode="0.00">
                  <c:v>90</c:v>
                </c:pt>
                <c:pt idx="1313" formatCode="0.00">
                  <c:v>90</c:v>
                </c:pt>
                <c:pt idx="1314" formatCode="0.00">
                  <c:v>91.75</c:v>
                </c:pt>
                <c:pt idx="1315" formatCode="0.00">
                  <c:v>91.75</c:v>
                </c:pt>
                <c:pt idx="1316" formatCode="0.00">
                  <c:v>91.5</c:v>
                </c:pt>
                <c:pt idx="1317" formatCode="0.00">
                  <c:v>91.5</c:v>
                </c:pt>
                <c:pt idx="1318" formatCode="0.00">
                  <c:v>90.75</c:v>
                </c:pt>
                <c:pt idx="1319" formatCode="0.00">
                  <c:v>90.5</c:v>
                </c:pt>
                <c:pt idx="1320" formatCode="0.00">
                  <c:v>90.5</c:v>
                </c:pt>
                <c:pt idx="1321" formatCode="0.00">
                  <c:v>91.25</c:v>
                </c:pt>
                <c:pt idx="1322" formatCode="0.00">
                  <c:v>91.5</c:v>
                </c:pt>
                <c:pt idx="1323" formatCode="0.00">
                  <c:v>91.5</c:v>
                </c:pt>
                <c:pt idx="1324" formatCode="0.00">
                  <c:v>91.5</c:v>
                </c:pt>
                <c:pt idx="1325" formatCode="0.00">
                  <c:v>91.5</c:v>
                </c:pt>
                <c:pt idx="1326" formatCode="0.00">
                  <c:v>91.5</c:v>
                </c:pt>
                <c:pt idx="1327" formatCode="0.00">
                  <c:v>91.5</c:v>
                </c:pt>
                <c:pt idx="1328" formatCode="0.00">
                  <c:v>92</c:v>
                </c:pt>
                <c:pt idx="1329" formatCode="0.00">
                  <c:v>92.5</c:v>
                </c:pt>
                <c:pt idx="1330" formatCode="0.00">
                  <c:v>92.75</c:v>
                </c:pt>
                <c:pt idx="1331" formatCode="0.00">
                  <c:v>92.75</c:v>
                </c:pt>
                <c:pt idx="1332" formatCode="0.00">
                  <c:v>93.5</c:v>
                </c:pt>
                <c:pt idx="1333" formatCode="0.00">
                  <c:v>94.5</c:v>
                </c:pt>
                <c:pt idx="1334" formatCode="0.00">
                  <c:v>94.5</c:v>
                </c:pt>
                <c:pt idx="1335" formatCode="0.00">
                  <c:v>94.5</c:v>
                </c:pt>
                <c:pt idx="1336" formatCode="0.00">
                  <c:v>94.5</c:v>
                </c:pt>
                <c:pt idx="1337" formatCode="0.00">
                  <c:v>94.75</c:v>
                </c:pt>
                <c:pt idx="1338" formatCode="0.00">
                  <c:v>96.5</c:v>
                </c:pt>
                <c:pt idx="1339" formatCode="0.00">
                  <c:v>96.5</c:v>
                </c:pt>
                <c:pt idx="1340" formatCode="0.00">
                  <c:v>96.5</c:v>
                </c:pt>
                <c:pt idx="1341" formatCode="0.00">
                  <c:v>96.5</c:v>
                </c:pt>
                <c:pt idx="1342" formatCode="0.00">
                  <c:v>96.5</c:v>
                </c:pt>
                <c:pt idx="1343" formatCode="0.00">
                  <c:v>96.75</c:v>
                </c:pt>
                <c:pt idx="1344" formatCode="0.00">
                  <c:v>96.75</c:v>
                </c:pt>
                <c:pt idx="1345" formatCode="0.00">
                  <c:v>99.25</c:v>
                </c:pt>
                <c:pt idx="1346" formatCode="0.00">
                  <c:v>100.5</c:v>
                </c:pt>
                <c:pt idx="1347" formatCode="0.00">
                  <c:v>102.25</c:v>
                </c:pt>
                <c:pt idx="1348" formatCode="0.00">
                  <c:v>102.5</c:v>
                </c:pt>
                <c:pt idx="1349" formatCode="0.00">
                  <c:v>102.5</c:v>
                </c:pt>
                <c:pt idx="1350" formatCode="0.00">
                  <c:v>102.5</c:v>
                </c:pt>
                <c:pt idx="1351" formatCode="0.00">
                  <c:v>102.5</c:v>
                </c:pt>
                <c:pt idx="1352" formatCode="0.00">
                  <c:v>103.5</c:v>
                </c:pt>
                <c:pt idx="1353" formatCode="0.00">
                  <c:v>106.5</c:v>
                </c:pt>
                <c:pt idx="1354" formatCode="0.00">
                  <c:v>106.5</c:v>
                </c:pt>
                <c:pt idx="1355" formatCode="0.00">
                  <c:v>106.5</c:v>
                </c:pt>
                <c:pt idx="1356" formatCode="0.00">
                  <c:v>106.75</c:v>
                </c:pt>
                <c:pt idx="1357" formatCode="0.00">
                  <c:v>107.25</c:v>
                </c:pt>
                <c:pt idx="1358" formatCode="0.00">
                  <c:v>108.25</c:v>
                </c:pt>
                <c:pt idx="1359" formatCode="0.00">
                  <c:v>108.5</c:v>
                </c:pt>
                <c:pt idx="1360" formatCode="0.00">
                  <c:v>111.5</c:v>
                </c:pt>
                <c:pt idx="1361" formatCode="0.00">
                  <c:v>114.25</c:v>
                </c:pt>
                <c:pt idx="1362" formatCode="0.00">
                  <c:v>117.25</c:v>
                </c:pt>
                <c:pt idx="1363" formatCode="0.00">
                  <c:v>117.25</c:v>
                </c:pt>
                <c:pt idx="1364" formatCode="0.00">
                  <c:v>117.25</c:v>
                </c:pt>
                <c:pt idx="1365" formatCode="0.00">
                  <c:v>119.25</c:v>
                </c:pt>
                <c:pt idx="1366" formatCode="0.00">
                  <c:v>122.75</c:v>
                </c:pt>
                <c:pt idx="1367" formatCode="0.00">
                  <c:v>127.25</c:v>
                </c:pt>
                <c:pt idx="1368" formatCode="0.00">
                  <c:v>131</c:v>
                </c:pt>
                <c:pt idx="1369" formatCode="0.00">
                  <c:v>132.5</c:v>
                </c:pt>
                <c:pt idx="1370" formatCode="0.00">
                  <c:v>139.5</c:v>
                </c:pt>
                <c:pt idx="1371" formatCode="0.00">
                  <c:v>140.5</c:v>
                </c:pt>
                <c:pt idx="1372" formatCode="0.00">
                  <c:v>141</c:v>
                </c:pt>
                <c:pt idx="1373" formatCode="0.00">
                  <c:v>141.25</c:v>
                </c:pt>
                <c:pt idx="1374" formatCode="0.00">
                  <c:v>157</c:v>
                </c:pt>
                <c:pt idx="1375" formatCode="0.00">
                  <c:v>159</c:v>
                </c:pt>
                <c:pt idx="1376" formatCode="0.00">
                  <c:v>160</c:v>
                </c:pt>
                <c:pt idx="1377" formatCode="0.00">
                  <c:v>176.5</c:v>
                </c:pt>
                <c:pt idx="1378" formatCode="0.00">
                  <c:v>185</c:v>
                </c:pt>
                <c:pt idx="1379" formatCode="0.00">
                  <c:v>185</c:v>
                </c:pt>
                <c:pt idx="1380" formatCode="0.00">
                  <c:v>203</c:v>
                </c:pt>
                <c:pt idx="1381" formatCode="0.00">
                  <c:v>208</c:v>
                </c:pt>
                <c:pt idx="1382" formatCode="0.00">
                  <c:v>209</c:v>
                </c:pt>
                <c:pt idx="1383" formatCode="0.00">
                  <c:v>212</c:v>
                </c:pt>
                <c:pt idx="1384" formatCode="0.00">
                  <c:v>212.5</c:v>
                </c:pt>
                <c:pt idx="1385" formatCode="0.00">
                  <c:v>212.5</c:v>
                </c:pt>
                <c:pt idx="1386" formatCode="0.00">
                  <c:v>212.5</c:v>
                </c:pt>
                <c:pt idx="1387" formatCode="0.00">
                  <c:v>212.5</c:v>
                </c:pt>
                <c:pt idx="1388" formatCode="0.00">
                  <c:v>211.75</c:v>
                </c:pt>
                <c:pt idx="1389" formatCode="0.00">
                  <c:v>211.75</c:v>
                </c:pt>
                <c:pt idx="1390" formatCode="0.00">
                  <c:v>211.75</c:v>
                </c:pt>
                <c:pt idx="1391" formatCode="0.00">
                  <c:v>211.75</c:v>
                </c:pt>
                <c:pt idx="1392" formatCode="0.00">
                  <c:v>212.5</c:v>
                </c:pt>
                <c:pt idx="1393" formatCode="0.00">
                  <c:v>213</c:v>
                </c:pt>
                <c:pt idx="1394" formatCode="0.00">
                  <c:v>213</c:v>
                </c:pt>
                <c:pt idx="1395" formatCode="0.00">
                  <c:v>213</c:v>
                </c:pt>
                <c:pt idx="1396" formatCode="0.00">
                  <c:v>213</c:v>
                </c:pt>
                <c:pt idx="1397" formatCode="0.00">
                  <c:v>213</c:v>
                </c:pt>
                <c:pt idx="1398" formatCode="0.00">
                  <c:v>213.5</c:v>
                </c:pt>
                <c:pt idx="1399" formatCode="0.00">
                  <c:v>218.5</c:v>
                </c:pt>
                <c:pt idx="1400" formatCode="0.00">
                  <c:v>218.5</c:v>
                </c:pt>
                <c:pt idx="1401" formatCode="0.00">
                  <c:v>224.5</c:v>
                </c:pt>
                <c:pt idx="1402" formatCode="0.00">
                  <c:v>231</c:v>
                </c:pt>
                <c:pt idx="1403" formatCode="0.00">
                  <c:v>231.5</c:v>
                </c:pt>
                <c:pt idx="1404" formatCode="0.00">
                  <c:v>234.5</c:v>
                </c:pt>
                <c:pt idx="1405" formatCode="0.00">
                  <c:v>234.5</c:v>
                </c:pt>
                <c:pt idx="1406" formatCode="0.00">
                  <c:v>240.5</c:v>
                </c:pt>
                <c:pt idx="1407" formatCode="0.00">
                  <c:v>244.5</c:v>
                </c:pt>
                <c:pt idx="1408" formatCode="0.00">
                  <c:v>246.5</c:v>
                </c:pt>
                <c:pt idx="1409" formatCode="0.00">
                  <c:v>250</c:v>
                </c:pt>
                <c:pt idx="1410" formatCode="0.00">
                  <c:v>250.5</c:v>
                </c:pt>
                <c:pt idx="1411" formatCode="0.00">
                  <c:v>255</c:v>
                </c:pt>
                <c:pt idx="1412" formatCode="0.00">
                  <c:v>255.5</c:v>
                </c:pt>
                <c:pt idx="1413" formatCode="0.00">
                  <c:v>255</c:v>
                </c:pt>
                <c:pt idx="1414" formatCode="0.00">
                  <c:v>260</c:v>
                </c:pt>
                <c:pt idx="1415" formatCode="0.00">
                  <c:v>265.5</c:v>
                </c:pt>
                <c:pt idx="1416" formatCode="0.00">
                  <c:v>265.5</c:v>
                </c:pt>
                <c:pt idx="1417" formatCode="0.00">
                  <c:v>273.5</c:v>
                </c:pt>
                <c:pt idx="1418" formatCode="0.00">
                  <c:v>273.5</c:v>
                </c:pt>
                <c:pt idx="1419" formatCode="0.00">
                  <c:v>293.75</c:v>
                </c:pt>
                <c:pt idx="1420" formatCode="0.00">
                  <c:v>310</c:v>
                </c:pt>
                <c:pt idx="1421" formatCode="0.00">
                  <c:v>310</c:v>
                </c:pt>
                <c:pt idx="1422" formatCode="0.00">
                  <c:v>310</c:v>
                </c:pt>
                <c:pt idx="1423" formatCode="0.00">
                  <c:v>310</c:v>
                </c:pt>
                <c:pt idx="1424" formatCode="0.00">
                  <c:v>310</c:v>
                </c:pt>
                <c:pt idx="1425" formatCode="0.00">
                  <c:v>310</c:v>
                </c:pt>
                <c:pt idx="1426" formatCode="0.00">
                  <c:v>310</c:v>
                </c:pt>
                <c:pt idx="1427" formatCode="0.00">
                  <c:v>310</c:v>
                </c:pt>
                <c:pt idx="1428" formatCode="0.00">
                  <c:v>310</c:v>
                </c:pt>
                <c:pt idx="1429" formatCode="0.00">
                  <c:v>310</c:v>
                </c:pt>
                <c:pt idx="1430" formatCode="0.00">
                  <c:v>306.25</c:v>
                </c:pt>
                <c:pt idx="1431" formatCode="0.00">
                  <c:v>306.25</c:v>
                </c:pt>
                <c:pt idx="1432" formatCode="0.00">
                  <c:v>306.25</c:v>
                </c:pt>
                <c:pt idx="1433" formatCode="0.00">
                  <c:v>306.25</c:v>
                </c:pt>
                <c:pt idx="1434" formatCode="0.00">
                  <c:v>306.25</c:v>
                </c:pt>
                <c:pt idx="1435" formatCode="0.00">
                  <c:v>306.25</c:v>
                </c:pt>
                <c:pt idx="1436" formatCode="0.00">
                  <c:v>305.25</c:v>
                </c:pt>
                <c:pt idx="1437" formatCode="0.00">
                  <c:v>301.5</c:v>
                </c:pt>
                <c:pt idx="1438" formatCode="0.00">
                  <c:v>298</c:v>
                </c:pt>
                <c:pt idx="1439" formatCode="0.00">
                  <c:v>297</c:v>
                </c:pt>
                <c:pt idx="1440" formatCode="0.00">
                  <c:v>297</c:v>
                </c:pt>
                <c:pt idx="1441" formatCode="0.00">
                  <c:v>295.5</c:v>
                </c:pt>
                <c:pt idx="1442" formatCode="0.00">
                  <c:v>286</c:v>
                </c:pt>
                <c:pt idx="1443" formatCode="0.00">
                  <c:v>272</c:v>
                </c:pt>
                <c:pt idx="1444" formatCode="0.00">
                  <c:v>263</c:v>
                </c:pt>
                <c:pt idx="1445" formatCode="0.00">
                  <c:v>255</c:v>
                </c:pt>
                <c:pt idx="1446" formatCode="0.00">
                  <c:v>255</c:v>
                </c:pt>
                <c:pt idx="1447" formatCode="0.00">
                  <c:v>252</c:v>
                </c:pt>
                <c:pt idx="1448" formatCode="0.00">
                  <c:v>252</c:v>
                </c:pt>
                <c:pt idx="1449" formatCode="0.00">
                  <c:v>248.5</c:v>
                </c:pt>
                <c:pt idx="1450" formatCode="0.00">
                  <c:v>248.5</c:v>
                </c:pt>
                <c:pt idx="1451" formatCode="0.00">
                  <c:v>248.5</c:v>
                </c:pt>
                <c:pt idx="1452" formatCode="0.00">
                  <c:v>247.5</c:v>
                </c:pt>
                <c:pt idx="1453" formatCode="0.00">
                  <c:v>245.5</c:v>
                </c:pt>
                <c:pt idx="1454" formatCode="0.00">
                  <c:v>245.5</c:v>
                </c:pt>
                <c:pt idx="1455" formatCode="0.00">
                  <c:v>244.5</c:v>
                </c:pt>
                <c:pt idx="1456" formatCode="0.00">
                  <c:v>234</c:v>
                </c:pt>
                <c:pt idx="1457" formatCode="0.00">
                  <c:v>232</c:v>
                </c:pt>
                <c:pt idx="1458" formatCode="0.00">
                  <c:v>230</c:v>
                </c:pt>
                <c:pt idx="1459" formatCode="0.00">
                  <c:v>230</c:v>
                </c:pt>
                <c:pt idx="1460" formatCode="0.00">
                  <c:v>221.5</c:v>
                </c:pt>
                <c:pt idx="1461" formatCode="0.00">
                  <c:v>214.5</c:v>
                </c:pt>
                <c:pt idx="1462" formatCode="0.00">
                  <c:v>208</c:v>
                </c:pt>
                <c:pt idx="1463" formatCode="0.00">
                  <c:v>206</c:v>
                </c:pt>
                <c:pt idx="1464" formatCode="0.00">
                  <c:v>201</c:v>
                </c:pt>
                <c:pt idx="1465" formatCode="0.00">
                  <c:v>188.5</c:v>
                </c:pt>
                <c:pt idx="1466" formatCode="0.00">
                  <c:v>186</c:v>
                </c:pt>
                <c:pt idx="1467" formatCode="0.00">
                  <c:v>186</c:v>
                </c:pt>
                <c:pt idx="1468" formatCode="0.00">
                  <c:v>178</c:v>
                </c:pt>
                <c:pt idx="1469" formatCode="0.00">
                  <c:v>178</c:v>
                </c:pt>
                <c:pt idx="1470" formatCode="0.00">
                  <c:v>178</c:v>
                </c:pt>
                <c:pt idx="1471" formatCode="0.00">
                  <c:v>176</c:v>
                </c:pt>
                <c:pt idx="1472" formatCode="0.00">
                  <c:v>175</c:v>
                </c:pt>
                <c:pt idx="1473" formatCode="0.00">
                  <c:v>175.25</c:v>
                </c:pt>
                <c:pt idx="1474" formatCode="0.00">
                  <c:v>175.25</c:v>
                </c:pt>
                <c:pt idx="1475" formatCode="0.00">
                  <c:v>173.5</c:v>
                </c:pt>
                <c:pt idx="1476" formatCode="0.00">
                  <c:v>173</c:v>
                </c:pt>
                <c:pt idx="1477" formatCode="0.00">
                  <c:v>173</c:v>
                </c:pt>
                <c:pt idx="1478" formatCode="0.00">
                  <c:v>173</c:v>
                </c:pt>
                <c:pt idx="1479" formatCode="0.00">
                  <c:v>173</c:v>
                </c:pt>
                <c:pt idx="1480" formatCode="0.00">
                  <c:v>171</c:v>
                </c:pt>
                <c:pt idx="1481" formatCode="0.00">
                  <c:v>171</c:v>
                </c:pt>
                <c:pt idx="1482" formatCode="0.00">
                  <c:v>171</c:v>
                </c:pt>
                <c:pt idx="1483" formatCode="0.00">
                  <c:v>170.5</c:v>
                </c:pt>
                <c:pt idx="1484" formatCode="0.00">
                  <c:v>172</c:v>
                </c:pt>
                <c:pt idx="1485" formatCode="0.00">
                  <c:v>169.25</c:v>
                </c:pt>
                <c:pt idx="1486" formatCode="0.00">
                  <c:v>169.25</c:v>
                </c:pt>
                <c:pt idx="1487" formatCode="0.00">
                  <c:v>165.75</c:v>
                </c:pt>
                <c:pt idx="1488" formatCode="0.00">
                  <c:v>165.75</c:v>
                </c:pt>
                <c:pt idx="1489" formatCode="0.00">
                  <c:v>162.25</c:v>
                </c:pt>
                <c:pt idx="1490" formatCode="0.00">
                  <c:v>154.5</c:v>
                </c:pt>
                <c:pt idx="1491" formatCode="0.00">
                  <c:v>151.5</c:v>
                </c:pt>
                <c:pt idx="1492" formatCode="0.00">
                  <c:v>151.75</c:v>
                </c:pt>
                <c:pt idx="1493" formatCode="0.00">
                  <c:v>155</c:v>
                </c:pt>
                <c:pt idx="1494" formatCode="0.00">
                  <c:v>155.5</c:v>
                </c:pt>
                <c:pt idx="1495" formatCode="0.00">
                  <c:v>157</c:v>
                </c:pt>
                <c:pt idx="1496" formatCode="0.00">
                  <c:v>160</c:v>
                </c:pt>
                <c:pt idx="1497" formatCode="0.00">
                  <c:v>160.75</c:v>
                </c:pt>
                <c:pt idx="1498" formatCode="0.00">
                  <c:v>160.75</c:v>
                </c:pt>
                <c:pt idx="1499" formatCode="0.00">
                  <c:v>160.75</c:v>
                </c:pt>
                <c:pt idx="1500" formatCode="0.00">
                  <c:v>162.5</c:v>
                </c:pt>
                <c:pt idx="1501" formatCode="0.00">
                  <c:v>162.5</c:v>
                </c:pt>
                <c:pt idx="1502" formatCode="0.00">
                  <c:v>163</c:v>
                </c:pt>
                <c:pt idx="1503" formatCode="0.00">
                  <c:v>163.25</c:v>
                </c:pt>
                <c:pt idx="1504" formatCode="0.00">
                  <c:v>162</c:v>
                </c:pt>
                <c:pt idx="1505" formatCode="0.00">
                  <c:v>162</c:v>
                </c:pt>
                <c:pt idx="1506" formatCode="0.00">
                  <c:v>162</c:v>
                </c:pt>
                <c:pt idx="1507" formatCode="0.00">
                  <c:v>161.5</c:v>
                </c:pt>
                <c:pt idx="1508" formatCode="0.00">
                  <c:v>161.5</c:v>
                </c:pt>
                <c:pt idx="1509" formatCode="0.00">
                  <c:v>161</c:v>
                </c:pt>
                <c:pt idx="1510" formatCode="0.00">
                  <c:v>160.75</c:v>
                </c:pt>
                <c:pt idx="1511" formatCode="0.00">
                  <c:v>160</c:v>
                </c:pt>
                <c:pt idx="1512" formatCode="0.00">
                  <c:v>159.75</c:v>
                </c:pt>
                <c:pt idx="1513" formatCode="0.00">
                  <c:v>159.75</c:v>
                </c:pt>
                <c:pt idx="1514" formatCode="0.00">
                  <c:v>158</c:v>
                </c:pt>
                <c:pt idx="1515" formatCode="0.00">
                  <c:v>155.5</c:v>
                </c:pt>
                <c:pt idx="1516" formatCode="0.00">
                  <c:v>155.5</c:v>
                </c:pt>
                <c:pt idx="1517" formatCode="0.00">
                  <c:v>151.5</c:v>
                </c:pt>
                <c:pt idx="1518" formatCode="0.00">
                  <c:v>151.5</c:v>
                </c:pt>
                <c:pt idx="1519" formatCode="0.00">
                  <c:v>152.25</c:v>
                </c:pt>
                <c:pt idx="1520" formatCode="0.00">
                  <c:v>152.25</c:v>
                </c:pt>
                <c:pt idx="1521" formatCode="0.00">
                  <c:v>153.25</c:v>
                </c:pt>
                <c:pt idx="1522" formatCode="0.00">
                  <c:v>153.75</c:v>
                </c:pt>
                <c:pt idx="1523" formatCode="0.00">
                  <c:v>158</c:v>
                </c:pt>
                <c:pt idx="1524" formatCode="0.00">
                  <c:v>162.5</c:v>
                </c:pt>
                <c:pt idx="1525" formatCode="0.00">
                  <c:v>182.5</c:v>
                </c:pt>
                <c:pt idx="1526" formatCode="0.00">
                  <c:v>241</c:v>
                </c:pt>
                <c:pt idx="1527" formatCode="0.00">
                  <c:v>250</c:v>
                </c:pt>
                <c:pt idx="1528" formatCode="0.00">
                  <c:v>291</c:v>
                </c:pt>
                <c:pt idx="1529" formatCode="0.00">
                  <c:v>291</c:v>
                </c:pt>
                <c:pt idx="1530" formatCode="0.00">
                  <c:v>294</c:v>
                </c:pt>
                <c:pt idx="1531" formatCode="0.00">
                  <c:v>302</c:v>
                </c:pt>
                <c:pt idx="1532" formatCode="0.00">
                  <c:v>302</c:v>
                </c:pt>
                <c:pt idx="1533" formatCode="0.00">
                  <c:v>304</c:v>
                </c:pt>
                <c:pt idx="1534" formatCode="0.00">
                  <c:v>285</c:v>
                </c:pt>
                <c:pt idx="1535" formatCode="0.00">
                  <c:v>285</c:v>
                </c:pt>
                <c:pt idx="1536" formatCode="0.00">
                  <c:v>275</c:v>
                </c:pt>
                <c:pt idx="1537" formatCode="0.00">
                  <c:v>252</c:v>
                </c:pt>
                <c:pt idx="1538" formatCode="0.00">
                  <c:v>252</c:v>
                </c:pt>
                <c:pt idx="1539" formatCode="0.00">
                  <c:v>247</c:v>
                </c:pt>
                <c:pt idx="1540" formatCode="0.00">
                  <c:v>244</c:v>
                </c:pt>
                <c:pt idx="1541" formatCode="0.00">
                  <c:v>244</c:v>
                </c:pt>
                <c:pt idx="1542" formatCode="0.00">
                  <c:v>239</c:v>
                </c:pt>
                <c:pt idx="1543" formatCode="0.00">
                  <c:v>239</c:v>
                </c:pt>
                <c:pt idx="1544" formatCode="0.00">
                  <c:v>239</c:v>
                </c:pt>
                <c:pt idx="1545" formatCode="0.00">
                  <c:v>218</c:v>
                </c:pt>
                <c:pt idx="1546" formatCode="0.00">
                  <c:v>200</c:v>
                </c:pt>
                <c:pt idx="1547" formatCode="0.00">
                  <c:v>188</c:v>
                </c:pt>
                <c:pt idx="1548" formatCode="0.00">
                  <c:v>188</c:v>
                </c:pt>
                <c:pt idx="1549" formatCode="0.00">
                  <c:v>179</c:v>
                </c:pt>
                <c:pt idx="1550" formatCode="0.00">
                  <c:v>179</c:v>
                </c:pt>
                <c:pt idx="1551" formatCode="0.00">
                  <c:v>179</c:v>
                </c:pt>
                <c:pt idx="1552" formatCode="0.00">
                  <c:v>168</c:v>
                </c:pt>
                <c:pt idx="1553" formatCode="0.00">
                  <c:v>167</c:v>
                </c:pt>
                <c:pt idx="1554" formatCode="0.00">
                  <c:v>161</c:v>
                </c:pt>
                <c:pt idx="1555" formatCode="0.00">
                  <c:v>161</c:v>
                </c:pt>
                <c:pt idx="1556" formatCode="0.00">
                  <c:v>157</c:v>
                </c:pt>
                <c:pt idx="1557" formatCode="0.00">
                  <c:v>157</c:v>
                </c:pt>
                <c:pt idx="1558" formatCode="0.00">
                  <c:v>156.5</c:v>
                </c:pt>
                <c:pt idx="1559" formatCode="0.00">
                  <c:v>154</c:v>
                </c:pt>
                <c:pt idx="1560" formatCode="0.00">
                  <c:v>154</c:v>
                </c:pt>
                <c:pt idx="1561" formatCode="0.00">
                  <c:v>154</c:v>
                </c:pt>
                <c:pt idx="1562" formatCode="0.00">
                  <c:v>153</c:v>
                </c:pt>
                <c:pt idx="1563" formatCode="0.00">
                  <c:v>153</c:v>
                </c:pt>
                <c:pt idx="1564" formatCode="0.00">
                  <c:v>153</c:v>
                </c:pt>
                <c:pt idx="1565" formatCode="0.00">
                  <c:v>153</c:v>
                </c:pt>
                <c:pt idx="1566" formatCode="0.00">
                  <c:v>151.5</c:v>
                </c:pt>
                <c:pt idx="1567" formatCode="0.00">
                  <c:v>151</c:v>
                </c:pt>
                <c:pt idx="1568" formatCode="0.00">
                  <c:v>151</c:v>
                </c:pt>
                <c:pt idx="1569" formatCode="0.00">
                  <c:v>150</c:v>
                </c:pt>
                <c:pt idx="1570" formatCode="0.00">
                  <c:v>150</c:v>
                </c:pt>
                <c:pt idx="1571" formatCode="0.00">
                  <c:v>147.5</c:v>
                </c:pt>
                <c:pt idx="1572" formatCode="0.00">
                  <c:v>147.5</c:v>
                </c:pt>
                <c:pt idx="1573" formatCode="0.00">
                  <c:v>147</c:v>
                </c:pt>
                <c:pt idx="1574" formatCode="0.00">
                  <c:v>147</c:v>
                </c:pt>
                <c:pt idx="1575" formatCode="0.00">
                  <c:v>144</c:v>
                </c:pt>
                <c:pt idx="1576" formatCode="0.00">
                  <c:v>139.5</c:v>
                </c:pt>
                <c:pt idx="1577" formatCode="0.00">
                  <c:v>140</c:v>
                </c:pt>
                <c:pt idx="1578" formatCode="0.00">
                  <c:v>140</c:v>
                </c:pt>
                <c:pt idx="1579" formatCode="0.00">
                  <c:v>141.5</c:v>
                </c:pt>
                <c:pt idx="1580" formatCode="0.00">
                  <c:v>145.5</c:v>
                </c:pt>
                <c:pt idx="1581" formatCode="0.00">
                  <c:v>146.5</c:v>
                </c:pt>
                <c:pt idx="1582" formatCode="0.00">
                  <c:v>146.5</c:v>
                </c:pt>
                <c:pt idx="1583" formatCode="0.00">
                  <c:v>146.5</c:v>
                </c:pt>
                <c:pt idx="1584" formatCode="0.00">
                  <c:v>147</c:v>
                </c:pt>
                <c:pt idx="1585" formatCode="0.00">
                  <c:v>147</c:v>
                </c:pt>
                <c:pt idx="1586" formatCode="0.00">
                  <c:v>147</c:v>
                </c:pt>
                <c:pt idx="1587" formatCode="0.00">
                  <c:v>148.5</c:v>
                </c:pt>
                <c:pt idx="1588" formatCode="0.00">
                  <c:v>151.5</c:v>
                </c:pt>
                <c:pt idx="1589" formatCode="0.00">
                  <c:v>153</c:v>
                </c:pt>
                <c:pt idx="1590" formatCode="0.00">
                  <c:v>153</c:v>
                </c:pt>
                <c:pt idx="1591" formatCode="0.00">
                  <c:v>153</c:v>
                </c:pt>
                <c:pt idx="1592" formatCode="0.00">
                  <c:v>153</c:v>
                </c:pt>
                <c:pt idx="1593" formatCode="0.00">
                  <c:v>154</c:v>
                </c:pt>
                <c:pt idx="1594" formatCode="0.00">
                  <c:v>164</c:v>
                </c:pt>
                <c:pt idx="1595" formatCode="0.00">
                  <c:v>164</c:v>
                </c:pt>
                <c:pt idx="1596" formatCode="0.00">
                  <c:v>164</c:v>
                </c:pt>
                <c:pt idx="1597" formatCode="0.00">
                  <c:v>166</c:v>
                </c:pt>
                <c:pt idx="1598" formatCode="0.00">
                  <c:v>167.5</c:v>
                </c:pt>
                <c:pt idx="1599" formatCode="0.00">
                  <c:v>168.25</c:v>
                </c:pt>
                <c:pt idx="1600" formatCode="0.00">
                  <c:v>168.25</c:v>
                </c:pt>
                <c:pt idx="1601" formatCode="0.00">
                  <c:v>168.5</c:v>
                </c:pt>
                <c:pt idx="1602" formatCode="0.00">
                  <c:v>175</c:v>
                </c:pt>
                <c:pt idx="1603" formatCode="0.00">
                  <c:v>176</c:v>
                </c:pt>
                <c:pt idx="1604" formatCode="0.00">
                  <c:v>178.5</c:v>
                </c:pt>
                <c:pt idx="1605" formatCode="0.00">
                  <c:v>178.5</c:v>
                </c:pt>
                <c:pt idx="1606" formatCode="0.00">
                  <c:v>178.5</c:v>
                </c:pt>
                <c:pt idx="1607" formatCode="0.00">
                  <c:v>178.5</c:v>
                </c:pt>
                <c:pt idx="1608" formatCode="0.00">
                  <c:v>179</c:v>
                </c:pt>
                <c:pt idx="1609" formatCode="0.00">
                  <c:v>181</c:v>
                </c:pt>
                <c:pt idx="1610" formatCode="0.00">
                  <c:v>183</c:v>
                </c:pt>
                <c:pt idx="1611" formatCode="0.00">
                  <c:v>183.5</c:v>
                </c:pt>
                <c:pt idx="1612" formatCode="0.00">
                  <c:v>190.5</c:v>
                </c:pt>
                <c:pt idx="1613" formatCode="0.00">
                  <c:v>191.5</c:v>
                </c:pt>
                <c:pt idx="1614" formatCode="0.00">
                  <c:v>192.5</c:v>
                </c:pt>
                <c:pt idx="1615" formatCode="0.00">
                  <c:v>192.5</c:v>
                </c:pt>
                <c:pt idx="1616" formatCode="0.00">
                  <c:v>195</c:v>
                </c:pt>
                <c:pt idx="1617" formatCode="0.00">
                  <c:v>194.5</c:v>
                </c:pt>
                <c:pt idx="1618" formatCode="0.00">
                  <c:v>194.5</c:v>
                </c:pt>
                <c:pt idx="1619" formatCode="0.00">
                  <c:v>194.5</c:v>
                </c:pt>
                <c:pt idx="1620" formatCode="0.00">
                  <c:v>194.5</c:v>
                </c:pt>
                <c:pt idx="1621" formatCode="0.00">
                  <c:v>194.5</c:v>
                </c:pt>
                <c:pt idx="1622" formatCode="0.00">
                  <c:v>195.25</c:v>
                </c:pt>
                <c:pt idx="1623" formatCode="0.00">
                  <c:v>196</c:v>
                </c:pt>
                <c:pt idx="1624" formatCode="0.00">
                  <c:v>203.5</c:v>
                </c:pt>
                <c:pt idx="1625" formatCode="0.00">
                  <c:v>203.5</c:v>
                </c:pt>
                <c:pt idx="1626" formatCode="0.00">
                  <c:v>204</c:v>
                </c:pt>
                <c:pt idx="1627" formatCode="0.00">
                  <c:v>204</c:v>
                </c:pt>
                <c:pt idx="1628" formatCode="0.00">
                  <c:v>208.5</c:v>
                </c:pt>
                <c:pt idx="1629" formatCode="0.00">
                  <c:v>208.5</c:v>
                </c:pt>
                <c:pt idx="1630" formatCode="0.00">
                  <c:v>208.5</c:v>
                </c:pt>
                <c:pt idx="1631" formatCode="0.00">
                  <c:v>211</c:v>
                </c:pt>
                <c:pt idx="1632" formatCode="0.00">
                  <c:v>211</c:v>
                </c:pt>
                <c:pt idx="1633" formatCode="0.00">
                  <c:v>211</c:v>
                </c:pt>
                <c:pt idx="1634" formatCode="0.00">
                  <c:v>211</c:v>
                </c:pt>
                <c:pt idx="1635" formatCode="0.00">
                  <c:v>211</c:v>
                </c:pt>
                <c:pt idx="1636" formatCode="0.00">
                  <c:v>208.75</c:v>
                </c:pt>
                <c:pt idx="1637" formatCode="0.00">
                  <c:v>208.75</c:v>
                </c:pt>
                <c:pt idx="1638" formatCode="0.00">
                  <c:v>208.75</c:v>
                </c:pt>
                <c:pt idx="1639" formatCode="0.00">
                  <c:v>208.75</c:v>
                </c:pt>
                <c:pt idx="1640" formatCode="0.00">
                  <c:v>208.75</c:v>
                </c:pt>
                <c:pt idx="1641" formatCode="0.00">
                  <c:v>207.5</c:v>
                </c:pt>
                <c:pt idx="1642" formatCode="0.00">
                  <c:v>206.5</c:v>
                </c:pt>
                <c:pt idx="1643" formatCode="0.00">
                  <c:v>206.5</c:v>
                </c:pt>
                <c:pt idx="1644" formatCode="0.00">
                  <c:v>206.5</c:v>
                </c:pt>
                <c:pt idx="1645" formatCode="0.00">
                  <c:v>202.5</c:v>
                </c:pt>
                <c:pt idx="1646" formatCode="0.00">
                  <c:v>200</c:v>
                </c:pt>
                <c:pt idx="1647" formatCode="0.00">
                  <c:v>199</c:v>
                </c:pt>
                <c:pt idx="1648" formatCode="0.00">
                  <c:v>198</c:v>
                </c:pt>
                <c:pt idx="1649" formatCode="0.00">
                  <c:v>198</c:v>
                </c:pt>
                <c:pt idx="1650" formatCode="0.00">
                  <c:v>191</c:v>
                </c:pt>
                <c:pt idx="1651" formatCode="0.00">
                  <c:v>189.5</c:v>
                </c:pt>
                <c:pt idx="1652" formatCode="0.00">
                  <c:v>187.25</c:v>
                </c:pt>
                <c:pt idx="1653" formatCode="0.00">
                  <c:v>187</c:v>
                </c:pt>
                <c:pt idx="1654" formatCode="0.00">
                  <c:v>187</c:v>
                </c:pt>
                <c:pt idx="1655" formatCode="0.00">
                  <c:v>187</c:v>
                </c:pt>
                <c:pt idx="1656" formatCode="0.00">
                  <c:v>187</c:v>
                </c:pt>
                <c:pt idx="1657" formatCode="0.00">
                  <c:v>184.5</c:v>
                </c:pt>
                <c:pt idx="1658" formatCode="0.00">
                  <c:v>184.5</c:v>
                </c:pt>
                <c:pt idx="1659" formatCode="0.00">
                  <c:v>182.25</c:v>
                </c:pt>
                <c:pt idx="1660" formatCode="0.00">
                  <c:v>182.25</c:v>
                </c:pt>
                <c:pt idx="1661" formatCode="0.00">
                  <c:v>180.25</c:v>
                </c:pt>
                <c:pt idx="1662" formatCode="0.00">
                  <c:v>180.25</c:v>
                </c:pt>
                <c:pt idx="1663" formatCode="0.00">
                  <c:v>179.5</c:v>
                </c:pt>
                <c:pt idx="1664" formatCode="0.00">
                  <c:v>179.5</c:v>
                </c:pt>
                <c:pt idx="1665" formatCode="0.00">
                  <c:v>179.5</c:v>
                </c:pt>
                <c:pt idx="1666" formatCode="0.00">
                  <c:v>179.5</c:v>
                </c:pt>
                <c:pt idx="1667" formatCode="0.00">
                  <c:v>181.5</c:v>
                </c:pt>
                <c:pt idx="1668" formatCode="0.00">
                  <c:v>181</c:v>
                </c:pt>
                <c:pt idx="1669" formatCode="0.00">
                  <c:v>181</c:v>
                </c:pt>
                <c:pt idx="1670" formatCode="0.00">
                  <c:v>181</c:v>
                </c:pt>
                <c:pt idx="1671" formatCode="0.00">
                  <c:v>181</c:v>
                </c:pt>
                <c:pt idx="1672" formatCode="0.00">
                  <c:v>181</c:v>
                </c:pt>
                <c:pt idx="1673" formatCode="0.00">
                  <c:v>180</c:v>
                </c:pt>
                <c:pt idx="1674" formatCode="0.00">
                  <c:v>179</c:v>
                </c:pt>
                <c:pt idx="1675" formatCode="0.00">
                  <c:v>179</c:v>
                </c:pt>
                <c:pt idx="1676" formatCode="0.00">
                  <c:v>179</c:v>
                </c:pt>
                <c:pt idx="1677" formatCode="0.00">
                  <c:v>179.5</c:v>
                </c:pt>
                <c:pt idx="1678" formatCode="0.00">
                  <c:v>179.75</c:v>
                </c:pt>
                <c:pt idx="1679" formatCode="0.00">
                  <c:v>181.5</c:v>
                </c:pt>
                <c:pt idx="1680" formatCode="0.00">
                  <c:v>181.5</c:v>
                </c:pt>
                <c:pt idx="1681" formatCode="0.00">
                  <c:v>182.25</c:v>
                </c:pt>
                <c:pt idx="1682" formatCode="0.00">
                  <c:v>189</c:v>
                </c:pt>
                <c:pt idx="1683" formatCode="0.00">
                  <c:v>190</c:v>
                </c:pt>
                <c:pt idx="1684" formatCode="0.00">
                  <c:v>190.25</c:v>
                </c:pt>
                <c:pt idx="1685" formatCode="0.00">
                  <c:v>190.25</c:v>
                </c:pt>
                <c:pt idx="1686" formatCode="0.00">
                  <c:v>190.75</c:v>
                </c:pt>
                <c:pt idx="1687" formatCode="0.00">
                  <c:v>189.75</c:v>
                </c:pt>
                <c:pt idx="1688" formatCode="0.00">
                  <c:v>190.5</c:v>
                </c:pt>
                <c:pt idx="1689" formatCode="0.00">
                  <c:v>194</c:v>
                </c:pt>
                <c:pt idx="1690" formatCode="0.00">
                  <c:v>201</c:v>
                </c:pt>
                <c:pt idx="1691" formatCode="0.00">
                  <c:v>202</c:v>
                </c:pt>
                <c:pt idx="1692" formatCode="0.00">
                  <c:v>202.5</c:v>
                </c:pt>
                <c:pt idx="1693" formatCode="0.00">
                  <c:v>204</c:v>
                </c:pt>
                <c:pt idx="1694" formatCode="0.00">
                  <c:v>206.5</c:v>
                </c:pt>
                <c:pt idx="1695" formatCode="0.00">
                  <c:v>211</c:v>
                </c:pt>
                <c:pt idx="1696" formatCode="0.00">
                  <c:v>213.5</c:v>
                </c:pt>
                <c:pt idx="1697" formatCode="0.00">
                  <c:v>215.75</c:v>
                </c:pt>
                <c:pt idx="1698" formatCode="0.00">
                  <c:v>219.75</c:v>
                </c:pt>
                <c:pt idx="1699" formatCode="0.00">
                  <c:v>219.75</c:v>
                </c:pt>
                <c:pt idx="1700" formatCode="0.00">
                  <c:v>233.25</c:v>
                </c:pt>
                <c:pt idx="1701" formatCode="0.00">
                  <c:v>237.5</c:v>
                </c:pt>
                <c:pt idx="1702" formatCode="0.00">
                  <c:v>236.5</c:v>
                </c:pt>
                <c:pt idx="1703" formatCode="0.00">
                  <c:v>236.5</c:v>
                </c:pt>
                <c:pt idx="1704" formatCode="0.00">
                  <c:v>236.5</c:v>
                </c:pt>
                <c:pt idx="1705" formatCode="0.00">
                  <c:v>237.5</c:v>
                </c:pt>
                <c:pt idx="1706" formatCode="0.00">
                  <c:v>236.5</c:v>
                </c:pt>
                <c:pt idx="1707" formatCode="0.00">
                  <c:v>237.5</c:v>
                </c:pt>
                <c:pt idx="1708" formatCode="0.00">
                  <c:v>240.75</c:v>
                </c:pt>
                <c:pt idx="1709" formatCode="0.00">
                  <c:v>246</c:v>
                </c:pt>
                <c:pt idx="1710" formatCode="0.00">
                  <c:v>250.25</c:v>
                </c:pt>
                <c:pt idx="1711" formatCode="0.00">
                  <c:v>257</c:v>
                </c:pt>
                <c:pt idx="1712" formatCode="0.00">
                  <c:v>257</c:v>
                </c:pt>
                <c:pt idx="1713" formatCode="0.00">
                  <c:v>262.25</c:v>
                </c:pt>
                <c:pt idx="1714" formatCode="0.00">
                  <c:v>262.25</c:v>
                </c:pt>
                <c:pt idx="1715" formatCode="0.00">
                  <c:v>262.25</c:v>
                </c:pt>
                <c:pt idx="1716" formatCode="0.00">
                  <c:v>262.25</c:v>
                </c:pt>
                <c:pt idx="1717" formatCode="0.00">
                  <c:v>262.25</c:v>
                </c:pt>
                <c:pt idx="1718" formatCode="0.00">
                  <c:v>262.25</c:v>
                </c:pt>
                <c:pt idx="1719" formatCode="0.00">
                  <c:v>262.25</c:v>
                </c:pt>
                <c:pt idx="1720" formatCode="0.00">
                  <c:v>261.25</c:v>
                </c:pt>
                <c:pt idx="1721" formatCode="0.00">
                  <c:v>259.25</c:v>
                </c:pt>
                <c:pt idx="1722" formatCode="0.00">
                  <c:v>259.25</c:v>
                </c:pt>
                <c:pt idx="1723" formatCode="0.00">
                  <c:v>260</c:v>
                </c:pt>
                <c:pt idx="1724" formatCode="0.00">
                  <c:v>260</c:v>
                </c:pt>
                <c:pt idx="1725" formatCode="0.00">
                  <c:v>259</c:v>
                </c:pt>
                <c:pt idx="1726" formatCode="0.00">
                  <c:v>248</c:v>
                </c:pt>
                <c:pt idx="1727" formatCode="0.00">
                  <c:v>236.5</c:v>
                </c:pt>
                <c:pt idx="1728" formatCode="0.00">
                  <c:v>231.5</c:v>
                </c:pt>
                <c:pt idx="1729" formatCode="0.00">
                  <c:v>231.5</c:v>
                </c:pt>
                <c:pt idx="1730" formatCode="0.00">
                  <c:v>231.5</c:v>
                </c:pt>
                <c:pt idx="1731" formatCode="0.00">
                  <c:v>228.5</c:v>
                </c:pt>
                <c:pt idx="1732" formatCode="0.00">
                  <c:v>224.5</c:v>
                </c:pt>
                <c:pt idx="1733" formatCode="0.00">
                  <c:v>212</c:v>
                </c:pt>
                <c:pt idx="1734" formatCode="0.00">
                  <c:v>211</c:v>
                </c:pt>
                <c:pt idx="1735" formatCode="0.00">
                  <c:v>211</c:v>
                </c:pt>
                <c:pt idx="1736" formatCode="0.00">
                  <c:v>211</c:v>
                </c:pt>
                <c:pt idx="1737" formatCode="0.00">
                  <c:v>217.5</c:v>
                </c:pt>
                <c:pt idx="1738" formatCode="0.00">
                  <c:v>217.5</c:v>
                </c:pt>
                <c:pt idx="1739" formatCode="0.00">
                  <c:v>217.5</c:v>
                </c:pt>
                <c:pt idx="1740" formatCode="0.00">
                  <c:v>223</c:v>
                </c:pt>
                <c:pt idx="1741" formatCode="0.00">
                  <c:v>223</c:v>
                </c:pt>
                <c:pt idx="1742" formatCode="0.00">
                  <c:v>227.5</c:v>
                </c:pt>
                <c:pt idx="1743" formatCode="0.00">
                  <c:v>227.5</c:v>
                </c:pt>
                <c:pt idx="1744" formatCode="0.00">
                  <c:v>227.5</c:v>
                </c:pt>
                <c:pt idx="1745" formatCode="0.00">
                  <c:v>227.5</c:v>
                </c:pt>
                <c:pt idx="1746" formatCode="0.00">
                  <c:v>227.5</c:v>
                </c:pt>
                <c:pt idx="1747" formatCode="0.00">
                  <c:v>228</c:v>
                </c:pt>
                <c:pt idx="1748" formatCode="0.00">
                  <c:v>232.25</c:v>
                </c:pt>
                <c:pt idx="1749" formatCode="0.00">
                  <c:v>232.25</c:v>
                </c:pt>
                <c:pt idx="1750" formatCode="0.00">
                  <c:v>232.25</c:v>
                </c:pt>
                <c:pt idx="1751" formatCode="0.00">
                  <c:v>232.25</c:v>
                </c:pt>
                <c:pt idx="1752" formatCode="0.00">
                  <c:v>232.5</c:v>
                </c:pt>
                <c:pt idx="1753" formatCode="0.00">
                  <c:v>232.5</c:v>
                </c:pt>
                <c:pt idx="1754" formatCode="0.00">
                  <c:v>232.5</c:v>
                </c:pt>
                <c:pt idx="1755" formatCode="0.00">
                  <c:v>232.5</c:v>
                </c:pt>
                <c:pt idx="1756" formatCode="0.00">
                  <c:v>232.5</c:v>
                </c:pt>
                <c:pt idx="1757" formatCode="0.00">
                  <c:v>232.75</c:v>
                </c:pt>
                <c:pt idx="1758" formatCode="0.00">
                  <c:v>232.75</c:v>
                </c:pt>
                <c:pt idx="1759" formatCode="0.00">
                  <c:v>232.75</c:v>
                </c:pt>
                <c:pt idx="1760" formatCode="0.00">
                  <c:v>232.75</c:v>
                </c:pt>
                <c:pt idx="1761" formatCode="0.00">
                  <c:v>232.75</c:v>
                </c:pt>
                <c:pt idx="1762" formatCode="0.00">
                  <c:v>232.75</c:v>
                </c:pt>
                <c:pt idx="1763" formatCode="0.00">
                  <c:v>232.5</c:v>
                </c:pt>
                <c:pt idx="1764" formatCode="0.00">
                  <c:v>232</c:v>
                </c:pt>
                <c:pt idx="1765" formatCode="0.00">
                  <c:v>231.5</c:v>
                </c:pt>
                <c:pt idx="1766" formatCode="0.00">
                  <c:v>217.5</c:v>
                </c:pt>
                <c:pt idx="1767" formatCode="0.00">
                  <c:v>215.5</c:v>
                </c:pt>
                <c:pt idx="1768" formatCode="0.00">
                  <c:v>215.5</c:v>
                </c:pt>
                <c:pt idx="1769" formatCode="0.00">
                  <c:v>216.5</c:v>
                </c:pt>
                <c:pt idx="1770" formatCode="0.00">
                  <c:v>216.5</c:v>
                </c:pt>
                <c:pt idx="1771" formatCode="0.00">
                  <c:v>218.5</c:v>
                </c:pt>
                <c:pt idx="1772" formatCode="0.00">
                  <c:v>214</c:v>
                </c:pt>
                <c:pt idx="1773" formatCode="0.00">
                  <c:v>207.5</c:v>
                </c:pt>
                <c:pt idx="1774" formatCode="0.00">
                  <c:v>207.5</c:v>
                </c:pt>
                <c:pt idx="1775" formatCode="0.00">
                  <c:v>204</c:v>
                </c:pt>
                <c:pt idx="1776" formatCode="0.00">
                  <c:v>203</c:v>
                </c:pt>
                <c:pt idx="1777" formatCode="0.00">
                  <c:v>198</c:v>
                </c:pt>
                <c:pt idx="1778" formatCode="0.00">
                  <c:v>196.5</c:v>
                </c:pt>
                <c:pt idx="1779" formatCode="0.00">
                  <c:v>196.5</c:v>
                </c:pt>
                <c:pt idx="1780" formatCode="0.00">
                  <c:v>196.5</c:v>
                </c:pt>
                <c:pt idx="1781" formatCode="0.00">
                  <c:v>197.5</c:v>
                </c:pt>
                <c:pt idx="1782" formatCode="0.00">
                  <c:v>198.5</c:v>
                </c:pt>
                <c:pt idx="1783" formatCode="0.00">
                  <c:v>198.5</c:v>
                </c:pt>
                <c:pt idx="1784" formatCode="0.00">
                  <c:v>195.5</c:v>
                </c:pt>
                <c:pt idx="1785" formatCode="0.00">
                  <c:v>192</c:v>
                </c:pt>
                <c:pt idx="1786" formatCode="0.00">
                  <c:v>192</c:v>
                </c:pt>
                <c:pt idx="1787" formatCode="0.00">
                  <c:v>192</c:v>
                </c:pt>
                <c:pt idx="1788" formatCode="0.00">
                  <c:v>192</c:v>
                </c:pt>
                <c:pt idx="1789" formatCode="0.00">
                  <c:v>191</c:v>
                </c:pt>
                <c:pt idx="1790" formatCode="0.00">
                  <c:v>191</c:v>
                </c:pt>
                <c:pt idx="1791" formatCode="0.00">
                  <c:v>186</c:v>
                </c:pt>
                <c:pt idx="1792" formatCode="0.00">
                  <c:v>183</c:v>
                </c:pt>
                <c:pt idx="1793" formatCode="0.00">
                  <c:v>183</c:v>
                </c:pt>
                <c:pt idx="1794" formatCode="0.00">
                  <c:v>182.5</c:v>
                </c:pt>
                <c:pt idx="1795" formatCode="0.00">
                  <c:v>181</c:v>
                </c:pt>
                <c:pt idx="1796" formatCode="0.00">
                  <c:v>179</c:v>
                </c:pt>
                <c:pt idx="1797" formatCode="0.00">
                  <c:v>179</c:v>
                </c:pt>
                <c:pt idx="1798" formatCode="0.00">
                  <c:v>174.5</c:v>
                </c:pt>
                <c:pt idx="1799" formatCode="0.00">
                  <c:v>179</c:v>
                </c:pt>
                <c:pt idx="1800" formatCode="0.00">
                  <c:v>179</c:v>
                </c:pt>
                <c:pt idx="1801" formatCode="0.00">
                  <c:v>179</c:v>
                </c:pt>
                <c:pt idx="1802" formatCode="0.00">
                  <c:v>179</c:v>
                </c:pt>
                <c:pt idx="1803" formatCode="0.00">
                  <c:v>181</c:v>
                </c:pt>
                <c:pt idx="1804" formatCode="0.00">
                  <c:v>181</c:v>
                </c:pt>
                <c:pt idx="1805" formatCode="0.00">
                  <c:v>181</c:v>
                </c:pt>
                <c:pt idx="1806" formatCode="0.00">
                  <c:v>187.5</c:v>
                </c:pt>
                <c:pt idx="1807" formatCode="0.00">
                  <c:v>187.5</c:v>
                </c:pt>
                <c:pt idx="1808" formatCode="0.00">
                  <c:v>187.5</c:v>
                </c:pt>
                <c:pt idx="1809" formatCode="0.00">
                  <c:v>184.5</c:v>
                </c:pt>
                <c:pt idx="1810" formatCode="0.00">
                  <c:v>184.5</c:v>
                </c:pt>
                <c:pt idx="1811" formatCode="0.00">
                  <c:v>184.5</c:v>
                </c:pt>
                <c:pt idx="1812" formatCode="0.00">
                  <c:v>184.5</c:v>
                </c:pt>
                <c:pt idx="1813" formatCode="0.00">
                  <c:v>184.75</c:v>
                </c:pt>
                <c:pt idx="1814" formatCode="0.00">
                  <c:v>184.75</c:v>
                </c:pt>
                <c:pt idx="1815" formatCode="0.00">
                  <c:v>184.75</c:v>
                </c:pt>
                <c:pt idx="1816" formatCode="0.00">
                  <c:v>184.75</c:v>
                </c:pt>
                <c:pt idx="1817" formatCode="0.00">
                  <c:v>184.75</c:v>
                </c:pt>
                <c:pt idx="1818" formatCode="0.00">
                  <c:v>184.75</c:v>
                </c:pt>
                <c:pt idx="1819" formatCode="0.00">
                  <c:v>184.75</c:v>
                </c:pt>
                <c:pt idx="1820" formatCode="0.00">
                  <c:v>184.75</c:v>
                </c:pt>
                <c:pt idx="1821" formatCode="0.00">
                  <c:v>193</c:v>
                </c:pt>
                <c:pt idx="1822" formatCode="0.00">
                  <c:v>188</c:v>
                </c:pt>
                <c:pt idx="1823" formatCode="0.00">
                  <c:v>193</c:v>
                </c:pt>
                <c:pt idx="1824" formatCode="0.00">
                  <c:v>193</c:v>
                </c:pt>
                <c:pt idx="1825" formatCode="0.00">
                  <c:v>197</c:v>
                </c:pt>
                <c:pt idx="1826" formatCode="0.00">
                  <c:v>197</c:v>
                </c:pt>
                <c:pt idx="1827" formatCode="0.00">
                  <c:v>197.25</c:v>
                </c:pt>
                <c:pt idx="1828" formatCode="0.00">
                  <c:v>200</c:v>
                </c:pt>
                <c:pt idx="1829" formatCode="0.00">
                  <c:v>200</c:v>
                </c:pt>
                <c:pt idx="1830" formatCode="0.00">
                  <c:v>200</c:v>
                </c:pt>
                <c:pt idx="1831" formatCode="0.00">
                  <c:v>201</c:v>
                </c:pt>
                <c:pt idx="1832" formatCode="0.00">
                  <c:v>201</c:v>
                </c:pt>
                <c:pt idx="1833" formatCode="0.00">
                  <c:v>201</c:v>
                </c:pt>
                <c:pt idx="1834" formatCode="0.00">
                  <c:v>201</c:v>
                </c:pt>
                <c:pt idx="1835" formatCode="0.00">
                  <c:v>201</c:v>
                </c:pt>
                <c:pt idx="1836" formatCode="0.00">
                  <c:v>200</c:v>
                </c:pt>
                <c:pt idx="1837" formatCode="0.00">
                  <c:v>200</c:v>
                </c:pt>
                <c:pt idx="1838" formatCode="0.00">
                  <c:v>200</c:v>
                </c:pt>
                <c:pt idx="1839" formatCode="0.00">
                  <c:v>198</c:v>
                </c:pt>
                <c:pt idx="1840" formatCode="0.00">
                  <c:v>197</c:v>
                </c:pt>
                <c:pt idx="1841" formatCode="0.00">
                  <c:v>196.75</c:v>
                </c:pt>
                <c:pt idx="1842" formatCode="0.00">
                  <c:v>198.5</c:v>
                </c:pt>
                <c:pt idx="1843" formatCode="0.00">
                  <c:v>199</c:v>
                </c:pt>
                <c:pt idx="1844" formatCode="0.00">
                  <c:v>199</c:v>
                </c:pt>
                <c:pt idx="1845" formatCode="0.00">
                  <c:v>198.75</c:v>
                </c:pt>
                <c:pt idx="1846" formatCode="0.00">
                  <c:v>198.75</c:v>
                </c:pt>
                <c:pt idx="1847" formatCode="0.00">
                  <c:v>199</c:v>
                </c:pt>
                <c:pt idx="1848" formatCode="0.00">
                  <c:v>198.5</c:v>
                </c:pt>
                <c:pt idx="1849" formatCode="0.00">
                  <c:v>202.5</c:v>
                </c:pt>
                <c:pt idx="1850" formatCode="0.00">
                  <c:v>199.75</c:v>
                </c:pt>
                <c:pt idx="1851" formatCode="0.00">
                  <c:v>199.5</c:v>
                </c:pt>
                <c:pt idx="1852" formatCode="0.00">
                  <c:v>189</c:v>
                </c:pt>
                <c:pt idx="1853" formatCode="0.00">
                  <c:v>182</c:v>
                </c:pt>
                <c:pt idx="1854" formatCode="0.00">
                  <c:v>180.75</c:v>
                </c:pt>
                <c:pt idx="1855" formatCode="0.00">
                  <c:v>179.75</c:v>
                </c:pt>
                <c:pt idx="1856" formatCode="0.00">
                  <c:v>177.25</c:v>
                </c:pt>
                <c:pt idx="1857" formatCode="0.00">
                  <c:v>175.75</c:v>
                </c:pt>
                <c:pt idx="1858" formatCode="0.00">
                  <c:v>175.75</c:v>
                </c:pt>
                <c:pt idx="1859" formatCode="0.00">
                  <c:v>175</c:v>
                </c:pt>
                <c:pt idx="1860" formatCode="0.00">
                  <c:v>174.25</c:v>
                </c:pt>
                <c:pt idx="1861" formatCode="0.00">
                  <c:v>172.5</c:v>
                </c:pt>
                <c:pt idx="1862" formatCode="0.00">
                  <c:v>173</c:v>
                </c:pt>
                <c:pt idx="1863" formatCode="0.00">
                  <c:v>174.5</c:v>
                </c:pt>
                <c:pt idx="1864" formatCode="0.00">
                  <c:v>172</c:v>
                </c:pt>
                <c:pt idx="1865" formatCode="0.00">
                  <c:v>172</c:v>
                </c:pt>
                <c:pt idx="1866" formatCode="0.00">
                  <c:v>174.5</c:v>
                </c:pt>
                <c:pt idx="1867" formatCode="0.00">
                  <c:v>175.5</c:v>
                </c:pt>
                <c:pt idx="1868" formatCode="0.00">
                  <c:v>175.5</c:v>
                </c:pt>
                <c:pt idx="1869" formatCode="0.00">
                  <c:v>179.5</c:v>
                </c:pt>
                <c:pt idx="1870" formatCode="0.00">
                  <c:v>182.5</c:v>
                </c:pt>
                <c:pt idx="1871" formatCode="0.00">
                  <c:v>182.75</c:v>
                </c:pt>
                <c:pt idx="1872" formatCode="0.00">
                  <c:v>182.75</c:v>
                </c:pt>
                <c:pt idx="1873" formatCode="0.00">
                  <c:v>184</c:v>
                </c:pt>
                <c:pt idx="1874" formatCode="0.00">
                  <c:v>184.25</c:v>
                </c:pt>
                <c:pt idx="1875" formatCode="0.00">
                  <c:v>185</c:v>
                </c:pt>
                <c:pt idx="1876" formatCode="0.00">
                  <c:v>185</c:v>
                </c:pt>
                <c:pt idx="1877" formatCode="0.00">
                  <c:v>183.75</c:v>
                </c:pt>
                <c:pt idx="1878" formatCode="0.00">
                  <c:v>183.75</c:v>
                </c:pt>
                <c:pt idx="1879" formatCode="0.00">
                  <c:v>183.75</c:v>
                </c:pt>
                <c:pt idx="1880" formatCode="0.00">
                  <c:v>183.75</c:v>
                </c:pt>
                <c:pt idx="1881" formatCode="0.00">
                  <c:v>183.75</c:v>
                </c:pt>
                <c:pt idx="1882" formatCode="0.00">
                  <c:v>184.5</c:v>
                </c:pt>
                <c:pt idx="1883" formatCode="0.00">
                  <c:v>184.5</c:v>
                </c:pt>
                <c:pt idx="1884" formatCode="0.00">
                  <c:v>183</c:v>
                </c:pt>
                <c:pt idx="1885" formatCode="0.00">
                  <c:v>183</c:v>
                </c:pt>
                <c:pt idx="1886" formatCode="0.00">
                  <c:v>183</c:v>
                </c:pt>
                <c:pt idx="1887" formatCode="0.00">
                  <c:v>183</c:v>
                </c:pt>
                <c:pt idx="1888" formatCode="0.00">
                  <c:v>183.25</c:v>
                </c:pt>
                <c:pt idx="1889" formatCode="0.00">
                  <c:v>183.25</c:v>
                </c:pt>
                <c:pt idx="1890" formatCode="0.00">
                  <c:v>189</c:v>
                </c:pt>
                <c:pt idx="1891" formatCode="0.00">
                  <c:v>189</c:v>
                </c:pt>
                <c:pt idx="1892" formatCode="0.00">
                  <c:v>189</c:v>
                </c:pt>
                <c:pt idx="1893" formatCode="0.00">
                  <c:v>193.75</c:v>
                </c:pt>
                <c:pt idx="1894" formatCode="0.00">
                  <c:v>193.75</c:v>
                </c:pt>
                <c:pt idx="1895" formatCode="0.00">
                  <c:v>199.25</c:v>
                </c:pt>
                <c:pt idx="1896" formatCode="0.00">
                  <c:v>202</c:v>
                </c:pt>
                <c:pt idx="1897" formatCode="0.00">
                  <c:v>208.5</c:v>
                </c:pt>
                <c:pt idx="1898" formatCode="0.00">
                  <c:v>205</c:v>
                </c:pt>
                <c:pt idx="1899" formatCode="0.00">
                  <c:v>204.5</c:v>
                </c:pt>
                <c:pt idx="1900" formatCode="0.00">
                  <c:v>206.5</c:v>
                </c:pt>
                <c:pt idx="1901" formatCode="0.00">
                  <c:v>206</c:v>
                </c:pt>
                <c:pt idx="1902" formatCode="0.00">
                  <c:v>205.5</c:v>
                </c:pt>
                <c:pt idx="1903" formatCode="0.00">
                  <c:v>205.25</c:v>
                </c:pt>
                <c:pt idx="1904" formatCode="0.00">
                  <c:v>205.25</c:v>
                </c:pt>
                <c:pt idx="1905" formatCode="0.00">
                  <c:v>202.5</c:v>
                </c:pt>
                <c:pt idx="1906" formatCode="0.00">
                  <c:v>196</c:v>
                </c:pt>
                <c:pt idx="1907" formatCode="0.00">
                  <c:v>196</c:v>
                </c:pt>
                <c:pt idx="1908" formatCode="0.00">
                  <c:v>201.5</c:v>
                </c:pt>
                <c:pt idx="1909" formatCode="0.00">
                  <c:v>213</c:v>
                </c:pt>
                <c:pt idx="1910" formatCode="0.00">
                  <c:v>214.75</c:v>
                </c:pt>
                <c:pt idx="1911" formatCode="0.00">
                  <c:v>214</c:v>
                </c:pt>
                <c:pt idx="1912" formatCode="0.00">
                  <c:v>214</c:v>
                </c:pt>
                <c:pt idx="1913" formatCode="0.00">
                  <c:v>216.25</c:v>
                </c:pt>
                <c:pt idx="1914" formatCode="0.00">
                  <c:v>216.25</c:v>
                </c:pt>
                <c:pt idx="1915" formatCode="0.00">
                  <c:v>216.5</c:v>
                </c:pt>
                <c:pt idx="1916" formatCode="0.00">
                  <c:v>216.5</c:v>
                </c:pt>
                <c:pt idx="1917" formatCode="0.00">
                  <c:v>217</c:v>
                </c:pt>
                <c:pt idx="1918" formatCode="0.00">
                  <c:v>214.5</c:v>
                </c:pt>
                <c:pt idx="1919" formatCode="0.00">
                  <c:v>217</c:v>
                </c:pt>
                <c:pt idx="1920" formatCode="0.00">
                  <c:v>216</c:v>
                </c:pt>
                <c:pt idx="1921" formatCode="0.00">
                  <c:v>223</c:v>
                </c:pt>
                <c:pt idx="1922" formatCode="0.00">
                  <c:v>220</c:v>
                </c:pt>
                <c:pt idx="1923" formatCode="0.00">
                  <c:v>220</c:v>
                </c:pt>
                <c:pt idx="1924" formatCode="0.00">
                  <c:v>219.25</c:v>
                </c:pt>
                <c:pt idx="1925" formatCode="0.00">
                  <c:v>218.5</c:v>
                </c:pt>
                <c:pt idx="1926" formatCode="0.00">
                  <c:v>218</c:v>
                </c:pt>
                <c:pt idx="1927" formatCode="0.00">
                  <c:v>219.5</c:v>
                </c:pt>
                <c:pt idx="1928" formatCode="0.00">
                  <c:v>219.5</c:v>
                </c:pt>
                <c:pt idx="1929" formatCode="0.00">
                  <c:v>219.25</c:v>
                </c:pt>
                <c:pt idx="1930" formatCode="0.00">
                  <c:v>218.25</c:v>
                </c:pt>
                <c:pt idx="1931" formatCode="0.00">
                  <c:v>218.25</c:v>
                </c:pt>
                <c:pt idx="1932" formatCode="0.00">
                  <c:v>217.5</c:v>
                </c:pt>
                <c:pt idx="1933" formatCode="0.00">
                  <c:v>217.5</c:v>
                </c:pt>
                <c:pt idx="1934" formatCode="0.00">
                  <c:v>218</c:v>
                </c:pt>
                <c:pt idx="1935" formatCode="0.00">
                  <c:v>218</c:v>
                </c:pt>
                <c:pt idx="1936" formatCode="0.00">
                  <c:v>218</c:v>
                </c:pt>
                <c:pt idx="1937" formatCode="0.00">
                  <c:v>217.5</c:v>
                </c:pt>
                <c:pt idx="1938" formatCode="0.00">
                  <c:v>223</c:v>
                </c:pt>
                <c:pt idx="1939" formatCode="0.00">
                  <c:v>223</c:v>
                </c:pt>
                <c:pt idx="1940" formatCode="0.00">
                  <c:v>223</c:v>
                </c:pt>
                <c:pt idx="1941" formatCode="0.00">
                  <c:v>223</c:v>
                </c:pt>
                <c:pt idx="1942" formatCode="0.00">
                  <c:v>223</c:v>
                </c:pt>
                <c:pt idx="1943" formatCode="0.00">
                  <c:v>223</c:v>
                </c:pt>
                <c:pt idx="1944" formatCode="0.00">
                  <c:v>222.5</c:v>
                </c:pt>
                <c:pt idx="1945" formatCode="0.00">
                  <c:v>222</c:v>
                </c:pt>
                <c:pt idx="1946" formatCode="0.00">
                  <c:v>222</c:v>
                </c:pt>
                <c:pt idx="1947" formatCode="0.00">
                  <c:v>222</c:v>
                </c:pt>
                <c:pt idx="1948" formatCode="0.00">
                  <c:v>220</c:v>
                </c:pt>
                <c:pt idx="1949" formatCode="0.00">
                  <c:v>218</c:v>
                </c:pt>
                <c:pt idx="1950" formatCode="0.00">
                  <c:v>218</c:v>
                </c:pt>
                <c:pt idx="1951" formatCode="0.00">
                  <c:v>221</c:v>
                </c:pt>
                <c:pt idx="1952" formatCode="0.00">
                  <c:v>224</c:v>
                </c:pt>
                <c:pt idx="1953" formatCode="0.00">
                  <c:v>224.5</c:v>
                </c:pt>
                <c:pt idx="1954" formatCode="0.00">
                  <c:v>229</c:v>
                </c:pt>
                <c:pt idx="1955" formatCode="0.00">
                  <c:v>236</c:v>
                </c:pt>
                <c:pt idx="1956" formatCode="0.00">
                  <c:v>236</c:v>
                </c:pt>
                <c:pt idx="1957" formatCode="0.00">
                  <c:v>227.25</c:v>
                </c:pt>
                <c:pt idx="1958" formatCode="0.00">
                  <c:v>227</c:v>
                </c:pt>
                <c:pt idx="1959" formatCode="0.00">
                  <c:v>227</c:v>
                </c:pt>
                <c:pt idx="1960" formatCode="0.00">
                  <c:v>227</c:v>
                </c:pt>
                <c:pt idx="1961" formatCode="0.00">
                  <c:v>226</c:v>
                </c:pt>
                <c:pt idx="1962" formatCode="0.00">
                  <c:v>230</c:v>
                </c:pt>
                <c:pt idx="1963" formatCode="0.00">
                  <c:v>230</c:v>
                </c:pt>
                <c:pt idx="1964" formatCode="0.00">
                  <c:v>229.75</c:v>
                </c:pt>
                <c:pt idx="1965" formatCode="0.00">
                  <c:v>227.5</c:v>
                </c:pt>
                <c:pt idx="1966" formatCode="0.00">
                  <c:v>226.5</c:v>
                </c:pt>
                <c:pt idx="1967" formatCode="0.00">
                  <c:v>226</c:v>
                </c:pt>
                <c:pt idx="1968" formatCode="0.00">
                  <c:v>225.75</c:v>
                </c:pt>
                <c:pt idx="1969" formatCode="0.00">
                  <c:v>221</c:v>
                </c:pt>
                <c:pt idx="1970" formatCode="0.00">
                  <c:v>220</c:v>
                </c:pt>
                <c:pt idx="1971" formatCode="0.00">
                  <c:v>220</c:v>
                </c:pt>
                <c:pt idx="1972" formatCode="0.00">
                  <c:v>210.75</c:v>
                </c:pt>
                <c:pt idx="1973" formatCode="0.00">
                  <c:v>209</c:v>
                </c:pt>
                <c:pt idx="1974" formatCode="0.00">
                  <c:v>202</c:v>
                </c:pt>
                <c:pt idx="1975" formatCode="0.00">
                  <c:v>201</c:v>
                </c:pt>
                <c:pt idx="1976" formatCode="0.00">
                  <c:v>201</c:v>
                </c:pt>
                <c:pt idx="1977" formatCode="0.00">
                  <c:v>201</c:v>
                </c:pt>
                <c:pt idx="1978" formatCode="0.00">
                  <c:v>199</c:v>
                </c:pt>
                <c:pt idx="1979" formatCode="0.00">
                  <c:v>196.5</c:v>
                </c:pt>
                <c:pt idx="1980" formatCode="0.00">
                  <c:v>192</c:v>
                </c:pt>
                <c:pt idx="1981" formatCode="0.00">
                  <c:v>192</c:v>
                </c:pt>
                <c:pt idx="1982" formatCode="0.00">
                  <c:v>192</c:v>
                </c:pt>
                <c:pt idx="1983" formatCode="0.00">
                  <c:v>192</c:v>
                </c:pt>
                <c:pt idx="1984" formatCode="0.00">
                  <c:v>193</c:v>
                </c:pt>
                <c:pt idx="1985" formatCode="0.00">
                  <c:v>193.5</c:v>
                </c:pt>
                <c:pt idx="1986" formatCode="0.00">
                  <c:v>193.5</c:v>
                </c:pt>
                <c:pt idx="1987" formatCode="0.00">
                  <c:v>198</c:v>
                </c:pt>
                <c:pt idx="1988" formatCode="0.00">
                  <c:v>199</c:v>
                </c:pt>
                <c:pt idx="1989" formatCode="0.00">
                  <c:v>200.5</c:v>
                </c:pt>
                <c:pt idx="1990" formatCode="0.00">
                  <c:v>200.5</c:v>
                </c:pt>
                <c:pt idx="1991" formatCode="0.00">
                  <c:v>201.75</c:v>
                </c:pt>
                <c:pt idx="1992" formatCode="0.00">
                  <c:v>204</c:v>
                </c:pt>
                <c:pt idx="1993" formatCode="0.00">
                  <c:v>201</c:v>
                </c:pt>
                <c:pt idx="1994" formatCode="0.00">
                  <c:v>200.5</c:v>
                </c:pt>
                <c:pt idx="1995" formatCode="0.00">
                  <c:v>200.5</c:v>
                </c:pt>
                <c:pt idx="1996" formatCode="0.00">
                  <c:v>200.5</c:v>
                </c:pt>
                <c:pt idx="1997" formatCode="0.00">
                  <c:v>200.5</c:v>
                </c:pt>
                <c:pt idx="1998" formatCode="0.00">
                  <c:v>200.5</c:v>
                </c:pt>
                <c:pt idx="1999" formatCode="0.00">
                  <c:v>200.5</c:v>
                </c:pt>
                <c:pt idx="2000" formatCode="0.00">
                  <c:v>201</c:v>
                </c:pt>
                <c:pt idx="2001" formatCode="0.00">
                  <c:v>202.25</c:v>
                </c:pt>
                <c:pt idx="2002" formatCode="0.00">
                  <c:v>205.75</c:v>
                </c:pt>
                <c:pt idx="2003" formatCode="0.00">
                  <c:v>208.5</c:v>
                </c:pt>
                <c:pt idx="2004" formatCode="0.00">
                  <c:v>208.5</c:v>
                </c:pt>
                <c:pt idx="2005" formatCode="0.00">
                  <c:v>208.5</c:v>
                </c:pt>
                <c:pt idx="2006" formatCode="0.00">
                  <c:v>208</c:v>
                </c:pt>
                <c:pt idx="2007" formatCode="0.00">
                  <c:v>210</c:v>
                </c:pt>
                <c:pt idx="2008" formatCode="0.00">
                  <c:v>212.5</c:v>
                </c:pt>
                <c:pt idx="2009" formatCode="0.00">
                  <c:v>212.5</c:v>
                </c:pt>
                <c:pt idx="2010" formatCode="0.00">
                  <c:v>212.5</c:v>
                </c:pt>
                <c:pt idx="2011" formatCode="0.00">
                  <c:v>212.25</c:v>
                </c:pt>
                <c:pt idx="2012" formatCode="0.00">
                  <c:v>211.75</c:v>
                </c:pt>
                <c:pt idx="2013" formatCode="0.00">
                  <c:v>211.75</c:v>
                </c:pt>
                <c:pt idx="2014" formatCode="0.00">
                  <c:v>212.25</c:v>
                </c:pt>
                <c:pt idx="2015" formatCode="0.00">
                  <c:v>213.25</c:v>
                </c:pt>
                <c:pt idx="2016" formatCode="0.00">
                  <c:v>213.25</c:v>
                </c:pt>
                <c:pt idx="2017" formatCode="0.00">
                  <c:v>212.75</c:v>
                </c:pt>
                <c:pt idx="2018" formatCode="0.00">
                  <c:v>214.25</c:v>
                </c:pt>
                <c:pt idx="2019" formatCode="0.00">
                  <c:v>216.25</c:v>
                </c:pt>
                <c:pt idx="2020" formatCode="0.00">
                  <c:v>215.25</c:v>
                </c:pt>
                <c:pt idx="2021" formatCode="0.00">
                  <c:v>215</c:v>
                </c:pt>
                <c:pt idx="2022" formatCode="0.00">
                  <c:v>213.5</c:v>
                </c:pt>
                <c:pt idx="2023" formatCode="0.00">
                  <c:v>213.5</c:v>
                </c:pt>
                <c:pt idx="2024" formatCode="0.00">
                  <c:v>213.25</c:v>
                </c:pt>
                <c:pt idx="2025" formatCode="0.00">
                  <c:v>213.25</c:v>
                </c:pt>
                <c:pt idx="2026" formatCode="0.00">
                  <c:v>213.25</c:v>
                </c:pt>
                <c:pt idx="2027" formatCode="0.00">
                  <c:v>212.75</c:v>
                </c:pt>
                <c:pt idx="2028" formatCode="0.00">
                  <c:v>212.5</c:v>
                </c:pt>
                <c:pt idx="2029" formatCode="0.00">
                  <c:v>212</c:v>
                </c:pt>
                <c:pt idx="2030" formatCode="0.00">
                  <c:v>209.75</c:v>
                </c:pt>
                <c:pt idx="2031" formatCode="0.00">
                  <c:v>208.75</c:v>
                </c:pt>
                <c:pt idx="2032" formatCode="0.00">
                  <c:v>208.5</c:v>
                </c:pt>
                <c:pt idx="2033" formatCode="0.00">
                  <c:v>207</c:v>
                </c:pt>
                <c:pt idx="2034" formatCode="0.00">
                  <c:v>204.5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BF-4A01-8C0B-9273CFC83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726128"/>
        <c:axId val="1964726672"/>
      </c:lineChart>
      <c:dateAx>
        <c:axId val="1964727216"/>
        <c:scaling>
          <c:orientation val="minMax"/>
          <c:min val="40909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964731024"/>
        <c:crosses val="autoZero"/>
        <c:auto val="0"/>
        <c:lblOffset val="100"/>
        <c:baseTimeUnit val="days"/>
        <c:majorUnit val="6"/>
        <c:majorTimeUnit val="months"/>
      </c:dateAx>
      <c:valAx>
        <c:axId val="1964731024"/>
        <c:scaling>
          <c:orientation val="minMax"/>
          <c:max val="1150"/>
          <c:min val="25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#,##0_);\(#,##0\)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crossAx val="1964727216"/>
        <c:crosses val="autoZero"/>
        <c:crossBetween val="between"/>
      </c:valAx>
      <c:dateAx>
        <c:axId val="1964726128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64726672"/>
        <c:crosses val="autoZero"/>
        <c:auto val="0"/>
        <c:lblOffset val="100"/>
        <c:baseTimeUnit val="days"/>
      </c:dateAx>
      <c:valAx>
        <c:axId val="1964726672"/>
        <c:scaling>
          <c:orientation val="minMax"/>
        </c:scaling>
        <c:delete val="0"/>
        <c:axPos val="r"/>
        <c:numFmt formatCode="#,##0_);\(#,##0\)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crossAx val="1964726128"/>
        <c:crosses val="max"/>
        <c:crossBetween val="between"/>
      </c:valAx>
      <c:spPr>
        <a:solidFill>
          <a:sysClr val="window" lastClr="FFFFFF"/>
        </a:solidFill>
        <a:ln>
          <a:noFill/>
          <a:round/>
        </a:ln>
        <a:effectLst/>
        <a:extLst>
          <a:ext uri="{91240B29-F687-4F45-9708-019B960494DF}">
            <a14:hiddenLine xmlns:a14="http://schemas.microsoft.com/office/drawing/2010/main">
              <a:noFill/>
              <a:round/>
            </a14:hiddenLine>
          </a:ext>
        </a:extLst>
      </c:spPr>
    </c:plotArea>
    <c:legend>
      <c:legendPos val="b"/>
      <c:layout>
        <c:manualLayout>
          <c:xMode val="edge"/>
          <c:yMode val="edge"/>
          <c:x val="0"/>
          <c:y val="0.90708355303517607"/>
          <c:w val="1"/>
          <c:h val="9.2916446964823943E-2"/>
        </c:manualLayout>
      </c:layout>
      <c:overlay val="0"/>
      <c:spPr>
        <a:solidFill>
          <a:srgbClr val="4F81BD">
            <a:alpha val="0"/>
          </a:srgbClr>
        </a:solidFill>
      </c:spPr>
      <c:txPr>
        <a:bodyPr/>
        <a:lstStyle/>
        <a:p>
          <a:pPr>
            <a:defRPr sz="900">
              <a:latin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txPr>
    <a:bodyPr/>
    <a:lstStyle/>
    <a:p>
      <a:pPr>
        <a:defRPr sz="900">
          <a:latin typeface="Arial Narrow"/>
          <a:ea typeface="ＭＳ ゴシック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212817147856521E-2"/>
          <c:y val="5.0925925925925923E-2"/>
          <c:w val="0.89726334208223957"/>
          <c:h val="0.73597390156690279"/>
        </c:manualLayout>
      </c:layout>
      <c:lineChart>
        <c:grouping val="standard"/>
        <c:varyColors val="0"/>
        <c:ser>
          <c:idx val="0"/>
          <c:order val="0"/>
          <c:tx>
            <c:strRef>
              <c:f>Steel!$B$3</c:f>
              <c:strCache>
                <c:ptCount val="1"/>
                <c:pt idx="0">
                  <c:v>FOB Shanghai</c:v>
                </c:pt>
              </c:strCache>
            </c:strRef>
          </c:tx>
          <c:spPr>
            <a:ln w="25400">
              <a:solidFill>
                <a:srgbClr val="0C2B53"/>
              </a:solidFill>
              <a:prstDash val="solid"/>
            </a:ln>
          </c:spPr>
          <c:marker>
            <c:symbol val="none"/>
          </c:marker>
          <c:cat>
            <c:numRef>
              <c:f>Steel!$A$1019:$A$2100</c:f>
              <c:numCache>
                <c:formatCode>d\-mmm\-yy</c:formatCode>
                <c:ptCount val="1082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42100</c:v>
                </c:pt>
                <c:pt idx="66">
                  <c:v>42101</c:v>
                </c:pt>
                <c:pt idx="67">
                  <c:v>42102</c:v>
                </c:pt>
                <c:pt idx="68">
                  <c:v>42103</c:v>
                </c:pt>
                <c:pt idx="69">
                  <c:v>42104</c:v>
                </c:pt>
                <c:pt idx="70">
                  <c:v>42107</c:v>
                </c:pt>
                <c:pt idx="71">
                  <c:v>42108</c:v>
                </c:pt>
                <c:pt idx="72">
                  <c:v>42109</c:v>
                </c:pt>
                <c:pt idx="73">
                  <c:v>42110</c:v>
                </c:pt>
                <c:pt idx="74">
                  <c:v>42111</c:v>
                </c:pt>
                <c:pt idx="75">
                  <c:v>42114</c:v>
                </c:pt>
                <c:pt idx="76">
                  <c:v>42115</c:v>
                </c:pt>
                <c:pt idx="77">
                  <c:v>42116</c:v>
                </c:pt>
                <c:pt idx="78">
                  <c:v>42117</c:v>
                </c:pt>
                <c:pt idx="79">
                  <c:v>42118</c:v>
                </c:pt>
                <c:pt idx="80">
                  <c:v>42121</c:v>
                </c:pt>
                <c:pt idx="81">
                  <c:v>42122</c:v>
                </c:pt>
                <c:pt idx="82">
                  <c:v>42123</c:v>
                </c:pt>
                <c:pt idx="83">
                  <c:v>42124</c:v>
                </c:pt>
                <c:pt idx="84">
                  <c:v>42125</c:v>
                </c:pt>
                <c:pt idx="85">
                  <c:v>42128</c:v>
                </c:pt>
                <c:pt idx="86">
                  <c:v>42129</c:v>
                </c:pt>
                <c:pt idx="87">
                  <c:v>42130</c:v>
                </c:pt>
                <c:pt idx="88">
                  <c:v>42131</c:v>
                </c:pt>
                <c:pt idx="89">
                  <c:v>42132</c:v>
                </c:pt>
                <c:pt idx="90">
                  <c:v>42135</c:v>
                </c:pt>
                <c:pt idx="91">
                  <c:v>42136</c:v>
                </c:pt>
                <c:pt idx="92">
                  <c:v>42137</c:v>
                </c:pt>
                <c:pt idx="93">
                  <c:v>42138</c:v>
                </c:pt>
                <c:pt idx="94">
                  <c:v>42141</c:v>
                </c:pt>
                <c:pt idx="95">
                  <c:v>42142</c:v>
                </c:pt>
                <c:pt idx="96">
                  <c:v>42143</c:v>
                </c:pt>
                <c:pt idx="97">
                  <c:v>42144</c:v>
                </c:pt>
                <c:pt idx="98">
                  <c:v>42145</c:v>
                </c:pt>
                <c:pt idx="99">
                  <c:v>42146</c:v>
                </c:pt>
                <c:pt idx="100">
                  <c:v>42150</c:v>
                </c:pt>
                <c:pt idx="101">
                  <c:v>42151</c:v>
                </c:pt>
                <c:pt idx="102">
                  <c:v>42152</c:v>
                </c:pt>
                <c:pt idx="103">
                  <c:v>42153</c:v>
                </c:pt>
                <c:pt idx="104">
                  <c:v>42157</c:v>
                </c:pt>
                <c:pt idx="105">
                  <c:v>42158</c:v>
                </c:pt>
                <c:pt idx="106">
                  <c:v>42159</c:v>
                </c:pt>
                <c:pt idx="107">
                  <c:v>42160</c:v>
                </c:pt>
                <c:pt idx="108">
                  <c:v>42163</c:v>
                </c:pt>
                <c:pt idx="109">
                  <c:v>42164</c:v>
                </c:pt>
                <c:pt idx="110">
                  <c:v>42165</c:v>
                </c:pt>
                <c:pt idx="111">
                  <c:v>42166</c:v>
                </c:pt>
                <c:pt idx="112">
                  <c:v>42167</c:v>
                </c:pt>
                <c:pt idx="113">
                  <c:v>42170</c:v>
                </c:pt>
                <c:pt idx="114">
                  <c:v>42171</c:v>
                </c:pt>
                <c:pt idx="115">
                  <c:v>42172</c:v>
                </c:pt>
                <c:pt idx="116">
                  <c:v>42173</c:v>
                </c:pt>
                <c:pt idx="117">
                  <c:v>42174</c:v>
                </c:pt>
                <c:pt idx="118">
                  <c:v>42177</c:v>
                </c:pt>
                <c:pt idx="119">
                  <c:v>42178</c:v>
                </c:pt>
                <c:pt idx="120">
                  <c:v>42179</c:v>
                </c:pt>
                <c:pt idx="121">
                  <c:v>42180</c:v>
                </c:pt>
                <c:pt idx="122">
                  <c:v>42181</c:v>
                </c:pt>
                <c:pt idx="123">
                  <c:v>42184</c:v>
                </c:pt>
                <c:pt idx="124">
                  <c:v>42185</c:v>
                </c:pt>
                <c:pt idx="125">
                  <c:v>42186</c:v>
                </c:pt>
                <c:pt idx="126">
                  <c:v>42187</c:v>
                </c:pt>
                <c:pt idx="127">
                  <c:v>42188</c:v>
                </c:pt>
                <c:pt idx="128">
                  <c:v>42191</c:v>
                </c:pt>
                <c:pt idx="129">
                  <c:v>42192</c:v>
                </c:pt>
                <c:pt idx="130">
                  <c:v>42193</c:v>
                </c:pt>
                <c:pt idx="131">
                  <c:v>42194</c:v>
                </c:pt>
                <c:pt idx="132">
                  <c:v>42195</c:v>
                </c:pt>
                <c:pt idx="133">
                  <c:v>42198</c:v>
                </c:pt>
                <c:pt idx="134">
                  <c:v>42199</c:v>
                </c:pt>
                <c:pt idx="135">
                  <c:v>42200</c:v>
                </c:pt>
                <c:pt idx="136">
                  <c:v>42201</c:v>
                </c:pt>
                <c:pt idx="137">
                  <c:v>42205</c:v>
                </c:pt>
                <c:pt idx="138">
                  <c:v>42206</c:v>
                </c:pt>
                <c:pt idx="139">
                  <c:v>42207</c:v>
                </c:pt>
                <c:pt idx="140">
                  <c:v>42208</c:v>
                </c:pt>
                <c:pt idx="141">
                  <c:v>42209</c:v>
                </c:pt>
                <c:pt idx="142">
                  <c:v>42212</c:v>
                </c:pt>
                <c:pt idx="143">
                  <c:v>42213</c:v>
                </c:pt>
                <c:pt idx="144">
                  <c:v>42214</c:v>
                </c:pt>
                <c:pt idx="145">
                  <c:v>42215</c:v>
                </c:pt>
                <c:pt idx="146">
                  <c:v>42216</c:v>
                </c:pt>
                <c:pt idx="147">
                  <c:v>42219</c:v>
                </c:pt>
                <c:pt idx="148">
                  <c:v>42220</c:v>
                </c:pt>
                <c:pt idx="149">
                  <c:v>42221</c:v>
                </c:pt>
                <c:pt idx="150">
                  <c:v>42222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42250</c:v>
                </c:pt>
                <c:pt idx="169">
                  <c:v>42251</c:v>
                </c:pt>
                <c:pt idx="170">
                  <c:v>42254</c:v>
                </c:pt>
                <c:pt idx="171">
                  <c:v>42255</c:v>
                </c:pt>
                <c:pt idx="172">
                  <c:v>42256</c:v>
                </c:pt>
                <c:pt idx="173">
                  <c:v>42257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42272</c:v>
                </c:pt>
                <c:pt idx="183">
                  <c:v>42275</c:v>
                </c:pt>
                <c:pt idx="184">
                  <c:v>42276</c:v>
                </c:pt>
                <c:pt idx="185">
                  <c:v>42277</c:v>
                </c:pt>
                <c:pt idx="186">
                  <c:v>42278</c:v>
                </c:pt>
                <c:pt idx="187">
                  <c:v>42279</c:v>
                </c:pt>
                <c:pt idx="188">
                  <c:v>42282</c:v>
                </c:pt>
                <c:pt idx="189">
                  <c:v>42283</c:v>
                </c:pt>
                <c:pt idx="190">
                  <c:v>42284</c:v>
                </c:pt>
                <c:pt idx="191">
                  <c:v>42285</c:v>
                </c:pt>
                <c:pt idx="192">
                  <c:v>42286</c:v>
                </c:pt>
                <c:pt idx="193">
                  <c:v>42289</c:v>
                </c:pt>
                <c:pt idx="194">
                  <c:v>42290</c:v>
                </c:pt>
                <c:pt idx="195">
                  <c:v>42291</c:v>
                </c:pt>
                <c:pt idx="196">
                  <c:v>42292</c:v>
                </c:pt>
                <c:pt idx="197">
                  <c:v>42293</c:v>
                </c:pt>
                <c:pt idx="198">
                  <c:v>42296</c:v>
                </c:pt>
                <c:pt idx="199">
                  <c:v>42297</c:v>
                </c:pt>
                <c:pt idx="200">
                  <c:v>42298</c:v>
                </c:pt>
                <c:pt idx="201">
                  <c:v>42299</c:v>
                </c:pt>
                <c:pt idx="202">
                  <c:v>42300</c:v>
                </c:pt>
                <c:pt idx="203">
                  <c:v>42303</c:v>
                </c:pt>
                <c:pt idx="204">
                  <c:v>42304</c:v>
                </c:pt>
                <c:pt idx="205">
                  <c:v>42305</c:v>
                </c:pt>
                <c:pt idx="206">
                  <c:v>42306</c:v>
                </c:pt>
                <c:pt idx="207">
                  <c:v>42307</c:v>
                </c:pt>
                <c:pt idx="208">
                  <c:v>42310</c:v>
                </c:pt>
                <c:pt idx="209">
                  <c:v>42311</c:v>
                </c:pt>
                <c:pt idx="210">
                  <c:v>42312</c:v>
                </c:pt>
                <c:pt idx="211">
                  <c:v>42313</c:v>
                </c:pt>
                <c:pt idx="212">
                  <c:v>42314</c:v>
                </c:pt>
                <c:pt idx="213">
                  <c:v>42317</c:v>
                </c:pt>
                <c:pt idx="214">
                  <c:v>42319</c:v>
                </c:pt>
                <c:pt idx="215">
                  <c:v>42320</c:v>
                </c:pt>
                <c:pt idx="216">
                  <c:v>42321</c:v>
                </c:pt>
                <c:pt idx="217">
                  <c:v>42324</c:v>
                </c:pt>
                <c:pt idx="218">
                  <c:v>42325</c:v>
                </c:pt>
                <c:pt idx="219">
                  <c:v>42326</c:v>
                </c:pt>
                <c:pt idx="220">
                  <c:v>42327</c:v>
                </c:pt>
                <c:pt idx="221">
                  <c:v>42328</c:v>
                </c:pt>
                <c:pt idx="222">
                  <c:v>42331</c:v>
                </c:pt>
                <c:pt idx="223">
                  <c:v>42332</c:v>
                </c:pt>
                <c:pt idx="224">
                  <c:v>42333</c:v>
                </c:pt>
                <c:pt idx="225">
                  <c:v>42334</c:v>
                </c:pt>
                <c:pt idx="226">
                  <c:v>42335</c:v>
                </c:pt>
                <c:pt idx="227">
                  <c:v>42338</c:v>
                </c:pt>
                <c:pt idx="228">
                  <c:v>42339</c:v>
                </c:pt>
                <c:pt idx="229">
                  <c:v>42340</c:v>
                </c:pt>
                <c:pt idx="230">
                  <c:v>42341</c:v>
                </c:pt>
                <c:pt idx="231">
                  <c:v>42342</c:v>
                </c:pt>
                <c:pt idx="232">
                  <c:v>42345</c:v>
                </c:pt>
                <c:pt idx="233">
                  <c:v>42346</c:v>
                </c:pt>
                <c:pt idx="234">
                  <c:v>42347</c:v>
                </c:pt>
                <c:pt idx="235">
                  <c:v>42348</c:v>
                </c:pt>
                <c:pt idx="236">
                  <c:v>42349</c:v>
                </c:pt>
                <c:pt idx="237">
                  <c:v>42352</c:v>
                </c:pt>
                <c:pt idx="238">
                  <c:v>42353</c:v>
                </c:pt>
                <c:pt idx="239">
                  <c:v>42354</c:v>
                </c:pt>
                <c:pt idx="240">
                  <c:v>42355</c:v>
                </c:pt>
                <c:pt idx="241">
                  <c:v>42356</c:v>
                </c:pt>
                <c:pt idx="242">
                  <c:v>42359</c:v>
                </c:pt>
                <c:pt idx="243">
                  <c:v>42360</c:v>
                </c:pt>
                <c:pt idx="244">
                  <c:v>42361</c:v>
                </c:pt>
                <c:pt idx="245">
                  <c:v>42362</c:v>
                </c:pt>
                <c:pt idx="246">
                  <c:v>42366</c:v>
                </c:pt>
                <c:pt idx="247">
                  <c:v>42367</c:v>
                </c:pt>
                <c:pt idx="248">
                  <c:v>42368</c:v>
                </c:pt>
                <c:pt idx="249">
                  <c:v>42369</c:v>
                </c:pt>
                <c:pt idx="250">
                  <c:v>42373</c:v>
                </c:pt>
                <c:pt idx="251">
                  <c:v>42374</c:v>
                </c:pt>
                <c:pt idx="252">
                  <c:v>42375</c:v>
                </c:pt>
                <c:pt idx="253">
                  <c:v>42376</c:v>
                </c:pt>
                <c:pt idx="254">
                  <c:v>42377</c:v>
                </c:pt>
                <c:pt idx="255">
                  <c:v>42380</c:v>
                </c:pt>
                <c:pt idx="256">
                  <c:v>42381</c:v>
                </c:pt>
                <c:pt idx="257">
                  <c:v>42382</c:v>
                </c:pt>
                <c:pt idx="258">
                  <c:v>42383</c:v>
                </c:pt>
                <c:pt idx="259">
                  <c:v>42384</c:v>
                </c:pt>
                <c:pt idx="260">
                  <c:v>42387</c:v>
                </c:pt>
                <c:pt idx="261">
                  <c:v>42388</c:v>
                </c:pt>
                <c:pt idx="262">
                  <c:v>42389</c:v>
                </c:pt>
                <c:pt idx="263">
                  <c:v>42390</c:v>
                </c:pt>
                <c:pt idx="264">
                  <c:v>42391</c:v>
                </c:pt>
                <c:pt idx="265">
                  <c:v>42394</c:v>
                </c:pt>
                <c:pt idx="266">
                  <c:v>42395</c:v>
                </c:pt>
                <c:pt idx="267">
                  <c:v>42396</c:v>
                </c:pt>
                <c:pt idx="268">
                  <c:v>42397</c:v>
                </c:pt>
                <c:pt idx="269">
                  <c:v>42398</c:v>
                </c:pt>
                <c:pt idx="270">
                  <c:v>42401</c:v>
                </c:pt>
                <c:pt idx="271">
                  <c:v>42402</c:v>
                </c:pt>
                <c:pt idx="272">
                  <c:v>42403</c:v>
                </c:pt>
                <c:pt idx="273">
                  <c:v>42404</c:v>
                </c:pt>
                <c:pt idx="274">
                  <c:v>42405</c:v>
                </c:pt>
                <c:pt idx="275">
                  <c:v>42410</c:v>
                </c:pt>
                <c:pt idx="276">
                  <c:v>42411</c:v>
                </c:pt>
                <c:pt idx="277">
                  <c:v>42412</c:v>
                </c:pt>
                <c:pt idx="278">
                  <c:v>42415</c:v>
                </c:pt>
                <c:pt idx="279">
                  <c:v>42416</c:v>
                </c:pt>
                <c:pt idx="280">
                  <c:v>42417</c:v>
                </c:pt>
                <c:pt idx="281">
                  <c:v>42418</c:v>
                </c:pt>
                <c:pt idx="282">
                  <c:v>42419</c:v>
                </c:pt>
                <c:pt idx="283">
                  <c:v>42422</c:v>
                </c:pt>
                <c:pt idx="284">
                  <c:v>42423</c:v>
                </c:pt>
                <c:pt idx="285">
                  <c:v>42424</c:v>
                </c:pt>
                <c:pt idx="286">
                  <c:v>42425</c:v>
                </c:pt>
                <c:pt idx="287">
                  <c:v>42426</c:v>
                </c:pt>
                <c:pt idx="288">
                  <c:v>42429</c:v>
                </c:pt>
                <c:pt idx="289">
                  <c:v>42430</c:v>
                </c:pt>
                <c:pt idx="290">
                  <c:v>42431</c:v>
                </c:pt>
                <c:pt idx="291">
                  <c:v>42432</c:v>
                </c:pt>
                <c:pt idx="292">
                  <c:v>42433</c:v>
                </c:pt>
                <c:pt idx="293">
                  <c:v>42436</c:v>
                </c:pt>
                <c:pt idx="294">
                  <c:v>42437</c:v>
                </c:pt>
                <c:pt idx="295">
                  <c:v>42438</c:v>
                </c:pt>
                <c:pt idx="296">
                  <c:v>42439</c:v>
                </c:pt>
                <c:pt idx="297">
                  <c:v>42440</c:v>
                </c:pt>
                <c:pt idx="298">
                  <c:v>42443</c:v>
                </c:pt>
                <c:pt idx="299">
                  <c:v>42444</c:v>
                </c:pt>
                <c:pt idx="300">
                  <c:v>42445</c:v>
                </c:pt>
                <c:pt idx="301">
                  <c:v>42446</c:v>
                </c:pt>
                <c:pt idx="302">
                  <c:v>42447</c:v>
                </c:pt>
                <c:pt idx="303">
                  <c:v>42450</c:v>
                </c:pt>
                <c:pt idx="304">
                  <c:v>42451</c:v>
                </c:pt>
                <c:pt idx="305">
                  <c:v>42452</c:v>
                </c:pt>
                <c:pt idx="306">
                  <c:v>42453</c:v>
                </c:pt>
                <c:pt idx="307">
                  <c:v>42457</c:v>
                </c:pt>
                <c:pt idx="308">
                  <c:v>42458</c:v>
                </c:pt>
                <c:pt idx="309">
                  <c:v>42459</c:v>
                </c:pt>
                <c:pt idx="310">
                  <c:v>42460</c:v>
                </c:pt>
                <c:pt idx="311">
                  <c:v>42461</c:v>
                </c:pt>
                <c:pt idx="312">
                  <c:v>42464</c:v>
                </c:pt>
                <c:pt idx="313">
                  <c:v>42465</c:v>
                </c:pt>
                <c:pt idx="314">
                  <c:v>42466</c:v>
                </c:pt>
                <c:pt idx="315">
                  <c:v>42467</c:v>
                </c:pt>
                <c:pt idx="316">
                  <c:v>42468</c:v>
                </c:pt>
                <c:pt idx="317">
                  <c:v>42471</c:v>
                </c:pt>
                <c:pt idx="318">
                  <c:v>42472</c:v>
                </c:pt>
                <c:pt idx="319">
                  <c:v>42473</c:v>
                </c:pt>
                <c:pt idx="320">
                  <c:v>42474</c:v>
                </c:pt>
                <c:pt idx="321">
                  <c:v>42475</c:v>
                </c:pt>
                <c:pt idx="322">
                  <c:v>42478</c:v>
                </c:pt>
                <c:pt idx="323">
                  <c:v>42479</c:v>
                </c:pt>
                <c:pt idx="324">
                  <c:v>42480</c:v>
                </c:pt>
                <c:pt idx="325">
                  <c:v>42481</c:v>
                </c:pt>
                <c:pt idx="326">
                  <c:v>42482</c:v>
                </c:pt>
                <c:pt idx="327">
                  <c:v>42485</c:v>
                </c:pt>
                <c:pt idx="328">
                  <c:v>42486</c:v>
                </c:pt>
                <c:pt idx="329">
                  <c:v>42487</c:v>
                </c:pt>
                <c:pt idx="330">
                  <c:v>42488</c:v>
                </c:pt>
                <c:pt idx="331">
                  <c:v>42489</c:v>
                </c:pt>
                <c:pt idx="332">
                  <c:v>42492</c:v>
                </c:pt>
                <c:pt idx="333">
                  <c:v>42493</c:v>
                </c:pt>
                <c:pt idx="334">
                  <c:v>42494</c:v>
                </c:pt>
                <c:pt idx="335">
                  <c:v>42495</c:v>
                </c:pt>
                <c:pt idx="336">
                  <c:v>42496</c:v>
                </c:pt>
                <c:pt idx="337">
                  <c:v>42499</c:v>
                </c:pt>
                <c:pt idx="338">
                  <c:v>42500</c:v>
                </c:pt>
                <c:pt idx="339">
                  <c:v>42501</c:v>
                </c:pt>
                <c:pt idx="340">
                  <c:v>42502</c:v>
                </c:pt>
                <c:pt idx="341">
                  <c:v>42503</c:v>
                </c:pt>
                <c:pt idx="342">
                  <c:v>42506</c:v>
                </c:pt>
                <c:pt idx="343">
                  <c:v>42507</c:v>
                </c:pt>
                <c:pt idx="344">
                  <c:v>42508</c:v>
                </c:pt>
                <c:pt idx="345">
                  <c:v>42509</c:v>
                </c:pt>
                <c:pt idx="346">
                  <c:v>42510</c:v>
                </c:pt>
                <c:pt idx="347">
                  <c:v>42513</c:v>
                </c:pt>
                <c:pt idx="348">
                  <c:v>42514</c:v>
                </c:pt>
                <c:pt idx="349">
                  <c:v>42515</c:v>
                </c:pt>
                <c:pt idx="350">
                  <c:v>42516</c:v>
                </c:pt>
                <c:pt idx="351">
                  <c:v>42517</c:v>
                </c:pt>
                <c:pt idx="352">
                  <c:v>42521</c:v>
                </c:pt>
                <c:pt idx="353">
                  <c:v>42522</c:v>
                </c:pt>
                <c:pt idx="354">
                  <c:v>42523</c:v>
                </c:pt>
                <c:pt idx="355">
                  <c:v>42524</c:v>
                </c:pt>
                <c:pt idx="356">
                  <c:v>42527</c:v>
                </c:pt>
                <c:pt idx="357">
                  <c:v>42528</c:v>
                </c:pt>
                <c:pt idx="358">
                  <c:v>42529</c:v>
                </c:pt>
                <c:pt idx="359">
                  <c:v>42530</c:v>
                </c:pt>
                <c:pt idx="360">
                  <c:v>42531</c:v>
                </c:pt>
                <c:pt idx="361">
                  <c:v>42534</c:v>
                </c:pt>
                <c:pt idx="362">
                  <c:v>42535</c:v>
                </c:pt>
                <c:pt idx="363">
                  <c:v>42536</c:v>
                </c:pt>
                <c:pt idx="364">
                  <c:v>42537</c:v>
                </c:pt>
                <c:pt idx="365">
                  <c:v>42538</c:v>
                </c:pt>
                <c:pt idx="366">
                  <c:v>42541</c:v>
                </c:pt>
                <c:pt idx="367">
                  <c:v>42542</c:v>
                </c:pt>
                <c:pt idx="368">
                  <c:v>42543</c:v>
                </c:pt>
                <c:pt idx="369">
                  <c:v>42544</c:v>
                </c:pt>
                <c:pt idx="370">
                  <c:v>42545</c:v>
                </c:pt>
                <c:pt idx="371">
                  <c:v>42548</c:v>
                </c:pt>
                <c:pt idx="372">
                  <c:v>42549</c:v>
                </c:pt>
                <c:pt idx="373">
                  <c:v>42550</c:v>
                </c:pt>
                <c:pt idx="374">
                  <c:v>42551</c:v>
                </c:pt>
                <c:pt idx="375">
                  <c:v>42552</c:v>
                </c:pt>
                <c:pt idx="376">
                  <c:v>42555</c:v>
                </c:pt>
                <c:pt idx="377">
                  <c:v>42556</c:v>
                </c:pt>
                <c:pt idx="378">
                  <c:v>42557</c:v>
                </c:pt>
                <c:pt idx="379">
                  <c:v>42558</c:v>
                </c:pt>
                <c:pt idx="380">
                  <c:v>42559</c:v>
                </c:pt>
                <c:pt idx="381">
                  <c:v>42562</c:v>
                </c:pt>
                <c:pt idx="382">
                  <c:v>42563</c:v>
                </c:pt>
                <c:pt idx="383">
                  <c:v>42564</c:v>
                </c:pt>
                <c:pt idx="384">
                  <c:v>42565</c:v>
                </c:pt>
                <c:pt idx="385">
                  <c:v>42566</c:v>
                </c:pt>
                <c:pt idx="386">
                  <c:v>42569</c:v>
                </c:pt>
                <c:pt idx="387">
                  <c:v>42570</c:v>
                </c:pt>
                <c:pt idx="388">
                  <c:v>42571</c:v>
                </c:pt>
                <c:pt idx="389">
                  <c:v>42572</c:v>
                </c:pt>
                <c:pt idx="390">
                  <c:v>42573</c:v>
                </c:pt>
                <c:pt idx="391">
                  <c:v>42576</c:v>
                </c:pt>
                <c:pt idx="392">
                  <c:v>42577</c:v>
                </c:pt>
                <c:pt idx="393">
                  <c:v>42578</c:v>
                </c:pt>
                <c:pt idx="394">
                  <c:v>42579</c:v>
                </c:pt>
                <c:pt idx="395">
                  <c:v>42580</c:v>
                </c:pt>
                <c:pt idx="396">
                  <c:v>42583</c:v>
                </c:pt>
                <c:pt idx="397">
                  <c:v>42584</c:v>
                </c:pt>
                <c:pt idx="398">
                  <c:v>42585</c:v>
                </c:pt>
                <c:pt idx="399">
                  <c:v>42586</c:v>
                </c:pt>
                <c:pt idx="400">
                  <c:v>42587</c:v>
                </c:pt>
                <c:pt idx="401">
                  <c:v>42590</c:v>
                </c:pt>
                <c:pt idx="402">
                  <c:v>42591</c:v>
                </c:pt>
                <c:pt idx="403">
                  <c:v>42592</c:v>
                </c:pt>
                <c:pt idx="404">
                  <c:v>42593</c:v>
                </c:pt>
                <c:pt idx="405">
                  <c:v>42594</c:v>
                </c:pt>
                <c:pt idx="406">
                  <c:v>42597</c:v>
                </c:pt>
                <c:pt idx="407">
                  <c:v>42598</c:v>
                </c:pt>
                <c:pt idx="408">
                  <c:v>42599</c:v>
                </c:pt>
                <c:pt idx="409">
                  <c:v>42600</c:v>
                </c:pt>
                <c:pt idx="410">
                  <c:v>42601</c:v>
                </c:pt>
                <c:pt idx="411">
                  <c:v>42604</c:v>
                </c:pt>
                <c:pt idx="412">
                  <c:v>42605</c:v>
                </c:pt>
                <c:pt idx="413">
                  <c:v>42606</c:v>
                </c:pt>
                <c:pt idx="414">
                  <c:v>42607</c:v>
                </c:pt>
                <c:pt idx="415">
                  <c:v>42608</c:v>
                </c:pt>
                <c:pt idx="416">
                  <c:v>42611</c:v>
                </c:pt>
                <c:pt idx="417">
                  <c:v>42612</c:v>
                </c:pt>
                <c:pt idx="418">
                  <c:v>42613</c:v>
                </c:pt>
                <c:pt idx="419">
                  <c:v>42614</c:v>
                </c:pt>
                <c:pt idx="420">
                  <c:v>42615</c:v>
                </c:pt>
                <c:pt idx="421">
                  <c:v>42618</c:v>
                </c:pt>
                <c:pt idx="422">
                  <c:v>42619</c:v>
                </c:pt>
                <c:pt idx="423">
                  <c:v>42620</c:v>
                </c:pt>
                <c:pt idx="424">
                  <c:v>42621</c:v>
                </c:pt>
                <c:pt idx="425">
                  <c:v>42622</c:v>
                </c:pt>
                <c:pt idx="426">
                  <c:v>42625</c:v>
                </c:pt>
                <c:pt idx="427">
                  <c:v>42626</c:v>
                </c:pt>
                <c:pt idx="428">
                  <c:v>42627</c:v>
                </c:pt>
                <c:pt idx="429">
                  <c:v>42628</c:v>
                </c:pt>
                <c:pt idx="430">
                  <c:v>42629</c:v>
                </c:pt>
                <c:pt idx="431">
                  <c:v>42632</c:v>
                </c:pt>
                <c:pt idx="432">
                  <c:v>42633</c:v>
                </c:pt>
                <c:pt idx="433">
                  <c:v>42634</c:v>
                </c:pt>
                <c:pt idx="434">
                  <c:v>42635</c:v>
                </c:pt>
                <c:pt idx="435">
                  <c:v>42636</c:v>
                </c:pt>
                <c:pt idx="436">
                  <c:v>42639</c:v>
                </c:pt>
                <c:pt idx="437">
                  <c:v>42640</c:v>
                </c:pt>
                <c:pt idx="438">
                  <c:v>42641</c:v>
                </c:pt>
                <c:pt idx="439">
                  <c:v>42642</c:v>
                </c:pt>
                <c:pt idx="440">
                  <c:v>42643</c:v>
                </c:pt>
                <c:pt idx="441">
                  <c:v>42646</c:v>
                </c:pt>
                <c:pt idx="442">
                  <c:v>42647</c:v>
                </c:pt>
                <c:pt idx="443">
                  <c:v>42648</c:v>
                </c:pt>
                <c:pt idx="444">
                  <c:v>42649</c:v>
                </c:pt>
                <c:pt idx="445">
                  <c:v>42650</c:v>
                </c:pt>
                <c:pt idx="446">
                  <c:v>42653</c:v>
                </c:pt>
                <c:pt idx="447">
                  <c:v>42654</c:v>
                </c:pt>
                <c:pt idx="448">
                  <c:v>42655</c:v>
                </c:pt>
                <c:pt idx="449">
                  <c:v>42656</c:v>
                </c:pt>
                <c:pt idx="450">
                  <c:v>42657</c:v>
                </c:pt>
                <c:pt idx="451">
                  <c:v>42660</c:v>
                </c:pt>
                <c:pt idx="452">
                  <c:v>42661</c:v>
                </c:pt>
                <c:pt idx="453">
                  <c:v>42662</c:v>
                </c:pt>
                <c:pt idx="454">
                  <c:v>42663</c:v>
                </c:pt>
                <c:pt idx="455">
                  <c:v>42664</c:v>
                </c:pt>
                <c:pt idx="456">
                  <c:v>42667</c:v>
                </c:pt>
                <c:pt idx="457">
                  <c:v>42668</c:v>
                </c:pt>
                <c:pt idx="458">
                  <c:v>42669</c:v>
                </c:pt>
                <c:pt idx="459">
                  <c:v>42670</c:v>
                </c:pt>
                <c:pt idx="460">
                  <c:v>42671</c:v>
                </c:pt>
                <c:pt idx="461">
                  <c:v>42674</c:v>
                </c:pt>
                <c:pt idx="462">
                  <c:v>42675</c:v>
                </c:pt>
                <c:pt idx="463">
                  <c:v>42676</c:v>
                </c:pt>
                <c:pt idx="464">
                  <c:v>42677</c:v>
                </c:pt>
                <c:pt idx="465">
                  <c:v>42678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42688</c:v>
                </c:pt>
                <c:pt idx="472">
                  <c:v>42689</c:v>
                </c:pt>
                <c:pt idx="473">
                  <c:v>42690</c:v>
                </c:pt>
                <c:pt idx="474">
                  <c:v>42691</c:v>
                </c:pt>
                <c:pt idx="475">
                  <c:v>42692</c:v>
                </c:pt>
                <c:pt idx="476">
                  <c:v>42695</c:v>
                </c:pt>
                <c:pt idx="477">
                  <c:v>42696</c:v>
                </c:pt>
                <c:pt idx="478">
                  <c:v>42697</c:v>
                </c:pt>
                <c:pt idx="479">
                  <c:v>42698</c:v>
                </c:pt>
                <c:pt idx="480">
                  <c:v>42699</c:v>
                </c:pt>
                <c:pt idx="481">
                  <c:v>42702</c:v>
                </c:pt>
                <c:pt idx="482">
                  <c:v>42703</c:v>
                </c:pt>
                <c:pt idx="483">
                  <c:v>42704</c:v>
                </c:pt>
                <c:pt idx="484">
                  <c:v>42705</c:v>
                </c:pt>
                <c:pt idx="485">
                  <c:v>42706</c:v>
                </c:pt>
                <c:pt idx="486">
                  <c:v>42709</c:v>
                </c:pt>
                <c:pt idx="487">
                  <c:v>42710</c:v>
                </c:pt>
                <c:pt idx="488">
                  <c:v>42711</c:v>
                </c:pt>
                <c:pt idx="489">
                  <c:v>42712</c:v>
                </c:pt>
                <c:pt idx="490">
                  <c:v>42713</c:v>
                </c:pt>
                <c:pt idx="491">
                  <c:v>42716</c:v>
                </c:pt>
                <c:pt idx="492">
                  <c:v>42717</c:v>
                </c:pt>
                <c:pt idx="493">
                  <c:v>42718</c:v>
                </c:pt>
                <c:pt idx="494">
                  <c:v>42719</c:v>
                </c:pt>
                <c:pt idx="495">
                  <c:v>42720</c:v>
                </c:pt>
                <c:pt idx="496">
                  <c:v>42723</c:v>
                </c:pt>
                <c:pt idx="497">
                  <c:v>42724</c:v>
                </c:pt>
                <c:pt idx="498">
                  <c:v>42725</c:v>
                </c:pt>
                <c:pt idx="499">
                  <c:v>42726</c:v>
                </c:pt>
                <c:pt idx="500">
                  <c:v>42727</c:v>
                </c:pt>
                <c:pt idx="501">
                  <c:v>42730</c:v>
                </c:pt>
                <c:pt idx="502">
                  <c:v>42731</c:v>
                </c:pt>
                <c:pt idx="503">
                  <c:v>42732</c:v>
                </c:pt>
                <c:pt idx="504">
                  <c:v>42733</c:v>
                </c:pt>
                <c:pt idx="505">
                  <c:v>42734</c:v>
                </c:pt>
                <c:pt idx="506">
                  <c:v>42737</c:v>
                </c:pt>
                <c:pt idx="507">
                  <c:v>42738</c:v>
                </c:pt>
                <c:pt idx="508">
                  <c:v>42739</c:v>
                </c:pt>
                <c:pt idx="509">
                  <c:v>42740</c:v>
                </c:pt>
                <c:pt idx="510">
                  <c:v>42741</c:v>
                </c:pt>
                <c:pt idx="511">
                  <c:v>42744</c:v>
                </c:pt>
                <c:pt idx="512">
                  <c:v>42745</c:v>
                </c:pt>
                <c:pt idx="513">
                  <c:v>42746</c:v>
                </c:pt>
                <c:pt idx="514">
                  <c:v>42747</c:v>
                </c:pt>
                <c:pt idx="515">
                  <c:v>42748</c:v>
                </c:pt>
                <c:pt idx="516">
                  <c:v>42751</c:v>
                </c:pt>
                <c:pt idx="517">
                  <c:v>42752</c:v>
                </c:pt>
                <c:pt idx="518">
                  <c:v>42753</c:v>
                </c:pt>
                <c:pt idx="519">
                  <c:v>42754</c:v>
                </c:pt>
                <c:pt idx="520">
                  <c:v>42755</c:v>
                </c:pt>
                <c:pt idx="521">
                  <c:v>42758</c:v>
                </c:pt>
                <c:pt idx="522">
                  <c:v>42759</c:v>
                </c:pt>
                <c:pt idx="523">
                  <c:v>42760</c:v>
                </c:pt>
                <c:pt idx="524">
                  <c:v>42761</c:v>
                </c:pt>
                <c:pt idx="525">
                  <c:v>42762</c:v>
                </c:pt>
                <c:pt idx="526">
                  <c:v>42765</c:v>
                </c:pt>
                <c:pt idx="527">
                  <c:v>42766</c:v>
                </c:pt>
                <c:pt idx="528">
                  <c:v>42767</c:v>
                </c:pt>
                <c:pt idx="529">
                  <c:v>42768</c:v>
                </c:pt>
                <c:pt idx="530">
                  <c:v>42769</c:v>
                </c:pt>
                <c:pt idx="531">
                  <c:v>42772</c:v>
                </c:pt>
                <c:pt idx="532">
                  <c:v>42773</c:v>
                </c:pt>
                <c:pt idx="533">
                  <c:v>42774</c:v>
                </c:pt>
                <c:pt idx="534">
                  <c:v>42775</c:v>
                </c:pt>
                <c:pt idx="535">
                  <c:v>42776</c:v>
                </c:pt>
                <c:pt idx="536">
                  <c:v>42779</c:v>
                </c:pt>
                <c:pt idx="537">
                  <c:v>42780</c:v>
                </c:pt>
                <c:pt idx="538">
                  <c:v>42781</c:v>
                </c:pt>
                <c:pt idx="539">
                  <c:v>42782</c:v>
                </c:pt>
                <c:pt idx="540">
                  <c:v>42783</c:v>
                </c:pt>
                <c:pt idx="541">
                  <c:v>42786</c:v>
                </c:pt>
                <c:pt idx="542">
                  <c:v>42787</c:v>
                </c:pt>
                <c:pt idx="543">
                  <c:v>42788</c:v>
                </c:pt>
                <c:pt idx="544">
                  <c:v>42789</c:v>
                </c:pt>
                <c:pt idx="545">
                  <c:v>42790</c:v>
                </c:pt>
                <c:pt idx="546">
                  <c:v>42793</c:v>
                </c:pt>
                <c:pt idx="547">
                  <c:v>42794</c:v>
                </c:pt>
                <c:pt idx="548">
                  <c:v>42795</c:v>
                </c:pt>
                <c:pt idx="549">
                  <c:v>42796</c:v>
                </c:pt>
                <c:pt idx="550">
                  <c:v>42797</c:v>
                </c:pt>
                <c:pt idx="551">
                  <c:v>42800</c:v>
                </c:pt>
                <c:pt idx="552">
                  <c:v>42801</c:v>
                </c:pt>
                <c:pt idx="553">
                  <c:v>42802</c:v>
                </c:pt>
                <c:pt idx="554">
                  <c:v>42803</c:v>
                </c:pt>
                <c:pt idx="555">
                  <c:v>42804</c:v>
                </c:pt>
                <c:pt idx="556">
                  <c:v>42807</c:v>
                </c:pt>
                <c:pt idx="557">
                  <c:v>42808</c:v>
                </c:pt>
                <c:pt idx="558">
                  <c:v>42809</c:v>
                </c:pt>
                <c:pt idx="559">
                  <c:v>42810</c:v>
                </c:pt>
                <c:pt idx="560">
                  <c:v>42811</c:v>
                </c:pt>
                <c:pt idx="561">
                  <c:v>42814</c:v>
                </c:pt>
                <c:pt idx="562">
                  <c:v>42815</c:v>
                </c:pt>
                <c:pt idx="563">
                  <c:v>42816</c:v>
                </c:pt>
                <c:pt idx="564">
                  <c:v>42817</c:v>
                </c:pt>
                <c:pt idx="565">
                  <c:v>42818</c:v>
                </c:pt>
                <c:pt idx="566">
                  <c:v>42821</c:v>
                </c:pt>
                <c:pt idx="567">
                  <c:v>42822</c:v>
                </c:pt>
                <c:pt idx="568">
                  <c:v>42823</c:v>
                </c:pt>
                <c:pt idx="569">
                  <c:v>42824</c:v>
                </c:pt>
                <c:pt idx="570">
                  <c:v>42825</c:v>
                </c:pt>
                <c:pt idx="571">
                  <c:v>42828</c:v>
                </c:pt>
                <c:pt idx="572">
                  <c:v>42829</c:v>
                </c:pt>
                <c:pt idx="573">
                  <c:v>42830</c:v>
                </c:pt>
                <c:pt idx="574">
                  <c:v>42831</c:v>
                </c:pt>
                <c:pt idx="575">
                  <c:v>42832</c:v>
                </c:pt>
                <c:pt idx="576">
                  <c:v>42835</c:v>
                </c:pt>
                <c:pt idx="577">
                  <c:v>42836</c:v>
                </c:pt>
                <c:pt idx="578">
                  <c:v>42837</c:v>
                </c:pt>
                <c:pt idx="579">
                  <c:v>42838</c:v>
                </c:pt>
                <c:pt idx="580">
                  <c:v>42842</c:v>
                </c:pt>
                <c:pt idx="581">
                  <c:v>42843</c:v>
                </c:pt>
                <c:pt idx="582">
                  <c:v>42844</c:v>
                </c:pt>
                <c:pt idx="583">
                  <c:v>42845</c:v>
                </c:pt>
                <c:pt idx="584">
                  <c:v>42846</c:v>
                </c:pt>
                <c:pt idx="585">
                  <c:v>42849</c:v>
                </c:pt>
                <c:pt idx="586">
                  <c:v>42850</c:v>
                </c:pt>
                <c:pt idx="587">
                  <c:v>42851</c:v>
                </c:pt>
                <c:pt idx="588">
                  <c:v>42852</c:v>
                </c:pt>
                <c:pt idx="589">
                  <c:v>42853</c:v>
                </c:pt>
                <c:pt idx="590">
                  <c:v>42856</c:v>
                </c:pt>
                <c:pt idx="591">
                  <c:v>42857</c:v>
                </c:pt>
                <c:pt idx="592">
                  <c:v>42858</c:v>
                </c:pt>
                <c:pt idx="593">
                  <c:v>42859</c:v>
                </c:pt>
                <c:pt idx="594">
                  <c:v>42860</c:v>
                </c:pt>
                <c:pt idx="595">
                  <c:v>42863</c:v>
                </c:pt>
                <c:pt idx="596">
                  <c:v>42864</c:v>
                </c:pt>
                <c:pt idx="597">
                  <c:v>42865</c:v>
                </c:pt>
                <c:pt idx="598">
                  <c:v>42866</c:v>
                </c:pt>
                <c:pt idx="599">
                  <c:v>42867</c:v>
                </c:pt>
                <c:pt idx="600">
                  <c:v>42870</c:v>
                </c:pt>
                <c:pt idx="601">
                  <c:v>42871</c:v>
                </c:pt>
                <c:pt idx="602">
                  <c:v>42872</c:v>
                </c:pt>
                <c:pt idx="603">
                  <c:v>42873</c:v>
                </c:pt>
                <c:pt idx="604">
                  <c:v>42874</c:v>
                </c:pt>
                <c:pt idx="605">
                  <c:v>42877</c:v>
                </c:pt>
                <c:pt idx="606">
                  <c:v>42878</c:v>
                </c:pt>
                <c:pt idx="607">
                  <c:v>42879</c:v>
                </c:pt>
                <c:pt idx="608">
                  <c:v>42880</c:v>
                </c:pt>
                <c:pt idx="609">
                  <c:v>42881</c:v>
                </c:pt>
                <c:pt idx="610">
                  <c:v>42884</c:v>
                </c:pt>
                <c:pt idx="611">
                  <c:v>42885</c:v>
                </c:pt>
                <c:pt idx="612">
                  <c:v>42886</c:v>
                </c:pt>
                <c:pt idx="613">
                  <c:v>42887</c:v>
                </c:pt>
                <c:pt idx="614">
                  <c:v>42888</c:v>
                </c:pt>
                <c:pt idx="615">
                  <c:v>42891</c:v>
                </c:pt>
                <c:pt idx="616">
                  <c:v>42892</c:v>
                </c:pt>
                <c:pt idx="617">
                  <c:v>42893</c:v>
                </c:pt>
                <c:pt idx="618">
                  <c:v>42894</c:v>
                </c:pt>
                <c:pt idx="619">
                  <c:v>42895</c:v>
                </c:pt>
                <c:pt idx="620">
                  <c:v>42898</c:v>
                </c:pt>
                <c:pt idx="621">
                  <c:v>42899</c:v>
                </c:pt>
                <c:pt idx="622">
                  <c:v>42900</c:v>
                </c:pt>
                <c:pt idx="623">
                  <c:v>42901</c:v>
                </c:pt>
                <c:pt idx="624">
                  <c:v>42902</c:v>
                </c:pt>
                <c:pt idx="625">
                  <c:v>42905</c:v>
                </c:pt>
                <c:pt idx="626">
                  <c:v>42906</c:v>
                </c:pt>
                <c:pt idx="627">
                  <c:v>42907</c:v>
                </c:pt>
                <c:pt idx="628">
                  <c:v>42908</c:v>
                </c:pt>
                <c:pt idx="629">
                  <c:v>42909</c:v>
                </c:pt>
                <c:pt idx="630">
                  <c:v>42912</c:v>
                </c:pt>
                <c:pt idx="631">
                  <c:v>42913</c:v>
                </c:pt>
                <c:pt idx="632">
                  <c:v>42914</c:v>
                </c:pt>
                <c:pt idx="633">
                  <c:v>42915</c:v>
                </c:pt>
                <c:pt idx="634">
                  <c:v>42916</c:v>
                </c:pt>
                <c:pt idx="635">
                  <c:v>42919</c:v>
                </c:pt>
                <c:pt idx="636">
                  <c:v>42920</c:v>
                </c:pt>
                <c:pt idx="637">
                  <c:v>42921</c:v>
                </c:pt>
                <c:pt idx="638">
                  <c:v>42922</c:v>
                </c:pt>
                <c:pt idx="639">
                  <c:v>42923</c:v>
                </c:pt>
                <c:pt idx="640">
                  <c:v>42926</c:v>
                </c:pt>
                <c:pt idx="641">
                  <c:v>42927</c:v>
                </c:pt>
                <c:pt idx="642">
                  <c:v>42928</c:v>
                </c:pt>
                <c:pt idx="643">
                  <c:v>42929</c:v>
                </c:pt>
                <c:pt idx="644">
                  <c:v>42930</c:v>
                </c:pt>
                <c:pt idx="645">
                  <c:v>42933</c:v>
                </c:pt>
                <c:pt idx="646">
                  <c:v>42934</c:v>
                </c:pt>
                <c:pt idx="647">
                  <c:v>42935</c:v>
                </c:pt>
                <c:pt idx="648">
                  <c:v>42936</c:v>
                </c:pt>
                <c:pt idx="649">
                  <c:v>42937</c:v>
                </c:pt>
                <c:pt idx="650">
                  <c:v>42940</c:v>
                </c:pt>
                <c:pt idx="651">
                  <c:v>42941</c:v>
                </c:pt>
                <c:pt idx="652">
                  <c:v>42942</c:v>
                </c:pt>
                <c:pt idx="653">
                  <c:v>42943</c:v>
                </c:pt>
                <c:pt idx="654">
                  <c:v>42944</c:v>
                </c:pt>
                <c:pt idx="655">
                  <c:v>42947</c:v>
                </c:pt>
                <c:pt idx="656">
                  <c:v>42948</c:v>
                </c:pt>
                <c:pt idx="657">
                  <c:v>42949</c:v>
                </c:pt>
                <c:pt idx="658">
                  <c:v>42950</c:v>
                </c:pt>
                <c:pt idx="659">
                  <c:v>42951</c:v>
                </c:pt>
                <c:pt idx="660">
                  <c:v>42954</c:v>
                </c:pt>
                <c:pt idx="661">
                  <c:v>42955</c:v>
                </c:pt>
                <c:pt idx="662">
                  <c:v>42956</c:v>
                </c:pt>
                <c:pt idx="663">
                  <c:v>42957</c:v>
                </c:pt>
                <c:pt idx="664">
                  <c:v>42958</c:v>
                </c:pt>
                <c:pt idx="665">
                  <c:v>42961</c:v>
                </c:pt>
                <c:pt idx="666">
                  <c:v>42962</c:v>
                </c:pt>
                <c:pt idx="667">
                  <c:v>42963</c:v>
                </c:pt>
                <c:pt idx="668">
                  <c:v>42964</c:v>
                </c:pt>
                <c:pt idx="669">
                  <c:v>42965</c:v>
                </c:pt>
                <c:pt idx="670">
                  <c:v>42968</c:v>
                </c:pt>
                <c:pt idx="671">
                  <c:v>42969</c:v>
                </c:pt>
                <c:pt idx="672">
                  <c:v>42970</c:v>
                </c:pt>
                <c:pt idx="673">
                  <c:v>42971</c:v>
                </c:pt>
                <c:pt idx="674">
                  <c:v>42972</c:v>
                </c:pt>
                <c:pt idx="675">
                  <c:v>42975</c:v>
                </c:pt>
                <c:pt idx="676">
                  <c:v>42976</c:v>
                </c:pt>
                <c:pt idx="677">
                  <c:v>42977</c:v>
                </c:pt>
                <c:pt idx="678">
                  <c:v>42978</c:v>
                </c:pt>
                <c:pt idx="679">
                  <c:v>42979</c:v>
                </c:pt>
                <c:pt idx="680">
                  <c:v>42982</c:v>
                </c:pt>
                <c:pt idx="681">
                  <c:v>42983</c:v>
                </c:pt>
                <c:pt idx="682">
                  <c:v>42984</c:v>
                </c:pt>
                <c:pt idx="683">
                  <c:v>42985</c:v>
                </c:pt>
                <c:pt idx="684">
                  <c:v>42986</c:v>
                </c:pt>
                <c:pt idx="685">
                  <c:v>42989</c:v>
                </c:pt>
                <c:pt idx="686">
                  <c:v>42990</c:v>
                </c:pt>
                <c:pt idx="687">
                  <c:v>42991</c:v>
                </c:pt>
                <c:pt idx="688">
                  <c:v>42992</c:v>
                </c:pt>
                <c:pt idx="689">
                  <c:v>42993</c:v>
                </c:pt>
                <c:pt idx="690">
                  <c:v>42996</c:v>
                </c:pt>
                <c:pt idx="691">
                  <c:v>42997</c:v>
                </c:pt>
                <c:pt idx="692">
                  <c:v>42998</c:v>
                </c:pt>
                <c:pt idx="693">
                  <c:v>42999</c:v>
                </c:pt>
                <c:pt idx="694">
                  <c:v>43000</c:v>
                </c:pt>
                <c:pt idx="695">
                  <c:v>43003</c:v>
                </c:pt>
                <c:pt idx="696">
                  <c:v>43004</c:v>
                </c:pt>
                <c:pt idx="697">
                  <c:v>43005</c:v>
                </c:pt>
                <c:pt idx="698">
                  <c:v>43006</c:v>
                </c:pt>
                <c:pt idx="699">
                  <c:v>43007</c:v>
                </c:pt>
                <c:pt idx="700">
                  <c:v>43010</c:v>
                </c:pt>
                <c:pt idx="701">
                  <c:v>43011</c:v>
                </c:pt>
                <c:pt idx="702">
                  <c:v>43012</c:v>
                </c:pt>
                <c:pt idx="703">
                  <c:v>43013</c:v>
                </c:pt>
                <c:pt idx="704">
                  <c:v>43014</c:v>
                </c:pt>
                <c:pt idx="705">
                  <c:v>43017</c:v>
                </c:pt>
                <c:pt idx="706">
                  <c:v>43018</c:v>
                </c:pt>
                <c:pt idx="707">
                  <c:v>43019</c:v>
                </c:pt>
                <c:pt idx="708">
                  <c:v>43020</c:v>
                </c:pt>
                <c:pt idx="709">
                  <c:v>43021</c:v>
                </c:pt>
                <c:pt idx="710">
                  <c:v>43024</c:v>
                </c:pt>
                <c:pt idx="711">
                  <c:v>43025</c:v>
                </c:pt>
                <c:pt idx="712">
                  <c:v>43026</c:v>
                </c:pt>
                <c:pt idx="713">
                  <c:v>43027</c:v>
                </c:pt>
                <c:pt idx="714">
                  <c:v>43028</c:v>
                </c:pt>
                <c:pt idx="715">
                  <c:v>43031</c:v>
                </c:pt>
                <c:pt idx="716">
                  <c:v>43032</c:v>
                </c:pt>
                <c:pt idx="717">
                  <c:v>43033</c:v>
                </c:pt>
                <c:pt idx="718">
                  <c:v>43034</c:v>
                </c:pt>
                <c:pt idx="719">
                  <c:v>43035</c:v>
                </c:pt>
                <c:pt idx="720">
                  <c:v>43038</c:v>
                </c:pt>
                <c:pt idx="721">
                  <c:v>43039</c:v>
                </c:pt>
                <c:pt idx="722">
                  <c:v>43040</c:v>
                </c:pt>
                <c:pt idx="723">
                  <c:v>43041</c:v>
                </c:pt>
                <c:pt idx="724">
                  <c:v>43042</c:v>
                </c:pt>
                <c:pt idx="725">
                  <c:v>43045</c:v>
                </c:pt>
                <c:pt idx="726">
                  <c:v>43046</c:v>
                </c:pt>
                <c:pt idx="727">
                  <c:v>43047</c:v>
                </c:pt>
                <c:pt idx="728">
                  <c:v>43048</c:v>
                </c:pt>
                <c:pt idx="729">
                  <c:v>43049</c:v>
                </c:pt>
                <c:pt idx="730">
                  <c:v>43052</c:v>
                </c:pt>
                <c:pt idx="731">
                  <c:v>43053</c:v>
                </c:pt>
                <c:pt idx="732">
                  <c:v>43054</c:v>
                </c:pt>
                <c:pt idx="733">
                  <c:v>43055</c:v>
                </c:pt>
                <c:pt idx="734">
                  <c:v>43056</c:v>
                </c:pt>
                <c:pt idx="735">
                  <c:v>43059</c:v>
                </c:pt>
                <c:pt idx="736">
                  <c:v>43060</c:v>
                </c:pt>
                <c:pt idx="737">
                  <c:v>43061</c:v>
                </c:pt>
                <c:pt idx="738">
                  <c:v>43062</c:v>
                </c:pt>
                <c:pt idx="739">
                  <c:v>43063</c:v>
                </c:pt>
                <c:pt idx="740">
                  <c:v>43066</c:v>
                </c:pt>
                <c:pt idx="741">
                  <c:v>43067</c:v>
                </c:pt>
                <c:pt idx="742">
                  <c:v>43068</c:v>
                </c:pt>
                <c:pt idx="743">
                  <c:v>43069</c:v>
                </c:pt>
                <c:pt idx="744">
                  <c:v>43070</c:v>
                </c:pt>
                <c:pt idx="745">
                  <c:v>43073</c:v>
                </c:pt>
                <c:pt idx="746">
                  <c:v>43074</c:v>
                </c:pt>
                <c:pt idx="747">
                  <c:v>43075</c:v>
                </c:pt>
                <c:pt idx="748">
                  <c:v>43076</c:v>
                </c:pt>
                <c:pt idx="749">
                  <c:v>43077</c:v>
                </c:pt>
                <c:pt idx="750">
                  <c:v>43080</c:v>
                </c:pt>
                <c:pt idx="751">
                  <c:v>43081</c:v>
                </c:pt>
                <c:pt idx="752">
                  <c:v>43082</c:v>
                </c:pt>
                <c:pt idx="753">
                  <c:v>43083</c:v>
                </c:pt>
                <c:pt idx="754">
                  <c:v>43084</c:v>
                </c:pt>
                <c:pt idx="755">
                  <c:v>43087</c:v>
                </c:pt>
                <c:pt idx="756">
                  <c:v>43088</c:v>
                </c:pt>
                <c:pt idx="757">
                  <c:v>43089</c:v>
                </c:pt>
                <c:pt idx="758">
                  <c:v>43090</c:v>
                </c:pt>
                <c:pt idx="759">
                  <c:v>43091</c:v>
                </c:pt>
                <c:pt idx="760">
                  <c:v>43095</c:v>
                </c:pt>
                <c:pt idx="761">
                  <c:v>43096</c:v>
                </c:pt>
                <c:pt idx="762">
                  <c:v>43097</c:v>
                </c:pt>
                <c:pt idx="763">
                  <c:v>43098</c:v>
                </c:pt>
                <c:pt idx="764">
                  <c:v>43102</c:v>
                </c:pt>
                <c:pt idx="765">
                  <c:v>43103</c:v>
                </c:pt>
                <c:pt idx="766">
                  <c:v>43104</c:v>
                </c:pt>
                <c:pt idx="767">
                  <c:v>43105</c:v>
                </c:pt>
                <c:pt idx="768">
                  <c:v>43108</c:v>
                </c:pt>
                <c:pt idx="769">
                  <c:v>43109</c:v>
                </c:pt>
                <c:pt idx="770">
                  <c:v>43110</c:v>
                </c:pt>
                <c:pt idx="771">
                  <c:v>43111</c:v>
                </c:pt>
                <c:pt idx="772">
                  <c:v>43112</c:v>
                </c:pt>
                <c:pt idx="773">
                  <c:v>43115</c:v>
                </c:pt>
                <c:pt idx="774">
                  <c:v>43116</c:v>
                </c:pt>
                <c:pt idx="775">
                  <c:v>43117</c:v>
                </c:pt>
                <c:pt idx="776">
                  <c:v>43118</c:v>
                </c:pt>
                <c:pt idx="777">
                  <c:v>43119</c:v>
                </c:pt>
                <c:pt idx="778">
                  <c:v>43122</c:v>
                </c:pt>
                <c:pt idx="779">
                  <c:v>43123</c:v>
                </c:pt>
                <c:pt idx="780">
                  <c:v>43124</c:v>
                </c:pt>
                <c:pt idx="781">
                  <c:v>43125</c:v>
                </c:pt>
                <c:pt idx="782">
                  <c:v>43126</c:v>
                </c:pt>
                <c:pt idx="783">
                  <c:v>43129</c:v>
                </c:pt>
                <c:pt idx="784">
                  <c:v>43130</c:v>
                </c:pt>
                <c:pt idx="785">
                  <c:v>43131</c:v>
                </c:pt>
                <c:pt idx="786">
                  <c:v>43132</c:v>
                </c:pt>
                <c:pt idx="787">
                  <c:v>43133</c:v>
                </c:pt>
                <c:pt idx="788">
                  <c:v>43136</c:v>
                </c:pt>
                <c:pt idx="789">
                  <c:v>43137</c:v>
                </c:pt>
                <c:pt idx="790">
                  <c:v>43138</c:v>
                </c:pt>
                <c:pt idx="791">
                  <c:v>43139</c:v>
                </c:pt>
                <c:pt idx="792">
                  <c:v>43140</c:v>
                </c:pt>
                <c:pt idx="793">
                  <c:v>43143</c:v>
                </c:pt>
                <c:pt idx="794">
                  <c:v>43144</c:v>
                </c:pt>
                <c:pt idx="795">
                  <c:v>43145</c:v>
                </c:pt>
                <c:pt idx="796">
                  <c:v>43146</c:v>
                </c:pt>
                <c:pt idx="797">
                  <c:v>43147</c:v>
                </c:pt>
                <c:pt idx="798">
                  <c:v>43150</c:v>
                </c:pt>
                <c:pt idx="799">
                  <c:v>43151</c:v>
                </c:pt>
                <c:pt idx="800">
                  <c:v>43152</c:v>
                </c:pt>
                <c:pt idx="801">
                  <c:v>43153</c:v>
                </c:pt>
                <c:pt idx="802">
                  <c:v>43154</c:v>
                </c:pt>
                <c:pt idx="803">
                  <c:v>43157</c:v>
                </c:pt>
                <c:pt idx="804">
                  <c:v>43158</c:v>
                </c:pt>
                <c:pt idx="805">
                  <c:v>43159</c:v>
                </c:pt>
                <c:pt idx="806">
                  <c:v>43160</c:v>
                </c:pt>
                <c:pt idx="807">
                  <c:v>43161</c:v>
                </c:pt>
                <c:pt idx="808">
                  <c:v>43164</c:v>
                </c:pt>
                <c:pt idx="809">
                  <c:v>43165</c:v>
                </c:pt>
                <c:pt idx="810">
                  <c:v>43166</c:v>
                </c:pt>
                <c:pt idx="811">
                  <c:v>43167</c:v>
                </c:pt>
                <c:pt idx="812">
                  <c:v>43168</c:v>
                </c:pt>
                <c:pt idx="813">
                  <c:v>43171</c:v>
                </c:pt>
                <c:pt idx="814">
                  <c:v>43172</c:v>
                </c:pt>
                <c:pt idx="815">
                  <c:v>43173</c:v>
                </c:pt>
                <c:pt idx="816">
                  <c:v>43174</c:v>
                </c:pt>
                <c:pt idx="817">
                  <c:v>43175</c:v>
                </c:pt>
                <c:pt idx="818">
                  <c:v>43178</c:v>
                </c:pt>
                <c:pt idx="819">
                  <c:v>43179</c:v>
                </c:pt>
                <c:pt idx="820">
                  <c:v>43180</c:v>
                </c:pt>
                <c:pt idx="821">
                  <c:v>43181</c:v>
                </c:pt>
                <c:pt idx="822">
                  <c:v>43182</c:v>
                </c:pt>
                <c:pt idx="823">
                  <c:v>43185</c:v>
                </c:pt>
                <c:pt idx="824">
                  <c:v>43186</c:v>
                </c:pt>
                <c:pt idx="825">
                  <c:v>43187</c:v>
                </c:pt>
                <c:pt idx="826">
                  <c:v>43188</c:v>
                </c:pt>
                <c:pt idx="827">
                  <c:v>43192</c:v>
                </c:pt>
                <c:pt idx="828">
                  <c:v>43193</c:v>
                </c:pt>
                <c:pt idx="829">
                  <c:v>43194</c:v>
                </c:pt>
                <c:pt idx="830">
                  <c:v>43195</c:v>
                </c:pt>
                <c:pt idx="831">
                  <c:v>43196</c:v>
                </c:pt>
                <c:pt idx="832">
                  <c:v>43199</c:v>
                </c:pt>
                <c:pt idx="833">
                  <c:v>43200</c:v>
                </c:pt>
                <c:pt idx="834">
                  <c:v>43201</c:v>
                </c:pt>
                <c:pt idx="835">
                  <c:v>43202</c:v>
                </c:pt>
                <c:pt idx="836">
                  <c:v>43203</c:v>
                </c:pt>
                <c:pt idx="837">
                  <c:v>43206</c:v>
                </c:pt>
                <c:pt idx="838">
                  <c:v>43207</c:v>
                </c:pt>
                <c:pt idx="839">
                  <c:v>43208</c:v>
                </c:pt>
                <c:pt idx="840">
                  <c:v>43209</c:v>
                </c:pt>
                <c:pt idx="841">
                  <c:v>43210</c:v>
                </c:pt>
                <c:pt idx="842">
                  <c:v>43213</c:v>
                </c:pt>
                <c:pt idx="843">
                  <c:v>43214</c:v>
                </c:pt>
                <c:pt idx="844">
                  <c:v>43215</c:v>
                </c:pt>
                <c:pt idx="845">
                  <c:v>43216</c:v>
                </c:pt>
                <c:pt idx="846">
                  <c:v>43217</c:v>
                </c:pt>
                <c:pt idx="847">
                  <c:v>43220</c:v>
                </c:pt>
                <c:pt idx="848">
                  <c:v>43221</c:v>
                </c:pt>
                <c:pt idx="849">
                  <c:v>43222</c:v>
                </c:pt>
                <c:pt idx="850">
                  <c:v>43223</c:v>
                </c:pt>
                <c:pt idx="851">
                  <c:v>43224</c:v>
                </c:pt>
                <c:pt idx="852">
                  <c:v>43227</c:v>
                </c:pt>
                <c:pt idx="853">
                  <c:v>43228</c:v>
                </c:pt>
                <c:pt idx="854">
                  <c:v>43229</c:v>
                </c:pt>
                <c:pt idx="855">
                  <c:v>43230</c:v>
                </c:pt>
                <c:pt idx="856">
                  <c:v>43231</c:v>
                </c:pt>
                <c:pt idx="857">
                  <c:v>43234</c:v>
                </c:pt>
                <c:pt idx="858">
                  <c:v>43235</c:v>
                </c:pt>
                <c:pt idx="859">
                  <c:v>43236</c:v>
                </c:pt>
                <c:pt idx="860">
                  <c:v>43237</c:v>
                </c:pt>
                <c:pt idx="861">
                  <c:v>43238</c:v>
                </c:pt>
                <c:pt idx="862">
                  <c:v>43241</c:v>
                </c:pt>
                <c:pt idx="863">
                  <c:v>43242</c:v>
                </c:pt>
                <c:pt idx="864">
                  <c:v>43243</c:v>
                </c:pt>
                <c:pt idx="865">
                  <c:v>43244</c:v>
                </c:pt>
                <c:pt idx="866">
                  <c:v>43245</c:v>
                </c:pt>
                <c:pt idx="867">
                  <c:v>43249</c:v>
                </c:pt>
                <c:pt idx="868">
                  <c:v>43250</c:v>
                </c:pt>
                <c:pt idx="869">
                  <c:v>43251</c:v>
                </c:pt>
                <c:pt idx="870">
                  <c:v>43252</c:v>
                </c:pt>
                <c:pt idx="871">
                  <c:v>43255</c:v>
                </c:pt>
                <c:pt idx="872">
                  <c:v>43256</c:v>
                </c:pt>
                <c:pt idx="873">
                  <c:v>43257</c:v>
                </c:pt>
                <c:pt idx="874">
                  <c:v>43258</c:v>
                </c:pt>
                <c:pt idx="875">
                  <c:v>43259</c:v>
                </c:pt>
                <c:pt idx="876">
                  <c:v>43262</c:v>
                </c:pt>
                <c:pt idx="877">
                  <c:v>43263</c:v>
                </c:pt>
                <c:pt idx="878">
                  <c:v>43264</c:v>
                </c:pt>
                <c:pt idx="879">
                  <c:v>43265</c:v>
                </c:pt>
                <c:pt idx="880">
                  <c:v>43266</c:v>
                </c:pt>
                <c:pt idx="881">
                  <c:v>43269</c:v>
                </c:pt>
                <c:pt idx="882">
                  <c:v>43270</c:v>
                </c:pt>
                <c:pt idx="883">
                  <c:v>43271</c:v>
                </c:pt>
                <c:pt idx="884">
                  <c:v>43272</c:v>
                </c:pt>
                <c:pt idx="885">
                  <c:v>43273</c:v>
                </c:pt>
                <c:pt idx="886">
                  <c:v>43276</c:v>
                </c:pt>
                <c:pt idx="887">
                  <c:v>43277</c:v>
                </c:pt>
                <c:pt idx="888">
                  <c:v>43278</c:v>
                </c:pt>
                <c:pt idx="889">
                  <c:v>43279</c:v>
                </c:pt>
                <c:pt idx="890">
                  <c:v>43280</c:v>
                </c:pt>
                <c:pt idx="891">
                  <c:v>43283</c:v>
                </c:pt>
                <c:pt idx="892">
                  <c:v>43284</c:v>
                </c:pt>
                <c:pt idx="893">
                  <c:v>43285</c:v>
                </c:pt>
                <c:pt idx="894">
                  <c:v>43286</c:v>
                </c:pt>
                <c:pt idx="895">
                  <c:v>43287</c:v>
                </c:pt>
                <c:pt idx="896">
                  <c:v>43290</c:v>
                </c:pt>
                <c:pt idx="897">
                  <c:v>43291</c:v>
                </c:pt>
                <c:pt idx="898">
                  <c:v>43292</c:v>
                </c:pt>
                <c:pt idx="899">
                  <c:v>43293</c:v>
                </c:pt>
                <c:pt idx="900">
                  <c:v>43294</c:v>
                </c:pt>
                <c:pt idx="901">
                  <c:v>43297</c:v>
                </c:pt>
                <c:pt idx="902">
                  <c:v>43298</c:v>
                </c:pt>
                <c:pt idx="903">
                  <c:v>43299</c:v>
                </c:pt>
                <c:pt idx="904">
                  <c:v>43300</c:v>
                </c:pt>
                <c:pt idx="905">
                  <c:v>43301</c:v>
                </c:pt>
                <c:pt idx="906">
                  <c:v>43304</c:v>
                </c:pt>
                <c:pt idx="907">
                  <c:v>43305</c:v>
                </c:pt>
                <c:pt idx="908">
                  <c:v>43306</c:v>
                </c:pt>
                <c:pt idx="909">
                  <c:v>43307</c:v>
                </c:pt>
                <c:pt idx="910">
                  <c:v>43308</c:v>
                </c:pt>
                <c:pt idx="911">
                  <c:v>43311</c:v>
                </c:pt>
                <c:pt idx="912">
                  <c:v>43312</c:v>
                </c:pt>
                <c:pt idx="913">
                  <c:v>43313</c:v>
                </c:pt>
                <c:pt idx="914">
                  <c:v>43314</c:v>
                </c:pt>
                <c:pt idx="915">
                  <c:v>43315</c:v>
                </c:pt>
                <c:pt idx="916">
                  <c:v>43318</c:v>
                </c:pt>
                <c:pt idx="917">
                  <c:v>43319</c:v>
                </c:pt>
                <c:pt idx="918">
                  <c:v>43320</c:v>
                </c:pt>
                <c:pt idx="919">
                  <c:v>43321</c:v>
                </c:pt>
                <c:pt idx="920">
                  <c:v>43322</c:v>
                </c:pt>
                <c:pt idx="921">
                  <c:v>43325</c:v>
                </c:pt>
                <c:pt idx="922">
                  <c:v>43326</c:v>
                </c:pt>
                <c:pt idx="923">
                  <c:v>43327</c:v>
                </c:pt>
                <c:pt idx="924">
                  <c:v>43328</c:v>
                </c:pt>
                <c:pt idx="925">
                  <c:v>43329</c:v>
                </c:pt>
                <c:pt idx="926">
                  <c:v>43332</c:v>
                </c:pt>
                <c:pt idx="927">
                  <c:v>43333</c:v>
                </c:pt>
                <c:pt idx="928">
                  <c:v>43334</c:v>
                </c:pt>
                <c:pt idx="929">
                  <c:v>43335</c:v>
                </c:pt>
                <c:pt idx="930">
                  <c:v>43336</c:v>
                </c:pt>
                <c:pt idx="931">
                  <c:v>43339</c:v>
                </c:pt>
                <c:pt idx="932">
                  <c:v>43340</c:v>
                </c:pt>
                <c:pt idx="933">
                  <c:v>43341</c:v>
                </c:pt>
                <c:pt idx="934">
                  <c:v>43342</c:v>
                </c:pt>
                <c:pt idx="935">
                  <c:v>43343</c:v>
                </c:pt>
                <c:pt idx="936">
                  <c:v>43346</c:v>
                </c:pt>
                <c:pt idx="937">
                  <c:v>43347</c:v>
                </c:pt>
                <c:pt idx="938">
                  <c:v>43348</c:v>
                </c:pt>
                <c:pt idx="939">
                  <c:v>43349</c:v>
                </c:pt>
                <c:pt idx="940">
                  <c:v>43350</c:v>
                </c:pt>
                <c:pt idx="941">
                  <c:v>43353</c:v>
                </c:pt>
                <c:pt idx="942">
                  <c:v>43354</c:v>
                </c:pt>
                <c:pt idx="943">
                  <c:v>43355</c:v>
                </c:pt>
                <c:pt idx="944">
                  <c:v>43356</c:v>
                </c:pt>
                <c:pt idx="945">
                  <c:v>43357</c:v>
                </c:pt>
                <c:pt idx="946">
                  <c:v>43360</c:v>
                </c:pt>
                <c:pt idx="947">
                  <c:v>43361</c:v>
                </c:pt>
                <c:pt idx="948">
                  <c:v>43362</c:v>
                </c:pt>
                <c:pt idx="949">
                  <c:v>43363</c:v>
                </c:pt>
                <c:pt idx="950">
                  <c:v>43364</c:v>
                </c:pt>
                <c:pt idx="951">
                  <c:v>43367</c:v>
                </c:pt>
                <c:pt idx="952">
                  <c:v>43368</c:v>
                </c:pt>
                <c:pt idx="953">
                  <c:v>43369</c:v>
                </c:pt>
                <c:pt idx="954">
                  <c:v>43370</c:v>
                </c:pt>
                <c:pt idx="955">
                  <c:v>43371</c:v>
                </c:pt>
                <c:pt idx="956">
                  <c:v>43374</c:v>
                </c:pt>
                <c:pt idx="957">
                  <c:v>43375</c:v>
                </c:pt>
                <c:pt idx="958">
                  <c:v>43376</c:v>
                </c:pt>
                <c:pt idx="959">
                  <c:v>43377</c:v>
                </c:pt>
                <c:pt idx="960">
                  <c:v>43378</c:v>
                </c:pt>
                <c:pt idx="961">
                  <c:v>43381</c:v>
                </c:pt>
                <c:pt idx="962">
                  <c:v>43382</c:v>
                </c:pt>
                <c:pt idx="963">
                  <c:v>43383</c:v>
                </c:pt>
                <c:pt idx="964">
                  <c:v>43384</c:v>
                </c:pt>
                <c:pt idx="965">
                  <c:v>43385</c:v>
                </c:pt>
                <c:pt idx="966">
                  <c:v>43388</c:v>
                </c:pt>
                <c:pt idx="967">
                  <c:v>43389</c:v>
                </c:pt>
                <c:pt idx="968">
                  <c:v>43390</c:v>
                </c:pt>
                <c:pt idx="969">
                  <c:v>43391</c:v>
                </c:pt>
                <c:pt idx="970">
                  <c:v>43392</c:v>
                </c:pt>
                <c:pt idx="971">
                  <c:v>43395</c:v>
                </c:pt>
                <c:pt idx="972">
                  <c:v>43396</c:v>
                </c:pt>
                <c:pt idx="973">
                  <c:v>43397</c:v>
                </c:pt>
                <c:pt idx="974">
                  <c:v>43398</c:v>
                </c:pt>
                <c:pt idx="975">
                  <c:v>43399</c:v>
                </c:pt>
                <c:pt idx="976">
                  <c:v>43402</c:v>
                </c:pt>
                <c:pt idx="977">
                  <c:v>43403</c:v>
                </c:pt>
                <c:pt idx="978">
                  <c:v>43404</c:v>
                </c:pt>
                <c:pt idx="979">
                  <c:v>43405</c:v>
                </c:pt>
                <c:pt idx="980">
                  <c:v>43406</c:v>
                </c:pt>
                <c:pt idx="981">
                  <c:v>43409</c:v>
                </c:pt>
                <c:pt idx="982">
                  <c:v>43410</c:v>
                </c:pt>
                <c:pt idx="983">
                  <c:v>43411</c:v>
                </c:pt>
                <c:pt idx="984">
                  <c:v>43412</c:v>
                </c:pt>
                <c:pt idx="985">
                  <c:v>43413</c:v>
                </c:pt>
                <c:pt idx="986">
                  <c:v>43416</c:v>
                </c:pt>
                <c:pt idx="987">
                  <c:v>43417</c:v>
                </c:pt>
                <c:pt idx="988">
                  <c:v>43418</c:v>
                </c:pt>
                <c:pt idx="989">
                  <c:v>43419</c:v>
                </c:pt>
                <c:pt idx="990">
                  <c:v>43420</c:v>
                </c:pt>
                <c:pt idx="991">
                  <c:v>43423</c:v>
                </c:pt>
                <c:pt idx="992">
                  <c:v>43424</c:v>
                </c:pt>
                <c:pt idx="993">
                  <c:v>43425</c:v>
                </c:pt>
                <c:pt idx="994">
                  <c:v>43426</c:v>
                </c:pt>
                <c:pt idx="995">
                  <c:v>43427</c:v>
                </c:pt>
                <c:pt idx="996">
                  <c:v>43430</c:v>
                </c:pt>
                <c:pt idx="997">
                  <c:v>43431</c:v>
                </c:pt>
                <c:pt idx="998">
                  <c:v>43432</c:v>
                </c:pt>
                <c:pt idx="999">
                  <c:v>43433</c:v>
                </c:pt>
                <c:pt idx="1000">
                  <c:v>43434</c:v>
                </c:pt>
                <c:pt idx="1001">
                  <c:v>43437</c:v>
                </c:pt>
                <c:pt idx="1002">
                  <c:v>43438</c:v>
                </c:pt>
                <c:pt idx="1003">
                  <c:v>43439</c:v>
                </c:pt>
                <c:pt idx="1004">
                  <c:v>43440</c:v>
                </c:pt>
                <c:pt idx="1005">
                  <c:v>43441</c:v>
                </c:pt>
                <c:pt idx="1006">
                  <c:v>43444</c:v>
                </c:pt>
                <c:pt idx="1007">
                  <c:v>43445</c:v>
                </c:pt>
                <c:pt idx="1008">
                  <c:v>43446</c:v>
                </c:pt>
                <c:pt idx="1009">
                  <c:v>43447</c:v>
                </c:pt>
                <c:pt idx="1010">
                  <c:v>43448</c:v>
                </c:pt>
                <c:pt idx="1011">
                  <c:v>43451</c:v>
                </c:pt>
                <c:pt idx="1012">
                  <c:v>43452</c:v>
                </c:pt>
                <c:pt idx="1013">
                  <c:v>43453</c:v>
                </c:pt>
                <c:pt idx="1014">
                  <c:v>43454</c:v>
                </c:pt>
                <c:pt idx="1015">
                  <c:v>43455</c:v>
                </c:pt>
                <c:pt idx="1016">
                  <c:v>43460</c:v>
                </c:pt>
                <c:pt idx="1017">
                  <c:v>43461</c:v>
                </c:pt>
                <c:pt idx="1018">
                  <c:v>43462</c:v>
                </c:pt>
                <c:pt idx="1019">
                  <c:v>43467</c:v>
                </c:pt>
                <c:pt idx="1020">
                  <c:v>43468</c:v>
                </c:pt>
                <c:pt idx="1021">
                  <c:v>43469</c:v>
                </c:pt>
                <c:pt idx="1022">
                  <c:v>43472</c:v>
                </c:pt>
                <c:pt idx="1023">
                  <c:v>43473</c:v>
                </c:pt>
                <c:pt idx="1024">
                  <c:v>43474</c:v>
                </c:pt>
                <c:pt idx="1025">
                  <c:v>43475</c:v>
                </c:pt>
                <c:pt idx="1026">
                  <c:v>43476</c:v>
                </c:pt>
                <c:pt idx="1027">
                  <c:v>43479</c:v>
                </c:pt>
                <c:pt idx="1028">
                  <c:v>43480</c:v>
                </c:pt>
                <c:pt idx="1029">
                  <c:v>43481</c:v>
                </c:pt>
                <c:pt idx="1030">
                  <c:v>43482</c:v>
                </c:pt>
                <c:pt idx="1031">
                  <c:v>43483</c:v>
                </c:pt>
                <c:pt idx="1032">
                  <c:v>43486</c:v>
                </c:pt>
                <c:pt idx="1033">
                  <c:v>43487</c:v>
                </c:pt>
                <c:pt idx="1034">
                  <c:v>43488</c:v>
                </c:pt>
                <c:pt idx="1035">
                  <c:v>43489</c:v>
                </c:pt>
                <c:pt idx="1036">
                  <c:v>43490</c:v>
                </c:pt>
                <c:pt idx="1037">
                  <c:v>43493</c:v>
                </c:pt>
                <c:pt idx="1038">
                  <c:v>43494</c:v>
                </c:pt>
                <c:pt idx="1039">
                  <c:v>43495</c:v>
                </c:pt>
                <c:pt idx="1040">
                  <c:v>43496</c:v>
                </c:pt>
                <c:pt idx="1041">
                  <c:v>43497</c:v>
                </c:pt>
                <c:pt idx="1042">
                  <c:v>43500</c:v>
                </c:pt>
                <c:pt idx="1043">
                  <c:v>43501</c:v>
                </c:pt>
                <c:pt idx="1044">
                  <c:v>43502</c:v>
                </c:pt>
                <c:pt idx="1045">
                  <c:v>43503</c:v>
                </c:pt>
                <c:pt idx="1046">
                  <c:v>43504</c:v>
                </c:pt>
                <c:pt idx="1047">
                  <c:v>43507</c:v>
                </c:pt>
                <c:pt idx="1048">
                  <c:v>43508</c:v>
                </c:pt>
                <c:pt idx="1049">
                  <c:v>43509</c:v>
                </c:pt>
                <c:pt idx="1050">
                  <c:v>43510</c:v>
                </c:pt>
                <c:pt idx="1051">
                  <c:v>43511</c:v>
                </c:pt>
                <c:pt idx="1052">
                  <c:v>43514</c:v>
                </c:pt>
                <c:pt idx="1053">
                  <c:v>43515</c:v>
                </c:pt>
                <c:pt idx="1054">
                  <c:v>43516</c:v>
                </c:pt>
                <c:pt idx="1055">
                  <c:v>43517</c:v>
                </c:pt>
                <c:pt idx="1056">
                  <c:v>43518</c:v>
                </c:pt>
                <c:pt idx="1057">
                  <c:v>43521</c:v>
                </c:pt>
                <c:pt idx="1058">
                  <c:v>43522</c:v>
                </c:pt>
                <c:pt idx="1059">
                  <c:v>43523</c:v>
                </c:pt>
                <c:pt idx="1060">
                  <c:v>43524</c:v>
                </c:pt>
                <c:pt idx="1061">
                  <c:v>43525</c:v>
                </c:pt>
                <c:pt idx="1062">
                  <c:v>43528</c:v>
                </c:pt>
                <c:pt idx="1063">
                  <c:v>43529</c:v>
                </c:pt>
                <c:pt idx="1064">
                  <c:v>43530</c:v>
                </c:pt>
                <c:pt idx="1065">
                  <c:v>43531</c:v>
                </c:pt>
                <c:pt idx="1066">
                  <c:v>43532</c:v>
                </c:pt>
                <c:pt idx="1067">
                  <c:v>43535</c:v>
                </c:pt>
                <c:pt idx="1068">
                  <c:v>43536</c:v>
                </c:pt>
                <c:pt idx="1069">
                  <c:v>43537</c:v>
                </c:pt>
                <c:pt idx="1070">
                  <c:v>43538</c:v>
                </c:pt>
                <c:pt idx="1071">
                  <c:v>43539</c:v>
                </c:pt>
                <c:pt idx="1072">
                  <c:v>43542</c:v>
                </c:pt>
                <c:pt idx="1073">
                  <c:v>43543</c:v>
                </c:pt>
                <c:pt idx="1074">
                  <c:v>43544</c:v>
                </c:pt>
                <c:pt idx="1075">
                  <c:v>43545</c:v>
                </c:pt>
                <c:pt idx="1076">
                  <c:v>43546</c:v>
                </c:pt>
                <c:pt idx="1077">
                  <c:v>43549</c:v>
                </c:pt>
                <c:pt idx="1078">
                  <c:v>43550</c:v>
                </c:pt>
                <c:pt idx="1079">
                  <c:v>43551</c:v>
                </c:pt>
                <c:pt idx="1080">
                  <c:v>43552</c:v>
                </c:pt>
                <c:pt idx="1081">
                  <c:v>43553</c:v>
                </c:pt>
              </c:numCache>
            </c:numRef>
          </c:cat>
          <c:val>
            <c:numRef>
              <c:f>Steel!$B$1040:$B$2100</c:f>
              <c:numCache>
                <c:formatCode>#,##0.00_);\(#,##0.00\)</c:formatCode>
                <c:ptCount val="1061"/>
                <c:pt idx="0">
                  <c:v>395</c:v>
                </c:pt>
                <c:pt idx="1">
                  <c:v>395</c:v>
                </c:pt>
                <c:pt idx="2">
                  <c:v>395</c:v>
                </c:pt>
                <c:pt idx="3">
                  <c:v>382.5</c:v>
                </c:pt>
                <c:pt idx="4">
                  <c:v>382.5</c:v>
                </c:pt>
                <c:pt idx="5">
                  <c:v>382.5</c:v>
                </c:pt>
                <c:pt idx="6">
                  <c:v>382.5</c:v>
                </c:pt>
                <c:pt idx="7">
                  <c:v>382.5</c:v>
                </c:pt>
                <c:pt idx="8">
                  <c:v>382.5</c:v>
                </c:pt>
                <c:pt idx="9">
                  <c:v>375</c:v>
                </c:pt>
                <c:pt idx="10">
                  <c:v>375</c:v>
                </c:pt>
                <c:pt idx="11">
                  <c:v>375</c:v>
                </c:pt>
                <c:pt idx="12">
                  <c:v>375</c:v>
                </c:pt>
                <c:pt idx="13">
                  <c:v>375</c:v>
                </c:pt>
                <c:pt idx="14">
                  <c:v>375</c:v>
                </c:pt>
                <c:pt idx="15">
                  <c:v>375</c:v>
                </c:pt>
                <c:pt idx="16">
                  <c:v>375</c:v>
                </c:pt>
                <c:pt idx="17">
                  <c:v>375</c:v>
                </c:pt>
                <c:pt idx="18">
                  <c:v>375</c:v>
                </c:pt>
                <c:pt idx="19">
                  <c:v>375</c:v>
                </c:pt>
                <c:pt idx="20">
                  <c:v>375</c:v>
                </c:pt>
                <c:pt idx="21">
                  <c:v>375</c:v>
                </c:pt>
                <c:pt idx="22">
                  <c:v>375</c:v>
                </c:pt>
                <c:pt idx="23">
                  <c:v>375</c:v>
                </c:pt>
                <c:pt idx="24">
                  <c:v>375</c:v>
                </c:pt>
                <c:pt idx="25">
                  <c:v>375</c:v>
                </c:pt>
                <c:pt idx="26">
                  <c:v>375</c:v>
                </c:pt>
                <c:pt idx="27">
                  <c:v>375</c:v>
                </c:pt>
                <c:pt idx="28">
                  <c:v>372.5</c:v>
                </c:pt>
                <c:pt idx="29">
                  <c:v>372.5</c:v>
                </c:pt>
                <c:pt idx="30">
                  <c:v>372.5</c:v>
                </c:pt>
                <c:pt idx="31">
                  <c:v>372.5</c:v>
                </c:pt>
                <c:pt idx="32">
                  <c:v>372.5</c:v>
                </c:pt>
                <c:pt idx="33">
                  <c:v>367.5</c:v>
                </c:pt>
                <c:pt idx="34">
                  <c:v>367.5</c:v>
                </c:pt>
                <c:pt idx="35">
                  <c:v>367.5</c:v>
                </c:pt>
                <c:pt idx="36">
                  <c:v>367.5</c:v>
                </c:pt>
                <c:pt idx="37">
                  <c:v>367.5</c:v>
                </c:pt>
                <c:pt idx="38">
                  <c:v>375</c:v>
                </c:pt>
                <c:pt idx="39">
                  <c:v>375</c:v>
                </c:pt>
                <c:pt idx="40">
                  <c:v>375</c:v>
                </c:pt>
                <c:pt idx="41">
                  <c:v>375</c:v>
                </c:pt>
                <c:pt idx="42">
                  <c:v>375</c:v>
                </c:pt>
                <c:pt idx="43">
                  <c:v>372.5</c:v>
                </c:pt>
                <c:pt idx="44">
                  <c:v>372.5</c:v>
                </c:pt>
                <c:pt idx="45">
                  <c:v>372.5</c:v>
                </c:pt>
                <c:pt idx="46">
                  <c:v>372.5</c:v>
                </c:pt>
                <c:pt idx="47">
                  <c:v>367.5</c:v>
                </c:pt>
                <c:pt idx="48">
                  <c:v>367.5</c:v>
                </c:pt>
                <c:pt idx="49">
                  <c:v>367.5</c:v>
                </c:pt>
                <c:pt idx="50">
                  <c:v>367.5</c:v>
                </c:pt>
                <c:pt idx="51">
                  <c:v>367.5</c:v>
                </c:pt>
                <c:pt idx="52">
                  <c:v>365</c:v>
                </c:pt>
                <c:pt idx="53">
                  <c:v>365</c:v>
                </c:pt>
                <c:pt idx="54">
                  <c:v>365</c:v>
                </c:pt>
                <c:pt idx="55">
                  <c:v>365</c:v>
                </c:pt>
                <c:pt idx="56">
                  <c:v>365</c:v>
                </c:pt>
                <c:pt idx="57">
                  <c:v>361</c:v>
                </c:pt>
                <c:pt idx="58">
                  <c:v>361</c:v>
                </c:pt>
                <c:pt idx="59">
                  <c:v>361</c:v>
                </c:pt>
                <c:pt idx="60">
                  <c:v>361</c:v>
                </c:pt>
                <c:pt idx="61">
                  <c:v>361</c:v>
                </c:pt>
                <c:pt idx="62">
                  <c:v>362.5</c:v>
                </c:pt>
                <c:pt idx="63">
                  <c:v>362.5</c:v>
                </c:pt>
                <c:pt idx="64">
                  <c:v>362.5</c:v>
                </c:pt>
                <c:pt idx="65">
                  <c:v>362.5</c:v>
                </c:pt>
                <c:pt idx="66">
                  <c:v>362.5</c:v>
                </c:pt>
                <c:pt idx="67">
                  <c:v>363.75</c:v>
                </c:pt>
                <c:pt idx="68">
                  <c:v>363.75</c:v>
                </c:pt>
                <c:pt idx="69">
                  <c:v>363.75</c:v>
                </c:pt>
                <c:pt idx="70">
                  <c:v>363.75</c:v>
                </c:pt>
                <c:pt idx="71">
                  <c:v>363.75</c:v>
                </c:pt>
                <c:pt idx="72">
                  <c:v>359.5</c:v>
                </c:pt>
                <c:pt idx="73">
                  <c:v>359.5</c:v>
                </c:pt>
                <c:pt idx="74">
                  <c:v>359.5</c:v>
                </c:pt>
                <c:pt idx="75">
                  <c:v>359.5</c:v>
                </c:pt>
                <c:pt idx="76">
                  <c:v>359.5</c:v>
                </c:pt>
                <c:pt idx="77">
                  <c:v>357.5</c:v>
                </c:pt>
                <c:pt idx="78">
                  <c:v>357.5</c:v>
                </c:pt>
                <c:pt idx="79">
                  <c:v>357.5</c:v>
                </c:pt>
                <c:pt idx="80">
                  <c:v>357.5</c:v>
                </c:pt>
                <c:pt idx="81">
                  <c:v>357.5</c:v>
                </c:pt>
                <c:pt idx="82">
                  <c:v>357.5</c:v>
                </c:pt>
                <c:pt idx="83">
                  <c:v>352.5</c:v>
                </c:pt>
                <c:pt idx="84">
                  <c:v>352.5</c:v>
                </c:pt>
                <c:pt idx="85">
                  <c:v>352.5</c:v>
                </c:pt>
                <c:pt idx="86">
                  <c:v>352.5</c:v>
                </c:pt>
                <c:pt idx="87">
                  <c:v>350</c:v>
                </c:pt>
                <c:pt idx="88">
                  <c:v>347.5</c:v>
                </c:pt>
                <c:pt idx="89">
                  <c:v>347.5</c:v>
                </c:pt>
                <c:pt idx="90">
                  <c:v>347.5</c:v>
                </c:pt>
                <c:pt idx="91">
                  <c:v>347.5</c:v>
                </c:pt>
                <c:pt idx="92">
                  <c:v>345.5</c:v>
                </c:pt>
                <c:pt idx="93">
                  <c:v>345.5</c:v>
                </c:pt>
                <c:pt idx="94">
                  <c:v>344.5</c:v>
                </c:pt>
                <c:pt idx="95" formatCode="0.00">
                  <c:v>342.5</c:v>
                </c:pt>
                <c:pt idx="96" formatCode="0.00">
                  <c:v>342.5</c:v>
                </c:pt>
                <c:pt idx="97" formatCode="0.00">
                  <c:v>342.5</c:v>
                </c:pt>
                <c:pt idx="98" formatCode="0.00">
                  <c:v>342.5</c:v>
                </c:pt>
                <c:pt idx="99" formatCode="0.00">
                  <c:v>342.5</c:v>
                </c:pt>
                <c:pt idx="100" formatCode="0.00">
                  <c:v>341</c:v>
                </c:pt>
                <c:pt idx="101" formatCode="0.00">
                  <c:v>339</c:v>
                </c:pt>
                <c:pt idx="102" formatCode="0.00">
                  <c:v>339</c:v>
                </c:pt>
                <c:pt idx="103" formatCode="0.00">
                  <c:v>339</c:v>
                </c:pt>
                <c:pt idx="104" formatCode="0.00">
                  <c:v>335</c:v>
                </c:pt>
                <c:pt idx="105" formatCode="0.00">
                  <c:v>334</c:v>
                </c:pt>
                <c:pt idx="106" formatCode="0.00">
                  <c:v>334</c:v>
                </c:pt>
                <c:pt idx="107" formatCode="0.00">
                  <c:v>332.5</c:v>
                </c:pt>
                <c:pt idx="108" formatCode="0.00">
                  <c:v>323</c:v>
                </c:pt>
                <c:pt idx="109" formatCode="0.00">
                  <c:v>316</c:v>
                </c:pt>
                <c:pt idx="110" formatCode="0.00">
                  <c:v>315</c:v>
                </c:pt>
                <c:pt idx="111" formatCode="0.00">
                  <c:v>312.5</c:v>
                </c:pt>
                <c:pt idx="112" formatCode="0.00">
                  <c:v>310.5</c:v>
                </c:pt>
                <c:pt idx="113" formatCode="0.00">
                  <c:v>310.5</c:v>
                </c:pt>
                <c:pt idx="114" formatCode="0.00">
                  <c:v>310.5</c:v>
                </c:pt>
                <c:pt idx="115" formatCode="0.00">
                  <c:v>310.5</c:v>
                </c:pt>
                <c:pt idx="116" formatCode="0.00">
                  <c:v>314.5</c:v>
                </c:pt>
                <c:pt idx="117" formatCode="0.00">
                  <c:v>314.5</c:v>
                </c:pt>
                <c:pt idx="118" formatCode="0.00">
                  <c:v>309.5</c:v>
                </c:pt>
                <c:pt idx="119" formatCode="0.00">
                  <c:v>309.5</c:v>
                </c:pt>
                <c:pt idx="120" formatCode="0.00">
                  <c:v>307</c:v>
                </c:pt>
                <c:pt idx="121" formatCode="0.00">
                  <c:v>307</c:v>
                </c:pt>
                <c:pt idx="122" formatCode="0.00">
                  <c:v>307</c:v>
                </c:pt>
                <c:pt idx="123" formatCode="0.00">
                  <c:v>307</c:v>
                </c:pt>
                <c:pt idx="124" formatCode="0.00">
                  <c:v>307</c:v>
                </c:pt>
                <c:pt idx="125" formatCode="0.00">
                  <c:v>307</c:v>
                </c:pt>
                <c:pt idx="126" formatCode="0.00">
                  <c:v>312.5</c:v>
                </c:pt>
                <c:pt idx="127" formatCode="0.00">
                  <c:v>312.5</c:v>
                </c:pt>
                <c:pt idx="128" formatCode="0.00">
                  <c:v>312.5</c:v>
                </c:pt>
                <c:pt idx="129" formatCode="0.00">
                  <c:v>312.5</c:v>
                </c:pt>
                <c:pt idx="130" formatCode="0.00">
                  <c:v>315</c:v>
                </c:pt>
                <c:pt idx="131" formatCode="0.00">
                  <c:v>315</c:v>
                </c:pt>
                <c:pt idx="132" formatCode="0.00">
                  <c:v>310</c:v>
                </c:pt>
                <c:pt idx="133" formatCode="0.00">
                  <c:v>310</c:v>
                </c:pt>
                <c:pt idx="134" formatCode="0.00">
                  <c:v>310</c:v>
                </c:pt>
                <c:pt idx="135" formatCode="0.00">
                  <c:v>305</c:v>
                </c:pt>
                <c:pt idx="136" formatCode="0.00">
                  <c:v>303</c:v>
                </c:pt>
                <c:pt idx="137" formatCode="0.00">
                  <c:v>303</c:v>
                </c:pt>
                <c:pt idx="138" formatCode="0.00">
                  <c:v>303</c:v>
                </c:pt>
                <c:pt idx="139" formatCode="0.00">
                  <c:v>298</c:v>
                </c:pt>
                <c:pt idx="140" formatCode="0.00">
                  <c:v>298</c:v>
                </c:pt>
                <c:pt idx="141" formatCode="0.00">
                  <c:v>296</c:v>
                </c:pt>
                <c:pt idx="142" formatCode="0.00">
                  <c:v>296</c:v>
                </c:pt>
                <c:pt idx="143" formatCode="0.00">
                  <c:v>296</c:v>
                </c:pt>
                <c:pt idx="144" formatCode="0.00">
                  <c:v>292.5</c:v>
                </c:pt>
                <c:pt idx="145" formatCode="0.00">
                  <c:v>292.5</c:v>
                </c:pt>
                <c:pt idx="146" formatCode="0.00">
                  <c:v>292.5</c:v>
                </c:pt>
                <c:pt idx="147" formatCode="0.00">
                  <c:v>292.5</c:v>
                </c:pt>
                <c:pt idx="148" formatCode="0.00">
                  <c:v>292.5</c:v>
                </c:pt>
                <c:pt idx="149" formatCode="0.00">
                  <c:v>292.5</c:v>
                </c:pt>
                <c:pt idx="150" formatCode="0.00">
                  <c:v>286.5</c:v>
                </c:pt>
                <c:pt idx="151" formatCode="0.00">
                  <c:v>286.5</c:v>
                </c:pt>
                <c:pt idx="152" formatCode="0.00">
                  <c:v>286.5</c:v>
                </c:pt>
                <c:pt idx="153" formatCode="0.00">
                  <c:v>286.5</c:v>
                </c:pt>
                <c:pt idx="154" formatCode="0.00">
                  <c:v>282.5</c:v>
                </c:pt>
                <c:pt idx="155" formatCode="0.00">
                  <c:v>281</c:v>
                </c:pt>
                <c:pt idx="156" formatCode="0.00">
                  <c:v>279</c:v>
                </c:pt>
                <c:pt idx="157" formatCode="0.00">
                  <c:v>276.5</c:v>
                </c:pt>
                <c:pt idx="158" formatCode="0.00">
                  <c:v>276</c:v>
                </c:pt>
                <c:pt idx="159" formatCode="0.00">
                  <c:v>274</c:v>
                </c:pt>
                <c:pt idx="160" formatCode="0.00">
                  <c:v>274</c:v>
                </c:pt>
                <c:pt idx="161" formatCode="0.00">
                  <c:v>274</c:v>
                </c:pt>
                <c:pt idx="162" formatCode="0.00">
                  <c:v>272.5</c:v>
                </c:pt>
                <c:pt idx="163" formatCode="0.00">
                  <c:v>272.5</c:v>
                </c:pt>
                <c:pt idx="164" formatCode="0.00">
                  <c:v>272.5</c:v>
                </c:pt>
                <c:pt idx="165" formatCode="0.00">
                  <c:v>272.5</c:v>
                </c:pt>
                <c:pt idx="166" formatCode="0.00">
                  <c:v>272.5</c:v>
                </c:pt>
                <c:pt idx="167" formatCode="0.00">
                  <c:v>272.5</c:v>
                </c:pt>
                <c:pt idx="168" formatCode="0.00">
                  <c:v>272.5</c:v>
                </c:pt>
                <c:pt idx="169" formatCode="0.00">
                  <c:v>272.5</c:v>
                </c:pt>
                <c:pt idx="170" formatCode="0.00">
                  <c:v>272.5</c:v>
                </c:pt>
                <c:pt idx="171" formatCode="0.00">
                  <c:v>272.5</c:v>
                </c:pt>
                <c:pt idx="172" formatCode="0.00">
                  <c:v>272</c:v>
                </c:pt>
                <c:pt idx="173" formatCode="0.00">
                  <c:v>272</c:v>
                </c:pt>
                <c:pt idx="174" formatCode="0.00">
                  <c:v>270</c:v>
                </c:pt>
                <c:pt idx="175" formatCode="0.00">
                  <c:v>270</c:v>
                </c:pt>
                <c:pt idx="176" formatCode="0.00">
                  <c:v>270</c:v>
                </c:pt>
                <c:pt idx="177" formatCode="0.00">
                  <c:v>269</c:v>
                </c:pt>
                <c:pt idx="178" formatCode="0.00">
                  <c:v>267.5</c:v>
                </c:pt>
                <c:pt idx="179" formatCode="0.00">
                  <c:v>267.5</c:v>
                </c:pt>
                <c:pt idx="180" formatCode="0.00">
                  <c:v>266.5</c:v>
                </c:pt>
                <c:pt idx="181" formatCode="0.00">
                  <c:v>266.5</c:v>
                </c:pt>
                <c:pt idx="182" formatCode="0.00">
                  <c:v>264.5</c:v>
                </c:pt>
                <c:pt idx="183" formatCode="0.00">
                  <c:v>264.5</c:v>
                </c:pt>
                <c:pt idx="184" formatCode="0.00">
                  <c:v>264.5</c:v>
                </c:pt>
                <c:pt idx="185" formatCode="0.00">
                  <c:v>264.5</c:v>
                </c:pt>
                <c:pt idx="186" formatCode="0.00">
                  <c:v>264.5</c:v>
                </c:pt>
                <c:pt idx="187" formatCode="0.00">
                  <c:v>262.5</c:v>
                </c:pt>
                <c:pt idx="188" formatCode="0.00">
                  <c:v>262.5</c:v>
                </c:pt>
                <c:pt idx="189" formatCode="0.00">
                  <c:v>262.5</c:v>
                </c:pt>
                <c:pt idx="190" formatCode="0.00">
                  <c:v>262.5</c:v>
                </c:pt>
                <c:pt idx="191" formatCode="0.00">
                  <c:v>262.5</c:v>
                </c:pt>
                <c:pt idx="192" formatCode="0.00">
                  <c:v>262.5</c:v>
                </c:pt>
                <c:pt idx="193" formatCode="0.00">
                  <c:v>261</c:v>
                </c:pt>
                <c:pt idx="194" formatCode="0.00">
                  <c:v>261</c:v>
                </c:pt>
                <c:pt idx="195" formatCode="0.00">
                  <c:v>261</c:v>
                </c:pt>
                <c:pt idx="196" formatCode="0.00">
                  <c:v>261</c:v>
                </c:pt>
                <c:pt idx="197" formatCode="0.00">
                  <c:v>261</c:v>
                </c:pt>
                <c:pt idx="198" formatCode="0.00">
                  <c:v>261</c:v>
                </c:pt>
                <c:pt idx="199" formatCode="0.00">
                  <c:v>261</c:v>
                </c:pt>
                <c:pt idx="200" formatCode="0.00">
                  <c:v>260</c:v>
                </c:pt>
                <c:pt idx="201" formatCode="0.00">
                  <c:v>260</c:v>
                </c:pt>
                <c:pt idx="202" formatCode="0.00">
                  <c:v>260</c:v>
                </c:pt>
                <c:pt idx="203" formatCode="0.00">
                  <c:v>260</c:v>
                </c:pt>
                <c:pt idx="204" formatCode="0.00">
                  <c:v>260</c:v>
                </c:pt>
                <c:pt idx="205" formatCode="0.00">
                  <c:v>260</c:v>
                </c:pt>
                <c:pt idx="206" formatCode="0.00">
                  <c:v>260</c:v>
                </c:pt>
                <c:pt idx="207" formatCode="0.00">
                  <c:v>260</c:v>
                </c:pt>
                <c:pt idx="208" formatCode="0.00">
                  <c:v>257.5</c:v>
                </c:pt>
                <c:pt idx="209" formatCode="0.00">
                  <c:v>257.5</c:v>
                </c:pt>
                <c:pt idx="210" formatCode="0.00">
                  <c:v>257.5</c:v>
                </c:pt>
                <c:pt idx="211" formatCode="0.00">
                  <c:v>257.5</c:v>
                </c:pt>
                <c:pt idx="212" formatCode="0.00">
                  <c:v>257.5</c:v>
                </c:pt>
                <c:pt idx="213" formatCode="0.00">
                  <c:v>257.5</c:v>
                </c:pt>
                <c:pt idx="214" formatCode="0.00">
                  <c:v>257</c:v>
                </c:pt>
                <c:pt idx="215" formatCode="0.00">
                  <c:v>257</c:v>
                </c:pt>
                <c:pt idx="216" formatCode="0.00">
                  <c:v>256</c:v>
                </c:pt>
                <c:pt idx="217" formatCode="0.00">
                  <c:v>256</c:v>
                </c:pt>
                <c:pt idx="218" formatCode="0.00">
                  <c:v>255.5</c:v>
                </c:pt>
                <c:pt idx="219" formatCode="0.00">
                  <c:v>256</c:v>
                </c:pt>
                <c:pt idx="220" formatCode="0.00">
                  <c:v>257.5</c:v>
                </c:pt>
                <c:pt idx="221" formatCode="0.00">
                  <c:v>262.5</c:v>
                </c:pt>
                <c:pt idx="222" formatCode="0.00">
                  <c:v>262.5</c:v>
                </c:pt>
                <c:pt idx="223" formatCode="0.00">
                  <c:v>262.5</c:v>
                </c:pt>
                <c:pt idx="224" formatCode="0.00">
                  <c:v>262.5</c:v>
                </c:pt>
                <c:pt idx="225" formatCode="0.00">
                  <c:v>262.5</c:v>
                </c:pt>
                <c:pt idx="226" formatCode="0.00">
                  <c:v>265.5</c:v>
                </c:pt>
                <c:pt idx="227" formatCode="0.00">
                  <c:v>267.5</c:v>
                </c:pt>
                <c:pt idx="228" formatCode="0.00">
                  <c:v>269.5</c:v>
                </c:pt>
                <c:pt idx="229" formatCode="0.00">
                  <c:v>270</c:v>
                </c:pt>
                <c:pt idx="230" formatCode="0.00">
                  <c:v>270</c:v>
                </c:pt>
                <c:pt idx="231" formatCode="0.00">
                  <c:v>275</c:v>
                </c:pt>
                <c:pt idx="232" formatCode="0.00">
                  <c:v>275</c:v>
                </c:pt>
                <c:pt idx="233" formatCode="0.00">
                  <c:v>272.5</c:v>
                </c:pt>
                <c:pt idx="234" formatCode="0.00">
                  <c:v>272.5</c:v>
                </c:pt>
                <c:pt idx="235" formatCode="0.00">
                  <c:v>272.5</c:v>
                </c:pt>
                <c:pt idx="236" formatCode="0.00">
                  <c:v>272.5</c:v>
                </c:pt>
                <c:pt idx="237" formatCode="0.00">
                  <c:v>272.5</c:v>
                </c:pt>
                <c:pt idx="238" formatCode="0.00">
                  <c:v>272.5</c:v>
                </c:pt>
                <c:pt idx="239" formatCode="0.00">
                  <c:v>272.5</c:v>
                </c:pt>
                <c:pt idx="240" formatCode="0.00">
                  <c:v>272.5</c:v>
                </c:pt>
                <c:pt idx="241" formatCode="0.00">
                  <c:v>272.5</c:v>
                </c:pt>
                <c:pt idx="242" formatCode="0.00">
                  <c:v>272.5</c:v>
                </c:pt>
                <c:pt idx="243" formatCode="0.00">
                  <c:v>272</c:v>
                </c:pt>
                <c:pt idx="244" formatCode="0.00">
                  <c:v>272</c:v>
                </c:pt>
                <c:pt idx="245" formatCode="0.00">
                  <c:v>272</c:v>
                </c:pt>
                <c:pt idx="246" formatCode="0.00">
                  <c:v>272</c:v>
                </c:pt>
                <c:pt idx="247" formatCode="0.00">
                  <c:v>272</c:v>
                </c:pt>
                <c:pt idx="248" formatCode="0.00">
                  <c:v>272</c:v>
                </c:pt>
                <c:pt idx="249" formatCode="0.00">
                  <c:v>272</c:v>
                </c:pt>
                <c:pt idx="250" formatCode="0.00">
                  <c:v>272</c:v>
                </c:pt>
                <c:pt idx="251" formatCode="0.00">
                  <c:v>272</c:v>
                </c:pt>
                <c:pt idx="252" formatCode="0.00">
                  <c:v>272</c:v>
                </c:pt>
                <c:pt idx="253" formatCode="0.00">
                  <c:v>272</c:v>
                </c:pt>
                <c:pt idx="254" formatCode="0.00">
                  <c:v>272</c:v>
                </c:pt>
                <c:pt idx="255" formatCode="0.00">
                  <c:v>272</c:v>
                </c:pt>
                <c:pt idx="256" formatCode="0.00">
                  <c:v>272</c:v>
                </c:pt>
                <c:pt idx="257" formatCode="0.00">
                  <c:v>272</c:v>
                </c:pt>
                <c:pt idx="258" formatCode="0.00">
                  <c:v>272</c:v>
                </c:pt>
                <c:pt idx="259" formatCode="0.00">
                  <c:v>277.5</c:v>
                </c:pt>
                <c:pt idx="260" formatCode="0.00">
                  <c:v>279.5</c:v>
                </c:pt>
                <c:pt idx="261" formatCode="0.00">
                  <c:v>282.5</c:v>
                </c:pt>
                <c:pt idx="262" formatCode="0.00">
                  <c:v>282.5</c:v>
                </c:pt>
                <c:pt idx="263" formatCode="0.00">
                  <c:v>285.5</c:v>
                </c:pt>
                <c:pt idx="264" formatCode="0.00">
                  <c:v>292.5</c:v>
                </c:pt>
                <c:pt idx="265" formatCode="0.00">
                  <c:v>292.5</c:v>
                </c:pt>
                <c:pt idx="266" formatCode="0.00">
                  <c:v>292.5</c:v>
                </c:pt>
                <c:pt idx="267" formatCode="0.00">
                  <c:v>297.5</c:v>
                </c:pt>
                <c:pt idx="268" formatCode="0.00">
                  <c:v>302.5</c:v>
                </c:pt>
                <c:pt idx="269" formatCode="0.00">
                  <c:v>307.5</c:v>
                </c:pt>
                <c:pt idx="270" formatCode="0.00">
                  <c:v>308.5</c:v>
                </c:pt>
                <c:pt idx="271" formatCode="0.00">
                  <c:v>312.5</c:v>
                </c:pt>
                <c:pt idx="272" formatCode="0.00">
                  <c:v>330</c:v>
                </c:pt>
                <c:pt idx="273" formatCode="0.00">
                  <c:v>347.5</c:v>
                </c:pt>
                <c:pt idx="274" formatCode="0.00">
                  <c:v>347.5</c:v>
                </c:pt>
                <c:pt idx="275" formatCode="0.00">
                  <c:v>347.5</c:v>
                </c:pt>
                <c:pt idx="276" formatCode="0.00">
                  <c:v>347.5</c:v>
                </c:pt>
                <c:pt idx="277" formatCode="0.00">
                  <c:v>347.5</c:v>
                </c:pt>
                <c:pt idx="278" formatCode="0.00">
                  <c:v>342.5</c:v>
                </c:pt>
                <c:pt idx="279" formatCode="0.00">
                  <c:v>342.5</c:v>
                </c:pt>
                <c:pt idx="280" formatCode="0.00">
                  <c:v>343.5</c:v>
                </c:pt>
                <c:pt idx="281" formatCode="0.00">
                  <c:v>352.5</c:v>
                </c:pt>
                <c:pt idx="282" formatCode="0.00">
                  <c:v>357.5</c:v>
                </c:pt>
                <c:pt idx="283" formatCode="0.00">
                  <c:v>358</c:v>
                </c:pt>
                <c:pt idx="284" formatCode="0.00">
                  <c:v>360</c:v>
                </c:pt>
                <c:pt idx="285" formatCode="0.00">
                  <c:v>360</c:v>
                </c:pt>
                <c:pt idx="286" formatCode="0.00">
                  <c:v>372.5</c:v>
                </c:pt>
                <c:pt idx="287" formatCode="0.00">
                  <c:v>372.5</c:v>
                </c:pt>
                <c:pt idx="288" formatCode="0.00">
                  <c:v>372.5</c:v>
                </c:pt>
                <c:pt idx="289" formatCode="0.00">
                  <c:v>372.5</c:v>
                </c:pt>
                <c:pt idx="290" formatCode="0.00">
                  <c:v>372.5</c:v>
                </c:pt>
                <c:pt idx="291" formatCode="0.00">
                  <c:v>372.5</c:v>
                </c:pt>
                <c:pt idx="292" formatCode="0.00">
                  <c:v>377.5</c:v>
                </c:pt>
                <c:pt idx="293" formatCode="0.00">
                  <c:v>377.5</c:v>
                </c:pt>
                <c:pt idx="294" formatCode="0.00">
                  <c:v>377.5</c:v>
                </c:pt>
                <c:pt idx="295" formatCode="0.00">
                  <c:v>387.5</c:v>
                </c:pt>
                <c:pt idx="296" formatCode="0.00">
                  <c:v>397.5</c:v>
                </c:pt>
                <c:pt idx="297" formatCode="0.00">
                  <c:v>412.5</c:v>
                </c:pt>
                <c:pt idx="298" formatCode="0.00">
                  <c:v>412.5</c:v>
                </c:pt>
                <c:pt idx="299" formatCode="0.00">
                  <c:v>424</c:v>
                </c:pt>
                <c:pt idx="300" formatCode="0.00">
                  <c:v>424</c:v>
                </c:pt>
                <c:pt idx="301" formatCode="0.00">
                  <c:v>427.5</c:v>
                </c:pt>
                <c:pt idx="302" formatCode="0.00">
                  <c:v>435</c:v>
                </c:pt>
                <c:pt idx="303" formatCode="0.00">
                  <c:v>452.5</c:v>
                </c:pt>
                <c:pt idx="304" formatCode="0.00">
                  <c:v>472.5</c:v>
                </c:pt>
                <c:pt idx="305" formatCode="0.00">
                  <c:v>464.5</c:v>
                </c:pt>
                <c:pt idx="306" formatCode="0.00">
                  <c:v>464.5</c:v>
                </c:pt>
                <c:pt idx="307" formatCode="0.00">
                  <c:v>449.5</c:v>
                </c:pt>
                <c:pt idx="308" formatCode="0.00">
                  <c:v>434.5</c:v>
                </c:pt>
                <c:pt idx="309" formatCode="0.00">
                  <c:v>434.5</c:v>
                </c:pt>
                <c:pt idx="310" formatCode="0.00">
                  <c:v>434.5</c:v>
                </c:pt>
                <c:pt idx="311" formatCode="0.00">
                  <c:v>434.5</c:v>
                </c:pt>
                <c:pt idx="312" formatCode="0.00">
                  <c:v>434</c:v>
                </c:pt>
                <c:pt idx="313" formatCode="0.00">
                  <c:v>426</c:v>
                </c:pt>
                <c:pt idx="314" formatCode="0.00">
                  <c:v>416</c:v>
                </c:pt>
                <c:pt idx="315" formatCode="0.00">
                  <c:v>416</c:v>
                </c:pt>
                <c:pt idx="316" formatCode="0.00">
                  <c:v>407.5</c:v>
                </c:pt>
                <c:pt idx="317" formatCode="0.00">
                  <c:v>396</c:v>
                </c:pt>
                <c:pt idx="318" formatCode="0.00">
                  <c:v>396</c:v>
                </c:pt>
                <c:pt idx="319" formatCode="0.00">
                  <c:v>388.5</c:v>
                </c:pt>
                <c:pt idx="320" formatCode="0.00">
                  <c:v>382.5</c:v>
                </c:pt>
                <c:pt idx="321" formatCode="0.00">
                  <c:v>377.5</c:v>
                </c:pt>
                <c:pt idx="322" formatCode="0.00">
                  <c:v>372.5</c:v>
                </c:pt>
                <c:pt idx="323" formatCode="0.00">
                  <c:v>372.5</c:v>
                </c:pt>
                <c:pt idx="324" formatCode="0.00">
                  <c:v>367.5</c:v>
                </c:pt>
                <c:pt idx="325" formatCode="0.00">
                  <c:v>367.5</c:v>
                </c:pt>
                <c:pt idx="326" formatCode="0.00">
                  <c:v>360</c:v>
                </c:pt>
                <c:pt idx="327" formatCode="0.00">
                  <c:v>352.5</c:v>
                </c:pt>
                <c:pt idx="328" formatCode="0.00">
                  <c:v>347.5</c:v>
                </c:pt>
                <c:pt idx="329" formatCode="0.00">
                  <c:v>347.5</c:v>
                </c:pt>
                <c:pt idx="330" formatCode="0.00">
                  <c:v>346</c:v>
                </c:pt>
                <c:pt idx="331" formatCode="0.00">
                  <c:v>341.5</c:v>
                </c:pt>
                <c:pt idx="332" formatCode="0.00">
                  <c:v>338.5</c:v>
                </c:pt>
                <c:pt idx="333" formatCode="0.00">
                  <c:v>336.5</c:v>
                </c:pt>
                <c:pt idx="334" formatCode="0.00">
                  <c:v>332.5</c:v>
                </c:pt>
                <c:pt idx="335" formatCode="0.00">
                  <c:v>332.5</c:v>
                </c:pt>
                <c:pt idx="336" formatCode="0.00">
                  <c:v>329.5</c:v>
                </c:pt>
                <c:pt idx="337" formatCode="0.00">
                  <c:v>336</c:v>
                </c:pt>
                <c:pt idx="338" formatCode="0.00">
                  <c:v>336</c:v>
                </c:pt>
                <c:pt idx="339" formatCode="0.00">
                  <c:v>336</c:v>
                </c:pt>
                <c:pt idx="340" formatCode="0.00">
                  <c:v>339</c:v>
                </c:pt>
                <c:pt idx="341" formatCode="0.00">
                  <c:v>337.5</c:v>
                </c:pt>
                <c:pt idx="342" formatCode="0.00">
                  <c:v>332.5</c:v>
                </c:pt>
                <c:pt idx="343" formatCode="0.00">
                  <c:v>332.5</c:v>
                </c:pt>
                <c:pt idx="344" formatCode="0.00">
                  <c:v>332.5</c:v>
                </c:pt>
                <c:pt idx="345" formatCode="0.00">
                  <c:v>330.5</c:v>
                </c:pt>
                <c:pt idx="346" formatCode="0.00">
                  <c:v>327.5</c:v>
                </c:pt>
                <c:pt idx="347" formatCode="0.00">
                  <c:v>325</c:v>
                </c:pt>
                <c:pt idx="348" formatCode="0.00">
                  <c:v>325</c:v>
                </c:pt>
                <c:pt idx="349" formatCode="0.00">
                  <c:v>325</c:v>
                </c:pt>
                <c:pt idx="350" formatCode="0.00">
                  <c:v>325</c:v>
                </c:pt>
                <c:pt idx="351" formatCode="0.00">
                  <c:v>337.5</c:v>
                </c:pt>
                <c:pt idx="352" formatCode="0.00">
                  <c:v>342.5</c:v>
                </c:pt>
                <c:pt idx="353" formatCode="0.00">
                  <c:v>342.5</c:v>
                </c:pt>
                <c:pt idx="354" formatCode="0.00">
                  <c:v>347.5</c:v>
                </c:pt>
                <c:pt idx="355" formatCode="0.00">
                  <c:v>352.5</c:v>
                </c:pt>
                <c:pt idx="356" formatCode="0.00">
                  <c:v>352.5</c:v>
                </c:pt>
                <c:pt idx="357" formatCode="0.00">
                  <c:v>352.5</c:v>
                </c:pt>
                <c:pt idx="358" formatCode="0.00">
                  <c:v>354.5</c:v>
                </c:pt>
                <c:pt idx="359" formatCode="0.00">
                  <c:v>357.5</c:v>
                </c:pt>
                <c:pt idx="360" formatCode="0.00">
                  <c:v>358.5</c:v>
                </c:pt>
                <c:pt idx="361" formatCode="0.00">
                  <c:v>362.5</c:v>
                </c:pt>
                <c:pt idx="362" formatCode="0.00">
                  <c:v>369</c:v>
                </c:pt>
                <c:pt idx="363" formatCode="0.00">
                  <c:v>369</c:v>
                </c:pt>
                <c:pt idx="364" formatCode="0.00">
                  <c:v>370.5</c:v>
                </c:pt>
                <c:pt idx="365" formatCode="0.00">
                  <c:v>370.5</c:v>
                </c:pt>
                <c:pt idx="366" formatCode="0.00">
                  <c:v>362.5</c:v>
                </c:pt>
                <c:pt idx="367" formatCode="0.00">
                  <c:v>362.5</c:v>
                </c:pt>
                <c:pt idx="368" formatCode="0.00">
                  <c:v>364.5</c:v>
                </c:pt>
                <c:pt idx="369" formatCode="0.00">
                  <c:v>364.5</c:v>
                </c:pt>
                <c:pt idx="370" formatCode="0.00">
                  <c:v>362.5</c:v>
                </c:pt>
                <c:pt idx="371" formatCode="0.00">
                  <c:v>362.5</c:v>
                </c:pt>
                <c:pt idx="372" formatCode="0.00">
                  <c:v>363.5</c:v>
                </c:pt>
                <c:pt idx="373" formatCode="0.00">
                  <c:v>364.5</c:v>
                </c:pt>
                <c:pt idx="374" formatCode="0.00">
                  <c:v>364.5</c:v>
                </c:pt>
                <c:pt idx="375" formatCode="0.00">
                  <c:v>364.5</c:v>
                </c:pt>
                <c:pt idx="376" formatCode="0.00">
                  <c:v>365.5</c:v>
                </c:pt>
                <c:pt idx="377" formatCode="0.00">
                  <c:v>365.5</c:v>
                </c:pt>
                <c:pt idx="378" formatCode="0.00">
                  <c:v>365.5</c:v>
                </c:pt>
                <c:pt idx="379" formatCode="0.00">
                  <c:v>369</c:v>
                </c:pt>
                <c:pt idx="380" formatCode="0.00">
                  <c:v>372.5</c:v>
                </c:pt>
                <c:pt idx="381" formatCode="0.00">
                  <c:v>377.5</c:v>
                </c:pt>
                <c:pt idx="382" formatCode="0.00">
                  <c:v>377.5</c:v>
                </c:pt>
                <c:pt idx="383" formatCode="0.00">
                  <c:v>377.5</c:v>
                </c:pt>
                <c:pt idx="384" formatCode="0.00">
                  <c:v>377.5</c:v>
                </c:pt>
                <c:pt idx="385" formatCode="0.00">
                  <c:v>380</c:v>
                </c:pt>
                <c:pt idx="386" formatCode="0.00">
                  <c:v>381.5</c:v>
                </c:pt>
                <c:pt idx="387" formatCode="0.00">
                  <c:v>382.5</c:v>
                </c:pt>
                <c:pt idx="388" formatCode="0.00">
                  <c:v>382.5</c:v>
                </c:pt>
                <c:pt idx="389" formatCode="0.00">
                  <c:v>382.5</c:v>
                </c:pt>
                <c:pt idx="390" formatCode="0.00">
                  <c:v>385</c:v>
                </c:pt>
                <c:pt idx="391" formatCode="0.00">
                  <c:v>390</c:v>
                </c:pt>
                <c:pt idx="392" formatCode="0.00">
                  <c:v>390</c:v>
                </c:pt>
                <c:pt idx="393" formatCode="0.00">
                  <c:v>394</c:v>
                </c:pt>
                <c:pt idx="394" formatCode="0.00">
                  <c:v>394</c:v>
                </c:pt>
                <c:pt idx="395" formatCode="0.00">
                  <c:v>396</c:v>
                </c:pt>
                <c:pt idx="396" formatCode="0.00">
                  <c:v>396</c:v>
                </c:pt>
                <c:pt idx="397" formatCode="0.00">
                  <c:v>392.5</c:v>
                </c:pt>
                <c:pt idx="398" formatCode="0.00">
                  <c:v>392.5</c:v>
                </c:pt>
                <c:pt idx="399" formatCode="0.00">
                  <c:v>392.5</c:v>
                </c:pt>
                <c:pt idx="400" formatCode="0.00">
                  <c:v>392.5</c:v>
                </c:pt>
                <c:pt idx="401" formatCode="0.00">
                  <c:v>392</c:v>
                </c:pt>
                <c:pt idx="402" formatCode="0.00">
                  <c:v>387.5</c:v>
                </c:pt>
                <c:pt idx="403" formatCode="0.00">
                  <c:v>381</c:v>
                </c:pt>
                <c:pt idx="404" formatCode="0.00">
                  <c:v>379</c:v>
                </c:pt>
                <c:pt idx="405" formatCode="0.00">
                  <c:v>377</c:v>
                </c:pt>
                <c:pt idx="406" formatCode="0.00">
                  <c:v>377</c:v>
                </c:pt>
                <c:pt idx="407" formatCode="0.00">
                  <c:v>375</c:v>
                </c:pt>
                <c:pt idx="408" formatCode="0.00">
                  <c:v>375</c:v>
                </c:pt>
                <c:pt idx="409" formatCode="0.00">
                  <c:v>375</c:v>
                </c:pt>
                <c:pt idx="410" formatCode="0.00">
                  <c:v>374</c:v>
                </c:pt>
                <c:pt idx="411" formatCode="0.00">
                  <c:v>374</c:v>
                </c:pt>
                <c:pt idx="412" formatCode="0.00">
                  <c:v>370</c:v>
                </c:pt>
                <c:pt idx="413" formatCode="0.00">
                  <c:v>370</c:v>
                </c:pt>
                <c:pt idx="414" formatCode="0.00">
                  <c:v>370</c:v>
                </c:pt>
                <c:pt idx="415" formatCode="0.00">
                  <c:v>370</c:v>
                </c:pt>
                <c:pt idx="416" formatCode="0.00">
                  <c:v>370</c:v>
                </c:pt>
                <c:pt idx="417" formatCode="0.00">
                  <c:v>367.5</c:v>
                </c:pt>
                <c:pt idx="418" formatCode="0.00">
                  <c:v>367.5</c:v>
                </c:pt>
                <c:pt idx="419" formatCode="0.00">
                  <c:v>367.5</c:v>
                </c:pt>
                <c:pt idx="420" formatCode="0.00">
                  <c:v>367.5</c:v>
                </c:pt>
                <c:pt idx="421" formatCode="0.00">
                  <c:v>367.5</c:v>
                </c:pt>
                <c:pt idx="422" formatCode="0.00">
                  <c:v>367.5</c:v>
                </c:pt>
                <c:pt idx="423" formatCode="0.00">
                  <c:v>367.5</c:v>
                </c:pt>
                <c:pt idx="424" formatCode="0.00">
                  <c:v>367.5</c:v>
                </c:pt>
                <c:pt idx="425" formatCode="0.00">
                  <c:v>369</c:v>
                </c:pt>
                <c:pt idx="426" formatCode="0.00">
                  <c:v>372</c:v>
                </c:pt>
                <c:pt idx="427" formatCode="0.00">
                  <c:v>377.5</c:v>
                </c:pt>
                <c:pt idx="428" formatCode="0.00">
                  <c:v>381.5</c:v>
                </c:pt>
                <c:pt idx="429" formatCode="0.00">
                  <c:v>381.5</c:v>
                </c:pt>
                <c:pt idx="430" formatCode="0.00">
                  <c:v>387.5</c:v>
                </c:pt>
                <c:pt idx="431" formatCode="0.00">
                  <c:v>389.5</c:v>
                </c:pt>
                <c:pt idx="432" formatCode="0.00">
                  <c:v>396</c:v>
                </c:pt>
                <c:pt idx="433" formatCode="0.00">
                  <c:v>397.5</c:v>
                </c:pt>
                <c:pt idx="434" formatCode="0.00">
                  <c:v>397.5</c:v>
                </c:pt>
                <c:pt idx="435" formatCode="0.00">
                  <c:v>402.5</c:v>
                </c:pt>
                <c:pt idx="436" formatCode="0.00">
                  <c:v>407.5</c:v>
                </c:pt>
                <c:pt idx="437" formatCode="0.00">
                  <c:v>407.5</c:v>
                </c:pt>
                <c:pt idx="438" formatCode="0.00">
                  <c:v>407.5</c:v>
                </c:pt>
                <c:pt idx="439" formatCode="0.00">
                  <c:v>409</c:v>
                </c:pt>
                <c:pt idx="440" formatCode="0.00">
                  <c:v>417.5</c:v>
                </c:pt>
                <c:pt idx="441" formatCode="0.00">
                  <c:v>419</c:v>
                </c:pt>
                <c:pt idx="442" formatCode="0.00">
                  <c:v>428</c:v>
                </c:pt>
                <c:pt idx="443" formatCode="0.00">
                  <c:v>432.5</c:v>
                </c:pt>
                <c:pt idx="444" formatCode="0.00">
                  <c:v>437.5</c:v>
                </c:pt>
                <c:pt idx="445" formatCode="0.00">
                  <c:v>447.5</c:v>
                </c:pt>
                <c:pt idx="446" formatCode="0.00">
                  <c:v>452.5</c:v>
                </c:pt>
                <c:pt idx="447" formatCode="0.00">
                  <c:v>457.5</c:v>
                </c:pt>
                <c:pt idx="448" formatCode="0.00">
                  <c:v>457.5</c:v>
                </c:pt>
                <c:pt idx="449" formatCode="0.00">
                  <c:v>457.5</c:v>
                </c:pt>
                <c:pt idx="450" formatCode="0.00">
                  <c:v>457.5</c:v>
                </c:pt>
                <c:pt idx="451" formatCode="0.00">
                  <c:v>452.5</c:v>
                </c:pt>
                <c:pt idx="452" formatCode="0.00">
                  <c:v>442.5</c:v>
                </c:pt>
                <c:pt idx="453" formatCode="0.00">
                  <c:v>442.5</c:v>
                </c:pt>
                <c:pt idx="454" formatCode="0.00">
                  <c:v>442.5</c:v>
                </c:pt>
                <c:pt idx="455" formatCode="0.00">
                  <c:v>442.5</c:v>
                </c:pt>
                <c:pt idx="456" formatCode="0.00">
                  <c:v>452.5</c:v>
                </c:pt>
                <c:pt idx="457" formatCode="0.00">
                  <c:v>457.5</c:v>
                </c:pt>
                <c:pt idx="458" formatCode="0.00">
                  <c:v>457.5</c:v>
                </c:pt>
                <c:pt idx="459" formatCode="0.00">
                  <c:v>458.5</c:v>
                </c:pt>
                <c:pt idx="460" formatCode="0.00">
                  <c:v>466.5</c:v>
                </c:pt>
                <c:pt idx="461" formatCode="0.00">
                  <c:v>466.5</c:v>
                </c:pt>
                <c:pt idx="462" formatCode="0.00">
                  <c:v>466.5</c:v>
                </c:pt>
                <c:pt idx="463" formatCode="0.00">
                  <c:v>477.5</c:v>
                </c:pt>
                <c:pt idx="464" formatCode="0.00">
                  <c:v>477.5</c:v>
                </c:pt>
                <c:pt idx="465" formatCode="0.00">
                  <c:v>484.5</c:v>
                </c:pt>
                <c:pt idx="466" formatCode="0.00">
                  <c:v>485</c:v>
                </c:pt>
                <c:pt idx="467" formatCode="0.00">
                  <c:v>492.5</c:v>
                </c:pt>
                <c:pt idx="468" formatCode="0.00">
                  <c:v>500.5</c:v>
                </c:pt>
                <c:pt idx="469" formatCode="0.00">
                  <c:v>501</c:v>
                </c:pt>
                <c:pt idx="470" formatCode="0.00">
                  <c:v>501</c:v>
                </c:pt>
                <c:pt idx="471" formatCode="0.00">
                  <c:v>507.5</c:v>
                </c:pt>
                <c:pt idx="472" formatCode="0.00">
                  <c:v>507.5</c:v>
                </c:pt>
                <c:pt idx="473" formatCode="0.00">
                  <c:v>520</c:v>
                </c:pt>
                <c:pt idx="474" formatCode="0.00">
                  <c:v>520</c:v>
                </c:pt>
                <c:pt idx="475" formatCode="0.00">
                  <c:v>517.5</c:v>
                </c:pt>
                <c:pt idx="476" formatCode="0.00">
                  <c:v>517.5</c:v>
                </c:pt>
                <c:pt idx="477" formatCode="0.00">
                  <c:v>517.5</c:v>
                </c:pt>
                <c:pt idx="478" formatCode="0.00">
                  <c:v>502.5</c:v>
                </c:pt>
                <c:pt idx="479" formatCode="0.00">
                  <c:v>502.5</c:v>
                </c:pt>
                <c:pt idx="480" formatCode="0.00">
                  <c:v>502.5</c:v>
                </c:pt>
                <c:pt idx="481" formatCode="0.00">
                  <c:v>497</c:v>
                </c:pt>
                <c:pt idx="482" formatCode="0.00">
                  <c:v>507</c:v>
                </c:pt>
                <c:pt idx="483" formatCode="0.00">
                  <c:v>497.5</c:v>
                </c:pt>
                <c:pt idx="484" formatCode="0.00">
                  <c:v>497.5</c:v>
                </c:pt>
                <c:pt idx="485" formatCode="0.00">
                  <c:v>497.5</c:v>
                </c:pt>
                <c:pt idx="486" formatCode="0.00">
                  <c:v>496.5</c:v>
                </c:pt>
                <c:pt idx="487" formatCode="0.00">
                  <c:v>496.5</c:v>
                </c:pt>
                <c:pt idx="488" formatCode="0.00">
                  <c:v>492.5</c:v>
                </c:pt>
                <c:pt idx="489" formatCode="0.00">
                  <c:v>492.5</c:v>
                </c:pt>
                <c:pt idx="490" formatCode="0.00">
                  <c:v>492.5</c:v>
                </c:pt>
                <c:pt idx="491" formatCode="0.00">
                  <c:v>492.5</c:v>
                </c:pt>
                <c:pt idx="492" formatCode="0.00">
                  <c:v>497.5</c:v>
                </c:pt>
                <c:pt idx="493" formatCode="0.00">
                  <c:v>497.5</c:v>
                </c:pt>
                <c:pt idx="494" formatCode="0.00">
                  <c:v>497.5</c:v>
                </c:pt>
                <c:pt idx="495" formatCode="0.00">
                  <c:v>500</c:v>
                </c:pt>
                <c:pt idx="496" formatCode="0.00">
                  <c:v>497.5</c:v>
                </c:pt>
                <c:pt idx="497" formatCode="0.00">
                  <c:v>497.5</c:v>
                </c:pt>
                <c:pt idx="498" formatCode="0.00">
                  <c:v>500</c:v>
                </c:pt>
                <c:pt idx="499" formatCode="0.00">
                  <c:v>500</c:v>
                </c:pt>
                <c:pt idx="500" formatCode="0.00">
                  <c:v>499.5</c:v>
                </c:pt>
                <c:pt idx="501" formatCode="0.00">
                  <c:v>499.5</c:v>
                </c:pt>
                <c:pt idx="502" formatCode="0.00">
                  <c:v>499.5</c:v>
                </c:pt>
                <c:pt idx="503" formatCode="0.00">
                  <c:v>499.5</c:v>
                </c:pt>
                <c:pt idx="504" formatCode="0.00">
                  <c:v>499.5</c:v>
                </c:pt>
                <c:pt idx="505" formatCode="0.00">
                  <c:v>499.5</c:v>
                </c:pt>
                <c:pt idx="506" formatCode="0.00">
                  <c:v>499.5</c:v>
                </c:pt>
                <c:pt idx="507" formatCode="0.00">
                  <c:v>499.5</c:v>
                </c:pt>
                <c:pt idx="508" formatCode="0.00">
                  <c:v>499.5</c:v>
                </c:pt>
                <c:pt idx="509" formatCode="0.00">
                  <c:v>499.5</c:v>
                </c:pt>
                <c:pt idx="510" formatCode="0.00">
                  <c:v>494.5</c:v>
                </c:pt>
                <c:pt idx="511" formatCode="0.00">
                  <c:v>497</c:v>
                </c:pt>
                <c:pt idx="512" formatCode="0.00">
                  <c:v>497</c:v>
                </c:pt>
                <c:pt idx="513" formatCode="0.00">
                  <c:v>497</c:v>
                </c:pt>
                <c:pt idx="514" formatCode="0.00">
                  <c:v>497.5</c:v>
                </c:pt>
                <c:pt idx="515" formatCode="0.00">
                  <c:v>497.5</c:v>
                </c:pt>
                <c:pt idx="516" formatCode="0.00">
                  <c:v>497.5</c:v>
                </c:pt>
                <c:pt idx="517" formatCode="0.00">
                  <c:v>497.5</c:v>
                </c:pt>
                <c:pt idx="518" formatCode="0.00">
                  <c:v>497.5</c:v>
                </c:pt>
                <c:pt idx="519" formatCode="0.00">
                  <c:v>497.5</c:v>
                </c:pt>
                <c:pt idx="520" formatCode="0.00">
                  <c:v>497.5</c:v>
                </c:pt>
                <c:pt idx="521" formatCode="0.00">
                  <c:v>509</c:v>
                </c:pt>
                <c:pt idx="522" formatCode="0.00">
                  <c:v>509</c:v>
                </c:pt>
                <c:pt idx="523" formatCode="0.00">
                  <c:v>509</c:v>
                </c:pt>
                <c:pt idx="524" formatCode="0.00">
                  <c:v>509</c:v>
                </c:pt>
                <c:pt idx="525" formatCode="0.00">
                  <c:v>511</c:v>
                </c:pt>
                <c:pt idx="526" formatCode="0.00">
                  <c:v>511</c:v>
                </c:pt>
                <c:pt idx="527" formatCode="0.00">
                  <c:v>511</c:v>
                </c:pt>
                <c:pt idx="528" formatCode="0.00">
                  <c:v>511</c:v>
                </c:pt>
                <c:pt idx="529" formatCode="0.00">
                  <c:v>511</c:v>
                </c:pt>
                <c:pt idx="530" formatCode="0.00">
                  <c:v>508.5</c:v>
                </c:pt>
                <c:pt idx="531" formatCode="0.00">
                  <c:v>508.5</c:v>
                </c:pt>
                <c:pt idx="532" formatCode="0.00">
                  <c:v>504</c:v>
                </c:pt>
                <c:pt idx="533" formatCode="0.00">
                  <c:v>503</c:v>
                </c:pt>
                <c:pt idx="534" formatCode="0.00">
                  <c:v>501.5</c:v>
                </c:pt>
                <c:pt idx="535" formatCode="0.00">
                  <c:v>501.5</c:v>
                </c:pt>
                <c:pt idx="536" formatCode="0.00">
                  <c:v>500.5</c:v>
                </c:pt>
                <c:pt idx="537" formatCode="0.00">
                  <c:v>500</c:v>
                </c:pt>
                <c:pt idx="538" formatCode="0.00">
                  <c:v>500</c:v>
                </c:pt>
                <c:pt idx="539" formatCode="0.00">
                  <c:v>497.5</c:v>
                </c:pt>
                <c:pt idx="540" formatCode="0.00">
                  <c:v>497</c:v>
                </c:pt>
                <c:pt idx="541" formatCode="0.00">
                  <c:v>492</c:v>
                </c:pt>
                <c:pt idx="542" formatCode="0.00">
                  <c:v>492</c:v>
                </c:pt>
                <c:pt idx="543" formatCode="0.00">
                  <c:v>485</c:v>
                </c:pt>
                <c:pt idx="544" formatCode="0.00">
                  <c:v>482</c:v>
                </c:pt>
                <c:pt idx="545" formatCode="0.00">
                  <c:v>481.5</c:v>
                </c:pt>
                <c:pt idx="546" formatCode="0.00">
                  <c:v>472.5</c:v>
                </c:pt>
                <c:pt idx="547" formatCode="0.00">
                  <c:v>470</c:v>
                </c:pt>
                <c:pt idx="548" formatCode="0.00">
                  <c:v>470</c:v>
                </c:pt>
                <c:pt idx="549" formatCode="0.00">
                  <c:v>462.5</c:v>
                </c:pt>
                <c:pt idx="550" formatCode="0.00">
                  <c:v>462.5</c:v>
                </c:pt>
                <c:pt idx="551" formatCode="0.00">
                  <c:v>462.5</c:v>
                </c:pt>
                <c:pt idx="552" formatCode="0.00">
                  <c:v>462.5</c:v>
                </c:pt>
                <c:pt idx="553" formatCode="0.00">
                  <c:v>462.5</c:v>
                </c:pt>
                <c:pt idx="554" formatCode="0.00">
                  <c:v>450</c:v>
                </c:pt>
                <c:pt idx="555" formatCode="0.00">
                  <c:v>449</c:v>
                </c:pt>
                <c:pt idx="556" formatCode="0.00">
                  <c:v>445</c:v>
                </c:pt>
                <c:pt idx="557" formatCode="0.00">
                  <c:v>442</c:v>
                </c:pt>
                <c:pt idx="558" formatCode="0.00">
                  <c:v>432.5</c:v>
                </c:pt>
                <c:pt idx="559" formatCode="0.00">
                  <c:v>422.5</c:v>
                </c:pt>
                <c:pt idx="560" formatCode="0.00">
                  <c:v>420</c:v>
                </c:pt>
                <c:pt idx="561" formatCode="0.00">
                  <c:v>409.5</c:v>
                </c:pt>
                <c:pt idx="562" formatCode="0.00">
                  <c:v>408</c:v>
                </c:pt>
                <c:pt idx="563" formatCode="0.00">
                  <c:v>409</c:v>
                </c:pt>
                <c:pt idx="564" formatCode="0.00">
                  <c:v>409</c:v>
                </c:pt>
                <c:pt idx="565" formatCode="0.00">
                  <c:v>409</c:v>
                </c:pt>
                <c:pt idx="566" formatCode="0.00">
                  <c:v>412.5</c:v>
                </c:pt>
                <c:pt idx="567" formatCode="0.00">
                  <c:v>420</c:v>
                </c:pt>
                <c:pt idx="568" formatCode="0.00">
                  <c:v>420</c:v>
                </c:pt>
                <c:pt idx="569" formatCode="0.00">
                  <c:v>420</c:v>
                </c:pt>
                <c:pt idx="570" formatCode="0.00">
                  <c:v>422</c:v>
                </c:pt>
                <c:pt idx="571" formatCode="0.00">
                  <c:v>425.5</c:v>
                </c:pt>
                <c:pt idx="572" formatCode="0.00">
                  <c:v>424</c:v>
                </c:pt>
                <c:pt idx="573" formatCode="0.00">
                  <c:v>422.5</c:v>
                </c:pt>
                <c:pt idx="574" formatCode="0.00">
                  <c:v>422.5</c:v>
                </c:pt>
                <c:pt idx="575" formatCode="0.00">
                  <c:v>418</c:v>
                </c:pt>
                <c:pt idx="576" formatCode="0.00">
                  <c:v>418</c:v>
                </c:pt>
                <c:pt idx="577" formatCode="0.00">
                  <c:v>418</c:v>
                </c:pt>
                <c:pt idx="578" formatCode="0.00">
                  <c:v>415</c:v>
                </c:pt>
                <c:pt idx="579" formatCode="0.00">
                  <c:v>415</c:v>
                </c:pt>
                <c:pt idx="580" formatCode="0.00">
                  <c:v>417.5</c:v>
                </c:pt>
                <c:pt idx="581" formatCode="0.00">
                  <c:v>425</c:v>
                </c:pt>
                <c:pt idx="582" formatCode="0.00">
                  <c:v>425</c:v>
                </c:pt>
                <c:pt idx="583" formatCode="0.00">
                  <c:v>430</c:v>
                </c:pt>
                <c:pt idx="584" formatCode="0.00">
                  <c:v>440</c:v>
                </c:pt>
                <c:pt idx="585" formatCode="0.00">
                  <c:v>438</c:v>
                </c:pt>
                <c:pt idx="586" formatCode="0.00">
                  <c:v>437.5</c:v>
                </c:pt>
                <c:pt idx="587" formatCode="0.00">
                  <c:v>437.5</c:v>
                </c:pt>
                <c:pt idx="588" formatCode="0.00">
                  <c:v>437.5</c:v>
                </c:pt>
                <c:pt idx="589" formatCode="0.00">
                  <c:v>437.5</c:v>
                </c:pt>
                <c:pt idx="590" formatCode="0.00">
                  <c:v>437.5</c:v>
                </c:pt>
                <c:pt idx="591" formatCode="0.00">
                  <c:v>437.5</c:v>
                </c:pt>
                <c:pt idx="592" formatCode="0.00">
                  <c:v>437.5</c:v>
                </c:pt>
                <c:pt idx="593" formatCode="0.00">
                  <c:v>437</c:v>
                </c:pt>
                <c:pt idx="594" formatCode="0.00">
                  <c:v>433.5</c:v>
                </c:pt>
                <c:pt idx="595" formatCode="0.00">
                  <c:v>431.5</c:v>
                </c:pt>
                <c:pt idx="596" formatCode="0.00">
                  <c:v>431.5</c:v>
                </c:pt>
                <c:pt idx="597" formatCode="0.00">
                  <c:v>429.5</c:v>
                </c:pt>
                <c:pt idx="598" formatCode="0.00">
                  <c:v>432.5</c:v>
                </c:pt>
                <c:pt idx="599" formatCode="0.00">
                  <c:v>437</c:v>
                </c:pt>
                <c:pt idx="600" formatCode="0.00">
                  <c:v>437</c:v>
                </c:pt>
                <c:pt idx="601" formatCode="0.00">
                  <c:v>437.5</c:v>
                </c:pt>
                <c:pt idx="602" formatCode="0.00">
                  <c:v>442.5</c:v>
                </c:pt>
                <c:pt idx="603" formatCode="0.00">
                  <c:v>442.5</c:v>
                </c:pt>
                <c:pt idx="604" formatCode="0.00">
                  <c:v>442.5</c:v>
                </c:pt>
                <c:pt idx="605" formatCode="0.00">
                  <c:v>450</c:v>
                </c:pt>
                <c:pt idx="606" formatCode="0.00">
                  <c:v>450</c:v>
                </c:pt>
                <c:pt idx="607" formatCode="0.00">
                  <c:v>450</c:v>
                </c:pt>
                <c:pt idx="608" formatCode="0.00">
                  <c:v>452.5</c:v>
                </c:pt>
                <c:pt idx="609" formatCode="0.00">
                  <c:v>452.5</c:v>
                </c:pt>
                <c:pt idx="610" formatCode="0.00">
                  <c:v>456</c:v>
                </c:pt>
                <c:pt idx="611" formatCode="0.00">
                  <c:v>459</c:v>
                </c:pt>
                <c:pt idx="612" formatCode="0.00">
                  <c:v>461.5</c:v>
                </c:pt>
                <c:pt idx="613" formatCode="0.00">
                  <c:v>466.5</c:v>
                </c:pt>
                <c:pt idx="614" formatCode="0.00">
                  <c:v>471.5</c:v>
                </c:pt>
                <c:pt idx="615" formatCode="0.00">
                  <c:v>477</c:v>
                </c:pt>
                <c:pt idx="616" formatCode="0.00">
                  <c:v>477</c:v>
                </c:pt>
                <c:pt idx="617" formatCode="0.00">
                  <c:v>477</c:v>
                </c:pt>
                <c:pt idx="618" formatCode="0.00">
                  <c:v>477</c:v>
                </c:pt>
                <c:pt idx="619" formatCode="0.00">
                  <c:v>481.5</c:v>
                </c:pt>
                <c:pt idx="620" formatCode="0.00">
                  <c:v>483.5</c:v>
                </c:pt>
                <c:pt idx="621" formatCode="0.00">
                  <c:v>487.5</c:v>
                </c:pt>
                <c:pt idx="622" formatCode="0.00">
                  <c:v>491.5</c:v>
                </c:pt>
                <c:pt idx="623" formatCode="0.00">
                  <c:v>491.5</c:v>
                </c:pt>
                <c:pt idx="624" formatCode="0.00">
                  <c:v>497.5</c:v>
                </c:pt>
                <c:pt idx="625" formatCode="0.00">
                  <c:v>500</c:v>
                </c:pt>
                <c:pt idx="626" formatCode="0.00">
                  <c:v>502.5</c:v>
                </c:pt>
                <c:pt idx="627" formatCode="0.00">
                  <c:v>502.5</c:v>
                </c:pt>
                <c:pt idx="628" formatCode="0.00">
                  <c:v>502.5</c:v>
                </c:pt>
                <c:pt idx="629" formatCode="0.00">
                  <c:v>502.5</c:v>
                </c:pt>
                <c:pt idx="630" formatCode="0.00">
                  <c:v>502.5</c:v>
                </c:pt>
                <c:pt idx="631" formatCode="0.00">
                  <c:v>502.5</c:v>
                </c:pt>
                <c:pt idx="632" formatCode="0.00">
                  <c:v>505</c:v>
                </c:pt>
                <c:pt idx="633" formatCode="0.00">
                  <c:v>508</c:v>
                </c:pt>
                <c:pt idx="634" formatCode="0.00">
                  <c:v>514</c:v>
                </c:pt>
                <c:pt idx="635" formatCode="0.00">
                  <c:v>514</c:v>
                </c:pt>
                <c:pt idx="636" formatCode="0.00">
                  <c:v>516.5</c:v>
                </c:pt>
                <c:pt idx="637" formatCode="0.00">
                  <c:v>522.5</c:v>
                </c:pt>
                <c:pt idx="638" formatCode="0.00">
                  <c:v>530</c:v>
                </c:pt>
                <c:pt idx="639" formatCode="0.00">
                  <c:v>538</c:v>
                </c:pt>
                <c:pt idx="640" formatCode="0.00">
                  <c:v>538</c:v>
                </c:pt>
                <c:pt idx="641" formatCode="0.00">
                  <c:v>542.5</c:v>
                </c:pt>
                <c:pt idx="642" formatCode="0.00">
                  <c:v>546</c:v>
                </c:pt>
                <c:pt idx="643" formatCode="0.00">
                  <c:v>546</c:v>
                </c:pt>
                <c:pt idx="644" formatCode="0.00">
                  <c:v>546</c:v>
                </c:pt>
                <c:pt idx="645" formatCode="0.00">
                  <c:v>546</c:v>
                </c:pt>
                <c:pt idx="646" formatCode="0.00">
                  <c:v>546</c:v>
                </c:pt>
                <c:pt idx="647" formatCode="0.00">
                  <c:v>548.5</c:v>
                </c:pt>
                <c:pt idx="648" formatCode="0.00">
                  <c:v>550</c:v>
                </c:pt>
                <c:pt idx="649" formatCode="0.00">
                  <c:v>552</c:v>
                </c:pt>
                <c:pt idx="650" formatCode="0.00">
                  <c:v>552</c:v>
                </c:pt>
                <c:pt idx="651" formatCode="0.00">
                  <c:v>552</c:v>
                </c:pt>
                <c:pt idx="652" formatCode="0.00">
                  <c:v>552</c:v>
                </c:pt>
                <c:pt idx="653" formatCode="0.00">
                  <c:v>552</c:v>
                </c:pt>
                <c:pt idx="654" formatCode="0.00">
                  <c:v>552</c:v>
                </c:pt>
                <c:pt idx="655" formatCode="0.00">
                  <c:v>551</c:v>
                </c:pt>
                <c:pt idx="656" formatCode="0.00">
                  <c:v>551</c:v>
                </c:pt>
                <c:pt idx="657" formatCode="0.00">
                  <c:v>549</c:v>
                </c:pt>
                <c:pt idx="658" formatCode="0.00">
                  <c:v>555</c:v>
                </c:pt>
                <c:pt idx="659" formatCode="0.00">
                  <c:v>560</c:v>
                </c:pt>
                <c:pt idx="660" formatCode="0.00">
                  <c:v>560</c:v>
                </c:pt>
                <c:pt idx="661" formatCode="0.00">
                  <c:v>595</c:v>
                </c:pt>
                <c:pt idx="662" formatCode="0.00">
                  <c:v>596</c:v>
                </c:pt>
                <c:pt idx="663" formatCode="0.00">
                  <c:v>596</c:v>
                </c:pt>
                <c:pt idx="664" formatCode="0.00">
                  <c:v>595</c:v>
                </c:pt>
                <c:pt idx="665" formatCode="0.00">
                  <c:v>595</c:v>
                </c:pt>
                <c:pt idx="666" formatCode="0.00">
                  <c:v>595</c:v>
                </c:pt>
                <c:pt idx="667" formatCode="0.00">
                  <c:v>593</c:v>
                </c:pt>
                <c:pt idx="668" formatCode="0.00">
                  <c:v>593</c:v>
                </c:pt>
                <c:pt idx="669" formatCode="0.00">
                  <c:v>591</c:v>
                </c:pt>
                <c:pt idx="670" formatCode="0.00">
                  <c:v>578</c:v>
                </c:pt>
                <c:pt idx="671" formatCode="0.00">
                  <c:v>575</c:v>
                </c:pt>
                <c:pt idx="672" formatCode="0.00">
                  <c:v>573</c:v>
                </c:pt>
                <c:pt idx="673" formatCode="0.00">
                  <c:v>560</c:v>
                </c:pt>
                <c:pt idx="674" formatCode="0.00">
                  <c:v>555</c:v>
                </c:pt>
                <c:pt idx="675" formatCode="0.00">
                  <c:v>560</c:v>
                </c:pt>
                <c:pt idx="676" formatCode="0.00">
                  <c:v>550</c:v>
                </c:pt>
                <c:pt idx="677" formatCode="0.00">
                  <c:v>550</c:v>
                </c:pt>
                <c:pt idx="678" formatCode="0.00">
                  <c:v>550</c:v>
                </c:pt>
                <c:pt idx="679" formatCode="0.00">
                  <c:v>550</c:v>
                </c:pt>
                <c:pt idx="680" formatCode="0.00">
                  <c:v>550</c:v>
                </c:pt>
                <c:pt idx="681" formatCode="0.00">
                  <c:v>550</c:v>
                </c:pt>
                <c:pt idx="682" formatCode="0.00">
                  <c:v>550</c:v>
                </c:pt>
                <c:pt idx="683" formatCode="0.00">
                  <c:v>550</c:v>
                </c:pt>
                <c:pt idx="684" formatCode="0.00">
                  <c:v>550</c:v>
                </c:pt>
                <c:pt idx="685" formatCode="0.00">
                  <c:v>550</c:v>
                </c:pt>
                <c:pt idx="686" formatCode="0.00">
                  <c:v>549</c:v>
                </c:pt>
                <c:pt idx="687" formatCode="0.00">
                  <c:v>549</c:v>
                </c:pt>
                <c:pt idx="688" formatCode="0.00">
                  <c:v>552.5</c:v>
                </c:pt>
                <c:pt idx="689" formatCode="0.00">
                  <c:v>554.5</c:v>
                </c:pt>
                <c:pt idx="690" formatCode="0.00">
                  <c:v>554.5</c:v>
                </c:pt>
                <c:pt idx="691" formatCode="0.00">
                  <c:v>554.5</c:v>
                </c:pt>
                <c:pt idx="692" formatCode="0.00">
                  <c:v>552</c:v>
                </c:pt>
                <c:pt idx="693" formatCode="0.00">
                  <c:v>552</c:v>
                </c:pt>
                <c:pt idx="694" formatCode="0.00">
                  <c:v>552</c:v>
                </c:pt>
                <c:pt idx="695" formatCode="0.00">
                  <c:v>551</c:v>
                </c:pt>
                <c:pt idx="696" formatCode="0.00">
                  <c:v>551</c:v>
                </c:pt>
                <c:pt idx="697" formatCode="0.00">
                  <c:v>551</c:v>
                </c:pt>
                <c:pt idx="698" formatCode="0.00">
                  <c:v>549</c:v>
                </c:pt>
                <c:pt idx="699" formatCode="0.00">
                  <c:v>545</c:v>
                </c:pt>
                <c:pt idx="700" formatCode="0.00">
                  <c:v>545</c:v>
                </c:pt>
                <c:pt idx="701" formatCode="0.00">
                  <c:v>545</c:v>
                </c:pt>
                <c:pt idx="702" formatCode="0.00">
                  <c:v>545</c:v>
                </c:pt>
                <c:pt idx="703" formatCode="0.00">
                  <c:v>545</c:v>
                </c:pt>
                <c:pt idx="704" formatCode="0.00">
                  <c:v>545</c:v>
                </c:pt>
                <c:pt idx="705" formatCode="0.00">
                  <c:v>545</c:v>
                </c:pt>
                <c:pt idx="706" formatCode="0.00">
                  <c:v>545</c:v>
                </c:pt>
                <c:pt idx="707" formatCode="0.00">
                  <c:v>543</c:v>
                </c:pt>
                <c:pt idx="708" formatCode="0.00">
                  <c:v>543</c:v>
                </c:pt>
                <c:pt idx="709" formatCode="0.00">
                  <c:v>546</c:v>
                </c:pt>
                <c:pt idx="710" formatCode="0.00">
                  <c:v>546</c:v>
                </c:pt>
                <c:pt idx="711" formatCode="0.00">
                  <c:v>546</c:v>
                </c:pt>
                <c:pt idx="712" formatCode="0.00">
                  <c:v>546</c:v>
                </c:pt>
                <c:pt idx="713" formatCode="0.00">
                  <c:v>546</c:v>
                </c:pt>
                <c:pt idx="714" formatCode="0.00">
                  <c:v>546</c:v>
                </c:pt>
                <c:pt idx="715" formatCode="0.00">
                  <c:v>546</c:v>
                </c:pt>
                <c:pt idx="716" formatCode="0.00">
                  <c:v>545</c:v>
                </c:pt>
                <c:pt idx="717" formatCode="0.00">
                  <c:v>545</c:v>
                </c:pt>
                <c:pt idx="718" formatCode="0.00">
                  <c:v>547</c:v>
                </c:pt>
                <c:pt idx="719" formatCode="0.00">
                  <c:v>547</c:v>
                </c:pt>
                <c:pt idx="720" formatCode="0.00">
                  <c:v>547</c:v>
                </c:pt>
                <c:pt idx="721" formatCode="0.00">
                  <c:v>547</c:v>
                </c:pt>
                <c:pt idx="722" formatCode="0.00">
                  <c:v>547</c:v>
                </c:pt>
                <c:pt idx="723" formatCode="0.00">
                  <c:v>547</c:v>
                </c:pt>
                <c:pt idx="724" formatCode="0.00">
                  <c:v>553</c:v>
                </c:pt>
                <c:pt idx="725" formatCode="0.00">
                  <c:v>553</c:v>
                </c:pt>
                <c:pt idx="726" formatCode="0.00">
                  <c:v>553</c:v>
                </c:pt>
                <c:pt idx="727" formatCode="0.00">
                  <c:v>553</c:v>
                </c:pt>
                <c:pt idx="728" formatCode="0.00">
                  <c:v>553</c:v>
                </c:pt>
                <c:pt idx="729" formatCode="0.00">
                  <c:v>562</c:v>
                </c:pt>
                <c:pt idx="730" formatCode="0.00">
                  <c:v>567</c:v>
                </c:pt>
                <c:pt idx="731" formatCode="0.00">
                  <c:v>567</c:v>
                </c:pt>
                <c:pt idx="732" formatCode="0.00">
                  <c:v>567</c:v>
                </c:pt>
                <c:pt idx="733" formatCode="0.00">
                  <c:v>567</c:v>
                </c:pt>
                <c:pt idx="734" formatCode="0.00">
                  <c:v>572</c:v>
                </c:pt>
                <c:pt idx="735" formatCode="0.00">
                  <c:v>572</c:v>
                </c:pt>
                <c:pt idx="736" formatCode="0.00">
                  <c:v>572</c:v>
                </c:pt>
                <c:pt idx="737" formatCode="0.00">
                  <c:v>572</c:v>
                </c:pt>
                <c:pt idx="738" formatCode="0.00">
                  <c:v>572</c:v>
                </c:pt>
                <c:pt idx="739" formatCode="0.00">
                  <c:v>572</c:v>
                </c:pt>
                <c:pt idx="740" formatCode="0.00">
                  <c:v>572</c:v>
                </c:pt>
                <c:pt idx="741" formatCode="0.00">
                  <c:v>572</c:v>
                </c:pt>
                <c:pt idx="742" formatCode="0.00">
                  <c:v>572</c:v>
                </c:pt>
                <c:pt idx="743" formatCode="0.00">
                  <c:v>572</c:v>
                </c:pt>
                <c:pt idx="744" formatCode="0.00">
                  <c:v>572</c:v>
                </c:pt>
                <c:pt idx="745" formatCode="0.00">
                  <c:v>572</c:v>
                </c:pt>
                <c:pt idx="746" formatCode="0.00">
                  <c:v>572</c:v>
                </c:pt>
                <c:pt idx="747" formatCode="0.00">
                  <c:v>571</c:v>
                </c:pt>
                <c:pt idx="748" formatCode="0.00">
                  <c:v>571</c:v>
                </c:pt>
                <c:pt idx="749" formatCode="0.00">
                  <c:v>574</c:v>
                </c:pt>
                <c:pt idx="750" formatCode="0.00">
                  <c:v>574</c:v>
                </c:pt>
                <c:pt idx="751" formatCode="0.00">
                  <c:v>570</c:v>
                </c:pt>
                <c:pt idx="752" formatCode="0.00">
                  <c:v>565</c:v>
                </c:pt>
                <c:pt idx="753" formatCode="0.00">
                  <c:v>565</c:v>
                </c:pt>
                <c:pt idx="754" formatCode="0.00">
                  <c:v>565</c:v>
                </c:pt>
                <c:pt idx="755" formatCode="0.00">
                  <c:v>570</c:v>
                </c:pt>
                <c:pt idx="756" formatCode="0.00">
                  <c:v>573</c:v>
                </c:pt>
                <c:pt idx="757" formatCode="0.00">
                  <c:v>575</c:v>
                </c:pt>
                <c:pt idx="758" formatCode="0.00">
                  <c:v>575</c:v>
                </c:pt>
                <c:pt idx="759" formatCode="0.00">
                  <c:v>575</c:v>
                </c:pt>
                <c:pt idx="760" formatCode="0.00">
                  <c:v>575</c:v>
                </c:pt>
                <c:pt idx="761" formatCode="0.00">
                  <c:v>575</c:v>
                </c:pt>
                <c:pt idx="762" formatCode="0.00">
                  <c:v>575</c:v>
                </c:pt>
                <c:pt idx="763" formatCode="0.00">
                  <c:v>575</c:v>
                </c:pt>
                <c:pt idx="764" formatCode="0.00">
                  <c:v>577</c:v>
                </c:pt>
                <c:pt idx="765" formatCode="0.00">
                  <c:v>577</c:v>
                </c:pt>
                <c:pt idx="766" formatCode="0.00">
                  <c:v>583</c:v>
                </c:pt>
                <c:pt idx="767" formatCode="0.00">
                  <c:v>583</c:v>
                </c:pt>
                <c:pt idx="768" formatCode="0.00">
                  <c:v>583</c:v>
                </c:pt>
                <c:pt idx="769" formatCode="0.00">
                  <c:v>583</c:v>
                </c:pt>
                <c:pt idx="770" formatCode="0.00">
                  <c:v>583</c:v>
                </c:pt>
                <c:pt idx="771" formatCode="0.00">
                  <c:v>585</c:v>
                </c:pt>
                <c:pt idx="772" formatCode="0.00">
                  <c:v>585</c:v>
                </c:pt>
                <c:pt idx="773" formatCode="0.00">
                  <c:v>585</c:v>
                </c:pt>
                <c:pt idx="774" formatCode="0.00">
                  <c:v>585</c:v>
                </c:pt>
                <c:pt idx="775" formatCode="0.00">
                  <c:v>585</c:v>
                </c:pt>
                <c:pt idx="776" formatCode="0.00">
                  <c:v>585</c:v>
                </c:pt>
                <c:pt idx="777" formatCode="0.00">
                  <c:v>585</c:v>
                </c:pt>
                <c:pt idx="778" formatCode="0.00">
                  <c:v>585</c:v>
                </c:pt>
                <c:pt idx="779" formatCode="0.00">
                  <c:v>585</c:v>
                </c:pt>
                <c:pt idx="780" formatCode="0.00">
                  <c:v>585</c:v>
                </c:pt>
                <c:pt idx="781" formatCode="0.00">
                  <c:v>585</c:v>
                </c:pt>
                <c:pt idx="782" formatCode="0.00">
                  <c:v>588</c:v>
                </c:pt>
                <c:pt idx="783" formatCode="0.00">
                  <c:v>600</c:v>
                </c:pt>
                <c:pt idx="784" formatCode="0.00">
                  <c:v>600</c:v>
                </c:pt>
                <c:pt idx="785" formatCode="0.00">
                  <c:v>612</c:v>
                </c:pt>
                <c:pt idx="786" formatCode="0.00">
                  <c:v>612</c:v>
                </c:pt>
                <c:pt idx="787" formatCode="0.00">
                  <c:v>612</c:v>
                </c:pt>
                <c:pt idx="788" formatCode="0.00">
                  <c:v>612</c:v>
                </c:pt>
                <c:pt idx="789" formatCode="0.00">
                  <c:v>612</c:v>
                </c:pt>
                <c:pt idx="790" formatCode="0.00">
                  <c:v>612</c:v>
                </c:pt>
                <c:pt idx="791" formatCode="0.00">
                  <c:v>609</c:v>
                </c:pt>
                <c:pt idx="792" formatCode="0.00">
                  <c:v>593</c:v>
                </c:pt>
                <c:pt idx="793" formatCode="0.00">
                  <c:v>593</c:v>
                </c:pt>
                <c:pt idx="794" formatCode="0.00">
                  <c:v>593</c:v>
                </c:pt>
                <c:pt idx="795" formatCode="0.00">
                  <c:v>593</c:v>
                </c:pt>
                <c:pt idx="796" formatCode="0.00">
                  <c:v>593</c:v>
                </c:pt>
                <c:pt idx="797" formatCode="0.00">
                  <c:v>593</c:v>
                </c:pt>
                <c:pt idx="798" formatCode="0.00">
                  <c:v>593</c:v>
                </c:pt>
                <c:pt idx="799" formatCode="0.00">
                  <c:v>593</c:v>
                </c:pt>
                <c:pt idx="800" formatCode="0.00">
                  <c:v>588</c:v>
                </c:pt>
                <c:pt idx="801" formatCode="0.00">
                  <c:v>570</c:v>
                </c:pt>
                <c:pt idx="802" formatCode="0.00">
                  <c:v>565</c:v>
                </c:pt>
                <c:pt idx="803" formatCode="0.00">
                  <c:v>565</c:v>
                </c:pt>
                <c:pt idx="804" formatCode="0.00">
                  <c:v>570</c:v>
                </c:pt>
                <c:pt idx="805" formatCode="0.00">
                  <c:v>570</c:v>
                </c:pt>
                <c:pt idx="806" formatCode="0.00">
                  <c:v>575</c:v>
                </c:pt>
                <c:pt idx="807" formatCode="0.00">
                  <c:v>575</c:v>
                </c:pt>
                <c:pt idx="808" formatCode="0.00">
                  <c:v>575</c:v>
                </c:pt>
                <c:pt idx="809" formatCode="0.00">
                  <c:v>575</c:v>
                </c:pt>
                <c:pt idx="810" formatCode="0.00">
                  <c:v>575</c:v>
                </c:pt>
                <c:pt idx="811" formatCode="0.00">
                  <c:v>575</c:v>
                </c:pt>
                <c:pt idx="812" formatCode="0.00">
                  <c:v>575</c:v>
                </c:pt>
                <c:pt idx="813" formatCode="0.00">
                  <c:v>575</c:v>
                </c:pt>
                <c:pt idx="814" formatCode="0.00">
                  <c:v>575</c:v>
                </c:pt>
                <c:pt idx="815" formatCode="0.00">
                  <c:v>578</c:v>
                </c:pt>
                <c:pt idx="816" formatCode="0.00">
                  <c:v>578</c:v>
                </c:pt>
                <c:pt idx="817" formatCode="0.00">
                  <c:v>578</c:v>
                </c:pt>
                <c:pt idx="818" formatCode="0.00">
                  <c:v>575</c:v>
                </c:pt>
                <c:pt idx="819" formatCode="0.00">
                  <c:v>580</c:v>
                </c:pt>
                <c:pt idx="820" formatCode="0.00">
                  <c:v>585</c:v>
                </c:pt>
                <c:pt idx="821" formatCode="0.00">
                  <c:v>585</c:v>
                </c:pt>
                <c:pt idx="822" formatCode="0.00">
                  <c:v>585</c:v>
                </c:pt>
                <c:pt idx="823" formatCode="0.00">
                  <c:v>585</c:v>
                </c:pt>
                <c:pt idx="824" formatCode="0.00">
                  <c:v>585</c:v>
                </c:pt>
                <c:pt idx="825" formatCode="0.00">
                  <c:v>585</c:v>
                </c:pt>
                <c:pt idx="826" formatCode="0.00">
                  <c:v>585</c:v>
                </c:pt>
                <c:pt idx="827" formatCode="0.00">
                  <c:v>585</c:v>
                </c:pt>
                <c:pt idx="828" formatCode="0.00">
                  <c:v>586</c:v>
                </c:pt>
                <c:pt idx="829" formatCode="0.00">
                  <c:v>590</c:v>
                </c:pt>
                <c:pt idx="830" formatCode="0.00">
                  <c:v>590</c:v>
                </c:pt>
                <c:pt idx="831" formatCode="0.00">
                  <c:v>590</c:v>
                </c:pt>
                <c:pt idx="832" formatCode="0.00">
                  <c:v>590</c:v>
                </c:pt>
                <c:pt idx="833" formatCode="0.00">
                  <c:v>590</c:v>
                </c:pt>
                <c:pt idx="834" formatCode="0.00">
                  <c:v>585</c:v>
                </c:pt>
                <c:pt idx="835" formatCode="0.00">
                  <c:v>587</c:v>
                </c:pt>
                <c:pt idx="836" formatCode="0.00">
                  <c:v>587</c:v>
                </c:pt>
                <c:pt idx="837" formatCode="0.00">
                  <c:v>590</c:v>
                </c:pt>
                <c:pt idx="838" formatCode="0.00">
                  <c:v>590</c:v>
                </c:pt>
                <c:pt idx="839" formatCode="0.00">
                  <c:v>590</c:v>
                </c:pt>
                <c:pt idx="840" formatCode="0.00">
                  <c:v>588</c:v>
                </c:pt>
                <c:pt idx="841" formatCode="0.00">
                  <c:v>588</c:v>
                </c:pt>
                <c:pt idx="842" formatCode="0.00">
                  <c:v>585</c:v>
                </c:pt>
                <c:pt idx="843" formatCode="0.00">
                  <c:v>582</c:v>
                </c:pt>
                <c:pt idx="844" formatCode="0.00">
                  <c:v>585</c:v>
                </c:pt>
                <c:pt idx="845" formatCode="0.00">
                  <c:v>590</c:v>
                </c:pt>
                <c:pt idx="846" formatCode="0.00">
                  <c:v>590</c:v>
                </c:pt>
                <c:pt idx="847" formatCode="0.00">
                  <c:v>590</c:v>
                </c:pt>
                <c:pt idx="848" formatCode="0.00">
                  <c:v>590</c:v>
                </c:pt>
                <c:pt idx="849" formatCode="0.00">
                  <c:v>590</c:v>
                </c:pt>
                <c:pt idx="850" formatCode="0.00">
                  <c:v>590</c:v>
                </c:pt>
                <c:pt idx="851" formatCode="0.00">
                  <c:v>593</c:v>
                </c:pt>
                <c:pt idx="852" formatCode="0.00">
                  <c:v>593</c:v>
                </c:pt>
                <c:pt idx="853" formatCode="0.00">
                  <c:v>595</c:v>
                </c:pt>
                <c:pt idx="854" formatCode="0.00">
                  <c:v>595</c:v>
                </c:pt>
                <c:pt idx="855" formatCode="0.00">
                  <c:v>595</c:v>
                </c:pt>
                <c:pt idx="856" formatCode="0.00">
                  <c:v>593</c:v>
                </c:pt>
                <c:pt idx="857" formatCode="0.00">
                  <c:v>593</c:v>
                </c:pt>
                <c:pt idx="858" formatCode="0.00">
                  <c:v>593</c:v>
                </c:pt>
                <c:pt idx="859" formatCode="0.00">
                  <c:v>593</c:v>
                </c:pt>
                <c:pt idx="860" formatCode="0.00">
                  <c:v>593</c:v>
                </c:pt>
                <c:pt idx="861" formatCode="0.00">
                  <c:v>593</c:v>
                </c:pt>
                <c:pt idx="862" formatCode="0.00">
                  <c:v>595</c:v>
                </c:pt>
                <c:pt idx="863" formatCode="0.00">
                  <c:v>595</c:v>
                </c:pt>
                <c:pt idx="864" formatCode="0.00">
                  <c:v>595</c:v>
                </c:pt>
                <c:pt idx="865" formatCode="0.00">
                  <c:v>595</c:v>
                </c:pt>
                <c:pt idx="866" formatCode="0.00">
                  <c:v>590</c:v>
                </c:pt>
                <c:pt idx="867" formatCode="0.00">
                  <c:v>590</c:v>
                </c:pt>
                <c:pt idx="868" formatCode="0.00">
                  <c:v>588</c:v>
                </c:pt>
                <c:pt idx="869" formatCode="0.00">
                  <c:v>590</c:v>
                </c:pt>
                <c:pt idx="870" formatCode="0.00">
                  <c:v>590</c:v>
                </c:pt>
                <c:pt idx="871" formatCode="0.00">
                  <c:v>585</c:v>
                </c:pt>
                <c:pt idx="872" formatCode="0.00">
                  <c:v>585</c:v>
                </c:pt>
                <c:pt idx="873" formatCode="0.00">
                  <c:v>580</c:v>
                </c:pt>
                <c:pt idx="874" formatCode="0.00">
                  <c:v>580</c:v>
                </c:pt>
                <c:pt idx="875" formatCode="0.00">
                  <c:v>582.5</c:v>
                </c:pt>
                <c:pt idx="876" formatCode="0.00">
                  <c:v>580</c:v>
                </c:pt>
                <c:pt idx="877" formatCode="0.00">
                  <c:v>580</c:v>
                </c:pt>
                <c:pt idx="878" formatCode="0.00">
                  <c:v>580</c:v>
                </c:pt>
                <c:pt idx="879" formatCode="0.00">
                  <c:v>580</c:v>
                </c:pt>
                <c:pt idx="880" formatCode="0.00">
                  <c:v>580</c:v>
                </c:pt>
                <c:pt idx="881" formatCode="0.00">
                  <c:v>580</c:v>
                </c:pt>
                <c:pt idx="882" formatCode="0.00">
                  <c:v>580</c:v>
                </c:pt>
                <c:pt idx="883" formatCode="0.00">
                  <c:v>578</c:v>
                </c:pt>
                <c:pt idx="884" formatCode="0.00">
                  <c:v>576</c:v>
                </c:pt>
                <c:pt idx="885" formatCode="0.00">
                  <c:v>576</c:v>
                </c:pt>
                <c:pt idx="886" formatCode="0.00">
                  <c:v>576</c:v>
                </c:pt>
                <c:pt idx="887" formatCode="0.00">
                  <c:v>576</c:v>
                </c:pt>
                <c:pt idx="888" formatCode="0.00">
                  <c:v>575</c:v>
                </c:pt>
                <c:pt idx="889" formatCode="0.00">
                  <c:v>575</c:v>
                </c:pt>
                <c:pt idx="890" formatCode="0.00">
                  <c:v>575</c:v>
                </c:pt>
                <c:pt idx="891" formatCode="0.00">
                  <c:v>575</c:v>
                </c:pt>
                <c:pt idx="892" formatCode="0.00">
                  <c:v>575</c:v>
                </c:pt>
                <c:pt idx="893" formatCode="0.00">
                  <c:v>575</c:v>
                </c:pt>
                <c:pt idx="894" formatCode="0.00">
                  <c:v>574</c:v>
                </c:pt>
                <c:pt idx="895" formatCode="0.00">
                  <c:v>574</c:v>
                </c:pt>
                <c:pt idx="896" formatCode="0.00">
                  <c:v>574</c:v>
                </c:pt>
                <c:pt idx="897" formatCode="0.00">
                  <c:v>574</c:v>
                </c:pt>
                <c:pt idx="898" formatCode="0.00">
                  <c:v>573</c:v>
                </c:pt>
                <c:pt idx="899" formatCode="0.00">
                  <c:v>573</c:v>
                </c:pt>
                <c:pt idx="900" formatCode="0.00">
                  <c:v>575</c:v>
                </c:pt>
                <c:pt idx="901" formatCode="0.00">
                  <c:v>573</c:v>
                </c:pt>
                <c:pt idx="902" formatCode="0.00">
                  <c:v>573</c:v>
                </c:pt>
                <c:pt idx="903" formatCode="0.00">
                  <c:v>571</c:v>
                </c:pt>
                <c:pt idx="904" formatCode="0.00">
                  <c:v>570</c:v>
                </c:pt>
                <c:pt idx="905" formatCode="0.00">
                  <c:v>572</c:v>
                </c:pt>
                <c:pt idx="906" formatCode="0.00">
                  <c:v>575</c:v>
                </c:pt>
                <c:pt idx="907" formatCode="0.00">
                  <c:v>575</c:v>
                </c:pt>
                <c:pt idx="908" formatCode="0.00">
                  <c:v>575</c:v>
                </c:pt>
                <c:pt idx="909" formatCode="0.00">
                  <c:v>575</c:v>
                </c:pt>
                <c:pt idx="910" formatCode="0.00">
                  <c:v>575</c:v>
                </c:pt>
                <c:pt idx="911" formatCode="0.00">
                  <c:v>577</c:v>
                </c:pt>
                <c:pt idx="912" formatCode="0.00">
                  <c:v>577</c:v>
                </c:pt>
                <c:pt idx="913" formatCode="0.00">
                  <c:v>577</c:v>
                </c:pt>
                <c:pt idx="914" formatCode="0.00">
                  <c:v>577</c:v>
                </c:pt>
                <c:pt idx="915" formatCode="0.00">
                  <c:v>577</c:v>
                </c:pt>
                <c:pt idx="916" formatCode="0.00">
                  <c:v>575</c:v>
                </c:pt>
                <c:pt idx="917" formatCode="0.00">
                  <c:v>575</c:v>
                </c:pt>
                <c:pt idx="918" formatCode="0.00">
                  <c:v>575</c:v>
                </c:pt>
                <c:pt idx="919" formatCode="0.00">
                  <c:v>575</c:v>
                </c:pt>
                <c:pt idx="920" formatCode="0.00">
                  <c:v>575</c:v>
                </c:pt>
                <c:pt idx="921" formatCode="0.00">
                  <c:v>573</c:v>
                </c:pt>
                <c:pt idx="922" formatCode="0.00">
                  <c:v>573</c:v>
                </c:pt>
                <c:pt idx="923" formatCode="0.00">
                  <c:v>573</c:v>
                </c:pt>
                <c:pt idx="924" formatCode="0.00">
                  <c:v>572</c:v>
                </c:pt>
                <c:pt idx="925" formatCode="0.00">
                  <c:v>572</c:v>
                </c:pt>
                <c:pt idx="926" formatCode="0.00">
                  <c:v>570</c:v>
                </c:pt>
                <c:pt idx="927" formatCode="0.00">
                  <c:v>569</c:v>
                </c:pt>
                <c:pt idx="928" formatCode="0.00">
                  <c:v>569</c:v>
                </c:pt>
                <c:pt idx="929" formatCode="0.00">
                  <c:v>567</c:v>
                </c:pt>
                <c:pt idx="930" formatCode="0.00">
                  <c:v>567</c:v>
                </c:pt>
                <c:pt idx="931" formatCode="0.00">
                  <c:v>565</c:v>
                </c:pt>
                <c:pt idx="932" formatCode="0.00">
                  <c:v>565</c:v>
                </c:pt>
                <c:pt idx="933" formatCode="0.00">
                  <c:v>565</c:v>
                </c:pt>
                <c:pt idx="934" formatCode="0.00">
                  <c:v>562</c:v>
                </c:pt>
                <c:pt idx="935" formatCode="0.00">
                  <c:v>562</c:v>
                </c:pt>
                <c:pt idx="936" formatCode="0.00">
                  <c:v>562</c:v>
                </c:pt>
                <c:pt idx="937" formatCode="0.00">
                  <c:v>562</c:v>
                </c:pt>
                <c:pt idx="938" formatCode="0.00">
                  <c:v>562</c:v>
                </c:pt>
                <c:pt idx="939" formatCode="0.00">
                  <c:v>562</c:v>
                </c:pt>
                <c:pt idx="940" formatCode="0.00">
                  <c:v>562</c:v>
                </c:pt>
                <c:pt idx="941" formatCode="0.00">
                  <c:v>560</c:v>
                </c:pt>
                <c:pt idx="942" formatCode="0.00">
                  <c:v>558</c:v>
                </c:pt>
                <c:pt idx="943" formatCode="0.00">
                  <c:v>558</c:v>
                </c:pt>
                <c:pt idx="944" formatCode="0.00">
                  <c:v>558</c:v>
                </c:pt>
                <c:pt idx="945" formatCode="0.00">
                  <c:v>555</c:v>
                </c:pt>
                <c:pt idx="946" formatCode="0.00">
                  <c:v>553</c:v>
                </c:pt>
                <c:pt idx="947" formatCode="0.00">
                  <c:v>553</c:v>
                </c:pt>
                <c:pt idx="948" formatCode="0.00">
                  <c:v>548</c:v>
                </c:pt>
                <c:pt idx="949" formatCode="0.00">
                  <c:v>548</c:v>
                </c:pt>
                <c:pt idx="950" formatCode="0.00">
                  <c:v>548</c:v>
                </c:pt>
                <c:pt idx="951" formatCode="0.00">
                  <c:v>540</c:v>
                </c:pt>
                <c:pt idx="952" formatCode="0.00">
                  <c:v>535</c:v>
                </c:pt>
                <c:pt idx="953" formatCode="0.00">
                  <c:v>535</c:v>
                </c:pt>
                <c:pt idx="954" formatCode="0.00">
                  <c:v>535</c:v>
                </c:pt>
                <c:pt idx="955" formatCode="0.00">
                  <c:v>535</c:v>
                </c:pt>
                <c:pt idx="956" formatCode="0.00">
                  <c:v>533</c:v>
                </c:pt>
                <c:pt idx="957" formatCode="0.00">
                  <c:v>533</c:v>
                </c:pt>
                <c:pt idx="958" formatCode="0.00">
                  <c:v>533</c:v>
                </c:pt>
                <c:pt idx="959" formatCode="0.00">
                  <c:v>532</c:v>
                </c:pt>
                <c:pt idx="960" formatCode="0.00">
                  <c:v>530</c:v>
                </c:pt>
                <c:pt idx="961" formatCode="0.00">
                  <c:v>530</c:v>
                </c:pt>
                <c:pt idx="962" formatCode="0.00">
                  <c:v>525</c:v>
                </c:pt>
                <c:pt idx="963" formatCode="0.00">
                  <c:v>520</c:v>
                </c:pt>
                <c:pt idx="964" formatCode="0.00">
                  <c:v>520</c:v>
                </c:pt>
                <c:pt idx="965" formatCode="0.00">
                  <c:v>520</c:v>
                </c:pt>
                <c:pt idx="966" formatCode="0.00">
                  <c:v>513</c:v>
                </c:pt>
                <c:pt idx="967" formatCode="0.00">
                  <c:v>508</c:v>
                </c:pt>
                <c:pt idx="968" formatCode="0.00">
                  <c:v>505</c:v>
                </c:pt>
                <c:pt idx="969" formatCode="0.00">
                  <c:v>505</c:v>
                </c:pt>
                <c:pt idx="970" formatCode="0.00">
                  <c:v>500</c:v>
                </c:pt>
                <c:pt idx="971" formatCode="0.00">
                  <c:v>500</c:v>
                </c:pt>
                <c:pt idx="972" formatCode="0.00">
                  <c:v>493</c:v>
                </c:pt>
                <c:pt idx="973" formatCode="0.00">
                  <c:v>493</c:v>
                </c:pt>
                <c:pt idx="974" formatCode="0.00">
                  <c:v>490</c:v>
                </c:pt>
                <c:pt idx="975" formatCode="0.00">
                  <c:v>490</c:v>
                </c:pt>
                <c:pt idx="976" formatCode="0.00">
                  <c:v>480</c:v>
                </c:pt>
                <c:pt idx="977" formatCode="0.00">
                  <c:v>480</c:v>
                </c:pt>
                <c:pt idx="978" formatCode="0.00">
                  <c:v>478</c:v>
                </c:pt>
                <c:pt idx="979" formatCode="0.00">
                  <c:v>478</c:v>
                </c:pt>
                <c:pt idx="980" formatCode="0.00">
                  <c:v>478</c:v>
                </c:pt>
                <c:pt idx="981" formatCode="0.00">
                  <c:v>478</c:v>
                </c:pt>
                <c:pt idx="982" formatCode="0.00">
                  <c:v>480</c:v>
                </c:pt>
                <c:pt idx="983" formatCode="0.00">
                  <c:v>480</c:v>
                </c:pt>
                <c:pt idx="984" formatCode="0.00">
                  <c:v>480</c:v>
                </c:pt>
                <c:pt idx="985" formatCode="0.00">
                  <c:v>480</c:v>
                </c:pt>
                <c:pt idx="986" formatCode="0.00">
                  <c:v>475</c:v>
                </c:pt>
                <c:pt idx="987" formatCode="0.00">
                  <c:v>477</c:v>
                </c:pt>
                <c:pt idx="988" formatCode="0.00">
                  <c:v>480</c:v>
                </c:pt>
                <c:pt idx="989" formatCode="0.00">
                  <c:v>480</c:v>
                </c:pt>
                <c:pt idx="990" formatCode="0.00">
                  <c:v>480</c:v>
                </c:pt>
                <c:pt idx="991" formatCode="0.00">
                  <c:v>480</c:v>
                </c:pt>
                <c:pt idx="992" formatCode="0.00">
                  <c:v>480</c:v>
                </c:pt>
                <c:pt idx="993" formatCode="0.00">
                  <c:v>480</c:v>
                </c:pt>
                <c:pt idx="994" formatCode="0.00">
                  <c:v>480</c:v>
                </c:pt>
                <c:pt idx="995" formatCode="0.00">
                  <c:v>484</c:v>
                </c:pt>
                <c:pt idx="996" formatCode="0.00">
                  <c:v>484</c:v>
                </c:pt>
                <c:pt idx="997" formatCode="0.00">
                  <c:v>484</c:v>
                </c:pt>
                <c:pt idx="998" formatCode="0.00">
                  <c:v>484</c:v>
                </c:pt>
                <c:pt idx="999" formatCode="0.00">
                  <c:v>480</c:v>
                </c:pt>
                <c:pt idx="1000" formatCode="0.00">
                  <c:v>480</c:v>
                </c:pt>
                <c:pt idx="1001" formatCode="0.00">
                  <c:v>480</c:v>
                </c:pt>
                <c:pt idx="1002" formatCode="0.00">
                  <c:v>480</c:v>
                </c:pt>
                <c:pt idx="1003" formatCode="0.00">
                  <c:v>480</c:v>
                </c:pt>
                <c:pt idx="1004" formatCode="0.00">
                  <c:v>483</c:v>
                </c:pt>
                <c:pt idx="1005" formatCode="0.00">
                  <c:v>483</c:v>
                </c:pt>
                <c:pt idx="1006" formatCode="0.00">
                  <c:v>483</c:v>
                </c:pt>
                <c:pt idx="1007" formatCode="0.00">
                  <c:v>480</c:v>
                </c:pt>
                <c:pt idx="1008" formatCode="0.00">
                  <c:v>480</c:v>
                </c:pt>
                <c:pt idx="1009" formatCode="0.00">
                  <c:v>482</c:v>
                </c:pt>
                <c:pt idx="1010" formatCode="0.00">
                  <c:v>485</c:v>
                </c:pt>
                <c:pt idx="1011" formatCode="0.00">
                  <c:v>485</c:v>
                </c:pt>
                <c:pt idx="1012" formatCode="0.00">
                  <c:v>488</c:v>
                </c:pt>
                <c:pt idx="1013" formatCode="0.00">
                  <c:v>491</c:v>
                </c:pt>
                <c:pt idx="1014" formatCode="0.00">
                  <c:v>493</c:v>
                </c:pt>
                <c:pt idx="1015" formatCode="0.00">
                  <c:v>493</c:v>
                </c:pt>
                <c:pt idx="1016" formatCode="0.00">
                  <c:v>493</c:v>
                </c:pt>
                <c:pt idx="1017" formatCode="0.00">
                  <c:v>496</c:v>
                </c:pt>
                <c:pt idx="1018" formatCode="0.00">
                  <c:v>496</c:v>
                </c:pt>
                <c:pt idx="1019" formatCode="0.00">
                  <c:v>496</c:v>
                </c:pt>
                <c:pt idx="1020" formatCode="0.00">
                  <c:v>496</c:v>
                </c:pt>
                <c:pt idx="1021" formatCode="0.00">
                  <c:v>496</c:v>
                </c:pt>
                <c:pt idx="1022" formatCode="0.00">
                  <c:v>496</c:v>
                </c:pt>
                <c:pt idx="1023" formatCode="0.00">
                  <c:v>496</c:v>
                </c:pt>
                <c:pt idx="1024" formatCode="0.00">
                  <c:v>496</c:v>
                </c:pt>
                <c:pt idx="1025" formatCode="0.00">
                  <c:v>496</c:v>
                </c:pt>
                <c:pt idx="1026" formatCode="0.00">
                  <c:v>501</c:v>
                </c:pt>
                <c:pt idx="1027" formatCode="0.00">
                  <c:v>501</c:v>
                </c:pt>
                <c:pt idx="1028" formatCode="0.00">
                  <c:v>512</c:v>
                </c:pt>
                <c:pt idx="1029" formatCode="0.00">
                  <c:v>512</c:v>
                </c:pt>
                <c:pt idx="1030" formatCode="0.00">
                  <c:v>512</c:v>
                </c:pt>
                <c:pt idx="1031" formatCode="0.00">
                  <c:v>512</c:v>
                </c:pt>
                <c:pt idx="1032" formatCode="0.00">
                  <c:v>509</c:v>
                </c:pt>
                <c:pt idx="1033" formatCode="0.00">
                  <c:v>515</c:v>
                </c:pt>
                <c:pt idx="1034" formatCode="0.00">
                  <c:v>517</c:v>
                </c:pt>
                <c:pt idx="1035" formatCode="0.00">
                  <c:v>520</c:v>
                </c:pt>
                <c:pt idx="1036" formatCode="0.00">
                  <c:v>520</c:v>
                </c:pt>
                <c:pt idx="1037" formatCode="0.00">
                  <c:v>521</c:v>
                </c:pt>
                <c:pt idx="1038" formatCode="0.00">
                  <c:v>521</c:v>
                </c:pt>
                <c:pt idx="1039" formatCode="0.00">
                  <c:v>525</c:v>
                </c:pt>
                <c:pt idx="1040" formatCode="0.00">
                  <c:v>528</c:v>
                </c:pt>
                <c:pt idx="1041" formatCode="0.00">
                  <c:v>528</c:v>
                </c:pt>
                <c:pt idx="1042" formatCode="0.00">
                  <c:v>529</c:v>
                </c:pt>
                <c:pt idx="1043" formatCode="0.00">
                  <c:v>529</c:v>
                </c:pt>
                <c:pt idx="1044" formatCode="0.00">
                  <c:v>529</c:v>
                </c:pt>
                <c:pt idx="1045" formatCode="0.00">
                  <c:v>531</c:v>
                </c:pt>
                <c:pt idx="1046" formatCode="0.00">
                  <c:v>524</c:v>
                </c:pt>
                <c:pt idx="1047" formatCode="0.00">
                  <c:v>533</c:v>
                </c:pt>
                <c:pt idx="1048" formatCode="0.00">
                  <c:v>533</c:v>
                </c:pt>
                <c:pt idx="1049" formatCode="0.00">
                  <c:v>533</c:v>
                </c:pt>
                <c:pt idx="1050" formatCode="0.00">
                  <c:v>533</c:v>
                </c:pt>
                <c:pt idx="1051" formatCode="0.00">
                  <c:v>533</c:v>
                </c:pt>
                <c:pt idx="1052" formatCode="0.00">
                  <c:v>536</c:v>
                </c:pt>
                <c:pt idx="1053" formatCode="0.00">
                  <c:v>535</c:v>
                </c:pt>
                <c:pt idx="1054" formatCode="0.00">
                  <c:v>535</c:v>
                </c:pt>
                <c:pt idx="1055" formatCode="0.00">
                  <c:v>535</c:v>
                </c:pt>
                <c:pt idx="1056" formatCode="0.00">
                  <c:v>535</c:v>
                </c:pt>
                <c:pt idx="1057" formatCode="0.00">
                  <c:v>530</c:v>
                </c:pt>
                <c:pt idx="1058" formatCode="0.00">
                  <c:v>528</c:v>
                </c:pt>
                <c:pt idx="1059" formatCode="0.00">
                  <c:v>528</c:v>
                </c:pt>
                <c:pt idx="1060" formatCode="0.00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AE-4733-BC79-25A5D6B89505}"/>
            </c:ext>
          </c:extLst>
        </c:ser>
        <c:ser>
          <c:idx val="1"/>
          <c:order val="1"/>
          <c:tx>
            <c:strRef>
              <c:f>Steel!$K$3</c:f>
              <c:strCache>
                <c:ptCount val="1"/>
                <c:pt idx="0">
                  <c:v>FOB Turkey</c:v>
                </c:pt>
              </c:strCache>
            </c:strRef>
          </c:tx>
          <c:spPr>
            <a:ln w="25400">
              <a:solidFill>
                <a:srgbClr val="E0BA4C"/>
              </a:solidFill>
              <a:prstDash val="solid"/>
            </a:ln>
          </c:spPr>
          <c:marker>
            <c:symbol val="none"/>
          </c:marker>
          <c:cat>
            <c:numRef>
              <c:f>Steel!$A$1019:$A$2100</c:f>
              <c:numCache>
                <c:formatCode>d\-mmm\-yy</c:formatCode>
                <c:ptCount val="1082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42100</c:v>
                </c:pt>
                <c:pt idx="66">
                  <c:v>42101</c:v>
                </c:pt>
                <c:pt idx="67">
                  <c:v>42102</c:v>
                </c:pt>
                <c:pt idx="68">
                  <c:v>42103</c:v>
                </c:pt>
                <c:pt idx="69">
                  <c:v>42104</c:v>
                </c:pt>
                <c:pt idx="70">
                  <c:v>42107</c:v>
                </c:pt>
                <c:pt idx="71">
                  <c:v>42108</c:v>
                </c:pt>
                <c:pt idx="72">
                  <c:v>42109</c:v>
                </c:pt>
                <c:pt idx="73">
                  <c:v>42110</c:v>
                </c:pt>
                <c:pt idx="74">
                  <c:v>42111</c:v>
                </c:pt>
                <c:pt idx="75">
                  <c:v>42114</c:v>
                </c:pt>
                <c:pt idx="76">
                  <c:v>42115</c:v>
                </c:pt>
                <c:pt idx="77">
                  <c:v>42116</c:v>
                </c:pt>
                <c:pt idx="78">
                  <c:v>42117</c:v>
                </c:pt>
                <c:pt idx="79">
                  <c:v>42118</c:v>
                </c:pt>
                <c:pt idx="80">
                  <c:v>42121</c:v>
                </c:pt>
                <c:pt idx="81">
                  <c:v>42122</c:v>
                </c:pt>
                <c:pt idx="82">
                  <c:v>42123</c:v>
                </c:pt>
                <c:pt idx="83">
                  <c:v>42124</c:v>
                </c:pt>
                <c:pt idx="84">
                  <c:v>42125</c:v>
                </c:pt>
                <c:pt idx="85">
                  <c:v>42128</c:v>
                </c:pt>
                <c:pt idx="86">
                  <c:v>42129</c:v>
                </c:pt>
                <c:pt idx="87">
                  <c:v>42130</c:v>
                </c:pt>
                <c:pt idx="88">
                  <c:v>42131</c:v>
                </c:pt>
                <c:pt idx="89">
                  <c:v>42132</c:v>
                </c:pt>
                <c:pt idx="90">
                  <c:v>42135</c:v>
                </c:pt>
                <c:pt idx="91">
                  <c:v>42136</c:v>
                </c:pt>
                <c:pt idx="92">
                  <c:v>42137</c:v>
                </c:pt>
                <c:pt idx="93">
                  <c:v>42138</c:v>
                </c:pt>
                <c:pt idx="94">
                  <c:v>42141</c:v>
                </c:pt>
                <c:pt idx="95">
                  <c:v>42142</c:v>
                </c:pt>
                <c:pt idx="96">
                  <c:v>42143</c:v>
                </c:pt>
                <c:pt idx="97">
                  <c:v>42144</c:v>
                </c:pt>
                <c:pt idx="98">
                  <c:v>42145</c:v>
                </c:pt>
                <c:pt idx="99">
                  <c:v>42146</c:v>
                </c:pt>
                <c:pt idx="100">
                  <c:v>42150</c:v>
                </c:pt>
                <c:pt idx="101">
                  <c:v>42151</c:v>
                </c:pt>
                <c:pt idx="102">
                  <c:v>42152</c:v>
                </c:pt>
                <c:pt idx="103">
                  <c:v>42153</c:v>
                </c:pt>
                <c:pt idx="104">
                  <c:v>42157</c:v>
                </c:pt>
                <c:pt idx="105">
                  <c:v>42158</c:v>
                </c:pt>
                <c:pt idx="106">
                  <c:v>42159</c:v>
                </c:pt>
                <c:pt idx="107">
                  <c:v>42160</c:v>
                </c:pt>
                <c:pt idx="108">
                  <c:v>42163</c:v>
                </c:pt>
                <c:pt idx="109">
                  <c:v>42164</c:v>
                </c:pt>
                <c:pt idx="110">
                  <c:v>42165</c:v>
                </c:pt>
                <c:pt idx="111">
                  <c:v>42166</c:v>
                </c:pt>
                <c:pt idx="112">
                  <c:v>42167</c:v>
                </c:pt>
                <c:pt idx="113">
                  <c:v>42170</c:v>
                </c:pt>
                <c:pt idx="114">
                  <c:v>42171</c:v>
                </c:pt>
                <c:pt idx="115">
                  <c:v>42172</c:v>
                </c:pt>
                <c:pt idx="116">
                  <c:v>42173</c:v>
                </c:pt>
                <c:pt idx="117">
                  <c:v>42174</c:v>
                </c:pt>
                <c:pt idx="118">
                  <c:v>42177</c:v>
                </c:pt>
                <c:pt idx="119">
                  <c:v>42178</c:v>
                </c:pt>
                <c:pt idx="120">
                  <c:v>42179</c:v>
                </c:pt>
                <c:pt idx="121">
                  <c:v>42180</c:v>
                </c:pt>
                <c:pt idx="122">
                  <c:v>42181</c:v>
                </c:pt>
                <c:pt idx="123">
                  <c:v>42184</c:v>
                </c:pt>
                <c:pt idx="124">
                  <c:v>42185</c:v>
                </c:pt>
                <c:pt idx="125">
                  <c:v>42186</c:v>
                </c:pt>
                <c:pt idx="126">
                  <c:v>42187</c:v>
                </c:pt>
                <c:pt idx="127">
                  <c:v>42188</c:v>
                </c:pt>
                <c:pt idx="128">
                  <c:v>42191</c:v>
                </c:pt>
                <c:pt idx="129">
                  <c:v>42192</c:v>
                </c:pt>
                <c:pt idx="130">
                  <c:v>42193</c:v>
                </c:pt>
                <c:pt idx="131">
                  <c:v>42194</c:v>
                </c:pt>
                <c:pt idx="132">
                  <c:v>42195</c:v>
                </c:pt>
                <c:pt idx="133">
                  <c:v>42198</c:v>
                </c:pt>
                <c:pt idx="134">
                  <c:v>42199</c:v>
                </c:pt>
                <c:pt idx="135">
                  <c:v>42200</c:v>
                </c:pt>
                <c:pt idx="136">
                  <c:v>42201</c:v>
                </c:pt>
                <c:pt idx="137">
                  <c:v>42205</c:v>
                </c:pt>
                <c:pt idx="138">
                  <c:v>42206</c:v>
                </c:pt>
                <c:pt idx="139">
                  <c:v>42207</c:v>
                </c:pt>
                <c:pt idx="140">
                  <c:v>42208</c:v>
                </c:pt>
                <c:pt idx="141">
                  <c:v>42209</c:v>
                </c:pt>
                <c:pt idx="142">
                  <c:v>42212</c:v>
                </c:pt>
                <c:pt idx="143">
                  <c:v>42213</c:v>
                </c:pt>
                <c:pt idx="144">
                  <c:v>42214</c:v>
                </c:pt>
                <c:pt idx="145">
                  <c:v>42215</c:v>
                </c:pt>
                <c:pt idx="146">
                  <c:v>42216</c:v>
                </c:pt>
                <c:pt idx="147">
                  <c:v>42219</c:v>
                </c:pt>
                <c:pt idx="148">
                  <c:v>42220</c:v>
                </c:pt>
                <c:pt idx="149">
                  <c:v>42221</c:v>
                </c:pt>
                <c:pt idx="150">
                  <c:v>42222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42250</c:v>
                </c:pt>
                <c:pt idx="169">
                  <c:v>42251</c:v>
                </c:pt>
                <c:pt idx="170">
                  <c:v>42254</c:v>
                </c:pt>
                <c:pt idx="171">
                  <c:v>42255</c:v>
                </c:pt>
                <c:pt idx="172">
                  <c:v>42256</c:v>
                </c:pt>
                <c:pt idx="173">
                  <c:v>42257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42272</c:v>
                </c:pt>
                <c:pt idx="183">
                  <c:v>42275</c:v>
                </c:pt>
                <c:pt idx="184">
                  <c:v>42276</c:v>
                </c:pt>
                <c:pt idx="185">
                  <c:v>42277</c:v>
                </c:pt>
                <c:pt idx="186">
                  <c:v>42278</c:v>
                </c:pt>
                <c:pt idx="187">
                  <c:v>42279</c:v>
                </c:pt>
                <c:pt idx="188">
                  <c:v>42282</c:v>
                </c:pt>
                <c:pt idx="189">
                  <c:v>42283</c:v>
                </c:pt>
                <c:pt idx="190">
                  <c:v>42284</c:v>
                </c:pt>
                <c:pt idx="191">
                  <c:v>42285</c:v>
                </c:pt>
                <c:pt idx="192">
                  <c:v>42286</c:v>
                </c:pt>
                <c:pt idx="193">
                  <c:v>42289</c:v>
                </c:pt>
                <c:pt idx="194">
                  <c:v>42290</c:v>
                </c:pt>
                <c:pt idx="195">
                  <c:v>42291</c:v>
                </c:pt>
                <c:pt idx="196">
                  <c:v>42292</c:v>
                </c:pt>
                <c:pt idx="197">
                  <c:v>42293</c:v>
                </c:pt>
                <c:pt idx="198">
                  <c:v>42296</c:v>
                </c:pt>
                <c:pt idx="199">
                  <c:v>42297</c:v>
                </c:pt>
                <c:pt idx="200">
                  <c:v>42298</c:v>
                </c:pt>
                <c:pt idx="201">
                  <c:v>42299</c:v>
                </c:pt>
                <c:pt idx="202">
                  <c:v>42300</c:v>
                </c:pt>
                <c:pt idx="203">
                  <c:v>42303</c:v>
                </c:pt>
                <c:pt idx="204">
                  <c:v>42304</c:v>
                </c:pt>
                <c:pt idx="205">
                  <c:v>42305</c:v>
                </c:pt>
                <c:pt idx="206">
                  <c:v>42306</c:v>
                </c:pt>
                <c:pt idx="207">
                  <c:v>42307</c:v>
                </c:pt>
                <c:pt idx="208">
                  <c:v>42310</c:v>
                </c:pt>
                <c:pt idx="209">
                  <c:v>42311</c:v>
                </c:pt>
                <c:pt idx="210">
                  <c:v>42312</c:v>
                </c:pt>
                <c:pt idx="211">
                  <c:v>42313</c:v>
                </c:pt>
                <c:pt idx="212">
                  <c:v>42314</c:v>
                </c:pt>
                <c:pt idx="213">
                  <c:v>42317</c:v>
                </c:pt>
                <c:pt idx="214">
                  <c:v>42319</c:v>
                </c:pt>
                <c:pt idx="215">
                  <c:v>42320</c:v>
                </c:pt>
                <c:pt idx="216">
                  <c:v>42321</c:v>
                </c:pt>
                <c:pt idx="217">
                  <c:v>42324</c:v>
                </c:pt>
                <c:pt idx="218">
                  <c:v>42325</c:v>
                </c:pt>
                <c:pt idx="219">
                  <c:v>42326</c:v>
                </c:pt>
                <c:pt idx="220">
                  <c:v>42327</c:v>
                </c:pt>
                <c:pt idx="221">
                  <c:v>42328</c:v>
                </c:pt>
                <c:pt idx="222">
                  <c:v>42331</c:v>
                </c:pt>
                <c:pt idx="223">
                  <c:v>42332</c:v>
                </c:pt>
                <c:pt idx="224">
                  <c:v>42333</c:v>
                </c:pt>
                <c:pt idx="225">
                  <c:v>42334</c:v>
                </c:pt>
                <c:pt idx="226">
                  <c:v>42335</c:v>
                </c:pt>
                <c:pt idx="227">
                  <c:v>42338</c:v>
                </c:pt>
                <c:pt idx="228">
                  <c:v>42339</c:v>
                </c:pt>
                <c:pt idx="229">
                  <c:v>42340</c:v>
                </c:pt>
                <c:pt idx="230">
                  <c:v>42341</c:v>
                </c:pt>
                <c:pt idx="231">
                  <c:v>42342</c:v>
                </c:pt>
                <c:pt idx="232">
                  <c:v>42345</c:v>
                </c:pt>
                <c:pt idx="233">
                  <c:v>42346</c:v>
                </c:pt>
                <c:pt idx="234">
                  <c:v>42347</c:v>
                </c:pt>
                <c:pt idx="235">
                  <c:v>42348</c:v>
                </c:pt>
                <c:pt idx="236">
                  <c:v>42349</c:v>
                </c:pt>
                <c:pt idx="237">
                  <c:v>42352</c:v>
                </c:pt>
                <c:pt idx="238">
                  <c:v>42353</c:v>
                </c:pt>
                <c:pt idx="239">
                  <c:v>42354</c:v>
                </c:pt>
                <c:pt idx="240">
                  <c:v>42355</c:v>
                </c:pt>
                <c:pt idx="241">
                  <c:v>42356</c:v>
                </c:pt>
                <c:pt idx="242">
                  <c:v>42359</c:v>
                </c:pt>
                <c:pt idx="243">
                  <c:v>42360</c:v>
                </c:pt>
                <c:pt idx="244">
                  <c:v>42361</c:v>
                </c:pt>
                <c:pt idx="245">
                  <c:v>42362</c:v>
                </c:pt>
                <c:pt idx="246">
                  <c:v>42366</c:v>
                </c:pt>
                <c:pt idx="247">
                  <c:v>42367</c:v>
                </c:pt>
                <c:pt idx="248">
                  <c:v>42368</c:v>
                </c:pt>
                <c:pt idx="249">
                  <c:v>42369</c:v>
                </c:pt>
                <c:pt idx="250">
                  <c:v>42373</c:v>
                </c:pt>
                <c:pt idx="251">
                  <c:v>42374</c:v>
                </c:pt>
                <c:pt idx="252">
                  <c:v>42375</c:v>
                </c:pt>
                <c:pt idx="253">
                  <c:v>42376</c:v>
                </c:pt>
                <c:pt idx="254">
                  <c:v>42377</c:v>
                </c:pt>
                <c:pt idx="255">
                  <c:v>42380</c:v>
                </c:pt>
                <c:pt idx="256">
                  <c:v>42381</c:v>
                </c:pt>
                <c:pt idx="257">
                  <c:v>42382</c:v>
                </c:pt>
                <c:pt idx="258">
                  <c:v>42383</c:v>
                </c:pt>
                <c:pt idx="259">
                  <c:v>42384</c:v>
                </c:pt>
                <c:pt idx="260">
                  <c:v>42387</c:v>
                </c:pt>
                <c:pt idx="261">
                  <c:v>42388</c:v>
                </c:pt>
                <c:pt idx="262">
                  <c:v>42389</c:v>
                </c:pt>
                <c:pt idx="263">
                  <c:v>42390</c:v>
                </c:pt>
                <c:pt idx="264">
                  <c:v>42391</c:v>
                </c:pt>
                <c:pt idx="265">
                  <c:v>42394</c:v>
                </c:pt>
                <c:pt idx="266">
                  <c:v>42395</c:v>
                </c:pt>
                <c:pt idx="267">
                  <c:v>42396</c:v>
                </c:pt>
                <c:pt idx="268">
                  <c:v>42397</c:v>
                </c:pt>
                <c:pt idx="269">
                  <c:v>42398</c:v>
                </c:pt>
                <c:pt idx="270">
                  <c:v>42401</c:v>
                </c:pt>
                <c:pt idx="271">
                  <c:v>42402</c:v>
                </c:pt>
                <c:pt idx="272">
                  <c:v>42403</c:v>
                </c:pt>
                <c:pt idx="273">
                  <c:v>42404</c:v>
                </c:pt>
                <c:pt idx="274">
                  <c:v>42405</c:v>
                </c:pt>
                <c:pt idx="275">
                  <c:v>42410</c:v>
                </c:pt>
                <c:pt idx="276">
                  <c:v>42411</c:v>
                </c:pt>
                <c:pt idx="277">
                  <c:v>42412</c:v>
                </c:pt>
                <c:pt idx="278">
                  <c:v>42415</c:v>
                </c:pt>
                <c:pt idx="279">
                  <c:v>42416</c:v>
                </c:pt>
                <c:pt idx="280">
                  <c:v>42417</c:v>
                </c:pt>
                <c:pt idx="281">
                  <c:v>42418</c:v>
                </c:pt>
                <c:pt idx="282">
                  <c:v>42419</c:v>
                </c:pt>
                <c:pt idx="283">
                  <c:v>42422</c:v>
                </c:pt>
                <c:pt idx="284">
                  <c:v>42423</c:v>
                </c:pt>
                <c:pt idx="285">
                  <c:v>42424</c:v>
                </c:pt>
                <c:pt idx="286">
                  <c:v>42425</c:v>
                </c:pt>
                <c:pt idx="287">
                  <c:v>42426</c:v>
                </c:pt>
                <c:pt idx="288">
                  <c:v>42429</c:v>
                </c:pt>
                <c:pt idx="289">
                  <c:v>42430</c:v>
                </c:pt>
                <c:pt idx="290">
                  <c:v>42431</c:v>
                </c:pt>
                <c:pt idx="291">
                  <c:v>42432</c:v>
                </c:pt>
                <c:pt idx="292">
                  <c:v>42433</c:v>
                </c:pt>
                <c:pt idx="293">
                  <c:v>42436</c:v>
                </c:pt>
                <c:pt idx="294">
                  <c:v>42437</c:v>
                </c:pt>
                <c:pt idx="295">
                  <c:v>42438</c:v>
                </c:pt>
                <c:pt idx="296">
                  <c:v>42439</c:v>
                </c:pt>
                <c:pt idx="297">
                  <c:v>42440</c:v>
                </c:pt>
                <c:pt idx="298">
                  <c:v>42443</c:v>
                </c:pt>
                <c:pt idx="299">
                  <c:v>42444</c:v>
                </c:pt>
                <c:pt idx="300">
                  <c:v>42445</c:v>
                </c:pt>
                <c:pt idx="301">
                  <c:v>42446</c:v>
                </c:pt>
                <c:pt idx="302">
                  <c:v>42447</c:v>
                </c:pt>
                <c:pt idx="303">
                  <c:v>42450</c:v>
                </c:pt>
                <c:pt idx="304">
                  <c:v>42451</c:v>
                </c:pt>
                <c:pt idx="305">
                  <c:v>42452</c:v>
                </c:pt>
                <c:pt idx="306">
                  <c:v>42453</c:v>
                </c:pt>
                <c:pt idx="307">
                  <c:v>42457</c:v>
                </c:pt>
                <c:pt idx="308">
                  <c:v>42458</c:v>
                </c:pt>
                <c:pt idx="309">
                  <c:v>42459</c:v>
                </c:pt>
                <c:pt idx="310">
                  <c:v>42460</c:v>
                </c:pt>
                <c:pt idx="311">
                  <c:v>42461</c:v>
                </c:pt>
                <c:pt idx="312">
                  <c:v>42464</c:v>
                </c:pt>
                <c:pt idx="313">
                  <c:v>42465</c:v>
                </c:pt>
                <c:pt idx="314">
                  <c:v>42466</c:v>
                </c:pt>
                <c:pt idx="315">
                  <c:v>42467</c:v>
                </c:pt>
                <c:pt idx="316">
                  <c:v>42468</c:v>
                </c:pt>
                <c:pt idx="317">
                  <c:v>42471</c:v>
                </c:pt>
                <c:pt idx="318">
                  <c:v>42472</c:v>
                </c:pt>
                <c:pt idx="319">
                  <c:v>42473</c:v>
                </c:pt>
                <c:pt idx="320">
                  <c:v>42474</c:v>
                </c:pt>
                <c:pt idx="321">
                  <c:v>42475</c:v>
                </c:pt>
                <c:pt idx="322">
                  <c:v>42478</c:v>
                </c:pt>
                <c:pt idx="323">
                  <c:v>42479</c:v>
                </c:pt>
                <c:pt idx="324">
                  <c:v>42480</c:v>
                </c:pt>
                <c:pt idx="325">
                  <c:v>42481</c:v>
                </c:pt>
                <c:pt idx="326">
                  <c:v>42482</c:v>
                </c:pt>
                <c:pt idx="327">
                  <c:v>42485</c:v>
                </c:pt>
                <c:pt idx="328">
                  <c:v>42486</c:v>
                </c:pt>
                <c:pt idx="329">
                  <c:v>42487</c:v>
                </c:pt>
                <c:pt idx="330">
                  <c:v>42488</c:v>
                </c:pt>
                <c:pt idx="331">
                  <c:v>42489</c:v>
                </c:pt>
                <c:pt idx="332">
                  <c:v>42492</c:v>
                </c:pt>
                <c:pt idx="333">
                  <c:v>42493</c:v>
                </c:pt>
                <c:pt idx="334">
                  <c:v>42494</c:v>
                </c:pt>
                <c:pt idx="335">
                  <c:v>42495</c:v>
                </c:pt>
                <c:pt idx="336">
                  <c:v>42496</c:v>
                </c:pt>
                <c:pt idx="337">
                  <c:v>42499</c:v>
                </c:pt>
                <c:pt idx="338">
                  <c:v>42500</c:v>
                </c:pt>
                <c:pt idx="339">
                  <c:v>42501</c:v>
                </c:pt>
                <c:pt idx="340">
                  <c:v>42502</c:v>
                </c:pt>
                <c:pt idx="341">
                  <c:v>42503</c:v>
                </c:pt>
                <c:pt idx="342">
                  <c:v>42506</c:v>
                </c:pt>
                <c:pt idx="343">
                  <c:v>42507</c:v>
                </c:pt>
                <c:pt idx="344">
                  <c:v>42508</c:v>
                </c:pt>
                <c:pt idx="345">
                  <c:v>42509</c:v>
                </c:pt>
                <c:pt idx="346">
                  <c:v>42510</c:v>
                </c:pt>
                <c:pt idx="347">
                  <c:v>42513</c:v>
                </c:pt>
                <c:pt idx="348">
                  <c:v>42514</c:v>
                </c:pt>
                <c:pt idx="349">
                  <c:v>42515</c:v>
                </c:pt>
                <c:pt idx="350">
                  <c:v>42516</c:v>
                </c:pt>
                <c:pt idx="351">
                  <c:v>42517</c:v>
                </c:pt>
                <c:pt idx="352">
                  <c:v>42521</c:v>
                </c:pt>
                <c:pt idx="353">
                  <c:v>42522</c:v>
                </c:pt>
                <c:pt idx="354">
                  <c:v>42523</c:v>
                </c:pt>
                <c:pt idx="355">
                  <c:v>42524</c:v>
                </c:pt>
                <c:pt idx="356">
                  <c:v>42527</c:v>
                </c:pt>
                <c:pt idx="357">
                  <c:v>42528</c:v>
                </c:pt>
                <c:pt idx="358">
                  <c:v>42529</c:v>
                </c:pt>
                <c:pt idx="359">
                  <c:v>42530</c:v>
                </c:pt>
                <c:pt idx="360">
                  <c:v>42531</c:v>
                </c:pt>
                <c:pt idx="361">
                  <c:v>42534</c:v>
                </c:pt>
                <c:pt idx="362">
                  <c:v>42535</c:v>
                </c:pt>
                <c:pt idx="363">
                  <c:v>42536</c:v>
                </c:pt>
                <c:pt idx="364">
                  <c:v>42537</c:v>
                </c:pt>
                <c:pt idx="365">
                  <c:v>42538</c:v>
                </c:pt>
                <c:pt idx="366">
                  <c:v>42541</c:v>
                </c:pt>
                <c:pt idx="367">
                  <c:v>42542</c:v>
                </c:pt>
                <c:pt idx="368">
                  <c:v>42543</c:v>
                </c:pt>
                <c:pt idx="369">
                  <c:v>42544</c:v>
                </c:pt>
                <c:pt idx="370">
                  <c:v>42545</c:v>
                </c:pt>
                <c:pt idx="371">
                  <c:v>42548</c:v>
                </c:pt>
                <c:pt idx="372">
                  <c:v>42549</c:v>
                </c:pt>
                <c:pt idx="373">
                  <c:v>42550</c:v>
                </c:pt>
                <c:pt idx="374">
                  <c:v>42551</c:v>
                </c:pt>
                <c:pt idx="375">
                  <c:v>42552</c:v>
                </c:pt>
                <c:pt idx="376">
                  <c:v>42555</c:v>
                </c:pt>
                <c:pt idx="377">
                  <c:v>42556</c:v>
                </c:pt>
                <c:pt idx="378">
                  <c:v>42557</c:v>
                </c:pt>
                <c:pt idx="379">
                  <c:v>42558</c:v>
                </c:pt>
                <c:pt idx="380">
                  <c:v>42559</c:v>
                </c:pt>
                <c:pt idx="381">
                  <c:v>42562</c:v>
                </c:pt>
                <c:pt idx="382">
                  <c:v>42563</c:v>
                </c:pt>
                <c:pt idx="383">
                  <c:v>42564</c:v>
                </c:pt>
                <c:pt idx="384">
                  <c:v>42565</c:v>
                </c:pt>
                <c:pt idx="385">
                  <c:v>42566</c:v>
                </c:pt>
                <c:pt idx="386">
                  <c:v>42569</c:v>
                </c:pt>
                <c:pt idx="387">
                  <c:v>42570</c:v>
                </c:pt>
                <c:pt idx="388">
                  <c:v>42571</c:v>
                </c:pt>
                <c:pt idx="389">
                  <c:v>42572</c:v>
                </c:pt>
                <c:pt idx="390">
                  <c:v>42573</c:v>
                </c:pt>
                <c:pt idx="391">
                  <c:v>42576</c:v>
                </c:pt>
                <c:pt idx="392">
                  <c:v>42577</c:v>
                </c:pt>
                <c:pt idx="393">
                  <c:v>42578</c:v>
                </c:pt>
                <c:pt idx="394">
                  <c:v>42579</c:v>
                </c:pt>
                <c:pt idx="395">
                  <c:v>42580</c:v>
                </c:pt>
                <c:pt idx="396">
                  <c:v>42583</c:v>
                </c:pt>
                <c:pt idx="397">
                  <c:v>42584</c:v>
                </c:pt>
                <c:pt idx="398">
                  <c:v>42585</c:v>
                </c:pt>
                <c:pt idx="399">
                  <c:v>42586</c:v>
                </c:pt>
                <c:pt idx="400">
                  <c:v>42587</c:v>
                </c:pt>
                <c:pt idx="401">
                  <c:v>42590</c:v>
                </c:pt>
                <c:pt idx="402">
                  <c:v>42591</c:v>
                </c:pt>
                <c:pt idx="403">
                  <c:v>42592</c:v>
                </c:pt>
                <c:pt idx="404">
                  <c:v>42593</c:v>
                </c:pt>
                <c:pt idx="405">
                  <c:v>42594</c:v>
                </c:pt>
                <c:pt idx="406">
                  <c:v>42597</c:v>
                </c:pt>
                <c:pt idx="407">
                  <c:v>42598</c:v>
                </c:pt>
                <c:pt idx="408">
                  <c:v>42599</c:v>
                </c:pt>
                <c:pt idx="409">
                  <c:v>42600</c:v>
                </c:pt>
                <c:pt idx="410">
                  <c:v>42601</c:v>
                </c:pt>
                <c:pt idx="411">
                  <c:v>42604</c:v>
                </c:pt>
                <c:pt idx="412">
                  <c:v>42605</c:v>
                </c:pt>
                <c:pt idx="413">
                  <c:v>42606</c:v>
                </c:pt>
                <c:pt idx="414">
                  <c:v>42607</c:v>
                </c:pt>
                <c:pt idx="415">
                  <c:v>42608</c:v>
                </c:pt>
                <c:pt idx="416">
                  <c:v>42611</c:v>
                </c:pt>
                <c:pt idx="417">
                  <c:v>42612</c:v>
                </c:pt>
                <c:pt idx="418">
                  <c:v>42613</c:v>
                </c:pt>
                <c:pt idx="419">
                  <c:v>42614</c:v>
                </c:pt>
                <c:pt idx="420">
                  <c:v>42615</c:v>
                </c:pt>
                <c:pt idx="421">
                  <c:v>42618</c:v>
                </c:pt>
                <c:pt idx="422">
                  <c:v>42619</c:v>
                </c:pt>
                <c:pt idx="423">
                  <c:v>42620</c:v>
                </c:pt>
                <c:pt idx="424">
                  <c:v>42621</c:v>
                </c:pt>
                <c:pt idx="425">
                  <c:v>42622</c:v>
                </c:pt>
                <c:pt idx="426">
                  <c:v>42625</c:v>
                </c:pt>
                <c:pt idx="427">
                  <c:v>42626</c:v>
                </c:pt>
                <c:pt idx="428">
                  <c:v>42627</c:v>
                </c:pt>
                <c:pt idx="429">
                  <c:v>42628</c:v>
                </c:pt>
                <c:pt idx="430">
                  <c:v>42629</c:v>
                </c:pt>
                <c:pt idx="431">
                  <c:v>42632</c:v>
                </c:pt>
                <c:pt idx="432">
                  <c:v>42633</c:v>
                </c:pt>
                <c:pt idx="433">
                  <c:v>42634</c:v>
                </c:pt>
                <c:pt idx="434">
                  <c:v>42635</c:v>
                </c:pt>
                <c:pt idx="435">
                  <c:v>42636</c:v>
                </c:pt>
                <c:pt idx="436">
                  <c:v>42639</c:v>
                </c:pt>
                <c:pt idx="437">
                  <c:v>42640</c:v>
                </c:pt>
                <c:pt idx="438">
                  <c:v>42641</c:v>
                </c:pt>
                <c:pt idx="439">
                  <c:v>42642</c:v>
                </c:pt>
                <c:pt idx="440">
                  <c:v>42643</c:v>
                </c:pt>
                <c:pt idx="441">
                  <c:v>42646</c:v>
                </c:pt>
                <c:pt idx="442">
                  <c:v>42647</c:v>
                </c:pt>
                <c:pt idx="443">
                  <c:v>42648</c:v>
                </c:pt>
                <c:pt idx="444">
                  <c:v>42649</c:v>
                </c:pt>
                <c:pt idx="445">
                  <c:v>42650</c:v>
                </c:pt>
                <c:pt idx="446">
                  <c:v>42653</c:v>
                </c:pt>
                <c:pt idx="447">
                  <c:v>42654</c:v>
                </c:pt>
                <c:pt idx="448">
                  <c:v>42655</c:v>
                </c:pt>
                <c:pt idx="449">
                  <c:v>42656</c:v>
                </c:pt>
                <c:pt idx="450">
                  <c:v>42657</c:v>
                </c:pt>
                <c:pt idx="451">
                  <c:v>42660</c:v>
                </c:pt>
                <c:pt idx="452">
                  <c:v>42661</c:v>
                </c:pt>
                <c:pt idx="453">
                  <c:v>42662</c:v>
                </c:pt>
                <c:pt idx="454">
                  <c:v>42663</c:v>
                </c:pt>
                <c:pt idx="455">
                  <c:v>42664</c:v>
                </c:pt>
                <c:pt idx="456">
                  <c:v>42667</c:v>
                </c:pt>
                <c:pt idx="457">
                  <c:v>42668</c:v>
                </c:pt>
                <c:pt idx="458">
                  <c:v>42669</c:v>
                </c:pt>
                <c:pt idx="459">
                  <c:v>42670</c:v>
                </c:pt>
                <c:pt idx="460">
                  <c:v>42671</c:v>
                </c:pt>
                <c:pt idx="461">
                  <c:v>42674</c:v>
                </c:pt>
                <c:pt idx="462">
                  <c:v>42675</c:v>
                </c:pt>
                <c:pt idx="463">
                  <c:v>42676</c:v>
                </c:pt>
                <c:pt idx="464">
                  <c:v>42677</c:v>
                </c:pt>
                <c:pt idx="465">
                  <c:v>42678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42688</c:v>
                </c:pt>
                <c:pt idx="472">
                  <c:v>42689</c:v>
                </c:pt>
                <c:pt idx="473">
                  <c:v>42690</c:v>
                </c:pt>
                <c:pt idx="474">
                  <c:v>42691</c:v>
                </c:pt>
                <c:pt idx="475">
                  <c:v>42692</c:v>
                </c:pt>
                <c:pt idx="476">
                  <c:v>42695</c:v>
                </c:pt>
                <c:pt idx="477">
                  <c:v>42696</c:v>
                </c:pt>
                <c:pt idx="478">
                  <c:v>42697</c:v>
                </c:pt>
                <c:pt idx="479">
                  <c:v>42698</c:v>
                </c:pt>
                <c:pt idx="480">
                  <c:v>42699</c:v>
                </c:pt>
                <c:pt idx="481">
                  <c:v>42702</c:v>
                </c:pt>
                <c:pt idx="482">
                  <c:v>42703</c:v>
                </c:pt>
                <c:pt idx="483">
                  <c:v>42704</c:v>
                </c:pt>
                <c:pt idx="484">
                  <c:v>42705</c:v>
                </c:pt>
                <c:pt idx="485">
                  <c:v>42706</c:v>
                </c:pt>
                <c:pt idx="486">
                  <c:v>42709</c:v>
                </c:pt>
                <c:pt idx="487">
                  <c:v>42710</c:v>
                </c:pt>
                <c:pt idx="488">
                  <c:v>42711</c:v>
                </c:pt>
                <c:pt idx="489">
                  <c:v>42712</c:v>
                </c:pt>
                <c:pt idx="490">
                  <c:v>42713</c:v>
                </c:pt>
                <c:pt idx="491">
                  <c:v>42716</c:v>
                </c:pt>
                <c:pt idx="492">
                  <c:v>42717</c:v>
                </c:pt>
                <c:pt idx="493">
                  <c:v>42718</c:v>
                </c:pt>
                <c:pt idx="494">
                  <c:v>42719</c:v>
                </c:pt>
                <c:pt idx="495">
                  <c:v>42720</c:v>
                </c:pt>
                <c:pt idx="496">
                  <c:v>42723</c:v>
                </c:pt>
                <c:pt idx="497">
                  <c:v>42724</c:v>
                </c:pt>
                <c:pt idx="498">
                  <c:v>42725</c:v>
                </c:pt>
                <c:pt idx="499">
                  <c:v>42726</c:v>
                </c:pt>
                <c:pt idx="500">
                  <c:v>42727</c:v>
                </c:pt>
                <c:pt idx="501">
                  <c:v>42730</c:v>
                </c:pt>
                <c:pt idx="502">
                  <c:v>42731</c:v>
                </c:pt>
                <c:pt idx="503">
                  <c:v>42732</c:v>
                </c:pt>
                <c:pt idx="504">
                  <c:v>42733</c:v>
                </c:pt>
                <c:pt idx="505">
                  <c:v>42734</c:v>
                </c:pt>
                <c:pt idx="506">
                  <c:v>42737</c:v>
                </c:pt>
                <c:pt idx="507">
                  <c:v>42738</c:v>
                </c:pt>
                <c:pt idx="508">
                  <c:v>42739</c:v>
                </c:pt>
                <c:pt idx="509">
                  <c:v>42740</c:v>
                </c:pt>
                <c:pt idx="510">
                  <c:v>42741</c:v>
                </c:pt>
                <c:pt idx="511">
                  <c:v>42744</c:v>
                </c:pt>
                <c:pt idx="512">
                  <c:v>42745</c:v>
                </c:pt>
                <c:pt idx="513">
                  <c:v>42746</c:v>
                </c:pt>
                <c:pt idx="514">
                  <c:v>42747</c:v>
                </c:pt>
                <c:pt idx="515">
                  <c:v>42748</c:v>
                </c:pt>
                <c:pt idx="516">
                  <c:v>42751</c:v>
                </c:pt>
                <c:pt idx="517">
                  <c:v>42752</c:v>
                </c:pt>
                <c:pt idx="518">
                  <c:v>42753</c:v>
                </c:pt>
                <c:pt idx="519">
                  <c:v>42754</c:v>
                </c:pt>
                <c:pt idx="520">
                  <c:v>42755</c:v>
                </c:pt>
                <c:pt idx="521">
                  <c:v>42758</c:v>
                </c:pt>
                <c:pt idx="522">
                  <c:v>42759</c:v>
                </c:pt>
                <c:pt idx="523">
                  <c:v>42760</c:v>
                </c:pt>
                <c:pt idx="524">
                  <c:v>42761</c:v>
                </c:pt>
                <c:pt idx="525">
                  <c:v>42762</c:v>
                </c:pt>
                <c:pt idx="526">
                  <c:v>42765</c:v>
                </c:pt>
                <c:pt idx="527">
                  <c:v>42766</c:v>
                </c:pt>
                <c:pt idx="528">
                  <c:v>42767</c:v>
                </c:pt>
                <c:pt idx="529">
                  <c:v>42768</c:v>
                </c:pt>
                <c:pt idx="530">
                  <c:v>42769</c:v>
                </c:pt>
                <c:pt idx="531">
                  <c:v>42772</c:v>
                </c:pt>
                <c:pt idx="532">
                  <c:v>42773</c:v>
                </c:pt>
                <c:pt idx="533">
                  <c:v>42774</c:v>
                </c:pt>
                <c:pt idx="534">
                  <c:v>42775</c:v>
                </c:pt>
                <c:pt idx="535">
                  <c:v>42776</c:v>
                </c:pt>
                <c:pt idx="536">
                  <c:v>42779</c:v>
                </c:pt>
                <c:pt idx="537">
                  <c:v>42780</c:v>
                </c:pt>
                <c:pt idx="538">
                  <c:v>42781</c:v>
                </c:pt>
                <c:pt idx="539">
                  <c:v>42782</c:v>
                </c:pt>
                <c:pt idx="540">
                  <c:v>42783</c:v>
                </c:pt>
                <c:pt idx="541">
                  <c:v>42786</c:v>
                </c:pt>
                <c:pt idx="542">
                  <c:v>42787</c:v>
                </c:pt>
                <c:pt idx="543">
                  <c:v>42788</c:v>
                </c:pt>
                <c:pt idx="544">
                  <c:v>42789</c:v>
                </c:pt>
                <c:pt idx="545">
                  <c:v>42790</c:v>
                </c:pt>
                <c:pt idx="546">
                  <c:v>42793</c:v>
                </c:pt>
                <c:pt idx="547">
                  <c:v>42794</c:v>
                </c:pt>
                <c:pt idx="548">
                  <c:v>42795</c:v>
                </c:pt>
                <c:pt idx="549">
                  <c:v>42796</c:v>
                </c:pt>
                <c:pt idx="550">
                  <c:v>42797</c:v>
                </c:pt>
                <c:pt idx="551">
                  <c:v>42800</c:v>
                </c:pt>
                <c:pt idx="552">
                  <c:v>42801</c:v>
                </c:pt>
                <c:pt idx="553">
                  <c:v>42802</c:v>
                </c:pt>
                <c:pt idx="554">
                  <c:v>42803</c:v>
                </c:pt>
                <c:pt idx="555">
                  <c:v>42804</c:v>
                </c:pt>
                <c:pt idx="556">
                  <c:v>42807</c:v>
                </c:pt>
                <c:pt idx="557">
                  <c:v>42808</c:v>
                </c:pt>
                <c:pt idx="558">
                  <c:v>42809</c:v>
                </c:pt>
                <c:pt idx="559">
                  <c:v>42810</c:v>
                </c:pt>
                <c:pt idx="560">
                  <c:v>42811</c:v>
                </c:pt>
                <c:pt idx="561">
                  <c:v>42814</c:v>
                </c:pt>
                <c:pt idx="562">
                  <c:v>42815</c:v>
                </c:pt>
                <c:pt idx="563">
                  <c:v>42816</c:v>
                </c:pt>
                <c:pt idx="564">
                  <c:v>42817</c:v>
                </c:pt>
                <c:pt idx="565">
                  <c:v>42818</c:v>
                </c:pt>
                <c:pt idx="566">
                  <c:v>42821</c:v>
                </c:pt>
                <c:pt idx="567">
                  <c:v>42822</c:v>
                </c:pt>
                <c:pt idx="568">
                  <c:v>42823</c:v>
                </c:pt>
                <c:pt idx="569">
                  <c:v>42824</c:v>
                </c:pt>
                <c:pt idx="570">
                  <c:v>42825</c:v>
                </c:pt>
                <c:pt idx="571">
                  <c:v>42828</c:v>
                </c:pt>
                <c:pt idx="572">
                  <c:v>42829</c:v>
                </c:pt>
                <c:pt idx="573">
                  <c:v>42830</c:v>
                </c:pt>
                <c:pt idx="574">
                  <c:v>42831</c:v>
                </c:pt>
                <c:pt idx="575">
                  <c:v>42832</c:v>
                </c:pt>
                <c:pt idx="576">
                  <c:v>42835</c:v>
                </c:pt>
                <c:pt idx="577">
                  <c:v>42836</c:v>
                </c:pt>
                <c:pt idx="578">
                  <c:v>42837</c:v>
                </c:pt>
                <c:pt idx="579">
                  <c:v>42838</c:v>
                </c:pt>
                <c:pt idx="580">
                  <c:v>42842</c:v>
                </c:pt>
                <c:pt idx="581">
                  <c:v>42843</c:v>
                </c:pt>
                <c:pt idx="582">
                  <c:v>42844</c:v>
                </c:pt>
                <c:pt idx="583">
                  <c:v>42845</c:v>
                </c:pt>
                <c:pt idx="584">
                  <c:v>42846</c:v>
                </c:pt>
                <c:pt idx="585">
                  <c:v>42849</c:v>
                </c:pt>
                <c:pt idx="586">
                  <c:v>42850</c:v>
                </c:pt>
                <c:pt idx="587">
                  <c:v>42851</c:v>
                </c:pt>
                <c:pt idx="588">
                  <c:v>42852</c:v>
                </c:pt>
                <c:pt idx="589">
                  <c:v>42853</c:v>
                </c:pt>
                <c:pt idx="590">
                  <c:v>42856</c:v>
                </c:pt>
                <c:pt idx="591">
                  <c:v>42857</c:v>
                </c:pt>
                <c:pt idx="592">
                  <c:v>42858</c:v>
                </c:pt>
                <c:pt idx="593">
                  <c:v>42859</c:v>
                </c:pt>
                <c:pt idx="594">
                  <c:v>42860</c:v>
                </c:pt>
                <c:pt idx="595">
                  <c:v>42863</c:v>
                </c:pt>
                <c:pt idx="596">
                  <c:v>42864</c:v>
                </c:pt>
                <c:pt idx="597">
                  <c:v>42865</c:v>
                </c:pt>
                <c:pt idx="598">
                  <c:v>42866</c:v>
                </c:pt>
                <c:pt idx="599">
                  <c:v>42867</c:v>
                </c:pt>
                <c:pt idx="600">
                  <c:v>42870</c:v>
                </c:pt>
                <c:pt idx="601">
                  <c:v>42871</c:v>
                </c:pt>
                <c:pt idx="602">
                  <c:v>42872</c:v>
                </c:pt>
                <c:pt idx="603">
                  <c:v>42873</c:v>
                </c:pt>
                <c:pt idx="604">
                  <c:v>42874</c:v>
                </c:pt>
                <c:pt idx="605">
                  <c:v>42877</c:v>
                </c:pt>
                <c:pt idx="606">
                  <c:v>42878</c:v>
                </c:pt>
                <c:pt idx="607">
                  <c:v>42879</c:v>
                </c:pt>
                <c:pt idx="608">
                  <c:v>42880</c:v>
                </c:pt>
                <c:pt idx="609">
                  <c:v>42881</c:v>
                </c:pt>
                <c:pt idx="610">
                  <c:v>42884</c:v>
                </c:pt>
                <c:pt idx="611">
                  <c:v>42885</c:v>
                </c:pt>
                <c:pt idx="612">
                  <c:v>42886</c:v>
                </c:pt>
                <c:pt idx="613">
                  <c:v>42887</c:v>
                </c:pt>
                <c:pt idx="614">
                  <c:v>42888</c:v>
                </c:pt>
                <c:pt idx="615">
                  <c:v>42891</c:v>
                </c:pt>
                <c:pt idx="616">
                  <c:v>42892</c:v>
                </c:pt>
                <c:pt idx="617">
                  <c:v>42893</c:v>
                </c:pt>
                <c:pt idx="618">
                  <c:v>42894</c:v>
                </c:pt>
                <c:pt idx="619">
                  <c:v>42895</c:v>
                </c:pt>
                <c:pt idx="620">
                  <c:v>42898</c:v>
                </c:pt>
                <c:pt idx="621">
                  <c:v>42899</c:v>
                </c:pt>
                <c:pt idx="622">
                  <c:v>42900</c:v>
                </c:pt>
                <c:pt idx="623">
                  <c:v>42901</c:v>
                </c:pt>
                <c:pt idx="624">
                  <c:v>42902</c:v>
                </c:pt>
                <c:pt idx="625">
                  <c:v>42905</c:v>
                </c:pt>
                <c:pt idx="626">
                  <c:v>42906</c:v>
                </c:pt>
                <c:pt idx="627">
                  <c:v>42907</c:v>
                </c:pt>
                <c:pt idx="628">
                  <c:v>42908</c:v>
                </c:pt>
                <c:pt idx="629">
                  <c:v>42909</c:v>
                </c:pt>
                <c:pt idx="630">
                  <c:v>42912</c:v>
                </c:pt>
                <c:pt idx="631">
                  <c:v>42913</c:v>
                </c:pt>
                <c:pt idx="632">
                  <c:v>42914</c:v>
                </c:pt>
                <c:pt idx="633">
                  <c:v>42915</c:v>
                </c:pt>
                <c:pt idx="634">
                  <c:v>42916</c:v>
                </c:pt>
                <c:pt idx="635">
                  <c:v>42919</c:v>
                </c:pt>
                <c:pt idx="636">
                  <c:v>42920</c:v>
                </c:pt>
                <c:pt idx="637">
                  <c:v>42921</c:v>
                </c:pt>
                <c:pt idx="638">
                  <c:v>42922</c:v>
                </c:pt>
                <c:pt idx="639">
                  <c:v>42923</c:v>
                </c:pt>
                <c:pt idx="640">
                  <c:v>42926</c:v>
                </c:pt>
                <c:pt idx="641">
                  <c:v>42927</c:v>
                </c:pt>
                <c:pt idx="642">
                  <c:v>42928</c:v>
                </c:pt>
                <c:pt idx="643">
                  <c:v>42929</c:v>
                </c:pt>
                <c:pt idx="644">
                  <c:v>42930</c:v>
                </c:pt>
                <c:pt idx="645">
                  <c:v>42933</c:v>
                </c:pt>
                <c:pt idx="646">
                  <c:v>42934</c:v>
                </c:pt>
                <c:pt idx="647">
                  <c:v>42935</c:v>
                </c:pt>
                <c:pt idx="648">
                  <c:v>42936</c:v>
                </c:pt>
                <c:pt idx="649">
                  <c:v>42937</c:v>
                </c:pt>
                <c:pt idx="650">
                  <c:v>42940</c:v>
                </c:pt>
                <c:pt idx="651">
                  <c:v>42941</c:v>
                </c:pt>
                <c:pt idx="652">
                  <c:v>42942</c:v>
                </c:pt>
                <c:pt idx="653">
                  <c:v>42943</c:v>
                </c:pt>
                <c:pt idx="654">
                  <c:v>42944</c:v>
                </c:pt>
                <c:pt idx="655">
                  <c:v>42947</c:v>
                </c:pt>
                <c:pt idx="656">
                  <c:v>42948</c:v>
                </c:pt>
                <c:pt idx="657">
                  <c:v>42949</c:v>
                </c:pt>
                <c:pt idx="658">
                  <c:v>42950</c:v>
                </c:pt>
                <c:pt idx="659">
                  <c:v>42951</c:v>
                </c:pt>
                <c:pt idx="660">
                  <c:v>42954</c:v>
                </c:pt>
                <c:pt idx="661">
                  <c:v>42955</c:v>
                </c:pt>
                <c:pt idx="662">
                  <c:v>42956</c:v>
                </c:pt>
                <c:pt idx="663">
                  <c:v>42957</c:v>
                </c:pt>
                <c:pt idx="664">
                  <c:v>42958</c:v>
                </c:pt>
                <c:pt idx="665">
                  <c:v>42961</c:v>
                </c:pt>
                <c:pt idx="666">
                  <c:v>42962</c:v>
                </c:pt>
                <c:pt idx="667">
                  <c:v>42963</c:v>
                </c:pt>
                <c:pt idx="668">
                  <c:v>42964</c:v>
                </c:pt>
                <c:pt idx="669">
                  <c:v>42965</c:v>
                </c:pt>
                <c:pt idx="670">
                  <c:v>42968</c:v>
                </c:pt>
                <c:pt idx="671">
                  <c:v>42969</c:v>
                </c:pt>
                <c:pt idx="672">
                  <c:v>42970</c:v>
                </c:pt>
                <c:pt idx="673">
                  <c:v>42971</c:v>
                </c:pt>
                <c:pt idx="674">
                  <c:v>42972</c:v>
                </c:pt>
                <c:pt idx="675">
                  <c:v>42975</c:v>
                </c:pt>
                <c:pt idx="676">
                  <c:v>42976</c:v>
                </c:pt>
                <c:pt idx="677">
                  <c:v>42977</c:v>
                </c:pt>
                <c:pt idx="678">
                  <c:v>42978</c:v>
                </c:pt>
                <c:pt idx="679">
                  <c:v>42979</c:v>
                </c:pt>
                <c:pt idx="680">
                  <c:v>42982</c:v>
                </c:pt>
                <c:pt idx="681">
                  <c:v>42983</c:v>
                </c:pt>
                <c:pt idx="682">
                  <c:v>42984</c:v>
                </c:pt>
                <c:pt idx="683">
                  <c:v>42985</c:v>
                </c:pt>
                <c:pt idx="684">
                  <c:v>42986</c:v>
                </c:pt>
                <c:pt idx="685">
                  <c:v>42989</c:v>
                </c:pt>
                <c:pt idx="686">
                  <c:v>42990</c:v>
                </c:pt>
                <c:pt idx="687">
                  <c:v>42991</c:v>
                </c:pt>
                <c:pt idx="688">
                  <c:v>42992</c:v>
                </c:pt>
                <c:pt idx="689">
                  <c:v>42993</c:v>
                </c:pt>
                <c:pt idx="690">
                  <c:v>42996</c:v>
                </c:pt>
                <c:pt idx="691">
                  <c:v>42997</c:v>
                </c:pt>
                <c:pt idx="692">
                  <c:v>42998</c:v>
                </c:pt>
                <c:pt idx="693">
                  <c:v>42999</c:v>
                </c:pt>
                <c:pt idx="694">
                  <c:v>43000</c:v>
                </c:pt>
                <c:pt idx="695">
                  <c:v>43003</c:v>
                </c:pt>
                <c:pt idx="696">
                  <c:v>43004</c:v>
                </c:pt>
                <c:pt idx="697">
                  <c:v>43005</c:v>
                </c:pt>
                <c:pt idx="698">
                  <c:v>43006</c:v>
                </c:pt>
                <c:pt idx="699">
                  <c:v>43007</c:v>
                </c:pt>
                <c:pt idx="700">
                  <c:v>43010</c:v>
                </c:pt>
                <c:pt idx="701">
                  <c:v>43011</c:v>
                </c:pt>
                <c:pt idx="702">
                  <c:v>43012</c:v>
                </c:pt>
                <c:pt idx="703">
                  <c:v>43013</c:v>
                </c:pt>
                <c:pt idx="704">
                  <c:v>43014</c:v>
                </c:pt>
                <c:pt idx="705">
                  <c:v>43017</c:v>
                </c:pt>
                <c:pt idx="706">
                  <c:v>43018</c:v>
                </c:pt>
                <c:pt idx="707">
                  <c:v>43019</c:v>
                </c:pt>
                <c:pt idx="708">
                  <c:v>43020</c:v>
                </c:pt>
                <c:pt idx="709">
                  <c:v>43021</c:v>
                </c:pt>
                <c:pt idx="710">
                  <c:v>43024</c:v>
                </c:pt>
                <c:pt idx="711">
                  <c:v>43025</c:v>
                </c:pt>
                <c:pt idx="712">
                  <c:v>43026</c:v>
                </c:pt>
                <c:pt idx="713">
                  <c:v>43027</c:v>
                </c:pt>
                <c:pt idx="714">
                  <c:v>43028</c:v>
                </c:pt>
                <c:pt idx="715">
                  <c:v>43031</c:v>
                </c:pt>
                <c:pt idx="716">
                  <c:v>43032</c:v>
                </c:pt>
                <c:pt idx="717">
                  <c:v>43033</c:v>
                </c:pt>
                <c:pt idx="718">
                  <c:v>43034</c:v>
                </c:pt>
                <c:pt idx="719">
                  <c:v>43035</c:v>
                </c:pt>
                <c:pt idx="720">
                  <c:v>43038</c:v>
                </c:pt>
                <c:pt idx="721">
                  <c:v>43039</c:v>
                </c:pt>
                <c:pt idx="722">
                  <c:v>43040</c:v>
                </c:pt>
                <c:pt idx="723">
                  <c:v>43041</c:v>
                </c:pt>
                <c:pt idx="724">
                  <c:v>43042</c:v>
                </c:pt>
                <c:pt idx="725">
                  <c:v>43045</c:v>
                </c:pt>
                <c:pt idx="726">
                  <c:v>43046</c:v>
                </c:pt>
                <c:pt idx="727">
                  <c:v>43047</c:v>
                </c:pt>
                <c:pt idx="728">
                  <c:v>43048</c:v>
                </c:pt>
                <c:pt idx="729">
                  <c:v>43049</c:v>
                </c:pt>
                <c:pt idx="730">
                  <c:v>43052</c:v>
                </c:pt>
                <c:pt idx="731">
                  <c:v>43053</c:v>
                </c:pt>
                <c:pt idx="732">
                  <c:v>43054</c:v>
                </c:pt>
                <c:pt idx="733">
                  <c:v>43055</c:v>
                </c:pt>
                <c:pt idx="734">
                  <c:v>43056</c:v>
                </c:pt>
                <c:pt idx="735">
                  <c:v>43059</c:v>
                </c:pt>
                <c:pt idx="736">
                  <c:v>43060</c:v>
                </c:pt>
                <c:pt idx="737">
                  <c:v>43061</c:v>
                </c:pt>
                <c:pt idx="738">
                  <c:v>43062</c:v>
                </c:pt>
                <c:pt idx="739">
                  <c:v>43063</c:v>
                </c:pt>
                <c:pt idx="740">
                  <c:v>43066</c:v>
                </c:pt>
                <c:pt idx="741">
                  <c:v>43067</c:v>
                </c:pt>
                <c:pt idx="742">
                  <c:v>43068</c:v>
                </c:pt>
                <c:pt idx="743">
                  <c:v>43069</c:v>
                </c:pt>
                <c:pt idx="744">
                  <c:v>43070</c:v>
                </c:pt>
                <c:pt idx="745">
                  <c:v>43073</c:v>
                </c:pt>
                <c:pt idx="746">
                  <c:v>43074</c:v>
                </c:pt>
                <c:pt idx="747">
                  <c:v>43075</c:v>
                </c:pt>
                <c:pt idx="748">
                  <c:v>43076</c:v>
                </c:pt>
                <c:pt idx="749">
                  <c:v>43077</c:v>
                </c:pt>
                <c:pt idx="750">
                  <c:v>43080</c:v>
                </c:pt>
                <c:pt idx="751">
                  <c:v>43081</c:v>
                </c:pt>
                <c:pt idx="752">
                  <c:v>43082</c:v>
                </c:pt>
                <c:pt idx="753">
                  <c:v>43083</c:v>
                </c:pt>
                <c:pt idx="754">
                  <c:v>43084</c:v>
                </c:pt>
                <c:pt idx="755">
                  <c:v>43087</c:v>
                </c:pt>
                <c:pt idx="756">
                  <c:v>43088</c:v>
                </c:pt>
                <c:pt idx="757">
                  <c:v>43089</c:v>
                </c:pt>
                <c:pt idx="758">
                  <c:v>43090</c:v>
                </c:pt>
                <c:pt idx="759">
                  <c:v>43091</c:v>
                </c:pt>
                <c:pt idx="760">
                  <c:v>43095</c:v>
                </c:pt>
                <c:pt idx="761">
                  <c:v>43096</c:v>
                </c:pt>
                <c:pt idx="762">
                  <c:v>43097</c:v>
                </c:pt>
                <c:pt idx="763">
                  <c:v>43098</c:v>
                </c:pt>
                <c:pt idx="764">
                  <c:v>43102</c:v>
                </c:pt>
                <c:pt idx="765">
                  <c:v>43103</c:v>
                </c:pt>
                <c:pt idx="766">
                  <c:v>43104</c:v>
                </c:pt>
                <c:pt idx="767">
                  <c:v>43105</c:v>
                </c:pt>
                <c:pt idx="768">
                  <c:v>43108</c:v>
                </c:pt>
                <c:pt idx="769">
                  <c:v>43109</c:v>
                </c:pt>
                <c:pt idx="770">
                  <c:v>43110</c:v>
                </c:pt>
                <c:pt idx="771">
                  <c:v>43111</c:v>
                </c:pt>
                <c:pt idx="772">
                  <c:v>43112</c:v>
                </c:pt>
                <c:pt idx="773">
                  <c:v>43115</c:v>
                </c:pt>
                <c:pt idx="774">
                  <c:v>43116</c:v>
                </c:pt>
                <c:pt idx="775">
                  <c:v>43117</c:v>
                </c:pt>
                <c:pt idx="776">
                  <c:v>43118</c:v>
                </c:pt>
                <c:pt idx="777">
                  <c:v>43119</c:v>
                </c:pt>
                <c:pt idx="778">
                  <c:v>43122</c:v>
                </c:pt>
                <c:pt idx="779">
                  <c:v>43123</c:v>
                </c:pt>
                <c:pt idx="780">
                  <c:v>43124</c:v>
                </c:pt>
                <c:pt idx="781">
                  <c:v>43125</c:v>
                </c:pt>
                <c:pt idx="782">
                  <c:v>43126</c:v>
                </c:pt>
                <c:pt idx="783">
                  <c:v>43129</c:v>
                </c:pt>
                <c:pt idx="784">
                  <c:v>43130</c:v>
                </c:pt>
                <c:pt idx="785">
                  <c:v>43131</c:v>
                </c:pt>
                <c:pt idx="786">
                  <c:v>43132</c:v>
                </c:pt>
                <c:pt idx="787">
                  <c:v>43133</c:v>
                </c:pt>
                <c:pt idx="788">
                  <c:v>43136</c:v>
                </c:pt>
                <c:pt idx="789">
                  <c:v>43137</c:v>
                </c:pt>
                <c:pt idx="790">
                  <c:v>43138</c:v>
                </c:pt>
                <c:pt idx="791">
                  <c:v>43139</c:v>
                </c:pt>
                <c:pt idx="792">
                  <c:v>43140</c:v>
                </c:pt>
                <c:pt idx="793">
                  <c:v>43143</c:v>
                </c:pt>
                <c:pt idx="794">
                  <c:v>43144</c:v>
                </c:pt>
                <c:pt idx="795">
                  <c:v>43145</c:v>
                </c:pt>
                <c:pt idx="796">
                  <c:v>43146</c:v>
                </c:pt>
                <c:pt idx="797">
                  <c:v>43147</c:v>
                </c:pt>
                <c:pt idx="798">
                  <c:v>43150</c:v>
                </c:pt>
                <c:pt idx="799">
                  <c:v>43151</c:v>
                </c:pt>
                <c:pt idx="800">
                  <c:v>43152</c:v>
                </c:pt>
                <c:pt idx="801">
                  <c:v>43153</c:v>
                </c:pt>
                <c:pt idx="802">
                  <c:v>43154</c:v>
                </c:pt>
                <c:pt idx="803">
                  <c:v>43157</c:v>
                </c:pt>
                <c:pt idx="804">
                  <c:v>43158</c:v>
                </c:pt>
                <c:pt idx="805">
                  <c:v>43159</c:v>
                </c:pt>
                <c:pt idx="806">
                  <c:v>43160</c:v>
                </c:pt>
                <c:pt idx="807">
                  <c:v>43161</c:v>
                </c:pt>
                <c:pt idx="808">
                  <c:v>43164</c:v>
                </c:pt>
                <c:pt idx="809">
                  <c:v>43165</c:v>
                </c:pt>
                <c:pt idx="810">
                  <c:v>43166</c:v>
                </c:pt>
                <c:pt idx="811">
                  <c:v>43167</c:v>
                </c:pt>
                <c:pt idx="812">
                  <c:v>43168</c:v>
                </c:pt>
                <c:pt idx="813">
                  <c:v>43171</c:v>
                </c:pt>
                <c:pt idx="814">
                  <c:v>43172</c:v>
                </c:pt>
                <c:pt idx="815">
                  <c:v>43173</c:v>
                </c:pt>
                <c:pt idx="816">
                  <c:v>43174</c:v>
                </c:pt>
                <c:pt idx="817">
                  <c:v>43175</c:v>
                </c:pt>
                <c:pt idx="818">
                  <c:v>43178</c:v>
                </c:pt>
                <c:pt idx="819">
                  <c:v>43179</c:v>
                </c:pt>
                <c:pt idx="820">
                  <c:v>43180</c:v>
                </c:pt>
                <c:pt idx="821">
                  <c:v>43181</c:v>
                </c:pt>
                <c:pt idx="822">
                  <c:v>43182</c:v>
                </c:pt>
                <c:pt idx="823">
                  <c:v>43185</c:v>
                </c:pt>
                <c:pt idx="824">
                  <c:v>43186</c:v>
                </c:pt>
                <c:pt idx="825">
                  <c:v>43187</c:v>
                </c:pt>
                <c:pt idx="826">
                  <c:v>43188</c:v>
                </c:pt>
                <c:pt idx="827">
                  <c:v>43192</c:v>
                </c:pt>
                <c:pt idx="828">
                  <c:v>43193</c:v>
                </c:pt>
                <c:pt idx="829">
                  <c:v>43194</c:v>
                </c:pt>
                <c:pt idx="830">
                  <c:v>43195</c:v>
                </c:pt>
                <c:pt idx="831">
                  <c:v>43196</c:v>
                </c:pt>
                <c:pt idx="832">
                  <c:v>43199</c:v>
                </c:pt>
                <c:pt idx="833">
                  <c:v>43200</c:v>
                </c:pt>
                <c:pt idx="834">
                  <c:v>43201</c:v>
                </c:pt>
                <c:pt idx="835">
                  <c:v>43202</c:v>
                </c:pt>
                <c:pt idx="836">
                  <c:v>43203</c:v>
                </c:pt>
                <c:pt idx="837">
                  <c:v>43206</c:v>
                </c:pt>
                <c:pt idx="838">
                  <c:v>43207</c:v>
                </c:pt>
                <c:pt idx="839">
                  <c:v>43208</c:v>
                </c:pt>
                <c:pt idx="840">
                  <c:v>43209</c:v>
                </c:pt>
                <c:pt idx="841">
                  <c:v>43210</c:v>
                </c:pt>
                <c:pt idx="842">
                  <c:v>43213</c:v>
                </c:pt>
                <c:pt idx="843">
                  <c:v>43214</c:v>
                </c:pt>
                <c:pt idx="844">
                  <c:v>43215</c:v>
                </c:pt>
                <c:pt idx="845">
                  <c:v>43216</c:v>
                </c:pt>
                <c:pt idx="846">
                  <c:v>43217</c:v>
                </c:pt>
                <c:pt idx="847">
                  <c:v>43220</c:v>
                </c:pt>
                <c:pt idx="848">
                  <c:v>43221</c:v>
                </c:pt>
                <c:pt idx="849">
                  <c:v>43222</c:v>
                </c:pt>
                <c:pt idx="850">
                  <c:v>43223</c:v>
                </c:pt>
                <c:pt idx="851">
                  <c:v>43224</c:v>
                </c:pt>
                <c:pt idx="852">
                  <c:v>43227</c:v>
                </c:pt>
                <c:pt idx="853">
                  <c:v>43228</c:v>
                </c:pt>
                <c:pt idx="854">
                  <c:v>43229</c:v>
                </c:pt>
                <c:pt idx="855">
                  <c:v>43230</c:v>
                </c:pt>
                <c:pt idx="856">
                  <c:v>43231</c:v>
                </c:pt>
                <c:pt idx="857">
                  <c:v>43234</c:v>
                </c:pt>
                <c:pt idx="858">
                  <c:v>43235</c:v>
                </c:pt>
                <c:pt idx="859">
                  <c:v>43236</c:v>
                </c:pt>
                <c:pt idx="860">
                  <c:v>43237</c:v>
                </c:pt>
                <c:pt idx="861">
                  <c:v>43238</c:v>
                </c:pt>
                <c:pt idx="862">
                  <c:v>43241</c:v>
                </c:pt>
                <c:pt idx="863">
                  <c:v>43242</c:v>
                </c:pt>
                <c:pt idx="864">
                  <c:v>43243</c:v>
                </c:pt>
                <c:pt idx="865">
                  <c:v>43244</c:v>
                </c:pt>
                <c:pt idx="866">
                  <c:v>43245</c:v>
                </c:pt>
                <c:pt idx="867">
                  <c:v>43249</c:v>
                </c:pt>
                <c:pt idx="868">
                  <c:v>43250</c:v>
                </c:pt>
                <c:pt idx="869">
                  <c:v>43251</c:v>
                </c:pt>
                <c:pt idx="870">
                  <c:v>43252</c:v>
                </c:pt>
                <c:pt idx="871">
                  <c:v>43255</c:v>
                </c:pt>
                <c:pt idx="872">
                  <c:v>43256</c:v>
                </c:pt>
                <c:pt idx="873">
                  <c:v>43257</c:v>
                </c:pt>
                <c:pt idx="874">
                  <c:v>43258</c:v>
                </c:pt>
                <c:pt idx="875">
                  <c:v>43259</c:v>
                </c:pt>
                <c:pt idx="876">
                  <c:v>43262</c:v>
                </c:pt>
                <c:pt idx="877">
                  <c:v>43263</c:v>
                </c:pt>
                <c:pt idx="878">
                  <c:v>43264</c:v>
                </c:pt>
                <c:pt idx="879">
                  <c:v>43265</c:v>
                </c:pt>
                <c:pt idx="880">
                  <c:v>43266</c:v>
                </c:pt>
                <c:pt idx="881">
                  <c:v>43269</c:v>
                </c:pt>
                <c:pt idx="882">
                  <c:v>43270</c:v>
                </c:pt>
                <c:pt idx="883">
                  <c:v>43271</c:v>
                </c:pt>
                <c:pt idx="884">
                  <c:v>43272</c:v>
                </c:pt>
                <c:pt idx="885">
                  <c:v>43273</c:v>
                </c:pt>
                <c:pt idx="886">
                  <c:v>43276</c:v>
                </c:pt>
                <c:pt idx="887">
                  <c:v>43277</c:v>
                </c:pt>
                <c:pt idx="888">
                  <c:v>43278</c:v>
                </c:pt>
                <c:pt idx="889">
                  <c:v>43279</c:v>
                </c:pt>
                <c:pt idx="890">
                  <c:v>43280</c:v>
                </c:pt>
                <c:pt idx="891">
                  <c:v>43283</c:v>
                </c:pt>
                <c:pt idx="892">
                  <c:v>43284</c:v>
                </c:pt>
                <c:pt idx="893">
                  <c:v>43285</c:v>
                </c:pt>
                <c:pt idx="894">
                  <c:v>43286</c:v>
                </c:pt>
                <c:pt idx="895">
                  <c:v>43287</c:v>
                </c:pt>
                <c:pt idx="896">
                  <c:v>43290</c:v>
                </c:pt>
                <c:pt idx="897">
                  <c:v>43291</c:v>
                </c:pt>
                <c:pt idx="898">
                  <c:v>43292</c:v>
                </c:pt>
                <c:pt idx="899">
                  <c:v>43293</c:v>
                </c:pt>
                <c:pt idx="900">
                  <c:v>43294</c:v>
                </c:pt>
                <c:pt idx="901">
                  <c:v>43297</c:v>
                </c:pt>
                <c:pt idx="902">
                  <c:v>43298</c:v>
                </c:pt>
                <c:pt idx="903">
                  <c:v>43299</c:v>
                </c:pt>
                <c:pt idx="904">
                  <c:v>43300</c:v>
                </c:pt>
                <c:pt idx="905">
                  <c:v>43301</c:v>
                </c:pt>
                <c:pt idx="906">
                  <c:v>43304</c:v>
                </c:pt>
                <c:pt idx="907">
                  <c:v>43305</c:v>
                </c:pt>
                <c:pt idx="908">
                  <c:v>43306</c:v>
                </c:pt>
                <c:pt idx="909">
                  <c:v>43307</c:v>
                </c:pt>
                <c:pt idx="910">
                  <c:v>43308</c:v>
                </c:pt>
                <c:pt idx="911">
                  <c:v>43311</c:v>
                </c:pt>
                <c:pt idx="912">
                  <c:v>43312</c:v>
                </c:pt>
                <c:pt idx="913">
                  <c:v>43313</c:v>
                </c:pt>
                <c:pt idx="914">
                  <c:v>43314</c:v>
                </c:pt>
                <c:pt idx="915">
                  <c:v>43315</c:v>
                </c:pt>
                <c:pt idx="916">
                  <c:v>43318</c:v>
                </c:pt>
                <c:pt idx="917">
                  <c:v>43319</c:v>
                </c:pt>
                <c:pt idx="918">
                  <c:v>43320</c:v>
                </c:pt>
                <c:pt idx="919">
                  <c:v>43321</c:v>
                </c:pt>
                <c:pt idx="920">
                  <c:v>43322</c:v>
                </c:pt>
                <c:pt idx="921">
                  <c:v>43325</c:v>
                </c:pt>
                <c:pt idx="922">
                  <c:v>43326</c:v>
                </c:pt>
                <c:pt idx="923">
                  <c:v>43327</c:v>
                </c:pt>
                <c:pt idx="924">
                  <c:v>43328</c:v>
                </c:pt>
                <c:pt idx="925">
                  <c:v>43329</c:v>
                </c:pt>
                <c:pt idx="926">
                  <c:v>43332</c:v>
                </c:pt>
                <c:pt idx="927">
                  <c:v>43333</c:v>
                </c:pt>
                <c:pt idx="928">
                  <c:v>43334</c:v>
                </c:pt>
                <c:pt idx="929">
                  <c:v>43335</c:v>
                </c:pt>
                <c:pt idx="930">
                  <c:v>43336</c:v>
                </c:pt>
                <c:pt idx="931">
                  <c:v>43339</c:v>
                </c:pt>
                <c:pt idx="932">
                  <c:v>43340</c:v>
                </c:pt>
                <c:pt idx="933">
                  <c:v>43341</c:v>
                </c:pt>
                <c:pt idx="934">
                  <c:v>43342</c:v>
                </c:pt>
                <c:pt idx="935">
                  <c:v>43343</c:v>
                </c:pt>
                <c:pt idx="936">
                  <c:v>43346</c:v>
                </c:pt>
                <c:pt idx="937">
                  <c:v>43347</c:v>
                </c:pt>
                <c:pt idx="938">
                  <c:v>43348</c:v>
                </c:pt>
                <c:pt idx="939">
                  <c:v>43349</c:v>
                </c:pt>
                <c:pt idx="940">
                  <c:v>43350</c:v>
                </c:pt>
                <c:pt idx="941">
                  <c:v>43353</c:v>
                </c:pt>
                <c:pt idx="942">
                  <c:v>43354</c:v>
                </c:pt>
                <c:pt idx="943">
                  <c:v>43355</c:v>
                </c:pt>
                <c:pt idx="944">
                  <c:v>43356</c:v>
                </c:pt>
                <c:pt idx="945">
                  <c:v>43357</c:v>
                </c:pt>
                <c:pt idx="946">
                  <c:v>43360</c:v>
                </c:pt>
                <c:pt idx="947">
                  <c:v>43361</c:v>
                </c:pt>
                <c:pt idx="948">
                  <c:v>43362</c:v>
                </c:pt>
                <c:pt idx="949">
                  <c:v>43363</c:v>
                </c:pt>
                <c:pt idx="950">
                  <c:v>43364</c:v>
                </c:pt>
                <c:pt idx="951">
                  <c:v>43367</c:v>
                </c:pt>
                <c:pt idx="952">
                  <c:v>43368</c:v>
                </c:pt>
                <c:pt idx="953">
                  <c:v>43369</c:v>
                </c:pt>
                <c:pt idx="954">
                  <c:v>43370</c:v>
                </c:pt>
                <c:pt idx="955">
                  <c:v>43371</c:v>
                </c:pt>
                <c:pt idx="956">
                  <c:v>43374</c:v>
                </c:pt>
                <c:pt idx="957">
                  <c:v>43375</c:v>
                </c:pt>
                <c:pt idx="958">
                  <c:v>43376</c:v>
                </c:pt>
                <c:pt idx="959">
                  <c:v>43377</c:v>
                </c:pt>
                <c:pt idx="960">
                  <c:v>43378</c:v>
                </c:pt>
                <c:pt idx="961">
                  <c:v>43381</c:v>
                </c:pt>
                <c:pt idx="962">
                  <c:v>43382</c:v>
                </c:pt>
                <c:pt idx="963">
                  <c:v>43383</c:v>
                </c:pt>
                <c:pt idx="964">
                  <c:v>43384</c:v>
                </c:pt>
                <c:pt idx="965">
                  <c:v>43385</c:v>
                </c:pt>
                <c:pt idx="966">
                  <c:v>43388</c:v>
                </c:pt>
                <c:pt idx="967">
                  <c:v>43389</c:v>
                </c:pt>
                <c:pt idx="968">
                  <c:v>43390</c:v>
                </c:pt>
                <c:pt idx="969">
                  <c:v>43391</c:v>
                </c:pt>
                <c:pt idx="970">
                  <c:v>43392</c:v>
                </c:pt>
                <c:pt idx="971">
                  <c:v>43395</c:v>
                </c:pt>
                <c:pt idx="972">
                  <c:v>43396</c:v>
                </c:pt>
                <c:pt idx="973">
                  <c:v>43397</c:v>
                </c:pt>
                <c:pt idx="974">
                  <c:v>43398</c:v>
                </c:pt>
                <c:pt idx="975">
                  <c:v>43399</c:v>
                </c:pt>
                <c:pt idx="976">
                  <c:v>43402</c:v>
                </c:pt>
                <c:pt idx="977">
                  <c:v>43403</c:v>
                </c:pt>
                <c:pt idx="978">
                  <c:v>43404</c:v>
                </c:pt>
                <c:pt idx="979">
                  <c:v>43405</c:v>
                </c:pt>
                <c:pt idx="980">
                  <c:v>43406</c:v>
                </c:pt>
                <c:pt idx="981">
                  <c:v>43409</c:v>
                </c:pt>
                <c:pt idx="982">
                  <c:v>43410</c:v>
                </c:pt>
                <c:pt idx="983">
                  <c:v>43411</c:v>
                </c:pt>
                <c:pt idx="984">
                  <c:v>43412</c:v>
                </c:pt>
                <c:pt idx="985">
                  <c:v>43413</c:v>
                </c:pt>
                <c:pt idx="986">
                  <c:v>43416</c:v>
                </c:pt>
                <c:pt idx="987">
                  <c:v>43417</c:v>
                </c:pt>
                <c:pt idx="988">
                  <c:v>43418</c:v>
                </c:pt>
                <c:pt idx="989">
                  <c:v>43419</c:v>
                </c:pt>
                <c:pt idx="990">
                  <c:v>43420</c:v>
                </c:pt>
                <c:pt idx="991">
                  <c:v>43423</c:v>
                </c:pt>
                <c:pt idx="992">
                  <c:v>43424</c:v>
                </c:pt>
                <c:pt idx="993">
                  <c:v>43425</c:v>
                </c:pt>
                <c:pt idx="994">
                  <c:v>43426</c:v>
                </c:pt>
                <c:pt idx="995">
                  <c:v>43427</c:v>
                </c:pt>
                <c:pt idx="996">
                  <c:v>43430</c:v>
                </c:pt>
                <c:pt idx="997">
                  <c:v>43431</c:v>
                </c:pt>
                <c:pt idx="998">
                  <c:v>43432</c:v>
                </c:pt>
                <c:pt idx="999">
                  <c:v>43433</c:v>
                </c:pt>
                <c:pt idx="1000">
                  <c:v>43434</c:v>
                </c:pt>
                <c:pt idx="1001">
                  <c:v>43437</c:v>
                </c:pt>
                <c:pt idx="1002">
                  <c:v>43438</c:v>
                </c:pt>
                <c:pt idx="1003">
                  <c:v>43439</c:v>
                </c:pt>
                <c:pt idx="1004">
                  <c:v>43440</c:v>
                </c:pt>
                <c:pt idx="1005">
                  <c:v>43441</c:v>
                </c:pt>
                <c:pt idx="1006">
                  <c:v>43444</c:v>
                </c:pt>
                <c:pt idx="1007">
                  <c:v>43445</c:v>
                </c:pt>
                <c:pt idx="1008">
                  <c:v>43446</c:v>
                </c:pt>
                <c:pt idx="1009">
                  <c:v>43447</c:v>
                </c:pt>
                <c:pt idx="1010">
                  <c:v>43448</c:v>
                </c:pt>
                <c:pt idx="1011">
                  <c:v>43451</c:v>
                </c:pt>
                <c:pt idx="1012">
                  <c:v>43452</c:v>
                </c:pt>
                <c:pt idx="1013">
                  <c:v>43453</c:v>
                </c:pt>
                <c:pt idx="1014">
                  <c:v>43454</c:v>
                </c:pt>
                <c:pt idx="1015">
                  <c:v>43455</c:v>
                </c:pt>
                <c:pt idx="1016">
                  <c:v>43460</c:v>
                </c:pt>
                <c:pt idx="1017">
                  <c:v>43461</c:v>
                </c:pt>
                <c:pt idx="1018">
                  <c:v>43462</c:v>
                </c:pt>
                <c:pt idx="1019">
                  <c:v>43467</c:v>
                </c:pt>
                <c:pt idx="1020">
                  <c:v>43468</c:v>
                </c:pt>
                <c:pt idx="1021">
                  <c:v>43469</c:v>
                </c:pt>
                <c:pt idx="1022">
                  <c:v>43472</c:v>
                </c:pt>
                <c:pt idx="1023">
                  <c:v>43473</c:v>
                </c:pt>
                <c:pt idx="1024">
                  <c:v>43474</c:v>
                </c:pt>
                <c:pt idx="1025">
                  <c:v>43475</c:v>
                </c:pt>
                <c:pt idx="1026">
                  <c:v>43476</c:v>
                </c:pt>
                <c:pt idx="1027">
                  <c:v>43479</c:v>
                </c:pt>
                <c:pt idx="1028">
                  <c:v>43480</c:v>
                </c:pt>
                <c:pt idx="1029">
                  <c:v>43481</c:v>
                </c:pt>
                <c:pt idx="1030">
                  <c:v>43482</c:v>
                </c:pt>
                <c:pt idx="1031">
                  <c:v>43483</c:v>
                </c:pt>
                <c:pt idx="1032">
                  <c:v>43486</c:v>
                </c:pt>
                <c:pt idx="1033">
                  <c:v>43487</c:v>
                </c:pt>
                <c:pt idx="1034">
                  <c:v>43488</c:v>
                </c:pt>
                <c:pt idx="1035">
                  <c:v>43489</c:v>
                </c:pt>
                <c:pt idx="1036">
                  <c:v>43490</c:v>
                </c:pt>
                <c:pt idx="1037">
                  <c:v>43493</c:v>
                </c:pt>
                <c:pt idx="1038">
                  <c:v>43494</c:v>
                </c:pt>
                <c:pt idx="1039">
                  <c:v>43495</c:v>
                </c:pt>
                <c:pt idx="1040">
                  <c:v>43496</c:v>
                </c:pt>
                <c:pt idx="1041">
                  <c:v>43497</c:v>
                </c:pt>
                <c:pt idx="1042">
                  <c:v>43500</c:v>
                </c:pt>
                <c:pt idx="1043">
                  <c:v>43501</c:v>
                </c:pt>
                <c:pt idx="1044">
                  <c:v>43502</c:v>
                </c:pt>
                <c:pt idx="1045">
                  <c:v>43503</c:v>
                </c:pt>
                <c:pt idx="1046">
                  <c:v>43504</c:v>
                </c:pt>
                <c:pt idx="1047">
                  <c:v>43507</c:v>
                </c:pt>
                <c:pt idx="1048">
                  <c:v>43508</c:v>
                </c:pt>
                <c:pt idx="1049">
                  <c:v>43509</c:v>
                </c:pt>
                <c:pt idx="1050">
                  <c:v>43510</c:v>
                </c:pt>
                <c:pt idx="1051">
                  <c:v>43511</c:v>
                </c:pt>
                <c:pt idx="1052">
                  <c:v>43514</c:v>
                </c:pt>
                <c:pt idx="1053">
                  <c:v>43515</c:v>
                </c:pt>
                <c:pt idx="1054">
                  <c:v>43516</c:v>
                </c:pt>
                <c:pt idx="1055">
                  <c:v>43517</c:v>
                </c:pt>
                <c:pt idx="1056">
                  <c:v>43518</c:v>
                </c:pt>
                <c:pt idx="1057">
                  <c:v>43521</c:v>
                </c:pt>
                <c:pt idx="1058">
                  <c:v>43522</c:v>
                </c:pt>
                <c:pt idx="1059">
                  <c:v>43523</c:v>
                </c:pt>
                <c:pt idx="1060">
                  <c:v>43524</c:v>
                </c:pt>
                <c:pt idx="1061">
                  <c:v>43525</c:v>
                </c:pt>
                <c:pt idx="1062">
                  <c:v>43528</c:v>
                </c:pt>
                <c:pt idx="1063">
                  <c:v>43529</c:v>
                </c:pt>
                <c:pt idx="1064">
                  <c:v>43530</c:v>
                </c:pt>
                <c:pt idx="1065">
                  <c:v>43531</c:v>
                </c:pt>
                <c:pt idx="1066">
                  <c:v>43532</c:v>
                </c:pt>
                <c:pt idx="1067">
                  <c:v>43535</c:v>
                </c:pt>
                <c:pt idx="1068">
                  <c:v>43536</c:v>
                </c:pt>
                <c:pt idx="1069">
                  <c:v>43537</c:v>
                </c:pt>
                <c:pt idx="1070">
                  <c:v>43538</c:v>
                </c:pt>
                <c:pt idx="1071">
                  <c:v>43539</c:v>
                </c:pt>
                <c:pt idx="1072">
                  <c:v>43542</c:v>
                </c:pt>
                <c:pt idx="1073">
                  <c:v>43543</c:v>
                </c:pt>
                <c:pt idx="1074">
                  <c:v>43544</c:v>
                </c:pt>
                <c:pt idx="1075">
                  <c:v>43545</c:v>
                </c:pt>
                <c:pt idx="1076">
                  <c:v>43546</c:v>
                </c:pt>
                <c:pt idx="1077">
                  <c:v>43549</c:v>
                </c:pt>
                <c:pt idx="1078">
                  <c:v>43550</c:v>
                </c:pt>
                <c:pt idx="1079">
                  <c:v>43551</c:v>
                </c:pt>
                <c:pt idx="1080">
                  <c:v>43552</c:v>
                </c:pt>
                <c:pt idx="1081">
                  <c:v>43553</c:v>
                </c:pt>
              </c:numCache>
            </c:numRef>
          </c:cat>
          <c:val>
            <c:numRef>
              <c:f>Steel!$K$1020:$K$2100</c:f>
              <c:numCache>
                <c:formatCode>0.00</c:formatCode>
                <c:ptCount val="1081"/>
                <c:pt idx="0">
                  <c:v>505</c:v>
                </c:pt>
                <c:pt idx="1">
                  <c:v>505</c:v>
                </c:pt>
                <c:pt idx="2">
                  <c:v>505</c:v>
                </c:pt>
                <c:pt idx="3">
                  <c:v>505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490</c:v>
                </c:pt>
                <c:pt idx="9">
                  <c:v>490</c:v>
                </c:pt>
                <c:pt idx="10">
                  <c:v>490</c:v>
                </c:pt>
                <c:pt idx="11">
                  <c:v>490</c:v>
                </c:pt>
                <c:pt idx="12">
                  <c:v>490</c:v>
                </c:pt>
                <c:pt idx="13">
                  <c:v>490</c:v>
                </c:pt>
                <c:pt idx="14">
                  <c:v>490</c:v>
                </c:pt>
                <c:pt idx="15">
                  <c:v>485</c:v>
                </c:pt>
                <c:pt idx="16">
                  <c:v>485</c:v>
                </c:pt>
                <c:pt idx="17">
                  <c:v>480</c:v>
                </c:pt>
                <c:pt idx="18">
                  <c:v>478</c:v>
                </c:pt>
                <c:pt idx="19">
                  <c:v>478</c:v>
                </c:pt>
                <c:pt idx="20">
                  <c:v>468</c:v>
                </c:pt>
                <c:pt idx="21">
                  <c:v>465</c:v>
                </c:pt>
                <c:pt idx="22">
                  <c:v>460</c:v>
                </c:pt>
                <c:pt idx="23">
                  <c:v>460</c:v>
                </c:pt>
                <c:pt idx="24">
                  <c:v>455</c:v>
                </c:pt>
                <c:pt idx="25">
                  <c:v>455</c:v>
                </c:pt>
                <c:pt idx="26">
                  <c:v>447.5</c:v>
                </c:pt>
                <c:pt idx="27">
                  <c:v>447.5</c:v>
                </c:pt>
                <c:pt idx="28">
                  <c:v>447.5</c:v>
                </c:pt>
                <c:pt idx="29">
                  <c:v>440</c:v>
                </c:pt>
                <c:pt idx="30">
                  <c:v>440</c:v>
                </c:pt>
                <c:pt idx="31">
                  <c:v>440</c:v>
                </c:pt>
                <c:pt idx="32">
                  <c:v>440</c:v>
                </c:pt>
                <c:pt idx="33">
                  <c:v>437.5</c:v>
                </c:pt>
                <c:pt idx="34">
                  <c:v>437.5</c:v>
                </c:pt>
                <c:pt idx="35">
                  <c:v>437.5</c:v>
                </c:pt>
                <c:pt idx="36">
                  <c:v>437.5</c:v>
                </c:pt>
                <c:pt idx="37">
                  <c:v>432.5</c:v>
                </c:pt>
                <c:pt idx="38">
                  <c:v>432.5</c:v>
                </c:pt>
                <c:pt idx="39">
                  <c:v>432.5</c:v>
                </c:pt>
                <c:pt idx="40">
                  <c:v>432.5</c:v>
                </c:pt>
                <c:pt idx="41">
                  <c:v>432.5</c:v>
                </c:pt>
                <c:pt idx="42">
                  <c:v>432.5</c:v>
                </c:pt>
                <c:pt idx="43">
                  <c:v>432.5</c:v>
                </c:pt>
                <c:pt idx="44">
                  <c:v>435</c:v>
                </c:pt>
                <c:pt idx="45">
                  <c:v>435</c:v>
                </c:pt>
                <c:pt idx="46">
                  <c:v>435</c:v>
                </c:pt>
                <c:pt idx="47">
                  <c:v>435</c:v>
                </c:pt>
                <c:pt idx="48">
                  <c:v>437.5</c:v>
                </c:pt>
                <c:pt idx="49">
                  <c:v>437.5</c:v>
                </c:pt>
                <c:pt idx="50">
                  <c:v>437.5</c:v>
                </c:pt>
                <c:pt idx="51">
                  <c:v>437.5</c:v>
                </c:pt>
                <c:pt idx="52">
                  <c:v>437.5</c:v>
                </c:pt>
                <c:pt idx="53">
                  <c:v>437.5</c:v>
                </c:pt>
                <c:pt idx="54">
                  <c:v>437.5</c:v>
                </c:pt>
                <c:pt idx="55">
                  <c:v>437.5</c:v>
                </c:pt>
                <c:pt idx="56">
                  <c:v>437.5</c:v>
                </c:pt>
                <c:pt idx="57">
                  <c:v>437.5</c:v>
                </c:pt>
                <c:pt idx="58">
                  <c:v>437.5</c:v>
                </c:pt>
                <c:pt idx="59">
                  <c:v>437.5</c:v>
                </c:pt>
                <c:pt idx="60">
                  <c:v>437.5</c:v>
                </c:pt>
                <c:pt idx="61">
                  <c:v>437.5</c:v>
                </c:pt>
                <c:pt idx="62">
                  <c:v>437.5</c:v>
                </c:pt>
                <c:pt idx="63">
                  <c:v>437.5</c:v>
                </c:pt>
                <c:pt idx="64">
                  <c:v>437.5</c:v>
                </c:pt>
                <c:pt idx="65">
                  <c:v>437.5</c:v>
                </c:pt>
                <c:pt idx="66">
                  <c:v>437.5</c:v>
                </c:pt>
                <c:pt idx="67">
                  <c:v>437.5</c:v>
                </c:pt>
                <c:pt idx="68">
                  <c:v>437.5</c:v>
                </c:pt>
                <c:pt idx="69">
                  <c:v>437.5</c:v>
                </c:pt>
                <c:pt idx="70">
                  <c:v>437.5</c:v>
                </c:pt>
                <c:pt idx="71">
                  <c:v>437.5</c:v>
                </c:pt>
                <c:pt idx="72">
                  <c:v>437.5</c:v>
                </c:pt>
                <c:pt idx="73">
                  <c:v>437.5</c:v>
                </c:pt>
                <c:pt idx="74">
                  <c:v>437.5</c:v>
                </c:pt>
                <c:pt idx="75">
                  <c:v>437.5</c:v>
                </c:pt>
                <c:pt idx="76">
                  <c:v>437.5</c:v>
                </c:pt>
                <c:pt idx="77">
                  <c:v>441</c:v>
                </c:pt>
                <c:pt idx="78">
                  <c:v>441</c:v>
                </c:pt>
                <c:pt idx="79">
                  <c:v>441</c:v>
                </c:pt>
                <c:pt idx="80">
                  <c:v>441</c:v>
                </c:pt>
                <c:pt idx="81">
                  <c:v>441</c:v>
                </c:pt>
                <c:pt idx="82">
                  <c:v>442</c:v>
                </c:pt>
                <c:pt idx="83">
                  <c:v>442</c:v>
                </c:pt>
                <c:pt idx="84">
                  <c:v>442</c:v>
                </c:pt>
                <c:pt idx="85">
                  <c:v>443</c:v>
                </c:pt>
                <c:pt idx="86">
                  <c:v>449</c:v>
                </c:pt>
                <c:pt idx="87">
                  <c:v>457.5</c:v>
                </c:pt>
                <c:pt idx="88">
                  <c:v>457.5</c:v>
                </c:pt>
                <c:pt idx="89">
                  <c:v>457.5</c:v>
                </c:pt>
                <c:pt idx="90">
                  <c:v>457.5</c:v>
                </c:pt>
                <c:pt idx="91">
                  <c:v>457.5</c:v>
                </c:pt>
                <c:pt idx="92">
                  <c:v>455</c:v>
                </c:pt>
                <c:pt idx="93">
                  <c:v>455</c:v>
                </c:pt>
                <c:pt idx="94">
                  <c:v>455</c:v>
                </c:pt>
                <c:pt idx="95">
                  <c:v>455</c:v>
                </c:pt>
                <c:pt idx="96">
                  <c:v>455</c:v>
                </c:pt>
                <c:pt idx="97">
                  <c:v>455</c:v>
                </c:pt>
                <c:pt idx="98">
                  <c:v>455</c:v>
                </c:pt>
                <c:pt idx="99">
                  <c:v>455</c:v>
                </c:pt>
                <c:pt idx="100">
                  <c:v>455</c:v>
                </c:pt>
                <c:pt idx="101">
                  <c:v>455</c:v>
                </c:pt>
                <c:pt idx="102">
                  <c:v>455</c:v>
                </c:pt>
                <c:pt idx="103">
                  <c:v>450</c:v>
                </c:pt>
                <c:pt idx="104">
                  <c:v>450</c:v>
                </c:pt>
                <c:pt idx="105">
                  <c:v>447.5</c:v>
                </c:pt>
                <c:pt idx="106">
                  <c:v>447.5</c:v>
                </c:pt>
                <c:pt idx="107">
                  <c:v>442</c:v>
                </c:pt>
                <c:pt idx="108">
                  <c:v>442</c:v>
                </c:pt>
                <c:pt idx="109">
                  <c:v>442</c:v>
                </c:pt>
                <c:pt idx="110">
                  <c:v>442</c:v>
                </c:pt>
                <c:pt idx="111">
                  <c:v>440</c:v>
                </c:pt>
                <c:pt idx="112">
                  <c:v>440</c:v>
                </c:pt>
                <c:pt idx="113">
                  <c:v>439</c:v>
                </c:pt>
                <c:pt idx="114">
                  <c:v>435</c:v>
                </c:pt>
                <c:pt idx="115">
                  <c:v>435</c:v>
                </c:pt>
                <c:pt idx="116">
                  <c:v>435</c:v>
                </c:pt>
                <c:pt idx="117">
                  <c:v>435</c:v>
                </c:pt>
                <c:pt idx="118">
                  <c:v>435</c:v>
                </c:pt>
                <c:pt idx="119">
                  <c:v>435</c:v>
                </c:pt>
                <c:pt idx="120">
                  <c:v>434</c:v>
                </c:pt>
                <c:pt idx="121">
                  <c:v>434</c:v>
                </c:pt>
                <c:pt idx="122">
                  <c:v>422.5</c:v>
                </c:pt>
                <c:pt idx="123">
                  <c:v>420</c:v>
                </c:pt>
                <c:pt idx="124">
                  <c:v>420</c:v>
                </c:pt>
                <c:pt idx="125">
                  <c:v>420</c:v>
                </c:pt>
                <c:pt idx="126">
                  <c:v>420</c:v>
                </c:pt>
                <c:pt idx="127">
                  <c:v>420</c:v>
                </c:pt>
                <c:pt idx="128">
                  <c:v>418</c:v>
                </c:pt>
                <c:pt idx="129">
                  <c:v>418</c:v>
                </c:pt>
                <c:pt idx="130">
                  <c:v>418</c:v>
                </c:pt>
                <c:pt idx="131">
                  <c:v>418</c:v>
                </c:pt>
                <c:pt idx="132">
                  <c:v>405</c:v>
                </c:pt>
                <c:pt idx="133">
                  <c:v>405</c:v>
                </c:pt>
                <c:pt idx="134">
                  <c:v>405</c:v>
                </c:pt>
                <c:pt idx="135">
                  <c:v>402.5</c:v>
                </c:pt>
                <c:pt idx="136">
                  <c:v>402.5</c:v>
                </c:pt>
                <c:pt idx="137">
                  <c:v>402.5</c:v>
                </c:pt>
                <c:pt idx="138">
                  <c:v>402.5</c:v>
                </c:pt>
                <c:pt idx="139">
                  <c:v>402.5</c:v>
                </c:pt>
                <c:pt idx="140">
                  <c:v>402.5</c:v>
                </c:pt>
                <c:pt idx="141">
                  <c:v>402.5</c:v>
                </c:pt>
                <c:pt idx="142">
                  <c:v>402.5</c:v>
                </c:pt>
                <c:pt idx="143">
                  <c:v>402.5</c:v>
                </c:pt>
                <c:pt idx="144">
                  <c:v>402.5</c:v>
                </c:pt>
                <c:pt idx="145">
                  <c:v>402.5</c:v>
                </c:pt>
                <c:pt idx="146">
                  <c:v>402.5</c:v>
                </c:pt>
                <c:pt idx="147">
                  <c:v>402.5</c:v>
                </c:pt>
                <c:pt idx="148">
                  <c:v>400</c:v>
                </c:pt>
                <c:pt idx="149">
                  <c:v>399</c:v>
                </c:pt>
                <c:pt idx="150">
                  <c:v>390</c:v>
                </c:pt>
                <c:pt idx="151">
                  <c:v>390</c:v>
                </c:pt>
                <c:pt idx="152">
                  <c:v>390</c:v>
                </c:pt>
                <c:pt idx="153">
                  <c:v>390</c:v>
                </c:pt>
                <c:pt idx="154">
                  <c:v>390</c:v>
                </c:pt>
                <c:pt idx="155">
                  <c:v>390</c:v>
                </c:pt>
                <c:pt idx="156">
                  <c:v>385</c:v>
                </c:pt>
                <c:pt idx="157">
                  <c:v>385</c:v>
                </c:pt>
                <c:pt idx="158">
                  <c:v>385</c:v>
                </c:pt>
                <c:pt idx="159">
                  <c:v>385</c:v>
                </c:pt>
                <c:pt idx="160">
                  <c:v>385</c:v>
                </c:pt>
                <c:pt idx="161">
                  <c:v>385</c:v>
                </c:pt>
                <c:pt idx="162">
                  <c:v>384</c:v>
                </c:pt>
                <c:pt idx="163">
                  <c:v>384</c:v>
                </c:pt>
                <c:pt idx="164">
                  <c:v>384</c:v>
                </c:pt>
                <c:pt idx="165">
                  <c:v>384</c:v>
                </c:pt>
                <c:pt idx="166">
                  <c:v>384</c:v>
                </c:pt>
                <c:pt idx="167">
                  <c:v>384</c:v>
                </c:pt>
                <c:pt idx="168">
                  <c:v>380</c:v>
                </c:pt>
                <c:pt idx="169">
                  <c:v>380</c:v>
                </c:pt>
                <c:pt idx="170">
                  <c:v>380</c:v>
                </c:pt>
                <c:pt idx="171">
                  <c:v>370</c:v>
                </c:pt>
                <c:pt idx="172">
                  <c:v>365</c:v>
                </c:pt>
                <c:pt idx="173">
                  <c:v>362.5</c:v>
                </c:pt>
                <c:pt idx="174">
                  <c:v>362.5</c:v>
                </c:pt>
                <c:pt idx="175">
                  <c:v>362.5</c:v>
                </c:pt>
                <c:pt idx="176">
                  <c:v>362.5</c:v>
                </c:pt>
                <c:pt idx="177">
                  <c:v>350</c:v>
                </c:pt>
                <c:pt idx="178">
                  <c:v>350</c:v>
                </c:pt>
                <c:pt idx="179">
                  <c:v>350</c:v>
                </c:pt>
                <c:pt idx="180">
                  <c:v>350</c:v>
                </c:pt>
                <c:pt idx="181">
                  <c:v>350</c:v>
                </c:pt>
                <c:pt idx="182">
                  <c:v>350</c:v>
                </c:pt>
                <c:pt idx="183">
                  <c:v>350</c:v>
                </c:pt>
                <c:pt idx="184">
                  <c:v>345</c:v>
                </c:pt>
                <c:pt idx="185">
                  <c:v>345</c:v>
                </c:pt>
                <c:pt idx="186">
                  <c:v>345</c:v>
                </c:pt>
                <c:pt idx="187">
                  <c:v>340</c:v>
                </c:pt>
                <c:pt idx="188">
                  <c:v>340</c:v>
                </c:pt>
                <c:pt idx="189">
                  <c:v>340</c:v>
                </c:pt>
                <c:pt idx="190">
                  <c:v>340</c:v>
                </c:pt>
                <c:pt idx="191">
                  <c:v>335</c:v>
                </c:pt>
                <c:pt idx="192">
                  <c:v>335</c:v>
                </c:pt>
                <c:pt idx="193">
                  <c:v>328</c:v>
                </c:pt>
                <c:pt idx="194">
                  <c:v>328</c:v>
                </c:pt>
                <c:pt idx="195">
                  <c:v>328</c:v>
                </c:pt>
                <c:pt idx="196">
                  <c:v>328</c:v>
                </c:pt>
                <c:pt idx="197">
                  <c:v>328</c:v>
                </c:pt>
                <c:pt idx="198">
                  <c:v>328</c:v>
                </c:pt>
                <c:pt idx="199">
                  <c:v>332</c:v>
                </c:pt>
                <c:pt idx="200">
                  <c:v>332</c:v>
                </c:pt>
                <c:pt idx="201">
                  <c:v>332</c:v>
                </c:pt>
                <c:pt idx="202">
                  <c:v>332</c:v>
                </c:pt>
                <c:pt idx="203">
                  <c:v>335</c:v>
                </c:pt>
                <c:pt idx="204">
                  <c:v>335</c:v>
                </c:pt>
                <c:pt idx="205">
                  <c:v>335</c:v>
                </c:pt>
                <c:pt idx="206">
                  <c:v>335</c:v>
                </c:pt>
                <c:pt idx="207">
                  <c:v>335</c:v>
                </c:pt>
                <c:pt idx="208">
                  <c:v>340</c:v>
                </c:pt>
                <c:pt idx="209">
                  <c:v>345</c:v>
                </c:pt>
                <c:pt idx="210">
                  <c:v>345</c:v>
                </c:pt>
                <c:pt idx="211">
                  <c:v>345</c:v>
                </c:pt>
                <c:pt idx="212">
                  <c:v>345</c:v>
                </c:pt>
                <c:pt idx="213">
                  <c:v>345</c:v>
                </c:pt>
                <c:pt idx="214">
                  <c:v>345</c:v>
                </c:pt>
                <c:pt idx="215">
                  <c:v>345</c:v>
                </c:pt>
                <c:pt idx="216">
                  <c:v>343.5</c:v>
                </c:pt>
                <c:pt idx="217">
                  <c:v>342.5</c:v>
                </c:pt>
                <c:pt idx="218">
                  <c:v>345</c:v>
                </c:pt>
                <c:pt idx="219">
                  <c:v>345</c:v>
                </c:pt>
                <c:pt idx="220">
                  <c:v>345</c:v>
                </c:pt>
                <c:pt idx="221">
                  <c:v>338</c:v>
                </c:pt>
                <c:pt idx="222">
                  <c:v>337</c:v>
                </c:pt>
                <c:pt idx="223">
                  <c:v>335</c:v>
                </c:pt>
                <c:pt idx="224">
                  <c:v>334</c:v>
                </c:pt>
                <c:pt idx="225">
                  <c:v>334</c:v>
                </c:pt>
                <c:pt idx="226">
                  <c:v>334</c:v>
                </c:pt>
                <c:pt idx="227">
                  <c:v>330</c:v>
                </c:pt>
                <c:pt idx="228">
                  <c:v>330</c:v>
                </c:pt>
                <c:pt idx="229">
                  <c:v>330</c:v>
                </c:pt>
                <c:pt idx="230">
                  <c:v>330</c:v>
                </c:pt>
                <c:pt idx="231">
                  <c:v>330</c:v>
                </c:pt>
                <c:pt idx="232">
                  <c:v>330</c:v>
                </c:pt>
                <c:pt idx="233">
                  <c:v>329</c:v>
                </c:pt>
                <c:pt idx="234">
                  <c:v>327</c:v>
                </c:pt>
                <c:pt idx="235">
                  <c:v>327</c:v>
                </c:pt>
                <c:pt idx="236">
                  <c:v>327</c:v>
                </c:pt>
                <c:pt idx="237">
                  <c:v>330</c:v>
                </c:pt>
                <c:pt idx="238">
                  <c:v>330</c:v>
                </c:pt>
                <c:pt idx="239">
                  <c:v>327.5</c:v>
                </c:pt>
                <c:pt idx="240">
                  <c:v>320</c:v>
                </c:pt>
                <c:pt idx="241">
                  <c:v>320</c:v>
                </c:pt>
                <c:pt idx="242">
                  <c:v>321.5</c:v>
                </c:pt>
                <c:pt idx="243">
                  <c:v>320</c:v>
                </c:pt>
                <c:pt idx="244">
                  <c:v>320</c:v>
                </c:pt>
                <c:pt idx="245">
                  <c:v>320</c:v>
                </c:pt>
                <c:pt idx="246">
                  <c:v>323.5</c:v>
                </c:pt>
                <c:pt idx="247">
                  <c:v>325</c:v>
                </c:pt>
                <c:pt idx="248">
                  <c:v>325</c:v>
                </c:pt>
                <c:pt idx="249">
                  <c:v>325</c:v>
                </c:pt>
                <c:pt idx="250">
                  <c:v>324</c:v>
                </c:pt>
                <c:pt idx="251">
                  <c:v>324</c:v>
                </c:pt>
                <c:pt idx="252">
                  <c:v>324</c:v>
                </c:pt>
                <c:pt idx="253">
                  <c:v>324</c:v>
                </c:pt>
                <c:pt idx="254">
                  <c:v>325</c:v>
                </c:pt>
                <c:pt idx="255">
                  <c:v>325</c:v>
                </c:pt>
                <c:pt idx="256">
                  <c:v>325</c:v>
                </c:pt>
                <c:pt idx="257">
                  <c:v>325</c:v>
                </c:pt>
                <c:pt idx="258">
                  <c:v>327.5</c:v>
                </c:pt>
                <c:pt idx="259">
                  <c:v>322.5</c:v>
                </c:pt>
                <c:pt idx="260">
                  <c:v>322.5</c:v>
                </c:pt>
                <c:pt idx="261">
                  <c:v>321.5</c:v>
                </c:pt>
                <c:pt idx="262">
                  <c:v>321.5</c:v>
                </c:pt>
                <c:pt idx="263">
                  <c:v>321.5</c:v>
                </c:pt>
                <c:pt idx="264">
                  <c:v>321.5</c:v>
                </c:pt>
                <c:pt idx="265">
                  <c:v>321</c:v>
                </c:pt>
                <c:pt idx="266">
                  <c:v>321</c:v>
                </c:pt>
                <c:pt idx="267">
                  <c:v>321</c:v>
                </c:pt>
                <c:pt idx="268">
                  <c:v>321</c:v>
                </c:pt>
                <c:pt idx="269">
                  <c:v>321</c:v>
                </c:pt>
                <c:pt idx="270">
                  <c:v>320.5</c:v>
                </c:pt>
                <c:pt idx="271">
                  <c:v>320.5</c:v>
                </c:pt>
                <c:pt idx="272">
                  <c:v>320.5</c:v>
                </c:pt>
                <c:pt idx="273">
                  <c:v>320.5</c:v>
                </c:pt>
                <c:pt idx="274">
                  <c:v>318</c:v>
                </c:pt>
                <c:pt idx="275">
                  <c:v>319</c:v>
                </c:pt>
                <c:pt idx="276">
                  <c:v>317.5</c:v>
                </c:pt>
                <c:pt idx="277">
                  <c:v>314</c:v>
                </c:pt>
                <c:pt idx="278">
                  <c:v>314</c:v>
                </c:pt>
                <c:pt idx="279">
                  <c:v>315</c:v>
                </c:pt>
                <c:pt idx="280">
                  <c:v>315</c:v>
                </c:pt>
                <c:pt idx="281">
                  <c:v>315</c:v>
                </c:pt>
                <c:pt idx="282">
                  <c:v>315</c:v>
                </c:pt>
                <c:pt idx="283">
                  <c:v>316</c:v>
                </c:pt>
                <c:pt idx="284">
                  <c:v>320</c:v>
                </c:pt>
                <c:pt idx="285">
                  <c:v>325</c:v>
                </c:pt>
                <c:pt idx="286">
                  <c:v>325</c:v>
                </c:pt>
                <c:pt idx="287">
                  <c:v>325</c:v>
                </c:pt>
                <c:pt idx="288">
                  <c:v>326</c:v>
                </c:pt>
                <c:pt idx="289">
                  <c:v>330</c:v>
                </c:pt>
                <c:pt idx="290">
                  <c:v>330</c:v>
                </c:pt>
                <c:pt idx="291">
                  <c:v>336</c:v>
                </c:pt>
                <c:pt idx="292">
                  <c:v>345</c:v>
                </c:pt>
                <c:pt idx="293">
                  <c:v>352</c:v>
                </c:pt>
                <c:pt idx="294">
                  <c:v>358</c:v>
                </c:pt>
                <c:pt idx="295">
                  <c:v>360</c:v>
                </c:pt>
                <c:pt idx="296">
                  <c:v>360</c:v>
                </c:pt>
                <c:pt idx="297">
                  <c:v>366</c:v>
                </c:pt>
                <c:pt idx="298">
                  <c:v>366</c:v>
                </c:pt>
                <c:pt idx="299">
                  <c:v>366</c:v>
                </c:pt>
                <c:pt idx="300">
                  <c:v>374</c:v>
                </c:pt>
                <c:pt idx="301">
                  <c:v>374</c:v>
                </c:pt>
                <c:pt idx="302">
                  <c:v>374</c:v>
                </c:pt>
                <c:pt idx="303">
                  <c:v>374</c:v>
                </c:pt>
                <c:pt idx="304">
                  <c:v>381</c:v>
                </c:pt>
                <c:pt idx="305">
                  <c:v>381</c:v>
                </c:pt>
                <c:pt idx="306">
                  <c:v>381</c:v>
                </c:pt>
                <c:pt idx="307">
                  <c:v>390</c:v>
                </c:pt>
                <c:pt idx="308">
                  <c:v>390</c:v>
                </c:pt>
                <c:pt idx="309">
                  <c:v>390</c:v>
                </c:pt>
                <c:pt idx="310">
                  <c:v>400</c:v>
                </c:pt>
                <c:pt idx="311">
                  <c:v>400</c:v>
                </c:pt>
                <c:pt idx="312">
                  <c:v>410</c:v>
                </c:pt>
                <c:pt idx="313">
                  <c:v>415</c:v>
                </c:pt>
                <c:pt idx="314">
                  <c:v>430</c:v>
                </c:pt>
                <c:pt idx="315">
                  <c:v>432</c:v>
                </c:pt>
                <c:pt idx="316">
                  <c:v>437.5</c:v>
                </c:pt>
                <c:pt idx="317">
                  <c:v>437.5</c:v>
                </c:pt>
                <c:pt idx="318">
                  <c:v>453</c:v>
                </c:pt>
                <c:pt idx="319">
                  <c:v>450</c:v>
                </c:pt>
                <c:pt idx="320">
                  <c:v>450</c:v>
                </c:pt>
                <c:pt idx="321">
                  <c:v>460</c:v>
                </c:pt>
                <c:pt idx="322">
                  <c:v>477</c:v>
                </c:pt>
                <c:pt idx="323">
                  <c:v>478</c:v>
                </c:pt>
                <c:pt idx="324">
                  <c:v>478</c:v>
                </c:pt>
                <c:pt idx="325">
                  <c:v>478</c:v>
                </c:pt>
                <c:pt idx="326">
                  <c:v>485</c:v>
                </c:pt>
                <c:pt idx="327">
                  <c:v>490</c:v>
                </c:pt>
                <c:pt idx="328">
                  <c:v>490</c:v>
                </c:pt>
                <c:pt idx="329">
                  <c:v>490</c:v>
                </c:pt>
                <c:pt idx="330">
                  <c:v>493</c:v>
                </c:pt>
                <c:pt idx="331">
                  <c:v>493</c:v>
                </c:pt>
                <c:pt idx="332">
                  <c:v>493</c:v>
                </c:pt>
                <c:pt idx="333">
                  <c:v>505</c:v>
                </c:pt>
                <c:pt idx="334">
                  <c:v>505</c:v>
                </c:pt>
                <c:pt idx="335">
                  <c:v>504</c:v>
                </c:pt>
                <c:pt idx="336">
                  <c:v>507.5</c:v>
                </c:pt>
                <c:pt idx="337">
                  <c:v>495</c:v>
                </c:pt>
                <c:pt idx="338">
                  <c:v>493</c:v>
                </c:pt>
                <c:pt idx="339">
                  <c:v>488</c:v>
                </c:pt>
                <c:pt idx="340">
                  <c:v>488</c:v>
                </c:pt>
                <c:pt idx="341">
                  <c:v>480</c:v>
                </c:pt>
                <c:pt idx="342">
                  <c:v>470</c:v>
                </c:pt>
                <c:pt idx="343">
                  <c:v>467.5</c:v>
                </c:pt>
                <c:pt idx="344">
                  <c:v>467.5</c:v>
                </c:pt>
                <c:pt idx="345">
                  <c:v>465</c:v>
                </c:pt>
                <c:pt idx="346">
                  <c:v>460</c:v>
                </c:pt>
                <c:pt idx="347">
                  <c:v>450</c:v>
                </c:pt>
                <c:pt idx="348">
                  <c:v>445</c:v>
                </c:pt>
                <c:pt idx="349">
                  <c:v>445</c:v>
                </c:pt>
                <c:pt idx="350">
                  <c:v>445</c:v>
                </c:pt>
                <c:pt idx="351">
                  <c:v>438</c:v>
                </c:pt>
                <c:pt idx="352">
                  <c:v>432.5</c:v>
                </c:pt>
                <c:pt idx="353">
                  <c:v>427.5</c:v>
                </c:pt>
                <c:pt idx="354">
                  <c:v>415</c:v>
                </c:pt>
                <c:pt idx="355">
                  <c:v>407</c:v>
                </c:pt>
                <c:pt idx="356">
                  <c:v>404</c:v>
                </c:pt>
                <c:pt idx="357">
                  <c:v>401</c:v>
                </c:pt>
                <c:pt idx="358">
                  <c:v>394</c:v>
                </c:pt>
                <c:pt idx="359">
                  <c:v>394</c:v>
                </c:pt>
                <c:pt idx="360">
                  <c:v>394</c:v>
                </c:pt>
                <c:pt idx="361">
                  <c:v>397.5</c:v>
                </c:pt>
                <c:pt idx="362">
                  <c:v>397.5</c:v>
                </c:pt>
                <c:pt idx="363">
                  <c:v>400</c:v>
                </c:pt>
                <c:pt idx="364">
                  <c:v>400</c:v>
                </c:pt>
                <c:pt idx="365">
                  <c:v>397.5</c:v>
                </c:pt>
                <c:pt idx="366">
                  <c:v>395</c:v>
                </c:pt>
                <c:pt idx="367">
                  <c:v>395</c:v>
                </c:pt>
                <c:pt idx="368">
                  <c:v>390</c:v>
                </c:pt>
                <c:pt idx="369">
                  <c:v>387.5</c:v>
                </c:pt>
                <c:pt idx="370">
                  <c:v>387.5</c:v>
                </c:pt>
                <c:pt idx="371">
                  <c:v>385</c:v>
                </c:pt>
                <c:pt idx="372">
                  <c:v>385</c:v>
                </c:pt>
                <c:pt idx="373">
                  <c:v>382.5</c:v>
                </c:pt>
                <c:pt idx="374">
                  <c:v>382.5</c:v>
                </c:pt>
                <c:pt idx="375">
                  <c:v>382.5</c:v>
                </c:pt>
                <c:pt idx="376">
                  <c:v>382.5</c:v>
                </c:pt>
                <c:pt idx="377">
                  <c:v>382.5</c:v>
                </c:pt>
                <c:pt idx="378">
                  <c:v>382.5</c:v>
                </c:pt>
                <c:pt idx="379">
                  <c:v>378.5</c:v>
                </c:pt>
                <c:pt idx="380">
                  <c:v>380</c:v>
                </c:pt>
                <c:pt idx="381">
                  <c:v>380</c:v>
                </c:pt>
                <c:pt idx="382">
                  <c:v>377.5</c:v>
                </c:pt>
                <c:pt idx="383">
                  <c:v>380</c:v>
                </c:pt>
                <c:pt idx="384">
                  <c:v>380</c:v>
                </c:pt>
                <c:pt idx="385">
                  <c:v>380</c:v>
                </c:pt>
                <c:pt idx="386">
                  <c:v>380</c:v>
                </c:pt>
                <c:pt idx="387">
                  <c:v>382.5</c:v>
                </c:pt>
                <c:pt idx="388">
                  <c:v>375</c:v>
                </c:pt>
                <c:pt idx="389">
                  <c:v>375</c:v>
                </c:pt>
                <c:pt idx="390">
                  <c:v>375</c:v>
                </c:pt>
                <c:pt idx="391">
                  <c:v>377.5</c:v>
                </c:pt>
                <c:pt idx="392">
                  <c:v>377.5</c:v>
                </c:pt>
                <c:pt idx="393">
                  <c:v>377.5</c:v>
                </c:pt>
                <c:pt idx="394">
                  <c:v>385</c:v>
                </c:pt>
                <c:pt idx="395">
                  <c:v>385</c:v>
                </c:pt>
                <c:pt idx="396">
                  <c:v>385</c:v>
                </c:pt>
                <c:pt idx="397">
                  <c:v>385</c:v>
                </c:pt>
                <c:pt idx="398">
                  <c:v>385</c:v>
                </c:pt>
                <c:pt idx="399">
                  <c:v>385</c:v>
                </c:pt>
                <c:pt idx="400">
                  <c:v>385</c:v>
                </c:pt>
                <c:pt idx="401">
                  <c:v>385</c:v>
                </c:pt>
                <c:pt idx="402">
                  <c:v>385</c:v>
                </c:pt>
                <c:pt idx="403">
                  <c:v>385</c:v>
                </c:pt>
                <c:pt idx="404">
                  <c:v>382.5</c:v>
                </c:pt>
                <c:pt idx="405">
                  <c:v>382.5</c:v>
                </c:pt>
                <c:pt idx="406">
                  <c:v>382.5</c:v>
                </c:pt>
                <c:pt idx="407">
                  <c:v>382.5</c:v>
                </c:pt>
                <c:pt idx="408">
                  <c:v>377.5</c:v>
                </c:pt>
                <c:pt idx="409">
                  <c:v>377.5</c:v>
                </c:pt>
                <c:pt idx="410">
                  <c:v>377.5</c:v>
                </c:pt>
                <c:pt idx="411">
                  <c:v>377.5</c:v>
                </c:pt>
                <c:pt idx="412">
                  <c:v>377.5</c:v>
                </c:pt>
                <c:pt idx="413">
                  <c:v>379</c:v>
                </c:pt>
                <c:pt idx="414">
                  <c:v>379</c:v>
                </c:pt>
                <c:pt idx="415">
                  <c:v>379</c:v>
                </c:pt>
                <c:pt idx="416">
                  <c:v>379</c:v>
                </c:pt>
                <c:pt idx="417">
                  <c:v>377.5</c:v>
                </c:pt>
                <c:pt idx="418">
                  <c:v>377.5</c:v>
                </c:pt>
                <c:pt idx="419">
                  <c:v>377.5</c:v>
                </c:pt>
                <c:pt idx="420">
                  <c:v>377.5</c:v>
                </c:pt>
                <c:pt idx="421">
                  <c:v>375</c:v>
                </c:pt>
                <c:pt idx="422">
                  <c:v>375</c:v>
                </c:pt>
                <c:pt idx="423">
                  <c:v>375</c:v>
                </c:pt>
                <c:pt idx="424">
                  <c:v>375</c:v>
                </c:pt>
                <c:pt idx="425">
                  <c:v>375</c:v>
                </c:pt>
                <c:pt idx="426">
                  <c:v>375</c:v>
                </c:pt>
                <c:pt idx="427">
                  <c:v>375</c:v>
                </c:pt>
                <c:pt idx="428">
                  <c:v>375</c:v>
                </c:pt>
                <c:pt idx="429">
                  <c:v>375</c:v>
                </c:pt>
                <c:pt idx="430">
                  <c:v>372.5</c:v>
                </c:pt>
                <c:pt idx="431">
                  <c:v>372.5</c:v>
                </c:pt>
                <c:pt idx="432">
                  <c:v>375</c:v>
                </c:pt>
                <c:pt idx="433">
                  <c:v>375</c:v>
                </c:pt>
                <c:pt idx="434">
                  <c:v>375</c:v>
                </c:pt>
                <c:pt idx="435">
                  <c:v>372.5</c:v>
                </c:pt>
                <c:pt idx="436">
                  <c:v>372.5</c:v>
                </c:pt>
                <c:pt idx="437">
                  <c:v>372.5</c:v>
                </c:pt>
                <c:pt idx="438">
                  <c:v>368</c:v>
                </c:pt>
                <c:pt idx="439">
                  <c:v>370</c:v>
                </c:pt>
                <c:pt idx="440">
                  <c:v>370</c:v>
                </c:pt>
                <c:pt idx="441">
                  <c:v>367</c:v>
                </c:pt>
                <c:pt idx="442">
                  <c:v>367</c:v>
                </c:pt>
                <c:pt idx="443">
                  <c:v>365</c:v>
                </c:pt>
                <c:pt idx="444">
                  <c:v>365</c:v>
                </c:pt>
                <c:pt idx="445">
                  <c:v>362.5</c:v>
                </c:pt>
                <c:pt idx="446">
                  <c:v>365</c:v>
                </c:pt>
                <c:pt idx="447">
                  <c:v>366.5</c:v>
                </c:pt>
                <c:pt idx="448">
                  <c:v>366.5</c:v>
                </c:pt>
                <c:pt idx="449">
                  <c:v>372.5</c:v>
                </c:pt>
                <c:pt idx="450">
                  <c:v>375</c:v>
                </c:pt>
                <c:pt idx="451">
                  <c:v>375</c:v>
                </c:pt>
                <c:pt idx="452">
                  <c:v>375</c:v>
                </c:pt>
                <c:pt idx="453">
                  <c:v>379</c:v>
                </c:pt>
                <c:pt idx="454">
                  <c:v>380</c:v>
                </c:pt>
                <c:pt idx="455">
                  <c:v>385</c:v>
                </c:pt>
                <c:pt idx="456">
                  <c:v>388</c:v>
                </c:pt>
                <c:pt idx="457">
                  <c:v>388</c:v>
                </c:pt>
                <c:pt idx="458">
                  <c:v>388</c:v>
                </c:pt>
                <c:pt idx="459">
                  <c:v>392.5</c:v>
                </c:pt>
                <c:pt idx="460">
                  <c:v>395</c:v>
                </c:pt>
                <c:pt idx="461">
                  <c:v>395</c:v>
                </c:pt>
                <c:pt idx="462">
                  <c:v>405</c:v>
                </c:pt>
                <c:pt idx="463">
                  <c:v>405</c:v>
                </c:pt>
                <c:pt idx="464">
                  <c:v>407.5</c:v>
                </c:pt>
                <c:pt idx="465">
                  <c:v>410</c:v>
                </c:pt>
                <c:pt idx="466">
                  <c:v>416</c:v>
                </c:pt>
                <c:pt idx="467">
                  <c:v>420</c:v>
                </c:pt>
                <c:pt idx="468">
                  <c:v>420</c:v>
                </c:pt>
                <c:pt idx="469">
                  <c:v>425</c:v>
                </c:pt>
                <c:pt idx="470">
                  <c:v>432</c:v>
                </c:pt>
                <c:pt idx="471">
                  <c:v>432</c:v>
                </c:pt>
                <c:pt idx="472">
                  <c:v>437.5</c:v>
                </c:pt>
                <c:pt idx="473">
                  <c:v>437.5</c:v>
                </c:pt>
                <c:pt idx="474">
                  <c:v>437.5</c:v>
                </c:pt>
                <c:pt idx="475">
                  <c:v>437.5</c:v>
                </c:pt>
                <c:pt idx="476">
                  <c:v>432.5</c:v>
                </c:pt>
                <c:pt idx="477">
                  <c:v>432.5</c:v>
                </c:pt>
                <c:pt idx="478">
                  <c:v>432.5</c:v>
                </c:pt>
                <c:pt idx="479">
                  <c:v>430</c:v>
                </c:pt>
                <c:pt idx="480">
                  <c:v>430</c:v>
                </c:pt>
                <c:pt idx="481">
                  <c:v>430</c:v>
                </c:pt>
                <c:pt idx="482">
                  <c:v>430</c:v>
                </c:pt>
                <c:pt idx="483">
                  <c:v>427.5</c:v>
                </c:pt>
                <c:pt idx="484">
                  <c:v>427.5</c:v>
                </c:pt>
                <c:pt idx="485">
                  <c:v>427.5</c:v>
                </c:pt>
                <c:pt idx="486">
                  <c:v>425</c:v>
                </c:pt>
                <c:pt idx="487">
                  <c:v>425</c:v>
                </c:pt>
                <c:pt idx="488">
                  <c:v>417.5</c:v>
                </c:pt>
                <c:pt idx="489">
                  <c:v>420</c:v>
                </c:pt>
                <c:pt idx="490">
                  <c:v>420</c:v>
                </c:pt>
                <c:pt idx="491">
                  <c:v>420</c:v>
                </c:pt>
                <c:pt idx="492">
                  <c:v>430</c:v>
                </c:pt>
                <c:pt idx="493">
                  <c:v>430</c:v>
                </c:pt>
                <c:pt idx="494">
                  <c:v>430</c:v>
                </c:pt>
                <c:pt idx="495">
                  <c:v>430</c:v>
                </c:pt>
                <c:pt idx="496">
                  <c:v>430</c:v>
                </c:pt>
                <c:pt idx="497">
                  <c:v>430</c:v>
                </c:pt>
                <c:pt idx="498">
                  <c:v>435</c:v>
                </c:pt>
                <c:pt idx="499">
                  <c:v>435</c:v>
                </c:pt>
                <c:pt idx="500">
                  <c:v>435</c:v>
                </c:pt>
                <c:pt idx="501">
                  <c:v>435</c:v>
                </c:pt>
                <c:pt idx="502">
                  <c:v>435</c:v>
                </c:pt>
                <c:pt idx="503">
                  <c:v>435</c:v>
                </c:pt>
                <c:pt idx="504">
                  <c:v>435</c:v>
                </c:pt>
                <c:pt idx="505">
                  <c:v>435</c:v>
                </c:pt>
                <c:pt idx="506">
                  <c:v>432.5</c:v>
                </c:pt>
                <c:pt idx="507">
                  <c:v>430</c:v>
                </c:pt>
                <c:pt idx="508">
                  <c:v>427.5</c:v>
                </c:pt>
                <c:pt idx="509">
                  <c:v>427.5</c:v>
                </c:pt>
                <c:pt idx="510">
                  <c:v>427.5</c:v>
                </c:pt>
                <c:pt idx="511">
                  <c:v>425</c:v>
                </c:pt>
                <c:pt idx="512">
                  <c:v>425</c:v>
                </c:pt>
                <c:pt idx="513">
                  <c:v>425</c:v>
                </c:pt>
                <c:pt idx="514">
                  <c:v>425</c:v>
                </c:pt>
                <c:pt idx="515">
                  <c:v>425</c:v>
                </c:pt>
                <c:pt idx="516">
                  <c:v>422.5</c:v>
                </c:pt>
                <c:pt idx="517">
                  <c:v>422.5</c:v>
                </c:pt>
                <c:pt idx="518">
                  <c:v>422.5</c:v>
                </c:pt>
                <c:pt idx="519">
                  <c:v>420</c:v>
                </c:pt>
                <c:pt idx="520">
                  <c:v>420</c:v>
                </c:pt>
                <c:pt idx="521">
                  <c:v>416</c:v>
                </c:pt>
                <c:pt idx="522">
                  <c:v>410</c:v>
                </c:pt>
                <c:pt idx="523">
                  <c:v>405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387.5</c:v>
                </c:pt>
                <c:pt idx="528">
                  <c:v>387.5</c:v>
                </c:pt>
                <c:pt idx="529">
                  <c:v>390</c:v>
                </c:pt>
                <c:pt idx="530">
                  <c:v>390</c:v>
                </c:pt>
                <c:pt idx="531">
                  <c:v>395</c:v>
                </c:pt>
                <c:pt idx="532">
                  <c:v>400</c:v>
                </c:pt>
                <c:pt idx="533">
                  <c:v>400</c:v>
                </c:pt>
                <c:pt idx="534">
                  <c:v>405</c:v>
                </c:pt>
                <c:pt idx="535">
                  <c:v>407.5</c:v>
                </c:pt>
                <c:pt idx="536">
                  <c:v>417.5</c:v>
                </c:pt>
                <c:pt idx="537">
                  <c:v>420</c:v>
                </c:pt>
                <c:pt idx="538">
                  <c:v>425</c:v>
                </c:pt>
                <c:pt idx="539">
                  <c:v>425</c:v>
                </c:pt>
                <c:pt idx="540">
                  <c:v>427.5</c:v>
                </c:pt>
                <c:pt idx="541">
                  <c:v>430</c:v>
                </c:pt>
                <c:pt idx="542">
                  <c:v>432.5</c:v>
                </c:pt>
                <c:pt idx="543">
                  <c:v>432.5</c:v>
                </c:pt>
                <c:pt idx="544">
                  <c:v>432.5</c:v>
                </c:pt>
                <c:pt idx="545">
                  <c:v>432.5</c:v>
                </c:pt>
                <c:pt idx="546">
                  <c:v>432.5</c:v>
                </c:pt>
                <c:pt idx="547">
                  <c:v>432.5</c:v>
                </c:pt>
                <c:pt idx="548">
                  <c:v>432.5</c:v>
                </c:pt>
                <c:pt idx="549">
                  <c:v>432.5</c:v>
                </c:pt>
                <c:pt idx="550">
                  <c:v>435</c:v>
                </c:pt>
                <c:pt idx="551">
                  <c:v>437.5</c:v>
                </c:pt>
                <c:pt idx="552">
                  <c:v>445</c:v>
                </c:pt>
                <c:pt idx="553">
                  <c:v>445</c:v>
                </c:pt>
                <c:pt idx="554">
                  <c:v>445</c:v>
                </c:pt>
                <c:pt idx="555">
                  <c:v>447.5</c:v>
                </c:pt>
                <c:pt idx="556">
                  <c:v>447.5</c:v>
                </c:pt>
                <c:pt idx="557">
                  <c:v>447.5</c:v>
                </c:pt>
                <c:pt idx="558">
                  <c:v>445</c:v>
                </c:pt>
                <c:pt idx="559">
                  <c:v>445</c:v>
                </c:pt>
                <c:pt idx="560">
                  <c:v>445</c:v>
                </c:pt>
                <c:pt idx="561">
                  <c:v>440</c:v>
                </c:pt>
                <c:pt idx="562">
                  <c:v>440</c:v>
                </c:pt>
                <c:pt idx="563">
                  <c:v>440</c:v>
                </c:pt>
                <c:pt idx="564">
                  <c:v>430</c:v>
                </c:pt>
                <c:pt idx="565">
                  <c:v>420</c:v>
                </c:pt>
                <c:pt idx="566">
                  <c:v>420</c:v>
                </c:pt>
                <c:pt idx="567">
                  <c:v>417.5</c:v>
                </c:pt>
                <c:pt idx="568">
                  <c:v>422.5</c:v>
                </c:pt>
                <c:pt idx="569">
                  <c:v>422.5</c:v>
                </c:pt>
                <c:pt idx="570">
                  <c:v>425</c:v>
                </c:pt>
                <c:pt idx="571">
                  <c:v>425</c:v>
                </c:pt>
                <c:pt idx="572">
                  <c:v>427.5</c:v>
                </c:pt>
                <c:pt idx="573">
                  <c:v>430</c:v>
                </c:pt>
                <c:pt idx="574">
                  <c:v>432.5</c:v>
                </c:pt>
                <c:pt idx="575">
                  <c:v>430</c:v>
                </c:pt>
                <c:pt idx="576">
                  <c:v>430</c:v>
                </c:pt>
                <c:pt idx="577">
                  <c:v>427.5</c:v>
                </c:pt>
                <c:pt idx="578">
                  <c:v>427.5</c:v>
                </c:pt>
                <c:pt idx="579">
                  <c:v>427.5</c:v>
                </c:pt>
                <c:pt idx="580">
                  <c:v>422.5</c:v>
                </c:pt>
                <c:pt idx="581">
                  <c:v>422.5</c:v>
                </c:pt>
                <c:pt idx="582">
                  <c:v>420</c:v>
                </c:pt>
                <c:pt idx="583">
                  <c:v>420</c:v>
                </c:pt>
                <c:pt idx="584">
                  <c:v>418</c:v>
                </c:pt>
                <c:pt idx="585">
                  <c:v>417.5</c:v>
                </c:pt>
                <c:pt idx="586">
                  <c:v>417.5</c:v>
                </c:pt>
                <c:pt idx="587">
                  <c:v>420</c:v>
                </c:pt>
                <c:pt idx="588">
                  <c:v>415.5</c:v>
                </c:pt>
                <c:pt idx="589">
                  <c:v>415.5</c:v>
                </c:pt>
                <c:pt idx="590">
                  <c:v>415.5</c:v>
                </c:pt>
                <c:pt idx="591">
                  <c:v>415.5</c:v>
                </c:pt>
                <c:pt idx="592">
                  <c:v>415.5</c:v>
                </c:pt>
                <c:pt idx="593">
                  <c:v>427</c:v>
                </c:pt>
                <c:pt idx="594">
                  <c:v>427</c:v>
                </c:pt>
                <c:pt idx="595">
                  <c:v>427</c:v>
                </c:pt>
                <c:pt idx="596">
                  <c:v>430</c:v>
                </c:pt>
                <c:pt idx="597">
                  <c:v>430</c:v>
                </c:pt>
                <c:pt idx="598">
                  <c:v>433.5</c:v>
                </c:pt>
                <c:pt idx="599">
                  <c:v>433.5</c:v>
                </c:pt>
                <c:pt idx="600">
                  <c:v>433.5</c:v>
                </c:pt>
                <c:pt idx="601">
                  <c:v>433.5</c:v>
                </c:pt>
                <c:pt idx="602">
                  <c:v>433.5</c:v>
                </c:pt>
                <c:pt idx="603">
                  <c:v>433.5</c:v>
                </c:pt>
                <c:pt idx="604">
                  <c:v>433.5</c:v>
                </c:pt>
                <c:pt idx="605">
                  <c:v>437.5</c:v>
                </c:pt>
                <c:pt idx="606">
                  <c:v>437.5</c:v>
                </c:pt>
                <c:pt idx="607">
                  <c:v>437.5</c:v>
                </c:pt>
                <c:pt idx="608">
                  <c:v>435</c:v>
                </c:pt>
                <c:pt idx="609">
                  <c:v>435</c:v>
                </c:pt>
                <c:pt idx="610">
                  <c:v>435</c:v>
                </c:pt>
                <c:pt idx="611">
                  <c:v>432.5</c:v>
                </c:pt>
                <c:pt idx="612">
                  <c:v>430</c:v>
                </c:pt>
                <c:pt idx="613">
                  <c:v>430</c:v>
                </c:pt>
                <c:pt idx="614">
                  <c:v>430</c:v>
                </c:pt>
                <c:pt idx="615">
                  <c:v>428</c:v>
                </c:pt>
                <c:pt idx="616">
                  <c:v>427.5</c:v>
                </c:pt>
                <c:pt idx="617">
                  <c:v>425</c:v>
                </c:pt>
                <c:pt idx="618">
                  <c:v>425</c:v>
                </c:pt>
                <c:pt idx="619">
                  <c:v>422.5</c:v>
                </c:pt>
                <c:pt idx="620">
                  <c:v>422.5</c:v>
                </c:pt>
                <c:pt idx="621">
                  <c:v>422.5</c:v>
                </c:pt>
                <c:pt idx="622">
                  <c:v>422.5</c:v>
                </c:pt>
                <c:pt idx="623">
                  <c:v>425.5</c:v>
                </c:pt>
                <c:pt idx="624">
                  <c:v>425.5</c:v>
                </c:pt>
                <c:pt idx="625">
                  <c:v>425</c:v>
                </c:pt>
                <c:pt idx="626">
                  <c:v>427.5</c:v>
                </c:pt>
                <c:pt idx="627">
                  <c:v>427.5</c:v>
                </c:pt>
                <c:pt idx="628">
                  <c:v>430</c:v>
                </c:pt>
                <c:pt idx="629">
                  <c:v>430</c:v>
                </c:pt>
                <c:pt idx="630">
                  <c:v>430</c:v>
                </c:pt>
                <c:pt idx="631">
                  <c:v>430</c:v>
                </c:pt>
                <c:pt idx="632">
                  <c:v>430</c:v>
                </c:pt>
                <c:pt idx="633">
                  <c:v>435</c:v>
                </c:pt>
                <c:pt idx="634">
                  <c:v>437.5</c:v>
                </c:pt>
                <c:pt idx="635">
                  <c:v>442.5</c:v>
                </c:pt>
                <c:pt idx="636">
                  <c:v>452.5</c:v>
                </c:pt>
                <c:pt idx="637">
                  <c:v>454</c:v>
                </c:pt>
                <c:pt idx="638">
                  <c:v>454</c:v>
                </c:pt>
                <c:pt idx="639">
                  <c:v>454</c:v>
                </c:pt>
                <c:pt idx="640">
                  <c:v>450</c:v>
                </c:pt>
                <c:pt idx="641">
                  <c:v>450</c:v>
                </c:pt>
                <c:pt idx="642">
                  <c:v>450</c:v>
                </c:pt>
                <c:pt idx="643">
                  <c:v>455</c:v>
                </c:pt>
                <c:pt idx="644">
                  <c:v>455</c:v>
                </c:pt>
                <c:pt idx="645">
                  <c:v>455</c:v>
                </c:pt>
                <c:pt idx="646">
                  <c:v>455</c:v>
                </c:pt>
                <c:pt idx="647">
                  <c:v>455</c:v>
                </c:pt>
                <c:pt idx="648">
                  <c:v>455</c:v>
                </c:pt>
                <c:pt idx="649">
                  <c:v>457.5</c:v>
                </c:pt>
                <c:pt idx="650">
                  <c:v>462.5</c:v>
                </c:pt>
                <c:pt idx="651">
                  <c:v>472.5</c:v>
                </c:pt>
                <c:pt idx="652">
                  <c:v>480</c:v>
                </c:pt>
                <c:pt idx="653">
                  <c:v>485</c:v>
                </c:pt>
                <c:pt idx="654">
                  <c:v>485</c:v>
                </c:pt>
                <c:pt idx="655">
                  <c:v>490</c:v>
                </c:pt>
                <c:pt idx="656">
                  <c:v>490</c:v>
                </c:pt>
                <c:pt idx="657">
                  <c:v>490</c:v>
                </c:pt>
                <c:pt idx="658">
                  <c:v>505</c:v>
                </c:pt>
                <c:pt idx="659">
                  <c:v>505</c:v>
                </c:pt>
                <c:pt idx="660">
                  <c:v>510</c:v>
                </c:pt>
                <c:pt idx="661">
                  <c:v>512.5</c:v>
                </c:pt>
                <c:pt idx="662">
                  <c:v>512.5</c:v>
                </c:pt>
                <c:pt idx="663">
                  <c:v>512.5</c:v>
                </c:pt>
                <c:pt idx="664">
                  <c:v>525</c:v>
                </c:pt>
                <c:pt idx="665">
                  <c:v>526</c:v>
                </c:pt>
                <c:pt idx="666">
                  <c:v>530</c:v>
                </c:pt>
                <c:pt idx="667">
                  <c:v>530</c:v>
                </c:pt>
                <c:pt idx="668">
                  <c:v>530</c:v>
                </c:pt>
                <c:pt idx="669">
                  <c:v>535</c:v>
                </c:pt>
                <c:pt idx="670">
                  <c:v>535</c:v>
                </c:pt>
                <c:pt idx="671">
                  <c:v>535</c:v>
                </c:pt>
                <c:pt idx="672">
                  <c:v>535</c:v>
                </c:pt>
                <c:pt idx="673">
                  <c:v>535</c:v>
                </c:pt>
                <c:pt idx="674">
                  <c:v>535</c:v>
                </c:pt>
                <c:pt idx="675">
                  <c:v>535</c:v>
                </c:pt>
                <c:pt idx="676">
                  <c:v>535</c:v>
                </c:pt>
                <c:pt idx="677">
                  <c:v>535</c:v>
                </c:pt>
                <c:pt idx="678">
                  <c:v>535</c:v>
                </c:pt>
                <c:pt idx="679">
                  <c:v>535</c:v>
                </c:pt>
                <c:pt idx="680">
                  <c:v>535</c:v>
                </c:pt>
                <c:pt idx="681">
                  <c:v>545</c:v>
                </c:pt>
                <c:pt idx="682">
                  <c:v>550</c:v>
                </c:pt>
                <c:pt idx="683">
                  <c:v>550</c:v>
                </c:pt>
                <c:pt idx="684">
                  <c:v>550</c:v>
                </c:pt>
                <c:pt idx="685">
                  <c:v>550</c:v>
                </c:pt>
                <c:pt idx="686">
                  <c:v>552</c:v>
                </c:pt>
                <c:pt idx="687">
                  <c:v>555</c:v>
                </c:pt>
                <c:pt idx="688">
                  <c:v>555</c:v>
                </c:pt>
                <c:pt idx="689">
                  <c:v>550</c:v>
                </c:pt>
                <c:pt idx="690">
                  <c:v>547.5</c:v>
                </c:pt>
                <c:pt idx="691">
                  <c:v>547.5</c:v>
                </c:pt>
                <c:pt idx="692">
                  <c:v>542.5</c:v>
                </c:pt>
                <c:pt idx="693">
                  <c:v>537.5</c:v>
                </c:pt>
                <c:pt idx="694">
                  <c:v>537.5</c:v>
                </c:pt>
                <c:pt idx="695">
                  <c:v>535</c:v>
                </c:pt>
                <c:pt idx="696">
                  <c:v>527.5</c:v>
                </c:pt>
                <c:pt idx="697">
                  <c:v>527.5</c:v>
                </c:pt>
                <c:pt idx="698">
                  <c:v>525</c:v>
                </c:pt>
                <c:pt idx="699">
                  <c:v>523.75</c:v>
                </c:pt>
                <c:pt idx="700">
                  <c:v>507.5</c:v>
                </c:pt>
                <c:pt idx="701">
                  <c:v>507.5</c:v>
                </c:pt>
                <c:pt idx="702">
                  <c:v>507.5</c:v>
                </c:pt>
                <c:pt idx="703">
                  <c:v>510</c:v>
                </c:pt>
                <c:pt idx="704">
                  <c:v>510</c:v>
                </c:pt>
                <c:pt idx="705">
                  <c:v>515</c:v>
                </c:pt>
                <c:pt idx="706">
                  <c:v>520</c:v>
                </c:pt>
                <c:pt idx="707">
                  <c:v>520</c:v>
                </c:pt>
                <c:pt idx="708">
                  <c:v>517.5</c:v>
                </c:pt>
                <c:pt idx="709">
                  <c:v>517.5</c:v>
                </c:pt>
                <c:pt idx="710">
                  <c:v>518.5</c:v>
                </c:pt>
                <c:pt idx="711">
                  <c:v>520</c:v>
                </c:pt>
                <c:pt idx="712">
                  <c:v>520</c:v>
                </c:pt>
                <c:pt idx="713">
                  <c:v>515</c:v>
                </c:pt>
                <c:pt idx="714">
                  <c:v>515</c:v>
                </c:pt>
                <c:pt idx="715">
                  <c:v>515</c:v>
                </c:pt>
                <c:pt idx="716">
                  <c:v>515</c:v>
                </c:pt>
                <c:pt idx="717">
                  <c:v>515</c:v>
                </c:pt>
                <c:pt idx="718">
                  <c:v>520</c:v>
                </c:pt>
                <c:pt idx="719">
                  <c:v>520</c:v>
                </c:pt>
                <c:pt idx="720">
                  <c:v>520</c:v>
                </c:pt>
                <c:pt idx="721">
                  <c:v>517.5</c:v>
                </c:pt>
                <c:pt idx="722">
                  <c:v>517.5</c:v>
                </c:pt>
                <c:pt idx="723">
                  <c:v>517.5</c:v>
                </c:pt>
                <c:pt idx="724">
                  <c:v>515</c:v>
                </c:pt>
                <c:pt idx="725">
                  <c:v>515</c:v>
                </c:pt>
                <c:pt idx="726">
                  <c:v>512.5</c:v>
                </c:pt>
                <c:pt idx="727">
                  <c:v>512.5</c:v>
                </c:pt>
                <c:pt idx="728">
                  <c:v>512.5</c:v>
                </c:pt>
                <c:pt idx="729">
                  <c:v>512.5</c:v>
                </c:pt>
                <c:pt idx="730">
                  <c:v>515</c:v>
                </c:pt>
                <c:pt idx="731">
                  <c:v>515</c:v>
                </c:pt>
                <c:pt idx="732">
                  <c:v>515</c:v>
                </c:pt>
                <c:pt idx="733">
                  <c:v>517.5</c:v>
                </c:pt>
                <c:pt idx="734">
                  <c:v>517.5</c:v>
                </c:pt>
                <c:pt idx="735">
                  <c:v>517.5</c:v>
                </c:pt>
                <c:pt idx="736">
                  <c:v>517.5</c:v>
                </c:pt>
                <c:pt idx="737">
                  <c:v>525</c:v>
                </c:pt>
                <c:pt idx="738">
                  <c:v>522.5</c:v>
                </c:pt>
                <c:pt idx="739">
                  <c:v>522.5</c:v>
                </c:pt>
                <c:pt idx="740">
                  <c:v>522.5</c:v>
                </c:pt>
                <c:pt idx="741">
                  <c:v>522.5</c:v>
                </c:pt>
                <c:pt idx="742">
                  <c:v>530</c:v>
                </c:pt>
                <c:pt idx="743">
                  <c:v>530</c:v>
                </c:pt>
                <c:pt idx="744">
                  <c:v>535</c:v>
                </c:pt>
                <c:pt idx="745">
                  <c:v>540</c:v>
                </c:pt>
                <c:pt idx="746">
                  <c:v>540</c:v>
                </c:pt>
                <c:pt idx="747">
                  <c:v>540</c:v>
                </c:pt>
                <c:pt idx="748">
                  <c:v>540</c:v>
                </c:pt>
                <c:pt idx="749">
                  <c:v>545</c:v>
                </c:pt>
                <c:pt idx="750">
                  <c:v>550</c:v>
                </c:pt>
                <c:pt idx="751">
                  <c:v>550</c:v>
                </c:pt>
                <c:pt idx="752">
                  <c:v>550</c:v>
                </c:pt>
                <c:pt idx="753">
                  <c:v>550</c:v>
                </c:pt>
                <c:pt idx="754">
                  <c:v>550</c:v>
                </c:pt>
                <c:pt idx="755">
                  <c:v>555</c:v>
                </c:pt>
                <c:pt idx="756">
                  <c:v>560</c:v>
                </c:pt>
                <c:pt idx="757">
                  <c:v>560</c:v>
                </c:pt>
                <c:pt idx="758">
                  <c:v>562.5</c:v>
                </c:pt>
                <c:pt idx="759">
                  <c:v>562.5</c:v>
                </c:pt>
                <c:pt idx="760">
                  <c:v>562.5</c:v>
                </c:pt>
                <c:pt idx="761">
                  <c:v>562.5</c:v>
                </c:pt>
                <c:pt idx="762">
                  <c:v>570</c:v>
                </c:pt>
                <c:pt idx="763">
                  <c:v>570</c:v>
                </c:pt>
                <c:pt idx="764">
                  <c:v>570</c:v>
                </c:pt>
                <c:pt idx="765">
                  <c:v>570</c:v>
                </c:pt>
                <c:pt idx="766">
                  <c:v>572.5</c:v>
                </c:pt>
                <c:pt idx="767">
                  <c:v>572.5</c:v>
                </c:pt>
                <c:pt idx="768">
                  <c:v>570</c:v>
                </c:pt>
                <c:pt idx="769">
                  <c:v>570</c:v>
                </c:pt>
                <c:pt idx="770">
                  <c:v>572.5</c:v>
                </c:pt>
                <c:pt idx="771">
                  <c:v>570</c:v>
                </c:pt>
                <c:pt idx="772">
                  <c:v>567.5</c:v>
                </c:pt>
                <c:pt idx="773">
                  <c:v>562.5</c:v>
                </c:pt>
                <c:pt idx="774">
                  <c:v>562</c:v>
                </c:pt>
                <c:pt idx="775">
                  <c:v>562</c:v>
                </c:pt>
                <c:pt idx="776">
                  <c:v>562</c:v>
                </c:pt>
                <c:pt idx="777">
                  <c:v>562</c:v>
                </c:pt>
                <c:pt idx="778">
                  <c:v>560</c:v>
                </c:pt>
                <c:pt idx="779">
                  <c:v>560</c:v>
                </c:pt>
                <c:pt idx="780">
                  <c:v>560</c:v>
                </c:pt>
                <c:pt idx="781">
                  <c:v>560</c:v>
                </c:pt>
                <c:pt idx="782">
                  <c:v>560</c:v>
                </c:pt>
                <c:pt idx="783">
                  <c:v>555</c:v>
                </c:pt>
                <c:pt idx="784">
                  <c:v>555</c:v>
                </c:pt>
                <c:pt idx="785">
                  <c:v>555</c:v>
                </c:pt>
                <c:pt idx="786">
                  <c:v>555</c:v>
                </c:pt>
                <c:pt idx="787">
                  <c:v>555</c:v>
                </c:pt>
                <c:pt idx="788">
                  <c:v>557.5</c:v>
                </c:pt>
                <c:pt idx="789">
                  <c:v>557.5</c:v>
                </c:pt>
                <c:pt idx="790">
                  <c:v>557.5</c:v>
                </c:pt>
                <c:pt idx="791">
                  <c:v>565</c:v>
                </c:pt>
                <c:pt idx="792">
                  <c:v>566</c:v>
                </c:pt>
                <c:pt idx="793">
                  <c:v>566</c:v>
                </c:pt>
                <c:pt idx="794">
                  <c:v>567.5</c:v>
                </c:pt>
                <c:pt idx="795">
                  <c:v>567.5</c:v>
                </c:pt>
                <c:pt idx="796">
                  <c:v>570</c:v>
                </c:pt>
                <c:pt idx="797">
                  <c:v>570</c:v>
                </c:pt>
                <c:pt idx="798">
                  <c:v>575</c:v>
                </c:pt>
                <c:pt idx="799">
                  <c:v>575</c:v>
                </c:pt>
                <c:pt idx="800">
                  <c:v>575</c:v>
                </c:pt>
                <c:pt idx="801">
                  <c:v>580</c:v>
                </c:pt>
                <c:pt idx="802">
                  <c:v>580</c:v>
                </c:pt>
                <c:pt idx="803">
                  <c:v>580</c:v>
                </c:pt>
                <c:pt idx="804">
                  <c:v>580</c:v>
                </c:pt>
                <c:pt idx="805">
                  <c:v>580</c:v>
                </c:pt>
                <c:pt idx="806">
                  <c:v>580</c:v>
                </c:pt>
                <c:pt idx="807">
                  <c:v>585</c:v>
                </c:pt>
                <c:pt idx="808">
                  <c:v>585</c:v>
                </c:pt>
                <c:pt idx="809">
                  <c:v>590</c:v>
                </c:pt>
                <c:pt idx="810">
                  <c:v>590</c:v>
                </c:pt>
                <c:pt idx="811">
                  <c:v>590</c:v>
                </c:pt>
                <c:pt idx="812">
                  <c:v>590</c:v>
                </c:pt>
                <c:pt idx="813">
                  <c:v>590</c:v>
                </c:pt>
                <c:pt idx="814">
                  <c:v>590</c:v>
                </c:pt>
                <c:pt idx="815">
                  <c:v>590</c:v>
                </c:pt>
                <c:pt idx="816">
                  <c:v>590</c:v>
                </c:pt>
                <c:pt idx="817">
                  <c:v>590</c:v>
                </c:pt>
                <c:pt idx="818">
                  <c:v>587.5</c:v>
                </c:pt>
                <c:pt idx="819">
                  <c:v>585</c:v>
                </c:pt>
                <c:pt idx="820">
                  <c:v>585</c:v>
                </c:pt>
                <c:pt idx="821">
                  <c:v>580</c:v>
                </c:pt>
                <c:pt idx="822">
                  <c:v>577.5</c:v>
                </c:pt>
                <c:pt idx="823">
                  <c:v>575</c:v>
                </c:pt>
                <c:pt idx="824">
                  <c:v>570</c:v>
                </c:pt>
                <c:pt idx="825">
                  <c:v>567.5</c:v>
                </c:pt>
                <c:pt idx="826">
                  <c:v>567.5</c:v>
                </c:pt>
                <c:pt idx="827">
                  <c:v>565</c:v>
                </c:pt>
                <c:pt idx="828">
                  <c:v>565</c:v>
                </c:pt>
                <c:pt idx="829">
                  <c:v>565</c:v>
                </c:pt>
                <c:pt idx="830">
                  <c:v>565</c:v>
                </c:pt>
                <c:pt idx="831">
                  <c:v>557.5</c:v>
                </c:pt>
                <c:pt idx="832">
                  <c:v>557.5</c:v>
                </c:pt>
                <c:pt idx="833">
                  <c:v>557.5</c:v>
                </c:pt>
                <c:pt idx="834">
                  <c:v>557.5</c:v>
                </c:pt>
                <c:pt idx="835">
                  <c:v>552.5</c:v>
                </c:pt>
                <c:pt idx="836">
                  <c:v>552.5</c:v>
                </c:pt>
                <c:pt idx="837">
                  <c:v>552.5</c:v>
                </c:pt>
                <c:pt idx="838">
                  <c:v>552.5</c:v>
                </c:pt>
                <c:pt idx="839">
                  <c:v>555</c:v>
                </c:pt>
                <c:pt idx="840">
                  <c:v>551.5</c:v>
                </c:pt>
                <c:pt idx="841">
                  <c:v>551.5</c:v>
                </c:pt>
                <c:pt idx="842">
                  <c:v>547.5</c:v>
                </c:pt>
                <c:pt idx="843">
                  <c:v>547.5</c:v>
                </c:pt>
                <c:pt idx="844">
                  <c:v>547.5</c:v>
                </c:pt>
                <c:pt idx="845">
                  <c:v>550</c:v>
                </c:pt>
                <c:pt idx="846">
                  <c:v>555</c:v>
                </c:pt>
                <c:pt idx="847">
                  <c:v>555</c:v>
                </c:pt>
                <c:pt idx="848">
                  <c:v>555</c:v>
                </c:pt>
                <c:pt idx="849">
                  <c:v>557.5</c:v>
                </c:pt>
                <c:pt idx="850">
                  <c:v>557.5</c:v>
                </c:pt>
                <c:pt idx="851">
                  <c:v>557.5</c:v>
                </c:pt>
                <c:pt idx="852">
                  <c:v>557.5</c:v>
                </c:pt>
                <c:pt idx="853">
                  <c:v>557.5</c:v>
                </c:pt>
                <c:pt idx="854">
                  <c:v>560</c:v>
                </c:pt>
                <c:pt idx="855">
                  <c:v>560</c:v>
                </c:pt>
                <c:pt idx="856">
                  <c:v>560</c:v>
                </c:pt>
                <c:pt idx="857">
                  <c:v>557.5</c:v>
                </c:pt>
                <c:pt idx="858">
                  <c:v>555</c:v>
                </c:pt>
                <c:pt idx="859">
                  <c:v>547.5</c:v>
                </c:pt>
                <c:pt idx="860">
                  <c:v>547.5</c:v>
                </c:pt>
                <c:pt idx="861">
                  <c:v>547.5</c:v>
                </c:pt>
                <c:pt idx="862">
                  <c:v>545</c:v>
                </c:pt>
                <c:pt idx="863">
                  <c:v>545</c:v>
                </c:pt>
                <c:pt idx="864">
                  <c:v>545</c:v>
                </c:pt>
                <c:pt idx="865">
                  <c:v>545</c:v>
                </c:pt>
                <c:pt idx="866">
                  <c:v>542.5</c:v>
                </c:pt>
                <c:pt idx="867">
                  <c:v>540</c:v>
                </c:pt>
                <c:pt idx="868">
                  <c:v>540</c:v>
                </c:pt>
                <c:pt idx="869">
                  <c:v>540</c:v>
                </c:pt>
                <c:pt idx="870">
                  <c:v>540</c:v>
                </c:pt>
                <c:pt idx="871">
                  <c:v>540</c:v>
                </c:pt>
                <c:pt idx="872">
                  <c:v>540</c:v>
                </c:pt>
                <c:pt idx="873">
                  <c:v>540</c:v>
                </c:pt>
                <c:pt idx="874">
                  <c:v>542.5</c:v>
                </c:pt>
                <c:pt idx="875">
                  <c:v>545</c:v>
                </c:pt>
                <c:pt idx="876">
                  <c:v>545</c:v>
                </c:pt>
                <c:pt idx="877">
                  <c:v>548</c:v>
                </c:pt>
                <c:pt idx="878">
                  <c:v>548</c:v>
                </c:pt>
                <c:pt idx="879">
                  <c:v>548</c:v>
                </c:pt>
                <c:pt idx="880">
                  <c:v>550</c:v>
                </c:pt>
                <c:pt idx="881">
                  <c:v>552.5</c:v>
                </c:pt>
                <c:pt idx="882">
                  <c:v>552.5</c:v>
                </c:pt>
                <c:pt idx="883">
                  <c:v>552.5</c:v>
                </c:pt>
                <c:pt idx="884">
                  <c:v>557</c:v>
                </c:pt>
                <c:pt idx="885">
                  <c:v>557</c:v>
                </c:pt>
                <c:pt idx="886">
                  <c:v>557</c:v>
                </c:pt>
                <c:pt idx="887">
                  <c:v>554</c:v>
                </c:pt>
                <c:pt idx="888">
                  <c:v>552.5</c:v>
                </c:pt>
                <c:pt idx="889">
                  <c:v>550</c:v>
                </c:pt>
                <c:pt idx="890">
                  <c:v>550</c:v>
                </c:pt>
                <c:pt idx="891">
                  <c:v>549</c:v>
                </c:pt>
                <c:pt idx="892">
                  <c:v>547.5</c:v>
                </c:pt>
                <c:pt idx="893">
                  <c:v>545</c:v>
                </c:pt>
                <c:pt idx="894">
                  <c:v>545</c:v>
                </c:pt>
                <c:pt idx="895">
                  <c:v>545</c:v>
                </c:pt>
                <c:pt idx="896">
                  <c:v>542.5</c:v>
                </c:pt>
                <c:pt idx="897">
                  <c:v>540</c:v>
                </c:pt>
                <c:pt idx="898">
                  <c:v>540</c:v>
                </c:pt>
                <c:pt idx="899">
                  <c:v>540</c:v>
                </c:pt>
                <c:pt idx="900">
                  <c:v>540</c:v>
                </c:pt>
                <c:pt idx="901">
                  <c:v>538</c:v>
                </c:pt>
                <c:pt idx="902">
                  <c:v>538</c:v>
                </c:pt>
                <c:pt idx="903">
                  <c:v>538</c:v>
                </c:pt>
                <c:pt idx="904">
                  <c:v>538</c:v>
                </c:pt>
                <c:pt idx="905">
                  <c:v>540</c:v>
                </c:pt>
                <c:pt idx="906">
                  <c:v>540</c:v>
                </c:pt>
                <c:pt idx="907">
                  <c:v>541</c:v>
                </c:pt>
                <c:pt idx="908">
                  <c:v>545</c:v>
                </c:pt>
                <c:pt idx="909">
                  <c:v>545</c:v>
                </c:pt>
                <c:pt idx="910">
                  <c:v>545</c:v>
                </c:pt>
                <c:pt idx="911">
                  <c:v>542.5</c:v>
                </c:pt>
                <c:pt idx="912">
                  <c:v>540</c:v>
                </c:pt>
                <c:pt idx="913">
                  <c:v>540</c:v>
                </c:pt>
                <c:pt idx="914">
                  <c:v>540</c:v>
                </c:pt>
                <c:pt idx="915">
                  <c:v>535</c:v>
                </c:pt>
                <c:pt idx="916">
                  <c:v>532</c:v>
                </c:pt>
                <c:pt idx="917">
                  <c:v>532</c:v>
                </c:pt>
                <c:pt idx="918">
                  <c:v>532</c:v>
                </c:pt>
                <c:pt idx="919">
                  <c:v>530</c:v>
                </c:pt>
                <c:pt idx="920">
                  <c:v>522</c:v>
                </c:pt>
                <c:pt idx="921">
                  <c:v>520</c:v>
                </c:pt>
                <c:pt idx="922">
                  <c:v>512.5</c:v>
                </c:pt>
                <c:pt idx="923">
                  <c:v>512.5</c:v>
                </c:pt>
                <c:pt idx="924">
                  <c:v>512.5</c:v>
                </c:pt>
                <c:pt idx="925">
                  <c:v>512.5</c:v>
                </c:pt>
                <c:pt idx="926">
                  <c:v>509.5</c:v>
                </c:pt>
                <c:pt idx="927">
                  <c:v>509.5</c:v>
                </c:pt>
                <c:pt idx="928">
                  <c:v>509.5</c:v>
                </c:pt>
                <c:pt idx="929">
                  <c:v>509.5</c:v>
                </c:pt>
                <c:pt idx="930">
                  <c:v>509.5</c:v>
                </c:pt>
                <c:pt idx="931">
                  <c:v>512.5</c:v>
                </c:pt>
                <c:pt idx="932">
                  <c:v>512.5</c:v>
                </c:pt>
                <c:pt idx="933">
                  <c:v>512.5</c:v>
                </c:pt>
                <c:pt idx="934">
                  <c:v>512.5</c:v>
                </c:pt>
                <c:pt idx="935">
                  <c:v>515</c:v>
                </c:pt>
                <c:pt idx="936">
                  <c:v>517.5</c:v>
                </c:pt>
                <c:pt idx="937">
                  <c:v>517</c:v>
                </c:pt>
                <c:pt idx="938">
                  <c:v>515</c:v>
                </c:pt>
                <c:pt idx="939">
                  <c:v>515</c:v>
                </c:pt>
                <c:pt idx="940">
                  <c:v>515</c:v>
                </c:pt>
                <c:pt idx="941">
                  <c:v>515</c:v>
                </c:pt>
                <c:pt idx="942">
                  <c:v>510</c:v>
                </c:pt>
                <c:pt idx="943">
                  <c:v>510</c:v>
                </c:pt>
                <c:pt idx="944">
                  <c:v>510</c:v>
                </c:pt>
                <c:pt idx="945">
                  <c:v>509.5</c:v>
                </c:pt>
                <c:pt idx="946">
                  <c:v>509.5</c:v>
                </c:pt>
                <c:pt idx="947">
                  <c:v>502.5</c:v>
                </c:pt>
                <c:pt idx="948">
                  <c:v>502.5</c:v>
                </c:pt>
                <c:pt idx="949">
                  <c:v>502.5</c:v>
                </c:pt>
                <c:pt idx="950">
                  <c:v>505</c:v>
                </c:pt>
                <c:pt idx="951">
                  <c:v>505</c:v>
                </c:pt>
                <c:pt idx="952">
                  <c:v>505</c:v>
                </c:pt>
                <c:pt idx="953">
                  <c:v>502.5</c:v>
                </c:pt>
                <c:pt idx="954">
                  <c:v>501</c:v>
                </c:pt>
                <c:pt idx="955">
                  <c:v>501</c:v>
                </c:pt>
                <c:pt idx="956">
                  <c:v>501</c:v>
                </c:pt>
                <c:pt idx="957">
                  <c:v>501</c:v>
                </c:pt>
                <c:pt idx="958">
                  <c:v>501</c:v>
                </c:pt>
                <c:pt idx="959">
                  <c:v>499</c:v>
                </c:pt>
                <c:pt idx="960">
                  <c:v>499</c:v>
                </c:pt>
                <c:pt idx="961">
                  <c:v>499</c:v>
                </c:pt>
                <c:pt idx="962">
                  <c:v>499</c:v>
                </c:pt>
                <c:pt idx="963">
                  <c:v>499</c:v>
                </c:pt>
                <c:pt idx="964">
                  <c:v>499</c:v>
                </c:pt>
                <c:pt idx="965">
                  <c:v>499</c:v>
                </c:pt>
                <c:pt idx="966">
                  <c:v>499</c:v>
                </c:pt>
                <c:pt idx="967">
                  <c:v>497</c:v>
                </c:pt>
                <c:pt idx="968">
                  <c:v>497</c:v>
                </c:pt>
                <c:pt idx="969">
                  <c:v>497</c:v>
                </c:pt>
                <c:pt idx="970">
                  <c:v>497</c:v>
                </c:pt>
                <c:pt idx="971">
                  <c:v>500</c:v>
                </c:pt>
                <c:pt idx="972">
                  <c:v>500</c:v>
                </c:pt>
                <c:pt idx="973">
                  <c:v>497.5</c:v>
                </c:pt>
                <c:pt idx="974">
                  <c:v>497.5</c:v>
                </c:pt>
                <c:pt idx="975">
                  <c:v>497.5</c:v>
                </c:pt>
                <c:pt idx="976">
                  <c:v>500</c:v>
                </c:pt>
                <c:pt idx="977">
                  <c:v>500</c:v>
                </c:pt>
                <c:pt idx="978">
                  <c:v>502</c:v>
                </c:pt>
                <c:pt idx="979">
                  <c:v>502</c:v>
                </c:pt>
                <c:pt idx="980">
                  <c:v>502</c:v>
                </c:pt>
                <c:pt idx="981">
                  <c:v>502</c:v>
                </c:pt>
                <c:pt idx="982">
                  <c:v>505</c:v>
                </c:pt>
                <c:pt idx="983">
                  <c:v>505</c:v>
                </c:pt>
                <c:pt idx="984">
                  <c:v>508</c:v>
                </c:pt>
                <c:pt idx="985">
                  <c:v>508</c:v>
                </c:pt>
                <c:pt idx="986">
                  <c:v>509</c:v>
                </c:pt>
                <c:pt idx="987">
                  <c:v>509</c:v>
                </c:pt>
                <c:pt idx="988">
                  <c:v>507.5</c:v>
                </c:pt>
                <c:pt idx="989">
                  <c:v>507</c:v>
                </c:pt>
                <c:pt idx="990">
                  <c:v>499</c:v>
                </c:pt>
                <c:pt idx="991">
                  <c:v>499</c:v>
                </c:pt>
                <c:pt idx="992">
                  <c:v>498</c:v>
                </c:pt>
                <c:pt idx="993">
                  <c:v>495</c:v>
                </c:pt>
                <c:pt idx="994">
                  <c:v>493</c:v>
                </c:pt>
                <c:pt idx="995">
                  <c:v>492.75</c:v>
                </c:pt>
                <c:pt idx="996">
                  <c:v>492.75</c:v>
                </c:pt>
                <c:pt idx="997">
                  <c:v>489.75</c:v>
                </c:pt>
                <c:pt idx="998">
                  <c:v>483</c:v>
                </c:pt>
                <c:pt idx="999">
                  <c:v>480</c:v>
                </c:pt>
                <c:pt idx="1000">
                  <c:v>479.75</c:v>
                </c:pt>
                <c:pt idx="1001">
                  <c:v>477.5</c:v>
                </c:pt>
                <c:pt idx="1002">
                  <c:v>475</c:v>
                </c:pt>
                <c:pt idx="1003">
                  <c:v>475</c:v>
                </c:pt>
                <c:pt idx="1004">
                  <c:v>475</c:v>
                </c:pt>
                <c:pt idx="1005">
                  <c:v>474</c:v>
                </c:pt>
                <c:pt idx="1006">
                  <c:v>473</c:v>
                </c:pt>
                <c:pt idx="1007">
                  <c:v>470</c:v>
                </c:pt>
                <c:pt idx="1008">
                  <c:v>469</c:v>
                </c:pt>
                <c:pt idx="1009">
                  <c:v>465</c:v>
                </c:pt>
                <c:pt idx="1010">
                  <c:v>460</c:v>
                </c:pt>
                <c:pt idx="1011">
                  <c:v>460</c:v>
                </c:pt>
                <c:pt idx="1012">
                  <c:v>459</c:v>
                </c:pt>
                <c:pt idx="1013">
                  <c:v>459</c:v>
                </c:pt>
                <c:pt idx="1014">
                  <c:v>459</c:v>
                </c:pt>
                <c:pt idx="1015">
                  <c:v>459</c:v>
                </c:pt>
                <c:pt idx="1016">
                  <c:v>459</c:v>
                </c:pt>
                <c:pt idx="1017">
                  <c:v>454.5</c:v>
                </c:pt>
                <c:pt idx="1018">
                  <c:v>449.5</c:v>
                </c:pt>
                <c:pt idx="1019">
                  <c:v>449.5</c:v>
                </c:pt>
                <c:pt idx="1020">
                  <c:v>446</c:v>
                </c:pt>
                <c:pt idx="1021">
                  <c:v>446</c:v>
                </c:pt>
                <c:pt idx="1022">
                  <c:v>445.5</c:v>
                </c:pt>
                <c:pt idx="1023">
                  <c:v>444.5</c:v>
                </c:pt>
                <c:pt idx="1024">
                  <c:v>444.5</c:v>
                </c:pt>
                <c:pt idx="1025">
                  <c:v>442.5</c:v>
                </c:pt>
                <c:pt idx="1026">
                  <c:v>442.5</c:v>
                </c:pt>
                <c:pt idx="1027">
                  <c:v>442.5</c:v>
                </c:pt>
                <c:pt idx="1028">
                  <c:v>442.5</c:v>
                </c:pt>
                <c:pt idx="1029">
                  <c:v>442.5</c:v>
                </c:pt>
                <c:pt idx="1030">
                  <c:v>442.5</c:v>
                </c:pt>
                <c:pt idx="1031">
                  <c:v>442.5</c:v>
                </c:pt>
                <c:pt idx="1032">
                  <c:v>442.5</c:v>
                </c:pt>
                <c:pt idx="1033">
                  <c:v>443.5</c:v>
                </c:pt>
                <c:pt idx="1034">
                  <c:v>445</c:v>
                </c:pt>
                <c:pt idx="1035">
                  <c:v>445</c:v>
                </c:pt>
                <c:pt idx="1036">
                  <c:v>447</c:v>
                </c:pt>
                <c:pt idx="1037">
                  <c:v>450</c:v>
                </c:pt>
                <c:pt idx="1038">
                  <c:v>452.5</c:v>
                </c:pt>
                <c:pt idx="1039">
                  <c:v>457.5</c:v>
                </c:pt>
                <c:pt idx="1040">
                  <c:v>457.5</c:v>
                </c:pt>
                <c:pt idx="1041">
                  <c:v>457.5</c:v>
                </c:pt>
                <c:pt idx="1042">
                  <c:v>460.5</c:v>
                </c:pt>
                <c:pt idx="1043">
                  <c:v>467</c:v>
                </c:pt>
                <c:pt idx="1044">
                  <c:v>467</c:v>
                </c:pt>
                <c:pt idx="1045">
                  <c:v>470</c:v>
                </c:pt>
                <c:pt idx="1046">
                  <c:v>473</c:v>
                </c:pt>
                <c:pt idx="1047">
                  <c:v>473</c:v>
                </c:pt>
                <c:pt idx="1048">
                  <c:v>473</c:v>
                </c:pt>
                <c:pt idx="1049">
                  <c:v>473</c:v>
                </c:pt>
                <c:pt idx="1050">
                  <c:v>473</c:v>
                </c:pt>
                <c:pt idx="1051">
                  <c:v>473</c:v>
                </c:pt>
                <c:pt idx="1052">
                  <c:v>473</c:v>
                </c:pt>
                <c:pt idx="1053">
                  <c:v>476</c:v>
                </c:pt>
                <c:pt idx="1054">
                  <c:v>476</c:v>
                </c:pt>
                <c:pt idx="1055">
                  <c:v>476</c:v>
                </c:pt>
                <c:pt idx="1056">
                  <c:v>476</c:v>
                </c:pt>
                <c:pt idx="1057">
                  <c:v>476</c:v>
                </c:pt>
                <c:pt idx="1058">
                  <c:v>476</c:v>
                </c:pt>
                <c:pt idx="1059">
                  <c:v>476</c:v>
                </c:pt>
                <c:pt idx="1060">
                  <c:v>476</c:v>
                </c:pt>
                <c:pt idx="1061">
                  <c:v>476</c:v>
                </c:pt>
                <c:pt idx="1062">
                  <c:v>476</c:v>
                </c:pt>
                <c:pt idx="1063">
                  <c:v>476</c:v>
                </c:pt>
                <c:pt idx="1064">
                  <c:v>476</c:v>
                </c:pt>
                <c:pt idx="1065">
                  <c:v>482</c:v>
                </c:pt>
                <c:pt idx="1066">
                  <c:v>482.5</c:v>
                </c:pt>
                <c:pt idx="1067">
                  <c:v>482.5</c:v>
                </c:pt>
                <c:pt idx="1068">
                  <c:v>482.5</c:v>
                </c:pt>
                <c:pt idx="1069">
                  <c:v>482.5</c:v>
                </c:pt>
                <c:pt idx="1070">
                  <c:v>482.5</c:v>
                </c:pt>
                <c:pt idx="1071">
                  <c:v>482.5</c:v>
                </c:pt>
                <c:pt idx="1072">
                  <c:v>482.5</c:v>
                </c:pt>
                <c:pt idx="1073">
                  <c:v>482.5</c:v>
                </c:pt>
                <c:pt idx="1074">
                  <c:v>482.5</c:v>
                </c:pt>
                <c:pt idx="1075">
                  <c:v>485</c:v>
                </c:pt>
                <c:pt idx="1076">
                  <c:v>485</c:v>
                </c:pt>
                <c:pt idx="1077">
                  <c:v>485</c:v>
                </c:pt>
                <c:pt idx="1078">
                  <c:v>485</c:v>
                </c:pt>
                <c:pt idx="1079">
                  <c:v>485</c:v>
                </c:pt>
                <c:pt idx="108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AE-4733-BC79-25A5D6B89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722864"/>
        <c:axId val="1964724496"/>
      </c:lineChart>
      <c:dateAx>
        <c:axId val="1964722864"/>
        <c:scaling>
          <c:orientation val="minMax"/>
          <c:min val="42005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964724496"/>
        <c:crosses val="autoZero"/>
        <c:auto val="0"/>
        <c:lblOffset val="100"/>
        <c:baseTimeUnit val="days"/>
        <c:majorUnit val="2"/>
        <c:majorTimeUnit val="months"/>
      </c:dateAx>
      <c:valAx>
        <c:axId val="1964724496"/>
        <c:scaling>
          <c:orientation val="minMax"/>
          <c:min val="20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#,##0_);\(#,##0\)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  <a:prstDash val="solid"/>
          </a:ln>
        </c:spPr>
        <c:crossAx val="19647228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8051934093433578"/>
          <c:y val="0.93024793647997517"/>
          <c:w val="0.44439957761423993"/>
          <c:h val="6.9752063520024804E-2"/>
        </c:manualLayout>
      </c:layout>
      <c:overlay val="0"/>
      <c:spPr>
        <a:solidFill>
          <a:srgbClr val="4F81BD"/>
        </a:solidFill>
        <a:ln>
          <a:prstDash val="solid"/>
        </a:ln>
      </c:spPr>
      <c:txPr>
        <a:bodyPr/>
        <a:lstStyle/>
        <a:p>
          <a:pPr>
            <a:defRPr sz="900">
              <a:latin typeface="Arial Narrow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08049663674029"/>
          <c:y val="5.5071835662683581E-2"/>
          <c:w val="0.85454705937381803"/>
          <c:h val="0.70385700199500112"/>
        </c:manualLayout>
      </c:layout>
      <c:lineChart>
        <c:grouping val="standard"/>
        <c:varyColors val="0"/>
        <c:ser>
          <c:idx val="0"/>
          <c:order val="0"/>
          <c:tx>
            <c:strRef>
              <c:f>Steel!$B$3</c:f>
              <c:strCache>
                <c:ptCount val="1"/>
                <c:pt idx="0">
                  <c:v>FOB Shanghai</c:v>
                </c:pt>
              </c:strCache>
            </c:strRef>
          </c:tx>
          <c:spPr>
            <a:ln w="25400">
              <a:solidFill>
                <a:srgbClr val="012169"/>
              </a:solidFill>
            </a:ln>
          </c:spPr>
          <c:marker>
            <c:symbol val="none"/>
          </c:marker>
          <c:cat>
            <c:numRef>
              <c:f>Steel!$A$4:$A$2749</c:f>
              <c:numCache>
                <c:formatCode>d\-mmm\-yy</c:formatCode>
                <c:ptCount val="2746"/>
                <c:pt idx="0">
                  <c:v>40324</c:v>
                </c:pt>
                <c:pt idx="1">
                  <c:v>40325</c:v>
                </c:pt>
                <c:pt idx="2">
                  <c:v>40332</c:v>
                </c:pt>
                <c:pt idx="3">
                  <c:v>40333</c:v>
                </c:pt>
                <c:pt idx="4">
                  <c:v>40336</c:v>
                </c:pt>
                <c:pt idx="5">
                  <c:v>40337</c:v>
                </c:pt>
                <c:pt idx="6">
                  <c:v>40338</c:v>
                </c:pt>
                <c:pt idx="7">
                  <c:v>40339</c:v>
                </c:pt>
                <c:pt idx="8">
                  <c:v>40340</c:v>
                </c:pt>
                <c:pt idx="9">
                  <c:v>40343</c:v>
                </c:pt>
                <c:pt idx="10">
                  <c:v>40345</c:v>
                </c:pt>
                <c:pt idx="11">
                  <c:v>40346</c:v>
                </c:pt>
                <c:pt idx="12">
                  <c:v>40347</c:v>
                </c:pt>
                <c:pt idx="13">
                  <c:v>40351</c:v>
                </c:pt>
                <c:pt idx="14">
                  <c:v>40353</c:v>
                </c:pt>
                <c:pt idx="15">
                  <c:v>40354</c:v>
                </c:pt>
                <c:pt idx="16">
                  <c:v>40357</c:v>
                </c:pt>
                <c:pt idx="17">
                  <c:v>40358</c:v>
                </c:pt>
                <c:pt idx="18">
                  <c:v>40360</c:v>
                </c:pt>
                <c:pt idx="19">
                  <c:v>40361</c:v>
                </c:pt>
                <c:pt idx="20">
                  <c:v>40365</c:v>
                </c:pt>
                <c:pt idx="21">
                  <c:v>40366</c:v>
                </c:pt>
                <c:pt idx="22">
                  <c:v>40367</c:v>
                </c:pt>
                <c:pt idx="23">
                  <c:v>40368</c:v>
                </c:pt>
                <c:pt idx="24">
                  <c:v>40371</c:v>
                </c:pt>
                <c:pt idx="25">
                  <c:v>40373</c:v>
                </c:pt>
                <c:pt idx="26">
                  <c:v>40374</c:v>
                </c:pt>
                <c:pt idx="27">
                  <c:v>40375</c:v>
                </c:pt>
                <c:pt idx="28">
                  <c:v>40378</c:v>
                </c:pt>
                <c:pt idx="29">
                  <c:v>40379</c:v>
                </c:pt>
                <c:pt idx="30">
                  <c:v>40380</c:v>
                </c:pt>
                <c:pt idx="31">
                  <c:v>40381</c:v>
                </c:pt>
                <c:pt idx="32">
                  <c:v>40382</c:v>
                </c:pt>
                <c:pt idx="33">
                  <c:v>40385</c:v>
                </c:pt>
                <c:pt idx="34">
                  <c:v>40386</c:v>
                </c:pt>
                <c:pt idx="35">
                  <c:v>40387</c:v>
                </c:pt>
                <c:pt idx="36">
                  <c:v>40388</c:v>
                </c:pt>
                <c:pt idx="37">
                  <c:v>40389</c:v>
                </c:pt>
                <c:pt idx="38">
                  <c:v>40392</c:v>
                </c:pt>
                <c:pt idx="39">
                  <c:v>40393</c:v>
                </c:pt>
                <c:pt idx="40">
                  <c:v>40394</c:v>
                </c:pt>
                <c:pt idx="41">
                  <c:v>40395</c:v>
                </c:pt>
                <c:pt idx="42">
                  <c:v>40396</c:v>
                </c:pt>
                <c:pt idx="43">
                  <c:v>40399</c:v>
                </c:pt>
                <c:pt idx="44">
                  <c:v>40400</c:v>
                </c:pt>
                <c:pt idx="45">
                  <c:v>40401</c:v>
                </c:pt>
                <c:pt idx="46">
                  <c:v>40402</c:v>
                </c:pt>
                <c:pt idx="47">
                  <c:v>40403</c:v>
                </c:pt>
                <c:pt idx="48">
                  <c:v>40406</c:v>
                </c:pt>
                <c:pt idx="49">
                  <c:v>40408</c:v>
                </c:pt>
                <c:pt idx="50">
                  <c:v>40409</c:v>
                </c:pt>
                <c:pt idx="51">
                  <c:v>40410</c:v>
                </c:pt>
                <c:pt idx="52">
                  <c:v>40413</c:v>
                </c:pt>
                <c:pt idx="53">
                  <c:v>40414</c:v>
                </c:pt>
                <c:pt idx="54">
                  <c:v>40415</c:v>
                </c:pt>
                <c:pt idx="55">
                  <c:v>40416</c:v>
                </c:pt>
                <c:pt idx="56">
                  <c:v>40417</c:v>
                </c:pt>
                <c:pt idx="57">
                  <c:v>40420</c:v>
                </c:pt>
                <c:pt idx="58">
                  <c:v>40421</c:v>
                </c:pt>
                <c:pt idx="59">
                  <c:v>40422</c:v>
                </c:pt>
                <c:pt idx="60">
                  <c:v>40423</c:v>
                </c:pt>
                <c:pt idx="61">
                  <c:v>40424</c:v>
                </c:pt>
                <c:pt idx="62">
                  <c:v>40428</c:v>
                </c:pt>
                <c:pt idx="63">
                  <c:v>40429</c:v>
                </c:pt>
                <c:pt idx="64">
                  <c:v>40430</c:v>
                </c:pt>
                <c:pt idx="65">
                  <c:v>40431</c:v>
                </c:pt>
                <c:pt idx="66">
                  <c:v>40434</c:v>
                </c:pt>
                <c:pt idx="67">
                  <c:v>40435</c:v>
                </c:pt>
                <c:pt idx="68">
                  <c:v>40436</c:v>
                </c:pt>
                <c:pt idx="69">
                  <c:v>40437</c:v>
                </c:pt>
                <c:pt idx="70">
                  <c:v>40438</c:v>
                </c:pt>
                <c:pt idx="71">
                  <c:v>40441</c:v>
                </c:pt>
                <c:pt idx="72">
                  <c:v>40442</c:v>
                </c:pt>
                <c:pt idx="73">
                  <c:v>40443</c:v>
                </c:pt>
                <c:pt idx="74">
                  <c:v>40444</c:v>
                </c:pt>
                <c:pt idx="75">
                  <c:v>40445</c:v>
                </c:pt>
                <c:pt idx="76">
                  <c:v>40448</c:v>
                </c:pt>
                <c:pt idx="77">
                  <c:v>40449</c:v>
                </c:pt>
                <c:pt idx="78">
                  <c:v>40450</c:v>
                </c:pt>
                <c:pt idx="79">
                  <c:v>40451</c:v>
                </c:pt>
                <c:pt idx="80">
                  <c:v>40452</c:v>
                </c:pt>
                <c:pt idx="81">
                  <c:v>40455</c:v>
                </c:pt>
                <c:pt idx="82">
                  <c:v>40456</c:v>
                </c:pt>
                <c:pt idx="83">
                  <c:v>40457</c:v>
                </c:pt>
                <c:pt idx="84">
                  <c:v>40458</c:v>
                </c:pt>
                <c:pt idx="85">
                  <c:v>40459</c:v>
                </c:pt>
                <c:pt idx="86">
                  <c:v>40463</c:v>
                </c:pt>
                <c:pt idx="87">
                  <c:v>40464</c:v>
                </c:pt>
                <c:pt idx="88">
                  <c:v>40465</c:v>
                </c:pt>
                <c:pt idx="89">
                  <c:v>40466</c:v>
                </c:pt>
                <c:pt idx="90">
                  <c:v>40469</c:v>
                </c:pt>
                <c:pt idx="91">
                  <c:v>40470</c:v>
                </c:pt>
                <c:pt idx="92">
                  <c:v>40471</c:v>
                </c:pt>
                <c:pt idx="93">
                  <c:v>40472</c:v>
                </c:pt>
                <c:pt idx="94">
                  <c:v>40473</c:v>
                </c:pt>
                <c:pt idx="95">
                  <c:v>40476</c:v>
                </c:pt>
                <c:pt idx="96">
                  <c:v>40477</c:v>
                </c:pt>
                <c:pt idx="97">
                  <c:v>40478</c:v>
                </c:pt>
                <c:pt idx="98">
                  <c:v>40479</c:v>
                </c:pt>
                <c:pt idx="99">
                  <c:v>40480</c:v>
                </c:pt>
                <c:pt idx="100">
                  <c:v>40484</c:v>
                </c:pt>
                <c:pt idx="101">
                  <c:v>40485</c:v>
                </c:pt>
                <c:pt idx="102">
                  <c:v>40486</c:v>
                </c:pt>
                <c:pt idx="103">
                  <c:v>40487</c:v>
                </c:pt>
                <c:pt idx="104">
                  <c:v>40490</c:v>
                </c:pt>
                <c:pt idx="105">
                  <c:v>40491</c:v>
                </c:pt>
                <c:pt idx="106">
                  <c:v>40492</c:v>
                </c:pt>
                <c:pt idx="107">
                  <c:v>40493</c:v>
                </c:pt>
                <c:pt idx="108">
                  <c:v>40497</c:v>
                </c:pt>
                <c:pt idx="109">
                  <c:v>40498</c:v>
                </c:pt>
                <c:pt idx="110">
                  <c:v>40499</c:v>
                </c:pt>
                <c:pt idx="111">
                  <c:v>40500</c:v>
                </c:pt>
                <c:pt idx="112">
                  <c:v>40501</c:v>
                </c:pt>
                <c:pt idx="113">
                  <c:v>40504</c:v>
                </c:pt>
                <c:pt idx="114">
                  <c:v>40505</c:v>
                </c:pt>
                <c:pt idx="115">
                  <c:v>40506</c:v>
                </c:pt>
                <c:pt idx="116">
                  <c:v>40511</c:v>
                </c:pt>
                <c:pt idx="117">
                  <c:v>40512</c:v>
                </c:pt>
                <c:pt idx="118">
                  <c:v>40513</c:v>
                </c:pt>
                <c:pt idx="119">
                  <c:v>40514</c:v>
                </c:pt>
                <c:pt idx="120">
                  <c:v>40515</c:v>
                </c:pt>
                <c:pt idx="121">
                  <c:v>40518</c:v>
                </c:pt>
                <c:pt idx="122">
                  <c:v>40519</c:v>
                </c:pt>
                <c:pt idx="123">
                  <c:v>40521</c:v>
                </c:pt>
                <c:pt idx="124">
                  <c:v>40522</c:v>
                </c:pt>
                <c:pt idx="125">
                  <c:v>40525</c:v>
                </c:pt>
                <c:pt idx="126">
                  <c:v>40527</c:v>
                </c:pt>
                <c:pt idx="127">
                  <c:v>40529</c:v>
                </c:pt>
                <c:pt idx="128">
                  <c:v>40535</c:v>
                </c:pt>
                <c:pt idx="129">
                  <c:v>40540</c:v>
                </c:pt>
                <c:pt idx="130">
                  <c:v>40541</c:v>
                </c:pt>
                <c:pt idx="131">
                  <c:v>40543</c:v>
                </c:pt>
                <c:pt idx="132">
                  <c:v>40547</c:v>
                </c:pt>
                <c:pt idx="133">
                  <c:v>40548</c:v>
                </c:pt>
                <c:pt idx="134">
                  <c:v>40549</c:v>
                </c:pt>
                <c:pt idx="135">
                  <c:v>40550</c:v>
                </c:pt>
                <c:pt idx="136">
                  <c:v>40553</c:v>
                </c:pt>
                <c:pt idx="137">
                  <c:v>40554</c:v>
                </c:pt>
                <c:pt idx="138">
                  <c:v>40555</c:v>
                </c:pt>
                <c:pt idx="139">
                  <c:v>40556</c:v>
                </c:pt>
                <c:pt idx="140">
                  <c:v>40557</c:v>
                </c:pt>
                <c:pt idx="141">
                  <c:v>40561</c:v>
                </c:pt>
                <c:pt idx="142">
                  <c:v>40562</c:v>
                </c:pt>
                <c:pt idx="143">
                  <c:v>40563</c:v>
                </c:pt>
                <c:pt idx="144">
                  <c:v>40564</c:v>
                </c:pt>
                <c:pt idx="145">
                  <c:v>40568</c:v>
                </c:pt>
                <c:pt idx="146">
                  <c:v>40569</c:v>
                </c:pt>
                <c:pt idx="147">
                  <c:v>40570</c:v>
                </c:pt>
                <c:pt idx="148">
                  <c:v>40571</c:v>
                </c:pt>
                <c:pt idx="149">
                  <c:v>40574</c:v>
                </c:pt>
                <c:pt idx="150">
                  <c:v>40575</c:v>
                </c:pt>
                <c:pt idx="151">
                  <c:v>40576</c:v>
                </c:pt>
                <c:pt idx="152">
                  <c:v>40577</c:v>
                </c:pt>
                <c:pt idx="153">
                  <c:v>40578</c:v>
                </c:pt>
                <c:pt idx="154">
                  <c:v>40581</c:v>
                </c:pt>
                <c:pt idx="155">
                  <c:v>40582</c:v>
                </c:pt>
                <c:pt idx="156">
                  <c:v>40583</c:v>
                </c:pt>
                <c:pt idx="157">
                  <c:v>40584</c:v>
                </c:pt>
                <c:pt idx="158">
                  <c:v>40585</c:v>
                </c:pt>
                <c:pt idx="159">
                  <c:v>40588</c:v>
                </c:pt>
                <c:pt idx="160">
                  <c:v>40589</c:v>
                </c:pt>
                <c:pt idx="161">
                  <c:v>40590</c:v>
                </c:pt>
                <c:pt idx="162">
                  <c:v>40591</c:v>
                </c:pt>
                <c:pt idx="163">
                  <c:v>40592</c:v>
                </c:pt>
                <c:pt idx="164">
                  <c:v>40596</c:v>
                </c:pt>
                <c:pt idx="165">
                  <c:v>40597</c:v>
                </c:pt>
                <c:pt idx="166">
                  <c:v>40598</c:v>
                </c:pt>
                <c:pt idx="167">
                  <c:v>40599</c:v>
                </c:pt>
                <c:pt idx="168">
                  <c:v>40602</c:v>
                </c:pt>
                <c:pt idx="169">
                  <c:v>40603</c:v>
                </c:pt>
                <c:pt idx="170">
                  <c:v>40604</c:v>
                </c:pt>
                <c:pt idx="171">
                  <c:v>40605</c:v>
                </c:pt>
                <c:pt idx="172">
                  <c:v>40610</c:v>
                </c:pt>
                <c:pt idx="173">
                  <c:v>40611</c:v>
                </c:pt>
                <c:pt idx="174">
                  <c:v>40612</c:v>
                </c:pt>
                <c:pt idx="175">
                  <c:v>40613</c:v>
                </c:pt>
                <c:pt idx="176">
                  <c:v>40616</c:v>
                </c:pt>
                <c:pt idx="177">
                  <c:v>40617</c:v>
                </c:pt>
                <c:pt idx="178">
                  <c:v>40618</c:v>
                </c:pt>
                <c:pt idx="179">
                  <c:v>40619</c:v>
                </c:pt>
                <c:pt idx="180">
                  <c:v>40620</c:v>
                </c:pt>
                <c:pt idx="181">
                  <c:v>40623</c:v>
                </c:pt>
                <c:pt idx="182">
                  <c:v>40624</c:v>
                </c:pt>
                <c:pt idx="183">
                  <c:v>40625</c:v>
                </c:pt>
                <c:pt idx="184">
                  <c:v>40626</c:v>
                </c:pt>
                <c:pt idx="185">
                  <c:v>40627</c:v>
                </c:pt>
                <c:pt idx="186">
                  <c:v>40630</c:v>
                </c:pt>
                <c:pt idx="187">
                  <c:v>40631</c:v>
                </c:pt>
                <c:pt idx="188">
                  <c:v>40632</c:v>
                </c:pt>
                <c:pt idx="189">
                  <c:v>40633</c:v>
                </c:pt>
                <c:pt idx="190">
                  <c:v>40634</c:v>
                </c:pt>
                <c:pt idx="191">
                  <c:v>40637</c:v>
                </c:pt>
                <c:pt idx="192">
                  <c:v>40638</c:v>
                </c:pt>
                <c:pt idx="193">
                  <c:v>40639</c:v>
                </c:pt>
                <c:pt idx="194">
                  <c:v>40640</c:v>
                </c:pt>
                <c:pt idx="195">
                  <c:v>40641</c:v>
                </c:pt>
                <c:pt idx="196">
                  <c:v>40644</c:v>
                </c:pt>
                <c:pt idx="197">
                  <c:v>40645</c:v>
                </c:pt>
                <c:pt idx="198">
                  <c:v>40646</c:v>
                </c:pt>
                <c:pt idx="199">
                  <c:v>40647</c:v>
                </c:pt>
                <c:pt idx="200">
                  <c:v>40648</c:v>
                </c:pt>
                <c:pt idx="201">
                  <c:v>40651</c:v>
                </c:pt>
                <c:pt idx="202">
                  <c:v>40652</c:v>
                </c:pt>
                <c:pt idx="203">
                  <c:v>40653</c:v>
                </c:pt>
                <c:pt idx="204">
                  <c:v>40658</c:v>
                </c:pt>
                <c:pt idx="205">
                  <c:v>40659</c:v>
                </c:pt>
                <c:pt idx="206">
                  <c:v>40660</c:v>
                </c:pt>
                <c:pt idx="207">
                  <c:v>40661</c:v>
                </c:pt>
                <c:pt idx="208">
                  <c:v>40662</c:v>
                </c:pt>
                <c:pt idx="209">
                  <c:v>40665</c:v>
                </c:pt>
                <c:pt idx="210">
                  <c:v>40666</c:v>
                </c:pt>
                <c:pt idx="211">
                  <c:v>40669</c:v>
                </c:pt>
                <c:pt idx="212">
                  <c:v>40672</c:v>
                </c:pt>
                <c:pt idx="213">
                  <c:v>40673</c:v>
                </c:pt>
                <c:pt idx="214">
                  <c:v>40674</c:v>
                </c:pt>
                <c:pt idx="215">
                  <c:v>40675</c:v>
                </c:pt>
                <c:pt idx="216">
                  <c:v>40676</c:v>
                </c:pt>
                <c:pt idx="217">
                  <c:v>40679</c:v>
                </c:pt>
                <c:pt idx="218">
                  <c:v>40680</c:v>
                </c:pt>
                <c:pt idx="219">
                  <c:v>40681</c:v>
                </c:pt>
                <c:pt idx="220">
                  <c:v>40682</c:v>
                </c:pt>
                <c:pt idx="221">
                  <c:v>40683</c:v>
                </c:pt>
                <c:pt idx="222">
                  <c:v>40686</c:v>
                </c:pt>
                <c:pt idx="223">
                  <c:v>40687</c:v>
                </c:pt>
                <c:pt idx="224">
                  <c:v>40688</c:v>
                </c:pt>
                <c:pt idx="225">
                  <c:v>40689</c:v>
                </c:pt>
                <c:pt idx="226">
                  <c:v>40690</c:v>
                </c:pt>
                <c:pt idx="227">
                  <c:v>40693</c:v>
                </c:pt>
                <c:pt idx="228">
                  <c:v>40694</c:v>
                </c:pt>
                <c:pt idx="229">
                  <c:v>40695</c:v>
                </c:pt>
                <c:pt idx="230">
                  <c:v>40696</c:v>
                </c:pt>
                <c:pt idx="231">
                  <c:v>40697</c:v>
                </c:pt>
                <c:pt idx="232">
                  <c:v>40700</c:v>
                </c:pt>
                <c:pt idx="233">
                  <c:v>40701</c:v>
                </c:pt>
                <c:pt idx="234">
                  <c:v>40702</c:v>
                </c:pt>
                <c:pt idx="235">
                  <c:v>40703</c:v>
                </c:pt>
                <c:pt idx="236">
                  <c:v>40704</c:v>
                </c:pt>
                <c:pt idx="237">
                  <c:v>40707</c:v>
                </c:pt>
                <c:pt idx="238">
                  <c:v>40708</c:v>
                </c:pt>
                <c:pt idx="239">
                  <c:v>40709</c:v>
                </c:pt>
                <c:pt idx="240">
                  <c:v>40710</c:v>
                </c:pt>
                <c:pt idx="241">
                  <c:v>40711</c:v>
                </c:pt>
                <c:pt idx="242">
                  <c:v>40714</c:v>
                </c:pt>
                <c:pt idx="243">
                  <c:v>40715</c:v>
                </c:pt>
                <c:pt idx="244">
                  <c:v>40716</c:v>
                </c:pt>
                <c:pt idx="245">
                  <c:v>40717</c:v>
                </c:pt>
                <c:pt idx="246">
                  <c:v>40718</c:v>
                </c:pt>
                <c:pt idx="247">
                  <c:v>40721</c:v>
                </c:pt>
                <c:pt idx="248">
                  <c:v>40722</c:v>
                </c:pt>
                <c:pt idx="249">
                  <c:v>40723</c:v>
                </c:pt>
                <c:pt idx="250">
                  <c:v>40724</c:v>
                </c:pt>
                <c:pt idx="251">
                  <c:v>40725</c:v>
                </c:pt>
                <c:pt idx="252">
                  <c:v>40728</c:v>
                </c:pt>
                <c:pt idx="253">
                  <c:v>40729</c:v>
                </c:pt>
                <c:pt idx="254">
                  <c:v>40730</c:v>
                </c:pt>
                <c:pt idx="255">
                  <c:v>40731</c:v>
                </c:pt>
                <c:pt idx="256">
                  <c:v>40732</c:v>
                </c:pt>
                <c:pt idx="257">
                  <c:v>40735</c:v>
                </c:pt>
                <c:pt idx="258">
                  <c:v>40736</c:v>
                </c:pt>
                <c:pt idx="259">
                  <c:v>40737</c:v>
                </c:pt>
                <c:pt idx="260">
                  <c:v>40738</c:v>
                </c:pt>
                <c:pt idx="261">
                  <c:v>40739</c:v>
                </c:pt>
                <c:pt idx="262">
                  <c:v>40742</c:v>
                </c:pt>
                <c:pt idx="263">
                  <c:v>40743</c:v>
                </c:pt>
                <c:pt idx="264">
                  <c:v>40744</c:v>
                </c:pt>
                <c:pt idx="265">
                  <c:v>40745</c:v>
                </c:pt>
                <c:pt idx="266">
                  <c:v>40746</c:v>
                </c:pt>
                <c:pt idx="267">
                  <c:v>40749</c:v>
                </c:pt>
                <c:pt idx="268">
                  <c:v>40750</c:v>
                </c:pt>
                <c:pt idx="269">
                  <c:v>40751</c:v>
                </c:pt>
                <c:pt idx="270">
                  <c:v>40752</c:v>
                </c:pt>
                <c:pt idx="271">
                  <c:v>40753</c:v>
                </c:pt>
                <c:pt idx="272">
                  <c:v>40756</c:v>
                </c:pt>
                <c:pt idx="273">
                  <c:v>40757</c:v>
                </c:pt>
                <c:pt idx="274">
                  <c:v>40758</c:v>
                </c:pt>
                <c:pt idx="275">
                  <c:v>40759</c:v>
                </c:pt>
                <c:pt idx="276">
                  <c:v>40760</c:v>
                </c:pt>
                <c:pt idx="277">
                  <c:v>40763</c:v>
                </c:pt>
                <c:pt idx="278">
                  <c:v>40765</c:v>
                </c:pt>
                <c:pt idx="279">
                  <c:v>40766</c:v>
                </c:pt>
                <c:pt idx="280">
                  <c:v>40767</c:v>
                </c:pt>
                <c:pt idx="281">
                  <c:v>40770</c:v>
                </c:pt>
                <c:pt idx="282">
                  <c:v>40771</c:v>
                </c:pt>
                <c:pt idx="283">
                  <c:v>40772</c:v>
                </c:pt>
                <c:pt idx="284">
                  <c:v>40773</c:v>
                </c:pt>
                <c:pt idx="285">
                  <c:v>40777</c:v>
                </c:pt>
                <c:pt idx="286">
                  <c:v>40778</c:v>
                </c:pt>
                <c:pt idx="287">
                  <c:v>40779</c:v>
                </c:pt>
                <c:pt idx="288">
                  <c:v>40780</c:v>
                </c:pt>
                <c:pt idx="289">
                  <c:v>40781</c:v>
                </c:pt>
                <c:pt idx="290">
                  <c:v>40784</c:v>
                </c:pt>
                <c:pt idx="291">
                  <c:v>40785</c:v>
                </c:pt>
                <c:pt idx="292">
                  <c:v>40786</c:v>
                </c:pt>
                <c:pt idx="293">
                  <c:v>40787</c:v>
                </c:pt>
                <c:pt idx="294">
                  <c:v>40788</c:v>
                </c:pt>
                <c:pt idx="295">
                  <c:v>40793</c:v>
                </c:pt>
                <c:pt idx="296">
                  <c:v>40795</c:v>
                </c:pt>
                <c:pt idx="297">
                  <c:v>40798</c:v>
                </c:pt>
                <c:pt idx="298">
                  <c:v>40799</c:v>
                </c:pt>
                <c:pt idx="299">
                  <c:v>40800</c:v>
                </c:pt>
                <c:pt idx="300">
                  <c:v>40801</c:v>
                </c:pt>
                <c:pt idx="301">
                  <c:v>40802</c:v>
                </c:pt>
                <c:pt idx="302">
                  <c:v>40805</c:v>
                </c:pt>
                <c:pt idx="303">
                  <c:v>40806</c:v>
                </c:pt>
                <c:pt idx="304">
                  <c:v>40807</c:v>
                </c:pt>
                <c:pt idx="305">
                  <c:v>40808</c:v>
                </c:pt>
                <c:pt idx="306">
                  <c:v>40809</c:v>
                </c:pt>
                <c:pt idx="307">
                  <c:v>40812</c:v>
                </c:pt>
                <c:pt idx="308">
                  <c:v>40813</c:v>
                </c:pt>
                <c:pt idx="309">
                  <c:v>40814</c:v>
                </c:pt>
                <c:pt idx="310">
                  <c:v>40815</c:v>
                </c:pt>
                <c:pt idx="311">
                  <c:v>40816</c:v>
                </c:pt>
                <c:pt idx="312">
                  <c:v>40819</c:v>
                </c:pt>
                <c:pt idx="313">
                  <c:v>40820</c:v>
                </c:pt>
                <c:pt idx="314">
                  <c:v>40821</c:v>
                </c:pt>
                <c:pt idx="315">
                  <c:v>40822</c:v>
                </c:pt>
                <c:pt idx="316">
                  <c:v>40823</c:v>
                </c:pt>
                <c:pt idx="317">
                  <c:v>40826</c:v>
                </c:pt>
                <c:pt idx="318">
                  <c:v>40827</c:v>
                </c:pt>
                <c:pt idx="319">
                  <c:v>40828</c:v>
                </c:pt>
                <c:pt idx="320">
                  <c:v>40829</c:v>
                </c:pt>
                <c:pt idx="321">
                  <c:v>40830</c:v>
                </c:pt>
                <c:pt idx="322">
                  <c:v>40833</c:v>
                </c:pt>
                <c:pt idx="323">
                  <c:v>40834</c:v>
                </c:pt>
                <c:pt idx="324">
                  <c:v>40835</c:v>
                </c:pt>
                <c:pt idx="325">
                  <c:v>40836</c:v>
                </c:pt>
                <c:pt idx="326">
                  <c:v>40837</c:v>
                </c:pt>
                <c:pt idx="327">
                  <c:v>40840</c:v>
                </c:pt>
                <c:pt idx="328">
                  <c:v>40841</c:v>
                </c:pt>
                <c:pt idx="329">
                  <c:v>40843</c:v>
                </c:pt>
                <c:pt idx="330">
                  <c:v>40844</c:v>
                </c:pt>
                <c:pt idx="331">
                  <c:v>40847</c:v>
                </c:pt>
                <c:pt idx="332">
                  <c:v>40848</c:v>
                </c:pt>
                <c:pt idx="333">
                  <c:v>40849</c:v>
                </c:pt>
                <c:pt idx="334">
                  <c:v>40850</c:v>
                </c:pt>
                <c:pt idx="335">
                  <c:v>40851</c:v>
                </c:pt>
                <c:pt idx="336">
                  <c:v>40855</c:v>
                </c:pt>
                <c:pt idx="337">
                  <c:v>40856</c:v>
                </c:pt>
                <c:pt idx="338">
                  <c:v>40857</c:v>
                </c:pt>
                <c:pt idx="339">
                  <c:v>40858</c:v>
                </c:pt>
                <c:pt idx="340">
                  <c:v>40861</c:v>
                </c:pt>
                <c:pt idx="341">
                  <c:v>40863</c:v>
                </c:pt>
                <c:pt idx="342">
                  <c:v>40864</c:v>
                </c:pt>
                <c:pt idx="343">
                  <c:v>40865</c:v>
                </c:pt>
                <c:pt idx="344">
                  <c:v>40868</c:v>
                </c:pt>
                <c:pt idx="345">
                  <c:v>40869</c:v>
                </c:pt>
                <c:pt idx="346">
                  <c:v>40870</c:v>
                </c:pt>
                <c:pt idx="347">
                  <c:v>40875</c:v>
                </c:pt>
                <c:pt idx="348">
                  <c:v>40876</c:v>
                </c:pt>
                <c:pt idx="349">
                  <c:v>40877</c:v>
                </c:pt>
                <c:pt idx="350">
                  <c:v>40878</c:v>
                </c:pt>
                <c:pt idx="351">
                  <c:v>40879</c:v>
                </c:pt>
                <c:pt idx="352">
                  <c:v>40882</c:v>
                </c:pt>
                <c:pt idx="353">
                  <c:v>40883</c:v>
                </c:pt>
                <c:pt idx="354">
                  <c:v>40884</c:v>
                </c:pt>
                <c:pt idx="355">
                  <c:v>40885</c:v>
                </c:pt>
                <c:pt idx="356">
                  <c:v>40886</c:v>
                </c:pt>
                <c:pt idx="357">
                  <c:v>40889</c:v>
                </c:pt>
                <c:pt idx="358">
                  <c:v>40890</c:v>
                </c:pt>
                <c:pt idx="359">
                  <c:v>40891</c:v>
                </c:pt>
                <c:pt idx="360">
                  <c:v>40892</c:v>
                </c:pt>
                <c:pt idx="361">
                  <c:v>40893</c:v>
                </c:pt>
                <c:pt idx="362">
                  <c:v>40896</c:v>
                </c:pt>
                <c:pt idx="363">
                  <c:v>40897</c:v>
                </c:pt>
                <c:pt idx="364">
                  <c:v>40898</c:v>
                </c:pt>
                <c:pt idx="365">
                  <c:v>40899</c:v>
                </c:pt>
                <c:pt idx="366">
                  <c:v>40900</c:v>
                </c:pt>
                <c:pt idx="367">
                  <c:v>40907</c:v>
                </c:pt>
                <c:pt idx="368">
                  <c:v>40911</c:v>
                </c:pt>
                <c:pt idx="369">
                  <c:v>40912</c:v>
                </c:pt>
                <c:pt idx="370">
                  <c:v>40913</c:v>
                </c:pt>
                <c:pt idx="371">
                  <c:v>40914</c:v>
                </c:pt>
                <c:pt idx="372">
                  <c:v>40917</c:v>
                </c:pt>
                <c:pt idx="373">
                  <c:v>40918</c:v>
                </c:pt>
                <c:pt idx="374">
                  <c:v>40919</c:v>
                </c:pt>
                <c:pt idx="375">
                  <c:v>40920</c:v>
                </c:pt>
                <c:pt idx="376">
                  <c:v>40921</c:v>
                </c:pt>
                <c:pt idx="377">
                  <c:v>40925</c:v>
                </c:pt>
                <c:pt idx="378">
                  <c:v>40926</c:v>
                </c:pt>
                <c:pt idx="379">
                  <c:v>40927</c:v>
                </c:pt>
                <c:pt idx="380">
                  <c:v>40928</c:v>
                </c:pt>
                <c:pt idx="381">
                  <c:v>40931</c:v>
                </c:pt>
                <c:pt idx="382">
                  <c:v>40933</c:v>
                </c:pt>
                <c:pt idx="383">
                  <c:v>40934</c:v>
                </c:pt>
                <c:pt idx="384">
                  <c:v>40935</c:v>
                </c:pt>
                <c:pt idx="385">
                  <c:v>40938</c:v>
                </c:pt>
                <c:pt idx="386">
                  <c:v>40939</c:v>
                </c:pt>
                <c:pt idx="387">
                  <c:v>40940</c:v>
                </c:pt>
                <c:pt idx="388">
                  <c:v>40941</c:v>
                </c:pt>
                <c:pt idx="389">
                  <c:v>40942</c:v>
                </c:pt>
                <c:pt idx="390">
                  <c:v>40945</c:v>
                </c:pt>
                <c:pt idx="391">
                  <c:v>40946</c:v>
                </c:pt>
                <c:pt idx="392">
                  <c:v>40947</c:v>
                </c:pt>
                <c:pt idx="393">
                  <c:v>40948</c:v>
                </c:pt>
                <c:pt idx="394">
                  <c:v>40949</c:v>
                </c:pt>
                <c:pt idx="395">
                  <c:v>40952</c:v>
                </c:pt>
                <c:pt idx="396">
                  <c:v>40953</c:v>
                </c:pt>
                <c:pt idx="397">
                  <c:v>40954</c:v>
                </c:pt>
                <c:pt idx="398">
                  <c:v>40955</c:v>
                </c:pt>
                <c:pt idx="399">
                  <c:v>40960</c:v>
                </c:pt>
                <c:pt idx="400">
                  <c:v>40961</c:v>
                </c:pt>
                <c:pt idx="401">
                  <c:v>40962</c:v>
                </c:pt>
                <c:pt idx="402">
                  <c:v>40963</c:v>
                </c:pt>
                <c:pt idx="403">
                  <c:v>40966</c:v>
                </c:pt>
                <c:pt idx="404">
                  <c:v>40967</c:v>
                </c:pt>
                <c:pt idx="405">
                  <c:v>40968</c:v>
                </c:pt>
                <c:pt idx="406">
                  <c:v>40969</c:v>
                </c:pt>
                <c:pt idx="407">
                  <c:v>40970</c:v>
                </c:pt>
                <c:pt idx="408">
                  <c:v>40973</c:v>
                </c:pt>
                <c:pt idx="409">
                  <c:v>40974</c:v>
                </c:pt>
                <c:pt idx="410">
                  <c:v>40975</c:v>
                </c:pt>
                <c:pt idx="411">
                  <c:v>40976</c:v>
                </c:pt>
                <c:pt idx="412">
                  <c:v>40977</c:v>
                </c:pt>
                <c:pt idx="413">
                  <c:v>40980</c:v>
                </c:pt>
                <c:pt idx="414">
                  <c:v>40981</c:v>
                </c:pt>
                <c:pt idx="415">
                  <c:v>40982</c:v>
                </c:pt>
                <c:pt idx="416">
                  <c:v>40983</c:v>
                </c:pt>
                <c:pt idx="417">
                  <c:v>40990</c:v>
                </c:pt>
                <c:pt idx="418">
                  <c:v>40994</c:v>
                </c:pt>
                <c:pt idx="419">
                  <c:v>40995</c:v>
                </c:pt>
                <c:pt idx="420">
                  <c:v>41001</c:v>
                </c:pt>
                <c:pt idx="421">
                  <c:v>41002</c:v>
                </c:pt>
                <c:pt idx="422">
                  <c:v>41008</c:v>
                </c:pt>
                <c:pt idx="423">
                  <c:v>41010</c:v>
                </c:pt>
                <c:pt idx="424">
                  <c:v>41012</c:v>
                </c:pt>
                <c:pt idx="425">
                  <c:v>41015</c:v>
                </c:pt>
                <c:pt idx="426">
                  <c:v>41016</c:v>
                </c:pt>
                <c:pt idx="427">
                  <c:v>41017</c:v>
                </c:pt>
                <c:pt idx="428">
                  <c:v>41018</c:v>
                </c:pt>
                <c:pt idx="429">
                  <c:v>41019</c:v>
                </c:pt>
                <c:pt idx="430">
                  <c:v>41022</c:v>
                </c:pt>
                <c:pt idx="431">
                  <c:v>41023</c:v>
                </c:pt>
                <c:pt idx="432">
                  <c:v>41024</c:v>
                </c:pt>
                <c:pt idx="433">
                  <c:v>41025</c:v>
                </c:pt>
                <c:pt idx="434">
                  <c:v>41026</c:v>
                </c:pt>
                <c:pt idx="435">
                  <c:v>41030</c:v>
                </c:pt>
                <c:pt idx="436">
                  <c:v>41031</c:v>
                </c:pt>
                <c:pt idx="437">
                  <c:v>41032</c:v>
                </c:pt>
                <c:pt idx="438">
                  <c:v>41033</c:v>
                </c:pt>
                <c:pt idx="439">
                  <c:v>41036</c:v>
                </c:pt>
                <c:pt idx="440">
                  <c:v>41037</c:v>
                </c:pt>
                <c:pt idx="441">
                  <c:v>41038</c:v>
                </c:pt>
                <c:pt idx="442">
                  <c:v>41039</c:v>
                </c:pt>
                <c:pt idx="443">
                  <c:v>41040</c:v>
                </c:pt>
                <c:pt idx="444">
                  <c:v>41043</c:v>
                </c:pt>
                <c:pt idx="445">
                  <c:v>41044</c:v>
                </c:pt>
                <c:pt idx="446">
                  <c:v>41045</c:v>
                </c:pt>
                <c:pt idx="447">
                  <c:v>41046</c:v>
                </c:pt>
                <c:pt idx="448">
                  <c:v>41047</c:v>
                </c:pt>
                <c:pt idx="449">
                  <c:v>41050</c:v>
                </c:pt>
                <c:pt idx="450">
                  <c:v>41051</c:v>
                </c:pt>
                <c:pt idx="451">
                  <c:v>41052</c:v>
                </c:pt>
                <c:pt idx="452">
                  <c:v>41053</c:v>
                </c:pt>
                <c:pt idx="453">
                  <c:v>41054</c:v>
                </c:pt>
                <c:pt idx="454">
                  <c:v>41057</c:v>
                </c:pt>
                <c:pt idx="455">
                  <c:v>41058</c:v>
                </c:pt>
                <c:pt idx="456">
                  <c:v>41059</c:v>
                </c:pt>
                <c:pt idx="457">
                  <c:v>41061</c:v>
                </c:pt>
                <c:pt idx="458">
                  <c:v>41064</c:v>
                </c:pt>
                <c:pt idx="459">
                  <c:v>41065</c:v>
                </c:pt>
                <c:pt idx="460">
                  <c:v>41067</c:v>
                </c:pt>
                <c:pt idx="461">
                  <c:v>41068</c:v>
                </c:pt>
                <c:pt idx="462">
                  <c:v>41071</c:v>
                </c:pt>
                <c:pt idx="463">
                  <c:v>41072</c:v>
                </c:pt>
                <c:pt idx="464">
                  <c:v>41073</c:v>
                </c:pt>
                <c:pt idx="465">
                  <c:v>41074</c:v>
                </c:pt>
                <c:pt idx="466">
                  <c:v>41075</c:v>
                </c:pt>
                <c:pt idx="467">
                  <c:v>41078</c:v>
                </c:pt>
                <c:pt idx="468">
                  <c:v>41079</c:v>
                </c:pt>
                <c:pt idx="469">
                  <c:v>41080</c:v>
                </c:pt>
                <c:pt idx="470">
                  <c:v>41081</c:v>
                </c:pt>
                <c:pt idx="471">
                  <c:v>41082</c:v>
                </c:pt>
                <c:pt idx="472">
                  <c:v>41085</c:v>
                </c:pt>
                <c:pt idx="473">
                  <c:v>41086</c:v>
                </c:pt>
                <c:pt idx="474">
                  <c:v>41087</c:v>
                </c:pt>
                <c:pt idx="475">
                  <c:v>41088</c:v>
                </c:pt>
                <c:pt idx="476">
                  <c:v>41089</c:v>
                </c:pt>
                <c:pt idx="477">
                  <c:v>41092</c:v>
                </c:pt>
                <c:pt idx="478">
                  <c:v>41093</c:v>
                </c:pt>
                <c:pt idx="479">
                  <c:v>41094</c:v>
                </c:pt>
                <c:pt idx="480">
                  <c:v>41095</c:v>
                </c:pt>
                <c:pt idx="481">
                  <c:v>41099</c:v>
                </c:pt>
                <c:pt idx="482">
                  <c:v>41100</c:v>
                </c:pt>
                <c:pt idx="483">
                  <c:v>41101</c:v>
                </c:pt>
                <c:pt idx="484">
                  <c:v>41102</c:v>
                </c:pt>
                <c:pt idx="485">
                  <c:v>41103</c:v>
                </c:pt>
                <c:pt idx="486">
                  <c:v>41106</c:v>
                </c:pt>
                <c:pt idx="487">
                  <c:v>41107</c:v>
                </c:pt>
                <c:pt idx="488">
                  <c:v>41108</c:v>
                </c:pt>
                <c:pt idx="489">
                  <c:v>41109</c:v>
                </c:pt>
                <c:pt idx="490">
                  <c:v>41110</c:v>
                </c:pt>
                <c:pt idx="491">
                  <c:v>41113</c:v>
                </c:pt>
                <c:pt idx="492">
                  <c:v>41114</c:v>
                </c:pt>
                <c:pt idx="493">
                  <c:v>41115</c:v>
                </c:pt>
                <c:pt idx="494">
                  <c:v>41116</c:v>
                </c:pt>
                <c:pt idx="495">
                  <c:v>41117</c:v>
                </c:pt>
                <c:pt idx="496">
                  <c:v>41120</c:v>
                </c:pt>
                <c:pt idx="497">
                  <c:v>41121</c:v>
                </c:pt>
                <c:pt idx="498">
                  <c:v>41122</c:v>
                </c:pt>
                <c:pt idx="499">
                  <c:v>41123</c:v>
                </c:pt>
                <c:pt idx="500">
                  <c:v>41124</c:v>
                </c:pt>
                <c:pt idx="501">
                  <c:v>41127</c:v>
                </c:pt>
                <c:pt idx="502">
                  <c:v>41128</c:v>
                </c:pt>
                <c:pt idx="503">
                  <c:v>41129</c:v>
                </c:pt>
                <c:pt idx="504">
                  <c:v>41130</c:v>
                </c:pt>
                <c:pt idx="505">
                  <c:v>41131</c:v>
                </c:pt>
                <c:pt idx="506">
                  <c:v>41134</c:v>
                </c:pt>
                <c:pt idx="507">
                  <c:v>41135</c:v>
                </c:pt>
                <c:pt idx="508">
                  <c:v>41136</c:v>
                </c:pt>
                <c:pt idx="509">
                  <c:v>41137</c:v>
                </c:pt>
                <c:pt idx="510">
                  <c:v>41138</c:v>
                </c:pt>
                <c:pt idx="511">
                  <c:v>41141</c:v>
                </c:pt>
                <c:pt idx="512">
                  <c:v>41142</c:v>
                </c:pt>
                <c:pt idx="513">
                  <c:v>41143</c:v>
                </c:pt>
                <c:pt idx="514">
                  <c:v>41144</c:v>
                </c:pt>
                <c:pt idx="515">
                  <c:v>41145</c:v>
                </c:pt>
                <c:pt idx="516">
                  <c:v>41148</c:v>
                </c:pt>
                <c:pt idx="517">
                  <c:v>41149</c:v>
                </c:pt>
                <c:pt idx="518">
                  <c:v>41150</c:v>
                </c:pt>
                <c:pt idx="519">
                  <c:v>41151</c:v>
                </c:pt>
                <c:pt idx="520">
                  <c:v>41152</c:v>
                </c:pt>
                <c:pt idx="521">
                  <c:v>41156</c:v>
                </c:pt>
                <c:pt idx="522">
                  <c:v>41157</c:v>
                </c:pt>
                <c:pt idx="523">
                  <c:v>41162</c:v>
                </c:pt>
                <c:pt idx="524">
                  <c:v>41163</c:v>
                </c:pt>
                <c:pt idx="525">
                  <c:v>41164</c:v>
                </c:pt>
                <c:pt idx="526">
                  <c:v>41165</c:v>
                </c:pt>
                <c:pt idx="527">
                  <c:v>41166</c:v>
                </c:pt>
                <c:pt idx="528">
                  <c:v>41169</c:v>
                </c:pt>
                <c:pt idx="529">
                  <c:v>41170</c:v>
                </c:pt>
                <c:pt idx="530">
                  <c:v>41171</c:v>
                </c:pt>
                <c:pt idx="531">
                  <c:v>41172</c:v>
                </c:pt>
                <c:pt idx="532">
                  <c:v>41173</c:v>
                </c:pt>
                <c:pt idx="533">
                  <c:v>41176</c:v>
                </c:pt>
                <c:pt idx="534">
                  <c:v>41177</c:v>
                </c:pt>
                <c:pt idx="535">
                  <c:v>41178</c:v>
                </c:pt>
                <c:pt idx="536">
                  <c:v>41179</c:v>
                </c:pt>
                <c:pt idx="537">
                  <c:v>41180</c:v>
                </c:pt>
                <c:pt idx="538">
                  <c:v>41183</c:v>
                </c:pt>
                <c:pt idx="539">
                  <c:v>41184</c:v>
                </c:pt>
                <c:pt idx="540">
                  <c:v>41185</c:v>
                </c:pt>
                <c:pt idx="541">
                  <c:v>41186</c:v>
                </c:pt>
                <c:pt idx="542">
                  <c:v>41187</c:v>
                </c:pt>
                <c:pt idx="543">
                  <c:v>41190</c:v>
                </c:pt>
                <c:pt idx="544">
                  <c:v>41191</c:v>
                </c:pt>
                <c:pt idx="545">
                  <c:v>41192</c:v>
                </c:pt>
                <c:pt idx="546">
                  <c:v>41194</c:v>
                </c:pt>
                <c:pt idx="547">
                  <c:v>41197</c:v>
                </c:pt>
                <c:pt idx="548">
                  <c:v>41198</c:v>
                </c:pt>
                <c:pt idx="549">
                  <c:v>41199</c:v>
                </c:pt>
                <c:pt idx="550">
                  <c:v>41200</c:v>
                </c:pt>
                <c:pt idx="551">
                  <c:v>41201</c:v>
                </c:pt>
                <c:pt idx="552">
                  <c:v>41204</c:v>
                </c:pt>
                <c:pt idx="553">
                  <c:v>41205</c:v>
                </c:pt>
                <c:pt idx="554">
                  <c:v>41206</c:v>
                </c:pt>
                <c:pt idx="555">
                  <c:v>41207</c:v>
                </c:pt>
                <c:pt idx="556">
                  <c:v>41208</c:v>
                </c:pt>
                <c:pt idx="557">
                  <c:v>41212</c:v>
                </c:pt>
                <c:pt idx="558">
                  <c:v>41213</c:v>
                </c:pt>
                <c:pt idx="559">
                  <c:v>41215</c:v>
                </c:pt>
                <c:pt idx="560">
                  <c:v>41218</c:v>
                </c:pt>
                <c:pt idx="561">
                  <c:v>41219</c:v>
                </c:pt>
                <c:pt idx="562">
                  <c:v>41220</c:v>
                </c:pt>
                <c:pt idx="563">
                  <c:v>41221</c:v>
                </c:pt>
                <c:pt idx="564">
                  <c:v>41222</c:v>
                </c:pt>
                <c:pt idx="565">
                  <c:v>41225</c:v>
                </c:pt>
                <c:pt idx="566">
                  <c:v>41226</c:v>
                </c:pt>
                <c:pt idx="567">
                  <c:v>41228</c:v>
                </c:pt>
                <c:pt idx="568">
                  <c:v>41233</c:v>
                </c:pt>
                <c:pt idx="569">
                  <c:v>41234</c:v>
                </c:pt>
                <c:pt idx="570">
                  <c:v>41239</c:v>
                </c:pt>
                <c:pt idx="571">
                  <c:v>41240</c:v>
                </c:pt>
                <c:pt idx="572">
                  <c:v>41241</c:v>
                </c:pt>
                <c:pt idx="573">
                  <c:v>41242</c:v>
                </c:pt>
                <c:pt idx="574">
                  <c:v>41243</c:v>
                </c:pt>
                <c:pt idx="575">
                  <c:v>41247</c:v>
                </c:pt>
                <c:pt idx="576">
                  <c:v>41248</c:v>
                </c:pt>
                <c:pt idx="577">
                  <c:v>41249</c:v>
                </c:pt>
                <c:pt idx="578">
                  <c:v>41250</c:v>
                </c:pt>
                <c:pt idx="579">
                  <c:v>41253</c:v>
                </c:pt>
                <c:pt idx="580">
                  <c:v>41254</c:v>
                </c:pt>
                <c:pt idx="581">
                  <c:v>41255</c:v>
                </c:pt>
                <c:pt idx="582">
                  <c:v>41256</c:v>
                </c:pt>
                <c:pt idx="583">
                  <c:v>41257</c:v>
                </c:pt>
                <c:pt idx="584">
                  <c:v>41260</c:v>
                </c:pt>
                <c:pt idx="585">
                  <c:v>41261</c:v>
                </c:pt>
                <c:pt idx="586">
                  <c:v>41262</c:v>
                </c:pt>
                <c:pt idx="587">
                  <c:v>41267</c:v>
                </c:pt>
                <c:pt idx="588">
                  <c:v>41269</c:v>
                </c:pt>
                <c:pt idx="589">
                  <c:v>41270</c:v>
                </c:pt>
                <c:pt idx="590">
                  <c:v>41274</c:v>
                </c:pt>
                <c:pt idx="591">
                  <c:v>41276</c:v>
                </c:pt>
                <c:pt idx="592">
                  <c:v>41277</c:v>
                </c:pt>
                <c:pt idx="593">
                  <c:v>41281</c:v>
                </c:pt>
                <c:pt idx="594">
                  <c:v>41282</c:v>
                </c:pt>
                <c:pt idx="595">
                  <c:v>41283</c:v>
                </c:pt>
                <c:pt idx="596">
                  <c:v>41284</c:v>
                </c:pt>
                <c:pt idx="597">
                  <c:v>41285</c:v>
                </c:pt>
                <c:pt idx="598">
                  <c:v>41288</c:v>
                </c:pt>
                <c:pt idx="599">
                  <c:v>41289</c:v>
                </c:pt>
                <c:pt idx="600">
                  <c:v>41290</c:v>
                </c:pt>
                <c:pt idx="601">
                  <c:v>41291</c:v>
                </c:pt>
                <c:pt idx="602">
                  <c:v>41292</c:v>
                </c:pt>
                <c:pt idx="603">
                  <c:v>41296</c:v>
                </c:pt>
                <c:pt idx="604">
                  <c:v>41297</c:v>
                </c:pt>
                <c:pt idx="605">
                  <c:v>41299</c:v>
                </c:pt>
                <c:pt idx="606">
                  <c:v>41302</c:v>
                </c:pt>
                <c:pt idx="607">
                  <c:v>41303</c:v>
                </c:pt>
                <c:pt idx="608">
                  <c:v>41304</c:v>
                </c:pt>
                <c:pt idx="609">
                  <c:v>41305</c:v>
                </c:pt>
                <c:pt idx="610">
                  <c:v>41306</c:v>
                </c:pt>
                <c:pt idx="611">
                  <c:v>41309</c:v>
                </c:pt>
                <c:pt idx="612">
                  <c:v>41311</c:v>
                </c:pt>
                <c:pt idx="613">
                  <c:v>41312</c:v>
                </c:pt>
                <c:pt idx="614">
                  <c:v>41318</c:v>
                </c:pt>
                <c:pt idx="615">
                  <c:v>41319</c:v>
                </c:pt>
                <c:pt idx="616">
                  <c:v>41320</c:v>
                </c:pt>
                <c:pt idx="617">
                  <c:v>41323</c:v>
                </c:pt>
                <c:pt idx="618">
                  <c:v>41324</c:v>
                </c:pt>
                <c:pt idx="619">
                  <c:v>41327</c:v>
                </c:pt>
                <c:pt idx="620">
                  <c:v>41330</c:v>
                </c:pt>
                <c:pt idx="621">
                  <c:v>41331</c:v>
                </c:pt>
                <c:pt idx="622">
                  <c:v>41332</c:v>
                </c:pt>
                <c:pt idx="623">
                  <c:v>41334</c:v>
                </c:pt>
                <c:pt idx="624">
                  <c:v>41337</c:v>
                </c:pt>
                <c:pt idx="625">
                  <c:v>41339</c:v>
                </c:pt>
                <c:pt idx="626">
                  <c:v>41340</c:v>
                </c:pt>
                <c:pt idx="627">
                  <c:v>41341</c:v>
                </c:pt>
                <c:pt idx="628">
                  <c:v>41344</c:v>
                </c:pt>
                <c:pt idx="629">
                  <c:v>41345</c:v>
                </c:pt>
                <c:pt idx="630">
                  <c:v>41346</c:v>
                </c:pt>
                <c:pt idx="631">
                  <c:v>41347</c:v>
                </c:pt>
                <c:pt idx="632">
                  <c:v>41348</c:v>
                </c:pt>
                <c:pt idx="633">
                  <c:v>41351</c:v>
                </c:pt>
                <c:pt idx="634">
                  <c:v>41354</c:v>
                </c:pt>
                <c:pt idx="635">
                  <c:v>41355</c:v>
                </c:pt>
                <c:pt idx="636">
                  <c:v>41358</c:v>
                </c:pt>
                <c:pt idx="637">
                  <c:v>41359</c:v>
                </c:pt>
                <c:pt idx="638">
                  <c:v>41360</c:v>
                </c:pt>
                <c:pt idx="639">
                  <c:v>41361</c:v>
                </c:pt>
                <c:pt idx="640">
                  <c:v>41366</c:v>
                </c:pt>
                <c:pt idx="641">
                  <c:v>41367</c:v>
                </c:pt>
                <c:pt idx="642">
                  <c:v>41368</c:v>
                </c:pt>
                <c:pt idx="643">
                  <c:v>41372</c:v>
                </c:pt>
                <c:pt idx="644">
                  <c:v>41373</c:v>
                </c:pt>
                <c:pt idx="645">
                  <c:v>41375</c:v>
                </c:pt>
                <c:pt idx="646">
                  <c:v>41376</c:v>
                </c:pt>
                <c:pt idx="647">
                  <c:v>41379</c:v>
                </c:pt>
                <c:pt idx="648">
                  <c:v>41380</c:v>
                </c:pt>
                <c:pt idx="649">
                  <c:v>41382</c:v>
                </c:pt>
                <c:pt idx="650">
                  <c:v>41383</c:v>
                </c:pt>
                <c:pt idx="651">
                  <c:v>41386</c:v>
                </c:pt>
                <c:pt idx="652">
                  <c:v>41387</c:v>
                </c:pt>
                <c:pt idx="653">
                  <c:v>41388</c:v>
                </c:pt>
                <c:pt idx="654">
                  <c:v>41389</c:v>
                </c:pt>
                <c:pt idx="655">
                  <c:v>41390</c:v>
                </c:pt>
                <c:pt idx="656">
                  <c:v>41393</c:v>
                </c:pt>
                <c:pt idx="657">
                  <c:v>41397</c:v>
                </c:pt>
                <c:pt idx="658">
                  <c:v>41400</c:v>
                </c:pt>
                <c:pt idx="659">
                  <c:v>41402</c:v>
                </c:pt>
                <c:pt idx="660">
                  <c:v>41403</c:v>
                </c:pt>
                <c:pt idx="661">
                  <c:v>41404</c:v>
                </c:pt>
                <c:pt idx="662">
                  <c:v>41407</c:v>
                </c:pt>
                <c:pt idx="663">
                  <c:v>41411</c:v>
                </c:pt>
                <c:pt idx="664">
                  <c:v>41414</c:v>
                </c:pt>
                <c:pt idx="665">
                  <c:v>41416</c:v>
                </c:pt>
                <c:pt idx="666">
                  <c:v>41418</c:v>
                </c:pt>
                <c:pt idx="667">
                  <c:v>41422</c:v>
                </c:pt>
                <c:pt idx="668">
                  <c:v>41424</c:v>
                </c:pt>
                <c:pt idx="669">
                  <c:v>41425</c:v>
                </c:pt>
                <c:pt idx="670">
                  <c:v>41429</c:v>
                </c:pt>
                <c:pt idx="671">
                  <c:v>41431</c:v>
                </c:pt>
                <c:pt idx="672">
                  <c:v>41432</c:v>
                </c:pt>
                <c:pt idx="673">
                  <c:v>41435</c:v>
                </c:pt>
                <c:pt idx="674">
                  <c:v>41438</c:v>
                </c:pt>
                <c:pt idx="675">
                  <c:v>41439</c:v>
                </c:pt>
                <c:pt idx="676">
                  <c:v>41442</c:v>
                </c:pt>
                <c:pt idx="677">
                  <c:v>41445</c:v>
                </c:pt>
                <c:pt idx="678">
                  <c:v>41446</c:v>
                </c:pt>
                <c:pt idx="679">
                  <c:v>41449</c:v>
                </c:pt>
                <c:pt idx="680">
                  <c:v>41450</c:v>
                </c:pt>
                <c:pt idx="681">
                  <c:v>41452</c:v>
                </c:pt>
                <c:pt idx="682">
                  <c:v>41453</c:v>
                </c:pt>
                <c:pt idx="683">
                  <c:v>41456</c:v>
                </c:pt>
                <c:pt idx="684">
                  <c:v>41457</c:v>
                </c:pt>
                <c:pt idx="685">
                  <c:v>41458</c:v>
                </c:pt>
                <c:pt idx="686">
                  <c:v>41460</c:v>
                </c:pt>
                <c:pt idx="687">
                  <c:v>41466</c:v>
                </c:pt>
                <c:pt idx="688">
                  <c:v>41467</c:v>
                </c:pt>
                <c:pt idx="689">
                  <c:v>41470</c:v>
                </c:pt>
                <c:pt idx="690">
                  <c:v>41471</c:v>
                </c:pt>
                <c:pt idx="691">
                  <c:v>41472</c:v>
                </c:pt>
                <c:pt idx="692">
                  <c:v>41474</c:v>
                </c:pt>
                <c:pt idx="693">
                  <c:v>41480</c:v>
                </c:pt>
                <c:pt idx="694">
                  <c:v>41481</c:v>
                </c:pt>
                <c:pt idx="695">
                  <c:v>41484</c:v>
                </c:pt>
                <c:pt idx="696">
                  <c:v>41485</c:v>
                </c:pt>
                <c:pt idx="697">
                  <c:v>41486</c:v>
                </c:pt>
                <c:pt idx="698">
                  <c:v>41487</c:v>
                </c:pt>
                <c:pt idx="699">
                  <c:v>41498</c:v>
                </c:pt>
                <c:pt idx="700">
                  <c:v>41501</c:v>
                </c:pt>
                <c:pt idx="701">
                  <c:v>41502</c:v>
                </c:pt>
                <c:pt idx="702">
                  <c:v>41505</c:v>
                </c:pt>
                <c:pt idx="703">
                  <c:v>41507</c:v>
                </c:pt>
                <c:pt idx="704">
                  <c:v>41516</c:v>
                </c:pt>
                <c:pt idx="705">
                  <c:v>41520</c:v>
                </c:pt>
                <c:pt idx="706">
                  <c:v>41522</c:v>
                </c:pt>
                <c:pt idx="707">
                  <c:v>41523</c:v>
                </c:pt>
                <c:pt idx="708">
                  <c:v>41526</c:v>
                </c:pt>
                <c:pt idx="709">
                  <c:v>41527</c:v>
                </c:pt>
                <c:pt idx="710">
                  <c:v>41529</c:v>
                </c:pt>
                <c:pt idx="711">
                  <c:v>41534</c:v>
                </c:pt>
                <c:pt idx="712">
                  <c:v>41535</c:v>
                </c:pt>
                <c:pt idx="713">
                  <c:v>41554</c:v>
                </c:pt>
                <c:pt idx="714">
                  <c:v>41557</c:v>
                </c:pt>
                <c:pt idx="715">
                  <c:v>41558</c:v>
                </c:pt>
                <c:pt idx="716">
                  <c:v>41562</c:v>
                </c:pt>
                <c:pt idx="717">
                  <c:v>41563</c:v>
                </c:pt>
                <c:pt idx="718" formatCode="[$-409]d\-mmm\-yy;@">
                  <c:v>41564</c:v>
                </c:pt>
                <c:pt idx="719" formatCode="[$-409]d\-mmm\-yy;@">
                  <c:v>41565</c:v>
                </c:pt>
                <c:pt idx="720" formatCode="[$-409]d\-mmm\-yy;@">
                  <c:v>41568</c:v>
                </c:pt>
                <c:pt idx="721" formatCode="[$-409]d\-mmm\-yy;@">
                  <c:v>41569</c:v>
                </c:pt>
                <c:pt idx="722" formatCode="[$-409]d\-mmm\-yy;@">
                  <c:v>41570</c:v>
                </c:pt>
                <c:pt idx="723" formatCode="[$-409]d\-mmm\-yy;@">
                  <c:v>41571</c:v>
                </c:pt>
                <c:pt idx="724" formatCode="[$-409]d\-mmm\-yy;@">
                  <c:v>41572</c:v>
                </c:pt>
                <c:pt idx="725" formatCode="[$-409]d\-mmm\-yy;@">
                  <c:v>41575</c:v>
                </c:pt>
                <c:pt idx="726" formatCode="[$-409]d\-mmm\-yy;@">
                  <c:v>41576</c:v>
                </c:pt>
                <c:pt idx="727" formatCode="[$-409]d\-mmm\-yy;@">
                  <c:v>41577</c:v>
                </c:pt>
                <c:pt idx="728" formatCode="[$-409]d\-mmm\-yy;@">
                  <c:v>41578</c:v>
                </c:pt>
                <c:pt idx="729" formatCode="[$-409]d\-mmm\-yy;@">
                  <c:v>41579</c:v>
                </c:pt>
                <c:pt idx="730" formatCode="[$-409]d\-mmm\-yy;@">
                  <c:v>41582</c:v>
                </c:pt>
                <c:pt idx="731" formatCode="[$-409]d\-mmm\-yy;@">
                  <c:v>41583</c:v>
                </c:pt>
                <c:pt idx="732" formatCode="[$-409]d\-mmm\-yy;@">
                  <c:v>41584</c:v>
                </c:pt>
                <c:pt idx="733" formatCode="[$-409]d\-mmm\-yy;@">
                  <c:v>41585</c:v>
                </c:pt>
                <c:pt idx="734" formatCode="[$-409]d\-mmm\-yy;@">
                  <c:v>41586</c:v>
                </c:pt>
                <c:pt idx="735" formatCode="[$-409]d\-mmm\-yy;@">
                  <c:v>41589</c:v>
                </c:pt>
                <c:pt idx="736" formatCode="[$-409]d\-mmm\-yy;@">
                  <c:v>41590</c:v>
                </c:pt>
                <c:pt idx="737" formatCode="[$-409]d\-mmm\-yy;@">
                  <c:v>41591</c:v>
                </c:pt>
                <c:pt idx="738" formatCode="[$-409]d\-mmm\-yy;@">
                  <c:v>41593</c:v>
                </c:pt>
                <c:pt idx="739" formatCode="[$-409]d\-mmm\-yy;@">
                  <c:v>41596</c:v>
                </c:pt>
                <c:pt idx="740" formatCode="[$-409]d\-mmm\-yy;@">
                  <c:v>41598</c:v>
                </c:pt>
                <c:pt idx="741" formatCode="[$-409]d\-mmm\-yy;@">
                  <c:v>41599</c:v>
                </c:pt>
                <c:pt idx="742" formatCode="[$-409]d\-mmm\-yy;@">
                  <c:v>41600</c:v>
                </c:pt>
                <c:pt idx="743" formatCode="[$-409]d\-mmm\-yy;@">
                  <c:v>41603</c:v>
                </c:pt>
                <c:pt idx="744" formatCode="[$-409]d\-mmm\-yy;@">
                  <c:v>41604</c:v>
                </c:pt>
                <c:pt idx="745" formatCode="[$-409]d\-mmm\-yy;@">
                  <c:v>41605</c:v>
                </c:pt>
                <c:pt idx="746" formatCode="[$-409]d\-mmm\-yy;@">
                  <c:v>41606</c:v>
                </c:pt>
                <c:pt idx="747" formatCode="[$-409]d\-mmm\-yy;@">
                  <c:v>41607</c:v>
                </c:pt>
                <c:pt idx="748">
                  <c:v>41610</c:v>
                </c:pt>
                <c:pt idx="749">
                  <c:v>41611</c:v>
                </c:pt>
                <c:pt idx="750">
                  <c:v>41612</c:v>
                </c:pt>
                <c:pt idx="751">
                  <c:v>41613</c:v>
                </c:pt>
                <c:pt idx="752">
                  <c:v>41614</c:v>
                </c:pt>
                <c:pt idx="753">
                  <c:v>41617</c:v>
                </c:pt>
                <c:pt idx="754">
                  <c:v>41618</c:v>
                </c:pt>
                <c:pt idx="755">
                  <c:v>41619</c:v>
                </c:pt>
                <c:pt idx="756">
                  <c:v>41620</c:v>
                </c:pt>
                <c:pt idx="757">
                  <c:v>41621</c:v>
                </c:pt>
                <c:pt idx="758">
                  <c:v>41624</c:v>
                </c:pt>
                <c:pt idx="759">
                  <c:v>41625</c:v>
                </c:pt>
                <c:pt idx="760">
                  <c:v>41626</c:v>
                </c:pt>
                <c:pt idx="761">
                  <c:v>41627</c:v>
                </c:pt>
                <c:pt idx="762">
                  <c:v>41635</c:v>
                </c:pt>
                <c:pt idx="763">
                  <c:v>41639</c:v>
                </c:pt>
                <c:pt idx="764">
                  <c:v>41641</c:v>
                </c:pt>
                <c:pt idx="765">
                  <c:v>41642</c:v>
                </c:pt>
                <c:pt idx="766">
                  <c:v>41645</c:v>
                </c:pt>
                <c:pt idx="767">
                  <c:v>41646</c:v>
                </c:pt>
                <c:pt idx="768">
                  <c:v>41647</c:v>
                </c:pt>
                <c:pt idx="769">
                  <c:v>41648</c:v>
                </c:pt>
                <c:pt idx="770">
                  <c:v>41649</c:v>
                </c:pt>
                <c:pt idx="771">
                  <c:v>41652</c:v>
                </c:pt>
                <c:pt idx="772">
                  <c:v>41653</c:v>
                </c:pt>
                <c:pt idx="773">
                  <c:v>41654</c:v>
                </c:pt>
                <c:pt idx="774">
                  <c:v>41655</c:v>
                </c:pt>
                <c:pt idx="775">
                  <c:v>41656</c:v>
                </c:pt>
                <c:pt idx="776">
                  <c:v>41659</c:v>
                </c:pt>
                <c:pt idx="777">
                  <c:v>41660</c:v>
                </c:pt>
                <c:pt idx="778">
                  <c:v>41661</c:v>
                </c:pt>
                <c:pt idx="779">
                  <c:v>41662</c:v>
                </c:pt>
                <c:pt idx="780">
                  <c:v>41663</c:v>
                </c:pt>
                <c:pt idx="781">
                  <c:v>41666</c:v>
                </c:pt>
                <c:pt idx="782">
                  <c:v>41667</c:v>
                </c:pt>
                <c:pt idx="783">
                  <c:v>41668</c:v>
                </c:pt>
                <c:pt idx="784">
                  <c:v>41669</c:v>
                </c:pt>
                <c:pt idx="785">
                  <c:v>41673</c:v>
                </c:pt>
                <c:pt idx="786">
                  <c:v>41674</c:v>
                </c:pt>
                <c:pt idx="787">
                  <c:v>41675</c:v>
                </c:pt>
                <c:pt idx="788">
                  <c:v>41676</c:v>
                </c:pt>
                <c:pt idx="789">
                  <c:v>41677</c:v>
                </c:pt>
                <c:pt idx="790">
                  <c:v>41680</c:v>
                </c:pt>
                <c:pt idx="791">
                  <c:v>41681</c:v>
                </c:pt>
                <c:pt idx="792">
                  <c:v>41682</c:v>
                </c:pt>
                <c:pt idx="793">
                  <c:v>41683</c:v>
                </c:pt>
                <c:pt idx="794">
                  <c:v>41684</c:v>
                </c:pt>
                <c:pt idx="795">
                  <c:v>41687</c:v>
                </c:pt>
                <c:pt idx="796">
                  <c:v>41688</c:v>
                </c:pt>
                <c:pt idx="797">
                  <c:v>41689</c:v>
                </c:pt>
                <c:pt idx="798">
                  <c:v>41690</c:v>
                </c:pt>
                <c:pt idx="799">
                  <c:v>41691</c:v>
                </c:pt>
                <c:pt idx="800">
                  <c:v>41694</c:v>
                </c:pt>
                <c:pt idx="801">
                  <c:v>41695</c:v>
                </c:pt>
                <c:pt idx="802">
                  <c:v>41696</c:v>
                </c:pt>
                <c:pt idx="803">
                  <c:v>41697</c:v>
                </c:pt>
                <c:pt idx="804">
                  <c:v>41702</c:v>
                </c:pt>
                <c:pt idx="805">
                  <c:v>41703</c:v>
                </c:pt>
                <c:pt idx="806">
                  <c:v>41704</c:v>
                </c:pt>
                <c:pt idx="807">
                  <c:v>41705</c:v>
                </c:pt>
                <c:pt idx="808">
                  <c:v>41708</c:v>
                </c:pt>
                <c:pt idx="809">
                  <c:v>41709</c:v>
                </c:pt>
                <c:pt idx="810">
                  <c:v>41710</c:v>
                </c:pt>
                <c:pt idx="811">
                  <c:v>41711</c:v>
                </c:pt>
                <c:pt idx="812">
                  <c:v>41715</c:v>
                </c:pt>
                <c:pt idx="813">
                  <c:v>41716</c:v>
                </c:pt>
                <c:pt idx="814">
                  <c:v>41717</c:v>
                </c:pt>
                <c:pt idx="815">
                  <c:v>41718</c:v>
                </c:pt>
                <c:pt idx="816">
                  <c:v>41719</c:v>
                </c:pt>
                <c:pt idx="817">
                  <c:v>41722</c:v>
                </c:pt>
                <c:pt idx="818">
                  <c:v>41723</c:v>
                </c:pt>
                <c:pt idx="819">
                  <c:v>41724</c:v>
                </c:pt>
                <c:pt idx="820">
                  <c:v>41725</c:v>
                </c:pt>
                <c:pt idx="821">
                  <c:v>41726</c:v>
                </c:pt>
                <c:pt idx="822">
                  <c:v>41729</c:v>
                </c:pt>
                <c:pt idx="823">
                  <c:v>41730</c:v>
                </c:pt>
                <c:pt idx="824">
                  <c:v>41731</c:v>
                </c:pt>
                <c:pt idx="825">
                  <c:v>41732</c:v>
                </c:pt>
                <c:pt idx="826">
                  <c:v>41733</c:v>
                </c:pt>
                <c:pt idx="827">
                  <c:v>41736</c:v>
                </c:pt>
                <c:pt idx="828">
                  <c:v>41737</c:v>
                </c:pt>
                <c:pt idx="829">
                  <c:v>41738</c:v>
                </c:pt>
                <c:pt idx="830">
                  <c:v>41739</c:v>
                </c:pt>
                <c:pt idx="831">
                  <c:v>41740</c:v>
                </c:pt>
                <c:pt idx="832">
                  <c:v>41743</c:v>
                </c:pt>
                <c:pt idx="833">
                  <c:v>41744</c:v>
                </c:pt>
                <c:pt idx="834">
                  <c:v>41745</c:v>
                </c:pt>
                <c:pt idx="835">
                  <c:v>41746</c:v>
                </c:pt>
                <c:pt idx="836">
                  <c:v>41750</c:v>
                </c:pt>
                <c:pt idx="837">
                  <c:v>41751</c:v>
                </c:pt>
                <c:pt idx="838">
                  <c:v>41752</c:v>
                </c:pt>
                <c:pt idx="839">
                  <c:v>41753</c:v>
                </c:pt>
                <c:pt idx="840">
                  <c:v>41754</c:v>
                </c:pt>
                <c:pt idx="841">
                  <c:v>41757</c:v>
                </c:pt>
                <c:pt idx="842">
                  <c:v>41758</c:v>
                </c:pt>
                <c:pt idx="843">
                  <c:v>41761</c:v>
                </c:pt>
                <c:pt idx="844">
                  <c:v>41764</c:v>
                </c:pt>
                <c:pt idx="845">
                  <c:v>41765</c:v>
                </c:pt>
                <c:pt idx="846">
                  <c:v>41766</c:v>
                </c:pt>
                <c:pt idx="847">
                  <c:v>41767</c:v>
                </c:pt>
                <c:pt idx="848">
                  <c:v>41768</c:v>
                </c:pt>
                <c:pt idx="849">
                  <c:v>41771</c:v>
                </c:pt>
                <c:pt idx="850">
                  <c:v>41772</c:v>
                </c:pt>
                <c:pt idx="851">
                  <c:v>41773</c:v>
                </c:pt>
                <c:pt idx="852">
                  <c:v>41774</c:v>
                </c:pt>
                <c:pt idx="853">
                  <c:v>41775</c:v>
                </c:pt>
                <c:pt idx="854">
                  <c:v>41778</c:v>
                </c:pt>
                <c:pt idx="855">
                  <c:v>41779</c:v>
                </c:pt>
                <c:pt idx="856">
                  <c:v>41780</c:v>
                </c:pt>
                <c:pt idx="857">
                  <c:v>41781</c:v>
                </c:pt>
                <c:pt idx="858">
                  <c:v>41782</c:v>
                </c:pt>
                <c:pt idx="859">
                  <c:v>41785</c:v>
                </c:pt>
                <c:pt idx="860">
                  <c:v>41786</c:v>
                </c:pt>
                <c:pt idx="861">
                  <c:v>41787</c:v>
                </c:pt>
                <c:pt idx="862">
                  <c:v>41788</c:v>
                </c:pt>
                <c:pt idx="863">
                  <c:v>41789</c:v>
                </c:pt>
                <c:pt idx="864">
                  <c:v>41792</c:v>
                </c:pt>
                <c:pt idx="865">
                  <c:v>41793</c:v>
                </c:pt>
                <c:pt idx="866">
                  <c:v>41794</c:v>
                </c:pt>
                <c:pt idx="867">
                  <c:v>41795</c:v>
                </c:pt>
                <c:pt idx="868">
                  <c:v>41796</c:v>
                </c:pt>
                <c:pt idx="869">
                  <c:v>41799</c:v>
                </c:pt>
                <c:pt idx="870">
                  <c:v>41800</c:v>
                </c:pt>
                <c:pt idx="871">
                  <c:v>41801</c:v>
                </c:pt>
                <c:pt idx="872">
                  <c:v>41802</c:v>
                </c:pt>
                <c:pt idx="873">
                  <c:v>41803</c:v>
                </c:pt>
                <c:pt idx="874">
                  <c:v>41806</c:v>
                </c:pt>
                <c:pt idx="875">
                  <c:v>41807</c:v>
                </c:pt>
                <c:pt idx="876">
                  <c:v>41808</c:v>
                </c:pt>
                <c:pt idx="877">
                  <c:v>41809</c:v>
                </c:pt>
                <c:pt idx="878">
                  <c:v>41810</c:v>
                </c:pt>
                <c:pt idx="879">
                  <c:v>41813</c:v>
                </c:pt>
                <c:pt idx="880">
                  <c:v>41814</c:v>
                </c:pt>
                <c:pt idx="881">
                  <c:v>41815</c:v>
                </c:pt>
                <c:pt idx="882">
                  <c:v>41816</c:v>
                </c:pt>
                <c:pt idx="883">
                  <c:v>41817</c:v>
                </c:pt>
                <c:pt idx="884">
                  <c:v>41820</c:v>
                </c:pt>
                <c:pt idx="885">
                  <c:v>41821</c:v>
                </c:pt>
                <c:pt idx="886">
                  <c:v>41822</c:v>
                </c:pt>
                <c:pt idx="887">
                  <c:v>41823</c:v>
                </c:pt>
                <c:pt idx="888">
                  <c:v>41824</c:v>
                </c:pt>
                <c:pt idx="889">
                  <c:v>41827</c:v>
                </c:pt>
                <c:pt idx="890">
                  <c:v>41828</c:v>
                </c:pt>
                <c:pt idx="891">
                  <c:v>41829</c:v>
                </c:pt>
                <c:pt idx="892">
                  <c:v>41830</c:v>
                </c:pt>
                <c:pt idx="893">
                  <c:v>41831</c:v>
                </c:pt>
                <c:pt idx="894">
                  <c:v>41834</c:v>
                </c:pt>
                <c:pt idx="895">
                  <c:v>41835</c:v>
                </c:pt>
                <c:pt idx="896">
                  <c:v>41836</c:v>
                </c:pt>
                <c:pt idx="897">
                  <c:v>41837</c:v>
                </c:pt>
                <c:pt idx="898">
                  <c:v>41838</c:v>
                </c:pt>
                <c:pt idx="899">
                  <c:v>41841</c:v>
                </c:pt>
                <c:pt idx="900">
                  <c:v>41842</c:v>
                </c:pt>
                <c:pt idx="901">
                  <c:v>41843</c:v>
                </c:pt>
                <c:pt idx="902">
                  <c:v>41844</c:v>
                </c:pt>
                <c:pt idx="903">
                  <c:v>41845</c:v>
                </c:pt>
                <c:pt idx="904">
                  <c:v>41848</c:v>
                </c:pt>
                <c:pt idx="905">
                  <c:v>41849</c:v>
                </c:pt>
                <c:pt idx="906">
                  <c:v>41850</c:v>
                </c:pt>
                <c:pt idx="907">
                  <c:v>41851</c:v>
                </c:pt>
                <c:pt idx="908">
                  <c:v>41852</c:v>
                </c:pt>
                <c:pt idx="909">
                  <c:v>41855</c:v>
                </c:pt>
                <c:pt idx="910">
                  <c:v>41856</c:v>
                </c:pt>
                <c:pt idx="911">
                  <c:v>41857</c:v>
                </c:pt>
                <c:pt idx="912">
                  <c:v>41858</c:v>
                </c:pt>
                <c:pt idx="913">
                  <c:v>41859</c:v>
                </c:pt>
                <c:pt idx="914">
                  <c:v>41862</c:v>
                </c:pt>
                <c:pt idx="915">
                  <c:v>41863</c:v>
                </c:pt>
                <c:pt idx="916">
                  <c:v>41864</c:v>
                </c:pt>
                <c:pt idx="917">
                  <c:v>41865</c:v>
                </c:pt>
                <c:pt idx="918">
                  <c:v>41866</c:v>
                </c:pt>
                <c:pt idx="919">
                  <c:v>41869</c:v>
                </c:pt>
                <c:pt idx="920">
                  <c:v>41870</c:v>
                </c:pt>
                <c:pt idx="921">
                  <c:v>41871</c:v>
                </c:pt>
                <c:pt idx="922">
                  <c:v>41872</c:v>
                </c:pt>
                <c:pt idx="923">
                  <c:v>41873</c:v>
                </c:pt>
                <c:pt idx="924">
                  <c:v>41876</c:v>
                </c:pt>
                <c:pt idx="925">
                  <c:v>41877</c:v>
                </c:pt>
                <c:pt idx="926">
                  <c:v>41878</c:v>
                </c:pt>
                <c:pt idx="927">
                  <c:v>41879</c:v>
                </c:pt>
                <c:pt idx="928">
                  <c:v>41880</c:v>
                </c:pt>
                <c:pt idx="929">
                  <c:v>41883</c:v>
                </c:pt>
                <c:pt idx="930">
                  <c:v>41884</c:v>
                </c:pt>
                <c:pt idx="931">
                  <c:v>41885</c:v>
                </c:pt>
                <c:pt idx="932">
                  <c:v>41886</c:v>
                </c:pt>
                <c:pt idx="933">
                  <c:v>41887</c:v>
                </c:pt>
                <c:pt idx="934">
                  <c:v>41890</c:v>
                </c:pt>
                <c:pt idx="935">
                  <c:v>41891</c:v>
                </c:pt>
                <c:pt idx="936">
                  <c:v>41892</c:v>
                </c:pt>
                <c:pt idx="937">
                  <c:v>41893</c:v>
                </c:pt>
                <c:pt idx="938">
                  <c:v>41894</c:v>
                </c:pt>
                <c:pt idx="939">
                  <c:v>41897</c:v>
                </c:pt>
                <c:pt idx="940">
                  <c:v>41898</c:v>
                </c:pt>
                <c:pt idx="941">
                  <c:v>41899</c:v>
                </c:pt>
                <c:pt idx="942">
                  <c:v>41900</c:v>
                </c:pt>
                <c:pt idx="943">
                  <c:v>41901</c:v>
                </c:pt>
                <c:pt idx="944">
                  <c:v>41904</c:v>
                </c:pt>
                <c:pt idx="945">
                  <c:v>41905</c:v>
                </c:pt>
                <c:pt idx="946">
                  <c:v>41906</c:v>
                </c:pt>
                <c:pt idx="947">
                  <c:v>41907</c:v>
                </c:pt>
                <c:pt idx="948">
                  <c:v>41908</c:v>
                </c:pt>
                <c:pt idx="949">
                  <c:v>41911</c:v>
                </c:pt>
                <c:pt idx="950">
                  <c:v>41912</c:v>
                </c:pt>
                <c:pt idx="951">
                  <c:v>41913</c:v>
                </c:pt>
                <c:pt idx="952">
                  <c:v>41914</c:v>
                </c:pt>
                <c:pt idx="953">
                  <c:v>41915</c:v>
                </c:pt>
                <c:pt idx="954">
                  <c:v>41918</c:v>
                </c:pt>
                <c:pt idx="955">
                  <c:v>41919</c:v>
                </c:pt>
                <c:pt idx="956">
                  <c:v>41920</c:v>
                </c:pt>
                <c:pt idx="957">
                  <c:v>41921</c:v>
                </c:pt>
                <c:pt idx="958">
                  <c:v>41922</c:v>
                </c:pt>
                <c:pt idx="959">
                  <c:v>41925</c:v>
                </c:pt>
                <c:pt idx="960">
                  <c:v>41926</c:v>
                </c:pt>
                <c:pt idx="961">
                  <c:v>41927</c:v>
                </c:pt>
                <c:pt idx="962">
                  <c:v>41928</c:v>
                </c:pt>
                <c:pt idx="963">
                  <c:v>41929</c:v>
                </c:pt>
                <c:pt idx="964">
                  <c:v>41932</c:v>
                </c:pt>
                <c:pt idx="965">
                  <c:v>41933</c:v>
                </c:pt>
                <c:pt idx="966">
                  <c:v>41934</c:v>
                </c:pt>
                <c:pt idx="967">
                  <c:v>41935</c:v>
                </c:pt>
                <c:pt idx="968">
                  <c:v>41936</c:v>
                </c:pt>
                <c:pt idx="969">
                  <c:v>41939</c:v>
                </c:pt>
                <c:pt idx="970">
                  <c:v>41940</c:v>
                </c:pt>
                <c:pt idx="971">
                  <c:v>41941</c:v>
                </c:pt>
                <c:pt idx="972">
                  <c:v>41942</c:v>
                </c:pt>
                <c:pt idx="973">
                  <c:v>41943</c:v>
                </c:pt>
                <c:pt idx="974">
                  <c:v>41946</c:v>
                </c:pt>
                <c:pt idx="975">
                  <c:v>41947</c:v>
                </c:pt>
                <c:pt idx="976">
                  <c:v>41948</c:v>
                </c:pt>
                <c:pt idx="977">
                  <c:v>41949</c:v>
                </c:pt>
                <c:pt idx="978">
                  <c:v>41950</c:v>
                </c:pt>
                <c:pt idx="979">
                  <c:v>41953</c:v>
                </c:pt>
                <c:pt idx="980">
                  <c:v>41954</c:v>
                </c:pt>
                <c:pt idx="981">
                  <c:v>41955</c:v>
                </c:pt>
                <c:pt idx="982">
                  <c:v>41956</c:v>
                </c:pt>
                <c:pt idx="983">
                  <c:v>41957</c:v>
                </c:pt>
                <c:pt idx="984">
                  <c:v>41960</c:v>
                </c:pt>
                <c:pt idx="985">
                  <c:v>41961</c:v>
                </c:pt>
                <c:pt idx="986">
                  <c:v>41962</c:v>
                </c:pt>
                <c:pt idx="987">
                  <c:v>41963</c:v>
                </c:pt>
                <c:pt idx="988">
                  <c:v>41964</c:v>
                </c:pt>
                <c:pt idx="989">
                  <c:v>41967</c:v>
                </c:pt>
                <c:pt idx="990">
                  <c:v>41968</c:v>
                </c:pt>
                <c:pt idx="991">
                  <c:v>41969</c:v>
                </c:pt>
                <c:pt idx="992">
                  <c:v>41970</c:v>
                </c:pt>
                <c:pt idx="993">
                  <c:v>41971</c:v>
                </c:pt>
                <c:pt idx="994">
                  <c:v>41974</c:v>
                </c:pt>
                <c:pt idx="995">
                  <c:v>41975</c:v>
                </c:pt>
                <c:pt idx="996">
                  <c:v>41976</c:v>
                </c:pt>
                <c:pt idx="997">
                  <c:v>41977</c:v>
                </c:pt>
                <c:pt idx="998">
                  <c:v>41978</c:v>
                </c:pt>
                <c:pt idx="999">
                  <c:v>41981</c:v>
                </c:pt>
                <c:pt idx="1000">
                  <c:v>41982</c:v>
                </c:pt>
                <c:pt idx="1001">
                  <c:v>41983</c:v>
                </c:pt>
                <c:pt idx="1002">
                  <c:v>41984</c:v>
                </c:pt>
                <c:pt idx="1003">
                  <c:v>41985</c:v>
                </c:pt>
                <c:pt idx="1004">
                  <c:v>41988</c:v>
                </c:pt>
                <c:pt idx="1005">
                  <c:v>41989</c:v>
                </c:pt>
                <c:pt idx="1006">
                  <c:v>41990</c:v>
                </c:pt>
                <c:pt idx="1007">
                  <c:v>41991</c:v>
                </c:pt>
                <c:pt idx="1008">
                  <c:v>41992</c:v>
                </c:pt>
                <c:pt idx="1009">
                  <c:v>41995</c:v>
                </c:pt>
                <c:pt idx="1010">
                  <c:v>41996</c:v>
                </c:pt>
                <c:pt idx="1011">
                  <c:v>41997</c:v>
                </c:pt>
                <c:pt idx="1012">
                  <c:v>42002</c:v>
                </c:pt>
                <c:pt idx="1013">
                  <c:v>42003</c:v>
                </c:pt>
                <c:pt idx="1014">
                  <c:v>42004</c:v>
                </c:pt>
                <c:pt idx="1015">
                  <c:v>42006</c:v>
                </c:pt>
                <c:pt idx="1016">
                  <c:v>42009</c:v>
                </c:pt>
                <c:pt idx="1017">
                  <c:v>42010</c:v>
                </c:pt>
                <c:pt idx="1018">
                  <c:v>42011</c:v>
                </c:pt>
                <c:pt idx="1019">
                  <c:v>42012</c:v>
                </c:pt>
                <c:pt idx="1020">
                  <c:v>42013</c:v>
                </c:pt>
                <c:pt idx="1021">
                  <c:v>42016</c:v>
                </c:pt>
                <c:pt idx="1022">
                  <c:v>42017</c:v>
                </c:pt>
                <c:pt idx="1023">
                  <c:v>42018</c:v>
                </c:pt>
                <c:pt idx="1024">
                  <c:v>42019</c:v>
                </c:pt>
                <c:pt idx="1025">
                  <c:v>42020</c:v>
                </c:pt>
                <c:pt idx="1026">
                  <c:v>42023</c:v>
                </c:pt>
                <c:pt idx="1027">
                  <c:v>42024</c:v>
                </c:pt>
                <c:pt idx="1028">
                  <c:v>42025</c:v>
                </c:pt>
                <c:pt idx="1029">
                  <c:v>42026</c:v>
                </c:pt>
                <c:pt idx="1030">
                  <c:v>42027</c:v>
                </c:pt>
                <c:pt idx="1031">
                  <c:v>42030</c:v>
                </c:pt>
                <c:pt idx="1032">
                  <c:v>42031</c:v>
                </c:pt>
                <c:pt idx="1033">
                  <c:v>42032</c:v>
                </c:pt>
                <c:pt idx="1034">
                  <c:v>42033</c:v>
                </c:pt>
                <c:pt idx="1035">
                  <c:v>42034</c:v>
                </c:pt>
                <c:pt idx="1036">
                  <c:v>42037</c:v>
                </c:pt>
                <c:pt idx="1037">
                  <c:v>42038</c:v>
                </c:pt>
                <c:pt idx="1038">
                  <c:v>42039</c:v>
                </c:pt>
                <c:pt idx="1039">
                  <c:v>42040</c:v>
                </c:pt>
                <c:pt idx="1040">
                  <c:v>42041</c:v>
                </c:pt>
                <c:pt idx="1041">
                  <c:v>42044</c:v>
                </c:pt>
                <c:pt idx="1042">
                  <c:v>42045</c:v>
                </c:pt>
                <c:pt idx="1043">
                  <c:v>42046</c:v>
                </c:pt>
                <c:pt idx="1044">
                  <c:v>42047</c:v>
                </c:pt>
                <c:pt idx="1045">
                  <c:v>42048</c:v>
                </c:pt>
                <c:pt idx="1046">
                  <c:v>42051</c:v>
                </c:pt>
                <c:pt idx="1047">
                  <c:v>42052</c:v>
                </c:pt>
                <c:pt idx="1048">
                  <c:v>42053</c:v>
                </c:pt>
                <c:pt idx="1049">
                  <c:v>42054</c:v>
                </c:pt>
                <c:pt idx="1050">
                  <c:v>42055</c:v>
                </c:pt>
                <c:pt idx="1051">
                  <c:v>42058</c:v>
                </c:pt>
                <c:pt idx="1052">
                  <c:v>42059</c:v>
                </c:pt>
                <c:pt idx="1053">
                  <c:v>42060</c:v>
                </c:pt>
                <c:pt idx="1054">
                  <c:v>42061</c:v>
                </c:pt>
                <c:pt idx="1055">
                  <c:v>42062</c:v>
                </c:pt>
                <c:pt idx="1056">
                  <c:v>42065</c:v>
                </c:pt>
                <c:pt idx="1057">
                  <c:v>42066</c:v>
                </c:pt>
                <c:pt idx="1058">
                  <c:v>42067</c:v>
                </c:pt>
                <c:pt idx="1059">
                  <c:v>42068</c:v>
                </c:pt>
                <c:pt idx="1060">
                  <c:v>42069</c:v>
                </c:pt>
                <c:pt idx="1061">
                  <c:v>42072</c:v>
                </c:pt>
                <c:pt idx="1062">
                  <c:v>42073</c:v>
                </c:pt>
                <c:pt idx="1063">
                  <c:v>42074</c:v>
                </c:pt>
                <c:pt idx="1064">
                  <c:v>42075</c:v>
                </c:pt>
                <c:pt idx="1065">
                  <c:v>42076</c:v>
                </c:pt>
                <c:pt idx="1066">
                  <c:v>42079</c:v>
                </c:pt>
                <c:pt idx="1067">
                  <c:v>42080</c:v>
                </c:pt>
                <c:pt idx="1068">
                  <c:v>42081</c:v>
                </c:pt>
                <c:pt idx="1069">
                  <c:v>42082</c:v>
                </c:pt>
                <c:pt idx="1070">
                  <c:v>42083</c:v>
                </c:pt>
                <c:pt idx="1071">
                  <c:v>42086</c:v>
                </c:pt>
                <c:pt idx="1072">
                  <c:v>42087</c:v>
                </c:pt>
                <c:pt idx="1073">
                  <c:v>42088</c:v>
                </c:pt>
                <c:pt idx="1074">
                  <c:v>42089</c:v>
                </c:pt>
                <c:pt idx="1075">
                  <c:v>42090</c:v>
                </c:pt>
                <c:pt idx="1076">
                  <c:v>42093</c:v>
                </c:pt>
                <c:pt idx="1077">
                  <c:v>42094</c:v>
                </c:pt>
                <c:pt idx="1078">
                  <c:v>42095</c:v>
                </c:pt>
                <c:pt idx="1079">
                  <c:v>42096</c:v>
                </c:pt>
                <c:pt idx="1080">
                  <c:v>42100</c:v>
                </c:pt>
                <c:pt idx="1081">
                  <c:v>42101</c:v>
                </c:pt>
                <c:pt idx="1082">
                  <c:v>42102</c:v>
                </c:pt>
                <c:pt idx="1083">
                  <c:v>42103</c:v>
                </c:pt>
                <c:pt idx="1084">
                  <c:v>42104</c:v>
                </c:pt>
                <c:pt idx="1085">
                  <c:v>42107</c:v>
                </c:pt>
                <c:pt idx="1086">
                  <c:v>42108</c:v>
                </c:pt>
                <c:pt idx="1087">
                  <c:v>42109</c:v>
                </c:pt>
                <c:pt idx="1088">
                  <c:v>42110</c:v>
                </c:pt>
                <c:pt idx="1089">
                  <c:v>42111</c:v>
                </c:pt>
                <c:pt idx="1090">
                  <c:v>42114</c:v>
                </c:pt>
                <c:pt idx="1091">
                  <c:v>42115</c:v>
                </c:pt>
                <c:pt idx="1092">
                  <c:v>42116</c:v>
                </c:pt>
                <c:pt idx="1093">
                  <c:v>42117</c:v>
                </c:pt>
                <c:pt idx="1094">
                  <c:v>42118</c:v>
                </c:pt>
                <c:pt idx="1095">
                  <c:v>42121</c:v>
                </c:pt>
                <c:pt idx="1096">
                  <c:v>42122</c:v>
                </c:pt>
                <c:pt idx="1097">
                  <c:v>42123</c:v>
                </c:pt>
                <c:pt idx="1098">
                  <c:v>42124</c:v>
                </c:pt>
                <c:pt idx="1099">
                  <c:v>42125</c:v>
                </c:pt>
                <c:pt idx="1100">
                  <c:v>42128</c:v>
                </c:pt>
                <c:pt idx="1101">
                  <c:v>42129</c:v>
                </c:pt>
                <c:pt idx="1102">
                  <c:v>42130</c:v>
                </c:pt>
                <c:pt idx="1103">
                  <c:v>42131</c:v>
                </c:pt>
                <c:pt idx="1104">
                  <c:v>42132</c:v>
                </c:pt>
                <c:pt idx="1105">
                  <c:v>42135</c:v>
                </c:pt>
                <c:pt idx="1106">
                  <c:v>42136</c:v>
                </c:pt>
                <c:pt idx="1107">
                  <c:v>42137</c:v>
                </c:pt>
                <c:pt idx="1108">
                  <c:v>42138</c:v>
                </c:pt>
                <c:pt idx="1109">
                  <c:v>42141</c:v>
                </c:pt>
                <c:pt idx="1110">
                  <c:v>42142</c:v>
                </c:pt>
                <c:pt idx="1111">
                  <c:v>42143</c:v>
                </c:pt>
                <c:pt idx="1112">
                  <c:v>42144</c:v>
                </c:pt>
                <c:pt idx="1113">
                  <c:v>42145</c:v>
                </c:pt>
                <c:pt idx="1114">
                  <c:v>42146</c:v>
                </c:pt>
                <c:pt idx="1115">
                  <c:v>42150</c:v>
                </c:pt>
                <c:pt idx="1116">
                  <c:v>42151</c:v>
                </c:pt>
                <c:pt idx="1117">
                  <c:v>42152</c:v>
                </c:pt>
                <c:pt idx="1118">
                  <c:v>42153</c:v>
                </c:pt>
                <c:pt idx="1119">
                  <c:v>42157</c:v>
                </c:pt>
                <c:pt idx="1120">
                  <c:v>42158</c:v>
                </c:pt>
                <c:pt idx="1121">
                  <c:v>42159</c:v>
                </c:pt>
                <c:pt idx="1122">
                  <c:v>42160</c:v>
                </c:pt>
                <c:pt idx="1123">
                  <c:v>42163</c:v>
                </c:pt>
                <c:pt idx="1124">
                  <c:v>42164</c:v>
                </c:pt>
                <c:pt idx="1125">
                  <c:v>42165</c:v>
                </c:pt>
                <c:pt idx="1126">
                  <c:v>42166</c:v>
                </c:pt>
                <c:pt idx="1127">
                  <c:v>42167</c:v>
                </c:pt>
                <c:pt idx="1128">
                  <c:v>42170</c:v>
                </c:pt>
                <c:pt idx="1129">
                  <c:v>42171</c:v>
                </c:pt>
                <c:pt idx="1130">
                  <c:v>42172</c:v>
                </c:pt>
                <c:pt idx="1131">
                  <c:v>42173</c:v>
                </c:pt>
                <c:pt idx="1132">
                  <c:v>42174</c:v>
                </c:pt>
                <c:pt idx="1133">
                  <c:v>42177</c:v>
                </c:pt>
                <c:pt idx="1134">
                  <c:v>42178</c:v>
                </c:pt>
                <c:pt idx="1135">
                  <c:v>42179</c:v>
                </c:pt>
                <c:pt idx="1136">
                  <c:v>42180</c:v>
                </c:pt>
                <c:pt idx="1137">
                  <c:v>42181</c:v>
                </c:pt>
                <c:pt idx="1138">
                  <c:v>42184</c:v>
                </c:pt>
                <c:pt idx="1139">
                  <c:v>42185</c:v>
                </c:pt>
                <c:pt idx="1140">
                  <c:v>42186</c:v>
                </c:pt>
                <c:pt idx="1141">
                  <c:v>42187</c:v>
                </c:pt>
                <c:pt idx="1142">
                  <c:v>42188</c:v>
                </c:pt>
                <c:pt idx="1143">
                  <c:v>42191</c:v>
                </c:pt>
                <c:pt idx="1144">
                  <c:v>42192</c:v>
                </c:pt>
                <c:pt idx="1145">
                  <c:v>42193</c:v>
                </c:pt>
                <c:pt idx="1146">
                  <c:v>42194</c:v>
                </c:pt>
                <c:pt idx="1147">
                  <c:v>42195</c:v>
                </c:pt>
                <c:pt idx="1148">
                  <c:v>42198</c:v>
                </c:pt>
                <c:pt idx="1149">
                  <c:v>42199</c:v>
                </c:pt>
                <c:pt idx="1150">
                  <c:v>42200</c:v>
                </c:pt>
                <c:pt idx="1151">
                  <c:v>42201</c:v>
                </c:pt>
                <c:pt idx="1152">
                  <c:v>42205</c:v>
                </c:pt>
                <c:pt idx="1153">
                  <c:v>42206</c:v>
                </c:pt>
                <c:pt idx="1154">
                  <c:v>42207</c:v>
                </c:pt>
                <c:pt idx="1155">
                  <c:v>42208</c:v>
                </c:pt>
                <c:pt idx="1156">
                  <c:v>42209</c:v>
                </c:pt>
                <c:pt idx="1157">
                  <c:v>42212</c:v>
                </c:pt>
                <c:pt idx="1158">
                  <c:v>42213</c:v>
                </c:pt>
                <c:pt idx="1159">
                  <c:v>42214</c:v>
                </c:pt>
                <c:pt idx="1160">
                  <c:v>42215</c:v>
                </c:pt>
                <c:pt idx="1161">
                  <c:v>42216</c:v>
                </c:pt>
                <c:pt idx="1162">
                  <c:v>42219</c:v>
                </c:pt>
                <c:pt idx="1163">
                  <c:v>42220</c:v>
                </c:pt>
                <c:pt idx="1164">
                  <c:v>42221</c:v>
                </c:pt>
                <c:pt idx="1165">
                  <c:v>42222</c:v>
                </c:pt>
                <c:pt idx="1166">
                  <c:v>42227</c:v>
                </c:pt>
                <c:pt idx="1167">
                  <c:v>42228</c:v>
                </c:pt>
                <c:pt idx="1168">
                  <c:v>42229</c:v>
                </c:pt>
                <c:pt idx="1169">
                  <c:v>42230</c:v>
                </c:pt>
                <c:pt idx="1170">
                  <c:v>42233</c:v>
                </c:pt>
                <c:pt idx="1171">
                  <c:v>42234</c:v>
                </c:pt>
                <c:pt idx="1172">
                  <c:v>42235</c:v>
                </c:pt>
                <c:pt idx="1173">
                  <c:v>42236</c:v>
                </c:pt>
                <c:pt idx="1174">
                  <c:v>42237</c:v>
                </c:pt>
                <c:pt idx="1175">
                  <c:v>42240</c:v>
                </c:pt>
                <c:pt idx="1176">
                  <c:v>42241</c:v>
                </c:pt>
                <c:pt idx="1177">
                  <c:v>42242</c:v>
                </c:pt>
                <c:pt idx="1178">
                  <c:v>42243</c:v>
                </c:pt>
                <c:pt idx="1179">
                  <c:v>42244</c:v>
                </c:pt>
                <c:pt idx="1180">
                  <c:v>42247</c:v>
                </c:pt>
                <c:pt idx="1181">
                  <c:v>42248</c:v>
                </c:pt>
                <c:pt idx="1182">
                  <c:v>42249</c:v>
                </c:pt>
                <c:pt idx="1183">
                  <c:v>42250</c:v>
                </c:pt>
                <c:pt idx="1184">
                  <c:v>42251</c:v>
                </c:pt>
                <c:pt idx="1185">
                  <c:v>42254</c:v>
                </c:pt>
                <c:pt idx="1186">
                  <c:v>42255</c:v>
                </c:pt>
                <c:pt idx="1187">
                  <c:v>42256</c:v>
                </c:pt>
                <c:pt idx="1188">
                  <c:v>42257</c:v>
                </c:pt>
                <c:pt idx="1189">
                  <c:v>42261</c:v>
                </c:pt>
                <c:pt idx="1190">
                  <c:v>42262</c:v>
                </c:pt>
                <c:pt idx="1191">
                  <c:v>42263</c:v>
                </c:pt>
                <c:pt idx="1192">
                  <c:v>42264</c:v>
                </c:pt>
                <c:pt idx="1193">
                  <c:v>42265</c:v>
                </c:pt>
                <c:pt idx="1194">
                  <c:v>42268</c:v>
                </c:pt>
                <c:pt idx="1195">
                  <c:v>42269</c:v>
                </c:pt>
                <c:pt idx="1196">
                  <c:v>42270</c:v>
                </c:pt>
                <c:pt idx="1197">
                  <c:v>42272</c:v>
                </c:pt>
                <c:pt idx="1198">
                  <c:v>42275</c:v>
                </c:pt>
                <c:pt idx="1199">
                  <c:v>42276</c:v>
                </c:pt>
                <c:pt idx="1200">
                  <c:v>42277</c:v>
                </c:pt>
                <c:pt idx="1201">
                  <c:v>42278</c:v>
                </c:pt>
                <c:pt idx="1202">
                  <c:v>42279</c:v>
                </c:pt>
                <c:pt idx="1203">
                  <c:v>42282</c:v>
                </c:pt>
                <c:pt idx="1204">
                  <c:v>42283</c:v>
                </c:pt>
                <c:pt idx="1205">
                  <c:v>42284</c:v>
                </c:pt>
                <c:pt idx="1206">
                  <c:v>42285</c:v>
                </c:pt>
                <c:pt idx="1207">
                  <c:v>42286</c:v>
                </c:pt>
                <c:pt idx="1208">
                  <c:v>42289</c:v>
                </c:pt>
                <c:pt idx="1209">
                  <c:v>42290</c:v>
                </c:pt>
                <c:pt idx="1210">
                  <c:v>42291</c:v>
                </c:pt>
                <c:pt idx="1211">
                  <c:v>42292</c:v>
                </c:pt>
                <c:pt idx="1212">
                  <c:v>42293</c:v>
                </c:pt>
                <c:pt idx="1213">
                  <c:v>42296</c:v>
                </c:pt>
                <c:pt idx="1214">
                  <c:v>42297</c:v>
                </c:pt>
                <c:pt idx="1215">
                  <c:v>42298</c:v>
                </c:pt>
                <c:pt idx="1216">
                  <c:v>42299</c:v>
                </c:pt>
                <c:pt idx="1217">
                  <c:v>42300</c:v>
                </c:pt>
                <c:pt idx="1218">
                  <c:v>42303</c:v>
                </c:pt>
                <c:pt idx="1219">
                  <c:v>42304</c:v>
                </c:pt>
                <c:pt idx="1220">
                  <c:v>42305</c:v>
                </c:pt>
                <c:pt idx="1221">
                  <c:v>42306</c:v>
                </c:pt>
                <c:pt idx="1222">
                  <c:v>42307</c:v>
                </c:pt>
                <c:pt idx="1223">
                  <c:v>42310</c:v>
                </c:pt>
                <c:pt idx="1224">
                  <c:v>42311</c:v>
                </c:pt>
                <c:pt idx="1225">
                  <c:v>42312</c:v>
                </c:pt>
                <c:pt idx="1226">
                  <c:v>42313</c:v>
                </c:pt>
                <c:pt idx="1227">
                  <c:v>42314</c:v>
                </c:pt>
                <c:pt idx="1228">
                  <c:v>42317</c:v>
                </c:pt>
                <c:pt idx="1229">
                  <c:v>42319</c:v>
                </c:pt>
                <c:pt idx="1230">
                  <c:v>42320</c:v>
                </c:pt>
                <c:pt idx="1231">
                  <c:v>42321</c:v>
                </c:pt>
                <c:pt idx="1232">
                  <c:v>42324</c:v>
                </c:pt>
                <c:pt idx="1233">
                  <c:v>42325</c:v>
                </c:pt>
                <c:pt idx="1234">
                  <c:v>42326</c:v>
                </c:pt>
                <c:pt idx="1235">
                  <c:v>42327</c:v>
                </c:pt>
                <c:pt idx="1236">
                  <c:v>42328</c:v>
                </c:pt>
                <c:pt idx="1237">
                  <c:v>42331</c:v>
                </c:pt>
                <c:pt idx="1238">
                  <c:v>42332</c:v>
                </c:pt>
                <c:pt idx="1239">
                  <c:v>42333</c:v>
                </c:pt>
                <c:pt idx="1240">
                  <c:v>42334</c:v>
                </c:pt>
                <c:pt idx="1241">
                  <c:v>42335</c:v>
                </c:pt>
                <c:pt idx="1242">
                  <c:v>42338</c:v>
                </c:pt>
                <c:pt idx="1243">
                  <c:v>42339</c:v>
                </c:pt>
                <c:pt idx="1244">
                  <c:v>42340</c:v>
                </c:pt>
                <c:pt idx="1245">
                  <c:v>42341</c:v>
                </c:pt>
                <c:pt idx="1246">
                  <c:v>42342</c:v>
                </c:pt>
                <c:pt idx="1247">
                  <c:v>42345</c:v>
                </c:pt>
                <c:pt idx="1248">
                  <c:v>42346</c:v>
                </c:pt>
                <c:pt idx="1249">
                  <c:v>42347</c:v>
                </c:pt>
                <c:pt idx="1250">
                  <c:v>42348</c:v>
                </c:pt>
                <c:pt idx="1251">
                  <c:v>42349</c:v>
                </c:pt>
                <c:pt idx="1252">
                  <c:v>42352</c:v>
                </c:pt>
                <c:pt idx="1253">
                  <c:v>42353</c:v>
                </c:pt>
                <c:pt idx="1254">
                  <c:v>42354</c:v>
                </c:pt>
                <c:pt idx="1255">
                  <c:v>42355</c:v>
                </c:pt>
                <c:pt idx="1256">
                  <c:v>42356</c:v>
                </c:pt>
                <c:pt idx="1257">
                  <c:v>42359</c:v>
                </c:pt>
                <c:pt idx="1258">
                  <c:v>42360</c:v>
                </c:pt>
                <c:pt idx="1259">
                  <c:v>42361</c:v>
                </c:pt>
                <c:pt idx="1260">
                  <c:v>42362</c:v>
                </c:pt>
                <c:pt idx="1261">
                  <c:v>42366</c:v>
                </c:pt>
                <c:pt idx="1262">
                  <c:v>42367</c:v>
                </c:pt>
                <c:pt idx="1263">
                  <c:v>42368</c:v>
                </c:pt>
                <c:pt idx="1264">
                  <c:v>42369</c:v>
                </c:pt>
                <c:pt idx="1265">
                  <c:v>42373</c:v>
                </c:pt>
                <c:pt idx="1266">
                  <c:v>42374</c:v>
                </c:pt>
                <c:pt idx="1267">
                  <c:v>42375</c:v>
                </c:pt>
                <c:pt idx="1268">
                  <c:v>42376</c:v>
                </c:pt>
                <c:pt idx="1269">
                  <c:v>42377</c:v>
                </c:pt>
                <c:pt idx="1270">
                  <c:v>42380</c:v>
                </c:pt>
                <c:pt idx="1271">
                  <c:v>42381</c:v>
                </c:pt>
                <c:pt idx="1272">
                  <c:v>42382</c:v>
                </c:pt>
                <c:pt idx="1273">
                  <c:v>42383</c:v>
                </c:pt>
                <c:pt idx="1274">
                  <c:v>42384</c:v>
                </c:pt>
                <c:pt idx="1275">
                  <c:v>42387</c:v>
                </c:pt>
                <c:pt idx="1276">
                  <c:v>42388</c:v>
                </c:pt>
                <c:pt idx="1277">
                  <c:v>42389</c:v>
                </c:pt>
                <c:pt idx="1278">
                  <c:v>42390</c:v>
                </c:pt>
                <c:pt idx="1279">
                  <c:v>42391</c:v>
                </c:pt>
                <c:pt idx="1280">
                  <c:v>42394</c:v>
                </c:pt>
                <c:pt idx="1281">
                  <c:v>42395</c:v>
                </c:pt>
                <c:pt idx="1282">
                  <c:v>42396</c:v>
                </c:pt>
                <c:pt idx="1283">
                  <c:v>42397</c:v>
                </c:pt>
                <c:pt idx="1284">
                  <c:v>42398</c:v>
                </c:pt>
                <c:pt idx="1285">
                  <c:v>42401</c:v>
                </c:pt>
                <c:pt idx="1286">
                  <c:v>42402</c:v>
                </c:pt>
                <c:pt idx="1287">
                  <c:v>42403</c:v>
                </c:pt>
                <c:pt idx="1288">
                  <c:v>42404</c:v>
                </c:pt>
                <c:pt idx="1289">
                  <c:v>42405</c:v>
                </c:pt>
                <c:pt idx="1290">
                  <c:v>42410</c:v>
                </c:pt>
                <c:pt idx="1291">
                  <c:v>42411</c:v>
                </c:pt>
                <c:pt idx="1292">
                  <c:v>42412</c:v>
                </c:pt>
                <c:pt idx="1293">
                  <c:v>42415</c:v>
                </c:pt>
                <c:pt idx="1294">
                  <c:v>42416</c:v>
                </c:pt>
                <c:pt idx="1295">
                  <c:v>42417</c:v>
                </c:pt>
                <c:pt idx="1296">
                  <c:v>42418</c:v>
                </c:pt>
                <c:pt idx="1297">
                  <c:v>42419</c:v>
                </c:pt>
                <c:pt idx="1298">
                  <c:v>42422</c:v>
                </c:pt>
                <c:pt idx="1299">
                  <c:v>42423</c:v>
                </c:pt>
                <c:pt idx="1300">
                  <c:v>42424</c:v>
                </c:pt>
                <c:pt idx="1301">
                  <c:v>42425</c:v>
                </c:pt>
                <c:pt idx="1302">
                  <c:v>42426</c:v>
                </c:pt>
                <c:pt idx="1303">
                  <c:v>42429</c:v>
                </c:pt>
                <c:pt idx="1304">
                  <c:v>42430</c:v>
                </c:pt>
                <c:pt idx="1305">
                  <c:v>42431</c:v>
                </c:pt>
                <c:pt idx="1306">
                  <c:v>42432</c:v>
                </c:pt>
                <c:pt idx="1307">
                  <c:v>42433</c:v>
                </c:pt>
                <c:pt idx="1308">
                  <c:v>42436</c:v>
                </c:pt>
                <c:pt idx="1309">
                  <c:v>42437</c:v>
                </c:pt>
                <c:pt idx="1310">
                  <c:v>42438</c:v>
                </c:pt>
                <c:pt idx="1311">
                  <c:v>42439</c:v>
                </c:pt>
                <c:pt idx="1312">
                  <c:v>42440</c:v>
                </c:pt>
                <c:pt idx="1313">
                  <c:v>42443</c:v>
                </c:pt>
                <c:pt idx="1314">
                  <c:v>42444</c:v>
                </c:pt>
                <c:pt idx="1315">
                  <c:v>42445</c:v>
                </c:pt>
                <c:pt idx="1316">
                  <c:v>42446</c:v>
                </c:pt>
                <c:pt idx="1317">
                  <c:v>42447</c:v>
                </c:pt>
                <c:pt idx="1318">
                  <c:v>42450</c:v>
                </c:pt>
                <c:pt idx="1319">
                  <c:v>42451</c:v>
                </c:pt>
                <c:pt idx="1320">
                  <c:v>42452</c:v>
                </c:pt>
                <c:pt idx="1321">
                  <c:v>42453</c:v>
                </c:pt>
                <c:pt idx="1322">
                  <c:v>42457</c:v>
                </c:pt>
                <c:pt idx="1323">
                  <c:v>42458</c:v>
                </c:pt>
                <c:pt idx="1324">
                  <c:v>42459</c:v>
                </c:pt>
                <c:pt idx="1325">
                  <c:v>42460</c:v>
                </c:pt>
                <c:pt idx="1326">
                  <c:v>42461</c:v>
                </c:pt>
                <c:pt idx="1327">
                  <c:v>42464</c:v>
                </c:pt>
                <c:pt idx="1328">
                  <c:v>42465</c:v>
                </c:pt>
                <c:pt idx="1329">
                  <c:v>42466</c:v>
                </c:pt>
                <c:pt idx="1330">
                  <c:v>42467</c:v>
                </c:pt>
                <c:pt idx="1331">
                  <c:v>42468</c:v>
                </c:pt>
                <c:pt idx="1332">
                  <c:v>42471</c:v>
                </c:pt>
                <c:pt idx="1333">
                  <c:v>42472</c:v>
                </c:pt>
                <c:pt idx="1334">
                  <c:v>42473</c:v>
                </c:pt>
                <c:pt idx="1335">
                  <c:v>42474</c:v>
                </c:pt>
                <c:pt idx="1336">
                  <c:v>42475</c:v>
                </c:pt>
                <c:pt idx="1337">
                  <c:v>42478</c:v>
                </c:pt>
                <c:pt idx="1338">
                  <c:v>42479</c:v>
                </c:pt>
                <c:pt idx="1339">
                  <c:v>42480</c:v>
                </c:pt>
                <c:pt idx="1340">
                  <c:v>42481</c:v>
                </c:pt>
                <c:pt idx="1341">
                  <c:v>42482</c:v>
                </c:pt>
                <c:pt idx="1342">
                  <c:v>42485</c:v>
                </c:pt>
                <c:pt idx="1343">
                  <c:v>42486</c:v>
                </c:pt>
                <c:pt idx="1344">
                  <c:v>42487</c:v>
                </c:pt>
                <c:pt idx="1345">
                  <c:v>42488</c:v>
                </c:pt>
                <c:pt idx="1346">
                  <c:v>42489</c:v>
                </c:pt>
                <c:pt idx="1347">
                  <c:v>42492</c:v>
                </c:pt>
                <c:pt idx="1348">
                  <c:v>42493</c:v>
                </c:pt>
                <c:pt idx="1349">
                  <c:v>42494</c:v>
                </c:pt>
                <c:pt idx="1350">
                  <c:v>42495</c:v>
                </c:pt>
                <c:pt idx="1351">
                  <c:v>42496</c:v>
                </c:pt>
                <c:pt idx="1352">
                  <c:v>42499</c:v>
                </c:pt>
                <c:pt idx="1353">
                  <c:v>42500</c:v>
                </c:pt>
                <c:pt idx="1354">
                  <c:v>42501</c:v>
                </c:pt>
                <c:pt idx="1355">
                  <c:v>42502</c:v>
                </c:pt>
                <c:pt idx="1356">
                  <c:v>42503</c:v>
                </c:pt>
                <c:pt idx="1357">
                  <c:v>42506</c:v>
                </c:pt>
                <c:pt idx="1358">
                  <c:v>42507</c:v>
                </c:pt>
                <c:pt idx="1359">
                  <c:v>42508</c:v>
                </c:pt>
                <c:pt idx="1360">
                  <c:v>42509</c:v>
                </c:pt>
                <c:pt idx="1361">
                  <c:v>42510</c:v>
                </c:pt>
                <c:pt idx="1362">
                  <c:v>42513</c:v>
                </c:pt>
                <c:pt idx="1363">
                  <c:v>42514</c:v>
                </c:pt>
                <c:pt idx="1364">
                  <c:v>42515</c:v>
                </c:pt>
                <c:pt idx="1365">
                  <c:v>42516</c:v>
                </c:pt>
                <c:pt idx="1366">
                  <c:v>42517</c:v>
                </c:pt>
                <c:pt idx="1367">
                  <c:v>42521</c:v>
                </c:pt>
                <c:pt idx="1368">
                  <c:v>42522</c:v>
                </c:pt>
                <c:pt idx="1369">
                  <c:v>42523</c:v>
                </c:pt>
                <c:pt idx="1370">
                  <c:v>42524</c:v>
                </c:pt>
                <c:pt idx="1371">
                  <c:v>42527</c:v>
                </c:pt>
                <c:pt idx="1372">
                  <c:v>42528</c:v>
                </c:pt>
                <c:pt idx="1373">
                  <c:v>42529</c:v>
                </c:pt>
                <c:pt idx="1374">
                  <c:v>42530</c:v>
                </c:pt>
                <c:pt idx="1375">
                  <c:v>42531</c:v>
                </c:pt>
                <c:pt idx="1376">
                  <c:v>42534</c:v>
                </c:pt>
                <c:pt idx="1377">
                  <c:v>42535</c:v>
                </c:pt>
                <c:pt idx="1378">
                  <c:v>42536</c:v>
                </c:pt>
                <c:pt idx="1379">
                  <c:v>42537</c:v>
                </c:pt>
                <c:pt idx="1380">
                  <c:v>42538</c:v>
                </c:pt>
                <c:pt idx="1381">
                  <c:v>42541</c:v>
                </c:pt>
                <c:pt idx="1382">
                  <c:v>42542</c:v>
                </c:pt>
                <c:pt idx="1383">
                  <c:v>42543</c:v>
                </c:pt>
                <c:pt idx="1384">
                  <c:v>42544</c:v>
                </c:pt>
                <c:pt idx="1385">
                  <c:v>42545</c:v>
                </c:pt>
                <c:pt idx="1386">
                  <c:v>42548</c:v>
                </c:pt>
                <c:pt idx="1387">
                  <c:v>42549</c:v>
                </c:pt>
                <c:pt idx="1388">
                  <c:v>42550</c:v>
                </c:pt>
                <c:pt idx="1389">
                  <c:v>42551</c:v>
                </c:pt>
                <c:pt idx="1390">
                  <c:v>42552</c:v>
                </c:pt>
                <c:pt idx="1391">
                  <c:v>42555</c:v>
                </c:pt>
                <c:pt idx="1392">
                  <c:v>42556</c:v>
                </c:pt>
                <c:pt idx="1393">
                  <c:v>42557</c:v>
                </c:pt>
                <c:pt idx="1394">
                  <c:v>42558</c:v>
                </c:pt>
                <c:pt idx="1395">
                  <c:v>42559</c:v>
                </c:pt>
                <c:pt idx="1396">
                  <c:v>42562</c:v>
                </c:pt>
                <c:pt idx="1397">
                  <c:v>42563</c:v>
                </c:pt>
                <c:pt idx="1398">
                  <c:v>42564</c:v>
                </c:pt>
                <c:pt idx="1399">
                  <c:v>42565</c:v>
                </c:pt>
                <c:pt idx="1400">
                  <c:v>42566</c:v>
                </c:pt>
                <c:pt idx="1401">
                  <c:v>42569</c:v>
                </c:pt>
                <c:pt idx="1402">
                  <c:v>42570</c:v>
                </c:pt>
                <c:pt idx="1403">
                  <c:v>42571</c:v>
                </c:pt>
                <c:pt idx="1404">
                  <c:v>42572</c:v>
                </c:pt>
                <c:pt idx="1405">
                  <c:v>42573</c:v>
                </c:pt>
                <c:pt idx="1406">
                  <c:v>42576</c:v>
                </c:pt>
                <c:pt idx="1407">
                  <c:v>42577</c:v>
                </c:pt>
                <c:pt idx="1408">
                  <c:v>42578</c:v>
                </c:pt>
                <c:pt idx="1409">
                  <c:v>42579</c:v>
                </c:pt>
                <c:pt idx="1410">
                  <c:v>42580</c:v>
                </c:pt>
                <c:pt idx="1411">
                  <c:v>42583</c:v>
                </c:pt>
                <c:pt idx="1412">
                  <c:v>42584</c:v>
                </c:pt>
                <c:pt idx="1413">
                  <c:v>42585</c:v>
                </c:pt>
                <c:pt idx="1414">
                  <c:v>42586</c:v>
                </c:pt>
                <c:pt idx="1415">
                  <c:v>42587</c:v>
                </c:pt>
                <c:pt idx="1416">
                  <c:v>42590</c:v>
                </c:pt>
                <c:pt idx="1417">
                  <c:v>42591</c:v>
                </c:pt>
                <c:pt idx="1418">
                  <c:v>42592</c:v>
                </c:pt>
                <c:pt idx="1419">
                  <c:v>42593</c:v>
                </c:pt>
                <c:pt idx="1420">
                  <c:v>42594</c:v>
                </c:pt>
                <c:pt idx="1421">
                  <c:v>42597</c:v>
                </c:pt>
                <c:pt idx="1422">
                  <c:v>42598</c:v>
                </c:pt>
                <c:pt idx="1423">
                  <c:v>42599</c:v>
                </c:pt>
                <c:pt idx="1424">
                  <c:v>42600</c:v>
                </c:pt>
                <c:pt idx="1425">
                  <c:v>42601</c:v>
                </c:pt>
                <c:pt idx="1426">
                  <c:v>42604</c:v>
                </c:pt>
                <c:pt idx="1427">
                  <c:v>42605</c:v>
                </c:pt>
                <c:pt idx="1428">
                  <c:v>42606</c:v>
                </c:pt>
                <c:pt idx="1429">
                  <c:v>42607</c:v>
                </c:pt>
                <c:pt idx="1430">
                  <c:v>42608</c:v>
                </c:pt>
                <c:pt idx="1431">
                  <c:v>42611</c:v>
                </c:pt>
                <c:pt idx="1432">
                  <c:v>42612</c:v>
                </c:pt>
                <c:pt idx="1433">
                  <c:v>42613</c:v>
                </c:pt>
                <c:pt idx="1434">
                  <c:v>42614</c:v>
                </c:pt>
                <c:pt idx="1435">
                  <c:v>42615</c:v>
                </c:pt>
                <c:pt idx="1436">
                  <c:v>42618</c:v>
                </c:pt>
                <c:pt idx="1437">
                  <c:v>42619</c:v>
                </c:pt>
                <c:pt idx="1438">
                  <c:v>42620</c:v>
                </c:pt>
                <c:pt idx="1439">
                  <c:v>42621</c:v>
                </c:pt>
                <c:pt idx="1440">
                  <c:v>42622</c:v>
                </c:pt>
                <c:pt idx="1441">
                  <c:v>42625</c:v>
                </c:pt>
                <c:pt idx="1442">
                  <c:v>42626</c:v>
                </c:pt>
                <c:pt idx="1443">
                  <c:v>42627</c:v>
                </c:pt>
                <c:pt idx="1444">
                  <c:v>42628</c:v>
                </c:pt>
                <c:pt idx="1445">
                  <c:v>42629</c:v>
                </c:pt>
                <c:pt idx="1446">
                  <c:v>42632</c:v>
                </c:pt>
                <c:pt idx="1447">
                  <c:v>42633</c:v>
                </c:pt>
                <c:pt idx="1448">
                  <c:v>42634</c:v>
                </c:pt>
                <c:pt idx="1449">
                  <c:v>42635</c:v>
                </c:pt>
                <c:pt idx="1450">
                  <c:v>42636</c:v>
                </c:pt>
                <c:pt idx="1451">
                  <c:v>42639</c:v>
                </c:pt>
                <c:pt idx="1452">
                  <c:v>42640</c:v>
                </c:pt>
                <c:pt idx="1453">
                  <c:v>42641</c:v>
                </c:pt>
                <c:pt idx="1454">
                  <c:v>42642</c:v>
                </c:pt>
                <c:pt idx="1455">
                  <c:v>42643</c:v>
                </c:pt>
                <c:pt idx="1456">
                  <c:v>42646</c:v>
                </c:pt>
                <c:pt idx="1457">
                  <c:v>42647</c:v>
                </c:pt>
                <c:pt idx="1458">
                  <c:v>42648</c:v>
                </c:pt>
                <c:pt idx="1459">
                  <c:v>42649</c:v>
                </c:pt>
                <c:pt idx="1460">
                  <c:v>42650</c:v>
                </c:pt>
                <c:pt idx="1461">
                  <c:v>42653</c:v>
                </c:pt>
                <c:pt idx="1462">
                  <c:v>42654</c:v>
                </c:pt>
                <c:pt idx="1463">
                  <c:v>42655</c:v>
                </c:pt>
                <c:pt idx="1464">
                  <c:v>42656</c:v>
                </c:pt>
                <c:pt idx="1465">
                  <c:v>42657</c:v>
                </c:pt>
                <c:pt idx="1466">
                  <c:v>42660</c:v>
                </c:pt>
                <c:pt idx="1467">
                  <c:v>42661</c:v>
                </c:pt>
                <c:pt idx="1468">
                  <c:v>42662</c:v>
                </c:pt>
                <c:pt idx="1469">
                  <c:v>42663</c:v>
                </c:pt>
                <c:pt idx="1470">
                  <c:v>42664</c:v>
                </c:pt>
                <c:pt idx="1471">
                  <c:v>42667</c:v>
                </c:pt>
                <c:pt idx="1472">
                  <c:v>42668</c:v>
                </c:pt>
                <c:pt idx="1473">
                  <c:v>42669</c:v>
                </c:pt>
                <c:pt idx="1474">
                  <c:v>42670</c:v>
                </c:pt>
                <c:pt idx="1475">
                  <c:v>42671</c:v>
                </c:pt>
                <c:pt idx="1476">
                  <c:v>42674</c:v>
                </c:pt>
                <c:pt idx="1477">
                  <c:v>42675</c:v>
                </c:pt>
                <c:pt idx="1478">
                  <c:v>42676</c:v>
                </c:pt>
                <c:pt idx="1479">
                  <c:v>42677</c:v>
                </c:pt>
                <c:pt idx="1480">
                  <c:v>42678</c:v>
                </c:pt>
                <c:pt idx="1481">
                  <c:v>42681</c:v>
                </c:pt>
                <c:pt idx="1482">
                  <c:v>42682</c:v>
                </c:pt>
                <c:pt idx="1483">
                  <c:v>42683</c:v>
                </c:pt>
                <c:pt idx="1484">
                  <c:v>42684</c:v>
                </c:pt>
                <c:pt idx="1485">
                  <c:v>42685</c:v>
                </c:pt>
                <c:pt idx="1486">
                  <c:v>42688</c:v>
                </c:pt>
                <c:pt idx="1487">
                  <c:v>42689</c:v>
                </c:pt>
                <c:pt idx="1488">
                  <c:v>42690</c:v>
                </c:pt>
                <c:pt idx="1489">
                  <c:v>42691</c:v>
                </c:pt>
                <c:pt idx="1490">
                  <c:v>42692</c:v>
                </c:pt>
                <c:pt idx="1491">
                  <c:v>42695</c:v>
                </c:pt>
                <c:pt idx="1492">
                  <c:v>42696</c:v>
                </c:pt>
                <c:pt idx="1493">
                  <c:v>42697</c:v>
                </c:pt>
                <c:pt idx="1494">
                  <c:v>42698</c:v>
                </c:pt>
                <c:pt idx="1495">
                  <c:v>42699</c:v>
                </c:pt>
                <c:pt idx="1496">
                  <c:v>42702</c:v>
                </c:pt>
                <c:pt idx="1497">
                  <c:v>42703</c:v>
                </c:pt>
                <c:pt idx="1498">
                  <c:v>42704</c:v>
                </c:pt>
                <c:pt idx="1499">
                  <c:v>42705</c:v>
                </c:pt>
                <c:pt idx="1500">
                  <c:v>42706</c:v>
                </c:pt>
                <c:pt idx="1501">
                  <c:v>42709</c:v>
                </c:pt>
                <c:pt idx="1502">
                  <c:v>42710</c:v>
                </c:pt>
                <c:pt idx="1503">
                  <c:v>42711</c:v>
                </c:pt>
                <c:pt idx="1504">
                  <c:v>42712</c:v>
                </c:pt>
                <c:pt idx="1505">
                  <c:v>42713</c:v>
                </c:pt>
                <c:pt idx="1506">
                  <c:v>42716</c:v>
                </c:pt>
                <c:pt idx="1507">
                  <c:v>42717</c:v>
                </c:pt>
                <c:pt idx="1508">
                  <c:v>42718</c:v>
                </c:pt>
                <c:pt idx="1509">
                  <c:v>42719</c:v>
                </c:pt>
                <c:pt idx="1510">
                  <c:v>42720</c:v>
                </c:pt>
                <c:pt idx="1511">
                  <c:v>42723</c:v>
                </c:pt>
                <c:pt idx="1512">
                  <c:v>42724</c:v>
                </c:pt>
                <c:pt idx="1513">
                  <c:v>42725</c:v>
                </c:pt>
                <c:pt idx="1514">
                  <c:v>42726</c:v>
                </c:pt>
                <c:pt idx="1515">
                  <c:v>42727</c:v>
                </c:pt>
                <c:pt idx="1516">
                  <c:v>42730</c:v>
                </c:pt>
                <c:pt idx="1517">
                  <c:v>42731</c:v>
                </c:pt>
                <c:pt idx="1518">
                  <c:v>42732</c:v>
                </c:pt>
                <c:pt idx="1519">
                  <c:v>42733</c:v>
                </c:pt>
                <c:pt idx="1520">
                  <c:v>42734</c:v>
                </c:pt>
                <c:pt idx="1521">
                  <c:v>42737</c:v>
                </c:pt>
                <c:pt idx="1522">
                  <c:v>42738</c:v>
                </c:pt>
                <c:pt idx="1523">
                  <c:v>42739</c:v>
                </c:pt>
                <c:pt idx="1524">
                  <c:v>42740</c:v>
                </c:pt>
                <c:pt idx="1525">
                  <c:v>42741</c:v>
                </c:pt>
                <c:pt idx="1526">
                  <c:v>42744</c:v>
                </c:pt>
                <c:pt idx="1527">
                  <c:v>42745</c:v>
                </c:pt>
                <c:pt idx="1528">
                  <c:v>42746</c:v>
                </c:pt>
                <c:pt idx="1529">
                  <c:v>42747</c:v>
                </c:pt>
                <c:pt idx="1530">
                  <c:v>42748</c:v>
                </c:pt>
                <c:pt idx="1531">
                  <c:v>42751</c:v>
                </c:pt>
                <c:pt idx="1532">
                  <c:v>42752</c:v>
                </c:pt>
                <c:pt idx="1533">
                  <c:v>42753</c:v>
                </c:pt>
                <c:pt idx="1534">
                  <c:v>42754</c:v>
                </c:pt>
                <c:pt idx="1535">
                  <c:v>42755</c:v>
                </c:pt>
                <c:pt idx="1536">
                  <c:v>42758</c:v>
                </c:pt>
                <c:pt idx="1537">
                  <c:v>42759</c:v>
                </c:pt>
                <c:pt idx="1538">
                  <c:v>42760</c:v>
                </c:pt>
                <c:pt idx="1539">
                  <c:v>42761</c:v>
                </c:pt>
                <c:pt idx="1540">
                  <c:v>42762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42772</c:v>
                </c:pt>
                <c:pt idx="1547">
                  <c:v>42773</c:v>
                </c:pt>
                <c:pt idx="1548">
                  <c:v>42774</c:v>
                </c:pt>
                <c:pt idx="1549">
                  <c:v>42775</c:v>
                </c:pt>
                <c:pt idx="1550">
                  <c:v>42776</c:v>
                </c:pt>
                <c:pt idx="1551">
                  <c:v>42779</c:v>
                </c:pt>
                <c:pt idx="1552">
                  <c:v>42780</c:v>
                </c:pt>
                <c:pt idx="1553">
                  <c:v>42781</c:v>
                </c:pt>
                <c:pt idx="1554">
                  <c:v>42782</c:v>
                </c:pt>
                <c:pt idx="1555">
                  <c:v>42783</c:v>
                </c:pt>
                <c:pt idx="1556">
                  <c:v>42786</c:v>
                </c:pt>
                <c:pt idx="1557">
                  <c:v>42787</c:v>
                </c:pt>
                <c:pt idx="1558">
                  <c:v>42788</c:v>
                </c:pt>
                <c:pt idx="1559">
                  <c:v>42789</c:v>
                </c:pt>
                <c:pt idx="1560">
                  <c:v>42790</c:v>
                </c:pt>
                <c:pt idx="1561">
                  <c:v>42793</c:v>
                </c:pt>
                <c:pt idx="1562">
                  <c:v>42794</c:v>
                </c:pt>
                <c:pt idx="1563">
                  <c:v>42795</c:v>
                </c:pt>
                <c:pt idx="1564">
                  <c:v>42796</c:v>
                </c:pt>
                <c:pt idx="1565">
                  <c:v>42797</c:v>
                </c:pt>
                <c:pt idx="1566">
                  <c:v>42800</c:v>
                </c:pt>
                <c:pt idx="1567">
                  <c:v>42801</c:v>
                </c:pt>
                <c:pt idx="1568">
                  <c:v>42802</c:v>
                </c:pt>
                <c:pt idx="1569">
                  <c:v>42803</c:v>
                </c:pt>
                <c:pt idx="1570">
                  <c:v>42804</c:v>
                </c:pt>
                <c:pt idx="1571">
                  <c:v>42807</c:v>
                </c:pt>
                <c:pt idx="1572">
                  <c:v>42808</c:v>
                </c:pt>
                <c:pt idx="1573">
                  <c:v>42809</c:v>
                </c:pt>
                <c:pt idx="1574">
                  <c:v>42810</c:v>
                </c:pt>
                <c:pt idx="1575">
                  <c:v>42811</c:v>
                </c:pt>
                <c:pt idx="1576">
                  <c:v>42814</c:v>
                </c:pt>
                <c:pt idx="1577">
                  <c:v>42815</c:v>
                </c:pt>
                <c:pt idx="1578">
                  <c:v>42816</c:v>
                </c:pt>
                <c:pt idx="1579">
                  <c:v>42817</c:v>
                </c:pt>
                <c:pt idx="1580">
                  <c:v>42818</c:v>
                </c:pt>
                <c:pt idx="1581">
                  <c:v>42821</c:v>
                </c:pt>
                <c:pt idx="1582">
                  <c:v>42822</c:v>
                </c:pt>
                <c:pt idx="1583">
                  <c:v>42823</c:v>
                </c:pt>
                <c:pt idx="1584">
                  <c:v>42824</c:v>
                </c:pt>
                <c:pt idx="1585">
                  <c:v>42825</c:v>
                </c:pt>
                <c:pt idx="1586">
                  <c:v>42828</c:v>
                </c:pt>
                <c:pt idx="1587">
                  <c:v>42829</c:v>
                </c:pt>
                <c:pt idx="1588">
                  <c:v>42830</c:v>
                </c:pt>
                <c:pt idx="1589">
                  <c:v>42831</c:v>
                </c:pt>
                <c:pt idx="1590">
                  <c:v>42832</c:v>
                </c:pt>
                <c:pt idx="1591">
                  <c:v>42835</c:v>
                </c:pt>
                <c:pt idx="1592">
                  <c:v>42836</c:v>
                </c:pt>
                <c:pt idx="1593">
                  <c:v>42837</c:v>
                </c:pt>
                <c:pt idx="1594">
                  <c:v>42838</c:v>
                </c:pt>
                <c:pt idx="1595">
                  <c:v>42842</c:v>
                </c:pt>
                <c:pt idx="1596">
                  <c:v>42843</c:v>
                </c:pt>
                <c:pt idx="1597">
                  <c:v>42844</c:v>
                </c:pt>
                <c:pt idx="1598">
                  <c:v>42845</c:v>
                </c:pt>
                <c:pt idx="1599">
                  <c:v>42846</c:v>
                </c:pt>
                <c:pt idx="1600">
                  <c:v>42849</c:v>
                </c:pt>
                <c:pt idx="1601">
                  <c:v>42850</c:v>
                </c:pt>
                <c:pt idx="1602">
                  <c:v>42851</c:v>
                </c:pt>
                <c:pt idx="1603">
                  <c:v>42852</c:v>
                </c:pt>
                <c:pt idx="1604">
                  <c:v>42853</c:v>
                </c:pt>
                <c:pt idx="1605">
                  <c:v>42856</c:v>
                </c:pt>
                <c:pt idx="1606">
                  <c:v>42857</c:v>
                </c:pt>
                <c:pt idx="1607">
                  <c:v>42858</c:v>
                </c:pt>
                <c:pt idx="1608">
                  <c:v>42859</c:v>
                </c:pt>
                <c:pt idx="1609">
                  <c:v>42860</c:v>
                </c:pt>
                <c:pt idx="1610">
                  <c:v>42863</c:v>
                </c:pt>
                <c:pt idx="1611">
                  <c:v>42864</c:v>
                </c:pt>
                <c:pt idx="1612">
                  <c:v>42865</c:v>
                </c:pt>
                <c:pt idx="1613">
                  <c:v>42866</c:v>
                </c:pt>
                <c:pt idx="1614">
                  <c:v>42867</c:v>
                </c:pt>
                <c:pt idx="1615">
                  <c:v>42870</c:v>
                </c:pt>
                <c:pt idx="1616">
                  <c:v>42871</c:v>
                </c:pt>
                <c:pt idx="1617">
                  <c:v>42872</c:v>
                </c:pt>
                <c:pt idx="1618">
                  <c:v>42873</c:v>
                </c:pt>
                <c:pt idx="1619">
                  <c:v>42874</c:v>
                </c:pt>
                <c:pt idx="1620">
                  <c:v>42877</c:v>
                </c:pt>
                <c:pt idx="1621">
                  <c:v>42878</c:v>
                </c:pt>
                <c:pt idx="1622">
                  <c:v>42879</c:v>
                </c:pt>
                <c:pt idx="1623">
                  <c:v>42880</c:v>
                </c:pt>
                <c:pt idx="1624">
                  <c:v>42881</c:v>
                </c:pt>
                <c:pt idx="1625">
                  <c:v>42884</c:v>
                </c:pt>
                <c:pt idx="1626">
                  <c:v>42885</c:v>
                </c:pt>
                <c:pt idx="1627">
                  <c:v>42886</c:v>
                </c:pt>
                <c:pt idx="1628">
                  <c:v>42887</c:v>
                </c:pt>
                <c:pt idx="1629">
                  <c:v>42888</c:v>
                </c:pt>
                <c:pt idx="1630">
                  <c:v>42891</c:v>
                </c:pt>
                <c:pt idx="1631">
                  <c:v>42892</c:v>
                </c:pt>
                <c:pt idx="1632">
                  <c:v>42893</c:v>
                </c:pt>
                <c:pt idx="1633">
                  <c:v>42894</c:v>
                </c:pt>
                <c:pt idx="1634">
                  <c:v>42895</c:v>
                </c:pt>
                <c:pt idx="1635">
                  <c:v>42898</c:v>
                </c:pt>
                <c:pt idx="1636">
                  <c:v>42899</c:v>
                </c:pt>
                <c:pt idx="1637">
                  <c:v>42900</c:v>
                </c:pt>
                <c:pt idx="1638">
                  <c:v>42901</c:v>
                </c:pt>
                <c:pt idx="1639">
                  <c:v>42902</c:v>
                </c:pt>
                <c:pt idx="1640">
                  <c:v>42905</c:v>
                </c:pt>
                <c:pt idx="1641">
                  <c:v>42906</c:v>
                </c:pt>
                <c:pt idx="1642">
                  <c:v>42907</c:v>
                </c:pt>
                <c:pt idx="1643">
                  <c:v>42908</c:v>
                </c:pt>
                <c:pt idx="1644">
                  <c:v>42909</c:v>
                </c:pt>
                <c:pt idx="1645">
                  <c:v>42912</c:v>
                </c:pt>
                <c:pt idx="1646">
                  <c:v>42913</c:v>
                </c:pt>
                <c:pt idx="1647">
                  <c:v>42914</c:v>
                </c:pt>
                <c:pt idx="1648">
                  <c:v>42915</c:v>
                </c:pt>
                <c:pt idx="1649">
                  <c:v>42916</c:v>
                </c:pt>
                <c:pt idx="1650">
                  <c:v>42919</c:v>
                </c:pt>
                <c:pt idx="1651">
                  <c:v>42920</c:v>
                </c:pt>
                <c:pt idx="1652">
                  <c:v>42921</c:v>
                </c:pt>
                <c:pt idx="1653">
                  <c:v>42922</c:v>
                </c:pt>
                <c:pt idx="1654">
                  <c:v>42923</c:v>
                </c:pt>
                <c:pt idx="1655">
                  <c:v>42926</c:v>
                </c:pt>
                <c:pt idx="1656">
                  <c:v>42927</c:v>
                </c:pt>
                <c:pt idx="1657">
                  <c:v>42928</c:v>
                </c:pt>
                <c:pt idx="1658">
                  <c:v>42929</c:v>
                </c:pt>
                <c:pt idx="1659">
                  <c:v>42930</c:v>
                </c:pt>
                <c:pt idx="1660">
                  <c:v>42933</c:v>
                </c:pt>
                <c:pt idx="1661">
                  <c:v>42934</c:v>
                </c:pt>
                <c:pt idx="1662">
                  <c:v>42935</c:v>
                </c:pt>
                <c:pt idx="1663">
                  <c:v>42936</c:v>
                </c:pt>
                <c:pt idx="1664">
                  <c:v>42937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42947</c:v>
                </c:pt>
                <c:pt idx="1671">
                  <c:v>42948</c:v>
                </c:pt>
                <c:pt idx="1672">
                  <c:v>42949</c:v>
                </c:pt>
                <c:pt idx="1673">
                  <c:v>42950</c:v>
                </c:pt>
                <c:pt idx="1674">
                  <c:v>42951</c:v>
                </c:pt>
                <c:pt idx="1675">
                  <c:v>42954</c:v>
                </c:pt>
                <c:pt idx="1676">
                  <c:v>42955</c:v>
                </c:pt>
                <c:pt idx="1677">
                  <c:v>42956</c:v>
                </c:pt>
                <c:pt idx="1678">
                  <c:v>42957</c:v>
                </c:pt>
                <c:pt idx="1679">
                  <c:v>42958</c:v>
                </c:pt>
                <c:pt idx="1680">
                  <c:v>42961</c:v>
                </c:pt>
                <c:pt idx="1681">
                  <c:v>42962</c:v>
                </c:pt>
                <c:pt idx="1682">
                  <c:v>42963</c:v>
                </c:pt>
                <c:pt idx="1683">
                  <c:v>42964</c:v>
                </c:pt>
                <c:pt idx="1684">
                  <c:v>42965</c:v>
                </c:pt>
                <c:pt idx="1685">
                  <c:v>42968</c:v>
                </c:pt>
                <c:pt idx="1686">
                  <c:v>42969</c:v>
                </c:pt>
                <c:pt idx="1687">
                  <c:v>42970</c:v>
                </c:pt>
                <c:pt idx="1688">
                  <c:v>42971</c:v>
                </c:pt>
                <c:pt idx="1689">
                  <c:v>42972</c:v>
                </c:pt>
                <c:pt idx="1690">
                  <c:v>42975</c:v>
                </c:pt>
                <c:pt idx="1691">
                  <c:v>42976</c:v>
                </c:pt>
                <c:pt idx="1692">
                  <c:v>42977</c:v>
                </c:pt>
                <c:pt idx="1693">
                  <c:v>42978</c:v>
                </c:pt>
                <c:pt idx="1694">
                  <c:v>42979</c:v>
                </c:pt>
                <c:pt idx="1695">
                  <c:v>42982</c:v>
                </c:pt>
                <c:pt idx="1696">
                  <c:v>42983</c:v>
                </c:pt>
                <c:pt idx="1697">
                  <c:v>42984</c:v>
                </c:pt>
                <c:pt idx="1698">
                  <c:v>42985</c:v>
                </c:pt>
                <c:pt idx="1699">
                  <c:v>42986</c:v>
                </c:pt>
                <c:pt idx="1700">
                  <c:v>42989</c:v>
                </c:pt>
                <c:pt idx="1701">
                  <c:v>42990</c:v>
                </c:pt>
                <c:pt idx="1702">
                  <c:v>42991</c:v>
                </c:pt>
                <c:pt idx="1703">
                  <c:v>42992</c:v>
                </c:pt>
                <c:pt idx="1704">
                  <c:v>42993</c:v>
                </c:pt>
                <c:pt idx="1705">
                  <c:v>42996</c:v>
                </c:pt>
                <c:pt idx="1706">
                  <c:v>42997</c:v>
                </c:pt>
                <c:pt idx="1707">
                  <c:v>42998</c:v>
                </c:pt>
                <c:pt idx="1708">
                  <c:v>42999</c:v>
                </c:pt>
                <c:pt idx="1709">
                  <c:v>43000</c:v>
                </c:pt>
                <c:pt idx="1710">
                  <c:v>43003</c:v>
                </c:pt>
                <c:pt idx="1711">
                  <c:v>43004</c:v>
                </c:pt>
                <c:pt idx="1712">
                  <c:v>43005</c:v>
                </c:pt>
                <c:pt idx="1713">
                  <c:v>43006</c:v>
                </c:pt>
                <c:pt idx="1714">
                  <c:v>43007</c:v>
                </c:pt>
                <c:pt idx="1715">
                  <c:v>43010</c:v>
                </c:pt>
                <c:pt idx="1716">
                  <c:v>43011</c:v>
                </c:pt>
                <c:pt idx="1717">
                  <c:v>43012</c:v>
                </c:pt>
                <c:pt idx="1718">
                  <c:v>43013</c:v>
                </c:pt>
                <c:pt idx="1719">
                  <c:v>43014</c:v>
                </c:pt>
                <c:pt idx="1720">
                  <c:v>43017</c:v>
                </c:pt>
                <c:pt idx="1721">
                  <c:v>43018</c:v>
                </c:pt>
                <c:pt idx="1722">
                  <c:v>43019</c:v>
                </c:pt>
                <c:pt idx="1723">
                  <c:v>43020</c:v>
                </c:pt>
                <c:pt idx="1724">
                  <c:v>43021</c:v>
                </c:pt>
                <c:pt idx="1725">
                  <c:v>43024</c:v>
                </c:pt>
                <c:pt idx="1726">
                  <c:v>43025</c:v>
                </c:pt>
                <c:pt idx="1727">
                  <c:v>43026</c:v>
                </c:pt>
                <c:pt idx="1728">
                  <c:v>43027</c:v>
                </c:pt>
                <c:pt idx="1729">
                  <c:v>43028</c:v>
                </c:pt>
                <c:pt idx="1730">
                  <c:v>43031</c:v>
                </c:pt>
                <c:pt idx="1731">
                  <c:v>43032</c:v>
                </c:pt>
                <c:pt idx="1732">
                  <c:v>43033</c:v>
                </c:pt>
                <c:pt idx="1733">
                  <c:v>43034</c:v>
                </c:pt>
                <c:pt idx="1734">
                  <c:v>43035</c:v>
                </c:pt>
                <c:pt idx="1735">
                  <c:v>43038</c:v>
                </c:pt>
                <c:pt idx="1736">
                  <c:v>43039</c:v>
                </c:pt>
                <c:pt idx="1737">
                  <c:v>43040</c:v>
                </c:pt>
                <c:pt idx="1738">
                  <c:v>43041</c:v>
                </c:pt>
                <c:pt idx="1739">
                  <c:v>43042</c:v>
                </c:pt>
                <c:pt idx="1740">
                  <c:v>43045</c:v>
                </c:pt>
                <c:pt idx="1741">
                  <c:v>43046</c:v>
                </c:pt>
                <c:pt idx="1742">
                  <c:v>43047</c:v>
                </c:pt>
                <c:pt idx="1743">
                  <c:v>43048</c:v>
                </c:pt>
                <c:pt idx="1744">
                  <c:v>43049</c:v>
                </c:pt>
                <c:pt idx="1745">
                  <c:v>43052</c:v>
                </c:pt>
                <c:pt idx="1746">
                  <c:v>43053</c:v>
                </c:pt>
                <c:pt idx="1747">
                  <c:v>43054</c:v>
                </c:pt>
                <c:pt idx="1748">
                  <c:v>43055</c:v>
                </c:pt>
                <c:pt idx="1749">
                  <c:v>43056</c:v>
                </c:pt>
                <c:pt idx="1750">
                  <c:v>43059</c:v>
                </c:pt>
                <c:pt idx="1751">
                  <c:v>43060</c:v>
                </c:pt>
                <c:pt idx="1752">
                  <c:v>43061</c:v>
                </c:pt>
                <c:pt idx="1753">
                  <c:v>43062</c:v>
                </c:pt>
                <c:pt idx="1754">
                  <c:v>43063</c:v>
                </c:pt>
                <c:pt idx="1755">
                  <c:v>43066</c:v>
                </c:pt>
                <c:pt idx="1756">
                  <c:v>43067</c:v>
                </c:pt>
                <c:pt idx="1757">
                  <c:v>43068</c:v>
                </c:pt>
                <c:pt idx="1758">
                  <c:v>43069</c:v>
                </c:pt>
                <c:pt idx="1759">
                  <c:v>43070</c:v>
                </c:pt>
                <c:pt idx="1760">
                  <c:v>43073</c:v>
                </c:pt>
                <c:pt idx="1761">
                  <c:v>43074</c:v>
                </c:pt>
                <c:pt idx="1762">
                  <c:v>43075</c:v>
                </c:pt>
                <c:pt idx="1763">
                  <c:v>43076</c:v>
                </c:pt>
                <c:pt idx="1764">
                  <c:v>43077</c:v>
                </c:pt>
                <c:pt idx="1765">
                  <c:v>43080</c:v>
                </c:pt>
                <c:pt idx="1766">
                  <c:v>43081</c:v>
                </c:pt>
                <c:pt idx="1767">
                  <c:v>43082</c:v>
                </c:pt>
                <c:pt idx="1768">
                  <c:v>43083</c:v>
                </c:pt>
                <c:pt idx="1769">
                  <c:v>43084</c:v>
                </c:pt>
                <c:pt idx="1770">
                  <c:v>43087</c:v>
                </c:pt>
                <c:pt idx="1771">
                  <c:v>43088</c:v>
                </c:pt>
                <c:pt idx="1772">
                  <c:v>43089</c:v>
                </c:pt>
                <c:pt idx="1773">
                  <c:v>43090</c:v>
                </c:pt>
                <c:pt idx="1774">
                  <c:v>43091</c:v>
                </c:pt>
                <c:pt idx="1775">
                  <c:v>43095</c:v>
                </c:pt>
                <c:pt idx="1776">
                  <c:v>43096</c:v>
                </c:pt>
                <c:pt idx="1777">
                  <c:v>43097</c:v>
                </c:pt>
                <c:pt idx="1778">
                  <c:v>43098</c:v>
                </c:pt>
                <c:pt idx="1779">
                  <c:v>43102</c:v>
                </c:pt>
                <c:pt idx="1780">
                  <c:v>43103</c:v>
                </c:pt>
                <c:pt idx="1781">
                  <c:v>43104</c:v>
                </c:pt>
                <c:pt idx="1782">
                  <c:v>43105</c:v>
                </c:pt>
                <c:pt idx="1783">
                  <c:v>43108</c:v>
                </c:pt>
                <c:pt idx="1784">
                  <c:v>43109</c:v>
                </c:pt>
                <c:pt idx="1785">
                  <c:v>43110</c:v>
                </c:pt>
                <c:pt idx="1786">
                  <c:v>43111</c:v>
                </c:pt>
                <c:pt idx="1787">
                  <c:v>43112</c:v>
                </c:pt>
                <c:pt idx="1788">
                  <c:v>43115</c:v>
                </c:pt>
                <c:pt idx="1789">
                  <c:v>43116</c:v>
                </c:pt>
                <c:pt idx="1790">
                  <c:v>43117</c:v>
                </c:pt>
                <c:pt idx="1791">
                  <c:v>43118</c:v>
                </c:pt>
                <c:pt idx="1792">
                  <c:v>43119</c:v>
                </c:pt>
                <c:pt idx="1793">
                  <c:v>43122</c:v>
                </c:pt>
                <c:pt idx="1794">
                  <c:v>43123</c:v>
                </c:pt>
                <c:pt idx="1795">
                  <c:v>43124</c:v>
                </c:pt>
                <c:pt idx="1796">
                  <c:v>43125</c:v>
                </c:pt>
                <c:pt idx="1797">
                  <c:v>43126</c:v>
                </c:pt>
                <c:pt idx="1798">
                  <c:v>43129</c:v>
                </c:pt>
                <c:pt idx="1799">
                  <c:v>43130</c:v>
                </c:pt>
                <c:pt idx="1800">
                  <c:v>43131</c:v>
                </c:pt>
                <c:pt idx="1801">
                  <c:v>43132</c:v>
                </c:pt>
                <c:pt idx="1802">
                  <c:v>43133</c:v>
                </c:pt>
                <c:pt idx="1803">
                  <c:v>43136</c:v>
                </c:pt>
                <c:pt idx="1804">
                  <c:v>43137</c:v>
                </c:pt>
                <c:pt idx="1805">
                  <c:v>43138</c:v>
                </c:pt>
                <c:pt idx="1806">
                  <c:v>43139</c:v>
                </c:pt>
                <c:pt idx="1807">
                  <c:v>43140</c:v>
                </c:pt>
                <c:pt idx="1808">
                  <c:v>43143</c:v>
                </c:pt>
                <c:pt idx="1809">
                  <c:v>43144</c:v>
                </c:pt>
                <c:pt idx="1810">
                  <c:v>43145</c:v>
                </c:pt>
                <c:pt idx="1811">
                  <c:v>43146</c:v>
                </c:pt>
                <c:pt idx="1812">
                  <c:v>43147</c:v>
                </c:pt>
                <c:pt idx="1813">
                  <c:v>43150</c:v>
                </c:pt>
                <c:pt idx="1814">
                  <c:v>43151</c:v>
                </c:pt>
                <c:pt idx="1815">
                  <c:v>43152</c:v>
                </c:pt>
                <c:pt idx="1816">
                  <c:v>43153</c:v>
                </c:pt>
                <c:pt idx="1817">
                  <c:v>43154</c:v>
                </c:pt>
                <c:pt idx="1818">
                  <c:v>43157</c:v>
                </c:pt>
                <c:pt idx="1819">
                  <c:v>43158</c:v>
                </c:pt>
                <c:pt idx="1820">
                  <c:v>43159</c:v>
                </c:pt>
                <c:pt idx="1821">
                  <c:v>43160</c:v>
                </c:pt>
                <c:pt idx="1822">
                  <c:v>43161</c:v>
                </c:pt>
                <c:pt idx="1823">
                  <c:v>43164</c:v>
                </c:pt>
                <c:pt idx="1824">
                  <c:v>43165</c:v>
                </c:pt>
                <c:pt idx="1825">
                  <c:v>43166</c:v>
                </c:pt>
                <c:pt idx="1826">
                  <c:v>43167</c:v>
                </c:pt>
                <c:pt idx="1827">
                  <c:v>43168</c:v>
                </c:pt>
                <c:pt idx="1828">
                  <c:v>43171</c:v>
                </c:pt>
                <c:pt idx="1829">
                  <c:v>43172</c:v>
                </c:pt>
                <c:pt idx="1830">
                  <c:v>43173</c:v>
                </c:pt>
                <c:pt idx="1831">
                  <c:v>43174</c:v>
                </c:pt>
                <c:pt idx="1832">
                  <c:v>43175</c:v>
                </c:pt>
                <c:pt idx="1833">
                  <c:v>43178</c:v>
                </c:pt>
                <c:pt idx="1834">
                  <c:v>43179</c:v>
                </c:pt>
                <c:pt idx="1835">
                  <c:v>43180</c:v>
                </c:pt>
                <c:pt idx="1836">
                  <c:v>43181</c:v>
                </c:pt>
                <c:pt idx="1837">
                  <c:v>43182</c:v>
                </c:pt>
                <c:pt idx="1838">
                  <c:v>43185</c:v>
                </c:pt>
                <c:pt idx="1839">
                  <c:v>43186</c:v>
                </c:pt>
                <c:pt idx="1840">
                  <c:v>43187</c:v>
                </c:pt>
                <c:pt idx="1841">
                  <c:v>43188</c:v>
                </c:pt>
                <c:pt idx="1842">
                  <c:v>43192</c:v>
                </c:pt>
                <c:pt idx="1843">
                  <c:v>43193</c:v>
                </c:pt>
                <c:pt idx="1844">
                  <c:v>43194</c:v>
                </c:pt>
                <c:pt idx="1845">
                  <c:v>43195</c:v>
                </c:pt>
                <c:pt idx="1846">
                  <c:v>43196</c:v>
                </c:pt>
                <c:pt idx="1847">
                  <c:v>43199</c:v>
                </c:pt>
                <c:pt idx="1848">
                  <c:v>43200</c:v>
                </c:pt>
                <c:pt idx="1849">
                  <c:v>43201</c:v>
                </c:pt>
                <c:pt idx="1850">
                  <c:v>43202</c:v>
                </c:pt>
                <c:pt idx="1851">
                  <c:v>43203</c:v>
                </c:pt>
                <c:pt idx="1852">
                  <c:v>43206</c:v>
                </c:pt>
                <c:pt idx="1853">
                  <c:v>43207</c:v>
                </c:pt>
                <c:pt idx="1854">
                  <c:v>43208</c:v>
                </c:pt>
                <c:pt idx="1855">
                  <c:v>43209</c:v>
                </c:pt>
                <c:pt idx="1856">
                  <c:v>43210</c:v>
                </c:pt>
                <c:pt idx="1857">
                  <c:v>43213</c:v>
                </c:pt>
                <c:pt idx="1858">
                  <c:v>43214</c:v>
                </c:pt>
                <c:pt idx="1859">
                  <c:v>43215</c:v>
                </c:pt>
                <c:pt idx="1860">
                  <c:v>43216</c:v>
                </c:pt>
                <c:pt idx="1861">
                  <c:v>43217</c:v>
                </c:pt>
                <c:pt idx="1862">
                  <c:v>43220</c:v>
                </c:pt>
                <c:pt idx="1863">
                  <c:v>43221</c:v>
                </c:pt>
                <c:pt idx="1864">
                  <c:v>43222</c:v>
                </c:pt>
                <c:pt idx="1865">
                  <c:v>43223</c:v>
                </c:pt>
                <c:pt idx="1866">
                  <c:v>43224</c:v>
                </c:pt>
                <c:pt idx="1867">
                  <c:v>43227</c:v>
                </c:pt>
                <c:pt idx="1868">
                  <c:v>43228</c:v>
                </c:pt>
                <c:pt idx="1869">
                  <c:v>43229</c:v>
                </c:pt>
                <c:pt idx="1870">
                  <c:v>43230</c:v>
                </c:pt>
                <c:pt idx="1871">
                  <c:v>43231</c:v>
                </c:pt>
                <c:pt idx="1872">
                  <c:v>43234</c:v>
                </c:pt>
                <c:pt idx="1873">
                  <c:v>43235</c:v>
                </c:pt>
                <c:pt idx="1874">
                  <c:v>43236</c:v>
                </c:pt>
                <c:pt idx="1875">
                  <c:v>43237</c:v>
                </c:pt>
                <c:pt idx="1876">
                  <c:v>43238</c:v>
                </c:pt>
                <c:pt idx="1877">
                  <c:v>43241</c:v>
                </c:pt>
                <c:pt idx="1878">
                  <c:v>43242</c:v>
                </c:pt>
                <c:pt idx="1879">
                  <c:v>43243</c:v>
                </c:pt>
                <c:pt idx="1880">
                  <c:v>43244</c:v>
                </c:pt>
                <c:pt idx="1881">
                  <c:v>43245</c:v>
                </c:pt>
                <c:pt idx="1882">
                  <c:v>43249</c:v>
                </c:pt>
                <c:pt idx="1883">
                  <c:v>43250</c:v>
                </c:pt>
                <c:pt idx="1884">
                  <c:v>43251</c:v>
                </c:pt>
                <c:pt idx="1885">
                  <c:v>43252</c:v>
                </c:pt>
                <c:pt idx="1886">
                  <c:v>43255</c:v>
                </c:pt>
                <c:pt idx="1887">
                  <c:v>43256</c:v>
                </c:pt>
                <c:pt idx="1888">
                  <c:v>43257</c:v>
                </c:pt>
                <c:pt idx="1889">
                  <c:v>43258</c:v>
                </c:pt>
                <c:pt idx="1890">
                  <c:v>43259</c:v>
                </c:pt>
                <c:pt idx="1891">
                  <c:v>43262</c:v>
                </c:pt>
                <c:pt idx="1892">
                  <c:v>43263</c:v>
                </c:pt>
                <c:pt idx="1893">
                  <c:v>43264</c:v>
                </c:pt>
                <c:pt idx="1894">
                  <c:v>43265</c:v>
                </c:pt>
                <c:pt idx="1895">
                  <c:v>43266</c:v>
                </c:pt>
                <c:pt idx="1896">
                  <c:v>43269</c:v>
                </c:pt>
                <c:pt idx="1897">
                  <c:v>43270</c:v>
                </c:pt>
                <c:pt idx="1898">
                  <c:v>43271</c:v>
                </c:pt>
                <c:pt idx="1899">
                  <c:v>43272</c:v>
                </c:pt>
                <c:pt idx="1900">
                  <c:v>43273</c:v>
                </c:pt>
                <c:pt idx="1901">
                  <c:v>43276</c:v>
                </c:pt>
                <c:pt idx="1902">
                  <c:v>43277</c:v>
                </c:pt>
                <c:pt idx="1903">
                  <c:v>43278</c:v>
                </c:pt>
                <c:pt idx="1904">
                  <c:v>43279</c:v>
                </c:pt>
                <c:pt idx="1905">
                  <c:v>43280</c:v>
                </c:pt>
                <c:pt idx="1906">
                  <c:v>43283</c:v>
                </c:pt>
                <c:pt idx="1907">
                  <c:v>43284</c:v>
                </c:pt>
                <c:pt idx="1908">
                  <c:v>43285</c:v>
                </c:pt>
                <c:pt idx="1909">
                  <c:v>43286</c:v>
                </c:pt>
                <c:pt idx="1910">
                  <c:v>43287</c:v>
                </c:pt>
                <c:pt idx="1911">
                  <c:v>43290</c:v>
                </c:pt>
                <c:pt idx="1912">
                  <c:v>43291</c:v>
                </c:pt>
                <c:pt idx="1913">
                  <c:v>43292</c:v>
                </c:pt>
                <c:pt idx="1914">
                  <c:v>43293</c:v>
                </c:pt>
                <c:pt idx="1915">
                  <c:v>43294</c:v>
                </c:pt>
                <c:pt idx="1916">
                  <c:v>43297</c:v>
                </c:pt>
                <c:pt idx="1917">
                  <c:v>43298</c:v>
                </c:pt>
                <c:pt idx="1918">
                  <c:v>43299</c:v>
                </c:pt>
                <c:pt idx="1919">
                  <c:v>43300</c:v>
                </c:pt>
                <c:pt idx="1920">
                  <c:v>43301</c:v>
                </c:pt>
                <c:pt idx="1921">
                  <c:v>43304</c:v>
                </c:pt>
                <c:pt idx="1922">
                  <c:v>43305</c:v>
                </c:pt>
                <c:pt idx="1923">
                  <c:v>43306</c:v>
                </c:pt>
                <c:pt idx="1924">
                  <c:v>43307</c:v>
                </c:pt>
                <c:pt idx="1925">
                  <c:v>43308</c:v>
                </c:pt>
                <c:pt idx="1926">
                  <c:v>43311</c:v>
                </c:pt>
                <c:pt idx="1927">
                  <c:v>43312</c:v>
                </c:pt>
                <c:pt idx="1928">
                  <c:v>43313</c:v>
                </c:pt>
                <c:pt idx="1929">
                  <c:v>43314</c:v>
                </c:pt>
                <c:pt idx="1930">
                  <c:v>43315</c:v>
                </c:pt>
                <c:pt idx="1931">
                  <c:v>43318</c:v>
                </c:pt>
                <c:pt idx="1932">
                  <c:v>43319</c:v>
                </c:pt>
                <c:pt idx="1933">
                  <c:v>43320</c:v>
                </c:pt>
                <c:pt idx="1934">
                  <c:v>43321</c:v>
                </c:pt>
                <c:pt idx="1935">
                  <c:v>43322</c:v>
                </c:pt>
                <c:pt idx="1936">
                  <c:v>43325</c:v>
                </c:pt>
                <c:pt idx="1937">
                  <c:v>43326</c:v>
                </c:pt>
                <c:pt idx="1938">
                  <c:v>43327</c:v>
                </c:pt>
                <c:pt idx="1939">
                  <c:v>43328</c:v>
                </c:pt>
                <c:pt idx="1940">
                  <c:v>43329</c:v>
                </c:pt>
                <c:pt idx="1941">
                  <c:v>43332</c:v>
                </c:pt>
                <c:pt idx="1942">
                  <c:v>43333</c:v>
                </c:pt>
                <c:pt idx="1943">
                  <c:v>43334</c:v>
                </c:pt>
                <c:pt idx="1944">
                  <c:v>43335</c:v>
                </c:pt>
                <c:pt idx="1945">
                  <c:v>43336</c:v>
                </c:pt>
                <c:pt idx="1946">
                  <c:v>43339</c:v>
                </c:pt>
                <c:pt idx="1947">
                  <c:v>43340</c:v>
                </c:pt>
                <c:pt idx="1948">
                  <c:v>43341</c:v>
                </c:pt>
                <c:pt idx="1949">
                  <c:v>43342</c:v>
                </c:pt>
                <c:pt idx="1950">
                  <c:v>43343</c:v>
                </c:pt>
                <c:pt idx="1951">
                  <c:v>43346</c:v>
                </c:pt>
                <c:pt idx="1952">
                  <c:v>43347</c:v>
                </c:pt>
                <c:pt idx="1953">
                  <c:v>43348</c:v>
                </c:pt>
                <c:pt idx="1954">
                  <c:v>43349</c:v>
                </c:pt>
                <c:pt idx="1955">
                  <c:v>43350</c:v>
                </c:pt>
                <c:pt idx="1956">
                  <c:v>43353</c:v>
                </c:pt>
                <c:pt idx="1957">
                  <c:v>43354</c:v>
                </c:pt>
                <c:pt idx="1958">
                  <c:v>43355</c:v>
                </c:pt>
                <c:pt idx="1959">
                  <c:v>43356</c:v>
                </c:pt>
                <c:pt idx="1960">
                  <c:v>43357</c:v>
                </c:pt>
                <c:pt idx="1961">
                  <c:v>43360</c:v>
                </c:pt>
                <c:pt idx="1962">
                  <c:v>43361</c:v>
                </c:pt>
                <c:pt idx="1963">
                  <c:v>43362</c:v>
                </c:pt>
                <c:pt idx="1964">
                  <c:v>43363</c:v>
                </c:pt>
                <c:pt idx="1965">
                  <c:v>43364</c:v>
                </c:pt>
                <c:pt idx="1966">
                  <c:v>43367</c:v>
                </c:pt>
                <c:pt idx="1967">
                  <c:v>43368</c:v>
                </c:pt>
                <c:pt idx="1968">
                  <c:v>43369</c:v>
                </c:pt>
                <c:pt idx="1969">
                  <c:v>43370</c:v>
                </c:pt>
                <c:pt idx="1970">
                  <c:v>43371</c:v>
                </c:pt>
                <c:pt idx="1971">
                  <c:v>43374</c:v>
                </c:pt>
                <c:pt idx="1972">
                  <c:v>43375</c:v>
                </c:pt>
                <c:pt idx="1973">
                  <c:v>43376</c:v>
                </c:pt>
                <c:pt idx="1974">
                  <c:v>43377</c:v>
                </c:pt>
                <c:pt idx="1975">
                  <c:v>43378</c:v>
                </c:pt>
                <c:pt idx="1976">
                  <c:v>43381</c:v>
                </c:pt>
                <c:pt idx="1977">
                  <c:v>43382</c:v>
                </c:pt>
                <c:pt idx="1978">
                  <c:v>43383</c:v>
                </c:pt>
                <c:pt idx="1979">
                  <c:v>43384</c:v>
                </c:pt>
                <c:pt idx="1980">
                  <c:v>43385</c:v>
                </c:pt>
                <c:pt idx="1981">
                  <c:v>43388</c:v>
                </c:pt>
                <c:pt idx="1982">
                  <c:v>43389</c:v>
                </c:pt>
                <c:pt idx="1983">
                  <c:v>43390</c:v>
                </c:pt>
                <c:pt idx="1984">
                  <c:v>43391</c:v>
                </c:pt>
                <c:pt idx="1985">
                  <c:v>43392</c:v>
                </c:pt>
                <c:pt idx="1986">
                  <c:v>43395</c:v>
                </c:pt>
                <c:pt idx="1987">
                  <c:v>43396</c:v>
                </c:pt>
                <c:pt idx="1988">
                  <c:v>43397</c:v>
                </c:pt>
                <c:pt idx="1989">
                  <c:v>43398</c:v>
                </c:pt>
                <c:pt idx="1990">
                  <c:v>43399</c:v>
                </c:pt>
                <c:pt idx="1991">
                  <c:v>43402</c:v>
                </c:pt>
                <c:pt idx="1992">
                  <c:v>43403</c:v>
                </c:pt>
                <c:pt idx="1993">
                  <c:v>43404</c:v>
                </c:pt>
                <c:pt idx="1994">
                  <c:v>43405</c:v>
                </c:pt>
                <c:pt idx="1995">
                  <c:v>43406</c:v>
                </c:pt>
                <c:pt idx="1996">
                  <c:v>43409</c:v>
                </c:pt>
                <c:pt idx="1997">
                  <c:v>43410</c:v>
                </c:pt>
                <c:pt idx="1998">
                  <c:v>43411</c:v>
                </c:pt>
                <c:pt idx="1999">
                  <c:v>43412</c:v>
                </c:pt>
                <c:pt idx="2000">
                  <c:v>43413</c:v>
                </c:pt>
                <c:pt idx="2001">
                  <c:v>43416</c:v>
                </c:pt>
                <c:pt idx="2002">
                  <c:v>43417</c:v>
                </c:pt>
                <c:pt idx="2003">
                  <c:v>43418</c:v>
                </c:pt>
                <c:pt idx="2004">
                  <c:v>43419</c:v>
                </c:pt>
                <c:pt idx="2005">
                  <c:v>43420</c:v>
                </c:pt>
                <c:pt idx="2006">
                  <c:v>43423</c:v>
                </c:pt>
                <c:pt idx="2007">
                  <c:v>43424</c:v>
                </c:pt>
                <c:pt idx="2008">
                  <c:v>43425</c:v>
                </c:pt>
                <c:pt idx="2009">
                  <c:v>43426</c:v>
                </c:pt>
                <c:pt idx="2010">
                  <c:v>43427</c:v>
                </c:pt>
                <c:pt idx="2011">
                  <c:v>43430</c:v>
                </c:pt>
                <c:pt idx="2012">
                  <c:v>43431</c:v>
                </c:pt>
                <c:pt idx="2013">
                  <c:v>43432</c:v>
                </c:pt>
                <c:pt idx="2014">
                  <c:v>43433</c:v>
                </c:pt>
                <c:pt idx="2015">
                  <c:v>43434</c:v>
                </c:pt>
                <c:pt idx="2016">
                  <c:v>43437</c:v>
                </c:pt>
                <c:pt idx="2017">
                  <c:v>43438</c:v>
                </c:pt>
                <c:pt idx="2018">
                  <c:v>43439</c:v>
                </c:pt>
                <c:pt idx="2019">
                  <c:v>43440</c:v>
                </c:pt>
                <c:pt idx="2020">
                  <c:v>43441</c:v>
                </c:pt>
                <c:pt idx="2021">
                  <c:v>43444</c:v>
                </c:pt>
                <c:pt idx="2022">
                  <c:v>43445</c:v>
                </c:pt>
                <c:pt idx="2023">
                  <c:v>43446</c:v>
                </c:pt>
                <c:pt idx="2024">
                  <c:v>43447</c:v>
                </c:pt>
                <c:pt idx="2025">
                  <c:v>43448</c:v>
                </c:pt>
                <c:pt idx="2026">
                  <c:v>43451</c:v>
                </c:pt>
                <c:pt idx="2027">
                  <c:v>43452</c:v>
                </c:pt>
                <c:pt idx="2028">
                  <c:v>43453</c:v>
                </c:pt>
                <c:pt idx="2029">
                  <c:v>43454</c:v>
                </c:pt>
                <c:pt idx="2030">
                  <c:v>43455</c:v>
                </c:pt>
                <c:pt idx="2031">
                  <c:v>43460</c:v>
                </c:pt>
                <c:pt idx="2032">
                  <c:v>43461</c:v>
                </c:pt>
                <c:pt idx="2033">
                  <c:v>43462</c:v>
                </c:pt>
                <c:pt idx="2034">
                  <c:v>43467</c:v>
                </c:pt>
                <c:pt idx="2035">
                  <c:v>43468</c:v>
                </c:pt>
                <c:pt idx="2036">
                  <c:v>43469</c:v>
                </c:pt>
                <c:pt idx="2037">
                  <c:v>43472</c:v>
                </c:pt>
                <c:pt idx="2038">
                  <c:v>43473</c:v>
                </c:pt>
                <c:pt idx="2039">
                  <c:v>43474</c:v>
                </c:pt>
                <c:pt idx="2040">
                  <c:v>43475</c:v>
                </c:pt>
                <c:pt idx="2041">
                  <c:v>43476</c:v>
                </c:pt>
                <c:pt idx="2042">
                  <c:v>43479</c:v>
                </c:pt>
                <c:pt idx="2043">
                  <c:v>43480</c:v>
                </c:pt>
                <c:pt idx="2044">
                  <c:v>43481</c:v>
                </c:pt>
                <c:pt idx="2045">
                  <c:v>43482</c:v>
                </c:pt>
                <c:pt idx="2046">
                  <c:v>43483</c:v>
                </c:pt>
                <c:pt idx="2047">
                  <c:v>43486</c:v>
                </c:pt>
                <c:pt idx="2048">
                  <c:v>43487</c:v>
                </c:pt>
                <c:pt idx="2049">
                  <c:v>43488</c:v>
                </c:pt>
                <c:pt idx="2050">
                  <c:v>43489</c:v>
                </c:pt>
                <c:pt idx="2051">
                  <c:v>43490</c:v>
                </c:pt>
                <c:pt idx="2052">
                  <c:v>43493</c:v>
                </c:pt>
                <c:pt idx="2053">
                  <c:v>43494</c:v>
                </c:pt>
                <c:pt idx="2054">
                  <c:v>43495</c:v>
                </c:pt>
                <c:pt idx="2055">
                  <c:v>43496</c:v>
                </c:pt>
                <c:pt idx="2056">
                  <c:v>43497</c:v>
                </c:pt>
                <c:pt idx="2057">
                  <c:v>43500</c:v>
                </c:pt>
                <c:pt idx="2058">
                  <c:v>43501</c:v>
                </c:pt>
                <c:pt idx="2059">
                  <c:v>43502</c:v>
                </c:pt>
                <c:pt idx="2060">
                  <c:v>43503</c:v>
                </c:pt>
                <c:pt idx="2061">
                  <c:v>43504</c:v>
                </c:pt>
                <c:pt idx="2062">
                  <c:v>43507</c:v>
                </c:pt>
                <c:pt idx="2063">
                  <c:v>43508</c:v>
                </c:pt>
                <c:pt idx="2064">
                  <c:v>43509</c:v>
                </c:pt>
                <c:pt idx="2065">
                  <c:v>43510</c:v>
                </c:pt>
                <c:pt idx="2066">
                  <c:v>43511</c:v>
                </c:pt>
                <c:pt idx="2067">
                  <c:v>43514</c:v>
                </c:pt>
                <c:pt idx="2068">
                  <c:v>43515</c:v>
                </c:pt>
                <c:pt idx="2069">
                  <c:v>43516</c:v>
                </c:pt>
                <c:pt idx="2070">
                  <c:v>43517</c:v>
                </c:pt>
                <c:pt idx="2071">
                  <c:v>43518</c:v>
                </c:pt>
                <c:pt idx="2072">
                  <c:v>43521</c:v>
                </c:pt>
                <c:pt idx="2073">
                  <c:v>43522</c:v>
                </c:pt>
                <c:pt idx="2074">
                  <c:v>43523</c:v>
                </c:pt>
                <c:pt idx="2075">
                  <c:v>43524</c:v>
                </c:pt>
                <c:pt idx="2076">
                  <c:v>43525</c:v>
                </c:pt>
                <c:pt idx="2077">
                  <c:v>43528</c:v>
                </c:pt>
                <c:pt idx="2078">
                  <c:v>43529</c:v>
                </c:pt>
                <c:pt idx="2079">
                  <c:v>43530</c:v>
                </c:pt>
                <c:pt idx="2080">
                  <c:v>43531</c:v>
                </c:pt>
                <c:pt idx="2081">
                  <c:v>43532</c:v>
                </c:pt>
                <c:pt idx="2082">
                  <c:v>43535</c:v>
                </c:pt>
                <c:pt idx="2083">
                  <c:v>43536</c:v>
                </c:pt>
                <c:pt idx="2084">
                  <c:v>43537</c:v>
                </c:pt>
                <c:pt idx="2085">
                  <c:v>43538</c:v>
                </c:pt>
                <c:pt idx="2086">
                  <c:v>43539</c:v>
                </c:pt>
                <c:pt idx="2087">
                  <c:v>43542</c:v>
                </c:pt>
                <c:pt idx="2088">
                  <c:v>43543</c:v>
                </c:pt>
                <c:pt idx="2089">
                  <c:v>43544</c:v>
                </c:pt>
                <c:pt idx="2090">
                  <c:v>43545</c:v>
                </c:pt>
                <c:pt idx="2091">
                  <c:v>43546</c:v>
                </c:pt>
                <c:pt idx="2092">
                  <c:v>43549</c:v>
                </c:pt>
                <c:pt idx="2093">
                  <c:v>43550</c:v>
                </c:pt>
                <c:pt idx="2094">
                  <c:v>43551</c:v>
                </c:pt>
                <c:pt idx="2095">
                  <c:v>43552</c:v>
                </c:pt>
                <c:pt idx="2096">
                  <c:v>43553</c:v>
                </c:pt>
                <c:pt idx="2097">
                  <c:v>43556</c:v>
                </c:pt>
                <c:pt idx="2098">
                  <c:v>43557</c:v>
                </c:pt>
                <c:pt idx="2099">
                  <c:v>43558</c:v>
                </c:pt>
                <c:pt idx="2100">
                  <c:v>43559</c:v>
                </c:pt>
                <c:pt idx="2101">
                  <c:v>43560</c:v>
                </c:pt>
                <c:pt idx="2102">
                  <c:v>43563</c:v>
                </c:pt>
                <c:pt idx="2103">
                  <c:v>43564</c:v>
                </c:pt>
                <c:pt idx="2104">
                  <c:v>43565</c:v>
                </c:pt>
                <c:pt idx="2105">
                  <c:v>43566</c:v>
                </c:pt>
                <c:pt idx="2106">
                  <c:v>43567</c:v>
                </c:pt>
                <c:pt idx="2107">
                  <c:v>43570</c:v>
                </c:pt>
                <c:pt idx="2108">
                  <c:v>43571</c:v>
                </c:pt>
                <c:pt idx="2109">
                  <c:v>43572</c:v>
                </c:pt>
                <c:pt idx="2110">
                  <c:v>43573</c:v>
                </c:pt>
                <c:pt idx="2111">
                  <c:v>43574</c:v>
                </c:pt>
                <c:pt idx="2112">
                  <c:v>43577</c:v>
                </c:pt>
                <c:pt idx="2113">
                  <c:v>43578</c:v>
                </c:pt>
                <c:pt idx="2114">
                  <c:v>43579</c:v>
                </c:pt>
                <c:pt idx="2115">
                  <c:v>43580</c:v>
                </c:pt>
                <c:pt idx="2116">
                  <c:v>43581</c:v>
                </c:pt>
                <c:pt idx="2117">
                  <c:v>43584</c:v>
                </c:pt>
                <c:pt idx="2118">
                  <c:v>43585</c:v>
                </c:pt>
                <c:pt idx="2119">
                  <c:v>43586</c:v>
                </c:pt>
                <c:pt idx="2120">
                  <c:v>43587</c:v>
                </c:pt>
                <c:pt idx="2121">
                  <c:v>43588</c:v>
                </c:pt>
                <c:pt idx="2122">
                  <c:v>43591</c:v>
                </c:pt>
                <c:pt idx="2123">
                  <c:v>43592</c:v>
                </c:pt>
                <c:pt idx="2124">
                  <c:v>43593</c:v>
                </c:pt>
                <c:pt idx="2125">
                  <c:v>43594</c:v>
                </c:pt>
                <c:pt idx="2126">
                  <c:v>43595</c:v>
                </c:pt>
                <c:pt idx="2127">
                  <c:v>43598</c:v>
                </c:pt>
                <c:pt idx="2128">
                  <c:v>43599</c:v>
                </c:pt>
                <c:pt idx="2129">
                  <c:v>43600</c:v>
                </c:pt>
                <c:pt idx="2130">
                  <c:v>43601</c:v>
                </c:pt>
                <c:pt idx="2131">
                  <c:v>43602</c:v>
                </c:pt>
                <c:pt idx="2132">
                  <c:v>43605</c:v>
                </c:pt>
                <c:pt idx="2133">
                  <c:v>43606</c:v>
                </c:pt>
                <c:pt idx="2134">
                  <c:v>43607</c:v>
                </c:pt>
                <c:pt idx="2135">
                  <c:v>43608</c:v>
                </c:pt>
                <c:pt idx="2136">
                  <c:v>43609</c:v>
                </c:pt>
                <c:pt idx="2137">
                  <c:v>43612</c:v>
                </c:pt>
                <c:pt idx="2138">
                  <c:v>43613</c:v>
                </c:pt>
                <c:pt idx="2139">
                  <c:v>43614</c:v>
                </c:pt>
                <c:pt idx="2140">
                  <c:v>43615</c:v>
                </c:pt>
                <c:pt idx="2141">
                  <c:v>43616</c:v>
                </c:pt>
                <c:pt idx="2142">
                  <c:v>43619</c:v>
                </c:pt>
                <c:pt idx="2143">
                  <c:v>43620</c:v>
                </c:pt>
                <c:pt idx="2144">
                  <c:v>43621</c:v>
                </c:pt>
                <c:pt idx="2145">
                  <c:v>43622</c:v>
                </c:pt>
                <c:pt idx="2146">
                  <c:v>43623</c:v>
                </c:pt>
                <c:pt idx="2147">
                  <c:v>43626</c:v>
                </c:pt>
                <c:pt idx="2148">
                  <c:v>43627</c:v>
                </c:pt>
                <c:pt idx="2149">
                  <c:v>43628</c:v>
                </c:pt>
                <c:pt idx="2150">
                  <c:v>43629</c:v>
                </c:pt>
                <c:pt idx="2151">
                  <c:v>43630</c:v>
                </c:pt>
                <c:pt idx="2152">
                  <c:v>43633</c:v>
                </c:pt>
                <c:pt idx="2153">
                  <c:v>43634</c:v>
                </c:pt>
                <c:pt idx="2154">
                  <c:v>43635</c:v>
                </c:pt>
                <c:pt idx="2155">
                  <c:v>43636</c:v>
                </c:pt>
                <c:pt idx="2156">
                  <c:v>43637</c:v>
                </c:pt>
                <c:pt idx="2157">
                  <c:v>43640</c:v>
                </c:pt>
                <c:pt idx="2158">
                  <c:v>43641</c:v>
                </c:pt>
                <c:pt idx="2159">
                  <c:v>43642</c:v>
                </c:pt>
                <c:pt idx="2160">
                  <c:v>43643</c:v>
                </c:pt>
                <c:pt idx="2161">
                  <c:v>43644</c:v>
                </c:pt>
                <c:pt idx="2162">
                  <c:v>43647</c:v>
                </c:pt>
                <c:pt idx="2163">
                  <c:v>43648</c:v>
                </c:pt>
                <c:pt idx="2164">
                  <c:v>43649</c:v>
                </c:pt>
                <c:pt idx="2165">
                  <c:v>43650</c:v>
                </c:pt>
                <c:pt idx="2166">
                  <c:v>43651</c:v>
                </c:pt>
                <c:pt idx="2167">
                  <c:v>43654</c:v>
                </c:pt>
                <c:pt idx="2168">
                  <c:v>43655</c:v>
                </c:pt>
                <c:pt idx="2169">
                  <c:v>43656</c:v>
                </c:pt>
                <c:pt idx="2170">
                  <c:v>43657</c:v>
                </c:pt>
                <c:pt idx="2171">
                  <c:v>43658</c:v>
                </c:pt>
                <c:pt idx="2172">
                  <c:v>43661</c:v>
                </c:pt>
                <c:pt idx="2173">
                  <c:v>43662</c:v>
                </c:pt>
                <c:pt idx="2174">
                  <c:v>43663</c:v>
                </c:pt>
                <c:pt idx="2175">
                  <c:v>43664</c:v>
                </c:pt>
                <c:pt idx="2176">
                  <c:v>43665</c:v>
                </c:pt>
                <c:pt idx="2177">
                  <c:v>43668</c:v>
                </c:pt>
                <c:pt idx="2178">
                  <c:v>43669</c:v>
                </c:pt>
                <c:pt idx="2179">
                  <c:v>43670</c:v>
                </c:pt>
                <c:pt idx="2180">
                  <c:v>43671</c:v>
                </c:pt>
                <c:pt idx="2181">
                  <c:v>43672</c:v>
                </c:pt>
                <c:pt idx="2182">
                  <c:v>43675</c:v>
                </c:pt>
                <c:pt idx="2183">
                  <c:v>43676</c:v>
                </c:pt>
                <c:pt idx="2184">
                  <c:v>43677</c:v>
                </c:pt>
                <c:pt idx="2185">
                  <c:v>43678</c:v>
                </c:pt>
                <c:pt idx="2186">
                  <c:v>43679</c:v>
                </c:pt>
                <c:pt idx="2187">
                  <c:v>43682</c:v>
                </c:pt>
                <c:pt idx="2188">
                  <c:v>43683</c:v>
                </c:pt>
                <c:pt idx="2189">
                  <c:v>43684</c:v>
                </c:pt>
                <c:pt idx="2190">
                  <c:v>43685</c:v>
                </c:pt>
                <c:pt idx="2191">
                  <c:v>43686</c:v>
                </c:pt>
                <c:pt idx="2192">
                  <c:v>43689</c:v>
                </c:pt>
                <c:pt idx="2193">
                  <c:v>43690</c:v>
                </c:pt>
                <c:pt idx="2194">
                  <c:v>43691</c:v>
                </c:pt>
                <c:pt idx="2195">
                  <c:v>43692</c:v>
                </c:pt>
                <c:pt idx="2196">
                  <c:v>43693</c:v>
                </c:pt>
                <c:pt idx="2197">
                  <c:v>43696</c:v>
                </c:pt>
                <c:pt idx="2198">
                  <c:v>43697</c:v>
                </c:pt>
                <c:pt idx="2199">
                  <c:v>43698</c:v>
                </c:pt>
                <c:pt idx="2200">
                  <c:v>43699</c:v>
                </c:pt>
                <c:pt idx="2201">
                  <c:v>43700</c:v>
                </c:pt>
                <c:pt idx="2202">
                  <c:v>43703</c:v>
                </c:pt>
                <c:pt idx="2203">
                  <c:v>43704</c:v>
                </c:pt>
                <c:pt idx="2204">
                  <c:v>43705</c:v>
                </c:pt>
                <c:pt idx="2205">
                  <c:v>43706</c:v>
                </c:pt>
                <c:pt idx="2206">
                  <c:v>43707</c:v>
                </c:pt>
                <c:pt idx="2207">
                  <c:v>43710</c:v>
                </c:pt>
                <c:pt idx="2208">
                  <c:v>43711</c:v>
                </c:pt>
                <c:pt idx="2209">
                  <c:v>43712</c:v>
                </c:pt>
                <c:pt idx="2210">
                  <c:v>43713</c:v>
                </c:pt>
                <c:pt idx="2211">
                  <c:v>43714</c:v>
                </c:pt>
                <c:pt idx="2212">
                  <c:v>43717</c:v>
                </c:pt>
                <c:pt idx="2213">
                  <c:v>43718</c:v>
                </c:pt>
                <c:pt idx="2214">
                  <c:v>43719</c:v>
                </c:pt>
                <c:pt idx="2215">
                  <c:v>43720</c:v>
                </c:pt>
                <c:pt idx="2216">
                  <c:v>43721</c:v>
                </c:pt>
                <c:pt idx="2217">
                  <c:v>43724</c:v>
                </c:pt>
                <c:pt idx="2218">
                  <c:v>43725</c:v>
                </c:pt>
                <c:pt idx="2219">
                  <c:v>43726</c:v>
                </c:pt>
                <c:pt idx="2220">
                  <c:v>43727</c:v>
                </c:pt>
                <c:pt idx="2221">
                  <c:v>43728</c:v>
                </c:pt>
                <c:pt idx="2222">
                  <c:v>43731</c:v>
                </c:pt>
                <c:pt idx="2223">
                  <c:v>43732</c:v>
                </c:pt>
                <c:pt idx="2224">
                  <c:v>43733</c:v>
                </c:pt>
                <c:pt idx="2225">
                  <c:v>43734</c:v>
                </c:pt>
                <c:pt idx="2226">
                  <c:v>43735</c:v>
                </c:pt>
                <c:pt idx="2227">
                  <c:v>43738</c:v>
                </c:pt>
                <c:pt idx="2228">
                  <c:v>43739</c:v>
                </c:pt>
                <c:pt idx="2229">
                  <c:v>43740</c:v>
                </c:pt>
                <c:pt idx="2230">
                  <c:v>43741</c:v>
                </c:pt>
                <c:pt idx="2231">
                  <c:v>43742</c:v>
                </c:pt>
                <c:pt idx="2232">
                  <c:v>43745</c:v>
                </c:pt>
                <c:pt idx="2233">
                  <c:v>43746</c:v>
                </c:pt>
                <c:pt idx="2234">
                  <c:v>43747</c:v>
                </c:pt>
                <c:pt idx="2235">
                  <c:v>43748</c:v>
                </c:pt>
                <c:pt idx="2236">
                  <c:v>43749</c:v>
                </c:pt>
                <c:pt idx="2237">
                  <c:v>43752</c:v>
                </c:pt>
                <c:pt idx="2238">
                  <c:v>43753</c:v>
                </c:pt>
                <c:pt idx="2239">
                  <c:v>43754</c:v>
                </c:pt>
                <c:pt idx="2240">
                  <c:v>43755</c:v>
                </c:pt>
                <c:pt idx="2241">
                  <c:v>43756</c:v>
                </c:pt>
                <c:pt idx="2242">
                  <c:v>43759</c:v>
                </c:pt>
                <c:pt idx="2243">
                  <c:v>43760</c:v>
                </c:pt>
                <c:pt idx="2244">
                  <c:v>43761</c:v>
                </c:pt>
                <c:pt idx="2245">
                  <c:v>43762</c:v>
                </c:pt>
                <c:pt idx="2246">
                  <c:v>43763</c:v>
                </c:pt>
                <c:pt idx="2247">
                  <c:v>43766</c:v>
                </c:pt>
                <c:pt idx="2248">
                  <c:v>43767</c:v>
                </c:pt>
                <c:pt idx="2249">
                  <c:v>43768</c:v>
                </c:pt>
                <c:pt idx="2250">
                  <c:v>43769</c:v>
                </c:pt>
                <c:pt idx="2251">
                  <c:v>43770</c:v>
                </c:pt>
                <c:pt idx="2252">
                  <c:v>43773</c:v>
                </c:pt>
                <c:pt idx="2253">
                  <c:v>43774</c:v>
                </c:pt>
                <c:pt idx="2254">
                  <c:v>43775</c:v>
                </c:pt>
                <c:pt idx="2255">
                  <c:v>43776</c:v>
                </c:pt>
                <c:pt idx="2256">
                  <c:v>43777</c:v>
                </c:pt>
                <c:pt idx="2257">
                  <c:v>43780</c:v>
                </c:pt>
                <c:pt idx="2258">
                  <c:v>43781</c:v>
                </c:pt>
                <c:pt idx="2259">
                  <c:v>43782</c:v>
                </c:pt>
                <c:pt idx="2260">
                  <c:v>43783</c:v>
                </c:pt>
                <c:pt idx="2261">
                  <c:v>43784</c:v>
                </c:pt>
                <c:pt idx="2262">
                  <c:v>43787</c:v>
                </c:pt>
                <c:pt idx="2263">
                  <c:v>43788</c:v>
                </c:pt>
                <c:pt idx="2264">
                  <c:v>43789</c:v>
                </c:pt>
                <c:pt idx="2265">
                  <c:v>43790</c:v>
                </c:pt>
                <c:pt idx="2266">
                  <c:v>43791</c:v>
                </c:pt>
                <c:pt idx="2267">
                  <c:v>43794</c:v>
                </c:pt>
                <c:pt idx="2268">
                  <c:v>43795</c:v>
                </c:pt>
                <c:pt idx="2269">
                  <c:v>43796</c:v>
                </c:pt>
                <c:pt idx="2270">
                  <c:v>43797</c:v>
                </c:pt>
                <c:pt idx="2271">
                  <c:v>43798</c:v>
                </c:pt>
                <c:pt idx="2272">
                  <c:v>43801</c:v>
                </c:pt>
                <c:pt idx="2273">
                  <c:v>43802</c:v>
                </c:pt>
                <c:pt idx="2274">
                  <c:v>43803</c:v>
                </c:pt>
                <c:pt idx="2275">
                  <c:v>43804</c:v>
                </c:pt>
                <c:pt idx="2276">
                  <c:v>43805</c:v>
                </c:pt>
                <c:pt idx="2277">
                  <c:v>43808</c:v>
                </c:pt>
                <c:pt idx="2278">
                  <c:v>43809</c:v>
                </c:pt>
                <c:pt idx="2279">
                  <c:v>43810</c:v>
                </c:pt>
                <c:pt idx="2280">
                  <c:v>43811</c:v>
                </c:pt>
                <c:pt idx="2281">
                  <c:v>43812</c:v>
                </c:pt>
                <c:pt idx="2282">
                  <c:v>43815</c:v>
                </c:pt>
                <c:pt idx="2283">
                  <c:v>43816</c:v>
                </c:pt>
                <c:pt idx="2284">
                  <c:v>43817</c:v>
                </c:pt>
                <c:pt idx="2285">
                  <c:v>43818</c:v>
                </c:pt>
                <c:pt idx="2286">
                  <c:v>43819</c:v>
                </c:pt>
                <c:pt idx="2287">
                  <c:v>43822</c:v>
                </c:pt>
                <c:pt idx="2288">
                  <c:v>43823</c:v>
                </c:pt>
                <c:pt idx="2289">
                  <c:v>43825</c:v>
                </c:pt>
                <c:pt idx="2290">
                  <c:v>43826</c:v>
                </c:pt>
                <c:pt idx="2291">
                  <c:v>43829</c:v>
                </c:pt>
                <c:pt idx="2292">
                  <c:v>43830</c:v>
                </c:pt>
                <c:pt idx="2293">
                  <c:v>43832</c:v>
                </c:pt>
                <c:pt idx="2294">
                  <c:v>43833</c:v>
                </c:pt>
                <c:pt idx="2295">
                  <c:v>43836</c:v>
                </c:pt>
                <c:pt idx="2296">
                  <c:v>43837</c:v>
                </c:pt>
                <c:pt idx="2297">
                  <c:v>43838</c:v>
                </c:pt>
                <c:pt idx="2298">
                  <c:v>43839</c:v>
                </c:pt>
                <c:pt idx="2299">
                  <c:v>43840</c:v>
                </c:pt>
                <c:pt idx="2300">
                  <c:v>43843</c:v>
                </c:pt>
                <c:pt idx="2301">
                  <c:v>43844</c:v>
                </c:pt>
                <c:pt idx="2302">
                  <c:v>43845</c:v>
                </c:pt>
                <c:pt idx="2303">
                  <c:v>43846</c:v>
                </c:pt>
                <c:pt idx="2304">
                  <c:v>43847</c:v>
                </c:pt>
                <c:pt idx="2305">
                  <c:v>43850</c:v>
                </c:pt>
                <c:pt idx="2306">
                  <c:v>43851</c:v>
                </c:pt>
                <c:pt idx="2307">
                  <c:v>43852</c:v>
                </c:pt>
                <c:pt idx="2308">
                  <c:v>43853</c:v>
                </c:pt>
                <c:pt idx="2309">
                  <c:v>43854</c:v>
                </c:pt>
                <c:pt idx="2310">
                  <c:v>43857</c:v>
                </c:pt>
                <c:pt idx="2311">
                  <c:v>43858</c:v>
                </c:pt>
                <c:pt idx="2312">
                  <c:v>43859</c:v>
                </c:pt>
                <c:pt idx="2313">
                  <c:v>43860</c:v>
                </c:pt>
                <c:pt idx="2314">
                  <c:v>43861</c:v>
                </c:pt>
                <c:pt idx="2315">
                  <c:v>43864</c:v>
                </c:pt>
                <c:pt idx="2316">
                  <c:v>43865</c:v>
                </c:pt>
                <c:pt idx="2317">
                  <c:v>43866</c:v>
                </c:pt>
                <c:pt idx="2318">
                  <c:v>43867</c:v>
                </c:pt>
                <c:pt idx="2319">
                  <c:v>43868</c:v>
                </c:pt>
                <c:pt idx="2320">
                  <c:v>43871</c:v>
                </c:pt>
                <c:pt idx="2321">
                  <c:v>43872</c:v>
                </c:pt>
                <c:pt idx="2322">
                  <c:v>43873</c:v>
                </c:pt>
                <c:pt idx="2323">
                  <c:v>43874</c:v>
                </c:pt>
                <c:pt idx="2324">
                  <c:v>43875</c:v>
                </c:pt>
                <c:pt idx="2325">
                  <c:v>43878</c:v>
                </c:pt>
                <c:pt idx="2326">
                  <c:v>43879</c:v>
                </c:pt>
                <c:pt idx="2327">
                  <c:v>43880</c:v>
                </c:pt>
                <c:pt idx="2328">
                  <c:v>43881</c:v>
                </c:pt>
                <c:pt idx="2329">
                  <c:v>43882</c:v>
                </c:pt>
                <c:pt idx="2330">
                  <c:v>43885</c:v>
                </c:pt>
                <c:pt idx="2331">
                  <c:v>43886</c:v>
                </c:pt>
                <c:pt idx="2332">
                  <c:v>43887</c:v>
                </c:pt>
                <c:pt idx="2333">
                  <c:v>43888</c:v>
                </c:pt>
                <c:pt idx="2334">
                  <c:v>43889</c:v>
                </c:pt>
                <c:pt idx="2335">
                  <c:v>43892</c:v>
                </c:pt>
                <c:pt idx="2336">
                  <c:v>43893</c:v>
                </c:pt>
                <c:pt idx="2337">
                  <c:v>43894</c:v>
                </c:pt>
                <c:pt idx="2338">
                  <c:v>43895</c:v>
                </c:pt>
                <c:pt idx="2339">
                  <c:v>43896</c:v>
                </c:pt>
                <c:pt idx="2340">
                  <c:v>43899</c:v>
                </c:pt>
                <c:pt idx="2341">
                  <c:v>43900</c:v>
                </c:pt>
                <c:pt idx="2342">
                  <c:v>43901</c:v>
                </c:pt>
                <c:pt idx="2343">
                  <c:v>43902</c:v>
                </c:pt>
                <c:pt idx="2344">
                  <c:v>43903</c:v>
                </c:pt>
                <c:pt idx="2345">
                  <c:v>43906</c:v>
                </c:pt>
                <c:pt idx="2346">
                  <c:v>43907</c:v>
                </c:pt>
                <c:pt idx="2347">
                  <c:v>43908</c:v>
                </c:pt>
                <c:pt idx="2348">
                  <c:v>43909</c:v>
                </c:pt>
                <c:pt idx="2349">
                  <c:v>43910</c:v>
                </c:pt>
                <c:pt idx="2350">
                  <c:v>43913</c:v>
                </c:pt>
                <c:pt idx="2351">
                  <c:v>43914</c:v>
                </c:pt>
                <c:pt idx="2352">
                  <c:v>43915</c:v>
                </c:pt>
                <c:pt idx="2353">
                  <c:v>43916</c:v>
                </c:pt>
                <c:pt idx="2354">
                  <c:v>43917</c:v>
                </c:pt>
                <c:pt idx="2355">
                  <c:v>43920</c:v>
                </c:pt>
                <c:pt idx="2356">
                  <c:v>43921</c:v>
                </c:pt>
                <c:pt idx="2357">
                  <c:v>43922</c:v>
                </c:pt>
                <c:pt idx="2358">
                  <c:v>43923</c:v>
                </c:pt>
                <c:pt idx="2359">
                  <c:v>43924</c:v>
                </c:pt>
                <c:pt idx="2360">
                  <c:v>43927</c:v>
                </c:pt>
                <c:pt idx="2361">
                  <c:v>43928</c:v>
                </c:pt>
                <c:pt idx="2362">
                  <c:v>43929</c:v>
                </c:pt>
                <c:pt idx="2363">
                  <c:v>43930</c:v>
                </c:pt>
                <c:pt idx="2364">
                  <c:v>43931</c:v>
                </c:pt>
                <c:pt idx="2365">
                  <c:v>43934</c:v>
                </c:pt>
                <c:pt idx="2366">
                  <c:v>43935</c:v>
                </c:pt>
                <c:pt idx="2367">
                  <c:v>43936</c:v>
                </c:pt>
                <c:pt idx="2368">
                  <c:v>43937</c:v>
                </c:pt>
                <c:pt idx="2369">
                  <c:v>43938</c:v>
                </c:pt>
                <c:pt idx="2370">
                  <c:v>43941</c:v>
                </c:pt>
                <c:pt idx="2371">
                  <c:v>43942</c:v>
                </c:pt>
                <c:pt idx="2372">
                  <c:v>43943</c:v>
                </c:pt>
                <c:pt idx="2373">
                  <c:v>43944</c:v>
                </c:pt>
                <c:pt idx="2374">
                  <c:v>43945</c:v>
                </c:pt>
                <c:pt idx="2375">
                  <c:v>43948</c:v>
                </c:pt>
                <c:pt idx="2376">
                  <c:v>43949</c:v>
                </c:pt>
                <c:pt idx="2377">
                  <c:v>43950</c:v>
                </c:pt>
                <c:pt idx="2378">
                  <c:v>43951</c:v>
                </c:pt>
                <c:pt idx="2379">
                  <c:v>43952</c:v>
                </c:pt>
                <c:pt idx="2380">
                  <c:v>43955</c:v>
                </c:pt>
                <c:pt idx="2381">
                  <c:v>43956</c:v>
                </c:pt>
                <c:pt idx="2382">
                  <c:v>43957</c:v>
                </c:pt>
                <c:pt idx="2383">
                  <c:v>43958</c:v>
                </c:pt>
                <c:pt idx="2384">
                  <c:v>43959</c:v>
                </c:pt>
                <c:pt idx="2385">
                  <c:v>43962</c:v>
                </c:pt>
                <c:pt idx="2386">
                  <c:v>43963</c:v>
                </c:pt>
                <c:pt idx="2387">
                  <c:v>43964</c:v>
                </c:pt>
                <c:pt idx="2388">
                  <c:v>43965</c:v>
                </c:pt>
                <c:pt idx="2389">
                  <c:v>43966</c:v>
                </c:pt>
                <c:pt idx="2390">
                  <c:v>43969</c:v>
                </c:pt>
                <c:pt idx="2391">
                  <c:v>43970</c:v>
                </c:pt>
                <c:pt idx="2392">
                  <c:v>43971</c:v>
                </c:pt>
                <c:pt idx="2393">
                  <c:v>43972</c:v>
                </c:pt>
                <c:pt idx="2394">
                  <c:v>43973</c:v>
                </c:pt>
                <c:pt idx="2395">
                  <c:v>43976</c:v>
                </c:pt>
                <c:pt idx="2396">
                  <c:v>43977</c:v>
                </c:pt>
                <c:pt idx="2397">
                  <c:v>43978</c:v>
                </c:pt>
                <c:pt idx="2398">
                  <c:v>43979</c:v>
                </c:pt>
                <c:pt idx="2399">
                  <c:v>43980</c:v>
                </c:pt>
                <c:pt idx="2400">
                  <c:v>43983</c:v>
                </c:pt>
                <c:pt idx="2401">
                  <c:v>43984</c:v>
                </c:pt>
                <c:pt idx="2402">
                  <c:v>43985</c:v>
                </c:pt>
                <c:pt idx="2403">
                  <c:v>43986</c:v>
                </c:pt>
                <c:pt idx="2404">
                  <c:v>43987</c:v>
                </c:pt>
                <c:pt idx="2405">
                  <c:v>43990</c:v>
                </c:pt>
                <c:pt idx="2406">
                  <c:v>43991</c:v>
                </c:pt>
                <c:pt idx="2407">
                  <c:v>43992</c:v>
                </c:pt>
                <c:pt idx="2408">
                  <c:v>43993</c:v>
                </c:pt>
                <c:pt idx="2409">
                  <c:v>43994</c:v>
                </c:pt>
                <c:pt idx="2410">
                  <c:v>43997</c:v>
                </c:pt>
                <c:pt idx="2411">
                  <c:v>43998</c:v>
                </c:pt>
                <c:pt idx="2412">
                  <c:v>43999</c:v>
                </c:pt>
                <c:pt idx="2413">
                  <c:v>44000</c:v>
                </c:pt>
                <c:pt idx="2414">
                  <c:v>44001</c:v>
                </c:pt>
                <c:pt idx="2415">
                  <c:v>44004</c:v>
                </c:pt>
                <c:pt idx="2416">
                  <c:v>44005</c:v>
                </c:pt>
                <c:pt idx="2417">
                  <c:v>44006</c:v>
                </c:pt>
                <c:pt idx="2418">
                  <c:v>44007</c:v>
                </c:pt>
                <c:pt idx="2419">
                  <c:v>44008</c:v>
                </c:pt>
                <c:pt idx="2420">
                  <c:v>44011</c:v>
                </c:pt>
                <c:pt idx="2421">
                  <c:v>44012</c:v>
                </c:pt>
                <c:pt idx="2422">
                  <c:v>44013</c:v>
                </c:pt>
                <c:pt idx="2423">
                  <c:v>44014</c:v>
                </c:pt>
                <c:pt idx="2424">
                  <c:v>44015</c:v>
                </c:pt>
                <c:pt idx="2425">
                  <c:v>44018</c:v>
                </c:pt>
                <c:pt idx="2426">
                  <c:v>44019</c:v>
                </c:pt>
                <c:pt idx="2427">
                  <c:v>44020</c:v>
                </c:pt>
                <c:pt idx="2428">
                  <c:v>44021</c:v>
                </c:pt>
                <c:pt idx="2429">
                  <c:v>44022</c:v>
                </c:pt>
                <c:pt idx="2430">
                  <c:v>44025</c:v>
                </c:pt>
                <c:pt idx="2431">
                  <c:v>44026</c:v>
                </c:pt>
                <c:pt idx="2432">
                  <c:v>44027</c:v>
                </c:pt>
                <c:pt idx="2433">
                  <c:v>44028</c:v>
                </c:pt>
                <c:pt idx="2434">
                  <c:v>44029</c:v>
                </c:pt>
                <c:pt idx="2435">
                  <c:v>44032</c:v>
                </c:pt>
                <c:pt idx="2436">
                  <c:v>44033</c:v>
                </c:pt>
                <c:pt idx="2437">
                  <c:v>44034</c:v>
                </c:pt>
                <c:pt idx="2438">
                  <c:v>44035</c:v>
                </c:pt>
                <c:pt idx="2439">
                  <c:v>44036</c:v>
                </c:pt>
                <c:pt idx="2440">
                  <c:v>44039</c:v>
                </c:pt>
                <c:pt idx="2441">
                  <c:v>44040</c:v>
                </c:pt>
                <c:pt idx="2442">
                  <c:v>44041</c:v>
                </c:pt>
                <c:pt idx="2443">
                  <c:v>44042</c:v>
                </c:pt>
                <c:pt idx="2444">
                  <c:v>44043</c:v>
                </c:pt>
                <c:pt idx="2445">
                  <c:v>44046</c:v>
                </c:pt>
                <c:pt idx="2446">
                  <c:v>44047</c:v>
                </c:pt>
                <c:pt idx="2447">
                  <c:v>44048</c:v>
                </c:pt>
                <c:pt idx="2448">
                  <c:v>44049</c:v>
                </c:pt>
                <c:pt idx="2449">
                  <c:v>44050</c:v>
                </c:pt>
                <c:pt idx="2450">
                  <c:v>44053</c:v>
                </c:pt>
                <c:pt idx="2451">
                  <c:v>44054</c:v>
                </c:pt>
                <c:pt idx="2452">
                  <c:v>44055</c:v>
                </c:pt>
                <c:pt idx="2453">
                  <c:v>44056</c:v>
                </c:pt>
                <c:pt idx="2454">
                  <c:v>44057</c:v>
                </c:pt>
                <c:pt idx="2455">
                  <c:v>44060</c:v>
                </c:pt>
                <c:pt idx="2456">
                  <c:v>44061</c:v>
                </c:pt>
                <c:pt idx="2457">
                  <c:v>44062</c:v>
                </c:pt>
                <c:pt idx="2458">
                  <c:v>44063</c:v>
                </c:pt>
                <c:pt idx="2459">
                  <c:v>44064</c:v>
                </c:pt>
                <c:pt idx="2460">
                  <c:v>44067</c:v>
                </c:pt>
                <c:pt idx="2461">
                  <c:v>44068</c:v>
                </c:pt>
                <c:pt idx="2462">
                  <c:v>44069</c:v>
                </c:pt>
                <c:pt idx="2463">
                  <c:v>44070</c:v>
                </c:pt>
                <c:pt idx="2464">
                  <c:v>44071</c:v>
                </c:pt>
                <c:pt idx="2465">
                  <c:v>44074</c:v>
                </c:pt>
                <c:pt idx="2466">
                  <c:v>44075</c:v>
                </c:pt>
                <c:pt idx="2467">
                  <c:v>44076</c:v>
                </c:pt>
                <c:pt idx="2468">
                  <c:v>44077</c:v>
                </c:pt>
                <c:pt idx="2469">
                  <c:v>44078</c:v>
                </c:pt>
                <c:pt idx="2470">
                  <c:v>44081</c:v>
                </c:pt>
                <c:pt idx="2471">
                  <c:v>44082</c:v>
                </c:pt>
                <c:pt idx="2472">
                  <c:v>44083</c:v>
                </c:pt>
                <c:pt idx="2473">
                  <c:v>44084</c:v>
                </c:pt>
                <c:pt idx="2474">
                  <c:v>44085</c:v>
                </c:pt>
                <c:pt idx="2475">
                  <c:v>44088</c:v>
                </c:pt>
                <c:pt idx="2476">
                  <c:v>44089</c:v>
                </c:pt>
                <c:pt idx="2477">
                  <c:v>44090</c:v>
                </c:pt>
                <c:pt idx="2478">
                  <c:v>44091</c:v>
                </c:pt>
                <c:pt idx="2479">
                  <c:v>44092</c:v>
                </c:pt>
                <c:pt idx="2480">
                  <c:v>44095</c:v>
                </c:pt>
                <c:pt idx="2481">
                  <c:v>44096</c:v>
                </c:pt>
                <c:pt idx="2482">
                  <c:v>44097</c:v>
                </c:pt>
                <c:pt idx="2483">
                  <c:v>44098</c:v>
                </c:pt>
                <c:pt idx="2484">
                  <c:v>44099</c:v>
                </c:pt>
                <c:pt idx="2485">
                  <c:v>44102</c:v>
                </c:pt>
                <c:pt idx="2486">
                  <c:v>44103</c:v>
                </c:pt>
                <c:pt idx="2487">
                  <c:v>44104</c:v>
                </c:pt>
                <c:pt idx="2488" formatCode="[$-409]d\-mmm\-yy;@">
                  <c:v>44105</c:v>
                </c:pt>
                <c:pt idx="2489" formatCode="[$-409]d\-mmm\-yy;@">
                  <c:v>44106</c:v>
                </c:pt>
                <c:pt idx="2490" formatCode="[$-409]d\-mmm\-yy;@">
                  <c:v>44109</c:v>
                </c:pt>
                <c:pt idx="2491" formatCode="[$-409]d\-mmm\-yy;@">
                  <c:v>44110</c:v>
                </c:pt>
                <c:pt idx="2492" formatCode="[$-409]d\-mmm\-yy;@">
                  <c:v>44111</c:v>
                </c:pt>
                <c:pt idx="2493" formatCode="[$-409]d\-mmm\-yy;@">
                  <c:v>44112</c:v>
                </c:pt>
                <c:pt idx="2494">
                  <c:v>44113</c:v>
                </c:pt>
                <c:pt idx="2495">
                  <c:v>44116</c:v>
                </c:pt>
                <c:pt idx="2496">
                  <c:v>44117</c:v>
                </c:pt>
                <c:pt idx="2497">
                  <c:v>44118</c:v>
                </c:pt>
                <c:pt idx="2498">
                  <c:v>44119</c:v>
                </c:pt>
                <c:pt idx="2499">
                  <c:v>44120</c:v>
                </c:pt>
                <c:pt idx="2500">
                  <c:v>44123</c:v>
                </c:pt>
                <c:pt idx="2501">
                  <c:v>44124</c:v>
                </c:pt>
                <c:pt idx="2502">
                  <c:v>44125</c:v>
                </c:pt>
                <c:pt idx="2503">
                  <c:v>44126</c:v>
                </c:pt>
                <c:pt idx="2504">
                  <c:v>44127</c:v>
                </c:pt>
                <c:pt idx="2505">
                  <c:v>44130</c:v>
                </c:pt>
                <c:pt idx="2506">
                  <c:v>44131</c:v>
                </c:pt>
                <c:pt idx="2507">
                  <c:v>44132</c:v>
                </c:pt>
                <c:pt idx="2508">
                  <c:v>44133</c:v>
                </c:pt>
                <c:pt idx="2509">
                  <c:v>44134</c:v>
                </c:pt>
                <c:pt idx="2510">
                  <c:v>44137</c:v>
                </c:pt>
                <c:pt idx="2511">
                  <c:v>44138</c:v>
                </c:pt>
                <c:pt idx="2512">
                  <c:v>44139</c:v>
                </c:pt>
                <c:pt idx="2513">
                  <c:v>44140</c:v>
                </c:pt>
                <c:pt idx="2514">
                  <c:v>44141</c:v>
                </c:pt>
                <c:pt idx="2515">
                  <c:v>44144</c:v>
                </c:pt>
                <c:pt idx="2516">
                  <c:v>44145</c:v>
                </c:pt>
                <c:pt idx="2517">
                  <c:v>44146</c:v>
                </c:pt>
                <c:pt idx="2518">
                  <c:v>44147</c:v>
                </c:pt>
                <c:pt idx="2519">
                  <c:v>44148</c:v>
                </c:pt>
                <c:pt idx="2520">
                  <c:v>44151</c:v>
                </c:pt>
                <c:pt idx="2521">
                  <c:v>44152</c:v>
                </c:pt>
                <c:pt idx="2522">
                  <c:v>44153</c:v>
                </c:pt>
                <c:pt idx="2523">
                  <c:v>44154</c:v>
                </c:pt>
                <c:pt idx="2524">
                  <c:v>44155</c:v>
                </c:pt>
                <c:pt idx="2525">
                  <c:v>44158</c:v>
                </c:pt>
                <c:pt idx="2526">
                  <c:v>44159</c:v>
                </c:pt>
                <c:pt idx="2527">
                  <c:v>44160</c:v>
                </c:pt>
                <c:pt idx="2528">
                  <c:v>44161</c:v>
                </c:pt>
                <c:pt idx="2529">
                  <c:v>44162</c:v>
                </c:pt>
                <c:pt idx="2530">
                  <c:v>44165</c:v>
                </c:pt>
                <c:pt idx="2531">
                  <c:v>44166</c:v>
                </c:pt>
                <c:pt idx="2532">
                  <c:v>44167</c:v>
                </c:pt>
                <c:pt idx="2533">
                  <c:v>44168</c:v>
                </c:pt>
                <c:pt idx="2534">
                  <c:v>44169</c:v>
                </c:pt>
                <c:pt idx="2535">
                  <c:v>44172</c:v>
                </c:pt>
                <c:pt idx="2536">
                  <c:v>44173</c:v>
                </c:pt>
                <c:pt idx="2537">
                  <c:v>44174</c:v>
                </c:pt>
                <c:pt idx="2538">
                  <c:v>44175</c:v>
                </c:pt>
                <c:pt idx="2539">
                  <c:v>44176</c:v>
                </c:pt>
                <c:pt idx="2540">
                  <c:v>44179</c:v>
                </c:pt>
                <c:pt idx="2541">
                  <c:v>44180</c:v>
                </c:pt>
                <c:pt idx="2542">
                  <c:v>44181</c:v>
                </c:pt>
                <c:pt idx="2543">
                  <c:v>44182</c:v>
                </c:pt>
                <c:pt idx="2544">
                  <c:v>44183</c:v>
                </c:pt>
                <c:pt idx="2545">
                  <c:v>44186</c:v>
                </c:pt>
                <c:pt idx="2546">
                  <c:v>44187</c:v>
                </c:pt>
                <c:pt idx="2547">
                  <c:v>44188</c:v>
                </c:pt>
                <c:pt idx="2548">
                  <c:v>44189</c:v>
                </c:pt>
                <c:pt idx="2549">
                  <c:v>44190</c:v>
                </c:pt>
                <c:pt idx="2550">
                  <c:v>44193</c:v>
                </c:pt>
                <c:pt idx="2551">
                  <c:v>44194</c:v>
                </c:pt>
                <c:pt idx="2552">
                  <c:v>44195</c:v>
                </c:pt>
                <c:pt idx="2553">
                  <c:v>44196</c:v>
                </c:pt>
                <c:pt idx="2554">
                  <c:v>44197</c:v>
                </c:pt>
                <c:pt idx="2555">
                  <c:v>44200</c:v>
                </c:pt>
                <c:pt idx="2556">
                  <c:v>44201</c:v>
                </c:pt>
                <c:pt idx="2557">
                  <c:v>44202</c:v>
                </c:pt>
                <c:pt idx="2558">
                  <c:v>44203</c:v>
                </c:pt>
                <c:pt idx="2559">
                  <c:v>44204</c:v>
                </c:pt>
                <c:pt idx="2560">
                  <c:v>44207</c:v>
                </c:pt>
                <c:pt idx="2561">
                  <c:v>44208</c:v>
                </c:pt>
                <c:pt idx="2562">
                  <c:v>44209</c:v>
                </c:pt>
                <c:pt idx="2563">
                  <c:v>44210</c:v>
                </c:pt>
                <c:pt idx="2564">
                  <c:v>44211</c:v>
                </c:pt>
                <c:pt idx="2565">
                  <c:v>44214</c:v>
                </c:pt>
                <c:pt idx="2566">
                  <c:v>44215</c:v>
                </c:pt>
                <c:pt idx="2567">
                  <c:v>44216</c:v>
                </c:pt>
                <c:pt idx="2568">
                  <c:v>44217</c:v>
                </c:pt>
                <c:pt idx="2569">
                  <c:v>44218</c:v>
                </c:pt>
                <c:pt idx="2570">
                  <c:v>44221</c:v>
                </c:pt>
                <c:pt idx="2571">
                  <c:v>44222</c:v>
                </c:pt>
                <c:pt idx="2572">
                  <c:v>44223</c:v>
                </c:pt>
                <c:pt idx="2573">
                  <c:v>44224</c:v>
                </c:pt>
                <c:pt idx="2574">
                  <c:v>44225</c:v>
                </c:pt>
                <c:pt idx="2575">
                  <c:v>44228</c:v>
                </c:pt>
                <c:pt idx="2576">
                  <c:v>44229</c:v>
                </c:pt>
                <c:pt idx="2577">
                  <c:v>44230</c:v>
                </c:pt>
                <c:pt idx="2578">
                  <c:v>44231</c:v>
                </c:pt>
                <c:pt idx="2579">
                  <c:v>44232</c:v>
                </c:pt>
                <c:pt idx="2580">
                  <c:v>44235</c:v>
                </c:pt>
                <c:pt idx="2581">
                  <c:v>44236</c:v>
                </c:pt>
                <c:pt idx="2582">
                  <c:v>44237</c:v>
                </c:pt>
                <c:pt idx="2583">
                  <c:v>44238</c:v>
                </c:pt>
                <c:pt idx="2584">
                  <c:v>44239</c:v>
                </c:pt>
                <c:pt idx="2585">
                  <c:v>44242</c:v>
                </c:pt>
                <c:pt idx="2586">
                  <c:v>44243</c:v>
                </c:pt>
                <c:pt idx="2587">
                  <c:v>44244</c:v>
                </c:pt>
                <c:pt idx="2588">
                  <c:v>44245</c:v>
                </c:pt>
                <c:pt idx="2589">
                  <c:v>44246</c:v>
                </c:pt>
                <c:pt idx="2590">
                  <c:v>44249</c:v>
                </c:pt>
                <c:pt idx="2591">
                  <c:v>44250</c:v>
                </c:pt>
                <c:pt idx="2592">
                  <c:v>44251</c:v>
                </c:pt>
                <c:pt idx="2593">
                  <c:v>44252</c:v>
                </c:pt>
                <c:pt idx="2594">
                  <c:v>44253</c:v>
                </c:pt>
                <c:pt idx="2595">
                  <c:v>44256</c:v>
                </c:pt>
                <c:pt idx="2596">
                  <c:v>44257</c:v>
                </c:pt>
                <c:pt idx="2597">
                  <c:v>44258</c:v>
                </c:pt>
                <c:pt idx="2598">
                  <c:v>44259</c:v>
                </c:pt>
                <c:pt idx="2599">
                  <c:v>44260</c:v>
                </c:pt>
                <c:pt idx="2600">
                  <c:v>44263</c:v>
                </c:pt>
                <c:pt idx="2601">
                  <c:v>44264</c:v>
                </c:pt>
                <c:pt idx="2602">
                  <c:v>44265</c:v>
                </c:pt>
                <c:pt idx="2603">
                  <c:v>44266</c:v>
                </c:pt>
                <c:pt idx="2604">
                  <c:v>44267</c:v>
                </c:pt>
                <c:pt idx="2605">
                  <c:v>44270</c:v>
                </c:pt>
                <c:pt idx="2606">
                  <c:v>44271</c:v>
                </c:pt>
                <c:pt idx="2607">
                  <c:v>44272</c:v>
                </c:pt>
                <c:pt idx="2608">
                  <c:v>44273</c:v>
                </c:pt>
                <c:pt idx="2609">
                  <c:v>44274</c:v>
                </c:pt>
                <c:pt idx="2610">
                  <c:v>44277</c:v>
                </c:pt>
                <c:pt idx="2611">
                  <c:v>44278</c:v>
                </c:pt>
                <c:pt idx="2612">
                  <c:v>44279</c:v>
                </c:pt>
                <c:pt idx="2613">
                  <c:v>44280</c:v>
                </c:pt>
                <c:pt idx="2614">
                  <c:v>44281</c:v>
                </c:pt>
                <c:pt idx="2615">
                  <c:v>44284</c:v>
                </c:pt>
                <c:pt idx="2616">
                  <c:v>44285</c:v>
                </c:pt>
                <c:pt idx="2617">
                  <c:v>44286</c:v>
                </c:pt>
                <c:pt idx="2618">
                  <c:v>44287</c:v>
                </c:pt>
                <c:pt idx="2619">
                  <c:v>44288</c:v>
                </c:pt>
                <c:pt idx="2620">
                  <c:v>44291</c:v>
                </c:pt>
                <c:pt idx="2621">
                  <c:v>44292</c:v>
                </c:pt>
                <c:pt idx="2622">
                  <c:v>44293</c:v>
                </c:pt>
                <c:pt idx="2623">
                  <c:v>44294</c:v>
                </c:pt>
                <c:pt idx="2624">
                  <c:v>44295</c:v>
                </c:pt>
                <c:pt idx="2625">
                  <c:v>44298</c:v>
                </c:pt>
                <c:pt idx="2626">
                  <c:v>44299</c:v>
                </c:pt>
                <c:pt idx="2627">
                  <c:v>44300</c:v>
                </c:pt>
                <c:pt idx="2628">
                  <c:v>44301</c:v>
                </c:pt>
                <c:pt idx="2629">
                  <c:v>44302</c:v>
                </c:pt>
                <c:pt idx="2630">
                  <c:v>44305</c:v>
                </c:pt>
                <c:pt idx="2631">
                  <c:v>44306</c:v>
                </c:pt>
                <c:pt idx="2632">
                  <c:v>44307</c:v>
                </c:pt>
                <c:pt idx="2633">
                  <c:v>44308</c:v>
                </c:pt>
                <c:pt idx="2634">
                  <c:v>44309</c:v>
                </c:pt>
                <c:pt idx="2635">
                  <c:v>44312</c:v>
                </c:pt>
                <c:pt idx="2636">
                  <c:v>44313</c:v>
                </c:pt>
                <c:pt idx="2637">
                  <c:v>44314</c:v>
                </c:pt>
                <c:pt idx="2638">
                  <c:v>44315</c:v>
                </c:pt>
                <c:pt idx="2639">
                  <c:v>44316</c:v>
                </c:pt>
                <c:pt idx="2640">
                  <c:v>44319</c:v>
                </c:pt>
                <c:pt idx="2641">
                  <c:v>44320</c:v>
                </c:pt>
                <c:pt idx="2642">
                  <c:v>44321</c:v>
                </c:pt>
                <c:pt idx="2643">
                  <c:v>44322</c:v>
                </c:pt>
                <c:pt idx="2644">
                  <c:v>44323</c:v>
                </c:pt>
                <c:pt idx="2645">
                  <c:v>44326</c:v>
                </c:pt>
                <c:pt idx="2646">
                  <c:v>44327</c:v>
                </c:pt>
                <c:pt idx="2647">
                  <c:v>44328</c:v>
                </c:pt>
                <c:pt idx="2648">
                  <c:v>44329</c:v>
                </c:pt>
                <c:pt idx="2649">
                  <c:v>44330</c:v>
                </c:pt>
                <c:pt idx="2650">
                  <c:v>44333</c:v>
                </c:pt>
                <c:pt idx="2651">
                  <c:v>44334</c:v>
                </c:pt>
                <c:pt idx="2652">
                  <c:v>44335</c:v>
                </c:pt>
                <c:pt idx="2653">
                  <c:v>44336</c:v>
                </c:pt>
                <c:pt idx="2654">
                  <c:v>44337</c:v>
                </c:pt>
                <c:pt idx="2655">
                  <c:v>44340</c:v>
                </c:pt>
                <c:pt idx="2656">
                  <c:v>44341</c:v>
                </c:pt>
                <c:pt idx="2657">
                  <c:v>44342</c:v>
                </c:pt>
                <c:pt idx="2658">
                  <c:v>44343</c:v>
                </c:pt>
                <c:pt idx="2659">
                  <c:v>44344</c:v>
                </c:pt>
                <c:pt idx="2660">
                  <c:v>44347</c:v>
                </c:pt>
                <c:pt idx="2661">
                  <c:v>44348</c:v>
                </c:pt>
                <c:pt idx="2662">
                  <c:v>44349</c:v>
                </c:pt>
                <c:pt idx="2663">
                  <c:v>44350</c:v>
                </c:pt>
                <c:pt idx="2664">
                  <c:v>44351</c:v>
                </c:pt>
                <c:pt idx="2665">
                  <c:v>44354</c:v>
                </c:pt>
                <c:pt idx="2666">
                  <c:v>44355</c:v>
                </c:pt>
                <c:pt idx="2667">
                  <c:v>44356</c:v>
                </c:pt>
                <c:pt idx="2668">
                  <c:v>44357</c:v>
                </c:pt>
                <c:pt idx="2669">
                  <c:v>44358</c:v>
                </c:pt>
                <c:pt idx="2670">
                  <c:v>44361</c:v>
                </c:pt>
                <c:pt idx="2671">
                  <c:v>44362</c:v>
                </c:pt>
                <c:pt idx="2672">
                  <c:v>44363</c:v>
                </c:pt>
                <c:pt idx="2673">
                  <c:v>44364</c:v>
                </c:pt>
                <c:pt idx="2674">
                  <c:v>44365</c:v>
                </c:pt>
                <c:pt idx="2675">
                  <c:v>44368</c:v>
                </c:pt>
                <c:pt idx="2676">
                  <c:v>44369</c:v>
                </c:pt>
                <c:pt idx="2677">
                  <c:v>44370</c:v>
                </c:pt>
                <c:pt idx="2678">
                  <c:v>44371</c:v>
                </c:pt>
                <c:pt idx="2679">
                  <c:v>44372</c:v>
                </c:pt>
                <c:pt idx="2680">
                  <c:v>44375</c:v>
                </c:pt>
                <c:pt idx="2681">
                  <c:v>44376</c:v>
                </c:pt>
                <c:pt idx="2682">
                  <c:v>44377</c:v>
                </c:pt>
                <c:pt idx="2683">
                  <c:v>44378</c:v>
                </c:pt>
                <c:pt idx="2684">
                  <c:v>44379</c:v>
                </c:pt>
                <c:pt idx="2685">
                  <c:v>44382</c:v>
                </c:pt>
                <c:pt idx="2686">
                  <c:v>44383</c:v>
                </c:pt>
                <c:pt idx="2687">
                  <c:v>44384</c:v>
                </c:pt>
                <c:pt idx="2688">
                  <c:v>44385</c:v>
                </c:pt>
                <c:pt idx="2689">
                  <c:v>44386</c:v>
                </c:pt>
                <c:pt idx="2690">
                  <c:v>44389</c:v>
                </c:pt>
                <c:pt idx="2691">
                  <c:v>44390</c:v>
                </c:pt>
                <c:pt idx="2692">
                  <c:v>44391</c:v>
                </c:pt>
                <c:pt idx="2693">
                  <c:v>44392</c:v>
                </c:pt>
                <c:pt idx="2694">
                  <c:v>44393</c:v>
                </c:pt>
                <c:pt idx="2695">
                  <c:v>44396</c:v>
                </c:pt>
                <c:pt idx="2696">
                  <c:v>44397</c:v>
                </c:pt>
                <c:pt idx="2697">
                  <c:v>44398</c:v>
                </c:pt>
                <c:pt idx="2698">
                  <c:v>44399</c:v>
                </c:pt>
                <c:pt idx="2699">
                  <c:v>44400</c:v>
                </c:pt>
                <c:pt idx="2700">
                  <c:v>44403</c:v>
                </c:pt>
                <c:pt idx="2701">
                  <c:v>44404</c:v>
                </c:pt>
                <c:pt idx="2702">
                  <c:v>44405</c:v>
                </c:pt>
                <c:pt idx="2703">
                  <c:v>44406</c:v>
                </c:pt>
                <c:pt idx="2704">
                  <c:v>44407</c:v>
                </c:pt>
                <c:pt idx="2705">
                  <c:v>44410</c:v>
                </c:pt>
                <c:pt idx="2706">
                  <c:v>44411</c:v>
                </c:pt>
                <c:pt idx="2707">
                  <c:v>44412</c:v>
                </c:pt>
                <c:pt idx="2708">
                  <c:v>44413</c:v>
                </c:pt>
                <c:pt idx="2709">
                  <c:v>44414</c:v>
                </c:pt>
                <c:pt idx="2710">
                  <c:v>44417</c:v>
                </c:pt>
                <c:pt idx="2711">
                  <c:v>44418</c:v>
                </c:pt>
                <c:pt idx="2712">
                  <c:v>44419</c:v>
                </c:pt>
                <c:pt idx="2713">
                  <c:v>44420</c:v>
                </c:pt>
                <c:pt idx="2714">
                  <c:v>44421</c:v>
                </c:pt>
                <c:pt idx="2715">
                  <c:v>44424</c:v>
                </c:pt>
                <c:pt idx="2716">
                  <c:v>44425</c:v>
                </c:pt>
                <c:pt idx="2717">
                  <c:v>44426</c:v>
                </c:pt>
                <c:pt idx="2718">
                  <c:v>44427</c:v>
                </c:pt>
                <c:pt idx="2719">
                  <c:v>44428</c:v>
                </c:pt>
                <c:pt idx="2720">
                  <c:v>44431</c:v>
                </c:pt>
                <c:pt idx="2721">
                  <c:v>44432</c:v>
                </c:pt>
                <c:pt idx="2722">
                  <c:v>44433</c:v>
                </c:pt>
                <c:pt idx="2723">
                  <c:v>44434</c:v>
                </c:pt>
                <c:pt idx="2724">
                  <c:v>44435</c:v>
                </c:pt>
                <c:pt idx="2725">
                  <c:v>44438</c:v>
                </c:pt>
                <c:pt idx="2726">
                  <c:v>44439</c:v>
                </c:pt>
                <c:pt idx="2727">
                  <c:v>44440</c:v>
                </c:pt>
                <c:pt idx="2728">
                  <c:v>44441</c:v>
                </c:pt>
                <c:pt idx="2729">
                  <c:v>44442</c:v>
                </c:pt>
                <c:pt idx="2730">
                  <c:v>44445</c:v>
                </c:pt>
                <c:pt idx="2731">
                  <c:v>44446</c:v>
                </c:pt>
                <c:pt idx="2732">
                  <c:v>44447</c:v>
                </c:pt>
                <c:pt idx="2733">
                  <c:v>44448</c:v>
                </c:pt>
                <c:pt idx="2734">
                  <c:v>44449</c:v>
                </c:pt>
                <c:pt idx="2735">
                  <c:v>44452</c:v>
                </c:pt>
                <c:pt idx="2736">
                  <c:v>44453</c:v>
                </c:pt>
                <c:pt idx="2737">
                  <c:v>44454</c:v>
                </c:pt>
                <c:pt idx="2738">
                  <c:v>44455</c:v>
                </c:pt>
                <c:pt idx="2739">
                  <c:v>44456</c:v>
                </c:pt>
                <c:pt idx="2740">
                  <c:v>44459</c:v>
                </c:pt>
                <c:pt idx="2741">
                  <c:v>44460</c:v>
                </c:pt>
                <c:pt idx="2742">
                  <c:v>44461</c:v>
                </c:pt>
                <c:pt idx="2743">
                  <c:v>44462</c:v>
                </c:pt>
                <c:pt idx="2744">
                  <c:v>44463</c:v>
                </c:pt>
                <c:pt idx="2745">
                  <c:v>44466</c:v>
                </c:pt>
              </c:numCache>
            </c:numRef>
          </c:cat>
          <c:val>
            <c:numRef>
              <c:f>Steel!$B$4:$B$2749</c:f>
              <c:numCache>
                <c:formatCode>#,##0.00_);\(#,##0.00\)</c:formatCode>
                <c:ptCount val="2746"/>
                <c:pt idx="0">
                  <c:v>645</c:v>
                </c:pt>
                <c:pt idx="1">
                  <c:v>625</c:v>
                </c:pt>
                <c:pt idx="2">
                  <c:v>615</c:v>
                </c:pt>
                <c:pt idx="3">
                  <c:v>615</c:v>
                </c:pt>
                <c:pt idx="4">
                  <c:v>615</c:v>
                </c:pt>
                <c:pt idx="5">
                  <c:v>615</c:v>
                </c:pt>
                <c:pt idx="6">
                  <c:v>615</c:v>
                </c:pt>
                <c:pt idx="7">
                  <c:v>605</c:v>
                </c:pt>
                <c:pt idx="8">
                  <c:v>605</c:v>
                </c:pt>
                <c:pt idx="9">
                  <c:v>605</c:v>
                </c:pt>
                <c:pt idx="10">
                  <c:v>605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575</c:v>
                </c:pt>
                <c:pt idx="23">
                  <c:v>575</c:v>
                </c:pt>
                <c:pt idx="24">
                  <c:v>575</c:v>
                </c:pt>
                <c:pt idx="25">
                  <c:v>575</c:v>
                </c:pt>
                <c:pt idx="26">
                  <c:v>565</c:v>
                </c:pt>
                <c:pt idx="27">
                  <c:v>565</c:v>
                </c:pt>
                <c:pt idx="28">
                  <c:v>565</c:v>
                </c:pt>
                <c:pt idx="29">
                  <c:v>565</c:v>
                </c:pt>
                <c:pt idx="30">
                  <c:v>565</c:v>
                </c:pt>
                <c:pt idx="31">
                  <c:v>565</c:v>
                </c:pt>
                <c:pt idx="32">
                  <c:v>565</c:v>
                </c:pt>
                <c:pt idx="33">
                  <c:v>565</c:v>
                </c:pt>
                <c:pt idx="34">
                  <c:v>565</c:v>
                </c:pt>
                <c:pt idx="35">
                  <c:v>565</c:v>
                </c:pt>
                <c:pt idx="36">
                  <c:v>570</c:v>
                </c:pt>
                <c:pt idx="37">
                  <c:v>570</c:v>
                </c:pt>
                <c:pt idx="38">
                  <c:v>570</c:v>
                </c:pt>
                <c:pt idx="39">
                  <c:v>570</c:v>
                </c:pt>
                <c:pt idx="40">
                  <c:v>570</c:v>
                </c:pt>
                <c:pt idx="41">
                  <c:v>590</c:v>
                </c:pt>
                <c:pt idx="42">
                  <c:v>590</c:v>
                </c:pt>
                <c:pt idx="43">
                  <c:v>590</c:v>
                </c:pt>
                <c:pt idx="44">
                  <c:v>590</c:v>
                </c:pt>
                <c:pt idx="45">
                  <c:v>590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605</c:v>
                </c:pt>
                <c:pt idx="56">
                  <c:v>605</c:v>
                </c:pt>
                <c:pt idx="57">
                  <c:v>605</c:v>
                </c:pt>
                <c:pt idx="58">
                  <c:v>605</c:v>
                </c:pt>
                <c:pt idx="59">
                  <c:v>605</c:v>
                </c:pt>
                <c:pt idx="60">
                  <c:v>625</c:v>
                </c:pt>
                <c:pt idx="61">
                  <c:v>625</c:v>
                </c:pt>
                <c:pt idx="62">
                  <c:v>625</c:v>
                </c:pt>
                <c:pt idx="63">
                  <c:v>625</c:v>
                </c:pt>
                <c:pt idx="64">
                  <c:v>640</c:v>
                </c:pt>
                <c:pt idx="65">
                  <c:v>640</c:v>
                </c:pt>
                <c:pt idx="66">
                  <c:v>640</c:v>
                </c:pt>
                <c:pt idx="67">
                  <c:v>640</c:v>
                </c:pt>
                <c:pt idx="68">
                  <c:v>640</c:v>
                </c:pt>
                <c:pt idx="69">
                  <c:v>640</c:v>
                </c:pt>
                <c:pt idx="70">
                  <c:v>640</c:v>
                </c:pt>
                <c:pt idx="71">
                  <c:v>640</c:v>
                </c:pt>
                <c:pt idx="72">
                  <c:v>640</c:v>
                </c:pt>
                <c:pt idx="73">
                  <c:v>640</c:v>
                </c:pt>
                <c:pt idx="74">
                  <c:v>635</c:v>
                </c:pt>
                <c:pt idx="75">
                  <c:v>635</c:v>
                </c:pt>
                <c:pt idx="76">
                  <c:v>635</c:v>
                </c:pt>
                <c:pt idx="77">
                  <c:v>635</c:v>
                </c:pt>
                <c:pt idx="78">
                  <c:v>635</c:v>
                </c:pt>
                <c:pt idx="79">
                  <c:v>635</c:v>
                </c:pt>
                <c:pt idx="80">
                  <c:v>635</c:v>
                </c:pt>
                <c:pt idx="81">
                  <c:v>635</c:v>
                </c:pt>
                <c:pt idx="82">
                  <c:v>635</c:v>
                </c:pt>
                <c:pt idx="83">
                  <c:v>635</c:v>
                </c:pt>
                <c:pt idx="84">
                  <c:v>630</c:v>
                </c:pt>
                <c:pt idx="85">
                  <c:v>630</c:v>
                </c:pt>
                <c:pt idx="86">
                  <c:v>630</c:v>
                </c:pt>
                <c:pt idx="87">
                  <c:v>630</c:v>
                </c:pt>
                <c:pt idx="88">
                  <c:v>625</c:v>
                </c:pt>
                <c:pt idx="89">
                  <c:v>625</c:v>
                </c:pt>
                <c:pt idx="90">
                  <c:v>625</c:v>
                </c:pt>
                <c:pt idx="91">
                  <c:v>625</c:v>
                </c:pt>
                <c:pt idx="92">
                  <c:v>625</c:v>
                </c:pt>
                <c:pt idx="93">
                  <c:v>620</c:v>
                </c:pt>
                <c:pt idx="94">
                  <c:v>620</c:v>
                </c:pt>
                <c:pt idx="95">
                  <c:v>620</c:v>
                </c:pt>
                <c:pt idx="96">
                  <c:v>620</c:v>
                </c:pt>
                <c:pt idx="97">
                  <c:v>620</c:v>
                </c:pt>
                <c:pt idx="98">
                  <c:v>625</c:v>
                </c:pt>
                <c:pt idx="99">
                  <c:v>625</c:v>
                </c:pt>
                <c:pt idx="100">
                  <c:v>625</c:v>
                </c:pt>
                <c:pt idx="101">
                  <c:v>625</c:v>
                </c:pt>
                <c:pt idx="102">
                  <c:v>625</c:v>
                </c:pt>
                <c:pt idx="103">
                  <c:v>625</c:v>
                </c:pt>
                <c:pt idx="104">
                  <c:v>625</c:v>
                </c:pt>
                <c:pt idx="105">
                  <c:v>625</c:v>
                </c:pt>
                <c:pt idx="106">
                  <c:v>625</c:v>
                </c:pt>
                <c:pt idx="107">
                  <c:v>640</c:v>
                </c:pt>
                <c:pt idx="108">
                  <c:v>640</c:v>
                </c:pt>
                <c:pt idx="109">
                  <c:v>640</c:v>
                </c:pt>
                <c:pt idx="110">
                  <c:v>640</c:v>
                </c:pt>
                <c:pt idx="111">
                  <c:v>630</c:v>
                </c:pt>
                <c:pt idx="112">
                  <c:v>630</c:v>
                </c:pt>
                <c:pt idx="113">
                  <c:v>630</c:v>
                </c:pt>
                <c:pt idx="114">
                  <c:v>630</c:v>
                </c:pt>
                <c:pt idx="115">
                  <c:v>630</c:v>
                </c:pt>
                <c:pt idx="116">
                  <c:v>630</c:v>
                </c:pt>
                <c:pt idx="117">
                  <c:v>630</c:v>
                </c:pt>
                <c:pt idx="118">
                  <c:v>630</c:v>
                </c:pt>
                <c:pt idx="119">
                  <c:v>620</c:v>
                </c:pt>
                <c:pt idx="120">
                  <c:v>620</c:v>
                </c:pt>
                <c:pt idx="121">
                  <c:v>620</c:v>
                </c:pt>
                <c:pt idx="122">
                  <c:v>620</c:v>
                </c:pt>
                <c:pt idx="123">
                  <c:v>630</c:v>
                </c:pt>
                <c:pt idx="124">
                  <c:v>630</c:v>
                </c:pt>
                <c:pt idx="125">
                  <c:v>630</c:v>
                </c:pt>
                <c:pt idx="126">
                  <c:v>630</c:v>
                </c:pt>
                <c:pt idx="127">
                  <c:v>640</c:v>
                </c:pt>
                <c:pt idx="128">
                  <c:v>647.5</c:v>
                </c:pt>
                <c:pt idx="129">
                  <c:v>647.5</c:v>
                </c:pt>
                <c:pt idx="130">
                  <c:v>647.5</c:v>
                </c:pt>
                <c:pt idx="131">
                  <c:v>652.5</c:v>
                </c:pt>
                <c:pt idx="132">
                  <c:v>652.5</c:v>
                </c:pt>
                <c:pt idx="133">
                  <c:v>652.5</c:v>
                </c:pt>
                <c:pt idx="134">
                  <c:v>677.5</c:v>
                </c:pt>
                <c:pt idx="135">
                  <c:v>677.5</c:v>
                </c:pt>
                <c:pt idx="136">
                  <c:v>677.5</c:v>
                </c:pt>
                <c:pt idx="137">
                  <c:v>677.5</c:v>
                </c:pt>
                <c:pt idx="138">
                  <c:v>677.5</c:v>
                </c:pt>
                <c:pt idx="139">
                  <c:v>690</c:v>
                </c:pt>
                <c:pt idx="140">
                  <c:v>690</c:v>
                </c:pt>
                <c:pt idx="141">
                  <c:v>690</c:v>
                </c:pt>
                <c:pt idx="142">
                  <c:v>690</c:v>
                </c:pt>
                <c:pt idx="143">
                  <c:v>715</c:v>
                </c:pt>
                <c:pt idx="144">
                  <c:v>715</c:v>
                </c:pt>
                <c:pt idx="145">
                  <c:v>715</c:v>
                </c:pt>
                <c:pt idx="146">
                  <c:v>715</c:v>
                </c:pt>
                <c:pt idx="147">
                  <c:v>740</c:v>
                </c:pt>
                <c:pt idx="148">
                  <c:v>740</c:v>
                </c:pt>
                <c:pt idx="149">
                  <c:v>740</c:v>
                </c:pt>
                <c:pt idx="150">
                  <c:v>740</c:v>
                </c:pt>
                <c:pt idx="151">
                  <c:v>740</c:v>
                </c:pt>
                <c:pt idx="152">
                  <c:v>740</c:v>
                </c:pt>
                <c:pt idx="153">
                  <c:v>770</c:v>
                </c:pt>
                <c:pt idx="154">
                  <c:v>770</c:v>
                </c:pt>
                <c:pt idx="155">
                  <c:v>770</c:v>
                </c:pt>
                <c:pt idx="156">
                  <c:v>770</c:v>
                </c:pt>
                <c:pt idx="157">
                  <c:v>775</c:v>
                </c:pt>
                <c:pt idx="158">
                  <c:v>775</c:v>
                </c:pt>
                <c:pt idx="159">
                  <c:v>775</c:v>
                </c:pt>
                <c:pt idx="160">
                  <c:v>775</c:v>
                </c:pt>
                <c:pt idx="161">
                  <c:v>775</c:v>
                </c:pt>
                <c:pt idx="162">
                  <c:v>780</c:v>
                </c:pt>
                <c:pt idx="163">
                  <c:v>780</c:v>
                </c:pt>
                <c:pt idx="164">
                  <c:v>780</c:v>
                </c:pt>
                <c:pt idx="165">
                  <c:v>780</c:v>
                </c:pt>
                <c:pt idx="166">
                  <c:v>773</c:v>
                </c:pt>
                <c:pt idx="167">
                  <c:v>773</c:v>
                </c:pt>
                <c:pt idx="168">
                  <c:v>773</c:v>
                </c:pt>
                <c:pt idx="169">
                  <c:v>773</c:v>
                </c:pt>
                <c:pt idx="170">
                  <c:v>773</c:v>
                </c:pt>
                <c:pt idx="171">
                  <c:v>765</c:v>
                </c:pt>
                <c:pt idx="172">
                  <c:v>765</c:v>
                </c:pt>
                <c:pt idx="173">
                  <c:v>765</c:v>
                </c:pt>
                <c:pt idx="174">
                  <c:v>735</c:v>
                </c:pt>
                <c:pt idx="175">
                  <c:v>735</c:v>
                </c:pt>
                <c:pt idx="176">
                  <c:v>735</c:v>
                </c:pt>
                <c:pt idx="177">
                  <c:v>735</c:v>
                </c:pt>
                <c:pt idx="178">
                  <c:v>735</c:v>
                </c:pt>
                <c:pt idx="179">
                  <c:v>725</c:v>
                </c:pt>
                <c:pt idx="180">
                  <c:v>725</c:v>
                </c:pt>
                <c:pt idx="181">
                  <c:v>725</c:v>
                </c:pt>
                <c:pt idx="182">
                  <c:v>725</c:v>
                </c:pt>
                <c:pt idx="183">
                  <c:v>725</c:v>
                </c:pt>
                <c:pt idx="184">
                  <c:v>725</c:v>
                </c:pt>
                <c:pt idx="185">
                  <c:v>725</c:v>
                </c:pt>
                <c:pt idx="186">
                  <c:v>725</c:v>
                </c:pt>
                <c:pt idx="187">
                  <c:v>725</c:v>
                </c:pt>
                <c:pt idx="188">
                  <c:v>725</c:v>
                </c:pt>
                <c:pt idx="189">
                  <c:v>730</c:v>
                </c:pt>
                <c:pt idx="190">
                  <c:v>730</c:v>
                </c:pt>
                <c:pt idx="191">
                  <c:v>730</c:v>
                </c:pt>
                <c:pt idx="192">
                  <c:v>730</c:v>
                </c:pt>
                <c:pt idx="193">
                  <c:v>730</c:v>
                </c:pt>
                <c:pt idx="194">
                  <c:v>735</c:v>
                </c:pt>
                <c:pt idx="195">
                  <c:v>735</c:v>
                </c:pt>
                <c:pt idx="196">
                  <c:v>735</c:v>
                </c:pt>
                <c:pt idx="197">
                  <c:v>735</c:v>
                </c:pt>
                <c:pt idx="198">
                  <c:v>735</c:v>
                </c:pt>
                <c:pt idx="199">
                  <c:v>715</c:v>
                </c:pt>
                <c:pt idx="200">
                  <c:v>715</c:v>
                </c:pt>
                <c:pt idx="201">
                  <c:v>715</c:v>
                </c:pt>
                <c:pt idx="202">
                  <c:v>715</c:v>
                </c:pt>
                <c:pt idx="203">
                  <c:v>705</c:v>
                </c:pt>
                <c:pt idx="204">
                  <c:v>705</c:v>
                </c:pt>
                <c:pt idx="205">
                  <c:v>705</c:v>
                </c:pt>
                <c:pt idx="206">
                  <c:v>705</c:v>
                </c:pt>
                <c:pt idx="207">
                  <c:v>710</c:v>
                </c:pt>
                <c:pt idx="208">
                  <c:v>710</c:v>
                </c:pt>
                <c:pt idx="209">
                  <c:v>710</c:v>
                </c:pt>
                <c:pt idx="210">
                  <c:v>710</c:v>
                </c:pt>
                <c:pt idx="211">
                  <c:v>710</c:v>
                </c:pt>
                <c:pt idx="212">
                  <c:v>710</c:v>
                </c:pt>
                <c:pt idx="213">
                  <c:v>710</c:v>
                </c:pt>
                <c:pt idx="214">
                  <c:v>710</c:v>
                </c:pt>
                <c:pt idx="215">
                  <c:v>690</c:v>
                </c:pt>
                <c:pt idx="216">
                  <c:v>690</c:v>
                </c:pt>
                <c:pt idx="217">
                  <c:v>690</c:v>
                </c:pt>
                <c:pt idx="218">
                  <c:v>690</c:v>
                </c:pt>
                <c:pt idx="219">
                  <c:v>690</c:v>
                </c:pt>
                <c:pt idx="220">
                  <c:v>690</c:v>
                </c:pt>
                <c:pt idx="221">
                  <c:v>690</c:v>
                </c:pt>
                <c:pt idx="222">
                  <c:v>690</c:v>
                </c:pt>
                <c:pt idx="223">
                  <c:v>690</c:v>
                </c:pt>
                <c:pt idx="224">
                  <c:v>690</c:v>
                </c:pt>
                <c:pt idx="225">
                  <c:v>705</c:v>
                </c:pt>
                <c:pt idx="226">
                  <c:v>705</c:v>
                </c:pt>
                <c:pt idx="227">
                  <c:v>705</c:v>
                </c:pt>
                <c:pt idx="228">
                  <c:v>705</c:v>
                </c:pt>
                <c:pt idx="229">
                  <c:v>705</c:v>
                </c:pt>
                <c:pt idx="230">
                  <c:v>720</c:v>
                </c:pt>
                <c:pt idx="231">
                  <c:v>720</c:v>
                </c:pt>
                <c:pt idx="232">
                  <c:v>720</c:v>
                </c:pt>
                <c:pt idx="233">
                  <c:v>720</c:v>
                </c:pt>
                <c:pt idx="234">
                  <c:v>720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690</c:v>
                </c:pt>
                <c:pt idx="241">
                  <c:v>690</c:v>
                </c:pt>
                <c:pt idx="242">
                  <c:v>690</c:v>
                </c:pt>
                <c:pt idx="243">
                  <c:v>690</c:v>
                </c:pt>
                <c:pt idx="244">
                  <c:v>685</c:v>
                </c:pt>
                <c:pt idx="245">
                  <c:v>685</c:v>
                </c:pt>
                <c:pt idx="246">
                  <c:v>685</c:v>
                </c:pt>
                <c:pt idx="247">
                  <c:v>685</c:v>
                </c:pt>
                <c:pt idx="248">
                  <c:v>685</c:v>
                </c:pt>
                <c:pt idx="249">
                  <c:v>685</c:v>
                </c:pt>
                <c:pt idx="250">
                  <c:v>680</c:v>
                </c:pt>
                <c:pt idx="251">
                  <c:v>680</c:v>
                </c:pt>
                <c:pt idx="252">
                  <c:v>680</c:v>
                </c:pt>
                <c:pt idx="253">
                  <c:v>680</c:v>
                </c:pt>
                <c:pt idx="254">
                  <c:v>680</c:v>
                </c:pt>
                <c:pt idx="255">
                  <c:v>680</c:v>
                </c:pt>
                <c:pt idx="256">
                  <c:v>680</c:v>
                </c:pt>
                <c:pt idx="257">
                  <c:v>680</c:v>
                </c:pt>
                <c:pt idx="258">
                  <c:v>680</c:v>
                </c:pt>
                <c:pt idx="259">
                  <c:v>680</c:v>
                </c:pt>
                <c:pt idx="260">
                  <c:v>680</c:v>
                </c:pt>
                <c:pt idx="261">
                  <c:v>680</c:v>
                </c:pt>
                <c:pt idx="262">
                  <c:v>680</c:v>
                </c:pt>
                <c:pt idx="263">
                  <c:v>680</c:v>
                </c:pt>
                <c:pt idx="264">
                  <c:v>680</c:v>
                </c:pt>
                <c:pt idx="265">
                  <c:v>685</c:v>
                </c:pt>
                <c:pt idx="266">
                  <c:v>685</c:v>
                </c:pt>
                <c:pt idx="267">
                  <c:v>685</c:v>
                </c:pt>
                <c:pt idx="268">
                  <c:v>685</c:v>
                </c:pt>
                <c:pt idx="269">
                  <c:v>685</c:v>
                </c:pt>
                <c:pt idx="270">
                  <c:v>702.5</c:v>
                </c:pt>
                <c:pt idx="271">
                  <c:v>702.5</c:v>
                </c:pt>
                <c:pt idx="272">
                  <c:v>702.5</c:v>
                </c:pt>
                <c:pt idx="273">
                  <c:v>702.5</c:v>
                </c:pt>
                <c:pt idx="274">
                  <c:v>702.5</c:v>
                </c:pt>
                <c:pt idx="275">
                  <c:v>707.5</c:v>
                </c:pt>
                <c:pt idx="276">
                  <c:v>707.5</c:v>
                </c:pt>
                <c:pt idx="277">
                  <c:v>707.5</c:v>
                </c:pt>
                <c:pt idx="278">
                  <c:v>707.5</c:v>
                </c:pt>
                <c:pt idx="279">
                  <c:v>702.5</c:v>
                </c:pt>
                <c:pt idx="280">
                  <c:v>702.5</c:v>
                </c:pt>
                <c:pt idx="281">
                  <c:v>702.5</c:v>
                </c:pt>
                <c:pt idx="282">
                  <c:v>702.5</c:v>
                </c:pt>
                <c:pt idx="283">
                  <c:v>702.5</c:v>
                </c:pt>
                <c:pt idx="284">
                  <c:v>705</c:v>
                </c:pt>
                <c:pt idx="285">
                  <c:v>705</c:v>
                </c:pt>
                <c:pt idx="286">
                  <c:v>705</c:v>
                </c:pt>
                <c:pt idx="287">
                  <c:v>705</c:v>
                </c:pt>
                <c:pt idx="288">
                  <c:v>705</c:v>
                </c:pt>
                <c:pt idx="289">
                  <c:v>705</c:v>
                </c:pt>
                <c:pt idx="290">
                  <c:v>705</c:v>
                </c:pt>
                <c:pt idx="291">
                  <c:v>705</c:v>
                </c:pt>
                <c:pt idx="292">
                  <c:v>705</c:v>
                </c:pt>
                <c:pt idx="293">
                  <c:v>705</c:v>
                </c:pt>
                <c:pt idx="294">
                  <c:v>705</c:v>
                </c:pt>
                <c:pt idx="295">
                  <c:v>705</c:v>
                </c:pt>
                <c:pt idx="296">
                  <c:v>707.5</c:v>
                </c:pt>
                <c:pt idx="297">
                  <c:v>707.5</c:v>
                </c:pt>
                <c:pt idx="298">
                  <c:v>707.5</c:v>
                </c:pt>
                <c:pt idx="299">
                  <c:v>707.5</c:v>
                </c:pt>
                <c:pt idx="300">
                  <c:v>705</c:v>
                </c:pt>
                <c:pt idx="301">
                  <c:v>705</c:v>
                </c:pt>
                <c:pt idx="302">
                  <c:v>705</c:v>
                </c:pt>
                <c:pt idx="303">
                  <c:v>705</c:v>
                </c:pt>
                <c:pt idx="304">
                  <c:v>705</c:v>
                </c:pt>
                <c:pt idx="305">
                  <c:v>702.5</c:v>
                </c:pt>
                <c:pt idx="306">
                  <c:v>702.5</c:v>
                </c:pt>
                <c:pt idx="307">
                  <c:v>702.5</c:v>
                </c:pt>
                <c:pt idx="308">
                  <c:v>702.5</c:v>
                </c:pt>
                <c:pt idx="309">
                  <c:v>702.5</c:v>
                </c:pt>
                <c:pt idx="310">
                  <c:v>670</c:v>
                </c:pt>
                <c:pt idx="311">
                  <c:v>670</c:v>
                </c:pt>
                <c:pt idx="312">
                  <c:v>670</c:v>
                </c:pt>
                <c:pt idx="313">
                  <c:v>670</c:v>
                </c:pt>
                <c:pt idx="314">
                  <c:v>670</c:v>
                </c:pt>
                <c:pt idx="315">
                  <c:v>660</c:v>
                </c:pt>
                <c:pt idx="316">
                  <c:v>660</c:v>
                </c:pt>
                <c:pt idx="317">
                  <c:v>660</c:v>
                </c:pt>
                <c:pt idx="318">
                  <c:v>660</c:v>
                </c:pt>
                <c:pt idx="319">
                  <c:v>660</c:v>
                </c:pt>
                <c:pt idx="320">
                  <c:v>650</c:v>
                </c:pt>
                <c:pt idx="321">
                  <c:v>650</c:v>
                </c:pt>
                <c:pt idx="322">
                  <c:v>650</c:v>
                </c:pt>
                <c:pt idx="323">
                  <c:v>650</c:v>
                </c:pt>
                <c:pt idx="324">
                  <c:v>650</c:v>
                </c:pt>
                <c:pt idx="325">
                  <c:v>632.5</c:v>
                </c:pt>
                <c:pt idx="326">
                  <c:v>632.5</c:v>
                </c:pt>
                <c:pt idx="327">
                  <c:v>632.5</c:v>
                </c:pt>
                <c:pt idx="328">
                  <c:v>632.5</c:v>
                </c:pt>
                <c:pt idx="329">
                  <c:v>625</c:v>
                </c:pt>
                <c:pt idx="330">
                  <c:v>625</c:v>
                </c:pt>
                <c:pt idx="331">
                  <c:v>625</c:v>
                </c:pt>
                <c:pt idx="332">
                  <c:v>625</c:v>
                </c:pt>
                <c:pt idx="333">
                  <c:v>625</c:v>
                </c:pt>
                <c:pt idx="334">
                  <c:v>605</c:v>
                </c:pt>
                <c:pt idx="335">
                  <c:v>605</c:v>
                </c:pt>
                <c:pt idx="336">
                  <c:v>605</c:v>
                </c:pt>
                <c:pt idx="337">
                  <c:v>605</c:v>
                </c:pt>
                <c:pt idx="338">
                  <c:v>605</c:v>
                </c:pt>
                <c:pt idx="339">
                  <c:v>605</c:v>
                </c:pt>
                <c:pt idx="340">
                  <c:v>605</c:v>
                </c:pt>
                <c:pt idx="341">
                  <c:v>605</c:v>
                </c:pt>
                <c:pt idx="342">
                  <c:v>605</c:v>
                </c:pt>
                <c:pt idx="343">
                  <c:v>605</c:v>
                </c:pt>
                <c:pt idx="344">
                  <c:v>605</c:v>
                </c:pt>
                <c:pt idx="345">
                  <c:v>605</c:v>
                </c:pt>
                <c:pt idx="346">
                  <c:v>605</c:v>
                </c:pt>
                <c:pt idx="347">
                  <c:v>605</c:v>
                </c:pt>
                <c:pt idx="348">
                  <c:v>605</c:v>
                </c:pt>
                <c:pt idx="349">
                  <c:v>605</c:v>
                </c:pt>
                <c:pt idx="350">
                  <c:v>590</c:v>
                </c:pt>
                <c:pt idx="351">
                  <c:v>590</c:v>
                </c:pt>
                <c:pt idx="352">
                  <c:v>590</c:v>
                </c:pt>
                <c:pt idx="353">
                  <c:v>590</c:v>
                </c:pt>
                <c:pt idx="354">
                  <c:v>590</c:v>
                </c:pt>
                <c:pt idx="355">
                  <c:v>600</c:v>
                </c:pt>
                <c:pt idx="356">
                  <c:v>600</c:v>
                </c:pt>
                <c:pt idx="357">
                  <c:v>600</c:v>
                </c:pt>
                <c:pt idx="358">
                  <c:v>600</c:v>
                </c:pt>
                <c:pt idx="359">
                  <c:v>600</c:v>
                </c:pt>
                <c:pt idx="360">
                  <c:v>600</c:v>
                </c:pt>
                <c:pt idx="361">
                  <c:v>600</c:v>
                </c:pt>
                <c:pt idx="362">
                  <c:v>600</c:v>
                </c:pt>
                <c:pt idx="363">
                  <c:v>600</c:v>
                </c:pt>
                <c:pt idx="364">
                  <c:v>600</c:v>
                </c:pt>
                <c:pt idx="365">
                  <c:v>602.5</c:v>
                </c:pt>
                <c:pt idx="366">
                  <c:v>602.5</c:v>
                </c:pt>
                <c:pt idx="367">
                  <c:v>602.5</c:v>
                </c:pt>
                <c:pt idx="368">
                  <c:v>602.5</c:v>
                </c:pt>
                <c:pt idx="369">
                  <c:v>602.5</c:v>
                </c:pt>
                <c:pt idx="370">
                  <c:v>602.5</c:v>
                </c:pt>
                <c:pt idx="371">
                  <c:v>602.5</c:v>
                </c:pt>
                <c:pt idx="372">
                  <c:v>602.5</c:v>
                </c:pt>
                <c:pt idx="373">
                  <c:v>602.5</c:v>
                </c:pt>
                <c:pt idx="374">
                  <c:v>602.5</c:v>
                </c:pt>
                <c:pt idx="375">
                  <c:v>605</c:v>
                </c:pt>
                <c:pt idx="376">
                  <c:v>605</c:v>
                </c:pt>
                <c:pt idx="377">
                  <c:v>605</c:v>
                </c:pt>
                <c:pt idx="378">
                  <c:v>605</c:v>
                </c:pt>
                <c:pt idx="379">
                  <c:v>625</c:v>
                </c:pt>
                <c:pt idx="380">
                  <c:v>625</c:v>
                </c:pt>
                <c:pt idx="381">
                  <c:v>625</c:v>
                </c:pt>
                <c:pt idx="382">
                  <c:v>625</c:v>
                </c:pt>
                <c:pt idx="383">
                  <c:v>625</c:v>
                </c:pt>
                <c:pt idx="384">
                  <c:v>625</c:v>
                </c:pt>
                <c:pt idx="385">
                  <c:v>625</c:v>
                </c:pt>
                <c:pt idx="386">
                  <c:v>625</c:v>
                </c:pt>
                <c:pt idx="387">
                  <c:v>625</c:v>
                </c:pt>
                <c:pt idx="388">
                  <c:v>627.5</c:v>
                </c:pt>
                <c:pt idx="389">
                  <c:v>627.5</c:v>
                </c:pt>
                <c:pt idx="390">
                  <c:v>627.5</c:v>
                </c:pt>
                <c:pt idx="391">
                  <c:v>627.5</c:v>
                </c:pt>
                <c:pt idx="392">
                  <c:v>627.5</c:v>
                </c:pt>
                <c:pt idx="393">
                  <c:v>627.5</c:v>
                </c:pt>
                <c:pt idx="394">
                  <c:v>627.5</c:v>
                </c:pt>
                <c:pt idx="395">
                  <c:v>627.5</c:v>
                </c:pt>
                <c:pt idx="396">
                  <c:v>627.5</c:v>
                </c:pt>
                <c:pt idx="397">
                  <c:v>627.5</c:v>
                </c:pt>
                <c:pt idx="398">
                  <c:v>620</c:v>
                </c:pt>
                <c:pt idx="399">
                  <c:v>620</c:v>
                </c:pt>
                <c:pt idx="400">
                  <c:v>620</c:v>
                </c:pt>
                <c:pt idx="401">
                  <c:v>615</c:v>
                </c:pt>
                <c:pt idx="402">
                  <c:v>615</c:v>
                </c:pt>
                <c:pt idx="403">
                  <c:v>615</c:v>
                </c:pt>
                <c:pt idx="404">
                  <c:v>615</c:v>
                </c:pt>
                <c:pt idx="405">
                  <c:v>615</c:v>
                </c:pt>
                <c:pt idx="406">
                  <c:v>630</c:v>
                </c:pt>
                <c:pt idx="407">
                  <c:v>630</c:v>
                </c:pt>
                <c:pt idx="408">
                  <c:v>630</c:v>
                </c:pt>
                <c:pt idx="409">
                  <c:v>630</c:v>
                </c:pt>
                <c:pt idx="410">
                  <c:v>630</c:v>
                </c:pt>
                <c:pt idx="411">
                  <c:v>630</c:v>
                </c:pt>
                <c:pt idx="412">
                  <c:v>635</c:v>
                </c:pt>
                <c:pt idx="413">
                  <c:v>635</c:v>
                </c:pt>
                <c:pt idx="414">
                  <c:v>635</c:v>
                </c:pt>
                <c:pt idx="415">
                  <c:v>635</c:v>
                </c:pt>
                <c:pt idx="416">
                  <c:v>635</c:v>
                </c:pt>
                <c:pt idx="417">
                  <c:v>635</c:v>
                </c:pt>
                <c:pt idx="418">
                  <c:v>635</c:v>
                </c:pt>
                <c:pt idx="419">
                  <c:v>640</c:v>
                </c:pt>
                <c:pt idx="420">
                  <c:v>640</c:v>
                </c:pt>
                <c:pt idx="421">
                  <c:v>640</c:v>
                </c:pt>
                <c:pt idx="422">
                  <c:v>640</c:v>
                </c:pt>
                <c:pt idx="423">
                  <c:v>640</c:v>
                </c:pt>
                <c:pt idx="424">
                  <c:v>642.5</c:v>
                </c:pt>
                <c:pt idx="425">
                  <c:v>642.5</c:v>
                </c:pt>
                <c:pt idx="426">
                  <c:v>642.5</c:v>
                </c:pt>
                <c:pt idx="427">
                  <c:v>642.5</c:v>
                </c:pt>
                <c:pt idx="428">
                  <c:v>642.5</c:v>
                </c:pt>
                <c:pt idx="429">
                  <c:v>642.5</c:v>
                </c:pt>
                <c:pt idx="430">
                  <c:v>642.5</c:v>
                </c:pt>
                <c:pt idx="431">
                  <c:v>642.5</c:v>
                </c:pt>
                <c:pt idx="432">
                  <c:v>642.5</c:v>
                </c:pt>
                <c:pt idx="433">
                  <c:v>640</c:v>
                </c:pt>
                <c:pt idx="434">
                  <c:v>640</c:v>
                </c:pt>
                <c:pt idx="435">
                  <c:v>640</c:v>
                </c:pt>
                <c:pt idx="436">
                  <c:v>640</c:v>
                </c:pt>
                <c:pt idx="437">
                  <c:v>640</c:v>
                </c:pt>
                <c:pt idx="438">
                  <c:v>640</c:v>
                </c:pt>
                <c:pt idx="439">
                  <c:v>640</c:v>
                </c:pt>
                <c:pt idx="440">
                  <c:v>640</c:v>
                </c:pt>
                <c:pt idx="441">
                  <c:v>640</c:v>
                </c:pt>
                <c:pt idx="442">
                  <c:v>637.5</c:v>
                </c:pt>
                <c:pt idx="443">
                  <c:v>637.5</c:v>
                </c:pt>
                <c:pt idx="444">
                  <c:v>637.5</c:v>
                </c:pt>
                <c:pt idx="445">
                  <c:v>637.5</c:v>
                </c:pt>
                <c:pt idx="446">
                  <c:v>637.5</c:v>
                </c:pt>
                <c:pt idx="447">
                  <c:v>632.5</c:v>
                </c:pt>
                <c:pt idx="448">
                  <c:v>632.5</c:v>
                </c:pt>
                <c:pt idx="449">
                  <c:v>632.5</c:v>
                </c:pt>
                <c:pt idx="450">
                  <c:v>633.5</c:v>
                </c:pt>
                <c:pt idx="451">
                  <c:v>632.5</c:v>
                </c:pt>
                <c:pt idx="452">
                  <c:v>622.5</c:v>
                </c:pt>
                <c:pt idx="453">
                  <c:v>622.5</c:v>
                </c:pt>
                <c:pt idx="454">
                  <c:v>622.5</c:v>
                </c:pt>
                <c:pt idx="455">
                  <c:v>622.5</c:v>
                </c:pt>
                <c:pt idx="456">
                  <c:v>622.5</c:v>
                </c:pt>
                <c:pt idx="457">
                  <c:v>612.5</c:v>
                </c:pt>
                <c:pt idx="458">
                  <c:v>612.5</c:v>
                </c:pt>
                <c:pt idx="459">
                  <c:v>612.5</c:v>
                </c:pt>
                <c:pt idx="460">
                  <c:v>610</c:v>
                </c:pt>
                <c:pt idx="461">
                  <c:v>610</c:v>
                </c:pt>
                <c:pt idx="462">
                  <c:v>610</c:v>
                </c:pt>
                <c:pt idx="463">
                  <c:v>610</c:v>
                </c:pt>
                <c:pt idx="464">
                  <c:v>610</c:v>
                </c:pt>
                <c:pt idx="465">
                  <c:v>610</c:v>
                </c:pt>
                <c:pt idx="466">
                  <c:v>610</c:v>
                </c:pt>
                <c:pt idx="467">
                  <c:v>610</c:v>
                </c:pt>
                <c:pt idx="468">
                  <c:v>610</c:v>
                </c:pt>
                <c:pt idx="469">
                  <c:v>610</c:v>
                </c:pt>
                <c:pt idx="470">
                  <c:v>597.5</c:v>
                </c:pt>
                <c:pt idx="471">
                  <c:v>597.5</c:v>
                </c:pt>
                <c:pt idx="472">
                  <c:v>597.5</c:v>
                </c:pt>
                <c:pt idx="473">
                  <c:v>597.5</c:v>
                </c:pt>
                <c:pt idx="474">
                  <c:v>597.5</c:v>
                </c:pt>
                <c:pt idx="475">
                  <c:v>595</c:v>
                </c:pt>
                <c:pt idx="476">
                  <c:v>595</c:v>
                </c:pt>
                <c:pt idx="477">
                  <c:v>595</c:v>
                </c:pt>
                <c:pt idx="478">
                  <c:v>595</c:v>
                </c:pt>
                <c:pt idx="479">
                  <c:v>595</c:v>
                </c:pt>
                <c:pt idx="480">
                  <c:v>592.5</c:v>
                </c:pt>
                <c:pt idx="481">
                  <c:v>592.5</c:v>
                </c:pt>
                <c:pt idx="482">
                  <c:v>592.5</c:v>
                </c:pt>
                <c:pt idx="483">
                  <c:v>592.5</c:v>
                </c:pt>
                <c:pt idx="484">
                  <c:v>585</c:v>
                </c:pt>
                <c:pt idx="485">
                  <c:v>585</c:v>
                </c:pt>
                <c:pt idx="486">
                  <c:v>585</c:v>
                </c:pt>
                <c:pt idx="487">
                  <c:v>585</c:v>
                </c:pt>
                <c:pt idx="488">
                  <c:v>585</c:v>
                </c:pt>
                <c:pt idx="489">
                  <c:v>570.5</c:v>
                </c:pt>
                <c:pt idx="490">
                  <c:v>570.5</c:v>
                </c:pt>
                <c:pt idx="491">
                  <c:v>570.5</c:v>
                </c:pt>
                <c:pt idx="492">
                  <c:v>570.5</c:v>
                </c:pt>
                <c:pt idx="493">
                  <c:v>570.5</c:v>
                </c:pt>
                <c:pt idx="494">
                  <c:v>567.5</c:v>
                </c:pt>
                <c:pt idx="495">
                  <c:v>567.5</c:v>
                </c:pt>
                <c:pt idx="496">
                  <c:v>567.5</c:v>
                </c:pt>
                <c:pt idx="497">
                  <c:v>567.5</c:v>
                </c:pt>
                <c:pt idx="498">
                  <c:v>567.5</c:v>
                </c:pt>
                <c:pt idx="499">
                  <c:v>552.5</c:v>
                </c:pt>
                <c:pt idx="500">
                  <c:v>552.5</c:v>
                </c:pt>
                <c:pt idx="501">
                  <c:v>552.5</c:v>
                </c:pt>
                <c:pt idx="502">
                  <c:v>552.5</c:v>
                </c:pt>
                <c:pt idx="503">
                  <c:v>552.5</c:v>
                </c:pt>
                <c:pt idx="504">
                  <c:v>542.5</c:v>
                </c:pt>
                <c:pt idx="505">
                  <c:v>542.5</c:v>
                </c:pt>
                <c:pt idx="506">
                  <c:v>542.5</c:v>
                </c:pt>
                <c:pt idx="507">
                  <c:v>542.5</c:v>
                </c:pt>
                <c:pt idx="508">
                  <c:v>542.5</c:v>
                </c:pt>
                <c:pt idx="509">
                  <c:v>542.5</c:v>
                </c:pt>
                <c:pt idx="510">
                  <c:v>542.5</c:v>
                </c:pt>
                <c:pt idx="511">
                  <c:v>537.5</c:v>
                </c:pt>
                <c:pt idx="512">
                  <c:v>537.5</c:v>
                </c:pt>
                <c:pt idx="513">
                  <c:v>537.5</c:v>
                </c:pt>
                <c:pt idx="514">
                  <c:v>525</c:v>
                </c:pt>
                <c:pt idx="515">
                  <c:v>525</c:v>
                </c:pt>
                <c:pt idx="516">
                  <c:v>525</c:v>
                </c:pt>
                <c:pt idx="517">
                  <c:v>525</c:v>
                </c:pt>
                <c:pt idx="518">
                  <c:v>525</c:v>
                </c:pt>
                <c:pt idx="519">
                  <c:v>515</c:v>
                </c:pt>
                <c:pt idx="520">
                  <c:v>515</c:v>
                </c:pt>
                <c:pt idx="521">
                  <c:v>515</c:v>
                </c:pt>
                <c:pt idx="522">
                  <c:v>515</c:v>
                </c:pt>
                <c:pt idx="523">
                  <c:v>495</c:v>
                </c:pt>
                <c:pt idx="524">
                  <c:v>495</c:v>
                </c:pt>
                <c:pt idx="525">
                  <c:v>495</c:v>
                </c:pt>
                <c:pt idx="526">
                  <c:v>505</c:v>
                </c:pt>
                <c:pt idx="527">
                  <c:v>505</c:v>
                </c:pt>
                <c:pt idx="528">
                  <c:v>505</c:v>
                </c:pt>
                <c:pt idx="529">
                  <c:v>505</c:v>
                </c:pt>
                <c:pt idx="530">
                  <c:v>505</c:v>
                </c:pt>
                <c:pt idx="531">
                  <c:v>502.5</c:v>
                </c:pt>
                <c:pt idx="532">
                  <c:v>502.5</c:v>
                </c:pt>
                <c:pt idx="533">
                  <c:v>502.5</c:v>
                </c:pt>
                <c:pt idx="534">
                  <c:v>502.5</c:v>
                </c:pt>
                <c:pt idx="535">
                  <c:v>502.5</c:v>
                </c:pt>
                <c:pt idx="536">
                  <c:v>512.5</c:v>
                </c:pt>
                <c:pt idx="537">
                  <c:v>512.5</c:v>
                </c:pt>
                <c:pt idx="538">
                  <c:v>512.5</c:v>
                </c:pt>
                <c:pt idx="539">
                  <c:v>512.5</c:v>
                </c:pt>
                <c:pt idx="540">
                  <c:v>512.5</c:v>
                </c:pt>
                <c:pt idx="541">
                  <c:v>512.5</c:v>
                </c:pt>
                <c:pt idx="542">
                  <c:v>512.5</c:v>
                </c:pt>
                <c:pt idx="543">
                  <c:v>512.5</c:v>
                </c:pt>
                <c:pt idx="544">
                  <c:v>512.5</c:v>
                </c:pt>
                <c:pt idx="545">
                  <c:v>512.5</c:v>
                </c:pt>
                <c:pt idx="546">
                  <c:v>527.5</c:v>
                </c:pt>
                <c:pt idx="547">
                  <c:v>527.5</c:v>
                </c:pt>
                <c:pt idx="548">
                  <c:v>527.5</c:v>
                </c:pt>
                <c:pt idx="549">
                  <c:v>527.5</c:v>
                </c:pt>
                <c:pt idx="550">
                  <c:v>527.5</c:v>
                </c:pt>
                <c:pt idx="551">
                  <c:v>527.5</c:v>
                </c:pt>
                <c:pt idx="552">
                  <c:v>527.5</c:v>
                </c:pt>
                <c:pt idx="553">
                  <c:v>527.5</c:v>
                </c:pt>
                <c:pt idx="554">
                  <c:v>527.5</c:v>
                </c:pt>
                <c:pt idx="555">
                  <c:v>532.5</c:v>
                </c:pt>
                <c:pt idx="556">
                  <c:v>532.5</c:v>
                </c:pt>
                <c:pt idx="557">
                  <c:v>532.5</c:v>
                </c:pt>
                <c:pt idx="558">
                  <c:v>532.5</c:v>
                </c:pt>
                <c:pt idx="559">
                  <c:v>537.5</c:v>
                </c:pt>
                <c:pt idx="560">
                  <c:v>537.5</c:v>
                </c:pt>
                <c:pt idx="561">
                  <c:v>537.5</c:v>
                </c:pt>
                <c:pt idx="562">
                  <c:v>537.5</c:v>
                </c:pt>
                <c:pt idx="563">
                  <c:v>537.5</c:v>
                </c:pt>
                <c:pt idx="564">
                  <c:v>537.5</c:v>
                </c:pt>
                <c:pt idx="565">
                  <c:v>537.5</c:v>
                </c:pt>
                <c:pt idx="566">
                  <c:v>537.5</c:v>
                </c:pt>
                <c:pt idx="567">
                  <c:v>542.5</c:v>
                </c:pt>
                <c:pt idx="568">
                  <c:v>542.5</c:v>
                </c:pt>
                <c:pt idx="569">
                  <c:v>542.5</c:v>
                </c:pt>
                <c:pt idx="570">
                  <c:v>542.5</c:v>
                </c:pt>
                <c:pt idx="571">
                  <c:v>542.5</c:v>
                </c:pt>
                <c:pt idx="572">
                  <c:v>542.5</c:v>
                </c:pt>
                <c:pt idx="573">
                  <c:v>542.5</c:v>
                </c:pt>
                <c:pt idx="574">
                  <c:v>542.5</c:v>
                </c:pt>
                <c:pt idx="575">
                  <c:v>542.5</c:v>
                </c:pt>
                <c:pt idx="576">
                  <c:v>542.5</c:v>
                </c:pt>
                <c:pt idx="577">
                  <c:v>542.5</c:v>
                </c:pt>
                <c:pt idx="578">
                  <c:v>542.5</c:v>
                </c:pt>
                <c:pt idx="579">
                  <c:v>542.5</c:v>
                </c:pt>
                <c:pt idx="580">
                  <c:v>542.5</c:v>
                </c:pt>
                <c:pt idx="581">
                  <c:v>542.5</c:v>
                </c:pt>
                <c:pt idx="582">
                  <c:v>545</c:v>
                </c:pt>
                <c:pt idx="583">
                  <c:v>545</c:v>
                </c:pt>
                <c:pt idx="584">
                  <c:v>545</c:v>
                </c:pt>
                <c:pt idx="585">
                  <c:v>545</c:v>
                </c:pt>
                <c:pt idx="586">
                  <c:v>545</c:v>
                </c:pt>
                <c:pt idx="587">
                  <c:v>552.5</c:v>
                </c:pt>
                <c:pt idx="588">
                  <c:v>552.5</c:v>
                </c:pt>
                <c:pt idx="589">
                  <c:v>562.5</c:v>
                </c:pt>
                <c:pt idx="590">
                  <c:v>562.5</c:v>
                </c:pt>
                <c:pt idx="591">
                  <c:v>562.5</c:v>
                </c:pt>
                <c:pt idx="592">
                  <c:v>562.5</c:v>
                </c:pt>
                <c:pt idx="593">
                  <c:v>562.5</c:v>
                </c:pt>
                <c:pt idx="594">
                  <c:v>562.5</c:v>
                </c:pt>
                <c:pt idx="595">
                  <c:v>562.5</c:v>
                </c:pt>
                <c:pt idx="596">
                  <c:v>585</c:v>
                </c:pt>
                <c:pt idx="597">
                  <c:v>585</c:v>
                </c:pt>
                <c:pt idx="598">
                  <c:v>585</c:v>
                </c:pt>
                <c:pt idx="599">
                  <c:v>585</c:v>
                </c:pt>
                <c:pt idx="600">
                  <c:v>585</c:v>
                </c:pt>
                <c:pt idx="601">
                  <c:v>592.5</c:v>
                </c:pt>
                <c:pt idx="602">
                  <c:v>592.5</c:v>
                </c:pt>
                <c:pt idx="603">
                  <c:v>592.5</c:v>
                </c:pt>
                <c:pt idx="604">
                  <c:v>592.5</c:v>
                </c:pt>
                <c:pt idx="605">
                  <c:v>597.5</c:v>
                </c:pt>
                <c:pt idx="606">
                  <c:v>597.5</c:v>
                </c:pt>
                <c:pt idx="607">
                  <c:v>597.5</c:v>
                </c:pt>
                <c:pt idx="608">
                  <c:v>597.5</c:v>
                </c:pt>
                <c:pt idx="609">
                  <c:v>597.5</c:v>
                </c:pt>
                <c:pt idx="610">
                  <c:v>597.5</c:v>
                </c:pt>
                <c:pt idx="611">
                  <c:v>597.5</c:v>
                </c:pt>
                <c:pt idx="612">
                  <c:v>597.5</c:v>
                </c:pt>
                <c:pt idx="613">
                  <c:v>602.5</c:v>
                </c:pt>
                <c:pt idx="614">
                  <c:v>602.5</c:v>
                </c:pt>
                <c:pt idx="615">
                  <c:v>602.5</c:v>
                </c:pt>
                <c:pt idx="616">
                  <c:v>602.5</c:v>
                </c:pt>
                <c:pt idx="617">
                  <c:v>602.5</c:v>
                </c:pt>
                <c:pt idx="618">
                  <c:v>602.5</c:v>
                </c:pt>
                <c:pt idx="619">
                  <c:v>602.5</c:v>
                </c:pt>
                <c:pt idx="620">
                  <c:v>602.5</c:v>
                </c:pt>
                <c:pt idx="621">
                  <c:v>602.5</c:v>
                </c:pt>
                <c:pt idx="622">
                  <c:v>602.5</c:v>
                </c:pt>
                <c:pt idx="623">
                  <c:v>602.5</c:v>
                </c:pt>
                <c:pt idx="624">
                  <c:v>602.5</c:v>
                </c:pt>
                <c:pt idx="625">
                  <c:v>602.5</c:v>
                </c:pt>
                <c:pt idx="626">
                  <c:v>595</c:v>
                </c:pt>
                <c:pt idx="627">
                  <c:v>595</c:v>
                </c:pt>
                <c:pt idx="628">
                  <c:v>595</c:v>
                </c:pt>
                <c:pt idx="629">
                  <c:v>595</c:v>
                </c:pt>
                <c:pt idx="630">
                  <c:v>595</c:v>
                </c:pt>
                <c:pt idx="631">
                  <c:v>570</c:v>
                </c:pt>
                <c:pt idx="632">
                  <c:v>570</c:v>
                </c:pt>
                <c:pt idx="633">
                  <c:v>570</c:v>
                </c:pt>
                <c:pt idx="634">
                  <c:v>570</c:v>
                </c:pt>
                <c:pt idx="635">
                  <c:v>570</c:v>
                </c:pt>
                <c:pt idx="636">
                  <c:v>570</c:v>
                </c:pt>
                <c:pt idx="637">
                  <c:v>570</c:v>
                </c:pt>
                <c:pt idx="638">
                  <c:v>570</c:v>
                </c:pt>
                <c:pt idx="639">
                  <c:v>567.5</c:v>
                </c:pt>
                <c:pt idx="640">
                  <c:v>567.5</c:v>
                </c:pt>
                <c:pt idx="641">
                  <c:v>567.5</c:v>
                </c:pt>
                <c:pt idx="642">
                  <c:v>567.5</c:v>
                </c:pt>
                <c:pt idx="643">
                  <c:v>567.5</c:v>
                </c:pt>
                <c:pt idx="644">
                  <c:v>567.5</c:v>
                </c:pt>
                <c:pt idx="645">
                  <c:v>557.5</c:v>
                </c:pt>
                <c:pt idx="646">
                  <c:v>557.5</c:v>
                </c:pt>
                <c:pt idx="647">
                  <c:v>557.5</c:v>
                </c:pt>
                <c:pt idx="648">
                  <c:v>557.5</c:v>
                </c:pt>
                <c:pt idx="649">
                  <c:v>547.5</c:v>
                </c:pt>
                <c:pt idx="650">
                  <c:v>547.5</c:v>
                </c:pt>
                <c:pt idx="651">
                  <c:v>547.5</c:v>
                </c:pt>
                <c:pt idx="652">
                  <c:v>547.5</c:v>
                </c:pt>
                <c:pt idx="653">
                  <c:v>547.5</c:v>
                </c:pt>
                <c:pt idx="654">
                  <c:v>540</c:v>
                </c:pt>
                <c:pt idx="655">
                  <c:v>540</c:v>
                </c:pt>
                <c:pt idx="656">
                  <c:v>540</c:v>
                </c:pt>
                <c:pt idx="657">
                  <c:v>532.5</c:v>
                </c:pt>
                <c:pt idx="658">
                  <c:v>532.5</c:v>
                </c:pt>
                <c:pt idx="659">
                  <c:v>532.5</c:v>
                </c:pt>
                <c:pt idx="660">
                  <c:v>525</c:v>
                </c:pt>
                <c:pt idx="661">
                  <c:v>525</c:v>
                </c:pt>
                <c:pt idx="662">
                  <c:v>525</c:v>
                </c:pt>
                <c:pt idx="663">
                  <c:v>522.5</c:v>
                </c:pt>
                <c:pt idx="664">
                  <c:v>522.5</c:v>
                </c:pt>
                <c:pt idx="665">
                  <c:v>522.5</c:v>
                </c:pt>
                <c:pt idx="666">
                  <c:v>517.5</c:v>
                </c:pt>
                <c:pt idx="667">
                  <c:v>517.5</c:v>
                </c:pt>
                <c:pt idx="668">
                  <c:v>497.5</c:v>
                </c:pt>
                <c:pt idx="669">
                  <c:v>497.5</c:v>
                </c:pt>
                <c:pt idx="670">
                  <c:v>497.5</c:v>
                </c:pt>
                <c:pt idx="671">
                  <c:v>497.5</c:v>
                </c:pt>
                <c:pt idx="672">
                  <c:v>497.5</c:v>
                </c:pt>
                <c:pt idx="673">
                  <c:v>497.5</c:v>
                </c:pt>
                <c:pt idx="674">
                  <c:v>497.5</c:v>
                </c:pt>
                <c:pt idx="675">
                  <c:v>497.5</c:v>
                </c:pt>
                <c:pt idx="676">
                  <c:v>497.5</c:v>
                </c:pt>
                <c:pt idx="677">
                  <c:v>485</c:v>
                </c:pt>
                <c:pt idx="678">
                  <c:v>485</c:v>
                </c:pt>
                <c:pt idx="679">
                  <c:v>485</c:v>
                </c:pt>
                <c:pt idx="680">
                  <c:v>485</c:v>
                </c:pt>
                <c:pt idx="681">
                  <c:v>495</c:v>
                </c:pt>
                <c:pt idx="682">
                  <c:v>495</c:v>
                </c:pt>
                <c:pt idx="683">
                  <c:v>495</c:v>
                </c:pt>
                <c:pt idx="684">
                  <c:v>495</c:v>
                </c:pt>
                <c:pt idx="685">
                  <c:v>495</c:v>
                </c:pt>
                <c:pt idx="686">
                  <c:v>502.5</c:v>
                </c:pt>
                <c:pt idx="687">
                  <c:v>510</c:v>
                </c:pt>
                <c:pt idx="688">
                  <c:v>510</c:v>
                </c:pt>
                <c:pt idx="689">
                  <c:v>510</c:v>
                </c:pt>
                <c:pt idx="690">
                  <c:v>510</c:v>
                </c:pt>
                <c:pt idx="691">
                  <c:v>510</c:v>
                </c:pt>
                <c:pt idx="692">
                  <c:v>517.5</c:v>
                </c:pt>
                <c:pt idx="693">
                  <c:v>525</c:v>
                </c:pt>
                <c:pt idx="694">
                  <c:v>525</c:v>
                </c:pt>
                <c:pt idx="695">
                  <c:v>525</c:v>
                </c:pt>
                <c:pt idx="696">
                  <c:v>525</c:v>
                </c:pt>
                <c:pt idx="697">
                  <c:v>525</c:v>
                </c:pt>
                <c:pt idx="698">
                  <c:v>532.5</c:v>
                </c:pt>
                <c:pt idx="699">
                  <c:v>537.5</c:v>
                </c:pt>
                <c:pt idx="700">
                  <c:v>540</c:v>
                </c:pt>
                <c:pt idx="701">
                  <c:v>540</c:v>
                </c:pt>
                <c:pt idx="702">
                  <c:v>540</c:v>
                </c:pt>
                <c:pt idx="703">
                  <c:v>540</c:v>
                </c:pt>
                <c:pt idx="704">
                  <c:v>545</c:v>
                </c:pt>
                <c:pt idx="705">
                  <c:v>545</c:v>
                </c:pt>
                <c:pt idx="706">
                  <c:v>545</c:v>
                </c:pt>
                <c:pt idx="707">
                  <c:v>545</c:v>
                </c:pt>
                <c:pt idx="708">
                  <c:v>545</c:v>
                </c:pt>
                <c:pt idx="709">
                  <c:v>545</c:v>
                </c:pt>
                <c:pt idx="710">
                  <c:v>545</c:v>
                </c:pt>
                <c:pt idx="711">
                  <c:v>545</c:v>
                </c:pt>
                <c:pt idx="712">
                  <c:v>537.5</c:v>
                </c:pt>
                <c:pt idx="713">
                  <c:v>527.5</c:v>
                </c:pt>
                <c:pt idx="714">
                  <c:v>517.5</c:v>
                </c:pt>
                <c:pt idx="715">
                  <c:v>517.5</c:v>
                </c:pt>
                <c:pt idx="716">
                  <c:v>517.5</c:v>
                </c:pt>
                <c:pt idx="717">
                  <c:v>517.5</c:v>
                </c:pt>
                <c:pt idx="718">
                  <c:v>517.5</c:v>
                </c:pt>
                <c:pt idx="719">
                  <c:v>517.5</c:v>
                </c:pt>
                <c:pt idx="720">
                  <c:v>517.5</c:v>
                </c:pt>
                <c:pt idx="721">
                  <c:v>517.5</c:v>
                </c:pt>
                <c:pt idx="722">
                  <c:v>517.5</c:v>
                </c:pt>
                <c:pt idx="723">
                  <c:v>516.5</c:v>
                </c:pt>
                <c:pt idx="724">
                  <c:v>516.5</c:v>
                </c:pt>
                <c:pt idx="725">
                  <c:v>516.5</c:v>
                </c:pt>
                <c:pt idx="726">
                  <c:v>516.5</c:v>
                </c:pt>
                <c:pt idx="727">
                  <c:v>516.5</c:v>
                </c:pt>
                <c:pt idx="728">
                  <c:v>516.5</c:v>
                </c:pt>
                <c:pt idx="729">
                  <c:v>516.5</c:v>
                </c:pt>
                <c:pt idx="730">
                  <c:v>516.5</c:v>
                </c:pt>
                <c:pt idx="731">
                  <c:v>516.5</c:v>
                </c:pt>
                <c:pt idx="732">
                  <c:v>516.5</c:v>
                </c:pt>
                <c:pt idx="733">
                  <c:v>516.5</c:v>
                </c:pt>
                <c:pt idx="734">
                  <c:v>516.5</c:v>
                </c:pt>
                <c:pt idx="735">
                  <c:v>516.5</c:v>
                </c:pt>
                <c:pt idx="736">
                  <c:v>516.5</c:v>
                </c:pt>
                <c:pt idx="737">
                  <c:v>516.5</c:v>
                </c:pt>
                <c:pt idx="738">
                  <c:v>517.5</c:v>
                </c:pt>
                <c:pt idx="739">
                  <c:v>517.5</c:v>
                </c:pt>
                <c:pt idx="740">
                  <c:v>517.5</c:v>
                </c:pt>
                <c:pt idx="741">
                  <c:v>517.5</c:v>
                </c:pt>
                <c:pt idx="742">
                  <c:v>517.5</c:v>
                </c:pt>
                <c:pt idx="743">
                  <c:v>517.5</c:v>
                </c:pt>
                <c:pt idx="744">
                  <c:v>517.5</c:v>
                </c:pt>
                <c:pt idx="745">
                  <c:v>517.5</c:v>
                </c:pt>
                <c:pt idx="746">
                  <c:v>522.5</c:v>
                </c:pt>
                <c:pt idx="747">
                  <c:v>522.5</c:v>
                </c:pt>
                <c:pt idx="748">
                  <c:v>522.5</c:v>
                </c:pt>
                <c:pt idx="749">
                  <c:v>522.5</c:v>
                </c:pt>
                <c:pt idx="750">
                  <c:v>522.5</c:v>
                </c:pt>
                <c:pt idx="751">
                  <c:v>522.5</c:v>
                </c:pt>
                <c:pt idx="752">
                  <c:v>522.5</c:v>
                </c:pt>
                <c:pt idx="753">
                  <c:v>522.5</c:v>
                </c:pt>
                <c:pt idx="754">
                  <c:v>522.5</c:v>
                </c:pt>
                <c:pt idx="755">
                  <c:v>522.5</c:v>
                </c:pt>
                <c:pt idx="756">
                  <c:v>525</c:v>
                </c:pt>
                <c:pt idx="757">
                  <c:v>525</c:v>
                </c:pt>
                <c:pt idx="758">
                  <c:v>525</c:v>
                </c:pt>
                <c:pt idx="759">
                  <c:v>525</c:v>
                </c:pt>
                <c:pt idx="760">
                  <c:v>525</c:v>
                </c:pt>
                <c:pt idx="761">
                  <c:v>525</c:v>
                </c:pt>
                <c:pt idx="762">
                  <c:v>525</c:v>
                </c:pt>
                <c:pt idx="763">
                  <c:v>525</c:v>
                </c:pt>
                <c:pt idx="764">
                  <c:v>525</c:v>
                </c:pt>
                <c:pt idx="765">
                  <c:v>525</c:v>
                </c:pt>
                <c:pt idx="766">
                  <c:v>525</c:v>
                </c:pt>
                <c:pt idx="767">
                  <c:v>525</c:v>
                </c:pt>
                <c:pt idx="768">
                  <c:v>525</c:v>
                </c:pt>
                <c:pt idx="769">
                  <c:v>525</c:v>
                </c:pt>
                <c:pt idx="770">
                  <c:v>525</c:v>
                </c:pt>
                <c:pt idx="771">
                  <c:v>525</c:v>
                </c:pt>
                <c:pt idx="772">
                  <c:v>525</c:v>
                </c:pt>
                <c:pt idx="773">
                  <c:v>525</c:v>
                </c:pt>
                <c:pt idx="774">
                  <c:v>525</c:v>
                </c:pt>
                <c:pt idx="775">
                  <c:v>525</c:v>
                </c:pt>
                <c:pt idx="776">
                  <c:v>525</c:v>
                </c:pt>
                <c:pt idx="777">
                  <c:v>525</c:v>
                </c:pt>
                <c:pt idx="778">
                  <c:v>525</c:v>
                </c:pt>
                <c:pt idx="779">
                  <c:v>525</c:v>
                </c:pt>
                <c:pt idx="780">
                  <c:v>525</c:v>
                </c:pt>
                <c:pt idx="781">
                  <c:v>525</c:v>
                </c:pt>
                <c:pt idx="782">
                  <c:v>525</c:v>
                </c:pt>
                <c:pt idx="783">
                  <c:v>525</c:v>
                </c:pt>
                <c:pt idx="784">
                  <c:v>525</c:v>
                </c:pt>
                <c:pt idx="785">
                  <c:v>525</c:v>
                </c:pt>
                <c:pt idx="786">
                  <c:v>525</c:v>
                </c:pt>
                <c:pt idx="787">
                  <c:v>525</c:v>
                </c:pt>
                <c:pt idx="788">
                  <c:v>525</c:v>
                </c:pt>
                <c:pt idx="789">
                  <c:v>525</c:v>
                </c:pt>
                <c:pt idx="790">
                  <c:v>525</c:v>
                </c:pt>
                <c:pt idx="791">
                  <c:v>525</c:v>
                </c:pt>
                <c:pt idx="792">
                  <c:v>525</c:v>
                </c:pt>
                <c:pt idx="793">
                  <c:v>525</c:v>
                </c:pt>
                <c:pt idx="794">
                  <c:v>525</c:v>
                </c:pt>
                <c:pt idx="795">
                  <c:v>525</c:v>
                </c:pt>
                <c:pt idx="796">
                  <c:v>525</c:v>
                </c:pt>
                <c:pt idx="797">
                  <c:v>525</c:v>
                </c:pt>
                <c:pt idx="798">
                  <c:v>525</c:v>
                </c:pt>
                <c:pt idx="799">
                  <c:v>525</c:v>
                </c:pt>
                <c:pt idx="800">
                  <c:v>525</c:v>
                </c:pt>
                <c:pt idx="801">
                  <c:v>525</c:v>
                </c:pt>
                <c:pt idx="802">
                  <c:v>525</c:v>
                </c:pt>
                <c:pt idx="803">
                  <c:v>525</c:v>
                </c:pt>
                <c:pt idx="804">
                  <c:v>525</c:v>
                </c:pt>
                <c:pt idx="805">
                  <c:v>525</c:v>
                </c:pt>
                <c:pt idx="806">
                  <c:v>522.5</c:v>
                </c:pt>
                <c:pt idx="807">
                  <c:v>522.5</c:v>
                </c:pt>
                <c:pt idx="808">
                  <c:v>522.5</c:v>
                </c:pt>
                <c:pt idx="809">
                  <c:v>522.5</c:v>
                </c:pt>
                <c:pt idx="810">
                  <c:v>522.5</c:v>
                </c:pt>
                <c:pt idx="811">
                  <c:v>517.5</c:v>
                </c:pt>
                <c:pt idx="812">
                  <c:v>517.5</c:v>
                </c:pt>
                <c:pt idx="813">
                  <c:v>517.5</c:v>
                </c:pt>
                <c:pt idx="814">
                  <c:v>517.5</c:v>
                </c:pt>
                <c:pt idx="815">
                  <c:v>517.5</c:v>
                </c:pt>
                <c:pt idx="816">
                  <c:v>517.5</c:v>
                </c:pt>
                <c:pt idx="817">
                  <c:v>517.5</c:v>
                </c:pt>
                <c:pt idx="818">
                  <c:v>517.5</c:v>
                </c:pt>
                <c:pt idx="819">
                  <c:v>517.5</c:v>
                </c:pt>
                <c:pt idx="820">
                  <c:v>517.5</c:v>
                </c:pt>
                <c:pt idx="821">
                  <c:v>517.5</c:v>
                </c:pt>
                <c:pt idx="822">
                  <c:v>517.5</c:v>
                </c:pt>
                <c:pt idx="823">
                  <c:v>517.5</c:v>
                </c:pt>
                <c:pt idx="824">
                  <c:v>517.5</c:v>
                </c:pt>
                <c:pt idx="825">
                  <c:v>517.5</c:v>
                </c:pt>
                <c:pt idx="826">
                  <c:v>517.5</c:v>
                </c:pt>
                <c:pt idx="827">
                  <c:v>517.5</c:v>
                </c:pt>
                <c:pt idx="828">
                  <c:v>517.5</c:v>
                </c:pt>
                <c:pt idx="829">
                  <c:v>517.5</c:v>
                </c:pt>
                <c:pt idx="830">
                  <c:v>517.5</c:v>
                </c:pt>
                <c:pt idx="831">
                  <c:v>517.5</c:v>
                </c:pt>
                <c:pt idx="832">
                  <c:v>522.5</c:v>
                </c:pt>
                <c:pt idx="833">
                  <c:v>522.5</c:v>
                </c:pt>
                <c:pt idx="834">
                  <c:v>522.5</c:v>
                </c:pt>
                <c:pt idx="835">
                  <c:v>522.5</c:v>
                </c:pt>
                <c:pt idx="836">
                  <c:v>522.5</c:v>
                </c:pt>
                <c:pt idx="837">
                  <c:v>522.5</c:v>
                </c:pt>
                <c:pt idx="838">
                  <c:v>522.5</c:v>
                </c:pt>
                <c:pt idx="839">
                  <c:v>517.5</c:v>
                </c:pt>
                <c:pt idx="840">
                  <c:v>517.5</c:v>
                </c:pt>
                <c:pt idx="841">
                  <c:v>517.5</c:v>
                </c:pt>
                <c:pt idx="842">
                  <c:v>517.5</c:v>
                </c:pt>
                <c:pt idx="843">
                  <c:v>517.5</c:v>
                </c:pt>
                <c:pt idx="844">
                  <c:v>517.5</c:v>
                </c:pt>
                <c:pt idx="845">
                  <c:v>517.5</c:v>
                </c:pt>
                <c:pt idx="846">
                  <c:v>517.5</c:v>
                </c:pt>
                <c:pt idx="847">
                  <c:v>511</c:v>
                </c:pt>
                <c:pt idx="848">
                  <c:v>511</c:v>
                </c:pt>
                <c:pt idx="849">
                  <c:v>511</c:v>
                </c:pt>
                <c:pt idx="850">
                  <c:v>511</c:v>
                </c:pt>
                <c:pt idx="851">
                  <c:v>511</c:v>
                </c:pt>
                <c:pt idx="852">
                  <c:v>511</c:v>
                </c:pt>
                <c:pt idx="853">
                  <c:v>511</c:v>
                </c:pt>
                <c:pt idx="854">
                  <c:v>511</c:v>
                </c:pt>
                <c:pt idx="855">
                  <c:v>511</c:v>
                </c:pt>
                <c:pt idx="856">
                  <c:v>511</c:v>
                </c:pt>
                <c:pt idx="857">
                  <c:v>507.5</c:v>
                </c:pt>
                <c:pt idx="858">
                  <c:v>507.5</c:v>
                </c:pt>
                <c:pt idx="859">
                  <c:v>507.5</c:v>
                </c:pt>
                <c:pt idx="860">
                  <c:v>507.5</c:v>
                </c:pt>
                <c:pt idx="861">
                  <c:v>507.5</c:v>
                </c:pt>
                <c:pt idx="862">
                  <c:v>507.5</c:v>
                </c:pt>
                <c:pt idx="863">
                  <c:v>507.5</c:v>
                </c:pt>
                <c:pt idx="864">
                  <c:v>507.5</c:v>
                </c:pt>
                <c:pt idx="865">
                  <c:v>507.5</c:v>
                </c:pt>
                <c:pt idx="866">
                  <c:v>507.5</c:v>
                </c:pt>
                <c:pt idx="867">
                  <c:v>507.5</c:v>
                </c:pt>
                <c:pt idx="868">
                  <c:v>507.5</c:v>
                </c:pt>
                <c:pt idx="869">
                  <c:v>507.5</c:v>
                </c:pt>
                <c:pt idx="870">
                  <c:v>507.5</c:v>
                </c:pt>
                <c:pt idx="871">
                  <c:v>507.5</c:v>
                </c:pt>
                <c:pt idx="872">
                  <c:v>506</c:v>
                </c:pt>
                <c:pt idx="873">
                  <c:v>506</c:v>
                </c:pt>
                <c:pt idx="874">
                  <c:v>506</c:v>
                </c:pt>
                <c:pt idx="875">
                  <c:v>506</c:v>
                </c:pt>
                <c:pt idx="876">
                  <c:v>506</c:v>
                </c:pt>
                <c:pt idx="877">
                  <c:v>505</c:v>
                </c:pt>
                <c:pt idx="878">
                  <c:v>505</c:v>
                </c:pt>
                <c:pt idx="879">
                  <c:v>505</c:v>
                </c:pt>
                <c:pt idx="880">
                  <c:v>505</c:v>
                </c:pt>
                <c:pt idx="881">
                  <c:v>505</c:v>
                </c:pt>
                <c:pt idx="882">
                  <c:v>504</c:v>
                </c:pt>
                <c:pt idx="883">
                  <c:v>504</c:v>
                </c:pt>
                <c:pt idx="884">
                  <c:v>504</c:v>
                </c:pt>
                <c:pt idx="885">
                  <c:v>504</c:v>
                </c:pt>
                <c:pt idx="886">
                  <c:v>504</c:v>
                </c:pt>
                <c:pt idx="887">
                  <c:v>504</c:v>
                </c:pt>
                <c:pt idx="888">
                  <c:v>504</c:v>
                </c:pt>
                <c:pt idx="889">
                  <c:v>504</c:v>
                </c:pt>
                <c:pt idx="890">
                  <c:v>504</c:v>
                </c:pt>
                <c:pt idx="891">
                  <c:v>504</c:v>
                </c:pt>
                <c:pt idx="892">
                  <c:v>507.5</c:v>
                </c:pt>
                <c:pt idx="893">
                  <c:v>507.5</c:v>
                </c:pt>
                <c:pt idx="894">
                  <c:v>507.5</c:v>
                </c:pt>
                <c:pt idx="895">
                  <c:v>507.5</c:v>
                </c:pt>
                <c:pt idx="896">
                  <c:v>507.5</c:v>
                </c:pt>
                <c:pt idx="897">
                  <c:v>507.5</c:v>
                </c:pt>
                <c:pt idx="898">
                  <c:v>507.5</c:v>
                </c:pt>
                <c:pt idx="899">
                  <c:v>507.5</c:v>
                </c:pt>
                <c:pt idx="900">
                  <c:v>507.5</c:v>
                </c:pt>
                <c:pt idx="901">
                  <c:v>507.5</c:v>
                </c:pt>
                <c:pt idx="902">
                  <c:v>507.5</c:v>
                </c:pt>
                <c:pt idx="903">
                  <c:v>507.5</c:v>
                </c:pt>
                <c:pt idx="904">
                  <c:v>507.5</c:v>
                </c:pt>
                <c:pt idx="905">
                  <c:v>507.5</c:v>
                </c:pt>
                <c:pt idx="906">
                  <c:v>507.5</c:v>
                </c:pt>
                <c:pt idx="907">
                  <c:v>507.5</c:v>
                </c:pt>
                <c:pt idx="908">
                  <c:v>507.5</c:v>
                </c:pt>
                <c:pt idx="909">
                  <c:v>507.5</c:v>
                </c:pt>
                <c:pt idx="910">
                  <c:v>507.5</c:v>
                </c:pt>
                <c:pt idx="911">
                  <c:v>507.5</c:v>
                </c:pt>
                <c:pt idx="912">
                  <c:v>507.5</c:v>
                </c:pt>
                <c:pt idx="913">
                  <c:v>507.5</c:v>
                </c:pt>
                <c:pt idx="914">
                  <c:v>507.5</c:v>
                </c:pt>
                <c:pt idx="915">
                  <c:v>507.5</c:v>
                </c:pt>
                <c:pt idx="916">
                  <c:v>507.5</c:v>
                </c:pt>
                <c:pt idx="917">
                  <c:v>507.5</c:v>
                </c:pt>
                <c:pt idx="918">
                  <c:v>507.5</c:v>
                </c:pt>
                <c:pt idx="919">
                  <c:v>507.5</c:v>
                </c:pt>
                <c:pt idx="920">
                  <c:v>507.5</c:v>
                </c:pt>
                <c:pt idx="921">
                  <c:v>507.5</c:v>
                </c:pt>
                <c:pt idx="922">
                  <c:v>504</c:v>
                </c:pt>
                <c:pt idx="923">
                  <c:v>504</c:v>
                </c:pt>
                <c:pt idx="924">
                  <c:v>504</c:v>
                </c:pt>
                <c:pt idx="925">
                  <c:v>504</c:v>
                </c:pt>
                <c:pt idx="926">
                  <c:v>504</c:v>
                </c:pt>
                <c:pt idx="927">
                  <c:v>503</c:v>
                </c:pt>
                <c:pt idx="928">
                  <c:v>503</c:v>
                </c:pt>
                <c:pt idx="929">
                  <c:v>503</c:v>
                </c:pt>
                <c:pt idx="930">
                  <c:v>503</c:v>
                </c:pt>
                <c:pt idx="931">
                  <c:v>503</c:v>
                </c:pt>
                <c:pt idx="932">
                  <c:v>502.5</c:v>
                </c:pt>
                <c:pt idx="933">
                  <c:v>502.5</c:v>
                </c:pt>
                <c:pt idx="934">
                  <c:v>502.5</c:v>
                </c:pt>
                <c:pt idx="935">
                  <c:v>502.5</c:v>
                </c:pt>
                <c:pt idx="936">
                  <c:v>502.5</c:v>
                </c:pt>
                <c:pt idx="937">
                  <c:v>492.5</c:v>
                </c:pt>
                <c:pt idx="938">
                  <c:v>492.5</c:v>
                </c:pt>
                <c:pt idx="939">
                  <c:v>492.5</c:v>
                </c:pt>
                <c:pt idx="940">
                  <c:v>492.5</c:v>
                </c:pt>
                <c:pt idx="941">
                  <c:v>492.5</c:v>
                </c:pt>
                <c:pt idx="942">
                  <c:v>492.5</c:v>
                </c:pt>
                <c:pt idx="943">
                  <c:v>492.5</c:v>
                </c:pt>
                <c:pt idx="944">
                  <c:v>492.5</c:v>
                </c:pt>
                <c:pt idx="945">
                  <c:v>492.5</c:v>
                </c:pt>
                <c:pt idx="946">
                  <c:v>492.5</c:v>
                </c:pt>
                <c:pt idx="947">
                  <c:v>487.5</c:v>
                </c:pt>
                <c:pt idx="948">
                  <c:v>487.5</c:v>
                </c:pt>
                <c:pt idx="949">
                  <c:v>487.5</c:v>
                </c:pt>
                <c:pt idx="950">
                  <c:v>487.5</c:v>
                </c:pt>
                <c:pt idx="951">
                  <c:v>487.5</c:v>
                </c:pt>
                <c:pt idx="952">
                  <c:v>487.5</c:v>
                </c:pt>
                <c:pt idx="953">
                  <c:v>487.5</c:v>
                </c:pt>
                <c:pt idx="954">
                  <c:v>487.5</c:v>
                </c:pt>
                <c:pt idx="955">
                  <c:v>487.5</c:v>
                </c:pt>
                <c:pt idx="956">
                  <c:v>487.5</c:v>
                </c:pt>
                <c:pt idx="957">
                  <c:v>482.5</c:v>
                </c:pt>
                <c:pt idx="958">
                  <c:v>482.5</c:v>
                </c:pt>
                <c:pt idx="959">
                  <c:v>482.5</c:v>
                </c:pt>
                <c:pt idx="960">
                  <c:v>482.5</c:v>
                </c:pt>
                <c:pt idx="961">
                  <c:v>482.5</c:v>
                </c:pt>
                <c:pt idx="962">
                  <c:v>477.5</c:v>
                </c:pt>
                <c:pt idx="963">
                  <c:v>477.5</c:v>
                </c:pt>
                <c:pt idx="964">
                  <c:v>477.5</c:v>
                </c:pt>
                <c:pt idx="965">
                  <c:v>477.5</c:v>
                </c:pt>
                <c:pt idx="966">
                  <c:v>477.5</c:v>
                </c:pt>
                <c:pt idx="967">
                  <c:v>477.5</c:v>
                </c:pt>
                <c:pt idx="968">
                  <c:v>477.5</c:v>
                </c:pt>
                <c:pt idx="969">
                  <c:v>477.5</c:v>
                </c:pt>
                <c:pt idx="970">
                  <c:v>477.5</c:v>
                </c:pt>
                <c:pt idx="971">
                  <c:v>477.5</c:v>
                </c:pt>
                <c:pt idx="972">
                  <c:v>475</c:v>
                </c:pt>
                <c:pt idx="973">
                  <c:v>475</c:v>
                </c:pt>
                <c:pt idx="974">
                  <c:v>475</c:v>
                </c:pt>
                <c:pt idx="975">
                  <c:v>475</c:v>
                </c:pt>
                <c:pt idx="976">
                  <c:v>475</c:v>
                </c:pt>
                <c:pt idx="977">
                  <c:v>475</c:v>
                </c:pt>
                <c:pt idx="978">
                  <c:v>475</c:v>
                </c:pt>
                <c:pt idx="979">
                  <c:v>475</c:v>
                </c:pt>
                <c:pt idx="980">
                  <c:v>475</c:v>
                </c:pt>
                <c:pt idx="981">
                  <c:v>475</c:v>
                </c:pt>
                <c:pt idx="982">
                  <c:v>467.5</c:v>
                </c:pt>
                <c:pt idx="983">
                  <c:v>467.5</c:v>
                </c:pt>
                <c:pt idx="984">
                  <c:v>467.5</c:v>
                </c:pt>
                <c:pt idx="985">
                  <c:v>467.5</c:v>
                </c:pt>
                <c:pt idx="986">
                  <c:v>467.5</c:v>
                </c:pt>
                <c:pt idx="987">
                  <c:v>462.5</c:v>
                </c:pt>
                <c:pt idx="988">
                  <c:v>462.5</c:v>
                </c:pt>
                <c:pt idx="989">
                  <c:v>462.5</c:v>
                </c:pt>
                <c:pt idx="990">
                  <c:v>462.5</c:v>
                </c:pt>
                <c:pt idx="991">
                  <c:v>462.5</c:v>
                </c:pt>
                <c:pt idx="992">
                  <c:v>462.5</c:v>
                </c:pt>
                <c:pt idx="993">
                  <c:v>462.5</c:v>
                </c:pt>
                <c:pt idx="994">
                  <c:v>462.5</c:v>
                </c:pt>
                <c:pt idx="995">
                  <c:v>462.5</c:v>
                </c:pt>
                <c:pt idx="996">
                  <c:v>462.5</c:v>
                </c:pt>
                <c:pt idx="997">
                  <c:v>460.5</c:v>
                </c:pt>
                <c:pt idx="998">
                  <c:v>460.5</c:v>
                </c:pt>
                <c:pt idx="999">
                  <c:v>460.5</c:v>
                </c:pt>
                <c:pt idx="1000">
                  <c:v>460.5</c:v>
                </c:pt>
                <c:pt idx="1001">
                  <c:v>460.5</c:v>
                </c:pt>
                <c:pt idx="1002">
                  <c:v>457.5</c:v>
                </c:pt>
                <c:pt idx="1003">
                  <c:v>457.5</c:v>
                </c:pt>
                <c:pt idx="1004">
                  <c:v>457.5</c:v>
                </c:pt>
                <c:pt idx="1005">
                  <c:v>457.5</c:v>
                </c:pt>
                <c:pt idx="1006">
                  <c:v>457.5</c:v>
                </c:pt>
                <c:pt idx="1007">
                  <c:v>457.5</c:v>
                </c:pt>
                <c:pt idx="1008">
                  <c:v>457.5</c:v>
                </c:pt>
                <c:pt idx="1009">
                  <c:v>457.5</c:v>
                </c:pt>
                <c:pt idx="1010">
                  <c:v>457.5</c:v>
                </c:pt>
                <c:pt idx="1011">
                  <c:v>457.5</c:v>
                </c:pt>
                <c:pt idx="1012">
                  <c:v>457.5</c:v>
                </c:pt>
                <c:pt idx="1013">
                  <c:v>457.5</c:v>
                </c:pt>
                <c:pt idx="1014">
                  <c:v>457.5</c:v>
                </c:pt>
                <c:pt idx="1015">
                  <c:v>457.5</c:v>
                </c:pt>
                <c:pt idx="1016">
                  <c:v>457.5</c:v>
                </c:pt>
                <c:pt idx="1017">
                  <c:v>457.5</c:v>
                </c:pt>
                <c:pt idx="1018">
                  <c:v>457.5</c:v>
                </c:pt>
                <c:pt idx="1019">
                  <c:v>445</c:v>
                </c:pt>
                <c:pt idx="1020">
                  <c:v>445</c:v>
                </c:pt>
                <c:pt idx="1021">
                  <c:v>445</c:v>
                </c:pt>
                <c:pt idx="1022">
                  <c:v>445</c:v>
                </c:pt>
                <c:pt idx="1023">
                  <c:v>445</c:v>
                </c:pt>
                <c:pt idx="1024">
                  <c:v>432.5</c:v>
                </c:pt>
                <c:pt idx="1025">
                  <c:v>432.5</c:v>
                </c:pt>
                <c:pt idx="1026">
                  <c:v>432.5</c:v>
                </c:pt>
                <c:pt idx="1027">
                  <c:v>432.5</c:v>
                </c:pt>
                <c:pt idx="1028">
                  <c:v>432.5</c:v>
                </c:pt>
                <c:pt idx="1029">
                  <c:v>412.5</c:v>
                </c:pt>
                <c:pt idx="1030">
                  <c:v>412.5</c:v>
                </c:pt>
                <c:pt idx="1031">
                  <c:v>412.5</c:v>
                </c:pt>
                <c:pt idx="1032">
                  <c:v>412.5</c:v>
                </c:pt>
                <c:pt idx="1033">
                  <c:v>412.5</c:v>
                </c:pt>
                <c:pt idx="1034">
                  <c:v>395</c:v>
                </c:pt>
                <c:pt idx="1035">
                  <c:v>395</c:v>
                </c:pt>
                <c:pt idx="1036">
                  <c:v>395</c:v>
                </c:pt>
                <c:pt idx="1037">
                  <c:v>395</c:v>
                </c:pt>
                <c:pt idx="1038">
                  <c:v>395</c:v>
                </c:pt>
                <c:pt idx="1039">
                  <c:v>382.5</c:v>
                </c:pt>
                <c:pt idx="1040">
                  <c:v>382.5</c:v>
                </c:pt>
                <c:pt idx="1041">
                  <c:v>382.5</c:v>
                </c:pt>
                <c:pt idx="1042">
                  <c:v>382.5</c:v>
                </c:pt>
                <c:pt idx="1043">
                  <c:v>382.5</c:v>
                </c:pt>
                <c:pt idx="1044">
                  <c:v>382.5</c:v>
                </c:pt>
                <c:pt idx="1045">
                  <c:v>375</c:v>
                </c:pt>
                <c:pt idx="1046">
                  <c:v>375</c:v>
                </c:pt>
                <c:pt idx="1047">
                  <c:v>375</c:v>
                </c:pt>
                <c:pt idx="1048">
                  <c:v>375</c:v>
                </c:pt>
                <c:pt idx="1049">
                  <c:v>375</c:v>
                </c:pt>
                <c:pt idx="1050">
                  <c:v>375</c:v>
                </c:pt>
                <c:pt idx="1051">
                  <c:v>375</c:v>
                </c:pt>
                <c:pt idx="1052">
                  <c:v>375</c:v>
                </c:pt>
                <c:pt idx="1053">
                  <c:v>375</c:v>
                </c:pt>
                <c:pt idx="1054">
                  <c:v>375</c:v>
                </c:pt>
                <c:pt idx="1055">
                  <c:v>375</c:v>
                </c:pt>
                <c:pt idx="1056">
                  <c:v>375</c:v>
                </c:pt>
                <c:pt idx="1057">
                  <c:v>375</c:v>
                </c:pt>
                <c:pt idx="1058">
                  <c:v>375</c:v>
                </c:pt>
                <c:pt idx="1059">
                  <c:v>375</c:v>
                </c:pt>
                <c:pt idx="1060">
                  <c:v>375</c:v>
                </c:pt>
                <c:pt idx="1061">
                  <c:v>375</c:v>
                </c:pt>
                <c:pt idx="1062">
                  <c:v>375</c:v>
                </c:pt>
                <c:pt idx="1063">
                  <c:v>375</c:v>
                </c:pt>
                <c:pt idx="1064">
                  <c:v>372.5</c:v>
                </c:pt>
                <c:pt idx="1065">
                  <c:v>372.5</c:v>
                </c:pt>
                <c:pt idx="1066">
                  <c:v>372.5</c:v>
                </c:pt>
                <c:pt idx="1067">
                  <c:v>372.5</c:v>
                </c:pt>
                <c:pt idx="1068">
                  <c:v>372.5</c:v>
                </c:pt>
                <c:pt idx="1069">
                  <c:v>367.5</c:v>
                </c:pt>
                <c:pt idx="1070">
                  <c:v>367.5</c:v>
                </c:pt>
                <c:pt idx="1071">
                  <c:v>367.5</c:v>
                </c:pt>
                <c:pt idx="1072">
                  <c:v>367.5</c:v>
                </c:pt>
                <c:pt idx="1073">
                  <c:v>367.5</c:v>
                </c:pt>
                <c:pt idx="1074">
                  <c:v>375</c:v>
                </c:pt>
                <c:pt idx="1075">
                  <c:v>375</c:v>
                </c:pt>
                <c:pt idx="1076">
                  <c:v>375</c:v>
                </c:pt>
                <c:pt idx="1077">
                  <c:v>375</c:v>
                </c:pt>
                <c:pt idx="1078">
                  <c:v>375</c:v>
                </c:pt>
                <c:pt idx="1079">
                  <c:v>372.5</c:v>
                </c:pt>
                <c:pt idx="1080">
                  <c:v>372.5</c:v>
                </c:pt>
                <c:pt idx="1081">
                  <c:v>372.5</c:v>
                </c:pt>
                <c:pt idx="1082">
                  <c:v>372.5</c:v>
                </c:pt>
                <c:pt idx="1083">
                  <c:v>367.5</c:v>
                </c:pt>
                <c:pt idx="1084">
                  <c:v>367.5</c:v>
                </c:pt>
                <c:pt idx="1085">
                  <c:v>367.5</c:v>
                </c:pt>
                <c:pt idx="1086">
                  <c:v>367.5</c:v>
                </c:pt>
                <c:pt idx="1087">
                  <c:v>367.5</c:v>
                </c:pt>
                <c:pt idx="1088">
                  <c:v>365</c:v>
                </c:pt>
                <c:pt idx="1089">
                  <c:v>365</c:v>
                </c:pt>
                <c:pt idx="1090">
                  <c:v>365</c:v>
                </c:pt>
                <c:pt idx="1091">
                  <c:v>365</c:v>
                </c:pt>
                <c:pt idx="1092">
                  <c:v>365</c:v>
                </c:pt>
                <c:pt idx="1093">
                  <c:v>361</c:v>
                </c:pt>
                <c:pt idx="1094">
                  <c:v>361</c:v>
                </c:pt>
                <c:pt idx="1095">
                  <c:v>361</c:v>
                </c:pt>
                <c:pt idx="1096">
                  <c:v>361</c:v>
                </c:pt>
                <c:pt idx="1097">
                  <c:v>361</c:v>
                </c:pt>
                <c:pt idx="1098">
                  <c:v>362.5</c:v>
                </c:pt>
                <c:pt idx="1099">
                  <c:v>362.5</c:v>
                </c:pt>
                <c:pt idx="1100">
                  <c:v>362.5</c:v>
                </c:pt>
                <c:pt idx="1101">
                  <c:v>362.5</c:v>
                </c:pt>
                <c:pt idx="1102">
                  <c:v>362.5</c:v>
                </c:pt>
                <c:pt idx="1103">
                  <c:v>363.75</c:v>
                </c:pt>
                <c:pt idx="1104">
                  <c:v>363.75</c:v>
                </c:pt>
                <c:pt idx="1105">
                  <c:v>363.75</c:v>
                </c:pt>
                <c:pt idx="1106">
                  <c:v>363.75</c:v>
                </c:pt>
                <c:pt idx="1107">
                  <c:v>363.75</c:v>
                </c:pt>
                <c:pt idx="1108">
                  <c:v>359.5</c:v>
                </c:pt>
                <c:pt idx="1109">
                  <c:v>359.5</c:v>
                </c:pt>
                <c:pt idx="1110">
                  <c:v>359.5</c:v>
                </c:pt>
                <c:pt idx="1111">
                  <c:v>359.5</c:v>
                </c:pt>
                <c:pt idx="1112">
                  <c:v>359.5</c:v>
                </c:pt>
                <c:pt idx="1113">
                  <c:v>357.5</c:v>
                </c:pt>
                <c:pt idx="1114">
                  <c:v>357.5</c:v>
                </c:pt>
                <c:pt idx="1115">
                  <c:v>357.5</c:v>
                </c:pt>
                <c:pt idx="1116">
                  <c:v>357.5</c:v>
                </c:pt>
                <c:pt idx="1117">
                  <c:v>357.5</c:v>
                </c:pt>
                <c:pt idx="1118">
                  <c:v>357.5</c:v>
                </c:pt>
                <c:pt idx="1119">
                  <c:v>352.5</c:v>
                </c:pt>
                <c:pt idx="1120">
                  <c:v>352.5</c:v>
                </c:pt>
                <c:pt idx="1121">
                  <c:v>352.5</c:v>
                </c:pt>
                <c:pt idx="1122">
                  <c:v>352.5</c:v>
                </c:pt>
                <c:pt idx="1123">
                  <c:v>350</c:v>
                </c:pt>
                <c:pt idx="1124">
                  <c:v>347.5</c:v>
                </c:pt>
                <c:pt idx="1125">
                  <c:v>347.5</c:v>
                </c:pt>
                <c:pt idx="1126">
                  <c:v>347.5</c:v>
                </c:pt>
                <c:pt idx="1127">
                  <c:v>347.5</c:v>
                </c:pt>
                <c:pt idx="1128">
                  <c:v>345.5</c:v>
                </c:pt>
                <c:pt idx="1129">
                  <c:v>345.5</c:v>
                </c:pt>
                <c:pt idx="1130">
                  <c:v>344.5</c:v>
                </c:pt>
                <c:pt idx="1131" formatCode="0.00">
                  <c:v>342.5</c:v>
                </c:pt>
                <c:pt idx="1132" formatCode="0.00">
                  <c:v>342.5</c:v>
                </c:pt>
                <c:pt idx="1133" formatCode="0.00">
                  <c:v>342.5</c:v>
                </c:pt>
                <c:pt idx="1134" formatCode="0.00">
                  <c:v>342.5</c:v>
                </c:pt>
                <c:pt idx="1135" formatCode="0.00">
                  <c:v>342.5</c:v>
                </c:pt>
                <c:pt idx="1136" formatCode="0.00">
                  <c:v>341</c:v>
                </c:pt>
                <c:pt idx="1137" formatCode="0.00">
                  <c:v>339</c:v>
                </c:pt>
                <c:pt idx="1138" formatCode="0.00">
                  <c:v>339</c:v>
                </c:pt>
                <c:pt idx="1139" formatCode="0.00">
                  <c:v>339</c:v>
                </c:pt>
                <c:pt idx="1140" formatCode="0.00">
                  <c:v>335</c:v>
                </c:pt>
                <c:pt idx="1141" formatCode="0.00">
                  <c:v>334</c:v>
                </c:pt>
                <c:pt idx="1142" formatCode="0.00">
                  <c:v>334</c:v>
                </c:pt>
                <c:pt idx="1143" formatCode="0.00">
                  <c:v>332.5</c:v>
                </c:pt>
                <c:pt idx="1144" formatCode="0.00">
                  <c:v>323</c:v>
                </c:pt>
                <c:pt idx="1145" formatCode="0.00">
                  <c:v>316</c:v>
                </c:pt>
                <c:pt idx="1146" formatCode="0.00">
                  <c:v>315</c:v>
                </c:pt>
                <c:pt idx="1147" formatCode="0.00">
                  <c:v>312.5</c:v>
                </c:pt>
                <c:pt idx="1148" formatCode="0.00">
                  <c:v>310.5</c:v>
                </c:pt>
                <c:pt idx="1149" formatCode="0.00">
                  <c:v>310.5</c:v>
                </c:pt>
                <c:pt idx="1150" formatCode="0.00">
                  <c:v>310.5</c:v>
                </c:pt>
                <c:pt idx="1151" formatCode="0.00">
                  <c:v>310.5</c:v>
                </c:pt>
                <c:pt idx="1152" formatCode="0.00">
                  <c:v>314.5</c:v>
                </c:pt>
                <c:pt idx="1153" formatCode="0.00">
                  <c:v>314.5</c:v>
                </c:pt>
                <c:pt idx="1154" formatCode="0.00">
                  <c:v>309.5</c:v>
                </c:pt>
                <c:pt idx="1155" formatCode="0.00">
                  <c:v>309.5</c:v>
                </c:pt>
                <c:pt idx="1156" formatCode="0.00">
                  <c:v>307</c:v>
                </c:pt>
                <c:pt idx="1157" formatCode="0.00">
                  <c:v>307</c:v>
                </c:pt>
                <c:pt idx="1158" formatCode="0.00">
                  <c:v>307</c:v>
                </c:pt>
                <c:pt idx="1159" formatCode="0.00">
                  <c:v>307</c:v>
                </c:pt>
                <c:pt idx="1160" formatCode="0.00">
                  <c:v>307</c:v>
                </c:pt>
                <c:pt idx="1161" formatCode="0.00">
                  <c:v>307</c:v>
                </c:pt>
                <c:pt idx="1162" formatCode="0.00">
                  <c:v>312.5</c:v>
                </c:pt>
                <c:pt idx="1163" formatCode="0.00">
                  <c:v>312.5</c:v>
                </c:pt>
                <c:pt idx="1164" formatCode="0.00">
                  <c:v>312.5</c:v>
                </c:pt>
                <c:pt idx="1165" formatCode="0.00">
                  <c:v>312.5</c:v>
                </c:pt>
                <c:pt idx="1166" formatCode="0.00">
                  <c:v>315</c:v>
                </c:pt>
                <c:pt idx="1167" formatCode="0.00">
                  <c:v>315</c:v>
                </c:pt>
                <c:pt idx="1168" formatCode="0.00">
                  <c:v>310</c:v>
                </c:pt>
                <c:pt idx="1169" formatCode="0.00">
                  <c:v>310</c:v>
                </c:pt>
                <c:pt idx="1170" formatCode="0.00">
                  <c:v>310</c:v>
                </c:pt>
                <c:pt idx="1171" formatCode="0.00">
                  <c:v>305</c:v>
                </c:pt>
                <c:pt idx="1172" formatCode="0.00">
                  <c:v>303</c:v>
                </c:pt>
                <c:pt idx="1173" formatCode="0.00">
                  <c:v>303</c:v>
                </c:pt>
                <c:pt idx="1174" formatCode="0.00">
                  <c:v>303</c:v>
                </c:pt>
                <c:pt idx="1175" formatCode="0.00">
                  <c:v>298</c:v>
                </c:pt>
                <c:pt idx="1176" formatCode="0.00">
                  <c:v>298</c:v>
                </c:pt>
                <c:pt idx="1177" formatCode="0.00">
                  <c:v>296</c:v>
                </c:pt>
                <c:pt idx="1178" formatCode="0.00">
                  <c:v>296</c:v>
                </c:pt>
                <c:pt idx="1179" formatCode="0.00">
                  <c:v>296</c:v>
                </c:pt>
                <c:pt idx="1180" formatCode="0.00">
                  <c:v>292.5</c:v>
                </c:pt>
                <c:pt idx="1181" formatCode="0.00">
                  <c:v>292.5</c:v>
                </c:pt>
                <c:pt idx="1182" formatCode="0.00">
                  <c:v>292.5</c:v>
                </c:pt>
                <c:pt idx="1183" formatCode="0.00">
                  <c:v>292.5</c:v>
                </c:pt>
                <c:pt idx="1184" formatCode="0.00">
                  <c:v>292.5</c:v>
                </c:pt>
                <c:pt idx="1185" formatCode="0.00">
                  <c:v>292.5</c:v>
                </c:pt>
                <c:pt idx="1186" formatCode="0.00">
                  <c:v>286.5</c:v>
                </c:pt>
                <c:pt idx="1187" formatCode="0.00">
                  <c:v>286.5</c:v>
                </c:pt>
                <c:pt idx="1188" formatCode="0.00">
                  <c:v>286.5</c:v>
                </c:pt>
                <c:pt idx="1189" formatCode="0.00">
                  <c:v>286.5</c:v>
                </c:pt>
                <c:pt idx="1190" formatCode="0.00">
                  <c:v>282.5</c:v>
                </c:pt>
                <c:pt idx="1191" formatCode="0.00">
                  <c:v>281</c:v>
                </c:pt>
                <c:pt idx="1192" formatCode="0.00">
                  <c:v>279</c:v>
                </c:pt>
                <c:pt idx="1193" formatCode="0.00">
                  <c:v>276.5</c:v>
                </c:pt>
                <c:pt idx="1194" formatCode="0.00">
                  <c:v>276</c:v>
                </c:pt>
                <c:pt idx="1195" formatCode="0.00">
                  <c:v>274</c:v>
                </c:pt>
                <c:pt idx="1196" formatCode="0.00">
                  <c:v>274</c:v>
                </c:pt>
                <c:pt idx="1197" formatCode="0.00">
                  <c:v>274</c:v>
                </c:pt>
                <c:pt idx="1198" formatCode="0.00">
                  <c:v>272.5</c:v>
                </c:pt>
                <c:pt idx="1199" formatCode="0.00">
                  <c:v>272.5</c:v>
                </c:pt>
                <c:pt idx="1200" formatCode="0.00">
                  <c:v>272.5</c:v>
                </c:pt>
                <c:pt idx="1201" formatCode="0.00">
                  <c:v>272.5</c:v>
                </c:pt>
                <c:pt idx="1202" formatCode="0.00">
                  <c:v>272.5</c:v>
                </c:pt>
                <c:pt idx="1203" formatCode="0.00">
                  <c:v>272.5</c:v>
                </c:pt>
                <c:pt idx="1204" formatCode="0.00">
                  <c:v>272.5</c:v>
                </c:pt>
                <c:pt idx="1205" formatCode="0.00">
                  <c:v>272.5</c:v>
                </c:pt>
                <c:pt idx="1206" formatCode="0.00">
                  <c:v>272.5</c:v>
                </c:pt>
                <c:pt idx="1207" formatCode="0.00">
                  <c:v>272.5</c:v>
                </c:pt>
                <c:pt idx="1208" formatCode="0.00">
                  <c:v>272</c:v>
                </c:pt>
                <c:pt idx="1209" formatCode="0.00">
                  <c:v>272</c:v>
                </c:pt>
                <c:pt idx="1210" formatCode="0.00">
                  <c:v>270</c:v>
                </c:pt>
                <c:pt idx="1211" formatCode="0.00">
                  <c:v>270</c:v>
                </c:pt>
                <c:pt idx="1212" formatCode="0.00">
                  <c:v>270</c:v>
                </c:pt>
                <c:pt idx="1213" formatCode="0.00">
                  <c:v>269</c:v>
                </c:pt>
                <c:pt idx="1214" formatCode="0.00">
                  <c:v>267.5</c:v>
                </c:pt>
                <c:pt idx="1215" formatCode="0.00">
                  <c:v>267.5</c:v>
                </c:pt>
                <c:pt idx="1216" formatCode="0.00">
                  <c:v>266.5</c:v>
                </c:pt>
                <c:pt idx="1217" formatCode="0.00">
                  <c:v>266.5</c:v>
                </c:pt>
                <c:pt idx="1218" formatCode="0.00">
                  <c:v>264.5</c:v>
                </c:pt>
                <c:pt idx="1219" formatCode="0.00">
                  <c:v>264.5</c:v>
                </c:pt>
                <c:pt idx="1220" formatCode="0.00">
                  <c:v>264.5</c:v>
                </c:pt>
                <c:pt idx="1221" formatCode="0.00">
                  <c:v>264.5</c:v>
                </c:pt>
                <c:pt idx="1222" formatCode="0.00">
                  <c:v>264.5</c:v>
                </c:pt>
                <c:pt idx="1223" formatCode="0.00">
                  <c:v>262.5</c:v>
                </c:pt>
                <c:pt idx="1224" formatCode="0.00">
                  <c:v>262.5</c:v>
                </c:pt>
                <c:pt idx="1225" formatCode="0.00">
                  <c:v>262.5</c:v>
                </c:pt>
                <c:pt idx="1226" formatCode="0.00">
                  <c:v>262.5</c:v>
                </c:pt>
                <c:pt idx="1227" formatCode="0.00">
                  <c:v>262.5</c:v>
                </c:pt>
                <c:pt idx="1228" formatCode="0.00">
                  <c:v>262.5</c:v>
                </c:pt>
                <c:pt idx="1229" formatCode="0.00">
                  <c:v>261</c:v>
                </c:pt>
                <c:pt idx="1230" formatCode="0.00">
                  <c:v>261</c:v>
                </c:pt>
                <c:pt idx="1231" formatCode="0.00">
                  <c:v>261</c:v>
                </c:pt>
                <c:pt idx="1232" formatCode="0.00">
                  <c:v>261</c:v>
                </c:pt>
                <c:pt idx="1233" formatCode="0.00">
                  <c:v>261</c:v>
                </c:pt>
                <c:pt idx="1234" formatCode="0.00">
                  <c:v>261</c:v>
                </c:pt>
                <c:pt idx="1235" formatCode="0.00">
                  <c:v>261</c:v>
                </c:pt>
                <c:pt idx="1236" formatCode="0.00">
                  <c:v>260</c:v>
                </c:pt>
                <c:pt idx="1237" formatCode="0.00">
                  <c:v>260</c:v>
                </c:pt>
                <c:pt idx="1238" formatCode="0.00">
                  <c:v>260</c:v>
                </c:pt>
                <c:pt idx="1239" formatCode="0.00">
                  <c:v>260</c:v>
                </c:pt>
                <c:pt idx="1240" formatCode="0.00">
                  <c:v>260</c:v>
                </c:pt>
                <c:pt idx="1241" formatCode="0.00">
                  <c:v>260</c:v>
                </c:pt>
                <c:pt idx="1242" formatCode="0.00">
                  <c:v>260</c:v>
                </c:pt>
                <c:pt idx="1243" formatCode="0.00">
                  <c:v>260</c:v>
                </c:pt>
                <c:pt idx="1244" formatCode="0.00">
                  <c:v>257.5</c:v>
                </c:pt>
                <c:pt idx="1245" formatCode="0.00">
                  <c:v>257.5</c:v>
                </c:pt>
                <c:pt idx="1246" formatCode="0.00">
                  <c:v>257.5</c:v>
                </c:pt>
                <c:pt idx="1247" formatCode="0.00">
                  <c:v>257.5</c:v>
                </c:pt>
                <c:pt idx="1248" formatCode="0.00">
                  <c:v>257.5</c:v>
                </c:pt>
                <c:pt idx="1249" formatCode="0.00">
                  <c:v>257.5</c:v>
                </c:pt>
                <c:pt idx="1250" formatCode="0.00">
                  <c:v>257</c:v>
                </c:pt>
                <c:pt idx="1251" formatCode="0.00">
                  <c:v>257</c:v>
                </c:pt>
                <c:pt idx="1252" formatCode="0.00">
                  <c:v>256</c:v>
                </c:pt>
                <c:pt idx="1253" formatCode="0.00">
                  <c:v>256</c:v>
                </c:pt>
                <c:pt idx="1254" formatCode="0.00">
                  <c:v>255.5</c:v>
                </c:pt>
                <c:pt idx="1255" formatCode="0.00">
                  <c:v>256</c:v>
                </c:pt>
                <c:pt idx="1256" formatCode="0.00">
                  <c:v>257.5</c:v>
                </c:pt>
                <c:pt idx="1257" formatCode="0.00">
                  <c:v>262.5</c:v>
                </c:pt>
                <c:pt idx="1258" formatCode="0.00">
                  <c:v>262.5</c:v>
                </c:pt>
                <c:pt idx="1259" formatCode="0.00">
                  <c:v>262.5</c:v>
                </c:pt>
                <c:pt idx="1260" formatCode="0.00">
                  <c:v>262.5</c:v>
                </c:pt>
                <c:pt idx="1261" formatCode="0.00">
                  <c:v>262.5</c:v>
                </c:pt>
                <c:pt idx="1262" formatCode="0.00">
                  <c:v>265.5</c:v>
                </c:pt>
                <c:pt idx="1263" formatCode="0.00">
                  <c:v>267.5</c:v>
                </c:pt>
                <c:pt idx="1264" formatCode="0.00">
                  <c:v>269.5</c:v>
                </c:pt>
                <c:pt idx="1265" formatCode="0.00">
                  <c:v>270</c:v>
                </c:pt>
                <c:pt idx="1266" formatCode="0.00">
                  <c:v>270</c:v>
                </c:pt>
                <c:pt idx="1267" formatCode="0.00">
                  <c:v>275</c:v>
                </c:pt>
                <c:pt idx="1268" formatCode="0.00">
                  <c:v>275</c:v>
                </c:pt>
                <c:pt idx="1269" formatCode="0.00">
                  <c:v>272.5</c:v>
                </c:pt>
                <c:pt idx="1270" formatCode="0.00">
                  <c:v>272.5</c:v>
                </c:pt>
                <c:pt idx="1271" formatCode="0.00">
                  <c:v>272.5</c:v>
                </c:pt>
                <c:pt idx="1272" formatCode="0.00">
                  <c:v>272.5</c:v>
                </c:pt>
                <c:pt idx="1273" formatCode="0.00">
                  <c:v>272.5</c:v>
                </c:pt>
                <c:pt idx="1274" formatCode="0.00">
                  <c:v>272.5</c:v>
                </c:pt>
                <c:pt idx="1275" formatCode="0.00">
                  <c:v>272.5</c:v>
                </c:pt>
                <c:pt idx="1276" formatCode="0.00">
                  <c:v>272.5</c:v>
                </c:pt>
                <c:pt idx="1277" formatCode="0.00">
                  <c:v>272.5</c:v>
                </c:pt>
                <c:pt idx="1278" formatCode="0.00">
                  <c:v>272.5</c:v>
                </c:pt>
                <c:pt idx="1279" formatCode="0.00">
                  <c:v>272</c:v>
                </c:pt>
                <c:pt idx="1280" formatCode="0.00">
                  <c:v>272</c:v>
                </c:pt>
                <c:pt idx="1281" formatCode="0.00">
                  <c:v>272</c:v>
                </c:pt>
                <c:pt idx="1282" formatCode="0.00">
                  <c:v>272</c:v>
                </c:pt>
                <c:pt idx="1283" formatCode="0.00">
                  <c:v>272</c:v>
                </c:pt>
                <c:pt idx="1284" formatCode="0.00">
                  <c:v>272</c:v>
                </c:pt>
                <c:pt idx="1285" formatCode="0.00">
                  <c:v>272</c:v>
                </c:pt>
                <c:pt idx="1286" formatCode="0.00">
                  <c:v>272</c:v>
                </c:pt>
                <c:pt idx="1287" formatCode="0.00">
                  <c:v>272</c:v>
                </c:pt>
                <c:pt idx="1288" formatCode="0.00">
                  <c:v>272</c:v>
                </c:pt>
                <c:pt idx="1289" formatCode="0.00">
                  <c:v>272</c:v>
                </c:pt>
                <c:pt idx="1290" formatCode="0.00">
                  <c:v>272</c:v>
                </c:pt>
                <c:pt idx="1291" formatCode="0.00">
                  <c:v>272</c:v>
                </c:pt>
                <c:pt idx="1292" formatCode="0.00">
                  <c:v>272</c:v>
                </c:pt>
                <c:pt idx="1293" formatCode="0.00">
                  <c:v>272</c:v>
                </c:pt>
                <c:pt idx="1294" formatCode="0.00">
                  <c:v>272</c:v>
                </c:pt>
                <c:pt idx="1295" formatCode="0.00">
                  <c:v>277.5</c:v>
                </c:pt>
                <c:pt idx="1296" formatCode="0.00">
                  <c:v>279.5</c:v>
                </c:pt>
                <c:pt idx="1297" formatCode="0.00">
                  <c:v>282.5</c:v>
                </c:pt>
                <c:pt idx="1298" formatCode="0.00">
                  <c:v>282.5</c:v>
                </c:pt>
                <c:pt idx="1299" formatCode="0.00">
                  <c:v>285.5</c:v>
                </c:pt>
                <c:pt idx="1300" formatCode="0.00">
                  <c:v>292.5</c:v>
                </c:pt>
                <c:pt idx="1301" formatCode="0.00">
                  <c:v>292.5</c:v>
                </c:pt>
                <c:pt idx="1302" formatCode="0.00">
                  <c:v>292.5</c:v>
                </c:pt>
                <c:pt idx="1303" formatCode="0.00">
                  <c:v>297.5</c:v>
                </c:pt>
                <c:pt idx="1304" formatCode="0.00">
                  <c:v>302.5</c:v>
                </c:pt>
                <c:pt idx="1305" formatCode="0.00">
                  <c:v>307.5</c:v>
                </c:pt>
                <c:pt idx="1306" formatCode="0.00">
                  <c:v>308.5</c:v>
                </c:pt>
                <c:pt idx="1307" formatCode="0.00">
                  <c:v>312.5</c:v>
                </c:pt>
                <c:pt idx="1308" formatCode="0.00">
                  <c:v>330</c:v>
                </c:pt>
                <c:pt idx="1309" formatCode="0.00">
                  <c:v>347.5</c:v>
                </c:pt>
                <c:pt idx="1310" formatCode="0.00">
                  <c:v>347.5</c:v>
                </c:pt>
                <c:pt idx="1311" formatCode="0.00">
                  <c:v>347.5</c:v>
                </c:pt>
                <c:pt idx="1312" formatCode="0.00">
                  <c:v>347.5</c:v>
                </c:pt>
                <c:pt idx="1313" formatCode="0.00">
                  <c:v>347.5</c:v>
                </c:pt>
                <c:pt idx="1314" formatCode="0.00">
                  <c:v>342.5</c:v>
                </c:pt>
                <c:pt idx="1315" formatCode="0.00">
                  <c:v>342.5</c:v>
                </c:pt>
                <c:pt idx="1316" formatCode="0.00">
                  <c:v>343.5</c:v>
                </c:pt>
                <c:pt idx="1317" formatCode="0.00">
                  <c:v>352.5</c:v>
                </c:pt>
                <c:pt idx="1318" formatCode="0.00">
                  <c:v>357.5</c:v>
                </c:pt>
                <c:pt idx="1319" formatCode="0.00">
                  <c:v>358</c:v>
                </c:pt>
                <c:pt idx="1320" formatCode="0.00">
                  <c:v>360</c:v>
                </c:pt>
                <c:pt idx="1321" formatCode="0.00">
                  <c:v>360</c:v>
                </c:pt>
                <c:pt idx="1322" formatCode="0.00">
                  <c:v>372.5</c:v>
                </c:pt>
                <c:pt idx="1323" formatCode="0.00">
                  <c:v>372.5</c:v>
                </c:pt>
                <c:pt idx="1324" formatCode="0.00">
                  <c:v>372.5</c:v>
                </c:pt>
                <c:pt idx="1325" formatCode="0.00">
                  <c:v>372.5</c:v>
                </c:pt>
                <c:pt idx="1326" formatCode="0.00">
                  <c:v>372.5</c:v>
                </c:pt>
                <c:pt idx="1327" formatCode="0.00">
                  <c:v>372.5</c:v>
                </c:pt>
                <c:pt idx="1328" formatCode="0.00">
                  <c:v>377.5</c:v>
                </c:pt>
                <c:pt idx="1329" formatCode="0.00">
                  <c:v>377.5</c:v>
                </c:pt>
                <c:pt idx="1330" formatCode="0.00">
                  <c:v>377.5</c:v>
                </c:pt>
                <c:pt idx="1331" formatCode="0.00">
                  <c:v>387.5</c:v>
                </c:pt>
                <c:pt idx="1332" formatCode="0.00">
                  <c:v>397.5</c:v>
                </c:pt>
                <c:pt idx="1333" formatCode="0.00">
                  <c:v>412.5</c:v>
                </c:pt>
                <c:pt idx="1334" formatCode="0.00">
                  <c:v>412.5</c:v>
                </c:pt>
                <c:pt idx="1335" formatCode="0.00">
                  <c:v>424</c:v>
                </c:pt>
                <c:pt idx="1336" formatCode="0.00">
                  <c:v>424</c:v>
                </c:pt>
                <c:pt idx="1337" formatCode="0.00">
                  <c:v>427.5</c:v>
                </c:pt>
                <c:pt idx="1338" formatCode="0.00">
                  <c:v>435</c:v>
                </c:pt>
                <c:pt idx="1339" formatCode="0.00">
                  <c:v>452.5</c:v>
                </c:pt>
                <c:pt idx="1340" formatCode="0.00">
                  <c:v>472.5</c:v>
                </c:pt>
                <c:pt idx="1341" formatCode="0.00">
                  <c:v>464.5</c:v>
                </c:pt>
                <c:pt idx="1342" formatCode="0.00">
                  <c:v>464.5</c:v>
                </c:pt>
                <c:pt idx="1343" formatCode="0.00">
                  <c:v>449.5</c:v>
                </c:pt>
                <c:pt idx="1344" formatCode="0.00">
                  <c:v>434.5</c:v>
                </c:pt>
                <c:pt idx="1345" formatCode="0.00">
                  <c:v>434.5</c:v>
                </c:pt>
                <c:pt idx="1346" formatCode="0.00">
                  <c:v>434.5</c:v>
                </c:pt>
                <c:pt idx="1347" formatCode="0.00">
                  <c:v>434.5</c:v>
                </c:pt>
                <c:pt idx="1348" formatCode="0.00">
                  <c:v>434</c:v>
                </c:pt>
                <c:pt idx="1349" formatCode="0.00">
                  <c:v>426</c:v>
                </c:pt>
                <c:pt idx="1350" formatCode="0.00">
                  <c:v>416</c:v>
                </c:pt>
                <c:pt idx="1351" formatCode="0.00">
                  <c:v>416</c:v>
                </c:pt>
                <c:pt idx="1352" formatCode="0.00">
                  <c:v>407.5</c:v>
                </c:pt>
                <c:pt idx="1353" formatCode="0.00">
                  <c:v>396</c:v>
                </c:pt>
                <c:pt idx="1354" formatCode="0.00">
                  <c:v>396</c:v>
                </c:pt>
                <c:pt idx="1355" formatCode="0.00">
                  <c:v>388.5</c:v>
                </c:pt>
                <c:pt idx="1356" formatCode="0.00">
                  <c:v>382.5</c:v>
                </c:pt>
                <c:pt idx="1357" formatCode="0.00">
                  <c:v>377.5</c:v>
                </c:pt>
                <c:pt idx="1358" formatCode="0.00">
                  <c:v>372.5</c:v>
                </c:pt>
                <c:pt idx="1359" formatCode="0.00">
                  <c:v>372.5</c:v>
                </c:pt>
                <c:pt idx="1360" formatCode="0.00">
                  <c:v>367.5</c:v>
                </c:pt>
                <c:pt idx="1361" formatCode="0.00">
                  <c:v>367.5</c:v>
                </c:pt>
                <c:pt idx="1362" formatCode="0.00">
                  <c:v>360</c:v>
                </c:pt>
                <c:pt idx="1363" formatCode="0.00">
                  <c:v>352.5</c:v>
                </c:pt>
                <c:pt idx="1364" formatCode="0.00">
                  <c:v>347.5</c:v>
                </c:pt>
                <c:pt idx="1365" formatCode="0.00">
                  <c:v>347.5</c:v>
                </c:pt>
                <c:pt idx="1366" formatCode="0.00">
                  <c:v>346</c:v>
                </c:pt>
                <c:pt idx="1367" formatCode="0.00">
                  <c:v>341.5</c:v>
                </c:pt>
                <c:pt idx="1368" formatCode="0.00">
                  <c:v>338.5</c:v>
                </c:pt>
                <c:pt idx="1369" formatCode="0.00">
                  <c:v>336.5</c:v>
                </c:pt>
                <c:pt idx="1370" formatCode="0.00">
                  <c:v>332.5</c:v>
                </c:pt>
                <c:pt idx="1371" formatCode="0.00">
                  <c:v>332.5</c:v>
                </c:pt>
                <c:pt idx="1372" formatCode="0.00">
                  <c:v>329.5</c:v>
                </c:pt>
                <c:pt idx="1373" formatCode="0.00">
                  <c:v>336</c:v>
                </c:pt>
                <c:pt idx="1374" formatCode="0.00">
                  <c:v>336</c:v>
                </c:pt>
                <c:pt idx="1375" formatCode="0.00">
                  <c:v>336</c:v>
                </c:pt>
                <c:pt idx="1376" formatCode="0.00">
                  <c:v>339</c:v>
                </c:pt>
                <c:pt idx="1377" formatCode="0.00">
                  <c:v>337.5</c:v>
                </c:pt>
                <c:pt idx="1378" formatCode="0.00">
                  <c:v>332.5</c:v>
                </c:pt>
                <c:pt idx="1379" formatCode="0.00">
                  <c:v>332.5</c:v>
                </c:pt>
                <c:pt idx="1380" formatCode="0.00">
                  <c:v>332.5</c:v>
                </c:pt>
                <c:pt idx="1381" formatCode="0.00">
                  <c:v>330.5</c:v>
                </c:pt>
                <c:pt idx="1382" formatCode="0.00">
                  <c:v>327.5</c:v>
                </c:pt>
                <c:pt idx="1383" formatCode="0.00">
                  <c:v>325</c:v>
                </c:pt>
                <c:pt idx="1384" formatCode="0.00">
                  <c:v>325</c:v>
                </c:pt>
                <c:pt idx="1385" formatCode="0.00">
                  <c:v>325</c:v>
                </c:pt>
                <c:pt idx="1386" formatCode="0.00">
                  <c:v>325</c:v>
                </c:pt>
                <c:pt idx="1387" formatCode="0.00">
                  <c:v>337.5</c:v>
                </c:pt>
                <c:pt idx="1388" formatCode="0.00">
                  <c:v>342.5</c:v>
                </c:pt>
                <c:pt idx="1389" formatCode="0.00">
                  <c:v>342.5</c:v>
                </c:pt>
                <c:pt idx="1390" formatCode="0.00">
                  <c:v>347.5</c:v>
                </c:pt>
                <c:pt idx="1391" formatCode="0.00">
                  <c:v>352.5</c:v>
                </c:pt>
                <c:pt idx="1392" formatCode="0.00">
                  <c:v>352.5</c:v>
                </c:pt>
                <c:pt idx="1393" formatCode="0.00">
                  <c:v>352.5</c:v>
                </c:pt>
                <c:pt idx="1394" formatCode="0.00">
                  <c:v>354.5</c:v>
                </c:pt>
                <c:pt idx="1395" formatCode="0.00">
                  <c:v>357.5</c:v>
                </c:pt>
                <c:pt idx="1396" formatCode="0.00">
                  <c:v>358.5</c:v>
                </c:pt>
                <c:pt idx="1397" formatCode="0.00">
                  <c:v>362.5</c:v>
                </c:pt>
                <c:pt idx="1398" formatCode="0.00">
                  <c:v>369</c:v>
                </c:pt>
                <c:pt idx="1399" formatCode="0.00">
                  <c:v>369</c:v>
                </c:pt>
                <c:pt idx="1400" formatCode="0.00">
                  <c:v>370.5</c:v>
                </c:pt>
                <c:pt idx="1401" formatCode="0.00">
                  <c:v>370.5</c:v>
                </c:pt>
                <c:pt idx="1402" formatCode="0.00">
                  <c:v>362.5</c:v>
                </c:pt>
                <c:pt idx="1403" formatCode="0.00">
                  <c:v>362.5</c:v>
                </c:pt>
                <c:pt idx="1404" formatCode="0.00">
                  <c:v>364.5</c:v>
                </c:pt>
                <c:pt idx="1405" formatCode="0.00">
                  <c:v>364.5</c:v>
                </c:pt>
                <c:pt idx="1406" formatCode="0.00">
                  <c:v>362.5</c:v>
                </c:pt>
                <c:pt idx="1407" formatCode="0.00">
                  <c:v>362.5</c:v>
                </c:pt>
                <c:pt idx="1408" formatCode="0.00">
                  <c:v>363.5</c:v>
                </c:pt>
                <c:pt idx="1409" formatCode="0.00">
                  <c:v>364.5</c:v>
                </c:pt>
                <c:pt idx="1410" formatCode="0.00">
                  <c:v>364.5</c:v>
                </c:pt>
                <c:pt idx="1411" formatCode="0.00">
                  <c:v>364.5</c:v>
                </c:pt>
                <c:pt idx="1412" formatCode="0.00">
                  <c:v>365.5</c:v>
                </c:pt>
                <c:pt idx="1413" formatCode="0.00">
                  <c:v>365.5</c:v>
                </c:pt>
                <c:pt idx="1414" formatCode="0.00">
                  <c:v>365.5</c:v>
                </c:pt>
                <c:pt idx="1415" formatCode="0.00">
                  <c:v>369</c:v>
                </c:pt>
                <c:pt idx="1416" formatCode="0.00">
                  <c:v>372.5</c:v>
                </c:pt>
                <c:pt idx="1417" formatCode="0.00">
                  <c:v>377.5</c:v>
                </c:pt>
                <c:pt idx="1418" formatCode="0.00">
                  <c:v>377.5</c:v>
                </c:pt>
                <c:pt idx="1419" formatCode="0.00">
                  <c:v>377.5</c:v>
                </c:pt>
                <c:pt idx="1420" formatCode="0.00">
                  <c:v>377.5</c:v>
                </c:pt>
                <c:pt idx="1421" formatCode="0.00">
                  <c:v>380</c:v>
                </c:pt>
                <c:pt idx="1422" formatCode="0.00">
                  <c:v>381.5</c:v>
                </c:pt>
                <c:pt idx="1423" formatCode="0.00">
                  <c:v>382.5</c:v>
                </c:pt>
                <c:pt idx="1424" formatCode="0.00">
                  <c:v>382.5</c:v>
                </c:pt>
                <c:pt idx="1425" formatCode="0.00">
                  <c:v>382.5</c:v>
                </c:pt>
                <c:pt idx="1426" formatCode="0.00">
                  <c:v>385</c:v>
                </c:pt>
                <c:pt idx="1427" formatCode="0.00">
                  <c:v>390</c:v>
                </c:pt>
                <c:pt idx="1428" formatCode="0.00">
                  <c:v>390</c:v>
                </c:pt>
                <c:pt idx="1429" formatCode="0.00">
                  <c:v>394</c:v>
                </c:pt>
                <c:pt idx="1430" formatCode="0.00">
                  <c:v>394</c:v>
                </c:pt>
                <c:pt idx="1431" formatCode="0.00">
                  <c:v>396</c:v>
                </c:pt>
                <c:pt idx="1432" formatCode="0.00">
                  <c:v>396</c:v>
                </c:pt>
                <c:pt idx="1433" formatCode="0.00">
                  <c:v>392.5</c:v>
                </c:pt>
                <c:pt idx="1434" formatCode="0.00">
                  <c:v>392.5</c:v>
                </c:pt>
                <c:pt idx="1435" formatCode="0.00">
                  <c:v>392.5</c:v>
                </c:pt>
                <c:pt idx="1436" formatCode="0.00">
                  <c:v>392.5</c:v>
                </c:pt>
                <c:pt idx="1437" formatCode="0.00">
                  <c:v>392</c:v>
                </c:pt>
                <c:pt idx="1438" formatCode="0.00">
                  <c:v>387.5</c:v>
                </c:pt>
                <c:pt idx="1439" formatCode="0.00">
                  <c:v>381</c:v>
                </c:pt>
                <c:pt idx="1440" formatCode="0.00">
                  <c:v>379</c:v>
                </c:pt>
                <c:pt idx="1441" formatCode="0.00">
                  <c:v>377</c:v>
                </c:pt>
                <c:pt idx="1442" formatCode="0.00">
                  <c:v>377</c:v>
                </c:pt>
                <c:pt idx="1443" formatCode="0.00">
                  <c:v>375</c:v>
                </c:pt>
                <c:pt idx="1444" formatCode="0.00">
                  <c:v>375</c:v>
                </c:pt>
                <c:pt idx="1445" formatCode="0.00">
                  <c:v>375</c:v>
                </c:pt>
                <c:pt idx="1446" formatCode="0.00">
                  <c:v>374</c:v>
                </c:pt>
                <c:pt idx="1447" formatCode="0.00">
                  <c:v>374</c:v>
                </c:pt>
                <c:pt idx="1448" formatCode="0.00">
                  <c:v>370</c:v>
                </c:pt>
                <c:pt idx="1449" formatCode="0.00">
                  <c:v>370</c:v>
                </c:pt>
                <c:pt idx="1450" formatCode="0.00">
                  <c:v>370</c:v>
                </c:pt>
                <c:pt idx="1451" formatCode="0.00">
                  <c:v>370</c:v>
                </c:pt>
                <c:pt idx="1452" formatCode="0.00">
                  <c:v>370</c:v>
                </c:pt>
                <c:pt idx="1453" formatCode="0.00">
                  <c:v>367.5</c:v>
                </c:pt>
                <c:pt idx="1454" formatCode="0.00">
                  <c:v>367.5</c:v>
                </c:pt>
                <c:pt idx="1455" formatCode="0.00">
                  <c:v>367.5</c:v>
                </c:pt>
                <c:pt idx="1456" formatCode="0.00">
                  <c:v>367.5</c:v>
                </c:pt>
                <c:pt idx="1457" formatCode="0.00">
                  <c:v>367.5</c:v>
                </c:pt>
                <c:pt idx="1458" formatCode="0.00">
                  <c:v>367.5</c:v>
                </c:pt>
                <c:pt idx="1459" formatCode="0.00">
                  <c:v>367.5</c:v>
                </c:pt>
                <c:pt idx="1460" formatCode="0.00">
                  <c:v>367.5</c:v>
                </c:pt>
                <c:pt idx="1461" formatCode="0.00">
                  <c:v>369</c:v>
                </c:pt>
                <c:pt idx="1462" formatCode="0.00">
                  <c:v>372</c:v>
                </c:pt>
                <c:pt idx="1463" formatCode="0.00">
                  <c:v>377.5</c:v>
                </c:pt>
                <c:pt idx="1464" formatCode="0.00">
                  <c:v>381.5</c:v>
                </c:pt>
                <c:pt idx="1465" formatCode="0.00">
                  <c:v>381.5</c:v>
                </c:pt>
                <c:pt idx="1466" formatCode="0.00">
                  <c:v>387.5</c:v>
                </c:pt>
                <c:pt idx="1467" formatCode="0.00">
                  <c:v>389.5</c:v>
                </c:pt>
                <c:pt idx="1468" formatCode="0.00">
                  <c:v>396</c:v>
                </c:pt>
                <c:pt idx="1469" formatCode="0.00">
                  <c:v>397.5</c:v>
                </c:pt>
                <c:pt idx="1470" formatCode="0.00">
                  <c:v>397.5</c:v>
                </c:pt>
                <c:pt idx="1471" formatCode="0.00">
                  <c:v>402.5</c:v>
                </c:pt>
                <c:pt idx="1472" formatCode="0.00">
                  <c:v>407.5</c:v>
                </c:pt>
                <c:pt idx="1473" formatCode="0.00">
                  <c:v>407.5</c:v>
                </c:pt>
                <c:pt idx="1474" formatCode="0.00">
                  <c:v>407.5</c:v>
                </c:pt>
                <c:pt idx="1475" formatCode="0.00">
                  <c:v>409</c:v>
                </c:pt>
                <c:pt idx="1476" formatCode="0.00">
                  <c:v>417.5</c:v>
                </c:pt>
                <c:pt idx="1477" formatCode="0.00">
                  <c:v>419</c:v>
                </c:pt>
                <c:pt idx="1478" formatCode="0.00">
                  <c:v>428</c:v>
                </c:pt>
                <c:pt idx="1479" formatCode="0.00">
                  <c:v>432.5</c:v>
                </c:pt>
                <c:pt idx="1480" formatCode="0.00">
                  <c:v>437.5</c:v>
                </c:pt>
                <c:pt idx="1481" formatCode="0.00">
                  <c:v>447.5</c:v>
                </c:pt>
                <c:pt idx="1482" formatCode="0.00">
                  <c:v>452.5</c:v>
                </c:pt>
                <c:pt idx="1483" formatCode="0.00">
                  <c:v>457.5</c:v>
                </c:pt>
                <c:pt idx="1484" formatCode="0.00">
                  <c:v>457.5</c:v>
                </c:pt>
                <c:pt idx="1485" formatCode="0.00">
                  <c:v>457.5</c:v>
                </c:pt>
                <c:pt idx="1486" formatCode="0.00">
                  <c:v>457.5</c:v>
                </c:pt>
                <c:pt idx="1487" formatCode="0.00">
                  <c:v>452.5</c:v>
                </c:pt>
                <c:pt idx="1488" formatCode="0.00">
                  <c:v>442.5</c:v>
                </c:pt>
                <c:pt idx="1489" formatCode="0.00">
                  <c:v>442.5</c:v>
                </c:pt>
                <c:pt idx="1490" formatCode="0.00">
                  <c:v>442.5</c:v>
                </c:pt>
                <c:pt idx="1491" formatCode="0.00">
                  <c:v>442.5</c:v>
                </c:pt>
                <c:pt idx="1492" formatCode="0.00">
                  <c:v>452.5</c:v>
                </c:pt>
                <c:pt idx="1493" formatCode="0.00">
                  <c:v>457.5</c:v>
                </c:pt>
                <c:pt idx="1494" formatCode="0.00">
                  <c:v>457.5</c:v>
                </c:pt>
                <c:pt idx="1495" formatCode="0.00">
                  <c:v>458.5</c:v>
                </c:pt>
                <c:pt idx="1496" formatCode="0.00">
                  <c:v>466.5</c:v>
                </c:pt>
                <c:pt idx="1497" formatCode="0.00">
                  <c:v>466.5</c:v>
                </c:pt>
                <c:pt idx="1498" formatCode="0.00">
                  <c:v>466.5</c:v>
                </c:pt>
                <c:pt idx="1499" formatCode="0.00">
                  <c:v>477.5</c:v>
                </c:pt>
                <c:pt idx="1500" formatCode="0.00">
                  <c:v>477.5</c:v>
                </c:pt>
                <c:pt idx="1501" formatCode="0.00">
                  <c:v>484.5</c:v>
                </c:pt>
                <c:pt idx="1502" formatCode="0.00">
                  <c:v>485</c:v>
                </c:pt>
                <c:pt idx="1503" formatCode="0.00">
                  <c:v>492.5</c:v>
                </c:pt>
                <c:pt idx="1504" formatCode="0.00">
                  <c:v>500.5</c:v>
                </c:pt>
                <c:pt idx="1505" formatCode="0.00">
                  <c:v>501</c:v>
                </c:pt>
                <c:pt idx="1506" formatCode="0.00">
                  <c:v>501</c:v>
                </c:pt>
                <c:pt idx="1507" formatCode="0.00">
                  <c:v>507.5</c:v>
                </c:pt>
                <c:pt idx="1508" formatCode="0.00">
                  <c:v>507.5</c:v>
                </c:pt>
                <c:pt idx="1509" formatCode="0.00">
                  <c:v>520</c:v>
                </c:pt>
                <c:pt idx="1510" formatCode="0.00">
                  <c:v>520</c:v>
                </c:pt>
                <c:pt idx="1511" formatCode="0.00">
                  <c:v>517.5</c:v>
                </c:pt>
                <c:pt idx="1512" formatCode="0.00">
                  <c:v>517.5</c:v>
                </c:pt>
                <c:pt idx="1513" formatCode="0.00">
                  <c:v>517.5</c:v>
                </c:pt>
                <c:pt idx="1514" formatCode="0.00">
                  <c:v>502.5</c:v>
                </c:pt>
                <c:pt idx="1515" formatCode="0.00">
                  <c:v>502.5</c:v>
                </c:pt>
                <c:pt idx="1516" formatCode="0.00">
                  <c:v>502.5</c:v>
                </c:pt>
                <c:pt idx="1517" formatCode="0.00">
                  <c:v>497</c:v>
                </c:pt>
                <c:pt idx="1518" formatCode="0.00">
                  <c:v>507</c:v>
                </c:pt>
                <c:pt idx="1519" formatCode="0.00">
                  <c:v>497.5</c:v>
                </c:pt>
                <c:pt idx="1520" formatCode="0.00">
                  <c:v>497.5</c:v>
                </c:pt>
                <c:pt idx="1521" formatCode="0.00">
                  <c:v>497.5</c:v>
                </c:pt>
                <c:pt idx="1522" formatCode="0.00">
                  <c:v>496.5</c:v>
                </c:pt>
                <c:pt idx="1523" formatCode="0.00">
                  <c:v>496.5</c:v>
                </c:pt>
                <c:pt idx="1524" formatCode="0.00">
                  <c:v>492.5</c:v>
                </c:pt>
                <c:pt idx="1525" formatCode="0.00">
                  <c:v>492.5</c:v>
                </c:pt>
                <c:pt idx="1526" formatCode="0.00">
                  <c:v>492.5</c:v>
                </c:pt>
                <c:pt idx="1527" formatCode="0.00">
                  <c:v>492.5</c:v>
                </c:pt>
                <c:pt idx="1528" formatCode="0.00">
                  <c:v>497.5</c:v>
                </c:pt>
                <c:pt idx="1529" formatCode="0.00">
                  <c:v>497.5</c:v>
                </c:pt>
                <c:pt idx="1530" formatCode="0.00">
                  <c:v>497.5</c:v>
                </c:pt>
                <c:pt idx="1531" formatCode="0.00">
                  <c:v>500</c:v>
                </c:pt>
                <c:pt idx="1532" formatCode="0.00">
                  <c:v>497.5</c:v>
                </c:pt>
                <c:pt idx="1533" formatCode="0.00">
                  <c:v>497.5</c:v>
                </c:pt>
                <c:pt idx="1534" formatCode="0.00">
                  <c:v>500</c:v>
                </c:pt>
                <c:pt idx="1535" formatCode="0.00">
                  <c:v>500</c:v>
                </c:pt>
                <c:pt idx="1536" formatCode="0.00">
                  <c:v>499.5</c:v>
                </c:pt>
                <c:pt idx="1537" formatCode="0.00">
                  <c:v>499.5</c:v>
                </c:pt>
                <c:pt idx="1538" formatCode="0.00">
                  <c:v>499.5</c:v>
                </c:pt>
                <c:pt idx="1539" formatCode="0.00">
                  <c:v>499.5</c:v>
                </c:pt>
                <c:pt idx="1540" formatCode="0.00">
                  <c:v>499.5</c:v>
                </c:pt>
                <c:pt idx="1541" formatCode="0.00">
                  <c:v>499.5</c:v>
                </c:pt>
                <c:pt idx="1542" formatCode="0.00">
                  <c:v>499.5</c:v>
                </c:pt>
                <c:pt idx="1543" formatCode="0.00">
                  <c:v>499.5</c:v>
                </c:pt>
                <c:pt idx="1544" formatCode="0.00">
                  <c:v>499.5</c:v>
                </c:pt>
                <c:pt idx="1545" formatCode="0.00">
                  <c:v>499.5</c:v>
                </c:pt>
                <c:pt idx="1546" formatCode="0.00">
                  <c:v>494.5</c:v>
                </c:pt>
                <c:pt idx="1547" formatCode="0.00">
                  <c:v>497</c:v>
                </c:pt>
                <c:pt idx="1548" formatCode="0.00">
                  <c:v>497</c:v>
                </c:pt>
                <c:pt idx="1549" formatCode="0.00">
                  <c:v>497</c:v>
                </c:pt>
                <c:pt idx="1550" formatCode="0.00">
                  <c:v>497.5</c:v>
                </c:pt>
                <c:pt idx="1551" formatCode="0.00">
                  <c:v>497.5</c:v>
                </c:pt>
                <c:pt idx="1552" formatCode="0.00">
                  <c:v>497.5</c:v>
                </c:pt>
                <c:pt idx="1553" formatCode="0.00">
                  <c:v>497.5</c:v>
                </c:pt>
                <c:pt idx="1554" formatCode="0.00">
                  <c:v>497.5</c:v>
                </c:pt>
                <c:pt idx="1555" formatCode="0.00">
                  <c:v>497.5</c:v>
                </c:pt>
                <c:pt idx="1556" formatCode="0.00">
                  <c:v>497.5</c:v>
                </c:pt>
                <c:pt idx="1557" formatCode="0.00">
                  <c:v>509</c:v>
                </c:pt>
                <c:pt idx="1558" formatCode="0.00">
                  <c:v>509</c:v>
                </c:pt>
                <c:pt idx="1559" formatCode="0.00">
                  <c:v>509</c:v>
                </c:pt>
                <c:pt idx="1560" formatCode="0.00">
                  <c:v>509</c:v>
                </c:pt>
                <c:pt idx="1561" formatCode="0.00">
                  <c:v>511</c:v>
                </c:pt>
                <c:pt idx="1562" formatCode="0.00">
                  <c:v>511</c:v>
                </c:pt>
                <c:pt idx="1563" formatCode="0.00">
                  <c:v>511</c:v>
                </c:pt>
                <c:pt idx="1564" formatCode="0.00">
                  <c:v>511</c:v>
                </c:pt>
                <c:pt idx="1565" formatCode="0.00">
                  <c:v>511</c:v>
                </c:pt>
                <c:pt idx="1566" formatCode="0.00">
                  <c:v>508.5</c:v>
                </c:pt>
                <c:pt idx="1567" formatCode="0.00">
                  <c:v>508.5</c:v>
                </c:pt>
                <c:pt idx="1568" formatCode="0.00">
                  <c:v>504</c:v>
                </c:pt>
                <c:pt idx="1569" formatCode="0.00">
                  <c:v>503</c:v>
                </c:pt>
                <c:pt idx="1570" formatCode="0.00">
                  <c:v>501.5</c:v>
                </c:pt>
                <c:pt idx="1571" formatCode="0.00">
                  <c:v>501.5</c:v>
                </c:pt>
                <c:pt idx="1572" formatCode="0.00">
                  <c:v>500.5</c:v>
                </c:pt>
                <c:pt idx="1573" formatCode="0.00">
                  <c:v>500</c:v>
                </c:pt>
                <c:pt idx="1574" formatCode="0.00">
                  <c:v>500</c:v>
                </c:pt>
                <c:pt idx="1575" formatCode="0.00">
                  <c:v>497.5</c:v>
                </c:pt>
                <c:pt idx="1576" formatCode="0.00">
                  <c:v>497</c:v>
                </c:pt>
                <c:pt idx="1577" formatCode="0.00">
                  <c:v>492</c:v>
                </c:pt>
                <c:pt idx="1578" formatCode="0.00">
                  <c:v>492</c:v>
                </c:pt>
                <c:pt idx="1579" formatCode="0.00">
                  <c:v>485</c:v>
                </c:pt>
                <c:pt idx="1580" formatCode="0.00">
                  <c:v>482</c:v>
                </c:pt>
                <c:pt idx="1581" formatCode="0.00">
                  <c:v>481.5</c:v>
                </c:pt>
                <c:pt idx="1582" formatCode="0.00">
                  <c:v>472.5</c:v>
                </c:pt>
                <c:pt idx="1583" formatCode="0.00">
                  <c:v>470</c:v>
                </c:pt>
                <c:pt idx="1584" formatCode="0.00">
                  <c:v>470</c:v>
                </c:pt>
                <c:pt idx="1585" formatCode="0.00">
                  <c:v>462.5</c:v>
                </c:pt>
                <c:pt idx="1586" formatCode="0.00">
                  <c:v>462.5</c:v>
                </c:pt>
                <c:pt idx="1587" formatCode="0.00">
                  <c:v>462.5</c:v>
                </c:pt>
                <c:pt idx="1588" formatCode="0.00">
                  <c:v>462.5</c:v>
                </c:pt>
                <c:pt idx="1589" formatCode="0.00">
                  <c:v>462.5</c:v>
                </c:pt>
                <c:pt idx="1590" formatCode="0.00">
                  <c:v>450</c:v>
                </c:pt>
                <c:pt idx="1591" formatCode="0.00">
                  <c:v>449</c:v>
                </c:pt>
                <c:pt idx="1592" formatCode="0.00">
                  <c:v>445</c:v>
                </c:pt>
                <c:pt idx="1593" formatCode="0.00">
                  <c:v>442</c:v>
                </c:pt>
                <c:pt idx="1594" formatCode="0.00">
                  <c:v>432.5</c:v>
                </c:pt>
                <c:pt idx="1595" formatCode="0.00">
                  <c:v>422.5</c:v>
                </c:pt>
                <c:pt idx="1596" formatCode="0.00">
                  <c:v>420</c:v>
                </c:pt>
                <c:pt idx="1597" formatCode="0.00">
                  <c:v>409.5</c:v>
                </c:pt>
                <c:pt idx="1598" formatCode="0.00">
                  <c:v>408</c:v>
                </c:pt>
                <c:pt idx="1599" formatCode="0.00">
                  <c:v>409</c:v>
                </c:pt>
                <c:pt idx="1600" formatCode="0.00">
                  <c:v>409</c:v>
                </c:pt>
                <c:pt idx="1601" formatCode="0.00">
                  <c:v>409</c:v>
                </c:pt>
                <c:pt idx="1602" formatCode="0.00">
                  <c:v>412.5</c:v>
                </c:pt>
                <c:pt idx="1603" formatCode="0.00">
                  <c:v>420</c:v>
                </c:pt>
                <c:pt idx="1604" formatCode="0.00">
                  <c:v>420</c:v>
                </c:pt>
                <c:pt idx="1605" formatCode="0.00">
                  <c:v>420</c:v>
                </c:pt>
                <c:pt idx="1606" formatCode="0.00">
                  <c:v>422</c:v>
                </c:pt>
                <c:pt idx="1607" formatCode="0.00">
                  <c:v>425.5</c:v>
                </c:pt>
                <c:pt idx="1608" formatCode="0.00">
                  <c:v>424</c:v>
                </c:pt>
                <c:pt idx="1609" formatCode="0.00">
                  <c:v>422.5</c:v>
                </c:pt>
                <c:pt idx="1610" formatCode="0.00">
                  <c:v>422.5</c:v>
                </c:pt>
                <c:pt idx="1611" formatCode="0.00">
                  <c:v>418</c:v>
                </c:pt>
                <c:pt idx="1612" formatCode="0.00">
                  <c:v>418</c:v>
                </c:pt>
                <c:pt idx="1613" formatCode="0.00">
                  <c:v>418</c:v>
                </c:pt>
                <c:pt idx="1614" formatCode="0.00">
                  <c:v>415</c:v>
                </c:pt>
                <c:pt idx="1615" formatCode="0.00">
                  <c:v>415</c:v>
                </c:pt>
                <c:pt idx="1616" formatCode="0.00">
                  <c:v>417.5</c:v>
                </c:pt>
                <c:pt idx="1617" formatCode="0.00">
                  <c:v>425</c:v>
                </c:pt>
                <c:pt idx="1618" formatCode="0.00">
                  <c:v>425</c:v>
                </c:pt>
                <c:pt idx="1619" formatCode="0.00">
                  <c:v>430</c:v>
                </c:pt>
                <c:pt idx="1620" formatCode="0.00">
                  <c:v>440</c:v>
                </c:pt>
                <c:pt idx="1621" formatCode="0.00">
                  <c:v>438</c:v>
                </c:pt>
                <c:pt idx="1622" formatCode="0.00">
                  <c:v>437.5</c:v>
                </c:pt>
                <c:pt idx="1623" formatCode="0.00">
                  <c:v>437.5</c:v>
                </c:pt>
                <c:pt idx="1624" formatCode="0.00">
                  <c:v>437.5</c:v>
                </c:pt>
                <c:pt idx="1625" formatCode="0.00">
                  <c:v>437.5</c:v>
                </c:pt>
                <c:pt idx="1626" formatCode="0.00">
                  <c:v>437.5</c:v>
                </c:pt>
                <c:pt idx="1627" formatCode="0.00">
                  <c:v>437.5</c:v>
                </c:pt>
                <c:pt idx="1628" formatCode="0.00">
                  <c:v>437.5</c:v>
                </c:pt>
                <c:pt idx="1629" formatCode="0.00">
                  <c:v>437</c:v>
                </c:pt>
                <c:pt idx="1630" formatCode="0.00">
                  <c:v>433.5</c:v>
                </c:pt>
                <c:pt idx="1631" formatCode="0.00">
                  <c:v>431.5</c:v>
                </c:pt>
                <c:pt idx="1632" formatCode="0.00">
                  <c:v>431.5</c:v>
                </c:pt>
                <c:pt idx="1633" formatCode="0.00">
                  <c:v>429.5</c:v>
                </c:pt>
                <c:pt idx="1634" formatCode="0.00">
                  <c:v>432.5</c:v>
                </c:pt>
                <c:pt idx="1635" formatCode="0.00">
                  <c:v>437</c:v>
                </c:pt>
                <c:pt idx="1636" formatCode="0.00">
                  <c:v>437</c:v>
                </c:pt>
                <c:pt idx="1637" formatCode="0.00">
                  <c:v>437.5</c:v>
                </c:pt>
                <c:pt idx="1638" formatCode="0.00">
                  <c:v>442.5</c:v>
                </c:pt>
                <c:pt idx="1639" formatCode="0.00">
                  <c:v>442.5</c:v>
                </c:pt>
                <c:pt idx="1640" formatCode="0.00">
                  <c:v>442.5</c:v>
                </c:pt>
                <c:pt idx="1641" formatCode="0.00">
                  <c:v>450</c:v>
                </c:pt>
                <c:pt idx="1642" formatCode="0.00">
                  <c:v>450</c:v>
                </c:pt>
                <c:pt idx="1643" formatCode="0.00">
                  <c:v>450</c:v>
                </c:pt>
                <c:pt idx="1644" formatCode="0.00">
                  <c:v>452.5</c:v>
                </c:pt>
                <c:pt idx="1645" formatCode="0.00">
                  <c:v>452.5</c:v>
                </c:pt>
                <c:pt idx="1646" formatCode="0.00">
                  <c:v>456</c:v>
                </c:pt>
                <c:pt idx="1647" formatCode="0.00">
                  <c:v>459</c:v>
                </c:pt>
                <c:pt idx="1648" formatCode="0.00">
                  <c:v>461.5</c:v>
                </c:pt>
                <c:pt idx="1649" formatCode="0.00">
                  <c:v>466.5</c:v>
                </c:pt>
                <c:pt idx="1650" formatCode="0.00">
                  <c:v>471.5</c:v>
                </c:pt>
                <c:pt idx="1651" formatCode="0.00">
                  <c:v>477</c:v>
                </c:pt>
                <c:pt idx="1652" formatCode="0.00">
                  <c:v>477</c:v>
                </c:pt>
                <c:pt idx="1653" formatCode="0.00">
                  <c:v>477</c:v>
                </c:pt>
                <c:pt idx="1654" formatCode="0.00">
                  <c:v>477</c:v>
                </c:pt>
                <c:pt idx="1655" formatCode="0.00">
                  <c:v>481.5</c:v>
                </c:pt>
                <c:pt idx="1656" formatCode="0.00">
                  <c:v>483.5</c:v>
                </c:pt>
                <c:pt idx="1657" formatCode="0.00">
                  <c:v>487.5</c:v>
                </c:pt>
                <c:pt idx="1658" formatCode="0.00">
                  <c:v>491.5</c:v>
                </c:pt>
                <c:pt idx="1659" formatCode="0.00">
                  <c:v>491.5</c:v>
                </c:pt>
                <c:pt idx="1660" formatCode="0.00">
                  <c:v>497.5</c:v>
                </c:pt>
                <c:pt idx="1661" formatCode="0.00">
                  <c:v>500</c:v>
                </c:pt>
                <c:pt idx="1662" formatCode="0.00">
                  <c:v>502.5</c:v>
                </c:pt>
                <c:pt idx="1663" formatCode="0.00">
                  <c:v>502.5</c:v>
                </c:pt>
                <c:pt idx="1664" formatCode="0.00">
                  <c:v>502.5</c:v>
                </c:pt>
                <c:pt idx="1665" formatCode="0.00">
                  <c:v>502.5</c:v>
                </c:pt>
                <c:pt idx="1666" formatCode="0.00">
                  <c:v>502.5</c:v>
                </c:pt>
                <c:pt idx="1667" formatCode="0.00">
                  <c:v>502.5</c:v>
                </c:pt>
                <c:pt idx="1668" formatCode="0.00">
                  <c:v>505</c:v>
                </c:pt>
                <c:pt idx="1669" formatCode="0.00">
                  <c:v>508</c:v>
                </c:pt>
                <c:pt idx="1670" formatCode="0.00">
                  <c:v>514</c:v>
                </c:pt>
                <c:pt idx="1671" formatCode="0.00">
                  <c:v>514</c:v>
                </c:pt>
                <c:pt idx="1672" formatCode="0.00">
                  <c:v>516.5</c:v>
                </c:pt>
                <c:pt idx="1673" formatCode="0.00">
                  <c:v>522.5</c:v>
                </c:pt>
                <c:pt idx="1674" formatCode="0.00">
                  <c:v>530</c:v>
                </c:pt>
                <c:pt idx="1675" formatCode="0.00">
                  <c:v>538</c:v>
                </c:pt>
                <c:pt idx="1676" formatCode="0.00">
                  <c:v>538</c:v>
                </c:pt>
                <c:pt idx="1677" formatCode="0.00">
                  <c:v>542.5</c:v>
                </c:pt>
                <c:pt idx="1678" formatCode="0.00">
                  <c:v>546</c:v>
                </c:pt>
                <c:pt idx="1679" formatCode="0.00">
                  <c:v>546</c:v>
                </c:pt>
                <c:pt idx="1680" formatCode="0.00">
                  <c:v>546</c:v>
                </c:pt>
                <c:pt idx="1681" formatCode="0.00">
                  <c:v>546</c:v>
                </c:pt>
                <c:pt idx="1682" formatCode="0.00">
                  <c:v>546</c:v>
                </c:pt>
                <c:pt idx="1683" formatCode="0.00">
                  <c:v>548.5</c:v>
                </c:pt>
                <c:pt idx="1684" formatCode="0.00">
                  <c:v>550</c:v>
                </c:pt>
                <c:pt idx="1685" formatCode="0.00">
                  <c:v>552</c:v>
                </c:pt>
                <c:pt idx="1686" formatCode="0.00">
                  <c:v>552</c:v>
                </c:pt>
                <c:pt idx="1687" formatCode="0.00">
                  <c:v>552</c:v>
                </c:pt>
                <c:pt idx="1688" formatCode="0.00">
                  <c:v>552</c:v>
                </c:pt>
                <c:pt idx="1689" formatCode="0.00">
                  <c:v>552</c:v>
                </c:pt>
                <c:pt idx="1690" formatCode="0.00">
                  <c:v>552</c:v>
                </c:pt>
                <c:pt idx="1691" formatCode="0.00">
                  <c:v>551</c:v>
                </c:pt>
                <c:pt idx="1692" formatCode="0.00">
                  <c:v>551</c:v>
                </c:pt>
                <c:pt idx="1693" formatCode="0.00">
                  <c:v>549</c:v>
                </c:pt>
                <c:pt idx="1694" formatCode="0.00">
                  <c:v>555</c:v>
                </c:pt>
                <c:pt idx="1695" formatCode="0.00">
                  <c:v>560</c:v>
                </c:pt>
                <c:pt idx="1696" formatCode="0.00">
                  <c:v>560</c:v>
                </c:pt>
                <c:pt idx="1697" formatCode="0.00">
                  <c:v>595</c:v>
                </c:pt>
                <c:pt idx="1698" formatCode="0.00">
                  <c:v>596</c:v>
                </c:pt>
                <c:pt idx="1699" formatCode="0.00">
                  <c:v>596</c:v>
                </c:pt>
                <c:pt idx="1700" formatCode="0.00">
                  <c:v>595</c:v>
                </c:pt>
                <c:pt idx="1701" formatCode="0.00">
                  <c:v>595</c:v>
                </c:pt>
                <c:pt idx="1702" formatCode="0.00">
                  <c:v>595</c:v>
                </c:pt>
                <c:pt idx="1703" formatCode="0.00">
                  <c:v>593</c:v>
                </c:pt>
                <c:pt idx="1704" formatCode="0.00">
                  <c:v>593</c:v>
                </c:pt>
                <c:pt idx="1705" formatCode="0.00">
                  <c:v>591</c:v>
                </c:pt>
                <c:pt idx="1706" formatCode="0.00">
                  <c:v>578</c:v>
                </c:pt>
                <c:pt idx="1707" formatCode="0.00">
                  <c:v>575</c:v>
                </c:pt>
                <c:pt idx="1708" formatCode="0.00">
                  <c:v>573</c:v>
                </c:pt>
                <c:pt idx="1709" formatCode="0.00">
                  <c:v>560</c:v>
                </c:pt>
                <c:pt idx="1710" formatCode="0.00">
                  <c:v>555</c:v>
                </c:pt>
                <c:pt idx="1711" formatCode="0.00">
                  <c:v>560</c:v>
                </c:pt>
                <c:pt idx="1712" formatCode="0.00">
                  <c:v>550</c:v>
                </c:pt>
                <c:pt idx="1713" formatCode="0.00">
                  <c:v>550</c:v>
                </c:pt>
                <c:pt idx="1714" formatCode="0.00">
                  <c:v>550</c:v>
                </c:pt>
                <c:pt idx="1715" formatCode="0.00">
                  <c:v>550</c:v>
                </c:pt>
                <c:pt idx="1716" formatCode="0.00">
                  <c:v>550</c:v>
                </c:pt>
                <c:pt idx="1717" formatCode="0.00">
                  <c:v>550</c:v>
                </c:pt>
                <c:pt idx="1718" formatCode="0.00">
                  <c:v>550</c:v>
                </c:pt>
                <c:pt idx="1719" formatCode="0.00">
                  <c:v>550</c:v>
                </c:pt>
                <c:pt idx="1720" formatCode="0.00">
                  <c:v>550</c:v>
                </c:pt>
                <c:pt idx="1721" formatCode="0.00">
                  <c:v>550</c:v>
                </c:pt>
                <c:pt idx="1722" formatCode="0.00">
                  <c:v>549</c:v>
                </c:pt>
                <c:pt idx="1723" formatCode="0.00">
                  <c:v>549</c:v>
                </c:pt>
                <c:pt idx="1724" formatCode="0.00">
                  <c:v>552.5</c:v>
                </c:pt>
                <c:pt idx="1725" formatCode="0.00">
                  <c:v>554.5</c:v>
                </c:pt>
                <c:pt idx="1726" formatCode="0.00">
                  <c:v>554.5</c:v>
                </c:pt>
                <c:pt idx="1727" formatCode="0.00">
                  <c:v>554.5</c:v>
                </c:pt>
                <c:pt idx="1728" formatCode="0.00">
                  <c:v>552</c:v>
                </c:pt>
                <c:pt idx="1729" formatCode="0.00">
                  <c:v>552</c:v>
                </c:pt>
                <c:pt idx="1730" formatCode="0.00">
                  <c:v>552</c:v>
                </c:pt>
                <c:pt idx="1731" formatCode="0.00">
                  <c:v>551</c:v>
                </c:pt>
                <c:pt idx="1732" formatCode="0.00">
                  <c:v>551</c:v>
                </c:pt>
                <c:pt idx="1733" formatCode="0.00">
                  <c:v>551</c:v>
                </c:pt>
                <c:pt idx="1734" formatCode="0.00">
                  <c:v>549</c:v>
                </c:pt>
                <c:pt idx="1735" formatCode="0.00">
                  <c:v>545</c:v>
                </c:pt>
                <c:pt idx="1736" formatCode="0.00">
                  <c:v>545</c:v>
                </c:pt>
                <c:pt idx="1737" formatCode="0.00">
                  <c:v>545</c:v>
                </c:pt>
                <c:pt idx="1738" formatCode="0.00">
                  <c:v>545</c:v>
                </c:pt>
                <c:pt idx="1739" formatCode="0.00">
                  <c:v>545</c:v>
                </c:pt>
                <c:pt idx="1740" formatCode="0.00">
                  <c:v>545</c:v>
                </c:pt>
                <c:pt idx="1741" formatCode="0.00">
                  <c:v>545</c:v>
                </c:pt>
                <c:pt idx="1742" formatCode="0.00">
                  <c:v>545</c:v>
                </c:pt>
                <c:pt idx="1743" formatCode="0.00">
                  <c:v>543</c:v>
                </c:pt>
                <c:pt idx="1744" formatCode="0.00">
                  <c:v>543</c:v>
                </c:pt>
                <c:pt idx="1745" formatCode="0.00">
                  <c:v>546</c:v>
                </c:pt>
                <c:pt idx="1746" formatCode="0.00">
                  <c:v>546</c:v>
                </c:pt>
                <c:pt idx="1747" formatCode="0.00">
                  <c:v>546</c:v>
                </c:pt>
                <c:pt idx="1748" formatCode="0.00">
                  <c:v>546</c:v>
                </c:pt>
                <c:pt idx="1749" formatCode="0.00">
                  <c:v>546</c:v>
                </c:pt>
                <c:pt idx="1750" formatCode="0.00">
                  <c:v>546</c:v>
                </c:pt>
                <c:pt idx="1751" formatCode="0.00">
                  <c:v>546</c:v>
                </c:pt>
                <c:pt idx="1752" formatCode="0.00">
                  <c:v>545</c:v>
                </c:pt>
                <c:pt idx="1753" formatCode="0.00">
                  <c:v>545</c:v>
                </c:pt>
                <c:pt idx="1754" formatCode="0.00">
                  <c:v>547</c:v>
                </c:pt>
                <c:pt idx="1755" formatCode="0.00">
                  <c:v>547</c:v>
                </c:pt>
                <c:pt idx="1756" formatCode="0.00">
                  <c:v>547</c:v>
                </c:pt>
                <c:pt idx="1757" formatCode="0.00">
                  <c:v>547</c:v>
                </c:pt>
                <c:pt idx="1758" formatCode="0.00">
                  <c:v>547</c:v>
                </c:pt>
                <c:pt idx="1759" formatCode="0.00">
                  <c:v>547</c:v>
                </c:pt>
                <c:pt idx="1760" formatCode="0.00">
                  <c:v>553</c:v>
                </c:pt>
                <c:pt idx="1761" formatCode="0.00">
                  <c:v>553</c:v>
                </c:pt>
                <c:pt idx="1762" formatCode="0.00">
                  <c:v>553</c:v>
                </c:pt>
                <c:pt idx="1763" formatCode="0.00">
                  <c:v>553</c:v>
                </c:pt>
                <c:pt idx="1764" formatCode="0.00">
                  <c:v>553</c:v>
                </c:pt>
                <c:pt idx="1765" formatCode="0.00">
                  <c:v>562</c:v>
                </c:pt>
                <c:pt idx="1766" formatCode="0.00">
                  <c:v>567</c:v>
                </c:pt>
                <c:pt idx="1767" formatCode="0.00">
                  <c:v>567</c:v>
                </c:pt>
                <c:pt idx="1768" formatCode="0.00">
                  <c:v>567</c:v>
                </c:pt>
                <c:pt idx="1769" formatCode="0.00">
                  <c:v>567</c:v>
                </c:pt>
                <c:pt idx="1770" formatCode="0.00">
                  <c:v>572</c:v>
                </c:pt>
                <c:pt idx="1771" formatCode="0.00">
                  <c:v>572</c:v>
                </c:pt>
                <c:pt idx="1772" formatCode="0.00">
                  <c:v>572</c:v>
                </c:pt>
                <c:pt idx="1773" formatCode="0.00">
                  <c:v>572</c:v>
                </c:pt>
                <c:pt idx="1774" formatCode="0.00">
                  <c:v>572</c:v>
                </c:pt>
                <c:pt idx="1775" formatCode="0.00">
                  <c:v>572</c:v>
                </c:pt>
                <c:pt idx="1776" formatCode="0.00">
                  <c:v>572</c:v>
                </c:pt>
                <c:pt idx="1777" formatCode="0.00">
                  <c:v>572</c:v>
                </c:pt>
                <c:pt idx="1778" formatCode="0.00">
                  <c:v>572</c:v>
                </c:pt>
                <c:pt idx="1779" formatCode="0.00">
                  <c:v>572</c:v>
                </c:pt>
                <c:pt idx="1780" formatCode="0.00">
                  <c:v>572</c:v>
                </c:pt>
                <c:pt idx="1781" formatCode="0.00">
                  <c:v>572</c:v>
                </c:pt>
                <c:pt idx="1782" formatCode="0.00">
                  <c:v>572</c:v>
                </c:pt>
                <c:pt idx="1783" formatCode="0.00">
                  <c:v>571</c:v>
                </c:pt>
                <c:pt idx="1784" formatCode="0.00">
                  <c:v>571</c:v>
                </c:pt>
                <c:pt idx="1785" formatCode="0.00">
                  <c:v>574</c:v>
                </c:pt>
                <c:pt idx="1786" formatCode="0.00">
                  <c:v>574</c:v>
                </c:pt>
                <c:pt idx="1787" formatCode="0.00">
                  <c:v>570</c:v>
                </c:pt>
                <c:pt idx="1788" formatCode="0.00">
                  <c:v>565</c:v>
                </c:pt>
                <c:pt idx="1789" formatCode="0.00">
                  <c:v>565</c:v>
                </c:pt>
                <c:pt idx="1790" formatCode="0.00">
                  <c:v>565</c:v>
                </c:pt>
                <c:pt idx="1791" formatCode="0.00">
                  <c:v>570</c:v>
                </c:pt>
                <c:pt idx="1792" formatCode="0.00">
                  <c:v>573</c:v>
                </c:pt>
                <c:pt idx="1793" formatCode="0.00">
                  <c:v>575</c:v>
                </c:pt>
                <c:pt idx="1794" formatCode="0.00">
                  <c:v>575</c:v>
                </c:pt>
                <c:pt idx="1795" formatCode="0.00">
                  <c:v>575</c:v>
                </c:pt>
                <c:pt idx="1796" formatCode="0.00">
                  <c:v>575</c:v>
                </c:pt>
                <c:pt idx="1797" formatCode="0.00">
                  <c:v>575</c:v>
                </c:pt>
                <c:pt idx="1798" formatCode="0.00">
                  <c:v>575</c:v>
                </c:pt>
                <c:pt idx="1799" formatCode="0.00">
                  <c:v>575</c:v>
                </c:pt>
                <c:pt idx="1800" formatCode="0.00">
                  <c:v>577</c:v>
                </c:pt>
                <c:pt idx="1801" formatCode="0.00">
                  <c:v>577</c:v>
                </c:pt>
                <c:pt idx="1802" formatCode="0.00">
                  <c:v>583</c:v>
                </c:pt>
                <c:pt idx="1803" formatCode="0.00">
                  <c:v>583</c:v>
                </c:pt>
                <c:pt idx="1804" formatCode="0.00">
                  <c:v>583</c:v>
                </c:pt>
                <c:pt idx="1805" formatCode="0.00">
                  <c:v>583</c:v>
                </c:pt>
                <c:pt idx="1806" formatCode="0.00">
                  <c:v>583</c:v>
                </c:pt>
                <c:pt idx="1807" formatCode="0.00">
                  <c:v>585</c:v>
                </c:pt>
                <c:pt idx="1808" formatCode="0.00">
                  <c:v>585</c:v>
                </c:pt>
                <c:pt idx="1809" formatCode="0.00">
                  <c:v>585</c:v>
                </c:pt>
                <c:pt idx="1810" formatCode="0.00">
                  <c:v>585</c:v>
                </c:pt>
                <c:pt idx="1811" formatCode="0.00">
                  <c:v>585</c:v>
                </c:pt>
                <c:pt idx="1812" formatCode="0.00">
                  <c:v>585</c:v>
                </c:pt>
                <c:pt idx="1813" formatCode="0.00">
                  <c:v>585</c:v>
                </c:pt>
                <c:pt idx="1814" formatCode="0.00">
                  <c:v>585</c:v>
                </c:pt>
                <c:pt idx="1815" formatCode="0.00">
                  <c:v>585</c:v>
                </c:pt>
                <c:pt idx="1816" formatCode="0.00">
                  <c:v>585</c:v>
                </c:pt>
                <c:pt idx="1817" formatCode="0.00">
                  <c:v>585</c:v>
                </c:pt>
                <c:pt idx="1818" formatCode="0.00">
                  <c:v>588</c:v>
                </c:pt>
                <c:pt idx="1819" formatCode="0.00">
                  <c:v>600</c:v>
                </c:pt>
                <c:pt idx="1820" formatCode="0.00">
                  <c:v>600</c:v>
                </c:pt>
                <c:pt idx="1821" formatCode="0.00">
                  <c:v>612</c:v>
                </c:pt>
                <c:pt idx="1822" formatCode="0.00">
                  <c:v>612</c:v>
                </c:pt>
                <c:pt idx="1823" formatCode="0.00">
                  <c:v>612</c:v>
                </c:pt>
                <c:pt idx="1824" formatCode="0.00">
                  <c:v>612</c:v>
                </c:pt>
                <c:pt idx="1825" formatCode="0.00">
                  <c:v>612</c:v>
                </c:pt>
                <c:pt idx="1826" formatCode="0.00">
                  <c:v>612</c:v>
                </c:pt>
                <c:pt idx="1827" formatCode="0.00">
                  <c:v>609</c:v>
                </c:pt>
                <c:pt idx="1828" formatCode="0.00">
                  <c:v>593</c:v>
                </c:pt>
                <c:pt idx="1829" formatCode="0.00">
                  <c:v>593</c:v>
                </c:pt>
                <c:pt idx="1830" formatCode="0.00">
                  <c:v>593</c:v>
                </c:pt>
                <c:pt idx="1831" formatCode="0.00">
                  <c:v>593</c:v>
                </c:pt>
                <c:pt idx="1832" formatCode="0.00">
                  <c:v>593</c:v>
                </c:pt>
                <c:pt idx="1833" formatCode="0.00">
                  <c:v>593</c:v>
                </c:pt>
                <c:pt idx="1834" formatCode="0.00">
                  <c:v>593</c:v>
                </c:pt>
                <c:pt idx="1835" formatCode="0.00">
                  <c:v>593</c:v>
                </c:pt>
                <c:pt idx="1836" formatCode="0.00">
                  <c:v>588</c:v>
                </c:pt>
                <c:pt idx="1837" formatCode="0.00">
                  <c:v>570</c:v>
                </c:pt>
                <c:pt idx="1838" formatCode="0.00">
                  <c:v>565</c:v>
                </c:pt>
                <c:pt idx="1839" formatCode="0.00">
                  <c:v>565</c:v>
                </c:pt>
                <c:pt idx="1840" formatCode="0.00">
                  <c:v>570</c:v>
                </c:pt>
                <c:pt idx="1841" formatCode="0.00">
                  <c:v>570</c:v>
                </c:pt>
                <c:pt idx="1842" formatCode="0.00">
                  <c:v>575</c:v>
                </c:pt>
                <c:pt idx="1843" formatCode="0.00">
                  <c:v>575</c:v>
                </c:pt>
                <c:pt idx="1844" formatCode="0.00">
                  <c:v>575</c:v>
                </c:pt>
                <c:pt idx="1845" formatCode="0.00">
                  <c:v>575</c:v>
                </c:pt>
                <c:pt idx="1846" formatCode="0.00">
                  <c:v>575</c:v>
                </c:pt>
                <c:pt idx="1847" formatCode="0.00">
                  <c:v>575</c:v>
                </c:pt>
                <c:pt idx="1848" formatCode="0.00">
                  <c:v>575</c:v>
                </c:pt>
                <c:pt idx="1849" formatCode="0.00">
                  <c:v>575</c:v>
                </c:pt>
                <c:pt idx="1850" formatCode="0.00">
                  <c:v>575</c:v>
                </c:pt>
                <c:pt idx="1851" formatCode="0.00">
                  <c:v>578</c:v>
                </c:pt>
                <c:pt idx="1852" formatCode="0.00">
                  <c:v>578</c:v>
                </c:pt>
                <c:pt idx="1853" formatCode="0.00">
                  <c:v>578</c:v>
                </c:pt>
                <c:pt idx="1854" formatCode="0.00">
                  <c:v>575</c:v>
                </c:pt>
                <c:pt idx="1855" formatCode="0.00">
                  <c:v>580</c:v>
                </c:pt>
                <c:pt idx="1856" formatCode="0.00">
                  <c:v>585</c:v>
                </c:pt>
                <c:pt idx="1857" formatCode="0.00">
                  <c:v>585</c:v>
                </c:pt>
                <c:pt idx="1858" formatCode="0.00">
                  <c:v>585</c:v>
                </c:pt>
                <c:pt idx="1859" formatCode="0.00">
                  <c:v>585</c:v>
                </c:pt>
                <c:pt idx="1860" formatCode="0.00">
                  <c:v>585</c:v>
                </c:pt>
                <c:pt idx="1861" formatCode="0.00">
                  <c:v>585</c:v>
                </c:pt>
                <c:pt idx="1862" formatCode="0.00">
                  <c:v>585</c:v>
                </c:pt>
                <c:pt idx="1863" formatCode="0.00">
                  <c:v>585</c:v>
                </c:pt>
                <c:pt idx="1864" formatCode="0.00">
                  <c:v>586</c:v>
                </c:pt>
                <c:pt idx="1865" formatCode="0.00">
                  <c:v>590</c:v>
                </c:pt>
                <c:pt idx="1866" formatCode="0.00">
                  <c:v>590</c:v>
                </c:pt>
                <c:pt idx="1867" formatCode="0.00">
                  <c:v>590</c:v>
                </c:pt>
                <c:pt idx="1868" formatCode="0.00">
                  <c:v>590</c:v>
                </c:pt>
                <c:pt idx="1869" formatCode="0.00">
                  <c:v>590</c:v>
                </c:pt>
                <c:pt idx="1870" formatCode="0.00">
                  <c:v>585</c:v>
                </c:pt>
                <c:pt idx="1871" formatCode="0.00">
                  <c:v>587</c:v>
                </c:pt>
                <c:pt idx="1872" formatCode="0.00">
                  <c:v>587</c:v>
                </c:pt>
                <c:pt idx="1873" formatCode="0.00">
                  <c:v>590</c:v>
                </c:pt>
                <c:pt idx="1874" formatCode="0.00">
                  <c:v>590</c:v>
                </c:pt>
                <c:pt idx="1875" formatCode="0.00">
                  <c:v>590</c:v>
                </c:pt>
                <c:pt idx="1876" formatCode="0.00">
                  <c:v>588</c:v>
                </c:pt>
                <c:pt idx="1877" formatCode="0.00">
                  <c:v>588</c:v>
                </c:pt>
                <c:pt idx="1878" formatCode="0.00">
                  <c:v>585</c:v>
                </c:pt>
                <c:pt idx="1879" formatCode="0.00">
                  <c:v>582</c:v>
                </c:pt>
                <c:pt idx="1880" formatCode="0.00">
                  <c:v>585</c:v>
                </c:pt>
                <c:pt idx="1881" formatCode="0.00">
                  <c:v>590</c:v>
                </c:pt>
                <c:pt idx="1882" formatCode="0.00">
                  <c:v>590</c:v>
                </c:pt>
                <c:pt idx="1883" formatCode="0.00">
                  <c:v>590</c:v>
                </c:pt>
                <c:pt idx="1884" formatCode="0.00">
                  <c:v>590</c:v>
                </c:pt>
                <c:pt idx="1885" formatCode="0.00">
                  <c:v>590</c:v>
                </c:pt>
                <c:pt idx="1886" formatCode="0.00">
                  <c:v>590</c:v>
                </c:pt>
                <c:pt idx="1887" formatCode="0.00">
                  <c:v>593</c:v>
                </c:pt>
                <c:pt idx="1888" formatCode="0.00">
                  <c:v>593</c:v>
                </c:pt>
                <c:pt idx="1889" formatCode="0.00">
                  <c:v>595</c:v>
                </c:pt>
                <c:pt idx="1890" formatCode="0.00">
                  <c:v>595</c:v>
                </c:pt>
                <c:pt idx="1891" formatCode="0.00">
                  <c:v>595</c:v>
                </c:pt>
                <c:pt idx="1892" formatCode="0.00">
                  <c:v>593</c:v>
                </c:pt>
                <c:pt idx="1893" formatCode="0.00">
                  <c:v>593</c:v>
                </c:pt>
                <c:pt idx="1894" formatCode="0.00">
                  <c:v>593</c:v>
                </c:pt>
                <c:pt idx="1895" formatCode="0.00">
                  <c:v>593</c:v>
                </c:pt>
                <c:pt idx="1896" formatCode="0.00">
                  <c:v>593</c:v>
                </c:pt>
                <c:pt idx="1897" formatCode="0.00">
                  <c:v>593</c:v>
                </c:pt>
                <c:pt idx="1898" formatCode="0.00">
                  <c:v>595</c:v>
                </c:pt>
                <c:pt idx="1899" formatCode="0.00">
                  <c:v>595</c:v>
                </c:pt>
                <c:pt idx="1900" formatCode="0.00">
                  <c:v>595</c:v>
                </c:pt>
                <c:pt idx="1901" formatCode="0.00">
                  <c:v>595</c:v>
                </c:pt>
                <c:pt idx="1902" formatCode="0.00">
                  <c:v>590</c:v>
                </c:pt>
                <c:pt idx="1903" formatCode="0.00">
                  <c:v>590</c:v>
                </c:pt>
                <c:pt idx="1904" formatCode="0.00">
                  <c:v>588</c:v>
                </c:pt>
                <c:pt idx="1905" formatCode="0.00">
                  <c:v>590</c:v>
                </c:pt>
                <c:pt idx="1906" formatCode="0.00">
                  <c:v>590</c:v>
                </c:pt>
                <c:pt idx="1907" formatCode="0.00">
                  <c:v>585</c:v>
                </c:pt>
                <c:pt idx="1908" formatCode="0.00">
                  <c:v>585</c:v>
                </c:pt>
                <c:pt idx="1909" formatCode="0.00">
                  <c:v>580</c:v>
                </c:pt>
                <c:pt idx="1910" formatCode="0.00">
                  <c:v>580</c:v>
                </c:pt>
                <c:pt idx="1911" formatCode="0.00">
                  <c:v>582.5</c:v>
                </c:pt>
                <c:pt idx="1912" formatCode="0.00">
                  <c:v>580</c:v>
                </c:pt>
                <c:pt idx="1913" formatCode="0.00">
                  <c:v>580</c:v>
                </c:pt>
                <c:pt idx="1914" formatCode="0.00">
                  <c:v>580</c:v>
                </c:pt>
                <c:pt idx="1915" formatCode="0.00">
                  <c:v>580</c:v>
                </c:pt>
                <c:pt idx="1916" formatCode="0.00">
                  <c:v>580</c:v>
                </c:pt>
                <c:pt idx="1917" formatCode="0.00">
                  <c:v>580</c:v>
                </c:pt>
                <c:pt idx="1918" formatCode="0.00">
                  <c:v>580</c:v>
                </c:pt>
                <c:pt idx="1919" formatCode="0.00">
                  <c:v>578</c:v>
                </c:pt>
                <c:pt idx="1920" formatCode="0.00">
                  <c:v>576</c:v>
                </c:pt>
                <c:pt idx="1921" formatCode="0.00">
                  <c:v>576</c:v>
                </c:pt>
                <c:pt idx="1922" formatCode="0.00">
                  <c:v>576</c:v>
                </c:pt>
                <c:pt idx="1923" formatCode="0.00">
                  <c:v>576</c:v>
                </c:pt>
                <c:pt idx="1924" formatCode="0.00">
                  <c:v>575</c:v>
                </c:pt>
                <c:pt idx="1925" formatCode="0.00">
                  <c:v>575</c:v>
                </c:pt>
                <c:pt idx="1926" formatCode="0.00">
                  <c:v>575</c:v>
                </c:pt>
                <c:pt idx="1927" formatCode="0.00">
                  <c:v>575</c:v>
                </c:pt>
                <c:pt idx="1928" formatCode="0.00">
                  <c:v>575</c:v>
                </c:pt>
                <c:pt idx="1929" formatCode="0.00">
                  <c:v>575</c:v>
                </c:pt>
                <c:pt idx="1930" formatCode="0.00">
                  <c:v>574</c:v>
                </c:pt>
                <c:pt idx="1931" formatCode="0.00">
                  <c:v>574</c:v>
                </c:pt>
                <c:pt idx="1932" formatCode="0.00">
                  <c:v>574</c:v>
                </c:pt>
                <c:pt idx="1933" formatCode="0.00">
                  <c:v>574</c:v>
                </c:pt>
                <c:pt idx="1934" formatCode="0.00">
                  <c:v>573</c:v>
                </c:pt>
                <c:pt idx="1935" formatCode="0.00">
                  <c:v>573</c:v>
                </c:pt>
                <c:pt idx="1936" formatCode="0.00">
                  <c:v>575</c:v>
                </c:pt>
                <c:pt idx="1937" formatCode="0.00">
                  <c:v>573</c:v>
                </c:pt>
                <c:pt idx="1938" formatCode="0.00">
                  <c:v>573</c:v>
                </c:pt>
                <c:pt idx="1939" formatCode="0.00">
                  <c:v>571</c:v>
                </c:pt>
                <c:pt idx="1940" formatCode="0.00">
                  <c:v>570</c:v>
                </c:pt>
                <c:pt idx="1941" formatCode="0.00">
                  <c:v>572</c:v>
                </c:pt>
                <c:pt idx="1942" formatCode="0.00">
                  <c:v>575</c:v>
                </c:pt>
                <c:pt idx="1943" formatCode="0.00">
                  <c:v>575</c:v>
                </c:pt>
                <c:pt idx="1944" formatCode="0.00">
                  <c:v>575</c:v>
                </c:pt>
                <c:pt idx="1945" formatCode="0.00">
                  <c:v>575</c:v>
                </c:pt>
                <c:pt idx="1946" formatCode="0.00">
                  <c:v>575</c:v>
                </c:pt>
                <c:pt idx="1947" formatCode="0.00">
                  <c:v>577</c:v>
                </c:pt>
                <c:pt idx="1948" formatCode="0.00">
                  <c:v>577</c:v>
                </c:pt>
                <c:pt idx="1949" formatCode="0.00">
                  <c:v>577</c:v>
                </c:pt>
                <c:pt idx="1950" formatCode="0.00">
                  <c:v>577</c:v>
                </c:pt>
                <c:pt idx="1951" formatCode="0.00">
                  <c:v>577</c:v>
                </c:pt>
                <c:pt idx="1952" formatCode="0.00">
                  <c:v>575</c:v>
                </c:pt>
                <c:pt idx="1953" formatCode="0.00">
                  <c:v>575</c:v>
                </c:pt>
                <c:pt idx="1954" formatCode="0.00">
                  <c:v>575</c:v>
                </c:pt>
                <c:pt idx="1955" formatCode="0.00">
                  <c:v>575</c:v>
                </c:pt>
                <c:pt idx="1956" formatCode="0.00">
                  <c:v>575</c:v>
                </c:pt>
                <c:pt idx="1957" formatCode="0.00">
                  <c:v>573</c:v>
                </c:pt>
                <c:pt idx="1958" formatCode="0.00">
                  <c:v>573</c:v>
                </c:pt>
                <c:pt idx="1959" formatCode="0.00">
                  <c:v>573</c:v>
                </c:pt>
                <c:pt idx="1960" formatCode="0.00">
                  <c:v>572</c:v>
                </c:pt>
                <c:pt idx="1961" formatCode="0.00">
                  <c:v>572</c:v>
                </c:pt>
                <c:pt idx="1962" formatCode="0.00">
                  <c:v>570</c:v>
                </c:pt>
                <c:pt idx="1963" formatCode="0.00">
                  <c:v>569</c:v>
                </c:pt>
                <c:pt idx="1964" formatCode="0.00">
                  <c:v>569</c:v>
                </c:pt>
                <c:pt idx="1965" formatCode="0.00">
                  <c:v>567</c:v>
                </c:pt>
                <c:pt idx="1966" formatCode="0.00">
                  <c:v>567</c:v>
                </c:pt>
                <c:pt idx="1967" formatCode="0.00">
                  <c:v>565</c:v>
                </c:pt>
                <c:pt idx="1968" formatCode="0.00">
                  <c:v>565</c:v>
                </c:pt>
                <c:pt idx="1969" formatCode="0.00">
                  <c:v>565</c:v>
                </c:pt>
                <c:pt idx="1970" formatCode="0.00">
                  <c:v>562</c:v>
                </c:pt>
                <c:pt idx="1971" formatCode="0.00">
                  <c:v>562</c:v>
                </c:pt>
                <c:pt idx="1972" formatCode="0.00">
                  <c:v>562</c:v>
                </c:pt>
                <c:pt idx="1973" formatCode="0.00">
                  <c:v>562</c:v>
                </c:pt>
                <c:pt idx="1974" formatCode="0.00">
                  <c:v>562</c:v>
                </c:pt>
                <c:pt idx="1975" formatCode="0.00">
                  <c:v>562</c:v>
                </c:pt>
                <c:pt idx="1976" formatCode="0.00">
                  <c:v>562</c:v>
                </c:pt>
                <c:pt idx="1977" formatCode="0.00">
                  <c:v>560</c:v>
                </c:pt>
                <c:pt idx="1978" formatCode="0.00">
                  <c:v>558</c:v>
                </c:pt>
                <c:pt idx="1979" formatCode="0.00">
                  <c:v>558</c:v>
                </c:pt>
                <c:pt idx="1980" formatCode="0.00">
                  <c:v>558</c:v>
                </c:pt>
                <c:pt idx="1981" formatCode="0.00">
                  <c:v>555</c:v>
                </c:pt>
                <c:pt idx="1982" formatCode="0.00">
                  <c:v>553</c:v>
                </c:pt>
                <c:pt idx="1983" formatCode="0.00">
                  <c:v>553</c:v>
                </c:pt>
                <c:pt idx="1984" formatCode="0.00">
                  <c:v>548</c:v>
                </c:pt>
                <c:pt idx="1985" formatCode="0.00">
                  <c:v>548</c:v>
                </c:pt>
                <c:pt idx="1986" formatCode="0.00">
                  <c:v>548</c:v>
                </c:pt>
                <c:pt idx="1987" formatCode="0.00">
                  <c:v>540</c:v>
                </c:pt>
                <c:pt idx="1988" formatCode="0.00">
                  <c:v>535</c:v>
                </c:pt>
                <c:pt idx="1989" formatCode="0.00">
                  <c:v>535</c:v>
                </c:pt>
                <c:pt idx="1990" formatCode="0.00">
                  <c:v>535</c:v>
                </c:pt>
                <c:pt idx="1991" formatCode="0.00">
                  <c:v>535</c:v>
                </c:pt>
                <c:pt idx="1992" formatCode="0.00">
                  <c:v>533</c:v>
                </c:pt>
                <c:pt idx="1993" formatCode="0.00">
                  <c:v>533</c:v>
                </c:pt>
                <c:pt idx="1994" formatCode="0.00">
                  <c:v>533</c:v>
                </c:pt>
                <c:pt idx="1995" formatCode="0.00">
                  <c:v>532</c:v>
                </c:pt>
                <c:pt idx="1996" formatCode="0.00">
                  <c:v>530</c:v>
                </c:pt>
                <c:pt idx="1997" formatCode="0.00">
                  <c:v>530</c:v>
                </c:pt>
                <c:pt idx="1998" formatCode="0.00">
                  <c:v>525</c:v>
                </c:pt>
                <c:pt idx="1999" formatCode="0.00">
                  <c:v>520</c:v>
                </c:pt>
                <c:pt idx="2000" formatCode="0.00">
                  <c:v>520</c:v>
                </c:pt>
                <c:pt idx="2001" formatCode="0.00">
                  <c:v>520</c:v>
                </c:pt>
                <c:pt idx="2002" formatCode="0.00">
                  <c:v>513</c:v>
                </c:pt>
                <c:pt idx="2003" formatCode="0.00">
                  <c:v>508</c:v>
                </c:pt>
                <c:pt idx="2004" formatCode="0.00">
                  <c:v>505</c:v>
                </c:pt>
                <c:pt idx="2005" formatCode="0.00">
                  <c:v>505</c:v>
                </c:pt>
                <c:pt idx="2006" formatCode="0.00">
                  <c:v>500</c:v>
                </c:pt>
                <c:pt idx="2007" formatCode="0.00">
                  <c:v>500</c:v>
                </c:pt>
                <c:pt idx="2008" formatCode="0.00">
                  <c:v>493</c:v>
                </c:pt>
                <c:pt idx="2009" formatCode="0.00">
                  <c:v>493</c:v>
                </c:pt>
                <c:pt idx="2010" formatCode="0.00">
                  <c:v>490</c:v>
                </c:pt>
                <c:pt idx="2011" formatCode="0.00">
                  <c:v>490</c:v>
                </c:pt>
                <c:pt idx="2012" formatCode="0.00">
                  <c:v>480</c:v>
                </c:pt>
                <c:pt idx="2013" formatCode="0.00">
                  <c:v>480</c:v>
                </c:pt>
                <c:pt idx="2014" formatCode="0.00">
                  <c:v>478</c:v>
                </c:pt>
                <c:pt idx="2015" formatCode="0.00">
                  <c:v>478</c:v>
                </c:pt>
                <c:pt idx="2016" formatCode="0.00">
                  <c:v>478</c:v>
                </c:pt>
                <c:pt idx="2017" formatCode="0.00">
                  <c:v>478</c:v>
                </c:pt>
                <c:pt idx="2018" formatCode="0.00">
                  <c:v>480</c:v>
                </c:pt>
                <c:pt idx="2019" formatCode="0.00">
                  <c:v>480</c:v>
                </c:pt>
                <c:pt idx="2020" formatCode="0.00">
                  <c:v>480</c:v>
                </c:pt>
                <c:pt idx="2021" formatCode="0.00">
                  <c:v>480</c:v>
                </c:pt>
                <c:pt idx="2022" formatCode="0.00">
                  <c:v>475</c:v>
                </c:pt>
                <c:pt idx="2023" formatCode="0.00">
                  <c:v>477</c:v>
                </c:pt>
                <c:pt idx="2024" formatCode="0.00">
                  <c:v>480</c:v>
                </c:pt>
                <c:pt idx="2025" formatCode="0.00">
                  <c:v>480</c:v>
                </c:pt>
                <c:pt idx="2026" formatCode="0.00">
                  <c:v>480</c:v>
                </c:pt>
                <c:pt idx="2027" formatCode="0.00">
                  <c:v>480</c:v>
                </c:pt>
                <c:pt idx="2028" formatCode="0.00">
                  <c:v>480</c:v>
                </c:pt>
                <c:pt idx="2029" formatCode="0.00">
                  <c:v>480</c:v>
                </c:pt>
                <c:pt idx="2030" formatCode="0.00">
                  <c:v>480</c:v>
                </c:pt>
                <c:pt idx="2031" formatCode="0.00">
                  <c:v>484</c:v>
                </c:pt>
                <c:pt idx="2032" formatCode="0.00">
                  <c:v>484</c:v>
                </c:pt>
                <c:pt idx="2033" formatCode="0.00">
                  <c:v>484</c:v>
                </c:pt>
                <c:pt idx="2034" formatCode="0.00">
                  <c:v>484</c:v>
                </c:pt>
                <c:pt idx="2035" formatCode="0.00">
                  <c:v>480</c:v>
                </c:pt>
                <c:pt idx="2036" formatCode="0.00">
                  <c:v>480</c:v>
                </c:pt>
                <c:pt idx="2037" formatCode="0.00">
                  <c:v>480</c:v>
                </c:pt>
                <c:pt idx="2038" formatCode="0.00">
                  <c:v>480</c:v>
                </c:pt>
                <c:pt idx="2039" formatCode="0.00">
                  <c:v>480</c:v>
                </c:pt>
                <c:pt idx="2040" formatCode="0.00">
                  <c:v>483</c:v>
                </c:pt>
                <c:pt idx="2041" formatCode="0.00">
                  <c:v>483</c:v>
                </c:pt>
                <c:pt idx="2042" formatCode="0.00">
                  <c:v>483</c:v>
                </c:pt>
                <c:pt idx="2043" formatCode="0.00">
                  <c:v>480</c:v>
                </c:pt>
                <c:pt idx="2044" formatCode="0.00">
                  <c:v>480</c:v>
                </c:pt>
                <c:pt idx="2045" formatCode="0.00">
                  <c:v>482</c:v>
                </c:pt>
                <c:pt idx="2046" formatCode="0.00">
                  <c:v>485</c:v>
                </c:pt>
                <c:pt idx="2047" formatCode="0.00">
                  <c:v>485</c:v>
                </c:pt>
                <c:pt idx="2048" formatCode="0.00">
                  <c:v>488</c:v>
                </c:pt>
                <c:pt idx="2049" formatCode="0.00">
                  <c:v>491</c:v>
                </c:pt>
                <c:pt idx="2050" formatCode="0.00">
                  <c:v>493</c:v>
                </c:pt>
                <c:pt idx="2051" formatCode="0.00">
                  <c:v>493</c:v>
                </c:pt>
                <c:pt idx="2052" formatCode="0.00">
                  <c:v>493</c:v>
                </c:pt>
                <c:pt idx="2053" formatCode="0.00">
                  <c:v>496</c:v>
                </c:pt>
                <c:pt idx="2054" formatCode="0.00">
                  <c:v>496</c:v>
                </c:pt>
                <c:pt idx="2055" formatCode="0.00">
                  <c:v>496</c:v>
                </c:pt>
                <c:pt idx="2056" formatCode="0.00">
                  <c:v>496</c:v>
                </c:pt>
                <c:pt idx="2057" formatCode="0.00">
                  <c:v>496</c:v>
                </c:pt>
                <c:pt idx="2058" formatCode="0.00">
                  <c:v>496</c:v>
                </c:pt>
                <c:pt idx="2059" formatCode="0.00">
                  <c:v>496</c:v>
                </c:pt>
                <c:pt idx="2060" formatCode="0.00">
                  <c:v>496</c:v>
                </c:pt>
                <c:pt idx="2061" formatCode="0.00">
                  <c:v>496</c:v>
                </c:pt>
                <c:pt idx="2062" formatCode="0.00">
                  <c:v>501</c:v>
                </c:pt>
                <c:pt idx="2063" formatCode="0.00">
                  <c:v>501</c:v>
                </c:pt>
                <c:pt idx="2064" formatCode="0.00">
                  <c:v>512</c:v>
                </c:pt>
                <c:pt idx="2065" formatCode="0.00">
                  <c:v>512</c:v>
                </c:pt>
                <c:pt idx="2066" formatCode="0.00">
                  <c:v>512</c:v>
                </c:pt>
                <c:pt idx="2067" formatCode="0.00">
                  <c:v>512</c:v>
                </c:pt>
                <c:pt idx="2068" formatCode="0.00">
                  <c:v>509</c:v>
                </c:pt>
                <c:pt idx="2069" formatCode="0.00">
                  <c:v>515</c:v>
                </c:pt>
                <c:pt idx="2070" formatCode="0.00">
                  <c:v>517</c:v>
                </c:pt>
                <c:pt idx="2071" formatCode="0.00">
                  <c:v>520</c:v>
                </c:pt>
                <c:pt idx="2072" formatCode="0.00">
                  <c:v>520</c:v>
                </c:pt>
                <c:pt idx="2073" formatCode="0.00">
                  <c:v>521</c:v>
                </c:pt>
                <c:pt idx="2074" formatCode="0.00">
                  <c:v>521</c:v>
                </c:pt>
                <c:pt idx="2075" formatCode="0.00">
                  <c:v>525</c:v>
                </c:pt>
                <c:pt idx="2076" formatCode="0.00">
                  <c:v>528</c:v>
                </c:pt>
                <c:pt idx="2077" formatCode="0.00">
                  <c:v>528</c:v>
                </c:pt>
                <c:pt idx="2078" formatCode="0.00">
                  <c:v>529</c:v>
                </c:pt>
                <c:pt idx="2079" formatCode="0.00">
                  <c:v>529</c:v>
                </c:pt>
                <c:pt idx="2080" formatCode="0.00">
                  <c:v>529</c:v>
                </c:pt>
                <c:pt idx="2081" formatCode="0.00">
                  <c:v>531</c:v>
                </c:pt>
                <c:pt idx="2082" formatCode="0.00">
                  <c:v>524</c:v>
                </c:pt>
                <c:pt idx="2083" formatCode="0.00">
                  <c:v>533</c:v>
                </c:pt>
                <c:pt idx="2084" formatCode="0.00">
                  <c:v>533</c:v>
                </c:pt>
                <c:pt idx="2085" formatCode="0.00">
                  <c:v>533</c:v>
                </c:pt>
                <c:pt idx="2086" formatCode="0.00">
                  <c:v>533</c:v>
                </c:pt>
                <c:pt idx="2087" formatCode="0.00">
                  <c:v>533</c:v>
                </c:pt>
                <c:pt idx="2088" formatCode="0.00">
                  <c:v>536</c:v>
                </c:pt>
                <c:pt idx="2089" formatCode="0.00">
                  <c:v>535</c:v>
                </c:pt>
                <c:pt idx="2090" formatCode="0.00">
                  <c:v>535</c:v>
                </c:pt>
                <c:pt idx="2091" formatCode="0.00">
                  <c:v>535</c:v>
                </c:pt>
                <c:pt idx="2092" formatCode="0.00">
                  <c:v>535</c:v>
                </c:pt>
                <c:pt idx="2093" formatCode="0.00">
                  <c:v>530</c:v>
                </c:pt>
                <c:pt idx="2094" formatCode="0.00">
                  <c:v>528</c:v>
                </c:pt>
                <c:pt idx="2095" formatCode="0.00">
                  <c:v>528</c:v>
                </c:pt>
                <c:pt idx="2096" formatCode="0.00">
                  <c:v>528</c:v>
                </c:pt>
                <c:pt idx="2097" formatCode="0.00">
                  <c:v>528</c:v>
                </c:pt>
                <c:pt idx="2098" formatCode="0.00">
                  <c:v>523</c:v>
                </c:pt>
                <c:pt idx="2099" formatCode="0.00">
                  <c:v>523</c:v>
                </c:pt>
                <c:pt idx="2100" formatCode="0.00">
                  <c:v>523</c:v>
                </c:pt>
                <c:pt idx="2101" formatCode="0.00">
                  <c:v>523</c:v>
                </c:pt>
                <c:pt idx="2102" formatCode="0.00">
                  <c:v>527</c:v>
                </c:pt>
                <c:pt idx="2103" formatCode="0.00">
                  <c:v>528</c:v>
                </c:pt>
                <c:pt idx="2104" formatCode="0.00">
                  <c:v>528</c:v>
                </c:pt>
                <c:pt idx="2105" formatCode="0.00">
                  <c:v>530</c:v>
                </c:pt>
                <c:pt idx="2106" formatCode="0.00">
                  <c:v>530</c:v>
                </c:pt>
                <c:pt idx="2107" formatCode="0.00">
                  <c:v>531</c:v>
                </c:pt>
                <c:pt idx="2108" formatCode="0.00">
                  <c:v>531</c:v>
                </c:pt>
                <c:pt idx="2109" formatCode="0.00">
                  <c:v>531</c:v>
                </c:pt>
                <c:pt idx="2110" formatCode="0.00">
                  <c:v>531</c:v>
                </c:pt>
                <c:pt idx="2111" formatCode="0.00">
                  <c:v>531</c:v>
                </c:pt>
                <c:pt idx="2112" formatCode="0.00">
                  <c:v>531</c:v>
                </c:pt>
                <c:pt idx="2113" formatCode="0.00">
                  <c:v>531</c:v>
                </c:pt>
                <c:pt idx="2114" formatCode="0.00">
                  <c:v>531</c:v>
                </c:pt>
                <c:pt idx="2115" formatCode="0.00">
                  <c:v>530</c:v>
                </c:pt>
                <c:pt idx="2116" formatCode="0.00">
                  <c:v>530</c:v>
                </c:pt>
                <c:pt idx="2117" formatCode="0.00">
                  <c:v>529</c:v>
                </c:pt>
                <c:pt idx="2118" formatCode="0.00">
                  <c:v>529</c:v>
                </c:pt>
                <c:pt idx="2119" formatCode="0.00">
                  <c:v>529</c:v>
                </c:pt>
                <c:pt idx="2120" formatCode="0.00">
                  <c:v>529</c:v>
                </c:pt>
                <c:pt idx="2121" formatCode="0.00">
                  <c:v>529</c:v>
                </c:pt>
                <c:pt idx="2122" formatCode="0.00">
                  <c:v>528</c:v>
                </c:pt>
                <c:pt idx="2123" formatCode="0.00">
                  <c:v>528</c:v>
                </c:pt>
                <c:pt idx="2124" formatCode="0.00">
                  <c:v>527</c:v>
                </c:pt>
                <c:pt idx="2125" formatCode="0.00">
                  <c:v>527</c:v>
                </c:pt>
                <c:pt idx="2126" formatCode="0.00">
                  <c:v>527</c:v>
                </c:pt>
                <c:pt idx="2127" formatCode="0.00">
                  <c:v>526</c:v>
                </c:pt>
                <c:pt idx="2128" formatCode="0.00">
                  <c:v>522</c:v>
                </c:pt>
                <c:pt idx="2129" formatCode="0.00">
                  <c:v>522</c:v>
                </c:pt>
                <c:pt idx="2130" formatCode="0.00">
                  <c:v>522</c:v>
                </c:pt>
                <c:pt idx="2131" formatCode="0.00">
                  <c:v>522</c:v>
                </c:pt>
                <c:pt idx="2132" formatCode="0.00">
                  <c:v>522</c:v>
                </c:pt>
                <c:pt idx="2133" formatCode="0.00">
                  <c:v>517</c:v>
                </c:pt>
                <c:pt idx="2134" formatCode="0.00">
                  <c:v>509</c:v>
                </c:pt>
                <c:pt idx="2135" formatCode="0.00">
                  <c:v>509</c:v>
                </c:pt>
                <c:pt idx="2136" formatCode="0.00">
                  <c:v>509</c:v>
                </c:pt>
                <c:pt idx="2137" formatCode="0.00">
                  <c:v>509</c:v>
                </c:pt>
                <c:pt idx="2138" formatCode="0.00">
                  <c:v>504</c:v>
                </c:pt>
                <c:pt idx="2139" formatCode="0.00">
                  <c:v>504</c:v>
                </c:pt>
                <c:pt idx="2140" formatCode="0.00">
                  <c:v>504</c:v>
                </c:pt>
                <c:pt idx="2141" formatCode="0.00">
                  <c:v>500</c:v>
                </c:pt>
                <c:pt idx="2142" formatCode="0.00">
                  <c:v>497</c:v>
                </c:pt>
                <c:pt idx="2143" formatCode="0.00">
                  <c:v>495</c:v>
                </c:pt>
                <c:pt idx="2144" formatCode="0.00">
                  <c:v>495</c:v>
                </c:pt>
                <c:pt idx="2145" formatCode="0.00">
                  <c:v>495</c:v>
                </c:pt>
                <c:pt idx="2146" formatCode="0.00">
                  <c:v>495</c:v>
                </c:pt>
                <c:pt idx="2147" formatCode="0.00">
                  <c:v>495</c:v>
                </c:pt>
                <c:pt idx="2148" formatCode="0.00">
                  <c:v>490</c:v>
                </c:pt>
                <c:pt idx="2149" formatCode="0.00">
                  <c:v>490</c:v>
                </c:pt>
                <c:pt idx="2150" formatCode="0.00">
                  <c:v>490</c:v>
                </c:pt>
                <c:pt idx="2151" formatCode="0.00">
                  <c:v>490</c:v>
                </c:pt>
                <c:pt idx="2152" formatCode="0.00">
                  <c:v>487</c:v>
                </c:pt>
                <c:pt idx="2153" formatCode="0.00">
                  <c:v>483</c:v>
                </c:pt>
                <c:pt idx="2154" formatCode="0.00">
                  <c:v>483</c:v>
                </c:pt>
                <c:pt idx="2155" formatCode="0.00">
                  <c:v>485</c:v>
                </c:pt>
                <c:pt idx="2156" formatCode="0.00">
                  <c:v>489</c:v>
                </c:pt>
                <c:pt idx="2157" formatCode="0.00">
                  <c:v>491</c:v>
                </c:pt>
                <c:pt idx="2158" formatCode="0.00">
                  <c:v>497</c:v>
                </c:pt>
                <c:pt idx="2159" formatCode="0.00">
                  <c:v>500</c:v>
                </c:pt>
                <c:pt idx="2160" formatCode="0.00">
                  <c:v>504</c:v>
                </c:pt>
                <c:pt idx="2161" formatCode="0.00">
                  <c:v>504</c:v>
                </c:pt>
                <c:pt idx="2162" formatCode="0.00">
                  <c:v>506</c:v>
                </c:pt>
                <c:pt idx="2163" formatCode="0.00">
                  <c:v>512</c:v>
                </c:pt>
                <c:pt idx="2164" formatCode="0.00">
                  <c:v>510</c:v>
                </c:pt>
                <c:pt idx="2165" formatCode="0.00">
                  <c:v>510</c:v>
                </c:pt>
                <c:pt idx="2166" formatCode="0.00">
                  <c:v>510</c:v>
                </c:pt>
                <c:pt idx="2167" formatCode="0.00">
                  <c:v>507</c:v>
                </c:pt>
                <c:pt idx="2168" formatCode="0.00">
                  <c:v>507</c:v>
                </c:pt>
                <c:pt idx="2169" formatCode="0.00">
                  <c:v>507</c:v>
                </c:pt>
                <c:pt idx="2170" formatCode="0.00">
                  <c:v>507</c:v>
                </c:pt>
                <c:pt idx="2171" formatCode="0.00">
                  <c:v>507</c:v>
                </c:pt>
                <c:pt idx="2172" formatCode="0.00">
                  <c:v>505</c:v>
                </c:pt>
                <c:pt idx="2173" formatCode="0.00">
                  <c:v>505</c:v>
                </c:pt>
                <c:pt idx="2174" formatCode="0.00">
                  <c:v>505</c:v>
                </c:pt>
                <c:pt idx="2175" formatCode="0.00">
                  <c:v>506</c:v>
                </c:pt>
                <c:pt idx="2176" formatCode="0.00">
                  <c:v>505</c:v>
                </c:pt>
                <c:pt idx="2177" formatCode="0.00">
                  <c:v>506</c:v>
                </c:pt>
                <c:pt idx="2178" formatCode="0.00">
                  <c:v>509</c:v>
                </c:pt>
                <c:pt idx="2179" formatCode="0.00">
                  <c:v>507</c:v>
                </c:pt>
                <c:pt idx="2180" formatCode="0.00">
                  <c:v>507</c:v>
                </c:pt>
                <c:pt idx="2181" formatCode="0.00">
                  <c:v>506</c:v>
                </c:pt>
                <c:pt idx="2182" formatCode="0.00">
                  <c:v>506</c:v>
                </c:pt>
                <c:pt idx="2183" formatCode="0.00">
                  <c:v>504</c:v>
                </c:pt>
                <c:pt idx="2184" formatCode="0.00">
                  <c:v>504</c:v>
                </c:pt>
                <c:pt idx="2185" formatCode="0.00">
                  <c:v>504</c:v>
                </c:pt>
                <c:pt idx="2186" formatCode="0.00">
                  <c:v>500</c:v>
                </c:pt>
                <c:pt idx="2187" formatCode="0.00">
                  <c:v>497</c:v>
                </c:pt>
                <c:pt idx="2188" formatCode="0.00">
                  <c:v>494</c:v>
                </c:pt>
                <c:pt idx="2189" formatCode="0.00">
                  <c:v>492</c:v>
                </c:pt>
                <c:pt idx="2190" formatCode="0.00">
                  <c:v>490</c:v>
                </c:pt>
                <c:pt idx="2191" formatCode="0.00">
                  <c:v>486</c:v>
                </c:pt>
                <c:pt idx="2192" formatCode="0.00">
                  <c:v>482</c:v>
                </c:pt>
                <c:pt idx="2193" formatCode="0.00">
                  <c:v>480</c:v>
                </c:pt>
                <c:pt idx="2194" formatCode="0.00">
                  <c:v>483</c:v>
                </c:pt>
                <c:pt idx="2195" formatCode="0.00">
                  <c:v>483</c:v>
                </c:pt>
                <c:pt idx="2196" formatCode="0.00">
                  <c:v>483</c:v>
                </c:pt>
                <c:pt idx="2197" formatCode="0.00">
                  <c:v>483</c:v>
                </c:pt>
                <c:pt idx="2198" formatCode="0.00">
                  <c:v>478</c:v>
                </c:pt>
                <c:pt idx="2199" formatCode="0.00">
                  <c:v>475</c:v>
                </c:pt>
                <c:pt idx="2200" formatCode="0.00">
                  <c:v>474</c:v>
                </c:pt>
                <c:pt idx="2201" formatCode="0.00">
                  <c:v>474</c:v>
                </c:pt>
                <c:pt idx="2202" formatCode="0.00">
                  <c:v>472</c:v>
                </c:pt>
                <c:pt idx="2203" formatCode="0.00">
                  <c:v>467</c:v>
                </c:pt>
                <c:pt idx="2204" formatCode="0.00">
                  <c:v>467</c:v>
                </c:pt>
                <c:pt idx="2205" formatCode="0.00">
                  <c:v>467</c:v>
                </c:pt>
                <c:pt idx="2206" formatCode="0.00">
                  <c:v>467</c:v>
                </c:pt>
                <c:pt idx="2207" formatCode="0.00">
                  <c:v>464</c:v>
                </c:pt>
                <c:pt idx="2208" formatCode="0.00">
                  <c:v>464</c:v>
                </c:pt>
                <c:pt idx="2209" formatCode="0.00">
                  <c:v>464</c:v>
                </c:pt>
                <c:pt idx="2210" formatCode="0.00">
                  <c:v>464</c:v>
                </c:pt>
                <c:pt idx="2211" formatCode="0.00">
                  <c:v>464</c:v>
                </c:pt>
                <c:pt idx="2212" formatCode="0.00">
                  <c:v>464</c:v>
                </c:pt>
                <c:pt idx="2213" formatCode="0.00">
                  <c:v>464</c:v>
                </c:pt>
                <c:pt idx="2214" formatCode="0.00">
                  <c:v>464</c:v>
                </c:pt>
                <c:pt idx="2215" formatCode="0.00">
                  <c:v>462</c:v>
                </c:pt>
                <c:pt idx="2216" formatCode="0.00">
                  <c:v>462</c:v>
                </c:pt>
                <c:pt idx="2217" formatCode="0.00">
                  <c:v>462</c:v>
                </c:pt>
                <c:pt idx="2218" formatCode="0.00">
                  <c:v>460</c:v>
                </c:pt>
                <c:pt idx="2219" formatCode="0.00">
                  <c:v>459</c:v>
                </c:pt>
                <c:pt idx="2220" formatCode="0.00">
                  <c:v>455</c:v>
                </c:pt>
                <c:pt idx="2221" formatCode="0.00">
                  <c:v>454</c:v>
                </c:pt>
                <c:pt idx="2222" formatCode="0.00">
                  <c:v>457</c:v>
                </c:pt>
                <c:pt idx="2223" formatCode="0.00">
                  <c:v>456</c:v>
                </c:pt>
                <c:pt idx="2224" formatCode="0.00">
                  <c:v>454</c:v>
                </c:pt>
                <c:pt idx="2225" formatCode="0.00">
                  <c:v>453</c:v>
                </c:pt>
                <c:pt idx="2226" formatCode="0.00">
                  <c:v>452</c:v>
                </c:pt>
                <c:pt idx="2227" formatCode="0.00">
                  <c:v>452</c:v>
                </c:pt>
                <c:pt idx="2228" formatCode="0.00">
                  <c:v>452</c:v>
                </c:pt>
                <c:pt idx="2229" formatCode="0.00">
                  <c:v>452</c:v>
                </c:pt>
                <c:pt idx="2230" formatCode="0.00">
                  <c:v>452</c:v>
                </c:pt>
                <c:pt idx="2231" formatCode="0.00">
                  <c:v>452</c:v>
                </c:pt>
                <c:pt idx="2232" formatCode="0.00">
                  <c:v>452</c:v>
                </c:pt>
                <c:pt idx="2233" formatCode="0.00">
                  <c:v>450</c:v>
                </c:pt>
                <c:pt idx="2234" formatCode="0.00">
                  <c:v>450</c:v>
                </c:pt>
                <c:pt idx="2235" formatCode="0.00">
                  <c:v>450</c:v>
                </c:pt>
                <c:pt idx="2236" formatCode="0.00">
                  <c:v>449</c:v>
                </c:pt>
                <c:pt idx="2237" formatCode="0.00">
                  <c:v>437</c:v>
                </c:pt>
                <c:pt idx="2238" formatCode="0.00">
                  <c:v>436</c:v>
                </c:pt>
                <c:pt idx="2239" formatCode="0.00">
                  <c:v>435</c:v>
                </c:pt>
                <c:pt idx="2240" formatCode="0.00">
                  <c:v>435</c:v>
                </c:pt>
                <c:pt idx="2241" formatCode="0.00">
                  <c:v>434</c:v>
                </c:pt>
                <c:pt idx="2242" formatCode="0.00">
                  <c:v>430</c:v>
                </c:pt>
                <c:pt idx="2243" formatCode="0.00">
                  <c:v>430</c:v>
                </c:pt>
                <c:pt idx="2244" formatCode="0.00">
                  <c:v>427</c:v>
                </c:pt>
                <c:pt idx="2245" formatCode="0.00">
                  <c:v>427</c:v>
                </c:pt>
                <c:pt idx="2246" formatCode="0.00">
                  <c:v>427</c:v>
                </c:pt>
                <c:pt idx="2247" formatCode="0.00">
                  <c:v>427</c:v>
                </c:pt>
                <c:pt idx="2248" formatCode="0.00">
                  <c:v>427</c:v>
                </c:pt>
                <c:pt idx="2249" formatCode="0.00">
                  <c:v>427</c:v>
                </c:pt>
                <c:pt idx="2250" formatCode="0.00">
                  <c:v>428</c:v>
                </c:pt>
                <c:pt idx="2251" formatCode="0.00">
                  <c:v>430</c:v>
                </c:pt>
                <c:pt idx="2252" formatCode="0.00">
                  <c:v>430</c:v>
                </c:pt>
                <c:pt idx="2253" formatCode="0.00">
                  <c:v>432</c:v>
                </c:pt>
                <c:pt idx="2254" formatCode="0.00">
                  <c:v>432</c:v>
                </c:pt>
                <c:pt idx="2255" formatCode="0.00">
                  <c:v>434</c:v>
                </c:pt>
                <c:pt idx="2256" formatCode="0.00">
                  <c:v>434</c:v>
                </c:pt>
                <c:pt idx="2257" formatCode="0.00">
                  <c:v>433</c:v>
                </c:pt>
                <c:pt idx="2258" formatCode="0.00">
                  <c:v>436</c:v>
                </c:pt>
                <c:pt idx="2259" formatCode="0.00">
                  <c:v>437</c:v>
                </c:pt>
                <c:pt idx="2260" formatCode="0.00">
                  <c:v>440</c:v>
                </c:pt>
                <c:pt idx="2261" formatCode="0.00">
                  <c:v>445</c:v>
                </c:pt>
                <c:pt idx="2262" formatCode="0.00">
                  <c:v>447</c:v>
                </c:pt>
                <c:pt idx="2263" formatCode="0.00">
                  <c:v>449</c:v>
                </c:pt>
                <c:pt idx="2264" formatCode="0.00">
                  <c:v>454</c:v>
                </c:pt>
                <c:pt idx="2265" formatCode="0.00">
                  <c:v>454</c:v>
                </c:pt>
                <c:pt idx="2266" formatCode="0.00">
                  <c:v>455</c:v>
                </c:pt>
                <c:pt idx="2267" formatCode="0.00">
                  <c:v>456</c:v>
                </c:pt>
                <c:pt idx="2268" formatCode="0.00">
                  <c:v>456</c:v>
                </c:pt>
                <c:pt idx="2269" formatCode="0.00">
                  <c:v>456</c:v>
                </c:pt>
                <c:pt idx="2270" formatCode="0.00">
                  <c:v>456</c:v>
                </c:pt>
                <c:pt idx="2271" formatCode="0.00">
                  <c:v>458</c:v>
                </c:pt>
                <c:pt idx="2272" formatCode="0.00">
                  <c:v>458</c:v>
                </c:pt>
                <c:pt idx="2273" formatCode="0.00">
                  <c:v>460</c:v>
                </c:pt>
                <c:pt idx="2274" formatCode="0.00">
                  <c:v>461</c:v>
                </c:pt>
                <c:pt idx="2275" formatCode="0.00">
                  <c:v>459</c:v>
                </c:pt>
                <c:pt idx="2276" formatCode="0.00">
                  <c:v>459</c:v>
                </c:pt>
                <c:pt idx="2277" formatCode="0.00">
                  <c:v>461</c:v>
                </c:pt>
                <c:pt idx="2278" formatCode="0.00">
                  <c:v>462</c:v>
                </c:pt>
                <c:pt idx="2279" formatCode="0.00">
                  <c:v>462</c:v>
                </c:pt>
                <c:pt idx="2280" formatCode="0.00">
                  <c:v>466</c:v>
                </c:pt>
                <c:pt idx="2281" formatCode="0.00">
                  <c:v>468</c:v>
                </c:pt>
                <c:pt idx="2282" formatCode="0.00">
                  <c:v>468</c:v>
                </c:pt>
                <c:pt idx="2283" formatCode="0.00">
                  <c:v>475</c:v>
                </c:pt>
                <c:pt idx="2284" formatCode="0.00">
                  <c:v>475</c:v>
                </c:pt>
                <c:pt idx="2285" formatCode="0.00">
                  <c:v>478</c:v>
                </c:pt>
                <c:pt idx="2286" formatCode="0.00">
                  <c:v>478</c:v>
                </c:pt>
                <c:pt idx="2287" formatCode="0.00">
                  <c:v>478</c:v>
                </c:pt>
                <c:pt idx="2288" formatCode="0.00">
                  <c:v>478</c:v>
                </c:pt>
                <c:pt idx="2289" formatCode="0.00">
                  <c:v>483</c:v>
                </c:pt>
                <c:pt idx="2290" formatCode="0.00">
                  <c:v>483</c:v>
                </c:pt>
                <c:pt idx="2291" formatCode="0.00">
                  <c:v>483</c:v>
                </c:pt>
                <c:pt idx="2292" formatCode="0.00">
                  <c:v>483</c:v>
                </c:pt>
                <c:pt idx="2293" formatCode="0.00">
                  <c:v>485</c:v>
                </c:pt>
                <c:pt idx="2294" formatCode="0.00">
                  <c:v>485</c:v>
                </c:pt>
                <c:pt idx="2295" formatCode="0.00">
                  <c:v>485</c:v>
                </c:pt>
                <c:pt idx="2296" formatCode="0.00">
                  <c:v>488</c:v>
                </c:pt>
                <c:pt idx="2297" formatCode="0.00">
                  <c:v>488</c:v>
                </c:pt>
                <c:pt idx="2298" formatCode="0.00">
                  <c:v>490</c:v>
                </c:pt>
                <c:pt idx="2299" formatCode="0.00">
                  <c:v>491</c:v>
                </c:pt>
                <c:pt idx="2300" formatCode="0.00">
                  <c:v>491</c:v>
                </c:pt>
                <c:pt idx="2301" formatCode="0.00">
                  <c:v>495</c:v>
                </c:pt>
                <c:pt idx="2302" formatCode="0.00">
                  <c:v>496</c:v>
                </c:pt>
                <c:pt idx="2303" formatCode="0.00">
                  <c:v>500</c:v>
                </c:pt>
                <c:pt idx="2304" formatCode="0.00">
                  <c:v>500</c:v>
                </c:pt>
                <c:pt idx="2305" formatCode="0.00">
                  <c:v>500</c:v>
                </c:pt>
                <c:pt idx="2306" formatCode="0.00">
                  <c:v>500</c:v>
                </c:pt>
                <c:pt idx="2307" formatCode="0.00">
                  <c:v>500</c:v>
                </c:pt>
                <c:pt idx="2308" formatCode="0.00">
                  <c:v>500</c:v>
                </c:pt>
                <c:pt idx="2309" formatCode="0.00">
                  <c:v>500</c:v>
                </c:pt>
                <c:pt idx="2310" formatCode="0.00">
                  <c:v>500</c:v>
                </c:pt>
                <c:pt idx="2311" formatCode="0.00">
                  <c:v>500</c:v>
                </c:pt>
                <c:pt idx="2312" formatCode="0.00">
                  <c:v>500</c:v>
                </c:pt>
                <c:pt idx="2313" formatCode="0.00">
                  <c:v>500</c:v>
                </c:pt>
                <c:pt idx="2314" formatCode="0.00">
                  <c:v>500</c:v>
                </c:pt>
                <c:pt idx="2315" formatCode="0.00">
                  <c:v>485</c:v>
                </c:pt>
                <c:pt idx="2316" formatCode="0.00">
                  <c:v>480</c:v>
                </c:pt>
                <c:pt idx="2317" formatCode="0.00">
                  <c:v>480</c:v>
                </c:pt>
                <c:pt idx="2318" formatCode="0.00">
                  <c:v>478</c:v>
                </c:pt>
                <c:pt idx="2319" formatCode="0.00">
                  <c:v>476</c:v>
                </c:pt>
                <c:pt idx="2320" formatCode="0.00">
                  <c:v>468</c:v>
                </c:pt>
                <c:pt idx="2321" formatCode="0.00">
                  <c:v>463</c:v>
                </c:pt>
                <c:pt idx="2322" formatCode="0.00">
                  <c:v>463</c:v>
                </c:pt>
                <c:pt idx="2323" formatCode="0.00">
                  <c:v>461</c:v>
                </c:pt>
                <c:pt idx="2324" formatCode="0.00">
                  <c:v>463</c:v>
                </c:pt>
                <c:pt idx="2325" formatCode="0.00">
                  <c:v>455</c:v>
                </c:pt>
                <c:pt idx="2326" formatCode="0.00">
                  <c:v>451</c:v>
                </c:pt>
                <c:pt idx="2327" formatCode="0.00">
                  <c:v>451</c:v>
                </c:pt>
                <c:pt idx="2328" formatCode="0.00">
                  <c:v>451</c:v>
                </c:pt>
                <c:pt idx="2329" formatCode="0.00">
                  <c:v>453</c:v>
                </c:pt>
                <c:pt idx="2330" formatCode="0.00">
                  <c:v>456</c:v>
                </c:pt>
                <c:pt idx="2331" formatCode="0.00">
                  <c:v>456</c:v>
                </c:pt>
                <c:pt idx="2332" formatCode="0.00">
                  <c:v>454</c:v>
                </c:pt>
                <c:pt idx="2333" formatCode="0.00">
                  <c:v>453</c:v>
                </c:pt>
                <c:pt idx="2334" formatCode="0.00">
                  <c:v>451</c:v>
                </c:pt>
                <c:pt idx="2335" formatCode="0.00">
                  <c:v>451</c:v>
                </c:pt>
                <c:pt idx="2336" formatCode="0.00">
                  <c:v>451</c:v>
                </c:pt>
                <c:pt idx="2337" formatCode="0.00">
                  <c:v>451</c:v>
                </c:pt>
                <c:pt idx="2338" formatCode="0.00">
                  <c:v>451</c:v>
                </c:pt>
                <c:pt idx="2339" formatCode="0.00">
                  <c:v>451</c:v>
                </c:pt>
                <c:pt idx="2340" formatCode="0.00">
                  <c:v>451</c:v>
                </c:pt>
                <c:pt idx="2341" formatCode="0.00">
                  <c:v>451</c:v>
                </c:pt>
                <c:pt idx="2342" formatCode="0.00">
                  <c:v>451</c:v>
                </c:pt>
                <c:pt idx="2343" formatCode="0.00">
                  <c:v>450</c:v>
                </c:pt>
                <c:pt idx="2344" formatCode="0.00">
                  <c:v>450</c:v>
                </c:pt>
                <c:pt idx="2345" formatCode="0.00">
                  <c:v>450</c:v>
                </c:pt>
                <c:pt idx="2346" formatCode="0.00">
                  <c:v>450</c:v>
                </c:pt>
                <c:pt idx="2347" formatCode="0.00">
                  <c:v>448</c:v>
                </c:pt>
                <c:pt idx="2348" formatCode="0.00">
                  <c:v>443</c:v>
                </c:pt>
                <c:pt idx="2349" formatCode="0.00">
                  <c:v>443</c:v>
                </c:pt>
                <c:pt idx="2350" formatCode="0.00">
                  <c:v>435</c:v>
                </c:pt>
                <c:pt idx="2351" formatCode="0.00">
                  <c:v>430</c:v>
                </c:pt>
                <c:pt idx="2352" formatCode="0.00">
                  <c:v>428</c:v>
                </c:pt>
                <c:pt idx="2353" formatCode="0.00">
                  <c:v>420</c:v>
                </c:pt>
                <c:pt idx="2354" formatCode="0.00">
                  <c:v>415</c:v>
                </c:pt>
                <c:pt idx="2355" formatCode="0.00">
                  <c:v>410</c:v>
                </c:pt>
                <c:pt idx="2356" formatCode="0.00">
                  <c:v>410</c:v>
                </c:pt>
                <c:pt idx="2357" formatCode="0.00">
                  <c:v>407</c:v>
                </c:pt>
                <c:pt idx="2358" formatCode="0.00">
                  <c:v>407</c:v>
                </c:pt>
                <c:pt idx="2359" formatCode="0.00">
                  <c:v>407</c:v>
                </c:pt>
                <c:pt idx="2360" formatCode="0.00">
                  <c:v>407</c:v>
                </c:pt>
                <c:pt idx="2361" formatCode="0.00">
                  <c:v>402</c:v>
                </c:pt>
                <c:pt idx="2362" formatCode="0.00">
                  <c:v>402</c:v>
                </c:pt>
                <c:pt idx="2363" formatCode="0.00">
                  <c:v>402</c:v>
                </c:pt>
                <c:pt idx="2364" formatCode="0.00">
                  <c:v>402</c:v>
                </c:pt>
                <c:pt idx="2365" formatCode="0.00">
                  <c:v>402</c:v>
                </c:pt>
                <c:pt idx="2366" formatCode="0.00">
                  <c:v>404</c:v>
                </c:pt>
                <c:pt idx="2367" formatCode="0.00">
                  <c:v>403</c:v>
                </c:pt>
                <c:pt idx="2368" formatCode="0.00">
                  <c:v>400</c:v>
                </c:pt>
                <c:pt idx="2369" formatCode="0.00">
                  <c:v>400</c:v>
                </c:pt>
                <c:pt idx="2370" formatCode="0.00">
                  <c:v>400</c:v>
                </c:pt>
                <c:pt idx="2371" formatCode="0.00">
                  <c:v>398</c:v>
                </c:pt>
                <c:pt idx="2372" formatCode="0.00">
                  <c:v>398</c:v>
                </c:pt>
                <c:pt idx="2373" formatCode="0.00">
                  <c:v>398</c:v>
                </c:pt>
                <c:pt idx="2374" formatCode="0.00">
                  <c:v>398</c:v>
                </c:pt>
                <c:pt idx="2375" formatCode="0.00">
                  <c:v>397</c:v>
                </c:pt>
                <c:pt idx="2376" formatCode="0.00">
                  <c:v>397</c:v>
                </c:pt>
                <c:pt idx="2377" formatCode="0.00">
                  <c:v>397</c:v>
                </c:pt>
                <c:pt idx="2378" formatCode="0.00">
                  <c:v>397</c:v>
                </c:pt>
                <c:pt idx="2379" formatCode="0.00">
                  <c:v>397</c:v>
                </c:pt>
                <c:pt idx="2380" formatCode="0.00">
                  <c:v>397</c:v>
                </c:pt>
                <c:pt idx="2381" formatCode="0.00">
                  <c:v>397</c:v>
                </c:pt>
                <c:pt idx="2382" formatCode="0.00">
                  <c:v>397</c:v>
                </c:pt>
                <c:pt idx="2383" formatCode="0.00">
                  <c:v>397</c:v>
                </c:pt>
                <c:pt idx="2384" formatCode="0.00">
                  <c:v>402</c:v>
                </c:pt>
                <c:pt idx="2385" formatCode="0.00">
                  <c:v>402</c:v>
                </c:pt>
                <c:pt idx="2386" formatCode="0.00">
                  <c:v>403</c:v>
                </c:pt>
                <c:pt idx="2387" formatCode="0.00">
                  <c:v>403</c:v>
                </c:pt>
                <c:pt idx="2388" formatCode="0.00">
                  <c:v>403</c:v>
                </c:pt>
                <c:pt idx="2389" formatCode="0.00">
                  <c:v>408</c:v>
                </c:pt>
                <c:pt idx="2390" formatCode="0.00">
                  <c:v>414</c:v>
                </c:pt>
                <c:pt idx="2391" formatCode="0.00">
                  <c:v>420</c:v>
                </c:pt>
                <c:pt idx="2392" formatCode="0.00">
                  <c:v>425</c:v>
                </c:pt>
                <c:pt idx="2393" formatCode="0.00">
                  <c:v>426</c:v>
                </c:pt>
                <c:pt idx="2394" formatCode="0.00">
                  <c:v>424</c:v>
                </c:pt>
                <c:pt idx="2395" formatCode="0.00">
                  <c:v>423</c:v>
                </c:pt>
                <c:pt idx="2396" formatCode="0.00">
                  <c:v>422</c:v>
                </c:pt>
                <c:pt idx="2397" formatCode="0.00">
                  <c:v>421</c:v>
                </c:pt>
                <c:pt idx="2398" formatCode="0.00">
                  <c:v>421</c:v>
                </c:pt>
                <c:pt idx="2399" formatCode="0.00">
                  <c:v>429</c:v>
                </c:pt>
                <c:pt idx="2400" formatCode="0.00">
                  <c:v>431</c:v>
                </c:pt>
                <c:pt idx="2401" formatCode="0.00">
                  <c:v>435</c:v>
                </c:pt>
                <c:pt idx="2402" formatCode="0.00">
                  <c:v>434</c:v>
                </c:pt>
                <c:pt idx="2403" formatCode="0.00">
                  <c:v>434</c:v>
                </c:pt>
                <c:pt idx="2404" formatCode="0.00">
                  <c:v>434</c:v>
                </c:pt>
                <c:pt idx="2405" formatCode="0.00">
                  <c:v>435</c:v>
                </c:pt>
                <c:pt idx="2406" formatCode="0.00">
                  <c:v>436</c:v>
                </c:pt>
                <c:pt idx="2407" formatCode="0.00">
                  <c:v>436</c:v>
                </c:pt>
                <c:pt idx="2408" formatCode="0.00">
                  <c:v>436</c:v>
                </c:pt>
                <c:pt idx="2409" formatCode="0.00">
                  <c:v>436</c:v>
                </c:pt>
                <c:pt idx="2410" formatCode="0.00">
                  <c:v>436</c:v>
                </c:pt>
                <c:pt idx="2411" formatCode="0.00">
                  <c:v>439</c:v>
                </c:pt>
                <c:pt idx="2412" formatCode="0.00">
                  <c:v>439</c:v>
                </c:pt>
                <c:pt idx="2413" formatCode="0.00">
                  <c:v>440</c:v>
                </c:pt>
                <c:pt idx="2414" formatCode="0.00">
                  <c:v>440</c:v>
                </c:pt>
                <c:pt idx="2415" formatCode="0.00">
                  <c:v>440</c:v>
                </c:pt>
                <c:pt idx="2416" formatCode="0.00">
                  <c:v>443</c:v>
                </c:pt>
                <c:pt idx="2417" formatCode="0.00">
                  <c:v>443</c:v>
                </c:pt>
                <c:pt idx="2418" formatCode="0.00">
                  <c:v>443</c:v>
                </c:pt>
                <c:pt idx="2419" formatCode="0.00">
                  <c:v>443</c:v>
                </c:pt>
                <c:pt idx="2420" formatCode="0.00">
                  <c:v>442</c:v>
                </c:pt>
                <c:pt idx="2421" formatCode="0.00">
                  <c:v>441</c:v>
                </c:pt>
                <c:pt idx="2422" formatCode="0.00">
                  <c:v>441</c:v>
                </c:pt>
                <c:pt idx="2423" formatCode="0.00">
                  <c:v>440</c:v>
                </c:pt>
                <c:pt idx="2424" formatCode="0.00">
                  <c:v>440</c:v>
                </c:pt>
                <c:pt idx="2425" formatCode="0.00">
                  <c:v>440</c:v>
                </c:pt>
                <c:pt idx="2426" formatCode="0.00">
                  <c:v>441</c:v>
                </c:pt>
                <c:pt idx="2427" formatCode="0.00">
                  <c:v>442</c:v>
                </c:pt>
                <c:pt idx="2428" formatCode="0.00">
                  <c:v>444</c:v>
                </c:pt>
                <c:pt idx="2429" formatCode="0.00">
                  <c:v>444</c:v>
                </c:pt>
                <c:pt idx="2430" formatCode="0.00">
                  <c:v>447</c:v>
                </c:pt>
                <c:pt idx="2431" formatCode="0.00">
                  <c:v>457</c:v>
                </c:pt>
                <c:pt idx="2432" formatCode="0.00">
                  <c:v>457</c:v>
                </c:pt>
                <c:pt idx="2433" formatCode="0.00">
                  <c:v>457</c:v>
                </c:pt>
                <c:pt idx="2434" formatCode="0.00">
                  <c:v>460</c:v>
                </c:pt>
                <c:pt idx="2435" formatCode="0.00">
                  <c:v>460</c:v>
                </c:pt>
                <c:pt idx="2436" formatCode="0.00">
                  <c:v>463</c:v>
                </c:pt>
                <c:pt idx="2437" formatCode="0.00">
                  <c:v>465</c:v>
                </c:pt>
                <c:pt idx="2438" formatCode="0.00">
                  <c:v>470</c:v>
                </c:pt>
                <c:pt idx="2439" formatCode="0.00">
                  <c:v>470</c:v>
                </c:pt>
                <c:pt idx="2440" formatCode="0.00">
                  <c:v>469</c:v>
                </c:pt>
                <c:pt idx="2441" formatCode="0.00">
                  <c:v>473</c:v>
                </c:pt>
                <c:pt idx="2442" formatCode="0.00">
                  <c:v>475</c:v>
                </c:pt>
                <c:pt idx="2443" formatCode="0.00">
                  <c:v>475</c:v>
                </c:pt>
                <c:pt idx="2444" formatCode="0.00">
                  <c:v>478</c:v>
                </c:pt>
                <c:pt idx="2445" formatCode="0.00">
                  <c:v>485</c:v>
                </c:pt>
                <c:pt idx="2446" formatCode="0.00">
                  <c:v>490</c:v>
                </c:pt>
                <c:pt idx="2447" formatCode="0.00">
                  <c:v>492</c:v>
                </c:pt>
                <c:pt idx="2448" formatCode="0.00">
                  <c:v>492</c:v>
                </c:pt>
                <c:pt idx="2449" formatCode="0.00">
                  <c:v>492</c:v>
                </c:pt>
                <c:pt idx="2450" formatCode="0.00">
                  <c:v>496</c:v>
                </c:pt>
                <c:pt idx="2451" formatCode="0.00">
                  <c:v>498</c:v>
                </c:pt>
                <c:pt idx="2452" formatCode="0.00">
                  <c:v>498</c:v>
                </c:pt>
                <c:pt idx="2453" formatCode="0.00">
                  <c:v>502</c:v>
                </c:pt>
                <c:pt idx="2454" formatCode="0.00">
                  <c:v>502</c:v>
                </c:pt>
                <c:pt idx="2455" formatCode="0.00">
                  <c:v>507</c:v>
                </c:pt>
                <c:pt idx="2456" formatCode="0.00">
                  <c:v>509</c:v>
                </c:pt>
                <c:pt idx="2457" formatCode="0.00">
                  <c:v>509</c:v>
                </c:pt>
                <c:pt idx="2458" formatCode="0.00">
                  <c:v>509</c:v>
                </c:pt>
                <c:pt idx="2459" formatCode="0.00">
                  <c:v>508</c:v>
                </c:pt>
                <c:pt idx="2460" formatCode="0.00">
                  <c:v>508</c:v>
                </c:pt>
                <c:pt idx="2461" formatCode="0.00">
                  <c:v>508</c:v>
                </c:pt>
                <c:pt idx="2462" formatCode="0.00">
                  <c:v>507</c:v>
                </c:pt>
                <c:pt idx="2463" formatCode="0.00">
                  <c:v>507</c:v>
                </c:pt>
                <c:pt idx="2464" formatCode="0.00">
                  <c:v>507</c:v>
                </c:pt>
                <c:pt idx="2465" formatCode="0.00">
                  <c:v>512</c:v>
                </c:pt>
                <c:pt idx="2466" formatCode="0.00">
                  <c:v>515</c:v>
                </c:pt>
                <c:pt idx="2467" formatCode="0.00">
                  <c:v>515</c:v>
                </c:pt>
                <c:pt idx="2468" formatCode="0.00">
                  <c:v>515</c:v>
                </c:pt>
                <c:pt idx="2469" formatCode="0.00">
                  <c:v>520</c:v>
                </c:pt>
                <c:pt idx="2470" formatCode="0.00">
                  <c:v>520</c:v>
                </c:pt>
                <c:pt idx="2471" formatCode="0.00">
                  <c:v>519</c:v>
                </c:pt>
                <c:pt idx="2472" formatCode="0.00">
                  <c:v>517</c:v>
                </c:pt>
                <c:pt idx="2473" formatCode="0.00">
                  <c:v>515</c:v>
                </c:pt>
                <c:pt idx="2474" formatCode="0.00">
                  <c:v>515</c:v>
                </c:pt>
                <c:pt idx="2475" formatCode="0.00">
                  <c:v>516</c:v>
                </c:pt>
                <c:pt idx="2476" formatCode="0.00">
                  <c:v>516</c:v>
                </c:pt>
                <c:pt idx="2477" formatCode="0.00">
                  <c:v>513</c:v>
                </c:pt>
                <c:pt idx="2478" formatCode="0.00">
                  <c:v>511</c:v>
                </c:pt>
                <c:pt idx="2479" formatCode="0.00">
                  <c:v>511</c:v>
                </c:pt>
                <c:pt idx="2480" formatCode="0.00">
                  <c:v>507</c:v>
                </c:pt>
                <c:pt idx="2481" formatCode="0.00">
                  <c:v>507</c:v>
                </c:pt>
                <c:pt idx="2482" formatCode="0.00">
                  <c:v>505</c:v>
                </c:pt>
                <c:pt idx="2483" formatCode="0.00">
                  <c:v>505</c:v>
                </c:pt>
                <c:pt idx="2484" formatCode="0.00">
                  <c:v>504</c:v>
                </c:pt>
                <c:pt idx="2485" formatCode="0.00">
                  <c:v>499</c:v>
                </c:pt>
                <c:pt idx="2486" formatCode="0.00">
                  <c:v>499</c:v>
                </c:pt>
                <c:pt idx="2487" formatCode="0.00">
                  <c:v>499</c:v>
                </c:pt>
                <c:pt idx="2488" formatCode="0.00">
                  <c:v>499</c:v>
                </c:pt>
                <c:pt idx="2489" formatCode="0.00">
                  <c:v>499</c:v>
                </c:pt>
                <c:pt idx="2490" formatCode="0.00">
                  <c:v>499</c:v>
                </c:pt>
                <c:pt idx="2491" formatCode="0.00">
                  <c:v>499</c:v>
                </c:pt>
                <c:pt idx="2492" formatCode="0.00">
                  <c:v>499</c:v>
                </c:pt>
                <c:pt idx="2493" formatCode="0.00">
                  <c:v>499</c:v>
                </c:pt>
                <c:pt idx="2494" formatCode="0.00">
                  <c:v>502</c:v>
                </c:pt>
                <c:pt idx="2495" formatCode="0.00">
                  <c:v>506</c:v>
                </c:pt>
                <c:pt idx="2496" formatCode="0.00">
                  <c:v>506</c:v>
                </c:pt>
                <c:pt idx="2497" formatCode="0.00">
                  <c:v>505</c:v>
                </c:pt>
                <c:pt idx="2498" formatCode="0.00">
                  <c:v>507</c:v>
                </c:pt>
                <c:pt idx="2499" formatCode="0.00">
                  <c:v>510</c:v>
                </c:pt>
                <c:pt idx="2500" formatCode="0.00">
                  <c:v>512</c:v>
                </c:pt>
                <c:pt idx="2501" formatCode="0.00">
                  <c:v>512</c:v>
                </c:pt>
                <c:pt idx="2502" formatCode="0.00">
                  <c:v>514</c:v>
                </c:pt>
                <c:pt idx="2503" formatCode="0.00">
                  <c:v>514</c:v>
                </c:pt>
                <c:pt idx="2504" formatCode="0.00">
                  <c:v>514</c:v>
                </c:pt>
                <c:pt idx="2505" formatCode="0.00">
                  <c:v>514</c:v>
                </c:pt>
                <c:pt idx="2506" formatCode="0.00">
                  <c:v>514</c:v>
                </c:pt>
                <c:pt idx="2507" formatCode="0.00">
                  <c:v>516</c:v>
                </c:pt>
                <c:pt idx="2508" formatCode="0.00">
                  <c:v>518</c:v>
                </c:pt>
                <c:pt idx="2509" formatCode="0.00">
                  <c:v>519</c:v>
                </c:pt>
                <c:pt idx="2510" formatCode="0.00">
                  <c:v>520</c:v>
                </c:pt>
                <c:pt idx="2511" formatCode="0.00">
                  <c:v>520</c:v>
                </c:pt>
                <c:pt idx="2512" formatCode="0.00">
                  <c:v>521</c:v>
                </c:pt>
                <c:pt idx="2513" formatCode="0.00">
                  <c:v>525</c:v>
                </c:pt>
                <c:pt idx="2514" formatCode="0.00">
                  <c:v>527</c:v>
                </c:pt>
                <c:pt idx="2515" formatCode="0.00">
                  <c:v>535</c:v>
                </c:pt>
                <c:pt idx="2516" formatCode="0.00">
                  <c:v>537</c:v>
                </c:pt>
                <c:pt idx="2517" formatCode="0.00">
                  <c:v>538</c:v>
                </c:pt>
                <c:pt idx="2518" formatCode="0.00">
                  <c:v>540</c:v>
                </c:pt>
                <c:pt idx="2519" formatCode="0.00">
                  <c:v>545</c:v>
                </c:pt>
                <c:pt idx="2520" formatCode="0.00">
                  <c:v>546</c:v>
                </c:pt>
                <c:pt idx="2521" formatCode="0.00">
                  <c:v>557</c:v>
                </c:pt>
                <c:pt idx="2522" formatCode="0.00">
                  <c:v>557</c:v>
                </c:pt>
                <c:pt idx="2523" formatCode="0.00">
                  <c:v>564</c:v>
                </c:pt>
                <c:pt idx="2524" formatCode="0.00">
                  <c:v>565</c:v>
                </c:pt>
                <c:pt idx="2525" formatCode="0.00">
                  <c:v>570</c:v>
                </c:pt>
                <c:pt idx="2526" formatCode="0.00">
                  <c:v>570</c:v>
                </c:pt>
                <c:pt idx="2527" formatCode="0.00">
                  <c:v>575</c:v>
                </c:pt>
                <c:pt idx="2528" formatCode="0.00">
                  <c:v>576</c:v>
                </c:pt>
                <c:pt idx="2529" formatCode="0.00">
                  <c:v>584</c:v>
                </c:pt>
                <c:pt idx="2530" formatCode="0.00">
                  <c:v>590</c:v>
                </c:pt>
                <c:pt idx="2531" formatCode="0.00">
                  <c:v>590</c:v>
                </c:pt>
                <c:pt idx="2532" formatCode="0.00">
                  <c:v>595</c:v>
                </c:pt>
                <c:pt idx="2533" formatCode="0.00">
                  <c:v>595</c:v>
                </c:pt>
                <c:pt idx="2534" formatCode="0.00">
                  <c:v>599</c:v>
                </c:pt>
                <c:pt idx="2535" formatCode="0.00">
                  <c:v>610</c:v>
                </c:pt>
                <c:pt idx="2536" formatCode="0.00">
                  <c:v>613</c:v>
                </c:pt>
                <c:pt idx="2537" formatCode="0.00">
                  <c:v>618</c:v>
                </c:pt>
                <c:pt idx="2538" formatCode="0.00">
                  <c:v>628</c:v>
                </c:pt>
                <c:pt idx="2539" formatCode="0.00">
                  <c:v>636</c:v>
                </c:pt>
                <c:pt idx="2540" formatCode="0.00">
                  <c:v>636</c:v>
                </c:pt>
                <c:pt idx="2541" formatCode="0.00">
                  <c:v>636</c:v>
                </c:pt>
                <c:pt idx="2542" formatCode="0.00">
                  <c:v>638</c:v>
                </c:pt>
                <c:pt idx="2543" formatCode="0.00">
                  <c:v>643</c:v>
                </c:pt>
                <c:pt idx="2544" formatCode="0.00">
                  <c:v>653</c:v>
                </c:pt>
                <c:pt idx="2545" formatCode="0.00">
                  <c:v>685</c:v>
                </c:pt>
                <c:pt idx="2546" formatCode="0.00">
                  <c:v>690</c:v>
                </c:pt>
                <c:pt idx="2547" formatCode="0.00">
                  <c:v>688</c:v>
                </c:pt>
                <c:pt idx="2548" formatCode="0.00">
                  <c:v>688</c:v>
                </c:pt>
                <c:pt idx="2549" formatCode="0.00">
                  <c:v>688</c:v>
                </c:pt>
                <c:pt idx="2550" formatCode="0.00">
                  <c:v>680</c:v>
                </c:pt>
                <c:pt idx="2551" formatCode="0.00">
                  <c:v>678</c:v>
                </c:pt>
                <c:pt idx="2552" formatCode="0.00">
                  <c:v>677</c:v>
                </c:pt>
                <c:pt idx="2553" formatCode="0.00">
                  <c:v>677</c:v>
                </c:pt>
                <c:pt idx="2554" formatCode="0.00">
                  <c:v>677</c:v>
                </c:pt>
                <c:pt idx="2555" formatCode="0.00">
                  <c:v>677</c:v>
                </c:pt>
                <c:pt idx="2556" formatCode="0.00">
                  <c:v>675</c:v>
                </c:pt>
                <c:pt idx="2557" formatCode="0.00">
                  <c:v>670</c:v>
                </c:pt>
                <c:pt idx="2558" formatCode="0.00">
                  <c:v>673</c:v>
                </c:pt>
                <c:pt idx="2559" formatCode="0.00">
                  <c:v>673</c:v>
                </c:pt>
                <c:pt idx="2560" formatCode="0.00">
                  <c:v>665</c:v>
                </c:pt>
                <c:pt idx="2561" formatCode="0.00">
                  <c:v>663</c:v>
                </c:pt>
                <c:pt idx="2562" formatCode="0.00">
                  <c:v>663</c:v>
                </c:pt>
                <c:pt idx="2563" formatCode="0.00">
                  <c:v>663</c:v>
                </c:pt>
                <c:pt idx="2564" formatCode="0.00">
                  <c:v>666</c:v>
                </c:pt>
                <c:pt idx="2565" formatCode="0.00">
                  <c:v>666</c:v>
                </c:pt>
                <c:pt idx="2566" formatCode="0.00">
                  <c:v>661</c:v>
                </c:pt>
                <c:pt idx="2567" formatCode="0.00">
                  <c:v>656</c:v>
                </c:pt>
                <c:pt idx="2568" formatCode="0.00">
                  <c:v>654</c:v>
                </c:pt>
                <c:pt idx="2569" formatCode="0.00">
                  <c:v>651</c:v>
                </c:pt>
                <c:pt idx="2570" formatCode="0.00">
                  <c:v>651</c:v>
                </c:pt>
                <c:pt idx="2571" formatCode="0.00">
                  <c:v>649</c:v>
                </c:pt>
                <c:pt idx="2572" formatCode="0.00">
                  <c:v>649</c:v>
                </c:pt>
                <c:pt idx="2573" formatCode="0.00">
                  <c:v>649</c:v>
                </c:pt>
                <c:pt idx="2574" formatCode="0.00">
                  <c:v>648</c:v>
                </c:pt>
                <c:pt idx="2575" formatCode="0.00">
                  <c:v>648</c:v>
                </c:pt>
                <c:pt idx="2576" formatCode="0.00">
                  <c:v>647</c:v>
                </c:pt>
                <c:pt idx="2577" formatCode="0.00">
                  <c:v>647</c:v>
                </c:pt>
                <c:pt idx="2578" formatCode="0.00">
                  <c:v>647</c:v>
                </c:pt>
                <c:pt idx="2579" formatCode="0.00">
                  <c:v>647</c:v>
                </c:pt>
                <c:pt idx="2580" formatCode="0.00">
                  <c:v>650</c:v>
                </c:pt>
                <c:pt idx="2581" formatCode="0.00">
                  <c:v>652</c:v>
                </c:pt>
                <c:pt idx="2582" formatCode="0.00">
                  <c:v>652</c:v>
                </c:pt>
                <c:pt idx="2583" formatCode="0.00">
                  <c:v>652</c:v>
                </c:pt>
                <c:pt idx="2584" formatCode="0.00">
                  <c:v>652</c:v>
                </c:pt>
                <c:pt idx="2585" formatCode="0.00">
                  <c:v>652</c:v>
                </c:pt>
                <c:pt idx="2586" formatCode="0.00">
                  <c:v>652</c:v>
                </c:pt>
                <c:pt idx="2587" formatCode="0.00">
                  <c:v>652</c:v>
                </c:pt>
                <c:pt idx="2588" formatCode="0.00">
                  <c:v>657</c:v>
                </c:pt>
                <c:pt idx="2589" formatCode="0.00">
                  <c:v>667</c:v>
                </c:pt>
                <c:pt idx="2590" formatCode="0.00">
                  <c:v>675</c:v>
                </c:pt>
                <c:pt idx="2591" formatCode="0.00">
                  <c:v>680</c:v>
                </c:pt>
                <c:pt idx="2592" formatCode="0.00">
                  <c:v>680</c:v>
                </c:pt>
                <c:pt idx="2593" formatCode="0.00">
                  <c:v>690</c:v>
                </c:pt>
                <c:pt idx="2594" formatCode="0.00">
                  <c:v>700</c:v>
                </c:pt>
                <c:pt idx="2595" formatCode="0.00">
                  <c:v>705</c:v>
                </c:pt>
                <c:pt idx="2596" formatCode="0.00">
                  <c:v>706</c:v>
                </c:pt>
                <c:pt idx="2597" formatCode="0.00">
                  <c:v>716</c:v>
                </c:pt>
                <c:pt idx="2598" formatCode="0.00">
                  <c:v>721</c:v>
                </c:pt>
                <c:pt idx="2599" formatCode="0.00">
                  <c:v>720</c:v>
                </c:pt>
                <c:pt idx="2600" formatCode="0.00">
                  <c:v>720</c:v>
                </c:pt>
                <c:pt idx="2601" formatCode="0.00">
                  <c:v>719</c:v>
                </c:pt>
                <c:pt idx="2602" formatCode="0.00">
                  <c:v>719</c:v>
                </c:pt>
                <c:pt idx="2603" formatCode="0.00">
                  <c:v>721</c:v>
                </c:pt>
                <c:pt idx="2604" formatCode="0.00">
                  <c:v>723</c:v>
                </c:pt>
                <c:pt idx="2605" formatCode="0.00">
                  <c:v>723</c:v>
                </c:pt>
                <c:pt idx="2606" formatCode="0.00">
                  <c:v>725</c:v>
                </c:pt>
                <c:pt idx="2607" formatCode="0.00">
                  <c:v>725</c:v>
                </c:pt>
                <c:pt idx="2608" formatCode="0.00">
                  <c:v>732</c:v>
                </c:pt>
                <c:pt idx="2609" formatCode="0.00">
                  <c:v>732</c:v>
                </c:pt>
                <c:pt idx="2610" formatCode="0.00">
                  <c:v>745</c:v>
                </c:pt>
                <c:pt idx="2611" formatCode="0.00">
                  <c:v>750</c:v>
                </c:pt>
                <c:pt idx="2612" formatCode="0.00">
                  <c:v>753</c:v>
                </c:pt>
                <c:pt idx="2613" formatCode="0.00">
                  <c:v>753</c:v>
                </c:pt>
                <c:pt idx="2614" formatCode="0.00">
                  <c:v>755</c:v>
                </c:pt>
                <c:pt idx="2615" formatCode="0.00">
                  <c:v>765</c:v>
                </c:pt>
                <c:pt idx="2616" formatCode="0.00">
                  <c:v>767</c:v>
                </c:pt>
                <c:pt idx="2617" formatCode="0.00">
                  <c:v>767</c:v>
                </c:pt>
                <c:pt idx="2618" formatCode="0.00">
                  <c:v>770</c:v>
                </c:pt>
                <c:pt idx="2619" formatCode="0.00">
                  <c:v>770</c:v>
                </c:pt>
                <c:pt idx="2620" formatCode="0.00">
                  <c:v>770</c:v>
                </c:pt>
                <c:pt idx="2621" formatCode="0.00">
                  <c:v>795</c:v>
                </c:pt>
                <c:pt idx="2622" formatCode="0.00">
                  <c:v>800</c:v>
                </c:pt>
                <c:pt idx="2623" formatCode="0.00">
                  <c:v>810</c:v>
                </c:pt>
                <c:pt idx="2624" formatCode="0.00">
                  <c:v>810</c:v>
                </c:pt>
                <c:pt idx="2625" formatCode="0.00">
                  <c:v>868</c:v>
                </c:pt>
                <c:pt idx="2626" formatCode="0.00">
                  <c:v>878</c:v>
                </c:pt>
                <c:pt idx="2627" formatCode="0.00">
                  <c:v>885</c:v>
                </c:pt>
                <c:pt idx="2628" formatCode="0.00">
                  <c:v>887</c:v>
                </c:pt>
                <c:pt idx="2629" formatCode="0.00">
                  <c:v>887</c:v>
                </c:pt>
                <c:pt idx="2630" formatCode="0.00">
                  <c:v>885</c:v>
                </c:pt>
                <c:pt idx="2631" formatCode="0.00">
                  <c:v>890</c:v>
                </c:pt>
                <c:pt idx="2632" formatCode="0.00">
                  <c:v>893</c:v>
                </c:pt>
                <c:pt idx="2633" formatCode="0.00">
                  <c:v>900</c:v>
                </c:pt>
                <c:pt idx="2634" formatCode="0.00">
                  <c:v>900</c:v>
                </c:pt>
                <c:pt idx="2635" formatCode="0.00">
                  <c:v>915</c:v>
                </c:pt>
                <c:pt idx="2636" formatCode="0.00">
                  <c:v>918</c:v>
                </c:pt>
                <c:pt idx="2637" formatCode="0.00">
                  <c:v>922</c:v>
                </c:pt>
                <c:pt idx="2638" formatCode="0.00">
                  <c:v>932</c:v>
                </c:pt>
                <c:pt idx="2639" formatCode="0.00">
                  <c:v>931</c:v>
                </c:pt>
                <c:pt idx="2640" formatCode="0.00">
                  <c:v>931</c:v>
                </c:pt>
                <c:pt idx="2641" formatCode="0.00">
                  <c:v>931</c:v>
                </c:pt>
                <c:pt idx="2642" formatCode="0.00">
                  <c:v>931</c:v>
                </c:pt>
                <c:pt idx="2643" formatCode="0.00">
                  <c:v>945</c:v>
                </c:pt>
                <c:pt idx="2644" formatCode="0.00">
                  <c:v>955</c:v>
                </c:pt>
                <c:pt idx="2645" formatCode="0.00">
                  <c:v>1015</c:v>
                </c:pt>
                <c:pt idx="2646" formatCode="0.00">
                  <c:v>1017</c:v>
                </c:pt>
                <c:pt idx="2647" formatCode="0.00">
                  <c:v>1022</c:v>
                </c:pt>
                <c:pt idx="2648" formatCode="0.00">
                  <c:v>1021</c:v>
                </c:pt>
                <c:pt idx="2649" formatCode="0.00">
                  <c:v>1016</c:v>
                </c:pt>
                <c:pt idx="2650" formatCode="0.00">
                  <c:v>1011</c:v>
                </c:pt>
                <c:pt idx="2651" formatCode="0.00">
                  <c:v>1012</c:v>
                </c:pt>
                <c:pt idx="2652" formatCode="0.00">
                  <c:v>995</c:v>
                </c:pt>
                <c:pt idx="2653" formatCode="0.00">
                  <c:v>983</c:v>
                </c:pt>
                <c:pt idx="2654" formatCode="0.00">
                  <c:v>983</c:v>
                </c:pt>
                <c:pt idx="2655" formatCode="0.00">
                  <c:v>968</c:v>
                </c:pt>
                <c:pt idx="2656" formatCode="0.00">
                  <c:v>940</c:v>
                </c:pt>
                <c:pt idx="2657" formatCode="0.00">
                  <c:v>889</c:v>
                </c:pt>
                <c:pt idx="2658" formatCode="0.00">
                  <c:v>890</c:v>
                </c:pt>
                <c:pt idx="2659" formatCode="0.00">
                  <c:v>898</c:v>
                </c:pt>
                <c:pt idx="2660" formatCode="0.00">
                  <c:v>908</c:v>
                </c:pt>
                <c:pt idx="2661" formatCode="0.00">
                  <c:v>913</c:v>
                </c:pt>
                <c:pt idx="2662" formatCode="0.00">
                  <c:v>913</c:v>
                </c:pt>
                <c:pt idx="2663" formatCode="0.00">
                  <c:v>929</c:v>
                </c:pt>
                <c:pt idx="2664" formatCode="0.00">
                  <c:v>929</c:v>
                </c:pt>
                <c:pt idx="2665" formatCode="0.00">
                  <c:v>925</c:v>
                </c:pt>
                <c:pt idx="2666" formatCode="0.00">
                  <c:v>924</c:v>
                </c:pt>
                <c:pt idx="2667" formatCode="0.00">
                  <c:v>925</c:v>
                </c:pt>
                <c:pt idx="2668" formatCode="0.00">
                  <c:v>925</c:v>
                </c:pt>
                <c:pt idx="2669" formatCode="0.00">
                  <c:v>925</c:v>
                </c:pt>
                <c:pt idx="2670" formatCode="0.00">
                  <c:v>925</c:v>
                </c:pt>
                <c:pt idx="2671" formatCode="0.00">
                  <c:v>915</c:v>
                </c:pt>
                <c:pt idx="2672" formatCode="0.00">
                  <c:v>912</c:v>
                </c:pt>
                <c:pt idx="2673" formatCode="0.00">
                  <c:v>912</c:v>
                </c:pt>
                <c:pt idx="2674" formatCode="0.00">
                  <c:v>912</c:v>
                </c:pt>
                <c:pt idx="2675" formatCode="0.00">
                  <c:v>905</c:v>
                </c:pt>
                <c:pt idx="2676" formatCode="0.00">
                  <c:v>902</c:v>
                </c:pt>
                <c:pt idx="2677" formatCode="0.00">
                  <c:v>901</c:v>
                </c:pt>
                <c:pt idx="2678" formatCode="0.00">
                  <c:v>886</c:v>
                </c:pt>
                <c:pt idx="2679" formatCode="0.00">
                  <c:v>886</c:v>
                </c:pt>
                <c:pt idx="2680" formatCode="0.00">
                  <c:v>883</c:v>
                </c:pt>
                <c:pt idx="2681" formatCode="0.00">
                  <c:v>880</c:v>
                </c:pt>
                <c:pt idx="2682" formatCode="0.00">
                  <c:v>881</c:v>
                </c:pt>
                <c:pt idx="2683" formatCode="0.00">
                  <c:v>881</c:v>
                </c:pt>
                <c:pt idx="2684" formatCode="0.00">
                  <c:v>880</c:v>
                </c:pt>
                <c:pt idx="2685" formatCode="0.00">
                  <c:v>881</c:v>
                </c:pt>
                <c:pt idx="2686" formatCode="0.00">
                  <c:v>883</c:v>
                </c:pt>
                <c:pt idx="2687" formatCode="0.00">
                  <c:v>888</c:v>
                </c:pt>
                <c:pt idx="2688" formatCode="0.00">
                  <c:v>893</c:v>
                </c:pt>
                <c:pt idx="2689" formatCode="0.00">
                  <c:v>898</c:v>
                </c:pt>
                <c:pt idx="2690" formatCode="0.00">
                  <c:v>906</c:v>
                </c:pt>
                <c:pt idx="2691" formatCode="0.00">
                  <c:v>906</c:v>
                </c:pt>
                <c:pt idx="2692" formatCode="0.00">
                  <c:v>911</c:v>
                </c:pt>
                <c:pt idx="2693" formatCode="0.00">
                  <c:v>911</c:v>
                </c:pt>
                <c:pt idx="2694" formatCode="0.00">
                  <c:v>911</c:v>
                </c:pt>
                <c:pt idx="2695" formatCode="0.00">
                  <c:v>912</c:v>
                </c:pt>
                <c:pt idx="2696" formatCode="0.00">
                  <c:v>927</c:v>
                </c:pt>
                <c:pt idx="2697" formatCode="0.00">
                  <c:v>930</c:v>
                </c:pt>
                <c:pt idx="2698" formatCode="0.00">
                  <c:v>930</c:v>
                </c:pt>
                <c:pt idx="2699" formatCode="0.00">
                  <c:v>930</c:v>
                </c:pt>
                <c:pt idx="2700" formatCode="0.00">
                  <c:v>931</c:v>
                </c:pt>
                <c:pt idx="2701" formatCode="0.00">
                  <c:v>931</c:v>
                </c:pt>
                <c:pt idx="2702" formatCode="0.00">
                  <c:v>931</c:v>
                </c:pt>
                <c:pt idx="2703" formatCode="0.00">
                  <c:v>940</c:v>
                </c:pt>
                <c:pt idx="2704" formatCode="0.00">
                  <c:v>942</c:v>
                </c:pt>
                <c:pt idx="2705" formatCode="0.00">
                  <c:v>932</c:v>
                </c:pt>
                <c:pt idx="2706" formatCode="0.00">
                  <c:v>927</c:v>
                </c:pt>
                <c:pt idx="2707" formatCode="0.00">
                  <c:v>932</c:v>
                </c:pt>
                <c:pt idx="2708" formatCode="0.00">
                  <c:v>932</c:v>
                </c:pt>
                <c:pt idx="2709" formatCode="0.00">
                  <c:v>933</c:v>
                </c:pt>
                <c:pt idx="2710" formatCode="0.00">
                  <c:v>933</c:v>
                </c:pt>
                <c:pt idx="2711" formatCode="0.00">
                  <c:v>934</c:v>
                </c:pt>
                <c:pt idx="2712" formatCode="0.00">
                  <c:v>936</c:v>
                </c:pt>
                <c:pt idx="2713" formatCode="0.00">
                  <c:v>934</c:v>
                </c:pt>
                <c:pt idx="2714" formatCode="0.00">
                  <c:v>934</c:v>
                </c:pt>
                <c:pt idx="2715" formatCode="0.00">
                  <c:v>933</c:v>
                </c:pt>
                <c:pt idx="2716" formatCode="0.00">
                  <c:v>933</c:v>
                </c:pt>
                <c:pt idx="2717" formatCode="0.00">
                  <c:v>926</c:v>
                </c:pt>
                <c:pt idx="2718" formatCode="0.00">
                  <c:v>923</c:v>
                </c:pt>
                <c:pt idx="2719" formatCode="0.00">
                  <c:v>925</c:v>
                </c:pt>
                <c:pt idx="2720" formatCode="0.00">
                  <c:v>925</c:v>
                </c:pt>
                <c:pt idx="2721" formatCode="0.00">
                  <c:v>926</c:v>
                </c:pt>
                <c:pt idx="2722" formatCode="0.00">
                  <c:v>926</c:v>
                </c:pt>
                <c:pt idx="2723" formatCode="0.00">
                  <c:v>920</c:v>
                </c:pt>
                <c:pt idx="2724" formatCode="0.00">
                  <c:v>920</c:v>
                </c:pt>
                <c:pt idx="2725" formatCode="0.00">
                  <c:v>921</c:v>
                </c:pt>
                <c:pt idx="2726" formatCode="0.00">
                  <c:v>921</c:v>
                </c:pt>
                <c:pt idx="2727" formatCode="0.00">
                  <c:v>919</c:v>
                </c:pt>
                <c:pt idx="2728" formatCode="0.00">
                  <c:v>919</c:v>
                </c:pt>
                <c:pt idx="2729" formatCode="0.00">
                  <c:v>923</c:v>
                </c:pt>
                <c:pt idx="2730" formatCode="0.00">
                  <c:v>924</c:v>
                </c:pt>
                <c:pt idx="2731" formatCode="0.00">
                  <c:v>924</c:v>
                </c:pt>
                <c:pt idx="2732" formatCode="0.00">
                  <c:v>924</c:v>
                </c:pt>
                <c:pt idx="2733" formatCode="0.00">
                  <c:v>928</c:v>
                </c:pt>
                <c:pt idx="2734" formatCode="0.00">
                  <c:v>928</c:v>
                </c:pt>
                <c:pt idx="2735" formatCode="0.00">
                  <c:v>928</c:v>
                </c:pt>
                <c:pt idx="2736" formatCode="0.00">
                  <c:v>925</c:v>
                </c:pt>
                <c:pt idx="2737" formatCode="0.00">
                  <c:v>925</c:v>
                </c:pt>
                <c:pt idx="2738" formatCode="0.00">
                  <c:v>926</c:v>
                </c:pt>
                <c:pt idx="2739" formatCode="0.00">
                  <c:v>926</c:v>
                </c:pt>
                <c:pt idx="2740" formatCode="0.00">
                  <c:v>926</c:v>
                </c:pt>
                <c:pt idx="2741" formatCode="0.00">
                  <c:v>926</c:v>
                </c:pt>
                <c:pt idx="2742" formatCode="0.00">
                  <c:v>927</c:v>
                </c:pt>
                <c:pt idx="2743" formatCode="0.00">
                  <c:v>927</c:v>
                </c:pt>
                <c:pt idx="2744" formatCode="0.00">
                  <c:v>924</c:v>
                </c:pt>
                <c:pt idx="2745" formatCode="0.00">
                  <c:v>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5-476B-93DC-749755E80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731568"/>
        <c:axId val="1964717424"/>
      </c:lineChart>
      <c:dateAx>
        <c:axId val="1964731568"/>
        <c:scaling>
          <c:orientation val="minMax"/>
          <c:min val="40603"/>
        </c:scaling>
        <c:delete val="0"/>
        <c:axPos val="b"/>
        <c:numFmt formatCode="[$-409]mmm\-yy;@" sourceLinked="0"/>
        <c:majorTickMark val="none"/>
        <c:minorTickMark val="none"/>
        <c:tickLblPos val="low"/>
        <c:spPr>
          <a:noFill/>
          <a:ln w="12700" cmpd="thinThick">
            <a:solidFill>
              <a:srgbClr val="000000"/>
            </a:solidFill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964717424"/>
        <c:crosses val="autoZero"/>
        <c:auto val="0"/>
        <c:lblOffset val="100"/>
        <c:baseTimeUnit val="days"/>
        <c:majorUnit val="6"/>
        <c:majorTimeUnit val="months"/>
      </c:dateAx>
      <c:valAx>
        <c:axId val="1964717424"/>
        <c:scaling>
          <c:orientation val="minMax"/>
          <c:min val="200"/>
        </c:scaling>
        <c:delete val="0"/>
        <c:axPos val="l"/>
        <c:majorGridlines>
          <c:spPr>
            <a:ln w="6350">
              <a:solidFill>
                <a:srgbClr val="BABABA"/>
              </a:solidFill>
              <a:prstDash val="sysDash"/>
            </a:ln>
          </c:spPr>
        </c:majorGridlines>
        <c:numFmt formatCode="#,##0_);\(#,##0\)" sourceLinked="0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91240B29-F687-4F45-9708-019B960494DF}">
              <a14:hiddenLine xmlns:a14="http://schemas.microsoft.com/office/drawing/2010/main" w="9525" cap="flat" cmpd="sng" algn="ctr">
                <a:solidFill>
                  <a:sysClr val="windowText" lastClr="000000">
                    <a:tint val="75000"/>
                    <a:shade val="95000"/>
                    <a:satMod val="105000"/>
                  </a:sysClr>
                </a:solidFill>
                <a:prstDash val="solid"/>
                <a:round/>
              </a14:hiddenLine>
            </a:ext>
          </a:extLst>
        </c:spPr>
        <c:crossAx val="1964731568"/>
        <c:crosses val="autoZero"/>
        <c:crossBetween val="between"/>
        <c:majorUnit val="100"/>
      </c:valAx>
      <c:spPr>
        <a:solidFill>
          <a:sysClr val="window" lastClr="FFFFFF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0"/>
          <c:y val="0.93168003232523355"/>
          <c:w val="1"/>
          <c:h val="6.8319967674766446E-2"/>
        </c:manualLayout>
      </c:layout>
      <c:overlay val="0"/>
      <c:spPr>
        <a:solidFill>
          <a:srgbClr val="4F81BD">
            <a:alpha val="0"/>
          </a:srgbClr>
        </a:solidFill>
      </c:spPr>
    </c:legend>
    <c:plotVisOnly val="1"/>
    <c:dispBlanksAs val="gap"/>
    <c:showDLblsOverMax val="0"/>
  </c:chart>
  <c:spPr>
    <a:ln w="9525">
      <a:noFill/>
    </a:ln>
  </c:spPr>
  <c:txPr>
    <a:bodyPr/>
    <a:lstStyle/>
    <a:p>
      <a:pPr>
        <a:defRPr sz="800">
          <a:solidFill>
            <a:srgbClr val="000000"/>
          </a:solidFill>
          <a:latin typeface="Connections Cond Light"/>
          <a:ea typeface="ＭＳ ゴシック" panose="020B0609070205080204" pitchFamily="49" charset="-12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62314085739282"/>
          <c:y val="2.457166812481773E-2"/>
          <c:w val="0.85371019247594049"/>
          <c:h val="0.71020414114902308"/>
        </c:manualLayout>
      </c:layout>
      <c:lineChart>
        <c:grouping val="standard"/>
        <c:varyColors val="0"/>
        <c:ser>
          <c:idx val="0"/>
          <c:order val="0"/>
          <c:tx>
            <c:v>China HRC - FOB Shanghai (US$/t)</c:v>
          </c:tx>
          <c:spPr>
            <a:ln w="25400" cap="rnd">
              <a:solidFill>
                <a:srgbClr val="012169"/>
              </a:solidFill>
              <a:round/>
            </a:ln>
            <a:effectLst/>
          </c:spPr>
          <c:marker>
            <c:symbol val="none"/>
          </c:marker>
          <c:cat>
            <c:numRef>
              <c:f>Steel!$A$4:$A$2832</c:f>
              <c:numCache>
                <c:formatCode>d\-mmm\-yy</c:formatCode>
                <c:ptCount val="2829"/>
                <c:pt idx="0">
                  <c:v>40324</c:v>
                </c:pt>
                <c:pt idx="1">
                  <c:v>40325</c:v>
                </c:pt>
                <c:pt idx="2">
                  <c:v>40332</c:v>
                </c:pt>
                <c:pt idx="3">
                  <c:v>40333</c:v>
                </c:pt>
                <c:pt idx="4">
                  <c:v>40336</c:v>
                </c:pt>
                <c:pt idx="5">
                  <c:v>40337</c:v>
                </c:pt>
                <c:pt idx="6">
                  <c:v>40338</c:v>
                </c:pt>
                <c:pt idx="7">
                  <c:v>40339</c:v>
                </c:pt>
                <c:pt idx="8">
                  <c:v>40340</c:v>
                </c:pt>
                <c:pt idx="9">
                  <c:v>40343</c:v>
                </c:pt>
                <c:pt idx="10">
                  <c:v>40345</c:v>
                </c:pt>
                <c:pt idx="11">
                  <c:v>40346</c:v>
                </c:pt>
                <c:pt idx="12">
                  <c:v>40347</c:v>
                </c:pt>
                <c:pt idx="13">
                  <c:v>40351</c:v>
                </c:pt>
                <c:pt idx="14">
                  <c:v>40353</c:v>
                </c:pt>
                <c:pt idx="15">
                  <c:v>40354</c:v>
                </c:pt>
                <c:pt idx="16">
                  <c:v>40357</c:v>
                </c:pt>
                <c:pt idx="17">
                  <c:v>40358</c:v>
                </c:pt>
                <c:pt idx="18">
                  <c:v>40360</c:v>
                </c:pt>
                <c:pt idx="19">
                  <c:v>40361</c:v>
                </c:pt>
                <c:pt idx="20">
                  <c:v>40365</c:v>
                </c:pt>
                <c:pt idx="21">
                  <c:v>40366</c:v>
                </c:pt>
                <c:pt idx="22">
                  <c:v>40367</c:v>
                </c:pt>
                <c:pt idx="23">
                  <c:v>40368</c:v>
                </c:pt>
                <c:pt idx="24">
                  <c:v>40371</c:v>
                </c:pt>
                <c:pt idx="25">
                  <c:v>40373</c:v>
                </c:pt>
                <c:pt idx="26">
                  <c:v>40374</c:v>
                </c:pt>
                <c:pt idx="27">
                  <c:v>40375</c:v>
                </c:pt>
                <c:pt idx="28">
                  <c:v>40378</c:v>
                </c:pt>
                <c:pt idx="29">
                  <c:v>40379</c:v>
                </c:pt>
                <c:pt idx="30">
                  <c:v>40380</c:v>
                </c:pt>
                <c:pt idx="31">
                  <c:v>40381</c:v>
                </c:pt>
                <c:pt idx="32">
                  <c:v>40382</c:v>
                </c:pt>
                <c:pt idx="33">
                  <c:v>40385</c:v>
                </c:pt>
                <c:pt idx="34">
                  <c:v>40386</c:v>
                </c:pt>
                <c:pt idx="35">
                  <c:v>40387</c:v>
                </c:pt>
                <c:pt idx="36">
                  <c:v>40388</c:v>
                </c:pt>
                <c:pt idx="37">
                  <c:v>40389</c:v>
                </c:pt>
                <c:pt idx="38">
                  <c:v>40392</c:v>
                </c:pt>
                <c:pt idx="39">
                  <c:v>40393</c:v>
                </c:pt>
                <c:pt idx="40">
                  <c:v>40394</c:v>
                </c:pt>
                <c:pt idx="41">
                  <c:v>40395</c:v>
                </c:pt>
                <c:pt idx="42">
                  <c:v>40396</c:v>
                </c:pt>
                <c:pt idx="43">
                  <c:v>40399</c:v>
                </c:pt>
                <c:pt idx="44">
                  <c:v>40400</c:v>
                </c:pt>
                <c:pt idx="45">
                  <c:v>40401</c:v>
                </c:pt>
                <c:pt idx="46">
                  <c:v>40402</c:v>
                </c:pt>
                <c:pt idx="47">
                  <c:v>40403</c:v>
                </c:pt>
                <c:pt idx="48">
                  <c:v>40406</c:v>
                </c:pt>
                <c:pt idx="49">
                  <c:v>40408</c:v>
                </c:pt>
                <c:pt idx="50">
                  <c:v>40409</c:v>
                </c:pt>
                <c:pt idx="51">
                  <c:v>40410</c:v>
                </c:pt>
                <c:pt idx="52">
                  <c:v>40413</c:v>
                </c:pt>
                <c:pt idx="53">
                  <c:v>40414</c:v>
                </c:pt>
                <c:pt idx="54">
                  <c:v>40415</c:v>
                </c:pt>
                <c:pt idx="55">
                  <c:v>40416</c:v>
                </c:pt>
                <c:pt idx="56">
                  <c:v>40417</c:v>
                </c:pt>
                <c:pt idx="57">
                  <c:v>40420</c:v>
                </c:pt>
                <c:pt idx="58">
                  <c:v>40421</c:v>
                </c:pt>
                <c:pt idx="59">
                  <c:v>40422</c:v>
                </c:pt>
                <c:pt idx="60">
                  <c:v>40423</c:v>
                </c:pt>
                <c:pt idx="61">
                  <c:v>40424</c:v>
                </c:pt>
                <c:pt idx="62">
                  <c:v>40428</c:v>
                </c:pt>
                <c:pt idx="63">
                  <c:v>40429</c:v>
                </c:pt>
                <c:pt idx="64">
                  <c:v>40430</c:v>
                </c:pt>
                <c:pt idx="65">
                  <c:v>40431</c:v>
                </c:pt>
                <c:pt idx="66">
                  <c:v>40434</c:v>
                </c:pt>
                <c:pt idx="67">
                  <c:v>40435</c:v>
                </c:pt>
                <c:pt idx="68">
                  <c:v>40436</c:v>
                </c:pt>
                <c:pt idx="69">
                  <c:v>40437</c:v>
                </c:pt>
                <c:pt idx="70">
                  <c:v>40438</c:v>
                </c:pt>
                <c:pt idx="71">
                  <c:v>40441</c:v>
                </c:pt>
                <c:pt idx="72">
                  <c:v>40442</c:v>
                </c:pt>
                <c:pt idx="73">
                  <c:v>40443</c:v>
                </c:pt>
                <c:pt idx="74">
                  <c:v>40444</c:v>
                </c:pt>
                <c:pt idx="75">
                  <c:v>40445</c:v>
                </c:pt>
                <c:pt idx="76">
                  <c:v>40448</c:v>
                </c:pt>
                <c:pt idx="77">
                  <c:v>40449</c:v>
                </c:pt>
                <c:pt idx="78">
                  <c:v>40450</c:v>
                </c:pt>
                <c:pt idx="79">
                  <c:v>40451</c:v>
                </c:pt>
                <c:pt idx="80">
                  <c:v>40452</c:v>
                </c:pt>
                <c:pt idx="81">
                  <c:v>40455</c:v>
                </c:pt>
                <c:pt idx="82">
                  <c:v>40456</c:v>
                </c:pt>
                <c:pt idx="83">
                  <c:v>40457</c:v>
                </c:pt>
                <c:pt idx="84">
                  <c:v>40458</c:v>
                </c:pt>
                <c:pt idx="85">
                  <c:v>40459</c:v>
                </c:pt>
                <c:pt idx="86">
                  <c:v>40463</c:v>
                </c:pt>
                <c:pt idx="87">
                  <c:v>40464</c:v>
                </c:pt>
                <c:pt idx="88">
                  <c:v>40465</c:v>
                </c:pt>
                <c:pt idx="89">
                  <c:v>40466</c:v>
                </c:pt>
                <c:pt idx="90">
                  <c:v>40469</c:v>
                </c:pt>
                <c:pt idx="91">
                  <c:v>40470</c:v>
                </c:pt>
                <c:pt idx="92">
                  <c:v>40471</c:v>
                </c:pt>
                <c:pt idx="93">
                  <c:v>40472</c:v>
                </c:pt>
                <c:pt idx="94">
                  <c:v>40473</c:v>
                </c:pt>
                <c:pt idx="95">
                  <c:v>40476</c:v>
                </c:pt>
                <c:pt idx="96">
                  <c:v>40477</c:v>
                </c:pt>
                <c:pt idx="97">
                  <c:v>40478</c:v>
                </c:pt>
                <c:pt idx="98">
                  <c:v>40479</c:v>
                </c:pt>
                <c:pt idx="99">
                  <c:v>40480</c:v>
                </c:pt>
                <c:pt idx="100">
                  <c:v>40484</c:v>
                </c:pt>
                <c:pt idx="101">
                  <c:v>40485</c:v>
                </c:pt>
                <c:pt idx="102">
                  <c:v>40486</c:v>
                </c:pt>
                <c:pt idx="103">
                  <c:v>40487</c:v>
                </c:pt>
                <c:pt idx="104">
                  <c:v>40490</c:v>
                </c:pt>
                <c:pt idx="105">
                  <c:v>40491</c:v>
                </c:pt>
                <c:pt idx="106">
                  <c:v>40492</c:v>
                </c:pt>
                <c:pt idx="107">
                  <c:v>40493</c:v>
                </c:pt>
                <c:pt idx="108">
                  <c:v>40497</c:v>
                </c:pt>
                <c:pt idx="109">
                  <c:v>40498</c:v>
                </c:pt>
                <c:pt idx="110">
                  <c:v>40499</c:v>
                </c:pt>
                <c:pt idx="111">
                  <c:v>40500</c:v>
                </c:pt>
                <c:pt idx="112">
                  <c:v>40501</c:v>
                </c:pt>
                <c:pt idx="113">
                  <c:v>40504</c:v>
                </c:pt>
                <c:pt idx="114">
                  <c:v>40505</c:v>
                </c:pt>
                <c:pt idx="115">
                  <c:v>40506</c:v>
                </c:pt>
                <c:pt idx="116">
                  <c:v>40511</c:v>
                </c:pt>
                <c:pt idx="117">
                  <c:v>40512</c:v>
                </c:pt>
                <c:pt idx="118">
                  <c:v>40513</c:v>
                </c:pt>
                <c:pt idx="119">
                  <c:v>40514</c:v>
                </c:pt>
                <c:pt idx="120">
                  <c:v>40515</c:v>
                </c:pt>
                <c:pt idx="121">
                  <c:v>40518</c:v>
                </c:pt>
                <c:pt idx="122">
                  <c:v>40519</c:v>
                </c:pt>
                <c:pt idx="123">
                  <c:v>40521</c:v>
                </c:pt>
                <c:pt idx="124">
                  <c:v>40522</c:v>
                </c:pt>
                <c:pt idx="125">
                  <c:v>40525</c:v>
                </c:pt>
                <c:pt idx="126">
                  <c:v>40527</c:v>
                </c:pt>
                <c:pt idx="127">
                  <c:v>40529</c:v>
                </c:pt>
                <c:pt idx="128">
                  <c:v>40535</c:v>
                </c:pt>
                <c:pt idx="129">
                  <c:v>40540</c:v>
                </c:pt>
                <c:pt idx="130">
                  <c:v>40541</c:v>
                </c:pt>
                <c:pt idx="131">
                  <c:v>40543</c:v>
                </c:pt>
                <c:pt idx="132">
                  <c:v>40547</c:v>
                </c:pt>
                <c:pt idx="133">
                  <c:v>40548</c:v>
                </c:pt>
                <c:pt idx="134">
                  <c:v>40549</c:v>
                </c:pt>
                <c:pt idx="135">
                  <c:v>40550</c:v>
                </c:pt>
                <c:pt idx="136">
                  <c:v>40553</c:v>
                </c:pt>
                <c:pt idx="137">
                  <c:v>40554</c:v>
                </c:pt>
                <c:pt idx="138">
                  <c:v>40555</c:v>
                </c:pt>
                <c:pt idx="139">
                  <c:v>40556</c:v>
                </c:pt>
                <c:pt idx="140">
                  <c:v>40557</c:v>
                </c:pt>
                <c:pt idx="141">
                  <c:v>40561</c:v>
                </c:pt>
                <c:pt idx="142">
                  <c:v>40562</c:v>
                </c:pt>
                <c:pt idx="143">
                  <c:v>40563</c:v>
                </c:pt>
                <c:pt idx="144">
                  <c:v>40564</c:v>
                </c:pt>
                <c:pt idx="145">
                  <c:v>40568</c:v>
                </c:pt>
                <c:pt idx="146">
                  <c:v>40569</c:v>
                </c:pt>
                <c:pt idx="147">
                  <c:v>40570</c:v>
                </c:pt>
                <c:pt idx="148">
                  <c:v>40571</c:v>
                </c:pt>
                <c:pt idx="149">
                  <c:v>40574</c:v>
                </c:pt>
                <c:pt idx="150">
                  <c:v>40575</c:v>
                </c:pt>
                <c:pt idx="151">
                  <c:v>40576</c:v>
                </c:pt>
                <c:pt idx="152">
                  <c:v>40577</c:v>
                </c:pt>
                <c:pt idx="153">
                  <c:v>40578</c:v>
                </c:pt>
                <c:pt idx="154">
                  <c:v>40581</c:v>
                </c:pt>
                <c:pt idx="155">
                  <c:v>40582</c:v>
                </c:pt>
                <c:pt idx="156">
                  <c:v>40583</c:v>
                </c:pt>
                <c:pt idx="157">
                  <c:v>40584</c:v>
                </c:pt>
                <c:pt idx="158">
                  <c:v>40585</c:v>
                </c:pt>
                <c:pt idx="159">
                  <c:v>40588</c:v>
                </c:pt>
                <c:pt idx="160">
                  <c:v>40589</c:v>
                </c:pt>
                <c:pt idx="161">
                  <c:v>40590</c:v>
                </c:pt>
                <c:pt idx="162">
                  <c:v>40591</c:v>
                </c:pt>
                <c:pt idx="163">
                  <c:v>40592</c:v>
                </c:pt>
                <c:pt idx="164">
                  <c:v>40596</c:v>
                </c:pt>
                <c:pt idx="165">
                  <c:v>40597</c:v>
                </c:pt>
                <c:pt idx="166">
                  <c:v>40598</c:v>
                </c:pt>
                <c:pt idx="167">
                  <c:v>40599</c:v>
                </c:pt>
                <c:pt idx="168">
                  <c:v>40602</c:v>
                </c:pt>
                <c:pt idx="169">
                  <c:v>40603</c:v>
                </c:pt>
                <c:pt idx="170">
                  <c:v>40604</c:v>
                </c:pt>
                <c:pt idx="171">
                  <c:v>40605</c:v>
                </c:pt>
                <c:pt idx="172">
                  <c:v>40610</c:v>
                </c:pt>
                <c:pt idx="173">
                  <c:v>40611</c:v>
                </c:pt>
                <c:pt idx="174">
                  <c:v>40612</c:v>
                </c:pt>
                <c:pt idx="175">
                  <c:v>40613</c:v>
                </c:pt>
                <c:pt idx="176">
                  <c:v>40616</c:v>
                </c:pt>
                <c:pt idx="177">
                  <c:v>40617</c:v>
                </c:pt>
                <c:pt idx="178">
                  <c:v>40618</c:v>
                </c:pt>
                <c:pt idx="179">
                  <c:v>40619</c:v>
                </c:pt>
                <c:pt idx="180">
                  <c:v>40620</c:v>
                </c:pt>
                <c:pt idx="181">
                  <c:v>40623</c:v>
                </c:pt>
                <c:pt idx="182">
                  <c:v>40624</c:v>
                </c:pt>
                <c:pt idx="183">
                  <c:v>40625</c:v>
                </c:pt>
                <c:pt idx="184">
                  <c:v>40626</c:v>
                </c:pt>
                <c:pt idx="185">
                  <c:v>40627</c:v>
                </c:pt>
                <c:pt idx="186">
                  <c:v>40630</c:v>
                </c:pt>
                <c:pt idx="187">
                  <c:v>40631</c:v>
                </c:pt>
                <c:pt idx="188">
                  <c:v>40632</c:v>
                </c:pt>
                <c:pt idx="189">
                  <c:v>40633</c:v>
                </c:pt>
                <c:pt idx="190">
                  <c:v>40634</c:v>
                </c:pt>
                <c:pt idx="191">
                  <c:v>40637</c:v>
                </c:pt>
                <c:pt idx="192">
                  <c:v>40638</c:v>
                </c:pt>
                <c:pt idx="193">
                  <c:v>40639</c:v>
                </c:pt>
                <c:pt idx="194">
                  <c:v>40640</c:v>
                </c:pt>
                <c:pt idx="195">
                  <c:v>40641</c:v>
                </c:pt>
                <c:pt idx="196">
                  <c:v>40644</c:v>
                </c:pt>
                <c:pt idx="197">
                  <c:v>40645</c:v>
                </c:pt>
                <c:pt idx="198">
                  <c:v>40646</c:v>
                </c:pt>
                <c:pt idx="199">
                  <c:v>40647</c:v>
                </c:pt>
                <c:pt idx="200">
                  <c:v>40648</c:v>
                </c:pt>
                <c:pt idx="201">
                  <c:v>40651</c:v>
                </c:pt>
                <c:pt idx="202">
                  <c:v>40652</c:v>
                </c:pt>
                <c:pt idx="203">
                  <c:v>40653</c:v>
                </c:pt>
                <c:pt idx="204">
                  <c:v>40658</c:v>
                </c:pt>
                <c:pt idx="205">
                  <c:v>40659</c:v>
                </c:pt>
                <c:pt idx="206">
                  <c:v>40660</c:v>
                </c:pt>
                <c:pt idx="207">
                  <c:v>40661</c:v>
                </c:pt>
                <c:pt idx="208">
                  <c:v>40662</c:v>
                </c:pt>
                <c:pt idx="209">
                  <c:v>40665</c:v>
                </c:pt>
                <c:pt idx="210">
                  <c:v>40666</c:v>
                </c:pt>
                <c:pt idx="211">
                  <c:v>40669</c:v>
                </c:pt>
                <c:pt idx="212">
                  <c:v>40672</c:v>
                </c:pt>
                <c:pt idx="213">
                  <c:v>40673</c:v>
                </c:pt>
                <c:pt idx="214">
                  <c:v>40674</c:v>
                </c:pt>
                <c:pt idx="215">
                  <c:v>40675</c:v>
                </c:pt>
                <c:pt idx="216">
                  <c:v>40676</c:v>
                </c:pt>
                <c:pt idx="217">
                  <c:v>40679</c:v>
                </c:pt>
                <c:pt idx="218">
                  <c:v>40680</c:v>
                </c:pt>
                <c:pt idx="219">
                  <c:v>40681</c:v>
                </c:pt>
                <c:pt idx="220">
                  <c:v>40682</c:v>
                </c:pt>
                <c:pt idx="221">
                  <c:v>40683</c:v>
                </c:pt>
                <c:pt idx="222">
                  <c:v>40686</c:v>
                </c:pt>
                <c:pt idx="223">
                  <c:v>40687</c:v>
                </c:pt>
                <c:pt idx="224">
                  <c:v>40688</c:v>
                </c:pt>
                <c:pt idx="225">
                  <c:v>40689</c:v>
                </c:pt>
                <c:pt idx="226">
                  <c:v>40690</c:v>
                </c:pt>
                <c:pt idx="227">
                  <c:v>40693</c:v>
                </c:pt>
                <c:pt idx="228">
                  <c:v>40694</c:v>
                </c:pt>
                <c:pt idx="229">
                  <c:v>40695</c:v>
                </c:pt>
                <c:pt idx="230">
                  <c:v>40696</c:v>
                </c:pt>
                <c:pt idx="231">
                  <c:v>40697</c:v>
                </c:pt>
                <c:pt idx="232">
                  <c:v>40700</c:v>
                </c:pt>
                <c:pt idx="233">
                  <c:v>40701</c:v>
                </c:pt>
                <c:pt idx="234">
                  <c:v>40702</c:v>
                </c:pt>
                <c:pt idx="235">
                  <c:v>40703</c:v>
                </c:pt>
                <c:pt idx="236">
                  <c:v>40704</c:v>
                </c:pt>
                <c:pt idx="237">
                  <c:v>40707</c:v>
                </c:pt>
                <c:pt idx="238">
                  <c:v>40708</c:v>
                </c:pt>
                <c:pt idx="239">
                  <c:v>40709</c:v>
                </c:pt>
                <c:pt idx="240">
                  <c:v>40710</c:v>
                </c:pt>
                <c:pt idx="241">
                  <c:v>40711</c:v>
                </c:pt>
                <c:pt idx="242">
                  <c:v>40714</c:v>
                </c:pt>
                <c:pt idx="243">
                  <c:v>40715</c:v>
                </c:pt>
                <c:pt idx="244">
                  <c:v>40716</c:v>
                </c:pt>
                <c:pt idx="245">
                  <c:v>40717</c:v>
                </c:pt>
                <c:pt idx="246">
                  <c:v>40718</c:v>
                </c:pt>
                <c:pt idx="247">
                  <c:v>40721</c:v>
                </c:pt>
                <c:pt idx="248">
                  <c:v>40722</c:v>
                </c:pt>
                <c:pt idx="249">
                  <c:v>40723</c:v>
                </c:pt>
                <c:pt idx="250">
                  <c:v>40724</c:v>
                </c:pt>
                <c:pt idx="251">
                  <c:v>40725</c:v>
                </c:pt>
                <c:pt idx="252">
                  <c:v>40728</c:v>
                </c:pt>
                <c:pt idx="253">
                  <c:v>40729</c:v>
                </c:pt>
                <c:pt idx="254">
                  <c:v>40730</c:v>
                </c:pt>
                <c:pt idx="255">
                  <c:v>40731</c:v>
                </c:pt>
                <c:pt idx="256">
                  <c:v>40732</c:v>
                </c:pt>
                <c:pt idx="257">
                  <c:v>40735</c:v>
                </c:pt>
                <c:pt idx="258">
                  <c:v>40736</c:v>
                </c:pt>
                <c:pt idx="259">
                  <c:v>40737</c:v>
                </c:pt>
                <c:pt idx="260">
                  <c:v>40738</c:v>
                </c:pt>
                <c:pt idx="261">
                  <c:v>40739</c:v>
                </c:pt>
                <c:pt idx="262">
                  <c:v>40742</c:v>
                </c:pt>
                <c:pt idx="263">
                  <c:v>40743</c:v>
                </c:pt>
                <c:pt idx="264">
                  <c:v>40744</c:v>
                </c:pt>
                <c:pt idx="265">
                  <c:v>40745</c:v>
                </c:pt>
                <c:pt idx="266">
                  <c:v>40746</c:v>
                </c:pt>
                <c:pt idx="267">
                  <c:v>40749</c:v>
                </c:pt>
                <c:pt idx="268">
                  <c:v>40750</c:v>
                </c:pt>
                <c:pt idx="269">
                  <c:v>40751</c:v>
                </c:pt>
                <c:pt idx="270">
                  <c:v>40752</c:v>
                </c:pt>
                <c:pt idx="271">
                  <c:v>40753</c:v>
                </c:pt>
                <c:pt idx="272">
                  <c:v>40756</c:v>
                </c:pt>
                <c:pt idx="273">
                  <c:v>40757</c:v>
                </c:pt>
                <c:pt idx="274">
                  <c:v>40758</c:v>
                </c:pt>
                <c:pt idx="275">
                  <c:v>40759</c:v>
                </c:pt>
                <c:pt idx="276">
                  <c:v>40760</c:v>
                </c:pt>
                <c:pt idx="277">
                  <c:v>40763</c:v>
                </c:pt>
                <c:pt idx="278">
                  <c:v>40765</c:v>
                </c:pt>
                <c:pt idx="279">
                  <c:v>40766</c:v>
                </c:pt>
                <c:pt idx="280">
                  <c:v>40767</c:v>
                </c:pt>
                <c:pt idx="281">
                  <c:v>40770</c:v>
                </c:pt>
                <c:pt idx="282">
                  <c:v>40771</c:v>
                </c:pt>
                <c:pt idx="283">
                  <c:v>40772</c:v>
                </c:pt>
                <c:pt idx="284">
                  <c:v>40773</c:v>
                </c:pt>
                <c:pt idx="285">
                  <c:v>40777</c:v>
                </c:pt>
                <c:pt idx="286">
                  <c:v>40778</c:v>
                </c:pt>
                <c:pt idx="287">
                  <c:v>40779</c:v>
                </c:pt>
                <c:pt idx="288">
                  <c:v>40780</c:v>
                </c:pt>
                <c:pt idx="289">
                  <c:v>40781</c:v>
                </c:pt>
                <c:pt idx="290">
                  <c:v>40784</c:v>
                </c:pt>
                <c:pt idx="291">
                  <c:v>40785</c:v>
                </c:pt>
                <c:pt idx="292">
                  <c:v>40786</c:v>
                </c:pt>
                <c:pt idx="293">
                  <c:v>40787</c:v>
                </c:pt>
                <c:pt idx="294">
                  <c:v>40788</c:v>
                </c:pt>
                <c:pt idx="295">
                  <c:v>40793</c:v>
                </c:pt>
                <c:pt idx="296">
                  <c:v>40795</c:v>
                </c:pt>
                <c:pt idx="297">
                  <c:v>40798</c:v>
                </c:pt>
                <c:pt idx="298">
                  <c:v>40799</c:v>
                </c:pt>
                <c:pt idx="299">
                  <c:v>40800</c:v>
                </c:pt>
                <c:pt idx="300">
                  <c:v>40801</c:v>
                </c:pt>
                <c:pt idx="301">
                  <c:v>40802</c:v>
                </c:pt>
                <c:pt idx="302">
                  <c:v>40805</c:v>
                </c:pt>
                <c:pt idx="303">
                  <c:v>40806</c:v>
                </c:pt>
                <c:pt idx="304">
                  <c:v>40807</c:v>
                </c:pt>
                <c:pt idx="305">
                  <c:v>40808</c:v>
                </c:pt>
                <c:pt idx="306">
                  <c:v>40809</c:v>
                </c:pt>
                <c:pt idx="307">
                  <c:v>40812</c:v>
                </c:pt>
                <c:pt idx="308">
                  <c:v>40813</c:v>
                </c:pt>
                <c:pt idx="309">
                  <c:v>40814</c:v>
                </c:pt>
                <c:pt idx="310">
                  <c:v>40815</c:v>
                </c:pt>
                <c:pt idx="311">
                  <c:v>40816</c:v>
                </c:pt>
                <c:pt idx="312">
                  <c:v>40819</c:v>
                </c:pt>
                <c:pt idx="313">
                  <c:v>40820</c:v>
                </c:pt>
                <c:pt idx="314">
                  <c:v>40821</c:v>
                </c:pt>
                <c:pt idx="315">
                  <c:v>40822</c:v>
                </c:pt>
                <c:pt idx="316">
                  <c:v>40823</c:v>
                </c:pt>
                <c:pt idx="317">
                  <c:v>40826</c:v>
                </c:pt>
                <c:pt idx="318">
                  <c:v>40827</c:v>
                </c:pt>
                <c:pt idx="319">
                  <c:v>40828</c:v>
                </c:pt>
                <c:pt idx="320">
                  <c:v>40829</c:v>
                </c:pt>
                <c:pt idx="321">
                  <c:v>40830</c:v>
                </c:pt>
                <c:pt idx="322">
                  <c:v>40833</c:v>
                </c:pt>
                <c:pt idx="323">
                  <c:v>40834</c:v>
                </c:pt>
                <c:pt idx="324">
                  <c:v>40835</c:v>
                </c:pt>
                <c:pt idx="325">
                  <c:v>40836</c:v>
                </c:pt>
                <c:pt idx="326">
                  <c:v>40837</c:v>
                </c:pt>
                <c:pt idx="327">
                  <c:v>40840</c:v>
                </c:pt>
                <c:pt idx="328">
                  <c:v>40841</c:v>
                </c:pt>
                <c:pt idx="329">
                  <c:v>40843</c:v>
                </c:pt>
                <c:pt idx="330">
                  <c:v>40844</c:v>
                </c:pt>
                <c:pt idx="331">
                  <c:v>40847</c:v>
                </c:pt>
                <c:pt idx="332">
                  <c:v>40848</c:v>
                </c:pt>
                <c:pt idx="333">
                  <c:v>40849</c:v>
                </c:pt>
                <c:pt idx="334">
                  <c:v>40850</c:v>
                </c:pt>
                <c:pt idx="335">
                  <c:v>40851</c:v>
                </c:pt>
                <c:pt idx="336">
                  <c:v>40855</c:v>
                </c:pt>
                <c:pt idx="337">
                  <c:v>40856</c:v>
                </c:pt>
                <c:pt idx="338">
                  <c:v>40857</c:v>
                </c:pt>
                <c:pt idx="339">
                  <c:v>40858</c:v>
                </c:pt>
                <c:pt idx="340">
                  <c:v>40861</c:v>
                </c:pt>
                <c:pt idx="341">
                  <c:v>40863</c:v>
                </c:pt>
                <c:pt idx="342">
                  <c:v>40864</c:v>
                </c:pt>
                <c:pt idx="343">
                  <c:v>40865</c:v>
                </c:pt>
                <c:pt idx="344">
                  <c:v>40868</c:v>
                </c:pt>
                <c:pt idx="345">
                  <c:v>40869</c:v>
                </c:pt>
                <c:pt idx="346">
                  <c:v>40870</c:v>
                </c:pt>
                <c:pt idx="347">
                  <c:v>40875</c:v>
                </c:pt>
                <c:pt idx="348">
                  <c:v>40876</c:v>
                </c:pt>
                <c:pt idx="349">
                  <c:v>40877</c:v>
                </c:pt>
                <c:pt idx="350">
                  <c:v>40878</c:v>
                </c:pt>
                <c:pt idx="351">
                  <c:v>40879</c:v>
                </c:pt>
                <c:pt idx="352">
                  <c:v>40882</c:v>
                </c:pt>
                <c:pt idx="353">
                  <c:v>40883</c:v>
                </c:pt>
                <c:pt idx="354">
                  <c:v>40884</c:v>
                </c:pt>
                <c:pt idx="355">
                  <c:v>40885</c:v>
                </c:pt>
                <c:pt idx="356">
                  <c:v>40886</c:v>
                </c:pt>
                <c:pt idx="357">
                  <c:v>40889</c:v>
                </c:pt>
                <c:pt idx="358">
                  <c:v>40890</c:v>
                </c:pt>
                <c:pt idx="359">
                  <c:v>40891</c:v>
                </c:pt>
                <c:pt idx="360">
                  <c:v>40892</c:v>
                </c:pt>
                <c:pt idx="361">
                  <c:v>40893</c:v>
                </c:pt>
                <c:pt idx="362">
                  <c:v>40896</c:v>
                </c:pt>
                <c:pt idx="363">
                  <c:v>40897</c:v>
                </c:pt>
                <c:pt idx="364">
                  <c:v>40898</c:v>
                </c:pt>
                <c:pt idx="365">
                  <c:v>40899</c:v>
                </c:pt>
                <c:pt idx="366">
                  <c:v>40900</c:v>
                </c:pt>
                <c:pt idx="367">
                  <c:v>40907</c:v>
                </c:pt>
                <c:pt idx="368">
                  <c:v>40911</c:v>
                </c:pt>
                <c:pt idx="369">
                  <c:v>40912</c:v>
                </c:pt>
                <c:pt idx="370">
                  <c:v>40913</c:v>
                </c:pt>
                <c:pt idx="371">
                  <c:v>40914</c:v>
                </c:pt>
                <c:pt idx="372">
                  <c:v>40917</c:v>
                </c:pt>
                <c:pt idx="373">
                  <c:v>40918</c:v>
                </c:pt>
                <c:pt idx="374">
                  <c:v>40919</c:v>
                </c:pt>
                <c:pt idx="375">
                  <c:v>40920</c:v>
                </c:pt>
                <c:pt idx="376">
                  <c:v>40921</c:v>
                </c:pt>
                <c:pt idx="377">
                  <c:v>40925</c:v>
                </c:pt>
                <c:pt idx="378">
                  <c:v>40926</c:v>
                </c:pt>
                <c:pt idx="379">
                  <c:v>40927</c:v>
                </c:pt>
                <c:pt idx="380">
                  <c:v>40928</c:v>
                </c:pt>
                <c:pt idx="381">
                  <c:v>40931</c:v>
                </c:pt>
                <c:pt idx="382">
                  <c:v>40933</c:v>
                </c:pt>
                <c:pt idx="383">
                  <c:v>40934</c:v>
                </c:pt>
                <c:pt idx="384">
                  <c:v>40935</c:v>
                </c:pt>
                <c:pt idx="385">
                  <c:v>40938</c:v>
                </c:pt>
                <c:pt idx="386">
                  <c:v>40939</c:v>
                </c:pt>
                <c:pt idx="387">
                  <c:v>40940</c:v>
                </c:pt>
                <c:pt idx="388">
                  <c:v>40941</c:v>
                </c:pt>
                <c:pt idx="389">
                  <c:v>40942</c:v>
                </c:pt>
                <c:pt idx="390">
                  <c:v>40945</c:v>
                </c:pt>
                <c:pt idx="391">
                  <c:v>40946</c:v>
                </c:pt>
                <c:pt idx="392">
                  <c:v>40947</c:v>
                </c:pt>
                <c:pt idx="393">
                  <c:v>40948</c:v>
                </c:pt>
                <c:pt idx="394">
                  <c:v>40949</c:v>
                </c:pt>
                <c:pt idx="395">
                  <c:v>40952</c:v>
                </c:pt>
                <c:pt idx="396">
                  <c:v>40953</c:v>
                </c:pt>
                <c:pt idx="397">
                  <c:v>40954</c:v>
                </c:pt>
                <c:pt idx="398">
                  <c:v>40955</c:v>
                </c:pt>
                <c:pt idx="399">
                  <c:v>40960</c:v>
                </c:pt>
                <c:pt idx="400">
                  <c:v>40961</c:v>
                </c:pt>
                <c:pt idx="401">
                  <c:v>40962</c:v>
                </c:pt>
                <c:pt idx="402">
                  <c:v>40963</c:v>
                </c:pt>
                <c:pt idx="403">
                  <c:v>40966</c:v>
                </c:pt>
                <c:pt idx="404">
                  <c:v>40967</c:v>
                </c:pt>
                <c:pt idx="405">
                  <c:v>40968</c:v>
                </c:pt>
                <c:pt idx="406">
                  <c:v>40969</c:v>
                </c:pt>
                <c:pt idx="407">
                  <c:v>40970</c:v>
                </c:pt>
                <c:pt idx="408">
                  <c:v>40973</c:v>
                </c:pt>
                <c:pt idx="409">
                  <c:v>40974</c:v>
                </c:pt>
                <c:pt idx="410">
                  <c:v>40975</c:v>
                </c:pt>
                <c:pt idx="411">
                  <c:v>40976</c:v>
                </c:pt>
                <c:pt idx="412">
                  <c:v>40977</c:v>
                </c:pt>
                <c:pt idx="413">
                  <c:v>40980</c:v>
                </c:pt>
                <c:pt idx="414">
                  <c:v>40981</c:v>
                </c:pt>
                <c:pt idx="415">
                  <c:v>40982</c:v>
                </c:pt>
                <c:pt idx="416">
                  <c:v>40983</c:v>
                </c:pt>
                <c:pt idx="417">
                  <c:v>40990</c:v>
                </c:pt>
                <c:pt idx="418">
                  <c:v>40994</c:v>
                </c:pt>
                <c:pt idx="419">
                  <c:v>40995</c:v>
                </c:pt>
                <c:pt idx="420">
                  <c:v>41001</c:v>
                </c:pt>
                <c:pt idx="421">
                  <c:v>41002</c:v>
                </c:pt>
                <c:pt idx="422">
                  <c:v>41008</c:v>
                </c:pt>
                <c:pt idx="423">
                  <c:v>41010</c:v>
                </c:pt>
                <c:pt idx="424">
                  <c:v>41012</c:v>
                </c:pt>
                <c:pt idx="425">
                  <c:v>41015</c:v>
                </c:pt>
                <c:pt idx="426">
                  <c:v>41016</c:v>
                </c:pt>
                <c:pt idx="427">
                  <c:v>41017</c:v>
                </c:pt>
                <c:pt idx="428">
                  <c:v>41018</c:v>
                </c:pt>
                <c:pt idx="429">
                  <c:v>41019</c:v>
                </c:pt>
                <c:pt idx="430">
                  <c:v>41022</c:v>
                </c:pt>
                <c:pt idx="431">
                  <c:v>41023</c:v>
                </c:pt>
                <c:pt idx="432">
                  <c:v>41024</c:v>
                </c:pt>
                <c:pt idx="433">
                  <c:v>41025</c:v>
                </c:pt>
                <c:pt idx="434">
                  <c:v>41026</c:v>
                </c:pt>
                <c:pt idx="435">
                  <c:v>41030</c:v>
                </c:pt>
                <c:pt idx="436">
                  <c:v>41031</c:v>
                </c:pt>
                <c:pt idx="437">
                  <c:v>41032</c:v>
                </c:pt>
                <c:pt idx="438">
                  <c:v>41033</c:v>
                </c:pt>
                <c:pt idx="439">
                  <c:v>41036</c:v>
                </c:pt>
                <c:pt idx="440">
                  <c:v>41037</c:v>
                </c:pt>
                <c:pt idx="441">
                  <c:v>41038</c:v>
                </c:pt>
                <c:pt idx="442">
                  <c:v>41039</c:v>
                </c:pt>
                <c:pt idx="443">
                  <c:v>41040</c:v>
                </c:pt>
                <c:pt idx="444">
                  <c:v>41043</c:v>
                </c:pt>
                <c:pt idx="445">
                  <c:v>41044</c:v>
                </c:pt>
                <c:pt idx="446">
                  <c:v>41045</c:v>
                </c:pt>
                <c:pt idx="447">
                  <c:v>41046</c:v>
                </c:pt>
                <c:pt idx="448">
                  <c:v>41047</c:v>
                </c:pt>
                <c:pt idx="449">
                  <c:v>41050</c:v>
                </c:pt>
                <c:pt idx="450">
                  <c:v>41051</c:v>
                </c:pt>
                <c:pt idx="451">
                  <c:v>41052</c:v>
                </c:pt>
                <c:pt idx="452">
                  <c:v>41053</c:v>
                </c:pt>
                <c:pt idx="453">
                  <c:v>41054</c:v>
                </c:pt>
                <c:pt idx="454">
                  <c:v>41057</c:v>
                </c:pt>
                <c:pt idx="455">
                  <c:v>41058</c:v>
                </c:pt>
                <c:pt idx="456">
                  <c:v>41059</c:v>
                </c:pt>
                <c:pt idx="457">
                  <c:v>41061</c:v>
                </c:pt>
                <c:pt idx="458">
                  <c:v>41064</c:v>
                </c:pt>
                <c:pt idx="459">
                  <c:v>41065</c:v>
                </c:pt>
                <c:pt idx="460">
                  <c:v>41067</c:v>
                </c:pt>
                <c:pt idx="461">
                  <c:v>41068</c:v>
                </c:pt>
                <c:pt idx="462">
                  <c:v>41071</c:v>
                </c:pt>
                <c:pt idx="463">
                  <c:v>41072</c:v>
                </c:pt>
                <c:pt idx="464">
                  <c:v>41073</c:v>
                </c:pt>
                <c:pt idx="465">
                  <c:v>41074</c:v>
                </c:pt>
                <c:pt idx="466">
                  <c:v>41075</c:v>
                </c:pt>
                <c:pt idx="467">
                  <c:v>41078</c:v>
                </c:pt>
                <c:pt idx="468">
                  <c:v>41079</c:v>
                </c:pt>
                <c:pt idx="469">
                  <c:v>41080</c:v>
                </c:pt>
                <c:pt idx="470">
                  <c:v>41081</c:v>
                </c:pt>
                <c:pt idx="471">
                  <c:v>41082</c:v>
                </c:pt>
                <c:pt idx="472">
                  <c:v>41085</c:v>
                </c:pt>
                <c:pt idx="473">
                  <c:v>41086</c:v>
                </c:pt>
                <c:pt idx="474">
                  <c:v>41087</c:v>
                </c:pt>
                <c:pt idx="475">
                  <c:v>41088</c:v>
                </c:pt>
                <c:pt idx="476">
                  <c:v>41089</c:v>
                </c:pt>
                <c:pt idx="477">
                  <c:v>41092</c:v>
                </c:pt>
                <c:pt idx="478">
                  <c:v>41093</c:v>
                </c:pt>
                <c:pt idx="479">
                  <c:v>41094</c:v>
                </c:pt>
                <c:pt idx="480">
                  <c:v>41095</c:v>
                </c:pt>
                <c:pt idx="481">
                  <c:v>41099</c:v>
                </c:pt>
                <c:pt idx="482">
                  <c:v>41100</c:v>
                </c:pt>
                <c:pt idx="483">
                  <c:v>41101</c:v>
                </c:pt>
                <c:pt idx="484">
                  <c:v>41102</c:v>
                </c:pt>
                <c:pt idx="485">
                  <c:v>41103</c:v>
                </c:pt>
                <c:pt idx="486">
                  <c:v>41106</c:v>
                </c:pt>
                <c:pt idx="487">
                  <c:v>41107</c:v>
                </c:pt>
                <c:pt idx="488">
                  <c:v>41108</c:v>
                </c:pt>
                <c:pt idx="489">
                  <c:v>41109</c:v>
                </c:pt>
                <c:pt idx="490">
                  <c:v>41110</c:v>
                </c:pt>
                <c:pt idx="491">
                  <c:v>41113</c:v>
                </c:pt>
                <c:pt idx="492">
                  <c:v>41114</c:v>
                </c:pt>
                <c:pt idx="493">
                  <c:v>41115</c:v>
                </c:pt>
                <c:pt idx="494">
                  <c:v>41116</c:v>
                </c:pt>
                <c:pt idx="495">
                  <c:v>41117</c:v>
                </c:pt>
                <c:pt idx="496">
                  <c:v>41120</c:v>
                </c:pt>
                <c:pt idx="497">
                  <c:v>41121</c:v>
                </c:pt>
                <c:pt idx="498">
                  <c:v>41122</c:v>
                </c:pt>
                <c:pt idx="499">
                  <c:v>41123</c:v>
                </c:pt>
                <c:pt idx="500">
                  <c:v>41124</c:v>
                </c:pt>
                <c:pt idx="501">
                  <c:v>41127</c:v>
                </c:pt>
                <c:pt idx="502">
                  <c:v>41128</c:v>
                </c:pt>
                <c:pt idx="503">
                  <c:v>41129</c:v>
                </c:pt>
                <c:pt idx="504">
                  <c:v>41130</c:v>
                </c:pt>
                <c:pt idx="505">
                  <c:v>41131</c:v>
                </c:pt>
                <c:pt idx="506">
                  <c:v>41134</c:v>
                </c:pt>
                <c:pt idx="507">
                  <c:v>41135</c:v>
                </c:pt>
                <c:pt idx="508">
                  <c:v>41136</c:v>
                </c:pt>
                <c:pt idx="509">
                  <c:v>41137</c:v>
                </c:pt>
                <c:pt idx="510">
                  <c:v>41138</c:v>
                </c:pt>
                <c:pt idx="511">
                  <c:v>41141</c:v>
                </c:pt>
                <c:pt idx="512">
                  <c:v>41142</c:v>
                </c:pt>
                <c:pt idx="513">
                  <c:v>41143</c:v>
                </c:pt>
                <c:pt idx="514">
                  <c:v>41144</c:v>
                </c:pt>
                <c:pt idx="515">
                  <c:v>41145</c:v>
                </c:pt>
                <c:pt idx="516">
                  <c:v>41148</c:v>
                </c:pt>
                <c:pt idx="517">
                  <c:v>41149</c:v>
                </c:pt>
                <c:pt idx="518">
                  <c:v>41150</c:v>
                </c:pt>
                <c:pt idx="519">
                  <c:v>41151</c:v>
                </c:pt>
                <c:pt idx="520">
                  <c:v>41152</c:v>
                </c:pt>
                <c:pt idx="521">
                  <c:v>41156</c:v>
                </c:pt>
                <c:pt idx="522">
                  <c:v>41157</c:v>
                </c:pt>
                <c:pt idx="523">
                  <c:v>41162</c:v>
                </c:pt>
                <c:pt idx="524">
                  <c:v>41163</c:v>
                </c:pt>
                <c:pt idx="525">
                  <c:v>41164</c:v>
                </c:pt>
                <c:pt idx="526">
                  <c:v>41165</c:v>
                </c:pt>
                <c:pt idx="527">
                  <c:v>41166</c:v>
                </c:pt>
                <c:pt idx="528">
                  <c:v>41169</c:v>
                </c:pt>
                <c:pt idx="529">
                  <c:v>41170</c:v>
                </c:pt>
                <c:pt idx="530">
                  <c:v>41171</c:v>
                </c:pt>
                <c:pt idx="531">
                  <c:v>41172</c:v>
                </c:pt>
                <c:pt idx="532">
                  <c:v>41173</c:v>
                </c:pt>
                <c:pt idx="533">
                  <c:v>41176</c:v>
                </c:pt>
                <c:pt idx="534">
                  <c:v>41177</c:v>
                </c:pt>
                <c:pt idx="535">
                  <c:v>41178</c:v>
                </c:pt>
                <c:pt idx="536">
                  <c:v>41179</c:v>
                </c:pt>
                <c:pt idx="537">
                  <c:v>41180</c:v>
                </c:pt>
                <c:pt idx="538">
                  <c:v>41183</c:v>
                </c:pt>
                <c:pt idx="539">
                  <c:v>41184</c:v>
                </c:pt>
                <c:pt idx="540">
                  <c:v>41185</c:v>
                </c:pt>
                <c:pt idx="541">
                  <c:v>41186</c:v>
                </c:pt>
                <c:pt idx="542">
                  <c:v>41187</c:v>
                </c:pt>
                <c:pt idx="543">
                  <c:v>41190</c:v>
                </c:pt>
                <c:pt idx="544">
                  <c:v>41191</c:v>
                </c:pt>
                <c:pt idx="545">
                  <c:v>41192</c:v>
                </c:pt>
                <c:pt idx="546">
                  <c:v>41194</c:v>
                </c:pt>
                <c:pt idx="547">
                  <c:v>41197</c:v>
                </c:pt>
                <c:pt idx="548">
                  <c:v>41198</c:v>
                </c:pt>
                <c:pt idx="549">
                  <c:v>41199</c:v>
                </c:pt>
                <c:pt idx="550">
                  <c:v>41200</c:v>
                </c:pt>
                <c:pt idx="551">
                  <c:v>41201</c:v>
                </c:pt>
                <c:pt idx="552">
                  <c:v>41204</c:v>
                </c:pt>
                <c:pt idx="553">
                  <c:v>41205</c:v>
                </c:pt>
                <c:pt idx="554">
                  <c:v>41206</c:v>
                </c:pt>
                <c:pt idx="555">
                  <c:v>41207</c:v>
                </c:pt>
                <c:pt idx="556">
                  <c:v>41208</c:v>
                </c:pt>
                <c:pt idx="557">
                  <c:v>41212</c:v>
                </c:pt>
                <c:pt idx="558">
                  <c:v>41213</c:v>
                </c:pt>
                <c:pt idx="559">
                  <c:v>41215</c:v>
                </c:pt>
                <c:pt idx="560">
                  <c:v>41218</c:v>
                </c:pt>
                <c:pt idx="561">
                  <c:v>41219</c:v>
                </c:pt>
                <c:pt idx="562">
                  <c:v>41220</c:v>
                </c:pt>
                <c:pt idx="563">
                  <c:v>41221</c:v>
                </c:pt>
                <c:pt idx="564">
                  <c:v>41222</c:v>
                </c:pt>
                <c:pt idx="565">
                  <c:v>41225</c:v>
                </c:pt>
                <c:pt idx="566">
                  <c:v>41226</c:v>
                </c:pt>
                <c:pt idx="567">
                  <c:v>41228</c:v>
                </c:pt>
                <c:pt idx="568">
                  <c:v>41233</c:v>
                </c:pt>
                <c:pt idx="569">
                  <c:v>41234</c:v>
                </c:pt>
                <c:pt idx="570">
                  <c:v>41239</c:v>
                </c:pt>
                <c:pt idx="571">
                  <c:v>41240</c:v>
                </c:pt>
                <c:pt idx="572">
                  <c:v>41241</c:v>
                </c:pt>
                <c:pt idx="573">
                  <c:v>41242</c:v>
                </c:pt>
                <c:pt idx="574">
                  <c:v>41243</c:v>
                </c:pt>
                <c:pt idx="575">
                  <c:v>41247</c:v>
                </c:pt>
                <c:pt idx="576">
                  <c:v>41248</c:v>
                </c:pt>
                <c:pt idx="577">
                  <c:v>41249</c:v>
                </c:pt>
                <c:pt idx="578">
                  <c:v>41250</c:v>
                </c:pt>
                <c:pt idx="579">
                  <c:v>41253</c:v>
                </c:pt>
                <c:pt idx="580">
                  <c:v>41254</c:v>
                </c:pt>
                <c:pt idx="581">
                  <c:v>41255</c:v>
                </c:pt>
                <c:pt idx="582">
                  <c:v>41256</c:v>
                </c:pt>
                <c:pt idx="583">
                  <c:v>41257</c:v>
                </c:pt>
                <c:pt idx="584">
                  <c:v>41260</c:v>
                </c:pt>
                <c:pt idx="585">
                  <c:v>41261</c:v>
                </c:pt>
                <c:pt idx="586">
                  <c:v>41262</c:v>
                </c:pt>
                <c:pt idx="587">
                  <c:v>41267</c:v>
                </c:pt>
                <c:pt idx="588">
                  <c:v>41269</c:v>
                </c:pt>
                <c:pt idx="589">
                  <c:v>41270</c:v>
                </c:pt>
                <c:pt idx="590">
                  <c:v>41274</c:v>
                </c:pt>
                <c:pt idx="591">
                  <c:v>41276</c:v>
                </c:pt>
                <c:pt idx="592">
                  <c:v>41277</c:v>
                </c:pt>
                <c:pt idx="593">
                  <c:v>41281</c:v>
                </c:pt>
                <c:pt idx="594">
                  <c:v>41282</c:v>
                </c:pt>
                <c:pt idx="595">
                  <c:v>41283</c:v>
                </c:pt>
                <c:pt idx="596">
                  <c:v>41284</c:v>
                </c:pt>
                <c:pt idx="597">
                  <c:v>41285</c:v>
                </c:pt>
                <c:pt idx="598">
                  <c:v>41288</c:v>
                </c:pt>
                <c:pt idx="599">
                  <c:v>41289</c:v>
                </c:pt>
                <c:pt idx="600">
                  <c:v>41290</c:v>
                </c:pt>
                <c:pt idx="601">
                  <c:v>41291</c:v>
                </c:pt>
                <c:pt idx="602">
                  <c:v>41292</c:v>
                </c:pt>
                <c:pt idx="603">
                  <c:v>41296</c:v>
                </c:pt>
                <c:pt idx="604">
                  <c:v>41297</c:v>
                </c:pt>
                <c:pt idx="605">
                  <c:v>41299</c:v>
                </c:pt>
                <c:pt idx="606">
                  <c:v>41302</c:v>
                </c:pt>
                <c:pt idx="607">
                  <c:v>41303</c:v>
                </c:pt>
                <c:pt idx="608">
                  <c:v>41304</c:v>
                </c:pt>
                <c:pt idx="609">
                  <c:v>41305</c:v>
                </c:pt>
                <c:pt idx="610">
                  <c:v>41306</c:v>
                </c:pt>
                <c:pt idx="611">
                  <c:v>41309</c:v>
                </c:pt>
                <c:pt idx="612">
                  <c:v>41311</c:v>
                </c:pt>
                <c:pt idx="613">
                  <c:v>41312</c:v>
                </c:pt>
                <c:pt idx="614">
                  <c:v>41318</c:v>
                </c:pt>
                <c:pt idx="615">
                  <c:v>41319</c:v>
                </c:pt>
                <c:pt idx="616">
                  <c:v>41320</c:v>
                </c:pt>
                <c:pt idx="617">
                  <c:v>41323</c:v>
                </c:pt>
                <c:pt idx="618">
                  <c:v>41324</c:v>
                </c:pt>
                <c:pt idx="619">
                  <c:v>41327</c:v>
                </c:pt>
                <c:pt idx="620">
                  <c:v>41330</c:v>
                </c:pt>
                <c:pt idx="621">
                  <c:v>41331</c:v>
                </c:pt>
                <c:pt idx="622">
                  <c:v>41332</c:v>
                </c:pt>
                <c:pt idx="623">
                  <c:v>41334</c:v>
                </c:pt>
                <c:pt idx="624">
                  <c:v>41337</c:v>
                </c:pt>
                <c:pt idx="625">
                  <c:v>41339</c:v>
                </c:pt>
                <c:pt idx="626">
                  <c:v>41340</c:v>
                </c:pt>
                <c:pt idx="627">
                  <c:v>41341</c:v>
                </c:pt>
                <c:pt idx="628">
                  <c:v>41344</c:v>
                </c:pt>
                <c:pt idx="629">
                  <c:v>41345</c:v>
                </c:pt>
                <c:pt idx="630">
                  <c:v>41346</c:v>
                </c:pt>
                <c:pt idx="631">
                  <c:v>41347</c:v>
                </c:pt>
                <c:pt idx="632">
                  <c:v>41348</c:v>
                </c:pt>
                <c:pt idx="633">
                  <c:v>41351</c:v>
                </c:pt>
                <c:pt idx="634">
                  <c:v>41354</c:v>
                </c:pt>
                <c:pt idx="635">
                  <c:v>41355</c:v>
                </c:pt>
                <c:pt idx="636">
                  <c:v>41358</c:v>
                </c:pt>
                <c:pt idx="637">
                  <c:v>41359</c:v>
                </c:pt>
                <c:pt idx="638">
                  <c:v>41360</c:v>
                </c:pt>
                <c:pt idx="639">
                  <c:v>41361</c:v>
                </c:pt>
                <c:pt idx="640">
                  <c:v>41366</c:v>
                </c:pt>
                <c:pt idx="641">
                  <c:v>41367</c:v>
                </c:pt>
                <c:pt idx="642">
                  <c:v>41368</c:v>
                </c:pt>
                <c:pt idx="643">
                  <c:v>41372</c:v>
                </c:pt>
                <c:pt idx="644">
                  <c:v>41373</c:v>
                </c:pt>
                <c:pt idx="645">
                  <c:v>41375</c:v>
                </c:pt>
                <c:pt idx="646">
                  <c:v>41376</c:v>
                </c:pt>
                <c:pt idx="647">
                  <c:v>41379</c:v>
                </c:pt>
                <c:pt idx="648">
                  <c:v>41380</c:v>
                </c:pt>
                <c:pt idx="649">
                  <c:v>41382</c:v>
                </c:pt>
                <c:pt idx="650">
                  <c:v>41383</c:v>
                </c:pt>
                <c:pt idx="651">
                  <c:v>41386</c:v>
                </c:pt>
                <c:pt idx="652">
                  <c:v>41387</c:v>
                </c:pt>
                <c:pt idx="653">
                  <c:v>41388</c:v>
                </c:pt>
                <c:pt idx="654">
                  <c:v>41389</c:v>
                </c:pt>
                <c:pt idx="655">
                  <c:v>41390</c:v>
                </c:pt>
                <c:pt idx="656">
                  <c:v>41393</c:v>
                </c:pt>
                <c:pt idx="657">
                  <c:v>41397</c:v>
                </c:pt>
                <c:pt idx="658">
                  <c:v>41400</c:v>
                </c:pt>
                <c:pt idx="659">
                  <c:v>41402</c:v>
                </c:pt>
                <c:pt idx="660">
                  <c:v>41403</c:v>
                </c:pt>
                <c:pt idx="661">
                  <c:v>41404</c:v>
                </c:pt>
                <c:pt idx="662">
                  <c:v>41407</c:v>
                </c:pt>
                <c:pt idx="663">
                  <c:v>41411</c:v>
                </c:pt>
                <c:pt idx="664">
                  <c:v>41414</c:v>
                </c:pt>
                <c:pt idx="665">
                  <c:v>41416</c:v>
                </c:pt>
                <c:pt idx="666">
                  <c:v>41418</c:v>
                </c:pt>
                <c:pt idx="667">
                  <c:v>41422</c:v>
                </c:pt>
                <c:pt idx="668">
                  <c:v>41424</c:v>
                </c:pt>
                <c:pt idx="669">
                  <c:v>41425</c:v>
                </c:pt>
                <c:pt idx="670">
                  <c:v>41429</c:v>
                </c:pt>
                <c:pt idx="671">
                  <c:v>41431</c:v>
                </c:pt>
                <c:pt idx="672">
                  <c:v>41432</c:v>
                </c:pt>
                <c:pt idx="673">
                  <c:v>41435</c:v>
                </c:pt>
                <c:pt idx="674">
                  <c:v>41438</c:v>
                </c:pt>
                <c:pt idx="675">
                  <c:v>41439</c:v>
                </c:pt>
                <c:pt idx="676">
                  <c:v>41442</c:v>
                </c:pt>
                <c:pt idx="677">
                  <c:v>41445</c:v>
                </c:pt>
                <c:pt idx="678">
                  <c:v>41446</c:v>
                </c:pt>
                <c:pt idx="679">
                  <c:v>41449</c:v>
                </c:pt>
                <c:pt idx="680">
                  <c:v>41450</c:v>
                </c:pt>
                <c:pt idx="681">
                  <c:v>41452</c:v>
                </c:pt>
                <c:pt idx="682">
                  <c:v>41453</c:v>
                </c:pt>
                <c:pt idx="683">
                  <c:v>41456</c:v>
                </c:pt>
                <c:pt idx="684">
                  <c:v>41457</c:v>
                </c:pt>
                <c:pt idx="685">
                  <c:v>41458</c:v>
                </c:pt>
                <c:pt idx="686">
                  <c:v>41460</c:v>
                </c:pt>
                <c:pt idx="687">
                  <c:v>41466</c:v>
                </c:pt>
                <c:pt idx="688">
                  <c:v>41467</c:v>
                </c:pt>
                <c:pt idx="689">
                  <c:v>41470</c:v>
                </c:pt>
                <c:pt idx="690">
                  <c:v>41471</c:v>
                </c:pt>
                <c:pt idx="691">
                  <c:v>41472</c:v>
                </c:pt>
                <c:pt idx="692">
                  <c:v>41474</c:v>
                </c:pt>
                <c:pt idx="693">
                  <c:v>41480</c:v>
                </c:pt>
                <c:pt idx="694">
                  <c:v>41481</c:v>
                </c:pt>
                <c:pt idx="695">
                  <c:v>41484</c:v>
                </c:pt>
                <c:pt idx="696">
                  <c:v>41485</c:v>
                </c:pt>
                <c:pt idx="697">
                  <c:v>41486</c:v>
                </c:pt>
                <c:pt idx="698">
                  <c:v>41487</c:v>
                </c:pt>
                <c:pt idx="699">
                  <c:v>41498</c:v>
                </c:pt>
                <c:pt idx="700">
                  <c:v>41501</c:v>
                </c:pt>
                <c:pt idx="701">
                  <c:v>41502</c:v>
                </c:pt>
                <c:pt idx="702">
                  <c:v>41505</c:v>
                </c:pt>
                <c:pt idx="703">
                  <c:v>41507</c:v>
                </c:pt>
                <c:pt idx="704">
                  <c:v>41516</c:v>
                </c:pt>
                <c:pt idx="705">
                  <c:v>41520</c:v>
                </c:pt>
                <c:pt idx="706">
                  <c:v>41522</c:v>
                </c:pt>
                <c:pt idx="707">
                  <c:v>41523</c:v>
                </c:pt>
                <c:pt idx="708">
                  <c:v>41526</c:v>
                </c:pt>
                <c:pt idx="709">
                  <c:v>41527</c:v>
                </c:pt>
                <c:pt idx="710">
                  <c:v>41529</c:v>
                </c:pt>
                <c:pt idx="711">
                  <c:v>41534</c:v>
                </c:pt>
                <c:pt idx="712">
                  <c:v>41535</c:v>
                </c:pt>
                <c:pt idx="713">
                  <c:v>41554</c:v>
                </c:pt>
                <c:pt idx="714">
                  <c:v>41557</c:v>
                </c:pt>
                <c:pt idx="715">
                  <c:v>41558</c:v>
                </c:pt>
                <c:pt idx="716">
                  <c:v>41562</c:v>
                </c:pt>
                <c:pt idx="717">
                  <c:v>41563</c:v>
                </c:pt>
                <c:pt idx="718" formatCode="[$-409]d\-mmm\-yy;@">
                  <c:v>41564</c:v>
                </c:pt>
                <c:pt idx="719" formatCode="[$-409]d\-mmm\-yy;@">
                  <c:v>41565</c:v>
                </c:pt>
                <c:pt idx="720" formatCode="[$-409]d\-mmm\-yy;@">
                  <c:v>41568</c:v>
                </c:pt>
                <c:pt idx="721" formatCode="[$-409]d\-mmm\-yy;@">
                  <c:v>41569</c:v>
                </c:pt>
                <c:pt idx="722" formatCode="[$-409]d\-mmm\-yy;@">
                  <c:v>41570</c:v>
                </c:pt>
                <c:pt idx="723" formatCode="[$-409]d\-mmm\-yy;@">
                  <c:v>41571</c:v>
                </c:pt>
                <c:pt idx="724" formatCode="[$-409]d\-mmm\-yy;@">
                  <c:v>41572</c:v>
                </c:pt>
                <c:pt idx="725" formatCode="[$-409]d\-mmm\-yy;@">
                  <c:v>41575</c:v>
                </c:pt>
                <c:pt idx="726" formatCode="[$-409]d\-mmm\-yy;@">
                  <c:v>41576</c:v>
                </c:pt>
                <c:pt idx="727" formatCode="[$-409]d\-mmm\-yy;@">
                  <c:v>41577</c:v>
                </c:pt>
                <c:pt idx="728" formatCode="[$-409]d\-mmm\-yy;@">
                  <c:v>41578</c:v>
                </c:pt>
                <c:pt idx="729" formatCode="[$-409]d\-mmm\-yy;@">
                  <c:v>41579</c:v>
                </c:pt>
                <c:pt idx="730" formatCode="[$-409]d\-mmm\-yy;@">
                  <c:v>41582</c:v>
                </c:pt>
                <c:pt idx="731" formatCode="[$-409]d\-mmm\-yy;@">
                  <c:v>41583</c:v>
                </c:pt>
                <c:pt idx="732" formatCode="[$-409]d\-mmm\-yy;@">
                  <c:v>41584</c:v>
                </c:pt>
                <c:pt idx="733" formatCode="[$-409]d\-mmm\-yy;@">
                  <c:v>41585</c:v>
                </c:pt>
                <c:pt idx="734" formatCode="[$-409]d\-mmm\-yy;@">
                  <c:v>41586</c:v>
                </c:pt>
                <c:pt idx="735" formatCode="[$-409]d\-mmm\-yy;@">
                  <c:v>41589</c:v>
                </c:pt>
                <c:pt idx="736" formatCode="[$-409]d\-mmm\-yy;@">
                  <c:v>41590</c:v>
                </c:pt>
                <c:pt idx="737" formatCode="[$-409]d\-mmm\-yy;@">
                  <c:v>41591</c:v>
                </c:pt>
                <c:pt idx="738" formatCode="[$-409]d\-mmm\-yy;@">
                  <c:v>41593</c:v>
                </c:pt>
                <c:pt idx="739" formatCode="[$-409]d\-mmm\-yy;@">
                  <c:v>41596</c:v>
                </c:pt>
                <c:pt idx="740" formatCode="[$-409]d\-mmm\-yy;@">
                  <c:v>41598</c:v>
                </c:pt>
                <c:pt idx="741" formatCode="[$-409]d\-mmm\-yy;@">
                  <c:v>41599</c:v>
                </c:pt>
                <c:pt idx="742" formatCode="[$-409]d\-mmm\-yy;@">
                  <c:v>41600</c:v>
                </c:pt>
                <c:pt idx="743" formatCode="[$-409]d\-mmm\-yy;@">
                  <c:v>41603</c:v>
                </c:pt>
                <c:pt idx="744" formatCode="[$-409]d\-mmm\-yy;@">
                  <c:v>41604</c:v>
                </c:pt>
                <c:pt idx="745" formatCode="[$-409]d\-mmm\-yy;@">
                  <c:v>41605</c:v>
                </c:pt>
                <c:pt idx="746" formatCode="[$-409]d\-mmm\-yy;@">
                  <c:v>41606</c:v>
                </c:pt>
                <c:pt idx="747" formatCode="[$-409]d\-mmm\-yy;@">
                  <c:v>41607</c:v>
                </c:pt>
                <c:pt idx="748">
                  <c:v>41610</c:v>
                </c:pt>
                <c:pt idx="749">
                  <c:v>41611</c:v>
                </c:pt>
                <c:pt idx="750">
                  <c:v>41612</c:v>
                </c:pt>
                <c:pt idx="751">
                  <c:v>41613</c:v>
                </c:pt>
                <c:pt idx="752">
                  <c:v>41614</c:v>
                </c:pt>
                <c:pt idx="753">
                  <c:v>41617</c:v>
                </c:pt>
                <c:pt idx="754">
                  <c:v>41618</c:v>
                </c:pt>
                <c:pt idx="755">
                  <c:v>41619</c:v>
                </c:pt>
                <c:pt idx="756">
                  <c:v>41620</c:v>
                </c:pt>
                <c:pt idx="757">
                  <c:v>41621</c:v>
                </c:pt>
                <c:pt idx="758">
                  <c:v>41624</c:v>
                </c:pt>
                <c:pt idx="759">
                  <c:v>41625</c:v>
                </c:pt>
                <c:pt idx="760">
                  <c:v>41626</c:v>
                </c:pt>
                <c:pt idx="761">
                  <c:v>41627</c:v>
                </c:pt>
                <c:pt idx="762">
                  <c:v>41635</c:v>
                </c:pt>
                <c:pt idx="763">
                  <c:v>41639</c:v>
                </c:pt>
                <c:pt idx="764">
                  <c:v>41641</c:v>
                </c:pt>
                <c:pt idx="765">
                  <c:v>41642</c:v>
                </c:pt>
                <c:pt idx="766">
                  <c:v>41645</c:v>
                </c:pt>
                <c:pt idx="767">
                  <c:v>41646</c:v>
                </c:pt>
                <c:pt idx="768">
                  <c:v>41647</c:v>
                </c:pt>
                <c:pt idx="769">
                  <c:v>41648</c:v>
                </c:pt>
                <c:pt idx="770">
                  <c:v>41649</c:v>
                </c:pt>
                <c:pt idx="771">
                  <c:v>41652</c:v>
                </c:pt>
                <c:pt idx="772">
                  <c:v>41653</c:v>
                </c:pt>
                <c:pt idx="773">
                  <c:v>41654</c:v>
                </c:pt>
                <c:pt idx="774">
                  <c:v>41655</c:v>
                </c:pt>
                <c:pt idx="775">
                  <c:v>41656</c:v>
                </c:pt>
                <c:pt idx="776">
                  <c:v>41659</c:v>
                </c:pt>
                <c:pt idx="777">
                  <c:v>41660</c:v>
                </c:pt>
                <c:pt idx="778">
                  <c:v>41661</c:v>
                </c:pt>
                <c:pt idx="779">
                  <c:v>41662</c:v>
                </c:pt>
                <c:pt idx="780">
                  <c:v>41663</c:v>
                </c:pt>
                <c:pt idx="781">
                  <c:v>41666</c:v>
                </c:pt>
                <c:pt idx="782">
                  <c:v>41667</c:v>
                </c:pt>
                <c:pt idx="783">
                  <c:v>41668</c:v>
                </c:pt>
                <c:pt idx="784">
                  <c:v>41669</c:v>
                </c:pt>
                <c:pt idx="785">
                  <c:v>41673</c:v>
                </c:pt>
                <c:pt idx="786">
                  <c:v>41674</c:v>
                </c:pt>
                <c:pt idx="787">
                  <c:v>41675</c:v>
                </c:pt>
                <c:pt idx="788">
                  <c:v>41676</c:v>
                </c:pt>
                <c:pt idx="789">
                  <c:v>41677</c:v>
                </c:pt>
                <c:pt idx="790">
                  <c:v>41680</c:v>
                </c:pt>
                <c:pt idx="791">
                  <c:v>41681</c:v>
                </c:pt>
                <c:pt idx="792">
                  <c:v>41682</c:v>
                </c:pt>
                <c:pt idx="793">
                  <c:v>41683</c:v>
                </c:pt>
                <c:pt idx="794">
                  <c:v>41684</c:v>
                </c:pt>
                <c:pt idx="795">
                  <c:v>41687</c:v>
                </c:pt>
                <c:pt idx="796">
                  <c:v>41688</c:v>
                </c:pt>
                <c:pt idx="797">
                  <c:v>41689</c:v>
                </c:pt>
                <c:pt idx="798">
                  <c:v>41690</c:v>
                </c:pt>
                <c:pt idx="799">
                  <c:v>41691</c:v>
                </c:pt>
                <c:pt idx="800">
                  <c:v>41694</c:v>
                </c:pt>
                <c:pt idx="801">
                  <c:v>41695</c:v>
                </c:pt>
                <c:pt idx="802">
                  <c:v>41696</c:v>
                </c:pt>
                <c:pt idx="803">
                  <c:v>41697</c:v>
                </c:pt>
                <c:pt idx="804">
                  <c:v>41702</c:v>
                </c:pt>
                <c:pt idx="805">
                  <c:v>41703</c:v>
                </c:pt>
                <c:pt idx="806">
                  <c:v>41704</c:v>
                </c:pt>
                <c:pt idx="807">
                  <c:v>41705</c:v>
                </c:pt>
                <c:pt idx="808">
                  <c:v>41708</c:v>
                </c:pt>
                <c:pt idx="809">
                  <c:v>41709</c:v>
                </c:pt>
                <c:pt idx="810">
                  <c:v>41710</c:v>
                </c:pt>
                <c:pt idx="811">
                  <c:v>41711</c:v>
                </c:pt>
                <c:pt idx="812">
                  <c:v>41715</c:v>
                </c:pt>
                <c:pt idx="813">
                  <c:v>41716</c:v>
                </c:pt>
                <c:pt idx="814">
                  <c:v>41717</c:v>
                </c:pt>
                <c:pt idx="815">
                  <c:v>41718</c:v>
                </c:pt>
                <c:pt idx="816">
                  <c:v>41719</c:v>
                </c:pt>
                <c:pt idx="817">
                  <c:v>41722</c:v>
                </c:pt>
                <c:pt idx="818">
                  <c:v>41723</c:v>
                </c:pt>
                <c:pt idx="819">
                  <c:v>41724</c:v>
                </c:pt>
                <c:pt idx="820">
                  <c:v>41725</c:v>
                </c:pt>
                <c:pt idx="821">
                  <c:v>41726</c:v>
                </c:pt>
                <c:pt idx="822">
                  <c:v>41729</c:v>
                </c:pt>
                <c:pt idx="823">
                  <c:v>41730</c:v>
                </c:pt>
                <c:pt idx="824">
                  <c:v>41731</c:v>
                </c:pt>
                <c:pt idx="825">
                  <c:v>41732</c:v>
                </c:pt>
                <c:pt idx="826">
                  <c:v>41733</c:v>
                </c:pt>
                <c:pt idx="827">
                  <c:v>41736</c:v>
                </c:pt>
                <c:pt idx="828">
                  <c:v>41737</c:v>
                </c:pt>
                <c:pt idx="829">
                  <c:v>41738</c:v>
                </c:pt>
                <c:pt idx="830">
                  <c:v>41739</c:v>
                </c:pt>
                <c:pt idx="831">
                  <c:v>41740</c:v>
                </c:pt>
                <c:pt idx="832">
                  <c:v>41743</c:v>
                </c:pt>
                <c:pt idx="833">
                  <c:v>41744</c:v>
                </c:pt>
                <c:pt idx="834">
                  <c:v>41745</c:v>
                </c:pt>
                <c:pt idx="835">
                  <c:v>41746</c:v>
                </c:pt>
                <c:pt idx="836">
                  <c:v>41750</c:v>
                </c:pt>
                <c:pt idx="837">
                  <c:v>41751</c:v>
                </c:pt>
                <c:pt idx="838">
                  <c:v>41752</c:v>
                </c:pt>
                <c:pt idx="839">
                  <c:v>41753</c:v>
                </c:pt>
                <c:pt idx="840">
                  <c:v>41754</c:v>
                </c:pt>
                <c:pt idx="841">
                  <c:v>41757</c:v>
                </c:pt>
                <c:pt idx="842">
                  <c:v>41758</c:v>
                </c:pt>
                <c:pt idx="843">
                  <c:v>41761</c:v>
                </c:pt>
                <c:pt idx="844">
                  <c:v>41764</c:v>
                </c:pt>
                <c:pt idx="845">
                  <c:v>41765</c:v>
                </c:pt>
                <c:pt idx="846">
                  <c:v>41766</c:v>
                </c:pt>
                <c:pt idx="847">
                  <c:v>41767</c:v>
                </c:pt>
                <c:pt idx="848">
                  <c:v>41768</c:v>
                </c:pt>
                <c:pt idx="849">
                  <c:v>41771</c:v>
                </c:pt>
                <c:pt idx="850">
                  <c:v>41772</c:v>
                </c:pt>
                <c:pt idx="851">
                  <c:v>41773</c:v>
                </c:pt>
                <c:pt idx="852">
                  <c:v>41774</c:v>
                </c:pt>
                <c:pt idx="853">
                  <c:v>41775</c:v>
                </c:pt>
                <c:pt idx="854">
                  <c:v>41778</c:v>
                </c:pt>
                <c:pt idx="855">
                  <c:v>41779</c:v>
                </c:pt>
                <c:pt idx="856">
                  <c:v>41780</c:v>
                </c:pt>
                <c:pt idx="857">
                  <c:v>41781</c:v>
                </c:pt>
                <c:pt idx="858">
                  <c:v>41782</c:v>
                </c:pt>
                <c:pt idx="859">
                  <c:v>41785</c:v>
                </c:pt>
                <c:pt idx="860">
                  <c:v>41786</c:v>
                </c:pt>
                <c:pt idx="861">
                  <c:v>41787</c:v>
                </c:pt>
                <c:pt idx="862">
                  <c:v>41788</c:v>
                </c:pt>
                <c:pt idx="863">
                  <c:v>41789</c:v>
                </c:pt>
                <c:pt idx="864">
                  <c:v>41792</c:v>
                </c:pt>
                <c:pt idx="865">
                  <c:v>41793</c:v>
                </c:pt>
                <c:pt idx="866">
                  <c:v>41794</c:v>
                </c:pt>
                <c:pt idx="867">
                  <c:v>41795</c:v>
                </c:pt>
                <c:pt idx="868">
                  <c:v>41796</c:v>
                </c:pt>
                <c:pt idx="869">
                  <c:v>41799</c:v>
                </c:pt>
                <c:pt idx="870">
                  <c:v>41800</c:v>
                </c:pt>
                <c:pt idx="871">
                  <c:v>41801</c:v>
                </c:pt>
                <c:pt idx="872">
                  <c:v>41802</c:v>
                </c:pt>
                <c:pt idx="873">
                  <c:v>41803</c:v>
                </c:pt>
                <c:pt idx="874">
                  <c:v>41806</c:v>
                </c:pt>
                <c:pt idx="875">
                  <c:v>41807</c:v>
                </c:pt>
                <c:pt idx="876">
                  <c:v>41808</c:v>
                </c:pt>
                <c:pt idx="877">
                  <c:v>41809</c:v>
                </c:pt>
                <c:pt idx="878">
                  <c:v>41810</c:v>
                </c:pt>
                <c:pt idx="879">
                  <c:v>41813</c:v>
                </c:pt>
                <c:pt idx="880">
                  <c:v>41814</c:v>
                </c:pt>
                <c:pt idx="881">
                  <c:v>41815</c:v>
                </c:pt>
                <c:pt idx="882">
                  <c:v>41816</c:v>
                </c:pt>
                <c:pt idx="883">
                  <c:v>41817</c:v>
                </c:pt>
                <c:pt idx="884">
                  <c:v>41820</c:v>
                </c:pt>
                <c:pt idx="885">
                  <c:v>41821</c:v>
                </c:pt>
                <c:pt idx="886">
                  <c:v>41822</c:v>
                </c:pt>
                <c:pt idx="887">
                  <c:v>41823</c:v>
                </c:pt>
                <c:pt idx="888">
                  <c:v>41824</c:v>
                </c:pt>
                <c:pt idx="889">
                  <c:v>41827</c:v>
                </c:pt>
                <c:pt idx="890">
                  <c:v>41828</c:v>
                </c:pt>
                <c:pt idx="891">
                  <c:v>41829</c:v>
                </c:pt>
                <c:pt idx="892">
                  <c:v>41830</c:v>
                </c:pt>
                <c:pt idx="893">
                  <c:v>41831</c:v>
                </c:pt>
                <c:pt idx="894">
                  <c:v>41834</c:v>
                </c:pt>
                <c:pt idx="895">
                  <c:v>41835</c:v>
                </c:pt>
                <c:pt idx="896">
                  <c:v>41836</c:v>
                </c:pt>
                <c:pt idx="897">
                  <c:v>41837</c:v>
                </c:pt>
                <c:pt idx="898">
                  <c:v>41838</c:v>
                </c:pt>
                <c:pt idx="899">
                  <c:v>41841</c:v>
                </c:pt>
                <c:pt idx="900">
                  <c:v>41842</c:v>
                </c:pt>
                <c:pt idx="901">
                  <c:v>41843</c:v>
                </c:pt>
                <c:pt idx="902">
                  <c:v>41844</c:v>
                </c:pt>
                <c:pt idx="903">
                  <c:v>41845</c:v>
                </c:pt>
                <c:pt idx="904">
                  <c:v>41848</c:v>
                </c:pt>
                <c:pt idx="905">
                  <c:v>41849</c:v>
                </c:pt>
                <c:pt idx="906">
                  <c:v>41850</c:v>
                </c:pt>
                <c:pt idx="907">
                  <c:v>41851</c:v>
                </c:pt>
                <c:pt idx="908">
                  <c:v>41852</c:v>
                </c:pt>
                <c:pt idx="909">
                  <c:v>41855</c:v>
                </c:pt>
                <c:pt idx="910">
                  <c:v>41856</c:v>
                </c:pt>
                <c:pt idx="911">
                  <c:v>41857</c:v>
                </c:pt>
                <c:pt idx="912">
                  <c:v>41858</c:v>
                </c:pt>
                <c:pt idx="913">
                  <c:v>41859</c:v>
                </c:pt>
                <c:pt idx="914">
                  <c:v>41862</c:v>
                </c:pt>
                <c:pt idx="915">
                  <c:v>41863</c:v>
                </c:pt>
                <c:pt idx="916">
                  <c:v>41864</c:v>
                </c:pt>
                <c:pt idx="917">
                  <c:v>41865</c:v>
                </c:pt>
                <c:pt idx="918">
                  <c:v>41866</c:v>
                </c:pt>
                <c:pt idx="919">
                  <c:v>41869</c:v>
                </c:pt>
                <c:pt idx="920">
                  <c:v>41870</c:v>
                </c:pt>
                <c:pt idx="921">
                  <c:v>41871</c:v>
                </c:pt>
                <c:pt idx="922">
                  <c:v>41872</c:v>
                </c:pt>
                <c:pt idx="923">
                  <c:v>41873</c:v>
                </c:pt>
                <c:pt idx="924">
                  <c:v>41876</c:v>
                </c:pt>
                <c:pt idx="925">
                  <c:v>41877</c:v>
                </c:pt>
                <c:pt idx="926">
                  <c:v>41878</c:v>
                </c:pt>
                <c:pt idx="927">
                  <c:v>41879</c:v>
                </c:pt>
                <c:pt idx="928">
                  <c:v>41880</c:v>
                </c:pt>
                <c:pt idx="929">
                  <c:v>41883</c:v>
                </c:pt>
                <c:pt idx="930">
                  <c:v>41884</c:v>
                </c:pt>
                <c:pt idx="931">
                  <c:v>41885</c:v>
                </c:pt>
                <c:pt idx="932">
                  <c:v>41886</c:v>
                </c:pt>
                <c:pt idx="933">
                  <c:v>41887</c:v>
                </c:pt>
                <c:pt idx="934">
                  <c:v>41890</c:v>
                </c:pt>
                <c:pt idx="935">
                  <c:v>41891</c:v>
                </c:pt>
                <c:pt idx="936">
                  <c:v>41892</c:v>
                </c:pt>
                <c:pt idx="937">
                  <c:v>41893</c:v>
                </c:pt>
                <c:pt idx="938">
                  <c:v>41894</c:v>
                </c:pt>
                <c:pt idx="939">
                  <c:v>41897</c:v>
                </c:pt>
                <c:pt idx="940">
                  <c:v>41898</c:v>
                </c:pt>
                <c:pt idx="941">
                  <c:v>41899</c:v>
                </c:pt>
                <c:pt idx="942">
                  <c:v>41900</c:v>
                </c:pt>
                <c:pt idx="943">
                  <c:v>41901</c:v>
                </c:pt>
                <c:pt idx="944">
                  <c:v>41904</c:v>
                </c:pt>
                <c:pt idx="945">
                  <c:v>41905</c:v>
                </c:pt>
                <c:pt idx="946">
                  <c:v>41906</c:v>
                </c:pt>
                <c:pt idx="947">
                  <c:v>41907</c:v>
                </c:pt>
                <c:pt idx="948">
                  <c:v>41908</c:v>
                </c:pt>
                <c:pt idx="949">
                  <c:v>41911</c:v>
                </c:pt>
                <c:pt idx="950">
                  <c:v>41912</c:v>
                </c:pt>
                <c:pt idx="951">
                  <c:v>41913</c:v>
                </c:pt>
                <c:pt idx="952">
                  <c:v>41914</c:v>
                </c:pt>
                <c:pt idx="953">
                  <c:v>41915</c:v>
                </c:pt>
                <c:pt idx="954">
                  <c:v>41918</c:v>
                </c:pt>
                <c:pt idx="955">
                  <c:v>41919</c:v>
                </c:pt>
                <c:pt idx="956">
                  <c:v>41920</c:v>
                </c:pt>
                <c:pt idx="957">
                  <c:v>41921</c:v>
                </c:pt>
                <c:pt idx="958">
                  <c:v>41922</c:v>
                </c:pt>
                <c:pt idx="959">
                  <c:v>41925</c:v>
                </c:pt>
                <c:pt idx="960">
                  <c:v>41926</c:v>
                </c:pt>
                <c:pt idx="961">
                  <c:v>41927</c:v>
                </c:pt>
                <c:pt idx="962">
                  <c:v>41928</c:v>
                </c:pt>
                <c:pt idx="963">
                  <c:v>41929</c:v>
                </c:pt>
                <c:pt idx="964">
                  <c:v>41932</c:v>
                </c:pt>
                <c:pt idx="965">
                  <c:v>41933</c:v>
                </c:pt>
                <c:pt idx="966">
                  <c:v>41934</c:v>
                </c:pt>
                <c:pt idx="967">
                  <c:v>41935</c:v>
                </c:pt>
                <c:pt idx="968">
                  <c:v>41936</c:v>
                </c:pt>
                <c:pt idx="969">
                  <c:v>41939</c:v>
                </c:pt>
                <c:pt idx="970">
                  <c:v>41940</c:v>
                </c:pt>
                <c:pt idx="971">
                  <c:v>41941</c:v>
                </c:pt>
                <c:pt idx="972">
                  <c:v>41942</c:v>
                </c:pt>
                <c:pt idx="973">
                  <c:v>41943</c:v>
                </c:pt>
                <c:pt idx="974">
                  <c:v>41946</c:v>
                </c:pt>
                <c:pt idx="975">
                  <c:v>41947</c:v>
                </c:pt>
                <c:pt idx="976">
                  <c:v>41948</c:v>
                </c:pt>
                <c:pt idx="977">
                  <c:v>41949</c:v>
                </c:pt>
                <c:pt idx="978">
                  <c:v>41950</c:v>
                </c:pt>
                <c:pt idx="979">
                  <c:v>41953</c:v>
                </c:pt>
                <c:pt idx="980">
                  <c:v>41954</c:v>
                </c:pt>
                <c:pt idx="981">
                  <c:v>41955</c:v>
                </c:pt>
                <c:pt idx="982">
                  <c:v>41956</c:v>
                </c:pt>
                <c:pt idx="983">
                  <c:v>41957</c:v>
                </c:pt>
                <c:pt idx="984">
                  <c:v>41960</c:v>
                </c:pt>
                <c:pt idx="985">
                  <c:v>41961</c:v>
                </c:pt>
                <c:pt idx="986">
                  <c:v>41962</c:v>
                </c:pt>
                <c:pt idx="987">
                  <c:v>41963</c:v>
                </c:pt>
                <c:pt idx="988">
                  <c:v>41964</c:v>
                </c:pt>
                <c:pt idx="989">
                  <c:v>41967</c:v>
                </c:pt>
                <c:pt idx="990">
                  <c:v>41968</c:v>
                </c:pt>
                <c:pt idx="991">
                  <c:v>41969</c:v>
                </c:pt>
                <c:pt idx="992">
                  <c:v>41970</c:v>
                </c:pt>
                <c:pt idx="993">
                  <c:v>41971</c:v>
                </c:pt>
                <c:pt idx="994">
                  <c:v>41974</c:v>
                </c:pt>
                <c:pt idx="995">
                  <c:v>41975</c:v>
                </c:pt>
                <c:pt idx="996">
                  <c:v>41976</c:v>
                </c:pt>
                <c:pt idx="997">
                  <c:v>41977</c:v>
                </c:pt>
                <c:pt idx="998">
                  <c:v>41978</c:v>
                </c:pt>
                <c:pt idx="999">
                  <c:v>41981</c:v>
                </c:pt>
                <c:pt idx="1000">
                  <c:v>41982</c:v>
                </c:pt>
                <c:pt idx="1001">
                  <c:v>41983</c:v>
                </c:pt>
                <c:pt idx="1002">
                  <c:v>41984</c:v>
                </c:pt>
                <c:pt idx="1003">
                  <c:v>41985</c:v>
                </c:pt>
                <c:pt idx="1004">
                  <c:v>41988</c:v>
                </c:pt>
                <c:pt idx="1005">
                  <c:v>41989</c:v>
                </c:pt>
                <c:pt idx="1006">
                  <c:v>41990</c:v>
                </c:pt>
                <c:pt idx="1007">
                  <c:v>41991</c:v>
                </c:pt>
                <c:pt idx="1008">
                  <c:v>41992</c:v>
                </c:pt>
                <c:pt idx="1009">
                  <c:v>41995</c:v>
                </c:pt>
                <c:pt idx="1010">
                  <c:v>41996</c:v>
                </c:pt>
                <c:pt idx="1011">
                  <c:v>41997</c:v>
                </c:pt>
                <c:pt idx="1012">
                  <c:v>42002</c:v>
                </c:pt>
                <c:pt idx="1013">
                  <c:v>42003</c:v>
                </c:pt>
                <c:pt idx="1014">
                  <c:v>42004</c:v>
                </c:pt>
                <c:pt idx="1015">
                  <c:v>42006</c:v>
                </c:pt>
                <c:pt idx="1016">
                  <c:v>42009</c:v>
                </c:pt>
                <c:pt idx="1017">
                  <c:v>42010</c:v>
                </c:pt>
                <c:pt idx="1018">
                  <c:v>42011</c:v>
                </c:pt>
                <c:pt idx="1019">
                  <c:v>42012</c:v>
                </c:pt>
                <c:pt idx="1020">
                  <c:v>42013</c:v>
                </c:pt>
                <c:pt idx="1021">
                  <c:v>42016</c:v>
                </c:pt>
                <c:pt idx="1022">
                  <c:v>42017</c:v>
                </c:pt>
                <c:pt idx="1023">
                  <c:v>42018</c:v>
                </c:pt>
                <c:pt idx="1024">
                  <c:v>42019</c:v>
                </c:pt>
                <c:pt idx="1025">
                  <c:v>42020</c:v>
                </c:pt>
                <c:pt idx="1026">
                  <c:v>42023</c:v>
                </c:pt>
                <c:pt idx="1027">
                  <c:v>42024</c:v>
                </c:pt>
                <c:pt idx="1028">
                  <c:v>42025</c:v>
                </c:pt>
                <c:pt idx="1029">
                  <c:v>42026</c:v>
                </c:pt>
                <c:pt idx="1030">
                  <c:v>42027</c:v>
                </c:pt>
                <c:pt idx="1031">
                  <c:v>42030</c:v>
                </c:pt>
                <c:pt idx="1032">
                  <c:v>42031</c:v>
                </c:pt>
                <c:pt idx="1033">
                  <c:v>42032</c:v>
                </c:pt>
                <c:pt idx="1034">
                  <c:v>42033</c:v>
                </c:pt>
                <c:pt idx="1035">
                  <c:v>42034</c:v>
                </c:pt>
                <c:pt idx="1036">
                  <c:v>42037</c:v>
                </c:pt>
                <c:pt idx="1037">
                  <c:v>42038</c:v>
                </c:pt>
                <c:pt idx="1038">
                  <c:v>42039</c:v>
                </c:pt>
                <c:pt idx="1039">
                  <c:v>42040</c:v>
                </c:pt>
                <c:pt idx="1040">
                  <c:v>42041</c:v>
                </c:pt>
                <c:pt idx="1041">
                  <c:v>42044</c:v>
                </c:pt>
                <c:pt idx="1042">
                  <c:v>42045</c:v>
                </c:pt>
                <c:pt idx="1043">
                  <c:v>42046</c:v>
                </c:pt>
                <c:pt idx="1044">
                  <c:v>42047</c:v>
                </c:pt>
                <c:pt idx="1045">
                  <c:v>42048</c:v>
                </c:pt>
                <c:pt idx="1046">
                  <c:v>42051</c:v>
                </c:pt>
                <c:pt idx="1047">
                  <c:v>42052</c:v>
                </c:pt>
                <c:pt idx="1048">
                  <c:v>42053</c:v>
                </c:pt>
                <c:pt idx="1049">
                  <c:v>42054</c:v>
                </c:pt>
                <c:pt idx="1050">
                  <c:v>42055</c:v>
                </c:pt>
                <c:pt idx="1051">
                  <c:v>42058</c:v>
                </c:pt>
                <c:pt idx="1052">
                  <c:v>42059</c:v>
                </c:pt>
                <c:pt idx="1053">
                  <c:v>42060</c:v>
                </c:pt>
                <c:pt idx="1054">
                  <c:v>42061</c:v>
                </c:pt>
                <c:pt idx="1055">
                  <c:v>42062</c:v>
                </c:pt>
                <c:pt idx="1056">
                  <c:v>42065</c:v>
                </c:pt>
                <c:pt idx="1057">
                  <c:v>42066</c:v>
                </c:pt>
                <c:pt idx="1058">
                  <c:v>42067</c:v>
                </c:pt>
                <c:pt idx="1059">
                  <c:v>42068</c:v>
                </c:pt>
                <c:pt idx="1060">
                  <c:v>42069</c:v>
                </c:pt>
                <c:pt idx="1061">
                  <c:v>42072</c:v>
                </c:pt>
                <c:pt idx="1062">
                  <c:v>42073</c:v>
                </c:pt>
                <c:pt idx="1063">
                  <c:v>42074</c:v>
                </c:pt>
                <c:pt idx="1064">
                  <c:v>42075</c:v>
                </c:pt>
                <c:pt idx="1065">
                  <c:v>42076</c:v>
                </c:pt>
                <c:pt idx="1066">
                  <c:v>42079</c:v>
                </c:pt>
                <c:pt idx="1067">
                  <c:v>42080</c:v>
                </c:pt>
                <c:pt idx="1068">
                  <c:v>42081</c:v>
                </c:pt>
                <c:pt idx="1069">
                  <c:v>42082</c:v>
                </c:pt>
                <c:pt idx="1070">
                  <c:v>42083</c:v>
                </c:pt>
                <c:pt idx="1071">
                  <c:v>42086</c:v>
                </c:pt>
                <c:pt idx="1072">
                  <c:v>42087</c:v>
                </c:pt>
                <c:pt idx="1073">
                  <c:v>42088</c:v>
                </c:pt>
                <c:pt idx="1074">
                  <c:v>42089</c:v>
                </c:pt>
                <c:pt idx="1075">
                  <c:v>42090</c:v>
                </c:pt>
                <c:pt idx="1076">
                  <c:v>42093</c:v>
                </c:pt>
                <c:pt idx="1077">
                  <c:v>42094</c:v>
                </c:pt>
                <c:pt idx="1078">
                  <c:v>42095</c:v>
                </c:pt>
                <c:pt idx="1079">
                  <c:v>42096</c:v>
                </c:pt>
                <c:pt idx="1080">
                  <c:v>42100</c:v>
                </c:pt>
                <c:pt idx="1081">
                  <c:v>42101</c:v>
                </c:pt>
                <c:pt idx="1082">
                  <c:v>42102</c:v>
                </c:pt>
                <c:pt idx="1083">
                  <c:v>42103</c:v>
                </c:pt>
                <c:pt idx="1084">
                  <c:v>42104</c:v>
                </c:pt>
                <c:pt idx="1085">
                  <c:v>42107</c:v>
                </c:pt>
                <c:pt idx="1086">
                  <c:v>42108</c:v>
                </c:pt>
                <c:pt idx="1087">
                  <c:v>42109</c:v>
                </c:pt>
                <c:pt idx="1088">
                  <c:v>42110</c:v>
                </c:pt>
                <c:pt idx="1089">
                  <c:v>42111</c:v>
                </c:pt>
                <c:pt idx="1090">
                  <c:v>42114</c:v>
                </c:pt>
                <c:pt idx="1091">
                  <c:v>42115</c:v>
                </c:pt>
                <c:pt idx="1092">
                  <c:v>42116</c:v>
                </c:pt>
                <c:pt idx="1093">
                  <c:v>42117</c:v>
                </c:pt>
                <c:pt idx="1094">
                  <c:v>42118</c:v>
                </c:pt>
                <c:pt idx="1095">
                  <c:v>42121</c:v>
                </c:pt>
                <c:pt idx="1096">
                  <c:v>42122</c:v>
                </c:pt>
                <c:pt idx="1097">
                  <c:v>42123</c:v>
                </c:pt>
                <c:pt idx="1098">
                  <c:v>42124</c:v>
                </c:pt>
                <c:pt idx="1099">
                  <c:v>42125</c:v>
                </c:pt>
                <c:pt idx="1100">
                  <c:v>42128</c:v>
                </c:pt>
                <c:pt idx="1101">
                  <c:v>42129</c:v>
                </c:pt>
                <c:pt idx="1102">
                  <c:v>42130</c:v>
                </c:pt>
                <c:pt idx="1103">
                  <c:v>42131</c:v>
                </c:pt>
                <c:pt idx="1104">
                  <c:v>42132</c:v>
                </c:pt>
                <c:pt idx="1105">
                  <c:v>42135</c:v>
                </c:pt>
                <c:pt idx="1106">
                  <c:v>42136</c:v>
                </c:pt>
                <c:pt idx="1107">
                  <c:v>42137</c:v>
                </c:pt>
                <c:pt idx="1108">
                  <c:v>42138</c:v>
                </c:pt>
                <c:pt idx="1109">
                  <c:v>42141</c:v>
                </c:pt>
                <c:pt idx="1110">
                  <c:v>42142</c:v>
                </c:pt>
                <c:pt idx="1111">
                  <c:v>42143</c:v>
                </c:pt>
                <c:pt idx="1112">
                  <c:v>42144</c:v>
                </c:pt>
                <c:pt idx="1113">
                  <c:v>42145</c:v>
                </c:pt>
                <c:pt idx="1114">
                  <c:v>42146</c:v>
                </c:pt>
                <c:pt idx="1115">
                  <c:v>42150</c:v>
                </c:pt>
                <c:pt idx="1116">
                  <c:v>42151</c:v>
                </c:pt>
                <c:pt idx="1117">
                  <c:v>42152</c:v>
                </c:pt>
                <c:pt idx="1118">
                  <c:v>42153</c:v>
                </c:pt>
                <c:pt idx="1119">
                  <c:v>42157</c:v>
                </c:pt>
                <c:pt idx="1120">
                  <c:v>42158</c:v>
                </c:pt>
                <c:pt idx="1121">
                  <c:v>42159</c:v>
                </c:pt>
                <c:pt idx="1122">
                  <c:v>42160</c:v>
                </c:pt>
                <c:pt idx="1123">
                  <c:v>42163</c:v>
                </c:pt>
                <c:pt idx="1124">
                  <c:v>42164</c:v>
                </c:pt>
                <c:pt idx="1125">
                  <c:v>42165</c:v>
                </c:pt>
                <c:pt idx="1126">
                  <c:v>42166</c:v>
                </c:pt>
                <c:pt idx="1127">
                  <c:v>42167</c:v>
                </c:pt>
                <c:pt idx="1128">
                  <c:v>42170</c:v>
                </c:pt>
                <c:pt idx="1129">
                  <c:v>42171</c:v>
                </c:pt>
                <c:pt idx="1130">
                  <c:v>42172</c:v>
                </c:pt>
                <c:pt idx="1131">
                  <c:v>42173</c:v>
                </c:pt>
                <c:pt idx="1132">
                  <c:v>42174</c:v>
                </c:pt>
                <c:pt idx="1133">
                  <c:v>42177</c:v>
                </c:pt>
                <c:pt idx="1134">
                  <c:v>42178</c:v>
                </c:pt>
                <c:pt idx="1135">
                  <c:v>42179</c:v>
                </c:pt>
                <c:pt idx="1136">
                  <c:v>42180</c:v>
                </c:pt>
                <c:pt idx="1137">
                  <c:v>42181</c:v>
                </c:pt>
                <c:pt idx="1138">
                  <c:v>42184</c:v>
                </c:pt>
                <c:pt idx="1139">
                  <c:v>42185</c:v>
                </c:pt>
                <c:pt idx="1140">
                  <c:v>42186</c:v>
                </c:pt>
                <c:pt idx="1141">
                  <c:v>42187</c:v>
                </c:pt>
                <c:pt idx="1142">
                  <c:v>42188</c:v>
                </c:pt>
                <c:pt idx="1143">
                  <c:v>42191</c:v>
                </c:pt>
                <c:pt idx="1144">
                  <c:v>42192</c:v>
                </c:pt>
                <c:pt idx="1145">
                  <c:v>42193</c:v>
                </c:pt>
                <c:pt idx="1146">
                  <c:v>42194</c:v>
                </c:pt>
                <c:pt idx="1147">
                  <c:v>42195</c:v>
                </c:pt>
                <c:pt idx="1148">
                  <c:v>42198</c:v>
                </c:pt>
                <c:pt idx="1149">
                  <c:v>42199</c:v>
                </c:pt>
                <c:pt idx="1150">
                  <c:v>42200</c:v>
                </c:pt>
                <c:pt idx="1151">
                  <c:v>42201</c:v>
                </c:pt>
                <c:pt idx="1152">
                  <c:v>42205</c:v>
                </c:pt>
                <c:pt idx="1153">
                  <c:v>42206</c:v>
                </c:pt>
                <c:pt idx="1154">
                  <c:v>42207</c:v>
                </c:pt>
                <c:pt idx="1155">
                  <c:v>42208</c:v>
                </c:pt>
                <c:pt idx="1156">
                  <c:v>42209</c:v>
                </c:pt>
                <c:pt idx="1157">
                  <c:v>42212</c:v>
                </c:pt>
                <c:pt idx="1158">
                  <c:v>42213</c:v>
                </c:pt>
                <c:pt idx="1159">
                  <c:v>42214</c:v>
                </c:pt>
                <c:pt idx="1160">
                  <c:v>42215</c:v>
                </c:pt>
                <c:pt idx="1161">
                  <c:v>42216</c:v>
                </c:pt>
                <c:pt idx="1162">
                  <c:v>42219</c:v>
                </c:pt>
                <c:pt idx="1163">
                  <c:v>42220</c:v>
                </c:pt>
                <c:pt idx="1164">
                  <c:v>42221</c:v>
                </c:pt>
                <c:pt idx="1165">
                  <c:v>42222</c:v>
                </c:pt>
                <c:pt idx="1166">
                  <c:v>42227</c:v>
                </c:pt>
                <c:pt idx="1167">
                  <c:v>42228</c:v>
                </c:pt>
                <c:pt idx="1168">
                  <c:v>42229</c:v>
                </c:pt>
                <c:pt idx="1169">
                  <c:v>42230</c:v>
                </c:pt>
                <c:pt idx="1170">
                  <c:v>42233</c:v>
                </c:pt>
                <c:pt idx="1171">
                  <c:v>42234</c:v>
                </c:pt>
                <c:pt idx="1172">
                  <c:v>42235</c:v>
                </c:pt>
                <c:pt idx="1173">
                  <c:v>42236</c:v>
                </c:pt>
                <c:pt idx="1174">
                  <c:v>42237</c:v>
                </c:pt>
                <c:pt idx="1175">
                  <c:v>42240</c:v>
                </c:pt>
                <c:pt idx="1176">
                  <c:v>42241</c:v>
                </c:pt>
                <c:pt idx="1177">
                  <c:v>42242</c:v>
                </c:pt>
                <c:pt idx="1178">
                  <c:v>42243</c:v>
                </c:pt>
                <c:pt idx="1179">
                  <c:v>42244</c:v>
                </c:pt>
                <c:pt idx="1180">
                  <c:v>42247</c:v>
                </c:pt>
                <c:pt idx="1181">
                  <c:v>42248</c:v>
                </c:pt>
                <c:pt idx="1182">
                  <c:v>42249</c:v>
                </c:pt>
                <c:pt idx="1183">
                  <c:v>42250</c:v>
                </c:pt>
                <c:pt idx="1184">
                  <c:v>42251</c:v>
                </c:pt>
                <c:pt idx="1185">
                  <c:v>42254</c:v>
                </c:pt>
                <c:pt idx="1186">
                  <c:v>42255</c:v>
                </c:pt>
                <c:pt idx="1187">
                  <c:v>42256</c:v>
                </c:pt>
                <c:pt idx="1188">
                  <c:v>42257</c:v>
                </c:pt>
                <c:pt idx="1189">
                  <c:v>42261</c:v>
                </c:pt>
                <c:pt idx="1190">
                  <c:v>42262</c:v>
                </c:pt>
                <c:pt idx="1191">
                  <c:v>42263</c:v>
                </c:pt>
                <c:pt idx="1192">
                  <c:v>42264</c:v>
                </c:pt>
                <c:pt idx="1193">
                  <c:v>42265</c:v>
                </c:pt>
                <c:pt idx="1194">
                  <c:v>42268</c:v>
                </c:pt>
                <c:pt idx="1195">
                  <c:v>42269</c:v>
                </c:pt>
                <c:pt idx="1196">
                  <c:v>42270</c:v>
                </c:pt>
                <c:pt idx="1197">
                  <c:v>42272</c:v>
                </c:pt>
                <c:pt idx="1198">
                  <c:v>42275</c:v>
                </c:pt>
                <c:pt idx="1199">
                  <c:v>42276</c:v>
                </c:pt>
                <c:pt idx="1200">
                  <c:v>42277</c:v>
                </c:pt>
                <c:pt idx="1201">
                  <c:v>42278</c:v>
                </c:pt>
                <c:pt idx="1202">
                  <c:v>42279</c:v>
                </c:pt>
                <c:pt idx="1203">
                  <c:v>42282</c:v>
                </c:pt>
                <c:pt idx="1204">
                  <c:v>42283</c:v>
                </c:pt>
                <c:pt idx="1205">
                  <c:v>42284</c:v>
                </c:pt>
                <c:pt idx="1206">
                  <c:v>42285</c:v>
                </c:pt>
                <c:pt idx="1207">
                  <c:v>42286</c:v>
                </c:pt>
                <c:pt idx="1208">
                  <c:v>42289</c:v>
                </c:pt>
                <c:pt idx="1209">
                  <c:v>42290</c:v>
                </c:pt>
                <c:pt idx="1210">
                  <c:v>42291</c:v>
                </c:pt>
                <c:pt idx="1211">
                  <c:v>42292</c:v>
                </c:pt>
                <c:pt idx="1212">
                  <c:v>42293</c:v>
                </c:pt>
                <c:pt idx="1213">
                  <c:v>42296</c:v>
                </c:pt>
                <c:pt idx="1214">
                  <c:v>42297</c:v>
                </c:pt>
                <c:pt idx="1215">
                  <c:v>42298</c:v>
                </c:pt>
                <c:pt idx="1216">
                  <c:v>42299</c:v>
                </c:pt>
                <c:pt idx="1217">
                  <c:v>42300</c:v>
                </c:pt>
                <c:pt idx="1218">
                  <c:v>42303</c:v>
                </c:pt>
                <c:pt idx="1219">
                  <c:v>42304</c:v>
                </c:pt>
                <c:pt idx="1220">
                  <c:v>42305</c:v>
                </c:pt>
                <c:pt idx="1221">
                  <c:v>42306</c:v>
                </c:pt>
                <c:pt idx="1222">
                  <c:v>42307</c:v>
                </c:pt>
                <c:pt idx="1223">
                  <c:v>42310</c:v>
                </c:pt>
                <c:pt idx="1224">
                  <c:v>42311</c:v>
                </c:pt>
                <c:pt idx="1225">
                  <c:v>42312</c:v>
                </c:pt>
                <c:pt idx="1226">
                  <c:v>42313</c:v>
                </c:pt>
                <c:pt idx="1227">
                  <c:v>42314</c:v>
                </c:pt>
                <c:pt idx="1228">
                  <c:v>42317</c:v>
                </c:pt>
                <c:pt idx="1229">
                  <c:v>42319</c:v>
                </c:pt>
                <c:pt idx="1230">
                  <c:v>42320</c:v>
                </c:pt>
                <c:pt idx="1231">
                  <c:v>42321</c:v>
                </c:pt>
                <c:pt idx="1232">
                  <c:v>42324</c:v>
                </c:pt>
                <c:pt idx="1233">
                  <c:v>42325</c:v>
                </c:pt>
                <c:pt idx="1234">
                  <c:v>42326</c:v>
                </c:pt>
                <c:pt idx="1235">
                  <c:v>42327</c:v>
                </c:pt>
                <c:pt idx="1236">
                  <c:v>42328</c:v>
                </c:pt>
                <c:pt idx="1237">
                  <c:v>42331</c:v>
                </c:pt>
                <c:pt idx="1238">
                  <c:v>42332</c:v>
                </c:pt>
                <c:pt idx="1239">
                  <c:v>42333</c:v>
                </c:pt>
                <c:pt idx="1240">
                  <c:v>42334</c:v>
                </c:pt>
                <c:pt idx="1241">
                  <c:v>42335</c:v>
                </c:pt>
                <c:pt idx="1242">
                  <c:v>42338</c:v>
                </c:pt>
                <c:pt idx="1243">
                  <c:v>42339</c:v>
                </c:pt>
                <c:pt idx="1244">
                  <c:v>42340</c:v>
                </c:pt>
                <c:pt idx="1245">
                  <c:v>42341</c:v>
                </c:pt>
                <c:pt idx="1246">
                  <c:v>42342</c:v>
                </c:pt>
                <c:pt idx="1247">
                  <c:v>42345</c:v>
                </c:pt>
                <c:pt idx="1248">
                  <c:v>42346</c:v>
                </c:pt>
                <c:pt idx="1249">
                  <c:v>42347</c:v>
                </c:pt>
                <c:pt idx="1250">
                  <c:v>42348</c:v>
                </c:pt>
                <c:pt idx="1251">
                  <c:v>42349</c:v>
                </c:pt>
                <c:pt idx="1252">
                  <c:v>42352</c:v>
                </c:pt>
                <c:pt idx="1253">
                  <c:v>42353</c:v>
                </c:pt>
                <c:pt idx="1254">
                  <c:v>42354</c:v>
                </c:pt>
                <c:pt idx="1255">
                  <c:v>42355</c:v>
                </c:pt>
                <c:pt idx="1256">
                  <c:v>42356</c:v>
                </c:pt>
                <c:pt idx="1257">
                  <c:v>42359</c:v>
                </c:pt>
                <c:pt idx="1258">
                  <c:v>42360</c:v>
                </c:pt>
                <c:pt idx="1259">
                  <c:v>42361</c:v>
                </c:pt>
                <c:pt idx="1260">
                  <c:v>42362</c:v>
                </c:pt>
                <c:pt idx="1261">
                  <c:v>42366</c:v>
                </c:pt>
                <c:pt idx="1262">
                  <c:v>42367</c:v>
                </c:pt>
                <c:pt idx="1263">
                  <c:v>42368</c:v>
                </c:pt>
                <c:pt idx="1264">
                  <c:v>42369</c:v>
                </c:pt>
                <c:pt idx="1265">
                  <c:v>42373</c:v>
                </c:pt>
                <c:pt idx="1266">
                  <c:v>42374</c:v>
                </c:pt>
                <c:pt idx="1267">
                  <c:v>42375</c:v>
                </c:pt>
                <c:pt idx="1268">
                  <c:v>42376</c:v>
                </c:pt>
                <c:pt idx="1269">
                  <c:v>42377</c:v>
                </c:pt>
                <c:pt idx="1270">
                  <c:v>42380</c:v>
                </c:pt>
                <c:pt idx="1271">
                  <c:v>42381</c:v>
                </c:pt>
                <c:pt idx="1272">
                  <c:v>42382</c:v>
                </c:pt>
                <c:pt idx="1273">
                  <c:v>42383</c:v>
                </c:pt>
                <c:pt idx="1274">
                  <c:v>42384</c:v>
                </c:pt>
                <c:pt idx="1275">
                  <c:v>42387</c:v>
                </c:pt>
                <c:pt idx="1276">
                  <c:v>42388</c:v>
                </c:pt>
                <c:pt idx="1277">
                  <c:v>42389</c:v>
                </c:pt>
                <c:pt idx="1278">
                  <c:v>42390</c:v>
                </c:pt>
                <c:pt idx="1279">
                  <c:v>42391</c:v>
                </c:pt>
                <c:pt idx="1280">
                  <c:v>42394</c:v>
                </c:pt>
                <c:pt idx="1281">
                  <c:v>42395</c:v>
                </c:pt>
                <c:pt idx="1282">
                  <c:v>42396</c:v>
                </c:pt>
                <c:pt idx="1283">
                  <c:v>42397</c:v>
                </c:pt>
                <c:pt idx="1284">
                  <c:v>42398</c:v>
                </c:pt>
                <c:pt idx="1285">
                  <c:v>42401</c:v>
                </c:pt>
                <c:pt idx="1286">
                  <c:v>42402</c:v>
                </c:pt>
                <c:pt idx="1287">
                  <c:v>42403</c:v>
                </c:pt>
                <c:pt idx="1288">
                  <c:v>42404</c:v>
                </c:pt>
                <c:pt idx="1289">
                  <c:v>42405</c:v>
                </c:pt>
                <c:pt idx="1290">
                  <c:v>42410</c:v>
                </c:pt>
                <c:pt idx="1291">
                  <c:v>42411</c:v>
                </c:pt>
                <c:pt idx="1292">
                  <c:v>42412</c:v>
                </c:pt>
                <c:pt idx="1293">
                  <c:v>42415</c:v>
                </c:pt>
                <c:pt idx="1294">
                  <c:v>42416</c:v>
                </c:pt>
                <c:pt idx="1295">
                  <c:v>42417</c:v>
                </c:pt>
                <c:pt idx="1296">
                  <c:v>42418</c:v>
                </c:pt>
                <c:pt idx="1297">
                  <c:v>42419</c:v>
                </c:pt>
                <c:pt idx="1298">
                  <c:v>42422</c:v>
                </c:pt>
                <c:pt idx="1299">
                  <c:v>42423</c:v>
                </c:pt>
                <c:pt idx="1300">
                  <c:v>42424</c:v>
                </c:pt>
                <c:pt idx="1301">
                  <c:v>42425</c:v>
                </c:pt>
                <c:pt idx="1302">
                  <c:v>42426</c:v>
                </c:pt>
                <c:pt idx="1303">
                  <c:v>42429</c:v>
                </c:pt>
                <c:pt idx="1304">
                  <c:v>42430</c:v>
                </c:pt>
                <c:pt idx="1305">
                  <c:v>42431</c:v>
                </c:pt>
                <c:pt idx="1306">
                  <c:v>42432</c:v>
                </c:pt>
                <c:pt idx="1307">
                  <c:v>42433</c:v>
                </c:pt>
                <c:pt idx="1308">
                  <c:v>42436</c:v>
                </c:pt>
                <c:pt idx="1309">
                  <c:v>42437</c:v>
                </c:pt>
                <c:pt idx="1310">
                  <c:v>42438</c:v>
                </c:pt>
                <c:pt idx="1311">
                  <c:v>42439</c:v>
                </c:pt>
                <c:pt idx="1312">
                  <c:v>42440</c:v>
                </c:pt>
                <c:pt idx="1313">
                  <c:v>42443</c:v>
                </c:pt>
                <c:pt idx="1314">
                  <c:v>42444</c:v>
                </c:pt>
                <c:pt idx="1315">
                  <c:v>42445</c:v>
                </c:pt>
                <c:pt idx="1316">
                  <c:v>42446</c:v>
                </c:pt>
                <c:pt idx="1317">
                  <c:v>42447</c:v>
                </c:pt>
                <c:pt idx="1318">
                  <c:v>42450</c:v>
                </c:pt>
                <c:pt idx="1319">
                  <c:v>42451</c:v>
                </c:pt>
                <c:pt idx="1320">
                  <c:v>42452</c:v>
                </c:pt>
                <c:pt idx="1321">
                  <c:v>42453</c:v>
                </c:pt>
                <c:pt idx="1322">
                  <c:v>42457</c:v>
                </c:pt>
                <c:pt idx="1323">
                  <c:v>42458</c:v>
                </c:pt>
                <c:pt idx="1324">
                  <c:v>42459</c:v>
                </c:pt>
                <c:pt idx="1325">
                  <c:v>42460</c:v>
                </c:pt>
                <c:pt idx="1326">
                  <c:v>42461</c:v>
                </c:pt>
                <c:pt idx="1327">
                  <c:v>42464</c:v>
                </c:pt>
                <c:pt idx="1328">
                  <c:v>42465</c:v>
                </c:pt>
                <c:pt idx="1329">
                  <c:v>42466</c:v>
                </c:pt>
                <c:pt idx="1330">
                  <c:v>42467</c:v>
                </c:pt>
                <c:pt idx="1331">
                  <c:v>42468</c:v>
                </c:pt>
                <c:pt idx="1332">
                  <c:v>42471</c:v>
                </c:pt>
                <c:pt idx="1333">
                  <c:v>42472</c:v>
                </c:pt>
                <c:pt idx="1334">
                  <c:v>42473</c:v>
                </c:pt>
                <c:pt idx="1335">
                  <c:v>42474</c:v>
                </c:pt>
                <c:pt idx="1336">
                  <c:v>42475</c:v>
                </c:pt>
                <c:pt idx="1337">
                  <c:v>42478</c:v>
                </c:pt>
                <c:pt idx="1338">
                  <c:v>42479</c:v>
                </c:pt>
                <c:pt idx="1339">
                  <c:v>42480</c:v>
                </c:pt>
                <c:pt idx="1340">
                  <c:v>42481</c:v>
                </c:pt>
                <c:pt idx="1341">
                  <c:v>42482</c:v>
                </c:pt>
                <c:pt idx="1342">
                  <c:v>42485</c:v>
                </c:pt>
                <c:pt idx="1343">
                  <c:v>42486</c:v>
                </c:pt>
                <c:pt idx="1344">
                  <c:v>42487</c:v>
                </c:pt>
                <c:pt idx="1345">
                  <c:v>42488</c:v>
                </c:pt>
                <c:pt idx="1346">
                  <c:v>42489</c:v>
                </c:pt>
                <c:pt idx="1347">
                  <c:v>42492</c:v>
                </c:pt>
                <c:pt idx="1348">
                  <c:v>42493</c:v>
                </c:pt>
                <c:pt idx="1349">
                  <c:v>42494</c:v>
                </c:pt>
                <c:pt idx="1350">
                  <c:v>42495</c:v>
                </c:pt>
                <c:pt idx="1351">
                  <c:v>42496</c:v>
                </c:pt>
                <c:pt idx="1352">
                  <c:v>42499</c:v>
                </c:pt>
                <c:pt idx="1353">
                  <c:v>42500</c:v>
                </c:pt>
                <c:pt idx="1354">
                  <c:v>42501</c:v>
                </c:pt>
                <c:pt idx="1355">
                  <c:v>42502</c:v>
                </c:pt>
                <c:pt idx="1356">
                  <c:v>42503</c:v>
                </c:pt>
                <c:pt idx="1357">
                  <c:v>42506</c:v>
                </c:pt>
                <c:pt idx="1358">
                  <c:v>42507</c:v>
                </c:pt>
                <c:pt idx="1359">
                  <c:v>42508</c:v>
                </c:pt>
                <c:pt idx="1360">
                  <c:v>42509</c:v>
                </c:pt>
                <c:pt idx="1361">
                  <c:v>42510</c:v>
                </c:pt>
                <c:pt idx="1362">
                  <c:v>42513</c:v>
                </c:pt>
                <c:pt idx="1363">
                  <c:v>42514</c:v>
                </c:pt>
                <c:pt idx="1364">
                  <c:v>42515</c:v>
                </c:pt>
                <c:pt idx="1365">
                  <c:v>42516</c:v>
                </c:pt>
                <c:pt idx="1366">
                  <c:v>42517</c:v>
                </c:pt>
                <c:pt idx="1367">
                  <c:v>42521</c:v>
                </c:pt>
                <c:pt idx="1368">
                  <c:v>42522</c:v>
                </c:pt>
                <c:pt idx="1369">
                  <c:v>42523</c:v>
                </c:pt>
                <c:pt idx="1370">
                  <c:v>42524</c:v>
                </c:pt>
                <c:pt idx="1371">
                  <c:v>42527</c:v>
                </c:pt>
                <c:pt idx="1372">
                  <c:v>42528</c:v>
                </c:pt>
                <c:pt idx="1373">
                  <c:v>42529</c:v>
                </c:pt>
                <c:pt idx="1374">
                  <c:v>42530</c:v>
                </c:pt>
                <c:pt idx="1375">
                  <c:v>42531</c:v>
                </c:pt>
                <c:pt idx="1376">
                  <c:v>42534</c:v>
                </c:pt>
                <c:pt idx="1377">
                  <c:v>42535</c:v>
                </c:pt>
                <c:pt idx="1378">
                  <c:v>42536</c:v>
                </c:pt>
                <c:pt idx="1379">
                  <c:v>42537</c:v>
                </c:pt>
                <c:pt idx="1380">
                  <c:v>42538</c:v>
                </c:pt>
                <c:pt idx="1381">
                  <c:v>42541</c:v>
                </c:pt>
                <c:pt idx="1382">
                  <c:v>42542</c:v>
                </c:pt>
                <c:pt idx="1383">
                  <c:v>42543</c:v>
                </c:pt>
                <c:pt idx="1384">
                  <c:v>42544</c:v>
                </c:pt>
                <c:pt idx="1385">
                  <c:v>42545</c:v>
                </c:pt>
                <c:pt idx="1386">
                  <c:v>42548</c:v>
                </c:pt>
                <c:pt idx="1387">
                  <c:v>42549</c:v>
                </c:pt>
                <c:pt idx="1388">
                  <c:v>42550</c:v>
                </c:pt>
                <c:pt idx="1389">
                  <c:v>42551</c:v>
                </c:pt>
                <c:pt idx="1390">
                  <c:v>42552</c:v>
                </c:pt>
                <c:pt idx="1391">
                  <c:v>42555</c:v>
                </c:pt>
                <c:pt idx="1392">
                  <c:v>42556</c:v>
                </c:pt>
                <c:pt idx="1393">
                  <c:v>42557</c:v>
                </c:pt>
                <c:pt idx="1394">
                  <c:v>42558</c:v>
                </c:pt>
                <c:pt idx="1395">
                  <c:v>42559</c:v>
                </c:pt>
                <c:pt idx="1396">
                  <c:v>42562</c:v>
                </c:pt>
                <c:pt idx="1397">
                  <c:v>42563</c:v>
                </c:pt>
                <c:pt idx="1398">
                  <c:v>42564</c:v>
                </c:pt>
                <c:pt idx="1399">
                  <c:v>42565</c:v>
                </c:pt>
                <c:pt idx="1400">
                  <c:v>42566</c:v>
                </c:pt>
                <c:pt idx="1401">
                  <c:v>42569</c:v>
                </c:pt>
                <c:pt idx="1402">
                  <c:v>42570</c:v>
                </c:pt>
                <c:pt idx="1403">
                  <c:v>42571</c:v>
                </c:pt>
                <c:pt idx="1404">
                  <c:v>42572</c:v>
                </c:pt>
                <c:pt idx="1405">
                  <c:v>42573</c:v>
                </c:pt>
                <c:pt idx="1406">
                  <c:v>42576</c:v>
                </c:pt>
                <c:pt idx="1407">
                  <c:v>42577</c:v>
                </c:pt>
                <c:pt idx="1408">
                  <c:v>42578</c:v>
                </c:pt>
                <c:pt idx="1409">
                  <c:v>42579</c:v>
                </c:pt>
                <c:pt idx="1410">
                  <c:v>42580</c:v>
                </c:pt>
                <c:pt idx="1411">
                  <c:v>42583</c:v>
                </c:pt>
                <c:pt idx="1412">
                  <c:v>42584</c:v>
                </c:pt>
                <c:pt idx="1413">
                  <c:v>42585</c:v>
                </c:pt>
                <c:pt idx="1414">
                  <c:v>42586</c:v>
                </c:pt>
                <c:pt idx="1415">
                  <c:v>42587</c:v>
                </c:pt>
                <c:pt idx="1416">
                  <c:v>42590</c:v>
                </c:pt>
                <c:pt idx="1417">
                  <c:v>42591</c:v>
                </c:pt>
                <c:pt idx="1418">
                  <c:v>42592</c:v>
                </c:pt>
                <c:pt idx="1419">
                  <c:v>42593</c:v>
                </c:pt>
                <c:pt idx="1420">
                  <c:v>42594</c:v>
                </c:pt>
                <c:pt idx="1421">
                  <c:v>42597</c:v>
                </c:pt>
                <c:pt idx="1422">
                  <c:v>42598</c:v>
                </c:pt>
                <c:pt idx="1423">
                  <c:v>42599</c:v>
                </c:pt>
                <c:pt idx="1424">
                  <c:v>42600</c:v>
                </c:pt>
                <c:pt idx="1425">
                  <c:v>42601</c:v>
                </c:pt>
                <c:pt idx="1426">
                  <c:v>42604</c:v>
                </c:pt>
                <c:pt idx="1427">
                  <c:v>42605</c:v>
                </c:pt>
                <c:pt idx="1428">
                  <c:v>42606</c:v>
                </c:pt>
                <c:pt idx="1429">
                  <c:v>42607</c:v>
                </c:pt>
                <c:pt idx="1430">
                  <c:v>42608</c:v>
                </c:pt>
                <c:pt idx="1431">
                  <c:v>42611</c:v>
                </c:pt>
                <c:pt idx="1432">
                  <c:v>42612</c:v>
                </c:pt>
                <c:pt idx="1433">
                  <c:v>42613</c:v>
                </c:pt>
                <c:pt idx="1434">
                  <c:v>42614</c:v>
                </c:pt>
                <c:pt idx="1435">
                  <c:v>42615</c:v>
                </c:pt>
                <c:pt idx="1436">
                  <c:v>42618</c:v>
                </c:pt>
                <c:pt idx="1437">
                  <c:v>42619</c:v>
                </c:pt>
                <c:pt idx="1438">
                  <c:v>42620</c:v>
                </c:pt>
                <c:pt idx="1439">
                  <c:v>42621</c:v>
                </c:pt>
                <c:pt idx="1440">
                  <c:v>42622</c:v>
                </c:pt>
                <c:pt idx="1441">
                  <c:v>42625</c:v>
                </c:pt>
                <c:pt idx="1442">
                  <c:v>42626</c:v>
                </c:pt>
                <c:pt idx="1443">
                  <c:v>42627</c:v>
                </c:pt>
                <c:pt idx="1444">
                  <c:v>42628</c:v>
                </c:pt>
                <c:pt idx="1445">
                  <c:v>42629</c:v>
                </c:pt>
                <c:pt idx="1446">
                  <c:v>42632</c:v>
                </c:pt>
                <c:pt idx="1447">
                  <c:v>42633</c:v>
                </c:pt>
                <c:pt idx="1448">
                  <c:v>42634</c:v>
                </c:pt>
                <c:pt idx="1449">
                  <c:v>42635</c:v>
                </c:pt>
                <c:pt idx="1450">
                  <c:v>42636</c:v>
                </c:pt>
                <c:pt idx="1451">
                  <c:v>42639</c:v>
                </c:pt>
                <c:pt idx="1452">
                  <c:v>42640</c:v>
                </c:pt>
                <c:pt idx="1453">
                  <c:v>42641</c:v>
                </c:pt>
                <c:pt idx="1454">
                  <c:v>42642</c:v>
                </c:pt>
                <c:pt idx="1455">
                  <c:v>42643</c:v>
                </c:pt>
                <c:pt idx="1456">
                  <c:v>42646</c:v>
                </c:pt>
                <c:pt idx="1457">
                  <c:v>42647</c:v>
                </c:pt>
                <c:pt idx="1458">
                  <c:v>42648</c:v>
                </c:pt>
                <c:pt idx="1459">
                  <c:v>42649</c:v>
                </c:pt>
                <c:pt idx="1460">
                  <c:v>42650</c:v>
                </c:pt>
                <c:pt idx="1461">
                  <c:v>42653</c:v>
                </c:pt>
                <c:pt idx="1462">
                  <c:v>42654</c:v>
                </c:pt>
                <c:pt idx="1463">
                  <c:v>42655</c:v>
                </c:pt>
                <c:pt idx="1464">
                  <c:v>42656</c:v>
                </c:pt>
                <c:pt idx="1465">
                  <c:v>42657</c:v>
                </c:pt>
                <c:pt idx="1466">
                  <c:v>42660</c:v>
                </c:pt>
                <c:pt idx="1467">
                  <c:v>42661</c:v>
                </c:pt>
                <c:pt idx="1468">
                  <c:v>42662</c:v>
                </c:pt>
                <c:pt idx="1469">
                  <c:v>42663</c:v>
                </c:pt>
                <c:pt idx="1470">
                  <c:v>42664</c:v>
                </c:pt>
                <c:pt idx="1471">
                  <c:v>42667</c:v>
                </c:pt>
                <c:pt idx="1472">
                  <c:v>42668</c:v>
                </c:pt>
                <c:pt idx="1473">
                  <c:v>42669</c:v>
                </c:pt>
                <c:pt idx="1474">
                  <c:v>42670</c:v>
                </c:pt>
                <c:pt idx="1475">
                  <c:v>42671</c:v>
                </c:pt>
                <c:pt idx="1476">
                  <c:v>42674</c:v>
                </c:pt>
                <c:pt idx="1477">
                  <c:v>42675</c:v>
                </c:pt>
                <c:pt idx="1478">
                  <c:v>42676</c:v>
                </c:pt>
                <c:pt idx="1479">
                  <c:v>42677</c:v>
                </c:pt>
                <c:pt idx="1480">
                  <c:v>42678</c:v>
                </c:pt>
                <c:pt idx="1481">
                  <c:v>42681</c:v>
                </c:pt>
                <c:pt idx="1482">
                  <c:v>42682</c:v>
                </c:pt>
                <c:pt idx="1483">
                  <c:v>42683</c:v>
                </c:pt>
                <c:pt idx="1484">
                  <c:v>42684</c:v>
                </c:pt>
                <c:pt idx="1485">
                  <c:v>42685</c:v>
                </c:pt>
                <c:pt idx="1486">
                  <c:v>42688</c:v>
                </c:pt>
                <c:pt idx="1487">
                  <c:v>42689</c:v>
                </c:pt>
                <c:pt idx="1488">
                  <c:v>42690</c:v>
                </c:pt>
                <c:pt idx="1489">
                  <c:v>42691</c:v>
                </c:pt>
                <c:pt idx="1490">
                  <c:v>42692</c:v>
                </c:pt>
                <c:pt idx="1491">
                  <c:v>42695</c:v>
                </c:pt>
                <c:pt idx="1492">
                  <c:v>42696</c:v>
                </c:pt>
                <c:pt idx="1493">
                  <c:v>42697</c:v>
                </c:pt>
                <c:pt idx="1494">
                  <c:v>42698</c:v>
                </c:pt>
                <c:pt idx="1495">
                  <c:v>42699</c:v>
                </c:pt>
                <c:pt idx="1496">
                  <c:v>42702</c:v>
                </c:pt>
                <c:pt idx="1497">
                  <c:v>42703</c:v>
                </c:pt>
                <c:pt idx="1498">
                  <c:v>42704</c:v>
                </c:pt>
                <c:pt idx="1499">
                  <c:v>42705</c:v>
                </c:pt>
                <c:pt idx="1500">
                  <c:v>42706</c:v>
                </c:pt>
                <c:pt idx="1501">
                  <c:v>42709</c:v>
                </c:pt>
                <c:pt idx="1502">
                  <c:v>42710</c:v>
                </c:pt>
                <c:pt idx="1503">
                  <c:v>42711</c:v>
                </c:pt>
                <c:pt idx="1504">
                  <c:v>42712</c:v>
                </c:pt>
                <c:pt idx="1505">
                  <c:v>42713</c:v>
                </c:pt>
                <c:pt idx="1506">
                  <c:v>42716</c:v>
                </c:pt>
                <c:pt idx="1507">
                  <c:v>42717</c:v>
                </c:pt>
                <c:pt idx="1508">
                  <c:v>42718</c:v>
                </c:pt>
                <c:pt idx="1509">
                  <c:v>42719</c:v>
                </c:pt>
                <c:pt idx="1510">
                  <c:v>42720</c:v>
                </c:pt>
                <c:pt idx="1511">
                  <c:v>42723</c:v>
                </c:pt>
                <c:pt idx="1512">
                  <c:v>42724</c:v>
                </c:pt>
                <c:pt idx="1513">
                  <c:v>42725</c:v>
                </c:pt>
                <c:pt idx="1514">
                  <c:v>42726</c:v>
                </c:pt>
                <c:pt idx="1515">
                  <c:v>42727</c:v>
                </c:pt>
                <c:pt idx="1516">
                  <c:v>42730</c:v>
                </c:pt>
                <c:pt idx="1517">
                  <c:v>42731</c:v>
                </c:pt>
                <c:pt idx="1518">
                  <c:v>42732</c:v>
                </c:pt>
                <c:pt idx="1519">
                  <c:v>42733</c:v>
                </c:pt>
                <c:pt idx="1520">
                  <c:v>42734</c:v>
                </c:pt>
                <c:pt idx="1521">
                  <c:v>42737</c:v>
                </c:pt>
                <c:pt idx="1522">
                  <c:v>42738</c:v>
                </c:pt>
                <c:pt idx="1523">
                  <c:v>42739</c:v>
                </c:pt>
                <c:pt idx="1524">
                  <c:v>42740</c:v>
                </c:pt>
                <c:pt idx="1525">
                  <c:v>42741</c:v>
                </c:pt>
                <c:pt idx="1526">
                  <c:v>42744</c:v>
                </c:pt>
                <c:pt idx="1527">
                  <c:v>42745</c:v>
                </c:pt>
                <c:pt idx="1528">
                  <c:v>42746</c:v>
                </c:pt>
                <c:pt idx="1529">
                  <c:v>42747</c:v>
                </c:pt>
                <c:pt idx="1530">
                  <c:v>42748</c:v>
                </c:pt>
                <c:pt idx="1531">
                  <c:v>42751</c:v>
                </c:pt>
                <c:pt idx="1532">
                  <c:v>42752</c:v>
                </c:pt>
                <c:pt idx="1533">
                  <c:v>42753</c:v>
                </c:pt>
                <c:pt idx="1534">
                  <c:v>42754</c:v>
                </c:pt>
                <c:pt idx="1535">
                  <c:v>42755</c:v>
                </c:pt>
                <c:pt idx="1536">
                  <c:v>42758</c:v>
                </c:pt>
                <c:pt idx="1537">
                  <c:v>42759</c:v>
                </c:pt>
                <c:pt idx="1538">
                  <c:v>42760</c:v>
                </c:pt>
                <c:pt idx="1539">
                  <c:v>42761</c:v>
                </c:pt>
                <c:pt idx="1540">
                  <c:v>42762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42772</c:v>
                </c:pt>
                <c:pt idx="1547">
                  <c:v>42773</c:v>
                </c:pt>
                <c:pt idx="1548">
                  <c:v>42774</c:v>
                </c:pt>
                <c:pt idx="1549">
                  <c:v>42775</c:v>
                </c:pt>
                <c:pt idx="1550">
                  <c:v>42776</c:v>
                </c:pt>
                <c:pt idx="1551">
                  <c:v>42779</c:v>
                </c:pt>
                <c:pt idx="1552">
                  <c:v>42780</c:v>
                </c:pt>
                <c:pt idx="1553">
                  <c:v>42781</c:v>
                </c:pt>
                <c:pt idx="1554">
                  <c:v>42782</c:v>
                </c:pt>
                <c:pt idx="1555">
                  <c:v>42783</c:v>
                </c:pt>
                <c:pt idx="1556">
                  <c:v>42786</c:v>
                </c:pt>
                <c:pt idx="1557">
                  <c:v>42787</c:v>
                </c:pt>
                <c:pt idx="1558">
                  <c:v>42788</c:v>
                </c:pt>
                <c:pt idx="1559">
                  <c:v>42789</c:v>
                </c:pt>
                <c:pt idx="1560">
                  <c:v>42790</c:v>
                </c:pt>
                <c:pt idx="1561">
                  <c:v>42793</c:v>
                </c:pt>
                <c:pt idx="1562">
                  <c:v>42794</c:v>
                </c:pt>
                <c:pt idx="1563">
                  <c:v>42795</c:v>
                </c:pt>
                <c:pt idx="1564">
                  <c:v>42796</c:v>
                </c:pt>
                <c:pt idx="1565">
                  <c:v>42797</c:v>
                </c:pt>
                <c:pt idx="1566">
                  <c:v>42800</c:v>
                </c:pt>
                <c:pt idx="1567">
                  <c:v>42801</c:v>
                </c:pt>
                <c:pt idx="1568">
                  <c:v>42802</c:v>
                </c:pt>
                <c:pt idx="1569">
                  <c:v>42803</c:v>
                </c:pt>
                <c:pt idx="1570">
                  <c:v>42804</c:v>
                </c:pt>
                <c:pt idx="1571">
                  <c:v>42807</c:v>
                </c:pt>
                <c:pt idx="1572">
                  <c:v>42808</c:v>
                </c:pt>
                <c:pt idx="1573">
                  <c:v>42809</c:v>
                </c:pt>
                <c:pt idx="1574">
                  <c:v>42810</c:v>
                </c:pt>
                <c:pt idx="1575">
                  <c:v>42811</c:v>
                </c:pt>
                <c:pt idx="1576">
                  <c:v>42814</c:v>
                </c:pt>
                <c:pt idx="1577">
                  <c:v>42815</c:v>
                </c:pt>
                <c:pt idx="1578">
                  <c:v>42816</c:v>
                </c:pt>
                <c:pt idx="1579">
                  <c:v>42817</c:v>
                </c:pt>
                <c:pt idx="1580">
                  <c:v>42818</c:v>
                </c:pt>
                <c:pt idx="1581">
                  <c:v>42821</c:v>
                </c:pt>
                <c:pt idx="1582">
                  <c:v>42822</c:v>
                </c:pt>
                <c:pt idx="1583">
                  <c:v>42823</c:v>
                </c:pt>
                <c:pt idx="1584">
                  <c:v>42824</c:v>
                </c:pt>
                <c:pt idx="1585">
                  <c:v>42825</c:v>
                </c:pt>
                <c:pt idx="1586">
                  <c:v>42828</c:v>
                </c:pt>
                <c:pt idx="1587">
                  <c:v>42829</c:v>
                </c:pt>
                <c:pt idx="1588">
                  <c:v>42830</c:v>
                </c:pt>
                <c:pt idx="1589">
                  <c:v>42831</c:v>
                </c:pt>
                <c:pt idx="1590">
                  <c:v>42832</c:v>
                </c:pt>
                <c:pt idx="1591">
                  <c:v>42835</c:v>
                </c:pt>
                <c:pt idx="1592">
                  <c:v>42836</c:v>
                </c:pt>
                <c:pt idx="1593">
                  <c:v>42837</c:v>
                </c:pt>
                <c:pt idx="1594">
                  <c:v>42838</c:v>
                </c:pt>
                <c:pt idx="1595">
                  <c:v>42842</c:v>
                </c:pt>
                <c:pt idx="1596">
                  <c:v>42843</c:v>
                </c:pt>
                <c:pt idx="1597">
                  <c:v>42844</c:v>
                </c:pt>
                <c:pt idx="1598">
                  <c:v>42845</c:v>
                </c:pt>
                <c:pt idx="1599">
                  <c:v>42846</c:v>
                </c:pt>
                <c:pt idx="1600">
                  <c:v>42849</c:v>
                </c:pt>
                <c:pt idx="1601">
                  <c:v>42850</c:v>
                </c:pt>
                <c:pt idx="1602">
                  <c:v>42851</c:v>
                </c:pt>
                <c:pt idx="1603">
                  <c:v>42852</c:v>
                </c:pt>
                <c:pt idx="1604">
                  <c:v>42853</c:v>
                </c:pt>
                <c:pt idx="1605">
                  <c:v>42856</c:v>
                </c:pt>
                <c:pt idx="1606">
                  <c:v>42857</c:v>
                </c:pt>
                <c:pt idx="1607">
                  <c:v>42858</c:v>
                </c:pt>
                <c:pt idx="1608">
                  <c:v>42859</c:v>
                </c:pt>
                <c:pt idx="1609">
                  <c:v>42860</c:v>
                </c:pt>
                <c:pt idx="1610">
                  <c:v>42863</c:v>
                </c:pt>
                <c:pt idx="1611">
                  <c:v>42864</c:v>
                </c:pt>
                <c:pt idx="1612">
                  <c:v>42865</c:v>
                </c:pt>
                <c:pt idx="1613">
                  <c:v>42866</c:v>
                </c:pt>
                <c:pt idx="1614">
                  <c:v>42867</c:v>
                </c:pt>
                <c:pt idx="1615">
                  <c:v>42870</c:v>
                </c:pt>
                <c:pt idx="1616">
                  <c:v>42871</c:v>
                </c:pt>
                <c:pt idx="1617">
                  <c:v>42872</c:v>
                </c:pt>
                <c:pt idx="1618">
                  <c:v>42873</c:v>
                </c:pt>
                <c:pt idx="1619">
                  <c:v>42874</c:v>
                </c:pt>
                <c:pt idx="1620">
                  <c:v>42877</c:v>
                </c:pt>
                <c:pt idx="1621">
                  <c:v>42878</c:v>
                </c:pt>
                <c:pt idx="1622">
                  <c:v>42879</c:v>
                </c:pt>
                <c:pt idx="1623">
                  <c:v>42880</c:v>
                </c:pt>
                <c:pt idx="1624">
                  <c:v>42881</c:v>
                </c:pt>
                <c:pt idx="1625">
                  <c:v>42884</c:v>
                </c:pt>
                <c:pt idx="1626">
                  <c:v>42885</c:v>
                </c:pt>
                <c:pt idx="1627">
                  <c:v>42886</c:v>
                </c:pt>
                <c:pt idx="1628">
                  <c:v>42887</c:v>
                </c:pt>
                <c:pt idx="1629">
                  <c:v>42888</c:v>
                </c:pt>
                <c:pt idx="1630">
                  <c:v>42891</c:v>
                </c:pt>
                <c:pt idx="1631">
                  <c:v>42892</c:v>
                </c:pt>
                <c:pt idx="1632">
                  <c:v>42893</c:v>
                </c:pt>
                <c:pt idx="1633">
                  <c:v>42894</c:v>
                </c:pt>
                <c:pt idx="1634">
                  <c:v>42895</c:v>
                </c:pt>
                <c:pt idx="1635">
                  <c:v>42898</c:v>
                </c:pt>
                <c:pt idx="1636">
                  <c:v>42899</c:v>
                </c:pt>
                <c:pt idx="1637">
                  <c:v>42900</c:v>
                </c:pt>
                <c:pt idx="1638">
                  <c:v>42901</c:v>
                </c:pt>
                <c:pt idx="1639">
                  <c:v>42902</c:v>
                </c:pt>
                <c:pt idx="1640">
                  <c:v>42905</c:v>
                </c:pt>
                <c:pt idx="1641">
                  <c:v>42906</c:v>
                </c:pt>
                <c:pt idx="1642">
                  <c:v>42907</c:v>
                </c:pt>
                <c:pt idx="1643">
                  <c:v>42908</c:v>
                </c:pt>
                <c:pt idx="1644">
                  <c:v>42909</c:v>
                </c:pt>
                <c:pt idx="1645">
                  <c:v>42912</c:v>
                </c:pt>
                <c:pt idx="1646">
                  <c:v>42913</c:v>
                </c:pt>
                <c:pt idx="1647">
                  <c:v>42914</c:v>
                </c:pt>
                <c:pt idx="1648">
                  <c:v>42915</c:v>
                </c:pt>
                <c:pt idx="1649">
                  <c:v>42916</c:v>
                </c:pt>
                <c:pt idx="1650">
                  <c:v>42919</c:v>
                </c:pt>
                <c:pt idx="1651">
                  <c:v>42920</c:v>
                </c:pt>
                <c:pt idx="1652">
                  <c:v>42921</c:v>
                </c:pt>
                <c:pt idx="1653">
                  <c:v>42922</c:v>
                </c:pt>
                <c:pt idx="1654">
                  <c:v>42923</c:v>
                </c:pt>
                <c:pt idx="1655">
                  <c:v>42926</c:v>
                </c:pt>
                <c:pt idx="1656">
                  <c:v>42927</c:v>
                </c:pt>
                <c:pt idx="1657">
                  <c:v>42928</c:v>
                </c:pt>
                <c:pt idx="1658">
                  <c:v>42929</c:v>
                </c:pt>
                <c:pt idx="1659">
                  <c:v>42930</c:v>
                </c:pt>
                <c:pt idx="1660">
                  <c:v>42933</c:v>
                </c:pt>
                <c:pt idx="1661">
                  <c:v>42934</c:v>
                </c:pt>
                <c:pt idx="1662">
                  <c:v>42935</c:v>
                </c:pt>
                <c:pt idx="1663">
                  <c:v>42936</c:v>
                </c:pt>
                <c:pt idx="1664">
                  <c:v>42937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42947</c:v>
                </c:pt>
                <c:pt idx="1671">
                  <c:v>42948</c:v>
                </c:pt>
                <c:pt idx="1672">
                  <c:v>42949</c:v>
                </c:pt>
                <c:pt idx="1673">
                  <c:v>42950</c:v>
                </c:pt>
                <c:pt idx="1674">
                  <c:v>42951</c:v>
                </c:pt>
                <c:pt idx="1675">
                  <c:v>42954</c:v>
                </c:pt>
                <c:pt idx="1676">
                  <c:v>42955</c:v>
                </c:pt>
                <c:pt idx="1677">
                  <c:v>42956</c:v>
                </c:pt>
                <c:pt idx="1678">
                  <c:v>42957</c:v>
                </c:pt>
                <c:pt idx="1679">
                  <c:v>42958</c:v>
                </c:pt>
                <c:pt idx="1680">
                  <c:v>42961</c:v>
                </c:pt>
                <c:pt idx="1681">
                  <c:v>42962</c:v>
                </c:pt>
                <c:pt idx="1682">
                  <c:v>42963</c:v>
                </c:pt>
                <c:pt idx="1683">
                  <c:v>42964</c:v>
                </c:pt>
                <c:pt idx="1684">
                  <c:v>42965</c:v>
                </c:pt>
                <c:pt idx="1685">
                  <c:v>42968</c:v>
                </c:pt>
                <c:pt idx="1686">
                  <c:v>42969</c:v>
                </c:pt>
                <c:pt idx="1687">
                  <c:v>42970</c:v>
                </c:pt>
                <c:pt idx="1688">
                  <c:v>42971</c:v>
                </c:pt>
                <c:pt idx="1689">
                  <c:v>42972</c:v>
                </c:pt>
                <c:pt idx="1690">
                  <c:v>42975</c:v>
                </c:pt>
                <c:pt idx="1691">
                  <c:v>42976</c:v>
                </c:pt>
                <c:pt idx="1692">
                  <c:v>42977</c:v>
                </c:pt>
                <c:pt idx="1693">
                  <c:v>42978</c:v>
                </c:pt>
                <c:pt idx="1694">
                  <c:v>42979</c:v>
                </c:pt>
                <c:pt idx="1695">
                  <c:v>42982</c:v>
                </c:pt>
                <c:pt idx="1696">
                  <c:v>42983</c:v>
                </c:pt>
                <c:pt idx="1697">
                  <c:v>42984</c:v>
                </c:pt>
                <c:pt idx="1698">
                  <c:v>42985</c:v>
                </c:pt>
                <c:pt idx="1699">
                  <c:v>42986</c:v>
                </c:pt>
                <c:pt idx="1700">
                  <c:v>42989</c:v>
                </c:pt>
                <c:pt idx="1701">
                  <c:v>42990</c:v>
                </c:pt>
                <c:pt idx="1702">
                  <c:v>42991</c:v>
                </c:pt>
                <c:pt idx="1703">
                  <c:v>42992</c:v>
                </c:pt>
                <c:pt idx="1704">
                  <c:v>42993</c:v>
                </c:pt>
                <c:pt idx="1705">
                  <c:v>42996</c:v>
                </c:pt>
                <c:pt idx="1706">
                  <c:v>42997</c:v>
                </c:pt>
                <c:pt idx="1707">
                  <c:v>42998</c:v>
                </c:pt>
                <c:pt idx="1708">
                  <c:v>42999</c:v>
                </c:pt>
                <c:pt idx="1709">
                  <c:v>43000</c:v>
                </c:pt>
                <c:pt idx="1710">
                  <c:v>43003</c:v>
                </c:pt>
                <c:pt idx="1711">
                  <c:v>43004</c:v>
                </c:pt>
                <c:pt idx="1712">
                  <c:v>43005</c:v>
                </c:pt>
                <c:pt idx="1713">
                  <c:v>43006</c:v>
                </c:pt>
                <c:pt idx="1714">
                  <c:v>43007</c:v>
                </c:pt>
                <c:pt idx="1715">
                  <c:v>43010</c:v>
                </c:pt>
                <c:pt idx="1716">
                  <c:v>43011</c:v>
                </c:pt>
                <c:pt idx="1717">
                  <c:v>43012</c:v>
                </c:pt>
                <c:pt idx="1718">
                  <c:v>43013</c:v>
                </c:pt>
                <c:pt idx="1719">
                  <c:v>43014</c:v>
                </c:pt>
                <c:pt idx="1720">
                  <c:v>43017</c:v>
                </c:pt>
                <c:pt idx="1721">
                  <c:v>43018</c:v>
                </c:pt>
                <c:pt idx="1722">
                  <c:v>43019</c:v>
                </c:pt>
                <c:pt idx="1723">
                  <c:v>43020</c:v>
                </c:pt>
                <c:pt idx="1724">
                  <c:v>43021</c:v>
                </c:pt>
                <c:pt idx="1725">
                  <c:v>43024</c:v>
                </c:pt>
                <c:pt idx="1726">
                  <c:v>43025</c:v>
                </c:pt>
                <c:pt idx="1727">
                  <c:v>43026</c:v>
                </c:pt>
                <c:pt idx="1728">
                  <c:v>43027</c:v>
                </c:pt>
                <c:pt idx="1729">
                  <c:v>43028</c:v>
                </c:pt>
                <c:pt idx="1730">
                  <c:v>43031</c:v>
                </c:pt>
                <c:pt idx="1731">
                  <c:v>43032</c:v>
                </c:pt>
                <c:pt idx="1732">
                  <c:v>43033</c:v>
                </c:pt>
                <c:pt idx="1733">
                  <c:v>43034</c:v>
                </c:pt>
                <c:pt idx="1734">
                  <c:v>43035</c:v>
                </c:pt>
                <c:pt idx="1735">
                  <c:v>43038</c:v>
                </c:pt>
                <c:pt idx="1736">
                  <c:v>43039</c:v>
                </c:pt>
                <c:pt idx="1737">
                  <c:v>43040</c:v>
                </c:pt>
                <c:pt idx="1738">
                  <c:v>43041</c:v>
                </c:pt>
                <c:pt idx="1739">
                  <c:v>43042</c:v>
                </c:pt>
                <c:pt idx="1740">
                  <c:v>43045</c:v>
                </c:pt>
                <c:pt idx="1741">
                  <c:v>43046</c:v>
                </c:pt>
                <c:pt idx="1742">
                  <c:v>43047</c:v>
                </c:pt>
                <c:pt idx="1743">
                  <c:v>43048</c:v>
                </c:pt>
                <c:pt idx="1744">
                  <c:v>43049</c:v>
                </c:pt>
                <c:pt idx="1745">
                  <c:v>43052</c:v>
                </c:pt>
                <c:pt idx="1746">
                  <c:v>43053</c:v>
                </c:pt>
                <c:pt idx="1747">
                  <c:v>43054</c:v>
                </c:pt>
                <c:pt idx="1748">
                  <c:v>43055</c:v>
                </c:pt>
                <c:pt idx="1749">
                  <c:v>43056</c:v>
                </c:pt>
                <c:pt idx="1750">
                  <c:v>43059</c:v>
                </c:pt>
                <c:pt idx="1751">
                  <c:v>43060</c:v>
                </c:pt>
                <c:pt idx="1752">
                  <c:v>43061</c:v>
                </c:pt>
                <c:pt idx="1753">
                  <c:v>43062</c:v>
                </c:pt>
                <c:pt idx="1754">
                  <c:v>43063</c:v>
                </c:pt>
                <c:pt idx="1755">
                  <c:v>43066</c:v>
                </c:pt>
                <c:pt idx="1756">
                  <c:v>43067</c:v>
                </c:pt>
                <c:pt idx="1757">
                  <c:v>43068</c:v>
                </c:pt>
                <c:pt idx="1758">
                  <c:v>43069</c:v>
                </c:pt>
                <c:pt idx="1759">
                  <c:v>43070</c:v>
                </c:pt>
                <c:pt idx="1760">
                  <c:v>43073</c:v>
                </c:pt>
                <c:pt idx="1761">
                  <c:v>43074</c:v>
                </c:pt>
                <c:pt idx="1762">
                  <c:v>43075</c:v>
                </c:pt>
                <c:pt idx="1763">
                  <c:v>43076</c:v>
                </c:pt>
                <c:pt idx="1764">
                  <c:v>43077</c:v>
                </c:pt>
                <c:pt idx="1765">
                  <c:v>43080</c:v>
                </c:pt>
                <c:pt idx="1766">
                  <c:v>43081</c:v>
                </c:pt>
                <c:pt idx="1767">
                  <c:v>43082</c:v>
                </c:pt>
                <c:pt idx="1768">
                  <c:v>43083</c:v>
                </c:pt>
                <c:pt idx="1769">
                  <c:v>43084</c:v>
                </c:pt>
                <c:pt idx="1770">
                  <c:v>43087</c:v>
                </c:pt>
                <c:pt idx="1771">
                  <c:v>43088</c:v>
                </c:pt>
                <c:pt idx="1772">
                  <c:v>43089</c:v>
                </c:pt>
                <c:pt idx="1773">
                  <c:v>43090</c:v>
                </c:pt>
                <c:pt idx="1774">
                  <c:v>43091</c:v>
                </c:pt>
                <c:pt idx="1775">
                  <c:v>43095</c:v>
                </c:pt>
                <c:pt idx="1776">
                  <c:v>43096</c:v>
                </c:pt>
                <c:pt idx="1777">
                  <c:v>43097</c:v>
                </c:pt>
                <c:pt idx="1778">
                  <c:v>43098</c:v>
                </c:pt>
                <c:pt idx="1779">
                  <c:v>43102</c:v>
                </c:pt>
                <c:pt idx="1780">
                  <c:v>43103</c:v>
                </c:pt>
                <c:pt idx="1781">
                  <c:v>43104</c:v>
                </c:pt>
                <c:pt idx="1782">
                  <c:v>43105</c:v>
                </c:pt>
                <c:pt idx="1783">
                  <c:v>43108</c:v>
                </c:pt>
                <c:pt idx="1784">
                  <c:v>43109</c:v>
                </c:pt>
                <c:pt idx="1785">
                  <c:v>43110</c:v>
                </c:pt>
                <c:pt idx="1786">
                  <c:v>43111</c:v>
                </c:pt>
                <c:pt idx="1787">
                  <c:v>43112</c:v>
                </c:pt>
                <c:pt idx="1788">
                  <c:v>43115</c:v>
                </c:pt>
                <c:pt idx="1789">
                  <c:v>43116</c:v>
                </c:pt>
                <c:pt idx="1790">
                  <c:v>43117</c:v>
                </c:pt>
                <c:pt idx="1791">
                  <c:v>43118</c:v>
                </c:pt>
                <c:pt idx="1792">
                  <c:v>43119</c:v>
                </c:pt>
                <c:pt idx="1793">
                  <c:v>43122</c:v>
                </c:pt>
                <c:pt idx="1794">
                  <c:v>43123</c:v>
                </c:pt>
                <c:pt idx="1795">
                  <c:v>43124</c:v>
                </c:pt>
                <c:pt idx="1796">
                  <c:v>43125</c:v>
                </c:pt>
                <c:pt idx="1797">
                  <c:v>43126</c:v>
                </c:pt>
                <c:pt idx="1798">
                  <c:v>43129</c:v>
                </c:pt>
                <c:pt idx="1799">
                  <c:v>43130</c:v>
                </c:pt>
                <c:pt idx="1800">
                  <c:v>43131</c:v>
                </c:pt>
                <c:pt idx="1801">
                  <c:v>43132</c:v>
                </c:pt>
                <c:pt idx="1802">
                  <c:v>43133</c:v>
                </c:pt>
                <c:pt idx="1803">
                  <c:v>43136</c:v>
                </c:pt>
                <c:pt idx="1804">
                  <c:v>43137</c:v>
                </c:pt>
                <c:pt idx="1805">
                  <c:v>43138</c:v>
                </c:pt>
                <c:pt idx="1806">
                  <c:v>43139</c:v>
                </c:pt>
                <c:pt idx="1807">
                  <c:v>43140</c:v>
                </c:pt>
                <c:pt idx="1808">
                  <c:v>43143</c:v>
                </c:pt>
                <c:pt idx="1809">
                  <c:v>43144</c:v>
                </c:pt>
                <c:pt idx="1810">
                  <c:v>43145</c:v>
                </c:pt>
                <c:pt idx="1811">
                  <c:v>43146</c:v>
                </c:pt>
                <c:pt idx="1812">
                  <c:v>43147</c:v>
                </c:pt>
                <c:pt idx="1813">
                  <c:v>43150</c:v>
                </c:pt>
                <c:pt idx="1814">
                  <c:v>43151</c:v>
                </c:pt>
                <c:pt idx="1815">
                  <c:v>43152</c:v>
                </c:pt>
                <c:pt idx="1816">
                  <c:v>43153</c:v>
                </c:pt>
                <c:pt idx="1817">
                  <c:v>43154</c:v>
                </c:pt>
                <c:pt idx="1818">
                  <c:v>43157</c:v>
                </c:pt>
                <c:pt idx="1819">
                  <c:v>43158</c:v>
                </c:pt>
                <c:pt idx="1820">
                  <c:v>43159</c:v>
                </c:pt>
                <c:pt idx="1821">
                  <c:v>43160</c:v>
                </c:pt>
                <c:pt idx="1822">
                  <c:v>43161</c:v>
                </c:pt>
                <c:pt idx="1823">
                  <c:v>43164</c:v>
                </c:pt>
                <c:pt idx="1824">
                  <c:v>43165</c:v>
                </c:pt>
                <c:pt idx="1825">
                  <c:v>43166</c:v>
                </c:pt>
                <c:pt idx="1826">
                  <c:v>43167</c:v>
                </c:pt>
                <c:pt idx="1827">
                  <c:v>43168</c:v>
                </c:pt>
                <c:pt idx="1828">
                  <c:v>43171</c:v>
                </c:pt>
                <c:pt idx="1829">
                  <c:v>43172</c:v>
                </c:pt>
                <c:pt idx="1830">
                  <c:v>43173</c:v>
                </c:pt>
                <c:pt idx="1831">
                  <c:v>43174</c:v>
                </c:pt>
                <c:pt idx="1832">
                  <c:v>43175</c:v>
                </c:pt>
                <c:pt idx="1833">
                  <c:v>43178</c:v>
                </c:pt>
                <c:pt idx="1834">
                  <c:v>43179</c:v>
                </c:pt>
                <c:pt idx="1835">
                  <c:v>43180</c:v>
                </c:pt>
                <c:pt idx="1836">
                  <c:v>43181</c:v>
                </c:pt>
                <c:pt idx="1837">
                  <c:v>43182</c:v>
                </c:pt>
                <c:pt idx="1838">
                  <c:v>43185</c:v>
                </c:pt>
                <c:pt idx="1839">
                  <c:v>43186</c:v>
                </c:pt>
                <c:pt idx="1840">
                  <c:v>43187</c:v>
                </c:pt>
                <c:pt idx="1841">
                  <c:v>43188</c:v>
                </c:pt>
                <c:pt idx="1842">
                  <c:v>43192</c:v>
                </c:pt>
                <c:pt idx="1843">
                  <c:v>43193</c:v>
                </c:pt>
                <c:pt idx="1844">
                  <c:v>43194</c:v>
                </c:pt>
                <c:pt idx="1845">
                  <c:v>43195</c:v>
                </c:pt>
                <c:pt idx="1846">
                  <c:v>43196</c:v>
                </c:pt>
                <c:pt idx="1847">
                  <c:v>43199</c:v>
                </c:pt>
                <c:pt idx="1848">
                  <c:v>43200</c:v>
                </c:pt>
                <c:pt idx="1849">
                  <c:v>43201</c:v>
                </c:pt>
                <c:pt idx="1850">
                  <c:v>43202</c:v>
                </c:pt>
                <c:pt idx="1851">
                  <c:v>43203</c:v>
                </c:pt>
                <c:pt idx="1852">
                  <c:v>43206</c:v>
                </c:pt>
                <c:pt idx="1853">
                  <c:v>43207</c:v>
                </c:pt>
                <c:pt idx="1854">
                  <c:v>43208</c:v>
                </c:pt>
                <c:pt idx="1855">
                  <c:v>43209</c:v>
                </c:pt>
                <c:pt idx="1856">
                  <c:v>43210</c:v>
                </c:pt>
                <c:pt idx="1857">
                  <c:v>43213</c:v>
                </c:pt>
                <c:pt idx="1858">
                  <c:v>43214</c:v>
                </c:pt>
                <c:pt idx="1859">
                  <c:v>43215</c:v>
                </c:pt>
                <c:pt idx="1860">
                  <c:v>43216</c:v>
                </c:pt>
                <c:pt idx="1861">
                  <c:v>43217</c:v>
                </c:pt>
                <c:pt idx="1862">
                  <c:v>43220</c:v>
                </c:pt>
                <c:pt idx="1863">
                  <c:v>43221</c:v>
                </c:pt>
                <c:pt idx="1864">
                  <c:v>43222</c:v>
                </c:pt>
                <c:pt idx="1865">
                  <c:v>43223</c:v>
                </c:pt>
                <c:pt idx="1866">
                  <c:v>43224</c:v>
                </c:pt>
                <c:pt idx="1867">
                  <c:v>43227</c:v>
                </c:pt>
                <c:pt idx="1868">
                  <c:v>43228</c:v>
                </c:pt>
                <c:pt idx="1869">
                  <c:v>43229</c:v>
                </c:pt>
                <c:pt idx="1870">
                  <c:v>43230</c:v>
                </c:pt>
                <c:pt idx="1871">
                  <c:v>43231</c:v>
                </c:pt>
                <c:pt idx="1872">
                  <c:v>43234</c:v>
                </c:pt>
                <c:pt idx="1873">
                  <c:v>43235</c:v>
                </c:pt>
                <c:pt idx="1874">
                  <c:v>43236</c:v>
                </c:pt>
                <c:pt idx="1875">
                  <c:v>43237</c:v>
                </c:pt>
                <c:pt idx="1876">
                  <c:v>43238</c:v>
                </c:pt>
                <c:pt idx="1877">
                  <c:v>43241</c:v>
                </c:pt>
                <c:pt idx="1878">
                  <c:v>43242</c:v>
                </c:pt>
                <c:pt idx="1879">
                  <c:v>43243</c:v>
                </c:pt>
                <c:pt idx="1880">
                  <c:v>43244</c:v>
                </c:pt>
                <c:pt idx="1881">
                  <c:v>43245</c:v>
                </c:pt>
                <c:pt idx="1882">
                  <c:v>43249</c:v>
                </c:pt>
                <c:pt idx="1883">
                  <c:v>43250</c:v>
                </c:pt>
                <c:pt idx="1884">
                  <c:v>43251</c:v>
                </c:pt>
                <c:pt idx="1885">
                  <c:v>43252</c:v>
                </c:pt>
                <c:pt idx="1886">
                  <c:v>43255</c:v>
                </c:pt>
                <c:pt idx="1887">
                  <c:v>43256</c:v>
                </c:pt>
                <c:pt idx="1888">
                  <c:v>43257</c:v>
                </c:pt>
                <c:pt idx="1889">
                  <c:v>43258</c:v>
                </c:pt>
                <c:pt idx="1890">
                  <c:v>43259</c:v>
                </c:pt>
                <c:pt idx="1891">
                  <c:v>43262</c:v>
                </c:pt>
                <c:pt idx="1892">
                  <c:v>43263</c:v>
                </c:pt>
                <c:pt idx="1893">
                  <c:v>43264</c:v>
                </c:pt>
                <c:pt idx="1894">
                  <c:v>43265</c:v>
                </c:pt>
                <c:pt idx="1895">
                  <c:v>43266</c:v>
                </c:pt>
                <c:pt idx="1896">
                  <c:v>43269</c:v>
                </c:pt>
                <c:pt idx="1897">
                  <c:v>43270</c:v>
                </c:pt>
                <c:pt idx="1898">
                  <c:v>43271</c:v>
                </c:pt>
                <c:pt idx="1899">
                  <c:v>43272</c:v>
                </c:pt>
                <c:pt idx="1900">
                  <c:v>43273</c:v>
                </c:pt>
                <c:pt idx="1901">
                  <c:v>43276</c:v>
                </c:pt>
                <c:pt idx="1902">
                  <c:v>43277</c:v>
                </c:pt>
                <c:pt idx="1903">
                  <c:v>43278</c:v>
                </c:pt>
                <c:pt idx="1904">
                  <c:v>43279</c:v>
                </c:pt>
                <c:pt idx="1905">
                  <c:v>43280</c:v>
                </c:pt>
                <c:pt idx="1906">
                  <c:v>43283</c:v>
                </c:pt>
                <c:pt idx="1907">
                  <c:v>43284</c:v>
                </c:pt>
                <c:pt idx="1908">
                  <c:v>43285</c:v>
                </c:pt>
                <c:pt idx="1909">
                  <c:v>43286</c:v>
                </c:pt>
                <c:pt idx="1910">
                  <c:v>43287</c:v>
                </c:pt>
                <c:pt idx="1911">
                  <c:v>43290</c:v>
                </c:pt>
                <c:pt idx="1912">
                  <c:v>43291</c:v>
                </c:pt>
                <c:pt idx="1913">
                  <c:v>43292</c:v>
                </c:pt>
                <c:pt idx="1914">
                  <c:v>43293</c:v>
                </c:pt>
                <c:pt idx="1915">
                  <c:v>43294</c:v>
                </c:pt>
                <c:pt idx="1916">
                  <c:v>43297</c:v>
                </c:pt>
                <c:pt idx="1917">
                  <c:v>43298</c:v>
                </c:pt>
                <c:pt idx="1918">
                  <c:v>43299</c:v>
                </c:pt>
                <c:pt idx="1919">
                  <c:v>43300</c:v>
                </c:pt>
                <c:pt idx="1920">
                  <c:v>43301</c:v>
                </c:pt>
                <c:pt idx="1921">
                  <c:v>43304</c:v>
                </c:pt>
                <c:pt idx="1922">
                  <c:v>43305</c:v>
                </c:pt>
                <c:pt idx="1923">
                  <c:v>43306</c:v>
                </c:pt>
                <c:pt idx="1924">
                  <c:v>43307</c:v>
                </c:pt>
                <c:pt idx="1925">
                  <c:v>43308</c:v>
                </c:pt>
                <c:pt idx="1926">
                  <c:v>43311</c:v>
                </c:pt>
                <c:pt idx="1927">
                  <c:v>43312</c:v>
                </c:pt>
                <c:pt idx="1928">
                  <c:v>43313</c:v>
                </c:pt>
                <c:pt idx="1929">
                  <c:v>43314</c:v>
                </c:pt>
                <c:pt idx="1930">
                  <c:v>43315</c:v>
                </c:pt>
                <c:pt idx="1931">
                  <c:v>43318</c:v>
                </c:pt>
                <c:pt idx="1932">
                  <c:v>43319</c:v>
                </c:pt>
                <c:pt idx="1933">
                  <c:v>43320</c:v>
                </c:pt>
                <c:pt idx="1934">
                  <c:v>43321</c:v>
                </c:pt>
                <c:pt idx="1935">
                  <c:v>43322</c:v>
                </c:pt>
                <c:pt idx="1936">
                  <c:v>43325</c:v>
                </c:pt>
                <c:pt idx="1937">
                  <c:v>43326</c:v>
                </c:pt>
                <c:pt idx="1938">
                  <c:v>43327</c:v>
                </c:pt>
                <c:pt idx="1939">
                  <c:v>43328</c:v>
                </c:pt>
                <c:pt idx="1940">
                  <c:v>43329</c:v>
                </c:pt>
                <c:pt idx="1941">
                  <c:v>43332</c:v>
                </c:pt>
                <c:pt idx="1942">
                  <c:v>43333</c:v>
                </c:pt>
                <c:pt idx="1943">
                  <c:v>43334</c:v>
                </c:pt>
                <c:pt idx="1944">
                  <c:v>43335</c:v>
                </c:pt>
                <c:pt idx="1945">
                  <c:v>43336</c:v>
                </c:pt>
                <c:pt idx="1946">
                  <c:v>43339</c:v>
                </c:pt>
                <c:pt idx="1947">
                  <c:v>43340</c:v>
                </c:pt>
                <c:pt idx="1948">
                  <c:v>43341</c:v>
                </c:pt>
                <c:pt idx="1949">
                  <c:v>43342</c:v>
                </c:pt>
                <c:pt idx="1950">
                  <c:v>43343</c:v>
                </c:pt>
                <c:pt idx="1951">
                  <c:v>43346</c:v>
                </c:pt>
                <c:pt idx="1952">
                  <c:v>43347</c:v>
                </c:pt>
                <c:pt idx="1953">
                  <c:v>43348</c:v>
                </c:pt>
                <c:pt idx="1954">
                  <c:v>43349</c:v>
                </c:pt>
                <c:pt idx="1955">
                  <c:v>43350</c:v>
                </c:pt>
                <c:pt idx="1956">
                  <c:v>43353</c:v>
                </c:pt>
                <c:pt idx="1957">
                  <c:v>43354</c:v>
                </c:pt>
                <c:pt idx="1958">
                  <c:v>43355</c:v>
                </c:pt>
                <c:pt idx="1959">
                  <c:v>43356</c:v>
                </c:pt>
                <c:pt idx="1960">
                  <c:v>43357</c:v>
                </c:pt>
                <c:pt idx="1961">
                  <c:v>43360</c:v>
                </c:pt>
                <c:pt idx="1962">
                  <c:v>43361</c:v>
                </c:pt>
                <c:pt idx="1963">
                  <c:v>43362</c:v>
                </c:pt>
                <c:pt idx="1964">
                  <c:v>43363</c:v>
                </c:pt>
                <c:pt idx="1965">
                  <c:v>43364</c:v>
                </c:pt>
                <c:pt idx="1966">
                  <c:v>43367</c:v>
                </c:pt>
                <c:pt idx="1967">
                  <c:v>43368</c:v>
                </c:pt>
                <c:pt idx="1968">
                  <c:v>43369</c:v>
                </c:pt>
                <c:pt idx="1969">
                  <c:v>43370</c:v>
                </c:pt>
                <c:pt idx="1970">
                  <c:v>43371</c:v>
                </c:pt>
                <c:pt idx="1971">
                  <c:v>43374</c:v>
                </c:pt>
                <c:pt idx="1972">
                  <c:v>43375</c:v>
                </c:pt>
                <c:pt idx="1973">
                  <c:v>43376</c:v>
                </c:pt>
                <c:pt idx="1974">
                  <c:v>43377</c:v>
                </c:pt>
                <c:pt idx="1975">
                  <c:v>43378</c:v>
                </c:pt>
                <c:pt idx="1976">
                  <c:v>43381</c:v>
                </c:pt>
                <c:pt idx="1977">
                  <c:v>43382</c:v>
                </c:pt>
                <c:pt idx="1978">
                  <c:v>43383</c:v>
                </c:pt>
                <c:pt idx="1979">
                  <c:v>43384</c:v>
                </c:pt>
                <c:pt idx="1980">
                  <c:v>43385</c:v>
                </c:pt>
                <c:pt idx="1981">
                  <c:v>43388</c:v>
                </c:pt>
                <c:pt idx="1982">
                  <c:v>43389</c:v>
                </c:pt>
                <c:pt idx="1983">
                  <c:v>43390</c:v>
                </c:pt>
                <c:pt idx="1984">
                  <c:v>43391</c:v>
                </c:pt>
                <c:pt idx="1985">
                  <c:v>43392</c:v>
                </c:pt>
                <c:pt idx="1986">
                  <c:v>43395</c:v>
                </c:pt>
                <c:pt idx="1987">
                  <c:v>43396</c:v>
                </c:pt>
                <c:pt idx="1988">
                  <c:v>43397</c:v>
                </c:pt>
                <c:pt idx="1989">
                  <c:v>43398</c:v>
                </c:pt>
                <c:pt idx="1990">
                  <c:v>43399</c:v>
                </c:pt>
                <c:pt idx="1991">
                  <c:v>43402</c:v>
                </c:pt>
                <c:pt idx="1992">
                  <c:v>43403</c:v>
                </c:pt>
                <c:pt idx="1993">
                  <c:v>43404</c:v>
                </c:pt>
                <c:pt idx="1994">
                  <c:v>43405</c:v>
                </c:pt>
                <c:pt idx="1995">
                  <c:v>43406</c:v>
                </c:pt>
                <c:pt idx="1996">
                  <c:v>43409</c:v>
                </c:pt>
                <c:pt idx="1997">
                  <c:v>43410</c:v>
                </c:pt>
                <c:pt idx="1998">
                  <c:v>43411</c:v>
                </c:pt>
                <c:pt idx="1999">
                  <c:v>43412</c:v>
                </c:pt>
                <c:pt idx="2000">
                  <c:v>43413</c:v>
                </c:pt>
                <c:pt idx="2001">
                  <c:v>43416</c:v>
                </c:pt>
                <c:pt idx="2002">
                  <c:v>43417</c:v>
                </c:pt>
                <c:pt idx="2003">
                  <c:v>43418</c:v>
                </c:pt>
                <c:pt idx="2004">
                  <c:v>43419</c:v>
                </c:pt>
                <c:pt idx="2005">
                  <c:v>43420</c:v>
                </c:pt>
                <c:pt idx="2006">
                  <c:v>43423</c:v>
                </c:pt>
                <c:pt idx="2007">
                  <c:v>43424</c:v>
                </c:pt>
                <c:pt idx="2008">
                  <c:v>43425</c:v>
                </c:pt>
                <c:pt idx="2009">
                  <c:v>43426</c:v>
                </c:pt>
                <c:pt idx="2010">
                  <c:v>43427</c:v>
                </c:pt>
                <c:pt idx="2011">
                  <c:v>43430</c:v>
                </c:pt>
                <c:pt idx="2012">
                  <c:v>43431</c:v>
                </c:pt>
                <c:pt idx="2013">
                  <c:v>43432</c:v>
                </c:pt>
                <c:pt idx="2014">
                  <c:v>43433</c:v>
                </c:pt>
                <c:pt idx="2015">
                  <c:v>43434</c:v>
                </c:pt>
                <c:pt idx="2016">
                  <c:v>43437</c:v>
                </c:pt>
                <c:pt idx="2017">
                  <c:v>43438</c:v>
                </c:pt>
                <c:pt idx="2018">
                  <c:v>43439</c:v>
                </c:pt>
                <c:pt idx="2019">
                  <c:v>43440</c:v>
                </c:pt>
                <c:pt idx="2020">
                  <c:v>43441</c:v>
                </c:pt>
                <c:pt idx="2021">
                  <c:v>43444</c:v>
                </c:pt>
                <c:pt idx="2022">
                  <c:v>43445</c:v>
                </c:pt>
                <c:pt idx="2023">
                  <c:v>43446</c:v>
                </c:pt>
                <c:pt idx="2024">
                  <c:v>43447</c:v>
                </c:pt>
                <c:pt idx="2025">
                  <c:v>43448</c:v>
                </c:pt>
                <c:pt idx="2026">
                  <c:v>43451</c:v>
                </c:pt>
                <c:pt idx="2027">
                  <c:v>43452</c:v>
                </c:pt>
                <c:pt idx="2028">
                  <c:v>43453</c:v>
                </c:pt>
                <c:pt idx="2029">
                  <c:v>43454</c:v>
                </c:pt>
                <c:pt idx="2030">
                  <c:v>43455</c:v>
                </c:pt>
                <c:pt idx="2031">
                  <c:v>43460</c:v>
                </c:pt>
                <c:pt idx="2032">
                  <c:v>43461</c:v>
                </c:pt>
                <c:pt idx="2033">
                  <c:v>43462</c:v>
                </c:pt>
                <c:pt idx="2034">
                  <c:v>43467</c:v>
                </c:pt>
                <c:pt idx="2035">
                  <c:v>43468</c:v>
                </c:pt>
                <c:pt idx="2036">
                  <c:v>43469</c:v>
                </c:pt>
                <c:pt idx="2037">
                  <c:v>43472</c:v>
                </c:pt>
                <c:pt idx="2038">
                  <c:v>43473</c:v>
                </c:pt>
                <c:pt idx="2039">
                  <c:v>43474</c:v>
                </c:pt>
                <c:pt idx="2040">
                  <c:v>43475</c:v>
                </c:pt>
                <c:pt idx="2041">
                  <c:v>43476</c:v>
                </c:pt>
                <c:pt idx="2042">
                  <c:v>43479</c:v>
                </c:pt>
                <c:pt idx="2043">
                  <c:v>43480</c:v>
                </c:pt>
                <c:pt idx="2044">
                  <c:v>43481</c:v>
                </c:pt>
                <c:pt idx="2045">
                  <c:v>43482</c:v>
                </c:pt>
                <c:pt idx="2046">
                  <c:v>43483</c:v>
                </c:pt>
                <c:pt idx="2047">
                  <c:v>43486</c:v>
                </c:pt>
                <c:pt idx="2048">
                  <c:v>43487</c:v>
                </c:pt>
                <c:pt idx="2049">
                  <c:v>43488</c:v>
                </c:pt>
                <c:pt idx="2050">
                  <c:v>43489</c:v>
                </c:pt>
                <c:pt idx="2051">
                  <c:v>43490</c:v>
                </c:pt>
                <c:pt idx="2052">
                  <c:v>43493</c:v>
                </c:pt>
                <c:pt idx="2053">
                  <c:v>43494</c:v>
                </c:pt>
                <c:pt idx="2054">
                  <c:v>43495</c:v>
                </c:pt>
                <c:pt idx="2055">
                  <c:v>43496</c:v>
                </c:pt>
                <c:pt idx="2056">
                  <c:v>43497</c:v>
                </c:pt>
                <c:pt idx="2057">
                  <c:v>43500</c:v>
                </c:pt>
                <c:pt idx="2058">
                  <c:v>43501</c:v>
                </c:pt>
                <c:pt idx="2059">
                  <c:v>43502</c:v>
                </c:pt>
                <c:pt idx="2060">
                  <c:v>43503</c:v>
                </c:pt>
                <c:pt idx="2061">
                  <c:v>43504</c:v>
                </c:pt>
                <c:pt idx="2062">
                  <c:v>43507</c:v>
                </c:pt>
                <c:pt idx="2063">
                  <c:v>43508</c:v>
                </c:pt>
                <c:pt idx="2064">
                  <c:v>43509</c:v>
                </c:pt>
                <c:pt idx="2065">
                  <c:v>43510</c:v>
                </c:pt>
                <c:pt idx="2066">
                  <c:v>43511</c:v>
                </c:pt>
                <c:pt idx="2067">
                  <c:v>43514</c:v>
                </c:pt>
                <c:pt idx="2068">
                  <c:v>43515</c:v>
                </c:pt>
                <c:pt idx="2069">
                  <c:v>43516</c:v>
                </c:pt>
                <c:pt idx="2070">
                  <c:v>43517</c:v>
                </c:pt>
                <c:pt idx="2071">
                  <c:v>43518</c:v>
                </c:pt>
                <c:pt idx="2072">
                  <c:v>43521</c:v>
                </c:pt>
                <c:pt idx="2073">
                  <c:v>43522</c:v>
                </c:pt>
                <c:pt idx="2074">
                  <c:v>43523</c:v>
                </c:pt>
                <c:pt idx="2075">
                  <c:v>43524</c:v>
                </c:pt>
                <c:pt idx="2076">
                  <c:v>43525</c:v>
                </c:pt>
                <c:pt idx="2077">
                  <c:v>43528</c:v>
                </c:pt>
                <c:pt idx="2078">
                  <c:v>43529</c:v>
                </c:pt>
                <c:pt idx="2079">
                  <c:v>43530</c:v>
                </c:pt>
                <c:pt idx="2080">
                  <c:v>43531</c:v>
                </c:pt>
                <c:pt idx="2081">
                  <c:v>43532</c:v>
                </c:pt>
                <c:pt idx="2082">
                  <c:v>43535</c:v>
                </c:pt>
                <c:pt idx="2083">
                  <c:v>43536</c:v>
                </c:pt>
                <c:pt idx="2084">
                  <c:v>43537</c:v>
                </c:pt>
                <c:pt idx="2085">
                  <c:v>43538</c:v>
                </c:pt>
                <c:pt idx="2086">
                  <c:v>43539</c:v>
                </c:pt>
                <c:pt idx="2087">
                  <c:v>43542</c:v>
                </c:pt>
                <c:pt idx="2088">
                  <c:v>43543</c:v>
                </c:pt>
                <c:pt idx="2089">
                  <c:v>43544</c:v>
                </c:pt>
                <c:pt idx="2090">
                  <c:v>43545</c:v>
                </c:pt>
                <c:pt idx="2091">
                  <c:v>43546</c:v>
                </c:pt>
                <c:pt idx="2092">
                  <c:v>43549</c:v>
                </c:pt>
                <c:pt idx="2093">
                  <c:v>43550</c:v>
                </c:pt>
                <c:pt idx="2094">
                  <c:v>43551</c:v>
                </c:pt>
                <c:pt idx="2095">
                  <c:v>43552</c:v>
                </c:pt>
                <c:pt idx="2096">
                  <c:v>43553</c:v>
                </c:pt>
                <c:pt idx="2097">
                  <c:v>43556</c:v>
                </c:pt>
                <c:pt idx="2098">
                  <c:v>43557</c:v>
                </c:pt>
                <c:pt idx="2099">
                  <c:v>43558</c:v>
                </c:pt>
                <c:pt idx="2100">
                  <c:v>43559</c:v>
                </c:pt>
                <c:pt idx="2101">
                  <c:v>43560</c:v>
                </c:pt>
                <c:pt idx="2102">
                  <c:v>43563</c:v>
                </c:pt>
                <c:pt idx="2103">
                  <c:v>43564</c:v>
                </c:pt>
                <c:pt idx="2104">
                  <c:v>43565</c:v>
                </c:pt>
                <c:pt idx="2105">
                  <c:v>43566</c:v>
                </c:pt>
                <c:pt idx="2106">
                  <c:v>43567</c:v>
                </c:pt>
                <c:pt idx="2107">
                  <c:v>43570</c:v>
                </c:pt>
                <c:pt idx="2108">
                  <c:v>43571</c:v>
                </c:pt>
                <c:pt idx="2109">
                  <c:v>43572</c:v>
                </c:pt>
                <c:pt idx="2110">
                  <c:v>43573</c:v>
                </c:pt>
                <c:pt idx="2111">
                  <c:v>43574</c:v>
                </c:pt>
                <c:pt idx="2112">
                  <c:v>43577</c:v>
                </c:pt>
                <c:pt idx="2113">
                  <c:v>43578</c:v>
                </c:pt>
                <c:pt idx="2114">
                  <c:v>43579</c:v>
                </c:pt>
                <c:pt idx="2115">
                  <c:v>43580</c:v>
                </c:pt>
                <c:pt idx="2116">
                  <c:v>43581</c:v>
                </c:pt>
                <c:pt idx="2117">
                  <c:v>43584</c:v>
                </c:pt>
                <c:pt idx="2118">
                  <c:v>43585</c:v>
                </c:pt>
                <c:pt idx="2119">
                  <c:v>43586</c:v>
                </c:pt>
                <c:pt idx="2120">
                  <c:v>43587</c:v>
                </c:pt>
                <c:pt idx="2121">
                  <c:v>43588</c:v>
                </c:pt>
                <c:pt idx="2122">
                  <c:v>43591</c:v>
                </c:pt>
                <c:pt idx="2123">
                  <c:v>43592</c:v>
                </c:pt>
                <c:pt idx="2124">
                  <c:v>43593</c:v>
                </c:pt>
                <c:pt idx="2125">
                  <c:v>43594</c:v>
                </c:pt>
                <c:pt idx="2126">
                  <c:v>43595</c:v>
                </c:pt>
                <c:pt idx="2127">
                  <c:v>43598</c:v>
                </c:pt>
                <c:pt idx="2128">
                  <c:v>43599</c:v>
                </c:pt>
                <c:pt idx="2129">
                  <c:v>43600</c:v>
                </c:pt>
                <c:pt idx="2130">
                  <c:v>43601</c:v>
                </c:pt>
                <c:pt idx="2131">
                  <c:v>43602</c:v>
                </c:pt>
                <c:pt idx="2132">
                  <c:v>43605</c:v>
                </c:pt>
                <c:pt idx="2133">
                  <c:v>43606</c:v>
                </c:pt>
                <c:pt idx="2134">
                  <c:v>43607</c:v>
                </c:pt>
                <c:pt idx="2135">
                  <c:v>43608</c:v>
                </c:pt>
                <c:pt idx="2136">
                  <c:v>43609</c:v>
                </c:pt>
                <c:pt idx="2137">
                  <c:v>43612</c:v>
                </c:pt>
                <c:pt idx="2138">
                  <c:v>43613</c:v>
                </c:pt>
                <c:pt idx="2139">
                  <c:v>43614</c:v>
                </c:pt>
                <c:pt idx="2140">
                  <c:v>43615</c:v>
                </c:pt>
                <c:pt idx="2141">
                  <c:v>43616</c:v>
                </c:pt>
                <c:pt idx="2142">
                  <c:v>43619</c:v>
                </c:pt>
                <c:pt idx="2143">
                  <c:v>43620</c:v>
                </c:pt>
                <c:pt idx="2144">
                  <c:v>43621</c:v>
                </c:pt>
                <c:pt idx="2145">
                  <c:v>43622</c:v>
                </c:pt>
                <c:pt idx="2146">
                  <c:v>43623</c:v>
                </c:pt>
                <c:pt idx="2147">
                  <c:v>43626</c:v>
                </c:pt>
                <c:pt idx="2148">
                  <c:v>43627</c:v>
                </c:pt>
                <c:pt idx="2149">
                  <c:v>43628</c:v>
                </c:pt>
                <c:pt idx="2150">
                  <c:v>43629</c:v>
                </c:pt>
                <c:pt idx="2151">
                  <c:v>43630</c:v>
                </c:pt>
                <c:pt idx="2152">
                  <c:v>43633</c:v>
                </c:pt>
                <c:pt idx="2153">
                  <c:v>43634</c:v>
                </c:pt>
                <c:pt idx="2154">
                  <c:v>43635</c:v>
                </c:pt>
                <c:pt idx="2155">
                  <c:v>43636</c:v>
                </c:pt>
                <c:pt idx="2156">
                  <c:v>43637</c:v>
                </c:pt>
                <c:pt idx="2157">
                  <c:v>43640</c:v>
                </c:pt>
                <c:pt idx="2158">
                  <c:v>43641</c:v>
                </c:pt>
                <c:pt idx="2159">
                  <c:v>43642</c:v>
                </c:pt>
                <c:pt idx="2160">
                  <c:v>43643</c:v>
                </c:pt>
                <c:pt idx="2161">
                  <c:v>43644</c:v>
                </c:pt>
                <c:pt idx="2162">
                  <c:v>43647</c:v>
                </c:pt>
                <c:pt idx="2163">
                  <c:v>43648</c:v>
                </c:pt>
                <c:pt idx="2164">
                  <c:v>43649</c:v>
                </c:pt>
                <c:pt idx="2165">
                  <c:v>43650</c:v>
                </c:pt>
                <c:pt idx="2166">
                  <c:v>43651</c:v>
                </c:pt>
                <c:pt idx="2167">
                  <c:v>43654</c:v>
                </c:pt>
                <c:pt idx="2168">
                  <c:v>43655</c:v>
                </c:pt>
                <c:pt idx="2169">
                  <c:v>43656</c:v>
                </c:pt>
                <c:pt idx="2170">
                  <c:v>43657</c:v>
                </c:pt>
                <c:pt idx="2171">
                  <c:v>43658</c:v>
                </c:pt>
                <c:pt idx="2172">
                  <c:v>43661</c:v>
                </c:pt>
                <c:pt idx="2173">
                  <c:v>43662</c:v>
                </c:pt>
                <c:pt idx="2174">
                  <c:v>43663</c:v>
                </c:pt>
                <c:pt idx="2175">
                  <c:v>43664</c:v>
                </c:pt>
                <c:pt idx="2176">
                  <c:v>43665</c:v>
                </c:pt>
                <c:pt idx="2177">
                  <c:v>43668</c:v>
                </c:pt>
                <c:pt idx="2178">
                  <c:v>43669</c:v>
                </c:pt>
                <c:pt idx="2179">
                  <c:v>43670</c:v>
                </c:pt>
                <c:pt idx="2180">
                  <c:v>43671</c:v>
                </c:pt>
                <c:pt idx="2181">
                  <c:v>43672</c:v>
                </c:pt>
                <c:pt idx="2182">
                  <c:v>43675</c:v>
                </c:pt>
                <c:pt idx="2183">
                  <c:v>43676</c:v>
                </c:pt>
                <c:pt idx="2184">
                  <c:v>43677</c:v>
                </c:pt>
                <c:pt idx="2185">
                  <c:v>43678</c:v>
                </c:pt>
                <c:pt idx="2186">
                  <c:v>43679</c:v>
                </c:pt>
                <c:pt idx="2187">
                  <c:v>43682</c:v>
                </c:pt>
                <c:pt idx="2188">
                  <c:v>43683</c:v>
                </c:pt>
                <c:pt idx="2189">
                  <c:v>43684</c:v>
                </c:pt>
                <c:pt idx="2190">
                  <c:v>43685</c:v>
                </c:pt>
                <c:pt idx="2191">
                  <c:v>43686</c:v>
                </c:pt>
                <c:pt idx="2192">
                  <c:v>43689</c:v>
                </c:pt>
                <c:pt idx="2193">
                  <c:v>43690</c:v>
                </c:pt>
                <c:pt idx="2194">
                  <c:v>43691</c:v>
                </c:pt>
                <c:pt idx="2195">
                  <c:v>43692</c:v>
                </c:pt>
                <c:pt idx="2196">
                  <c:v>43693</c:v>
                </c:pt>
                <c:pt idx="2197">
                  <c:v>43696</c:v>
                </c:pt>
                <c:pt idx="2198">
                  <c:v>43697</c:v>
                </c:pt>
                <c:pt idx="2199">
                  <c:v>43698</c:v>
                </c:pt>
                <c:pt idx="2200">
                  <c:v>43699</c:v>
                </c:pt>
                <c:pt idx="2201">
                  <c:v>43700</c:v>
                </c:pt>
                <c:pt idx="2202">
                  <c:v>43703</c:v>
                </c:pt>
                <c:pt idx="2203">
                  <c:v>43704</c:v>
                </c:pt>
                <c:pt idx="2204">
                  <c:v>43705</c:v>
                </c:pt>
                <c:pt idx="2205">
                  <c:v>43706</c:v>
                </c:pt>
                <c:pt idx="2206">
                  <c:v>43707</c:v>
                </c:pt>
                <c:pt idx="2207">
                  <c:v>43710</c:v>
                </c:pt>
                <c:pt idx="2208">
                  <c:v>43711</c:v>
                </c:pt>
                <c:pt idx="2209">
                  <c:v>43712</c:v>
                </c:pt>
                <c:pt idx="2210">
                  <c:v>43713</c:v>
                </c:pt>
                <c:pt idx="2211">
                  <c:v>43714</c:v>
                </c:pt>
                <c:pt idx="2212">
                  <c:v>43717</c:v>
                </c:pt>
                <c:pt idx="2213">
                  <c:v>43718</c:v>
                </c:pt>
                <c:pt idx="2214">
                  <c:v>43719</c:v>
                </c:pt>
                <c:pt idx="2215">
                  <c:v>43720</c:v>
                </c:pt>
                <c:pt idx="2216">
                  <c:v>43721</c:v>
                </c:pt>
                <c:pt idx="2217">
                  <c:v>43724</c:v>
                </c:pt>
                <c:pt idx="2218">
                  <c:v>43725</c:v>
                </c:pt>
                <c:pt idx="2219">
                  <c:v>43726</c:v>
                </c:pt>
                <c:pt idx="2220">
                  <c:v>43727</c:v>
                </c:pt>
                <c:pt idx="2221">
                  <c:v>43728</c:v>
                </c:pt>
                <c:pt idx="2222">
                  <c:v>43731</c:v>
                </c:pt>
                <c:pt idx="2223">
                  <c:v>43732</c:v>
                </c:pt>
                <c:pt idx="2224">
                  <c:v>43733</c:v>
                </c:pt>
                <c:pt idx="2225">
                  <c:v>43734</c:v>
                </c:pt>
                <c:pt idx="2226">
                  <c:v>43735</c:v>
                </c:pt>
                <c:pt idx="2227">
                  <c:v>43738</c:v>
                </c:pt>
                <c:pt idx="2228">
                  <c:v>43739</c:v>
                </c:pt>
                <c:pt idx="2229">
                  <c:v>43740</c:v>
                </c:pt>
                <c:pt idx="2230">
                  <c:v>43741</c:v>
                </c:pt>
                <c:pt idx="2231">
                  <c:v>43742</c:v>
                </c:pt>
                <c:pt idx="2232">
                  <c:v>43745</c:v>
                </c:pt>
                <c:pt idx="2233">
                  <c:v>43746</c:v>
                </c:pt>
                <c:pt idx="2234">
                  <c:v>43747</c:v>
                </c:pt>
                <c:pt idx="2235">
                  <c:v>43748</c:v>
                </c:pt>
                <c:pt idx="2236">
                  <c:v>43749</c:v>
                </c:pt>
                <c:pt idx="2237">
                  <c:v>43752</c:v>
                </c:pt>
                <c:pt idx="2238">
                  <c:v>43753</c:v>
                </c:pt>
                <c:pt idx="2239">
                  <c:v>43754</c:v>
                </c:pt>
                <c:pt idx="2240">
                  <c:v>43755</c:v>
                </c:pt>
                <c:pt idx="2241">
                  <c:v>43756</c:v>
                </c:pt>
                <c:pt idx="2242">
                  <c:v>43759</c:v>
                </c:pt>
                <c:pt idx="2243">
                  <c:v>43760</c:v>
                </c:pt>
                <c:pt idx="2244">
                  <c:v>43761</c:v>
                </c:pt>
                <c:pt idx="2245">
                  <c:v>43762</c:v>
                </c:pt>
                <c:pt idx="2246">
                  <c:v>43763</c:v>
                </c:pt>
                <c:pt idx="2247">
                  <c:v>43766</c:v>
                </c:pt>
                <c:pt idx="2248">
                  <c:v>43767</c:v>
                </c:pt>
                <c:pt idx="2249">
                  <c:v>43768</c:v>
                </c:pt>
                <c:pt idx="2250">
                  <c:v>43769</c:v>
                </c:pt>
                <c:pt idx="2251">
                  <c:v>43770</c:v>
                </c:pt>
                <c:pt idx="2252">
                  <c:v>43773</c:v>
                </c:pt>
                <c:pt idx="2253">
                  <c:v>43774</c:v>
                </c:pt>
                <c:pt idx="2254">
                  <c:v>43775</c:v>
                </c:pt>
                <c:pt idx="2255">
                  <c:v>43776</c:v>
                </c:pt>
                <c:pt idx="2256">
                  <c:v>43777</c:v>
                </c:pt>
                <c:pt idx="2257">
                  <c:v>43780</c:v>
                </c:pt>
                <c:pt idx="2258">
                  <c:v>43781</c:v>
                </c:pt>
                <c:pt idx="2259">
                  <c:v>43782</c:v>
                </c:pt>
                <c:pt idx="2260">
                  <c:v>43783</c:v>
                </c:pt>
                <c:pt idx="2261">
                  <c:v>43784</c:v>
                </c:pt>
                <c:pt idx="2262">
                  <c:v>43787</c:v>
                </c:pt>
                <c:pt idx="2263">
                  <c:v>43788</c:v>
                </c:pt>
                <c:pt idx="2264">
                  <c:v>43789</c:v>
                </c:pt>
                <c:pt idx="2265">
                  <c:v>43790</c:v>
                </c:pt>
                <c:pt idx="2266">
                  <c:v>43791</c:v>
                </c:pt>
                <c:pt idx="2267">
                  <c:v>43794</c:v>
                </c:pt>
                <c:pt idx="2268">
                  <c:v>43795</c:v>
                </c:pt>
                <c:pt idx="2269">
                  <c:v>43796</c:v>
                </c:pt>
                <c:pt idx="2270">
                  <c:v>43797</c:v>
                </c:pt>
                <c:pt idx="2271">
                  <c:v>43798</c:v>
                </c:pt>
                <c:pt idx="2272">
                  <c:v>43801</c:v>
                </c:pt>
                <c:pt idx="2273">
                  <c:v>43802</c:v>
                </c:pt>
                <c:pt idx="2274">
                  <c:v>43803</c:v>
                </c:pt>
                <c:pt idx="2275">
                  <c:v>43804</c:v>
                </c:pt>
                <c:pt idx="2276">
                  <c:v>43805</c:v>
                </c:pt>
                <c:pt idx="2277">
                  <c:v>43808</c:v>
                </c:pt>
                <c:pt idx="2278">
                  <c:v>43809</c:v>
                </c:pt>
                <c:pt idx="2279">
                  <c:v>43810</c:v>
                </c:pt>
                <c:pt idx="2280">
                  <c:v>43811</c:v>
                </c:pt>
                <c:pt idx="2281">
                  <c:v>43812</c:v>
                </c:pt>
                <c:pt idx="2282">
                  <c:v>43815</c:v>
                </c:pt>
                <c:pt idx="2283">
                  <c:v>43816</c:v>
                </c:pt>
                <c:pt idx="2284">
                  <c:v>43817</c:v>
                </c:pt>
                <c:pt idx="2285">
                  <c:v>43818</c:v>
                </c:pt>
                <c:pt idx="2286">
                  <c:v>43819</c:v>
                </c:pt>
                <c:pt idx="2287">
                  <c:v>43822</c:v>
                </c:pt>
                <c:pt idx="2288">
                  <c:v>43823</c:v>
                </c:pt>
                <c:pt idx="2289">
                  <c:v>43825</c:v>
                </c:pt>
                <c:pt idx="2290">
                  <c:v>43826</c:v>
                </c:pt>
                <c:pt idx="2291">
                  <c:v>43829</c:v>
                </c:pt>
                <c:pt idx="2292">
                  <c:v>43830</c:v>
                </c:pt>
                <c:pt idx="2293">
                  <c:v>43832</c:v>
                </c:pt>
                <c:pt idx="2294">
                  <c:v>43833</c:v>
                </c:pt>
                <c:pt idx="2295">
                  <c:v>43836</c:v>
                </c:pt>
                <c:pt idx="2296">
                  <c:v>43837</c:v>
                </c:pt>
                <c:pt idx="2297">
                  <c:v>43838</c:v>
                </c:pt>
                <c:pt idx="2298">
                  <c:v>43839</c:v>
                </c:pt>
                <c:pt idx="2299">
                  <c:v>43840</c:v>
                </c:pt>
                <c:pt idx="2300">
                  <c:v>43843</c:v>
                </c:pt>
                <c:pt idx="2301">
                  <c:v>43844</c:v>
                </c:pt>
                <c:pt idx="2302">
                  <c:v>43845</c:v>
                </c:pt>
                <c:pt idx="2303">
                  <c:v>43846</c:v>
                </c:pt>
                <c:pt idx="2304">
                  <c:v>43847</c:v>
                </c:pt>
                <c:pt idx="2305">
                  <c:v>43850</c:v>
                </c:pt>
                <c:pt idx="2306">
                  <c:v>43851</c:v>
                </c:pt>
                <c:pt idx="2307">
                  <c:v>43852</c:v>
                </c:pt>
                <c:pt idx="2308">
                  <c:v>43853</c:v>
                </c:pt>
                <c:pt idx="2309">
                  <c:v>43854</c:v>
                </c:pt>
                <c:pt idx="2310">
                  <c:v>43857</c:v>
                </c:pt>
                <c:pt idx="2311">
                  <c:v>43858</c:v>
                </c:pt>
                <c:pt idx="2312">
                  <c:v>43859</c:v>
                </c:pt>
                <c:pt idx="2313">
                  <c:v>43860</c:v>
                </c:pt>
                <c:pt idx="2314">
                  <c:v>43861</c:v>
                </c:pt>
                <c:pt idx="2315">
                  <c:v>43864</c:v>
                </c:pt>
                <c:pt idx="2316">
                  <c:v>43865</c:v>
                </c:pt>
                <c:pt idx="2317">
                  <c:v>43866</c:v>
                </c:pt>
                <c:pt idx="2318">
                  <c:v>43867</c:v>
                </c:pt>
                <c:pt idx="2319">
                  <c:v>43868</c:v>
                </c:pt>
                <c:pt idx="2320">
                  <c:v>43871</c:v>
                </c:pt>
                <c:pt idx="2321">
                  <c:v>43872</c:v>
                </c:pt>
                <c:pt idx="2322">
                  <c:v>43873</c:v>
                </c:pt>
                <c:pt idx="2323">
                  <c:v>43874</c:v>
                </c:pt>
                <c:pt idx="2324">
                  <c:v>43875</c:v>
                </c:pt>
                <c:pt idx="2325">
                  <c:v>43878</c:v>
                </c:pt>
                <c:pt idx="2326">
                  <c:v>43879</c:v>
                </c:pt>
                <c:pt idx="2327">
                  <c:v>43880</c:v>
                </c:pt>
                <c:pt idx="2328">
                  <c:v>43881</c:v>
                </c:pt>
                <c:pt idx="2329">
                  <c:v>43882</c:v>
                </c:pt>
                <c:pt idx="2330">
                  <c:v>43885</c:v>
                </c:pt>
                <c:pt idx="2331">
                  <c:v>43886</c:v>
                </c:pt>
                <c:pt idx="2332">
                  <c:v>43887</c:v>
                </c:pt>
                <c:pt idx="2333">
                  <c:v>43888</c:v>
                </c:pt>
                <c:pt idx="2334">
                  <c:v>43889</c:v>
                </c:pt>
                <c:pt idx="2335">
                  <c:v>43892</c:v>
                </c:pt>
                <c:pt idx="2336">
                  <c:v>43893</c:v>
                </c:pt>
                <c:pt idx="2337">
                  <c:v>43894</c:v>
                </c:pt>
                <c:pt idx="2338">
                  <c:v>43895</c:v>
                </c:pt>
                <c:pt idx="2339">
                  <c:v>43896</c:v>
                </c:pt>
                <c:pt idx="2340">
                  <c:v>43899</c:v>
                </c:pt>
                <c:pt idx="2341">
                  <c:v>43900</c:v>
                </c:pt>
                <c:pt idx="2342">
                  <c:v>43901</c:v>
                </c:pt>
                <c:pt idx="2343">
                  <c:v>43902</c:v>
                </c:pt>
                <c:pt idx="2344">
                  <c:v>43903</c:v>
                </c:pt>
                <c:pt idx="2345">
                  <c:v>43906</c:v>
                </c:pt>
                <c:pt idx="2346">
                  <c:v>43907</c:v>
                </c:pt>
                <c:pt idx="2347">
                  <c:v>43908</c:v>
                </c:pt>
                <c:pt idx="2348">
                  <c:v>43909</c:v>
                </c:pt>
                <c:pt idx="2349">
                  <c:v>43910</c:v>
                </c:pt>
                <c:pt idx="2350">
                  <c:v>43913</c:v>
                </c:pt>
                <c:pt idx="2351">
                  <c:v>43914</c:v>
                </c:pt>
                <c:pt idx="2352">
                  <c:v>43915</c:v>
                </c:pt>
                <c:pt idx="2353">
                  <c:v>43916</c:v>
                </c:pt>
                <c:pt idx="2354">
                  <c:v>43917</c:v>
                </c:pt>
                <c:pt idx="2355">
                  <c:v>43920</c:v>
                </c:pt>
                <c:pt idx="2356">
                  <c:v>43921</c:v>
                </c:pt>
                <c:pt idx="2357">
                  <c:v>43922</c:v>
                </c:pt>
                <c:pt idx="2358">
                  <c:v>43923</c:v>
                </c:pt>
                <c:pt idx="2359">
                  <c:v>43924</c:v>
                </c:pt>
                <c:pt idx="2360">
                  <c:v>43927</c:v>
                </c:pt>
                <c:pt idx="2361">
                  <c:v>43928</c:v>
                </c:pt>
                <c:pt idx="2362">
                  <c:v>43929</c:v>
                </c:pt>
                <c:pt idx="2363">
                  <c:v>43930</c:v>
                </c:pt>
                <c:pt idx="2364">
                  <c:v>43931</c:v>
                </c:pt>
                <c:pt idx="2365">
                  <c:v>43934</c:v>
                </c:pt>
                <c:pt idx="2366">
                  <c:v>43935</c:v>
                </c:pt>
                <c:pt idx="2367">
                  <c:v>43936</c:v>
                </c:pt>
                <c:pt idx="2368">
                  <c:v>43937</c:v>
                </c:pt>
                <c:pt idx="2369">
                  <c:v>43938</c:v>
                </c:pt>
                <c:pt idx="2370">
                  <c:v>43941</c:v>
                </c:pt>
                <c:pt idx="2371">
                  <c:v>43942</c:v>
                </c:pt>
                <c:pt idx="2372">
                  <c:v>43943</c:v>
                </c:pt>
                <c:pt idx="2373">
                  <c:v>43944</c:v>
                </c:pt>
                <c:pt idx="2374">
                  <c:v>43945</c:v>
                </c:pt>
                <c:pt idx="2375">
                  <c:v>43948</c:v>
                </c:pt>
                <c:pt idx="2376">
                  <c:v>43949</c:v>
                </c:pt>
                <c:pt idx="2377">
                  <c:v>43950</c:v>
                </c:pt>
                <c:pt idx="2378">
                  <c:v>43951</c:v>
                </c:pt>
                <c:pt idx="2379">
                  <c:v>43952</c:v>
                </c:pt>
                <c:pt idx="2380">
                  <c:v>43955</c:v>
                </c:pt>
                <c:pt idx="2381">
                  <c:v>43956</c:v>
                </c:pt>
                <c:pt idx="2382">
                  <c:v>43957</c:v>
                </c:pt>
                <c:pt idx="2383">
                  <c:v>43958</c:v>
                </c:pt>
                <c:pt idx="2384">
                  <c:v>43959</c:v>
                </c:pt>
                <c:pt idx="2385">
                  <c:v>43962</c:v>
                </c:pt>
                <c:pt idx="2386">
                  <c:v>43963</c:v>
                </c:pt>
                <c:pt idx="2387">
                  <c:v>43964</c:v>
                </c:pt>
                <c:pt idx="2388">
                  <c:v>43965</c:v>
                </c:pt>
                <c:pt idx="2389">
                  <c:v>43966</c:v>
                </c:pt>
                <c:pt idx="2390">
                  <c:v>43969</c:v>
                </c:pt>
                <c:pt idx="2391">
                  <c:v>43970</c:v>
                </c:pt>
                <c:pt idx="2392">
                  <c:v>43971</c:v>
                </c:pt>
                <c:pt idx="2393">
                  <c:v>43972</c:v>
                </c:pt>
                <c:pt idx="2394">
                  <c:v>43973</c:v>
                </c:pt>
                <c:pt idx="2395">
                  <c:v>43976</c:v>
                </c:pt>
                <c:pt idx="2396">
                  <c:v>43977</c:v>
                </c:pt>
                <c:pt idx="2397">
                  <c:v>43978</c:v>
                </c:pt>
                <c:pt idx="2398">
                  <c:v>43979</c:v>
                </c:pt>
                <c:pt idx="2399">
                  <c:v>43980</c:v>
                </c:pt>
                <c:pt idx="2400">
                  <c:v>43983</c:v>
                </c:pt>
                <c:pt idx="2401">
                  <c:v>43984</c:v>
                </c:pt>
                <c:pt idx="2402">
                  <c:v>43985</c:v>
                </c:pt>
                <c:pt idx="2403">
                  <c:v>43986</c:v>
                </c:pt>
                <c:pt idx="2404">
                  <c:v>43987</c:v>
                </c:pt>
                <c:pt idx="2405">
                  <c:v>43990</c:v>
                </c:pt>
                <c:pt idx="2406">
                  <c:v>43991</c:v>
                </c:pt>
                <c:pt idx="2407">
                  <c:v>43992</c:v>
                </c:pt>
                <c:pt idx="2408">
                  <c:v>43993</c:v>
                </c:pt>
                <c:pt idx="2409">
                  <c:v>43994</c:v>
                </c:pt>
                <c:pt idx="2410">
                  <c:v>43997</c:v>
                </c:pt>
                <c:pt idx="2411">
                  <c:v>43998</c:v>
                </c:pt>
                <c:pt idx="2412">
                  <c:v>43999</c:v>
                </c:pt>
                <c:pt idx="2413">
                  <c:v>44000</c:v>
                </c:pt>
                <c:pt idx="2414">
                  <c:v>44001</c:v>
                </c:pt>
                <c:pt idx="2415">
                  <c:v>44004</c:v>
                </c:pt>
                <c:pt idx="2416">
                  <c:v>44005</c:v>
                </c:pt>
                <c:pt idx="2417">
                  <c:v>44006</c:v>
                </c:pt>
                <c:pt idx="2418">
                  <c:v>44007</c:v>
                </c:pt>
                <c:pt idx="2419">
                  <c:v>44008</c:v>
                </c:pt>
                <c:pt idx="2420">
                  <c:v>44011</c:v>
                </c:pt>
                <c:pt idx="2421">
                  <c:v>44012</c:v>
                </c:pt>
                <c:pt idx="2422">
                  <c:v>44013</c:v>
                </c:pt>
                <c:pt idx="2423">
                  <c:v>44014</c:v>
                </c:pt>
                <c:pt idx="2424">
                  <c:v>44015</c:v>
                </c:pt>
                <c:pt idx="2425">
                  <c:v>44018</c:v>
                </c:pt>
                <c:pt idx="2426">
                  <c:v>44019</c:v>
                </c:pt>
                <c:pt idx="2427">
                  <c:v>44020</c:v>
                </c:pt>
                <c:pt idx="2428">
                  <c:v>44021</c:v>
                </c:pt>
                <c:pt idx="2429">
                  <c:v>44022</c:v>
                </c:pt>
                <c:pt idx="2430">
                  <c:v>44025</c:v>
                </c:pt>
                <c:pt idx="2431">
                  <c:v>44026</c:v>
                </c:pt>
                <c:pt idx="2432">
                  <c:v>44027</c:v>
                </c:pt>
                <c:pt idx="2433">
                  <c:v>44028</c:v>
                </c:pt>
                <c:pt idx="2434">
                  <c:v>44029</c:v>
                </c:pt>
                <c:pt idx="2435">
                  <c:v>44032</c:v>
                </c:pt>
                <c:pt idx="2436">
                  <c:v>44033</c:v>
                </c:pt>
                <c:pt idx="2437">
                  <c:v>44034</c:v>
                </c:pt>
                <c:pt idx="2438">
                  <c:v>44035</c:v>
                </c:pt>
                <c:pt idx="2439">
                  <c:v>44036</c:v>
                </c:pt>
                <c:pt idx="2440">
                  <c:v>44039</c:v>
                </c:pt>
                <c:pt idx="2441">
                  <c:v>44040</c:v>
                </c:pt>
                <c:pt idx="2442">
                  <c:v>44041</c:v>
                </c:pt>
                <c:pt idx="2443">
                  <c:v>44042</c:v>
                </c:pt>
                <c:pt idx="2444">
                  <c:v>44043</c:v>
                </c:pt>
                <c:pt idx="2445">
                  <c:v>44046</c:v>
                </c:pt>
                <c:pt idx="2446">
                  <c:v>44047</c:v>
                </c:pt>
                <c:pt idx="2447">
                  <c:v>44048</c:v>
                </c:pt>
                <c:pt idx="2448">
                  <c:v>44049</c:v>
                </c:pt>
                <c:pt idx="2449">
                  <c:v>44050</c:v>
                </c:pt>
                <c:pt idx="2450">
                  <c:v>44053</c:v>
                </c:pt>
                <c:pt idx="2451">
                  <c:v>44054</c:v>
                </c:pt>
                <c:pt idx="2452">
                  <c:v>44055</c:v>
                </c:pt>
                <c:pt idx="2453">
                  <c:v>44056</c:v>
                </c:pt>
                <c:pt idx="2454">
                  <c:v>44057</c:v>
                </c:pt>
                <c:pt idx="2455">
                  <c:v>44060</c:v>
                </c:pt>
                <c:pt idx="2456">
                  <c:v>44061</c:v>
                </c:pt>
                <c:pt idx="2457">
                  <c:v>44062</c:v>
                </c:pt>
                <c:pt idx="2458">
                  <c:v>44063</c:v>
                </c:pt>
                <c:pt idx="2459">
                  <c:v>44064</c:v>
                </c:pt>
                <c:pt idx="2460">
                  <c:v>44067</c:v>
                </c:pt>
                <c:pt idx="2461">
                  <c:v>44068</c:v>
                </c:pt>
                <c:pt idx="2462">
                  <c:v>44069</c:v>
                </c:pt>
                <c:pt idx="2463">
                  <c:v>44070</c:v>
                </c:pt>
                <c:pt idx="2464">
                  <c:v>44071</c:v>
                </c:pt>
                <c:pt idx="2465">
                  <c:v>44074</c:v>
                </c:pt>
                <c:pt idx="2466">
                  <c:v>44075</c:v>
                </c:pt>
                <c:pt idx="2467">
                  <c:v>44076</c:v>
                </c:pt>
                <c:pt idx="2468">
                  <c:v>44077</c:v>
                </c:pt>
                <c:pt idx="2469">
                  <c:v>44078</c:v>
                </c:pt>
                <c:pt idx="2470">
                  <c:v>44081</c:v>
                </c:pt>
                <c:pt idx="2471">
                  <c:v>44082</c:v>
                </c:pt>
                <c:pt idx="2472">
                  <c:v>44083</c:v>
                </c:pt>
                <c:pt idx="2473">
                  <c:v>44084</c:v>
                </c:pt>
                <c:pt idx="2474">
                  <c:v>44085</c:v>
                </c:pt>
                <c:pt idx="2475">
                  <c:v>44088</c:v>
                </c:pt>
                <c:pt idx="2476">
                  <c:v>44089</c:v>
                </c:pt>
                <c:pt idx="2477">
                  <c:v>44090</c:v>
                </c:pt>
                <c:pt idx="2478">
                  <c:v>44091</c:v>
                </c:pt>
                <c:pt idx="2479">
                  <c:v>44092</c:v>
                </c:pt>
                <c:pt idx="2480">
                  <c:v>44095</c:v>
                </c:pt>
                <c:pt idx="2481">
                  <c:v>44096</c:v>
                </c:pt>
                <c:pt idx="2482">
                  <c:v>44097</c:v>
                </c:pt>
                <c:pt idx="2483">
                  <c:v>44098</c:v>
                </c:pt>
                <c:pt idx="2484">
                  <c:v>44099</c:v>
                </c:pt>
                <c:pt idx="2485">
                  <c:v>44102</c:v>
                </c:pt>
                <c:pt idx="2486">
                  <c:v>44103</c:v>
                </c:pt>
                <c:pt idx="2487">
                  <c:v>44104</c:v>
                </c:pt>
                <c:pt idx="2488" formatCode="[$-409]d\-mmm\-yy;@">
                  <c:v>44105</c:v>
                </c:pt>
                <c:pt idx="2489" formatCode="[$-409]d\-mmm\-yy;@">
                  <c:v>44106</c:v>
                </c:pt>
                <c:pt idx="2490" formatCode="[$-409]d\-mmm\-yy;@">
                  <c:v>44109</c:v>
                </c:pt>
                <c:pt idx="2491" formatCode="[$-409]d\-mmm\-yy;@">
                  <c:v>44110</c:v>
                </c:pt>
                <c:pt idx="2492" formatCode="[$-409]d\-mmm\-yy;@">
                  <c:v>44111</c:v>
                </c:pt>
                <c:pt idx="2493" formatCode="[$-409]d\-mmm\-yy;@">
                  <c:v>44112</c:v>
                </c:pt>
                <c:pt idx="2494">
                  <c:v>44113</c:v>
                </c:pt>
                <c:pt idx="2495">
                  <c:v>44116</c:v>
                </c:pt>
                <c:pt idx="2496">
                  <c:v>44117</c:v>
                </c:pt>
                <c:pt idx="2497">
                  <c:v>44118</c:v>
                </c:pt>
                <c:pt idx="2498">
                  <c:v>44119</c:v>
                </c:pt>
                <c:pt idx="2499">
                  <c:v>44120</c:v>
                </c:pt>
                <c:pt idx="2500">
                  <c:v>44123</c:v>
                </c:pt>
                <c:pt idx="2501">
                  <c:v>44124</c:v>
                </c:pt>
                <c:pt idx="2502">
                  <c:v>44125</c:v>
                </c:pt>
                <c:pt idx="2503">
                  <c:v>44126</c:v>
                </c:pt>
                <c:pt idx="2504">
                  <c:v>44127</c:v>
                </c:pt>
                <c:pt idx="2505">
                  <c:v>44130</c:v>
                </c:pt>
                <c:pt idx="2506">
                  <c:v>44131</c:v>
                </c:pt>
                <c:pt idx="2507">
                  <c:v>44132</c:v>
                </c:pt>
                <c:pt idx="2508">
                  <c:v>44133</c:v>
                </c:pt>
                <c:pt idx="2509">
                  <c:v>44134</c:v>
                </c:pt>
                <c:pt idx="2510">
                  <c:v>44137</c:v>
                </c:pt>
                <c:pt idx="2511">
                  <c:v>44138</c:v>
                </c:pt>
                <c:pt idx="2512">
                  <c:v>44139</c:v>
                </c:pt>
                <c:pt idx="2513">
                  <c:v>44140</c:v>
                </c:pt>
                <c:pt idx="2514">
                  <c:v>44141</c:v>
                </c:pt>
                <c:pt idx="2515">
                  <c:v>44144</c:v>
                </c:pt>
                <c:pt idx="2516">
                  <c:v>44145</c:v>
                </c:pt>
                <c:pt idx="2517">
                  <c:v>44146</c:v>
                </c:pt>
                <c:pt idx="2518">
                  <c:v>44147</c:v>
                </c:pt>
                <c:pt idx="2519">
                  <c:v>44148</c:v>
                </c:pt>
                <c:pt idx="2520">
                  <c:v>44151</c:v>
                </c:pt>
                <c:pt idx="2521">
                  <c:v>44152</c:v>
                </c:pt>
                <c:pt idx="2522">
                  <c:v>44153</c:v>
                </c:pt>
                <c:pt idx="2523">
                  <c:v>44154</c:v>
                </c:pt>
                <c:pt idx="2524">
                  <c:v>44155</c:v>
                </c:pt>
                <c:pt idx="2525">
                  <c:v>44158</c:v>
                </c:pt>
                <c:pt idx="2526">
                  <c:v>44159</c:v>
                </c:pt>
                <c:pt idx="2527">
                  <c:v>44160</c:v>
                </c:pt>
                <c:pt idx="2528">
                  <c:v>44161</c:v>
                </c:pt>
                <c:pt idx="2529">
                  <c:v>44162</c:v>
                </c:pt>
                <c:pt idx="2530">
                  <c:v>44165</c:v>
                </c:pt>
                <c:pt idx="2531">
                  <c:v>44166</c:v>
                </c:pt>
                <c:pt idx="2532">
                  <c:v>44167</c:v>
                </c:pt>
                <c:pt idx="2533">
                  <c:v>44168</c:v>
                </c:pt>
                <c:pt idx="2534">
                  <c:v>44169</c:v>
                </c:pt>
                <c:pt idx="2535">
                  <c:v>44172</c:v>
                </c:pt>
                <c:pt idx="2536">
                  <c:v>44173</c:v>
                </c:pt>
                <c:pt idx="2537">
                  <c:v>44174</c:v>
                </c:pt>
                <c:pt idx="2538">
                  <c:v>44175</c:v>
                </c:pt>
                <c:pt idx="2539">
                  <c:v>44176</c:v>
                </c:pt>
                <c:pt idx="2540">
                  <c:v>44179</c:v>
                </c:pt>
                <c:pt idx="2541">
                  <c:v>44180</c:v>
                </c:pt>
                <c:pt idx="2542">
                  <c:v>44181</c:v>
                </c:pt>
                <c:pt idx="2543">
                  <c:v>44182</c:v>
                </c:pt>
                <c:pt idx="2544">
                  <c:v>44183</c:v>
                </c:pt>
                <c:pt idx="2545">
                  <c:v>44186</c:v>
                </c:pt>
                <c:pt idx="2546">
                  <c:v>44187</c:v>
                </c:pt>
                <c:pt idx="2547">
                  <c:v>44188</c:v>
                </c:pt>
                <c:pt idx="2548">
                  <c:v>44189</c:v>
                </c:pt>
                <c:pt idx="2549">
                  <c:v>44190</c:v>
                </c:pt>
                <c:pt idx="2550">
                  <c:v>44193</c:v>
                </c:pt>
                <c:pt idx="2551">
                  <c:v>44194</c:v>
                </c:pt>
                <c:pt idx="2552">
                  <c:v>44195</c:v>
                </c:pt>
                <c:pt idx="2553">
                  <c:v>44196</c:v>
                </c:pt>
                <c:pt idx="2554">
                  <c:v>44197</c:v>
                </c:pt>
                <c:pt idx="2555">
                  <c:v>44200</c:v>
                </c:pt>
                <c:pt idx="2556">
                  <c:v>44201</c:v>
                </c:pt>
                <c:pt idx="2557">
                  <c:v>44202</c:v>
                </c:pt>
                <c:pt idx="2558">
                  <c:v>44203</c:v>
                </c:pt>
                <c:pt idx="2559">
                  <c:v>44204</c:v>
                </c:pt>
                <c:pt idx="2560">
                  <c:v>44207</c:v>
                </c:pt>
                <c:pt idx="2561">
                  <c:v>44208</c:v>
                </c:pt>
                <c:pt idx="2562">
                  <c:v>44209</c:v>
                </c:pt>
                <c:pt idx="2563">
                  <c:v>44210</c:v>
                </c:pt>
                <c:pt idx="2564">
                  <c:v>44211</c:v>
                </c:pt>
                <c:pt idx="2565">
                  <c:v>44214</c:v>
                </c:pt>
                <c:pt idx="2566">
                  <c:v>44215</c:v>
                </c:pt>
                <c:pt idx="2567">
                  <c:v>44216</c:v>
                </c:pt>
                <c:pt idx="2568">
                  <c:v>44217</c:v>
                </c:pt>
                <c:pt idx="2569">
                  <c:v>44218</c:v>
                </c:pt>
                <c:pt idx="2570">
                  <c:v>44221</c:v>
                </c:pt>
                <c:pt idx="2571">
                  <c:v>44222</c:v>
                </c:pt>
                <c:pt idx="2572">
                  <c:v>44223</c:v>
                </c:pt>
                <c:pt idx="2573">
                  <c:v>44224</c:v>
                </c:pt>
                <c:pt idx="2574">
                  <c:v>44225</c:v>
                </c:pt>
                <c:pt idx="2575">
                  <c:v>44228</c:v>
                </c:pt>
                <c:pt idx="2576">
                  <c:v>44229</c:v>
                </c:pt>
                <c:pt idx="2577">
                  <c:v>44230</c:v>
                </c:pt>
                <c:pt idx="2578">
                  <c:v>44231</c:v>
                </c:pt>
                <c:pt idx="2579">
                  <c:v>44232</c:v>
                </c:pt>
                <c:pt idx="2580">
                  <c:v>44235</c:v>
                </c:pt>
                <c:pt idx="2581">
                  <c:v>44236</c:v>
                </c:pt>
                <c:pt idx="2582">
                  <c:v>44237</c:v>
                </c:pt>
                <c:pt idx="2583">
                  <c:v>44238</c:v>
                </c:pt>
                <c:pt idx="2584">
                  <c:v>44239</c:v>
                </c:pt>
                <c:pt idx="2585">
                  <c:v>44242</c:v>
                </c:pt>
                <c:pt idx="2586">
                  <c:v>44243</c:v>
                </c:pt>
                <c:pt idx="2587">
                  <c:v>44244</c:v>
                </c:pt>
                <c:pt idx="2588">
                  <c:v>44245</c:v>
                </c:pt>
                <c:pt idx="2589">
                  <c:v>44246</c:v>
                </c:pt>
                <c:pt idx="2590">
                  <c:v>44249</c:v>
                </c:pt>
                <c:pt idx="2591">
                  <c:v>44250</c:v>
                </c:pt>
                <c:pt idx="2592">
                  <c:v>44251</c:v>
                </c:pt>
                <c:pt idx="2593">
                  <c:v>44252</c:v>
                </c:pt>
                <c:pt idx="2594">
                  <c:v>44253</c:v>
                </c:pt>
                <c:pt idx="2595">
                  <c:v>44256</c:v>
                </c:pt>
                <c:pt idx="2596">
                  <c:v>44257</c:v>
                </c:pt>
                <c:pt idx="2597">
                  <c:v>44258</c:v>
                </c:pt>
                <c:pt idx="2598">
                  <c:v>44259</c:v>
                </c:pt>
                <c:pt idx="2599">
                  <c:v>44260</c:v>
                </c:pt>
                <c:pt idx="2600">
                  <c:v>44263</c:v>
                </c:pt>
                <c:pt idx="2601">
                  <c:v>44264</c:v>
                </c:pt>
                <c:pt idx="2602">
                  <c:v>44265</c:v>
                </c:pt>
                <c:pt idx="2603">
                  <c:v>44266</c:v>
                </c:pt>
                <c:pt idx="2604">
                  <c:v>44267</c:v>
                </c:pt>
                <c:pt idx="2605">
                  <c:v>44270</c:v>
                </c:pt>
                <c:pt idx="2606">
                  <c:v>44271</c:v>
                </c:pt>
                <c:pt idx="2607">
                  <c:v>44272</c:v>
                </c:pt>
                <c:pt idx="2608">
                  <c:v>44273</c:v>
                </c:pt>
                <c:pt idx="2609">
                  <c:v>44274</c:v>
                </c:pt>
                <c:pt idx="2610">
                  <c:v>44277</c:v>
                </c:pt>
                <c:pt idx="2611">
                  <c:v>44278</c:v>
                </c:pt>
                <c:pt idx="2612">
                  <c:v>44279</c:v>
                </c:pt>
                <c:pt idx="2613">
                  <c:v>44280</c:v>
                </c:pt>
                <c:pt idx="2614">
                  <c:v>44281</c:v>
                </c:pt>
                <c:pt idx="2615">
                  <c:v>44284</c:v>
                </c:pt>
                <c:pt idx="2616">
                  <c:v>44285</c:v>
                </c:pt>
                <c:pt idx="2617">
                  <c:v>44286</c:v>
                </c:pt>
                <c:pt idx="2618">
                  <c:v>44287</c:v>
                </c:pt>
                <c:pt idx="2619">
                  <c:v>44288</c:v>
                </c:pt>
                <c:pt idx="2620">
                  <c:v>44291</c:v>
                </c:pt>
                <c:pt idx="2621">
                  <c:v>44292</c:v>
                </c:pt>
                <c:pt idx="2622">
                  <c:v>44293</c:v>
                </c:pt>
                <c:pt idx="2623">
                  <c:v>44294</c:v>
                </c:pt>
                <c:pt idx="2624">
                  <c:v>44295</c:v>
                </c:pt>
                <c:pt idx="2625">
                  <c:v>44298</c:v>
                </c:pt>
                <c:pt idx="2626">
                  <c:v>44299</c:v>
                </c:pt>
                <c:pt idx="2627">
                  <c:v>44300</c:v>
                </c:pt>
                <c:pt idx="2628">
                  <c:v>44301</c:v>
                </c:pt>
                <c:pt idx="2629">
                  <c:v>44302</c:v>
                </c:pt>
                <c:pt idx="2630">
                  <c:v>44305</c:v>
                </c:pt>
                <c:pt idx="2631">
                  <c:v>44306</c:v>
                </c:pt>
                <c:pt idx="2632">
                  <c:v>44307</c:v>
                </c:pt>
                <c:pt idx="2633">
                  <c:v>44308</c:v>
                </c:pt>
                <c:pt idx="2634">
                  <c:v>44309</c:v>
                </c:pt>
                <c:pt idx="2635">
                  <c:v>44312</c:v>
                </c:pt>
                <c:pt idx="2636">
                  <c:v>44313</c:v>
                </c:pt>
                <c:pt idx="2637">
                  <c:v>44314</c:v>
                </c:pt>
                <c:pt idx="2638">
                  <c:v>44315</c:v>
                </c:pt>
                <c:pt idx="2639">
                  <c:v>44316</c:v>
                </c:pt>
                <c:pt idx="2640">
                  <c:v>44319</c:v>
                </c:pt>
                <c:pt idx="2641">
                  <c:v>44320</c:v>
                </c:pt>
                <c:pt idx="2642">
                  <c:v>44321</c:v>
                </c:pt>
                <c:pt idx="2643">
                  <c:v>44322</c:v>
                </c:pt>
                <c:pt idx="2644">
                  <c:v>44323</c:v>
                </c:pt>
                <c:pt idx="2645">
                  <c:v>44326</c:v>
                </c:pt>
                <c:pt idx="2646">
                  <c:v>44327</c:v>
                </c:pt>
                <c:pt idx="2647">
                  <c:v>44328</c:v>
                </c:pt>
                <c:pt idx="2648">
                  <c:v>44329</c:v>
                </c:pt>
                <c:pt idx="2649">
                  <c:v>44330</c:v>
                </c:pt>
                <c:pt idx="2650">
                  <c:v>44333</c:v>
                </c:pt>
                <c:pt idx="2651">
                  <c:v>44334</c:v>
                </c:pt>
                <c:pt idx="2652">
                  <c:v>44335</c:v>
                </c:pt>
                <c:pt idx="2653">
                  <c:v>44336</c:v>
                </c:pt>
                <c:pt idx="2654">
                  <c:v>44337</c:v>
                </c:pt>
                <c:pt idx="2655">
                  <c:v>44340</c:v>
                </c:pt>
                <c:pt idx="2656">
                  <c:v>44341</c:v>
                </c:pt>
                <c:pt idx="2657">
                  <c:v>44342</c:v>
                </c:pt>
                <c:pt idx="2658">
                  <c:v>44343</c:v>
                </c:pt>
                <c:pt idx="2659">
                  <c:v>44344</c:v>
                </c:pt>
                <c:pt idx="2660">
                  <c:v>44347</c:v>
                </c:pt>
                <c:pt idx="2661">
                  <c:v>44348</c:v>
                </c:pt>
                <c:pt idx="2662">
                  <c:v>44349</c:v>
                </c:pt>
                <c:pt idx="2663">
                  <c:v>44350</c:v>
                </c:pt>
                <c:pt idx="2664">
                  <c:v>44351</c:v>
                </c:pt>
                <c:pt idx="2665">
                  <c:v>44354</c:v>
                </c:pt>
                <c:pt idx="2666">
                  <c:v>44355</c:v>
                </c:pt>
                <c:pt idx="2667">
                  <c:v>44356</c:v>
                </c:pt>
                <c:pt idx="2668">
                  <c:v>44357</c:v>
                </c:pt>
                <c:pt idx="2669">
                  <c:v>44358</c:v>
                </c:pt>
                <c:pt idx="2670">
                  <c:v>44361</c:v>
                </c:pt>
                <c:pt idx="2671">
                  <c:v>44362</c:v>
                </c:pt>
                <c:pt idx="2672">
                  <c:v>44363</c:v>
                </c:pt>
                <c:pt idx="2673">
                  <c:v>44364</c:v>
                </c:pt>
                <c:pt idx="2674">
                  <c:v>44365</c:v>
                </c:pt>
                <c:pt idx="2675">
                  <c:v>44368</c:v>
                </c:pt>
                <c:pt idx="2676">
                  <c:v>44369</c:v>
                </c:pt>
                <c:pt idx="2677">
                  <c:v>44370</c:v>
                </c:pt>
                <c:pt idx="2678">
                  <c:v>44371</c:v>
                </c:pt>
                <c:pt idx="2679">
                  <c:v>44372</c:v>
                </c:pt>
                <c:pt idx="2680">
                  <c:v>44375</c:v>
                </c:pt>
                <c:pt idx="2681">
                  <c:v>44376</c:v>
                </c:pt>
                <c:pt idx="2682">
                  <c:v>44377</c:v>
                </c:pt>
                <c:pt idx="2683">
                  <c:v>44378</c:v>
                </c:pt>
                <c:pt idx="2684">
                  <c:v>44379</c:v>
                </c:pt>
                <c:pt idx="2685">
                  <c:v>44382</c:v>
                </c:pt>
                <c:pt idx="2686">
                  <c:v>44383</c:v>
                </c:pt>
                <c:pt idx="2687">
                  <c:v>44384</c:v>
                </c:pt>
                <c:pt idx="2688">
                  <c:v>44385</c:v>
                </c:pt>
                <c:pt idx="2689">
                  <c:v>44386</c:v>
                </c:pt>
                <c:pt idx="2690">
                  <c:v>44389</c:v>
                </c:pt>
                <c:pt idx="2691">
                  <c:v>44390</c:v>
                </c:pt>
                <c:pt idx="2692">
                  <c:v>44391</c:v>
                </c:pt>
                <c:pt idx="2693">
                  <c:v>44392</c:v>
                </c:pt>
                <c:pt idx="2694">
                  <c:v>44393</c:v>
                </c:pt>
                <c:pt idx="2695">
                  <c:v>44396</c:v>
                </c:pt>
                <c:pt idx="2696">
                  <c:v>44397</c:v>
                </c:pt>
                <c:pt idx="2697">
                  <c:v>44398</c:v>
                </c:pt>
                <c:pt idx="2698">
                  <c:v>44399</c:v>
                </c:pt>
                <c:pt idx="2699">
                  <c:v>44400</c:v>
                </c:pt>
                <c:pt idx="2700">
                  <c:v>44403</c:v>
                </c:pt>
                <c:pt idx="2701">
                  <c:v>44404</c:v>
                </c:pt>
                <c:pt idx="2702">
                  <c:v>44405</c:v>
                </c:pt>
                <c:pt idx="2703">
                  <c:v>44406</c:v>
                </c:pt>
                <c:pt idx="2704">
                  <c:v>44407</c:v>
                </c:pt>
                <c:pt idx="2705">
                  <c:v>44410</c:v>
                </c:pt>
                <c:pt idx="2706">
                  <c:v>44411</c:v>
                </c:pt>
                <c:pt idx="2707">
                  <c:v>44412</c:v>
                </c:pt>
                <c:pt idx="2708">
                  <c:v>44413</c:v>
                </c:pt>
                <c:pt idx="2709">
                  <c:v>44414</c:v>
                </c:pt>
                <c:pt idx="2710">
                  <c:v>44417</c:v>
                </c:pt>
                <c:pt idx="2711">
                  <c:v>44418</c:v>
                </c:pt>
                <c:pt idx="2712">
                  <c:v>44419</c:v>
                </c:pt>
                <c:pt idx="2713">
                  <c:v>44420</c:v>
                </c:pt>
                <c:pt idx="2714">
                  <c:v>44421</c:v>
                </c:pt>
                <c:pt idx="2715">
                  <c:v>44424</c:v>
                </c:pt>
                <c:pt idx="2716">
                  <c:v>44425</c:v>
                </c:pt>
                <c:pt idx="2717">
                  <c:v>44426</c:v>
                </c:pt>
                <c:pt idx="2718">
                  <c:v>44427</c:v>
                </c:pt>
                <c:pt idx="2719">
                  <c:v>44428</c:v>
                </c:pt>
                <c:pt idx="2720">
                  <c:v>44431</c:v>
                </c:pt>
                <c:pt idx="2721">
                  <c:v>44432</c:v>
                </c:pt>
                <c:pt idx="2722">
                  <c:v>44433</c:v>
                </c:pt>
                <c:pt idx="2723">
                  <c:v>44434</c:v>
                </c:pt>
                <c:pt idx="2724">
                  <c:v>44435</c:v>
                </c:pt>
                <c:pt idx="2725">
                  <c:v>44438</c:v>
                </c:pt>
                <c:pt idx="2726">
                  <c:v>44439</c:v>
                </c:pt>
                <c:pt idx="2727">
                  <c:v>44440</c:v>
                </c:pt>
                <c:pt idx="2728">
                  <c:v>44441</c:v>
                </c:pt>
                <c:pt idx="2729">
                  <c:v>44442</c:v>
                </c:pt>
                <c:pt idx="2730">
                  <c:v>44445</c:v>
                </c:pt>
                <c:pt idx="2731">
                  <c:v>44446</c:v>
                </c:pt>
                <c:pt idx="2732">
                  <c:v>44447</c:v>
                </c:pt>
                <c:pt idx="2733">
                  <c:v>44448</c:v>
                </c:pt>
                <c:pt idx="2734">
                  <c:v>44449</c:v>
                </c:pt>
                <c:pt idx="2735">
                  <c:v>44452</c:v>
                </c:pt>
                <c:pt idx="2736">
                  <c:v>44453</c:v>
                </c:pt>
                <c:pt idx="2737">
                  <c:v>44454</c:v>
                </c:pt>
                <c:pt idx="2738">
                  <c:v>44455</c:v>
                </c:pt>
                <c:pt idx="2739">
                  <c:v>44456</c:v>
                </c:pt>
                <c:pt idx="2740">
                  <c:v>44459</c:v>
                </c:pt>
                <c:pt idx="2741">
                  <c:v>44460</c:v>
                </c:pt>
                <c:pt idx="2742">
                  <c:v>44461</c:v>
                </c:pt>
                <c:pt idx="2743">
                  <c:v>44462</c:v>
                </c:pt>
                <c:pt idx="2744">
                  <c:v>44463</c:v>
                </c:pt>
                <c:pt idx="2745">
                  <c:v>44466</c:v>
                </c:pt>
                <c:pt idx="2746">
                  <c:v>44467</c:v>
                </c:pt>
                <c:pt idx="2747">
                  <c:v>44468</c:v>
                </c:pt>
                <c:pt idx="2748">
                  <c:v>44469</c:v>
                </c:pt>
                <c:pt idx="2749">
                  <c:v>44470</c:v>
                </c:pt>
                <c:pt idx="2750">
                  <c:v>44473</c:v>
                </c:pt>
                <c:pt idx="2751">
                  <c:v>44474</c:v>
                </c:pt>
                <c:pt idx="2752">
                  <c:v>44475</c:v>
                </c:pt>
                <c:pt idx="2753">
                  <c:v>44476</c:v>
                </c:pt>
                <c:pt idx="2754">
                  <c:v>44477</c:v>
                </c:pt>
                <c:pt idx="2755">
                  <c:v>44480</c:v>
                </c:pt>
                <c:pt idx="2756">
                  <c:v>44481</c:v>
                </c:pt>
                <c:pt idx="2757">
                  <c:v>44482</c:v>
                </c:pt>
                <c:pt idx="2758">
                  <c:v>44483</c:v>
                </c:pt>
                <c:pt idx="2759">
                  <c:v>44484</c:v>
                </c:pt>
                <c:pt idx="2760">
                  <c:v>44487</c:v>
                </c:pt>
                <c:pt idx="2761">
                  <c:v>44488</c:v>
                </c:pt>
                <c:pt idx="2762">
                  <c:v>44489</c:v>
                </c:pt>
                <c:pt idx="2763">
                  <c:v>44490</c:v>
                </c:pt>
                <c:pt idx="2764">
                  <c:v>44491</c:v>
                </c:pt>
                <c:pt idx="2765">
                  <c:v>44494</c:v>
                </c:pt>
                <c:pt idx="2766">
                  <c:v>44495</c:v>
                </c:pt>
                <c:pt idx="2767">
                  <c:v>44496</c:v>
                </c:pt>
                <c:pt idx="2768">
                  <c:v>44497</c:v>
                </c:pt>
                <c:pt idx="2769">
                  <c:v>44498</c:v>
                </c:pt>
                <c:pt idx="2770">
                  <c:v>44501</c:v>
                </c:pt>
                <c:pt idx="2771">
                  <c:v>44502</c:v>
                </c:pt>
                <c:pt idx="2772">
                  <c:v>44503</c:v>
                </c:pt>
                <c:pt idx="2773">
                  <c:v>44504</c:v>
                </c:pt>
                <c:pt idx="2774">
                  <c:v>44505</c:v>
                </c:pt>
                <c:pt idx="2775">
                  <c:v>44508</c:v>
                </c:pt>
                <c:pt idx="2776">
                  <c:v>44509</c:v>
                </c:pt>
                <c:pt idx="2777">
                  <c:v>44510</c:v>
                </c:pt>
                <c:pt idx="2778">
                  <c:v>44511</c:v>
                </c:pt>
                <c:pt idx="2779">
                  <c:v>44512</c:v>
                </c:pt>
                <c:pt idx="2780">
                  <c:v>44515</c:v>
                </c:pt>
                <c:pt idx="2781">
                  <c:v>44516</c:v>
                </c:pt>
                <c:pt idx="2782">
                  <c:v>44517</c:v>
                </c:pt>
                <c:pt idx="2783">
                  <c:v>44518</c:v>
                </c:pt>
                <c:pt idx="2784">
                  <c:v>44519</c:v>
                </c:pt>
                <c:pt idx="2785">
                  <c:v>44522</c:v>
                </c:pt>
                <c:pt idx="2786">
                  <c:v>44523</c:v>
                </c:pt>
                <c:pt idx="2787">
                  <c:v>44524</c:v>
                </c:pt>
                <c:pt idx="2788">
                  <c:v>44525</c:v>
                </c:pt>
                <c:pt idx="2789">
                  <c:v>44526</c:v>
                </c:pt>
                <c:pt idx="2790">
                  <c:v>44529</c:v>
                </c:pt>
                <c:pt idx="2791">
                  <c:v>44530</c:v>
                </c:pt>
                <c:pt idx="2792">
                  <c:v>44531</c:v>
                </c:pt>
                <c:pt idx="2793">
                  <c:v>44532</c:v>
                </c:pt>
                <c:pt idx="2794">
                  <c:v>44533</c:v>
                </c:pt>
                <c:pt idx="2795">
                  <c:v>44536</c:v>
                </c:pt>
                <c:pt idx="2796">
                  <c:v>44537</c:v>
                </c:pt>
                <c:pt idx="2797">
                  <c:v>44538</c:v>
                </c:pt>
                <c:pt idx="2798">
                  <c:v>44539</c:v>
                </c:pt>
                <c:pt idx="2799">
                  <c:v>44540</c:v>
                </c:pt>
                <c:pt idx="2800">
                  <c:v>44543</c:v>
                </c:pt>
                <c:pt idx="2801">
                  <c:v>44544</c:v>
                </c:pt>
                <c:pt idx="2802">
                  <c:v>44545</c:v>
                </c:pt>
                <c:pt idx="2803">
                  <c:v>44546</c:v>
                </c:pt>
                <c:pt idx="2804">
                  <c:v>44547</c:v>
                </c:pt>
                <c:pt idx="2805">
                  <c:v>44550</c:v>
                </c:pt>
                <c:pt idx="2806">
                  <c:v>44551</c:v>
                </c:pt>
                <c:pt idx="2807">
                  <c:v>44552</c:v>
                </c:pt>
                <c:pt idx="2808">
                  <c:v>44553</c:v>
                </c:pt>
                <c:pt idx="2809">
                  <c:v>44554</c:v>
                </c:pt>
                <c:pt idx="2810">
                  <c:v>44557</c:v>
                </c:pt>
                <c:pt idx="2811">
                  <c:v>44558</c:v>
                </c:pt>
                <c:pt idx="2812">
                  <c:v>44559</c:v>
                </c:pt>
                <c:pt idx="2813">
                  <c:v>44560</c:v>
                </c:pt>
                <c:pt idx="2814">
                  <c:v>44561</c:v>
                </c:pt>
                <c:pt idx="2815">
                  <c:v>44564</c:v>
                </c:pt>
                <c:pt idx="2816">
                  <c:v>44565</c:v>
                </c:pt>
                <c:pt idx="2817">
                  <c:v>44566</c:v>
                </c:pt>
                <c:pt idx="2818">
                  <c:v>44567</c:v>
                </c:pt>
                <c:pt idx="2819">
                  <c:v>44568</c:v>
                </c:pt>
                <c:pt idx="2820">
                  <c:v>44571</c:v>
                </c:pt>
                <c:pt idx="2821">
                  <c:v>44572</c:v>
                </c:pt>
                <c:pt idx="2822">
                  <c:v>44573</c:v>
                </c:pt>
                <c:pt idx="2823">
                  <c:v>44574</c:v>
                </c:pt>
                <c:pt idx="2824">
                  <c:v>44575</c:v>
                </c:pt>
                <c:pt idx="2825">
                  <c:v>44578</c:v>
                </c:pt>
                <c:pt idx="2826">
                  <c:v>44579</c:v>
                </c:pt>
                <c:pt idx="2827">
                  <c:v>44580</c:v>
                </c:pt>
                <c:pt idx="2828">
                  <c:v>44581</c:v>
                </c:pt>
              </c:numCache>
            </c:numRef>
          </c:cat>
          <c:val>
            <c:numRef>
              <c:f>Steel!$B$4:$B$2832</c:f>
              <c:numCache>
                <c:formatCode>#,##0.00_);\(#,##0.00\)</c:formatCode>
                <c:ptCount val="2829"/>
                <c:pt idx="0">
                  <c:v>645</c:v>
                </c:pt>
                <c:pt idx="1">
                  <c:v>625</c:v>
                </c:pt>
                <c:pt idx="2">
                  <c:v>615</c:v>
                </c:pt>
                <c:pt idx="3">
                  <c:v>615</c:v>
                </c:pt>
                <c:pt idx="4">
                  <c:v>615</c:v>
                </c:pt>
                <c:pt idx="5">
                  <c:v>615</c:v>
                </c:pt>
                <c:pt idx="6">
                  <c:v>615</c:v>
                </c:pt>
                <c:pt idx="7">
                  <c:v>605</c:v>
                </c:pt>
                <c:pt idx="8">
                  <c:v>605</c:v>
                </c:pt>
                <c:pt idx="9">
                  <c:v>605</c:v>
                </c:pt>
                <c:pt idx="10">
                  <c:v>605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575</c:v>
                </c:pt>
                <c:pt idx="23">
                  <c:v>575</c:v>
                </c:pt>
                <c:pt idx="24">
                  <c:v>575</c:v>
                </c:pt>
                <c:pt idx="25">
                  <c:v>575</c:v>
                </c:pt>
                <c:pt idx="26">
                  <c:v>565</c:v>
                </c:pt>
                <c:pt idx="27">
                  <c:v>565</c:v>
                </c:pt>
                <c:pt idx="28">
                  <c:v>565</c:v>
                </c:pt>
                <c:pt idx="29">
                  <c:v>565</c:v>
                </c:pt>
                <c:pt idx="30">
                  <c:v>565</c:v>
                </c:pt>
                <c:pt idx="31">
                  <c:v>565</c:v>
                </c:pt>
                <c:pt idx="32">
                  <c:v>565</c:v>
                </c:pt>
                <c:pt idx="33">
                  <c:v>565</c:v>
                </c:pt>
                <c:pt idx="34">
                  <c:v>565</c:v>
                </c:pt>
                <c:pt idx="35">
                  <c:v>565</c:v>
                </c:pt>
                <c:pt idx="36">
                  <c:v>570</c:v>
                </c:pt>
                <c:pt idx="37">
                  <c:v>570</c:v>
                </c:pt>
                <c:pt idx="38">
                  <c:v>570</c:v>
                </c:pt>
                <c:pt idx="39">
                  <c:v>570</c:v>
                </c:pt>
                <c:pt idx="40">
                  <c:v>570</c:v>
                </c:pt>
                <c:pt idx="41">
                  <c:v>590</c:v>
                </c:pt>
                <c:pt idx="42">
                  <c:v>590</c:v>
                </c:pt>
                <c:pt idx="43">
                  <c:v>590</c:v>
                </c:pt>
                <c:pt idx="44">
                  <c:v>590</c:v>
                </c:pt>
                <c:pt idx="45">
                  <c:v>590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605</c:v>
                </c:pt>
                <c:pt idx="56">
                  <c:v>605</c:v>
                </c:pt>
                <c:pt idx="57">
                  <c:v>605</c:v>
                </c:pt>
                <c:pt idx="58">
                  <c:v>605</c:v>
                </c:pt>
                <c:pt idx="59">
                  <c:v>605</c:v>
                </c:pt>
                <c:pt idx="60">
                  <c:v>625</c:v>
                </c:pt>
                <c:pt idx="61">
                  <c:v>625</c:v>
                </c:pt>
                <c:pt idx="62">
                  <c:v>625</c:v>
                </c:pt>
                <c:pt idx="63">
                  <c:v>625</c:v>
                </c:pt>
                <c:pt idx="64">
                  <c:v>640</c:v>
                </c:pt>
                <c:pt idx="65">
                  <c:v>640</c:v>
                </c:pt>
                <c:pt idx="66">
                  <c:v>640</c:v>
                </c:pt>
                <c:pt idx="67">
                  <c:v>640</c:v>
                </c:pt>
                <c:pt idx="68">
                  <c:v>640</c:v>
                </c:pt>
                <c:pt idx="69">
                  <c:v>640</c:v>
                </c:pt>
                <c:pt idx="70">
                  <c:v>640</c:v>
                </c:pt>
                <c:pt idx="71">
                  <c:v>640</c:v>
                </c:pt>
                <c:pt idx="72">
                  <c:v>640</c:v>
                </c:pt>
                <c:pt idx="73">
                  <c:v>640</c:v>
                </c:pt>
                <c:pt idx="74">
                  <c:v>635</c:v>
                </c:pt>
                <c:pt idx="75">
                  <c:v>635</c:v>
                </c:pt>
                <c:pt idx="76">
                  <c:v>635</c:v>
                </c:pt>
                <c:pt idx="77">
                  <c:v>635</c:v>
                </c:pt>
                <c:pt idx="78">
                  <c:v>635</c:v>
                </c:pt>
                <c:pt idx="79">
                  <c:v>635</c:v>
                </c:pt>
                <c:pt idx="80">
                  <c:v>635</c:v>
                </c:pt>
                <c:pt idx="81">
                  <c:v>635</c:v>
                </c:pt>
                <c:pt idx="82">
                  <c:v>635</c:v>
                </c:pt>
                <c:pt idx="83">
                  <c:v>635</c:v>
                </c:pt>
                <c:pt idx="84">
                  <c:v>630</c:v>
                </c:pt>
                <c:pt idx="85">
                  <c:v>630</c:v>
                </c:pt>
                <c:pt idx="86">
                  <c:v>630</c:v>
                </c:pt>
                <c:pt idx="87">
                  <c:v>630</c:v>
                </c:pt>
                <c:pt idx="88">
                  <c:v>625</c:v>
                </c:pt>
                <c:pt idx="89">
                  <c:v>625</c:v>
                </c:pt>
                <c:pt idx="90">
                  <c:v>625</c:v>
                </c:pt>
                <c:pt idx="91">
                  <c:v>625</c:v>
                </c:pt>
                <c:pt idx="92">
                  <c:v>625</c:v>
                </c:pt>
                <c:pt idx="93">
                  <c:v>620</c:v>
                </c:pt>
                <c:pt idx="94">
                  <c:v>620</c:v>
                </c:pt>
                <c:pt idx="95">
                  <c:v>620</c:v>
                </c:pt>
                <c:pt idx="96">
                  <c:v>620</c:v>
                </c:pt>
                <c:pt idx="97">
                  <c:v>620</c:v>
                </c:pt>
                <c:pt idx="98">
                  <c:v>625</c:v>
                </c:pt>
                <c:pt idx="99">
                  <c:v>625</c:v>
                </c:pt>
                <c:pt idx="100">
                  <c:v>625</c:v>
                </c:pt>
                <c:pt idx="101">
                  <c:v>625</c:v>
                </c:pt>
                <c:pt idx="102">
                  <c:v>625</c:v>
                </c:pt>
                <c:pt idx="103">
                  <c:v>625</c:v>
                </c:pt>
                <c:pt idx="104">
                  <c:v>625</c:v>
                </c:pt>
                <c:pt idx="105">
                  <c:v>625</c:v>
                </c:pt>
                <c:pt idx="106">
                  <c:v>625</c:v>
                </c:pt>
                <c:pt idx="107">
                  <c:v>640</c:v>
                </c:pt>
                <c:pt idx="108">
                  <c:v>640</c:v>
                </c:pt>
                <c:pt idx="109">
                  <c:v>640</c:v>
                </c:pt>
                <c:pt idx="110">
                  <c:v>640</c:v>
                </c:pt>
                <c:pt idx="111">
                  <c:v>630</c:v>
                </c:pt>
                <c:pt idx="112">
                  <c:v>630</c:v>
                </c:pt>
                <c:pt idx="113">
                  <c:v>630</c:v>
                </c:pt>
                <c:pt idx="114">
                  <c:v>630</c:v>
                </c:pt>
                <c:pt idx="115">
                  <c:v>630</c:v>
                </c:pt>
                <c:pt idx="116">
                  <c:v>630</c:v>
                </c:pt>
                <c:pt idx="117">
                  <c:v>630</c:v>
                </c:pt>
                <c:pt idx="118">
                  <c:v>630</c:v>
                </c:pt>
                <c:pt idx="119">
                  <c:v>620</c:v>
                </c:pt>
                <c:pt idx="120">
                  <c:v>620</c:v>
                </c:pt>
                <c:pt idx="121">
                  <c:v>620</c:v>
                </c:pt>
                <c:pt idx="122">
                  <c:v>620</c:v>
                </c:pt>
                <c:pt idx="123">
                  <c:v>630</c:v>
                </c:pt>
                <c:pt idx="124">
                  <c:v>630</c:v>
                </c:pt>
                <c:pt idx="125">
                  <c:v>630</c:v>
                </c:pt>
                <c:pt idx="126">
                  <c:v>630</c:v>
                </c:pt>
                <c:pt idx="127">
                  <c:v>640</c:v>
                </c:pt>
                <c:pt idx="128">
                  <c:v>647.5</c:v>
                </c:pt>
                <c:pt idx="129">
                  <c:v>647.5</c:v>
                </c:pt>
                <c:pt idx="130">
                  <c:v>647.5</c:v>
                </c:pt>
                <c:pt idx="131">
                  <c:v>652.5</c:v>
                </c:pt>
                <c:pt idx="132">
                  <c:v>652.5</c:v>
                </c:pt>
                <c:pt idx="133">
                  <c:v>652.5</c:v>
                </c:pt>
                <c:pt idx="134">
                  <c:v>677.5</c:v>
                </c:pt>
                <c:pt idx="135">
                  <c:v>677.5</c:v>
                </c:pt>
                <c:pt idx="136">
                  <c:v>677.5</c:v>
                </c:pt>
                <c:pt idx="137">
                  <c:v>677.5</c:v>
                </c:pt>
                <c:pt idx="138">
                  <c:v>677.5</c:v>
                </c:pt>
                <c:pt idx="139">
                  <c:v>690</c:v>
                </c:pt>
                <c:pt idx="140">
                  <c:v>690</c:v>
                </c:pt>
                <c:pt idx="141">
                  <c:v>690</c:v>
                </c:pt>
                <c:pt idx="142">
                  <c:v>690</c:v>
                </c:pt>
                <c:pt idx="143">
                  <c:v>715</c:v>
                </c:pt>
                <c:pt idx="144">
                  <c:v>715</c:v>
                </c:pt>
                <c:pt idx="145">
                  <c:v>715</c:v>
                </c:pt>
                <c:pt idx="146">
                  <c:v>715</c:v>
                </c:pt>
                <c:pt idx="147">
                  <c:v>740</c:v>
                </c:pt>
                <c:pt idx="148">
                  <c:v>740</c:v>
                </c:pt>
                <c:pt idx="149">
                  <c:v>740</c:v>
                </c:pt>
                <c:pt idx="150">
                  <c:v>740</c:v>
                </c:pt>
                <c:pt idx="151">
                  <c:v>740</c:v>
                </c:pt>
                <c:pt idx="152">
                  <c:v>740</c:v>
                </c:pt>
                <c:pt idx="153">
                  <c:v>770</c:v>
                </c:pt>
                <c:pt idx="154">
                  <c:v>770</c:v>
                </c:pt>
                <c:pt idx="155">
                  <c:v>770</c:v>
                </c:pt>
                <c:pt idx="156">
                  <c:v>770</c:v>
                </c:pt>
                <c:pt idx="157">
                  <c:v>775</c:v>
                </c:pt>
                <c:pt idx="158">
                  <c:v>775</c:v>
                </c:pt>
                <c:pt idx="159">
                  <c:v>775</c:v>
                </c:pt>
                <c:pt idx="160">
                  <c:v>775</c:v>
                </c:pt>
                <c:pt idx="161">
                  <c:v>775</c:v>
                </c:pt>
                <c:pt idx="162">
                  <c:v>780</c:v>
                </c:pt>
                <c:pt idx="163">
                  <c:v>780</c:v>
                </c:pt>
                <c:pt idx="164">
                  <c:v>780</c:v>
                </c:pt>
                <c:pt idx="165">
                  <c:v>780</c:v>
                </c:pt>
                <c:pt idx="166">
                  <c:v>773</c:v>
                </c:pt>
                <c:pt idx="167">
                  <c:v>773</c:v>
                </c:pt>
                <c:pt idx="168">
                  <c:v>773</c:v>
                </c:pt>
                <c:pt idx="169">
                  <c:v>773</c:v>
                </c:pt>
                <c:pt idx="170">
                  <c:v>773</c:v>
                </c:pt>
                <c:pt idx="171">
                  <c:v>765</c:v>
                </c:pt>
                <c:pt idx="172">
                  <c:v>765</c:v>
                </c:pt>
                <c:pt idx="173">
                  <c:v>765</c:v>
                </c:pt>
                <c:pt idx="174">
                  <c:v>735</c:v>
                </c:pt>
                <c:pt idx="175">
                  <c:v>735</c:v>
                </c:pt>
                <c:pt idx="176">
                  <c:v>735</c:v>
                </c:pt>
                <c:pt idx="177">
                  <c:v>735</c:v>
                </c:pt>
                <c:pt idx="178">
                  <c:v>735</c:v>
                </c:pt>
                <c:pt idx="179">
                  <c:v>725</c:v>
                </c:pt>
                <c:pt idx="180">
                  <c:v>725</c:v>
                </c:pt>
                <c:pt idx="181">
                  <c:v>725</c:v>
                </c:pt>
                <c:pt idx="182">
                  <c:v>725</c:v>
                </c:pt>
                <c:pt idx="183">
                  <c:v>725</c:v>
                </c:pt>
                <c:pt idx="184">
                  <c:v>725</c:v>
                </c:pt>
                <c:pt idx="185">
                  <c:v>725</c:v>
                </c:pt>
                <c:pt idx="186">
                  <c:v>725</c:v>
                </c:pt>
                <c:pt idx="187">
                  <c:v>725</c:v>
                </c:pt>
                <c:pt idx="188">
                  <c:v>725</c:v>
                </c:pt>
                <c:pt idx="189">
                  <c:v>730</c:v>
                </c:pt>
                <c:pt idx="190">
                  <c:v>730</c:v>
                </c:pt>
                <c:pt idx="191">
                  <c:v>730</c:v>
                </c:pt>
                <c:pt idx="192">
                  <c:v>730</c:v>
                </c:pt>
                <c:pt idx="193">
                  <c:v>730</c:v>
                </c:pt>
                <c:pt idx="194">
                  <c:v>735</c:v>
                </c:pt>
                <c:pt idx="195">
                  <c:v>735</c:v>
                </c:pt>
                <c:pt idx="196">
                  <c:v>735</c:v>
                </c:pt>
                <c:pt idx="197">
                  <c:v>735</c:v>
                </c:pt>
                <c:pt idx="198">
                  <c:v>735</c:v>
                </c:pt>
                <c:pt idx="199">
                  <c:v>715</c:v>
                </c:pt>
                <c:pt idx="200">
                  <c:v>715</c:v>
                </c:pt>
                <c:pt idx="201">
                  <c:v>715</c:v>
                </c:pt>
                <c:pt idx="202">
                  <c:v>715</c:v>
                </c:pt>
                <c:pt idx="203">
                  <c:v>705</c:v>
                </c:pt>
                <c:pt idx="204">
                  <c:v>705</c:v>
                </c:pt>
                <c:pt idx="205">
                  <c:v>705</c:v>
                </c:pt>
                <c:pt idx="206">
                  <c:v>705</c:v>
                </c:pt>
                <c:pt idx="207">
                  <c:v>710</c:v>
                </c:pt>
                <c:pt idx="208">
                  <c:v>710</c:v>
                </c:pt>
                <c:pt idx="209">
                  <c:v>710</c:v>
                </c:pt>
                <c:pt idx="210">
                  <c:v>710</c:v>
                </c:pt>
                <c:pt idx="211">
                  <c:v>710</c:v>
                </c:pt>
                <c:pt idx="212">
                  <c:v>710</c:v>
                </c:pt>
                <c:pt idx="213">
                  <c:v>710</c:v>
                </c:pt>
                <c:pt idx="214">
                  <c:v>710</c:v>
                </c:pt>
                <c:pt idx="215">
                  <c:v>690</c:v>
                </c:pt>
                <c:pt idx="216">
                  <c:v>690</c:v>
                </c:pt>
                <c:pt idx="217">
                  <c:v>690</c:v>
                </c:pt>
                <c:pt idx="218">
                  <c:v>690</c:v>
                </c:pt>
                <c:pt idx="219">
                  <c:v>690</c:v>
                </c:pt>
                <c:pt idx="220">
                  <c:v>690</c:v>
                </c:pt>
                <c:pt idx="221">
                  <c:v>690</c:v>
                </c:pt>
                <c:pt idx="222">
                  <c:v>690</c:v>
                </c:pt>
                <c:pt idx="223">
                  <c:v>690</c:v>
                </c:pt>
                <c:pt idx="224">
                  <c:v>690</c:v>
                </c:pt>
                <c:pt idx="225">
                  <c:v>705</c:v>
                </c:pt>
                <c:pt idx="226">
                  <c:v>705</c:v>
                </c:pt>
                <c:pt idx="227">
                  <c:v>705</c:v>
                </c:pt>
                <c:pt idx="228">
                  <c:v>705</c:v>
                </c:pt>
                <c:pt idx="229">
                  <c:v>705</c:v>
                </c:pt>
                <c:pt idx="230">
                  <c:v>720</c:v>
                </c:pt>
                <c:pt idx="231">
                  <c:v>720</c:v>
                </c:pt>
                <c:pt idx="232">
                  <c:v>720</c:v>
                </c:pt>
                <c:pt idx="233">
                  <c:v>720</c:v>
                </c:pt>
                <c:pt idx="234">
                  <c:v>720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690</c:v>
                </c:pt>
                <c:pt idx="241">
                  <c:v>690</c:v>
                </c:pt>
                <c:pt idx="242">
                  <c:v>690</c:v>
                </c:pt>
                <c:pt idx="243">
                  <c:v>690</c:v>
                </c:pt>
                <c:pt idx="244">
                  <c:v>685</c:v>
                </c:pt>
                <c:pt idx="245">
                  <c:v>685</c:v>
                </c:pt>
                <c:pt idx="246">
                  <c:v>685</c:v>
                </c:pt>
                <c:pt idx="247">
                  <c:v>685</c:v>
                </c:pt>
                <c:pt idx="248">
                  <c:v>685</c:v>
                </c:pt>
                <c:pt idx="249">
                  <c:v>685</c:v>
                </c:pt>
                <c:pt idx="250">
                  <c:v>680</c:v>
                </c:pt>
                <c:pt idx="251">
                  <c:v>680</c:v>
                </c:pt>
                <c:pt idx="252">
                  <c:v>680</c:v>
                </c:pt>
                <c:pt idx="253">
                  <c:v>680</c:v>
                </c:pt>
                <c:pt idx="254">
                  <c:v>680</c:v>
                </c:pt>
                <c:pt idx="255">
                  <c:v>680</c:v>
                </c:pt>
                <c:pt idx="256">
                  <c:v>680</c:v>
                </c:pt>
                <c:pt idx="257">
                  <c:v>680</c:v>
                </c:pt>
                <c:pt idx="258">
                  <c:v>680</c:v>
                </c:pt>
                <c:pt idx="259">
                  <c:v>680</c:v>
                </c:pt>
                <c:pt idx="260">
                  <c:v>680</c:v>
                </c:pt>
                <c:pt idx="261">
                  <c:v>680</c:v>
                </c:pt>
                <c:pt idx="262">
                  <c:v>680</c:v>
                </c:pt>
                <c:pt idx="263">
                  <c:v>680</c:v>
                </c:pt>
                <c:pt idx="264">
                  <c:v>680</c:v>
                </c:pt>
                <c:pt idx="265">
                  <c:v>685</c:v>
                </c:pt>
                <c:pt idx="266">
                  <c:v>685</c:v>
                </c:pt>
                <c:pt idx="267">
                  <c:v>685</c:v>
                </c:pt>
                <c:pt idx="268">
                  <c:v>685</c:v>
                </c:pt>
                <c:pt idx="269">
                  <c:v>685</c:v>
                </c:pt>
                <c:pt idx="270">
                  <c:v>702.5</c:v>
                </c:pt>
                <c:pt idx="271">
                  <c:v>702.5</c:v>
                </c:pt>
                <c:pt idx="272">
                  <c:v>702.5</c:v>
                </c:pt>
                <c:pt idx="273">
                  <c:v>702.5</c:v>
                </c:pt>
                <c:pt idx="274">
                  <c:v>702.5</c:v>
                </c:pt>
                <c:pt idx="275">
                  <c:v>707.5</c:v>
                </c:pt>
                <c:pt idx="276">
                  <c:v>707.5</c:v>
                </c:pt>
                <c:pt idx="277">
                  <c:v>707.5</c:v>
                </c:pt>
                <c:pt idx="278">
                  <c:v>707.5</c:v>
                </c:pt>
                <c:pt idx="279">
                  <c:v>702.5</c:v>
                </c:pt>
                <c:pt idx="280">
                  <c:v>702.5</c:v>
                </c:pt>
                <c:pt idx="281">
                  <c:v>702.5</c:v>
                </c:pt>
                <c:pt idx="282">
                  <c:v>702.5</c:v>
                </c:pt>
                <c:pt idx="283">
                  <c:v>702.5</c:v>
                </c:pt>
                <c:pt idx="284">
                  <c:v>705</c:v>
                </c:pt>
                <c:pt idx="285">
                  <c:v>705</c:v>
                </c:pt>
                <c:pt idx="286">
                  <c:v>705</c:v>
                </c:pt>
                <c:pt idx="287">
                  <c:v>705</c:v>
                </c:pt>
                <c:pt idx="288">
                  <c:v>705</c:v>
                </c:pt>
                <c:pt idx="289">
                  <c:v>705</c:v>
                </c:pt>
                <c:pt idx="290">
                  <c:v>705</c:v>
                </c:pt>
                <c:pt idx="291">
                  <c:v>705</c:v>
                </c:pt>
                <c:pt idx="292">
                  <c:v>705</c:v>
                </c:pt>
                <c:pt idx="293">
                  <c:v>705</c:v>
                </c:pt>
                <c:pt idx="294">
                  <c:v>705</c:v>
                </c:pt>
                <c:pt idx="295">
                  <c:v>705</c:v>
                </c:pt>
                <c:pt idx="296">
                  <c:v>707.5</c:v>
                </c:pt>
                <c:pt idx="297">
                  <c:v>707.5</c:v>
                </c:pt>
                <c:pt idx="298">
                  <c:v>707.5</c:v>
                </c:pt>
                <c:pt idx="299">
                  <c:v>707.5</c:v>
                </c:pt>
                <c:pt idx="300">
                  <c:v>705</c:v>
                </c:pt>
                <c:pt idx="301">
                  <c:v>705</c:v>
                </c:pt>
                <c:pt idx="302">
                  <c:v>705</c:v>
                </c:pt>
                <c:pt idx="303">
                  <c:v>705</c:v>
                </c:pt>
                <c:pt idx="304">
                  <c:v>705</c:v>
                </c:pt>
                <c:pt idx="305">
                  <c:v>702.5</c:v>
                </c:pt>
                <c:pt idx="306">
                  <c:v>702.5</c:v>
                </c:pt>
                <c:pt idx="307">
                  <c:v>702.5</c:v>
                </c:pt>
                <c:pt idx="308">
                  <c:v>702.5</c:v>
                </c:pt>
                <c:pt idx="309">
                  <c:v>702.5</c:v>
                </c:pt>
                <c:pt idx="310">
                  <c:v>670</c:v>
                </c:pt>
                <c:pt idx="311">
                  <c:v>670</c:v>
                </c:pt>
                <c:pt idx="312">
                  <c:v>670</c:v>
                </c:pt>
                <c:pt idx="313">
                  <c:v>670</c:v>
                </c:pt>
                <c:pt idx="314">
                  <c:v>670</c:v>
                </c:pt>
                <c:pt idx="315">
                  <c:v>660</c:v>
                </c:pt>
                <c:pt idx="316">
                  <c:v>660</c:v>
                </c:pt>
                <c:pt idx="317">
                  <c:v>660</c:v>
                </c:pt>
                <c:pt idx="318">
                  <c:v>660</c:v>
                </c:pt>
                <c:pt idx="319">
                  <c:v>660</c:v>
                </c:pt>
                <c:pt idx="320">
                  <c:v>650</c:v>
                </c:pt>
                <c:pt idx="321">
                  <c:v>650</c:v>
                </c:pt>
                <c:pt idx="322">
                  <c:v>650</c:v>
                </c:pt>
                <c:pt idx="323">
                  <c:v>650</c:v>
                </c:pt>
                <c:pt idx="324">
                  <c:v>650</c:v>
                </c:pt>
                <c:pt idx="325">
                  <c:v>632.5</c:v>
                </c:pt>
                <c:pt idx="326">
                  <c:v>632.5</c:v>
                </c:pt>
                <c:pt idx="327">
                  <c:v>632.5</c:v>
                </c:pt>
                <c:pt idx="328">
                  <c:v>632.5</c:v>
                </c:pt>
                <c:pt idx="329">
                  <c:v>625</c:v>
                </c:pt>
                <c:pt idx="330">
                  <c:v>625</c:v>
                </c:pt>
                <c:pt idx="331">
                  <c:v>625</c:v>
                </c:pt>
                <c:pt idx="332">
                  <c:v>625</c:v>
                </c:pt>
                <c:pt idx="333">
                  <c:v>625</c:v>
                </c:pt>
                <c:pt idx="334">
                  <c:v>605</c:v>
                </c:pt>
                <c:pt idx="335">
                  <c:v>605</c:v>
                </c:pt>
                <c:pt idx="336">
                  <c:v>605</c:v>
                </c:pt>
                <c:pt idx="337">
                  <c:v>605</c:v>
                </c:pt>
                <c:pt idx="338">
                  <c:v>605</c:v>
                </c:pt>
                <c:pt idx="339">
                  <c:v>605</c:v>
                </c:pt>
                <c:pt idx="340">
                  <c:v>605</c:v>
                </c:pt>
                <c:pt idx="341">
                  <c:v>605</c:v>
                </c:pt>
                <c:pt idx="342">
                  <c:v>605</c:v>
                </c:pt>
                <c:pt idx="343">
                  <c:v>605</c:v>
                </c:pt>
                <c:pt idx="344">
                  <c:v>605</c:v>
                </c:pt>
                <c:pt idx="345">
                  <c:v>605</c:v>
                </c:pt>
                <c:pt idx="346">
                  <c:v>605</c:v>
                </c:pt>
                <c:pt idx="347">
                  <c:v>605</c:v>
                </c:pt>
                <c:pt idx="348">
                  <c:v>605</c:v>
                </c:pt>
                <c:pt idx="349">
                  <c:v>605</c:v>
                </c:pt>
                <c:pt idx="350">
                  <c:v>590</c:v>
                </c:pt>
                <c:pt idx="351">
                  <c:v>590</c:v>
                </c:pt>
                <c:pt idx="352">
                  <c:v>590</c:v>
                </c:pt>
                <c:pt idx="353">
                  <c:v>590</c:v>
                </c:pt>
                <c:pt idx="354">
                  <c:v>590</c:v>
                </c:pt>
                <c:pt idx="355">
                  <c:v>600</c:v>
                </c:pt>
                <c:pt idx="356">
                  <c:v>600</c:v>
                </c:pt>
                <c:pt idx="357">
                  <c:v>600</c:v>
                </c:pt>
                <c:pt idx="358">
                  <c:v>600</c:v>
                </c:pt>
                <c:pt idx="359">
                  <c:v>600</c:v>
                </c:pt>
                <c:pt idx="360">
                  <c:v>600</c:v>
                </c:pt>
                <c:pt idx="361">
                  <c:v>600</c:v>
                </c:pt>
                <c:pt idx="362">
                  <c:v>600</c:v>
                </c:pt>
                <c:pt idx="363">
                  <c:v>600</c:v>
                </c:pt>
                <c:pt idx="364">
                  <c:v>600</c:v>
                </c:pt>
                <c:pt idx="365">
                  <c:v>602.5</c:v>
                </c:pt>
                <c:pt idx="366">
                  <c:v>602.5</c:v>
                </c:pt>
                <c:pt idx="367">
                  <c:v>602.5</c:v>
                </c:pt>
                <c:pt idx="368">
                  <c:v>602.5</c:v>
                </c:pt>
                <c:pt idx="369">
                  <c:v>602.5</c:v>
                </c:pt>
                <c:pt idx="370">
                  <c:v>602.5</c:v>
                </c:pt>
                <c:pt idx="371">
                  <c:v>602.5</c:v>
                </c:pt>
                <c:pt idx="372">
                  <c:v>602.5</c:v>
                </c:pt>
                <c:pt idx="373">
                  <c:v>602.5</c:v>
                </c:pt>
                <c:pt idx="374">
                  <c:v>602.5</c:v>
                </c:pt>
                <c:pt idx="375">
                  <c:v>605</c:v>
                </c:pt>
                <c:pt idx="376">
                  <c:v>605</c:v>
                </c:pt>
                <c:pt idx="377">
                  <c:v>605</c:v>
                </c:pt>
                <c:pt idx="378">
                  <c:v>605</c:v>
                </c:pt>
                <c:pt idx="379">
                  <c:v>625</c:v>
                </c:pt>
                <c:pt idx="380">
                  <c:v>625</c:v>
                </c:pt>
                <c:pt idx="381">
                  <c:v>625</c:v>
                </c:pt>
                <c:pt idx="382">
                  <c:v>625</c:v>
                </c:pt>
                <c:pt idx="383">
                  <c:v>625</c:v>
                </c:pt>
                <c:pt idx="384">
                  <c:v>625</c:v>
                </c:pt>
                <c:pt idx="385">
                  <c:v>625</c:v>
                </c:pt>
                <c:pt idx="386">
                  <c:v>625</c:v>
                </c:pt>
                <c:pt idx="387">
                  <c:v>625</c:v>
                </c:pt>
                <c:pt idx="388">
                  <c:v>627.5</c:v>
                </c:pt>
                <c:pt idx="389">
                  <c:v>627.5</c:v>
                </c:pt>
                <c:pt idx="390">
                  <c:v>627.5</c:v>
                </c:pt>
                <c:pt idx="391">
                  <c:v>627.5</c:v>
                </c:pt>
                <c:pt idx="392">
                  <c:v>627.5</c:v>
                </c:pt>
                <c:pt idx="393">
                  <c:v>627.5</c:v>
                </c:pt>
                <c:pt idx="394">
                  <c:v>627.5</c:v>
                </c:pt>
                <c:pt idx="395">
                  <c:v>627.5</c:v>
                </c:pt>
                <c:pt idx="396">
                  <c:v>627.5</c:v>
                </c:pt>
                <c:pt idx="397">
                  <c:v>627.5</c:v>
                </c:pt>
                <c:pt idx="398">
                  <c:v>620</c:v>
                </c:pt>
                <c:pt idx="399">
                  <c:v>620</c:v>
                </c:pt>
                <c:pt idx="400">
                  <c:v>620</c:v>
                </c:pt>
                <c:pt idx="401">
                  <c:v>615</c:v>
                </c:pt>
                <c:pt idx="402">
                  <c:v>615</c:v>
                </c:pt>
                <c:pt idx="403">
                  <c:v>615</c:v>
                </c:pt>
                <c:pt idx="404">
                  <c:v>615</c:v>
                </c:pt>
                <c:pt idx="405">
                  <c:v>615</c:v>
                </c:pt>
                <c:pt idx="406">
                  <c:v>630</c:v>
                </c:pt>
                <c:pt idx="407">
                  <c:v>630</c:v>
                </c:pt>
                <c:pt idx="408">
                  <c:v>630</c:v>
                </c:pt>
                <c:pt idx="409">
                  <c:v>630</c:v>
                </c:pt>
                <c:pt idx="410">
                  <c:v>630</c:v>
                </c:pt>
                <c:pt idx="411">
                  <c:v>630</c:v>
                </c:pt>
                <c:pt idx="412">
                  <c:v>635</c:v>
                </c:pt>
                <c:pt idx="413">
                  <c:v>635</c:v>
                </c:pt>
                <c:pt idx="414">
                  <c:v>635</c:v>
                </c:pt>
                <c:pt idx="415">
                  <c:v>635</c:v>
                </c:pt>
                <c:pt idx="416">
                  <c:v>635</c:v>
                </c:pt>
                <c:pt idx="417">
                  <c:v>635</c:v>
                </c:pt>
                <c:pt idx="418">
                  <c:v>635</c:v>
                </c:pt>
                <c:pt idx="419">
                  <c:v>640</c:v>
                </c:pt>
                <c:pt idx="420">
                  <c:v>640</c:v>
                </c:pt>
                <c:pt idx="421">
                  <c:v>640</c:v>
                </c:pt>
                <c:pt idx="422">
                  <c:v>640</c:v>
                </c:pt>
                <c:pt idx="423">
                  <c:v>640</c:v>
                </c:pt>
                <c:pt idx="424">
                  <c:v>642.5</c:v>
                </c:pt>
                <c:pt idx="425">
                  <c:v>642.5</c:v>
                </c:pt>
                <c:pt idx="426">
                  <c:v>642.5</c:v>
                </c:pt>
                <c:pt idx="427">
                  <c:v>642.5</c:v>
                </c:pt>
                <c:pt idx="428">
                  <c:v>642.5</c:v>
                </c:pt>
                <c:pt idx="429">
                  <c:v>642.5</c:v>
                </c:pt>
                <c:pt idx="430">
                  <c:v>642.5</c:v>
                </c:pt>
                <c:pt idx="431">
                  <c:v>642.5</c:v>
                </c:pt>
                <c:pt idx="432">
                  <c:v>642.5</c:v>
                </c:pt>
                <c:pt idx="433">
                  <c:v>640</c:v>
                </c:pt>
                <c:pt idx="434">
                  <c:v>640</c:v>
                </c:pt>
                <c:pt idx="435">
                  <c:v>640</c:v>
                </c:pt>
                <c:pt idx="436">
                  <c:v>640</c:v>
                </c:pt>
                <c:pt idx="437">
                  <c:v>640</c:v>
                </c:pt>
                <c:pt idx="438">
                  <c:v>640</c:v>
                </c:pt>
                <c:pt idx="439">
                  <c:v>640</c:v>
                </c:pt>
                <c:pt idx="440">
                  <c:v>640</c:v>
                </c:pt>
                <c:pt idx="441">
                  <c:v>640</c:v>
                </c:pt>
                <c:pt idx="442">
                  <c:v>637.5</c:v>
                </c:pt>
                <c:pt idx="443">
                  <c:v>637.5</c:v>
                </c:pt>
                <c:pt idx="444">
                  <c:v>637.5</c:v>
                </c:pt>
                <c:pt idx="445">
                  <c:v>637.5</c:v>
                </c:pt>
                <c:pt idx="446">
                  <c:v>637.5</c:v>
                </c:pt>
                <c:pt idx="447">
                  <c:v>632.5</c:v>
                </c:pt>
                <c:pt idx="448">
                  <c:v>632.5</c:v>
                </c:pt>
                <c:pt idx="449">
                  <c:v>632.5</c:v>
                </c:pt>
                <c:pt idx="450">
                  <c:v>633.5</c:v>
                </c:pt>
                <c:pt idx="451">
                  <c:v>632.5</c:v>
                </c:pt>
                <c:pt idx="452">
                  <c:v>622.5</c:v>
                </c:pt>
                <c:pt idx="453">
                  <c:v>622.5</c:v>
                </c:pt>
                <c:pt idx="454">
                  <c:v>622.5</c:v>
                </c:pt>
                <c:pt idx="455">
                  <c:v>622.5</c:v>
                </c:pt>
                <c:pt idx="456">
                  <c:v>622.5</c:v>
                </c:pt>
                <c:pt idx="457">
                  <c:v>612.5</c:v>
                </c:pt>
                <c:pt idx="458">
                  <c:v>612.5</c:v>
                </c:pt>
                <c:pt idx="459">
                  <c:v>612.5</c:v>
                </c:pt>
                <c:pt idx="460">
                  <c:v>610</c:v>
                </c:pt>
                <c:pt idx="461">
                  <c:v>610</c:v>
                </c:pt>
                <c:pt idx="462">
                  <c:v>610</c:v>
                </c:pt>
                <c:pt idx="463">
                  <c:v>610</c:v>
                </c:pt>
                <c:pt idx="464">
                  <c:v>610</c:v>
                </c:pt>
                <c:pt idx="465">
                  <c:v>610</c:v>
                </c:pt>
                <c:pt idx="466">
                  <c:v>610</c:v>
                </c:pt>
                <c:pt idx="467">
                  <c:v>610</c:v>
                </c:pt>
                <c:pt idx="468">
                  <c:v>610</c:v>
                </c:pt>
                <c:pt idx="469">
                  <c:v>610</c:v>
                </c:pt>
                <c:pt idx="470">
                  <c:v>597.5</c:v>
                </c:pt>
                <c:pt idx="471">
                  <c:v>597.5</c:v>
                </c:pt>
                <c:pt idx="472">
                  <c:v>597.5</c:v>
                </c:pt>
                <c:pt idx="473">
                  <c:v>597.5</c:v>
                </c:pt>
                <c:pt idx="474">
                  <c:v>597.5</c:v>
                </c:pt>
                <c:pt idx="475">
                  <c:v>595</c:v>
                </c:pt>
                <c:pt idx="476">
                  <c:v>595</c:v>
                </c:pt>
                <c:pt idx="477">
                  <c:v>595</c:v>
                </c:pt>
                <c:pt idx="478">
                  <c:v>595</c:v>
                </c:pt>
                <c:pt idx="479">
                  <c:v>595</c:v>
                </c:pt>
                <c:pt idx="480">
                  <c:v>592.5</c:v>
                </c:pt>
                <c:pt idx="481">
                  <c:v>592.5</c:v>
                </c:pt>
                <c:pt idx="482">
                  <c:v>592.5</c:v>
                </c:pt>
                <c:pt idx="483">
                  <c:v>592.5</c:v>
                </c:pt>
                <c:pt idx="484">
                  <c:v>585</c:v>
                </c:pt>
                <c:pt idx="485">
                  <c:v>585</c:v>
                </c:pt>
                <c:pt idx="486">
                  <c:v>585</c:v>
                </c:pt>
                <c:pt idx="487">
                  <c:v>585</c:v>
                </c:pt>
                <c:pt idx="488">
                  <c:v>585</c:v>
                </c:pt>
                <c:pt idx="489">
                  <c:v>570.5</c:v>
                </c:pt>
                <c:pt idx="490">
                  <c:v>570.5</c:v>
                </c:pt>
                <c:pt idx="491">
                  <c:v>570.5</c:v>
                </c:pt>
                <c:pt idx="492">
                  <c:v>570.5</c:v>
                </c:pt>
                <c:pt idx="493">
                  <c:v>570.5</c:v>
                </c:pt>
                <c:pt idx="494">
                  <c:v>567.5</c:v>
                </c:pt>
                <c:pt idx="495">
                  <c:v>567.5</c:v>
                </c:pt>
                <c:pt idx="496">
                  <c:v>567.5</c:v>
                </c:pt>
                <c:pt idx="497">
                  <c:v>567.5</c:v>
                </c:pt>
                <c:pt idx="498">
                  <c:v>567.5</c:v>
                </c:pt>
                <c:pt idx="499">
                  <c:v>552.5</c:v>
                </c:pt>
                <c:pt idx="500">
                  <c:v>552.5</c:v>
                </c:pt>
                <c:pt idx="501">
                  <c:v>552.5</c:v>
                </c:pt>
                <c:pt idx="502">
                  <c:v>552.5</c:v>
                </c:pt>
                <c:pt idx="503">
                  <c:v>552.5</c:v>
                </c:pt>
                <c:pt idx="504">
                  <c:v>542.5</c:v>
                </c:pt>
                <c:pt idx="505">
                  <c:v>542.5</c:v>
                </c:pt>
                <c:pt idx="506">
                  <c:v>542.5</c:v>
                </c:pt>
                <c:pt idx="507">
                  <c:v>542.5</c:v>
                </c:pt>
                <c:pt idx="508">
                  <c:v>542.5</c:v>
                </c:pt>
                <c:pt idx="509">
                  <c:v>542.5</c:v>
                </c:pt>
                <c:pt idx="510">
                  <c:v>542.5</c:v>
                </c:pt>
                <c:pt idx="511">
                  <c:v>537.5</c:v>
                </c:pt>
                <c:pt idx="512">
                  <c:v>537.5</c:v>
                </c:pt>
                <c:pt idx="513">
                  <c:v>537.5</c:v>
                </c:pt>
                <c:pt idx="514">
                  <c:v>525</c:v>
                </c:pt>
                <c:pt idx="515">
                  <c:v>525</c:v>
                </c:pt>
                <c:pt idx="516">
                  <c:v>525</c:v>
                </c:pt>
                <c:pt idx="517">
                  <c:v>525</c:v>
                </c:pt>
                <c:pt idx="518">
                  <c:v>525</c:v>
                </c:pt>
                <c:pt idx="519">
                  <c:v>515</c:v>
                </c:pt>
                <c:pt idx="520">
                  <c:v>515</c:v>
                </c:pt>
                <c:pt idx="521">
                  <c:v>515</c:v>
                </c:pt>
                <c:pt idx="522">
                  <c:v>515</c:v>
                </c:pt>
                <c:pt idx="523">
                  <c:v>495</c:v>
                </c:pt>
                <c:pt idx="524">
                  <c:v>495</c:v>
                </c:pt>
                <c:pt idx="525">
                  <c:v>495</c:v>
                </c:pt>
                <c:pt idx="526">
                  <c:v>505</c:v>
                </c:pt>
                <c:pt idx="527">
                  <c:v>505</c:v>
                </c:pt>
                <c:pt idx="528">
                  <c:v>505</c:v>
                </c:pt>
                <c:pt idx="529">
                  <c:v>505</c:v>
                </c:pt>
                <c:pt idx="530">
                  <c:v>505</c:v>
                </c:pt>
                <c:pt idx="531">
                  <c:v>502.5</c:v>
                </c:pt>
                <c:pt idx="532">
                  <c:v>502.5</c:v>
                </c:pt>
                <c:pt idx="533">
                  <c:v>502.5</c:v>
                </c:pt>
                <c:pt idx="534">
                  <c:v>502.5</c:v>
                </c:pt>
                <c:pt idx="535">
                  <c:v>502.5</c:v>
                </c:pt>
                <c:pt idx="536">
                  <c:v>512.5</c:v>
                </c:pt>
                <c:pt idx="537">
                  <c:v>512.5</c:v>
                </c:pt>
                <c:pt idx="538">
                  <c:v>512.5</c:v>
                </c:pt>
                <c:pt idx="539">
                  <c:v>512.5</c:v>
                </c:pt>
                <c:pt idx="540">
                  <c:v>512.5</c:v>
                </c:pt>
                <c:pt idx="541">
                  <c:v>512.5</c:v>
                </c:pt>
                <c:pt idx="542">
                  <c:v>512.5</c:v>
                </c:pt>
                <c:pt idx="543">
                  <c:v>512.5</c:v>
                </c:pt>
                <c:pt idx="544">
                  <c:v>512.5</c:v>
                </c:pt>
                <c:pt idx="545">
                  <c:v>512.5</c:v>
                </c:pt>
                <c:pt idx="546">
                  <c:v>527.5</c:v>
                </c:pt>
                <c:pt idx="547">
                  <c:v>527.5</c:v>
                </c:pt>
                <c:pt idx="548">
                  <c:v>527.5</c:v>
                </c:pt>
                <c:pt idx="549">
                  <c:v>527.5</c:v>
                </c:pt>
                <c:pt idx="550">
                  <c:v>527.5</c:v>
                </c:pt>
                <c:pt idx="551">
                  <c:v>527.5</c:v>
                </c:pt>
                <c:pt idx="552">
                  <c:v>527.5</c:v>
                </c:pt>
                <c:pt idx="553">
                  <c:v>527.5</c:v>
                </c:pt>
                <c:pt idx="554">
                  <c:v>527.5</c:v>
                </c:pt>
                <c:pt idx="555">
                  <c:v>532.5</c:v>
                </c:pt>
                <c:pt idx="556">
                  <c:v>532.5</c:v>
                </c:pt>
                <c:pt idx="557">
                  <c:v>532.5</c:v>
                </c:pt>
                <c:pt idx="558">
                  <c:v>532.5</c:v>
                </c:pt>
                <c:pt idx="559">
                  <c:v>537.5</c:v>
                </c:pt>
                <c:pt idx="560">
                  <c:v>537.5</c:v>
                </c:pt>
                <c:pt idx="561">
                  <c:v>537.5</c:v>
                </c:pt>
                <c:pt idx="562">
                  <c:v>537.5</c:v>
                </c:pt>
                <c:pt idx="563">
                  <c:v>537.5</c:v>
                </c:pt>
                <c:pt idx="564">
                  <c:v>537.5</c:v>
                </c:pt>
                <c:pt idx="565">
                  <c:v>537.5</c:v>
                </c:pt>
                <c:pt idx="566">
                  <c:v>537.5</c:v>
                </c:pt>
                <c:pt idx="567">
                  <c:v>542.5</c:v>
                </c:pt>
                <c:pt idx="568">
                  <c:v>542.5</c:v>
                </c:pt>
                <c:pt idx="569">
                  <c:v>542.5</c:v>
                </c:pt>
                <c:pt idx="570">
                  <c:v>542.5</c:v>
                </c:pt>
                <c:pt idx="571">
                  <c:v>542.5</c:v>
                </c:pt>
                <c:pt idx="572">
                  <c:v>542.5</c:v>
                </c:pt>
                <c:pt idx="573">
                  <c:v>542.5</c:v>
                </c:pt>
                <c:pt idx="574">
                  <c:v>542.5</c:v>
                </c:pt>
                <c:pt idx="575">
                  <c:v>542.5</c:v>
                </c:pt>
                <c:pt idx="576">
                  <c:v>542.5</c:v>
                </c:pt>
                <c:pt idx="577">
                  <c:v>542.5</c:v>
                </c:pt>
                <c:pt idx="578">
                  <c:v>542.5</c:v>
                </c:pt>
                <c:pt idx="579">
                  <c:v>542.5</c:v>
                </c:pt>
                <c:pt idx="580">
                  <c:v>542.5</c:v>
                </c:pt>
                <c:pt idx="581">
                  <c:v>542.5</c:v>
                </c:pt>
                <c:pt idx="582">
                  <c:v>545</c:v>
                </c:pt>
                <c:pt idx="583">
                  <c:v>545</c:v>
                </c:pt>
                <c:pt idx="584">
                  <c:v>545</c:v>
                </c:pt>
                <c:pt idx="585">
                  <c:v>545</c:v>
                </c:pt>
                <c:pt idx="586">
                  <c:v>545</c:v>
                </c:pt>
                <c:pt idx="587">
                  <c:v>552.5</c:v>
                </c:pt>
                <c:pt idx="588">
                  <c:v>552.5</c:v>
                </c:pt>
                <c:pt idx="589">
                  <c:v>562.5</c:v>
                </c:pt>
                <c:pt idx="590">
                  <c:v>562.5</c:v>
                </c:pt>
                <c:pt idx="591">
                  <c:v>562.5</c:v>
                </c:pt>
                <c:pt idx="592">
                  <c:v>562.5</c:v>
                </c:pt>
                <c:pt idx="593">
                  <c:v>562.5</c:v>
                </c:pt>
                <c:pt idx="594">
                  <c:v>562.5</c:v>
                </c:pt>
                <c:pt idx="595">
                  <c:v>562.5</c:v>
                </c:pt>
                <c:pt idx="596">
                  <c:v>585</c:v>
                </c:pt>
                <c:pt idx="597">
                  <c:v>585</c:v>
                </c:pt>
                <c:pt idx="598">
                  <c:v>585</c:v>
                </c:pt>
                <c:pt idx="599">
                  <c:v>585</c:v>
                </c:pt>
                <c:pt idx="600">
                  <c:v>585</c:v>
                </c:pt>
                <c:pt idx="601">
                  <c:v>592.5</c:v>
                </c:pt>
                <c:pt idx="602">
                  <c:v>592.5</c:v>
                </c:pt>
                <c:pt idx="603">
                  <c:v>592.5</c:v>
                </c:pt>
                <c:pt idx="604">
                  <c:v>592.5</c:v>
                </c:pt>
                <c:pt idx="605">
                  <c:v>597.5</c:v>
                </c:pt>
                <c:pt idx="606">
                  <c:v>597.5</c:v>
                </c:pt>
                <c:pt idx="607">
                  <c:v>597.5</c:v>
                </c:pt>
                <c:pt idx="608">
                  <c:v>597.5</c:v>
                </c:pt>
                <c:pt idx="609">
                  <c:v>597.5</c:v>
                </c:pt>
                <c:pt idx="610">
                  <c:v>597.5</c:v>
                </c:pt>
                <c:pt idx="611">
                  <c:v>597.5</c:v>
                </c:pt>
                <c:pt idx="612">
                  <c:v>597.5</c:v>
                </c:pt>
                <c:pt idx="613">
                  <c:v>602.5</c:v>
                </c:pt>
                <c:pt idx="614">
                  <c:v>602.5</c:v>
                </c:pt>
                <c:pt idx="615">
                  <c:v>602.5</c:v>
                </c:pt>
                <c:pt idx="616">
                  <c:v>602.5</c:v>
                </c:pt>
                <c:pt idx="617">
                  <c:v>602.5</c:v>
                </c:pt>
                <c:pt idx="618">
                  <c:v>602.5</c:v>
                </c:pt>
                <c:pt idx="619">
                  <c:v>602.5</c:v>
                </c:pt>
                <c:pt idx="620">
                  <c:v>602.5</c:v>
                </c:pt>
                <c:pt idx="621">
                  <c:v>602.5</c:v>
                </c:pt>
                <c:pt idx="622">
                  <c:v>602.5</c:v>
                </c:pt>
                <c:pt idx="623">
                  <c:v>602.5</c:v>
                </c:pt>
                <c:pt idx="624">
                  <c:v>602.5</c:v>
                </c:pt>
                <c:pt idx="625">
                  <c:v>602.5</c:v>
                </c:pt>
                <c:pt idx="626">
                  <c:v>595</c:v>
                </c:pt>
                <c:pt idx="627">
                  <c:v>595</c:v>
                </c:pt>
                <c:pt idx="628">
                  <c:v>595</c:v>
                </c:pt>
                <c:pt idx="629">
                  <c:v>595</c:v>
                </c:pt>
                <c:pt idx="630">
                  <c:v>595</c:v>
                </c:pt>
                <c:pt idx="631">
                  <c:v>570</c:v>
                </c:pt>
                <c:pt idx="632">
                  <c:v>570</c:v>
                </c:pt>
                <c:pt idx="633">
                  <c:v>570</c:v>
                </c:pt>
                <c:pt idx="634">
                  <c:v>570</c:v>
                </c:pt>
                <c:pt idx="635">
                  <c:v>570</c:v>
                </c:pt>
                <c:pt idx="636">
                  <c:v>570</c:v>
                </c:pt>
                <c:pt idx="637">
                  <c:v>570</c:v>
                </c:pt>
                <c:pt idx="638">
                  <c:v>570</c:v>
                </c:pt>
                <c:pt idx="639">
                  <c:v>567.5</c:v>
                </c:pt>
                <c:pt idx="640">
                  <c:v>567.5</c:v>
                </c:pt>
                <c:pt idx="641">
                  <c:v>567.5</c:v>
                </c:pt>
                <c:pt idx="642">
                  <c:v>567.5</c:v>
                </c:pt>
                <c:pt idx="643">
                  <c:v>567.5</c:v>
                </c:pt>
                <c:pt idx="644">
                  <c:v>567.5</c:v>
                </c:pt>
                <c:pt idx="645">
                  <c:v>557.5</c:v>
                </c:pt>
                <c:pt idx="646">
                  <c:v>557.5</c:v>
                </c:pt>
                <c:pt idx="647">
                  <c:v>557.5</c:v>
                </c:pt>
                <c:pt idx="648">
                  <c:v>557.5</c:v>
                </c:pt>
                <c:pt idx="649">
                  <c:v>547.5</c:v>
                </c:pt>
                <c:pt idx="650">
                  <c:v>547.5</c:v>
                </c:pt>
                <c:pt idx="651">
                  <c:v>547.5</c:v>
                </c:pt>
                <c:pt idx="652">
                  <c:v>547.5</c:v>
                </c:pt>
                <c:pt idx="653">
                  <c:v>547.5</c:v>
                </c:pt>
                <c:pt idx="654">
                  <c:v>540</c:v>
                </c:pt>
                <c:pt idx="655">
                  <c:v>540</c:v>
                </c:pt>
                <c:pt idx="656">
                  <c:v>540</c:v>
                </c:pt>
                <c:pt idx="657">
                  <c:v>532.5</c:v>
                </c:pt>
                <c:pt idx="658">
                  <c:v>532.5</c:v>
                </c:pt>
                <c:pt idx="659">
                  <c:v>532.5</c:v>
                </c:pt>
                <c:pt idx="660">
                  <c:v>525</c:v>
                </c:pt>
                <c:pt idx="661">
                  <c:v>525</c:v>
                </c:pt>
                <c:pt idx="662">
                  <c:v>525</c:v>
                </c:pt>
                <c:pt idx="663">
                  <c:v>522.5</c:v>
                </c:pt>
                <c:pt idx="664">
                  <c:v>522.5</c:v>
                </c:pt>
                <c:pt idx="665">
                  <c:v>522.5</c:v>
                </c:pt>
                <c:pt idx="666">
                  <c:v>517.5</c:v>
                </c:pt>
                <c:pt idx="667">
                  <c:v>517.5</c:v>
                </c:pt>
                <c:pt idx="668">
                  <c:v>497.5</c:v>
                </c:pt>
                <c:pt idx="669">
                  <c:v>497.5</c:v>
                </c:pt>
                <c:pt idx="670">
                  <c:v>497.5</c:v>
                </c:pt>
                <c:pt idx="671">
                  <c:v>497.5</c:v>
                </c:pt>
                <c:pt idx="672">
                  <c:v>497.5</c:v>
                </c:pt>
                <c:pt idx="673">
                  <c:v>497.5</c:v>
                </c:pt>
                <c:pt idx="674">
                  <c:v>497.5</c:v>
                </c:pt>
                <c:pt idx="675">
                  <c:v>497.5</c:v>
                </c:pt>
                <c:pt idx="676">
                  <c:v>497.5</c:v>
                </c:pt>
                <c:pt idx="677">
                  <c:v>485</c:v>
                </c:pt>
                <c:pt idx="678">
                  <c:v>485</c:v>
                </c:pt>
                <c:pt idx="679">
                  <c:v>485</c:v>
                </c:pt>
                <c:pt idx="680">
                  <c:v>485</c:v>
                </c:pt>
                <c:pt idx="681">
                  <c:v>495</c:v>
                </c:pt>
                <c:pt idx="682">
                  <c:v>495</c:v>
                </c:pt>
                <c:pt idx="683">
                  <c:v>495</c:v>
                </c:pt>
                <c:pt idx="684">
                  <c:v>495</c:v>
                </c:pt>
                <c:pt idx="685">
                  <c:v>495</c:v>
                </c:pt>
                <c:pt idx="686">
                  <c:v>502.5</c:v>
                </c:pt>
                <c:pt idx="687">
                  <c:v>510</c:v>
                </c:pt>
                <c:pt idx="688">
                  <c:v>510</c:v>
                </c:pt>
                <c:pt idx="689">
                  <c:v>510</c:v>
                </c:pt>
                <c:pt idx="690">
                  <c:v>510</c:v>
                </c:pt>
                <c:pt idx="691">
                  <c:v>510</c:v>
                </c:pt>
                <c:pt idx="692">
                  <c:v>517.5</c:v>
                </c:pt>
                <c:pt idx="693">
                  <c:v>525</c:v>
                </c:pt>
                <c:pt idx="694">
                  <c:v>525</c:v>
                </c:pt>
                <c:pt idx="695">
                  <c:v>525</c:v>
                </c:pt>
                <c:pt idx="696">
                  <c:v>525</c:v>
                </c:pt>
                <c:pt idx="697">
                  <c:v>525</c:v>
                </c:pt>
                <c:pt idx="698">
                  <c:v>532.5</c:v>
                </c:pt>
                <c:pt idx="699">
                  <c:v>537.5</c:v>
                </c:pt>
                <c:pt idx="700">
                  <c:v>540</c:v>
                </c:pt>
                <c:pt idx="701">
                  <c:v>540</c:v>
                </c:pt>
                <c:pt idx="702">
                  <c:v>540</c:v>
                </c:pt>
                <c:pt idx="703">
                  <c:v>540</c:v>
                </c:pt>
                <c:pt idx="704">
                  <c:v>545</c:v>
                </c:pt>
                <c:pt idx="705">
                  <c:v>545</c:v>
                </c:pt>
                <c:pt idx="706">
                  <c:v>545</c:v>
                </c:pt>
                <c:pt idx="707">
                  <c:v>545</c:v>
                </c:pt>
                <c:pt idx="708">
                  <c:v>545</c:v>
                </c:pt>
                <c:pt idx="709">
                  <c:v>545</c:v>
                </c:pt>
                <c:pt idx="710">
                  <c:v>545</c:v>
                </c:pt>
                <c:pt idx="711">
                  <c:v>545</c:v>
                </c:pt>
                <c:pt idx="712">
                  <c:v>537.5</c:v>
                </c:pt>
                <c:pt idx="713">
                  <c:v>527.5</c:v>
                </c:pt>
                <c:pt idx="714">
                  <c:v>517.5</c:v>
                </c:pt>
                <c:pt idx="715">
                  <c:v>517.5</c:v>
                </c:pt>
                <c:pt idx="716">
                  <c:v>517.5</c:v>
                </c:pt>
                <c:pt idx="717">
                  <c:v>517.5</c:v>
                </c:pt>
                <c:pt idx="718">
                  <c:v>517.5</c:v>
                </c:pt>
                <c:pt idx="719">
                  <c:v>517.5</c:v>
                </c:pt>
                <c:pt idx="720">
                  <c:v>517.5</c:v>
                </c:pt>
                <c:pt idx="721">
                  <c:v>517.5</c:v>
                </c:pt>
                <c:pt idx="722">
                  <c:v>517.5</c:v>
                </c:pt>
                <c:pt idx="723">
                  <c:v>516.5</c:v>
                </c:pt>
                <c:pt idx="724">
                  <c:v>516.5</c:v>
                </c:pt>
                <c:pt idx="725">
                  <c:v>516.5</c:v>
                </c:pt>
                <c:pt idx="726">
                  <c:v>516.5</c:v>
                </c:pt>
                <c:pt idx="727">
                  <c:v>516.5</c:v>
                </c:pt>
                <c:pt idx="728">
                  <c:v>516.5</c:v>
                </c:pt>
                <c:pt idx="729">
                  <c:v>516.5</c:v>
                </c:pt>
                <c:pt idx="730">
                  <c:v>516.5</c:v>
                </c:pt>
                <c:pt idx="731">
                  <c:v>516.5</c:v>
                </c:pt>
                <c:pt idx="732">
                  <c:v>516.5</c:v>
                </c:pt>
                <c:pt idx="733">
                  <c:v>516.5</c:v>
                </c:pt>
                <c:pt idx="734">
                  <c:v>516.5</c:v>
                </c:pt>
                <c:pt idx="735">
                  <c:v>516.5</c:v>
                </c:pt>
                <c:pt idx="736">
                  <c:v>516.5</c:v>
                </c:pt>
                <c:pt idx="737">
                  <c:v>516.5</c:v>
                </c:pt>
                <c:pt idx="738">
                  <c:v>517.5</c:v>
                </c:pt>
                <c:pt idx="739">
                  <c:v>517.5</c:v>
                </c:pt>
                <c:pt idx="740">
                  <c:v>517.5</c:v>
                </c:pt>
                <c:pt idx="741">
                  <c:v>517.5</c:v>
                </c:pt>
                <c:pt idx="742">
                  <c:v>517.5</c:v>
                </c:pt>
                <c:pt idx="743">
                  <c:v>517.5</c:v>
                </c:pt>
                <c:pt idx="744">
                  <c:v>517.5</c:v>
                </c:pt>
                <c:pt idx="745">
                  <c:v>517.5</c:v>
                </c:pt>
                <c:pt idx="746">
                  <c:v>522.5</c:v>
                </c:pt>
                <c:pt idx="747">
                  <c:v>522.5</c:v>
                </c:pt>
                <c:pt idx="748">
                  <c:v>522.5</c:v>
                </c:pt>
                <c:pt idx="749">
                  <c:v>522.5</c:v>
                </c:pt>
                <c:pt idx="750">
                  <c:v>522.5</c:v>
                </c:pt>
                <c:pt idx="751">
                  <c:v>522.5</c:v>
                </c:pt>
                <c:pt idx="752">
                  <c:v>522.5</c:v>
                </c:pt>
                <c:pt idx="753">
                  <c:v>522.5</c:v>
                </c:pt>
                <c:pt idx="754">
                  <c:v>522.5</c:v>
                </c:pt>
                <c:pt idx="755">
                  <c:v>522.5</c:v>
                </c:pt>
                <c:pt idx="756">
                  <c:v>525</c:v>
                </c:pt>
                <c:pt idx="757">
                  <c:v>525</c:v>
                </c:pt>
                <c:pt idx="758">
                  <c:v>525</c:v>
                </c:pt>
                <c:pt idx="759">
                  <c:v>525</c:v>
                </c:pt>
                <c:pt idx="760">
                  <c:v>525</c:v>
                </c:pt>
                <c:pt idx="761">
                  <c:v>525</c:v>
                </c:pt>
                <c:pt idx="762">
                  <c:v>525</c:v>
                </c:pt>
                <c:pt idx="763">
                  <c:v>525</c:v>
                </c:pt>
                <c:pt idx="764">
                  <c:v>525</c:v>
                </c:pt>
                <c:pt idx="765">
                  <c:v>525</c:v>
                </c:pt>
                <c:pt idx="766">
                  <c:v>525</c:v>
                </c:pt>
                <c:pt idx="767">
                  <c:v>525</c:v>
                </c:pt>
                <c:pt idx="768">
                  <c:v>525</c:v>
                </c:pt>
                <c:pt idx="769">
                  <c:v>525</c:v>
                </c:pt>
                <c:pt idx="770">
                  <c:v>525</c:v>
                </c:pt>
                <c:pt idx="771">
                  <c:v>525</c:v>
                </c:pt>
                <c:pt idx="772">
                  <c:v>525</c:v>
                </c:pt>
                <c:pt idx="773">
                  <c:v>525</c:v>
                </c:pt>
                <c:pt idx="774">
                  <c:v>525</c:v>
                </c:pt>
                <c:pt idx="775">
                  <c:v>525</c:v>
                </c:pt>
                <c:pt idx="776">
                  <c:v>525</c:v>
                </c:pt>
                <c:pt idx="777">
                  <c:v>525</c:v>
                </c:pt>
                <c:pt idx="778">
                  <c:v>525</c:v>
                </c:pt>
                <c:pt idx="779">
                  <c:v>525</c:v>
                </c:pt>
                <c:pt idx="780">
                  <c:v>525</c:v>
                </c:pt>
                <c:pt idx="781">
                  <c:v>525</c:v>
                </c:pt>
                <c:pt idx="782">
                  <c:v>525</c:v>
                </c:pt>
                <c:pt idx="783">
                  <c:v>525</c:v>
                </c:pt>
                <c:pt idx="784">
                  <c:v>525</c:v>
                </c:pt>
                <c:pt idx="785">
                  <c:v>525</c:v>
                </c:pt>
                <c:pt idx="786">
                  <c:v>525</c:v>
                </c:pt>
                <c:pt idx="787">
                  <c:v>525</c:v>
                </c:pt>
                <c:pt idx="788">
                  <c:v>525</c:v>
                </c:pt>
                <c:pt idx="789">
                  <c:v>525</c:v>
                </c:pt>
                <c:pt idx="790">
                  <c:v>525</c:v>
                </c:pt>
                <c:pt idx="791">
                  <c:v>525</c:v>
                </c:pt>
                <c:pt idx="792">
                  <c:v>525</c:v>
                </c:pt>
                <c:pt idx="793">
                  <c:v>525</c:v>
                </c:pt>
                <c:pt idx="794">
                  <c:v>525</c:v>
                </c:pt>
                <c:pt idx="795">
                  <c:v>525</c:v>
                </c:pt>
                <c:pt idx="796">
                  <c:v>525</c:v>
                </c:pt>
                <c:pt idx="797">
                  <c:v>525</c:v>
                </c:pt>
                <c:pt idx="798">
                  <c:v>525</c:v>
                </c:pt>
                <c:pt idx="799">
                  <c:v>525</c:v>
                </c:pt>
                <c:pt idx="800">
                  <c:v>525</c:v>
                </c:pt>
                <c:pt idx="801">
                  <c:v>525</c:v>
                </c:pt>
                <c:pt idx="802">
                  <c:v>525</c:v>
                </c:pt>
                <c:pt idx="803">
                  <c:v>525</c:v>
                </c:pt>
                <c:pt idx="804">
                  <c:v>525</c:v>
                </c:pt>
                <c:pt idx="805">
                  <c:v>525</c:v>
                </c:pt>
                <c:pt idx="806">
                  <c:v>522.5</c:v>
                </c:pt>
                <c:pt idx="807">
                  <c:v>522.5</c:v>
                </c:pt>
                <c:pt idx="808">
                  <c:v>522.5</c:v>
                </c:pt>
                <c:pt idx="809">
                  <c:v>522.5</c:v>
                </c:pt>
                <c:pt idx="810">
                  <c:v>522.5</c:v>
                </c:pt>
                <c:pt idx="811">
                  <c:v>517.5</c:v>
                </c:pt>
                <c:pt idx="812">
                  <c:v>517.5</c:v>
                </c:pt>
                <c:pt idx="813">
                  <c:v>517.5</c:v>
                </c:pt>
                <c:pt idx="814">
                  <c:v>517.5</c:v>
                </c:pt>
                <c:pt idx="815">
                  <c:v>517.5</c:v>
                </c:pt>
                <c:pt idx="816">
                  <c:v>517.5</c:v>
                </c:pt>
                <c:pt idx="817">
                  <c:v>517.5</c:v>
                </c:pt>
                <c:pt idx="818">
                  <c:v>517.5</c:v>
                </c:pt>
                <c:pt idx="819">
                  <c:v>517.5</c:v>
                </c:pt>
                <c:pt idx="820">
                  <c:v>517.5</c:v>
                </c:pt>
                <c:pt idx="821">
                  <c:v>517.5</c:v>
                </c:pt>
                <c:pt idx="822">
                  <c:v>517.5</c:v>
                </c:pt>
                <c:pt idx="823">
                  <c:v>517.5</c:v>
                </c:pt>
                <c:pt idx="824">
                  <c:v>517.5</c:v>
                </c:pt>
                <c:pt idx="825">
                  <c:v>517.5</c:v>
                </c:pt>
                <c:pt idx="826">
                  <c:v>517.5</c:v>
                </c:pt>
                <c:pt idx="827">
                  <c:v>517.5</c:v>
                </c:pt>
                <c:pt idx="828">
                  <c:v>517.5</c:v>
                </c:pt>
                <c:pt idx="829">
                  <c:v>517.5</c:v>
                </c:pt>
                <c:pt idx="830">
                  <c:v>517.5</c:v>
                </c:pt>
                <c:pt idx="831">
                  <c:v>517.5</c:v>
                </c:pt>
                <c:pt idx="832">
                  <c:v>522.5</c:v>
                </c:pt>
                <c:pt idx="833">
                  <c:v>522.5</c:v>
                </c:pt>
                <c:pt idx="834">
                  <c:v>522.5</c:v>
                </c:pt>
                <c:pt idx="835">
                  <c:v>522.5</c:v>
                </c:pt>
                <c:pt idx="836">
                  <c:v>522.5</c:v>
                </c:pt>
                <c:pt idx="837">
                  <c:v>522.5</c:v>
                </c:pt>
                <c:pt idx="838">
                  <c:v>522.5</c:v>
                </c:pt>
                <c:pt idx="839">
                  <c:v>517.5</c:v>
                </c:pt>
                <c:pt idx="840">
                  <c:v>517.5</c:v>
                </c:pt>
                <c:pt idx="841">
                  <c:v>517.5</c:v>
                </c:pt>
                <c:pt idx="842">
                  <c:v>517.5</c:v>
                </c:pt>
                <c:pt idx="843">
                  <c:v>517.5</c:v>
                </c:pt>
                <c:pt idx="844">
                  <c:v>517.5</c:v>
                </c:pt>
                <c:pt idx="845">
                  <c:v>517.5</c:v>
                </c:pt>
                <c:pt idx="846">
                  <c:v>517.5</c:v>
                </c:pt>
                <c:pt idx="847">
                  <c:v>511</c:v>
                </c:pt>
                <c:pt idx="848">
                  <c:v>511</c:v>
                </c:pt>
                <c:pt idx="849">
                  <c:v>511</c:v>
                </c:pt>
                <c:pt idx="850">
                  <c:v>511</c:v>
                </c:pt>
                <c:pt idx="851">
                  <c:v>511</c:v>
                </c:pt>
                <c:pt idx="852">
                  <c:v>511</c:v>
                </c:pt>
                <c:pt idx="853">
                  <c:v>511</c:v>
                </c:pt>
                <c:pt idx="854">
                  <c:v>511</c:v>
                </c:pt>
                <c:pt idx="855">
                  <c:v>511</c:v>
                </c:pt>
                <c:pt idx="856">
                  <c:v>511</c:v>
                </c:pt>
                <c:pt idx="857">
                  <c:v>507.5</c:v>
                </c:pt>
                <c:pt idx="858">
                  <c:v>507.5</c:v>
                </c:pt>
                <c:pt idx="859">
                  <c:v>507.5</c:v>
                </c:pt>
                <c:pt idx="860">
                  <c:v>507.5</c:v>
                </c:pt>
                <c:pt idx="861">
                  <c:v>507.5</c:v>
                </c:pt>
                <c:pt idx="862">
                  <c:v>507.5</c:v>
                </c:pt>
                <c:pt idx="863">
                  <c:v>507.5</c:v>
                </c:pt>
                <c:pt idx="864">
                  <c:v>507.5</c:v>
                </c:pt>
                <c:pt idx="865">
                  <c:v>507.5</c:v>
                </c:pt>
                <c:pt idx="866">
                  <c:v>507.5</c:v>
                </c:pt>
                <c:pt idx="867">
                  <c:v>507.5</c:v>
                </c:pt>
                <c:pt idx="868">
                  <c:v>507.5</c:v>
                </c:pt>
                <c:pt idx="869">
                  <c:v>507.5</c:v>
                </c:pt>
                <c:pt idx="870">
                  <c:v>507.5</c:v>
                </c:pt>
                <c:pt idx="871">
                  <c:v>507.5</c:v>
                </c:pt>
                <c:pt idx="872">
                  <c:v>506</c:v>
                </c:pt>
                <c:pt idx="873">
                  <c:v>506</c:v>
                </c:pt>
                <c:pt idx="874">
                  <c:v>506</c:v>
                </c:pt>
                <c:pt idx="875">
                  <c:v>506</c:v>
                </c:pt>
                <c:pt idx="876">
                  <c:v>506</c:v>
                </c:pt>
                <c:pt idx="877">
                  <c:v>505</c:v>
                </c:pt>
                <c:pt idx="878">
                  <c:v>505</c:v>
                </c:pt>
                <c:pt idx="879">
                  <c:v>505</c:v>
                </c:pt>
                <c:pt idx="880">
                  <c:v>505</c:v>
                </c:pt>
                <c:pt idx="881">
                  <c:v>505</c:v>
                </c:pt>
                <c:pt idx="882">
                  <c:v>504</c:v>
                </c:pt>
                <c:pt idx="883">
                  <c:v>504</c:v>
                </c:pt>
                <c:pt idx="884">
                  <c:v>504</c:v>
                </c:pt>
                <c:pt idx="885">
                  <c:v>504</c:v>
                </c:pt>
                <c:pt idx="886">
                  <c:v>504</c:v>
                </c:pt>
                <c:pt idx="887">
                  <c:v>504</c:v>
                </c:pt>
                <c:pt idx="888">
                  <c:v>504</c:v>
                </c:pt>
                <c:pt idx="889">
                  <c:v>504</c:v>
                </c:pt>
                <c:pt idx="890">
                  <c:v>504</c:v>
                </c:pt>
                <c:pt idx="891">
                  <c:v>504</c:v>
                </c:pt>
                <c:pt idx="892">
                  <c:v>507.5</c:v>
                </c:pt>
                <c:pt idx="893">
                  <c:v>507.5</c:v>
                </c:pt>
                <c:pt idx="894">
                  <c:v>507.5</c:v>
                </c:pt>
                <c:pt idx="895">
                  <c:v>507.5</c:v>
                </c:pt>
                <c:pt idx="896">
                  <c:v>507.5</c:v>
                </c:pt>
                <c:pt idx="897">
                  <c:v>507.5</c:v>
                </c:pt>
                <c:pt idx="898">
                  <c:v>507.5</c:v>
                </c:pt>
                <c:pt idx="899">
                  <c:v>507.5</c:v>
                </c:pt>
                <c:pt idx="900">
                  <c:v>507.5</c:v>
                </c:pt>
                <c:pt idx="901">
                  <c:v>507.5</c:v>
                </c:pt>
                <c:pt idx="902">
                  <c:v>507.5</c:v>
                </c:pt>
                <c:pt idx="903">
                  <c:v>507.5</c:v>
                </c:pt>
                <c:pt idx="904">
                  <c:v>507.5</c:v>
                </c:pt>
                <c:pt idx="905">
                  <c:v>507.5</c:v>
                </c:pt>
                <c:pt idx="906">
                  <c:v>507.5</c:v>
                </c:pt>
                <c:pt idx="907">
                  <c:v>507.5</c:v>
                </c:pt>
                <c:pt idx="908">
                  <c:v>507.5</c:v>
                </c:pt>
                <c:pt idx="909">
                  <c:v>507.5</c:v>
                </c:pt>
                <c:pt idx="910">
                  <c:v>507.5</c:v>
                </c:pt>
                <c:pt idx="911">
                  <c:v>507.5</c:v>
                </c:pt>
                <c:pt idx="912">
                  <c:v>507.5</c:v>
                </c:pt>
                <c:pt idx="913">
                  <c:v>507.5</c:v>
                </c:pt>
                <c:pt idx="914">
                  <c:v>507.5</c:v>
                </c:pt>
                <c:pt idx="915">
                  <c:v>507.5</c:v>
                </c:pt>
                <c:pt idx="916">
                  <c:v>507.5</c:v>
                </c:pt>
                <c:pt idx="917">
                  <c:v>507.5</c:v>
                </c:pt>
                <c:pt idx="918">
                  <c:v>507.5</c:v>
                </c:pt>
                <c:pt idx="919">
                  <c:v>507.5</c:v>
                </c:pt>
                <c:pt idx="920">
                  <c:v>507.5</c:v>
                </c:pt>
                <c:pt idx="921">
                  <c:v>507.5</c:v>
                </c:pt>
                <c:pt idx="922">
                  <c:v>504</c:v>
                </c:pt>
                <c:pt idx="923">
                  <c:v>504</c:v>
                </c:pt>
                <c:pt idx="924">
                  <c:v>504</c:v>
                </c:pt>
                <c:pt idx="925">
                  <c:v>504</c:v>
                </c:pt>
                <c:pt idx="926">
                  <c:v>504</c:v>
                </c:pt>
                <c:pt idx="927">
                  <c:v>503</c:v>
                </c:pt>
                <c:pt idx="928">
                  <c:v>503</c:v>
                </c:pt>
                <c:pt idx="929">
                  <c:v>503</c:v>
                </c:pt>
                <c:pt idx="930">
                  <c:v>503</c:v>
                </c:pt>
                <c:pt idx="931">
                  <c:v>503</c:v>
                </c:pt>
                <c:pt idx="932">
                  <c:v>502.5</c:v>
                </c:pt>
                <c:pt idx="933">
                  <c:v>502.5</c:v>
                </c:pt>
                <c:pt idx="934">
                  <c:v>502.5</c:v>
                </c:pt>
                <c:pt idx="935">
                  <c:v>502.5</c:v>
                </c:pt>
                <c:pt idx="936">
                  <c:v>502.5</c:v>
                </c:pt>
                <c:pt idx="937">
                  <c:v>492.5</c:v>
                </c:pt>
                <c:pt idx="938">
                  <c:v>492.5</c:v>
                </c:pt>
                <c:pt idx="939">
                  <c:v>492.5</c:v>
                </c:pt>
                <c:pt idx="940">
                  <c:v>492.5</c:v>
                </c:pt>
                <c:pt idx="941">
                  <c:v>492.5</c:v>
                </c:pt>
                <c:pt idx="942">
                  <c:v>492.5</c:v>
                </c:pt>
                <c:pt idx="943">
                  <c:v>492.5</c:v>
                </c:pt>
                <c:pt idx="944">
                  <c:v>492.5</c:v>
                </c:pt>
                <c:pt idx="945">
                  <c:v>492.5</c:v>
                </c:pt>
                <c:pt idx="946">
                  <c:v>492.5</c:v>
                </c:pt>
                <c:pt idx="947">
                  <c:v>487.5</c:v>
                </c:pt>
                <c:pt idx="948">
                  <c:v>487.5</c:v>
                </c:pt>
                <c:pt idx="949">
                  <c:v>487.5</c:v>
                </c:pt>
                <c:pt idx="950">
                  <c:v>487.5</c:v>
                </c:pt>
                <c:pt idx="951">
                  <c:v>487.5</c:v>
                </c:pt>
                <c:pt idx="952">
                  <c:v>487.5</c:v>
                </c:pt>
                <c:pt idx="953">
                  <c:v>487.5</c:v>
                </c:pt>
                <c:pt idx="954">
                  <c:v>487.5</c:v>
                </c:pt>
                <c:pt idx="955">
                  <c:v>487.5</c:v>
                </c:pt>
                <c:pt idx="956">
                  <c:v>487.5</c:v>
                </c:pt>
                <c:pt idx="957">
                  <c:v>482.5</c:v>
                </c:pt>
                <c:pt idx="958">
                  <c:v>482.5</c:v>
                </c:pt>
                <c:pt idx="959">
                  <c:v>482.5</c:v>
                </c:pt>
                <c:pt idx="960">
                  <c:v>482.5</c:v>
                </c:pt>
                <c:pt idx="961">
                  <c:v>482.5</c:v>
                </c:pt>
                <c:pt idx="962">
                  <c:v>477.5</c:v>
                </c:pt>
                <c:pt idx="963">
                  <c:v>477.5</c:v>
                </c:pt>
                <c:pt idx="964">
                  <c:v>477.5</c:v>
                </c:pt>
                <c:pt idx="965">
                  <c:v>477.5</c:v>
                </c:pt>
                <c:pt idx="966">
                  <c:v>477.5</c:v>
                </c:pt>
                <c:pt idx="967">
                  <c:v>477.5</c:v>
                </c:pt>
                <c:pt idx="968">
                  <c:v>477.5</c:v>
                </c:pt>
                <c:pt idx="969">
                  <c:v>477.5</c:v>
                </c:pt>
                <c:pt idx="970">
                  <c:v>477.5</c:v>
                </c:pt>
                <c:pt idx="971">
                  <c:v>477.5</c:v>
                </c:pt>
                <c:pt idx="972">
                  <c:v>475</c:v>
                </c:pt>
                <c:pt idx="973">
                  <c:v>475</c:v>
                </c:pt>
                <c:pt idx="974">
                  <c:v>475</c:v>
                </c:pt>
                <c:pt idx="975">
                  <c:v>475</c:v>
                </c:pt>
                <c:pt idx="976">
                  <c:v>475</c:v>
                </c:pt>
                <c:pt idx="977">
                  <c:v>475</c:v>
                </c:pt>
                <c:pt idx="978">
                  <c:v>475</c:v>
                </c:pt>
                <c:pt idx="979">
                  <c:v>475</c:v>
                </c:pt>
                <c:pt idx="980">
                  <c:v>475</c:v>
                </c:pt>
                <c:pt idx="981">
                  <c:v>475</c:v>
                </c:pt>
                <c:pt idx="982">
                  <c:v>467.5</c:v>
                </c:pt>
                <c:pt idx="983">
                  <c:v>467.5</c:v>
                </c:pt>
                <c:pt idx="984">
                  <c:v>467.5</c:v>
                </c:pt>
                <c:pt idx="985">
                  <c:v>467.5</c:v>
                </c:pt>
                <c:pt idx="986">
                  <c:v>467.5</c:v>
                </c:pt>
                <c:pt idx="987">
                  <c:v>462.5</c:v>
                </c:pt>
                <c:pt idx="988">
                  <c:v>462.5</c:v>
                </c:pt>
                <c:pt idx="989">
                  <c:v>462.5</c:v>
                </c:pt>
                <c:pt idx="990">
                  <c:v>462.5</c:v>
                </c:pt>
                <c:pt idx="991">
                  <c:v>462.5</c:v>
                </c:pt>
                <c:pt idx="992">
                  <c:v>462.5</c:v>
                </c:pt>
                <c:pt idx="993">
                  <c:v>462.5</c:v>
                </c:pt>
                <c:pt idx="994">
                  <c:v>462.5</c:v>
                </c:pt>
                <c:pt idx="995">
                  <c:v>462.5</c:v>
                </c:pt>
                <c:pt idx="996">
                  <c:v>462.5</c:v>
                </c:pt>
                <c:pt idx="997">
                  <c:v>460.5</c:v>
                </c:pt>
                <c:pt idx="998">
                  <c:v>460.5</c:v>
                </c:pt>
                <c:pt idx="999">
                  <c:v>460.5</c:v>
                </c:pt>
                <c:pt idx="1000">
                  <c:v>460.5</c:v>
                </c:pt>
                <c:pt idx="1001">
                  <c:v>460.5</c:v>
                </c:pt>
                <c:pt idx="1002">
                  <c:v>457.5</c:v>
                </c:pt>
                <c:pt idx="1003">
                  <c:v>457.5</c:v>
                </c:pt>
                <c:pt idx="1004">
                  <c:v>457.5</c:v>
                </c:pt>
                <c:pt idx="1005">
                  <c:v>457.5</c:v>
                </c:pt>
                <c:pt idx="1006">
                  <c:v>457.5</c:v>
                </c:pt>
                <c:pt idx="1007">
                  <c:v>457.5</c:v>
                </c:pt>
                <c:pt idx="1008">
                  <c:v>457.5</c:v>
                </c:pt>
                <c:pt idx="1009">
                  <c:v>457.5</c:v>
                </c:pt>
                <c:pt idx="1010">
                  <c:v>457.5</c:v>
                </c:pt>
                <c:pt idx="1011">
                  <c:v>457.5</c:v>
                </c:pt>
                <c:pt idx="1012">
                  <c:v>457.5</c:v>
                </c:pt>
                <c:pt idx="1013">
                  <c:v>457.5</c:v>
                </c:pt>
                <c:pt idx="1014">
                  <c:v>457.5</c:v>
                </c:pt>
                <c:pt idx="1015">
                  <c:v>457.5</c:v>
                </c:pt>
                <c:pt idx="1016">
                  <c:v>457.5</c:v>
                </c:pt>
                <c:pt idx="1017">
                  <c:v>457.5</c:v>
                </c:pt>
                <c:pt idx="1018">
                  <c:v>457.5</c:v>
                </c:pt>
                <c:pt idx="1019">
                  <c:v>445</c:v>
                </c:pt>
                <c:pt idx="1020">
                  <c:v>445</c:v>
                </c:pt>
                <c:pt idx="1021">
                  <c:v>445</c:v>
                </c:pt>
                <c:pt idx="1022">
                  <c:v>445</c:v>
                </c:pt>
                <c:pt idx="1023">
                  <c:v>445</c:v>
                </c:pt>
                <c:pt idx="1024">
                  <c:v>432.5</c:v>
                </c:pt>
                <c:pt idx="1025">
                  <c:v>432.5</c:v>
                </c:pt>
                <c:pt idx="1026">
                  <c:v>432.5</c:v>
                </c:pt>
                <c:pt idx="1027">
                  <c:v>432.5</c:v>
                </c:pt>
                <c:pt idx="1028">
                  <c:v>432.5</c:v>
                </c:pt>
                <c:pt idx="1029">
                  <c:v>412.5</c:v>
                </c:pt>
                <c:pt idx="1030">
                  <c:v>412.5</c:v>
                </c:pt>
                <c:pt idx="1031">
                  <c:v>412.5</c:v>
                </c:pt>
                <c:pt idx="1032">
                  <c:v>412.5</c:v>
                </c:pt>
                <c:pt idx="1033">
                  <c:v>412.5</c:v>
                </c:pt>
                <c:pt idx="1034">
                  <c:v>395</c:v>
                </c:pt>
                <c:pt idx="1035">
                  <c:v>395</c:v>
                </c:pt>
                <c:pt idx="1036">
                  <c:v>395</c:v>
                </c:pt>
                <c:pt idx="1037">
                  <c:v>395</c:v>
                </c:pt>
                <c:pt idx="1038">
                  <c:v>395</c:v>
                </c:pt>
                <c:pt idx="1039">
                  <c:v>382.5</c:v>
                </c:pt>
                <c:pt idx="1040">
                  <c:v>382.5</c:v>
                </c:pt>
                <c:pt idx="1041">
                  <c:v>382.5</c:v>
                </c:pt>
                <c:pt idx="1042">
                  <c:v>382.5</c:v>
                </c:pt>
                <c:pt idx="1043">
                  <c:v>382.5</c:v>
                </c:pt>
                <c:pt idx="1044">
                  <c:v>382.5</c:v>
                </c:pt>
                <c:pt idx="1045">
                  <c:v>375</c:v>
                </c:pt>
                <c:pt idx="1046">
                  <c:v>375</c:v>
                </c:pt>
                <c:pt idx="1047">
                  <c:v>375</c:v>
                </c:pt>
                <c:pt idx="1048">
                  <c:v>375</c:v>
                </c:pt>
                <c:pt idx="1049">
                  <c:v>375</c:v>
                </c:pt>
                <c:pt idx="1050">
                  <c:v>375</c:v>
                </c:pt>
                <c:pt idx="1051">
                  <c:v>375</c:v>
                </c:pt>
                <c:pt idx="1052">
                  <c:v>375</c:v>
                </c:pt>
                <c:pt idx="1053">
                  <c:v>375</c:v>
                </c:pt>
                <c:pt idx="1054">
                  <c:v>375</c:v>
                </c:pt>
                <c:pt idx="1055">
                  <c:v>375</c:v>
                </c:pt>
                <c:pt idx="1056">
                  <c:v>375</c:v>
                </c:pt>
                <c:pt idx="1057">
                  <c:v>375</c:v>
                </c:pt>
                <c:pt idx="1058">
                  <c:v>375</c:v>
                </c:pt>
                <c:pt idx="1059">
                  <c:v>375</c:v>
                </c:pt>
                <c:pt idx="1060">
                  <c:v>375</c:v>
                </c:pt>
                <c:pt idx="1061">
                  <c:v>375</c:v>
                </c:pt>
                <c:pt idx="1062">
                  <c:v>375</c:v>
                </c:pt>
                <c:pt idx="1063">
                  <c:v>375</c:v>
                </c:pt>
                <c:pt idx="1064">
                  <c:v>372.5</c:v>
                </c:pt>
                <c:pt idx="1065">
                  <c:v>372.5</c:v>
                </c:pt>
                <c:pt idx="1066">
                  <c:v>372.5</c:v>
                </c:pt>
                <c:pt idx="1067">
                  <c:v>372.5</c:v>
                </c:pt>
                <c:pt idx="1068">
                  <c:v>372.5</c:v>
                </c:pt>
                <c:pt idx="1069">
                  <c:v>367.5</c:v>
                </c:pt>
                <c:pt idx="1070">
                  <c:v>367.5</c:v>
                </c:pt>
                <c:pt idx="1071">
                  <c:v>367.5</c:v>
                </c:pt>
                <c:pt idx="1072">
                  <c:v>367.5</c:v>
                </c:pt>
                <c:pt idx="1073">
                  <c:v>367.5</c:v>
                </c:pt>
                <c:pt idx="1074">
                  <c:v>375</c:v>
                </c:pt>
                <c:pt idx="1075">
                  <c:v>375</c:v>
                </c:pt>
                <c:pt idx="1076">
                  <c:v>375</c:v>
                </c:pt>
                <c:pt idx="1077">
                  <c:v>375</c:v>
                </c:pt>
                <c:pt idx="1078">
                  <c:v>375</c:v>
                </c:pt>
                <c:pt idx="1079">
                  <c:v>372.5</c:v>
                </c:pt>
                <c:pt idx="1080">
                  <c:v>372.5</c:v>
                </c:pt>
                <c:pt idx="1081">
                  <c:v>372.5</c:v>
                </c:pt>
                <c:pt idx="1082">
                  <c:v>372.5</c:v>
                </c:pt>
                <c:pt idx="1083">
                  <c:v>367.5</c:v>
                </c:pt>
                <c:pt idx="1084">
                  <c:v>367.5</c:v>
                </c:pt>
                <c:pt idx="1085">
                  <c:v>367.5</c:v>
                </c:pt>
                <c:pt idx="1086">
                  <c:v>367.5</c:v>
                </c:pt>
                <c:pt idx="1087">
                  <c:v>367.5</c:v>
                </c:pt>
                <c:pt idx="1088">
                  <c:v>365</c:v>
                </c:pt>
                <c:pt idx="1089">
                  <c:v>365</c:v>
                </c:pt>
                <c:pt idx="1090">
                  <c:v>365</c:v>
                </c:pt>
                <c:pt idx="1091">
                  <c:v>365</c:v>
                </c:pt>
                <c:pt idx="1092">
                  <c:v>365</c:v>
                </c:pt>
                <c:pt idx="1093">
                  <c:v>361</c:v>
                </c:pt>
                <c:pt idx="1094">
                  <c:v>361</c:v>
                </c:pt>
                <c:pt idx="1095">
                  <c:v>361</c:v>
                </c:pt>
                <c:pt idx="1096">
                  <c:v>361</c:v>
                </c:pt>
                <c:pt idx="1097">
                  <c:v>361</c:v>
                </c:pt>
                <c:pt idx="1098">
                  <c:v>362.5</c:v>
                </c:pt>
                <c:pt idx="1099">
                  <c:v>362.5</c:v>
                </c:pt>
                <c:pt idx="1100">
                  <c:v>362.5</c:v>
                </c:pt>
                <c:pt idx="1101">
                  <c:v>362.5</c:v>
                </c:pt>
                <c:pt idx="1102">
                  <c:v>362.5</c:v>
                </c:pt>
                <c:pt idx="1103">
                  <c:v>363.75</c:v>
                </c:pt>
                <c:pt idx="1104">
                  <c:v>363.75</c:v>
                </c:pt>
                <c:pt idx="1105">
                  <c:v>363.75</c:v>
                </c:pt>
                <c:pt idx="1106">
                  <c:v>363.75</c:v>
                </c:pt>
                <c:pt idx="1107">
                  <c:v>363.75</c:v>
                </c:pt>
                <c:pt idx="1108">
                  <c:v>359.5</c:v>
                </c:pt>
                <c:pt idx="1109">
                  <c:v>359.5</c:v>
                </c:pt>
                <c:pt idx="1110">
                  <c:v>359.5</c:v>
                </c:pt>
                <c:pt idx="1111">
                  <c:v>359.5</c:v>
                </c:pt>
                <c:pt idx="1112">
                  <c:v>359.5</c:v>
                </c:pt>
                <c:pt idx="1113">
                  <c:v>357.5</c:v>
                </c:pt>
                <c:pt idx="1114">
                  <c:v>357.5</c:v>
                </c:pt>
                <c:pt idx="1115">
                  <c:v>357.5</c:v>
                </c:pt>
                <c:pt idx="1116">
                  <c:v>357.5</c:v>
                </c:pt>
                <c:pt idx="1117">
                  <c:v>357.5</c:v>
                </c:pt>
                <c:pt idx="1118">
                  <c:v>357.5</c:v>
                </c:pt>
                <c:pt idx="1119">
                  <c:v>352.5</c:v>
                </c:pt>
                <c:pt idx="1120">
                  <c:v>352.5</c:v>
                </c:pt>
                <c:pt idx="1121">
                  <c:v>352.5</c:v>
                </c:pt>
                <c:pt idx="1122">
                  <c:v>352.5</c:v>
                </c:pt>
                <c:pt idx="1123">
                  <c:v>350</c:v>
                </c:pt>
                <c:pt idx="1124">
                  <c:v>347.5</c:v>
                </c:pt>
                <c:pt idx="1125">
                  <c:v>347.5</c:v>
                </c:pt>
                <c:pt idx="1126">
                  <c:v>347.5</c:v>
                </c:pt>
                <c:pt idx="1127">
                  <c:v>347.5</c:v>
                </c:pt>
                <c:pt idx="1128">
                  <c:v>345.5</c:v>
                </c:pt>
                <c:pt idx="1129">
                  <c:v>345.5</c:v>
                </c:pt>
                <c:pt idx="1130">
                  <c:v>344.5</c:v>
                </c:pt>
                <c:pt idx="1131" formatCode="0.00">
                  <c:v>342.5</c:v>
                </c:pt>
                <c:pt idx="1132" formatCode="0.00">
                  <c:v>342.5</c:v>
                </c:pt>
                <c:pt idx="1133" formatCode="0.00">
                  <c:v>342.5</c:v>
                </c:pt>
                <c:pt idx="1134" formatCode="0.00">
                  <c:v>342.5</c:v>
                </c:pt>
                <c:pt idx="1135" formatCode="0.00">
                  <c:v>342.5</c:v>
                </c:pt>
                <c:pt idx="1136" formatCode="0.00">
                  <c:v>341</c:v>
                </c:pt>
                <c:pt idx="1137" formatCode="0.00">
                  <c:v>339</c:v>
                </c:pt>
                <c:pt idx="1138" formatCode="0.00">
                  <c:v>339</c:v>
                </c:pt>
                <c:pt idx="1139" formatCode="0.00">
                  <c:v>339</c:v>
                </c:pt>
                <c:pt idx="1140" formatCode="0.00">
                  <c:v>335</c:v>
                </c:pt>
                <c:pt idx="1141" formatCode="0.00">
                  <c:v>334</c:v>
                </c:pt>
                <c:pt idx="1142" formatCode="0.00">
                  <c:v>334</c:v>
                </c:pt>
                <c:pt idx="1143" formatCode="0.00">
                  <c:v>332.5</c:v>
                </c:pt>
                <c:pt idx="1144" formatCode="0.00">
                  <c:v>323</c:v>
                </c:pt>
                <c:pt idx="1145" formatCode="0.00">
                  <c:v>316</c:v>
                </c:pt>
                <c:pt idx="1146" formatCode="0.00">
                  <c:v>315</c:v>
                </c:pt>
                <c:pt idx="1147" formatCode="0.00">
                  <c:v>312.5</c:v>
                </c:pt>
                <c:pt idx="1148" formatCode="0.00">
                  <c:v>310.5</c:v>
                </c:pt>
                <c:pt idx="1149" formatCode="0.00">
                  <c:v>310.5</c:v>
                </c:pt>
                <c:pt idx="1150" formatCode="0.00">
                  <c:v>310.5</c:v>
                </c:pt>
                <c:pt idx="1151" formatCode="0.00">
                  <c:v>310.5</c:v>
                </c:pt>
                <c:pt idx="1152" formatCode="0.00">
                  <c:v>314.5</c:v>
                </c:pt>
                <c:pt idx="1153" formatCode="0.00">
                  <c:v>314.5</c:v>
                </c:pt>
                <c:pt idx="1154" formatCode="0.00">
                  <c:v>309.5</c:v>
                </c:pt>
                <c:pt idx="1155" formatCode="0.00">
                  <c:v>309.5</c:v>
                </c:pt>
                <c:pt idx="1156" formatCode="0.00">
                  <c:v>307</c:v>
                </c:pt>
                <c:pt idx="1157" formatCode="0.00">
                  <c:v>307</c:v>
                </c:pt>
                <c:pt idx="1158" formatCode="0.00">
                  <c:v>307</c:v>
                </c:pt>
                <c:pt idx="1159" formatCode="0.00">
                  <c:v>307</c:v>
                </c:pt>
                <c:pt idx="1160" formatCode="0.00">
                  <c:v>307</c:v>
                </c:pt>
                <c:pt idx="1161" formatCode="0.00">
                  <c:v>307</c:v>
                </c:pt>
                <c:pt idx="1162" formatCode="0.00">
                  <c:v>312.5</c:v>
                </c:pt>
                <c:pt idx="1163" formatCode="0.00">
                  <c:v>312.5</c:v>
                </c:pt>
                <c:pt idx="1164" formatCode="0.00">
                  <c:v>312.5</c:v>
                </c:pt>
                <c:pt idx="1165" formatCode="0.00">
                  <c:v>312.5</c:v>
                </c:pt>
                <c:pt idx="1166" formatCode="0.00">
                  <c:v>315</c:v>
                </c:pt>
                <c:pt idx="1167" formatCode="0.00">
                  <c:v>315</c:v>
                </c:pt>
                <c:pt idx="1168" formatCode="0.00">
                  <c:v>310</c:v>
                </c:pt>
                <c:pt idx="1169" formatCode="0.00">
                  <c:v>310</c:v>
                </c:pt>
                <c:pt idx="1170" formatCode="0.00">
                  <c:v>310</c:v>
                </c:pt>
                <c:pt idx="1171" formatCode="0.00">
                  <c:v>305</c:v>
                </c:pt>
                <c:pt idx="1172" formatCode="0.00">
                  <c:v>303</c:v>
                </c:pt>
                <c:pt idx="1173" formatCode="0.00">
                  <c:v>303</c:v>
                </c:pt>
                <c:pt idx="1174" formatCode="0.00">
                  <c:v>303</c:v>
                </c:pt>
                <c:pt idx="1175" formatCode="0.00">
                  <c:v>298</c:v>
                </c:pt>
                <c:pt idx="1176" formatCode="0.00">
                  <c:v>298</c:v>
                </c:pt>
                <c:pt idx="1177" formatCode="0.00">
                  <c:v>296</c:v>
                </c:pt>
                <c:pt idx="1178" formatCode="0.00">
                  <c:v>296</c:v>
                </c:pt>
                <c:pt idx="1179" formatCode="0.00">
                  <c:v>296</c:v>
                </c:pt>
                <c:pt idx="1180" formatCode="0.00">
                  <c:v>292.5</c:v>
                </c:pt>
                <c:pt idx="1181" formatCode="0.00">
                  <c:v>292.5</c:v>
                </c:pt>
                <c:pt idx="1182" formatCode="0.00">
                  <c:v>292.5</c:v>
                </c:pt>
                <c:pt idx="1183" formatCode="0.00">
                  <c:v>292.5</c:v>
                </c:pt>
                <c:pt idx="1184" formatCode="0.00">
                  <c:v>292.5</c:v>
                </c:pt>
                <c:pt idx="1185" formatCode="0.00">
                  <c:v>292.5</c:v>
                </c:pt>
                <c:pt idx="1186" formatCode="0.00">
                  <c:v>286.5</c:v>
                </c:pt>
                <c:pt idx="1187" formatCode="0.00">
                  <c:v>286.5</c:v>
                </c:pt>
                <c:pt idx="1188" formatCode="0.00">
                  <c:v>286.5</c:v>
                </c:pt>
                <c:pt idx="1189" formatCode="0.00">
                  <c:v>286.5</c:v>
                </c:pt>
                <c:pt idx="1190" formatCode="0.00">
                  <c:v>282.5</c:v>
                </c:pt>
                <c:pt idx="1191" formatCode="0.00">
                  <c:v>281</c:v>
                </c:pt>
                <c:pt idx="1192" formatCode="0.00">
                  <c:v>279</c:v>
                </c:pt>
                <c:pt idx="1193" formatCode="0.00">
                  <c:v>276.5</c:v>
                </c:pt>
                <c:pt idx="1194" formatCode="0.00">
                  <c:v>276</c:v>
                </c:pt>
                <c:pt idx="1195" formatCode="0.00">
                  <c:v>274</c:v>
                </c:pt>
                <c:pt idx="1196" formatCode="0.00">
                  <c:v>274</c:v>
                </c:pt>
                <c:pt idx="1197" formatCode="0.00">
                  <c:v>274</c:v>
                </c:pt>
                <c:pt idx="1198" formatCode="0.00">
                  <c:v>272.5</c:v>
                </c:pt>
                <c:pt idx="1199" formatCode="0.00">
                  <c:v>272.5</c:v>
                </c:pt>
                <c:pt idx="1200" formatCode="0.00">
                  <c:v>272.5</c:v>
                </c:pt>
                <c:pt idx="1201" formatCode="0.00">
                  <c:v>272.5</c:v>
                </c:pt>
                <c:pt idx="1202" formatCode="0.00">
                  <c:v>272.5</c:v>
                </c:pt>
                <c:pt idx="1203" formatCode="0.00">
                  <c:v>272.5</c:v>
                </c:pt>
                <c:pt idx="1204" formatCode="0.00">
                  <c:v>272.5</c:v>
                </c:pt>
                <c:pt idx="1205" formatCode="0.00">
                  <c:v>272.5</c:v>
                </c:pt>
                <c:pt idx="1206" formatCode="0.00">
                  <c:v>272.5</c:v>
                </c:pt>
                <c:pt idx="1207" formatCode="0.00">
                  <c:v>272.5</c:v>
                </c:pt>
                <c:pt idx="1208" formatCode="0.00">
                  <c:v>272</c:v>
                </c:pt>
                <c:pt idx="1209" formatCode="0.00">
                  <c:v>272</c:v>
                </c:pt>
                <c:pt idx="1210" formatCode="0.00">
                  <c:v>270</c:v>
                </c:pt>
                <c:pt idx="1211" formatCode="0.00">
                  <c:v>270</c:v>
                </c:pt>
                <c:pt idx="1212" formatCode="0.00">
                  <c:v>270</c:v>
                </c:pt>
                <c:pt idx="1213" formatCode="0.00">
                  <c:v>269</c:v>
                </c:pt>
                <c:pt idx="1214" formatCode="0.00">
                  <c:v>267.5</c:v>
                </c:pt>
                <c:pt idx="1215" formatCode="0.00">
                  <c:v>267.5</c:v>
                </c:pt>
                <c:pt idx="1216" formatCode="0.00">
                  <c:v>266.5</c:v>
                </c:pt>
                <c:pt idx="1217" formatCode="0.00">
                  <c:v>266.5</c:v>
                </c:pt>
                <c:pt idx="1218" formatCode="0.00">
                  <c:v>264.5</c:v>
                </c:pt>
                <c:pt idx="1219" formatCode="0.00">
                  <c:v>264.5</c:v>
                </c:pt>
                <c:pt idx="1220" formatCode="0.00">
                  <c:v>264.5</c:v>
                </c:pt>
                <c:pt idx="1221" formatCode="0.00">
                  <c:v>264.5</c:v>
                </c:pt>
                <c:pt idx="1222" formatCode="0.00">
                  <c:v>264.5</c:v>
                </c:pt>
                <c:pt idx="1223" formatCode="0.00">
                  <c:v>262.5</c:v>
                </c:pt>
                <c:pt idx="1224" formatCode="0.00">
                  <c:v>262.5</c:v>
                </c:pt>
                <c:pt idx="1225" formatCode="0.00">
                  <c:v>262.5</c:v>
                </c:pt>
                <c:pt idx="1226" formatCode="0.00">
                  <c:v>262.5</c:v>
                </c:pt>
                <c:pt idx="1227" formatCode="0.00">
                  <c:v>262.5</c:v>
                </c:pt>
                <c:pt idx="1228" formatCode="0.00">
                  <c:v>262.5</c:v>
                </c:pt>
                <c:pt idx="1229" formatCode="0.00">
                  <c:v>261</c:v>
                </c:pt>
                <c:pt idx="1230" formatCode="0.00">
                  <c:v>261</c:v>
                </c:pt>
                <c:pt idx="1231" formatCode="0.00">
                  <c:v>261</c:v>
                </c:pt>
                <c:pt idx="1232" formatCode="0.00">
                  <c:v>261</c:v>
                </c:pt>
                <c:pt idx="1233" formatCode="0.00">
                  <c:v>261</c:v>
                </c:pt>
                <c:pt idx="1234" formatCode="0.00">
                  <c:v>261</c:v>
                </c:pt>
                <c:pt idx="1235" formatCode="0.00">
                  <c:v>261</c:v>
                </c:pt>
                <c:pt idx="1236" formatCode="0.00">
                  <c:v>260</c:v>
                </c:pt>
                <c:pt idx="1237" formatCode="0.00">
                  <c:v>260</c:v>
                </c:pt>
                <c:pt idx="1238" formatCode="0.00">
                  <c:v>260</c:v>
                </c:pt>
                <c:pt idx="1239" formatCode="0.00">
                  <c:v>260</c:v>
                </c:pt>
                <c:pt idx="1240" formatCode="0.00">
                  <c:v>260</c:v>
                </c:pt>
                <c:pt idx="1241" formatCode="0.00">
                  <c:v>260</c:v>
                </c:pt>
                <c:pt idx="1242" formatCode="0.00">
                  <c:v>260</c:v>
                </c:pt>
                <c:pt idx="1243" formatCode="0.00">
                  <c:v>260</c:v>
                </c:pt>
                <c:pt idx="1244" formatCode="0.00">
                  <c:v>257.5</c:v>
                </c:pt>
                <c:pt idx="1245" formatCode="0.00">
                  <c:v>257.5</c:v>
                </c:pt>
                <c:pt idx="1246" formatCode="0.00">
                  <c:v>257.5</c:v>
                </c:pt>
                <c:pt idx="1247" formatCode="0.00">
                  <c:v>257.5</c:v>
                </c:pt>
                <c:pt idx="1248" formatCode="0.00">
                  <c:v>257.5</c:v>
                </c:pt>
                <c:pt idx="1249" formatCode="0.00">
                  <c:v>257.5</c:v>
                </c:pt>
                <c:pt idx="1250" formatCode="0.00">
                  <c:v>257</c:v>
                </c:pt>
                <c:pt idx="1251" formatCode="0.00">
                  <c:v>257</c:v>
                </c:pt>
                <c:pt idx="1252" formatCode="0.00">
                  <c:v>256</c:v>
                </c:pt>
                <c:pt idx="1253" formatCode="0.00">
                  <c:v>256</c:v>
                </c:pt>
                <c:pt idx="1254" formatCode="0.00">
                  <c:v>255.5</c:v>
                </c:pt>
                <c:pt idx="1255" formatCode="0.00">
                  <c:v>256</c:v>
                </c:pt>
                <c:pt idx="1256" formatCode="0.00">
                  <c:v>257.5</c:v>
                </c:pt>
                <c:pt idx="1257" formatCode="0.00">
                  <c:v>262.5</c:v>
                </c:pt>
                <c:pt idx="1258" formatCode="0.00">
                  <c:v>262.5</c:v>
                </c:pt>
                <c:pt idx="1259" formatCode="0.00">
                  <c:v>262.5</c:v>
                </c:pt>
                <c:pt idx="1260" formatCode="0.00">
                  <c:v>262.5</c:v>
                </c:pt>
                <c:pt idx="1261" formatCode="0.00">
                  <c:v>262.5</c:v>
                </c:pt>
                <c:pt idx="1262" formatCode="0.00">
                  <c:v>265.5</c:v>
                </c:pt>
                <c:pt idx="1263" formatCode="0.00">
                  <c:v>267.5</c:v>
                </c:pt>
                <c:pt idx="1264" formatCode="0.00">
                  <c:v>269.5</c:v>
                </c:pt>
                <c:pt idx="1265" formatCode="0.00">
                  <c:v>270</c:v>
                </c:pt>
                <c:pt idx="1266" formatCode="0.00">
                  <c:v>270</c:v>
                </c:pt>
                <c:pt idx="1267" formatCode="0.00">
                  <c:v>275</c:v>
                </c:pt>
                <c:pt idx="1268" formatCode="0.00">
                  <c:v>275</c:v>
                </c:pt>
                <c:pt idx="1269" formatCode="0.00">
                  <c:v>272.5</c:v>
                </c:pt>
                <c:pt idx="1270" formatCode="0.00">
                  <c:v>272.5</c:v>
                </c:pt>
                <c:pt idx="1271" formatCode="0.00">
                  <c:v>272.5</c:v>
                </c:pt>
                <c:pt idx="1272" formatCode="0.00">
                  <c:v>272.5</c:v>
                </c:pt>
                <c:pt idx="1273" formatCode="0.00">
                  <c:v>272.5</c:v>
                </c:pt>
                <c:pt idx="1274" formatCode="0.00">
                  <c:v>272.5</c:v>
                </c:pt>
                <c:pt idx="1275" formatCode="0.00">
                  <c:v>272.5</c:v>
                </c:pt>
                <c:pt idx="1276" formatCode="0.00">
                  <c:v>272.5</c:v>
                </c:pt>
                <c:pt idx="1277" formatCode="0.00">
                  <c:v>272.5</c:v>
                </c:pt>
                <c:pt idx="1278" formatCode="0.00">
                  <c:v>272.5</c:v>
                </c:pt>
                <c:pt idx="1279" formatCode="0.00">
                  <c:v>272</c:v>
                </c:pt>
                <c:pt idx="1280" formatCode="0.00">
                  <c:v>272</c:v>
                </c:pt>
                <c:pt idx="1281" formatCode="0.00">
                  <c:v>272</c:v>
                </c:pt>
                <c:pt idx="1282" formatCode="0.00">
                  <c:v>272</c:v>
                </c:pt>
                <c:pt idx="1283" formatCode="0.00">
                  <c:v>272</c:v>
                </c:pt>
                <c:pt idx="1284" formatCode="0.00">
                  <c:v>272</c:v>
                </c:pt>
                <c:pt idx="1285" formatCode="0.00">
                  <c:v>272</c:v>
                </c:pt>
                <c:pt idx="1286" formatCode="0.00">
                  <c:v>272</c:v>
                </c:pt>
                <c:pt idx="1287" formatCode="0.00">
                  <c:v>272</c:v>
                </c:pt>
                <c:pt idx="1288" formatCode="0.00">
                  <c:v>272</c:v>
                </c:pt>
                <c:pt idx="1289" formatCode="0.00">
                  <c:v>272</c:v>
                </c:pt>
                <c:pt idx="1290" formatCode="0.00">
                  <c:v>272</c:v>
                </c:pt>
                <c:pt idx="1291" formatCode="0.00">
                  <c:v>272</c:v>
                </c:pt>
                <c:pt idx="1292" formatCode="0.00">
                  <c:v>272</c:v>
                </c:pt>
                <c:pt idx="1293" formatCode="0.00">
                  <c:v>272</c:v>
                </c:pt>
                <c:pt idx="1294" formatCode="0.00">
                  <c:v>272</c:v>
                </c:pt>
                <c:pt idx="1295" formatCode="0.00">
                  <c:v>277.5</c:v>
                </c:pt>
                <c:pt idx="1296" formatCode="0.00">
                  <c:v>279.5</c:v>
                </c:pt>
                <c:pt idx="1297" formatCode="0.00">
                  <c:v>282.5</c:v>
                </c:pt>
                <c:pt idx="1298" formatCode="0.00">
                  <c:v>282.5</c:v>
                </c:pt>
                <c:pt idx="1299" formatCode="0.00">
                  <c:v>285.5</c:v>
                </c:pt>
                <c:pt idx="1300" formatCode="0.00">
                  <c:v>292.5</c:v>
                </c:pt>
                <c:pt idx="1301" formatCode="0.00">
                  <c:v>292.5</c:v>
                </c:pt>
                <c:pt idx="1302" formatCode="0.00">
                  <c:v>292.5</c:v>
                </c:pt>
                <c:pt idx="1303" formatCode="0.00">
                  <c:v>297.5</c:v>
                </c:pt>
                <c:pt idx="1304" formatCode="0.00">
                  <c:v>302.5</c:v>
                </c:pt>
                <c:pt idx="1305" formatCode="0.00">
                  <c:v>307.5</c:v>
                </c:pt>
                <c:pt idx="1306" formatCode="0.00">
                  <c:v>308.5</c:v>
                </c:pt>
                <c:pt idx="1307" formatCode="0.00">
                  <c:v>312.5</c:v>
                </c:pt>
                <c:pt idx="1308" formatCode="0.00">
                  <c:v>330</c:v>
                </c:pt>
                <c:pt idx="1309" formatCode="0.00">
                  <c:v>347.5</c:v>
                </c:pt>
                <c:pt idx="1310" formatCode="0.00">
                  <c:v>347.5</c:v>
                </c:pt>
                <c:pt idx="1311" formatCode="0.00">
                  <c:v>347.5</c:v>
                </c:pt>
                <c:pt idx="1312" formatCode="0.00">
                  <c:v>347.5</c:v>
                </c:pt>
                <c:pt idx="1313" formatCode="0.00">
                  <c:v>347.5</c:v>
                </c:pt>
                <c:pt idx="1314" formatCode="0.00">
                  <c:v>342.5</c:v>
                </c:pt>
                <c:pt idx="1315" formatCode="0.00">
                  <c:v>342.5</c:v>
                </c:pt>
                <c:pt idx="1316" formatCode="0.00">
                  <c:v>343.5</c:v>
                </c:pt>
                <c:pt idx="1317" formatCode="0.00">
                  <c:v>352.5</c:v>
                </c:pt>
                <c:pt idx="1318" formatCode="0.00">
                  <c:v>357.5</c:v>
                </c:pt>
                <c:pt idx="1319" formatCode="0.00">
                  <c:v>358</c:v>
                </c:pt>
                <c:pt idx="1320" formatCode="0.00">
                  <c:v>360</c:v>
                </c:pt>
                <c:pt idx="1321" formatCode="0.00">
                  <c:v>360</c:v>
                </c:pt>
                <c:pt idx="1322" formatCode="0.00">
                  <c:v>372.5</c:v>
                </c:pt>
                <c:pt idx="1323" formatCode="0.00">
                  <c:v>372.5</c:v>
                </c:pt>
                <c:pt idx="1324" formatCode="0.00">
                  <c:v>372.5</c:v>
                </c:pt>
                <c:pt idx="1325" formatCode="0.00">
                  <c:v>372.5</c:v>
                </c:pt>
                <c:pt idx="1326" formatCode="0.00">
                  <c:v>372.5</c:v>
                </c:pt>
                <c:pt idx="1327" formatCode="0.00">
                  <c:v>372.5</c:v>
                </c:pt>
                <c:pt idx="1328" formatCode="0.00">
                  <c:v>377.5</c:v>
                </c:pt>
                <c:pt idx="1329" formatCode="0.00">
                  <c:v>377.5</c:v>
                </c:pt>
                <c:pt idx="1330" formatCode="0.00">
                  <c:v>377.5</c:v>
                </c:pt>
                <c:pt idx="1331" formatCode="0.00">
                  <c:v>387.5</c:v>
                </c:pt>
                <c:pt idx="1332" formatCode="0.00">
                  <c:v>397.5</c:v>
                </c:pt>
                <c:pt idx="1333" formatCode="0.00">
                  <c:v>412.5</c:v>
                </c:pt>
                <c:pt idx="1334" formatCode="0.00">
                  <c:v>412.5</c:v>
                </c:pt>
                <c:pt idx="1335" formatCode="0.00">
                  <c:v>424</c:v>
                </c:pt>
                <c:pt idx="1336" formatCode="0.00">
                  <c:v>424</c:v>
                </c:pt>
                <c:pt idx="1337" formatCode="0.00">
                  <c:v>427.5</c:v>
                </c:pt>
                <c:pt idx="1338" formatCode="0.00">
                  <c:v>435</c:v>
                </c:pt>
                <c:pt idx="1339" formatCode="0.00">
                  <c:v>452.5</c:v>
                </c:pt>
                <c:pt idx="1340" formatCode="0.00">
                  <c:v>472.5</c:v>
                </c:pt>
                <c:pt idx="1341" formatCode="0.00">
                  <c:v>464.5</c:v>
                </c:pt>
                <c:pt idx="1342" formatCode="0.00">
                  <c:v>464.5</c:v>
                </c:pt>
                <c:pt idx="1343" formatCode="0.00">
                  <c:v>449.5</c:v>
                </c:pt>
                <c:pt idx="1344" formatCode="0.00">
                  <c:v>434.5</c:v>
                </c:pt>
                <c:pt idx="1345" formatCode="0.00">
                  <c:v>434.5</c:v>
                </c:pt>
                <c:pt idx="1346" formatCode="0.00">
                  <c:v>434.5</c:v>
                </c:pt>
                <c:pt idx="1347" formatCode="0.00">
                  <c:v>434.5</c:v>
                </c:pt>
                <c:pt idx="1348" formatCode="0.00">
                  <c:v>434</c:v>
                </c:pt>
                <c:pt idx="1349" formatCode="0.00">
                  <c:v>426</c:v>
                </c:pt>
                <c:pt idx="1350" formatCode="0.00">
                  <c:v>416</c:v>
                </c:pt>
                <c:pt idx="1351" formatCode="0.00">
                  <c:v>416</c:v>
                </c:pt>
                <c:pt idx="1352" formatCode="0.00">
                  <c:v>407.5</c:v>
                </c:pt>
                <c:pt idx="1353" formatCode="0.00">
                  <c:v>396</c:v>
                </c:pt>
                <c:pt idx="1354" formatCode="0.00">
                  <c:v>396</c:v>
                </c:pt>
                <c:pt idx="1355" formatCode="0.00">
                  <c:v>388.5</c:v>
                </c:pt>
                <c:pt idx="1356" formatCode="0.00">
                  <c:v>382.5</c:v>
                </c:pt>
                <c:pt idx="1357" formatCode="0.00">
                  <c:v>377.5</c:v>
                </c:pt>
                <c:pt idx="1358" formatCode="0.00">
                  <c:v>372.5</c:v>
                </c:pt>
                <c:pt idx="1359" formatCode="0.00">
                  <c:v>372.5</c:v>
                </c:pt>
                <c:pt idx="1360" formatCode="0.00">
                  <c:v>367.5</c:v>
                </c:pt>
                <c:pt idx="1361" formatCode="0.00">
                  <c:v>367.5</c:v>
                </c:pt>
                <c:pt idx="1362" formatCode="0.00">
                  <c:v>360</c:v>
                </c:pt>
                <c:pt idx="1363" formatCode="0.00">
                  <c:v>352.5</c:v>
                </c:pt>
                <c:pt idx="1364" formatCode="0.00">
                  <c:v>347.5</c:v>
                </c:pt>
                <c:pt idx="1365" formatCode="0.00">
                  <c:v>347.5</c:v>
                </c:pt>
                <c:pt idx="1366" formatCode="0.00">
                  <c:v>346</c:v>
                </c:pt>
                <c:pt idx="1367" formatCode="0.00">
                  <c:v>341.5</c:v>
                </c:pt>
                <c:pt idx="1368" formatCode="0.00">
                  <c:v>338.5</c:v>
                </c:pt>
                <c:pt idx="1369" formatCode="0.00">
                  <c:v>336.5</c:v>
                </c:pt>
                <c:pt idx="1370" formatCode="0.00">
                  <c:v>332.5</c:v>
                </c:pt>
                <c:pt idx="1371" formatCode="0.00">
                  <c:v>332.5</c:v>
                </c:pt>
                <c:pt idx="1372" formatCode="0.00">
                  <c:v>329.5</c:v>
                </c:pt>
                <c:pt idx="1373" formatCode="0.00">
                  <c:v>336</c:v>
                </c:pt>
                <c:pt idx="1374" formatCode="0.00">
                  <c:v>336</c:v>
                </c:pt>
                <c:pt idx="1375" formatCode="0.00">
                  <c:v>336</c:v>
                </c:pt>
                <c:pt idx="1376" formatCode="0.00">
                  <c:v>339</c:v>
                </c:pt>
                <c:pt idx="1377" formatCode="0.00">
                  <c:v>337.5</c:v>
                </c:pt>
                <c:pt idx="1378" formatCode="0.00">
                  <c:v>332.5</c:v>
                </c:pt>
                <c:pt idx="1379" formatCode="0.00">
                  <c:v>332.5</c:v>
                </c:pt>
                <c:pt idx="1380" formatCode="0.00">
                  <c:v>332.5</c:v>
                </c:pt>
                <c:pt idx="1381" formatCode="0.00">
                  <c:v>330.5</c:v>
                </c:pt>
                <c:pt idx="1382" formatCode="0.00">
                  <c:v>327.5</c:v>
                </c:pt>
                <c:pt idx="1383" formatCode="0.00">
                  <c:v>325</c:v>
                </c:pt>
                <c:pt idx="1384" formatCode="0.00">
                  <c:v>325</c:v>
                </c:pt>
                <c:pt idx="1385" formatCode="0.00">
                  <c:v>325</c:v>
                </c:pt>
                <c:pt idx="1386" formatCode="0.00">
                  <c:v>325</c:v>
                </c:pt>
                <c:pt idx="1387" formatCode="0.00">
                  <c:v>337.5</c:v>
                </c:pt>
                <c:pt idx="1388" formatCode="0.00">
                  <c:v>342.5</c:v>
                </c:pt>
                <c:pt idx="1389" formatCode="0.00">
                  <c:v>342.5</c:v>
                </c:pt>
                <c:pt idx="1390" formatCode="0.00">
                  <c:v>347.5</c:v>
                </c:pt>
                <c:pt idx="1391" formatCode="0.00">
                  <c:v>352.5</c:v>
                </c:pt>
                <c:pt idx="1392" formatCode="0.00">
                  <c:v>352.5</c:v>
                </c:pt>
                <c:pt idx="1393" formatCode="0.00">
                  <c:v>352.5</c:v>
                </c:pt>
                <c:pt idx="1394" formatCode="0.00">
                  <c:v>354.5</c:v>
                </c:pt>
                <c:pt idx="1395" formatCode="0.00">
                  <c:v>357.5</c:v>
                </c:pt>
                <c:pt idx="1396" formatCode="0.00">
                  <c:v>358.5</c:v>
                </c:pt>
                <c:pt idx="1397" formatCode="0.00">
                  <c:v>362.5</c:v>
                </c:pt>
                <c:pt idx="1398" formatCode="0.00">
                  <c:v>369</c:v>
                </c:pt>
                <c:pt idx="1399" formatCode="0.00">
                  <c:v>369</c:v>
                </c:pt>
                <c:pt idx="1400" formatCode="0.00">
                  <c:v>370.5</c:v>
                </c:pt>
                <c:pt idx="1401" formatCode="0.00">
                  <c:v>370.5</c:v>
                </c:pt>
                <c:pt idx="1402" formatCode="0.00">
                  <c:v>362.5</c:v>
                </c:pt>
                <c:pt idx="1403" formatCode="0.00">
                  <c:v>362.5</c:v>
                </c:pt>
                <c:pt idx="1404" formatCode="0.00">
                  <c:v>364.5</c:v>
                </c:pt>
                <c:pt idx="1405" formatCode="0.00">
                  <c:v>364.5</c:v>
                </c:pt>
                <c:pt idx="1406" formatCode="0.00">
                  <c:v>362.5</c:v>
                </c:pt>
                <c:pt idx="1407" formatCode="0.00">
                  <c:v>362.5</c:v>
                </c:pt>
                <c:pt idx="1408" formatCode="0.00">
                  <c:v>363.5</c:v>
                </c:pt>
                <c:pt idx="1409" formatCode="0.00">
                  <c:v>364.5</c:v>
                </c:pt>
                <c:pt idx="1410" formatCode="0.00">
                  <c:v>364.5</c:v>
                </c:pt>
                <c:pt idx="1411" formatCode="0.00">
                  <c:v>364.5</c:v>
                </c:pt>
                <c:pt idx="1412" formatCode="0.00">
                  <c:v>365.5</c:v>
                </c:pt>
                <c:pt idx="1413" formatCode="0.00">
                  <c:v>365.5</c:v>
                </c:pt>
                <c:pt idx="1414" formatCode="0.00">
                  <c:v>365.5</c:v>
                </c:pt>
                <c:pt idx="1415" formatCode="0.00">
                  <c:v>369</c:v>
                </c:pt>
                <c:pt idx="1416" formatCode="0.00">
                  <c:v>372.5</c:v>
                </c:pt>
                <c:pt idx="1417" formatCode="0.00">
                  <c:v>377.5</c:v>
                </c:pt>
                <c:pt idx="1418" formatCode="0.00">
                  <c:v>377.5</c:v>
                </c:pt>
                <c:pt idx="1419" formatCode="0.00">
                  <c:v>377.5</c:v>
                </c:pt>
                <c:pt idx="1420" formatCode="0.00">
                  <c:v>377.5</c:v>
                </c:pt>
                <c:pt idx="1421" formatCode="0.00">
                  <c:v>380</c:v>
                </c:pt>
                <c:pt idx="1422" formatCode="0.00">
                  <c:v>381.5</c:v>
                </c:pt>
                <c:pt idx="1423" formatCode="0.00">
                  <c:v>382.5</c:v>
                </c:pt>
                <c:pt idx="1424" formatCode="0.00">
                  <c:v>382.5</c:v>
                </c:pt>
                <c:pt idx="1425" formatCode="0.00">
                  <c:v>382.5</c:v>
                </c:pt>
                <c:pt idx="1426" formatCode="0.00">
                  <c:v>385</c:v>
                </c:pt>
                <c:pt idx="1427" formatCode="0.00">
                  <c:v>390</c:v>
                </c:pt>
                <c:pt idx="1428" formatCode="0.00">
                  <c:v>390</c:v>
                </c:pt>
                <c:pt idx="1429" formatCode="0.00">
                  <c:v>394</c:v>
                </c:pt>
                <c:pt idx="1430" formatCode="0.00">
                  <c:v>394</c:v>
                </c:pt>
                <c:pt idx="1431" formatCode="0.00">
                  <c:v>396</c:v>
                </c:pt>
                <c:pt idx="1432" formatCode="0.00">
                  <c:v>396</c:v>
                </c:pt>
                <c:pt idx="1433" formatCode="0.00">
                  <c:v>392.5</c:v>
                </c:pt>
                <c:pt idx="1434" formatCode="0.00">
                  <c:v>392.5</c:v>
                </c:pt>
                <c:pt idx="1435" formatCode="0.00">
                  <c:v>392.5</c:v>
                </c:pt>
                <c:pt idx="1436" formatCode="0.00">
                  <c:v>392.5</c:v>
                </c:pt>
                <c:pt idx="1437" formatCode="0.00">
                  <c:v>392</c:v>
                </c:pt>
                <c:pt idx="1438" formatCode="0.00">
                  <c:v>387.5</c:v>
                </c:pt>
                <c:pt idx="1439" formatCode="0.00">
                  <c:v>381</c:v>
                </c:pt>
                <c:pt idx="1440" formatCode="0.00">
                  <c:v>379</c:v>
                </c:pt>
                <c:pt idx="1441" formatCode="0.00">
                  <c:v>377</c:v>
                </c:pt>
                <c:pt idx="1442" formatCode="0.00">
                  <c:v>377</c:v>
                </c:pt>
                <c:pt idx="1443" formatCode="0.00">
                  <c:v>375</c:v>
                </c:pt>
                <c:pt idx="1444" formatCode="0.00">
                  <c:v>375</c:v>
                </c:pt>
                <c:pt idx="1445" formatCode="0.00">
                  <c:v>375</c:v>
                </c:pt>
                <c:pt idx="1446" formatCode="0.00">
                  <c:v>374</c:v>
                </c:pt>
                <c:pt idx="1447" formatCode="0.00">
                  <c:v>374</c:v>
                </c:pt>
                <c:pt idx="1448" formatCode="0.00">
                  <c:v>370</c:v>
                </c:pt>
                <c:pt idx="1449" formatCode="0.00">
                  <c:v>370</c:v>
                </c:pt>
                <c:pt idx="1450" formatCode="0.00">
                  <c:v>370</c:v>
                </c:pt>
                <c:pt idx="1451" formatCode="0.00">
                  <c:v>370</c:v>
                </c:pt>
                <c:pt idx="1452" formatCode="0.00">
                  <c:v>370</c:v>
                </c:pt>
                <c:pt idx="1453" formatCode="0.00">
                  <c:v>367.5</c:v>
                </c:pt>
                <c:pt idx="1454" formatCode="0.00">
                  <c:v>367.5</c:v>
                </c:pt>
                <c:pt idx="1455" formatCode="0.00">
                  <c:v>367.5</c:v>
                </c:pt>
                <c:pt idx="1456" formatCode="0.00">
                  <c:v>367.5</c:v>
                </c:pt>
                <c:pt idx="1457" formatCode="0.00">
                  <c:v>367.5</c:v>
                </c:pt>
                <c:pt idx="1458" formatCode="0.00">
                  <c:v>367.5</c:v>
                </c:pt>
                <c:pt idx="1459" formatCode="0.00">
                  <c:v>367.5</c:v>
                </c:pt>
                <c:pt idx="1460" formatCode="0.00">
                  <c:v>367.5</c:v>
                </c:pt>
                <c:pt idx="1461" formatCode="0.00">
                  <c:v>369</c:v>
                </c:pt>
                <c:pt idx="1462" formatCode="0.00">
                  <c:v>372</c:v>
                </c:pt>
                <c:pt idx="1463" formatCode="0.00">
                  <c:v>377.5</c:v>
                </c:pt>
                <c:pt idx="1464" formatCode="0.00">
                  <c:v>381.5</c:v>
                </c:pt>
                <c:pt idx="1465" formatCode="0.00">
                  <c:v>381.5</c:v>
                </c:pt>
                <c:pt idx="1466" formatCode="0.00">
                  <c:v>387.5</c:v>
                </c:pt>
                <c:pt idx="1467" formatCode="0.00">
                  <c:v>389.5</c:v>
                </c:pt>
                <c:pt idx="1468" formatCode="0.00">
                  <c:v>396</c:v>
                </c:pt>
                <c:pt idx="1469" formatCode="0.00">
                  <c:v>397.5</c:v>
                </c:pt>
                <c:pt idx="1470" formatCode="0.00">
                  <c:v>397.5</c:v>
                </c:pt>
                <c:pt idx="1471" formatCode="0.00">
                  <c:v>402.5</c:v>
                </c:pt>
                <c:pt idx="1472" formatCode="0.00">
                  <c:v>407.5</c:v>
                </c:pt>
                <c:pt idx="1473" formatCode="0.00">
                  <c:v>407.5</c:v>
                </c:pt>
                <c:pt idx="1474" formatCode="0.00">
                  <c:v>407.5</c:v>
                </c:pt>
                <c:pt idx="1475" formatCode="0.00">
                  <c:v>409</c:v>
                </c:pt>
                <c:pt idx="1476" formatCode="0.00">
                  <c:v>417.5</c:v>
                </c:pt>
                <c:pt idx="1477" formatCode="0.00">
                  <c:v>419</c:v>
                </c:pt>
                <c:pt idx="1478" formatCode="0.00">
                  <c:v>428</c:v>
                </c:pt>
                <c:pt idx="1479" formatCode="0.00">
                  <c:v>432.5</c:v>
                </c:pt>
                <c:pt idx="1480" formatCode="0.00">
                  <c:v>437.5</c:v>
                </c:pt>
                <c:pt idx="1481" formatCode="0.00">
                  <c:v>447.5</c:v>
                </c:pt>
                <c:pt idx="1482" formatCode="0.00">
                  <c:v>452.5</c:v>
                </c:pt>
                <c:pt idx="1483" formatCode="0.00">
                  <c:v>457.5</c:v>
                </c:pt>
                <c:pt idx="1484" formatCode="0.00">
                  <c:v>457.5</c:v>
                </c:pt>
                <c:pt idx="1485" formatCode="0.00">
                  <c:v>457.5</c:v>
                </c:pt>
                <c:pt idx="1486" formatCode="0.00">
                  <c:v>457.5</c:v>
                </c:pt>
                <c:pt idx="1487" formatCode="0.00">
                  <c:v>452.5</c:v>
                </c:pt>
                <c:pt idx="1488" formatCode="0.00">
                  <c:v>442.5</c:v>
                </c:pt>
                <c:pt idx="1489" formatCode="0.00">
                  <c:v>442.5</c:v>
                </c:pt>
                <c:pt idx="1490" formatCode="0.00">
                  <c:v>442.5</c:v>
                </c:pt>
                <c:pt idx="1491" formatCode="0.00">
                  <c:v>442.5</c:v>
                </c:pt>
                <c:pt idx="1492" formatCode="0.00">
                  <c:v>452.5</c:v>
                </c:pt>
                <c:pt idx="1493" formatCode="0.00">
                  <c:v>457.5</c:v>
                </c:pt>
                <c:pt idx="1494" formatCode="0.00">
                  <c:v>457.5</c:v>
                </c:pt>
                <c:pt idx="1495" formatCode="0.00">
                  <c:v>458.5</c:v>
                </c:pt>
                <c:pt idx="1496" formatCode="0.00">
                  <c:v>466.5</c:v>
                </c:pt>
                <c:pt idx="1497" formatCode="0.00">
                  <c:v>466.5</c:v>
                </c:pt>
                <c:pt idx="1498" formatCode="0.00">
                  <c:v>466.5</c:v>
                </c:pt>
                <c:pt idx="1499" formatCode="0.00">
                  <c:v>477.5</c:v>
                </c:pt>
                <c:pt idx="1500" formatCode="0.00">
                  <c:v>477.5</c:v>
                </c:pt>
                <c:pt idx="1501" formatCode="0.00">
                  <c:v>484.5</c:v>
                </c:pt>
                <c:pt idx="1502" formatCode="0.00">
                  <c:v>485</c:v>
                </c:pt>
                <c:pt idx="1503" formatCode="0.00">
                  <c:v>492.5</c:v>
                </c:pt>
                <c:pt idx="1504" formatCode="0.00">
                  <c:v>500.5</c:v>
                </c:pt>
                <c:pt idx="1505" formatCode="0.00">
                  <c:v>501</c:v>
                </c:pt>
                <c:pt idx="1506" formatCode="0.00">
                  <c:v>501</c:v>
                </c:pt>
                <c:pt idx="1507" formatCode="0.00">
                  <c:v>507.5</c:v>
                </c:pt>
                <c:pt idx="1508" formatCode="0.00">
                  <c:v>507.5</c:v>
                </c:pt>
                <c:pt idx="1509" formatCode="0.00">
                  <c:v>520</c:v>
                </c:pt>
                <c:pt idx="1510" formatCode="0.00">
                  <c:v>520</c:v>
                </c:pt>
                <c:pt idx="1511" formatCode="0.00">
                  <c:v>517.5</c:v>
                </c:pt>
                <c:pt idx="1512" formatCode="0.00">
                  <c:v>517.5</c:v>
                </c:pt>
                <c:pt idx="1513" formatCode="0.00">
                  <c:v>517.5</c:v>
                </c:pt>
                <c:pt idx="1514" formatCode="0.00">
                  <c:v>502.5</c:v>
                </c:pt>
                <c:pt idx="1515" formatCode="0.00">
                  <c:v>502.5</c:v>
                </c:pt>
                <c:pt idx="1516" formatCode="0.00">
                  <c:v>502.5</c:v>
                </c:pt>
                <c:pt idx="1517" formatCode="0.00">
                  <c:v>497</c:v>
                </c:pt>
                <c:pt idx="1518" formatCode="0.00">
                  <c:v>507</c:v>
                </c:pt>
                <c:pt idx="1519" formatCode="0.00">
                  <c:v>497.5</c:v>
                </c:pt>
                <c:pt idx="1520" formatCode="0.00">
                  <c:v>497.5</c:v>
                </c:pt>
                <c:pt idx="1521" formatCode="0.00">
                  <c:v>497.5</c:v>
                </c:pt>
                <c:pt idx="1522" formatCode="0.00">
                  <c:v>496.5</c:v>
                </c:pt>
                <c:pt idx="1523" formatCode="0.00">
                  <c:v>496.5</c:v>
                </c:pt>
                <c:pt idx="1524" formatCode="0.00">
                  <c:v>492.5</c:v>
                </c:pt>
                <c:pt idx="1525" formatCode="0.00">
                  <c:v>492.5</c:v>
                </c:pt>
                <c:pt idx="1526" formatCode="0.00">
                  <c:v>492.5</c:v>
                </c:pt>
                <c:pt idx="1527" formatCode="0.00">
                  <c:v>492.5</c:v>
                </c:pt>
                <c:pt idx="1528" formatCode="0.00">
                  <c:v>497.5</c:v>
                </c:pt>
                <c:pt idx="1529" formatCode="0.00">
                  <c:v>497.5</c:v>
                </c:pt>
                <c:pt idx="1530" formatCode="0.00">
                  <c:v>497.5</c:v>
                </c:pt>
                <c:pt idx="1531" formatCode="0.00">
                  <c:v>500</c:v>
                </c:pt>
                <c:pt idx="1532" formatCode="0.00">
                  <c:v>497.5</c:v>
                </c:pt>
                <c:pt idx="1533" formatCode="0.00">
                  <c:v>497.5</c:v>
                </c:pt>
                <c:pt idx="1534" formatCode="0.00">
                  <c:v>500</c:v>
                </c:pt>
                <c:pt idx="1535" formatCode="0.00">
                  <c:v>500</c:v>
                </c:pt>
                <c:pt idx="1536" formatCode="0.00">
                  <c:v>499.5</c:v>
                </c:pt>
                <c:pt idx="1537" formatCode="0.00">
                  <c:v>499.5</c:v>
                </c:pt>
                <c:pt idx="1538" formatCode="0.00">
                  <c:v>499.5</c:v>
                </c:pt>
                <c:pt idx="1539" formatCode="0.00">
                  <c:v>499.5</c:v>
                </c:pt>
                <c:pt idx="1540" formatCode="0.00">
                  <c:v>499.5</c:v>
                </c:pt>
                <c:pt idx="1541" formatCode="0.00">
                  <c:v>499.5</c:v>
                </c:pt>
                <c:pt idx="1542" formatCode="0.00">
                  <c:v>499.5</c:v>
                </c:pt>
                <c:pt idx="1543" formatCode="0.00">
                  <c:v>499.5</c:v>
                </c:pt>
                <c:pt idx="1544" formatCode="0.00">
                  <c:v>499.5</c:v>
                </c:pt>
                <c:pt idx="1545" formatCode="0.00">
                  <c:v>499.5</c:v>
                </c:pt>
                <c:pt idx="1546" formatCode="0.00">
                  <c:v>494.5</c:v>
                </c:pt>
                <c:pt idx="1547" formatCode="0.00">
                  <c:v>497</c:v>
                </c:pt>
                <c:pt idx="1548" formatCode="0.00">
                  <c:v>497</c:v>
                </c:pt>
                <c:pt idx="1549" formatCode="0.00">
                  <c:v>497</c:v>
                </c:pt>
                <c:pt idx="1550" formatCode="0.00">
                  <c:v>497.5</c:v>
                </c:pt>
                <c:pt idx="1551" formatCode="0.00">
                  <c:v>497.5</c:v>
                </c:pt>
                <c:pt idx="1552" formatCode="0.00">
                  <c:v>497.5</c:v>
                </c:pt>
                <c:pt idx="1553" formatCode="0.00">
                  <c:v>497.5</c:v>
                </c:pt>
                <c:pt idx="1554" formatCode="0.00">
                  <c:v>497.5</c:v>
                </c:pt>
                <c:pt idx="1555" formatCode="0.00">
                  <c:v>497.5</c:v>
                </c:pt>
                <c:pt idx="1556" formatCode="0.00">
                  <c:v>497.5</c:v>
                </c:pt>
                <c:pt idx="1557" formatCode="0.00">
                  <c:v>509</c:v>
                </c:pt>
                <c:pt idx="1558" formatCode="0.00">
                  <c:v>509</c:v>
                </c:pt>
                <c:pt idx="1559" formatCode="0.00">
                  <c:v>509</c:v>
                </c:pt>
                <c:pt idx="1560" formatCode="0.00">
                  <c:v>509</c:v>
                </c:pt>
                <c:pt idx="1561" formatCode="0.00">
                  <c:v>511</c:v>
                </c:pt>
                <c:pt idx="1562" formatCode="0.00">
                  <c:v>511</c:v>
                </c:pt>
                <c:pt idx="1563" formatCode="0.00">
                  <c:v>511</c:v>
                </c:pt>
                <c:pt idx="1564" formatCode="0.00">
                  <c:v>511</c:v>
                </c:pt>
                <c:pt idx="1565" formatCode="0.00">
                  <c:v>511</c:v>
                </c:pt>
                <c:pt idx="1566" formatCode="0.00">
                  <c:v>508.5</c:v>
                </c:pt>
                <c:pt idx="1567" formatCode="0.00">
                  <c:v>508.5</c:v>
                </c:pt>
                <c:pt idx="1568" formatCode="0.00">
                  <c:v>504</c:v>
                </c:pt>
                <c:pt idx="1569" formatCode="0.00">
                  <c:v>503</c:v>
                </c:pt>
                <c:pt idx="1570" formatCode="0.00">
                  <c:v>501.5</c:v>
                </c:pt>
                <c:pt idx="1571" formatCode="0.00">
                  <c:v>501.5</c:v>
                </c:pt>
                <c:pt idx="1572" formatCode="0.00">
                  <c:v>500.5</c:v>
                </c:pt>
                <c:pt idx="1573" formatCode="0.00">
                  <c:v>500</c:v>
                </c:pt>
                <c:pt idx="1574" formatCode="0.00">
                  <c:v>500</c:v>
                </c:pt>
                <c:pt idx="1575" formatCode="0.00">
                  <c:v>497.5</c:v>
                </c:pt>
                <c:pt idx="1576" formatCode="0.00">
                  <c:v>497</c:v>
                </c:pt>
                <c:pt idx="1577" formatCode="0.00">
                  <c:v>492</c:v>
                </c:pt>
                <c:pt idx="1578" formatCode="0.00">
                  <c:v>492</c:v>
                </c:pt>
                <c:pt idx="1579" formatCode="0.00">
                  <c:v>485</c:v>
                </c:pt>
                <c:pt idx="1580" formatCode="0.00">
                  <c:v>482</c:v>
                </c:pt>
                <c:pt idx="1581" formatCode="0.00">
                  <c:v>481.5</c:v>
                </c:pt>
                <c:pt idx="1582" formatCode="0.00">
                  <c:v>472.5</c:v>
                </c:pt>
                <c:pt idx="1583" formatCode="0.00">
                  <c:v>470</c:v>
                </c:pt>
                <c:pt idx="1584" formatCode="0.00">
                  <c:v>470</c:v>
                </c:pt>
                <c:pt idx="1585" formatCode="0.00">
                  <c:v>462.5</c:v>
                </c:pt>
                <c:pt idx="1586" formatCode="0.00">
                  <c:v>462.5</c:v>
                </c:pt>
                <c:pt idx="1587" formatCode="0.00">
                  <c:v>462.5</c:v>
                </c:pt>
                <c:pt idx="1588" formatCode="0.00">
                  <c:v>462.5</c:v>
                </c:pt>
                <c:pt idx="1589" formatCode="0.00">
                  <c:v>462.5</c:v>
                </c:pt>
                <c:pt idx="1590" formatCode="0.00">
                  <c:v>450</c:v>
                </c:pt>
                <c:pt idx="1591" formatCode="0.00">
                  <c:v>449</c:v>
                </c:pt>
                <c:pt idx="1592" formatCode="0.00">
                  <c:v>445</c:v>
                </c:pt>
                <c:pt idx="1593" formatCode="0.00">
                  <c:v>442</c:v>
                </c:pt>
                <c:pt idx="1594" formatCode="0.00">
                  <c:v>432.5</c:v>
                </c:pt>
                <c:pt idx="1595" formatCode="0.00">
                  <c:v>422.5</c:v>
                </c:pt>
                <c:pt idx="1596" formatCode="0.00">
                  <c:v>420</c:v>
                </c:pt>
                <c:pt idx="1597" formatCode="0.00">
                  <c:v>409.5</c:v>
                </c:pt>
                <c:pt idx="1598" formatCode="0.00">
                  <c:v>408</c:v>
                </c:pt>
                <c:pt idx="1599" formatCode="0.00">
                  <c:v>409</c:v>
                </c:pt>
                <c:pt idx="1600" formatCode="0.00">
                  <c:v>409</c:v>
                </c:pt>
                <c:pt idx="1601" formatCode="0.00">
                  <c:v>409</c:v>
                </c:pt>
                <c:pt idx="1602" formatCode="0.00">
                  <c:v>412.5</c:v>
                </c:pt>
                <c:pt idx="1603" formatCode="0.00">
                  <c:v>420</c:v>
                </c:pt>
                <c:pt idx="1604" formatCode="0.00">
                  <c:v>420</c:v>
                </c:pt>
                <c:pt idx="1605" formatCode="0.00">
                  <c:v>420</c:v>
                </c:pt>
                <c:pt idx="1606" formatCode="0.00">
                  <c:v>422</c:v>
                </c:pt>
                <c:pt idx="1607" formatCode="0.00">
                  <c:v>425.5</c:v>
                </c:pt>
                <c:pt idx="1608" formatCode="0.00">
                  <c:v>424</c:v>
                </c:pt>
                <c:pt idx="1609" formatCode="0.00">
                  <c:v>422.5</c:v>
                </c:pt>
                <c:pt idx="1610" formatCode="0.00">
                  <c:v>422.5</c:v>
                </c:pt>
                <c:pt idx="1611" formatCode="0.00">
                  <c:v>418</c:v>
                </c:pt>
                <c:pt idx="1612" formatCode="0.00">
                  <c:v>418</c:v>
                </c:pt>
                <c:pt idx="1613" formatCode="0.00">
                  <c:v>418</c:v>
                </c:pt>
                <c:pt idx="1614" formatCode="0.00">
                  <c:v>415</c:v>
                </c:pt>
                <c:pt idx="1615" formatCode="0.00">
                  <c:v>415</c:v>
                </c:pt>
                <c:pt idx="1616" formatCode="0.00">
                  <c:v>417.5</c:v>
                </c:pt>
                <c:pt idx="1617" formatCode="0.00">
                  <c:v>425</c:v>
                </c:pt>
                <c:pt idx="1618" formatCode="0.00">
                  <c:v>425</c:v>
                </c:pt>
                <c:pt idx="1619" formatCode="0.00">
                  <c:v>430</c:v>
                </c:pt>
                <c:pt idx="1620" formatCode="0.00">
                  <c:v>440</c:v>
                </c:pt>
                <c:pt idx="1621" formatCode="0.00">
                  <c:v>438</c:v>
                </c:pt>
                <c:pt idx="1622" formatCode="0.00">
                  <c:v>437.5</c:v>
                </c:pt>
                <c:pt idx="1623" formatCode="0.00">
                  <c:v>437.5</c:v>
                </c:pt>
                <c:pt idx="1624" formatCode="0.00">
                  <c:v>437.5</c:v>
                </c:pt>
                <c:pt idx="1625" formatCode="0.00">
                  <c:v>437.5</c:v>
                </c:pt>
                <c:pt idx="1626" formatCode="0.00">
                  <c:v>437.5</c:v>
                </c:pt>
                <c:pt idx="1627" formatCode="0.00">
                  <c:v>437.5</c:v>
                </c:pt>
                <c:pt idx="1628" formatCode="0.00">
                  <c:v>437.5</c:v>
                </c:pt>
                <c:pt idx="1629" formatCode="0.00">
                  <c:v>437</c:v>
                </c:pt>
                <c:pt idx="1630" formatCode="0.00">
                  <c:v>433.5</c:v>
                </c:pt>
                <c:pt idx="1631" formatCode="0.00">
                  <c:v>431.5</c:v>
                </c:pt>
                <c:pt idx="1632" formatCode="0.00">
                  <c:v>431.5</c:v>
                </c:pt>
                <c:pt idx="1633" formatCode="0.00">
                  <c:v>429.5</c:v>
                </c:pt>
                <c:pt idx="1634" formatCode="0.00">
                  <c:v>432.5</c:v>
                </c:pt>
                <c:pt idx="1635" formatCode="0.00">
                  <c:v>437</c:v>
                </c:pt>
                <c:pt idx="1636" formatCode="0.00">
                  <c:v>437</c:v>
                </c:pt>
                <c:pt idx="1637" formatCode="0.00">
                  <c:v>437.5</c:v>
                </c:pt>
                <c:pt idx="1638" formatCode="0.00">
                  <c:v>442.5</c:v>
                </c:pt>
                <c:pt idx="1639" formatCode="0.00">
                  <c:v>442.5</c:v>
                </c:pt>
                <c:pt idx="1640" formatCode="0.00">
                  <c:v>442.5</c:v>
                </c:pt>
                <c:pt idx="1641" formatCode="0.00">
                  <c:v>450</c:v>
                </c:pt>
                <c:pt idx="1642" formatCode="0.00">
                  <c:v>450</c:v>
                </c:pt>
                <c:pt idx="1643" formatCode="0.00">
                  <c:v>450</c:v>
                </c:pt>
                <c:pt idx="1644" formatCode="0.00">
                  <c:v>452.5</c:v>
                </c:pt>
                <c:pt idx="1645" formatCode="0.00">
                  <c:v>452.5</c:v>
                </c:pt>
                <c:pt idx="1646" formatCode="0.00">
                  <c:v>456</c:v>
                </c:pt>
                <c:pt idx="1647" formatCode="0.00">
                  <c:v>459</c:v>
                </c:pt>
                <c:pt idx="1648" formatCode="0.00">
                  <c:v>461.5</c:v>
                </c:pt>
                <c:pt idx="1649" formatCode="0.00">
                  <c:v>466.5</c:v>
                </c:pt>
                <c:pt idx="1650" formatCode="0.00">
                  <c:v>471.5</c:v>
                </c:pt>
                <c:pt idx="1651" formatCode="0.00">
                  <c:v>477</c:v>
                </c:pt>
                <c:pt idx="1652" formatCode="0.00">
                  <c:v>477</c:v>
                </c:pt>
                <c:pt idx="1653" formatCode="0.00">
                  <c:v>477</c:v>
                </c:pt>
                <c:pt idx="1654" formatCode="0.00">
                  <c:v>477</c:v>
                </c:pt>
                <c:pt idx="1655" formatCode="0.00">
                  <c:v>481.5</c:v>
                </c:pt>
                <c:pt idx="1656" formatCode="0.00">
                  <c:v>483.5</c:v>
                </c:pt>
                <c:pt idx="1657" formatCode="0.00">
                  <c:v>487.5</c:v>
                </c:pt>
                <c:pt idx="1658" formatCode="0.00">
                  <c:v>491.5</c:v>
                </c:pt>
                <c:pt idx="1659" formatCode="0.00">
                  <c:v>491.5</c:v>
                </c:pt>
                <c:pt idx="1660" formatCode="0.00">
                  <c:v>497.5</c:v>
                </c:pt>
                <c:pt idx="1661" formatCode="0.00">
                  <c:v>500</c:v>
                </c:pt>
                <c:pt idx="1662" formatCode="0.00">
                  <c:v>502.5</c:v>
                </c:pt>
                <c:pt idx="1663" formatCode="0.00">
                  <c:v>502.5</c:v>
                </c:pt>
                <c:pt idx="1664" formatCode="0.00">
                  <c:v>502.5</c:v>
                </c:pt>
                <c:pt idx="1665" formatCode="0.00">
                  <c:v>502.5</c:v>
                </c:pt>
                <c:pt idx="1666" formatCode="0.00">
                  <c:v>502.5</c:v>
                </c:pt>
                <c:pt idx="1667" formatCode="0.00">
                  <c:v>502.5</c:v>
                </c:pt>
                <c:pt idx="1668" formatCode="0.00">
                  <c:v>505</c:v>
                </c:pt>
                <c:pt idx="1669" formatCode="0.00">
                  <c:v>508</c:v>
                </c:pt>
                <c:pt idx="1670" formatCode="0.00">
                  <c:v>514</c:v>
                </c:pt>
                <c:pt idx="1671" formatCode="0.00">
                  <c:v>514</c:v>
                </c:pt>
                <c:pt idx="1672" formatCode="0.00">
                  <c:v>516.5</c:v>
                </c:pt>
                <c:pt idx="1673" formatCode="0.00">
                  <c:v>522.5</c:v>
                </c:pt>
                <c:pt idx="1674" formatCode="0.00">
                  <c:v>530</c:v>
                </c:pt>
                <c:pt idx="1675" formatCode="0.00">
                  <c:v>538</c:v>
                </c:pt>
                <c:pt idx="1676" formatCode="0.00">
                  <c:v>538</c:v>
                </c:pt>
                <c:pt idx="1677" formatCode="0.00">
                  <c:v>542.5</c:v>
                </c:pt>
                <c:pt idx="1678" formatCode="0.00">
                  <c:v>546</c:v>
                </c:pt>
                <c:pt idx="1679" formatCode="0.00">
                  <c:v>546</c:v>
                </c:pt>
                <c:pt idx="1680" formatCode="0.00">
                  <c:v>546</c:v>
                </c:pt>
                <c:pt idx="1681" formatCode="0.00">
                  <c:v>546</c:v>
                </c:pt>
                <c:pt idx="1682" formatCode="0.00">
                  <c:v>546</c:v>
                </c:pt>
                <c:pt idx="1683" formatCode="0.00">
                  <c:v>548.5</c:v>
                </c:pt>
                <c:pt idx="1684" formatCode="0.00">
                  <c:v>550</c:v>
                </c:pt>
                <c:pt idx="1685" formatCode="0.00">
                  <c:v>552</c:v>
                </c:pt>
                <c:pt idx="1686" formatCode="0.00">
                  <c:v>552</c:v>
                </c:pt>
                <c:pt idx="1687" formatCode="0.00">
                  <c:v>552</c:v>
                </c:pt>
                <c:pt idx="1688" formatCode="0.00">
                  <c:v>552</c:v>
                </c:pt>
                <c:pt idx="1689" formatCode="0.00">
                  <c:v>552</c:v>
                </c:pt>
                <c:pt idx="1690" formatCode="0.00">
                  <c:v>552</c:v>
                </c:pt>
                <c:pt idx="1691" formatCode="0.00">
                  <c:v>551</c:v>
                </c:pt>
                <c:pt idx="1692" formatCode="0.00">
                  <c:v>551</c:v>
                </c:pt>
                <c:pt idx="1693" formatCode="0.00">
                  <c:v>549</c:v>
                </c:pt>
                <c:pt idx="1694" formatCode="0.00">
                  <c:v>555</c:v>
                </c:pt>
                <c:pt idx="1695" formatCode="0.00">
                  <c:v>560</c:v>
                </c:pt>
                <c:pt idx="1696" formatCode="0.00">
                  <c:v>560</c:v>
                </c:pt>
                <c:pt idx="1697" formatCode="0.00">
                  <c:v>595</c:v>
                </c:pt>
                <c:pt idx="1698" formatCode="0.00">
                  <c:v>596</c:v>
                </c:pt>
                <c:pt idx="1699" formatCode="0.00">
                  <c:v>596</c:v>
                </c:pt>
                <c:pt idx="1700" formatCode="0.00">
                  <c:v>595</c:v>
                </c:pt>
                <c:pt idx="1701" formatCode="0.00">
                  <c:v>595</c:v>
                </c:pt>
                <c:pt idx="1702" formatCode="0.00">
                  <c:v>595</c:v>
                </c:pt>
                <c:pt idx="1703" formatCode="0.00">
                  <c:v>593</c:v>
                </c:pt>
                <c:pt idx="1704" formatCode="0.00">
                  <c:v>593</c:v>
                </c:pt>
                <c:pt idx="1705" formatCode="0.00">
                  <c:v>591</c:v>
                </c:pt>
                <c:pt idx="1706" formatCode="0.00">
                  <c:v>578</c:v>
                </c:pt>
                <c:pt idx="1707" formatCode="0.00">
                  <c:v>575</c:v>
                </c:pt>
                <c:pt idx="1708" formatCode="0.00">
                  <c:v>573</c:v>
                </c:pt>
                <c:pt idx="1709" formatCode="0.00">
                  <c:v>560</c:v>
                </c:pt>
                <c:pt idx="1710" formatCode="0.00">
                  <c:v>555</c:v>
                </c:pt>
                <c:pt idx="1711" formatCode="0.00">
                  <c:v>560</c:v>
                </c:pt>
                <c:pt idx="1712" formatCode="0.00">
                  <c:v>550</c:v>
                </c:pt>
                <c:pt idx="1713" formatCode="0.00">
                  <c:v>550</c:v>
                </c:pt>
                <c:pt idx="1714" formatCode="0.00">
                  <c:v>550</c:v>
                </c:pt>
                <c:pt idx="1715" formatCode="0.00">
                  <c:v>550</c:v>
                </c:pt>
                <c:pt idx="1716" formatCode="0.00">
                  <c:v>550</c:v>
                </c:pt>
                <c:pt idx="1717" formatCode="0.00">
                  <c:v>550</c:v>
                </c:pt>
                <c:pt idx="1718" formatCode="0.00">
                  <c:v>550</c:v>
                </c:pt>
                <c:pt idx="1719" formatCode="0.00">
                  <c:v>550</c:v>
                </c:pt>
                <c:pt idx="1720" formatCode="0.00">
                  <c:v>550</c:v>
                </c:pt>
                <c:pt idx="1721" formatCode="0.00">
                  <c:v>550</c:v>
                </c:pt>
                <c:pt idx="1722" formatCode="0.00">
                  <c:v>549</c:v>
                </c:pt>
                <c:pt idx="1723" formatCode="0.00">
                  <c:v>549</c:v>
                </c:pt>
                <c:pt idx="1724" formatCode="0.00">
                  <c:v>552.5</c:v>
                </c:pt>
                <c:pt idx="1725" formatCode="0.00">
                  <c:v>554.5</c:v>
                </c:pt>
                <c:pt idx="1726" formatCode="0.00">
                  <c:v>554.5</c:v>
                </c:pt>
                <c:pt idx="1727" formatCode="0.00">
                  <c:v>554.5</c:v>
                </c:pt>
                <c:pt idx="1728" formatCode="0.00">
                  <c:v>552</c:v>
                </c:pt>
                <c:pt idx="1729" formatCode="0.00">
                  <c:v>552</c:v>
                </c:pt>
                <c:pt idx="1730" formatCode="0.00">
                  <c:v>552</c:v>
                </c:pt>
                <c:pt idx="1731" formatCode="0.00">
                  <c:v>551</c:v>
                </c:pt>
                <c:pt idx="1732" formatCode="0.00">
                  <c:v>551</c:v>
                </c:pt>
                <c:pt idx="1733" formatCode="0.00">
                  <c:v>551</c:v>
                </c:pt>
                <c:pt idx="1734" formatCode="0.00">
                  <c:v>549</c:v>
                </c:pt>
                <c:pt idx="1735" formatCode="0.00">
                  <c:v>545</c:v>
                </c:pt>
                <c:pt idx="1736" formatCode="0.00">
                  <c:v>545</c:v>
                </c:pt>
                <c:pt idx="1737" formatCode="0.00">
                  <c:v>545</c:v>
                </c:pt>
                <c:pt idx="1738" formatCode="0.00">
                  <c:v>545</c:v>
                </c:pt>
                <c:pt idx="1739" formatCode="0.00">
                  <c:v>545</c:v>
                </c:pt>
                <c:pt idx="1740" formatCode="0.00">
                  <c:v>545</c:v>
                </c:pt>
                <c:pt idx="1741" formatCode="0.00">
                  <c:v>545</c:v>
                </c:pt>
                <c:pt idx="1742" formatCode="0.00">
                  <c:v>545</c:v>
                </c:pt>
                <c:pt idx="1743" formatCode="0.00">
                  <c:v>543</c:v>
                </c:pt>
                <c:pt idx="1744" formatCode="0.00">
                  <c:v>543</c:v>
                </c:pt>
                <c:pt idx="1745" formatCode="0.00">
                  <c:v>546</c:v>
                </c:pt>
                <c:pt idx="1746" formatCode="0.00">
                  <c:v>546</c:v>
                </c:pt>
                <c:pt idx="1747" formatCode="0.00">
                  <c:v>546</c:v>
                </c:pt>
                <c:pt idx="1748" formatCode="0.00">
                  <c:v>546</c:v>
                </c:pt>
                <c:pt idx="1749" formatCode="0.00">
                  <c:v>546</c:v>
                </c:pt>
                <c:pt idx="1750" formatCode="0.00">
                  <c:v>546</c:v>
                </c:pt>
                <c:pt idx="1751" formatCode="0.00">
                  <c:v>546</c:v>
                </c:pt>
                <c:pt idx="1752" formatCode="0.00">
                  <c:v>545</c:v>
                </c:pt>
                <c:pt idx="1753" formatCode="0.00">
                  <c:v>545</c:v>
                </c:pt>
                <c:pt idx="1754" formatCode="0.00">
                  <c:v>547</c:v>
                </c:pt>
                <c:pt idx="1755" formatCode="0.00">
                  <c:v>547</c:v>
                </c:pt>
                <c:pt idx="1756" formatCode="0.00">
                  <c:v>547</c:v>
                </c:pt>
                <c:pt idx="1757" formatCode="0.00">
                  <c:v>547</c:v>
                </c:pt>
                <c:pt idx="1758" formatCode="0.00">
                  <c:v>547</c:v>
                </c:pt>
                <c:pt idx="1759" formatCode="0.00">
                  <c:v>547</c:v>
                </c:pt>
                <c:pt idx="1760" formatCode="0.00">
                  <c:v>553</c:v>
                </c:pt>
                <c:pt idx="1761" formatCode="0.00">
                  <c:v>553</c:v>
                </c:pt>
                <c:pt idx="1762" formatCode="0.00">
                  <c:v>553</c:v>
                </c:pt>
                <c:pt idx="1763" formatCode="0.00">
                  <c:v>553</c:v>
                </c:pt>
                <c:pt idx="1764" formatCode="0.00">
                  <c:v>553</c:v>
                </c:pt>
                <c:pt idx="1765" formatCode="0.00">
                  <c:v>562</c:v>
                </c:pt>
                <c:pt idx="1766" formatCode="0.00">
                  <c:v>567</c:v>
                </c:pt>
                <c:pt idx="1767" formatCode="0.00">
                  <c:v>567</c:v>
                </c:pt>
                <c:pt idx="1768" formatCode="0.00">
                  <c:v>567</c:v>
                </c:pt>
                <c:pt idx="1769" formatCode="0.00">
                  <c:v>567</c:v>
                </c:pt>
                <c:pt idx="1770" formatCode="0.00">
                  <c:v>572</c:v>
                </c:pt>
                <c:pt idx="1771" formatCode="0.00">
                  <c:v>572</c:v>
                </c:pt>
                <c:pt idx="1772" formatCode="0.00">
                  <c:v>572</c:v>
                </c:pt>
                <c:pt idx="1773" formatCode="0.00">
                  <c:v>572</c:v>
                </c:pt>
                <c:pt idx="1774" formatCode="0.00">
                  <c:v>572</c:v>
                </c:pt>
                <c:pt idx="1775" formatCode="0.00">
                  <c:v>572</c:v>
                </c:pt>
                <c:pt idx="1776" formatCode="0.00">
                  <c:v>572</c:v>
                </c:pt>
                <c:pt idx="1777" formatCode="0.00">
                  <c:v>572</c:v>
                </c:pt>
                <c:pt idx="1778" formatCode="0.00">
                  <c:v>572</c:v>
                </c:pt>
                <c:pt idx="1779" formatCode="0.00">
                  <c:v>572</c:v>
                </c:pt>
                <c:pt idx="1780" formatCode="0.00">
                  <c:v>572</c:v>
                </c:pt>
                <c:pt idx="1781" formatCode="0.00">
                  <c:v>572</c:v>
                </c:pt>
                <c:pt idx="1782" formatCode="0.00">
                  <c:v>572</c:v>
                </c:pt>
                <c:pt idx="1783" formatCode="0.00">
                  <c:v>571</c:v>
                </c:pt>
                <c:pt idx="1784" formatCode="0.00">
                  <c:v>571</c:v>
                </c:pt>
                <c:pt idx="1785" formatCode="0.00">
                  <c:v>574</c:v>
                </c:pt>
                <c:pt idx="1786" formatCode="0.00">
                  <c:v>574</c:v>
                </c:pt>
                <c:pt idx="1787" formatCode="0.00">
                  <c:v>570</c:v>
                </c:pt>
                <c:pt idx="1788" formatCode="0.00">
                  <c:v>565</c:v>
                </c:pt>
                <c:pt idx="1789" formatCode="0.00">
                  <c:v>565</c:v>
                </c:pt>
                <c:pt idx="1790" formatCode="0.00">
                  <c:v>565</c:v>
                </c:pt>
                <c:pt idx="1791" formatCode="0.00">
                  <c:v>570</c:v>
                </c:pt>
                <c:pt idx="1792" formatCode="0.00">
                  <c:v>573</c:v>
                </c:pt>
                <c:pt idx="1793" formatCode="0.00">
                  <c:v>575</c:v>
                </c:pt>
                <c:pt idx="1794" formatCode="0.00">
                  <c:v>575</c:v>
                </c:pt>
                <c:pt idx="1795" formatCode="0.00">
                  <c:v>575</c:v>
                </c:pt>
                <c:pt idx="1796" formatCode="0.00">
                  <c:v>575</c:v>
                </c:pt>
                <c:pt idx="1797" formatCode="0.00">
                  <c:v>575</c:v>
                </c:pt>
                <c:pt idx="1798" formatCode="0.00">
                  <c:v>575</c:v>
                </c:pt>
                <c:pt idx="1799" formatCode="0.00">
                  <c:v>575</c:v>
                </c:pt>
                <c:pt idx="1800" formatCode="0.00">
                  <c:v>577</c:v>
                </c:pt>
                <c:pt idx="1801" formatCode="0.00">
                  <c:v>577</c:v>
                </c:pt>
                <c:pt idx="1802" formatCode="0.00">
                  <c:v>583</c:v>
                </c:pt>
                <c:pt idx="1803" formatCode="0.00">
                  <c:v>583</c:v>
                </c:pt>
                <c:pt idx="1804" formatCode="0.00">
                  <c:v>583</c:v>
                </c:pt>
                <c:pt idx="1805" formatCode="0.00">
                  <c:v>583</c:v>
                </c:pt>
                <c:pt idx="1806" formatCode="0.00">
                  <c:v>583</c:v>
                </c:pt>
                <c:pt idx="1807" formatCode="0.00">
                  <c:v>585</c:v>
                </c:pt>
                <c:pt idx="1808" formatCode="0.00">
                  <c:v>585</c:v>
                </c:pt>
                <c:pt idx="1809" formatCode="0.00">
                  <c:v>585</c:v>
                </c:pt>
                <c:pt idx="1810" formatCode="0.00">
                  <c:v>585</c:v>
                </c:pt>
                <c:pt idx="1811" formatCode="0.00">
                  <c:v>585</c:v>
                </c:pt>
                <c:pt idx="1812" formatCode="0.00">
                  <c:v>585</c:v>
                </c:pt>
                <c:pt idx="1813" formatCode="0.00">
                  <c:v>585</c:v>
                </c:pt>
                <c:pt idx="1814" formatCode="0.00">
                  <c:v>585</c:v>
                </c:pt>
                <c:pt idx="1815" formatCode="0.00">
                  <c:v>585</c:v>
                </c:pt>
                <c:pt idx="1816" formatCode="0.00">
                  <c:v>585</c:v>
                </c:pt>
                <c:pt idx="1817" formatCode="0.00">
                  <c:v>585</c:v>
                </c:pt>
                <c:pt idx="1818" formatCode="0.00">
                  <c:v>588</c:v>
                </c:pt>
                <c:pt idx="1819" formatCode="0.00">
                  <c:v>600</c:v>
                </c:pt>
                <c:pt idx="1820" formatCode="0.00">
                  <c:v>600</c:v>
                </c:pt>
                <c:pt idx="1821" formatCode="0.00">
                  <c:v>612</c:v>
                </c:pt>
                <c:pt idx="1822" formatCode="0.00">
                  <c:v>612</c:v>
                </c:pt>
                <c:pt idx="1823" formatCode="0.00">
                  <c:v>612</c:v>
                </c:pt>
                <c:pt idx="1824" formatCode="0.00">
                  <c:v>612</c:v>
                </c:pt>
                <c:pt idx="1825" formatCode="0.00">
                  <c:v>612</c:v>
                </c:pt>
                <c:pt idx="1826" formatCode="0.00">
                  <c:v>612</c:v>
                </c:pt>
                <c:pt idx="1827" formatCode="0.00">
                  <c:v>609</c:v>
                </c:pt>
                <c:pt idx="1828" formatCode="0.00">
                  <c:v>593</c:v>
                </c:pt>
                <c:pt idx="1829" formatCode="0.00">
                  <c:v>593</c:v>
                </c:pt>
                <c:pt idx="1830" formatCode="0.00">
                  <c:v>593</c:v>
                </c:pt>
                <c:pt idx="1831" formatCode="0.00">
                  <c:v>593</c:v>
                </c:pt>
                <c:pt idx="1832" formatCode="0.00">
                  <c:v>593</c:v>
                </c:pt>
                <c:pt idx="1833" formatCode="0.00">
                  <c:v>593</c:v>
                </c:pt>
                <c:pt idx="1834" formatCode="0.00">
                  <c:v>593</c:v>
                </c:pt>
                <c:pt idx="1835" formatCode="0.00">
                  <c:v>593</c:v>
                </c:pt>
                <c:pt idx="1836" formatCode="0.00">
                  <c:v>588</c:v>
                </c:pt>
                <c:pt idx="1837" formatCode="0.00">
                  <c:v>570</c:v>
                </c:pt>
                <c:pt idx="1838" formatCode="0.00">
                  <c:v>565</c:v>
                </c:pt>
                <c:pt idx="1839" formatCode="0.00">
                  <c:v>565</c:v>
                </c:pt>
                <c:pt idx="1840" formatCode="0.00">
                  <c:v>570</c:v>
                </c:pt>
                <c:pt idx="1841" formatCode="0.00">
                  <c:v>570</c:v>
                </c:pt>
                <c:pt idx="1842" formatCode="0.00">
                  <c:v>575</c:v>
                </c:pt>
                <c:pt idx="1843" formatCode="0.00">
                  <c:v>575</c:v>
                </c:pt>
                <c:pt idx="1844" formatCode="0.00">
                  <c:v>575</c:v>
                </c:pt>
                <c:pt idx="1845" formatCode="0.00">
                  <c:v>575</c:v>
                </c:pt>
                <c:pt idx="1846" formatCode="0.00">
                  <c:v>575</c:v>
                </c:pt>
                <c:pt idx="1847" formatCode="0.00">
                  <c:v>575</c:v>
                </c:pt>
                <c:pt idx="1848" formatCode="0.00">
                  <c:v>575</c:v>
                </c:pt>
                <c:pt idx="1849" formatCode="0.00">
                  <c:v>575</c:v>
                </c:pt>
                <c:pt idx="1850" formatCode="0.00">
                  <c:v>575</c:v>
                </c:pt>
                <c:pt idx="1851" formatCode="0.00">
                  <c:v>578</c:v>
                </c:pt>
                <c:pt idx="1852" formatCode="0.00">
                  <c:v>578</c:v>
                </c:pt>
                <c:pt idx="1853" formatCode="0.00">
                  <c:v>578</c:v>
                </c:pt>
                <c:pt idx="1854" formatCode="0.00">
                  <c:v>575</c:v>
                </c:pt>
                <c:pt idx="1855" formatCode="0.00">
                  <c:v>580</c:v>
                </c:pt>
                <c:pt idx="1856" formatCode="0.00">
                  <c:v>585</c:v>
                </c:pt>
                <c:pt idx="1857" formatCode="0.00">
                  <c:v>585</c:v>
                </c:pt>
                <c:pt idx="1858" formatCode="0.00">
                  <c:v>585</c:v>
                </c:pt>
                <c:pt idx="1859" formatCode="0.00">
                  <c:v>585</c:v>
                </c:pt>
                <c:pt idx="1860" formatCode="0.00">
                  <c:v>585</c:v>
                </c:pt>
                <c:pt idx="1861" formatCode="0.00">
                  <c:v>585</c:v>
                </c:pt>
                <c:pt idx="1862" formatCode="0.00">
                  <c:v>585</c:v>
                </c:pt>
                <c:pt idx="1863" formatCode="0.00">
                  <c:v>585</c:v>
                </c:pt>
                <c:pt idx="1864" formatCode="0.00">
                  <c:v>586</c:v>
                </c:pt>
                <c:pt idx="1865" formatCode="0.00">
                  <c:v>590</c:v>
                </c:pt>
                <c:pt idx="1866" formatCode="0.00">
                  <c:v>590</c:v>
                </c:pt>
                <c:pt idx="1867" formatCode="0.00">
                  <c:v>590</c:v>
                </c:pt>
                <c:pt idx="1868" formatCode="0.00">
                  <c:v>590</c:v>
                </c:pt>
                <c:pt idx="1869" formatCode="0.00">
                  <c:v>590</c:v>
                </c:pt>
                <c:pt idx="1870" formatCode="0.00">
                  <c:v>585</c:v>
                </c:pt>
                <c:pt idx="1871" formatCode="0.00">
                  <c:v>587</c:v>
                </c:pt>
                <c:pt idx="1872" formatCode="0.00">
                  <c:v>587</c:v>
                </c:pt>
                <c:pt idx="1873" formatCode="0.00">
                  <c:v>590</c:v>
                </c:pt>
                <c:pt idx="1874" formatCode="0.00">
                  <c:v>590</c:v>
                </c:pt>
                <c:pt idx="1875" formatCode="0.00">
                  <c:v>590</c:v>
                </c:pt>
                <c:pt idx="1876" formatCode="0.00">
                  <c:v>588</c:v>
                </c:pt>
                <c:pt idx="1877" formatCode="0.00">
                  <c:v>588</c:v>
                </c:pt>
                <c:pt idx="1878" formatCode="0.00">
                  <c:v>585</c:v>
                </c:pt>
                <c:pt idx="1879" formatCode="0.00">
                  <c:v>582</c:v>
                </c:pt>
                <c:pt idx="1880" formatCode="0.00">
                  <c:v>585</c:v>
                </c:pt>
                <c:pt idx="1881" formatCode="0.00">
                  <c:v>590</c:v>
                </c:pt>
                <c:pt idx="1882" formatCode="0.00">
                  <c:v>590</c:v>
                </c:pt>
                <c:pt idx="1883" formatCode="0.00">
                  <c:v>590</c:v>
                </c:pt>
                <c:pt idx="1884" formatCode="0.00">
                  <c:v>590</c:v>
                </c:pt>
                <c:pt idx="1885" formatCode="0.00">
                  <c:v>590</c:v>
                </c:pt>
                <c:pt idx="1886" formatCode="0.00">
                  <c:v>590</c:v>
                </c:pt>
                <c:pt idx="1887" formatCode="0.00">
                  <c:v>593</c:v>
                </c:pt>
                <c:pt idx="1888" formatCode="0.00">
                  <c:v>593</c:v>
                </c:pt>
                <c:pt idx="1889" formatCode="0.00">
                  <c:v>595</c:v>
                </c:pt>
                <c:pt idx="1890" formatCode="0.00">
                  <c:v>595</c:v>
                </c:pt>
                <c:pt idx="1891" formatCode="0.00">
                  <c:v>595</c:v>
                </c:pt>
                <c:pt idx="1892" formatCode="0.00">
                  <c:v>593</c:v>
                </c:pt>
                <c:pt idx="1893" formatCode="0.00">
                  <c:v>593</c:v>
                </c:pt>
                <c:pt idx="1894" formatCode="0.00">
                  <c:v>593</c:v>
                </c:pt>
                <c:pt idx="1895" formatCode="0.00">
                  <c:v>593</c:v>
                </c:pt>
                <c:pt idx="1896" formatCode="0.00">
                  <c:v>593</c:v>
                </c:pt>
                <c:pt idx="1897" formatCode="0.00">
                  <c:v>593</c:v>
                </c:pt>
                <c:pt idx="1898" formatCode="0.00">
                  <c:v>595</c:v>
                </c:pt>
                <c:pt idx="1899" formatCode="0.00">
                  <c:v>595</c:v>
                </c:pt>
                <c:pt idx="1900" formatCode="0.00">
                  <c:v>595</c:v>
                </c:pt>
                <c:pt idx="1901" formatCode="0.00">
                  <c:v>595</c:v>
                </c:pt>
                <c:pt idx="1902" formatCode="0.00">
                  <c:v>590</c:v>
                </c:pt>
                <c:pt idx="1903" formatCode="0.00">
                  <c:v>590</c:v>
                </c:pt>
                <c:pt idx="1904" formatCode="0.00">
                  <c:v>588</c:v>
                </c:pt>
                <c:pt idx="1905" formatCode="0.00">
                  <c:v>590</c:v>
                </c:pt>
                <c:pt idx="1906" formatCode="0.00">
                  <c:v>590</c:v>
                </c:pt>
                <c:pt idx="1907" formatCode="0.00">
                  <c:v>585</c:v>
                </c:pt>
                <c:pt idx="1908" formatCode="0.00">
                  <c:v>585</c:v>
                </c:pt>
                <c:pt idx="1909" formatCode="0.00">
                  <c:v>580</c:v>
                </c:pt>
                <c:pt idx="1910" formatCode="0.00">
                  <c:v>580</c:v>
                </c:pt>
                <c:pt idx="1911" formatCode="0.00">
                  <c:v>582.5</c:v>
                </c:pt>
                <c:pt idx="1912" formatCode="0.00">
                  <c:v>580</c:v>
                </c:pt>
                <c:pt idx="1913" formatCode="0.00">
                  <c:v>580</c:v>
                </c:pt>
                <c:pt idx="1914" formatCode="0.00">
                  <c:v>580</c:v>
                </c:pt>
                <c:pt idx="1915" formatCode="0.00">
                  <c:v>580</c:v>
                </c:pt>
                <c:pt idx="1916" formatCode="0.00">
                  <c:v>580</c:v>
                </c:pt>
                <c:pt idx="1917" formatCode="0.00">
                  <c:v>580</c:v>
                </c:pt>
                <c:pt idx="1918" formatCode="0.00">
                  <c:v>580</c:v>
                </c:pt>
                <c:pt idx="1919" formatCode="0.00">
                  <c:v>578</c:v>
                </c:pt>
                <c:pt idx="1920" formatCode="0.00">
                  <c:v>576</c:v>
                </c:pt>
                <c:pt idx="1921" formatCode="0.00">
                  <c:v>576</c:v>
                </c:pt>
                <c:pt idx="1922" formatCode="0.00">
                  <c:v>576</c:v>
                </c:pt>
                <c:pt idx="1923" formatCode="0.00">
                  <c:v>576</c:v>
                </c:pt>
                <c:pt idx="1924" formatCode="0.00">
                  <c:v>575</c:v>
                </c:pt>
                <c:pt idx="1925" formatCode="0.00">
                  <c:v>575</c:v>
                </c:pt>
                <c:pt idx="1926" formatCode="0.00">
                  <c:v>575</c:v>
                </c:pt>
                <c:pt idx="1927" formatCode="0.00">
                  <c:v>575</c:v>
                </c:pt>
                <c:pt idx="1928" formatCode="0.00">
                  <c:v>575</c:v>
                </c:pt>
                <c:pt idx="1929" formatCode="0.00">
                  <c:v>575</c:v>
                </c:pt>
                <c:pt idx="1930" formatCode="0.00">
                  <c:v>574</c:v>
                </c:pt>
                <c:pt idx="1931" formatCode="0.00">
                  <c:v>574</c:v>
                </c:pt>
                <c:pt idx="1932" formatCode="0.00">
                  <c:v>574</c:v>
                </c:pt>
                <c:pt idx="1933" formatCode="0.00">
                  <c:v>574</c:v>
                </c:pt>
                <c:pt idx="1934" formatCode="0.00">
                  <c:v>573</c:v>
                </c:pt>
                <c:pt idx="1935" formatCode="0.00">
                  <c:v>573</c:v>
                </c:pt>
                <c:pt idx="1936" formatCode="0.00">
                  <c:v>575</c:v>
                </c:pt>
                <c:pt idx="1937" formatCode="0.00">
                  <c:v>573</c:v>
                </c:pt>
                <c:pt idx="1938" formatCode="0.00">
                  <c:v>573</c:v>
                </c:pt>
                <c:pt idx="1939" formatCode="0.00">
                  <c:v>571</c:v>
                </c:pt>
                <c:pt idx="1940" formatCode="0.00">
                  <c:v>570</c:v>
                </c:pt>
                <c:pt idx="1941" formatCode="0.00">
                  <c:v>572</c:v>
                </c:pt>
                <c:pt idx="1942" formatCode="0.00">
                  <c:v>575</c:v>
                </c:pt>
                <c:pt idx="1943" formatCode="0.00">
                  <c:v>575</c:v>
                </c:pt>
                <c:pt idx="1944" formatCode="0.00">
                  <c:v>575</c:v>
                </c:pt>
                <c:pt idx="1945" formatCode="0.00">
                  <c:v>575</c:v>
                </c:pt>
                <c:pt idx="1946" formatCode="0.00">
                  <c:v>575</c:v>
                </c:pt>
                <c:pt idx="1947" formatCode="0.00">
                  <c:v>577</c:v>
                </c:pt>
                <c:pt idx="1948" formatCode="0.00">
                  <c:v>577</c:v>
                </c:pt>
                <c:pt idx="1949" formatCode="0.00">
                  <c:v>577</c:v>
                </c:pt>
                <c:pt idx="1950" formatCode="0.00">
                  <c:v>577</c:v>
                </c:pt>
                <c:pt idx="1951" formatCode="0.00">
                  <c:v>577</c:v>
                </c:pt>
                <c:pt idx="1952" formatCode="0.00">
                  <c:v>575</c:v>
                </c:pt>
                <c:pt idx="1953" formatCode="0.00">
                  <c:v>575</c:v>
                </c:pt>
                <c:pt idx="1954" formatCode="0.00">
                  <c:v>575</c:v>
                </c:pt>
                <c:pt idx="1955" formatCode="0.00">
                  <c:v>575</c:v>
                </c:pt>
                <c:pt idx="1956" formatCode="0.00">
                  <c:v>575</c:v>
                </c:pt>
                <c:pt idx="1957" formatCode="0.00">
                  <c:v>573</c:v>
                </c:pt>
                <c:pt idx="1958" formatCode="0.00">
                  <c:v>573</c:v>
                </c:pt>
                <c:pt idx="1959" formatCode="0.00">
                  <c:v>573</c:v>
                </c:pt>
                <c:pt idx="1960" formatCode="0.00">
                  <c:v>572</c:v>
                </c:pt>
                <c:pt idx="1961" formatCode="0.00">
                  <c:v>572</c:v>
                </c:pt>
                <c:pt idx="1962" formatCode="0.00">
                  <c:v>570</c:v>
                </c:pt>
                <c:pt idx="1963" formatCode="0.00">
                  <c:v>569</c:v>
                </c:pt>
                <c:pt idx="1964" formatCode="0.00">
                  <c:v>569</c:v>
                </c:pt>
                <c:pt idx="1965" formatCode="0.00">
                  <c:v>567</c:v>
                </c:pt>
                <c:pt idx="1966" formatCode="0.00">
                  <c:v>567</c:v>
                </c:pt>
                <c:pt idx="1967" formatCode="0.00">
                  <c:v>565</c:v>
                </c:pt>
                <c:pt idx="1968" formatCode="0.00">
                  <c:v>565</c:v>
                </c:pt>
                <c:pt idx="1969" formatCode="0.00">
                  <c:v>565</c:v>
                </c:pt>
                <c:pt idx="1970" formatCode="0.00">
                  <c:v>562</c:v>
                </c:pt>
                <c:pt idx="1971" formatCode="0.00">
                  <c:v>562</c:v>
                </c:pt>
                <c:pt idx="1972" formatCode="0.00">
                  <c:v>562</c:v>
                </c:pt>
                <c:pt idx="1973" formatCode="0.00">
                  <c:v>562</c:v>
                </c:pt>
                <c:pt idx="1974" formatCode="0.00">
                  <c:v>562</c:v>
                </c:pt>
                <c:pt idx="1975" formatCode="0.00">
                  <c:v>562</c:v>
                </c:pt>
                <c:pt idx="1976" formatCode="0.00">
                  <c:v>562</c:v>
                </c:pt>
                <c:pt idx="1977" formatCode="0.00">
                  <c:v>560</c:v>
                </c:pt>
                <c:pt idx="1978" formatCode="0.00">
                  <c:v>558</c:v>
                </c:pt>
                <c:pt idx="1979" formatCode="0.00">
                  <c:v>558</c:v>
                </c:pt>
                <c:pt idx="1980" formatCode="0.00">
                  <c:v>558</c:v>
                </c:pt>
                <c:pt idx="1981" formatCode="0.00">
                  <c:v>555</c:v>
                </c:pt>
                <c:pt idx="1982" formatCode="0.00">
                  <c:v>553</c:v>
                </c:pt>
                <c:pt idx="1983" formatCode="0.00">
                  <c:v>553</c:v>
                </c:pt>
                <c:pt idx="1984" formatCode="0.00">
                  <c:v>548</c:v>
                </c:pt>
                <c:pt idx="1985" formatCode="0.00">
                  <c:v>548</c:v>
                </c:pt>
                <c:pt idx="1986" formatCode="0.00">
                  <c:v>548</c:v>
                </c:pt>
                <c:pt idx="1987" formatCode="0.00">
                  <c:v>540</c:v>
                </c:pt>
                <c:pt idx="1988" formatCode="0.00">
                  <c:v>535</c:v>
                </c:pt>
                <c:pt idx="1989" formatCode="0.00">
                  <c:v>535</c:v>
                </c:pt>
                <c:pt idx="1990" formatCode="0.00">
                  <c:v>535</c:v>
                </c:pt>
                <c:pt idx="1991" formatCode="0.00">
                  <c:v>535</c:v>
                </c:pt>
                <c:pt idx="1992" formatCode="0.00">
                  <c:v>533</c:v>
                </c:pt>
                <c:pt idx="1993" formatCode="0.00">
                  <c:v>533</c:v>
                </c:pt>
                <c:pt idx="1994" formatCode="0.00">
                  <c:v>533</c:v>
                </c:pt>
                <c:pt idx="1995" formatCode="0.00">
                  <c:v>532</c:v>
                </c:pt>
                <c:pt idx="1996" formatCode="0.00">
                  <c:v>530</c:v>
                </c:pt>
                <c:pt idx="1997" formatCode="0.00">
                  <c:v>530</c:v>
                </c:pt>
                <c:pt idx="1998" formatCode="0.00">
                  <c:v>525</c:v>
                </c:pt>
                <c:pt idx="1999" formatCode="0.00">
                  <c:v>520</c:v>
                </c:pt>
                <c:pt idx="2000" formatCode="0.00">
                  <c:v>520</c:v>
                </c:pt>
                <c:pt idx="2001" formatCode="0.00">
                  <c:v>520</c:v>
                </c:pt>
                <c:pt idx="2002" formatCode="0.00">
                  <c:v>513</c:v>
                </c:pt>
                <c:pt idx="2003" formatCode="0.00">
                  <c:v>508</c:v>
                </c:pt>
                <c:pt idx="2004" formatCode="0.00">
                  <c:v>505</c:v>
                </c:pt>
                <c:pt idx="2005" formatCode="0.00">
                  <c:v>505</c:v>
                </c:pt>
                <c:pt idx="2006" formatCode="0.00">
                  <c:v>500</c:v>
                </c:pt>
                <c:pt idx="2007" formatCode="0.00">
                  <c:v>500</c:v>
                </c:pt>
                <c:pt idx="2008" formatCode="0.00">
                  <c:v>493</c:v>
                </c:pt>
                <c:pt idx="2009" formatCode="0.00">
                  <c:v>493</c:v>
                </c:pt>
                <c:pt idx="2010" formatCode="0.00">
                  <c:v>490</c:v>
                </c:pt>
                <c:pt idx="2011" formatCode="0.00">
                  <c:v>490</c:v>
                </c:pt>
                <c:pt idx="2012" formatCode="0.00">
                  <c:v>480</c:v>
                </c:pt>
                <c:pt idx="2013" formatCode="0.00">
                  <c:v>480</c:v>
                </c:pt>
                <c:pt idx="2014" formatCode="0.00">
                  <c:v>478</c:v>
                </c:pt>
                <c:pt idx="2015" formatCode="0.00">
                  <c:v>478</c:v>
                </c:pt>
                <c:pt idx="2016" formatCode="0.00">
                  <c:v>478</c:v>
                </c:pt>
                <c:pt idx="2017" formatCode="0.00">
                  <c:v>478</c:v>
                </c:pt>
                <c:pt idx="2018" formatCode="0.00">
                  <c:v>480</c:v>
                </c:pt>
                <c:pt idx="2019" formatCode="0.00">
                  <c:v>480</c:v>
                </c:pt>
                <c:pt idx="2020" formatCode="0.00">
                  <c:v>480</c:v>
                </c:pt>
                <c:pt idx="2021" formatCode="0.00">
                  <c:v>480</c:v>
                </c:pt>
                <c:pt idx="2022" formatCode="0.00">
                  <c:v>475</c:v>
                </c:pt>
                <c:pt idx="2023" formatCode="0.00">
                  <c:v>477</c:v>
                </c:pt>
                <c:pt idx="2024" formatCode="0.00">
                  <c:v>480</c:v>
                </c:pt>
                <c:pt idx="2025" formatCode="0.00">
                  <c:v>480</c:v>
                </c:pt>
                <c:pt idx="2026" formatCode="0.00">
                  <c:v>480</c:v>
                </c:pt>
                <c:pt idx="2027" formatCode="0.00">
                  <c:v>480</c:v>
                </c:pt>
                <c:pt idx="2028" formatCode="0.00">
                  <c:v>480</c:v>
                </c:pt>
                <c:pt idx="2029" formatCode="0.00">
                  <c:v>480</c:v>
                </c:pt>
                <c:pt idx="2030" formatCode="0.00">
                  <c:v>480</c:v>
                </c:pt>
                <c:pt idx="2031" formatCode="0.00">
                  <c:v>484</c:v>
                </c:pt>
                <c:pt idx="2032" formatCode="0.00">
                  <c:v>484</c:v>
                </c:pt>
                <c:pt idx="2033" formatCode="0.00">
                  <c:v>484</c:v>
                </c:pt>
                <c:pt idx="2034" formatCode="0.00">
                  <c:v>484</c:v>
                </c:pt>
                <c:pt idx="2035" formatCode="0.00">
                  <c:v>480</c:v>
                </c:pt>
                <c:pt idx="2036" formatCode="0.00">
                  <c:v>480</c:v>
                </c:pt>
                <c:pt idx="2037" formatCode="0.00">
                  <c:v>480</c:v>
                </c:pt>
                <c:pt idx="2038" formatCode="0.00">
                  <c:v>480</c:v>
                </c:pt>
                <c:pt idx="2039" formatCode="0.00">
                  <c:v>480</c:v>
                </c:pt>
                <c:pt idx="2040" formatCode="0.00">
                  <c:v>483</c:v>
                </c:pt>
                <c:pt idx="2041" formatCode="0.00">
                  <c:v>483</c:v>
                </c:pt>
                <c:pt idx="2042" formatCode="0.00">
                  <c:v>483</c:v>
                </c:pt>
                <c:pt idx="2043" formatCode="0.00">
                  <c:v>480</c:v>
                </c:pt>
                <c:pt idx="2044" formatCode="0.00">
                  <c:v>480</c:v>
                </c:pt>
                <c:pt idx="2045" formatCode="0.00">
                  <c:v>482</c:v>
                </c:pt>
                <c:pt idx="2046" formatCode="0.00">
                  <c:v>485</c:v>
                </c:pt>
                <c:pt idx="2047" formatCode="0.00">
                  <c:v>485</c:v>
                </c:pt>
                <c:pt idx="2048" formatCode="0.00">
                  <c:v>488</c:v>
                </c:pt>
                <c:pt idx="2049" formatCode="0.00">
                  <c:v>491</c:v>
                </c:pt>
                <c:pt idx="2050" formatCode="0.00">
                  <c:v>493</c:v>
                </c:pt>
                <c:pt idx="2051" formatCode="0.00">
                  <c:v>493</c:v>
                </c:pt>
                <c:pt idx="2052" formatCode="0.00">
                  <c:v>493</c:v>
                </c:pt>
                <c:pt idx="2053" formatCode="0.00">
                  <c:v>496</c:v>
                </c:pt>
                <c:pt idx="2054" formatCode="0.00">
                  <c:v>496</c:v>
                </c:pt>
                <c:pt idx="2055" formatCode="0.00">
                  <c:v>496</c:v>
                </c:pt>
                <c:pt idx="2056" formatCode="0.00">
                  <c:v>496</c:v>
                </c:pt>
                <c:pt idx="2057" formatCode="0.00">
                  <c:v>496</c:v>
                </c:pt>
                <c:pt idx="2058" formatCode="0.00">
                  <c:v>496</c:v>
                </c:pt>
                <c:pt idx="2059" formatCode="0.00">
                  <c:v>496</c:v>
                </c:pt>
                <c:pt idx="2060" formatCode="0.00">
                  <c:v>496</c:v>
                </c:pt>
                <c:pt idx="2061" formatCode="0.00">
                  <c:v>496</c:v>
                </c:pt>
                <c:pt idx="2062" formatCode="0.00">
                  <c:v>501</c:v>
                </c:pt>
                <c:pt idx="2063" formatCode="0.00">
                  <c:v>501</c:v>
                </c:pt>
                <c:pt idx="2064" formatCode="0.00">
                  <c:v>512</c:v>
                </c:pt>
                <c:pt idx="2065" formatCode="0.00">
                  <c:v>512</c:v>
                </c:pt>
                <c:pt idx="2066" formatCode="0.00">
                  <c:v>512</c:v>
                </c:pt>
                <c:pt idx="2067" formatCode="0.00">
                  <c:v>512</c:v>
                </c:pt>
                <c:pt idx="2068" formatCode="0.00">
                  <c:v>509</c:v>
                </c:pt>
                <c:pt idx="2069" formatCode="0.00">
                  <c:v>515</c:v>
                </c:pt>
                <c:pt idx="2070" formatCode="0.00">
                  <c:v>517</c:v>
                </c:pt>
                <c:pt idx="2071" formatCode="0.00">
                  <c:v>520</c:v>
                </c:pt>
                <c:pt idx="2072" formatCode="0.00">
                  <c:v>520</c:v>
                </c:pt>
                <c:pt idx="2073" formatCode="0.00">
                  <c:v>521</c:v>
                </c:pt>
                <c:pt idx="2074" formatCode="0.00">
                  <c:v>521</c:v>
                </c:pt>
                <c:pt idx="2075" formatCode="0.00">
                  <c:v>525</c:v>
                </c:pt>
                <c:pt idx="2076" formatCode="0.00">
                  <c:v>528</c:v>
                </c:pt>
                <c:pt idx="2077" formatCode="0.00">
                  <c:v>528</c:v>
                </c:pt>
                <c:pt idx="2078" formatCode="0.00">
                  <c:v>529</c:v>
                </c:pt>
                <c:pt idx="2079" formatCode="0.00">
                  <c:v>529</c:v>
                </c:pt>
                <c:pt idx="2080" formatCode="0.00">
                  <c:v>529</c:v>
                </c:pt>
                <c:pt idx="2081" formatCode="0.00">
                  <c:v>531</c:v>
                </c:pt>
                <c:pt idx="2082" formatCode="0.00">
                  <c:v>524</c:v>
                </c:pt>
                <c:pt idx="2083" formatCode="0.00">
                  <c:v>533</c:v>
                </c:pt>
                <c:pt idx="2084" formatCode="0.00">
                  <c:v>533</c:v>
                </c:pt>
                <c:pt idx="2085" formatCode="0.00">
                  <c:v>533</c:v>
                </c:pt>
                <c:pt idx="2086" formatCode="0.00">
                  <c:v>533</c:v>
                </c:pt>
                <c:pt idx="2087" formatCode="0.00">
                  <c:v>533</c:v>
                </c:pt>
                <c:pt idx="2088" formatCode="0.00">
                  <c:v>536</c:v>
                </c:pt>
                <c:pt idx="2089" formatCode="0.00">
                  <c:v>535</c:v>
                </c:pt>
                <c:pt idx="2090" formatCode="0.00">
                  <c:v>535</c:v>
                </c:pt>
                <c:pt idx="2091" formatCode="0.00">
                  <c:v>535</c:v>
                </c:pt>
                <c:pt idx="2092" formatCode="0.00">
                  <c:v>535</c:v>
                </c:pt>
                <c:pt idx="2093" formatCode="0.00">
                  <c:v>530</c:v>
                </c:pt>
                <c:pt idx="2094" formatCode="0.00">
                  <c:v>528</c:v>
                </c:pt>
                <c:pt idx="2095" formatCode="0.00">
                  <c:v>528</c:v>
                </c:pt>
                <c:pt idx="2096" formatCode="0.00">
                  <c:v>528</c:v>
                </c:pt>
                <c:pt idx="2097" formatCode="0.00">
                  <c:v>528</c:v>
                </c:pt>
                <c:pt idx="2098" formatCode="0.00">
                  <c:v>523</c:v>
                </c:pt>
                <c:pt idx="2099" formatCode="0.00">
                  <c:v>523</c:v>
                </c:pt>
                <c:pt idx="2100" formatCode="0.00">
                  <c:v>523</c:v>
                </c:pt>
                <c:pt idx="2101" formatCode="0.00">
                  <c:v>523</c:v>
                </c:pt>
                <c:pt idx="2102" formatCode="0.00">
                  <c:v>527</c:v>
                </c:pt>
                <c:pt idx="2103" formatCode="0.00">
                  <c:v>528</c:v>
                </c:pt>
                <c:pt idx="2104" formatCode="0.00">
                  <c:v>528</c:v>
                </c:pt>
                <c:pt idx="2105" formatCode="0.00">
                  <c:v>530</c:v>
                </c:pt>
                <c:pt idx="2106" formatCode="0.00">
                  <c:v>530</c:v>
                </c:pt>
                <c:pt idx="2107" formatCode="0.00">
                  <c:v>531</c:v>
                </c:pt>
                <c:pt idx="2108" formatCode="0.00">
                  <c:v>531</c:v>
                </c:pt>
                <c:pt idx="2109" formatCode="0.00">
                  <c:v>531</c:v>
                </c:pt>
                <c:pt idx="2110" formatCode="0.00">
                  <c:v>531</c:v>
                </c:pt>
                <c:pt idx="2111" formatCode="0.00">
                  <c:v>531</c:v>
                </c:pt>
                <c:pt idx="2112" formatCode="0.00">
                  <c:v>531</c:v>
                </c:pt>
                <c:pt idx="2113" formatCode="0.00">
                  <c:v>531</c:v>
                </c:pt>
                <c:pt idx="2114" formatCode="0.00">
                  <c:v>531</c:v>
                </c:pt>
                <c:pt idx="2115" formatCode="0.00">
                  <c:v>530</c:v>
                </c:pt>
                <c:pt idx="2116" formatCode="0.00">
                  <c:v>530</c:v>
                </c:pt>
                <c:pt idx="2117" formatCode="0.00">
                  <c:v>529</c:v>
                </c:pt>
                <c:pt idx="2118" formatCode="0.00">
                  <c:v>529</c:v>
                </c:pt>
                <c:pt idx="2119" formatCode="0.00">
                  <c:v>529</c:v>
                </c:pt>
                <c:pt idx="2120" formatCode="0.00">
                  <c:v>529</c:v>
                </c:pt>
                <c:pt idx="2121" formatCode="0.00">
                  <c:v>529</c:v>
                </c:pt>
                <c:pt idx="2122" formatCode="0.00">
                  <c:v>528</c:v>
                </c:pt>
                <c:pt idx="2123" formatCode="0.00">
                  <c:v>528</c:v>
                </c:pt>
                <c:pt idx="2124" formatCode="0.00">
                  <c:v>527</c:v>
                </c:pt>
                <c:pt idx="2125" formatCode="0.00">
                  <c:v>527</c:v>
                </c:pt>
                <c:pt idx="2126" formatCode="0.00">
                  <c:v>527</c:v>
                </c:pt>
                <c:pt idx="2127" formatCode="0.00">
                  <c:v>526</c:v>
                </c:pt>
                <c:pt idx="2128" formatCode="0.00">
                  <c:v>522</c:v>
                </c:pt>
                <c:pt idx="2129" formatCode="0.00">
                  <c:v>522</c:v>
                </c:pt>
                <c:pt idx="2130" formatCode="0.00">
                  <c:v>522</c:v>
                </c:pt>
                <c:pt idx="2131" formatCode="0.00">
                  <c:v>522</c:v>
                </c:pt>
                <c:pt idx="2132" formatCode="0.00">
                  <c:v>522</c:v>
                </c:pt>
                <c:pt idx="2133" formatCode="0.00">
                  <c:v>517</c:v>
                </c:pt>
                <c:pt idx="2134" formatCode="0.00">
                  <c:v>509</c:v>
                </c:pt>
                <c:pt idx="2135" formatCode="0.00">
                  <c:v>509</c:v>
                </c:pt>
                <c:pt idx="2136" formatCode="0.00">
                  <c:v>509</c:v>
                </c:pt>
                <c:pt idx="2137" formatCode="0.00">
                  <c:v>509</c:v>
                </c:pt>
                <c:pt idx="2138" formatCode="0.00">
                  <c:v>504</c:v>
                </c:pt>
                <c:pt idx="2139" formatCode="0.00">
                  <c:v>504</c:v>
                </c:pt>
                <c:pt idx="2140" formatCode="0.00">
                  <c:v>504</c:v>
                </c:pt>
                <c:pt idx="2141" formatCode="0.00">
                  <c:v>500</c:v>
                </c:pt>
                <c:pt idx="2142" formatCode="0.00">
                  <c:v>497</c:v>
                </c:pt>
                <c:pt idx="2143" formatCode="0.00">
                  <c:v>495</c:v>
                </c:pt>
                <c:pt idx="2144" formatCode="0.00">
                  <c:v>495</c:v>
                </c:pt>
                <c:pt idx="2145" formatCode="0.00">
                  <c:v>495</c:v>
                </c:pt>
                <c:pt idx="2146" formatCode="0.00">
                  <c:v>495</c:v>
                </c:pt>
                <c:pt idx="2147" formatCode="0.00">
                  <c:v>495</c:v>
                </c:pt>
                <c:pt idx="2148" formatCode="0.00">
                  <c:v>490</c:v>
                </c:pt>
                <c:pt idx="2149" formatCode="0.00">
                  <c:v>490</c:v>
                </c:pt>
                <c:pt idx="2150" formatCode="0.00">
                  <c:v>490</c:v>
                </c:pt>
                <c:pt idx="2151" formatCode="0.00">
                  <c:v>490</c:v>
                </c:pt>
                <c:pt idx="2152" formatCode="0.00">
                  <c:v>487</c:v>
                </c:pt>
                <c:pt idx="2153" formatCode="0.00">
                  <c:v>483</c:v>
                </c:pt>
                <c:pt idx="2154" formatCode="0.00">
                  <c:v>483</c:v>
                </c:pt>
                <c:pt idx="2155" formatCode="0.00">
                  <c:v>485</c:v>
                </c:pt>
                <c:pt idx="2156" formatCode="0.00">
                  <c:v>489</c:v>
                </c:pt>
                <c:pt idx="2157" formatCode="0.00">
                  <c:v>491</c:v>
                </c:pt>
                <c:pt idx="2158" formatCode="0.00">
                  <c:v>497</c:v>
                </c:pt>
                <c:pt idx="2159" formatCode="0.00">
                  <c:v>500</c:v>
                </c:pt>
                <c:pt idx="2160" formatCode="0.00">
                  <c:v>504</c:v>
                </c:pt>
                <c:pt idx="2161" formatCode="0.00">
                  <c:v>504</c:v>
                </c:pt>
                <c:pt idx="2162" formatCode="0.00">
                  <c:v>506</c:v>
                </c:pt>
                <c:pt idx="2163" formatCode="0.00">
                  <c:v>512</c:v>
                </c:pt>
                <c:pt idx="2164" formatCode="0.00">
                  <c:v>510</c:v>
                </c:pt>
                <c:pt idx="2165" formatCode="0.00">
                  <c:v>510</c:v>
                </c:pt>
                <c:pt idx="2166" formatCode="0.00">
                  <c:v>510</c:v>
                </c:pt>
                <c:pt idx="2167" formatCode="0.00">
                  <c:v>507</c:v>
                </c:pt>
                <c:pt idx="2168" formatCode="0.00">
                  <c:v>507</c:v>
                </c:pt>
                <c:pt idx="2169" formatCode="0.00">
                  <c:v>507</c:v>
                </c:pt>
                <c:pt idx="2170" formatCode="0.00">
                  <c:v>507</c:v>
                </c:pt>
                <c:pt idx="2171" formatCode="0.00">
                  <c:v>507</c:v>
                </c:pt>
                <c:pt idx="2172" formatCode="0.00">
                  <c:v>505</c:v>
                </c:pt>
                <c:pt idx="2173" formatCode="0.00">
                  <c:v>505</c:v>
                </c:pt>
                <c:pt idx="2174" formatCode="0.00">
                  <c:v>505</c:v>
                </c:pt>
                <c:pt idx="2175" formatCode="0.00">
                  <c:v>506</c:v>
                </c:pt>
                <c:pt idx="2176" formatCode="0.00">
                  <c:v>505</c:v>
                </c:pt>
                <c:pt idx="2177" formatCode="0.00">
                  <c:v>506</c:v>
                </c:pt>
                <c:pt idx="2178" formatCode="0.00">
                  <c:v>509</c:v>
                </c:pt>
                <c:pt idx="2179" formatCode="0.00">
                  <c:v>507</c:v>
                </c:pt>
                <c:pt idx="2180" formatCode="0.00">
                  <c:v>507</c:v>
                </c:pt>
                <c:pt idx="2181" formatCode="0.00">
                  <c:v>506</c:v>
                </c:pt>
                <c:pt idx="2182" formatCode="0.00">
                  <c:v>506</c:v>
                </c:pt>
                <c:pt idx="2183" formatCode="0.00">
                  <c:v>504</c:v>
                </c:pt>
                <c:pt idx="2184" formatCode="0.00">
                  <c:v>504</c:v>
                </c:pt>
                <c:pt idx="2185" formatCode="0.00">
                  <c:v>504</c:v>
                </c:pt>
                <c:pt idx="2186" formatCode="0.00">
                  <c:v>500</c:v>
                </c:pt>
                <c:pt idx="2187" formatCode="0.00">
                  <c:v>497</c:v>
                </c:pt>
                <c:pt idx="2188" formatCode="0.00">
                  <c:v>494</c:v>
                </c:pt>
                <c:pt idx="2189" formatCode="0.00">
                  <c:v>492</c:v>
                </c:pt>
                <c:pt idx="2190" formatCode="0.00">
                  <c:v>490</c:v>
                </c:pt>
                <c:pt idx="2191" formatCode="0.00">
                  <c:v>486</c:v>
                </c:pt>
                <c:pt idx="2192" formatCode="0.00">
                  <c:v>482</c:v>
                </c:pt>
                <c:pt idx="2193" formatCode="0.00">
                  <c:v>480</c:v>
                </c:pt>
                <c:pt idx="2194" formatCode="0.00">
                  <c:v>483</c:v>
                </c:pt>
                <c:pt idx="2195" formatCode="0.00">
                  <c:v>483</c:v>
                </c:pt>
                <c:pt idx="2196" formatCode="0.00">
                  <c:v>483</c:v>
                </c:pt>
                <c:pt idx="2197" formatCode="0.00">
                  <c:v>483</c:v>
                </c:pt>
                <c:pt idx="2198" formatCode="0.00">
                  <c:v>478</c:v>
                </c:pt>
                <c:pt idx="2199" formatCode="0.00">
                  <c:v>475</c:v>
                </c:pt>
                <c:pt idx="2200" formatCode="0.00">
                  <c:v>474</c:v>
                </c:pt>
                <c:pt idx="2201" formatCode="0.00">
                  <c:v>474</c:v>
                </c:pt>
                <c:pt idx="2202" formatCode="0.00">
                  <c:v>472</c:v>
                </c:pt>
                <c:pt idx="2203" formatCode="0.00">
                  <c:v>467</c:v>
                </c:pt>
                <c:pt idx="2204" formatCode="0.00">
                  <c:v>467</c:v>
                </c:pt>
                <c:pt idx="2205" formatCode="0.00">
                  <c:v>467</c:v>
                </c:pt>
                <c:pt idx="2206" formatCode="0.00">
                  <c:v>467</c:v>
                </c:pt>
                <c:pt idx="2207" formatCode="0.00">
                  <c:v>464</c:v>
                </c:pt>
                <c:pt idx="2208" formatCode="0.00">
                  <c:v>464</c:v>
                </c:pt>
                <c:pt idx="2209" formatCode="0.00">
                  <c:v>464</c:v>
                </c:pt>
                <c:pt idx="2210" formatCode="0.00">
                  <c:v>464</c:v>
                </c:pt>
                <c:pt idx="2211" formatCode="0.00">
                  <c:v>464</c:v>
                </c:pt>
                <c:pt idx="2212" formatCode="0.00">
                  <c:v>464</c:v>
                </c:pt>
                <c:pt idx="2213" formatCode="0.00">
                  <c:v>464</c:v>
                </c:pt>
                <c:pt idx="2214" formatCode="0.00">
                  <c:v>464</c:v>
                </c:pt>
                <c:pt idx="2215" formatCode="0.00">
                  <c:v>462</c:v>
                </c:pt>
                <c:pt idx="2216" formatCode="0.00">
                  <c:v>462</c:v>
                </c:pt>
                <c:pt idx="2217" formatCode="0.00">
                  <c:v>462</c:v>
                </c:pt>
                <c:pt idx="2218" formatCode="0.00">
                  <c:v>460</c:v>
                </c:pt>
                <c:pt idx="2219" formatCode="0.00">
                  <c:v>459</c:v>
                </c:pt>
                <c:pt idx="2220" formatCode="0.00">
                  <c:v>455</c:v>
                </c:pt>
                <c:pt idx="2221" formatCode="0.00">
                  <c:v>454</c:v>
                </c:pt>
                <c:pt idx="2222" formatCode="0.00">
                  <c:v>457</c:v>
                </c:pt>
                <c:pt idx="2223" formatCode="0.00">
                  <c:v>456</c:v>
                </c:pt>
                <c:pt idx="2224" formatCode="0.00">
                  <c:v>454</c:v>
                </c:pt>
                <c:pt idx="2225" formatCode="0.00">
                  <c:v>453</c:v>
                </c:pt>
                <c:pt idx="2226" formatCode="0.00">
                  <c:v>452</c:v>
                </c:pt>
                <c:pt idx="2227" formatCode="0.00">
                  <c:v>452</c:v>
                </c:pt>
                <c:pt idx="2228" formatCode="0.00">
                  <c:v>452</c:v>
                </c:pt>
                <c:pt idx="2229" formatCode="0.00">
                  <c:v>452</c:v>
                </c:pt>
                <c:pt idx="2230" formatCode="0.00">
                  <c:v>452</c:v>
                </c:pt>
                <c:pt idx="2231" formatCode="0.00">
                  <c:v>452</c:v>
                </c:pt>
                <c:pt idx="2232" formatCode="0.00">
                  <c:v>452</c:v>
                </c:pt>
                <c:pt idx="2233" formatCode="0.00">
                  <c:v>450</c:v>
                </c:pt>
                <c:pt idx="2234" formatCode="0.00">
                  <c:v>450</c:v>
                </c:pt>
                <c:pt idx="2235" formatCode="0.00">
                  <c:v>450</c:v>
                </c:pt>
                <c:pt idx="2236" formatCode="0.00">
                  <c:v>449</c:v>
                </c:pt>
                <c:pt idx="2237" formatCode="0.00">
                  <c:v>437</c:v>
                </c:pt>
                <c:pt idx="2238" formatCode="0.00">
                  <c:v>436</c:v>
                </c:pt>
                <c:pt idx="2239" formatCode="0.00">
                  <c:v>435</c:v>
                </c:pt>
                <c:pt idx="2240" formatCode="0.00">
                  <c:v>435</c:v>
                </c:pt>
                <c:pt idx="2241" formatCode="0.00">
                  <c:v>434</c:v>
                </c:pt>
                <c:pt idx="2242" formatCode="0.00">
                  <c:v>430</c:v>
                </c:pt>
                <c:pt idx="2243" formatCode="0.00">
                  <c:v>430</c:v>
                </c:pt>
                <c:pt idx="2244" formatCode="0.00">
                  <c:v>427</c:v>
                </c:pt>
                <c:pt idx="2245" formatCode="0.00">
                  <c:v>427</c:v>
                </c:pt>
                <c:pt idx="2246" formatCode="0.00">
                  <c:v>427</c:v>
                </c:pt>
                <c:pt idx="2247" formatCode="0.00">
                  <c:v>427</c:v>
                </c:pt>
                <c:pt idx="2248" formatCode="0.00">
                  <c:v>427</c:v>
                </c:pt>
                <c:pt idx="2249" formatCode="0.00">
                  <c:v>427</c:v>
                </c:pt>
                <c:pt idx="2250" formatCode="0.00">
                  <c:v>428</c:v>
                </c:pt>
                <c:pt idx="2251" formatCode="0.00">
                  <c:v>430</c:v>
                </c:pt>
                <c:pt idx="2252" formatCode="0.00">
                  <c:v>430</c:v>
                </c:pt>
                <c:pt idx="2253" formatCode="0.00">
                  <c:v>432</c:v>
                </c:pt>
                <c:pt idx="2254" formatCode="0.00">
                  <c:v>432</c:v>
                </c:pt>
                <c:pt idx="2255" formatCode="0.00">
                  <c:v>434</c:v>
                </c:pt>
                <c:pt idx="2256" formatCode="0.00">
                  <c:v>434</c:v>
                </c:pt>
                <c:pt idx="2257" formatCode="0.00">
                  <c:v>433</c:v>
                </c:pt>
                <c:pt idx="2258" formatCode="0.00">
                  <c:v>436</c:v>
                </c:pt>
                <c:pt idx="2259" formatCode="0.00">
                  <c:v>437</c:v>
                </c:pt>
                <c:pt idx="2260" formatCode="0.00">
                  <c:v>440</c:v>
                </c:pt>
                <c:pt idx="2261" formatCode="0.00">
                  <c:v>445</c:v>
                </c:pt>
                <c:pt idx="2262" formatCode="0.00">
                  <c:v>447</c:v>
                </c:pt>
                <c:pt idx="2263" formatCode="0.00">
                  <c:v>449</c:v>
                </c:pt>
                <c:pt idx="2264" formatCode="0.00">
                  <c:v>454</c:v>
                </c:pt>
                <c:pt idx="2265" formatCode="0.00">
                  <c:v>454</c:v>
                </c:pt>
                <c:pt idx="2266" formatCode="0.00">
                  <c:v>455</c:v>
                </c:pt>
                <c:pt idx="2267" formatCode="0.00">
                  <c:v>456</c:v>
                </c:pt>
                <c:pt idx="2268" formatCode="0.00">
                  <c:v>456</c:v>
                </c:pt>
                <c:pt idx="2269" formatCode="0.00">
                  <c:v>456</c:v>
                </c:pt>
                <c:pt idx="2270" formatCode="0.00">
                  <c:v>456</c:v>
                </c:pt>
                <c:pt idx="2271" formatCode="0.00">
                  <c:v>458</c:v>
                </c:pt>
                <c:pt idx="2272" formatCode="0.00">
                  <c:v>458</c:v>
                </c:pt>
                <c:pt idx="2273" formatCode="0.00">
                  <c:v>460</c:v>
                </c:pt>
                <c:pt idx="2274" formatCode="0.00">
                  <c:v>461</c:v>
                </c:pt>
                <c:pt idx="2275" formatCode="0.00">
                  <c:v>459</c:v>
                </c:pt>
                <c:pt idx="2276" formatCode="0.00">
                  <c:v>459</c:v>
                </c:pt>
                <c:pt idx="2277" formatCode="0.00">
                  <c:v>461</c:v>
                </c:pt>
                <c:pt idx="2278" formatCode="0.00">
                  <c:v>462</c:v>
                </c:pt>
                <c:pt idx="2279" formatCode="0.00">
                  <c:v>462</c:v>
                </c:pt>
                <c:pt idx="2280" formatCode="0.00">
                  <c:v>466</c:v>
                </c:pt>
                <c:pt idx="2281" formatCode="0.00">
                  <c:v>468</c:v>
                </c:pt>
                <c:pt idx="2282" formatCode="0.00">
                  <c:v>468</c:v>
                </c:pt>
                <c:pt idx="2283" formatCode="0.00">
                  <c:v>475</c:v>
                </c:pt>
                <c:pt idx="2284" formatCode="0.00">
                  <c:v>475</c:v>
                </c:pt>
                <c:pt idx="2285" formatCode="0.00">
                  <c:v>478</c:v>
                </c:pt>
                <c:pt idx="2286" formatCode="0.00">
                  <c:v>478</c:v>
                </c:pt>
                <c:pt idx="2287" formatCode="0.00">
                  <c:v>478</c:v>
                </c:pt>
                <c:pt idx="2288" formatCode="0.00">
                  <c:v>478</c:v>
                </c:pt>
                <c:pt idx="2289" formatCode="0.00">
                  <c:v>483</c:v>
                </c:pt>
                <c:pt idx="2290" formatCode="0.00">
                  <c:v>483</c:v>
                </c:pt>
                <c:pt idx="2291" formatCode="0.00">
                  <c:v>483</c:v>
                </c:pt>
                <c:pt idx="2292" formatCode="0.00">
                  <c:v>483</c:v>
                </c:pt>
                <c:pt idx="2293" formatCode="0.00">
                  <c:v>485</c:v>
                </c:pt>
                <c:pt idx="2294" formatCode="0.00">
                  <c:v>485</c:v>
                </c:pt>
                <c:pt idx="2295" formatCode="0.00">
                  <c:v>485</c:v>
                </c:pt>
                <c:pt idx="2296" formatCode="0.00">
                  <c:v>488</c:v>
                </c:pt>
                <c:pt idx="2297" formatCode="0.00">
                  <c:v>488</c:v>
                </c:pt>
                <c:pt idx="2298" formatCode="0.00">
                  <c:v>490</c:v>
                </c:pt>
                <c:pt idx="2299" formatCode="0.00">
                  <c:v>491</c:v>
                </c:pt>
                <c:pt idx="2300" formatCode="0.00">
                  <c:v>491</c:v>
                </c:pt>
                <c:pt idx="2301" formatCode="0.00">
                  <c:v>495</c:v>
                </c:pt>
                <c:pt idx="2302" formatCode="0.00">
                  <c:v>496</c:v>
                </c:pt>
                <c:pt idx="2303" formatCode="0.00">
                  <c:v>500</c:v>
                </c:pt>
                <c:pt idx="2304" formatCode="0.00">
                  <c:v>500</c:v>
                </c:pt>
                <c:pt idx="2305" formatCode="0.00">
                  <c:v>500</c:v>
                </c:pt>
                <c:pt idx="2306" formatCode="0.00">
                  <c:v>500</c:v>
                </c:pt>
                <c:pt idx="2307" formatCode="0.00">
                  <c:v>500</c:v>
                </c:pt>
                <c:pt idx="2308" formatCode="0.00">
                  <c:v>500</c:v>
                </c:pt>
                <c:pt idx="2309" formatCode="0.00">
                  <c:v>500</c:v>
                </c:pt>
                <c:pt idx="2310" formatCode="0.00">
                  <c:v>500</c:v>
                </c:pt>
                <c:pt idx="2311" formatCode="0.00">
                  <c:v>500</c:v>
                </c:pt>
                <c:pt idx="2312" formatCode="0.00">
                  <c:v>500</c:v>
                </c:pt>
                <c:pt idx="2313" formatCode="0.00">
                  <c:v>500</c:v>
                </c:pt>
                <c:pt idx="2314" formatCode="0.00">
                  <c:v>500</c:v>
                </c:pt>
                <c:pt idx="2315" formatCode="0.00">
                  <c:v>485</c:v>
                </c:pt>
                <c:pt idx="2316" formatCode="0.00">
                  <c:v>480</c:v>
                </c:pt>
                <c:pt idx="2317" formatCode="0.00">
                  <c:v>480</c:v>
                </c:pt>
                <c:pt idx="2318" formatCode="0.00">
                  <c:v>478</c:v>
                </c:pt>
                <c:pt idx="2319" formatCode="0.00">
                  <c:v>476</c:v>
                </c:pt>
                <c:pt idx="2320" formatCode="0.00">
                  <c:v>468</c:v>
                </c:pt>
                <c:pt idx="2321" formatCode="0.00">
                  <c:v>463</c:v>
                </c:pt>
                <c:pt idx="2322" formatCode="0.00">
                  <c:v>463</c:v>
                </c:pt>
                <c:pt idx="2323" formatCode="0.00">
                  <c:v>461</c:v>
                </c:pt>
                <c:pt idx="2324" formatCode="0.00">
                  <c:v>463</c:v>
                </c:pt>
                <c:pt idx="2325" formatCode="0.00">
                  <c:v>455</c:v>
                </c:pt>
                <c:pt idx="2326" formatCode="0.00">
                  <c:v>451</c:v>
                </c:pt>
                <c:pt idx="2327" formatCode="0.00">
                  <c:v>451</c:v>
                </c:pt>
                <c:pt idx="2328" formatCode="0.00">
                  <c:v>451</c:v>
                </c:pt>
                <c:pt idx="2329" formatCode="0.00">
                  <c:v>453</c:v>
                </c:pt>
                <c:pt idx="2330" formatCode="0.00">
                  <c:v>456</c:v>
                </c:pt>
                <c:pt idx="2331" formatCode="0.00">
                  <c:v>456</c:v>
                </c:pt>
                <c:pt idx="2332" formatCode="0.00">
                  <c:v>454</c:v>
                </c:pt>
                <c:pt idx="2333" formatCode="0.00">
                  <c:v>453</c:v>
                </c:pt>
                <c:pt idx="2334" formatCode="0.00">
                  <c:v>451</c:v>
                </c:pt>
                <c:pt idx="2335" formatCode="0.00">
                  <c:v>451</c:v>
                </c:pt>
                <c:pt idx="2336" formatCode="0.00">
                  <c:v>451</c:v>
                </c:pt>
                <c:pt idx="2337" formatCode="0.00">
                  <c:v>451</c:v>
                </c:pt>
                <c:pt idx="2338" formatCode="0.00">
                  <c:v>451</c:v>
                </c:pt>
                <c:pt idx="2339" formatCode="0.00">
                  <c:v>451</c:v>
                </c:pt>
                <c:pt idx="2340" formatCode="0.00">
                  <c:v>451</c:v>
                </c:pt>
                <c:pt idx="2341" formatCode="0.00">
                  <c:v>451</c:v>
                </c:pt>
                <c:pt idx="2342" formatCode="0.00">
                  <c:v>451</c:v>
                </c:pt>
                <c:pt idx="2343" formatCode="0.00">
                  <c:v>450</c:v>
                </c:pt>
                <c:pt idx="2344" formatCode="0.00">
                  <c:v>450</c:v>
                </c:pt>
                <c:pt idx="2345" formatCode="0.00">
                  <c:v>450</c:v>
                </c:pt>
                <c:pt idx="2346" formatCode="0.00">
                  <c:v>450</c:v>
                </c:pt>
                <c:pt idx="2347" formatCode="0.00">
                  <c:v>448</c:v>
                </c:pt>
                <c:pt idx="2348" formatCode="0.00">
                  <c:v>443</c:v>
                </c:pt>
                <c:pt idx="2349" formatCode="0.00">
                  <c:v>443</c:v>
                </c:pt>
                <c:pt idx="2350" formatCode="0.00">
                  <c:v>435</c:v>
                </c:pt>
                <c:pt idx="2351" formatCode="0.00">
                  <c:v>430</c:v>
                </c:pt>
                <c:pt idx="2352" formatCode="0.00">
                  <c:v>428</c:v>
                </c:pt>
                <c:pt idx="2353" formatCode="0.00">
                  <c:v>420</c:v>
                </c:pt>
                <c:pt idx="2354" formatCode="0.00">
                  <c:v>415</c:v>
                </c:pt>
                <c:pt idx="2355" formatCode="0.00">
                  <c:v>410</c:v>
                </c:pt>
                <c:pt idx="2356" formatCode="0.00">
                  <c:v>410</c:v>
                </c:pt>
                <c:pt idx="2357" formatCode="0.00">
                  <c:v>407</c:v>
                </c:pt>
                <c:pt idx="2358" formatCode="0.00">
                  <c:v>407</c:v>
                </c:pt>
                <c:pt idx="2359" formatCode="0.00">
                  <c:v>407</c:v>
                </c:pt>
                <c:pt idx="2360" formatCode="0.00">
                  <c:v>407</c:v>
                </c:pt>
                <c:pt idx="2361" formatCode="0.00">
                  <c:v>402</c:v>
                </c:pt>
                <c:pt idx="2362" formatCode="0.00">
                  <c:v>402</c:v>
                </c:pt>
                <c:pt idx="2363" formatCode="0.00">
                  <c:v>402</c:v>
                </c:pt>
                <c:pt idx="2364" formatCode="0.00">
                  <c:v>402</c:v>
                </c:pt>
                <c:pt idx="2365" formatCode="0.00">
                  <c:v>402</c:v>
                </c:pt>
                <c:pt idx="2366" formatCode="0.00">
                  <c:v>404</c:v>
                </c:pt>
                <c:pt idx="2367" formatCode="0.00">
                  <c:v>403</c:v>
                </c:pt>
                <c:pt idx="2368" formatCode="0.00">
                  <c:v>400</c:v>
                </c:pt>
                <c:pt idx="2369" formatCode="0.00">
                  <c:v>400</c:v>
                </c:pt>
                <c:pt idx="2370" formatCode="0.00">
                  <c:v>400</c:v>
                </c:pt>
                <c:pt idx="2371" formatCode="0.00">
                  <c:v>398</c:v>
                </c:pt>
                <c:pt idx="2372" formatCode="0.00">
                  <c:v>398</c:v>
                </c:pt>
                <c:pt idx="2373" formatCode="0.00">
                  <c:v>398</c:v>
                </c:pt>
                <c:pt idx="2374" formatCode="0.00">
                  <c:v>398</c:v>
                </c:pt>
                <c:pt idx="2375" formatCode="0.00">
                  <c:v>397</c:v>
                </c:pt>
                <c:pt idx="2376" formatCode="0.00">
                  <c:v>397</c:v>
                </c:pt>
                <c:pt idx="2377" formatCode="0.00">
                  <c:v>397</c:v>
                </c:pt>
                <c:pt idx="2378" formatCode="0.00">
                  <c:v>397</c:v>
                </c:pt>
                <c:pt idx="2379" formatCode="0.00">
                  <c:v>397</c:v>
                </c:pt>
                <c:pt idx="2380" formatCode="0.00">
                  <c:v>397</c:v>
                </c:pt>
                <c:pt idx="2381" formatCode="0.00">
                  <c:v>397</c:v>
                </c:pt>
                <c:pt idx="2382" formatCode="0.00">
                  <c:v>397</c:v>
                </c:pt>
                <c:pt idx="2383" formatCode="0.00">
                  <c:v>397</c:v>
                </c:pt>
                <c:pt idx="2384" formatCode="0.00">
                  <c:v>402</c:v>
                </c:pt>
                <c:pt idx="2385" formatCode="0.00">
                  <c:v>402</c:v>
                </c:pt>
                <c:pt idx="2386" formatCode="0.00">
                  <c:v>403</c:v>
                </c:pt>
                <c:pt idx="2387" formatCode="0.00">
                  <c:v>403</c:v>
                </c:pt>
                <c:pt idx="2388" formatCode="0.00">
                  <c:v>403</c:v>
                </c:pt>
                <c:pt idx="2389" formatCode="0.00">
                  <c:v>408</c:v>
                </c:pt>
                <c:pt idx="2390" formatCode="0.00">
                  <c:v>414</c:v>
                </c:pt>
                <c:pt idx="2391" formatCode="0.00">
                  <c:v>420</c:v>
                </c:pt>
                <c:pt idx="2392" formatCode="0.00">
                  <c:v>425</c:v>
                </c:pt>
                <c:pt idx="2393" formatCode="0.00">
                  <c:v>426</c:v>
                </c:pt>
                <c:pt idx="2394" formatCode="0.00">
                  <c:v>424</c:v>
                </c:pt>
                <c:pt idx="2395" formatCode="0.00">
                  <c:v>423</c:v>
                </c:pt>
                <c:pt idx="2396" formatCode="0.00">
                  <c:v>422</c:v>
                </c:pt>
                <c:pt idx="2397" formatCode="0.00">
                  <c:v>421</c:v>
                </c:pt>
                <c:pt idx="2398" formatCode="0.00">
                  <c:v>421</c:v>
                </c:pt>
                <c:pt idx="2399" formatCode="0.00">
                  <c:v>429</c:v>
                </c:pt>
                <c:pt idx="2400" formatCode="0.00">
                  <c:v>431</c:v>
                </c:pt>
                <c:pt idx="2401" formatCode="0.00">
                  <c:v>435</c:v>
                </c:pt>
                <c:pt idx="2402" formatCode="0.00">
                  <c:v>434</c:v>
                </c:pt>
                <c:pt idx="2403" formatCode="0.00">
                  <c:v>434</c:v>
                </c:pt>
                <c:pt idx="2404" formatCode="0.00">
                  <c:v>434</c:v>
                </c:pt>
                <c:pt idx="2405" formatCode="0.00">
                  <c:v>435</c:v>
                </c:pt>
                <c:pt idx="2406" formatCode="0.00">
                  <c:v>436</c:v>
                </c:pt>
                <c:pt idx="2407" formatCode="0.00">
                  <c:v>436</c:v>
                </c:pt>
                <c:pt idx="2408" formatCode="0.00">
                  <c:v>436</c:v>
                </c:pt>
                <c:pt idx="2409" formatCode="0.00">
                  <c:v>436</c:v>
                </c:pt>
                <c:pt idx="2410" formatCode="0.00">
                  <c:v>436</c:v>
                </c:pt>
                <c:pt idx="2411" formatCode="0.00">
                  <c:v>439</c:v>
                </c:pt>
                <c:pt idx="2412" formatCode="0.00">
                  <c:v>439</c:v>
                </c:pt>
                <c:pt idx="2413" formatCode="0.00">
                  <c:v>440</c:v>
                </c:pt>
                <c:pt idx="2414" formatCode="0.00">
                  <c:v>440</c:v>
                </c:pt>
                <c:pt idx="2415" formatCode="0.00">
                  <c:v>440</c:v>
                </c:pt>
                <c:pt idx="2416" formatCode="0.00">
                  <c:v>443</c:v>
                </c:pt>
                <c:pt idx="2417" formatCode="0.00">
                  <c:v>443</c:v>
                </c:pt>
                <c:pt idx="2418" formatCode="0.00">
                  <c:v>443</c:v>
                </c:pt>
                <c:pt idx="2419" formatCode="0.00">
                  <c:v>443</c:v>
                </c:pt>
                <c:pt idx="2420" formatCode="0.00">
                  <c:v>442</c:v>
                </c:pt>
                <c:pt idx="2421" formatCode="0.00">
                  <c:v>441</c:v>
                </c:pt>
                <c:pt idx="2422" formatCode="0.00">
                  <c:v>441</c:v>
                </c:pt>
                <c:pt idx="2423" formatCode="0.00">
                  <c:v>440</c:v>
                </c:pt>
                <c:pt idx="2424" formatCode="0.00">
                  <c:v>440</c:v>
                </c:pt>
                <c:pt idx="2425" formatCode="0.00">
                  <c:v>440</c:v>
                </c:pt>
                <c:pt idx="2426" formatCode="0.00">
                  <c:v>441</c:v>
                </c:pt>
                <c:pt idx="2427" formatCode="0.00">
                  <c:v>442</c:v>
                </c:pt>
                <c:pt idx="2428" formatCode="0.00">
                  <c:v>444</c:v>
                </c:pt>
                <c:pt idx="2429" formatCode="0.00">
                  <c:v>444</c:v>
                </c:pt>
                <c:pt idx="2430" formatCode="0.00">
                  <c:v>447</c:v>
                </c:pt>
                <c:pt idx="2431" formatCode="0.00">
                  <c:v>457</c:v>
                </c:pt>
                <c:pt idx="2432" formatCode="0.00">
                  <c:v>457</c:v>
                </c:pt>
                <c:pt idx="2433" formatCode="0.00">
                  <c:v>457</c:v>
                </c:pt>
                <c:pt idx="2434" formatCode="0.00">
                  <c:v>460</c:v>
                </c:pt>
                <c:pt idx="2435" formatCode="0.00">
                  <c:v>460</c:v>
                </c:pt>
                <c:pt idx="2436" formatCode="0.00">
                  <c:v>463</c:v>
                </c:pt>
                <c:pt idx="2437" formatCode="0.00">
                  <c:v>465</c:v>
                </c:pt>
                <c:pt idx="2438" formatCode="0.00">
                  <c:v>470</c:v>
                </c:pt>
                <c:pt idx="2439" formatCode="0.00">
                  <c:v>470</c:v>
                </c:pt>
                <c:pt idx="2440" formatCode="0.00">
                  <c:v>469</c:v>
                </c:pt>
                <c:pt idx="2441" formatCode="0.00">
                  <c:v>473</c:v>
                </c:pt>
                <c:pt idx="2442" formatCode="0.00">
                  <c:v>475</c:v>
                </c:pt>
                <c:pt idx="2443" formatCode="0.00">
                  <c:v>475</c:v>
                </c:pt>
                <c:pt idx="2444" formatCode="0.00">
                  <c:v>478</c:v>
                </c:pt>
                <c:pt idx="2445" formatCode="0.00">
                  <c:v>485</c:v>
                </c:pt>
                <c:pt idx="2446" formatCode="0.00">
                  <c:v>490</c:v>
                </c:pt>
                <c:pt idx="2447" formatCode="0.00">
                  <c:v>492</c:v>
                </c:pt>
                <c:pt idx="2448" formatCode="0.00">
                  <c:v>492</c:v>
                </c:pt>
                <c:pt idx="2449" formatCode="0.00">
                  <c:v>492</c:v>
                </c:pt>
                <c:pt idx="2450" formatCode="0.00">
                  <c:v>496</c:v>
                </c:pt>
                <c:pt idx="2451" formatCode="0.00">
                  <c:v>498</c:v>
                </c:pt>
                <c:pt idx="2452" formatCode="0.00">
                  <c:v>498</c:v>
                </c:pt>
                <c:pt idx="2453" formatCode="0.00">
                  <c:v>502</c:v>
                </c:pt>
                <c:pt idx="2454" formatCode="0.00">
                  <c:v>502</c:v>
                </c:pt>
                <c:pt idx="2455" formatCode="0.00">
                  <c:v>507</c:v>
                </c:pt>
                <c:pt idx="2456" formatCode="0.00">
                  <c:v>509</c:v>
                </c:pt>
                <c:pt idx="2457" formatCode="0.00">
                  <c:v>509</c:v>
                </c:pt>
                <c:pt idx="2458" formatCode="0.00">
                  <c:v>509</c:v>
                </c:pt>
                <c:pt idx="2459" formatCode="0.00">
                  <c:v>508</c:v>
                </c:pt>
                <c:pt idx="2460" formatCode="0.00">
                  <c:v>508</c:v>
                </c:pt>
                <c:pt idx="2461" formatCode="0.00">
                  <c:v>508</c:v>
                </c:pt>
                <c:pt idx="2462" formatCode="0.00">
                  <c:v>507</c:v>
                </c:pt>
                <c:pt idx="2463" formatCode="0.00">
                  <c:v>507</c:v>
                </c:pt>
                <c:pt idx="2464" formatCode="0.00">
                  <c:v>507</c:v>
                </c:pt>
                <c:pt idx="2465" formatCode="0.00">
                  <c:v>512</c:v>
                </c:pt>
                <c:pt idx="2466" formatCode="0.00">
                  <c:v>515</c:v>
                </c:pt>
                <c:pt idx="2467" formatCode="0.00">
                  <c:v>515</c:v>
                </c:pt>
                <c:pt idx="2468" formatCode="0.00">
                  <c:v>515</c:v>
                </c:pt>
                <c:pt idx="2469" formatCode="0.00">
                  <c:v>520</c:v>
                </c:pt>
                <c:pt idx="2470" formatCode="0.00">
                  <c:v>520</c:v>
                </c:pt>
                <c:pt idx="2471" formatCode="0.00">
                  <c:v>519</c:v>
                </c:pt>
                <c:pt idx="2472" formatCode="0.00">
                  <c:v>517</c:v>
                </c:pt>
                <c:pt idx="2473" formatCode="0.00">
                  <c:v>515</c:v>
                </c:pt>
                <c:pt idx="2474" formatCode="0.00">
                  <c:v>515</c:v>
                </c:pt>
                <c:pt idx="2475" formatCode="0.00">
                  <c:v>516</c:v>
                </c:pt>
                <c:pt idx="2476" formatCode="0.00">
                  <c:v>516</c:v>
                </c:pt>
                <c:pt idx="2477" formatCode="0.00">
                  <c:v>513</c:v>
                </c:pt>
                <c:pt idx="2478" formatCode="0.00">
                  <c:v>511</c:v>
                </c:pt>
                <c:pt idx="2479" formatCode="0.00">
                  <c:v>511</c:v>
                </c:pt>
                <c:pt idx="2480" formatCode="0.00">
                  <c:v>507</c:v>
                </c:pt>
                <c:pt idx="2481" formatCode="0.00">
                  <c:v>507</c:v>
                </c:pt>
                <c:pt idx="2482" formatCode="0.00">
                  <c:v>505</c:v>
                </c:pt>
                <c:pt idx="2483" formatCode="0.00">
                  <c:v>505</c:v>
                </c:pt>
                <c:pt idx="2484" formatCode="0.00">
                  <c:v>504</c:v>
                </c:pt>
                <c:pt idx="2485" formatCode="0.00">
                  <c:v>499</c:v>
                </c:pt>
                <c:pt idx="2486" formatCode="0.00">
                  <c:v>499</c:v>
                </c:pt>
                <c:pt idx="2487" formatCode="0.00">
                  <c:v>499</c:v>
                </c:pt>
                <c:pt idx="2488" formatCode="0.00">
                  <c:v>499</c:v>
                </c:pt>
                <c:pt idx="2489" formatCode="0.00">
                  <c:v>499</c:v>
                </c:pt>
                <c:pt idx="2490" formatCode="0.00">
                  <c:v>499</c:v>
                </c:pt>
                <c:pt idx="2491" formatCode="0.00">
                  <c:v>499</c:v>
                </c:pt>
                <c:pt idx="2492" formatCode="0.00">
                  <c:v>499</c:v>
                </c:pt>
                <c:pt idx="2493" formatCode="0.00">
                  <c:v>499</c:v>
                </c:pt>
                <c:pt idx="2494" formatCode="0.00">
                  <c:v>502</c:v>
                </c:pt>
                <c:pt idx="2495" formatCode="0.00">
                  <c:v>506</c:v>
                </c:pt>
                <c:pt idx="2496" formatCode="0.00">
                  <c:v>506</c:v>
                </c:pt>
                <c:pt idx="2497" formatCode="0.00">
                  <c:v>505</c:v>
                </c:pt>
                <c:pt idx="2498" formatCode="0.00">
                  <c:v>507</c:v>
                </c:pt>
                <c:pt idx="2499" formatCode="0.00">
                  <c:v>510</c:v>
                </c:pt>
                <c:pt idx="2500" formatCode="0.00">
                  <c:v>512</c:v>
                </c:pt>
                <c:pt idx="2501" formatCode="0.00">
                  <c:v>512</c:v>
                </c:pt>
                <c:pt idx="2502" formatCode="0.00">
                  <c:v>514</c:v>
                </c:pt>
                <c:pt idx="2503" formatCode="0.00">
                  <c:v>514</c:v>
                </c:pt>
                <c:pt idx="2504" formatCode="0.00">
                  <c:v>514</c:v>
                </c:pt>
                <c:pt idx="2505" formatCode="0.00">
                  <c:v>514</c:v>
                </c:pt>
                <c:pt idx="2506" formatCode="0.00">
                  <c:v>514</c:v>
                </c:pt>
                <c:pt idx="2507" formatCode="0.00">
                  <c:v>516</c:v>
                </c:pt>
                <c:pt idx="2508" formatCode="0.00">
                  <c:v>518</c:v>
                </c:pt>
                <c:pt idx="2509" formatCode="0.00">
                  <c:v>519</c:v>
                </c:pt>
                <c:pt idx="2510" formatCode="0.00">
                  <c:v>520</c:v>
                </c:pt>
                <c:pt idx="2511" formatCode="0.00">
                  <c:v>520</c:v>
                </c:pt>
                <c:pt idx="2512" formatCode="0.00">
                  <c:v>521</c:v>
                </c:pt>
                <c:pt idx="2513" formatCode="0.00">
                  <c:v>525</c:v>
                </c:pt>
                <c:pt idx="2514" formatCode="0.00">
                  <c:v>527</c:v>
                </c:pt>
                <c:pt idx="2515" formatCode="0.00">
                  <c:v>535</c:v>
                </c:pt>
                <c:pt idx="2516" formatCode="0.00">
                  <c:v>537</c:v>
                </c:pt>
                <c:pt idx="2517" formatCode="0.00">
                  <c:v>538</c:v>
                </c:pt>
                <c:pt idx="2518" formatCode="0.00">
                  <c:v>540</c:v>
                </c:pt>
                <c:pt idx="2519" formatCode="0.00">
                  <c:v>545</c:v>
                </c:pt>
                <c:pt idx="2520" formatCode="0.00">
                  <c:v>546</c:v>
                </c:pt>
                <c:pt idx="2521" formatCode="0.00">
                  <c:v>557</c:v>
                </c:pt>
                <c:pt idx="2522" formatCode="0.00">
                  <c:v>557</c:v>
                </c:pt>
                <c:pt idx="2523" formatCode="0.00">
                  <c:v>564</c:v>
                </c:pt>
                <c:pt idx="2524" formatCode="0.00">
                  <c:v>565</c:v>
                </c:pt>
                <c:pt idx="2525" formatCode="0.00">
                  <c:v>570</c:v>
                </c:pt>
                <c:pt idx="2526" formatCode="0.00">
                  <c:v>570</c:v>
                </c:pt>
                <c:pt idx="2527" formatCode="0.00">
                  <c:v>575</c:v>
                </c:pt>
                <c:pt idx="2528" formatCode="0.00">
                  <c:v>576</c:v>
                </c:pt>
                <c:pt idx="2529" formatCode="0.00">
                  <c:v>584</c:v>
                </c:pt>
                <c:pt idx="2530" formatCode="0.00">
                  <c:v>590</c:v>
                </c:pt>
                <c:pt idx="2531" formatCode="0.00">
                  <c:v>590</c:v>
                </c:pt>
                <c:pt idx="2532" formatCode="0.00">
                  <c:v>595</c:v>
                </c:pt>
                <c:pt idx="2533" formatCode="0.00">
                  <c:v>595</c:v>
                </c:pt>
                <c:pt idx="2534" formatCode="0.00">
                  <c:v>599</c:v>
                </c:pt>
                <c:pt idx="2535" formatCode="0.00">
                  <c:v>610</c:v>
                </c:pt>
                <c:pt idx="2536" formatCode="0.00">
                  <c:v>613</c:v>
                </c:pt>
                <c:pt idx="2537" formatCode="0.00">
                  <c:v>618</c:v>
                </c:pt>
                <c:pt idx="2538" formatCode="0.00">
                  <c:v>628</c:v>
                </c:pt>
                <c:pt idx="2539" formatCode="0.00">
                  <c:v>636</c:v>
                </c:pt>
                <c:pt idx="2540" formatCode="0.00">
                  <c:v>636</c:v>
                </c:pt>
                <c:pt idx="2541" formatCode="0.00">
                  <c:v>636</c:v>
                </c:pt>
                <c:pt idx="2542" formatCode="0.00">
                  <c:v>638</c:v>
                </c:pt>
                <c:pt idx="2543" formatCode="0.00">
                  <c:v>643</c:v>
                </c:pt>
                <c:pt idx="2544" formatCode="0.00">
                  <c:v>653</c:v>
                </c:pt>
                <c:pt idx="2545" formatCode="0.00">
                  <c:v>685</c:v>
                </c:pt>
                <c:pt idx="2546" formatCode="0.00">
                  <c:v>690</c:v>
                </c:pt>
                <c:pt idx="2547" formatCode="0.00">
                  <c:v>688</c:v>
                </c:pt>
                <c:pt idx="2548" formatCode="0.00">
                  <c:v>688</c:v>
                </c:pt>
                <c:pt idx="2549" formatCode="0.00">
                  <c:v>688</c:v>
                </c:pt>
                <c:pt idx="2550" formatCode="0.00">
                  <c:v>680</c:v>
                </c:pt>
                <c:pt idx="2551" formatCode="0.00">
                  <c:v>678</c:v>
                </c:pt>
                <c:pt idx="2552" formatCode="0.00">
                  <c:v>677</c:v>
                </c:pt>
                <c:pt idx="2553" formatCode="0.00">
                  <c:v>677</c:v>
                </c:pt>
                <c:pt idx="2554" formatCode="0.00">
                  <c:v>677</c:v>
                </c:pt>
                <c:pt idx="2555" formatCode="0.00">
                  <c:v>677</c:v>
                </c:pt>
                <c:pt idx="2556" formatCode="0.00">
                  <c:v>675</c:v>
                </c:pt>
                <c:pt idx="2557" formatCode="0.00">
                  <c:v>670</c:v>
                </c:pt>
                <c:pt idx="2558" formatCode="0.00">
                  <c:v>673</c:v>
                </c:pt>
                <c:pt idx="2559" formatCode="0.00">
                  <c:v>673</c:v>
                </c:pt>
                <c:pt idx="2560" formatCode="0.00">
                  <c:v>665</c:v>
                </c:pt>
                <c:pt idx="2561" formatCode="0.00">
                  <c:v>663</c:v>
                </c:pt>
                <c:pt idx="2562" formatCode="0.00">
                  <c:v>663</c:v>
                </c:pt>
                <c:pt idx="2563" formatCode="0.00">
                  <c:v>663</c:v>
                </c:pt>
                <c:pt idx="2564" formatCode="0.00">
                  <c:v>666</c:v>
                </c:pt>
                <c:pt idx="2565" formatCode="0.00">
                  <c:v>666</c:v>
                </c:pt>
                <c:pt idx="2566" formatCode="0.00">
                  <c:v>661</c:v>
                </c:pt>
                <c:pt idx="2567" formatCode="0.00">
                  <c:v>656</c:v>
                </c:pt>
                <c:pt idx="2568" formatCode="0.00">
                  <c:v>654</c:v>
                </c:pt>
                <c:pt idx="2569" formatCode="0.00">
                  <c:v>651</c:v>
                </c:pt>
                <c:pt idx="2570" formatCode="0.00">
                  <c:v>651</c:v>
                </c:pt>
                <c:pt idx="2571" formatCode="0.00">
                  <c:v>649</c:v>
                </c:pt>
                <c:pt idx="2572" formatCode="0.00">
                  <c:v>649</c:v>
                </c:pt>
                <c:pt idx="2573" formatCode="0.00">
                  <c:v>649</c:v>
                </c:pt>
                <c:pt idx="2574" formatCode="0.00">
                  <c:v>648</c:v>
                </c:pt>
                <c:pt idx="2575" formatCode="0.00">
                  <c:v>648</c:v>
                </c:pt>
                <c:pt idx="2576" formatCode="0.00">
                  <c:v>647</c:v>
                </c:pt>
                <c:pt idx="2577" formatCode="0.00">
                  <c:v>647</c:v>
                </c:pt>
                <c:pt idx="2578" formatCode="0.00">
                  <c:v>647</c:v>
                </c:pt>
                <c:pt idx="2579" formatCode="0.00">
                  <c:v>647</c:v>
                </c:pt>
                <c:pt idx="2580" formatCode="0.00">
                  <c:v>650</c:v>
                </c:pt>
                <c:pt idx="2581" formatCode="0.00">
                  <c:v>652</c:v>
                </c:pt>
                <c:pt idx="2582" formatCode="0.00">
                  <c:v>652</c:v>
                </c:pt>
                <c:pt idx="2583" formatCode="0.00">
                  <c:v>652</c:v>
                </c:pt>
                <c:pt idx="2584" formatCode="0.00">
                  <c:v>652</c:v>
                </c:pt>
                <c:pt idx="2585" formatCode="0.00">
                  <c:v>652</c:v>
                </c:pt>
                <c:pt idx="2586" formatCode="0.00">
                  <c:v>652</c:v>
                </c:pt>
                <c:pt idx="2587" formatCode="0.00">
                  <c:v>652</c:v>
                </c:pt>
                <c:pt idx="2588" formatCode="0.00">
                  <c:v>657</c:v>
                </c:pt>
                <c:pt idx="2589" formatCode="0.00">
                  <c:v>667</c:v>
                </c:pt>
                <c:pt idx="2590" formatCode="0.00">
                  <c:v>675</c:v>
                </c:pt>
                <c:pt idx="2591" formatCode="0.00">
                  <c:v>680</c:v>
                </c:pt>
                <c:pt idx="2592" formatCode="0.00">
                  <c:v>680</c:v>
                </c:pt>
                <c:pt idx="2593" formatCode="0.00">
                  <c:v>690</c:v>
                </c:pt>
                <c:pt idx="2594" formatCode="0.00">
                  <c:v>700</c:v>
                </c:pt>
                <c:pt idx="2595" formatCode="0.00">
                  <c:v>705</c:v>
                </c:pt>
                <c:pt idx="2596" formatCode="0.00">
                  <c:v>706</c:v>
                </c:pt>
                <c:pt idx="2597" formatCode="0.00">
                  <c:v>716</c:v>
                </c:pt>
                <c:pt idx="2598" formatCode="0.00">
                  <c:v>721</c:v>
                </c:pt>
                <c:pt idx="2599" formatCode="0.00">
                  <c:v>720</c:v>
                </c:pt>
                <c:pt idx="2600" formatCode="0.00">
                  <c:v>720</c:v>
                </c:pt>
                <c:pt idx="2601" formatCode="0.00">
                  <c:v>719</c:v>
                </c:pt>
                <c:pt idx="2602" formatCode="0.00">
                  <c:v>719</c:v>
                </c:pt>
                <c:pt idx="2603" formatCode="0.00">
                  <c:v>721</c:v>
                </c:pt>
                <c:pt idx="2604" formatCode="0.00">
                  <c:v>723</c:v>
                </c:pt>
                <c:pt idx="2605" formatCode="0.00">
                  <c:v>723</c:v>
                </c:pt>
                <c:pt idx="2606" formatCode="0.00">
                  <c:v>725</c:v>
                </c:pt>
                <c:pt idx="2607" formatCode="0.00">
                  <c:v>725</c:v>
                </c:pt>
                <c:pt idx="2608" formatCode="0.00">
                  <c:v>732</c:v>
                </c:pt>
                <c:pt idx="2609" formatCode="0.00">
                  <c:v>732</c:v>
                </c:pt>
                <c:pt idx="2610" formatCode="0.00">
                  <c:v>745</c:v>
                </c:pt>
                <c:pt idx="2611" formatCode="0.00">
                  <c:v>750</c:v>
                </c:pt>
                <c:pt idx="2612" formatCode="0.00">
                  <c:v>753</c:v>
                </c:pt>
                <c:pt idx="2613" formatCode="0.00">
                  <c:v>753</c:v>
                </c:pt>
                <c:pt idx="2614" formatCode="0.00">
                  <c:v>755</c:v>
                </c:pt>
                <c:pt idx="2615" formatCode="0.00">
                  <c:v>765</c:v>
                </c:pt>
                <c:pt idx="2616" formatCode="0.00">
                  <c:v>767</c:v>
                </c:pt>
                <c:pt idx="2617" formatCode="0.00">
                  <c:v>767</c:v>
                </c:pt>
                <c:pt idx="2618" formatCode="0.00">
                  <c:v>770</c:v>
                </c:pt>
                <c:pt idx="2619" formatCode="0.00">
                  <c:v>770</c:v>
                </c:pt>
                <c:pt idx="2620" formatCode="0.00">
                  <c:v>770</c:v>
                </c:pt>
                <c:pt idx="2621" formatCode="0.00">
                  <c:v>795</c:v>
                </c:pt>
                <c:pt idx="2622" formatCode="0.00">
                  <c:v>800</c:v>
                </c:pt>
                <c:pt idx="2623" formatCode="0.00">
                  <c:v>810</c:v>
                </c:pt>
                <c:pt idx="2624" formatCode="0.00">
                  <c:v>810</c:v>
                </c:pt>
                <c:pt idx="2625" formatCode="0.00">
                  <c:v>868</c:v>
                </c:pt>
                <c:pt idx="2626" formatCode="0.00">
                  <c:v>878</c:v>
                </c:pt>
                <c:pt idx="2627" formatCode="0.00">
                  <c:v>885</c:v>
                </c:pt>
                <c:pt idx="2628" formatCode="0.00">
                  <c:v>887</c:v>
                </c:pt>
                <c:pt idx="2629" formatCode="0.00">
                  <c:v>887</c:v>
                </c:pt>
                <c:pt idx="2630" formatCode="0.00">
                  <c:v>885</c:v>
                </c:pt>
                <c:pt idx="2631" formatCode="0.00">
                  <c:v>890</c:v>
                </c:pt>
                <c:pt idx="2632" formatCode="0.00">
                  <c:v>893</c:v>
                </c:pt>
                <c:pt idx="2633" formatCode="0.00">
                  <c:v>900</c:v>
                </c:pt>
                <c:pt idx="2634" formatCode="0.00">
                  <c:v>900</c:v>
                </c:pt>
                <c:pt idx="2635" formatCode="0.00">
                  <c:v>915</c:v>
                </c:pt>
                <c:pt idx="2636" formatCode="0.00">
                  <c:v>918</c:v>
                </c:pt>
                <c:pt idx="2637" formatCode="0.00">
                  <c:v>922</c:v>
                </c:pt>
                <c:pt idx="2638" formatCode="0.00">
                  <c:v>932</c:v>
                </c:pt>
                <c:pt idx="2639" formatCode="0.00">
                  <c:v>931</c:v>
                </c:pt>
                <c:pt idx="2640" formatCode="0.00">
                  <c:v>931</c:v>
                </c:pt>
                <c:pt idx="2641" formatCode="0.00">
                  <c:v>931</c:v>
                </c:pt>
                <c:pt idx="2642" formatCode="0.00">
                  <c:v>931</c:v>
                </c:pt>
                <c:pt idx="2643" formatCode="0.00">
                  <c:v>945</c:v>
                </c:pt>
                <c:pt idx="2644" formatCode="0.00">
                  <c:v>955</c:v>
                </c:pt>
                <c:pt idx="2645" formatCode="0.00">
                  <c:v>1015</c:v>
                </c:pt>
                <c:pt idx="2646" formatCode="0.00">
                  <c:v>1017</c:v>
                </c:pt>
                <c:pt idx="2647" formatCode="0.00">
                  <c:v>1022</c:v>
                </c:pt>
                <c:pt idx="2648" formatCode="0.00">
                  <c:v>1021</c:v>
                </c:pt>
                <c:pt idx="2649" formatCode="0.00">
                  <c:v>1016</c:v>
                </c:pt>
                <c:pt idx="2650" formatCode="0.00">
                  <c:v>1011</c:v>
                </c:pt>
                <c:pt idx="2651" formatCode="0.00">
                  <c:v>1012</c:v>
                </c:pt>
                <c:pt idx="2652" formatCode="0.00">
                  <c:v>995</c:v>
                </c:pt>
                <c:pt idx="2653" formatCode="0.00">
                  <c:v>983</c:v>
                </c:pt>
                <c:pt idx="2654" formatCode="0.00">
                  <c:v>983</c:v>
                </c:pt>
                <c:pt idx="2655" formatCode="0.00">
                  <c:v>968</c:v>
                </c:pt>
                <c:pt idx="2656" formatCode="0.00">
                  <c:v>940</c:v>
                </c:pt>
                <c:pt idx="2657" formatCode="0.00">
                  <c:v>889</c:v>
                </c:pt>
                <c:pt idx="2658" formatCode="0.00">
                  <c:v>890</c:v>
                </c:pt>
                <c:pt idx="2659" formatCode="0.00">
                  <c:v>898</c:v>
                </c:pt>
                <c:pt idx="2660" formatCode="0.00">
                  <c:v>908</c:v>
                </c:pt>
                <c:pt idx="2661" formatCode="0.00">
                  <c:v>913</c:v>
                </c:pt>
                <c:pt idx="2662" formatCode="0.00">
                  <c:v>913</c:v>
                </c:pt>
                <c:pt idx="2663" formatCode="0.00">
                  <c:v>929</c:v>
                </c:pt>
                <c:pt idx="2664" formatCode="0.00">
                  <c:v>929</c:v>
                </c:pt>
                <c:pt idx="2665" formatCode="0.00">
                  <c:v>925</c:v>
                </c:pt>
                <c:pt idx="2666" formatCode="0.00">
                  <c:v>924</c:v>
                </c:pt>
                <c:pt idx="2667" formatCode="0.00">
                  <c:v>925</c:v>
                </c:pt>
                <c:pt idx="2668" formatCode="0.00">
                  <c:v>925</c:v>
                </c:pt>
                <c:pt idx="2669" formatCode="0.00">
                  <c:v>925</c:v>
                </c:pt>
                <c:pt idx="2670" formatCode="0.00">
                  <c:v>925</c:v>
                </c:pt>
                <c:pt idx="2671" formatCode="0.00">
                  <c:v>915</c:v>
                </c:pt>
                <c:pt idx="2672" formatCode="0.00">
                  <c:v>912</c:v>
                </c:pt>
                <c:pt idx="2673" formatCode="0.00">
                  <c:v>912</c:v>
                </c:pt>
                <c:pt idx="2674" formatCode="0.00">
                  <c:v>912</c:v>
                </c:pt>
                <c:pt idx="2675" formatCode="0.00">
                  <c:v>905</c:v>
                </c:pt>
                <c:pt idx="2676" formatCode="0.00">
                  <c:v>902</c:v>
                </c:pt>
                <c:pt idx="2677" formatCode="0.00">
                  <c:v>901</c:v>
                </c:pt>
                <c:pt idx="2678" formatCode="0.00">
                  <c:v>886</c:v>
                </c:pt>
                <c:pt idx="2679" formatCode="0.00">
                  <c:v>886</c:v>
                </c:pt>
                <c:pt idx="2680" formatCode="0.00">
                  <c:v>883</c:v>
                </c:pt>
                <c:pt idx="2681" formatCode="0.00">
                  <c:v>880</c:v>
                </c:pt>
                <c:pt idx="2682" formatCode="0.00">
                  <c:v>881</c:v>
                </c:pt>
                <c:pt idx="2683" formatCode="0.00">
                  <c:v>881</c:v>
                </c:pt>
                <c:pt idx="2684" formatCode="0.00">
                  <c:v>880</c:v>
                </c:pt>
                <c:pt idx="2685" formatCode="0.00">
                  <c:v>881</c:v>
                </c:pt>
                <c:pt idx="2686" formatCode="0.00">
                  <c:v>883</c:v>
                </c:pt>
                <c:pt idx="2687" formatCode="0.00">
                  <c:v>888</c:v>
                </c:pt>
                <c:pt idx="2688" formatCode="0.00">
                  <c:v>893</c:v>
                </c:pt>
                <c:pt idx="2689" formatCode="0.00">
                  <c:v>898</c:v>
                </c:pt>
                <c:pt idx="2690" formatCode="0.00">
                  <c:v>906</c:v>
                </c:pt>
                <c:pt idx="2691" formatCode="0.00">
                  <c:v>906</c:v>
                </c:pt>
                <c:pt idx="2692" formatCode="0.00">
                  <c:v>911</c:v>
                </c:pt>
                <c:pt idx="2693" formatCode="0.00">
                  <c:v>911</c:v>
                </c:pt>
                <c:pt idx="2694" formatCode="0.00">
                  <c:v>911</c:v>
                </c:pt>
                <c:pt idx="2695" formatCode="0.00">
                  <c:v>912</c:v>
                </c:pt>
                <c:pt idx="2696" formatCode="0.00">
                  <c:v>927</c:v>
                </c:pt>
                <c:pt idx="2697" formatCode="0.00">
                  <c:v>930</c:v>
                </c:pt>
                <c:pt idx="2698" formatCode="0.00">
                  <c:v>930</c:v>
                </c:pt>
                <c:pt idx="2699" formatCode="0.00">
                  <c:v>930</c:v>
                </c:pt>
                <c:pt idx="2700" formatCode="0.00">
                  <c:v>931</c:v>
                </c:pt>
                <c:pt idx="2701" formatCode="0.00">
                  <c:v>931</c:v>
                </c:pt>
                <c:pt idx="2702" formatCode="0.00">
                  <c:v>931</c:v>
                </c:pt>
                <c:pt idx="2703" formatCode="0.00">
                  <c:v>940</c:v>
                </c:pt>
                <c:pt idx="2704" formatCode="0.00">
                  <c:v>942</c:v>
                </c:pt>
                <c:pt idx="2705" formatCode="0.00">
                  <c:v>932</c:v>
                </c:pt>
                <c:pt idx="2706" formatCode="0.00">
                  <c:v>927</c:v>
                </c:pt>
                <c:pt idx="2707" formatCode="0.00">
                  <c:v>932</c:v>
                </c:pt>
                <c:pt idx="2708" formatCode="0.00">
                  <c:v>932</c:v>
                </c:pt>
                <c:pt idx="2709" formatCode="0.00">
                  <c:v>933</c:v>
                </c:pt>
                <c:pt idx="2710" formatCode="0.00">
                  <c:v>933</c:v>
                </c:pt>
                <c:pt idx="2711" formatCode="0.00">
                  <c:v>934</c:v>
                </c:pt>
                <c:pt idx="2712" formatCode="0.00">
                  <c:v>936</c:v>
                </c:pt>
                <c:pt idx="2713" formatCode="0.00">
                  <c:v>934</c:v>
                </c:pt>
                <c:pt idx="2714" formatCode="0.00">
                  <c:v>934</c:v>
                </c:pt>
                <c:pt idx="2715" formatCode="0.00">
                  <c:v>933</c:v>
                </c:pt>
                <c:pt idx="2716" formatCode="0.00">
                  <c:v>933</c:v>
                </c:pt>
                <c:pt idx="2717" formatCode="0.00">
                  <c:v>926</c:v>
                </c:pt>
                <c:pt idx="2718" formatCode="0.00">
                  <c:v>923</c:v>
                </c:pt>
                <c:pt idx="2719" formatCode="0.00">
                  <c:v>925</c:v>
                </c:pt>
                <c:pt idx="2720" formatCode="0.00">
                  <c:v>925</c:v>
                </c:pt>
                <c:pt idx="2721" formatCode="0.00">
                  <c:v>926</c:v>
                </c:pt>
                <c:pt idx="2722" formatCode="0.00">
                  <c:v>926</c:v>
                </c:pt>
                <c:pt idx="2723" formatCode="0.00">
                  <c:v>920</c:v>
                </c:pt>
                <c:pt idx="2724" formatCode="0.00">
                  <c:v>920</c:v>
                </c:pt>
                <c:pt idx="2725" formatCode="0.00">
                  <c:v>921</c:v>
                </c:pt>
                <c:pt idx="2726" formatCode="0.00">
                  <c:v>921</c:v>
                </c:pt>
                <c:pt idx="2727" formatCode="0.00">
                  <c:v>919</c:v>
                </c:pt>
                <c:pt idx="2728" formatCode="0.00">
                  <c:v>919</c:v>
                </c:pt>
                <c:pt idx="2729" formatCode="0.00">
                  <c:v>923</c:v>
                </c:pt>
                <c:pt idx="2730" formatCode="0.00">
                  <c:v>924</c:v>
                </c:pt>
                <c:pt idx="2731" formatCode="0.00">
                  <c:v>924</c:v>
                </c:pt>
                <c:pt idx="2732" formatCode="0.00">
                  <c:v>924</c:v>
                </c:pt>
                <c:pt idx="2733" formatCode="0.00">
                  <c:v>928</c:v>
                </c:pt>
                <c:pt idx="2734" formatCode="0.00">
                  <c:v>928</c:v>
                </c:pt>
                <c:pt idx="2735" formatCode="0.00">
                  <c:v>928</c:v>
                </c:pt>
                <c:pt idx="2736" formatCode="0.00">
                  <c:v>925</c:v>
                </c:pt>
                <c:pt idx="2737" formatCode="0.00">
                  <c:v>925</c:v>
                </c:pt>
                <c:pt idx="2738" formatCode="0.00">
                  <c:v>926</c:v>
                </c:pt>
                <c:pt idx="2739" formatCode="0.00">
                  <c:v>926</c:v>
                </c:pt>
                <c:pt idx="2740" formatCode="0.00">
                  <c:v>926</c:v>
                </c:pt>
                <c:pt idx="2741" formatCode="0.00">
                  <c:v>926</c:v>
                </c:pt>
                <c:pt idx="2742" formatCode="0.00">
                  <c:v>927</c:v>
                </c:pt>
                <c:pt idx="2743" formatCode="0.00">
                  <c:v>927</c:v>
                </c:pt>
                <c:pt idx="2744" formatCode="0.00">
                  <c:v>924</c:v>
                </c:pt>
                <c:pt idx="2745" formatCode="0.00">
                  <c:v>924</c:v>
                </c:pt>
                <c:pt idx="2746" formatCode="0.00">
                  <c:v>924</c:v>
                </c:pt>
                <c:pt idx="2747" formatCode="0.00">
                  <c:v>924</c:v>
                </c:pt>
                <c:pt idx="2748" formatCode="0.00">
                  <c:v>925</c:v>
                </c:pt>
                <c:pt idx="2749" formatCode="0.00">
                  <c:v>925</c:v>
                </c:pt>
                <c:pt idx="2750" formatCode="0.00">
                  <c:v>925</c:v>
                </c:pt>
                <c:pt idx="2751" formatCode="0.00">
                  <c:v>925</c:v>
                </c:pt>
                <c:pt idx="2752" formatCode="0.00">
                  <c:v>925</c:v>
                </c:pt>
                <c:pt idx="2753" formatCode="0.00">
                  <c:v>925</c:v>
                </c:pt>
                <c:pt idx="2754" formatCode="0.00">
                  <c:v>928</c:v>
                </c:pt>
                <c:pt idx="2755" formatCode="0.00">
                  <c:v>928</c:v>
                </c:pt>
                <c:pt idx="2756" formatCode="0.00">
                  <c:v>925</c:v>
                </c:pt>
                <c:pt idx="2757" formatCode="0.00">
                  <c:v>925</c:v>
                </c:pt>
                <c:pt idx="2758" formatCode="0.00">
                  <c:v>926</c:v>
                </c:pt>
                <c:pt idx="2759" formatCode="0.00">
                  <c:v>926</c:v>
                </c:pt>
                <c:pt idx="2760" formatCode="0.00">
                  <c:v>923</c:v>
                </c:pt>
                <c:pt idx="2761" formatCode="0.00">
                  <c:v>919</c:v>
                </c:pt>
                <c:pt idx="2762" formatCode="0.00">
                  <c:v>915</c:v>
                </c:pt>
                <c:pt idx="2763" formatCode="0.00">
                  <c:v>911</c:v>
                </c:pt>
                <c:pt idx="2764" formatCode="0.00">
                  <c:v>911</c:v>
                </c:pt>
                <c:pt idx="2765" formatCode="0.00">
                  <c:v>905</c:v>
                </c:pt>
                <c:pt idx="2766" formatCode="0.00">
                  <c:v>905</c:v>
                </c:pt>
                <c:pt idx="2767" formatCode="0.00">
                  <c:v>892</c:v>
                </c:pt>
                <c:pt idx="2768" formatCode="0.00">
                  <c:v>885</c:v>
                </c:pt>
                <c:pt idx="2769" formatCode="0.00">
                  <c:v>880</c:v>
                </c:pt>
                <c:pt idx="2770" formatCode="0.00">
                  <c:v>865</c:v>
                </c:pt>
                <c:pt idx="2771" formatCode="0.00">
                  <c:v>850</c:v>
                </c:pt>
                <c:pt idx="2772" formatCode="0.00">
                  <c:v>848</c:v>
                </c:pt>
                <c:pt idx="2773" formatCode="0.00">
                  <c:v>825</c:v>
                </c:pt>
                <c:pt idx="2774" formatCode="0.00">
                  <c:v>815</c:v>
                </c:pt>
                <c:pt idx="2775" formatCode="0.00">
                  <c:v>807</c:v>
                </c:pt>
                <c:pt idx="2776" formatCode="0.00">
                  <c:v>798</c:v>
                </c:pt>
                <c:pt idx="2777" formatCode="0.00">
                  <c:v>785</c:v>
                </c:pt>
                <c:pt idx="2778" formatCode="0.00">
                  <c:v>785</c:v>
                </c:pt>
                <c:pt idx="2779" formatCode="0.00">
                  <c:v>777</c:v>
                </c:pt>
                <c:pt idx="2780" formatCode="0.00">
                  <c:v>770</c:v>
                </c:pt>
                <c:pt idx="2781" formatCode="0.00">
                  <c:v>769</c:v>
                </c:pt>
                <c:pt idx="2782" formatCode="0.00">
                  <c:v>769</c:v>
                </c:pt>
                <c:pt idx="2783" formatCode="0.00">
                  <c:v>768</c:v>
                </c:pt>
                <c:pt idx="2784" formatCode="0.00">
                  <c:v>766</c:v>
                </c:pt>
                <c:pt idx="2785" formatCode="0.00">
                  <c:v>766</c:v>
                </c:pt>
                <c:pt idx="2786" formatCode="0.00">
                  <c:v>760</c:v>
                </c:pt>
                <c:pt idx="2787" formatCode="0.00">
                  <c:v>765</c:v>
                </c:pt>
                <c:pt idx="2788" formatCode="0.00">
                  <c:v>767</c:v>
                </c:pt>
                <c:pt idx="2789" formatCode="0.00">
                  <c:v>770</c:v>
                </c:pt>
                <c:pt idx="2790" formatCode="0.00">
                  <c:v>770</c:v>
                </c:pt>
                <c:pt idx="2791" formatCode="0.00">
                  <c:v>769</c:v>
                </c:pt>
                <c:pt idx="2792" formatCode="0.00">
                  <c:v>769</c:v>
                </c:pt>
                <c:pt idx="2793" formatCode="0.00">
                  <c:v>768</c:v>
                </c:pt>
                <c:pt idx="2794" formatCode="0.00">
                  <c:v>768</c:v>
                </c:pt>
                <c:pt idx="2795" formatCode="0.00">
                  <c:v>770</c:v>
                </c:pt>
                <c:pt idx="2796" formatCode="0.00">
                  <c:v>774</c:v>
                </c:pt>
                <c:pt idx="2797" formatCode="0.00">
                  <c:v>773</c:v>
                </c:pt>
                <c:pt idx="2798" formatCode="0.00">
                  <c:v>770</c:v>
                </c:pt>
                <c:pt idx="2799" formatCode="0.00">
                  <c:v>770</c:v>
                </c:pt>
                <c:pt idx="2800" formatCode="0.00">
                  <c:v>771</c:v>
                </c:pt>
                <c:pt idx="2801" formatCode="0.00">
                  <c:v>773</c:v>
                </c:pt>
                <c:pt idx="2802" formatCode="0.00">
                  <c:v>775</c:v>
                </c:pt>
                <c:pt idx="2803" formatCode="0.00">
                  <c:v>777</c:v>
                </c:pt>
                <c:pt idx="2804" formatCode="0.00">
                  <c:v>777</c:v>
                </c:pt>
                <c:pt idx="2805" formatCode="0.00">
                  <c:v>776</c:v>
                </c:pt>
                <c:pt idx="2806" formatCode="0.00">
                  <c:v>772</c:v>
                </c:pt>
                <c:pt idx="2807" formatCode="0.00">
                  <c:v>772</c:v>
                </c:pt>
                <c:pt idx="2808" formatCode="0.00">
                  <c:v>770</c:v>
                </c:pt>
                <c:pt idx="2809" formatCode="0.00">
                  <c:v>770</c:v>
                </c:pt>
                <c:pt idx="2810" formatCode="0.00">
                  <c:v>770</c:v>
                </c:pt>
                <c:pt idx="2811" formatCode="0.00">
                  <c:v>758</c:v>
                </c:pt>
                <c:pt idx="2812" formatCode="0.00">
                  <c:v>756</c:v>
                </c:pt>
                <c:pt idx="2813" formatCode="0.00">
                  <c:v>756</c:v>
                </c:pt>
                <c:pt idx="2814" formatCode="0.00">
                  <c:v>756</c:v>
                </c:pt>
                <c:pt idx="2815" formatCode="0.00">
                  <c:v>756</c:v>
                </c:pt>
                <c:pt idx="2816" formatCode="0.00">
                  <c:v>755</c:v>
                </c:pt>
                <c:pt idx="2817" formatCode="0.00">
                  <c:v>755</c:v>
                </c:pt>
                <c:pt idx="2818" formatCode="0.00">
                  <c:v>754</c:v>
                </c:pt>
                <c:pt idx="2819" formatCode="0.00">
                  <c:v>754</c:v>
                </c:pt>
                <c:pt idx="2820" formatCode="0.00">
                  <c:v>753</c:v>
                </c:pt>
                <c:pt idx="2821" formatCode="0.00">
                  <c:v>753</c:v>
                </c:pt>
                <c:pt idx="2822" formatCode="0.00">
                  <c:v>754</c:v>
                </c:pt>
                <c:pt idx="2823" formatCode="0.00">
                  <c:v>754</c:v>
                </c:pt>
                <c:pt idx="2824" formatCode="0.00">
                  <c:v>754</c:v>
                </c:pt>
                <c:pt idx="2825" formatCode="0.00">
                  <c:v>753</c:v>
                </c:pt>
                <c:pt idx="2826" formatCode="0.00">
                  <c:v>753</c:v>
                </c:pt>
                <c:pt idx="2827" formatCode="0.00">
                  <c:v>756</c:v>
                </c:pt>
                <c:pt idx="2828" formatCode="0.00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F-4AC9-8327-9B2197633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729392"/>
        <c:axId val="1964732112"/>
      </c:lineChart>
      <c:dateAx>
        <c:axId val="1964729392"/>
        <c:scaling>
          <c:orientation val="minMax"/>
          <c:min val="40544"/>
        </c:scaling>
        <c:delete val="0"/>
        <c:axPos val="b"/>
        <c:numFmt formatCode="[$-409]mmm\-yy;@" sourceLinked="0"/>
        <c:majorTickMark val="none"/>
        <c:minorTickMark val="none"/>
        <c:tickLblPos val="low"/>
        <c:spPr>
          <a:noFill/>
          <a:ln w="12700" cap="flat" cmpd="thinThick" algn="ctr">
            <a:solidFill>
              <a:srgbClr val="000000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Connections Cond Light" panose="020B0506040000020004"/>
                <a:ea typeface="ＭＳ ゴシック" panose="020B0609070205080204" pitchFamily="49" charset="-128"/>
                <a:cs typeface="+mn-cs"/>
              </a:defRPr>
            </a:pPr>
            <a:endParaRPr lang="en-US"/>
          </a:p>
        </c:txPr>
        <c:crossAx val="1964732112"/>
        <c:crosses val="autoZero"/>
        <c:auto val="1"/>
        <c:lblOffset val="100"/>
        <c:baseTimeUnit val="days"/>
        <c:majorUnit val="6"/>
        <c:majorTimeUnit val="months"/>
      </c:dateAx>
      <c:valAx>
        <c:axId val="1964732112"/>
        <c:scaling>
          <c:orientation val="minMax"/>
          <c:max val="1100"/>
          <c:min val="200"/>
        </c:scaling>
        <c:delete val="0"/>
        <c:axPos val="l"/>
        <c:majorGridlines>
          <c:spPr>
            <a:ln w="6350" cap="flat" cmpd="sng" algn="ctr">
              <a:solidFill>
                <a:srgbClr val="BABABA"/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12700" cmpd="thinThick">
            <a:noFill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Connections Cond Light" panose="020B0506040000020004"/>
                <a:ea typeface="ＭＳ ゴシック" panose="020B0609070205080204" pitchFamily="49" charset="-128"/>
                <a:cs typeface="+mn-cs"/>
              </a:defRPr>
            </a:pPr>
            <a:endParaRPr lang="en-US"/>
          </a:p>
        </c:txPr>
        <c:crossAx val="1964729392"/>
        <c:crosses val="autoZero"/>
        <c:crossBetween val="between"/>
        <c:majorUnit val="100"/>
      </c:val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r"/>
      <c:layout>
        <c:manualLayout>
          <c:xMode val="edge"/>
          <c:yMode val="edge"/>
          <c:x val="0.11108202099737534"/>
          <c:y val="0.88960374744823578"/>
          <c:w val="0.80558464566929133"/>
          <c:h val="0.10968139399241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000000"/>
              </a:solidFill>
              <a:latin typeface="Connections Cond Light" panose="020B0506040000020004"/>
              <a:ea typeface="ＭＳ ゴシック" panose="020B0609070205080204" pitchFamily="49" charset="-128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950">
          <a:solidFill>
            <a:srgbClr val="000000"/>
          </a:solidFill>
          <a:latin typeface="Connections Cond Light" panose="020B0506040000020004"/>
          <a:ea typeface="ＭＳ ゴシック" panose="020B0609070205080204" pitchFamily="49" charset="-12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62314085739282"/>
          <c:y val="4.3090186643336248E-2"/>
          <c:w val="0.82353197283343582"/>
          <c:h val="0.75074799779311474"/>
        </c:manualLayout>
      </c:layout>
      <c:lineChart>
        <c:grouping val="standard"/>
        <c:varyColors val="0"/>
        <c:ser>
          <c:idx val="0"/>
          <c:order val="0"/>
          <c:tx>
            <c:v>HRC FOB Shanghai</c:v>
          </c:tx>
          <c:spPr>
            <a:ln w="25400" cap="rnd">
              <a:solidFill>
                <a:srgbClr val="012169"/>
              </a:solidFill>
              <a:round/>
            </a:ln>
            <a:effectLst/>
          </c:spPr>
          <c:marker>
            <c:symbol val="none"/>
          </c:marker>
          <c:cat>
            <c:numRef>
              <c:f>Steel!$A$4:$A$2863</c:f>
              <c:numCache>
                <c:formatCode>d\-mmm\-yy</c:formatCode>
                <c:ptCount val="2860"/>
                <c:pt idx="0">
                  <c:v>40324</c:v>
                </c:pt>
                <c:pt idx="1">
                  <c:v>40325</c:v>
                </c:pt>
                <c:pt idx="2">
                  <c:v>40332</c:v>
                </c:pt>
                <c:pt idx="3">
                  <c:v>40333</c:v>
                </c:pt>
                <c:pt idx="4">
                  <c:v>40336</c:v>
                </c:pt>
                <c:pt idx="5">
                  <c:v>40337</c:v>
                </c:pt>
                <c:pt idx="6">
                  <c:v>40338</c:v>
                </c:pt>
                <c:pt idx="7">
                  <c:v>40339</c:v>
                </c:pt>
                <c:pt idx="8">
                  <c:v>40340</c:v>
                </c:pt>
                <c:pt idx="9">
                  <c:v>40343</c:v>
                </c:pt>
                <c:pt idx="10">
                  <c:v>40345</c:v>
                </c:pt>
                <c:pt idx="11">
                  <c:v>40346</c:v>
                </c:pt>
                <c:pt idx="12">
                  <c:v>40347</c:v>
                </c:pt>
                <c:pt idx="13">
                  <c:v>40351</c:v>
                </c:pt>
                <c:pt idx="14">
                  <c:v>40353</c:v>
                </c:pt>
                <c:pt idx="15">
                  <c:v>40354</c:v>
                </c:pt>
                <c:pt idx="16">
                  <c:v>40357</c:v>
                </c:pt>
                <c:pt idx="17">
                  <c:v>40358</c:v>
                </c:pt>
                <c:pt idx="18">
                  <c:v>40360</c:v>
                </c:pt>
                <c:pt idx="19">
                  <c:v>40361</c:v>
                </c:pt>
                <c:pt idx="20">
                  <c:v>40365</c:v>
                </c:pt>
                <c:pt idx="21">
                  <c:v>40366</c:v>
                </c:pt>
                <c:pt idx="22">
                  <c:v>40367</c:v>
                </c:pt>
                <c:pt idx="23">
                  <c:v>40368</c:v>
                </c:pt>
                <c:pt idx="24">
                  <c:v>40371</c:v>
                </c:pt>
                <c:pt idx="25">
                  <c:v>40373</c:v>
                </c:pt>
                <c:pt idx="26">
                  <c:v>40374</c:v>
                </c:pt>
                <c:pt idx="27">
                  <c:v>40375</c:v>
                </c:pt>
                <c:pt idx="28">
                  <c:v>40378</c:v>
                </c:pt>
                <c:pt idx="29">
                  <c:v>40379</c:v>
                </c:pt>
                <c:pt idx="30">
                  <c:v>40380</c:v>
                </c:pt>
                <c:pt idx="31">
                  <c:v>40381</c:v>
                </c:pt>
                <c:pt idx="32">
                  <c:v>40382</c:v>
                </c:pt>
                <c:pt idx="33">
                  <c:v>40385</c:v>
                </c:pt>
                <c:pt idx="34">
                  <c:v>40386</c:v>
                </c:pt>
                <c:pt idx="35">
                  <c:v>40387</c:v>
                </c:pt>
                <c:pt idx="36">
                  <c:v>40388</c:v>
                </c:pt>
                <c:pt idx="37">
                  <c:v>40389</c:v>
                </c:pt>
                <c:pt idx="38">
                  <c:v>40392</c:v>
                </c:pt>
                <c:pt idx="39">
                  <c:v>40393</c:v>
                </c:pt>
                <c:pt idx="40">
                  <c:v>40394</c:v>
                </c:pt>
                <c:pt idx="41">
                  <c:v>40395</c:v>
                </c:pt>
                <c:pt idx="42">
                  <c:v>40396</c:v>
                </c:pt>
                <c:pt idx="43">
                  <c:v>40399</c:v>
                </c:pt>
                <c:pt idx="44">
                  <c:v>40400</c:v>
                </c:pt>
                <c:pt idx="45">
                  <c:v>40401</c:v>
                </c:pt>
                <c:pt idx="46">
                  <c:v>40402</c:v>
                </c:pt>
                <c:pt idx="47">
                  <c:v>40403</c:v>
                </c:pt>
                <c:pt idx="48">
                  <c:v>40406</c:v>
                </c:pt>
                <c:pt idx="49">
                  <c:v>40408</c:v>
                </c:pt>
                <c:pt idx="50">
                  <c:v>40409</c:v>
                </c:pt>
                <c:pt idx="51">
                  <c:v>40410</c:v>
                </c:pt>
                <c:pt idx="52">
                  <c:v>40413</c:v>
                </c:pt>
                <c:pt idx="53">
                  <c:v>40414</c:v>
                </c:pt>
                <c:pt idx="54">
                  <c:v>40415</c:v>
                </c:pt>
                <c:pt idx="55">
                  <c:v>40416</c:v>
                </c:pt>
                <c:pt idx="56">
                  <c:v>40417</c:v>
                </c:pt>
                <c:pt idx="57">
                  <c:v>40420</c:v>
                </c:pt>
                <c:pt idx="58">
                  <c:v>40421</c:v>
                </c:pt>
                <c:pt idx="59">
                  <c:v>40422</c:v>
                </c:pt>
                <c:pt idx="60">
                  <c:v>40423</c:v>
                </c:pt>
                <c:pt idx="61">
                  <c:v>40424</c:v>
                </c:pt>
                <c:pt idx="62">
                  <c:v>40428</c:v>
                </c:pt>
                <c:pt idx="63">
                  <c:v>40429</c:v>
                </c:pt>
                <c:pt idx="64">
                  <c:v>40430</c:v>
                </c:pt>
                <c:pt idx="65">
                  <c:v>40431</c:v>
                </c:pt>
                <c:pt idx="66">
                  <c:v>40434</c:v>
                </c:pt>
                <c:pt idx="67">
                  <c:v>40435</c:v>
                </c:pt>
                <c:pt idx="68">
                  <c:v>40436</c:v>
                </c:pt>
                <c:pt idx="69">
                  <c:v>40437</c:v>
                </c:pt>
                <c:pt idx="70">
                  <c:v>40438</c:v>
                </c:pt>
                <c:pt idx="71">
                  <c:v>40441</c:v>
                </c:pt>
                <c:pt idx="72">
                  <c:v>40442</c:v>
                </c:pt>
                <c:pt idx="73">
                  <c:v>40443</c:v>
                </c:pt>
                <c:pt idx="74">
                  <c:v>40444</c:v>
                </c:pt>
                <c:pt idx="75">
                  <c:v>40445</c:v>
                </c:pt>
                <c:pt idx="76">
                  <c:v>40448</c:v>
                </c:pt>
                <c:pt idx="77">
                  <c:v>40449</c:v>
                </c:pt>
                <c:pt idx="78">
                  <c:v>40450</c:v>
                </c:pt>
                <c:pt idx="79">
                  <c:v>40451</c:v>
                </c:pt>
                <c:pt idx="80">
                  <c:v>40452</c:v>
                </c:pt>
                <c:pt idx="81">
                  <c:v>40455</c:v>
                </c:pt>
                <c:pt idx="82">
                  <c:v>40456</c:v>
                </c:pt>
                <c:pt idx="83">
                  <c:v>40457</c:v>
                </c:pt>
                <c:pt idx="84">
                  <c:v>40458</c:v>
                </c:pt>
                <c:pt idx="85">
                  <c:v>40459</c:v>
                </c:pt>
                <c:pt idx="86">
                  <c:v>40463</c:v>
                </c:pt>
                <c:pt idx="87">
                  <c:v>40464</c:v>
                </c:pt>
                <c:pt idx="88">
                  <c:v>40465</c:v>
                </c:pt>
                <c:pt idx="89">
                  <c:v>40466</c:v>
                </c:pt>
                <c:pt idx="90">
                  <c:v>40469</c:v>
                </c:pt>
                <c:pt idx="91">
                  <c:v>40470</c:v>
                </c:pt>
                <c:pt idx="92">
                  <c:v>40471</c:v>
                </c:pt>
                <c:pt idx="93">
                  <c:v>40472</c:v>
                </c:pt>
                <c:pt idx="94">
                  <c:v>40473</c:v>
                </c:pt>
                <c:pt idx="95">
                  <c:v>40476</c:v>
                </c:pt>
                <c:pt idx="96">
                  <c:v>40477</c:v>
                </c:pt>
                <c:pt idx="97">
                  <c:v>40478</c:v>
                </c:pt>
                <c:pt idx="98">
                  <c:v>40479</c:v>
                </c:pt>
                <c:pt idx="99">
                  <c:v>40480</c:v>
                </c:pt>
                <c:pt idx="100">
                  <c:v>40484</c:v>
                </c:pt>
                <c:pt idx="101">
                  <c:v>40485</c:v>
                </c:pt>
                <c:pt idx="102">
                  <c:v>40486</c:v>
                </c:pt>
                <c:pt idx="103">
                  <c:v>40487</c:v>
                </c:pt>
                <c:pt idx="104">
                  <c:v>40490</c:v>
                </c:pt>
                <c:pt idx="105">
                  <c:v>40491</c:v>
                </c:pt>
                <c:pt idx="106">
                  <c:v>40492</c:v>
                </c:pt>
                <c:pt idx="107">
                  <c:v>40493</c:v>
                </c:pt>
                <c:pt idx="108">
                  <c:v>40497</c:v>
                </c:pt>
                <c:pt idx="109">
                  <c:v>40498</c:v>
                </c:pt>
                <c:pt idx="110">
                  <c:v>40499</c:v>
                </c:pt>
                <c:pt idx="111">
                  <c:v>40500</c:v>
                </c:pt>
                <c:pt idx="112">
                  <c:v>40501</c:v>
                </c:pt>
                <c:pt idx="113">
                  <c:v>40504</c:v>
                </c:pt>
                <c:pt idx="114">
                  <c:v>40505</c:v>
                </c:pt>
                <c:pt idx="115">
                  <c:v>40506</c:v>
                </c:pt>
                <c:pt idx="116">
                  <c:v>40511</c:v>
                </c:pt>
                <c:pt idx="117">
                  <c:v>40512</c:v>
                </c:pt>
                <c:pt idx="118">
                  <c:v>40513</c:v>
                </c:pt>
                <c:pt idx="119">
                  <c:v>40514</c:v>
                </c:pt>
                <c:pt idx="120">
                  <c:v>40515</c:v>
                </c:pt>
                <c:pt idx="121">
                  <c:v>40518</c:v>
                </c:pt>
                <c:pt idx="122">
                  <c:v>40519</c:v>
                </c:pt>
                <c:pt idx="123">
                  <c:v>40521</c:v>
                </c:pt>
                <c:pt idx="124">
                  <c:v>40522</c:v>
                </c:pt>
                <c:pt idx="125">
                  <c:v>40525</c:v>
                </c:pt>
                <c:pt idx="126">
                  <c:v>40527</c:v>
                </c:pt>
                <c:pt idx="127">
                  <c:v>40529</c:v>
                </c:pt>
                <c:pt idx="128">
                  <c:v>40535</c:v>
                </c:pt>
                <c:pt idx="129">
                  <c:v>40540</c:v>
                </c:pt>
                <c:pt idx="130">
                  <c:v>40541</c:v>
                </c:pt>
                <c:pt idx="131">
                  <c:v>40543</c:v>
                </c:pt>
                <c:pt idx="132">
                  <c:v>40547</c:v>
                </c:pt>
                <c:pt idx="133">
                  <c:v>40548</c:v>
                </c:pt>
                <c:pt idx="134">
                  <c:v>40549</c:v>
                </c:pt>
                <c:pt idx="135">
                  <c:v>40550</c:v>
                </c:pt>
                <c:pt idx="136">
                  <c:v>40553</c:v>
                </c:pt>
                <c:pt idx="137">
                  <c:v>40554</c:v>
                </c:pt>
                <c:pt idx="138">
                  <c:v>40555</c:v>
                </c:pt>
                <c:pt idx="139">
                  <c:v>40556</c:v>
                </c:pt>
                <c:pt idx="140">
                  <c:v>40557</c:v>
                </c:pt>
                <c:pt idx="141">
                  <c:v>40561</c:v>
                </c:pt>
                <c:pt idx="142">
                  <c:v>40562</c:v>
                </c:pt>
                <c:pt idx="143">
                  <c:v>40563</c:v>
                </c:pt>
                <c:pt idx="144">
                  <c:v>40564</c:v>
                </c:pt>
                <c:pt idx="145">
                  <c:v>40568</c:v>
                </c:pt>
                <c:pt idx="146">
                  <c:v>40569</c:v>
                </c:pt>
                <c:pt idx="147">
                  <c:v>40570</c:v>
                </c:pt>
                <c:pt idx="148">
                  <c:v>40571</c:v>
                </c:pt>
                <c:pt idx="149">
                  <c:v>40574</c:v>
                </c:pt>
                <c:pt idx="150">
                  <c:v>40575</c:v>
                </c:pt>
                <c:pt idx="151">
                  <c:v>40576</c:v>
                </c:pt>
                <c:pt idx="152">
                  <c:v>40577</c:v>
                </c:pt>
                <c:pt idx="153">
                  <c:v>40578</c:v>
                </c:pt>
                <c:pt idx="154">
                  <c:v>40581</c:v>
                </c:pt>
                <c:pt idx="155">
                  <c:v>40582</c:v>
                </c:pt>
                <c:pt idx="156">
                  <c:v>40583</c:v>
                </c:pt>
                <c:pt idx="157">
                  <c:v>40584</c:v>
                </c:pt>
                <c:pt idx="158">
                  <c:v>40585</c:v>
                </c:pt>
                <c:pt idx="159">
                  <c:v>40588</c:v>
                </c:pt>
                <c:pt idx="160">
                  <c:v>40589</c:v>
                </c:pt>
                <c:pt idx="161">
                  <c:v>40590</c:v>
                </c:pt>
                <c:pt idx="162">
                  <c:v>40591</c:v>
                </c:pt>
                <c:pt idx="163">
                  <c:v>40592</c:v>
                </c:pt>
                <c:pt idx="164">
                  <c:v>40596</c:v>
                </c:pt>
                <c:pt idx="165">
                  <c:v>40597</c:v>
                </c:pt>
                <c:pt idx="166">
                  <c:v>40598</c:v>
                </c:pt>
                <c:pt idx="167">
                  <c:v>40599</c:v>
                </c:pt>
                <c:pt idx="168">
                  <c:v>40602</c:v>
                </c:pt>
                <c:pt idx="169">
                  <c:v>40603</c:v>
                </c:pt>
                <c:pt idx="170">
                  <c:v>40604</c:v>
                </c:pt>
                <c:pt idx="171">
                  <c:v>40605</c:v>
                </c:pt>
                <c:pt idx="172">
                  <c:v>40610</c:v>
                </c:pt>
                <c:pt idx="173">
                  <c:v>40611</c:v>
                </c:pt>
                <c:pt idx="174">
                  <c:v>40612</c:v>
                </c:pt>
                <c:pt idx="175">
                  <c:v>40613</c:v>
                </c:pt>
                <c:pt idx="176">
                  <c:v>40616</c:v>
                </c:pt>
                <c:pt idx="177">
                  <c:v>40617</c:v>
                </c:pt>
                <c:pt idx="178">
                  <c:v>40618</c:v>
                </c:pt>
                <c:pt idx="179">
                  <c:v>40619</c:v>
                </c:pt>
                <c:pt idx="180">
                  <c:v>40620</c:v>
                </c:pt>
                <c:pt idx="181">
                  <c:v>40623</c:v>
                </c:pt>
                <c:pt idx="182">
                  <c:v>40624</c:v>
                </c:pt>
                <c:pt idx="183">
                  <c:v>40625</c:v>
                </c:pt>
                <c:pt idx="184">
                  <c:v>40626</c:v>
                </c:pt>
                <c:pt idx="185">
                  <c:v>40627</c:v>
                </c:pt>
                <c:pt idx="186">
                  <c:v>40630</c:v>
                </c:pt>
                <c:pt idx="187">
                  <c:v>40631</c:v>
                </c:pt>
                <c:pt idx="188">
                  <c:v>40632</c:v>
                </c:pt>
                <c:pt idx="189">
                  <c:v>40633</c:v>
                </c:pt>
                <c:pt idx="190">
                  <c:v>40634</c:v>
                </c:pt>
                <c:pt idx="191">
                  <c:v>40637</c:v>
                </c:pt>
                <c:pt idx="192">
                  <c:v>40638</c:v>
                </c:pt>
                <c:pt idx="193">
                  <c:v>40639</c:v>
                </c:pt>
                <c:pt idx="194">
                  <c:v>40640</c:v>
                </c:pt>
                <c:pt idx="195">
                  <c:v>40641</c:v>
                </c:pt>
                <c:pt idx="196">
                  <c:v>40644</c:v>
                </c:pt>
                <c:pt idx="197">
                  <c:v>40645</c:v>
                </c:pt>
                <c:pt idx="198">
                  <c:v>40646</c:v>
                </c:pt>
                <c:pt idx="199">
                  <c:v>40647</c:v>
                </c:pt>
                <c:pt idx="200">
                  <c:v>40648</c:v>
                </c:pt>
                <c:pt idx="201">
                  <c:v>40651</c:v>
                </c:pt>
                <c:pt idx="202">
                  <c:v>40652</c:v>
                </c:pt>
                <c:pt idx="203">
                  <c:v>40653</c:v>
                </c:pt>
                <c:pt idx="204">
                  <c:v>40658</c:v>
                </c:pt>
                <c:pt idx="205">
                  <c:v>40659</c:v>
                </c:pt>
                <c:pt idx="206">
                  <c:v>40660</c:v>
                </c:pt>
                <c:pt idx="207">
                  <c:v>40661</c:v>
                </c:pt>
                <c:pt idx="208">
                  <c:v>40662</c:v>
                </c:pt>
                <c:pt idx="209">
                  <c:v>40665</c:v>
                </c:pt>
                <c:pt idx="210">
                  <c:v>40666</c:v>
                </c:pt>
                <c:pt idx="211">
                  <c:v>40669</c:v>
                </c:pt>
                <c:pt idx="212">
                  <c:v>40672</c:v>
                </c:pt>
                <c:pt idx="213">
                  <c:v>40673</c:v>
                </c:pt>
                <c:pt idx="214">
                  <c:v>40674</c:v>
                </c:pt>
                <c:pt idx="215">
                  <c:v>40675</c:v>
                </c:pt>
                <c:pt idx="216">
                  <c:v>40676</c:v>
                </c:pt>
                <c:pt idx="217">
                  <c:v>40679</c:v>
                </c:pt>
                <c:pt idx="218">
                  <c:v>40680</c:v>
                </c:pt>
                <c:pt idx="219">
                  <c:v>40681</c:v>
                </c:pt>
                <c:pt idx="220">
                  <c:v>40682</c:v>
                </c:pt>
                <c:pt idx="221">
                  <c:v>40683</c:v>
                </c:pt>
                <c:pt idx="222">
                  <c:v>40686</c:v>
                </c:pt>
                <c:pt idx="223">
                  <c:v>40687</c:v>
                </c:pt>
                <c:pt idx="224">
                  <c:v>40688</c:v>
                </c:pt>
                <c:pt idx="225">
                  <c:v>40689</c:v>
                </c:pt>
                <c:pt idx="226">
                  <c:v>40690</c:v>
                </c:pt>
                <c:pt idx="227">
                  <c:v>40693</c:v>
                </c:pt>
                <c:pt idx="228">
                  <c:v>40694</c:v>
                </c:pt>
                <c:pt idx="229">
                  <c:v>40695</c:v>
                </c:pt>
                <c:pt idx="230">
                  <c:v>40696</c:v>
                </c:pt>
                <c:pt idx="231">
                  <c:v>40697</c:v>
                </c:pt>
                <c:pt idx="232">
                  <c:v>40700</c:v>
                </c:pt>
                <c:pt idx="233">
                  <c:v>40701</c:v>
                </c:pt>
                <c:pt idx="234">
                  <c:v>40702</c:v>
                </c:pt>
                <c:pt idx="235">
                  <c:v>40703</c:v>
                </c:pt>
                <c:pt idx="236">
                  <c:v>40704</c:v>
                </c:pt>
                <c:pt idx="237">
                  <c:v>40707</c:v>
                </c:pt>
                <c:pt idx="238">
                  <c:v>40708</c:v>
                </c:pt>
                <c:pt idx="239">
                  <c:v>40709</c:v>
                </c:pt>
                <c:pt idx="240">
                  <c:v>40710</c:v>
                </c:pt>
                <c:pt idx="241">
                  <c:v>40711</c:v>
                </c:pt>
                <c:pt idx="242">
                  <c:v>40714</c:v>
                </c:pt>
                <c:pt idx="243">
                  <c:v>40715</c:v>
                </c:pt>
                <c:pt idx="244">
                  <c:v>40716</c:v>
                </c:pt>
                <c:pt idx="245">
                  <c:v>40717</c:v>
                </c:pt>
                <c:pt idx="246">
                  <c:v>40718</c:v>
                </c:pt>
                <c:pt idx="247">
                  <c:v>40721</c:v>
                </c:pt>
                <c:pt idx="248">
                  <c:v>40722</c:v>
                </c:pt>
                <c:pt idx="249">
                  <c:v>40723</c:v>
                </c:pt>
                <c:pt idx="250">
                  <c:v>40724</c:v>
                </c:pt>
                <c:pt idx="251">
                  <c:v>40725</c:v>
                </c:pt>
                <c:pt idx="252">
                  <c:v>40728</c:v>
                </c:pt>
                <c:pt idx="253">
                  <c:v>40729</c:v>
                </c:pt>
                <c:pt idx="254">
                  <c:v>40730</c:v>
                </c:pt>
                <c:pt idx="255">
                  <c:v>40731</c:v>
                </c:pt>
                <c:pt idx="256">
                  <c:v>40732</c:v>
                </c:pt>
                <c:pt idx="257">
                  <c:v>40735</c:v>
                </c:pt>
                <c:pt idx="258">
                  <c:v>40736</c:v>
                </c:pt>
                <c:pt idx="259">
                  <c:v>40737</c:v>
                </c:pt>
                <c:pt idx="260">
                  <c:v>40738</c:v>
                </c:pt>
                <c:pt idx="261">
                  <c:v>40739</c:v>
                </c:pt>
                <c:pt idx="262">
                  <c:v>40742</c:v>
                </c:pt>
                <c:pt idx="263">
                  <c:v>40743</c:v>
                </c:pt>
                <c:pt idx="264">
                  <c:v>40744</c:v>
                </c:pt>
                <c:pt idx="265">
                  <c:v>40745</c:v>
                </c:pt>
                <c:pt idx="266">
                  <c:v>40746</c:v>
                </c:pt>
                <c:pt idx="267">
                  <c:v>40749</c:v>
                </c:pt>
                <c:pt idx="268">
                  <c:v>40750</c:v>
                </c:pt>
                <c:pt idx="269">
                  <c:v>40751</c:v>
                </c:pt>
                <c:pt idx="270">
                  <c:v>40752</c:v>
                </c:pt>
                <c:pt idx="271">
                  <c:v>40753</c:v>
                </c:pt>
                <c:pt idx="272">
                  <c:v>40756</c:v>
                </c:pt>
                <c:pt idx="273">
                  <c:v>40757</c:v>
                </c:pt>
                <c:pt idx="274">
                  <c:v>40758</c:v>
                </c:pt>
                <c:pt idx="275">
                  <c:v>40759</c:v>
                </c:pt>
                <c:pt idx="276">
                  <c:v>40760</c:v>
                </c:pt>
                <c:pt idx="277">
                  <c:v>40763</c:v>
                </c:pt>
                <c:pt idx="278">
                  <c:v>40765</c:v>
                </c:pt>
                <c:pt idx="279">
                  <c:v>40766</c:v>
                </c:pt>
                <c:pt idx="280">
                  <c:v>40767</c:v>
                </c:pt>
                <c:pt idx="281">
                  <c:v>40770</c:v>
                </c:pt>
                <c:pt idx="282">
                  <c:v>40771</c:v>
                </c:pt>
                <c:pt idx="283">
                  <c:v>40772</c:v>
                </c:pt>
                <c:pt idx="284">
                  <c:v>40773</c:v>
                </c:pt>
                <c:pt idx="285">
                  <c:v>40777</c:v>
                </c:pt>
                <c:pt idx="286">
                  <c:v>40778</c:v>
                </c:pt>
                <c:pt idx="287">
                  <c:v>40779</c:v>
                </c:pt>
                <c:pt idx="288">
                  <c:v>40780</c:v>
                </c:pt>
                <c:pt idx="289">
                  <c:v>40781</c:v>
                </c:pt>
                <c:pt idx="290">
                  <c:v>40784</c:v>
                </c:pt>
                <c:pt idx="291">
                  <c:v>40785</c:v>
                </c:pt>
                <c:pt idx="292">
                  <c:v>40786</c:v>
                </c:pt>
                <c:pt idx="293">
                  <c:v>40787</c:v>
                </c:pt>
                <c:pt idx="294">
                  <c:v>40788</c:v>
                </c:pt>
                <c:pt idx="295">
                  <c:v>40793</c:v>
                </c:pt>
                <c:pt idx="296">
                  <c:v>40795</c:v>
                </c:pt>
                <c:pt idx="297">
                  <c:v>40798</c:v>
                </c:pt>
                <c:pt idx="298">
                  <c:v>40799</c:v>
                </c:pt>
                <c:pt idx="299">
                  <c:v>40800</c:v>
                </c:pt>
                <c:pt idx="300">
                  <c:v>40801</c:v>
                </c:pt>
                <c:pt idx="301">
                  <c:v>40802</c:v>
                </c:pt>
                <c:pt idx="302">
                  <c:v>40805</c:v>
                </c:pt>
                <c:pt idx="303">
                  <c:v>40806</c:v>
                </c:pt>
                <c:pt idx="304">
                  <c:v>40807</c:v>
                </c:pt>
                <c:pt idx="305">
                  <c:v>40808</c:v>
                </c:pt>
                <c:pt idx="306">
                  <c:v>40809</c:v>
                </c:pt>
                <c:pt idx="307">
                  <c:v>40812</c:v>
                </c:pt>
                <c:pt idx="308">
                  <c:v>40813</c:v>
                </c:pt>
                <c:pt idx="309">
                  <c:v>40814</c:v>
                </c:pt>
                <c:pt idx="310">
                  <c:v>40815</c:v>
                </c:pt>
                <c:pt idx="311">
                  <c:v>40816</c:v>
                </c:pt>
                <c:pt idx="312">
                  <c:v>40819</c:v>
                </c:pt>
                <c:pt idx="313">
                  <c:v>40820</c:v>
                </c:pt>
                <c:pt idx="314">
                  <c:v>40821</c:v>
                </c:pt>
                <c:pt idx="315">
                  <c:v>40822</c:v>
                </c:pt>
                <c:pt idx="316">
                  <c:v>40823</c:v>
                </c:pt>
                <c:pt idx="317">
                  <c:v>40826</c:v>
                </c:pt>
                <c:pt idx="318">
                  <c:v>40827</c:v>
                </c:pt>
                <c:pt idx="319">
                  <c:v>40828</c:v>
                </c:pt>
                <c:pt idx="320">
                  <c:v>40829</c:v>
                </c:pt>
                <c:pt idx="321">
                  <c:v>40830</c:v>
                </c:pt>
                <c:pt idx="322">
                  <c:v>40833</c:v>
                </c:pt>
                <c:pt idx="323">
                  <c:v>40834</c:v>
                </c:pt>
                <c:pt idx="324">
                  <c:v>40835</c:v>
                </c:pt>
                <c:pt idx="325">
                  <c:v>40836</c:v>
                </c:pt>
                <c:pt idx="326">
                  <c:v>40837</c:v>
                </c:pt>
                <c:pt idx="327">
                  <c:v>40840</c:v>
                </c:pt>
                <c:pt idx="328">
                  <c:v>40841</c:v>
                </c:pt>
                <c:pt idx="329">
                  <c:v>40843</c:v>
                </c:pt>
                <c:pt idx="330">
                  <c:v>40844</c:v>
                </c:pt>
                <c:pt idx="331">
                  <c:v>40847</c:v>
                </c:pt>
                <c:pt idx="332">
                  <c:v>40848</c:v>
                </c:pt>
                <c:pt idx="333">
                  <c:v>40849</c:v>
                </c:pt>
                <c:pt idx="334">
                  <c:v>40850</c:v>
                </c:pt>
                <c:pt idx="335">
                  <c:v>40851</c:v>
                </c:pt>
                <c:pt idx="336">
                  <c:v>40855</c:v>
                </c:pt>
                <c:pt idx="337">
                  <c:v>40856</c:v>
                </c:pt>
                <c:pt idx="338">
                  <c:v>40857</c:v>
                </c:pt>
                <c:pt idx="339">
                  <c:v>40858</c:v>
                </c:pt>
                <c:pt idx="340">
                  <c:v>40861</c:v>
                </c:pt>
                <c:pt idx="341">
                  <c:v>40863</c:v>
                </c:pt>
                <c:pt idx="342">
                  <c:v>40864</c:v>
                </c:pt>
                <c:pt idx="343">
                  <c:v>40865</c:v>
                </c:pt>
                <c:pt idx="344">
                  <c:v>40868</c:v>
                </c:pt>
                <c:pt idx="345">
                  <c:v>40869</c:v>
                </c:pt>
                <c:pt idx="346">
                  <c:v>40870</c:v>
                </c:pt>
                <c:pt idx="347">
                  <c:v>40875</c:v>
                </c:pt>
                <c:pt idx="348">
                  <c:v>40876</c:v>
                </c:pt>
                <c:pt idx="349">
                  <c:v>40877</c:v>
                </c:pt>
                <c:pt idx="350">
                  <c:v>40878</c:v>
                </c:pt>
                <c:pt idx="351">
                  <c:v>40879</c:v>
                </c:pt>
                <c:pt idx="352">
                  <c:v>40882</c:v>
                </c:pt>
                <c:pt idx="353">
                  <c:v>40883</c:v>
                </c:pt>
                <c:pt idx="354">
                  <c:v>40884</c:v>
                </c:pt>
                <c:pt idx="355">
                  <c:v>40885</c:v>
                </c:pt>
                <c:pt idx="356">
                  <c:v>40886</c:v>
                </c:pt>
                <c:pt idx="357">
                  <c:v>40889</c:v>
                </c:pt>
                <c:pt idx="358">
                  <c:v>40890</c:v>
                </c:pt>
                <c:pt idx="359">
                  <c:v>40891</c:v>
                </c:pt>
                <c:pt idx="360">
                  <c:v>40892</c:v>
                </c:pt>
                <c:pt idx="361">
                  <c:v>40893</c:v>
                </c:pt>
                <c:pt idx="362">
                  <c:v>40896</c:v>
                </c:pt>
                <c:pt idx="363">
                  <c:v>40897</c:v>
                </c:pt>
                <c:pt idx="364">
                  <c:v>40898</c:v>
                </c:pt>
                <c:pt idx="365">
                  <c:v>40899</c:v>
                </c:pt>
                <c:pt idx="366">
                  <c:v>40900</c:v>
                </c:pt>
                <c:pt idx="367">
                  <c:v>40907</c:v>
                </c:pt>
                <c:pt idx="368">
                  <c:v>40911</c:v>
                </c:pt>
                <c:pt idx="369">
                  <c:v>40912</c:v>
                </c:pt>
                <c:pt idx="370">
                  <c:v>40913</c:v>
                </c:pt>
                <c:pt idx="371">
                  <c:v>40914</c:v>
                </c:pt>
                <c:pt idx="372">
                  <c:v>40917</c:v>
                </c:pt>
                <c:pt idx="373">
                  <c:v>40918</c:v>
                </c:pt>
                <c:pt idx="374">
                  <c:v>40919</c:v>
                </c:pt>
                <c:pt idx="375">
                  <c:v>40920</c:v>
                </c:pt>
                <c:pt idx="376">
                  <c:v>40921</c:v>
                </c:pt>
                <c:pt idx="377">
                  <c:v>40925</c:v>
                </c:pt>
                <c:pt idx="378">
                  <c:v>40926</c:v>
                </c:pt>
                <c:pt idx="379">
                  <c:v>40927</c:v>
                </c:pt>
                <c:pt idx="380">
                  <c:v>40928</c:v>
                </c:pt>
                <c:pt idx="381">
                  <c:v>40931</c:v>
                </c:pt>
                <c:pt idx="382">
                  <c:v>40933</c:v>
                </c:pt>
                <c:pt idx="383">
                  <c:v>40934</c:v>
                </c:pt>
                <c:pt idx="384">
                  <c:v>40935</c:v>
                </c:pt>
                <c:pt idx="385">
                  <c:v>40938</c:v>
                </c:pt>
                <c:pt idx="386">
                  <c:v>40939</c:v>
                </c:pt>
                <c:pt idx="387">
                  <c:v>40940</c:v>
                </c:pt>
                <c:pt idx="388">
                  <c:v>40941</c:v>
                </c:pt>
                <c:pt idx="389">
                  <c:v>40942</c:v>
                </c:pt>
                <c:pt idx="390">
                  <c:v>40945</c:v>
                </c:pt>
                <c:pt idx="391">
                  <c:v>40946</c:v>
                </c:pt>
                <c:pt idx="392">
                  <c:v>40947</c:v>
                </c:pt>
                <c:pt idx="393">
                  <c:v>40948</c:v>
                </c:pt>
                <c:pt idx="394">
                  <c:v>40949</c:v>
                </c:pt>
                <c:pt idx="395">
                  <c:v>40952</c:v>
                </c:pt>
                <c:pt idx="396">
                  <c:v>40953</c:v>
                </c:pt>
                <c:pt idx="397">
                  <c:v>40954</c:v>
                </c:pt>
                <c:pt idx="398">
                  <c:v>40955</c:v>
                </c:pt>
                <c:pt idx="399">
                  <c:v>40960</c:v>
                </c:pt>
                <c:pt idx="400">
                  <c:v>40961</c:v>
                </c:pt>
                <c:pt idx="401">
                  <c:v>40962</c:v>
                </c:pt>
                <c:pt idx="402">
                  <c:v>40963</c:v>
                </c:pt>
                <c:pt idx="403">
                  <c:v>40966</c:v>
                </c:pt>
                <c:pt idx="404">
                  <c:v>40967</c:v>
                </c:pt>
                <c:pt idx="405">
                  <c:v>40968</c:v>
                </c:pt>
                <c:pt idx="406">
                  <c:v>40969</c:v>
                </c:pt>
                <c:pt idx="407">
                  <c:v>40970</c:v>
                </c:pt>
                <c:pt idx="408">
                  <c:v>40973</c:v>
                </c:pt>
                <c:pt idx="409">
                  <c:v>40974</c:v>
                </c:pt>
                <c:pt idx="410">
                  <c:v>40975</c:v>
                </c:pt>
                <c:pt idx="411">
                  <c:v>40976</c:v>
                </c:pt>
                <c:pt idx="412">
                  <c:v>40977</c:v>
                </c:pt>
                <c:pt idx="413">
                  <c:v>40980</c:v>
                </c:pt>
                <c:pt idx="414">
                  <c:v>40981</c:v>
                </c:pt>
                <c:pt idx="415">
                  <c:v>40982</c:v>
                </c:pt>
                <c:pt idx="416">
                  <c:v>40983</c:v>
                </c:pt>
                <c:pt idx="417">
                  <c:v>40990</c:v>
                </c:pt>
                <c:pt idx="418">
                  <c:v>40994</c:v>
                </c:pt>
                <c:pt idx="419">
                  <c:v>40995</c:v>
                </c:pt>
                <c:pt idx="420">
                  <c:v>41001</c:v>
                </c:pt>
                <c:pt idx="421">
                  <c:v>41002</c:v>
                </c:pt>
                <c:pt idx="422">
                  <c:v>41008</c:v>
                </c:pt>
                <c:pt idx="423">
                  <c:v>41010</c:v>
                </c:pt>
                <c:pt idx="424">
                  <c:v>41012</c:v>
                </c:pt>
                <c:pt idx="425">
                  <c:v>41015</c:v>
                </c:pt>
                <c:pt idx="426">
                  <c:v>41016</c:v>
                </c:pt>
                <c:pt idx="427">
                  <c:v>41017</c:v>
                </c:pt>
                <c:pt idx="428">
                  <c:v>41018</c:v>
                </c:pt>
                <c:pt idx="429">
                  <c:v>41019</c:v>
                </c:pt>
                <c:pt idx="430">
                  <c:v>41022</c:v>
                </c:pt>
                <c:pt idx="431">
                  <c:v>41023</c:v>
                </c:pt>
                <c:pt idx="432">
                  <c:v>41024</c:v>
                </c:pt>
                <c:pt idx="433">
                  <c:v>41025</c:v>
                </c:pt>
                <c:pt idx="434">
                  <c:v>41026</c:v>
                </c:pt>
                <c:pt idx="435">
                  <c:v>41030</c:v>
                </c:pt>
                <c:pt idx="436">
                  <c:v>41031</c:v>
                </c:pt>
                <c:pt idx="437">
                  <c:v>41032</c:v>
                </c:pt>
                <c:pt idx="438">
                  <c:v>41033</c:v>
                </c:pt>
                <c:pt idx="439">
                  <c:v>41036</c:v>
                </c:pt>
                <c:pt idx="440">
                  <c:v>41037</c:v>
                </c:pt>
                <c:pt idx="441">
                  <c:v>41038</c:v>
                </c:pt>
                <c:pt idx="442">
                  <c:v>41039</c:v>
                </c:pt>
                <c:pt idx="443">
                  <c:v>41040</c:v>
                </c:pt>
                <c:pt idx="444">
                  <c:v>41043</c:v>
                </c:pt>
                <c:pt idx="445">
                  <c:v>41044</c:v>
                </c:pt>
                <c:pt idx="446">
                  <c:v>41045</c:v>
                </c:pt>
                <c:pt idx="447">
                  <c:v>41046</c:v>
                </c:pt>
                <c:pt idx="448">
                  <c:v>41047</c:v>
                </c:pt>
                <c:pt idx="449">
                  <c:v>41050</c:v>
                </c:pt>
                <c:pt idx="450">
                  <c:v>41051</c:v>
                </c:pt>
                <c:pt idx="451">
                  <c:v>41052</c:v>
                </c:pt>
                <c:pt idx="452">
                  <c:v>41053</c:v>
                </c:pt>
                <c:pt idx="453">
                  <c:v>41054</c:v>
                </c:pt>
                <c:pt idx="454">
                  <c:v>41057</c:v>
                </c:pt>
                <c:pt idx="455">
                  <c:v>41058</c:v>
                </c:pt>
                <c:pt idx="456">
                  <c:v>41059</c:v>
                </c:pt>
                <c:pt idx="457">
                  <c:v>41061</c:v>
                </c:pt>
                <c:pt idx="458">
                  <c:v>41064</c:v>
                </c:pt>
                <c:pt idx="459">
                  <c:v>41065</c:v>
                </c:pt>
                <c:pt idx="460">
                  <c:v>41067</c:v>
                </c:pt>
                <c:pt idx="461">
                  <c:v>41068</c:v>
                </c:pt>
                <c:pt idx="462">
                  <c:v>41071</c:v>
                </c:pt>
                <c:pt idx="463">
                  <c:v>41072</c:v>
                </c:pt>
                <c:pt idx="464">
                  <c:v>41073</c:v>
                </c:pt>
                <c:pt idx="465">
                  <c:v>41074</c:v>
                </c:pt>
                <c:pt idx="466">
                  <c:v>41075</c:v>
                </c:pt>
                <c:pt idx="467">
                  <c:v>41078</c:v>
                </c:pt>
                <c:pt idx="468">
                  <c:v>41079</c:v>
                </c:pt>
                <c:pt idx="469">
                  <c:v>41080</c:v>
                </c:pt>
                <c:pt idx="470">
                  <c:v>41081</c:v>
                </c:pt>
                <c:pt idx="471">
                  <c:v>41082</c:v>
                </c:pt>
                <c:pt idx="472">
                  <c:v>41085</c:v>
                </c:pt>
                <c:pt idx="473">
                  <c:v>41086</c:v>
                </c:pt>
                <c:pt idx="474">
                  <c:v>41087</c:v>
                </c:pt>
                <c:pt idx="475">
                  <c:v>41088</c:v>
                </c:pt>
                <c:pt idx="476">
                  <c:v>41089</c:v>
                </c:pt>
                <c:pt idx="477">
                  <c:v>41092</c:v>
                </c:pt>
                <c:pt idx="478">
                  <c:v>41093</c:v>
                </c:pt>
                <c:pt idx="479">
                  <c:v>41094</c:v>
                </c:pt>
                <c:pt idx="480">
                  <c:v>41095</c:v>
                </c:pt>
                <c:pt idx="481">
                  <c:v>41099</c:v>
                </c:pt>
                <c:pt idx="482">
                  <c:v>41100</c:v>
                </c:pt>
                <c:pt idx="483">
                  <c:v>41101</c:v>
                </c:pt>
                <c:pt idx="484">
                  <c:v>41102</c:v>
                </c:pt>
                <c:pt idx="485">
                  <c:v>41103</c:v>
                </c:pt>
                <c:pt idx="486">
                  <c:v>41106</c:v>
                </c:pt>
                <c:pt idx="487">
                  <c:v>41107</c:v>
                </c:pt>
                <c:pt idx="488">
                  <c:v>41108</c:v>
                </c:pt>
                <c:pt idx="489">
                  <c:v>41109</c:v>
                </c:pt>
                <c:pt idx="490">
                  <c:v>41110</c:v>
                </c:pt>
                <c:pt idx="491">
                  <c:v>41113</c:v>
                </c:pt>
                <c:pt idx="492">
                  <c:v>41114</c:v>
                </c:pt>
                <c:pt idx="493">
                  <c:v>41115</c:v>
                </c:pt>
                <c:pt idx="494">
                  <c:v>41116</c:v>
                </c:pt>
                <c:pt idx="495">
                  <c:v>41117</c:v>
                </c:pt>
                <c:pt idx="496">
                  <c:v>41120</c:v>
                </c:pt>
                <c:pt idx="497">
                  <c:v>41121</c:v>
                </c:pt>
                <c:pt idx="498">
                  <c:v>41122</c:v>
                </c:pt>
                <c:pt idx="499">
                  <c:v>41123</c:v>
                </c:pt>
                <c:pt idx="500">
                  <c:v>41124</c:v>
                </c:pt>
                <c:pt idx="501">
                  <c:v>41127</c:v>
                </c:pt>
                <c:pt idx="502">
                  <c:v>41128</c:v>
                </c:pt>
                <c:pt idx="503">
                  <c:v>41129</c:v>
                </c:pt>
                <c:pt idx="504">
                  <c:v>41130</c:v>
                </c:pt>
                <c:pt idx="505">
                  <c:v>41131</c:v>
                </c:pt>
                <c:pt idx="506">
                  <c:v>41134</c:v>
                </c:pt>
                <c:pt idx="507">
                  <c:v>41135</c:v>
                </c:pt>
                <c:pt idx="508">
                  <c:v>41136</c:v>
                </c:pt>
                <c:pt idx="509">
                  <c:v>41137</c:v>
                </c:pt>
                <c:pt idx="510">
                  <c:v>41138</c:v>
                </c:pt>
                <c:pt idx="511">
                  <c:v>41141</c:v>
                </c:pt>
                <c:pt idx="512">
                  <c:v>41142</c:v>
                </c:pt>
                <c:pt idx="513">
                  <c:v>41143</c:v>
                </c:pt>
                <c:pt idx="514">
                  <c:v>41144</c:v>
                </c:pt>
                <c:pt idx="515">
                  <c:v>41145</c:v>
                </c:pt>
                <c:pt idx="516">
                  <c:v>41148</c:v>
                </c:pt>
                <c:pt idx="517">
                  <c:v>41149</c:v>
                </c:pt>
                <c:pt idx="518">
                  <c:v>41150</c:v>
                </c:pt>
                <c:pt idx="519">
                  <c:v>41151</c:v>
                </c:pt>
                <c:pt idx="520">
                  <c:v>41152</c:v>
                </c:pt>
                <c:pt idx="521">
                  <c:v>41156</c:v>
                </c:pt>
                <c:pt idx="522">
                  <c:v>41157</c:v>
                </c:pt>
                <c:pt idx="523">
                  <c:v>41162</c:v>
                </c:pt>
                <c:pt idx="524">
                  <c:v>41163</c:v>
                </c:pt>
                <c:pt idx="525">
                  <c:v>41164</c:v>
                </c:pt>
                <c:pt idx="526">
                  <c:v>41165</c:v>
                </c:pt>
                <c:pt idx="527">
                  <c:v>41166</c:v>
                </c:pt>
                <c:pt idx="528">
                  <c:v>41169</c:v>
                </c:pt>
                <c:pt idx="529">
                  <c:v>41170</c:v>
                </c:pt>
                <c:pt idx="530">
                  <c:v>41171</c:v>
                </c:pt>
                <c:pt idx="531">
                  <c:v>41172</c:v>
                </c:pt>
                <c:pt idx="532">
                  <c:v>41173</c:v>
                </c:pt>
                <c:pt idx="533">
                  <c:v>41176</c:v>
                </c:pt>
                <c:pt idx="534">
                  <c:v>41177</c:v>
                </c:pt>
                <c:pt idx="535">
                  <c:v>41178</c:v>
                </c:pt>
                <c:pt idx="536">
                  <c:v>41179</c:v>
                </c:pt>
                <c:pt idx="537">
                  <c:v>41180</c:v>
                </c:pt>
                <c:pt idx="538">
                  <c:v>41183</c:v>
                </c:pt>
                <c:pt idx="539">
                  <c:v>41184</c:v>
                </c:pt>
                <c:pt idx="540">
                  <c:v>41185</c:v>
                </c:pt>
                <c:pt idx="541">
                  <c:v>41186</c:v>
                </c:pt>
                <c:pt idx="542">
                  <c:v>41187</c:v>
                </c:pt>
                <c:pt idx="543">
                  <c:v>41190</c:v>
                </c:pt>
                <c:pt idx="544">
                  <c:v>41191</c:v>
                </c:pt>
                <c:pt idx="545">
                  <c:v>41192</c:v>
                </c:pt>
                <c:pt idx="546">
                  <c:v>41194</c:v>
                </c:pt>
                <c:pt idx="547">
                  <c:v>41197</c:v>
                </c:pt>
                <c:pt idx="548">
                  <c:v>41198</c:v>
                </c:pt>
                <c:pt idx="549">
                  <c:v>41199</c:v>
                </c:pt>
                <c:pt idx="550">
                  <c:v>41200</c:v>
                </c:pt>
                <c:pt idx="551">
                  <c:v>41201</c:v>
                </c:pt>
                <c:pt idx="552">
                  <c:v>41204</c:v>
                </c:pt>
                <c:pt idx="553">
                  <c:v>41205</c:v>
                </c:pt>
                <c:pt idx="554">
                  <c:v>41206</c:v>
                </c:pt>
                <c:pt idx="555">
                  <c:v>41207</c:v>
                </c:pt>
                <c:pt idx="556">
                  <c:v>41208</c:v>
                </c:pt>
                <c:pt idx="557">
                  <c:v>41212</c:v>
                </c:pt>
                <c:pt idx="558">
                  <c:v>41213</c:v>
                </c:pt>
                <c:pt idx="559">
                  <c:v>41215</c:v>
                </c:pt>
                <c:pt idx="560">
                  <c:v>41218</c:v>
                </c:pt>
                <c:pt idx="561">
                  <c:v>41219</c:v>
                </c:pt>
                <c:pt idx="562">
                  <c:v>41220</c:v>
                </c:pt>
                <c:pt idx="563">
                  <c:v>41221</c:v>
                </c:pt>
                <c:pt idx="564">
                  <c:v>41222</c:v>
                </c:pt>
                <c:pt idx="565">
                  <c:v>41225</c:v>
                </c:pt>
                <c:pt idx="566">
                  <c:v>41226</c:v>
                </c:pt>
                <c:pt idx="567">
                  <c:v>41228</c:v>
                </c:pt>
                <c:pt idx="568">
                  <c:v>41233</c:v>
                </c:pt>
                <c:pt idx="569">
                  <c:v>41234</c:v>
                </c:pt>
                <c:pt idx="570">
                  <c:v>41239</c:v>
                </c:pt>
                <c:pt idx="571">
                  <c:v>41240</c:v>
                </c:pt>
                <c:pt idx="572">
                  <c:v>41241</c:v>
                </c:pt>
                <c:pt idx="573">
                  <c:v>41242</c:v>
                </c:pt>
                <c:pt idx="574">
                  <c:v>41243</c:v>
                </c:pt>
                <c:pt idx="575">
                  <c:v>41247</c:v>
                </c:pt>
                <c:pt idx="576">
                  <c:v>41248</c:v>
                </c:pt>
                <c:pt idx="577">
                  <c:v>41249</c:v>
                </c:pt>
                <c:pt idx="578">
                  <c:v>41250</c:v>
                </c:pt>
                <c:pt idx="579">
                  <c:v>41253</c:v>
                </c:pt>
                <c:pt idx="580">
                  <c:v>41254</c:v>
                </c:pt>
                <c:pt idx="581">
                  <c:v>41255</c:v>
                </c:pt>
                <c:pt idx="582">
                  <c:v>41256</c:v>
                </c:pt>
                <c:pt idx="583">
                  <c:v>41257</c:v>
                </c:pt>
                <c:pt idx="584">
                  <c:v>41260</c:v>
                </c:pt>
                <c:pt idx="585">
                  <c:v>41261</c:v>
                </c:pt>
                <c:pt idx="586">
                  <c:v>41262</c:v>
                </c:pt>
                <c:pt idx="587">
                  <c:v>41267</c:v>
                </c:pt>
                <c:pt idx="588">
                  <c:v>41269</c:v>
                </c:pt>
                <c:pt idx="589">
                  <c:v>41270</c:v>
                </c:pt>
                <c:pt idx="590">
                  <c:v>41274</c:v>
                </c:pt>
                <c:pt idx="591">
                  <c:v>41276</c:v>
                </c:pt>
                <c:pt idx="592">
                  <c:v>41277</c:v>
                </c:pt>
                <c:pt idx="593">
                  <c:v>41281</c:v>
                </c:pt>
                <c:pt idx="594">
                  <c:v>41282</c:v>
                </c:pt>
                <c:pt idx="595">
                  <c:v>41283</c:v>
                </c:pt>
                <c:pt idx="596">
                  <c:v>41284</c:v>
                </c:pt>
                <c:pt idx="597">
                  <c:v>41285</c:v>
                </c:pt>
                <c:pt idx="598">
                  <c:v>41288</c:v>
                </c:pt>
                <c:pt idx="599">
                  <c:v>41289</c:v>
                </c:pt>
                <c:pt idx="600">
                  <c:v>41290</c:v>
                </c:pt>
                <c:pt idx="601">
                  <c:v>41291</c:v>
                </c:pt>
                <c:pt idx="602">
                  <c:v>41292</c:v>
                </c:pt>
                <c:pt idx="603">
                  <c:v>41296</c:v>
                </c:pt>
                <c:pt idx="604">
                  <c:v>41297</c:v>
                </c:pt>
                <c:pt idx="605">
                  <c:v>41299</c:v>
                </c:pt>
                <c:pt idx="606">
                  <c:v>41302</c:v>
                </c:pt>
                <c:pt idx="607">
                  <c:v>41303</c:v>
                </c:pt>
                <c:pt idx="608">
                  <c:v>41304</c:v>
                </c:pt>
                <c:pt idx="609">
                  <c:v>41305</c:v>
                </c:pt>
                <c:pt idx="610">
                  <c:v>41306</c:v>
                </c:pt>
                <c:pt idx="611">
                  <c:v>41309</c:v>
                </c:pt>
                <c:pt idx="612">
                  <c:v>41311</c:v>
                </c:pt>
                <c:pt idx="613">
                  <c:v>41312</c:v>
                </c:pt>
                <c:pt idx="614">
                  <c:v>41318</c:v>
                </c:pt>
                <c:pt idx="615">
                  <c:v>41319</c:v>
                </c:pt>
                <c:pt idx="616">
                  <c:v>41320</c:v>
                </c:pt>
                <c:pt idx="617">
                  <c:v>41323</c:v>
                </c:pt>
                <c:pt idx="618">
                  <c:v>41324</c:v>
                </c:pt>
                <c:pt idx="619">
                  <c:v>41327</c:v>
                </c:pt>
                <c:pt idx="620">
                  <c:v>41330</c:v>
                </c:pt>
                <c:pt idx="621">
                  <c:v>41331</c:v>
                </c:pt>
                <c:pt idx="622">
                  <c:v>41332</c:v>
                </c:pt>
                <c:pt idx="623">
                  <c:v>41334</c:v>
                </c:pt>
                <c:pt idx="624">
                  <c:v>41337</c:v>
                </c:pt>
                <c:pt idx="625">
                  <c:v>41339</c:v>
                </c:pt>
                <c:pt idx="626">
                  <c:v>41340</c:v>
                </c:pt>
                <c:pt idx="627">
                  <c:v>41341</c:v>
                </c:pt>
                <c:pt idx="628">
                  <c:v>41344</c:v>
                </c:pt>
                <c:pt idx="629">
                  <c:v>41345</c:v>
                </c:pt>
                <c:pt idx="630">
                  <c:v>41346</c:v>
                </c:pt>
                <c:pt idx="631">
                  <c:v>41347</c:v>
                </c:pt>
                <c:pt idx="632">
                  <c:v>41348</c:v>
                </c:pt>
                <c:pt idx="633">
                  <c:v>41351</c:v>
                </c:pt>
                <c:pt idx="634">
                  <c:v>41354</c:v>
                </c:pt>
                <c:pt idx="635">
                  <c:v>41355</c:v>
                </c:pt>
                <c:pt idx="636">
                  <c:v>41358</c:v>
                </c:pt>
                <c:pt idx="637">
                  <c:v>41359</c:v>
                </c:pt>
                <c:pt idx="638">
                  <c:v>41360</c:v>
                </c:pt>
                <c:pt idx="639">
                  <c:v>41361</c:v>
                </c:pt>
                <c:pt idx="640">
                  <c:v>41366</c:v>
                </c:pt>
                <c:pt idx="641">
                  <c:v>41367</c:v>
                </c:pt>
                <c:pt idx="642">
                  <c:v>41368</c:v>
                </c:pt>
                <c:pt idx="643">
                  <c:v>41372</c:v>
                </c:pt>
                <c:pt idx="644">
                  <c:v>41373</c:v>
                </c:pt>
                <c:pt idx="645">
                  <c:v>41375</c:v>
                </c:pt>
                <c:pt idx="646">
                  <c:v>41376</c:v>
                </c:pt>
                <c:pt idx="647">
                  <c:v>41379</c:v>
                </c:pt>
                <c:pt idx="648">
                  <c:v>41380</c:v>
                </c:pt>
                <c:pt idx="649">
                  <c:v>41382</c:v>
                </c:pt>
                <c:pt idx="650">
                  <c:v>41383</c:v>
                </c:pt>
                <c:pt idx="651">
                  <c:v>41386</c:v>
                </c:pt>
                <c:pt idx="652">
                  <c:v>41387</c:v>
                </c:pt>
                <c:pt idx="653">
                  <c:v>41388</c:v>
                </c:pt>
                <c:pt idx="654">
                  <c:v>41389</c:v>
                </c:pt>
                <c:pt idx="655">
                  <c:v>41390</c:v>
                </c:pt>
                <c:pt idx="656">
                  <c:v>41393</c:v>
                </c:pt>
                <c:pt idx="657">
                  <c:v>41397</c:v>
                </c:pt>
                <c:pt idx="658">
                  <c:v>41400</c:v>
                </c:pt>
                <c:pt idx="659">
                  <c:v>41402</c:v>
                </c:pt>
                <c:pt idx="660">
                  <c:v>41403</c:v>
                </c:pt>
                <c:pt idx="661">
                  <c:v>41404</c:v>
                </c:pt>
                <c:pt idx="662">
                  <c:v>41407</c:v>
                </c:pt>
                <c:pt idx="663">
                  <c:v>41411</c:v>
                </c:pt>
                <c:pt idx="664">
                  <c:v>41414</c:v>
                </c:pt>
                <c:pt idx="665">
                  <c:v>41416</c:v>
                </c:pt>
                <c:pt idx="666">
                  <c:v>41418</c:v>
                </c:pt>
                <c:pt idx="667">
                  <c:v>41422</c:v>
                </c:pt>
                <c:pt idx="668">
                  <c:v>41424</c:v>
                </c:pt>
                <c:pt idx="669">
                  <c:v>41425</c:v>
                </c:pt>
                <c:pt idx="670">
                  <c:v>41429</c:v>
                </c:pt>
                <c:pt idx="671">
                  <c:v>41431</c:v>
                </c:pt>
                <c:pt idx="672">
                  <c:v>41432</c:v>
                </c:pt>
                <c:pt idx="673">
                  <c:v>41435</c:v>
                </c:pt>
                <c:pt idx="674">
                  <c:v>41438</c:v>
                </c:pt>
                <c:pt idx="675">
                  <c:v>41439</c:v>
                </c:pt>
                <c:pt idx="676">
                  <c:v>41442</c:v>
                </c:pt>
                <c:pt idx="677">
                  <c:v>41445</c:v>
                </c:pt>
                <c:pt idx="678">
                  <c:v>41446</c:v>
                </c:pt>
                <c:pt idx="679">
                  <c:v>41449</c:v>
                </c:pt>
                <c:pt idx="680">
                  <c:v>41450</c:v>
                </c:pt>
                <c:pt idx="681">
                  <c:v>41452</c:v>
                </c:pt>
                <c:pt idx="682">
                  <c:v>41453</c:v>
                </c:pt>
                <c:pt idx="683">
                  <c:v>41456</c:v>
                </c:pt>
                <c:pt idx="684">
                  <c:v>41457</c:v>
                </c:pt>
                <c:pt idx="685">
                  <c:v>41458</c:v>
                </c:pt>
                <c:pt idx="686">
                  <c:v>41460</c:v>
                </c:pt>
                <c:pt idx="687">
                  <c:v>41466</c:v>
                </c:pt>
                <c:pt idx="688">
                  <c:v>41467</c:v>
                </c:pt>
                <c:pt idx="689">
                  <c:v>41470</c:v>
                </c:pt>
                <c:pt idx="690">
                  <c:v>41471</c:v>
                </c:pt>
                <c:pt idx="691">
                  <c:v>41472</c:v>
                </c:pt>
                <c:pt idx="692">
                  <c:v>41474</c:v>
                </c:pt>
                <c:pt idx="693">
                  <c:v>41480</c:v>
                </c:pt>
                <c:pt idx="694">
                  <c:v>41481</c:v>
                </c:pt>
                <c:pt idx="695">
                  <c:v>41484</c:v>
                </c:pt>
                <c:pt idx="696">
                  <c:v>41485</c:v>
                </c:pt>
                <c:pt idx="697">
                  <c:v>41486</c:v>
                </c:pt>
                <c:pt idx="698">
                  <c:v>41487</c:v>
                </c:pt>
                <c:pt idx="699">
                  <c:v>41498</c:v>
                </c:pt>
                <c:pt idx="700">
                  <c:v>41501</c:v>
                </c:pt>
                <c:pt idx="701">
                  <c:v>41502</c:v>
                </c:pt>
                <c:pt idx="702">
                  <c:v>41505</c:v>
                </c:pt>
                <c:pt idx="703">
                  <c:v>41507</c:v>
                </c:pt>
                <c:pt idx="704">
                  <c:v>41516</c:v>
                </c:pt>
                <c:pt idx="705">
                  <c:v>41520</c:v>
                </c:pt>
                <c:pt idx="706">
                  <c:v>41522</c:v>
                </c:pt>
                <c:pt idx="707">
                  <c:v>41523</c:v>
                </c:pt>
                <c:pt idx="708">
                  <c:v>41526</c:v>
                </c:pt>
                <c:pt idx="709">
                  <c:v>41527</c:v>
                </c:pt>
                <c:pt idx="710">
                  <c:v>41529</c:v>
                </c:pt>
                <c:pt idx="711">
                  <c:v>41534</c:v>
                </c:pt>
                <c:pt idx="712">
                  <c:v>41535</c:v>
                </c:pt>
                <c:pt idx="713">
                  <c:v>41554</c:v>
                </c:pt>
                <c:pt idx="714">
                  <c:v>41557</c:v>
                </c:pt>
                <c:pt idx="715">
                  <c:v>41558</c:v>
                </c:pt>
                <c:pt idx="716">
                  <c:v>41562</c:v>
                </c:pt>
                <c:pt idx="717">
                  <c:v>41563</c:v>
                </c:pt>
                <c:pt idx="718" formatCode="[$-409]d\-mmm\-yy;@">
                  <c:v>41564</c:v>
                </c:pt>
                <c:pt idx="719" formatCode="[$-409]d\-mmm\-yy;@">
                  <c:v>41565</c:v>
                </c:pt>
                <c:pt idx="720" formatCode="[$-409]d\-mmm\-yy;@">
                  <c:v>41568</c:v>
                </c:pt>
                <c:pt idx="721" formatCode="[$-409]d\-mmm\-yy;@">
                  <c:v>41569</c:v>
                </c:pt>
                <c:pt idx="722" formatCode="[$-409]d\-mmm\-yy;@">
                  <c:v>41570</c:v>
                </c:pt>
                <c:pt idx="723" formatCode="[$-409]d\-mmm\-yy;@">
                  <c:v>41571</c:v>
                </c:pt>
                <c:pt idx="724" formatCode="[$-409]d\-mmm\-yy;@">
                  <c:v>41572</c:v>
                </c:pt>
                <c:pt idx="725" formatCode="[$-409]d\-mmm\-yy;@">
                  <c:v>41575</c:v>
                </c:pt>
                <c:pt idx="726" formatCode="[$-409]d\-mmm\-yy;@">
                  <c:v>41576</c:v>
                </c:pt>
                <c:pt idx="727" formatCode="[$-409]d\-mmm\-yy;@">
                  <c:v>41577</c:v>
                </c:pt>
                <c:pt idx="728" formatCode="[$-409]d\-mmm\-yy;@">
                  <c:v>41578</c:v>
                </c:pt>
                <c:pt idx="729" formatCode="[$-409]d\-mmm\-yy;@">
                  <c:v>41579</c:v>
                </c:pt>
                <c:pt idx="730" formatCode="[$-409]d\-mmm\-yy;@">
                  <c:v>41582</c:v>
                </c:pt>
                <c:pt idx="731" formatCode="[$-409]d\-mmm\-yy;@">
                  <c:v>41583</c:v>
                </c:pt>
                <c:pt idx="732" formatCode="[$-409]d\-mmm\-yy;@">
                  <c:v>41584</c:v>
                </c:pt>
                <c:pt idx="733" formatCode="[$-409]d\-mmm\-yy;@">
                  <c:v>41585</c:v>
                </c:pt>
                <c:pt idx="734" formatCode="[$-409]d\-mmm\-yy;@">
                  <c:v>41586</c:v>
                </c:pt>
                <c:pt idx="735" formatCode="[$-409]d\-mmm\-yy;@">
                  <c:v>41589</c:v>
                </c:pt>
                <c:pt idx="736" formatCode="[$-409]d\-mmm\-yy;@">
                  <c:v>41590</c:v>
                </c:pt>
                <c:pt idx="737" formatCode="[$-409]d\-mmm\-yy;@">
                  <c:v>41591</c:v>
                </c:pt>
                <c:pt idx="738" formatCode="[$-409]d\-mmm\-yy;@">
                  <c:v>41593</c:v>
                </c:pt>
                <c:pt idx="739" formatCode="[$-409]d\-mmm\-yy;@">
                  <c:v>41596</c:v>
                </c:pt>
                <c:pt idx="740" formatCode="[$-409]d\-mmm\-yy;@">
                  <c:v>41598</c:v>
                </c:pt>
                <c:pt idx="741" formatCode="[$-409]d\-mmm\-yy;@">
                  <c:v>41599</c:v>
                </c:pt>
                <c:pt idx="742" formatCode="[$-409]d\-mmm\-yy;@">
                  <c:v>41600</c:v>
                </c:pt>
                <c:pt idx="743" formatCode="[$-409]d\-mmm\-yy;@">
                  <c:v>41603</c:v>
                </c:pt>
                <c:pt idx="744" formatCode="[$-409]d\-mmm\-yy;@">
                  <c:v>41604</c:v>
                </c:pt>
                <c:pt idx="745" formatCode="[$-409]d\-mmm\-yy;@">
                  <c:v>41605</c:v>
                </c:pt>
                <c:pt idx="746" formatCode="[$-409]d\-mmm\-yy;@">
                  <c:v>41606</c:v>
                </c:pt>
                <c:pt idx="747" formatCode="[$-409]d\-mmm\-yy;@">
                  <c:v>41607</c:v>
                </c:pt>
                <c:pt idx="748">
                  <c:v>41610</c:v>
                </c:pt>
                <c:pt idx="749">
                  <c:v>41611</c:v>
                </c:pt>
                <c:pt idx="750">
                  <c:v>41612</c:v>
                </c:pt>
                <c:pt idx="751">
                  <c:v>41613</c:v>
                </c:pt>
                <c:pt idx="752">
                  <c:v>41614</c:v>
                </c:pt>
                <c:pt idx="753">
                  <c:v>41617</c:v>
                </c:pt>
                <c:pt idx="754">
                  <c:v>41618</c:v>
                </c:pt>
                <c:pt idx="755">
                  <c:v>41619</c:v>
                </c:pt>
                <c:pt idx="756">
                  <c:v>41620</c:v>
                </c:pt>
                <c:pt idx="757">
                  <c:v>41621</c:v>
                </c:pt>
                <c:pt idx="758">
                  <c:v>41624</c:v>
                </c:pt>
                <c:pt idx="759">
                  <c:v>41625</c:v>
                </c:pt>
                <c:pt idx="760">
                  <c:v>41626</c:v>
                </c:pt>
                <c:pt idx="761">
                  <c:v>41627</c:v>
                </c:pt>
                <c:pt idx="762">
                  <c:v>41635</c:v>
                </c:pt>
                <c:pt idx="763">
                  <c:v>41639</c:v>
                </c:pt>
                <c:pt idx="764">
                  <c:v>41641</c:v>
                </c:pt>
                <c:pt idx="765">
                  <c:v>41642</c:v>
                </c:pt>
                <c:pt idx="766">
                  <c:v>41645</c:v>
                </c:pt>
                <c:pt idx="767">
                  <c:v>41646</c:v>
                </c:pt>
                <c:pt idx="768">
                  <c:v>41647</c:v>
                </c:pt>
                <c:pt idx="769">
                  <c:v>41648</c:v>
                </c:pt>
                <c:pt idx="770">
                  <c:v>41649</c:v>
                </c:pt>
                <c:pt idx="771">
                  <c:v>41652</c:v>
                </c:pt>
                <c:pt idx="772">
                  <c:v>41653</c:v>
                </c:pt>
                <c:pt idx="773">
                  <c:v>41654</c:v>
                </c:pt>
                <c:pt idx="774">
                  <c:v>41655</c:v>
                </c:pt>
                <c:pt idx="775">
                  <c:v>41656</c:v>
                </c:pt>
                <c:pt idx="776">
                  <c:v>41659</c:v>
                </c:pt>
                <c:pt idx="777">
                  <c:v>41660</c:v>
                </c:pt>
                <c:pt idx="778">
                  <c:v>41661</c:v>
                </c:pt>
                <c:pt idx="779">
                  <c:v>41662</c:v>
                </c:pt>
                <c:pt idx="780">
                  <c:v>41663</c:v>
                </c:pt>
                <c:pt idx="781">
                  <c:v>41666</c:v>
                </c:pt>
                <c:pt idx="782">
                  <c:v>41667</c:v>
                </c:pt>
                <c:pt idx="783">
                  <c:v>41668</c:v>
                </c:pt>
                <c:pt idx="784">
                  <c:v>41669</c:v>
                </c:pt>
                <c:pt idx="785">
                  <c:v>41673</c:v>
                </c:pt>
                <c:pt idx="786">
                  <c:v>41674</c:v>
                </c:pt>
                <c:pt idx="787">
                  <c:v>41675</c:v>
                </c:pt>
                <c:pt idx="788">
                  <c:v>41676</c:v>
                </c:pt>
                <c:pt idx="789">
                  <c:v>41677</c:v>
                </c:pt>
                <c:pt idx="790">
                  <c:v>41680</c:v>
                </c:pt>
                <c:pt idx="791">
                  <c:v>41681</c:v>
                </c:pt>
                <c:pt idx="792">
                  <c:v>41682</c:v>
                </c:pt>
                <c:pt idx="793">
                  <c:v>41683</c:v>
                </c:pt>
                <c:pt idx="794">
                  <c:v>41684</c:v>
                </c:pt>
                <c:pt idx="795">
                  <c:v>41687</c:v>
                </c:pt>
                <c:pt idx="796">
                  <c:v>41688</c:v>
                </c:pt>
                <c:pt idx="797">
                  <c:v>41689</c:v>
                </c:pt>
                <c:pt idx="798">
                  <c:v>41690</c:v>
                </c:pt>
                <c:pt idx="799">
                  <c:v>41691</c:v>
                </c:pt>
                <c:pt idx="800">
                  <c:v>41694</c:v>
                </c:pt>
                <c:pt idx="801">
                  <c:v>41695</c:v>
                </c:pt>
                <c:pt idx="802">
                  <c:v>41696</c:v>
                </c:pt>
                <c:pt idx="803">
                  <c:v>41697</c:v>
                </c:pt>
                <c:pt idx="804">
                  <c:v>41702</c:v>
                </c:pt>
                <c:pt idx="805">
                  <c:v>41703</c:v>
                </c:pt>
                <c:pt idx="806">
                  <c:v>41704</c:v>
                </c:pt>
                <c:pt idx="807">
                  <c:v>41705</c:v>
                </c:pt>
                <c:pt idx="808">
                  <c:v>41708</c:v>
                </c:pt>
                <c:pt idx="809">
                  <c:v>41709</c:v>
                </c:pt>
                <c:pt idx="810">
                  <c:v>41710</c:v>
                </c:pt>
                <c:pt idx="811">
                  <c:v>41711</c:v>
                </c:pt>
                <c:pt idx="812">
                  <c:v>41715</c:v>
                </c:pt>
                <c:pt idx="813">
                  <c:v>41716</c:v>
                </c:pt>
                <c:pt idx="814">
                  <c:v>41717</c:v>
                </c:pt>
                <c:pt idx="815">
                  <c:v>41718</c:v>
                </c:pt>
                <c:pt idx="816">
                  <c:v>41719</c:v>
                </c:pt>
                <c:pt idx="817">
                  <c:v>41722</c:v>
                </c:pt>
                <c:pt idx="818">
                  <c:v>41723</c:v>
                </c:pt>
                <c:pt idx="819">
                  <c:v>41724</c:v>
                </c:pt>
                <c:pt idx="820">
                  <c:v>41725</c:v>
                </c:pt>
                <c:pt idx="821">
                  <c:v>41726</c:v>
                </c:pt>
                <c:pt idx="822">
                  <c:v>41729</c:v>
                </c:pt>
                <c:pt idx="823">
                  <c:v>41730</c:v>
                </c:pt>
                <c:pt idx="824">
                  <c:v>41731</c:v>
                </c:pt>
                <c:pt idx="825">
                  <c:v>41732</c:v>
                </c:pt>
                <c:pt idx="826">
                  <c:v>41733</c:v>
                </c:pt>
                <c:pt idx="827">
                  <c:v>41736</c:v>
                </c:pt>
                <c:pt idx="828">
                  <c:v>41737</c:v>
                </c:pt>
                <c:pt idx="829">
                  <c:v>41738</c:v>
                </c:pt>
                <c:pt idx="830">
                  <c:v>41739</c:v>
                </c:pt>
                <c:pt idx="831">
                  <c:v>41740</c:v>
                </c:pt>
                <c:pt idx="832">
                  <c:v>41743</c:v>
                </c:pt>
                <c:pt idx="833">
                  <c:v>41744</c:v>
                </c:pt>
                <c:pt idx="834">
                  <c:v>41745</c:v>
                </c:pt>
                <c:pt idx="835">
                  <c:v>41746</c:v>
                </c:pt>
                <c:pt idx="836">
                  <c:v>41750</c:v>
                </c:pt>
                <c:pt idx="837">
                  <c:v>41751</c:v>
                </c:pt>
                <c:pt idx="838">
                  <c:v>41752</c:v>
                </c:pt>
                <c:pt idx="839">
                  <c:v>41753</c:v>
                </c:pt>
                <c:pt idx="840">
                  <c:v>41754</c:v>
                </c:pt>
                <c:pt idx="841">
                  <c:v>41757</c:v>
                </c:pt>
                <c:pt idx="842">
                  <c:v>41758</c:v>
                </c:pt>
                <c:pt idx="843">
                  <c:v>41761</c:v>
                </c:pt>
                <c:pt idx="844">
                  <c:v>41764</c:v>
                </c:pt>
                <c:pt idx="845">
                  <c:v>41765</c:v>
                </c:pt>
                <c:pt idx="846">
                  <c:v>41766</c:v>
                </c:pt>
                <c:pt idx="847">
                  <c:v>41767</c:v>
                </c:pt>
                <c:pt idx="848">
                  <c:v>41768</c:v>
                </c:pt>
                <c:pt idx="849">
                  <c:v>41771</c:v>
                </c:pt>
                <c:pt idx="850">
                  <c:v>41772</c:v>
                </c:pt>
                <c:pt idx="851">
                  <c:v>41773</c:v>
                </c:pt>
                <c:pt idx="852">
                  <c:v>41774</c:v>
                </c:pt>
                <c:pt idx="853">
                  <c:v>41775</c:v>
                </c:pt>
                <c:pt idx="854">
                  <c:v>41778</c:v>
                </c:pt>
                <c:pt idx="855">
                  <c:v>41779</c:v>
                </c:pt>
                <c:pt idx="856">
                  <c:v>41780</c:v>
                </c:pt>
                <c:pt idx="857">
                  <c:v>41781</c:v>
                </c:pt>
                <c:pt idx="858">
                  <c:v>41782</c:v>
                </c:pt>
                <c:pt idx="859">
                  <c:v>41785</c:v>
                </c:pt>
                <c:pt idx="860">
                  <c:v>41786</c:v>
                </c:pt>
                <c:pt idx="861">
                  <c:v>41787</c:v>
                </c:pt>
                <c:pt idx="862">
                  <c:v>41788</c:v>
                </c:pt>
                <c:pt idx="863">
                  <c:v>41789</c:v>
                </c:pt>
                <c:pt idx="864">
                  <c:v>41792</c:v>
                </c:pt>
                <c:pt idx="865">
                  <c:v>41793</c:v>
                </c:pt>
                <c:pt idx="866">
                  <c:v>41794</c:v>
                </c:pt>
                <c:pt idx="867">
                  <c:v>41795</c:v>
                </c:pt>
                <c:pt idx="868">
                  <c:v>41796</c:v>
                </c:pt>
                <c:pt idx="869">
                  <c:v>41799</c:v>
                </c:pt>
                <c:pt idx="870">
                  <c:v>41800</c:v>
                </c:pt>
                <c:pt idx="871">
                  <c:v>41801</c:v>
                </c:pt>
                <c:pt idx="872">
                  <c:v>41802</c:v>
                </c:pt>
                <c:pt idx="873">
                  <c:v>41803</c:v>
                </c:pt>
                <c:pt idx="874">
                  <c:v>41806</c:v>
                </c:pt>
                <c:pt idx="875">
                  <c:v>41807</c:v>
                </c:pt>
                <c:pt idx="876">
                  <c:v>41808</c:v>
                </c:pt>
                <c:pt idx="877">
                  <c:v>41809</c:v>
                </c:pt>
                <c:pt idx="878">
                  <c:v>41810</c:v>
                </c:pt>
                <c:pt idx="879">
                  <c:v>41813</c:v>
                </c:pt>
                <c:pt idx="880">
                  <c:v>41814</c:v>
                </c:pt>
                <c:pt idx="881">
                  <c:v>41815</c:v>
                </c:pt>
                <c:pt idx="882">
                  <c:v>41816</c:v>
                </c:pt>
                <c:pt idx="883">
                  <c:v>41817</c:v>
                </c:pt>
                <c:pt idx="884">
                  <c:v>41820</c:v>
                </c:pt>
                <c:pt idx="885">
                  <c:v>41821</c:v>
                </c:pt>
                <c:pt idx="886">
                  <c:v>41822</c:v>
                </c:pt>
                <c:pt idx="887">
                  <c:v>41823</c:v>
                </c:pt>
                <c:pt idx="888">
                  <c:v>41824</c:v>
                </c:pt>
                <c:pt idx="889">
                  <c:v>41827</c:v>
                </c:pt>
                <c:pt idx="890">
                  <c:v>41828</c:v>
                </c:pt>
                <c:pt idx="891">
                  <c:v>41829</c:v>
                </c:pt>
                <c:pt idx="892">
                  <c:v>41830</c:v>
                </c:pt>
                <c:pt idx="893">
                  <c:v>41831</c:v>
                </c:pt>
                <c:pt idx="894">
                  <c:v>41834</c:v>
                </c:pt>
                <c:pt idx="895">
                  <c:v>41835</c:v>
                </c:pt>
                <c:pt idx="896">
                  <c:v>41836</c:v>
                </c:pt>
                <c:pt idx="897">
                  <c:v>41837</c:v>
                </c:pt>
                <c:pt idx="898">
                  <c:v>41838</c:v>
                </c:pt>
                <c:pt idx="899">
                  <c:v>41841</c:v>
                </c:pt>
                <c:pt idx="900">
                  <c:v>41842</c:v>
                </c:pt>
                <c:pt idx="901">
                  <c:v>41843</c:v>
                </c:pt>
                <c:pt idx="902">
                  <c:v>41844</c:v>
                </c:pt>
                <c:pt idx="903">
                  <c:v>41845</c:v>
                </c:pt>
                <c:pt idx="904">
                  <c:v>41848</c:v>
                </c:pt>
                <c:pt idx="905">
                  <c:v>41849</c:v>
                </c:pt>
                <c:pt idx="906">
                  <c:v>41850</c:v>
                </c:pt>
                <c:pt idx="907">
                  <c:v>41851</c:v>
                </c:pt>
                <c:pt idx="908">
                  <c:v>41852</c:v>
                </c:pt>
                <c:pt idx="909">
                  <c:v>41855</c:v>
                </c:pt>
                <c:pt idx="910">
                  <c:v>41856</c:v>
                </c:pt>
                <c:pt idx="911">
                  <c:v>41857</c:v>
                </c:pt>
                <c:pt idx="912">
                  <c:v>41858</c:v>
                </c:pt>
                <c:pt idx="913">
                  <c:v>41859</c:v>
                </c:pt>
                <c:pt idx="914">
                  <c:v>41862</c:v>
                </c:pt>
                <c:pt idx="915">
                  <c:v>41863</c:v>
                </c:pt>
                <c:pt idx="916">
                  <c:v>41864</c:v>
                </c:pt>
                <c:pt idx="917">
                  <c:v>41865</c:v>
                </c:pt>
                <c:pt idx="918">
                  <c:v>41866</c:v>
                </c:pt>
                <c:pt idx="919">
                  <c:v>41869</c:v>
                </c:pt>
                <c:pt idx="920">
                  <c:v>41870</c:v>
                </c:pt>
                <c:pt idx="921">
                  <c:v>41871</c:v>
                </c:pt>
                <c:pt idx="922">
                  <c:v>41872</c:v>
                </c:pt>
                <c:pt idx="923">
                  <c:v>41873</c:v>
                </c:pt>
                <c:pt idx="924">
                  <c:v>41876</c:v>
                </c:pt>
                <c:pt idx="925">
                  <c:v>41877</c:v>
                </c:pt>
                <c:pt idx="926">
                  <c:v>41878</c:v>
                </c:pt>
                <c:pt idx="927">
                  <c:v>41879</c:v>
                </c:pt>
                <c:pt idx="928">
                  <c:v>41880</c:v>
                </c:pt>
                <c:pt idx="929">
                  <c:v>41883</c:v>
                </c:pt>
                <c:pt idx="930">
                  <c:v>41884</c:v>
                </c:pt>
                <c:pt idx="931">
                  <c:v>41885</c:v>
                </c:pt>
                <c:pt idx="932">
                  <c:v>41886</c:v>
                </c:pt>
                <c:pt idx="933">
                  <c:v>41887</c:v>
                </c:pt>
                <c:pt idx="934">
                  <c:v>41890</c:v>
                </c:pt>
                <c:pt idx="935">
                  <c:v>41891</c:v>
                </c:pt>
                <c:pt idx="936">
                  <c:v>41892</c:v>
                </c:pt>
                <c:pt idx="937">
                  <c:v>41893</c:v>
                </c:pt>
                <c:pt idx="938">
                  <c:v>41894</c:v>
                </c:pt>
                <c:pt idx="939">
                  <c:v>41897</c:v>
                </c:pt>
                <c:pt idx="940">
                  <c:v>41898</c:v>
                </c:pt>
                <c:pt idx="941">
                  <c:v>41899</c:v>
                </c:pt>
                <c:pt idx="942">
                  <c:v>41900</c:v>
                </c:pt>
                <c:pt idx="943">
                  <c:v>41901</c:v>
                </c:pt>
                <c:pt idx="944">
                  <c:v>41904</c:v>
                </c:pt>
                <c:pt idx="945">
                  <c:v>41905</c:v>
                </c:pt>
                <c:pt idx="946">
                  <c:v>41906</c:v>
                </c:pt>
                <c:pt idx="947">
                  <c:v>41907</c:v>
                </c:pt>
                <c:pt idx="948">
                  <c:v>41908</c:v>
                </c:pt>
                <c:pt idx="949">
                  <c:v>41911</c:v>
                </c:pt>
                <c:pt idx="950">
                  <c:v>41912</c:v>
                </c:pt>
                <c:pt idx="951">
                  <c:v>41913</c:v>
                </c:pt>
                <c:pt idx="952">
                  <c:v>41914</c:v>
                </c:pt>
                <c:pt idx="953">
                  <c:v>41915</c:v>
                </c:pt>
                <c:pt idx="954">
                  <c:v>41918</c:v>
                </c:pt>
                <c:pt idx="955">
                  <c:v>41919</c:v>
                </c:pt>
                <c:pt idx="956">
                  <c:v>41920</c:v>
                </c:pt>
                <c:pt idx="957">
                  <c:v>41921</c:v>
                </c:pt>
                <c:pt idx="958">
                  <c:v>41922</c:v>
                </c:pt>
                <c:pt idx="959">
                  <c:v>41925</c:v>
                </c:pt>
                <c:pt idx="960">
                  <c:v>41926</c:v>
                </c:pt>
                <c:pt idx="961">
                  <c:v>41927</c:v>
                </c:pt>
                <c:pt idx="962">
                  <c:v>41928</c:v>
                </c:pt>
                <c:pt idx="963">
                  <c:v>41929</c:v>
                </c:pt>
                <c:pt idx="964">
                  <c:v>41932</c:v>
                </c:pt>
                <c:pt idx="965">
                  <c:v>41933</c:v>
                </c:pt>
                <c:pt idx="966">
                  <c:v>41934</c:v>
                </c:pt>
                <c:pt idx="967">
                  <c:v>41935</c:v>
                </c:pt>
                <c:pt idx="968">
                  <c:v>41936</c:v>
                </c:pt>
                <c:pt idx="969">
                  <c:v>41939</c:v>
                </c:pt>
                <c:pt idx="970">
                  <c:v>41940</c:v>
                </c:pt>
                <c:pt idx="971">
                  <c:v>41941</c:v>
                </c:pt>
                <c:pt idx="972">
                  <c:v>41942</c:v>
                </c:pt>
                <c:pt idx="973">
                  <c:v>41943</c:v>
                </c:pt>
                <c:pt idx="974">
                  <c:v>41946</c:v>
                </c:pt>
                <c:pt idx="975">
                  <c:v>41947</c:v>
                </c:pt>
                <c:pt idx="976">
                  <c:v>41948</c:v>
                </c:pt>
                <c:pt idx="977">
                  <c:v>41949</c:v>
                </c:pt>
                <c:pt idx="978">
                  <c:v>41950</c:v>
                </c:pt>
                <c:pt idx="979">
                  <c:v>41953</c:v>
                </c:pt>
                <c:pt idx="980">
                  <c:v>41954</c:v>
                </c:pt>
                <c:pt idx="981">
                  <c:v>41955</c:v>
                </c:pt>
                <c:pt idx="982">
                  <c:v>41956</c:v>
                </c:pt>
                <c:pt idx="983">
                  <c:v>41957</c:v>
                </c:pt>
                <c:pt idx="984">
                  <c:v>41960</c:v>
                </c:pt>
                <c:pt idx="985">
                  <c:v>41961</c:v>
                </c:pt>
                <c:pt idx="986">
                  <c:v>41962</c:v>
                </c:pt>
                <c:pt idx="987">
                  <c:v>41963</c:v>
                </c:pt>
                <c:pt idx="988">
                  <c:v>41964</c:v>
                </c:pt>
                <c:pt idx="989">
                  <c:v>41967</c:v>
                </c:pt>
                <c:pt idx="990">
                  <c:v>41968</c:v>
                </c:pt>
                <c:pt idx="991">
                  <c:v>41969</c:v>
                </c:pt>
                <c:pt idx="992">
                  <c:v>41970</c:v>
                </c:pt>
                <c:pt idx="993">
                  <c:v>41971</c:v>
                </c:pt>
                <c:pt idx="994">
                  <c:v>41974</c:v>
                </c:pt>
                <c:pt idx="995">
                  <c:v>41975</c:v>
                </c:pt>
                <c:pt idx="996">
                  <c:v>41976</c:v>
                </c:pt>
                <c:pt idx="997">
                  <c:v>41977</c:v>
                </c:pt>
                <c:pt idx="998">
                  <c:v>41978</c:v>
                </c:pt>
                <c:pt idx="999">
                  <c:v>41981</c:v>
                </c:pt>
                <c:pt idx="1000">
                  <c:v>41982</c:v>
                </c:pt>
                <c:pt idx="1001">
                  <c:v>41983</c:v>
                </c:pt>
                <c:pt idx="1002">
                  <c:v>41984</c:v>
                </c:pt>
                <c:pt idx="1003">
                  <c:v>41985</c:v>
                </c:pt>
                <c:pt idx="1004">
                  <c:v>41988</c:v>
                </c:pt>
                <c:pt idx="1005">
                  <c:v>41989</c:v>
                </c:pt>
                <c:pt idx="1006">
                  <c:v>41990</c:v>
                </c:pt>
                <c:pt idx="1007">
                  <c:v>41991</c:v>
                </c:pt>
                <c:pt idx="1008">
                  <c:v>41992</c:v>
                </c:pt>
                <c:pt idx="1009">
                  <c:v>41995</c:v>
                </c:pt>
                <c:pt idx="1010">
                  <c:v>41996</c:v>
                </c:pt>
                <c:pt idx="1011">
                  <c:v>41997</c:v>
                </c:pt>
                <c:pt idx="1012">
                  <c:v>42002</c:v>
                </c:pt>
                <c:pt idx="1013">
                  <c:v>42003</c:v>
                </c:pt>
                <c:pt idx="1014">
                  <c:v>42004</c:v>
                </c:pt>
                <c:pt idx="1015">
                  <c:v>42006</c:v>
                </c:pt>
                <c:pt idx="1016">
                  <c:v>42009</c:v>
                </c:pt>
                <c:pt idx="1017">
                  <c:v>42010</c:v>
                </c:pt>
                <c:pt idx="1018">
                  <c:v>42011</c:v>
                </c:pt>
                <c:pt idx="1019">
                  <c:v>42012</c:v>
                </c:pt>
                <c:pt idx="1020">
                  <c:v>42013</c:v>
                </c:pt>
                <c:pt idx="1021">
                  <c:v>42016</c:v>
                </c:pt>
                <c:pt idx="1022">
                  <c:v>42017</c:v>
                </c:pt>
                <c:pt idx="1023">
                  <c:v>42018</c:v>
                </c:pt>
                <c:pt idx="1024">
                  <c:v>42019</c:v>
                </c:pt>
                <c:pt idx="1025">
                  <c:v>42020</c:v>
                </c:pt>
                <c:pt idx="1026">
                  <c:v>42023</c:v>
                </c:pt>
                <c:pt idx="1027">
                  <c:v>42024</c:v>
                </c:pt>
                <c:pt idx="1028">
                  <c:v>42025</c:v>
                </c:pt>
                <c:pt idx="1029">
                  <c:v>42026</c:v>
                </c:pt>
                <c:pt idx="1030">
                  <c:v>42027</c:v>
                </c:pt>
                <c:pt idx="1031">
                  <c:v>42030</c:v>
                </c:pt>
                <c:pt idx="1032">
                  <c:v>42031</c:v>
                </c:pt>
                <c:pt idx="1033">
                  <c:v>42032</c:v>
                </c:pt>
                <c:pt idx="1034">
                  <c:v>42033</c:v>
                </c:pt>
                <c:pt idx="1035">
                  <c:v>42034</c:v>
                </c:pt>
                <c:pt idx="1036">
                  <c:v>42037</c:v>
                </c:pt>
                <c:pt idx="1037">
                  <c:v>42038</c:v>
                </c:pt>
                <c:pt idx="1038">
                  <c:v>42039</c:v>
                </c:pt>
                <c:pt idx="1039">
                  <c:v>42040</c:v>
                </c:pt>
                <c:pt idx="1040">
                  <c:v>42041</c:v>
                </c:pt>
                <c:pt idx="1041">
                  <c:v>42044</c:v>
                </c:pt>
                <c:pt idx="1042">
                  <c:v>42045</c:v>
                </c:pt>
                <c:pt idx="1043">
                  <c:v>42046</c:v>
                </c:pt>
                <c:pt idx="1044">
                  <c:v>42047</c:v>
                </c:pt>
                <c:pt idx="1045">
                  <c:v>42048</c:v>
                </c:pt>
                <c:pt idx="1046">
                  <c:v>42051</c:v>
                </c:pt>
                <c:pt idx="1047">
                  <c:v>42052</c:v>
                </c:pt>
                <c:pt idx="1048">
                  <c:v>42053</c:v>
                </c:pt>
                <c:pt idx="1049">
                  <c:v>42054</c:v>
                </c:pt>
                <c:pt idx="1050">
                  <c:v>42055</c:v>
                </c:pt>
                <c:pt idx="1051">
                  <c:v>42058</c:v>
                </c:pt>
                <c:pt idx="1052">
                  <c:v>42059</c:v>
                </c:pt>
                <c:pt idx="1053">
                  <c:v>42060</c:v>
                </c:pt>
                <c:pt idx="1054">
                  <c:v>42061</c:v>
                </c:pt>
                <c:pt idx="1055">
                  <c:v>42062</c:v>
                </c:pt>
                <c:pt idx="1056">
                  <c:v>42065</c:v>
                </c:pt>
                <c:pt idx="1057">
                  <c:v>42066</c:v>
                </c:pt>
                <c:pt idx="1058">
                  <c:v>42067</c:v>
                </c:pt>
                <c:pt idx="1059">
                  <c:v>42068</c:v>
                </c:pt>
                <c:pt idx="1060">
                  <c:v>42069</c:v>
                </c:pt>
                <c:pt idx="1061">
                  <c:v>42072</c:v>
                </c:pt>
                <c:pt idx="1062">
                  <c:v>42073</c:v>
                </c:pt>
                <c:pt idx="1063">
                  <c:v>42074</c:v>
                </c:pt>
                <c:pt idx="1064">
                  <c:v>42075</c:v>
                </c:pt>
                <c:pt idx="1065">
                  <c:v>42076</c:v>
                </c:pt>
                <c:pt idx="1066">
                  <c:v>42079</c:v>
                </c:pt>
                <c:pt idx="1067">
                  <c:v>42080</c:v>
                </c:pt>
                <c:pt idx="1068">
                  <c:v>42081</c:v>
                </c:pt>
                <c:pt idx="1069">
                  <c:v>42082</c:v>
                </c:pt>
                <c:pt idx="1070">
                  <c:v>42083</c:v>
                </c:pt>
                <c:pt idx="1071">
                  <c:v>42086</c:v>
                </c:pt>
                <c:pt idx="1072">
                  <c:v>42087</c:v>
                </c:pt>
                <c:pt idx="1073">
                  <c:v>42088</c:v>
                </c:pt>
                <c:pt idx="1074">
                  <c:v>42089</c:v>
                </c:pt>
                <c:pt idx="1075">
                  <c:v>42090</c:v>
                </c:pt>
                <c:pt idx="1076">
                  <c:v>42093</c:v>
                </c:pt>
                <c:pt idx="1077">
                  <c:v>42094</c:v>
                </c:pt>
                <c:pt idx="1078">
                  <c:v>42095</c:v>
                </c:pt>
                <c:pt idx="1079">
                  <c:v>42096</c:v>
                </c:pt>
                <c:pt idx="1080">
                  <c:v>42100</c:v>
                </c:pt>
                <c:pt idx="1081">
                  <c:v>42101</c:v>
                </c:pt>
                <c:pt idx="1082">
                  <c:v>42102</c:v>
                </c:pt>
                <c:pt idx="1083">
                  <c:v>42103</c:v>
                </c:pt>
                <c:pt idx="1084">
                  <c:v>42104</c:v>
                </c:pt>
                <c:pt idx="1085">
                  <c:v>42107</c:v>
                </c:pt>
                <c:pt idx="1086">
                  <c:v>42108</c:v>
                </c:pt>
                <c:pt idx="1087">
                  <c:v>42109</c:v>
                </c:pt>
                <c:pt idx="1088">
                  <c:v>42110</c:v>
                </c:pt>
                <c:pt idx="1089">
                  <c:v>42111</c:v>
                </c:pt>
                <c:pt idx="1090">
                  <c:v>42114</c:v>
                </c:pt>
                <c:pt idx="1091">
                  <c:v>42115</c:v>
                </c:pt>
                <c:pt idx="1092">
                  <c:v>42116</c:v>
                </c:pt>
                <c:pt idx="1093">
                  <c:v>42117</c:v>
                </c:pt>
                <c:pt idx="1094">
                  <c:v>42118</c:v>
                </c:pt>
                <c:pt idx="1095">
                  <c:v>42121</c:v>
                </c:pt>
                <c:pt idx="1096">
                  <c:v>42122</c:v>
                </c:pt>
                <c:pt idx="1097">
                  <c:v>42123</c:v>
                </c:pt>
                <c:pt idx="1098">
                  <c:v>42124</c:v>
                </c:pt>
                <c:pt idx="1099">
                  <c:v>42125</c:v>
                </c:pt>
                <c:pt idx="1100">
                  <c:v>42128</c:v>
                </c:pt>
                <c:pt idx="1101">
                  <c:v>42129</c:v>
                </c:pt>
                <c:pt idx="1102">
                  <c:v>42130</c:v>
                </c:pt>
                <c:pt idx="1103">
                  <c:v>42131</c:v>
                </c:pt>
                <c:pt idx="1104">
                  <c:v>42132</c:v>
                </c:pt>
                <c:pt idx="1105">
                  <c:v>42135</c:v>
                </c:pt>
                <c:pt idx="1106">
                  <c:v>42136</c:v>
                </c:pt>
                <c:pt idx="1107">
                  <c:v>42137</c:v>
                </c:pt>
                <c:pt idx="1108">
                  <c:v>42138</c:v>
                </c:pt>
                <c:pt idx="1109">
                  <c:v>42141</c:v>
                </c:pt>
                <c:pt idx="1110">
                  <c:v>42142</c:v>
                </c:pt>
                <c:pt idx="1111">
                  <c:v>42143</c:v>
                </c:pt>
                <c:pt idx="1112">
                  <c:v>42144</c:v>
                </c:pt>
                <c:pt idx="1113">
                  <c:v>42145</c:v>
                </c:pt>
                <c:pt idx="1114">
                  <c:v>42146</c:v>
                </c:pt>
                <c:pt idx="1115">
                  <c:v>42150</c:v>
                </c:pt>
                <c:pt idx="1116">
                  <c:v>42151</c:v>
                </c:pt>
                <c:pt idx="1117">
                  <c:v>42152</c:v>
                </c:pt>
                <c:pt idx="1118">
                  <c:v>42153</c:v>
                </c:pt>
                <c:pt idx="1119">
                  <c:v>42157</c:v>
                </c:pt>
                <c:pt idx="1120">
                  <c:v>42158</c:v>
                </c:pt>
                <c:pt idx="1121">
                  <c:v>42159</c:v>
                </c:pt>
                <c:pt idx="1122">
                  <c:v>42160</c:v>
                </c:pt>
                <c:pt idx="1123">
                  <c:v>42163</c:v>
                </c:pt>
                <c:pt idx="1124">
                  <c:v>42164</c:v>
                </c:pt>
                <c:pt idx="1125">
                  <c:v>42165</c:v>
                </c:pt>
                <c:pt idx="1126">
                  <c:v>42166</c:v>
                </c:pt>
                <c:pt idx="1127">
                  <c:v>42167</c:v>
                </c:pt>
                <c:pt idx="1128">
                  <c:v>42170</c:v>
                </c:pt>
                <c:pt idx="1129">
                  <c:v>42171</c:v>
                </c:pt>
                <c:pt idx="1130">
                  <c:v>42172</c:v>
                </c:pt>
                <c:pt idx="1131">
                  <c:v>42173</c:v>
                </c:pt>
                <c:pt idx="1132">
                  <c:v>42174</c:v>
                </c:pt>
                <c:pt idx="1133">
                  <c:v>42177</c:v>
                </c:pt>
                <c:pt idx="1134">
                  <c:v>42178</c:v>
                </c:pt>
                <c:pt idx="1135">
                  <c:v>42179</c:v>
                </c:pt>
                <c:pt idx="1136">
                  <c:v>42180</c:v>
                </c:pt>
                <c:pt idx="1137">
                  <c:v>42181</c:v>
                </c:pt>
                <c:pt idx="1138">
                  <c:v>42184</c:v>
                </c:pt>
                <c:pt idx="1139">
                  <c:v>42185</c:v>
                </c:pt>
                <c:pt idx="1140">
                  <c:v>42186</c:v>
                </c:pt>
                <c:pt idx="1141">
                  <c:v>42187</c:v>
                </c:pt>
                <c:pt idx="1142">
                  <c:v>42188</c:v>
                </c:pt>
                <c:pt idx="1143">
                  <c:v>42191</c:v>
                </c:pt>
                <c:pt idx="1144">
                  <c:v>42192</c:v>
                </c:pt>
                <c:pt idx="1145">
                  <c:v>42193</c:v>
                </c:pt>
                <c:pt idx="1146">
                  <c:v>42194</c:v>
                </c:pt>
                <c:pt idx="1147">
                  <c:v>42195</c:v>
                </c:pt>
                <c:pt idx="1148">
                  <c:v>42198</c:v>
                </c:pt>
                <c:pt idx="1149">
                  <c:v>42199</c:v>
                </c:pt>
                <c:pt idx="1150">
                  <c:v>42200</c:v>
                </c:pt>
                <c:pt idx="1151">
                  <c:v>42201</c:v>
                </c:pt>
                <c:pt idx="1152">
                  <c:v>42205</c:v>
                </c:pt>
                <c:pt idx="1153">
                  <c:v>42206</c:v>
                </c:pt>
                <c:pt idx="1154">
                  <c:v>42207</c:v>
                </c:pt>
                <c:pt idx="1155">
                  <c:v>42208</c:v>
                </c:pt>
                <c:pt idx="1156">
                  <c:v>42209</c:v>
                </c:pt>
                <c:pt idx="1157">
                  <c:v>42212</c:v>
                </c:pt>
                <c:pt idx="1158">
                  <c:v>42213</c:v>
                </c:pt>
                <c:pt idx="1159">
                  <c:v>42214</c:v>
                </c:pt>
                <c:pt idx="1160">
                  <c:v>42215</c:v>
                </c:pt>
                <c:pt idx="1161">
                  <c:v>42216</c:v>
                </c:pt>
                <c:pt idx="1162">
                  <c:v>42219</c:v>
                </c:pt>
                <c:pt idx="1163">
                  <c:v>42220</c:v>
                </c:pt>
                <c:pt idx="1164">
                  <c:v>42221</c:v>
                </c:pt>
                <c:pt idx="1165">
                  <c:v>42222</c:v>
                </c:pt>
                <c:pt idx="1166">
                  <c:v>42227</c:v>
                </c:pt>
                <c:pt idx="1167">
                  <c:v>42228</c:v>
                </c:pt>
                <c:pt idx="1168">
                  <c:v>42229</c:v>
                </c:pt>
                <c:pt idx="1169">
                  <c:v>42230</c:v>
                </c:pt>
                <c:pt idx="1170">
                  <c:v>42233</c:v>
                </c:pt>
                <c:pt idx="1171">
                  <c:v>42234</c:v>
                </c:pt>
                <c:pt idx="1172">
                  <c:v>42235</c:v>
                </c:pt>
                <c:pt idx="1173">
                  <c:v>42236</c:v>
                </c:pt>
                <c:pt idx="1174">
                  <c:v>42237</c:v>
                </c:pt>
                <c:pt idx="1175">
                  <c:v>42240</c:v>
                </c:pt>
                <c:pt idx="1176">
                  <c:v>42241</c:v>
                </c:pt>
                <c:pt idx="1177">
                  <c:v>42242</c:v>
                </c:pt>
                <c:pt idx="1178">
                  <c:v>42243</c:v>
                </c:pt>
                <c:pt idx="1179">
                  <c:v>42244</c:v>
                </c:pt>
                <c:pt idx="1180">
                  <c:v>42247</c:v>
                </c:pt>
                <c:pt idx="1181">
                  <c:v>42248</c:v>
                </c:pt>
                <c:pt idx="1182">
                  <c:v>42249</c:v>
                </c:pt>
                <c:pt idx="1183">
                  <c:v>42250</c:v>
                </c:pt>
                <c:pt idx="1184">
                  <c:v>42251</c:v>
                </c:pt>
                <c:pt idx="1185">
                  <c:v>42254</c:v>
                </c:pt>
                <c:pt idx="1186">
                  <c:v>42255</c:v>
                </c:pt>
                <c:pt idx="1187">
                  <c:v>42256</c:v>
                </c:pt>
                <c:pt idx="1188">
                  <c:v>42257</c:v>
                </c:pt>
                <c:pt idx="1189">
                  <c:v>42261</c:v>
                </c:pt>
                <c:pt idx="1190">
                  <c:v>42262</c:v>
                </c:pt>
                <c:pt idx="1191">
                  <c:v>42263</c:v>
                </c:pt>
                <c:pt idx="1192">
                  <c:v>42264</c:v>
                </c:pt>
                <c:pt idx="1193">
                  <c:v>42265</c:v>
                </c:pt>
                <c:pt idx="1194">
                  <c:v>42268</c:v>
                </c:pt>
                <c:pt idx="1195">
                  <c:v>42269</c:v>
                </c:pt>
                <c:pt idx="1196">
                  <c:v>42270</c:v>
                </c:pt>
                <c:pt idx="1197">
                  <c:v>42272</c:v>
                </c:pt>
                <c:pt idx="1198">
                  <c:v>42275</c:v>
                </c:pt>
                <c:pt idx="1199">
                  <c:v>42276</c:v>
                </c:pt>
                <c:pt idx="1200">
                  <c:v>42277</c:v>
                </c:pt>
                <c:pt idx="1201">
                  <c:v>42278</c:v>
                </c:pt>
                <c:pt idx="1202">
                  <c:v>42279</c:v>
                </c:pt>
                <c:pt idx="1203">
                  <c:v>42282</c:v>
                </c:pt>
                <c:pt idx="1204">
                  <c:v>42283</c:v>
                </c:pt>
                <c:pt idx="1205">
                  <c:v>42284</c:v>
                </c:pt>
                <c:pt idx="1206">
                  <c:v>42285</c:v>
                </c:pt>
                <c:pt idx="1207">
                  <c:v>42286</c:v>
                </c:pt>
                <c:pt idx="1208">
                  <c:v>42289</c:v>
                </c:pt>
                <c:pt idx="1209">
                  <c:v>42290</c:v>
                </c:pt>
                <c:pt idx="1210">
                  <c:v>42291</c:v>
                </c:pt>
                <c:pt idx="1211">
                  <c:v>42292</c:v>
                </c:pt>
                <c:pt idx="1212">
                  <c:v>42293</c:v>
                </c:pt>
                <c:pt idx="1213">
                  <c:v>42296</c:v>
                </c:pt>
                <c:pt idx="1214">
                  <c:v>42297</c:v>
                </c:pt>
                <c:pt idx="1215">
                  <c:v>42298</c:v>
                </c:pt>
                <c:pt idx="1216">
                  <c:v>42299</c:v>
                </c:pt>
                <c:pt idx="1217">
                  <c:v>42300</c:v>
                </c:pt>
                <c:pt idx="1218">
                  <c:v>42303</c:v>
                </c:pt>
                <c:pt idx="1219">
                  <c:v>42304</c:v>
                </c:pt>
                <c:pt idx="1220">
                  <c:v>42305</c:v>
                </c:pt>
                <c:pt idx="1221">
                  <c:v>42306</c:v>
                </c:pt>
                <c:pt idx="1222">
                  <c:v>42307</c:v>
                </c:pt>
                <c:pt idx="1223">
                  <c:v>42310</c:v>
                </c:pt>
                <c:pt idx="1224">
                  <c:v>42311</c:v>
                </c:pt>
                <c:pt idx="1225">
                  <c:v>42312</c:v>
                </c:pt>
                <c:pt idx="1226">
                  <c:v>42313</c:v>
                </c:pt>
                <c:pt idx="1227">
                  <c:v>42314</c:v>
                </c:pt>
                <c:pt idx="1228">
                  <c:v>42317</c:v>
                </c:pt>
                <c:pt idx="1229">
                  <c:v>42319</c:v>
                </c:pt>
                <c:pt idx="1230">
                  <c:v>42320</c:v>
                </c:pt>
                <c:pt idx="1231">
                  <c:v>42321</c:v>
                </c:pt>
                <c:pt idx="1232">
                  <c:v>42324</c:v>
                </c:pt>
                <c:pt idx="1233">
                  <c:v>42325</c:v>
                </c:pt>
                <c:pt idx="1234">
                  <c:v>42326</c:v>
                </c:pt>
                <c:pt idx="1235">
                  <c:v>42327</c:v>
                </c:pt>
                <c:pt idx="1236">
                  <c:v>42328</c:v>
                </c:pt>
                <c:pt idx="1237">
                  <c:v>42331</c:v>
                </c:pt>
                <c:pt idx="1238">
                  <c:v>42332</c:v>
                </c:pt>
                <c:pt idx="1239">
                  <c:v>42333</c:v>
                </c:pt>
                <c:pt idx="1240">
                  <c:v>42334</c:v>
                </c:pt>
                <c:pt idx="1241">
                  <c:v>42335</c:v>
                </c:pt>
                <c:pt idx="1242">
                  <c:v>42338</c:v>
                </c:pt>
                <c:pt idx="1243">
                  <c:v>42339</c:v>
                </c:pt>
                <c:pt idx="1244">
                  <c:v>42340</c:v>
                </c:pt>
                <c:pt idx="1245">
                  <c:v>42341</c:v>
                </c:pt>
                <c:pt idx="1246">
                  <c:v>42342</c:v>
                </c:pt>
                <c:pt idx="1247">
                  <c:v>42345</c:v>
                </c:pt>
                <c:pt idx="1248">
                  <c:v>42346</c:v>
                </c:pt>
                <c:pt idx="1249">
                  <c:v>42347</c:v>
                </c:pt>
                <c:pt idx="1250">
                  <c:v>42348</c:v>
                </c:pt>
                <c:pt idx="1251">
                  <c:v>42349</c:v>
                </c:pt>
                <c:pt idx="1252">
                  <c:v>42352</c:v>
                </c:pt>
                <c:pt idx="1253">
                  <c:v>42353</c:v>
                </c:pt>
                <c:pt idx="1254">
                  <c:v>42354</c:v>
                </c:pt>
                <c:pt idx="1255">
                  <c:v>42355</c:v>
                </c:pt>
                <c:pt idx="1256">
                  <c:v>42356</c:v>
                </c:pt>
                <c:pt idx="1257">
                  <c:v>42359</c:v>
                </c:pt>
                <c:pt idx="1258">
                  <c:v>42360</c:v>
                </c:pt>
                <c:pt idx="1259">
                  <c:v>42361</c:v>
                </c:pt>
                <c:pt idx="1260">
                  <c:v>42362</c:v>
                </c:pt>
                <c:pt idx="1261">
                  <c:v>42366</c:v>
                </c:pt>
                <c:pt idx="1262">
                  <c:v>42367</c:v>
                </c:pt>
                <c:pt idx="1263">
                  <c:v>42368</c:v>
                </c:pt>
                <c:pt idx="1264">
                  <c:v>42369</c:v>
                </c:pt>
                <c:pt idx="1265">
                  <c:v>42373</c:v>
                </c:pt>
                <c:pt idx="1266">
                  <c:v>42374</c:v>
                </c:pt>
                <c:pt idx="1267">
                  <c:v>42375</c:v>
                </c:pt>
                <c:pt idx="1268">
                  <c:v>42376</c:v>
                </c:pt>
                <c:pt idx="1269">
                  <c:v>42377</c:v>
                </c:pt>
                <c:pt idx="1270">
                  <c:v>42380</c:v>
                </c:pt>
                <c:pt idx="1271">
                  <c:v>42381</c:v>
                </c:pt>
                <c:pt idx="1272">
                  <c:v>42382</c:v>
                </c:pt>
                <c:pt idx="1273">
                  <c:v>42383</c:v>
                </c:pt>
                <c:pt idx="1274">
                  <c:v>42384</c:v>
                </c:pt>
                <c:pt idx="1275">
                  <c:v>42387</c:v>
                </c:pt>
                <c:pt idx="1276">
                  <c:v>42388</c:v>
                </c:pt>
                <c:pt idx="1277">
                  <c:v>42389</c:v>
                </c:pt>
                <c:pt idx="1278">
                  <c:v>42390</c:v>
                </c:pt>
                <c:pt idx="1279">
                  <c:v>42391</c:v>
                </c:pt>
                <c:pt idx="1280">
                  <c:v>42394</c:v>
                </c:pt>
                <c:pt idx="1281">
                  <c:v>42395</c:v>
                </c:pt>
                <c:pt idx="1282">
                  <c:v>42396</c:v>
                </c:pt>
                <c:pt idx="1283">
                  <c:v>42397</c:v>
                </c:pt>
                <c:pt idx="1284">
                  <c:v>42398</c:v>
                </c:pt>
                <c:pt idx="1285">
                  <c:v>42401</c:v>
                </c:pt>
                <c:pt idx="1286">
                  <c:v>42402</c:v>
                </c:pt>
                <c:pt idx="1287">
                  <c:v>42403</c:v>
                </c:pt>
                <c:pt idx="1288">
                  <c:v>42404</c:v>
                </c:pt>
                <c:pt idx="1289">
                  <c:v>42405</c:v>
                </c:pt>
                <c:pt idx="1290">
                  <c:v>42410</c:v>
                </c:pt>
                <c:pt idx="1291">
                  <c:v>42411</c:v>
                </c:pt>
                <c:pt idx="1292">
                  <c:v>42412</c:v>
                </c:pt>
                <c:pt idx="1293">
                  <c:v>42415</c:v>
                </c:pt>
                <c:pt idx="1294">
                  <c:v>42416</c:v>
                </c:pt>
                <c:pt idx="1295">
                  <c:v>42417</c:v>
                </c:pt>
                <c:pt idx="1296">
                  <c:v>42418</c:v>
                </c:pt>
                <c:pt idx="1297">
                  <c:v>42419</c:v>
                </c:pt>
                <c:pt idx="1298">
                  <c:v>42422</c:v>
                </c:pt>
                <c:pt idx="1299">
                  <c:v>42423</c:v>
                </c:pt>
                <c:pt idx="1300">
                  <c:v>42424</c:v>
                </c:pt>
                <c:pt idx="1301">
                  <c:v>42425</c:v>
                </c:pt>
                <c:pt idx="1302">
                  <c:v>42426</c:v>
                </c:pt>
                <c:pt idx="1303">
                  <c:v>42429</c:v>
                </c:pt>
                <c:pt idx="1304">
                  <c:v>42430</c:v>
                </c:pt>
                <c:pt idx="1305">
                  <c:v>42431</c:v>
                </c:pt>
                <c:pt idx="1306">
                  <c:v>42432</c:v>
                </c:pt>
                <c:pt idx="1307">
                  <c:v>42433</c:v>
                </c:pt>
                <c:pt idx="1308">
                  <c:v>42436</c:v>
                </c:pt>
                <c:pt idx="1309">
                  <c:v>42437</c:v>
                </c:pt>
                <c:pt idx="1310">
                  <c:v>42438</c:v>
                </c:pt>
                <c:pt idx="1311">
                  <c:v>42439</c:v>
                </c:pt>
                <c:pt idx="1312">
                  <c:v>42440</c:v>
                </c:pt>
                <c:pt idx="1313">
                  <c:v>42443</c:v>
                </c:pt>
                <c:pt idx="1314">
                  <c:v>42444</c:v>
                </c:pt>
                <c:pt idx="1315">
                  <c:v>42445</c:v>
                </c:pt>
                <c:pt idx="1316">
                  <c:v>42446</c:v>
                </c:pt>
                <c:pt idx="1317">
                  <c:v>42447</c:v>
                </c:pt>
                <c:pt idx="1318">
                  <c:v>42450</c:v>
                </c:pt>
                <c:pt idx="1319">
                  <c:v>42451</c:v>
                </c:pt>
                <c:pt idx="1320">
                  <c:v>42452</c:v>
                </c:pt>
                <c:pt idx="1321">
                  <c:v>42453</c:v>
                </c:pt>
                <c:pt idx="1322">
                  <c:v>42457</c:v>
                </c:pt>
                <c:pt idx="1323">
                  <c:v>42458</c:v>
                </c:pt>
                <c:pt idx="1324">
                  <c:v>42459</c:v>
                </c:pt>
                <c:pt idx="1325">
                  <c:v>42460</c:v>
                </c:pt>
                <c:pt idx="1326">
                  <c:v>42461</c:v>
                </c:pt>
                <c:pt idx="1327">
                  <c:v>42464</c:v>
                </c:pt>
                <c:pt idx="1328">
                  <c:v>42465</c:v>
                </c:pt>
                <c:pt idx="1329">
                  <c:v>42466</c:v>
                </c:pt>
                <c:pt idx="1330">
                  <c:v>42467</c:v>
                </c:pt>
                <c:pt idx="1331">
                  <c:v>42468</c:v>
                </c:pt>
                <c:pt idx="1332">
                  <c:v>42471</c:v>
                </c:pt>
                <c:pt idx="1333">
                  <c:v>42472</c:v>
                </c:pt>
                <c:pt idx="1334">
                  <c:v>42473</c:v>
                </c:pt>
                <c:pt idx="1335">
                  <c:v>42474</c:v>
                </c:pt>
                <c:pt idx="1336">
                  <c:v>42475</c:v>
                </c:pt>
                <c:pt idx="1337">
                  <c:v>42478</c:v>
                </c:pt>
                <c:pt idx="1338">
                  <c:v>42479</c:v>
                </c:pt>
                <c:pt idx="1339">
                  <c:v>42480</c:v>
                </c:pt>
                <c:pt idx="1340">
                  <c:v>42481</c:v>
                </c:pt>
                <c:pt idx="1341">
                  <c:v>42482</c:v>
                </c:pt>
                <c:pt idx="1342">
                  <c:v>42485</c:v>
                </c:pt>
                <c:pt idx="1343">
                  <c:v>42486</c:v>
                </c:pt>
                <c:pt idx="1344">
                  <c:v>42487</c:v>
                </c:pt>
                <c:pt idx="1345">
                  <c:v>42488</c:v>
                </c:pt>
                <c:pt idx="1346">
                  <c:v>42489</c:v>
                </c:pt>
                <c:pt idx="1347">
                  <c:v>42492</c:v>
                </c:pt>
                <c:pt idx="1348">
                  <c:v>42493</c:v>
                </c:pt>
                <c:pt idx="1349">
                  <c:v>42494</c:v>
                </c:pt>
                <c:pt idx="1350">
                  <c:v>42495</c:v>
                </c:pt>
                <c:pt idx="1351">
                  <c:v>42496</c:v>
                </c:pt>
                <c:pt idx="1352">
                  <c:v>42499</c:v>
                </c:pt>
                <c:pt idx="1353">
                  <c:v>42500</c:v>
                </c:pt>
                <c:pt idx="1354">
                  <c:v>42501</c:v>
                </c:pt>
                <c:pt idx="1355">
                  <c:v>42502</c:v>
                </c:pt>
                <c:pt idx="1356">
                  <c:v>42503</c:v>
                </c:pt>
                <c:pt idx="1357">
                  <c:v>42506</c:v>
                </c:pt>
                <c:pt idx="1358">
                  <c:v>42507</c:v>
                </c:pt>
                <c:pt idx="1359">
                  <c:v>42508</c:v>
                </c:pt>
                <c:pt idx="1360">
                  <c:v>42509</c:v>
                </c:pt>
                <c:pt idx="1361">
                  <c:v>42510</c:v>
                </c:pt>
                <c:pt idx="1362">
                  <c:v>42513</c:v>
                </c:pt>
                <c:pt idx="1363">
                  <c:v>42514</c:v>
                </c:pt>
                <c:pt idx="1364">
                  <c:v>42515</c:v>
                </c:pt>
                <c:pt idx="1365">
                  <c:v>42516</c:v>
                </c:pt>
                <c:pt idx="1366">
                  <c:v>42517</c:v>
                </c:pt>
                <c:pt idx="1367">
                  <c:v>42521</c:v>
                </c:pt>
                <c:pt idx="1368">
                  <c:v>42522</c:v>
                </c:pt>
                <c:pt idx="1369">
                  <c:v>42523</c:v>
                </c:pt>
                <c:pt idx="1370">
                  <c:v>42524</c:v>
                </c:pt>
                <c:pt idx="1371">
                  <c:v>42527</c:v>
                </c:pt>
                <c:pt idx="1372">
                  <c:v>42528</c:v>
                </c:pt>
                <c:pt idx="1373">
                  <c:v>42529</c:v>
                </c:pt>
                <c:pt idx="1374">
                  <c:v>42530</c:v>
                </c:pt>
                <c:pt idx="1375">
                  <c:v>42531</c:v>
                </c:pt>
                <c:pt idx="1376">
                  <c:v>42534</c:v>
                </c:pt>
                <c:pt idx="1377">
                  <c:v>42535</c:v>
                </c:pt>
                <c:pt idx="1378">
                  <c:v>42536</c:v>
                </c:pt>
                <c:pt idx="1379">
                  <c:v>42537</c:v>
                </c:pt>
                <c:pt idx="1380">
                  <c:v>42538</c:v>
                </c:pt>
                <c:pt idx="1381">
                  <c:v>42541</c:v>
                </c:pt>
                <c:pt idx="1382">
                  <c:v>42542</c:v>
                </c:pt>
                <c:pt idx="1383">
                  <c:v>42543</c:v>
                </c:pt>
                <c:pt idx="1384">
                  <c:v>42544</c:v>
                </c:pt>
                <c:pt idx="1385">
                  <c:v>42545</c:v>
                </c:pt>
                <c:pt idx="1386">
                  <c:v>42548</c:v>
                </c:pt>
                <c:pt idx="1387">
                  <c:v>42549</c:v>
                </c:pt>
                <c:pt idx="1388">
                  <c:v>42550</c:v>
                </c:pt>
                <c:pt idx="1389">
                  <c:v>42551</c:v>
                </c:pt>
                <c:pt idx="1390">
                  <c:v>42552</c:v>
                </c:pt>
                <c:pt idx="1391">
                  <c:v>42555</c:v>
                </c:pt>
                <c:pt idx="1392">
                  <c:v>42556</c:v>
                </c:pt>
                <c:pt idx="1393">
                  <c:v>42557</c:v>
                </c:pt>
                <c:pt idx="1394">
                  <c:v>42558</c:v>
                </c:pt>
                <c:pt idx="1395">
                  <c:v>42559</c:v>
                </c:pt>
                <c:pt idx="1396">
                  <c:v>42562</c:v>
                </c:pt>
                <c:pt idx="1397">
                  <c:v>42563</c:v>
                </c:pt>
                <c:pt idx="1398">
                  <c:v>42564</c:v>
                </c:pt>
                <c:pt idx="1399">
                  <c:v>42565</c:v>
                </c:pt>
                <c:pt idx="1400">
                  <c:v>42566</c:v>
                </c:pt>
                <c:pt idx="1401">
                  <c:v>42569</c:v>
                </c:pt>
                <c:pt idx="1402">
                  <c:v>42570</c:v>
                </c:pt>
                <c:pt idx="1403">
                  <c:v>42571</c:v>
                </c:pt>
                <c:pt idx="1404">
                  <c:v>42572</c:v>
                </c:pt>
                <c:pt idx="1405">
                  <c:v>42573</c:v>
                </c:pt>
                <c:pt idx="1406">
                  <c:v>42576</c:v>
                </c:pt>
                <c:pt idx="1407">
                  <c:v>42577</c:v>
                </c:pt>
                <c:pt idx="1408">
                  <c:v>42578</c:v>
                </c:pt>
                <c:pt idx="1409">
                  <c:v>42579</c:v>
                </c:pt>
                <c:pt idx="1410">
                  <c:v>42580</c:v>
                </c:pt>
                <c:pt idx="1411">
                  <c:v>42583</c:v>
                </c:pt>
                <c:pt idx="1412">
                  <c:v>42584</c:v>
                </c:pt>
                <c:pt idx="1413">
                  <c:v>42585</c:v>
                </c:pt>
                <c:pt idx="1414">
                  <c:v>42586</c:v>
                </c:pt>
                <c:pt idx="1415">
                  <c:v>42587</c:v>
                </c:pt>
                <c:pt idx="1416">
                  <c:v>42590</c:v>
                </c:pt>
                <c:pt idx="1417">
                  <c:v>42591</c:v>
                </c:pt>
                <c:pt idx="1418">
                  <c:v>42592</c:v>
                </c:pt>
                <c:pt idx="1419">
                  <c:v>42593</c:v>
                </c:pt>
                <c:pt idx="1420">
                  <c:v>42594</c:v>
                </c:pt>
                <c:pt idx="1421">
                  <c:v>42597</c:v>
                </c:pt>
                <c:pt idx="1422">
                  <c:v>42598</c:v>
                </c:pt>
                <c:pt idx="1423">
                  <c:v>42599</c:v>
                </c:pt>
                <c:pt idx="1424">
                  <c:v>42600</c:v>
                </c:pt>
                <c:pt idx="1425">
                  <c:v>42601</c:v>
                </c:pt>
                <c:pt idx="1426">
                  <c:v>42604</c:v>
                </c:pt>
                <c:pt idx="1427">
                  <c:v>42605</c:v>
                </c:pt>
                <c:pt idx="1428">
                  <c:v>42606</c:v>
                </c:pt>
                <c:pt idx="1429">
                  <c:v>42607</c:v>
                </c:pt>
                <c:pt idx="1430">
                  <c:v>42608</c:v>
                </c:pt>
                <c:pt idx="1431">
                  <c:v>42611</c:v>
                </c:pt>
                <c:pt idx="1432">
                  <c:v>42612</c:v>
                </c:pt>
                <c:pt idx="1433">
                  <c:v>42613</c:v>
                </c:pt>
                <c:pt idx="1434">
                  <c:v>42614</c:v>
                </c:pt>
                <c:pt idx="1435">
                  <c:v>42615</c:v>
                </c:pt>
                <c:pt idx="1436">
                  <c:v>42618</c:v>
                </c:pt>
                <c:pt idx="1437">
                  <c:v>42619</c:v>
                </c:pt>
                <c:pt idx="1438">
                  <c:v>42620</c:v>
                </c:pt>
                <c:pt idx="1439">
                  <c:v>42621</c:v>
                </c:pt>
                <c:pt idx="1440">
                  <c:v>42622</c:v>
                </c:pt>
                <c:pt idx="1441">
                  <c:v>42625</c:v>
                </c:pt>
                <c:pt idx="1442">
                  <c:v>42626</c:v>
                </c:pt>
                <c:pt idx="1443">
                  <c:v>42627</c:v>
                </c:pt>
                <c:pt idx="1444">
                  <c:v>42628</c:v>
                </c:pt>
                <c:pt idx="1445">
                  <c:v>42629</c:v>
                </c:pt>
                <c:pt idx="1446">
                  <c:v>42632</c:v>
                </c:pt>
                <c:pt idx="1447">
                  <c:v>42633</c:v>
                </c:pt>
                <c:pt idx="1448">
                  <c:v>42634</c:v>
                </c:pt>
                <c:pt idx="1449">
                  <c:v>42635</c:v>
                </c:pt>
                <c:pt idx="1450">
                  <c:v>42636</c:v>
                </c:pt>
                <c:pt idx="1451">
                  <c:v>42639</c:v>
                </c:pt>
                <c:pt idx="1452">
                  <c:v>42640</c:v>
                </c:pt>
                <c:pt idx="1453">
                  <c:v>42641</c:v>
                </c:pt>
                <c:pt idx="1454">
                  <c:v>42642</c:v>
                </c:pt>
                <c:pt idx="1455">
                  <c:v>42643</c:v>
                </c:pt>
                <c:pt idx="1456">
                  <c:v>42646</c:v>
                </c:pt>
                <c:pt idx="1457">
                  <c:v>42647</c:v>
                </c:pt>
                <c:pt idx="1458">
                  <c:v>42648</c:v>
                </c:pt>
                <c:pt idx="1459">
                  <c:v>42649</c:v>
                </c:pt>
                <c:pt idx="1460">
                  <c:v>42650</c:v>
                </c:pt>
                <c:pt idx="1461">
                  <c:v>42653</c:v>
                </c:pt>
                <c:pt idx="1462">
                  <c:v>42654</c:v>
                </c:pt>
                <c:pt idx="1463">
                  <c:v>42655</c:v>
                </c:pt>
                <c:pt idx="1464">
                  <c:v>42656</c:v>
                </c:pt>
                <c:pt idx="1465">
                  <c:v>42657</c:v>
                </c:pt>
                <c:pt idx="1466">
                  <c:v>42660</c:v>
                </c:pt>
                <c:pt idx="1467">
                  <c:v>42661</c:v>
                </c:pt>
                <c:pt idx="1468">
                  <c:v>42662</c:v>
                </c:pt>
                <c:pt idx="1469">
                  <c:v>42663</c:v>
                </c:pt>
                <c:pt idx="1470">
                  <c:v>42664</c:v>
                </c:pt>
                <c:pt idx="1471">
                  <c:v>42667</c:v>
                </c:pt>
                <c:pt idx="1472">
                  <c:v>42668</c:v>
                </c:pt>
                <c:pt idx="1473">
                  <c:v>42669</c:v>
                </c:pt>
                <c:pt idx="1474">
                  <c:v>42670</c:v>
                </c:pt>
                <c:pt idx="1475">
                  <c:v>42671</c:v>
                </c:pt>
                <c:pt idx="1476">
                  <c:v>42674</c:v>
                </c:pt>
                <c:pt idx="1477">
                  <c:v>42675</c:v>
                </c:pt>
                <c:pt idx="1478">
                  <c:v>42676</c:v>
                </c:pt>
                <c:pt idx="1479">
                  <c:v>42677</c:v>
                </c:pt>
                <c:pt idx="1480">
                  <c:v>42678</c:v>
                </c:pt>
                <c:pt idx="1481">
                  <c:v>42681</c:v>
                </c:pt>
                <c:pt idx="1482">
                  <c:v>42682</c:v>
                </c:pt>
                <c:pt idx="1483">
                  <c:v>42683</c:v>
                </c:pt>
                <c:pt idx="1484">
                  <c:v>42684</c:v>
                </c:pt>
                <c:pt idx="1485">
                  <c:v>42685</c:v>
                </c:pt>
                <c:pt idx="1486">
                  <c:v>42688</c:v>
                </c:pt>
                <c:pt idx="1487">
                  <c:v>42689</c:v>
                </c:pt>
                <c:pt idx="1488">
                  <c:v>42690</c:v>
                </c:pt>
                <c:pt idx="1489">
                  <c:v>42691</c:v>
                </c:pt>
                <c:pt idx="1490">
                  <c:v>42692</c:v>
                </c:pt>
                <c:pt idx="1491">
                  <c:v>42695</c:v>
                </c:pt>
                <c:pt idx="1492">
                  <c:v>42696</c:v>
                </c:pt>
                <c:pt idx="1493">
                  <c:v>42697</c:v>
                </c:pt>
                <c:pt idx="1494">
                  <c:v>42698</c:v>
                </c:pt>
                <c:pt idx="1495">
                  <c:v>42699</c:v>
                </c:pt>
                <c:pt idx="1496">
                  <c:v>42702</c:v>
                </c:pt>
                <c:pt idx="1497">
                  <c:v>42703</c:v>
                </c:pt>
                <c:pt idx="1498">
                  <c:v>42704</c:v>
                </c:pt>
                <c:pt idx="1499">
                  <c:v>42705</c:v>
                </c:pt>
                <c:pt idx="1500">
                  <c:v>42706</c:v>
                </c:pt>
                <c:pt idx="1501">
                  <c:v>42709</c:v>
                </c:pt>
                <c:pt idx="1502">
                  <c:v>42710</c:v>
                </c:pt>
                <c:pt idx="1503">
                  <c:v>42711</c:v>
                </c:pt>
                <c:pt idx="1504">
                  <c:v>42712</c:v>
                </c:pt>
                <c:pt idx="1505">
                  <c:v>42713</c:v>
                </c:pt>
                <c:pt idx="1506">
                  <c:v>42716</c:v>
                </c:pt>
                <c:pt idx="1507">
                  <c:v>42717</c:v>
                </c:pt>
                <c:pt idx="1508">
                  <c:v>42718</c:v>
                </c:pt>
                <c:pt idx="1509">
                  <c:v>42719</c:v>
                </c:pt>
                <c:pt idx="1510">
                  <c:v>42720</c:v>
                </c:pt>
                <c:pt idx="1511">
                  <c:v>42723</c:v>
                </c:pt>
                <c:pt idx="1512">
                  <c:v>42724</c:v>
                </c:pt>
                <c:pt idx="1513">
                  <c:v>42725</c:v>
                </c:pt>
                <c:pt idx="1514">
                  <c:v>42726</c:v>
                </c:pt>
                <c:pt idx="1515">
                  <c:v>42727</c:v>
                </c:pt>
                <c:pt idx="1516">
                  <c:v>42730</c:v>
                </c:pt>
                <c:pt idx="1517">
                  <c:v>42731</c:v>
                </c:pt>
                <c:pt idx="1518">
                  <c:v>42732</c:v>
                </c:pt>
                <c:pt idx="1519">
                  <c:v>42733</c:v>
                </c:pt>
                <c:pt idx="1520">
                  <c:v>42734</c:v>
                </c:pt>
                <c:pt idx="1521">
                  <c:v>42737</c:v>
                </c:pt>
                <c:pt idx="1522">
                  <c:v>42738</c:v>
                </c:pt>
                <c:pt idx="1523">
                  <c:v>42739</c:v>
                </c:pt>
                <c:pt idx="1524">
                  <c:v>42740</c:v>
                </c:pt>
                <c:pt idx="1525">
                  <c:v>42741</c:v>
                </c:pt>
                <c:pt idx="1526">
                  <c:v>42744</c:v>
                </c:pt>
                <c:pt idx="1527">
                  <c:v>42745</c:v>
                </c:pt>
                <c:pt idx="1528">
                  <c:v>42746</c:v>
                </c:pt>
                <c:pt idx="1529">
                  <c:v>42747</c:v>
                </c:pt>
                <c:pt idx="1530">
                  <c:v>42748</c:v>
                </c:pt>
                <c:pt idx="1531">
                  <c:v>42751</c:v>
                </c:pt>
                <c:pt idx="1532">
                  <c:v>42752</c:v>
                </c:pt>
                <c:pt idx="1533">
                  <c:v>42753</c:v>
                </c:pt>
                <c:pt idx="1534">
                  <c:v>42754</c:v>
                </c:pt>
                <c:pt idx="1535">
                  <c:v>42755</c:v>
                </c:pt>
                <c:pt idx="1536">
                  <c:v>42758</c:v>
                </c:pt>
                <c:pt idx="1537">
                  <c:v>42759</c:v>
                </c:pt>
                <c:pt idx="1538">
                  <c:v>42760</c:v>
                </c:pt>
                <c:pt idx="1539">
                  <c:v>42761</c:v>
                </c:pt>
                <c:pt idx="1540">
                  <c:v>42762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42772</c:v>
                </c:pt>
                <c:pt idx="1547">
                  <c:v>42773</c:v>
                </c:pt>
                <c:pt idx="1548">
                  <c:v>42774</c:v>
                </c:pt>
                <c:pt idx="1549">
                  <c:v>42775</c:v>
                </c:pt>
                <c:pt idx="1550">
                  <c:v>42776</c:v>
                </c:pt>
                <c:pt idx="1551">
                  <c:v>42779</c:v>
                </c:pt>
                <c:pt idx="1552">
                  <c:v>42780</c:v>
                </c:pt>
                <c:pt idx="1553">
                  <c:v>42781</c:v>
                </c:pt>
                <c:pt idx="1554">
                  <c:v>42782</c:v>
                </c:pt>
                <c:pt idx="1555">
                  <c:v>42783</c:v>
                </c:pt>
                <c:pt idx="1556">
                  <c:v>42786</c:v>
                </c:pt>
                <c:pt idx="1557">
                  <c:v>42787</c:v>
                </c:pt>
                <c:pt idx="1558">
                  <c:v>42788</c:v>
                </c:pt>
                <c:pt idx="1559">
                  <c:v>42789</c:v>
                </c:pt>
                <c:pt idx="1560">
                  <c:v>42790</c:v>
                </c:pt>
                <c:pt idx="1561">
                  <c:v>42793</c:v>
                </c:pt>
                <c:pt idx="1562">
                  <c:v>42794</c:v>
                </c:pt>
                <c:pt idx="1563">
                  <c:v>42795</c:v>
                </c:pt>
                <c:pt idx="1564">
                  <c:v>42796</c:v>
                </c:pt>
                <c:pt idx="1565">
                  <c:v>42797</c:v>
                </c:pt>
                <c:pt idx="1566">
                  <c:v>42800</c:v>
                </c:pt>
                <c:pt idx="1567">
                  <c:v>42801</c:v>
                </c:pt>
                <c:pt idx="1568">
                  <c:v>42802</c:v>
                </c:pt>
                <c:pt idx="1569">
                  <c:v>42803</c:v>
                </c:pt>
                <c:pt idx="1570">
                  <c:v>42804</c:v>
                </c:pt>
                <c:pt idx="1571">
                  <c:v>42807</c:v>
                </c:pt>
                <c:pt idx="1572">
                  <c:v>42808</c:v>
                </c:pt>
                <c:pt idx="1573">
                  <c:v>42809</c:v>
                </c:pt>
                <c:pt idx="1574">
                  <c:v>42810</c:v>
                </c:pt>
                <c:pt idx="1575">
                  <c:v>42811</c:v>
                </c:pt>
                <c:pt idx="1576">
                  <c:v>42814</c:v>
                </c:pt>
                <c:pt idx="1577">
                  <c:v>42815</c:v>
                </c:pt>
                <c:pt idx="1578">
                  <c:v>42816</c:v>
                </c:pt>
                <c:pt idx="1579">
                  <c:v>42817</c:v>
                </c:pt>
                <c:pt idx="1580">
                  <c:v>42818</c:v>
                </c:pt>
                <c:pt idx="1581">
                  <c:v>42821</c:v>
                </c:pt>
                <c:pt idx="1582">
                  <c:v>42822</c:v>
                </c:pt>
                <c:pt idx="1583">
                  <c:v>42823</c:v>
                </c:pt>
                <c:pt idx="1584">
                  <c:v>42824</c:v>
                </c:pt>
                <c:pt idx="1585">
                  <c:v>42825</c:v>
                </c:pt>
                <c:pt idx="1586">
                  <c:v>42828</c:v>
                </c:pt>
                <c:pt idx="1587">
                  <c:v>42829</c:v>
                </c:pt>
                <c:pt idx="1588">
                  <c:v>42830</c:v>
                </c:pt>
                <c:pt idx="1589">
                  <c:v>42831</c:v>
                </c:pt>
                <c:pt idx="1590">
                  <c:v>42832</c:v>
                </c:pt>
                <c:pt idx="1591">
                  <c:v>42835</c:v>
                </c:pt>
                <c:pt idx="1592">
                  <c:v>42836</c:v>
                </c:pt>
                <c:pt idx="1593">
                  <c:v>42837</c:v>
                </c:pt>
                <c:pt idx="1594">
                  <c:v>42838</c:v>
                </c:pt>
                <c:pt idx="1595">
                  <c:v>42842</c:v>
                </c:pt>
                <c:pt idx="1596">
                  <c:v>42843</c:v>
                </c:pt>
                <c:pt idx="1597">
                  <c:v>42844</c:v>
                </c:pt>
                <c:pt idx="1598">
                  <c:v>42845</c:v>
                </c:pt>
                <c:pt idx="1599">
                  <c:v>42846</c:v>
                </c:pt>
                <c:pt idx="1600">
                  <c:v>42849</c:v>
                </c:pt>
                <c:pt idx="1601">
                  <c:v>42850</c:v>
                </c:pt>
                <c:pt idx="1602">
                  <c:v>42851</c:v>
                </c:pt>
                <c:pt idx="1603">
                  <c:v>42852</c:v>
                </c:pt>
                <c:pt idx="1604">
                  <c:v>42853</c:v>
                </c:pt>
                <c:pt idx="1605">
                  <c:v>42856</c:v>
                </c:pt>
                <c:pt idx="1606">
                  <c:v>42857</c:v>
                </c:pt>
                <c:pt idx="1607">
                  <c:v>42858</c:v>
                </c:pt>
                <c:pt idx="1608">
                  <c:v>42859</c:v>
                </c:pt>
                <c:pt idx="1609">
                  <c:v>42860</c:v>
                </c:pt>
                <c:pt idx="1610">
                  <c:v>42863</c:v>
                </c:pt>
                <c:pt idx="1611">
                  <c:v>42864</c:v>
                </c:pt>
                <c:pt idx="1612">
                  <c:v>42865</c:v>
                </c:pt>
                <c:pt idx="1613">
                  <c:v>42866</c:v>
                </c:pt>
                <c:pt idx="1614">
                  <c:v>42867</c:v>
                </c:pt>
                <c:pt idx="1615">
                  <c:v>42870</c:v>
                </c:pt>
                <c:pt idx="1616">
                  <c:v>42871</c:v>
                </c:pt>
                <c:pt idx="1617">
                  <c:v>42872</c:v>
                </c:pt>
                <c:pt idx="1618">
                  <c:v>42873</c:v>
                </c:pt>
                <c:pt idx="1619">
                  <c:v>42874</c:v>
                </c:pt>
                <c:pt idx="1620">
                  <c:v>42877</c:v>
                </c:pt>
                <c:pt idx="1621">
                  <c:v>42878</c:v>
                </c:pt>
                <c:pt idx="1622">
                  <c:v>42879</c:v>
                </c:pt>
                <c:pt idx="1623">
                  <c:v>42880</c:v>
                </c:pt>
                <c:pt idx="1624">
                  <c:v>42881</c:v>
                </c:pt>
                <c:pt idx="1625">
                  <c:v>42884</c:v>
                </c:pt>
                <c:pt idx="1626">
                  <c:v>42885</c:v>
                </c:pt>
                <c:pt idx="1627">
                  <c:v>42886</c:v>
                </c:pt>
                <c:pt idx="1628">
                  <c:v>42887</c:v>
                </c:pt>
                <c:pt idx="1629">
                  <c:v>42888</c:v>
                </c:pt>
                <c:pt idx="1630">
                  <c:v>42891</c:v>
                </c:pt>
                <c:pt idx="1631">
                  <c:v>42892</c:v>
                </c:pt>
                <c:pt idx="1632">
                  <c:v>42893</c:v>
                </c:pt>
                <c:pt idx="1633">
                  <c:v>42894</c:v>
                </c:pt>
                <c:pt idx="1634">
                  <c:v>42895</c:v>
                </c:pt>
                <c:pt idx="1635">
                  <c:v>42898</c:v>
                </c:pt>
                <c:pt idx="1636">
                  <c:v>42899</c:v>
                </c:pt>
                <c:pt idx="1637">
                  <c:v>42900</c:v>
                </c:pt>
                <c:pt idx="1638">
                  <c:v>42901</c:v>
                </c:pt>
                <c:pt idx="1639">
                  <c:v>42902</c:v>
                </c:pt>
                <c:pt idx="1640">
                  <c:v>42905</c:v>
                </c:pt>
                <c:pt idx="1641">
                  <c:v>42906</c:v>
                </c:pt>
                <c:pt idx="1642">
                  <c:v>42907</c:v>
                </c:pt>
                <c:pt idx="1643">
                  <c:v>42908</c:v>
                </c:pt>
                <c:pt idx="1644">
                  <c:v>42909</c:v>
                </c:pt>
                <c:pt idx="1645">
                  <c:v>42912</c:v>
                </c:pt>
                <c:pt idx="1646">
                  <c:v>42913</c:v>
                </c:pt>
                <c:pt idx="1647">
                  <c:v>42914</c:v>
                </c:pt>
                <c:pt idx="1648">
                  <c:v>42915</c:v>
                </c:pt>
                <c:pt idx="1649">
                  <c:v>42916</c:v>
                </c:pt>
                <c:pt idx="1650">
                  <c:v>42919</c:v>
                </c:pt>
                <c:pt idx="1651">
                  <c:v>42920</c:v>
                </c:pt>
                <c:pt idx="1652">
                  <c:v>42921</c:v>
                </c:pt>
                <c:pt idx="1653">
                  <c:v>42922</c:v>
                </c:pt>
                <c:pt idx="1654">
                  <c:v>42923</c:v>
                </c:pt>
                <c:pt idx="1655">
                  <c:v>42926</c:v>
                </c:pt>
                <c:pt idx="1656">
                  <c:v>42927</c:v>
                </c:pt>
                <c:pt idx="1657">
                  <c:v>42928</c:v>
                </c:pt>
                <c:pt idx="1658">
                  <c:v>42929</c:v>
                </c:pt>
                <c:pt idx="1659">
                  <c:v>42930</c:v>
                </c:pt>
                <c:pt idx="1660">
                  <c:v>42933</c:v>
                </c:pt>
                <c:pt idx="1661">
                  <c:v>42934</c:v>
                </c:pt>
                <c:pt idx="1662">
                  <c:v>42935</c:v>
                </c:pt>
                <c:pt idx="1663">
                  <c:v>42936</c:v>
                </c:pt>
                <c:pt idx="1664">
                  <c:v>42937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42947</c:v>
                </c:pt>
                <c:pt idx="1671">
                  <c:v>42948</c:v>
                </c:pt>
                <c:pt idx="1672">
                  <c:v>42949</c:v>
                </c:pt>
                <c:pt idx="1673">
                  <c:v>42950</c:v>
                </c:pt>
                <c:pt idx="1674">
                  <c:v>42951</c:v>
                </c:pt>
                <c:pt idx="1675">
                  <c:v>42954</c:v>
                </c:pt>
                <c:pt idx="1676">
                  <c:v>42955</c:v>
                </c:pt>
                <c:pt idx="1677">
                  <c:v>42956</c:v>
                </c:pt>
                <c:pt idx="1678">
                  <c:v>42957</c:v>
                </c:pt>
                <c:pt idx="1679">
                  <c:v>42958</c:v>
                </c:pt>
                <c:pt idx="1680">
                  <c:v>42961</c:v>
                </c:pt>
                <c:pt idx="1681">
                  <c:v>42962</c:v>
                </c:pt>
                <c:pt idx="1682">
                  <c:v>42963</c:v>
                </c:pt>
                <c:pt idx="1683">
                  <c:v>42964</c:v>
                </c:pt>
                <c:pt idx="1684">
                  <c:v>42965</c:v>
                </c:pt>
                <c:pt idx="1685">
                  <c:v>42968</c:v>
                </c:pt>
                <c:pt idx="1686">
                  <c:v>42969</c:v>
                </c:pt>
                <c:pt idx="1687">
                  <c:v>42970</c:v>
                </c:pt>
                <c:pt idx="1688">
                  <c:v>42971</c:v>
                </c:pt>
                <c:pt idx="1689">
                  <c:v>42972</c:v>
                </c:pt>
                <c:pt idx="1690">
                  <c:v>42975</c:v>
                </c:pt>
                <c:pt idx="1691">
                  <c:v>42976</c:v>
                </c:pt>
                <c:pt idx="1692">
                  <c:v>42977</c:v>
                </c:pt>
                <c:pt idx="1693">
                  <c:v>42978</c:v>
                </c:pt>
                <c:pt idx="1694">
                  <c:v>42979</c:v>
                </c:pt>
                <c:pt idx="1695">
                  <c:v>42982</c:v>
                </c:pt>
                <c:pt idx="1696">
                  <c:v>42983</c:v>
                </c:pt>
                <c:pt idx="1697">
                  <c:v>42984</c:v>
                </c:pt>
                <c:pt idx="1698">
                  <c:v>42985</c:v>
                </c:pt>
                <c:pt idx="1699">
                  <c:v>42986</c:v>
                </c:pt>
                <c:pt idx="1700">
                  <c:v>42989</c:v>
                </c:pt>
                <c:pt idx="1701">
                  <c:v>42990</c:v>
                </c:pt>
                <c:pt idx="1702">
                  <c:v>42991</c:v>
                </c:pt>
                <c:pt idx="1703">
                  <c:v>42992</c:v>
                </c:pt>
                <c:pt idx="1704">
                  <c:v>42993</c:v>
                </c:pt>
                <c:pt idx="1705">
                  <c:v>42996</c:v>
                </c:pt>
                <c:pt idx="1706">
                  <c:v>42997</c:v>
                </c:pt>
                <c:pt idx="1707">
                  <c:v>42998</c:v>
                </c:pt>
                <c:pt idx="1708">
                  <c:v>42999</c:v>
                </c:pt>
                <c:pt idx="1709">
                  <c:v>43000</c:v>
                </c:pt>
                <c:pt idx="1710">
                  <c:v>43003</c:v>
                </c:pt>
                <c:pt idx="1711">
                  <c:v>43004</c:v>
                </c:pt>
                <c:pt idx="1712">
                  <c:v>43005</c:v>
                </c:pt>
                <c:pt idx="1713">
                  <c:v>43006</c:v>
                </c:pt>
                <c:pt idx="1714">
                  <c:v>43007</c:v>
                </c:pt>
                <c:pt idx="1715">
                  <c:v>43010</c:v>
                </c:pt>
                <c:pt idx="1716">
                  <c:v>43011</c:v>
                </c:pt>
                <c:pt idx="1717">
                  <c:v>43012</c:v>
                </c:pt>
                <c:pt idx="1718">
                  <c:v>43013</c:v>
                </c:pt>
                <c:pt idx="1719">
                  <c:v>43014</c:v>
                </c:pt>
                <c:pt idx="1720">
                  <c:v>43017</c:v>
                </c:pt>
                <c:pt idx="1721">
                  <c:v>43018</c:v>
                </c:pt>
                <c:pt idx="1722">
                  <c:v>43019</c:v>
                </c:pt>
                <c:pt idx="1723">
                  <c:v>43020</c:v>
                </c:pt>
                <c:pt idx="1724">
                  <c:v>43021</c:v>
                </c:pt>
                <c:pt idx="1725">
                  <c:v>43024</c:v>
                </c:pt>
                <c:pt idx="1726">
                  <c:v>43025</c:v>
                </c:pt>
                <c:pt idx="1727">
                  <c:v>43026</c:v>
                </c:pt>
                <c:pt idx="1728">
                  <c:v>43027</c:v>
                </c:pt>
                <c:pt idx="1729">
                  <c:v>43028</c:v>
                </c:pt>
                <c:pt idx="1730">
                  <c:v>43031</c:v>
                </c:pt>
                <c:pt idx="1731">
                  <c:v>43032</c:v>
                </c:pt>
                <c:pt idx="1732">
                  <c:v>43033</c:v>
                </c:pt>
                <c:pt idx="1733">
                  <c:v>43034</c:v>
                </c:pt>
                <c:pt idx="1734">
                  <c:v>43035</c:v>
                </c:pt>
                <c:pt idx="1735">
                  <c:v>43038</c:v>
                </c:pt>
                <c:pt idx="1736">
                  <c:v>43039</c:v>
                </c:pt>
                <c:pt idx="1737">
                  <c:v>43040</c:v>
                </c:pt>
                <c:pt idx="1738">
                  <c:v>43041</c:v>
                </c:pt>
                <c:pt idx="1739">
                  <c:v>43042</c:v>
                </c:pt>
                <c:pt idx="1740">
                  <c:v>43045</c:v>
                </c:pt>
                <c:pt idx="1741">
                  <c:v>43046</c:v>
                </c:pt>
                <c:pt idx="1742">
                  <c:v>43047</c:v>
                </c:pt>
                <c:pt idx="1743">
                  <c:v>43048</c:v>
                </c:pt>
                <c:pt idx="1744">
                  <c:v>43049</c:v>
                </c:pt>
                <c:pt idx="1745">
                  <c:v>43052</c:v>
                </c:pt>
                <c:pt idx="1746">
                  <c:v>43053</c:v>
                </c:pt>
                <c:pt idx="1747">
                  <c:v>43054</c:v>
                </c:pt>
                <c:pt idx="1748">
                  <c:v>43055</c:v>
                </c:pt>
                <c:pt idx="1749">
                  <c:v>43056</c:v>
                </c:pt>
                <c:pt idx="1750">
                  <c:v>43059</c:v>
                </c:pt>
                <c:pt idx="1751">
                  <c:v>43060</c:v>
                </c:pt>
                <c:pt idx="1752">
                  <c:v>43061</c:v>
                </c:pt>
                <c:pt idx="1753">
                  <c:v>43062</c:v>
                </c:pt>
                <c:pt idx="1754">
                  <c:v>43063</c:v>
                </c:pt>
                <c:pt idx="1755">
                  <c:v>43066</c:v>
                </c:pt>
                <c:pt idx="1756">
                  <c:v>43067</c:v>
                </c:pt>
                <c:pt idx="1757">
                  <c:v>43068</c:v>
                </c:pt>
                <c:pt idx="1758">
                  <c:v>43069</c:v>
                </c:pt>
                <c:pt idx="1759">
                  <c:v>43070</c:v>
                </c:pt>
                <c:pt idx="1760">
                  <c:v>43073</c:v>
                </c:pt>
                <c:pt idx="1761">
                  <c:v>43074</c:v>
                </c:pt>
                <c:pt idx="1762">
                  <c:v>43075</c:v>
                </c:pt>
                <c:pt idx="1763">
                  <c:v>43076</c:v>
                </c:pt>
                <c:pt idx="1764">
                  <c:v>43077</c:v>
                </c:pt>
                <c:pt idx="1765">
                  <c:v>43080</c:v>
                </c:pt>
                <c:pt idx="1766">
                  <c:v>43081</c:v>
                </c:pt>
                <c:pt idx="1767">
                  <c:v>43082</c:v>
                </c:pt>
                <c:pt idx="1768">
                  <c:v>43083</c:v>
                </c:pt>
                <c:pt idx="1769">
                  <c:v>43084</c:v>
                </c:pt>
                <c:pt idx="1770">
                  <c:v>43087</c:v>
                </c:pt>
                <c:pt idx="1771">
                  <c:v>43088</c:v>
                </c:pt>
                <c:pt idx="1772">
                  <c:v>43089</c:v>
                </c:pt>
                <c:pt idx="1773">
                  <c:v>43090</c:v>
                </c:pt>
                <c:pt idx="1774">
                  <c:v>43091</c:v>
                </c:pt>
                <c:pt idx="1775">
                  <c:v>43095</c:v>
                </c:pt>
                <c:pt idx="1776">
                  <c:v>43096</c:v>
                </c:pt>
                <c:pt idx="1777">
                  <c:v>43097</c:v>
                </c:pt>
                <c:pt idx="1778">
                  <c:v>43098</c:v>
                </c:pt>
                <c:pt idx="1779">
                  <c:v>43102</c:v>
                </c:pt>
                <c:pt idx="1780">
                  <c:v>43103</c:v>
                </c:pt>
                <c:pt idx="1781">
                  <c:v>43104</c:v>
                </c:pt>
                <c:pt idx="1782">
                  <c:v>43105</c:v>
                </c:pt>
                <c:pt idx="1783">
                  <c:v>43108</c:v>
                </c:pt>
                <c:pt idx="1784">
                  <c:v>43109</c:v>
                </c:pt>
                <c:pt idx="1785">
                  <c:v>43110</c:v>
                </c:pt>
                <c:pt idx="1786">
                  <c:v>43111</c:v>
                </c:pt>
                <c:pt idx="1787">
                  <c:v>43112</c:v>
                </c:pt>
                <c:pt idx="1788">
                  <c:v>43115</c:v>
                </c:pt>
                <c:pt idx="1789">
                  <c:v>43116</c:v>
                </c:pt>
                <c:pt idx="1790">
                  <c:v>43117</c:v>
                </c:pt>
                <c:pt idx="1791">
                  <c:v>43118</c:v>
                </c:pt>
                <c:pt idx="1792">
                  <c:v>43119</c:v>
                </c:pt>
                <c:pt idx="1793">
                  <c:v>43122</c:v>
                </c:pt>
                <c:pt idx="1794">
                  <c:v>43123</c:v>
                </c:pt>
                <c:pt idx="1795">
                  <c:v>43124</c:v>
                </c:pt>
                <c:pt idx="1796">
                  <c:v>43125</c:v>
                </c:pt>
                <c:pt idx="1797">
                  <c:v>43126</c:v>
                </c:pt>
                <c:pt idx="1798">
                  <c:v>43129</c:v>
                </c:pt>
                <c:pt idx="1799">
                  <c:v>43130</c:v>
                </c:pt>
                <c:pt idx="1800">
                  <c:v>43131</c:v>
                </c:pt>
                <c:pt idx="1801">
                  <c:v>43132</c:v>
                </c:pt>
                <c:pt idx="1802">
                  <c:v>43133</c:v>
                </c:pt>
                <c:pt idx="1803">
                  <c:v>43136</c:v>
                </c:pt>
                <c:pt idx="1804">
                  <c:v>43137</c:v>
                </c:pt>
                <c:pt idx="1805">
                  <c:v>43138</c:v>
                </c:pt>
                <c:pt idx="1806">
                  <c:v>43139</c:v>
                </c:pt>
                <c:pt idx="1807">
                  <c:v>43140</c:v>
                </c:pt>
                <c:pt idx="1808">
                  <c:v>43143</c:v>
                </c:pt>
                <c:pt idx="1809">
                  <c:v>43144</c:v>
                </c:pt>
                <c:pt idx="1810">
                  <c:v>43145</c:v>
                </c:pt>
                <c:pt idx="1811">
                  <c:v>43146</c:v>
                </c:pt>
                <c:pt idx="1812">
                  <c:v>43147</c:v>
                </c:pt>
                <c:pt idx="1813">
                  <c:v>43150</c:v>
                </c:pt>
                <c:pt idx="1814">
                  <c:v>43151</c:v>
                </c:pt>
                <c:pt idx="1815">
                  <c:v>43152</c:v>
                </c:pt>
                <c:pt idx="1816">
                  <c:v>43153</c:v>
                </c:pt>
                <c:pt idx="1817">
                  <c:v>43154</c:v>
                </c:pt>
                <c:pt idx="1818">
                  <c:v>43157</c:v>
                </c:pt>
                <c:pt idx="1819">
                  <c:v>43158</c:v>
                </c:pt>
                <c:pt idx="1820">
                  <c:v>43159</c:v>
                </c:pt>
                <c:pt idx="1821">
                  <c:v>43160</c:v>
                </c:pt>
                <c:pt idx="1822">
                  <c:v>43161</c:v>
                </c:pt>
                <c:pt idx="1823">
                  <c:v>43164</c:v>
                </c:pt>
                <c:pt idx="1824">
                  <c:v>43165</c:v>
                </c:pt>
                <c:pt idx="1825">
                  <c:v>43166</c:v>
                </c:pt>
                <c:pt idx="1826">
                  <c:v>43167</c:v>
                </c:pt>
                <c:pt idx="1827">
                  <c:v>43168</c:v>
                </c:pt>
                <c:pt idx="1828">
                  <c:v>43171</c:v>
                </c:pt>
                <c:pt idx="1829">
                  <c:v>43172</c:v>
                </c:pt>
                <c:pt idx="1830">
                  <c:v>43173</c:v>
                </c:pt>
                <c:pt idx="1831">
                  <c:v>43174</c:v>
                </c:pt>
                <c:pt idx="1832">
                  <c:v>43175</c:v>
                </c:pt>
                <c:pt idx="1833">
                  <c:v>43178</c:v>
                </c:pt>
                <c:pt idx="1834">
                  <c:v>43179</c:v>
                </c:pt>
                <c:pt idx="1835">
                  <c:v>43180</c:v>
                </c:pt>
                <c:pt idx="1836">
                  <c:v>43181</c:v>
                </c:pt>
                <c:pt idx="1837">
                  <c:v>43182</c:v>
                </c:pt>
                <c:pt idx="1838">
                  <c:v>43185</c:v>
                </c:pt>
                <c:pt idx="1839">
                  <c:v>43186</c:v>
                </c:pt>
                <c:pt idx="1840">
                  <c:v>43187</c:v>
                </c:pt>
                <c:pt idx="1841">
                  <c:v>43188</c:v>
                </c:pt>
                <c:pt idx="1842">
                  <c:v>43192</c:v>
                </c:pt>
                <c:pt idx="1843">
                  <c:v>43193</c:v>
                </c:pt>
                <c:pt idx="1844">
                  <c:v>43194</c:v>
                </c:pt>
                <c:pt idx="1845">
                  <c:v>43195</c:v>
                </c:pt>
                <c:pt idx="1846">
                  <c:v>43196</c:v>
                </c:pt>
                <c:pt idx="1847">
                  <c:v>43199</c:v>
                </c:pt>
                <c:pt idx="1848">
                  <c:v>43200</c:v>
                </c:pt>
                <c:pt idx="1849">
                  <c:v>43201</c:v>
                </c:pt>
                <c:pt idx="1850">
                  <c:v>43202</c:v>
                </c:pt>
                <c:pt idx="1851">
                  <c:v>43203</c:v>
                </c:pt>
                <c:pt idx="1852">
                  <c:v>43206</c:v>
                </c:pt>
                <c:pt idx="1853">
                  <c:v>43207</c:v>
                </c:pt>
                <c:pt idx="1854">
                  <c:v>43208</c:v>
                </c:pt>
                <c:pt idx="1855">
                  <c:v>43209</c:v>
                </c:pt>
                <c:pt idx="1856">
                  <c:v>43210</c:v>
                </c:pt>
                <c:pt idx="1857">
                  <c:v>43213</c:v>
                </c:pt>
                <c:pt idx="1858">
                  <c:v>43214</c:v>
                </c:pt>
                <c:pt idx="1859">
                  <c:v>43215</c:v>
                </c:pt>
                <c:pt idx="1860">
                  <c:v>43216</c:v>
                </c:pt>
                <c:pt idx="1861">
                  <c:v>43217</c:v>
                </c:pt>
                <c:pt idx="1862">
                  <c:v>43220</c:v>
                </c:pt>
                <c:pt idx="1863">
                  <c:v>43221</c:v>
                </c:pt>
                <c:pt idx="1864">
                  <c:v>43222</c:v>
                </c:pt>
                <c:pt idx="1865">
                  <c:v>43223</c:v>
                </c:pt>
                <c:pt idx="1866">
                  <c:v>43224</c:v>
                </c:pt>
                <c:pt idx="1867">
                  <c:v>43227</c:v>
                </c:pt>
                <c:pt idx="1868">
                  <c:v>43228</c:v>
                </c:pt>
                <c:pt idx="1869">
                  <c:v>43229</c:v>
                </c:pt>
                <c:pt idx="1870">
                  <c:v>43230</c:v>
                </c:pt>
                <c:pt idx="1871">
                  <c:v>43231</c:v>
                </c:pt>
                <c:pt idx="1872">
                  <c:v>43234</c:v>
                </c:pt>
                <c:pt idx="1873">
                  <c:v>43235</c:v>
                </c:pt>
                <c:pt idx="1874">
                  <c:v>43236</c:v>
                </c:pt>
                <c:pt idx="1875">
                  <c:v>43237</c:v>
                </c:pt>
                <c:pt idx="1876">
                  <c:v>43238</c:v>
                </c:pt>
                <c:pt idx="1877">
                  <c:v>43241</c:v>
                </c:pt>
                <c:pt idx="1878">
                  <c:v>43242</c:v>
                </c:pt>
                <c:pt idx="1879">
                  <c:v>43243</c:v>
                </c:pt>
                <c:pt idx="1880">
                  <c:v>43244</c:v>
                </c:pt>
                <c:pt idx="1881">
                  <c:v>43245</c:v>
                </c:pt>
                <c:pt idx="1882">
                  <c:v>43249</c:v>
                </c:pt>
                <c:pt idx="1883">
                  <c:v>43250</c:v>
                </c:pt>
                <c:pt idx="1884">
                  <c:v>43251</c:v>
                </c:pt>
                <c:pt idx="1885">
                  <c:v>43252</c:v>
                </c:pt>
                <c:pt idx="1886">
                  <c:v>43255</c:v>
                </c:pt>
                <c:pt idx="1887">
                  <c:v>43256</c:v>
                </c:pt>
                <c:pt idx="1888">
                  <c:v>43257</c:v>
                </c:pt>
                <c:pt idx="1889">
                  <c:v>43258</c:v>
                </c:pt>
                <c:pt idx="1890">
                  <c:v>43259</c:v>
                </c:pt>
                <c:pt idx="1891">
                  <c:v>43262</c:v>
                </c:pt>
                <c:pt idx="1892">
                  <c:v>43263</c:v>
                </c:pt>
                <c:pt idx="1893">
                  <c:v>43264</c:v>
                </c:pt>
                <c:pt idx="1894">
                  <c:v>43265</c:v>
                </c:pt>
                <c:pt idx="1895">
                  <c:v>43266</c:v>
                </c:pt>
                <c:pt idx="1896">
                  <c:v>43269</c:v>
                </c:pt>
                <c:pt idx="1897">
                  <c:v>43270</c:v>
                </c:pt>
                <c:pt idx="1898">
                  <c:v>43271</c:v>
                </c:pt>
                <c:pt idx="1899">
                  <c:v>43272</c:v>
                </c:pt>
                <c:pt idx="1900">
                  <c:v>43273</c:v>
                </c:pt>
                <c:pt idx="1901">
                  <c:v>43276</c:v>
                </c:pt>
                <c:pt idx="1902">
                  <c:v>43277</c:v>
                </c:pt>
                <c:pt idx="1903">
                  <c:v>43278</c:v>
                </c:pt>
                <c:pt idx="1904">
                  <c:v>43279</c:v>
                </c:pt>
                <c:pt idx="1905">
                  <c:v>43280</c:v>
                </c:pt>
                <c:pt idx="1906">
                  <c:v>43283</c:v>
                </c:pt>
                <c:pt idx="1907">
                  <c:v>43284</c:v>
                </c:pt>
                <c:pt idx="1908">
                  <c:v>43285</c:v>
                </c:pt>
                <c:pt idx="1909">
                  <c:v>43286</c:v>
                </c:pt>
                <c:pt idx="1910">
                  <c:v>43287</c:v>
                </c:pt>
                <c:pt idx="1911">
                  <c:v>43290</c:v>
                </c:pt>
                <c:pt idx="1912">
                  <c:v>43291</c:v>
                </c:pt>
                <c:pt idx="1913">
                  <c:v>43292</c:v>
                </c:pt>
                <c:pt idx="1914">
                  <c:v>43293</c:v>
                </c:pt>
                <c:pt idx="1915">
                  <c:v>43294</c:v>
                </c:pt>
                <c:pt idx="1916">
                  <c:v>43297</c:v>
                </c:pt>
                <c:pt idx="1917">
                  <c:v>43298</c:v>
                </c:pt>
                <c:pt idx="1918">
                  <c:v>43299</c:v>
                </c:pt>
                <c:pt idx="1919">
                  <c:v>43300</c:v>
                </c:pt>
                <c:pt idx="1920">
                  <c:v>43301</c:v>
                </c:pt>
                <c:pt idx="1921">
                  <c:v>43304</c:v>
                </c:pt>
                <c:pt idx="1922">
                  <c:v>43305</c:v>
                </c:pt>
                <c:pt idx="1923">
                  <c:v>43306</c:v>
                </c:pt>
                <c:pt idx="1924">
                  <c:v>43307</c:v>
                </c:pt>
                <c:pt idx="1925">
                  <c:v>43308</c:v>
                </c:pt>
                <c:pt idx="1926">
                  <c:v>43311</c:v>
                </c:pt>
                <c:pt idx="1927">
                  <c:v>43312</c:v>
                </c:pt>
                <c:pt idx="1928">
                  <c:v>43313</c:v>
                </c:pt>
                <c:pt idx="1929">
                  <c:v>43314</c:v>
                </c:pt>
                <c:pt idx="1930">
                  <c:v>43315</c:v>
                </c:pt>
                <c:pt idx="1931">
                  <c:v>43318</c:v>
                </c:pt>
                <c:pt idx="1932">
                  <c:v>43319</c:v>
                </c:pt>
                <c:pt idx="1933">
                  <c:v>43320</c:v>
                </c:pt>
                <c:pt idx="1934">
                  <c:v>43321</c:v>
                </c:pt>
                <c:pt idx="1935">
                  <c:v>43322</c:v>
                </c:pt>
                <c:pt idx="1936">
                  <c:v>43325</c:v>
                </c:pt>
                <c:pt idx="1937">
                  <c:v>43326</c:v>
                </c:pt>
                <c:pt idx="1938">
                  <c:v>43327</c:v>
                </c:pt>
                <c:pt idx="1939">
                  <c:v>43328</c:v>
                </c:pt>
                <c:pt idx="1940">
                  <c:v>43329</c:v>
                </c:pt>
                <c:pt idx="1941">
                  <c:v>43332</c:v>
                </c:pt>
                <c:pt idx="1942">
                  <c:v>43333</c:v>
                </c:pt>
                <c:pt idx="1943">
                  <c:v>43334</c:v>
                </c:pt>
                <c:pt idx="1944">
                  <c:v>43335</c:v>
                </c:pt>
                <c:pt idx="1945">
                  <c:v>43336</c:v>
                </c:pt>
                <c:pt idx="1946">
                  <c:v>43339</c:v>
                </c:pt>
                <c:pt idx="1947">
                  <c:v>43340</c:v>
                </c:pt>
                <c:pt idx="1948">
                  <c:v>43341</c:v>
                </c:pt>
                <c:pt idx="1949">
                  <c:v>43342</c:v>
                </c:pt>
                <c:pt idx="1950">
                  <c:v>43343</c:v>
                </c:pt>
                <c:pt idx="1951">
                  <c:v>43346</c:v>
                </c:pt>
                <c:pt idx="1952">
                  <c:v>43347</c:v>
                </c:pt>
                <c:pt idx="1953">
                  <c:v>43348</c:v>
                </c:pt>
                <c:pt idx="1954">
                  <c:v>43349</c:v>
                </c:pt>
                <c:pt idx="1955">
                  <c:v>43350</c:v>
                </c:pt>
                <c:pt idx="1956">
                  <c:v>43353</c:v>
                </c:pt>
                <c:pt idx="1957">
                  <c:v>43354</c:v>
                </c:pt>
                <c:pt idx="1958">
                  <c:v>43355</c:v>
                </c:pt>
                <c:pt idx="1959">
                  <c:v>43356</c:v>
                </c:pt>
                <c:pt idx="1960">
                  <c:v>43357</c:v>
                </c:pt>
                <c:pt idx="1961">
                  <c:v>43360</c:v>
                </c:pt>
                <c:pt idx="1962">
                  <c:v>43361</c:v>
                </c:pt>
                <c:pt idx="1963">
                  <c:v>43362</c:v>
                </c:pt>
                <c:pt idx="1964">
                  <c:v>43363</c:v>
                </c:pt>
                <c:pt idx="1965">
                  <c:v>43364</c:v>
                </c:pt>
                <c:pt idx="1966">
                  <c:v>43367</c:v>
                </c:pt>
                <c:pt idx="1967">
                  <c:v>43368</c:v>
                </c:pt>
                <c:pt idx="1968">
                  <c:v>43369</c:v>
                </c:pt>
                <c:pt idx="1969">
                  <c:v>43370</c:v>
                </c:pt>
                <c:pt idx="1970">
                  <c:v>43371</c:v>
                </c:pt>
                <c:pt idx="1971">
                  <c:v>43374</c:v>
                </c:pt>
                <c:pt idx="1972">
                  <c:v>43375</c:v>
                </c:pt>
                <c:pt idx="1973">
                  <c:v>43376</c:v>
                </c:pt>
                <c:pt idx="1974">
                  <c:v>43377</c:v>
                </c:pt>
                <c:pt idx="1975">
                  <c:v>43378</c:v>
                </c:pt>
                <c:pt idx="1976">
                  <c:v>43381</c:v>
                </c:pt>
                <c:pt idx="1977">
                  <c:v>43382</c:v>
                </c:pt>
                <c:pt idx="1978">
                  <c:v>43383</c:v>
                </c:pt>
                <c:pt idx="1979">
                  <c:v>43384</c:v>
                </c:pt>
                <c:pt idx="1980">
                  <c:v>43385</c:v>
                </c:pt>
                <c:pt idx="1981">
                  <c:v>43388</c:v>
                </c:pt>
                <c:pt idx="1982">
                  <c:v>43389</c:v>
                </c:pt>
                <c:pt idx="1983">
                  <c:v>43390</c:v>
                </c:pt>
                <c:pt idx="1984">
                  <c:v>43391</c:v>
                </c:pt>
                <c:pt idx="1985">
                  <c:v>43392</c:v>
                </c:pt>
                <c:pt idx="1986">
                  <c:v>43395</c:v>
                </c:pt>
                <c:pt idx="1987">
                  <c:v>43396</c:v>
                </c:pt>
                <c:pt idx="1988">
                  <c:v>43397</c:v>
                </c:pt>
                <c:pt idx="1989">
                  <c:v>43398</c:v>
                </c:pt>
                <c:pt idx="1990">
                  <c:v>43399</c:v>
                </c:pt>
                <c:pt idx="1991">
                  <c:v>43402</c:v>
                </c:pt>
                <c:pt idx="1992">
                  <c:v>43403</c:v>
                </c:pt>
                <c:pt idx="1993">
                  <c:v>43404</c:v>
                </c:pt>
                <c:pt idx="1994">
                  <c:v>43405</c:v>
                </c:pt>
                <c:pt idx="1995">
                  <c:v>43406</c:v>
                </c:pt>
                <c:pt idx="1996">
                  <c:v>43409</c:v>
                </c:pt>
                <c:pt idx="1997">
                  <c:v>43410</c:v>
                </c:pt>
                <c:pt idx="1998">
                  <c:v>43411</c:v>
                </c:pt>
                <c:pt idx="1999">
                  <c:v>43412</c:v>
                </c:pt>
                <c:pt idx="2000">
                  <c:v>43413</c:v>
                </c:pt>
                <c:pt idx="2001">
                  <c:v>43416</c:v>
                </c:pt>
                <c:pt idx="2002">
                  <c:v>43417</c:v>
                </c:pt>
                <c:pt idx="2003">
                  <c:v>43418</c:v>
                </c:pt>
                <c:pt idx="2004">
                  <c:v>43419</c:v>
                </c:pt>
                <c:pt idx="2005">
                  <c:v>43420</c:v>
                </c:pt>
                <c:pt idx="2006">
                  <c:v>43423</c:v>
                </c:pt>
                <c:pt idx="2007">
                  <c:v>43424</c:v>
                </c:pt>
                <c:pt idx="2008">
                  <c:v>43425</c:v>
                </c:pt>
                <c:pt idx="2009">
                  <c:v>43426</c:v>
                </c:pt>
                <c:pt idx="2010">
                  <c:v>43427</c:v>
                </c:pt>
                <c:pt idx="2011">
                  <c:v>43430</c:v>
                </c:pt>
                <c:pt idx="2012">
                  <c:v>43431</c:v>
                </c:pt>
                <c:pt idx="2013">
                  <c:v>43432</c:v>
                </c:pt>
                <c:pt idx="2014">
                  <c:v>43433</c:v>
                </c:pt>
                <c:pt idx="2015">
                  <c:v>43434</c:v>
                </c:pt>
                <c:pt idx="2016">
                  <c:v>43437</c:v>
                </c:pt>
                <c:pt idx="2017">
                  <c:v>43438</c:v>
                </c:pt>
                <c:pt idx="2018">
                  <c:v>43439</c:v>
                </c:pt>
                <c:pt idx="2019">
                  <c:v>43440</c:v>
                </c:pt>
                <c:pt idx="2020">
                  <c:v>43441</c:v>
                </c:pt>
                <c:pt idx="2021">
                  <c:v>43444</c:v>
                </c:pt>
                <c:pt idx="2022">
                  <c:v>43445</c:v>
                </c:pt>
                <c:pt idx="2023">
                  <c:v>43446</c:v>
                </c:pt>
                <c:pt idx="2024">
                  <c:v>43447</c:v>
                </c:pt>
                <c:pt idx="2025">
                  <c:v>43448</c:v>
                </c:pt>
                <c:pt idx="2026">
                  <c:v>43451</c:v>
                </c:pt>
                <c:pt idx="2027">
                  <c:v>43452</c:v>
                </c:pt>
                <c:pt idx="2028">
                  <c:v>43453</c:v>
                </c:pt>
                <c:pt idx="2029">
                  <c:v>43454</c:v>
                </c:pt>
                <c:pt idx="2030">
                  <c:v>43455</c:v>
                </c:pt>
                <c:pt idx="2031">
                  <c:v>43460</c:v>
                </c:pt>
                <c:pt idx="2032">
                  <c:v>43461</c:v>
                </c:pt>
                <c:pt idx="2033">
                  <c:v>43462</c:v>
                </c:pt>
                <c:pt idx="2034">
                  <c:v>43467</c:v>
                </c:pt>
                <c:pt idx="2035">
                  <c:v>43468</c:v>
                </c:pt>
                <c:pt idx="2036">
                  <c:v>43469</c:v>
                </c:pt>
                <c:pt idx="2037">
                  <c:v>43472</c:v>
                </c:pt>
                <c:pt idx="2038">
                  <c:v>43473</c:v>
                </c:pt>
                <c:pt idx="2039">
                  <c:v>43474</c:v>
                </c:pt>
                <c:pt idx="2040">
                  <c:v>43475</c:v>
                </c:pt>
                <c:pt idx="2041">
                  <c:v>43476</c:v>
                </c:pt>
                <c:pt idx="2042">
                  <c:v>43479</c:v>
                </c:pt>
                <c:pt idx="2043">
                  <c:v>43480</c:v>
                </c:pt>
                <c:pt idx="2044">
                  <c:v>43481</c:v>
                </c:pt>
                <c:pt idx="2045">
                  <c:v>43482</c:v>
                </c:pt>
                <c:pt idx="2046">
                  <c:v>43483</c:v>
                </c:pt>
                <c:pt idx="2047">
                  <c:v>43486</c:v>
                </c:pt>
                <c:pt idx="2048">
                  <c:v>43487</c:v>
                </c:pt>
                <c:pt idx="2049">
                  <c:v>43488</c:v>
                </c:pt>
                <c:pt idx="2050">
                  <c:v>43489</c:v>
                </c:pt>
                <c:pt idx="2051">
                  <c:v>43490</c:v>
                </c:pt>
                <c:pt idx="2052">
                  <c:v>43493</c:v>
                </c:pt>
                <c:pt idx="2053">
                  <c:v>43494</c:v>
                </c:pt>
                <c:pt idx="2054">
                  <c:v>43495</c:v>
                </c:pt>
                <c:pt idx="2055">
                  <c:v>43496</c:v>
                </c:pt>
                <c:pt idx="2056">
                  <c:v>43497</c:v>
                </c:pt>
                <c:pt idx="2057">
                  <c:v>43500</c:v>
                </c:pt>
                <c:pt idx="2058">
                  <c:v>43501</c:v>
                </c:pt>
                <c:pt idx="2059">
                  <c:v>43502</c:v>
                </c:pt>
                <c:pt idx="2060">
                  <c:v>43503</c:v>
                </c:pt>
                <c:pt idx="2061">
                  <c:v>43504</c:v>
                </c:pt>
                <c:pt idx="2062">
                  <c:v>43507</c:v>
                </c:pt>
                <c:pt idx="2063">
                  <c:v>43508</c:v>
                </c:pt>
                <c:pt idx="2064">
                  <c:v>43509</c:v>
                </c:pt>
                <c:pt idx="2065">
                  <c:v>43510</c:v>
                </c:pt>
                <c:pt idx="2066">
                  <c:v>43511</c:v>
                </c:pt>
                <c:pt idx="2067">
                  <c:v>43514</c:v>
                </c:pt>
                <c:pt idx="2068">
                  <c:v>43515</c:v>
                </c:pt>
                <c:pt idx="2069">
                  <c:v>43516</c:v>
                </c:pt>
                <c:pt idx="2070">
                  <c:v>43517</c:v>
                </c:pt>
                <c:pt idx="2071">
                  <c:v>43518</c:v>
                </c:pt>
                <c:pt idx="2072">
                  <c:v>43521</c:v>
                </c:pt>
                <c:pt idx="2073">
                  <c:v>43522</c:v>
                </c:pt>
                <c:pt idx="2074">
                  <c:v>43523</c:v>
                </c:pt>
                <c:pt idx="2075">
                  <c:v>43524</c:v>
                </c:pt>
                <c:pt idx="2076">
                  <c:v>43525</c:v>
                </c:pt>
                <c:pt idx="2077">
                  <c:v>43528</c:v>
                </c:pt>
                <c:pt idx="2078">
                  <c:v>43529</c:v>
                </c:pt>
                <c:pt idx="2079">
                  <c:v>43530</c:v>
                </c:pt>
                <c:pt idx="2080">
                  <c:v>43531</c:v>
                </c:pt>
                <c:pt idx="2081">
                  <c:v>43532</c:v>
                </c:pt>
                <c:pt idx="2082">
                  <c:v>43535</c:v>
                </c:pt>
                <c:pt idx="2083">
                  <c:v>43536</c:v>
                </c:pt>
                <c:pt idx="2084">
                  <c:v>43537</c:v>
                </c:pt>
                <c:pt idx="2085">
                  <c:v>43538</c:v>
                </c:pt>
                <c:pt idx="2086">
                  <c:v>43539</c:v>
                </c:pt>
                <c:pt idx="2087">
                  <c:v>43542</c:v>
                </c:pt>
                <c:pt idx="2088">
                  <c:v>43543</c:v>
                </c:pt>
                <c:pt idx="2089">
                  <c:v>43544</c:v>
                </c:pt>
                <c:pt idx="2090">
                  <c:v>43545</c:v>
                </c:pt>
                <c:pt idx="2091">
                  <c:v>43546</c:v>
                </c:pt>
                <c:pt idx="2092">
                  <c:v>43549</c:v>
                </c:pt>
                <c:pt idx="2093">
                  <c:v>43550</c:v>
                </c:pt>
                <c:pt idx="2094">
                  <c:v>43551</c:v>
                </c:pt>
                <c:pt idx="2095">
                  <c:v>43552</c:v>
                </c:pt>
                <c:pt idx="2096">
                  <c:v>43553</c:v>
                </c:pt>
                <c:pt idx="2097">
                  <c:v>43556</c:v>
                </c:pt>
                <c:pt idx="2098">
                  <c:v>43557</c:v>
                </c:pt>
                <c:pt idx="2099">
                  <c:v>43558</c:v>
                </c:pt>
                <c:pt idx="2100">
                  <c:v>43559</c:v>
                </c:pt>
                <c:pt idx="2101">
                  <c:v>43560</c:v>
                </c:pt>
                <c:pt idx="2102">
                  <c:v>43563</c:v>
                </c:pt>
                <c:pt idx="2103">
                  <c:v>43564</c:v>
                </c:pt>
                <c:pt idx="2104">
                  <c:v>43565</c:v>
                </c:pt>
                <c:pt idx="2105">
                  <c:v>43566</c:v>
                </c:pt>
                <c:pt idx="2106">
                  <c:v>43567</c:v>
                </c:pt>
                <c:pt idx="2107">
                  <c:v>43570</c:v>
                </c:pt>
                <c:pt idx="2108">
                  <c:v>43571</c:v>
                </c:pt>
                <c:pt idx="2109">
                  <c:v>43572</c:v>
                </c:pt>
                <c:pt idx="2110">
                  <c:v>43573</c:v>
                </c:pt>
                <c:pt idx="2111">
                  <c:v>43574</c:v>
                </c:pt>
                <c:pt idx="2112">
                  <c:v>43577</c:v>
                </c:pt>
                <c:pt idx="2113">
                  <c:v>43578</c:v>
                </c:pt>
                <c:pt idx="2114">
                  <c:v>43579</c:v>
                </c:pt>
                <c:pt idx="2115">
                  <c:v>43580</c:v>
                </c:pt>
                <c:pt idx="2116">
                  <c:v>43581</c:v>
                </c:pt>
                <c:pt idx="2117">
                  <c:v>43584</c:v>
                </c:pt>
                <c:pt idx="2118">
                  <c:v>43585</c:v>
                </c:pt>
                <c:pt idx="2119">
                  <c:v>43586</c:v>
                </c:pt>
                <c:pt idx="2120">
                  <c:v>43587</c:v>
                </c:pt>
                <c:pt idx="2121">
                  <c:v>43588</c:v>
                </c:pt>
                <c:pt idx="2122">
                  <c:v>43591</c:v>
                </c:pt>
                <c:pt idx="2123">
                  <c:v>43592</c:v>
                </c:pt>
                <c:pt idx="2124">
                  <c:v>43593</c:v>
                </c:pt>
                <c:pt idx="2125">
                  <c:v>43594</c:v>
                </c:pt>
                <c:pt idx="2126">
                  <c:v>43595</c:v>
                </c:pt>
                <c:pt idx="2127">
                  <c:v>43598</c:v>
                </c:pt>
                <c:pt idx="2128">
                  <c:v>43599</c:v>
                </c:pt>
                <c:pt idx="2129">
                  <c:v>43600</c:v>
                </c:pt>
                <c:pt idx="2130">
                  <c:v>43601</c:v>
                </c:pt>
                <c:pt idx="2131">
                  <c:v>43602</c:v>
                </c:pt>
                <c:pt idx="2132">
                  <c:v>43605</c:v>
                </c:pt>
                <c:pt idx="2133">
                  <c:v>43606</c:v>
                </c:pt>
                <c:pt idx="2134">
                  <c:v>43607</c:v>
                </c:pt>
                <c:pt idx="2135">
                  <c:v>43608</c:v>
                </c:pt>
                <c:pt idx="2136">
                  <c:v>43609</c:v>
                </c:pt>
                <c:pt idx="2137">
                  <c:v>43612</c:v>
                </c:pt>
                <c:pt idx="2138">
                  <c:v>43613</c:v>
                </c:pt>
                <c:pt idx="2139">
                  <c:v>43614</c:v>
                </c:pt>
                <c:pt idx="2140">
                  <c:v>43615</c:v>
                </c:pt>
                <c:pt idx="2141">
                  <c:v>43616</c:v>
                </c:pt>
                <c:pt idx="2142">
                  <c:v>43619</c:v>
                </c:pt>
                <c:pt idx="2143">
                  <c:v>43620</c:v>
                </c:pt>
                <c:pt idx="2144">
                  <c:v>43621</c:v>
                </c:pt>
                <c:pt idx="2145">
                  <c:v>43622</c:v>
                </c:pt>
                <c:pt idx="2146">
                  <c:v>43623</c:v>
                </c:pt>
                <c:pt idx="2147">
                  <c:v>43626</c:v>
                </c:pt>
                <c:pt idx="2148">
                  <c:v>43627</c:v>
                </c:pt>
                <c:pt idx="2149">
                  <c:v>43628</c:v>
                </c:pt>
                <c:pt idx="2150">
                  <c:v>43629</c:v>
                </c:pt>
                <c:pt idx="2151">
                  <c:v>43630</c:v>
                </c:pt>
                <c:pt idx="2152">
                  <c:v>43633</c:v>
                </c:pt>
                <c:pt idx="2153">
                  <c:v>43634</c:v>
                </c:pt>
                <c:pt idx="2154">
                  <c:v>43635</c:v>
                </c:pt>
                <c:pt idx="2155">
                  <c:v>43636</c:v>
                </c:pt>
                <c:pt idx="2156">
                  <c:v>43637</c:v>
                </c:pt>
                <c:pt idx="2157">
                  <c:v>43640</c:v>
                </c:pt>
                <c:pt idx="2158">
                  <c:v>43641</c:v>
                </c:pt>
                <c:pt idx="2159">
                  <c:v>43642</c:v>
                </c:pt>
                <c:pt idx="2160">
                  <c:v>43643</c:v>
                </c:pt>
                <c:pt idx="2161">
                  <c:v>43644</c:v>
                </c:pt>
                <c:pt idx="2162">
                  <c:v>43647</c:v>
                </c:pt>
                <c:pt idx="2163">
                  <c:v>43648</c:v>
                </c:pt>
                <c:pt idx="2164">
                  <c:v>43649</c:v>
                </c:pt>
                <c:pt idx="2165">
                  <c:v>43650</c:v>
                </c:pt>
                <c:pt idx="2166">
                  <c:v>43651</c:v>
                </c:pt>
                <c:pt idx="2167">
                  <c:v>43654</c:v>
                </c:pt>
                <c:pt idx="2168">
                  <c:v>43655</c:v>
                </c:pt>
                <c:pt idx="2169">
                  <c:v>43656</c:v>
                </c:pt>
                <c:pt idx="2170">
                  <c:v>43657</c:v>
                </c:pt>
                <c:pt idx="2171">
                  <c:v>43658</c:v>
                </c:pt>
                <c:pt idx="2172">
                  <c:v>43661</c:v>
                </c:pt>
                <c:pt idx="2173">
                  <c:v>43662</c:v>
                </c:pt>
                <c:pt idx="2174">
                  <c:v>43663</c:v>
                </c:pt>
                <c:pt idx="2175">
                  <c:v>43664</c:v>
                </c:pt>
                <c:pt idx="2176">
                  <c:v>43665</c:v>
                </c:pt>
                <c:pt idx="2177">
                  <c:v>43668</c:v>
                </c:pt>
                <c:pt idx="2178">
                  <c:v>43669</c:v>
                </c:pt>
                <c:pt idx="2179">
                  <c:v>43670</c:v>
                </c:pt>
                <c:pt idx="2180">
                  <c:v>43671</c:v>
                </c:pt>
                <c:pt idx="2181">
                  <c:v>43672</c:v>
                </c:pt>
                <c:pt idx="2182">
                  <c:v>43675</c:v>
                </c:pt>
                <c:pt idx="2183">
                  <c:v>43676</c:v>
                </c:pt>
                <c:pt idx="2184">
                  <c:v>43677</c:v>
                </c:pt>
                <c:pt idx="2185">
                  <c:v>43678</c:v>
                </c:pt>
                <c:pt idx="2186">
                  <c:v>43679</c:v>
                </c:pt>
                <c:pt idx="2187">
                  <c:v>43682</c:v>
                </c:pt>
                <c:pt idx="2188">
                  <c:v>43683</c:v>
                </c:pt>
                <c:pt idx="2189">
                  <c:v>43684</c:v>
                </c:pt>
                <c:pt idx="2190">
                  <c:v>43685</c:v>
                </c:pt>
                <c:pt idx="2191">
                  <c:v>43686</c:v>
                </c:pt>
                <c:pt idx="2192">
                  <c:v>43689</c:v>
                </c:pt>
                <c:pt idx="2193">
                  <c:v>43690</c:v>
                </c:pt>
                <c:pt idx="2194">
                  <c:v>43691</c:v>
                </c:pt>
                <c:pt idx="2195">
                  <c:v>43692</c:v>
                </c:pt>
                <c:pt idx="2196">
                  <c:v>43693</c:v>
                </c:pt>
                <c:pt idx="2197">
                  <c:v>43696</c:v>
                </c:pt>
                <c:pt idx="2198">
                  <c:v>43697</c:v>
                </c:pt>
                <c:pt idx="2199">
                  <c:v>43698</c:v>
                </c:pt>
                <c:pt idx="2200">
                  <c:v>43699</c:v>
                </c:pt>
                <c:pt idx="2201">
                  <c:v>43700</c:v>
                </c:pt>
                <c:pt idx="2202">
                  <c:v>43703</c:v>
                </c:pt>
                <c:pt idx="2203">
                  <c:v>43704</c:v>
                </c:pt>
                <c:pt idx="2204">
                  <c:v>43705</c:v>
                </c:pt>
                <c:pt idx="2205">
                  <c:v>43706</c:v>
                </c:pt>
                <c:pt idx="2206">
                  <c:v>43707</c:v>
                </c:pt>
                <c:pt idx="2207">
                  <c:v>43710</c:v>
                </c:pt>
                <c:pt idx="2208">
                  <c:v>43711</c:v>
                </c:pt>
                <c:pt idx="2209">
                  <c:v>43712</c:v>
                </c:pt>
                <c:pt idx="2210">
                  <c:v>43713</c:v>
                </c:pt>
                <c:pt idx="2211">
                  <c:v>43714</c:v>
                </c:pt>
                <c:pt idx="2212">
                  <c:v>43717</c:v>
                </c:pt>
                <c:pt idx="2213">
                  <c:v>43718</c:v>
                </c:pt>
                <c:pt idx="2214">
                  <c:v>43719</c:v>
                </c:pt>
                <c:pt idx="2215">
                  <c:v>43720</c:v>
                </c:pt>
                <c:pt idx="2216">
                  <c:v>43721</c:v>
                </c:pt>
                <c:pt idx="2217">
                  <c:v>43724</c:v>
                </c:pt>
                <c:pt idx="2218">
                  <c:v>43725</c:v>
                </c:pt>
                <c:pt idx="2219">
                  <c:v>43726</c:v>
                </c:pt>
                <c:pt idx="2220">
                  <c:v>43727</c:v>
                </c:pt>
                <c:pt idx="2221">
                  <c:v>43728</c:v>
                </c:pt>
                <c:pt idx="2222">
                  <c:v>43731</c:v>
                </c:pt>
                <c:pt idx="2223">
                  <c:v>43732</c:v>
                </c:pt>
                <c:pt idx="2224">
                  <c:v>43733</c:v>
                </c:pt>
                <c:pt idx="2225">
                  <c:v>43734</c:v>
                </c:pt>
                <c:pt idx="2226">
                  <c:v>43735</c:v>
                </c:pt>
                <c:pt idx="2227">
                  <c:v>43738</c:v>
                </c:pt>
                <c:pt idx="2228">
                  <c:v>43739</c:v>
                </c:pt>
                <c:pt idx="2229">
                  <c:v>43740</c:v>
                </c:pt>
                <c:pt idx="2230">
                  <c:v>43741</c:v>
                </c:pt>
                <c:pt idx="2231">
                  <c:v>43742</c:v>
                </c:pt>
                <c:pt idx="2232">
                  <c:v>43745</c:v>
                </c:pt>
                <c:pt idx="2233">
                  <c:v>43746</c:v>
                </c:pt>
                <c:pt idx="2234">
                  <c:v>43747</c:v>
                </c:pt>
                <c:pt idx="2235">
                  <c:v>43748</c:v>
                </c:pt>
                <c:pt idx="2236">
                  <c:v>43749</c:v>
                </c:pt>
                <c:pt idx="2237">
                  <c:v>43752</c:v>
                </c:pt>
                <c:pt idx="2238">
                  <c:v>43753</c:v>
                </c:pt>
                <c:pt idx="2239">
                  <c:v>43754</c:v>
                </c:pt>
                <c:pt idx="2240">
                  <c:v>43755</c:v>
                </c:pt>
                <c:pt idx="2241">
                  <c:v>43756</c:v>
                </c:pt>
                <c:pt idx="2242">
                  <c:v>43759</c:v>
                </c:pt>
                <c:pt idx="2243">
                  <c:v>43760</c:v>
                </c:pt>
                <c:pt idx="2244">
                  <c:v>43761</c:v>
                </c:pt>
                <c:pt idx="2245">
                  <c:v>43762</c:v>
                </c:pt>
                <c:pt idx="2246">
                  <c:v>43763</c:v>
                </c:pt>
                <c:pt idx="2247">
                  <c:v>43766</c:v>
                </c:pt>
                <c:pt idx="2248">
                  <c:v>43767</c:v>
                </c:pt>
                <c:pt idx="2249">
                  <c:v>43768</c:v>
                </c:pt>
                <c:pt idx="2250">
                  <c:v>43769</c:v>
                </c:pt>
                <c:pt idx="2251">
                  <c:v>43770</c:v>
                </c:pt>
                <c:pt idx="2252">
                  <c:v>43773</c:v>
                </c:pt>
                <c:pt idx="2253">
                  <c:v>43774</c:v>
                </c:pt>
                <c:pt idx="2254">
                  <c:v>43775</c:v>
                </c:pt>
                <c:pt idx="2255">
                  <c:v>43776</c:v>
                </c:pt>
                <c:pt idx="2256">
                  <c:v>43777</c:v>
                </c:pt>
                <c:pt idx="2257">
                  <c:v>43780</c:v>
                </c:pt>
                <c:pt idx="2258">
                  <c:v>43781</c:v>
                </c:pt>
                <c:pt idx="2259">
                  <c:v>43782</c:v>
                </c:pt>
                <c:pt idx="2260">
                  <c:v>43783</c:v>
                </c:pt>
                <c:pt idx="2261">
                  <c:v>43784</c:v>
                </c:pt>
                <c:pt idx="2262">
                  <c:v>43787</c:v>
                </c:pt>
                <c:pt idx="2263">
                  <c:v>43788</c:v>
                </c:pt>
                <c:pt idx="2264">
                  <c:v>43789</c:v>
                </c:pt>
                <c:pt idx="2265">
                  <c:v>43790</c:v>
                </c:pt>
                <c:pt idx="2266">
                  <c:v>43791</c:v>
                </c:pt>
                <c:pt idx="2267">
                  <c:v>43794</c:v>
                </c:pt>
                <c:pt idx="2268">
                  <c:v>43795</c:v>
                </c:pt>
                <c:pt idx="2269">
                  <c:v>43796</c:v>
                </c:pt>
                <c:pt idx="2270">
                  <c:v>43797</c:v>
                </c:pt>
                <c:pt idx="2271">
                  <c:v>43798</c:v>
                </c:pt>
                <c:pt idx="2272">
                  <c:v>43801</c:v>
                </c:pt>
                <c:pt idx="2273">
                  <c:v>43802</c:v>
                </c:pt>
                <c:pt idx="2274">
                  <c:v>43803</c:v>
                </c:pt>
                <c:pt idx="2275">
                  <c:v>43804</c:v>
                </c:pt>
                <c:pt idx="2276">
                  <c:v>43805</c:v>
                </c:pt>
                <c:pt idx="2277">
                  <c:v>43808</c:v>
                </c:pt>
                <c:pt idx="2278">
                  <c:v>43809</c:v>
                </c:pt>
                <c:pt idx="2279">
                  <c:v>43810</c:v>
                </c:pt>
                <c:pt idx="2280">
                  <c:v>43811</c:v>
                </c:pt>
                <c:pt idx="2281">
                  <c:v>43812</c:v>
                </c:pt>
                <c:pt idx="2282">
                  <c:v>43815</c:v>
                </c:pt>
                <c:pt idx="2283">
                  <c:v>43816</c:v>
                </c:pt>
                <c:pt idx="2284">
                  <c:v>43817</c:v>
                </c:pt>
                <c:pt idx="2285">
                  <c:v>43818</c:v>
                </c:pt>
                <c:pt idx="2286">
                  <c:v>43819</c:v>
                </c:pt>
                <c:pt idx="2287">
                  <c:v>43822</c:v>
                </c:pt>
                <c:pt idx="2288">
                  <c:v>43823</c:v>
                </c:pt>
                <c:pt idx="2289">
                  <c:v>43825</c:v>
                </c:pt>
                <c:pt idx="2290">
                  <c:v>43826</c:v>
                </c:pt>
                <c:pt idx="2291">
                  <c:v>43829</c:v>
                </c:pt>
                <c:pt idx="2292">
                  <c:v>43830</c:v>
                </c:pt>
                <c:pt idx="2293">
                  <c:v>43832</c:v>
                </c:pt>
                <c:pt idx="2294">
                  <c:v>43833</c:v>
                </c:pt>
                <c:pt idx="2295">
                  <c:v>43836</c:v>
                </c:pt>
                <c:pt idx="2296">
                  <c:v>43837</c:v>
                </c:pt>
                <c:pt idx="2297">
                  <c:v>43838</c:v>
                </c:pt>
                <c:pt idx="2298">
                  <c:v>43839</c:v>
                </c:pt>
                <c:pt idx="2299">
                  <c:v>43840</c:v>
                </c:pt>
                <c:pt idx="2300">
                  <c:v>43843</c:v>
                </c:pt>
                <c:pt idx="2301">
                  <c:v>43844</c:v>
                </c:pt>
                <c:pt idx="2302">
                  <c:v>43845</c:v>
                </c:pt>
                <c:pt idx="2303">
                  <c:v>43846</c:v>
                </c:pt>
                <c:pt idx="2304">
                  <c:v>43847</c:v>
                </c:pt>
                <c:pt idx="2305">
                  <c:v>43850</c:v>
                </c:pt>
                <c:pt idx="2306">
                  <c:v>43851</c:v>
                </c:pt>
                <c:pt idx="2307">
                  <c:v>43852</c:v>
                </c:pt>
                <c:pt idx="2308">
                  <c:v>43853</c:v>
                </c:pt>
                <c:pt idx="2309">
                  <c:v>43854</c:v>
                </c:pt>
                <c:pt idx="2310">
                  <c:v>43857</c:v>
                </c:pt>
                <c:pt idx="2311">
                  <c:v>43858</c:v>
                </c:pt>
                <c:pt idx="2312">
                  <c:v>43859</c:v>
                </c:pt>
                <c:pt idx="2313">
                  <c:v>43860</c:v>
                </c:pt>
                <c:pt idx="2314">
                  <c:v>43861</c:v>
                </c:pt>
                <c:pt idx="2315">
                  <c:v>43864</c:v>
                </c:pt>
                <c:pt idx="2316">
                  <c:v>43865</c:v>
                </c:pt>
                <c:pt idx="2317">
                  <c:v>43866</c:v>
                </c:pt>
                <c:pt idx="2318">
                  <c:v>43867</c:v>
                </c:pt>
                <c:pt idx="2319">
                  <c:v>43868</c:v>
                </c:pt>
                <c:pt idx="2320">
                  <c:v>43871</c:v>
                </c:pt>
                <c:pt idx="2321">
                  <c:v>43872</c:v>
                </c:pt>
                <c:pt idx="2322">
                  <c:v>43873</c:v>
                </c:pt>
                <c:pt idx="2323">
                  <c:v>43874</c:v>
                </c:pt>
                <c:pt idx="2324">
                  <c:v>43875</c:v>
                </c:pt>
                <c:pt idx="2325">
                  <c:v>43878</c:v>
                </c:pt>
                <c:pt idx="2326">
                  <c:v>43879</c:v>
                </c:pt>
                <c:pt idx="2327">
                  <c:v>43880</c:v>
                </c:pt>
                <c:pt idx="2328">
                  <c:v>43881</c:v>
                </c:pt>
                <c:pt idx="2329">
                  <c:v>43882</c:v>
                </c:pt>
                <c:pt idx="2330">
                  <c:v>43885</c:v>
                </c:pt>
                <c:pt idx="2331">
                  <c:v>43886</c:v>
                </c:pt>
                <c:pt idx="2332">
                  <c:v>43887</c:v>
                </c:pt>
                <c:pt idx="2333">
                  <c:v>43888</c:v>
                </c:pt>
                <c:pt idx="2334">
                  <c:v>43889</c:v>
                </c:pt>
                <c:pt idx="2335">
                  <c:v>43892</c:v>
                </c:pt>
                <c:pt idx="2336">
                  <c:v>43893</c:v>
                </c:pt>
                <c:pt idx="2337">
                  <c:v>43894</c:v>
                </c:pt>
                <c:pt idx="2338">
                  <c:v>43895</c:v>
                </c:pt>
                <c:pt idx="2339">
                  <c:v>43896</c:v>
                </c:pt>
                <c:pt idx="2340">
                  <c:v>43899</c:v>
                </c:pt>
                <c:pt idx="2341">
                  <c:v>43900</c:v>
                </c:pt>
                <c:pt idx="2342">
                  <c:v>43901</c:v>
                </c:pt>
                <c:pt idx="2343">
                  <c:v>43902</c:v>
                </c:pt>
                <c:pt idx="2344">
                  <c:v>43903</c:v>
                </c:pt>
                <c:pt idx="2345">
                  <c:v>43906</c:v>
                </c:pt>
                <c:pt idx="2346">
                  <c:v>43907</c:v>
                </c:pt>
                <c:pt idx="2347">
                  <c:v>43908</c:v>
                </c:pt>
                <c:pt idx="2348">
                  <c:v>43909</c:v>
                </c:pt>
                <c:pt idx="2349">
                  <c:v>43910</c:v>
                </c:pt>
                <c:pt idx="2350">
                  <c:v>43913</c:v>
                </c:pt>
                <c:pt idx="2351">
                  <c:v>43914</c:v>
                </c:pt>
                <c:pt idx="2352">
                  <c:v>43915</c:v>
                </c:pt>
                <c:pt idx="2353">
                  <c:v>43916</c:v>
                </c:pt>
                <c:pt idx="2354">
                  <c:v>43917</c:v>
                </c:pt>
                <c:pt idx="2355">
                  <c:v>43920</c:v>
                </c:pt>
                <c:pt idx="2356">
                  <c:v>43921</c:v>
                </c:pt>
                <c:pt idx="2357">
                  <c:v>43922</c:v>
                </c:pt>
                <c:pt idx="2358">
                  <c:v>43923</c:v>
                </c:pt>
                <c:pt idx="2359">
                  <c:v>43924</c:v>
                </c:pt>
                <c:pt idx="2360">
                  <c:v>43927</c:v>
                </c:pt>
                <c:pt idx="2361">
                  <c:v>43928</c:v>
                </c:pt>
                <c:pt idx="2362">
                  <c:v>43929</c:v>
                </c:pt>
                <c:pt idx="2363">
                  <c:v>43930</c:v>
                </c:pt>
                <c:pt idx="2364">
                  <c:v>43931</c:v>
                </c:pt>
                <c:pt idx="2365">
                  <c:v>43934</c:v>
                </c:pt>
                <c:pt idx="2366">
                  <c:v>43935</c:v>
                </c:pt>
                <c:pt idx="2367">
                  <c:v>43936</c:v>
                </c:pt>
                <c:pt idx="2368">
                  <c:v>43937</c:v>
                </c:pt>
                <c:pt idx="2369">
                  <c:v>43938</c:v>
                </c:pt>
                <c:pt idx="2370">
                  <c:v>43941</c:v>
                </c:pt>
                <c:pt idx="2371">
                  <c:v>43942</c:v>
                </c:pt>
                <c:pt idx="2372">
                  <c:v>43943</c:v>
                </c:pt>
                <c:pt idx="2373">
                  <c:v>43944</c:v>
                </c:pt>
                <c:pt idx="2374">
                  <c:v>43945</c:v>
                </c:pt>
                <c:pt idx="2375">
                  <c:v>43948</c:v>
                </c:pt>
                <c:pt idx="2376">
                  <c:v>43949</c:v>
                </c:pt>
                <c:pt idx="2377">
                  <c:v>43950</c:v>
                </c:pt>
                <c:pt idx="2378">
                  <c:v>43951</c:v>
                </c:pt>
                <c:pt idx="2379">
                  <c:v>43952</c:v>
                </c:pt>
                <c:pt idx="2380">
                  <c:v>43955</c:v>
                </c:pt>
                <c:pt idx="2381">
                  <c:v>43956</c:v>
                </c:pt>
                <c:pt idx="2382">
                  <c:v>43957</c:v>
                </c:pt>
                <c:pt idx="2383">
                  <c:v>43958</c:v>
                </c:pt>
                <c:pt idx="2384">
                  <c:v>43959</c:v>
                </c:pt>
                <c:pt idx="2385">
                  <c:v>43962</c:v>
                </c:pt>
                <c:pt idx="2386">
                  <c:v>43963</c:v>
                </c:pt>
                <c:pt idx="2387">
                  <c:v>43964</c:v>
                </c:pt>
                <c:pt idx="2388">
                  <c:v>43965</c:v>
                </c:pt>
                <c:pt idx="2389">
                  <c:v>43966</c:v>
                </c:pt>
                <c:pt idx="2390">
                  <c:v>43969</c:v>
                </c:pt>
                <c:pt idx="2391">
                  <c:v>43970</c:v>
                </c:pt>
                <c:pt idx="2392">
                  <c:v>43971</c:v>
                </c:pt>
                <c:pt idx="2393">
                  <c:v>43972</c:v>
                </c:pt>
                <c:pt idx="2394">
                  <c:v>43973</c:v>
                </c:pt>
                <c:pt idx="2395">
                  <c:v>43976</c:v>
                </c:pt>
                <c:pt idx="2396">
                  <c:v>43977</c:v>
                </c:pt>
                <c:pt idx="2397">
                  <c:v>43978</c:v>
                </c:pt>
                <c:pt idx="2398">
                  <c:v>43979</c:v>
                </c:pt>
                <c:pt idx="2399">
                  <c:v>43980</c:v>
                </c:pt>
                <c:pt idx="2400">
                  <c:v>43983</c:v>
                </c:pt>
                <c:pt idx="2401">
                  <c:v>43984</c:v>
                </c:pt>
                <c:pt idx="2402">
                  <c:v>43985</c:v>
                </c:pt>
                <c:pt idx="2403">
                  <c:v>43986</c:v>
                </c:pt>
                <c:pt idx="2404">
                  <c:v>43987</c:v>
                </c:pt>
                <c:pt idx="2405">
                  <c:v>43990</c:v>
                </c:pt>
                <c:pt idx="2406">
                  <c:v>43991</c:v>
                </c:pt>
                <c:pt idx="2407">
                  <c:v>43992</c:v>
                </c:pt>
                <c:pt idx="2408">
                  <c:v>43993</c:v>
                </c:pt>
                <c:pt idx="2409">
                  <c:v>43994</c:v>
                </c:pt>
                <c:pt idx="2410">
                  <c:v>43997</c:v>
                </c:pt>
                <c:pt idx="2411">
                  <c:v>43998</c:v>
                </c:pt>
                <c:pt idx="2412">
                  <c:v>43999</c:v>
                </c:pt>
                <c:pt idx="2413">
                  <c:v>44000</c:v>
                </c:pt>
                <c:pt idx="2414">
                  <c:v>44001</c:v>
                </c:pt>
                <c:pt idx="2415">
                  <c:v>44004</c:v>
                </c:pt>
                <c:pt idx="2416">
                  <c:v>44005</c:v>
                </c:pt>
                <c:pt idx="2417">
                  <c:v>44006</c:v>
                </c:pt>
                <c:pt idx="2418">
                  <c:v>44007</c:v>
                </c:pt>
                <c:pt idx="2419">
                  <c:v>44008</c:v>
                </c:pt>
                <c:pt idx="2420">
                  <c:v>44011</c:v>
                </c:pt>
                <c:pt idx="2421">
                  <c:v>44012</c:v>
                </c:pt>
                <c:pt idx="2422">
                  <c:v>44013</c:v>
                </c:pt>
                <c:pt idx="2423">
                  <c:v>44014</c:v>
                </c:pt>
                <c:pt idx="2424">
                  <c:v>44015</c:v>
                </c:pt>
                <c:pt idx="2425">
                  <c:v>44018</c:v>
                </c:pt>
                <c:pt idx="2426">
                  <c:v>44019</c:v>
                </c:pt>
                <c:pt idx="2427">
                  <c:v>44020</c:v>
                </c:pt>
                <c:pt idx="2428">
                  <c:v>44021</c:v>
                </c:pt>
                <c:pt idx="2429">
                  <c:v>44022</c:v>
                </c:pt>
                <c:pt idx="2430">
                  <c:v>44025</c:v>
                </c:pt>
                <c:pt idx="2431">
                  <c:v>44026</c:v>
                </c:pt>
                <c:pt idx="2432">
                  <c:v>44027</c:v>
                </c:pt>
                <c:pt idx="2433">
                  <c:v>44028</c:v>
                </c:pt>
                <c:pt idx="2434">
                  <c:v>44029</c:v>
                </c:pt>
                <c:pt idx="2435">
                  <c:v>44032</c:v>
                </c:pt>
                <c:pt idx="2436">
                  <c:v>44033</c:v>
                </c:pt>
                <c:pt idx="2437">
                  <c:v>44034</c:v>
                </c:pt>
                <c:pt idx="2438">
                  <c:v>44035</c:v>
                </c:pt>
                <c:pt idx="2439">
                  <c:v>44036</c:v>
                </c:pt>
                <c:pt idx="2440">
                  <c:v>44039</c:v>
                </c:pt>
                <c:pt idx="2441">
                  <c:v>44040</c:v>
                </c:pt>
                <c:pt idx="2442">
                  <c:v>44041</c:v>
                </c:pt>
                <c:pt idx="2443">
                  <c:v>44042</c:v>
                </c:pt>
                <c:pt idx="2444">
                  <c:v>44043</c:v>
                </c:pt>
                <c:pt idx="2445">
                  <c:v>44046</c:v>
                </c:pt>
                <c:pt idx="2446">
                  <c:v>44047</c:v>
                </c:pt>
                <c:pt idx="2447">
                  <c:v>44048</c:v>
                </c:pt>
                <c:pt idx="2448">
                  <c:v>44049</c:v>
                </c:pt>
                <c:pt idx="2449">
                  <c:v>44050</c:v>
                </c:pt>
                <c:pt idx="2450">
                  <c:v>44053</c:v>
                </c:pt>
                <c:pt idx="2451">
                  <c:v>44054</c:v>
                </c:pt>
                <c:pt idx="2452">
                  <c:v>44055</c:v>
                </c:pt>
                <c:pt idx="2453">
                  <c:v>44056</c:v>
                </c:pt>
                <c:pt idx="2454">
                  <c:v>44057</c:v>
                </c:pt>
                <c:pt idx="2455">
                  <c:v>44060</c:v>
                </c:pt>
                <c:pt idx="2456">
                  <c:v>44061</c:v>
                </c:pt>
                <c:pt idx="2457">
                  <c:v>44062</c:v>
                </c:pt>
                <c:pt idx="2458">
                  <c:v>44063</c:v>
                </c:pt>
                <c:pt idx="2459">
                  <c:v>44064</c:v>
                </c:pt>
                <c:pt idx="2460">
                  <c:v>44067</c:v>
                </c:pt>
                <c:pt idx="2461">
                  <c:v>44068</c:v>
                </c:pt>
                <c:pt idx="2462">
                  <c:v>44069</c:v>
                </c:pt>
                <c:pt idx="2463">
                  <c:v>44070</c:v>
                </c:pt>
                <c:pt idx="2464">
                  <c:v>44071</c:v>
                </c:pt>
                <c:pt idx="2465">
                  <c:v>44074</c:v>
                </c:pt>
                <c:pt idx="2466">
                  <c:v>44075</c:v>
                </c:pt>
                <c:pt idx="2467">
                  <c:v>44076</c:v>
                </c:pt>
                <c:pt idx="2468">
                  <c:v>44077</c:v>
                </c:pt>
                <c:pt idx="2469">
                  <c:v>44078</c:v>
                </c:pt>
                <c:pt idx="2470">
                  <c:v>44081</c:v>
                </c:pt>
                <c:pt idx="2471">
                  <c:v>44082</c:v>
                </c:pt>
                <c:pt idx="2472">
                  <c:v>44083</c:v>
                </c:pt>
                <c:pt idx="2473">
                  <c:v>44084</c:v>
                </c:pt>
                <c:pt idx="2474">
                  <c:v>44085</c:v>
                </c:pt>
                <c:pt idx="2475">
                  <c:v>44088</c:v>
                </c:pt>
                <c:pt idx="2476">
                  <c:v>44089</c:v>
                </c:pt>
                <c:pt idx="2477">
                  <c:v>44090</c:v>
                </c:pt>
                <c:pt idx="2478">
                  <c:v>44091</c:v>
                </c:pt>
                <c:pt idx="2479">
                  <c:v>44092</c:v>
                </c:pt>
                <c:pt idx="2480">
                  <c:v>44095</c:v>
                </c:pt>
                <c:pt idx="2481">
                  <c:v>44096</c:v>
                </c:pt>
                <c:pt idx="2482">
                  <c:v>44097</c:v>
                </c:pt>
                <c:pt idx="2483">
                  <c:v>44098</c:v>
                </c:pt>
                <c:pt idx="2484">
                  <c:v>44099</c:v>
                </c:pt>
                <c:pt idx="2485">
                  <c:v>44102</c:v>
                </c:pt>
                <c:pt idx="2486">
                  <c:v>44103</c:v>
                </c:pt>
                <c:pt idx="2487">
                  <c:v>44104</c:v>
                </c:pt>
                <c:pt idx="2488" formatCode="[$-409]d\-mmm\-yy;@">
                  <c:v>44105</c:v>
                </c:pt>
                <c:pt idx="2489" formatCode="[$-409]d\-mmm\-yy;@">
                  <c:v>44106</c:v>
                </c:pt>
                <c:pt idx="2490" formatCode="[$-409]d\-mmm\-yy;@">
                  <c:v>44109</c:v>
                </c:pt>
                <c:pt idx="2491" formatCode="[$-409]d\-mmm\-yy;@">
                  <c:v>44110</c:v>
                </c:pt>
                <c:pt idx="2492" formatCode="[$-409]d\-mmm\-yy;@">
                  <c:v>44111</c:v>
                </c:pt>
                <c:pt idx="2493" formatCode="[$-409]d\-mmm\-yy;@">
                  <c:v>44112</c:v>
                </c:pt>
                <c:pt idx="2494">
                  <c:v>44113</c:v>
                </c:pt>
                <c:pt idx="2495">
                  <c:v>44116</c:v>
                </c:pt>
                <c:pt idx="2496">
                  <c:v>44117</c:v>
                </c:pt>
                <c:pt idx="2497">
                  <c:v>44118</c:v>
                </c:pt>
                <c:pt idx="2498">
                  <c:v>44119</c:v>
                </c:pt>
                <c:pt idx="2499">
                  <c:v>44120</c:v>
                </c:pt>
                <c:pt idx="2500">
                  <c:v>44123</c:v>
                </c:pt>
                <c:pt idx="2501">
                  <c:v>44124</c:v>
                </c:pt>
                <c:pt idx="2502">
                  <c:v>44125</c:v>
                </c:pt>
                <c:pt idx="2503">
                  <c:v>44126</c:v>
                </c:pt>
                <c:pt idx="2504">
                  <c:v>44127</c:v>
                </c:pt>
                <c:pt idx="2505">
                  <c:v>44130</c:v>
                </c:pt>
                <c:pt idx="2506">
                  <c:v>44131</c:v>
                </c:pt>
                <c:pt idx="2507">
                  <c:v>44132</c:v>
                </c:pt>
                <c:pt idx="2508">
                  <c:v>44133</c:v>
                </c:pt>
                <c:pt idx="2509">
                  <c:v>44134</c:v>
                </c:pt>
                <c:pt idx="2510">
                  <c:v>44137</c:v>
                </c:pt>
                <c:pt idx="2511">
                  <c:v>44138</c:v>
                </c:pt>
                <c:pt idx="2512">
                  <c:v>44139</c:v>
                </c:pt>
                <c:pt idx="2513">
                  <c:v>44140</c:v>
                </c:pt>
                <c:pt idx="2514">
                  <c:v>44141</c:v>
                </c:pt>
                <c:pt idx="2515">
                  <c:v>44144</c:v>
                </c:pt>
                <c:pt idx="2516">
                  <c:v>44145</c:v>
                </c:pt>
                <c:pt idx="2517">
                  <c:v>44146</c:v>
                </c:pt>
                <c:pt idx="2518">
                  <c:v>44147</c:v>
                </c:pt>
                <c:pt idx="2519">
                  <c:v>44148</c:v>
                </c:pt>
                <c:pt idx="2520">
                  <c:v>44151</c:v>
                </c:pt>
                <c:pt idx="2521">
                  <c:v>44152</c:v>
                </c:pt>
                <c:pt idx="2522">
                  <c:v>44153</c:v>
                </c:pt>
                <c:pt idx="2523">
                  <c:v>44154</c:v>
                </c:pt>
                <c:pt idx="2524">
                  <c:v>44155</c:v>
                </c:pt>
                <c:pt idx="2525">
                  <c:v>44158</c:v>
                </c:pt>
                <c:pt idx="2526">
                  <c:v>44159</c:v>
                </c:pt>
                <c:pt idx="2527">
                  <c:v>44160</c:v>
                </c:pt>
                <c:pt idx="2528">
                  <c:v>44161</c:v>
                </c:pt>
                <c:pt idx="2529">
                  <c:v>44162</c:v>
                </c:pt>
                <c:pt idx="2530">
                  <c:v>44165</c:v>
                </c:pt>
                <c:pt idx="2531">
                  <c:v>44166</c:v>
                </c:pt>
                <c:pt idx="2532">
                  <c:v>44167</c:v>
                </c:pt>
                <c:pt idx="2533">
                  <c:v>44168</c:v>
                </c:pt>
                <c:pt idx="2534">
                  <c:v>44169</c:v>
                </c:pt>
                <c:pt idx="2535">
                  <c:v>44172</c:v>
                </c:pt>
                <c:pt idx="2536">
                  <c:v>44173</c:v>
                </c:pt>
                <c:pt idx="2537">
                  <c:v>44174</c:v>
                </c:pt>
                <c:pt idx="2538">
                  <c:v>44175</c:v>
                </c:pt>
                <c:pt idx="2539">
                  <c:v>44176</c:v>
                </c:pt>
                <c:pt idx="2540">
                  <c:v>44179</c:v>
                </c:pt>
                <c:pt idx="2541">
                  <c:v>44180</c:v>
                </c:pt>
                <c:pt idx="2542">
                  <c:v>44181</c:v>
                </c:pt>
                <c:pt idx="2543">
                  <c:v>44182</c:v>
                </c:pt>
                <c:pt idx="2544">
                  <c:v>44183</c:v>
                </c:pt>
                <c:pt idx="2545">
                  <c:v>44186</c:v>
                </c:pt>
                <c:pt idx="2546">
                  <c:v>44187</c:v>
                </c:pt>
                <c:pt idx="2547">
                  <c:v>44188</c:v>
                </c:pt>
                <c:pt idx="2548">
                  <c:v>44189</c:v>
                </c:pt>
                <c:pt idx="2549">
                  <c:v>44190</c:v>
                </c:pt>
                <c:pt idx="2550">
                  <c:v>44193</c:v>
                </c:pt>
                <c:pt idx="2551">
                  <c:v>44194</c:v>
                </c:pt>
                <c:pt idx="2552">
                  <c:v>44195</c:v>
                </c:pt>
                <c:pt idx="2553">
                  <c:v>44196</c:v>
                </c:pt>
                <c:pt idx="2554">
                  <c:v>44197</c:v>
                </c:pt>
                <c:pt idx="2555">
                  <c:v>44200</c:v>
                </c:pt>
                <c:pt idx="2556">
                  <c:v>44201</c:v>
                </c:pt>
                <c:pt idx="2557">
                  <c:v>44202</c:v>
                </c:pt>
                <c:pt idx="2558">
                  <c:v>44203</c:v>
                </c:pt>
                <c:pt idx="2559">
                  <c:v>44204</c:v>
                </c:pt>
                <c:pt idx="2560">
                  <c:v>44207</c:v>
                </c:pt>
                <c:pt idx="2561">
                  <c:v>44208</c:v>
                </c:pt>
                <c:pt idx="2562">
                  <c:v>44209</c:v>
                </c:pt>
                <c:pt idx="2563">
                  <c:v>44210</c:v>
                </c:pt>
                <c:pt idx="2564">
                  <c:v>44211</c:v>
                </c:pt>
                <c:pt idx="2565">
                  <c:v>44214</c:v>
                </c:pt>
                <c:pt idx="2566">
                  <c:v>44215</c:v>
                </c:pt>
                <c:pt idx="2567">
                  <c:v>44216</c:v>
                </c:pt>
                <c:pt idx="2568">
                  <c:v>44217</c:v>
                </c:pt>
                <c:pt idx="2569">
                  <c:v>44218</c:v>
                </c:pt>
                <c:pt idx="2570">
                  <c:v>44221</c:v>
                </c:pt>
                <c:pt idx="2571">
                  <c:v>44222</c:v>
                </c:pt>
                <c:pt idx="2572">
                  <c:v>44223</c:v>
                </c:pt>
                <c:pt idx="2573">
                  <c:v>44224</c:v>
                </c:pt>
                <c:pt idx="2574">
                  <c:v>44225</c:v>
                </c:pt>
                <c:pt idx="2575">
                  <c:v>44228</c:v>
                </c:pt>
                <c:pt idx="2576">
                  <c:v>44229</c:v>
                </c:pt>
                <c:pt idx="2577">
                  <c:v>44230</c:v>
                </c:pt>
                <c:pt idx="2578">
                  <c:v>44231</c:v>
                </c:pt>
                <c:pt idx="2579">
                  <c:v>44232</c:v>
                </c:pt>
                <c:pt idx="2580">
                  <c:v>44235</c:v>
                </c:pt>
                <c:pt idx="2581">
                  <c:v>44236</c:v>
                </c:pt>
                <c:pt idx="2582">
                  <c:v>44237</c:v>
                </c:pt>
                <c:pt idx="2583">
                  <c:v>44238</c:v>
                </c:pt>
                <c:pt idx="2584">
                  <c:v>44239</c:v>
                </c:pt>
                <c:pt idx="2585">
                  <c:v>44242</c:v>
                </c:pt>
                <c:pt idx="2586">
                  <c:v>44243</c:v>
                </c:pt>
                <c:pt idx="2587">
                  <c:v>44244</c:v>
                </c:pt>
                <c:pt idx="2588">
                  <c:v>44245</c:v>
                </c:pt>
                <c:pt idx="2589">
                  <c:v>44246</c:v>
                </c:pt>
                <c:pt idx="2590">
                  <c:v>44249</c:v>
                </c:pt>
                <c:pt idx="2591">
                  <c:v>44250</c:v>
                </c:pt>
                <c:pt idx="2592">
                  <c:v>44251</c:v>
                </c:pt>
                <c:pt idx="2593">
                  <c:v>44252</c:v>
                </c:pt>
                <c:pt idx="2594">
                  <c:v>44253</c:v>
                </c:pt>
                <c:pt idx="2595">
                  <c:v>44256</c:v>
                </c:pt>
                <c:pt idx="2596">
                  <c:v>44257</c:v>
                </c:pt>
                <c:pt idx="2597">
                  <c:v>44258</c:v>
                </c:pt>
                <c:pt idx="2598">
                  <c:v>44259</c:v>
                </c:pt>
                <c:pt idx="2599">
                  <c:v>44260</c:v>
                </c:pt>
                <c:pt idx="2600">
                  <c:v>44263</c:v>
                </c:pt>
                <c:pt idx="2601">
                  <c:v>44264</c:v>
                </c:pt>
                <c:pt idx="2602">
                  <c:v>44265</c:v>
                </c:pt>
                <c:pt idx="2603">
                  <c:v>44266</c:v>
                </c:pt>
                <c:pt idx="2604">
                  <c:v>44267</c:v>
                </c:pt>
                <c:pt idx="2605">
                  <c:v>44270</c:v>
                </c:pt>
                <c:pt idx="2606">
                  <c:v>44271</c:v>
                </c:pt>
                <c:pt idx="2607">
                  <c:v>44272</c:v>
                </c:pt>
                <c:pt idx="2608">
                  <c:v>44273</c:v>
                </c:pt>
                <c:pt idx="2609">
                  <c:v>44274</c:v>
                </c:pt>
                <c:pt idx="2610">
                  <c:v>44277</c:v>
                </c:pt>
                <c:pt idx="2611">
                  <c:v>44278</c:v>
                </c:pt>
                <c:pt idx="2612">
                  <c:v>44279</c:v>
                </c:pt>
                <c:pt idx="2613">
                  <c:v>44280</c:v>
                </c:pt>
                <c:pt idx="2614">
                  <c:v>44281</c:v>
                </c:pt>
                <c:pt idx="2615">
                  <c:v>44284</c:v>
                </c:pt>
                <c:pt idx="2616">
                  <c:v>44285</c:v>
                </c:pt>
                <c:pt idx="2617">
                  <c:v>44286</c:v>
                </c:pt>
                <c:pt idx="2618">
                  <c:v>44287</c:v>
                </c:pt>
                <c:pt idx="2619">
                  <c:v>44288</c:v>
                </c:pt>
                <c:pt idx="2620">
                  <c:v>44291</c:v>
                </c:pt>
                <c:pt idx="2621">
                  <c:v>44292</c:v>
                </c:pt>
                <c:pt idx="2622">
                  <c:v>44293</c:v>
                </c:pt>
                <c:pt idx="2623">
                  <c:v>44294</c:v>
                </c:pt>
                <c:pt idx="2624">
                  <c:v>44295</c:v>
                </c:pt>
                <c:pt idx="2625">
                  <c:v>44298</c:v>
                </c:pt>
                <c:pt idx="2626">
                  <c:v>44299</c:v>
                </c:pt>
                <c:pt idx="2627">
                  <c:v>44300</c:v>
                </c:pt>
                <c:pt idx="2628">
                  <c:v>44301</c:v>
                </c:pt>
                <c:pt idx="2629">
                  <c:v>44302</c:v>
                </c:pt>
                <c:pt idx="2630">
                  <c:v>44305</c:v>
                </c:pt>
                <c:pt idx="2631">
                  <c:v>44306</c:v>
                </c:pt>
                <c:pt idx="2632">
                  <c:v>44307</c:v>
                </c:pt>
                <c:pt idx="2633">
                  <c:v>44308</c:v>
                </c:pt>
                <c:pt idx="2634">
                  <c:v>44309</c:v>
                </c:pt>
                <c:pt idx="2635">
                  <c:v>44312</c:v>
                </c:pt>
                <c:pt idx="2636">
                  <c:v>44313</c:v>
                </c:pt>
                <c:pt idx="2637">
                  <c:v>44314</c:v>
                </c:pt>
                <c:pt idx="2638">
                  <c:v>44315</c:v>
                </c:pt>
                <c:pt idx="2639">
                  <c:v>44316</c:v>
                </c:pt>
                <c:pt idx="2640">
                  <c:v>44319</c:v>
                </c:pt>
                <c:pt idx="2641">
                  <c:v>44320</c:v>
                </c:pt>
                <c:pt idx="2642">
                  <c:v>44321</c:v>
                </c:pt>
                <c:pt idx="2643">
                  <c:v>44322</c:v>
                </c:pt>
                <c:pt idx="2644">
                  <c:v>44323</c:v>
                </c:pt>
                <c:pt idx="2645">
                  <c:v>44326</c:v>
                </c:pt>
                <c:pt idx="2646">
                  <c:v>44327</c:v>
                </c:pt>
                <c:pt idx="2647">
                  <c:v>44328</c:v>
                </c:pt>
                <c:pt idx="2648">
                  <c:v>44329</c:v>
                </c:pt>
                <c:pt idx="2649">
                  <c:v>44330</c:v>
                </c:pt>
                <c:pt idx="2650">
                  <c:v>44333</c:v>
                </c:pt>
                <c:pt idx="2651">
                  <c:v>44334</c:v>
                </c:pt>
                <c:pt idx="2652">
                  <c:v>44335</c:v>
                </c:pt>
                <c:pt idx="2653">
                  <c:v>44336</c:v>
                </c:pt>
                <c:pt idx="2654">
                  <c:v>44337</c:v>
                </c:pt>
                <c:pt idx="2655">
                  <c:v>44340</c:v>
                </c:pt>
                <c:pt idx="2656">
                  <c:v>44341</c:v>
                </c:pt>
                <c:pt idx="2657">
                  <c:v>44342</c:v>
                </c:pt>
                <c:pt idx="2658">
                  <c:v>44343</c:v>
                </c:pt>
                <c:pt idx="2659">
                  <c:v>44344</c:v>
                </c:pt>
                <c:pt idx="2660">
                  <c:v>44347</c:v>
                </c:pt>
                <c:pt idx="2661">
                  <c:v>44348</c:v>
                </c:pt>
                <c:pt idx="2662">
                  <c:v>44349</c:v>
                </c:pt>
                <c:pt idx="2663">
                  <c:v>44350</c:v>
                </c:pt>
                <c:pt idx="2664">
                  <c:v>44351</c:v>
                </c:pt>
                <c:pt idx="2665">
                  <c:v>44354</c:v>
                </c:pt>
                <c:pt idx="2666">
                  <c:v>44355</c:v>
                </c:pt>
                <c:pt idx="2667">
                  <c:v>44356</c:v>
                </c:pt>
                <c:pt idx="2668">
                  <c:v>44357</c:v>
                </c:pt>
                <c:pt idx="2669">
                  <c:v>44358</c:v>
                </c:pt>
                <c:pt idx="2670">
                  <c:v>44361</c:v>
                </c:pt>
                <c:pt idx="2671">
                  <c:v>44362</c:v>
                </c:pt>
                <c:pt idx="2672">
                  <c:v>44363</c:v>
                </c:pt>
                <c:pt idx="2673">
                  <c:v>44364</c:v>
                </c:pt>
                <c:pt idx="2674">
                  <c:v>44365</c:v>
                </c:pt>
                <c:pt idx="2675">
                  <c:v>44368</c:v>
                </c:pt>
                <c:pt idx="2676">
                  <c:v>44369</c:v>
                </c:pt>
                <c:pt idx="2677">
                  <c:v>44370</c:v>
                </c:pt>
                <c:pt idx="2678">
                  <c:v>44371</c:v>
                </c:pt>
                <c:pt idx="2679">
                  <c:v>44372</c:v>
                </c:pt>
                <c:pt idx="2680">
                  <c:v>44375</c:v>
                </c:pt>
                <c:pt idx="2681">
                  <c:v>44376</c:v>
                </c:pt>
                <c:pt idx="2682">
                  <c:v>44377</c:v>
                </c:pt>
                <c:pt idx="2683">
                  <c:v>44378</c:v>
                </c:pt>
                <c:pt idx="2684">
                  <c:v>44379</c:v>
                </c:pt>
                <c:pt idx="2685">
                  <c:v>44382</c:v>
                </c:pt>
                <c:pt idx="2686">
                  <c:v>44383</c:v>
                </c:pt>
                <c:pt idx="2687">
                  <c:v>44384</c:v>
                </c:pt>
                <c:pt idx="2688">
                  <c:v>44385</c:v>
                </c:pt>
                <c:pt idx="2689">
                  <c:v>44386</c:v>
                </c:pt>
                <c:pt idx="2690">
                  <c:v>44389</c:v>
                </c:pt>
                <c:pt idx="2691">
                  <c:v>44390</c:v>
                </c:pt>
                <c:pt idx="2692">
                  <c:v>44391</c:v>
                </c:pt>
                <c:pt idx="2693">
                  <c:v>44392</c:v>
                </c:pt>
                <c:pt idx="2694">
                  <c:v>44393</c:v>
                </c:pt>
                <c:pt idx="2695">
                  <c:v>44396</c:v>
                </c:pt>
                <c:pt idx="2696">
                  <c:v>44397</c:v>
                </c:pt>
                <c:pt idx="2697">
                  <c:v>44398</c:v>
                </c:pt>
                <c:pt idx="2698">
                  <c:v>44399</c:v>
                </c:pt>
                <c:pt idx="2699">
                  <c:v>44400</c:v>
                </c:pt>
                <c:pt idx="2700">
                  <c:v>44403</c:v>
                </c:pt>
                <c:pt idx="2701">
                  <c:v>44404</c:v>
                </c:pt>
                <c:pt idx="2702">
                  <c:v>44405</c:v>
                </c:pt>
                <c:pt idx="2703">
                  <c:v>44406</c:v>
                </c:pt>
                <c:pt idx="2704">
                  <c:v>44407</c:v>
                </c:pt>
                <c:pt idx="2705">
                  <c:v>44410</c:v>
                </c:pt>
                <c:pt idx="2706">
                  <c:v>44411</c:v>
                </c:pt>
                <c:pt idx="2707">
                  <c:v>44412</c:v>
                </c:pt>
                <c:pt idx="2708">
                  <c:v>44413</c:v>
                </c:pt>
                <c:pt idx="2709">
                  <c:v>44414</c:v>
                </c:pt>
                <c:pt idx="2710">
                  <c:v>44417</c:v>
                </c:pt>
                <c:pt idx="2711">
                  <c:v>44418</c:v>
                </c:pt>
                <c:pt idx="2712">
                  <c:v>44419</c:v>
                </c:pt>
                <c:pt idx="2713">
                  <c:v>44420</c:v>
                </c:pt>
                <c:pt idx="2714">
                  <c:v>44421</c:v>
                </c:pt>
                <c:pt idx="2715">
                  <c:v>44424</c:v>
                </c:pt>
                <c:pt idx="2716">
                  <c:v>44425</c:v>
                </c:pt>
                <c:pt idx="2717">
                  <c:v>44426</c:v>
                </c:pt>
                <c:pt idx="2718">
                  <c:v>44427</c:v>
                </c:pt>
                <c:pt idx="2719">
                  <c:v>44428</c:v>
                </c:pt>
                <c:pt idx="2720">
                  <c:v>44431</c:v>
                </c:pt>
                <c:pt idx="2721">
                  <c:v>44432</c:v>
                </c:pt>
                <c:pt idx="2722">
                  <c:v>44433</c:v>
                </c:pt>
                <c:pt idx="2723">
                  <c:v>44434</c:v>
                </c:pt>
                <c:pt idx="2724">
                  <c:v>44435</c:v>
                </c:pt>
                <c:pt idx="2725">
                  <c:v>44438</c:v>
                </c:pt>
                <c:pt idx="2726">
                  <c:v>44439</c:v>
                </c:pt>
                <c:pt idx="2727">
                  <c:v>44440</c:v>
                </c:pt>
                <c:pt idx="2728">
                  <c:v>44441</c:v>
                </c:pt>
                <c:pt idx="2729">
                  <c:v>44442</c:v>
                </c:pt>
                <c:pt idx="2730">
                  <c:v>44445</c:v>
                </c:pt>
                <c:pt idx="2731">
                  <c:v>44446</c:v>
                </c:pt>
                <c:pt idx="2732">
                  <c:v>44447</c:v>
                </c:pt>
                <c:pt idx="2733">
                  <c:v>44448</c:v>
                </c:pt>
                <c:pt idx="2734">
                  <c:v>44449</c:v>
                </c:pt>
                <c:pt idx="2735">
                  <c:v>44452</c:v>
                </c:pt>
                <c:pt idx="2736">
                  <c:v>44453</c:v>
                </c:pt>
                <c:pt idx="2737">
                  <c:v>44454</c:v>
                </c:pt>
                <c:pt idx="2738">
                  <c:v>44455</c:v>
                </c:pt>
                <c:pt idx="2739">
                  <c:v>44456</c:v>
                </c:pt>
                <c:pt idx="2740">
                  <c:v>44459</c:v>
                </c:pt>
                <c:pt idx="2741">
                  <c:v>44460</c:v>
                </c:pt>
                <c:pt idx="2742">
                  <c:v>44461</c:v>
                </c:pt>
                <c:pt idx="2743">
                  <c:v>44462</c:v>
                </c:pt>
                <c:pt idx="2744">
                  <c:v>44463</c:v>
                </c:pt>
                <c:pt idx="2745">
                  <c:v>44466</c:v>
                </c:pt>
                <c:pt idx="2746">
                  <c:v>44467</c:v>
                </c:pt>
                <c:pt idx="2747">
                  <c:v>44468</c:v>
                </c:pt>
                <c:pt idx="2748">
                  <c:v>44469</c:v>
                </c:pt>
                <c:pt idx="2749">
                  <c:v>44470</c:v>
                </c:pt>
                <c:pt idx="2750">
                  <c:v>44473</c:v>
                </c:pt>
                <c:pt idx="2751">
                  <c:v>44474</c:v>
                </c:pt>
                <c:pt idx="2752">
                  <c:v>44475</c:v>
                </c:pt>
                <c:pt idx="2753">
                  <c:v>44476</c:v>
                </c:pt>
                <c:pt idx="2754">
                  <c:v>44477</c:v>
                </c:pt>
                <c:pt idx="2755">
                  <c:v>44480</c:v>
                </c:pt>
                <c:pt idx="2756">
                  <c:v>44481</c:v>
                </c:pt>
                <c:pt idx="2757">
                  <c:v>44482</c:v>
                </c:pt>
                <c:pt idx="2758">
                  <c:v>44483</c:v>
                </c:pt>
                <c:pt idx="2759">
                  <c:v>44484</c:v>
                </c:pt>
                <c:pt idx="2760">
                  <c:v>44487</c:v>
                </c:pt>
                <c:pt idx="2761">
                  <c:v>44488</c:v>
                </c:pt>
                <c:pt idx="2762">
                  <c:v>44489</c:v>
                </c:pt>
                <c:pt idx="2763">
                  <c:v>44490</c:v>
                </c:pt>
                <c:pt idx="2764">
                  <c:v>44491</c:v>
                </c:pt>
                <c:pt idx="2765">
                  <c:v>44494</c:v>
                </c:pt>
                <c:pt idx="2766">
                  <c:v>44495</c:v>
                </c:pt>
                <c:pt idx="2767">
                  <c:v>44496</c:v>
                </c:pt>
                <c:pt idx="2768">
                  <c:v>44497</c:v>
                </c:pt>
                <c:pt idx="2769">
                  <c:v>44498</c:v>
                </c:pt>
                <c:pt idx="2770">
                  <c:v>44501</c:v>
                </c:pt>
                <c:pt idx="2771">
                  <c:v>44502</c:v>
                </c:pt>
                <c:pt idx="2772">
                  <c:v>44503</c:v>
                </c:pt>
                <c:pt idx="2773">
                  <c:v>44504</c:v>
                </c:pt>
                <c:pt idx="2774">
                  <c:v>44505</c:v>
                </c:pt>
                <c:pt idx="2775">
                  <c:v>44508</c:v>
                </c:pt>
                <c:pt idx="2776">
                  <c:v>44509</c:v>
                </c:pt>
                <c:pt idx="2777">
                  <c:v>44510</c:v>
                </c:pt>
                <c:pt idx="2778">
                  <c:v>44511</c:v>
                </c:pt>
                <c:pt idx="2779">
                  <c:v>44512</c:v>
                </c:pt>
                <c:pt idx="2780">
                  <c:v>44515</c:v>
                </c:pt>
                <c:pt idx="2781">
                  <c:v>44516</c:v>
                </c:pt>
                <c:pt idx="2782">
                  <c:v>44517</c:v>
                </c:pt>
                <c:pt idx="2783">
                  <c:v>44518</c:v>
                </c:pt>
                <c:pt idx="2784">
                  <c:v>44519</c:v>
                </c:pt>
                <c:pt idx="2785">
                  <c:v>44522</c:v>
                </c:pt>
                <c:pt idx="2786">
                  <c:v>44523</c:v>
                </c:pt>
                <c:pt idx="2787">
                  <c:v>44524</c:v>
                </c:pt>
                <c:pt idx="2788">
                  <c:v>44525</c:v>
                </c:pt>
                <c:pt idx="2789">
                  <c:v>44526</c:v>
                </c:pt>
                <c:pt idx="2790">
                  <c:v>44529</c:v>
                </c:pt>
                <c:pt idx="2791">
                  <c:v>44530</c:v>
                </c:pt>
                <c:pt idx="2792">
                  <c:v>44531</c:v>
                </c:pt>
                <c:pt idx="2793">
                  <c:v>44532</c:v>
                </c:pt>
                <c:pt idx="2794">
                  <c:v>44533</c:v>
                </c:pt>
                <c:pt idx="2795">
                  <c:v>44536</c:v>
                </c:pt>
                <c:pt idx="2796">
                  <c:v>44537</c:v>
                </c:pt>
                <c:pt idx="2797">
                  <c:v>44538</c:v>
                </c:pt>
                <c:pt idx="2798">
                  <c:v>44539</c:v>
                </c:pt>
                <c:pt idx="2799">
                  <c:v>44540</c:v>
                </c:pt>
                <c:pt idx="2800">
                  <c:v>44543</c:v>
                </c:pt>
                <c:pt idx="2801">
                  <c:v>44544</c:v>
                </c:pt>
                <c:pt idx="2802">
                  <c:v>44545</c:v>
                </c:pt>
                <c:pt idx="2803">
                  <c:v>44546</c:v>
                </c:pt>
                <c:pt idx="2804">
                  <c:v>44547</c:v>
                </c:pt>
                <c:pt idx="2805">
                  <c:v>44550</c:v>
                </c:pt>
                <c:pt idx="2806">
                  <c:v>44551</c:v>
                </c:pt>
                <c:pt idx="2807">
                  <c:v>44552</c:v>
                </c:pt>
                <c:pt idx="2808">
                  <c:v>44553</c:v>
                </c:pt>
                <c:pt idx="2809">
                  <c:v>44554</c:v>
                </c:pt>
                <c:pt idx="2810">
                  <c:v>44557</c:v>
                </c:pt>
                <c:pt idx="2811">
                  <c:v>44558</c:v>
                </c:pt>
                <c:pt idx="2812">
                  <c:v>44559</c:v>
                </c:pt>
                <c:pt idx="2813">
                  <c:v>44560</c:v>
                </c:pt>
                <c:pt idx="2814">
                  <c:v>44561</c:v>
                </c:pt>
                <c:pt idx="2815">
                  <c:v>44564</c:v>
                </c:pt>
                <c:pt idx="2816">
                  <c:v>44565</c:v>
                </c:pt>
                <c:pt idx="2817">
                  <c:v>44566</c:v>
                </c:pt>
                <c:pt idx="2818">
                  <c:v>44567</c:v>
                </c:pt>
                <c:pt idx="2819">
                  <c:v>44568</c:v>
                </c:pt>
                <c:pt idx="2820">
                  <c:v>44571</c:v>
                </c:pt>
                <c:pt idx="2821">
                  <c:v>44572</c:v>
                </c:pt>
                <c:pt idx="2822">
                  <c:v>44573</c:v>
                </c:pt>
                <c:pt idx="2823">
                  <c:v>44574</c:v>
                </c:pt>
                <c:pt idx="2824">
                  <c:v>44575</c:v>
                </c:pt>
                <c:pt idx="2825">
                  <c:v>44578</c:v>
                </c:pt>
                <c:pt idx="2826">
                  <c:v>44579</c:v>
                </c:pt>
                <c:pt idx="2827">
                  <c:v>44580</c:v>
                </c:pt>
                <c:pt idx="2828">
                  <c:v>44581</c:v>
                </c:pt>
                <c:pt idx="2829">
                  <c:v>44582</c:v>
                </c:pt>
                <c:pt idx="2830">
                  <c:v>44585</c:v>
                </c:pt>
                <c:pt idx="2831">
                  <c:v>44586</c:v>
                </c:pt>
                <c:pt idx="2832">
                  <c:v>44587</c:v>
                </c:pt>
                <c:pt idx="2833">
                  <c:v>44588</c:v>
                </c:pt>
                <c:pt idx="2834">
                  <c:v>44589</c:v>
                </c:pt>
                <c:pt idx="2835">
                  <c:v>44592</c:v>
                </c:pt>
                <c:pt idx="2836">
                  <c:v>44593</c:v>
                </c:pt>
                <c:pt idx="2837">
                  <c:v>44594</c:v>
                </c:pt>
                <c:pt idx="2838">
                  <c:v>44595</c:v>
                </c:pt>
                <c:pt idx="2839">
                  <c:v>44596</c:v>
                </c:pt>
                <c:pt idx="2840">
                  <c:v>44599</c:v>
                </c:pt>
                <c:pt idx="2841">
                  <c:v>44600</c:v>
                </c:pt>
                <c:pt idx="2842">
                  <c:v>44601</c:v>
                </c:pt>
                <c:pt idx="2843">
                  <c:v>44602</c:v>
                </c:pt>
                <c:pt idx="2844">
                  <c:v>44603</c:v>
                </c:pt>
                <c:pt idx="2845">
                  <c:v>44606</c:v>
                </c:pt>
                <c:pt idx="2846">
                  <c:v>44607</c:v>
                </c:pt>
                <c:pt idx="2847">
                  <c:v>44608</c:v>
                </c:pt>
                <c:pt idx="2848">
                  <c:v>44609</c:v>
                </c:pt>
                <c:pt idx="2849">
                  <c:v>44610</c:v>
                </c:pt>
                <c:pt idx="2850">
                  <c:v>44613</c:v>
                </c:pt>
                <c:pt idx="2851">
                  <c:v>44614</c:v>
                </c:pt>
                <c:pt idx="2852">
                  <c:v>44615</c:v>
                </c:pt>
                <c:pt idx="2853">
                  <c:v>44616</c:v>
                </c:pt>
                <c:pt idx="2854">
                  <c:v>44617</c:v>
                </c:pt>
                <c:pt idx="2855">
                  <c:v>44620</c:v>
                </c:pt>
                <c:pt idx="2856">
                  <c:v>44621</c:v>
                </c:pt>
                <c:pt idx="2857">
                  <c:v>44622</c:v>
                </c:pt>
                <c:pt idx="2858">
                  <c:v>44623</c:v>
                </c:pt>
                <c:pt idx="2859">
                  <c:v>44624</c:v>
                </c:pt>
              </c:numCache>
            </c:numRef>
          </c:cat>
          <c:val>
            <c:numRef>
              <c:f>Steel!$B$4:$B$2863</c:f>
              <c:numCache>
                <c:formatCode>#,##0.00_);\(#,##0.00\)</c:formatCode>
                <c:ptCount val="2860"/>
                <c:pt idx="0">
                  <c:v>645</c:v>
                </c:pt>
                <c:pt idx="1">
                  <c:v>625</c:v>
                </c:pt>
                <c:pt idx="2">
                  <c:v>615</c:v>
                </c:pt>
                <c:pt idx="3">
                  <c:v>615</c:v>
                </c:pt>
                <c:pt idx="4">
                  <c:v>615</c:v>
                </c:pt>
                <c:pt idx="5">
                  <c:v>615</c:v>
                </c:pt>
                <c:pt idx="6">
                  <c:v>615</c:v>
                </c:pt>
                <c:pt idx="7">
                  <c:v>605</c:v>
                </c:pt>
                <c:pt idx="8">
                  <c:v>605</c:v>
                </c:pt>
                <c:pt idx="9">
                  <c:v>605</c:v>
                </c:pt>
                <c:pt idx="10">
                  <c:v>605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575</c:v>
                </c:pt>
                <c:pt idx="23">
                  <c:v>575</c:v>
                </c:pt>
                <c:pt idx="24">
                  <c:v>575</c:v>
                </c:pt>
                <c:pt idx="25">
                  <c:v>575</c:v>
                </c:pt>
                <c:pt idx="26">
                  <c:v>565</c:v>
                </c:pt>
                <c:pt idx="27">
                  <c:v>565</c:v>
                </c:pt>
                <c:pt idx="28">
                  <c:v>565</c:v>
                </c:pt>
                <c:pt idx="29">
                  <c:v>565</c:v>
                </c:pt>
                <c:pt idx="30">
                  <c:v>565</c:v>
                </c:pt>
                <c:pt idx="31">
                  <c:v>565</c:v>
                </c:pt>
                <c:pt idx="32">
                  <c:v>565</c:v>
                </c:pt>
                <c:pt idx="33">
                  <c:v>565</c:v>
                </c:pt>
                <c:pt idx="34">
                  <c:v>565</c:v>
                </c:pt>
                <c:pt idx="35">
                  <c:v>565</c:v>
                </c:pt>
                <c:pt idx="36">
                  <c:v>570</c:v>
                </c:pt>
                <c:pt idx="37">
                  <c:v>570</c:v>
                </c:pt>
                <c:pt idx="38">
                  <c:v>570</c:v>
                </c:pt>
                <c:pt idx="39">
                  <c:v>570</c:v>
                </c:pt>
                <c:pt idx="40">
                  <c:v>570</c:v>
                </c:pt>
                <c:pt idx="41">
                  <c:v>590</c:v>
                </c:pt>
                <c:pt idx="42">
                  <c:v>590</c:v>
                </c:pt>
                <c:pt idx="43">
                  <c:v>590</c:v>
                </c:pt>
                <c:pt idx="44">
                  <c:v>590</c:v>
                </c:pt>
                <c:pt idx="45">
                  <c:v>590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605</c:v>
                </c:pt>
                <c:pt idx="56">
                  <c:v>605</c:v>
                </c:pt>
                <c:pt idx="57">
                  <c:v>605</c:v>
                </c:pt>
                <c:pt idx="58">
                  <c:v>605</c:v>
                </c:pt>
                <c:pt idx="59">
                  <c:v>605</c:v>
                </c:pt>
                <c:pt idx="60">
                  <c:v>625</c:v>
                </c:pt>
                <c:pt idx="61">
                  <c:v>625</c:v>
                </c:pt>
                <c:pt idx="62">
                  <c:v>625</c:v>
                </c:pt>
                <c:pt idx="63">
                  <c:v>625</c:v>
                </c:pt>
                <c:pt idx="64">
                  <c:v>640</c:v>
                </c:pt>
                <c:pt idx="65">
                  <c:v>640</c:v>
                </c:pt>
                <c:pt idx="66">
                  <c:v>640</c:v>
                </c:pt>
                <c:pt idx="67">
                  <c:v>640</c:v>
                </c:pt>
                <c:pt idx="68">
                  <c:v>640</c:v>
                </c:pt>
                <c:pt idx="69">
                  <c:v>640</c:v>
                </c:pt>
                <c:pt idx="70">
                  <c:v>640</c:v>
                </c:pt>
                <c:pt idx="71">
                  <c:v>640</c:v>
                </c:pt>
                <c:pt idx="72">
                  <c:v>640</c:v>
                </c:pt>
                <c:pt idx="73">
                  <c:v>640</c:v>
                </c:pt>
                <c:pt idx="74">
                  <c:v>635</c:v>
                </c:pt>
                <c:pt idx="75">
                  <c:v>635</c:v>
                </c:pt>
                <c:pt idx="76">
                  <c:v>635</c:v>
                </c:pt>
                <c:pt idx="77">
                  <c:v>635</c:v>
                </c:pt>
                <c:pt idx="78">
                  <c:v>635</c:v>
                </c:pt>
                <c:pt idx="79">
                  <c:v>635</c:v>
                </c:pt>
                <c:pt idx="80">
                  <c:v>635</c:v>
                </c:pt>
                <c:pt idx="81">
                  <c:v>635</c:v>
                </c:pt>
                <c:pt idx="82">
                  <c:v>635</c:v>
                </c:pt>
                <c:pt idx="83">
                  <c:v>635</c:v>
                </c:pt>
                <c:pt idx="84">
                  <c:v>630</c:v>
                </c:pt>
                <c:pt idx="85">
                  <c:v>630</c:v>
                </c:pt>
                <c:pt idx="86">
                  <c:v>630</c:v>
                </c:pt>
                <c:pt idx="87">
                  <c:v>630</c:v>
                </c:pt>
                <c:pt idx="88">
                  <c:v>625</c:v>
                </c:pt>
                <c:pt idx="89">
                  <c:v>625</c:v>
                </c:pt>
                <c:pt idx="90">
                  <c:v>625</c:v>
                </c:pt>
                <c:pt idx="91">
                  <c:v>625</c:v>
                </c:pt>
                <c:pt idx="92">
                  <c:v>625</c:v>
                </c:pt>
                <c:pt idx="93">
                  <c:v>620</c:v>
                </c:pt>
                <c:pt idx="94">
                  <c:v>620</c:v>
                </c:pt>
                <c:pt idx="95">
                  <c:v>620</c:v>
                </c:pt>
                <c:pt idx="96">
                  <c:v>620</c:v>
                </c:pt>
                <c:pt idx="97">
                  <c:v>620</c:v>
                </c:pt>
                <c:pt idx="98">
                  <c:v>625</c:v>
                </c:pt>
                <c:pt idx="99">
                  <c:v>625</c:v>
                </c:pt>
                <c:pt idx="100">
                  <c:v>625</c:v>
                </c:pt>
                <c:pt idx="101">
                  <c:v>625</c:v>
                </c:pt>
                <c:pt idx="102">
                  <c:v>625</c:v>
                </c:pt>
                <c:pt idx="103">
                  <c:v>625</c:v>
                </c:pt>
                <c:pt idx="104">
                  <c:v>625</c:v>
                </c:pt>
                <c:pt idx="105">
                  <c:v>625</c:v>
                </c:pt>
                <c:pt idx="106">
                  <c:v>625</c:v>
                </c:pt>
                <c:pt idx="107">
                  <c:v>640</c:v>
                </c:pt>
                <c:pt idx="108">
                  <c:v>640</c:v>
                </c:pt>
                <c:pt idx="109">
                  <c:v>640</c:v>
                </c:pt>
                <c:pt idx="110">
                  <c:v>640</c:v>
                </c:pt>
                <c:pt idx="111">
                  <c:v>630</c:v>
                </c:pt>
                <c:pt idx="112">
                  <c:v>630</c:v>
                </c:pt>
                <c:pt idx="113">
                  <c:v>630</c:v>
                </c:pt>
                <c:pt idx="114">
                  <c:v>630</c:v>
                </c:pt>
                <c:pt idx="115">
                  <c:v>630</c:v>
                </c:pt>
                <c:pt idx="116">
                  <c:v>630</c:v>
                </c:pt>
                <c:pt idx="117">
                  <c:v>630</c:v>
                </c:pt>
                <c:pt idx="118">
                  <c:v>630</c:v>
                </c:pt>
                <c:pt idx="119">
                  <c:v>620</c:v>
                </c:pt>
                <c:pt idx="120">
                  <c:v>620</c:v>
                </c:pt>
                <c:pt idx="121">
                  <c:v>620</c:v>
                </c:pt>
                <c:pt idx="122">
                  <c:v>620</c:v>
                </c:pt>
                <c:pt idx="123">
                  <c:v>630</c:v>
                </c:pt>
                <c:pt idx="124">
                  <c:v>630</c:v>
                </c:pt>
                <c:pt idx="125">
                  <c:v>630</c:v>
                </c:pt>
                <c:pt idx="126">
                  <c:v>630</c:v>
                </c:pt>
                <c:pt idx="127">
                  <c:v>640</c:v>
                </c:pt>
                <c:pt idx="128">
                  <c:v>647.5</c:v>
                </c:pt>
                <c:pt idx="129">
                  <c:v>647.5</c:v>
                </c:pt>
                <c:pt idx="130">
                  <c:v>647.5</c:v>
                </c:pt>
                <c:pt idx="131">
                  <c:v>652.5</c:v>
                </c:pt>
                <c:pt idx="132">
                  <c:v>652.5</c:v>
                </c:pt>
                <c:pt idx="133">
                  <c:v>652.5</c:v>
                </c:pt>
                <c:pt idx="134">
                  <c:v>677.5</c:v>
                </c:pt>
                <c:pt idx="135">
                  <c:v>677.5</c:v>
                </c:pt>
                <c:pt idx="136">
                  <c:v>677.5</c:v>
                </c:pt>
                <c:pt idx="137">
                  <c:v>677.5</c:v>
                </c:pt>
                <c:pt idx="138">
                  <c:v>677.5</c:v>
                </c:pt>
                <c:pt idx="139">
                  <c:v>690</c:v>
                </c:pt>
                <c:pt idx="140">
                  <c:v>690</c:v>
                </c:pt>
                <c:pt idx="141">
                  <c:v>690</c:v>
                </c:pt>
                <c:pt idx="142">
                  <c:v>690</c:v>
                </c:pt>
                <c:pt idx="143">
                  <c:v>715</c:v>
                </c:pt>
                <c:pt idx="144">
                  <c:v>715</c:v>
                </c:pt>
                <c:pt idx="145">
                  <c:v>715</c:v>
                </c:pt>
                <c:pt idx="146">
                  <c:v>715</c:v>
                </c:pt>
                <c:pt idx="147">
                  <c:v>740</c:v>
                </c:pt>
                <c:pt idx="148">
                  <c:v>740</c:v>
                </c:pt>
                <c:pt idx="149">
                  <c:v>740</c:v>
                </c:pt>
                <c:pt idx="150">
                  <c:v>740</c:v>
                </c:pt>
                <c:pt idx="151">
                  <c:v>740</c:v>
                </c:pt>
                <c:pt idx="152">
                  <c:v>740</c:v>
                </c:pt>
                <c:pt idx="153">
                  <c:v>770</c:v>
                </c:pt>
                <c:pt idx="154">
                  <c:v>770</c:v>
                </c:pt>
                <c:pt idx="155">
                  <c:v>770</c:v>
                </c:pt>
                <c:pt idx="156">
                  <c:v>770</c:v>
                </c:pt>
                <c:pt idx="157">
                  <c:v>775</c:v>
                </c:pt>
                <c:pt idx="158">
                  <c:v>775</c:v>
                </c:pt>
                <c:pt idx="159">
                  <c:v>775</c:v>
                </c:pt>
                <c:pt idx="160">
                  <c:v>775</c:v>
                </c:pt>
                <c:pt idx="161">
                  <c:v>775</c:v>
                </c:pt>
                <c:pt idx="162">
                  <c:v>780</c:v>
                </c:pt>
                <c:pt idx="163">
                  <c:v>780</c:v>
                </c:pt>
                <c:pt idx="164">
                  <c:v>780</c:v>
                </c:pt>
                <c:pt idx="165">
                  <c:v>780</c:v>
                </c:pt>
                <c:pt idx="166">
                  <c:v>773</c:v>
                </c:pt>
                <c:pt idx="167">
                  <c:v>773</c:v>
                </c:pt>
                <c:pt idx="168">
                  <c:v>773</c:v>
                </c:pt>
                <c:pt idx="169">
                  <c:v>773</c:v>
                </c:pt>
                <c:pt idx="170">
                  <c:v>773</c:v>
                </c:pt>
                <c:pt idx="171">
                  <c:v>765</c:v>
                </c:pt>
                <c:pt idx="172">
                  <c:v>765</c:v>
                </c:pt>
                <c:pt idx="173">
                  <c:v>765</c:v>
                </c:pt>
                <c:pt idx="174">
                  <c:v>735</c:v>
                </c:pt>
                <c:pt idx="175">
                  <c:v>735</c:v>
                </c:pt>
                <c:pt idx="176">
                  <c:v>735</c:v>
                </c:pt>
                <c:pt idx="177">
                  <c:v>735</c:v>
                </c:pt>
                <c:pt idx="178">
                  <c:v>735</c:v>
                </c:pt>
                <c:pt idx="179">
                  <c:v>725</c:v>
                </c:pt>
                <c:pt idx="180">
                  <c:v>725</c:v>
                </c:pt>
                <c:pt idx="181">
                  <c:v>725</c:v>
                </c:pt>
                <c:pt idx="182">
                  <c:v>725</c:v>
                </c:pt>
                <c:pt idx="183">
                  <c:v>725</c:v>
                </c:pt>
                <c:pt idx="184">
                  <c:v>725</c:v>
                </c:pt>
                <c:pt idx="185">
                  <c:v>725</c:v>
                </c:pt>
                <c:pt idx="186">
                  <c:v>725</c:v>
                </c:pt>
                <c:pt idx="187">
                  <c:v>725</c:v>
                </c:pt>
                <c:pt idx="188">
                  <c:v>725</c:v>
                </c:pt>
                <c:pt idx="189">
                  <c:v>730</c:v>
                </c:pt>
                <c:pt idx="190">
                  <c:v>730</c:v>
                </c:pt>
                <c:pt idx="191">
                  <c:v>730</c:v>
                </c:pt>
                <c:pt idx="192">
                  <c:v>730</c:v>
                </c:pt>
                <c:pt idx="193">
                  <c:v>730</c:v>
                </c:pt>
                <c:pt idx="194">
                  <c:v>735</c:v>
                </c:pt>
                <c:pt idx="195">
                  <c:v>735</c:v>
                </c:pt>
                <c:pt idx="196">
                  <c:v>735</c:v>
                </c:pt>
                <c:pt idx="197">
                  <c:v>735</c:v>
                </c:pt>
                <c:pt idx="198">
                  <c:v>735</c:v>
                </c:pt>
                <c:pt idx="199">
                  <c:v>715</c:v>
                </c:pt>
                <c:pt idx="200">
                  <c:v>715</c:v>
                </c:pt>
                <c:pt idx="201">
                  <c:v>715</c:v>
                </c:pt>
                <c:pt idx="202">
                  <c:v>715</c:v>
                </c:pt>
                <c:pt idx="203">
                  <c:v>705</c:v>
                </c:pt>
                <c:pt idx="204">
                  <c:v>705</c:v>
                </c:pt>
                <c:pt idx="205">
                  <c:v>705</c:v>
                </c:pt>
                <c:pt idx="206">
                  <c:v>705</c:v>
                </c:pt>
                <c:pt idx="207">
                  <c:v>710</c:v>
                </c:pt>
                <c:pt idx="208">
                  <c:v>710</c:v>
                </c:pt>
                <c:pt idx="209">
                  <c:v>710</c:v>
                </c:pt>
                <c:pt idx="210">
                  <c:v>710</c:v>
                </c:pt>
                <c:pt idx="211">
                  <c:v>710</c:v>
                </c:pt>
                <c:pt idx="212">
                  <c:v>710</c:v>
                </c:pt>
                <c:pt idx="213">
                  <c:v>710</c:v>
                </c:pt>
                <c:pt idx="214">
                  <c:v>710</c:v>
                </c:pt>
                <c:pt idx="215">
                  <c:v>690</c:v>
                </c:pt>
                <c:pt idx="216">
                  <c:v>690</c:v>
                </c:pt>
                <c:pt idx="217">
                  <c:v>690</c:v>
                </c:pt>
                <c:pt idx="218">
                  <c:v>690</c:v>
                </c:pt>
                <c:pt idx="219">
                  <c:v>690</c:v>
                </c:pt>
                <c:pt idx="220">
                  <c:v>690</c:v>
                </c:pt>
                <c:pt idx="221">
                  <c:v>690</c:v>
                </c:pt>
                <c:pt idx="222">
                  <c:v>690</c:v>
                </c:pt>
                <c:pt idx="223">
                  <c:v>690</c:v>
                </c:pt>
                <c:pt idx="224">
                  <c:v>690</c:v>
                </c:pt>
                <c:pt idx="225">
                  <c:v>705</c:v>
                </c:pt>
                <c:pt idx="226">
                  <c:v>705</c:v>
                </c:pt>
                <c:pt idx="227">
                  <c:v>705</c:v>
                </c:pt>
                <c:pt idx="228">
                  <c:v>705</c:v>
                </c:pt>
                <c:pt idx="229">
                  <c:v>705</c:v>
                </c:pt>
                <c:pt idx="230">
                  <c:v>720</c:v>
                </c:pt>
                <c:pt idx="231">
                  <c:v>720</c:v>
                </c:pt>
                <c:pt idx="232">
                  <c:v>720</c:v>
                </c:pt>
                <c:pt idx="233">
                  <c:v>720</c:v>
                </c:pt>
                <c:pt idx="234">
                  <c:v>720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690</c:v>
                </c:pt>
                <c:pt idx="241">
                  <c:v>690</c:v>
                </c:pt>
                <c:pt idx="242">
                  <c:v>690</c:v>
                </c:pt>
                <c:pt idx="243">
                  <c:v>690</c:v>
                </c:pt>
                <c:pt idx="244">
                  <c:v>685</c:v>
                </c:pt>
                <c:pt idx="245">
                  <c:v>685</c:v>
                </c:pt>
                <c:pt idx="246">
                  <c:v>685</c:v>
                </c:pt>
                <c:pt idx="247">
                  <c:v>685</c:v>
                </c:pt>
                <c:pt idx="248">
                  <c:v>685</c:v>
                </c:pt>
                <c:pt idx="249">
                  <c:v>685</c:v>
                </c:pt>
                <c:pt idx="250">
                  <c:v>680</c:v>
                </c:pt>
                <c:pt idx="251">
                  <c:v>680</c:v>
                </c:pt>
                <c:pt idx="252">
                  <c:v>680</c:v>
                </c:pt>
                <c:pt idx="253">
                  <c:v>680</c:v>
                </c:pt>
                <c:pt idx="254">
                  <c:v>680</c:v>
                </c:pt>
                <c:pt idx="255">
                  <c:v>680</c:v>
                </c:pt>
                <c:pt idx="256">
                  <c:v>680</c:v>
                </c:pt>
                <c:pt idx="257">
                  <c:v>680</c:v>
                </c:pt>
                <c:pt idx="258">
                  <c:v>680</c:v>
                </c:pt>
                <c:pt idx="259">
                  <c:v>680</c:v>
                </c:pt>
                <c:pt idx="260">
                  <c:v>680</c:v>
                </c:pt>
                <c:pt idx="261">
                  <c:v>680</c:v>
                </c:pt>
                <c:pt idx="262">
                  <c:v>680</c:v>
                </c:pt>
                <c:pt idx="263">
                  <c:v>680</c:v>
                </c:pt>
                <c:pt idx="264">
                  <c:v>680</c:v>
                </c:pt>
                <c:pt idx="265">
                  <c:v>685</c:v>
                </c:pt>
                <c:pt idx="266">
                  <c:v>685</c:v>
                </c:pt>
                <c:pt idx="267">
                  <c:v>685</c:v>
                </c:pt>
                <c:pt idx="268">
                  <c:v>685</c:v>
                </c:pt>
                <c:pt idx="269">
                  <c:v>685</c:v>
                </c:pt>
                <c:pt idx="270">
                  <c:v>702.5</c:v>
                </c:pt>
                <c:pt idx="271">
                  <c:v>702.5</c:v>
                </c:pt>
                <c:pt idx="272">
                  <c:v>702.5</c:v>
                </c:pt>
                <c:pt idx="273">
                  <c:v>702.5</c:v>
                </c:pt>
                <c:pt idx="274">
                  <c:v>702.5</c:v>
                </c:pt>
                <c:pt idx="275">
                  <c:v>707.5</c:v>
                </c:pt>
                <c:pt idx="276">
                  <c:v>707.5</c:v>
                </c:pt>
                <c:pt idx="277">
                  <c:v>707.5</c:v>
                </c:pt>
                <c:pt idx="278">
                  <c:v>707.5</c:v>
                </c:pt>
                <c:pt idx="279">
                  <c:v>702.5</c:v>
                </c:pt>
                <c:pt idx="280">
                  <c:v>702.5</c:v>
                </c:pt>
                <c:pt idx="281">
                  <c:v>702.5</c:v>
                </c:pt>
                <c:pt idx="282">
                  <c:v>702.5</c:v>
                </c:pt>
                <c:pt idx="283">
                  <c:v>702.5</c:v>
                </c:pt>
                <c:pt idx="284">
                  <c:v>705</c:v>
                </c:pt>
                <c:pt idx="285">
                  <c:v>705</c:v>
                </c:pt>
                <c:pt idx="286">
                  <c:v>705</c:v>
                </c:pt>
                <c:pt idx="287">
                  <c:v>705</c:v>
                </c:pt>
                <c:pt idx="288">
                  <c:v>705</c:v>
                </c:pt>
                <c:pt idx="289">
                  <c:v>705</c:v>
                </c:pt>
                <c:pt idx="290">
                  <c:v>705</c:v>
                </c:pt>
                <c:pt idx="291">
                  <c:v>705</c:v>
                </c:pt>
                <c:pt idx="292">
                  <c:v>705</c:v>
                </c:pt>
                <c:pt idx="293">
                  <c:v>705</c:v>
                </c:pt>
                <c:pt idx="294">
                  <c:v>705</c:v>
                </c:pt>
                <c:pt idx="295">
                  <c:v>705</c:v>
                </c:pt>
                <c:pt idx="296">
                  <c:v>707.5</c:v>
                </c:pt>
                <c:pt idx="297">
                  <c:v>707.5</c:v>
                </c:pt>
                <c:pt idx="298">
                  <c:v>707.5</c:v>
                </c:pt>
                <c:pt idx="299">
                  <c:v>707.5</c:v>
                </c:pt>
                <c:pt idx="300">
                  <c:v>705</c:v>
                </c:pt>
                <c:pt idx="301">
                  <c:v>705</c:v>
                </c:pt>
                <c:pt idx="302">
                  <c:v>705</c:v>
                </c:pt>
                <c:pt idx="303">
                  <c:v>705</c:v>
                </c:pt>
                <c:pt idx="304">
                  <c:v>705</c:v>
                </c:pt>
                <c:pt idx="305">
                  <c:v>702.5</c:v>
                </c:pt>
                <c:pt idx="306">
                  <c:v>702.5</c:v>
                </c:pt>
                <c:pt idx="307">
                  <c:v>702.5</c:v>
                </c:pt>
                <c:pt idx="308">
                  <c:v>702.5</c:v>
                </c:pt>
                <c:pt idx="309">
                  <c:v>702.5</c:v>
                </c:pt>
                <c:pt idx="310">
                  <c:v>670</c:v>
                </c:pt>
                <c:pt idx="311">
                  <c:v>670</c:v>
                </c:pt>
                <c:pt idx="312">
                  <c:v>670</c:v>
                </c:pt>
                <c:pt idx="313">
                  <c:v>670</c:v>
                </c:pt>
                <c:pt idx="314">
                  <c:v>670</c:v>
                </c:pt>
                <c:pt idx="315">
                  <c:v>660</c:v>
                </c:pt>
                <c:pt idx="316">
                  <c:v>660</c:v>
                </c:pt>
                <c:pt idx="317">
                  <c:v>660</c:v>
                </c:pt>
                <c:pt idx="318">
                  <c:v>660</c:v>
                </c:pt>
                <c:pt idx="319">
                  <c:v>660</c:v>
                </c:pt>
                <c:pt idx="320">
                  <c:v>650</c:v>
                </c:pt>
                <c:pt idx="321">
                  <c:v>650</c:v>
                </c:pt>
                <c:pt idx="322">
                  <c:v>650</c:v>
                </c:pt>
                <c:pt idx="323">
                  <c:v>650</c:v>
                </c:pt>
                <c:pt idx="324">
                  <c:v>650</c:v>
                </c:pt>
                <c:pt idx="325">
                  <c:v>632.5</c:v>
                </c:pt>
                <c:pt idx="326">
                  <c:v>632.5</c:v>
                </c:pt>
                <c:pt idx="327">
                  <c:v>632.5</c:v>
                </c:pt>
                <c:pt idx="328">
                  <c:v>632.5</c:v>
                </c:pt>
                <c:pt idx="329">
                  <c:v>625</c:v>
                </c:pt>
                <c:pt idx="330">
                  <c:v>625</c:v>
                </c:pt>
                <c:pt idx="331">
                  <c:v>625</c:v>
                </c:pt>
                <c:pt idx="332">
                  <c:v>625</c:v>
                </c:pt>
                <c:pt idx="333">
                  <c:v>625</c:v>
                </c:pt>
                <c:pt idx="334">
                  <c:v>605</c:v>
                </c:pt>
                <c:pt idx="335">
                  <c:v>605</c:v>
                </c:pt>
                <c:pt idx="336">
                  <c:v>605</c:v>
                </c:pt>
                <c:pt idx="337">
                  <c:v>605</c:v>
                </c:pt>
                <c:pt idx="338">
                  <c:v>605</c:v>
                </c:pt>
                <c:pt idx="339">
                  <c:v>605</c:v>
                </c:pt>
                <c:pt idx="340">
                  <c:v>605</c:v>
                </c:pt>
                <c:pt idx="341">
                  <c:v>605</c:v>
                </c:pt>
                <c:pt idx="342">
                  <c:v>605</c:v>
                </c:pt>
                <c:pt idx="343">
                  <c:v>605</c:v>
                </c:pt>
                <c:pt idx="344">
                  <c:v>605</c:v>
                </c:pt>
                <c:pt idx="345">
                  <c:v>605</c:v>
                </c:pt>
                <c:pt idx="346">
                  <c:v>605</c:v>
                </c:pt>
                <c:pt idx="347">
                  <c:v>605</c:v>
                </c:pt>
                <c:pt idx="348">
                  <c:v>605</c:v>
                </c:pt>
                <c:pt idx="349">
                  <c:v>605</c:v>
                </c:pt>
                <c:pt idx="350">
                  <c:v>590</c:v>
                </c:pt>
                <c:pt idx="351">
                  <c:v>590</c:v>
                </c:pt>
                <c:pt idx="352">
                  <c:v>590</c:v>
                </c:pt>
                <c:pt idx="353">
                  <c:v>590</c:v>
                </c:pt>
                <c:pt idx="354">
                  <c:v>590</c:v>
                </c:pt>
                <c:pt idx="355">
                  <c:v>600</c:v>
                </c:pt>
                <c:pt idx="356">
                  <c:v>600</c:v>
                </c:pt>
                <c:pt idx="357">
                  <c:v>600</c:v>
                </c:pt>
                <c:pt idx="358">
                  <c:v>600</c:v>
                </c:pt>
                <c:pt idx="359">
                  <c:v>600</c:v>
                </c:pt>
                <c:pt idx="360">
                  <c:v>600</c:v>
                </c:pt>
                <c:pt idx="361">
                  <c:v>600</c:v>
                </c:pt>
                <c:pt idx="362">
                  <c:v>600</c:v>
                </c:pt>
                <c:pt idx="363">
                  <c:v>600</c:v>
                </c:pt>
                <c:pt idx="364">
                  <c:v>600</c:v>
                </c:pt>
                <c:pt idx="365">
                  <c:v>602.5</c:v>
                </c:pt>
                <c:pt idx="366">
                  <c:v>602.5</c:v>
                </c:pt>
                <c:pt idx="367">
                  <c:v>602.5</c:v>
                </c:pt>
                <c:pt idx="368">
                  <c:v>602.5</c:v>
                </c:pt>
                <c:pt idx="369">
                  <c:v>602.5</c:v>
                </c:pt>
                <c:pt idx="370">
                  <c:v>602.5</c:v>
                </c:pt>
                <c:pt idx="371">
                  <c:v>602.5</c:v>
                </c:pt>
                <c:pt idx="372">
                  <c:v>602.5</c:v>
                </c:pt>
                <c:pt idx="373">
                  <c:v>602.5</c:v>
                </c:pt>
                <c:pt idx="374">
                  <c:v>602.5</c:v>
                </c:pt>
                <c:pt idx="375">
                  <c:v>605</c:v>
                </c:pt>
                <c:pt idx="376">
                  <c:v>605</c:v>
                </c:pt>
                <c:pt idx="377">
                  <c:v>605</c:v>
                </c:pt>
                <c:pt idx="378">
                  <c:v>605</c:v>
                </c:pt>
                <c:pt idx="379">
                  <c:v>625</c:v>
                </c:pt>
                <c:pt idx="380">
                  <c:v>625</c:v>
                </c:pt>
                <c:pt idx="381">
                  <c:v>625</c:v>
                </c:pt>
                <c:pt idx="382">
                  <c:v>625</c:v>
                </c:pt>
                <c:pt idx="383">
                  <c:v>625</c:v>
                </c:pt>
                <c:pt idx="384">
                  <c:v>625</c:v>
                </c:pt>
                <c:pt idx="385">
                  <c:v>625</c:v>
                </c:pt>
                <c:pt idx="386">
                  <c:v>625</c:v>
                </c:pt>
                <c:pt idx="387">
                  <c:v>625</c:v>
                </c:pt>
                <c:pt idx="388">
                  <c:v>627.5</c:v>
                </c:pt>
                <c:pt idx="389">
                  <c:v>627.5</c:v>
                </c:pt>
                <c:pt idx="390">
                  <c:v>627.5</c:v>
                </c:pt>
                <c:pt idx="391">
                  <c:v>627.5</c:v>
                </c:pt>
                <c:pt idx="392">
                  <c:v>627.5</c:v>
                </c:pt>
                <c:pt idx="393">
                  <c:v>627.5</c:v>
                </c:pt>
                <c:pt idx="394">
                  <c:v>627.5</c:v>
                </c:pt>
                <c:pt idx="395">
                  <c:v>627.5</c:v>
                </c:pt>
                <c:pt idx="396">
                  <c:v>627.5</c:v>
                </c:pt>
                <c:pt idx="397">
                  <c:v>627.5</c:v>
                </c:pt>
                <c:pt idx="398">
                  <c:v>620</c:v>
                </c:pt>
                <c:pt idx="399">
                  <c:v>620</c:v>
                </c:pt>
                <c:pt idx="400">
                  <c:v>620</c:v>
                </c:pt>
                <c:pt idx="401">
                  <c:v>615</c:v>
                </c:pt>
                <c:pt idx="402">
                  <c:v>615</c:v>
                </c:pt>
                <c:pt idx="403">
                  <c:v>615</c:v>
                </c:pt>
                <c:pt idx="404">
                  <c:v>615</c:v>
                </c:pt>
                <c:pt idx="405">
                  <c:v>615</c:v>
                </c:pt>
                <c:pt idx="406">
                  <c:v>630</c:v>
                </c:pt>
                <c:pt idx="407">
                  <c:v>630</c:v>
                </c:pt>
                <c:pt idx="408">
                  <c:v>630</c:v>
                </c:pt>
                <c:pt idx="409">
                  <c:v>630</c:v>
                </c:pt>
                <c:pt idx="410">
                  <c:v>630</c:v>
                </c:pt>
                <c:pt idx="411">
                  <c:v>630</c:v>
                </c:pt>
                <c:pt idx="412">
                  <c:v>635</c:v>
                </c:pt>
                <c:pt idx="413">
                  <c:v>635</c:v>
                </c:pt>
                <c:pt idx="414">
                  <c:v>635</c:v>
                </c:pt>
                <c:pt idx="415">
                  <c:v>635</c:v>
                </c:pt>
                <c:pt idx="416">
                  <c:v>635</c:v>
                </c:pt>
                <c:pt idx="417">
                  <c:v>635</c:v>
                </c:pt>
                <c:pt idx="418">
                  <c:v>635</c:v>
                </c:pt>
                <c:pt idx="419">
                  <c:v>640</c:v>
                </c:pt>
                <c:pt idx="420">
                  <c:v>640</c:v>
                </c:pt>
                <c:pt idx="421">
                  <c:v>640</c:v>
                </c:pt>
                <c:pt idx="422">
                  <c:v>640</c:v>
                </c:pt>
                <c:pt idx="423">
                  <c:v>640</c:v>
                </c:pt>
                <c:pt idx="424">
                  <c:v>642.5</c:v>
                </c:pt>
                <c:pt idx="425">
                  <c:v>642.5</c:v>
                </c:pt>
                <c:pt idx="426">
                  <c:v>642.5</c:v>
                </c:pt>
                <c:pt idx="427">
                  <c:v>642.5</c:v>
                </c:pt>
                <c:pt idx="428">
                  <c:v>642.5</c:v>
                </c:pt>
                <c:pt idx="429">
                  <c:v>642.5</c:v>
                </c:pt>
                <c:pt idx="430">
                  <c:v>642.5</c:v>
                </c:pt>
                <c:pt idx="431">
                  <c:v>642.5</c:v>
                </c:pt>
                <c:pt idx="432">
                  <c:v>642.5</c:v>
                </c:pt>
                <c:pt idx="433">
                  <c:v>640</c:v>
                </c:pt>
                <c:pt idx="434">
                  <c:v>640</c:v>
                </c:pt>
                <c:pt idx="435">
                  <c:v>640</c:v>
                </c:pt>
                <c:pt idx="436">
                  <c:v>640</c:v>
                </c:pt>
                <c:pt idx="437">
                  <c:v>640</c:v>
                </c:pt>
                <c:pt idx="438">
                  <c:v>640</c:v>
                </c:pt>
                <c:pt idx="439">
                  <c:v>640</c:v>
                </c:pt>
                <c:pt idx="440">
                  <c:v>640</c:v>
                </c:pt>
                <c:pt idx="441">
                  <c:v>640</c:v>
                </c:pt>
                <c:pt idx="442">
                  <c:v>637.5</c:v>
                </c:pt>
                <c:pt idx="443">
                  <c:v>637.5</c:v>
                </c:pt>
                <c:pt idx="444">
                  <c:v>637.5</c:v>
                </c:pt>
                <c:pt idx="445">
                  <c:v>637.5</c:v>
                </c:pt>
                <c:pt idx="446">
                  <c:v>637.5</c:v>
                </c:pt>
                <c:pt idx="447">
                  <c:v>632.5</c:v>
                </c:pt>
                <c:pt idx="448">
                  <c:v>632.5</c:v>
                </c:pt>
                <c:pt idx="449">
                  <c:v>632.5</c:v>
                </c:pt>
                <c:pt idx="450">
                  <c:v>633.5</c:v>
                </c:pt>
                <c:pt idx="451">
                  <c:v>632.5</c:v>
                </c:pt>
                <c:pt idx="452">
                  <c:v>622.5</c:v>
                </c:pt>
                <c:pt idx="453">
                  <c:v>622.5</c:v>
                </c:pt>
                <c:pt idx="454">
                  <c:v>622.5</c:v>
                </c:pt>
                <c:pt idx="455">
                  <c:v>622.5</c:v>
                </c:pt>
                <c:pt idx="456">
                  <c:v>622.5</c:v>
                </c:pt>
                <c:pt idx="457">
                  <c:v>612.5</c:v>
                </c:pt>
                <c:pt idx="458">
                  <c:v>612.5</c:v>
                </c:pt>
                <c:pt idx="459">
                  <c:v>612.5</c:v>
                </c:pt>
                <c:pt idx="460">
                  <c:v>610</c:v>
                </c:pt>
                <c:pt idx="461">
                  <c:v>610</c:v>
                </c:pt>
                <c:pt idx="462">
                  <c:v>610</c:v>
                </c:pt>
                <c:pt idx="463">
                  <c:v>610</c:v>
                </c:pt>
                <c:pt idx="464">
                  <c:v>610</c:v>
                </c:pt>
                <c:pt idx="465">
                  <c:v>610</c:v>
                </c:pt>
                <c:pt idx="466">
                  <c:v>610</c:v>
                </c:pt>
                <c:pt idx="467">
                  <c:v>610</c:v>
                </c:pt>
                <c:pt idx="468">
                  <c:v>610</c:v>
                </c:pt>
                <c:pt idx="469">
                  <c:v>610</c:v>
                </c:pt>
                <c:pt idx="470">
                  <c:v>597.5</c:v>
                </c:pt>
                <c:pt idx="471">
                  <c:v>597.5</c:v>
                </c:pt>
                <c:pt idx="472">
                  <c:v>597.5</c:v>
                </c:pt>
                <c:pt idx="473">
                  <c:v>597.5</c:v>
                </c:pt>
                <c:pt idx="474">
                  <c:v>597.5</c:v>
                </c:pt>
                <c:pt idx="475">
                  <c:v>595</c:v>
                </c:pt>
                <c:pt idx="476">
                  <c:v>595</c:v>
                </c:pt>
                <c:pt idx="477">
                  <c:v>595</c:v>
                </c:pt>
                <c:pt idx="478">
                  <c:v>595</c:v>
                </c:pt>
                <c:pt idx="479">
                  <c:v>595</c:v>
                </c:pt>
                <c:pt idx="480">
                  <c:v>592.5</c:v>
                </c:pt>
                <c:pt idx="481">
                  <c:v>592.5</c:v>
                </c:pt>
                <c:pt idx="482">
                  <c:v>592.5</c:v>
                </c:pt>
                <c:pt idx="483">
                  <c:v>592.5</c:v>
                </c:pt>
                <c:pt idx="484">
                  <c:v>585</c:v>
                </c:pt>
                <c:pt idx="485">
                  <c:v>585</c:v>
                </c:pt>
                <c:pt idx="486">
                  <c:v>585</c:v>
                </c:pt>
                <c:pt idx="487">
                  <c:v>585</c:v>
                </c:pt>
                <c:pt idx="488">
                  <c:v>585</c:v>
                </c:pt>
                <c:pt idx="489">
                  <c:v>570.5</c:v>
                </c:pt>
                <c:pt idx="490">
                  <c:v>570.5</c:v>
                </c:pt>
                <c:pt idx="491">
                  <c:v>570.5</c:v>
                </c:pt>
                <c:pt idx="492">
                  <c:v>570.5</c:v>
                </c:pt>
                <c:pt idx="493">
                  <c:v>570.5</c:v>
                </c:pt>
                <c:pt idx="494">
                  <c:v>567.5</c:v>
                </c:pt>
                <c:pt idx="495">
                  <c:v>567.5</c:v>
                </c:pt>
                <c:pt idx="496">
                  <c:v>567.5</c:v>
                </c:pt>
                <c:pt idx="497">
                  <c:v>567.5</c:v>
                </c:pt>
                <c:pt idx="498">
                  <c:v>567.5</c:v>
                </c:pt>
                <c:pt idx="499">
                  <c:v>552.5</c:v>
                </c:pt>
                <c:pt idx="500">
                  <c:v>552.5</c:v>
                </c:pt>
                <c:pt idx="501">
                  <c:v>552.5</c:v>
                </c:pt>
                <c:pt idx="502">
                  <c:v>552.5</c:v>
                </c:pt>
                <c:pt idx="503">
                  <c:v>552.5</c:v>
                </c:pt>
                <c:pt idx="504">
                  <c:v>542.5</c:v>
                </c:pt>
                <c:pt idx="505">
                  <c:v>542.5</c:v>
                </c:pt>
                <c:pt idx="506">
                  <c:v>542.5</c:v>
                </c:pt>
                <c:pt idx="507">
                  <c:v>542.5</c:v>
                </c:pt>
                <c:pt idx="508">
                  <c:v>542.5</c:v>
                </c:pt>
                <c:pt idx="509">
                  <c:v>542.5</c:v>
                </c:pt>
                <c:pt idx="510">
                  <c:v>542.5</c:v>
                </c:pt>
                <c:pt idx="511">
                  <c:v>537.5</c:v>
                </c:pt>
                <c:pt idx="512">
                  <c:v>537.5</c:v>
                </c:pt>
                <c:pt idx="513">
                  <c:v>537.5</c:v>
                </c:pt>
                <c:pt idx="514">
                  <c:v>525</c:v>
                </c:pt>
                <c:pt idx="515">
                  <c:v>525</c:v>
                </c:pt>
                <c:pt idx="516">
                  <c:v>525</c:v>
                </c:pt>
                <c:pt idx="517">
                  <c:v>525</c:v>
                </c:pt>
                <c:pt idx="518">
                  <c:v>525</c:v>
                </c:pt>
                <c:pt idx="519">
                  <c:v>515</c:v>
                </c:pt>
                <c:pt idx="520">
                  <c:v>515</c:v>
                </c:pt>
                <c:pt idx="521">
                  <c:v>515</c:v>
                </c:pt>
                <c:pt idx="522">
                  <c:v>515</c:v>
                </c:pt>
                <c:pt idx="523">
                  <c:v>495</c:v>
                </c:pt>
                <c:pt idx="524">
                  <c:v>495</c:v>
                </c:pt>
                <c:pt idx="525">
                  <c:v>495</c:v>
                </c:pt>
                <c:pt idx="526">
                  <c:v>505</c:v>
                </c:pt>
                <c:pt idx="527">
                  <c:v>505</c:v>
                </c:pt>
                <c:pt idx="528">
                  <c:v>505</c:v>
                </c:pt>
                <c:pt idx="529">
                  <c:v>505</c:v>
                </c:pt>
                <c:pt idx="530">
                  <c:v>505</c:v>
                </c:pt>
                <c:pt idx="531">
                  <c:v>502.5</c:v>
                </c:pt>
                <c:pt idx="532">
                  <c:v>502.5</c:v>
                </c:pt>
                <c:pt idx="533">
                  <c:v>502.5</c:v>
                </c:pt>
                <c:pt idx="534">
                  <c:v>502.5</c:v>
                </c:pt>
                <c:pt idx="535">
                  <c:v>502.5</c:v>
                </c:pt>
                <c:pt idx="536">
                  <c:v>512.5</c:v>
                </c:pt>
                <c:pt idx="537">
                  <c:v>512.5</c:v>
                </c:pt>
                <c:pt idx="538">
                  <c:v>512.5</c:v>
                </c:pt>
                <c:pt idx="539">
                  <c:v>512.5</c:v>
                </c:pt>
                <c:pt idx="540">
                  <c:v>512.5</c:v>
                </c:pt>
                <c:pt idx="541">
                  <c:v>512.5</c:v>
                </c:pt>
                <c:pt idx="542">
                  <c:v>512.5</c:v>
                </c:pt>
                <c:pt idx="543">
                  <c:v>512.5</c:v>
                </c:pt>
                <c:pt idx="544">
                  <c:v>512.5</c:v>
                </c:pt>
                <c:pt idx="545">
                  <c:v>512.5</c:v>
                </c:pt>
                <c:pt idx="546">
                  <c:v>527.5</c:v>
                </c:pt>
                <c:pt idx="547">
                  <c:v>527.5</c:v>
                </c:pt>
                <c:pt idx="548">
                  <c:v>527.5</c:v>
                </c:pt>
                <c:pt idx="549">
                  <c:v>527.5</c:v>
                </c:pt>
                <c:pt idx="550">
                  <c:v>527.5</c:v>
                </c:pt>
                <c:pt idx="551">
                  <c:v>527.5</c:v>
                </c:pt>
                <c:pt idx="552">
                  <c:v>527.5</c:v>
                </c:pt>
                <c:pt idx="553">
                  <c:v>527.5</c:v>
                </c:pt>
                <c:pt idx="554">
                  <c:v>527.5</c:v>
                </c:pt>
                <c:pt idx="555">
                  <c:v>532.5</c:v>
                </c:pt>
                <c:pt idx="556">
                  <c:v>532.5</c:v>
                </c:pt>
                <c:pt idx="557">
                  <c:v>532.5</c:v>
                </c:pt>
                <c:pt idx="558">
                  <c:v>532.5</c:v>
                </c:pt>
                <c:pt idx="559">
                  <c:v>537.5</c:v>
                </c:pt>
                <c:pt idx="560">
                  <c:v>537.5</c:v>
                </c:pt>
                <c:pt idx="561">
                  <c:v>537.5</c:v>
                </c:pt>
                <c:pt idx="562">
                  <c:v>537.5</c:v>
                </c:pt>
                <c:pt idx="563">
                  <c:v>537.5</c:v>
                </c:pt>
                <c:pt idx="564">
                  <c:v>537.5</c:v>
                </c:pt>
                <c:pt idx="565">
                  <c:v>537.5</c:v>
                </c:pt>
                <c:pt idx="566">
                  <c:v>537.5</c:v>
                </c:pt>
                <c:pt idx="567">
                  <c:v>542.5</c:v>
                </c:pt>
                <c:pt idx="568">
                  <c:v>542.5</c:v>
                </c:pt>
                <c:pt idx="569">
                  <c:v>542.5</c:v>
                </c:pt>
                <c:pt idx="570">
                  <c:v>542.5</c:v>
                </c:pt>
                <c:pt idx="571">
                  <c:v>542.5</c:v>
                </c:pt>
                <c:pt idx="572">
                  <c:v>542.5</c:v>
                </c:pt>
                <c:pt idx="573">
                  <c:v>542.5</c:v>
                </c:pt>
                <c:pt idx="574">
                  <c:v>542.5</c:v>
                </c:pt>
                <c:pt idx="575">
                  <c:v>542.5</c:v>
                </c:pt>
                <c:pt idx="576">
                  <c:v>542.5</c:v>
                </c:pt>
                <c:pt idx="577">
                  <c:v>542.5</c:v>
                </c:pt>
                <c:pt idx="578">
                  <c:v>542.5</c:v>
                </c:pt>
                <c:pt idx="579">
                  <c:v>542.5</c:v>
                </c:pt>
                <c:pt idx="580">
                  <c:v>542.5</c:v>
                </c:pt>
                <c:pt idx="581">
                  <c:v>542.5</c:v>
                </c:pt>
                <c:pt idx="582">
                  <c:v>545</c:v>
                </c:pt>
                <c:pt idx="583">
                  <c:v>545</c:v>
                </c:pt>
                <c:pt idx="584">
                  <c:v>545</c:v>
                </c:pt>
                <c:pt idx="585">
                  <c:v>545</c:v>
                </c:pt>
                <c:pt idx="586">
                  <c:v>545</c:v>
                </c:pt>
                <c:pt idx="587">
                  <c:v>552.5</c:v>
                </c:pt>
                <c:pt idx="588">
                  <c:v>552.5</c:v>
                </c:pt>
                <c:pt idx="589">
                  <c:v>562.5</c:v>
                </c:pt>
                <c:pt idx="590">
                  <c:v>562.5</c:v>
                </c:pt>
                <c:pt idx="591">
                  <c:v>562.5</c:v>
                </c:pt>
                <c:pt idx="592">
                  <c:v>562.5</c:v>
                </c:pt>
                <c:pt idx="593">
                  <c:v>562.5</c:v>
                </c:pt>
                <c:pt idx="594">
                  <c:v>562.5</c:v>
                </c:pt>
                <c:pt idx="595">
                  <c:v>562.5</c:v>
                </c:pt>
                <c:pt idx="596">
                  <c:v>585</c:v>
                </c:pt>
                <c:pt idx="597">
                  <c:v>585</c:v>
                </c:pt>
                <c:pt idx="598">
                  <c:v>585</c:v>
                </c:pt>
                <c:pt idx="599">
                  <c:v>585</c:v>
                </c:pt>
                <c:pt idx="600">
                  <c:v>585</c:v>
                </c:pt>
                <c:pt idx="601">
                  <c:v>592.5</c:v>
                </c:pt>
                <c:pt idx="602">
                  <c:v>592.5</c:v>
                </c:pt>
                <c:pt idx="603">
                  <c:v>592.5</c:v>
                </c:pt>
                <c:pt idx="604">
                  <c:v>592.5</c:v>
                </c:pt>
                <c:pt idx="605">
                  <c:v>597.5</c:v>
                </c:pt>
                <c:pt idx="606">
                  <c:v>597.5</c:v>
                </c:pt>
                <c:pt idx="607">
                  <c:v>597.5</c:v>
                </c:pt>
                <c:pt idx="608">
                  <c:v>597.5</c:v>
                </c:pt>
                <c:pt idx="609">
                  <c:v>597.5</c:v>
                </c:pt>
                <c:pt idx="610">
                  <c:v>597.5</c:v>
                </c:pt>
                <c:pt idx="611">
                  <c:v>597.5</c:v>
                </c:pt>
                <c:pt idx="612">
                  <c:v>597.5</c:v>
                </c:pt>
                <c:pt idx="613">
                  <c:v>602.5</c:v>
                </c:pt>
                <c:pt idx="614">
                  <c:v>602.5</c:v>
                </c:pt>
                <c:pt idx="615">
                  <c:v>602.5</c:v>
                </c:pt>
                <c:pt idx="616">
                  <c:v>602.5</c:v>
                </c:pt>
                <c:pt idx="617">
                  <c:v>602.5</c:v>
                </c:pt>
                <c:pt idx="618">
                  <c:v>602.5</c:v>
                </c:pt>
                <c:pt idx="619">
                  <c:v>602.5</c:v>
                </c:pt>
                <c:pt idx="620">
                  <c:v>602.5</c:v>
                </c:pt>
                <c:pt idx="621">
                  <c:v>602.5</c:v>
                </c:pt>
                <c:pt idx="622">
                  <c:v>602.5</c:v>
                </c:pt>
                <c:pt idx="623">
                  <c:v>602.5</c:v>
                </c:pt>
                <c:pt idx="624">
                  <c:v>602.5</c:v>
                </c:pt>
                <c:pt idx="625">
                  <c:v>602.5</c:v>
                </c:pt>
                <c:pt idx="626">
                  <c:v>595</c:v>
                </c:pt>
                <c:pt idx="627">
                  <c:v>595</c:v>
                </c:pt>
                <c:pt idx="628">
                  <c:v>595</c:v>
                </c:pt>
                <c:pt idx="629">
                  <c:v>595</c:v>
                </c:pt>
                <c:pt idx="630">
                  <c:v>595</c:v>
                </c:pt>
                <c:pt idx="631">
                  <c:v>570</c:v>
                </c:pt>
                <c:pt idx="632">
                  <c:v>570</c:v>
                </c:pt>
                <c:pt idx="633">
                  <c:v>570</c:v>
                </c:pt>
                <c:pt idx="634">
                  <c:v>570</c:v>
                </c:pt>
                <c:pt idx="635">
                  <c:v>570</c:v>
                </c:pt>
                <c:pt idx="636">
                  <c:v>570</c:v>
                </c:pt>
                <c:pt idx="637">
                  <c:v>570</c:v>
                </c:pt>
                <c:pt idx="638">
                  <c:v>570</c:v>
                </c:pt>
                <c:pt idx="639">
                  <c:v>567.5</c:v>
                </c:pt>
                <c:pt idx="640">
                  <c:v>567.5</c:v>
                </c:pt>
                <c:pt idx="641">
                  <c:v>567.5</c:v>
                </c:pt>
                <c:pt idx="642">
                  <c:v>567.5</c:v>
                </c:pt>
                <c:pt idx="643">
                  <c:v>567.5</c:v>
                </c:pt>
                <c:pt idx="644">
                  <c:v>567.5</c:v>
                </c:pt>
                <c:pt idx="645">
                  <c:v>557.5</c:v>
                </c:pt>
                <c:pt idx="646">
                  <c:v>557.5</c:v>
                </c:pt>
                <c:pt idx="647">
                  <c:v>557.5</c:v>
                </c:pt>
                <c:pt idx="648">
                  <c:v>557.5</c:v>
                </c:pt>
                <c:pt idx="649">
                  <c:v>547.5</c:v>
                </c:pt>
                <c:pt idx="650">
                  <c:v>547.5</c:v>
                </c:pt>
                <c:pt idx="651">
                  <c:v>547.5</c:v>
                </c:pt>
                <c:pt idx="652">
                  <c:v>547.5</c:v>
                </c:pt>
                <c:pt idx="653">
                  <c:v>547.5</c:v>
                </c:pt>
                <c:pt idx="654">
                  <c:v>540</c:v>
                </c:pt>
                <c:pt idx="655">
                  <c:v>540</c:v>
                </c:pt>
                <c:pt idx="656">
                  <c:v>540</c:v>
                </c:pt>
                <c:pt idx="657">
                  <c:v>532.5</c:v>
                </c:pt>
                <c:pt idx="658">
                  <c:v>532.5</c:v>
                </c:pt>
                <c:pt idx="659">
                  <c:v>532.5</c:v>
                </c:pt>
                <c:pt idx="660">
                  <c:v>525</c:v>
                </c:pt>
                <c:pt idx="661">
                  <c:v>525</c:v>
                </c:pt>
                <c:pt idx="662">
                  <c:v>525</c:v>
                </c:pt>
                <c:pt idx="663">
                  <c:v>522.5</c:v>
                </c:pt>
                <c:pt idx="664">
                  <c:v>522.5</c:v>
                </c:pt>
                <c:pt idx="665">
                  <c:v>522.5</c:v>
                </c:pt>
                <c:pt idx="666">
                  <c:v>517.5</c:v>
                </c:pt>
                <c:pt idx="667">
                  <c:v>517.5</c:v>
                </c:pt>
                <c:pt idx="668">
                  <c:v>497.5</c:v>
                </c:pt>
                <c:pt idx="669">
                  <c:v>497.5</c:v>
                </c:pt>
                <c:pt idx="670">
                  <c:v>497.5</c:v>
                </c:pt>
                <c:pt idx="671">
                  <c:v>497.5</c:v>
                </c:pt>
                <c:pt idx="672">
                  <c:v>497.5</c:v>
                </c:pt>
                <c:pt idx="673">
                  <c:v>497.5</c:v>
                </c:pt>
                <c:pt idx="674">
                  <c:v>497.5</c:v>
                </c:pt>
                <c:pt idx="675">
                  <c:v>497.5</c:v>
                </c:pt>
                <c:pt idx="676">
                  <c:v>497.5</c:v>
                </c:pt>
                <c:pt idx="677">
                  <c:v>485</c:v>
                </c:pt>
                <c:pt idx="678">
                  <c:v>485</c:v>
                </c:pt>
                <c:pt idx="679">
                  <c:v>485</c:v>
                </c:pt>
                <c:pt idx="680">
                  <c:v>485</c:v>
                </c:pt>
                <c:pt idx="681">
                  <c:v>495</c:v>
                </c:pt>
                <c:pt idx="682">
                  <c:v>495</c:v>
                </c:pt>
                <c:pt idx="683">
                  <c:v>495</c:v>
                </c:pt>
                <c:pt idx="684">
                  <c:v>495</c:v>
                </c:pt>
                <c:pt idx="685">
                  <c:v>495</c:v>
                </c:pt>
                <c:pt idx="686">
                  <c:v>502.5</c:v>
                </c:pt>
                <c:pt idx="687">
                  <c:v>510</c:v>
                </c:pt>
                <c:pt idx="688">
                  <c:v>510</c:v>
                </c:pt>
                <c:pt idx="689">
                  <c:v>510</c:v>
                </c:pt>
                <c:pt idx="690">
                  <c:v>510</c:v>
                </c:pt>
                <c:pt idx="691">
                  <c:v>510</c:v>
                </c:pt>
                <c:pt idx="692">
                  <c:v>517.5</c:v>
                </c:pt>
                <c:pt idx="693">
                  <c:v>525</c:v>
                </c:pt>
                <c:pt idx="694">
                  <c:v>525</c:v>
                </c:pt>
                <c:pt idx="695">
                  <c:v>525</c:v>
                </c:pt>
                <c:pt idx="696">
                  <c:v>525</c:v>
                </c:pt>
                <c:pt idx="697">
                  <c:v>525</c:v>
                </c:pt>
                <c:pt idx="698">
                  <c:v>532.5</c:v>
                </c:pt>
                <c:pt idx="699">
                  <c:v>537.5</c:v>
                </c:pt>
                <c:pt idx="700">
                  <c:v>540</c:v>
                </c:pt>
                <c:pt idx="701">
                  <c:v>540</c:v>
                </c:pt>
                <c:pt idx="702">
                  <c:v>540</c:v>
                </c:pt>
                <c:pt idx="703">
                  <c:v>540</c:v>
                </c:pt>
                <c:pt idx="704">
                  <c:v>545</c:v>
                </c:pt>
                <c:pt idx="705">
                  <c:v>545</c:v>
                </c:pt>
                <c:pt idx="706">
                  <c:v>545</c:v>
                </c:pt>
                <c:pt idx="707">
                  <c:v>545</c:v>
                </c:pt>
                <c:pt idx="708">
                  <c:v>545</c:v>
                </c:pt>
                <c:pt idx="709">
                  <c:v>545</c:v>
                </c:pt>
                <c:pt idx="710">
                  <c:v>545</c:v>
                </c:pt>
                <c:pt idx="711">
                  <c:v>545</c:v>
                </c:pt>
                <c:pt idx="712">
                  <c:v>537.5</c:v>
                </c:pt>
                <c:pt idx="713">
                  <c:v>527.5</c:v>
                </c:pt>
                <c:pt idx="714">
                  <c:v>517.5</c:v>
                </c:pt>
                <c:pt idx="715">
                  <c:v>517.5</c:v>
                </c:pt>
                <c:pt idx="716">
                  <c:v>517.5</c:v>
                </c:pt>
                <c:pt idx="717">
                  <c:v>517.5</c:v>
                </c:pt>
                <c:pt idx="718">
                  <c:v>517.5</c:v>
                </c:pt>
                <c:pt idx="719">
                  <c:v>517.5</c:v>
                </c:pt>
                <c:pt idx="720">
                  <c:v>517.5</c:v>
                </c:pt>
                <c:pt idx="721">
                  <c:v>517.5</c:v>
                </c:pt>
                <c:pt idx="722">
                  <c:v>517.5</c:v>
                </c:pt>
                <c:pt idx="723">
                  <c:v>516.5</c:v>
                </c:pt>
                <c:pt idx="724">
                  <c:v>516.5</c:v>
                </c:pt>
                <c:pt idx="725">
                  <c:v>516.5</c:v>
                </c:pt>
                <c:pt idx="726">
                  <c:v>516.5</c:v>
                </c:pt>
                <c:pt idx="727">
                  <c:v>516.5</c:v>
                </c:pt>
                <c:pt idx="728">
                  <c:v>516.5</c:v>
                </c:pt>
                <c:pt idx="729">
                  <c:v>516.5</c:v>
                </c:pt>
                <c:pt idx="730">
                  <c:v>516.5</c:v>
                </c:pt>
                <c:pt idx="731">
                  <c:v>516.5</c:v>
                </c:pt>
                <c:pt idx="732">
                  <c:v>516.5</c:v>
                </c:pt>
                <c:pt idx="733">
                  <c:v>516.5</c:v>
                </c:pt>
                <c:pt idx="734">
                  <c:v>516.5</c:v>
                </c:pt>
                <c:pt idx="735">
                  <c:v>516.5</c:v>
                </c:pt>
                <c:pt idx="736">
                  <c:v>516.5</c:v>
                </c:pt>
                <c:pt idx="737">
                  <c:v>516.5</c:v>
                </c:pt>
                <c:pt idx="738">
                  <c:v>517.5</c:v>
                </c:pt>
                <c:pt idx="739">
                  <c:v>517.5</c:v>
                </c:pt>
                <c:pt idx="740">
                  <c:v>517.5</c:v>
                </c:pt>
                <c:pt idx="741">
                  <c:v>517.5</c:v>
                </c:pt>
                <c:pt idx="742">
                  <c:v>517.5</c:v>
                </c:pt>
                <c:pt idx="743">
                  <c:v>517.5</c:v>
                </c:pt>
                <c:pt idx="744">
                  <c:v>517.5</c:v>
                </c:pt>
                <c:pt idx="745">
                  <c:v>517.5</c:v>
                </c:pt>
                <c:pt idx="746">
                  <c:v>522.5</c:v>
                </c:pt>
                <c:pt idx="747">
                  <c:v>522.5</c:v>
                </c:pt>
                <c:pt idx="748">
                  <c:v>522.5</c:v>
                </c:pt>
                <c:pt idx="749">
                  <c:v>522.5</c:v>
                </c:pt>
                <c:pt idx="750">
                  <c:v>522.5</c:v>
                </c:pt>
                <c:pt idx="751">
                  <c:v>522.5</c:v>
                </c:pt>
                <c:pt idx="752">
                  <c:v>522.5</c:v>
                </c:pt>
                <c:pt idx="753">
                  <c:v>522.5</c:v>
                </c:pt>
                <c:pt idx="754">
                  <c:v>522.5</c:v>
                </c:pt>
                <c:pt idx="755">
                  <c:v>522.5</c:v>
                </c:pt>
                <c:pt idx="756">
                  <c:v>525</c:v>
                </c:pt>
                <c:pt idx="757">
                  <c:v>525</c:v>
                </c:pt>
                <c:pt idx="758">
                  <c:v>525</c:v>
                </c:pt>
                <c:pt idx="759">
                  <c:v>525</c:v>
                </c:pt>
                <c:pt idx="760">
                  <c:v>525</c:v>
                </c:pt>
                <c:pt idx="761">
                  <c:v>525</c:v>
                </c:pt>
                <c:pt idx="762">
                  <c:v>525</c:v>
                </c:pt>
                <c:pt idx="763">
                  <c:v>525</c:v>
                </c:pt>
                <c:pt idx="764">
                  <c:v>525</c:v>
                </c:pt>
                <c:pt idx="765">
                  <c:v>525</c:v>
                </c:pt>
                <c:pt idx="766">
                  <c:v>525</c:v>
                </c:pt>
                <c:pt idx="767">
                  <c:v>525</c:v>
                </c:pt>
                <c:pt idx="768">
                  <c:v>525</c:v>
                </c:pt>
                <c:pt idx="769">
                  <c:v>525</c:v>
                </c:pt>
                <c:pt idx="770">
                  <c:v>525</c:v>
                </c:pt>
                <c:pt idx="771">
                  <c:v>525</c:v>
                </c:pt>
                <c:pt idx="772">
                  <c:v>525</c:v>
                </c:pt>
                <c:pt idx="773">
                  <c:v>525</c:v>
                </c:pt>
                <c:pt idx="774">
                  <c:v>525</c:v>
                </c:pt>
                <c:pt idx="775">
                  <c:v>525</c:v>
                </c:pt>
                <c:pt idx="776">
                  <c:v>525</c:v>
                </c:pt>
                <c:pt idx="777">
                  <c:v>525</c:v>
                </c:pt>
                <c:pt idx="778">
                  <c:v>525</c:v>
                </c:pt>
                <c:pt idx="779">
                  <c:v>525</c:v>
                </c:pt>
                <c:pt idx="780">
                  <c:v>525</c:v>
                </c:pt>
                <c:pt idx="781">
                  <c:v>525</c:v>
                </c:pt>
                <c:pt idx="782">
                  <c:v>525</c:v>
                </c:pt>
                <c:pt idx="783">
                  <c:v>525</c:v>
                </c:pt>
                <c:pt idx="784">
                  <c:v>525</c:v>
                </c:pt>
                <c:pt idx="785">
                  <c:v>525</c:v>
                </c:pt>
                <c:pt idx="786">
                  <c:v>525</c:v>
                </c:pt>
                <c:pt idx="787">
                  <c:v>525</c:v>
                </c:pt>
                <c:pt idx="788">
                  <c:v>525</c:v>
                </c:pt>
                <c:pt idx="789">
                  <c:v>525</c:v>
                </c:pt>
                <c:pt idx="790">
                  <c:v>525</c:v>
                </c:pt>
                <c:pt idx="791">
                  <c:v>525</c:v>
                </c:pt>
                <c:pt idx="792">
                  <c:v>525</c:v>
                </c:pt>
                <c:pt idx="793">
                  <c:v>525</c:v>
                </c:pt>
                <c:pt idx="794">
                  <c:v>525</c:v>
                </c:pt>
                <c:pt idx="795">
                  <c:v>525</c:v>
                </c:pt>
                <c:pt idx="796">
                  <c:v>525</c:v>
                </c:pt>
                <c:pt idx="797">
                  <c:v>525</c:v>
                </c:pt>
                <c:pt idx="798">
                  <c:v>525</c:v>
                </c:pt>
                <c:pt idx="799">
                  <c:v>525</c:v>
                </c:pt>
                <c:pt idx="800">
                  <c:v>525</c:v>
                </c:pt>
                <c:pt idx="801">
                  <c:v>525</c:v>
                </c:pt>
                <c:pt idx="802">
                  <c:v>525</c:v>
                </c:pt>
                <c:pt idx="803">
                  <c:v>525</c:v>
                </c:pt>
                <c:pt idx="804">
                  <c:v>525</c:v>
                </c:pt>
                <c:pt idx="805">
                  <c:v>525</c:v>
                </c:pt>
                <c:pt idx="806">
                  <c:v>522.5</c:v>
                </c:pt>
                <c:pt idx="807">
                  <c:v>522.5</c:v>
                </c:pt>
                <c:pt idx="808">
                  <c:v>522.5</c:v>
                </c:pt>
                <c:pt idx="809">
                  <c:v>522.5</c:v>
                </c:pt>
                <c:pt idx="810">
                  <c:v>522.5</c:v>
                </c:pt>
                <c:pt idx="811">
                  <c:v>517.5</c:v>
                </c:pt>
                <c:pt idx="812">
                  <c:v>517.5</c:v>
                </c:pt>
                <c:pt idx="813">
                  <c:v>517.5</c:v>
                </c:pt>
                <c:pt idx="814">
                  <c:v>517.5</c:v>
                </c:pt>
                <c:pt idx="815">
                  <c:v>517.5</c:v>
                </c:pt>
                <c:pt idx="816">
                  <c:v>517.5</c:v>
                </c:pt>
                <c:pt idx="817">
                  <c:v>517.5</c:v>
                </c:pt>
                <c:pt idx="818">
                  <c:v>517.5</c:v>
                </c:pt>
                <c:pt idx="819">
                  <c:v>517.5</c:v>
                </c:pt>
                <c:pt idx="820">
                  <c:v>517.5</c:v>
                </c:pt>
                <c:pt idx="821">
                  <c:v>517.5</c:v>
                </c:pt>
                <c:pt idx="822">
                  <c:v>517.5</c:v>
                </c:pt>
                <c:pt idx="823">
                  <c:v>517.5</c:v>
                </c:pt>
                <c:pt idx="824">
                  <c:v>517.5</c:v>
                </c:pt>
                <c:pt idx="825">
                  <c:v>517.5</c:v>
                </c:pt>
                <c:pt idx="826">
                  <c:v>517.5</c:v>
                </c:pt>
                <c:pt idx="827">
                  <c:v>517.5</c:v>
                </c:pt>
                <c:pt idx="828">
                  <c:v>517.5</c:v>
                </c:pt>
                <c:pt idx="829">
                  <c:v>517.5</c:v>
                </c:pt>
                <c:pt idx="830">
                  <c:v>517.5</c:v>
                </c:pt>
                <c:pt idx="831">
                  <c:v>517.5</c:v>
                </c:pt>
                <c:pt idx="832">
                  <c:v>522.5</c:v>
                </c:pt>
                <c:pt idx="833">
                  <c:v>522.5</c:v>
                </c:pt>
                <c:pt idx="834">
                  <c:v>522.5</c:v>
                </c:pt>
                <c:pt idx="835">
                  <c:v>522.5</c:v>
                </c:pt>
                <c:pt idx="836">
                  <c:v>522.5</c:v>
                </c:pt>
                <c:pt idx="837">
                  <c:v>522.5</c:v>
                </c:pt>
                <c:pt idx="838">
                  <c:v>522.5</c:v>
                </c:pt>
                <c:pt idx="839">
                  <c:v>517.5</c:v>
                </c:pt>
                <c:pt idx="840">
                  <c:v>517.5</c:v>
                </c:pt>
                <c:pt idx="841">
                  <c:v>517.5</c:v>
                </c:pt>
                <c:pt idx="842">
                  <c:v>517.5</c:v>
                </c:pt>
                <c:pt idx="843">
                  <c:v>517.5</c:v>
                </c:pt>
                <c:pt idx="844">
                  <c:v>517.5</c:v>
                </c:pt>
                <c:pt idx="845">
                  <c:v>517.5</c:v>
                </c:pt>
                <c:pt idx="846">
                  <c:v>517.5</c:v>
                </c:pt>
                <c:pt idx="847">
                  <c:v>511</c:v>
                </c:pt>
                <c:pt idx="848">
                  <c:v>511</c:v>
                </c:pt>
                <c:pt idx="849">
                  <c:v>511</c:v>
                </c:pt>
                <c:pt idx="850">
                  <c:v>511</c:v>
                </c:pt>
                <c:pt idx="851">
                  <c:v>511</c:v>
                </c:pt>
                <c:pt idx="852">
                  <c:v>511</c:v>
                </c:pt>
                <c:pt idx="853">
                  <c:v>511</c:v>
                </c:pt>
                <c:pt idx="854">
                  <c:v>511</c:v>
                </c:pt>
                <c:pt idx="855">
                  <c:v>511</c:v>
                </c:pt>
                <c:pt idx="856">
                  <c:v>511</c:v>
                </c:pt>
                <c:pt idx="857">
                  <c:v>507.5</c:v>
                </c:pt>
                <c:pt idx="858">
                  <c:v>507.5</c:v>
                </c:pt>
                <c:pt idx="859">
                  <c:v>507.5</c:v>
                </c:pt>
                <c:pt idx="860">
                  <c:v>507.5</c:v>
                </c:pt>
                <c:pt idx="861">
                  <c:v>507.5</c:v>
                </c:pt>
                <c:pt idx="862">
                  <c:v>507.5</c:v>
                </c:pt>
                <c:pt idx="863">
                  <c:v>507.5</c:v>
                </c:pt>
                <c:pt idx="864">
                  <c:v>507.5</c:v>
                </c:pt>
                <c:pt idx="865">
                  <c:v>507.5</c:v>
                </c:pt>
                <c:pt idx="866">
                  <c:v>507.5</c:v>
                </c:pt>
                <c:pt idx="867">
                  <c:v>507.5</c:v>
                </c:pt>
                <c:pt idx="868">
                  <c:v>507.5</c:v>
                </c:pt>
                <c:pt idx="869">
                  <c:v>507.5</c:v>
                </c:pt>
                <c:pt idx="870">
                  <c:v>507.5</c:v>
                </c:pt>
                <c:pt idx="871">
                  <c:v>507.5</c:v>
                </c:pt>
                <c:pt idx="872">
                  <c:v>506</c:v>
                </c:pt>
                <c:pt idx="873">
                  <c:v>506</c:v>
                </c:pt>
                <c:pt idx="874">
                  <c:v>506</c:v>
                </c:pt>
                <c:pt idx="875">
                  <c:v>506</c:v>
                </c:pt>
                <c:pt idx="876">
                  <c:v>506</c:v>
                </c:pt>
                <c:pt idx="877">
                  <c:v>505</c:v>
                </c:pt>
                <c:pt idx="878">
                  <c:v>505</c:v>
                </c:pt>
                <c:pt idx="879">
                  <c:v>505</c:v>
                </c:pt>
                <c:pt idx="880">
                  <c:v>505</c:v>
                </c:pt>
                <c:pt idx="881">
                  <c:v>505</c:v>
                </c:pt>
                <c:pt idx="882">
                  <c:v>504</c:v>
                </c:pt>
                <c:pt idx="883">
                  <c:v>504</c:v>
                </c:pt>
                <c:pt idx="884">
                  <c:v>504</c:v>
                </c:pt>
                <c:pt idx="885">
                  <c:v>504</c:v>
                </c:pt>
                <c:pt idx="886">
                  <c:v>504</c:v>
                </c:pt>
                <c:pt idx="887">
                  <c:v>504</c:v>
                </c:pt>
                <c:pt idx="888">
                  <c:v>504</c:v>
                </c:pt>
                <c:pt idx="889">
                  <c:v>504</c:v>
                </c:pt>
                <c:pt idx="890">
                  <c:v>504</c:v>
                </c:pt>
                <c:pt idx="891">
                  <c:v>504</c:v>
                </c:pt>
                <c:pt idx="892">
                  <c:v>507.5</c:v>
                </c:pt>
                <c:pt idx="893">
                  <c:v>507.5</c:v>
                </c:pt>
                <c:pt idx="894">
                  <c:v>507.5</c:v>
                </c:pt>
                <c:pt idx="895">
                  <c:v>507.5</c:v>
                </c:pt>
                <c:pt idx="896">
                  <c:v>507.5</c:v>
                </c:pt>
                <c:pt idx="897">
                  <c:v>507.5</c:v>
                </c:pt>
                <c:pt idx="898">
                  <c:v>507.5</c:v>
                </c:pt>
                <c:pt idx="899">
                  <c:v>507.5</c:v>
                </c:pt>
                <c:pt idx="900">
                  <c:v>507.5</c:v>
                </c:pt>
                <c:pt idx="901">
                  <c:v>507.5</c:v>
                </c:pt>
                <c:pt idx="902">
                  <c:v>507.5</c:v>
                </c:pt>
                <c:pt idx="903">
                  <c:v>507.5</c:v>
                </c:pt>
                <c:pt idx="904">
                  <c:v>507.5</c:v>
                </c:pt>
                <c:pt idx="905">
                  <c:v>507.5</c:v>
                </c:pt>
                <c:pt idx="906">
                  <c:v>507.5</c:v>
                </c:pt>
                <c:pt idx="907">
                  <c:v>507.5</c:v>
                </c:pt>
                <c:pt idx="908">
                  <c:v>507.5</c:v>
                </c:pt>
                <c:pt idx="909">
                  <c:v>507.5</c:v>
                </c:pt>
                <c:pt idx="910">
                  <c:v>507.5</c:v>
                </c:pt>
                <c:pt idx="911">
                  <c:v>507.5</c:v>
                </c:pt>
                <c:pt idx="912">
                  <c:v>507.5</c:v>
                </c:pt>
                <c:pt idx="913">
                  <c:v>507.5</c:v>
                </c:pt>
                <c:pt idx="914">
                  <c:v>507.5</c:v>
                </c:pt>
                <c:pt idx="915">
                  <c:v>507.5</c:v>
                </c:pt>
                <c:pt idx="916">
                  <c:v>507.5</c:v>
                </c:pt>
                <c:pt idx="917">
                  <c:v>507.5</c:v>
                </c:pt>
                <c:pt idx="918">
                  <c:v>507.5</c:v>
                </c:pt>
                <c:pt idx="919">
                  <c:v>507.5</c:v>
                </c:pt>
                <c:pt idx="920">
                  <c:v>507.5</c:v>
                </c:pt>
                <c:pt idx="921">
                  <c:v>507.5</c:v>
                </c:pt>
                <c:pt idx="922">
                  <c:v>504</c:v>
                </c:pt>
                <c:pt idx="923">
                  <c:v>504</c:v>
                </c:pt>
                <c:pt idx="924">
                  <c:v>504</c:v>
                </c:pt>
                <c:pt idx="925">
                  <c:v>504</c:v>
                </c:pt>
                <c:pt idx="926">
                  <c:v>504</c:v>
                </c:pt>
                <c:pt idx="927">
                  <c:v>503</c:v>
                </c:pt>
                <c:pt idx="928">
                  <c:v>503</c:v>
                </c:pt>
                <c:pt idx="929">
                  <c:v>503</c:v>
                </c:pt>
                <c:pt idx="930">
                  <c:v>503</c:v>
                </c:pt>
                <c:pt idx="931">
                  <c:v>503</c:v>
                </c:pt>
                <c:pt idx="932">
                  <c:v>502.5</c:v>
                </c:pt>
                <c:pt idx="933">
                  <c:v>502.5</c:v>
                </c:pt>
                <c:pt idx="934">
                  <c:v>502.5</c:v>
                </c:pt>
                <c:pt idx="935">
                  <c:v>502.5</c:v>
                </c:pt>
                <c:pt idx="936">
                  <c:v>502.5</c:v>
                </c:pt>
                <c:pt idx="937">
                  <c:v>492.5</c:v>
                </c:pt>
                <c:pt idx="938">
                  <c:v>492.5</c:v>
                </c:pt>
                <c:pt idx="939">
                  <c:v>492.5</c:v>
                </c:pt>
                <c:pt idx="940">
                  <c:v>492.5</c:v>
                </c:pt>
                <c:pt idx="941">
                  <c:v>492.5</c:v>
                </c:pt>
                <c:pt idx="942">
                  <c:v>492.5</c:v>
                </c:pt>
                <c:pt idx="943">
                  <c:v>492.5</c:v>
                </c:pt>
                <c:pt idx="944">
                  <c:v>492.5</c:v>
                </c:pt>
                <c:pt idx="945">
                  <c:v>492.5</c:v>
                </c:pt>
                <c:pt idx="946">
                  <c:v>492.5</c:v>
                </c:pt>
                <c:pt idx="947">
                  <c:v>487.5</c:v>
                </c:pt>
                <c:pt idx="948">
                  <c:v>487.5</c:v>
                </c:pt>
                <c:pt idx="949">
                  <c:v>487.5</c:v>
                </c:pt>
                <c:pt idx="950">
                  <c:v>487.5</c:v>
                </c:pt>
                <c:pt idx="951">
                  <c:v>487.5</c:v>
                </c:pt>
                <c:pt idx="952">
                  <c:v>487.5</c:v>
                </c:pt>
                <c:pt idx="953">
                  <c:v>487.5</c:v>
                </c:pt>
                <c:pt idx="954">
                  <c:v>487.5</c:v>
                </c:pt>
                <c:pt idx="955">
                  <c:v>487.5</c:v>
                </c:pt>
                <c:pt idx="956">
                  <c:v>487.5</c:v>
                </c:pt>
                <c:pt idx="957">
                  <c:v>482.5</c:v>
                </c:pt>
                <c:pt idx="958">
                  <c:v>482.5</c:v>
                </c:pt>
                <c:pt idx="959">
                  <c:v>482.5</c:v>
                </c:pt>
                <c:pt idx="960">
                  <c:v>482.5</c:v>
                </c:pt>
                <c:pt idx="961">
                  <c:v>482.5</c:v>
                </c:pt>
                <c:pt idx="962">
                  <c:v>477.5</c:v>
                </c:pt>
                <c:pt idx="963">
                  <c:v>477.5</c:v>
                </c:pt>
                <c:pt idx="964">
                  <c:v>477.5</c:v>
                </c:pt>
                <c:pt idx="965">
                  <c:v>477.5</c:v>
                </c:pt>
                <c:pt idx="966">
                  <c:v>477.5</c:v>
                </c:pt>
                <c:pt idx="967">
                  <c:v>477.5</c:v>
                </c:pt>
                <c:pt idx="968">
                  <c:v>477.5</c:v>
                </c:pt>
                <c:pt idx="969">
                  <c:v>477.5</c:v>
                </c:pt>
                <c:pt idx="970">
                  <c:v>477.5</c:v>
                </c:pt>
                <c:pt idx="971">
                  <c:v>477.5</c:v>
                </c:pt>
                <c:pt idx="972">
                  <c:v>475</c:v>
                </c:pt>
                <c:pt idx="973">
                  <c:v>475</c:v>
                </c:pt>
                <c:pt idx="974">
                  <c:v>475</c:v>
                </c:pt>
                <c:pt idx="975">
                  <c:v>475</c:v>
                </c:pt>
                <c:pt idx="976">
                  <c:v>475</c:v>
                </c:pt>
                <c:pt idx="977">
                  <c:v>475</c:v>
                </c:pt>
                <c:pt idx="978">
                  <c:v>475</c:v>
                </c:pt>
                <c:pt idx="979">
                  <c:v>475</c:v>
                </c:pt>
                <c:pt idx="980">
                  <c:v>475</c:v>
                </c:pt>
                <c:pt idx="981">
                  <c:v>475</c:v>
                </c:pt>
                <c:pt idx="982">
                  <c:v>467.5</c:v>
                </c:pt>
                <c:pt idx="983">
                  <c:v>467.5</c:v>
                </c:pt>
                <c:pt idx="984">
                  <c:v>467.5</c:v>
                </c:pt>
                <c:pt idx="985">
                  <c:v>467.5</c:v>
                </c:pt>
                <c:pt idx="986">
                  <c:v>467.5</c:v>
                </c:pt>
                <c:pt idx="987">
                  <c:v>462.5</c:v>
                </c:pt>
                <c:pt idx="988">
                  <c:v>462.5</c:v>
                </c:pt>
                <c:pt idx="989">
                  <c:v>462.5</c:v>
                </c:pt>
                <c:pt idx="990">
                  <c:v>462.5</c:v>
                </c:pt>
                <c:pt idx="991">
                  <c:v>462.5</c:v>
                </c:pt>
                <c:pt idx="992">
                  <c:v>462.5</c:v>
                </c:pt>
                <c:pt idx="993">
                  <c:v>462.5</c:v>
                </c:pt>
                <c:pt idx="994">
                  <c:v>462.5</c:v>
                </c:pt>
                <c:pt idx="995">
                  <c:v>462.5</c:v>
                </c:pt>
                <c:pt idx="996">
                  <c:v>462.5</c:v>
                </c:pt>
                <c:pt idx="997">
                  <c:v>460.5</c:v>
                </c:pt>
                <c:pt idx="998">
                  <c:v>460.5</c:v>
                </c:pt>
                <c:pt idx="999">
                  <c:v>460.5</c:v>
                </c:pt>
                <c:pt idx="1000">
                  <c:v>460.5</c:v>
                </c:pt>
                <c:pt idx="1001">
                  <c:v>460.5</c:v>
                </c:pt>
                <c:pt idx="1002">
                  <c:v>457.5</c:v>
                </c:pt>
                <c:pt idx="1003">
                  <c:v>457.5</c:v>
                </c:pt>
                <c:pt idx="1004">
                  <c:v>457.5</c:v>
                </c:pt>
                <c:pt idx="1005">
                  <c:v>457.5</c:v>
                </c:pt>
                <c:pt idx="1006">
                  <c:v>457.5</c:v>
                </c:pt>
                <c:pt idx="1007">
                  <c:v>457.5</c:v>
                </c:pt>
                <c:pt idx="1008">
                  <c:v>457.5</c:v>
                </c:pt>
                <c:pt idx="1009">
                  <c:v>457.5</c:v>
                </c:pt>
                <c:pt idx="1010">
                  <c:v>457.5</c:v>
                </c:pt>
                <c:pt idx="1011">
                  <c:v>457.5</c:v>
                </c:pt>
                <c:pt idx="1012">
                  <c:v>457.5</c:v>
                </c:pt>
                <c:pt idx="1013">
                  <c:v>457.5</c:v>
                </c:pt>
                <c:pt idx="1014">
                  <c:v>457.5</c:v>
                </c:pt>
                <c:pt idx="1015">
                  <c:v>457.5</c:v>
                </c:pt>
                <c:pt idx="1016">
                  <c:v>457.5</c:v>
                </c:pt>
                <c:pt idx="1017">
                  <c:v>457.5</c:v>
                </c:pt>
                <c:pt idx="1018">
                  <c:v>457.5</c:v>
                </c:pt>
                <c:pt idx="1019">
                  <c:v>445</c:v>
                </c:pt>
                <c:pt idx="1020">
                  <c:v>445</c:v>
                </c:pt>
                <c:pt idx="1021">
                  <c:v>445</c:v>
                </c:pt>
                <c:pt idx="1022">
                  <c:v>445</c:v>
                </c:pt>
                <c:pt idx="1023">
                  <c:v>445</c:v>
                </c:pt>
                <c:pt idx="1024">
                  <c:v>432.5</c:v>
                </c:pt>
                <c:pt idx="1025">
                  <c:v>432.5</c:v>
                </c:pt>
                <c:pt idx="1026">
                  <c:v>432.5</c:v>
                </c:pt>
                <c:pt idx="1027">
                  <c:v>432.5</c:v>
                </c:pt>
                <c:pt idx="1028">
                  <c:v>432.5</c:v>
                </c:pt>
                <c:pt idx="1029">
                  <c:v>412.5</c:v>
                </c:pt>
                <c:pt idx="1030">
                  <c:v>412.5</c:v>
                </c:pt>
                <c:pt idx="1031">
                  <c:v>412.5</c:v>
                </c:pt>
                <c:pt idx="1032">
                  <c:v>412.5</c:v>
                </c:pt>
                <c:pt idx="1033">
                  <c:v>412.5</c:v>
                </c:pt>
                <c:pt idx="1034">
                  <c:v>395</c:v>
                </c:pt>
                <c:pt idx="1035">
                  <c:v>395</c:v>
                </c:pt>
                <c:pt idx="1036">
                  <c:v>395</c:v>
                </c:pt>
                <c:pt idx="1037">
                  <c:v>395</c:v>
                </c:pt>
                <c:pt idx="1038">
                  <c:v>395</c:v>
                </c:pt>
                <c:pt idx="1039">
                  <c:v>382.5</c:v>
                </c:pt>
                <c:pt idx="1040">
                  <c:v>382.5</c:v>
                </c:pt>
                <c:pt idx="1041">
                  <c:v>382.5</c:v>
                </c:pt>
                <c:pt idx="1042">
                  <c:v>382.5</c:v>
                </c:pt>
                <c:pt idx="1043">
                  <c:v>382.5</c:v>
                </c:pt>
                <c:pt idx="1044">
                  <c:v>382.5</c:v>
                </c:pt>
                <c:pt idx="1045">
                  <c:v>375</c:v>
                </c:pt>
                <c:pt idx="1046">
                  <c:v>375</c:v>
                </c:pt>
                <c:pt idx="1047">
                  <c:v>375</c:v>
                </c:pt>
                <c:pt idx="1048">
                  <c:v>375</c:v>
                </c:pt>
                <c:pt idx="1049">
                  <c:v>375</c:v>
                </c:pt>
                <c:pt idx="1050">
                  <c:v>375</c:v>
                </c:pt>
                <c:pt idx="1051">
                  <c:v>375</c:v>
                </c:pt>
                <c:pt idx="1052">
                  <c:v>375</c:v>
                </c:pt>
                <c:pt idx="1053">
                  <c:v>375</c:v>
                </c:pt>
                <c:pt idx="1054">
                  <c:v>375</c:v>
                </c:pt>
                <c:pt idx="1055">
                  <c:v>375</c:v>
                </c:pt>
                <c:pt idx="1056">
                  <c:v>375</c:v>
                </c:pt>
                <c:pt idx="1057">
                  <c:v>375</c:v>
                </c:pt>
                <c:pt idx="1058">
                  <c:v>375</c:v>
                </c:pt>
                <c:pt idx="1059">
                  <c:v>375</c:v>
                </c:pt>
                <c:pt idx="1060">
                  <c:v>375</c:v>
                </c:pt>
                <c:pt idx="1061">
                  <c:v>375</c:v>
                </c:pt>
                <c:pt idx="1062">
                  <c:v>375</c:v>
                </c:pt>
                <c:pt idx="1063">
                  <c:v>375</c:v>
                </c:pt>
                <c:pt idx="1064">
                  <c:v>372.5</c:v>
                </c:pt>
                <c:pt idx="1065">
                  <c:v>372.5</c:v>
                </c:pt>
                <c:pt idx="1066">
                  <c:v>372.5</c:v>
                </c:pt>
                <c:pt idx="1067">
                  <c:v>372.5</c:v>
                </c:pt>
                <c:pt idx="1068">
                  <c:v>372.5</c:v>
                </c:pt>
                <c:pt idx="1069">
                  <c:v>367.5</c:v>
                </c:pt>
                <c:pt idx="1070">
                  <c:v>367.5</c:v>
                </c:pt>
                <c:pt idx="1071">
                  <c:v>367.5</c:v>
                </c:pt>
                <c:pt idx="1072">
                  <c:v>367.5</c:v>
                </c:pt>
                <c:pt idx="1073">
                  <c:v>367.5</c:v>
                </c:pt>
                <c:pt idx="1074">
                  <c:v>375</c:v>
                </c:pt>
                <c:pt idx="1075">
                  <c:v>375</c:v>
                </c:pt>
                <c:pt idx="1076">
                  <c:v>375</c:v>
                </c:pt>
                <c:pt idx="1077">
                  <c:v>375</c:v>
                </c:pt>
                <c:pt idx="1078">
                  <c:v>375</c:v>
                </c:pt>
                <c:pt idx="1079">
                  <c:v>372.5</c:v>
                </c:pt>
                <c:pt idx="1080">
                  <c:v>372.5</c:v>
                </c:pt>
                <c:pt idx="1081">
                  <c:v>372.5</c:v>
                </c:pt>
                <c:pt idx="1082">
                  <c:v>372.5</c:v>
                </c:pt>
                <c:pt idx="1083">
                  <c:v>367.5</c:v>
                </c:pt>
                <c:pt idx="1084">
                  <c:v>367.5</c:v>
                </c:pt>
                <c:pt idx="1085">
                  <c:v>367.5</c:v>
                </c:pt>
                <c:pt idx="1086">
                  <c:v>367.5</c:v>
                </c:pt>
                <c:pt idx="1087">
                  <c:v>367.5</c:v>
                </c:pt>
                <c:pt idx="1088">
                  <c:v>365</c:v>
                </c:pt>
                <c:pt idx="1089">
                  <c:v>365</c:v>
                </c:pt>
                <c:pt idx="1090">
                  <c:v>365</c:v>
                </c:pt>
                <c:pt idx="1091">
                  <c:v>365</c:v>
                </c:pt>
                <c:pt idx="1092">
                  <c:v>365</c:v>
                </c:pt>
                <c:pt idx="1093">
                  <c:v>361</c:v>
                </c:pt>
                <c:pt idx="1094">
                  <c:v>361</c:v>
                </c:pt>
                <c:pt idx="1095">
                  <c:v>361</c:v>
                </c:pt>
                <c:pt idx="1096">
                  <c:v>361</c:v>
                </c:pt>
                <c:pt idx="1097">
                  <c:v>361</c:v>
                </c:pt>
                <c:pt idx="1098">
                  <c:v>362.5</c:v>
                </c:pt>
                <c:pt idx="1099">
                  <c:v>362.5</c:v>
                </c:pt>
                <c:pt idx="1100">
                  <c:v>362.5</c:v>
                </c:pt>
                <c:pt idx="1101">
                  <c:v>362.5</c:v>
                </c:pt>
                <c:pt idx="1102">
                  <c:v>362.5</c:v>
                </c:pt>
                <c:pt idx="1103">
                  <c:v>363.75</c:v>
                </c:pt>
                <c:pt idx="1104">
                  <c:v>363.75</c:v>
                </c:pt>
                <c:pt idx="1105">
                  <c:v>363.75</c:v>
                </c:pt>
                <c:pt idx="1106">
                  <c:v>363.75</c:v>
                </c:pt>
                <c:pt idx="1107">
                  <c:v>363.75</c:v>
                </c:pt>
                <c:pt idx="1108">
                  <c:v>359.5</c:v>
                </c:pt>
                <c:pt idx="1109">
                  <c:v>359.5</c:v>
                </c:pt>
                <c:pt idx="1110">
                  <c:v>359.5</c:v>
                </c:pt>
                <c:pt idx="1111">
                  <c:v>359.5</c:v>
                </c:pt>
                <c:pt idx="1112">
                  <c:v>359.5</c:v>
                </c:pt>
                <c:pt idx="1113">
                  <c:v>357.5</c:v>
                </c:pt>
                <c:pt idx="1114">
                  <c:v>357.5</c:v>
                </c:pt>
                <c:pt idx="1115">
                  <c:v>357.5</c:v>
                </c:pt>
                <c:pt idx="1116">
                  <c:v>357.5</c:v>
                </c:pt>
                <c:pt idx="1117">
                  <c:v>357.5</c:v>
                </c:pt>
                <c:pt idx="1118">
                  <c:v>357.5</c:v>
                </c:pt>
                <c:pt idx="1119">
                  <c:v>352.5</c:v>
                </c:pt>
                <c:pt idx="1120">
                  <c:v>352.5</c:v>
                </c:pt>
                <c:pt idx="1121">
                  <c:v>352.5</c:v>
                </c:pt>
                <c:pt idx="1122">
                  <c:v>352.5</c:v>
                </c:pt>
                <c:pt idx="1123">
                  <c:v>350</c:v>
                </c:pt>
                <c:pt idx="1124">
                  <c:v>347.5</c:v>
                </c:pt>
                <c:pt idx="1125">
                  <c:v>347.5</c:v>
                </c:pt>
                <c:pt idx="1126">
                  <c:v>347.5</c:v>
                </c:pt>
                <c:pt idx="1127">
                  <c:v>347.5</c:v>
                </c:pt>
                <c:pt idx="1128">
                  <c:v>345.5</c:v>
                </c:pt>
                <c:pt idx="1129">
                  <c:v>345.5</c:v>
                </c:pt>
                <c:pt idx="1130">
                  <c:v>344.5</c:v>
                </c:pt>
                <c:pt idx="1131" formatCode="0.00">
                  <c:v>342.5</c:v>
                </c:pt>
                <c:pt idx="1132" formatCode="0.00">
                  <c:v>342.5</c:v>
                </c:pt>
                <c:pt idx="1133" formatCode="0.00">
                  <c:v>342.5</c:v>
                </c:pt>
                <c:pt idx="1134" formatCode="0.00">
                  <c:v>342.5</c:v>
                </c:pt>
                <c:pt idx="1135" formatCode="0.00">
                  <c:v>342.5</c:v>
                </c:pt>
                <c:pt idx="1136" formatCode="0.00">
                  <c:v>341</c:v>
                </c:pt>
                <c:pt idx="1137" formatCode="0.00">
                  <c:v>339</c:v>
                </c:pt>
                <c:pt idx="1138" formatCode="0.00">
                  <c:v>339</c:v>
                </c:pt>
                <c:pt idx="1139" formatCode="0.00">
                  <c:v>339</c:v>
                </c:pt>
                <c:pt idx="1140" formatCode="0.00">
                  <c:v>335</c:v>
                </c:pt>
                <c:pt idx="1141" formatCode="0.00">
                  <c:v>334</c:v>
                </c:pt>
                <c:pt idx="1142" formatCode="0.00">
                  <c:v>334</c:v>
                </c:pt>
                <c:pt idx="1143" formatCode="0.00">
                  <c:v>332.5</c:v>
                </c:pt>
                <c:pt idx="1144" formatCode="0.00">
                  <c:v>323</c:v>
                </c:pt>
                <c:pt idx="1145" formatCode="0.00">
                  <c:v>316</c:v>
                </c:pt>
                <c:pt idx="1146" formatCode="0.00">
                  <c:v>315</c:v>
                </c:pt>
                <c:pt idx="1147" formatCode="0.00">
                  <c:v>312.5</c:v>
                </c:pt>
                <c:pt idx="1148" formatCode="0.00">
                  <c:v>310.5</c:v>
                </c:pt>
                <c:pt idx="1149" formatCode="0.00">
                  <c:v>310.5</c:v>
                </c:pt>
                <c:pt idx="1150" formatCode="0.00">
                  <c:v>310.5</c:v>
                </c:pt>
                <c:pt idx="1151" formatCode="0.00">
                  <c:v>310.5</c:v>
                </c:pt>
                <c:pt idx="1152" formatCode="0.00">
                  <c:v>314.5</c:v>
                </c:pt>
                <c:pt idx="1153" formatCode="0.00">
                  <c:v>314.5</c:v>
                </c:pt>
                <c:pt idx="1154" formatCode="0.00">
                  <c:v>309.5</c:v>
                </c:pt>
                <c:pt idx="1155" formatCode="0.00">
                  <c:v>309.5</c:v>
                </c:pt>
                <c:pt idx="1156" formatCode="0.00">
                  <c:v>307</c:v>
                </c:pt>
                <c:pt idx="1157" formatCode="0.00">
                  <c:v>307</c:v>
                </c:pt>
                <c:pt idx="1158" formatCode="0.00">
                  <c:v>307</c:v>
                </c:pt>
                <c:pt idx="1159" formatCode="0.00">
                  <c:v>307</c:v>
                </c:pt>
                <c:pt idx="1160" formatCode="0.00">
                  <c:v>307</c:v>
                </c:pt>
                <c:pt idx="1161" formatCode="0.00">
                  <c:v>307</c:v>
                </c:pt>
                <c:pt idx="1162" formatCode="0.00">
                  <c:v>312.5</c:v>
                </c:pt>
                <c:pt idx="1163" formatCode="0.00">
                  <c:v>312.5</c:v>
                </c:pt>
                <c:pt idx="1164" formatCode="0.00">
                  <c:v>312.5</c:v>
                </c:pt>
                <c:pt idx="1165" formatCode="0.00">
                  <c:v>312.5</c:v>
                </c:pt>
                <c:pt idx="1166" formatCode="0.00">
                  <c:v>315</c:v>
                </c:pt>
                <c:pt idx="1167" formatCode="0.00">
                  <c:v>315</c:v>
                </c:pt>
                <c:pt idx="1168" formatCode="0.00">
                  <c:v>310</c:v>
                </c:pt>
                <c:pt idx="1169" formatCode="0.00">
                  <c:v>310</c:v>
                </c:pt>
                <c:pt idx="1170" formatCode="0.00">
                  <c:v>310</c:v>
                </c:pt>
                <c:pt idx="1171" formatCode="0.00">
                  <c:v>305</c:v>
                </c:pt>
                <c:pt idx="1172" formatCode="0.00">
                  <c:v>303</c:v>
                </c:pt>
                <c:pt idx="1173" formatCode="0.00">
                  <c:v>303</c:v>
                </c:pt>
                <c:pt idx="1174" formatCode="0.00">
                  <c:v>303</c:v>
                </c:pt>
                <c:pt idx="1175" formatCode="0.00">
                  <c:v>298</c:v>
                </c:pt>
                <c:pt idx="1176" formatCode="0.00">
                  <c:v>298</c:v>
                </c:pt>
                <c:pt idx="1177" formatCode="0.00">
                  <c:v>296</c:v>
                </c:pt>
                <c:pt idx="1178" formatCode="0.00">
                  <c:v>296</c:v>
                </c:pt>
                <c:pt idx="1179" formatCode="0.00">
                  <c:v>296</c:v>
                </c:pt>
                <c:pt idx="1180" formatCode="0.00">
                  <c:v>292.5</c:v>
                </c:pt>
                <c:pt idx="1181" formatCode="0.00">
                  <c:v>292.5</c:v>
                </c:pt>
                <c:pt idx="1182" formatCode="0.00">
                  <c:v>292.5</c:v>
                </c:pt>
                <c:pt idx="1183" formatCode="0.00">
                  <c:v>292.5</c:v>
                </c:pt>
                <c:pt idx="1184" formatCode="0.00">
                  <c:v>292.5</c:v>
                </c:pt>
                <c:pt idx="1185" formatCode="0.00">
                  <c:v>292.5</c:v>
                </c:pt>
                <c:pt idx="1186" formatCode="0.00">
                  <c:v>286.5</c:v>
                </c:pt>
                <c:pt idx="1187" formatCode="0.00">
                  <c:v>286.5</c:v>
                </c:pt>
                <c:pt idx="1188" formatCode="0.00">
                  <c:v>286.5</c:v>
                </c:pt>
                <c:pt idx="1189" formatCode="0.00">
                  <c:v>286.5</c:v>
                </c:pt>
                <c:pt idx="1190" formatCode="0.00">
                  <c:v>282.5</c:v>
                </c:pt>
                <c:pt idx="1191" formatCode="0.00">
                  <c:v>281</c:v>
                </c:pt>
                <c:pt idx="1192" formatCode="0.00">
                  <c:v>279</c:v>
                </c:pt>
                <c:pt idx="1193" formatCode="0.00">
                  <c:v>276.5</c:v>
                </c:pt>
                <c:pt idx="1194" formatCode="0.00">
                  <c:v>276</c:v>
                </c:pt>
                <c:pt idx="1195" formatCode="0.00">
                  <c:v>274</c:v>
                </c:pt>
                <c:pt idx="1196" formatCode="0.00">
                  <c:v>274</c:v>
                </c:pt>
                <c:pt idx="1197" formatCode="0.00">
                  <c:v>274</c:v>
                </c:pt>
                <c:pt idx="1198" formatCode="0.00">
                  <c:v>272.5</c:v>
                </c:pt>
                <c:pt idx="1199" formatCode="0.00">
                  <c:v>272.5</c:v>
                </c:pt>
                <c:pt idx="1200" formatCode="0.00">
                  <c:v>272.5</c:v>
                </c:pt>
                <c:pt idx="1201" formatCode="0.00">
                  <c:v>272.5</c:v>
                </c:pt>
                <c:pt idx="1202" formatCode="0.00">
                  <c:v>272.5</c:v>
                </c:pt>
                <c:pt idx="1203" formatCode="0.00">
                  <c:v>272.5</c:v>
                </c:pt>
                <c:pt idx="1204" formatCode="0.00">
                  <c:v>272.5</c:v>
                </c:pt>
                <c:pt idx="1205" formatCode="0.00">
                  <c:v>272.5</c:v>
                </c:pt>
                <c:pt idx="1206" formatCode="0.00">
                  <c:v>272.5</c:v>
                </c:pt>
                <c:pt idx="1207" formatCode="0.00">
                  <c:v>272.5</c:v>
                </c:pt>
                <c:pt idx="1208" formatCode="0.00">
                  <c:v>272</c:v>
                </c:pt>
                <c:pt idx="1209" formatCode="0.00">
                  <c:v>272</c:v>
                </c:pt>
                <c:pt idx="1210" formatCode="0.00">
                  <c:v>270</c:v>
                </c:pt>
                <c:pt idx="1211" formatCode="0.00">
                  <c:v>270</c:v>
                </c:pt>
                <c:pt idx="1212" formatCode="0.00">
                  <c:v>270</c:v>
                </c:pt>
                <c:pt idx="1213" formatCode="0.00">
                  <c:v>269</c:v>
                </c:pt>
                <c:pt idx="1214" formatCode="0.00">
                  <c:v>267.5</c:v>
                </c:pt>
                <c:pt idx="1215" formatCode="0.00">
                  <c:v>267.5</c:v>
                </c:pt>
                <c:pt idx="1216" formatCode="0.00">
                  <c:v>266.5</c:v>
                </c:pt>
                <c:pt idx="1217" formatCode="0.00">
                  <c:v>266.5</c:v>
                </c:pt>
                <c:pt idx="1218" formatCode="0.00">
                  <c:v>264.5</c:v>
                </c:pt>
                <c:pt idx="1219" formatCode="0.00">
                  <c:v>264.5</c:v>
                </c:pt>
                <c:pt idx="1220" formatCode="0.00">
                  <c:v>264.5</c:v>
                </c:pt>
                <c:pt idx="1221" formatCode="0.00">
                  <c:v>264.5</c:v>
                </c:pt>
                <c:pt idx="1222" formatCode="0.00">
                  <c:v>264.5</c:v>
                </c:pt>
                <c:pt idx="1223" formatCode="0.00">
                  <c:v>262.5</c:v>
                </c:pt>
                <c:pt idx="1224" formatCode="0.00">
                  <c:v>262.5</c:v>
                </c:pt>
                <c:pt idx="1225" formatCode="0.00">
                  <c:v>262.5</c:v>
                </c:pt>
                <c:pt idx="1226" formatCode="0.00">
                  <c:v>262.5</c:v>
                </c:pt>
                <c:pt idx="1227" formatCode="0.00">
                  <c:v>262.5</c:v>
                </c:pt>
                <c:pt idx="1228" formatCode="0.00">
                  <c:v>262.5</c:v>
                </c:pt>
                <c:pt idx="1229" formatCode="0.00">
                  <c:v>261</c:v>
                </c:pt>
                <c:pt idx="1230" formatCode="0.00">
                  <c:v>261</c:v>
                </c:pt>
                <c:pt idx="1231" formatCode="0.00">
                  <c:v>261</c:v>
                </c:pt>
                <c:pt idx="1232" formatCode="0.00">
                  <c:v>261</c:v>
                </c:pt>
                <c:pt idx="1233" formatCode="0.00">
                  <c:v>261</c:v>
                </c:pt>
                <c:pt idx="1234" formatCode="0.00">
                  <c:v>261</c:v>
                </c:pt>
                <c:pt idx="1235" formatCode="0.00">
                  <c:v>261</c:v>
                </c:pt>
                <c:pt idx="1236" formatCode="0.00">
                  <c:v>260</c:v>
                </c:pt>
                <c:pt idx="1237" formatCode="0.00">
                  <c:v>260</c:v>
                </c:pt>
                <c:pt idx="1238" formatCode="0.00">
                  <c:v>260</c:v>
                </c:pt>
                <c:pt idx="1239" formatCode="0.00">
                  <c:v>260</c:v>
                </c:pt>
                <c:pt idx="1240" formatCode="0.00">
                  <c:v>260</c:v>
                </c:pt>
                <c:pt idx="1241" formatCode="0.00">
                  <c:v>260</c:v>
                </c:pt>
                <c:pt idx="1242" formatCode="0.00">
                  <c:v>260</c:v>
                </c:pt>
                <c:pt idx="1243" formatCode="0.00">
                  <c:v>260</c:v>
                </c:pt>
                <c:pt idx="1244" formatCode="0.00">
                  <c:v>257.5</c:v>
                </c:pt>
                <c:pt idx="1245" formatCode="0.00">
                  <c:v>257.5</c:v>
                </c:pt>
                <c:pt idx="1246" formatCode="0.00">
                  <c:v>257.5</c:v>
                </c:pt>
                <c:pt idx="1247" formatCode="0.00">
                  <c:v>257.5</c:v>
                </c:pt>
                <c:pt idx="1248" formatCode="0.00">
                  <c:v>257.5</c:v>
                </c:pt>
                <c:pt idx="1249" formatCode="0.00">
                  <c:v>257.5</c:v>
                </c:pt>
                <c:pt idx="1250" formatCode="0.00">
                  <c:v>257</c:v>
                </c:pt>
                <c:pt idx="1251" formatCode="0.00">
                  <c:v>257</c:v>
                </c:pt>
                <c:pt idx="1252" formatCode="0.00">
                  <c:v>256</c:v>
                </c:pt>
                <c:pt idx="1253" formatCode="0.00">
                  <c:v>256</c:v>
                </c:pt>
                <c:pt idx="1254" formatCode="0.00">
                  <c:v>255.5</c:v>
                </c:pt>
                <c:pt idx="1255" formatCode="0.00">
                  <c:v>256</c:v>
                </c:pt>
                <c:pt idx="1256" formatCode="0.00">
                  <c:v>257.5</c:v>
                </c:pt>
                <c:pt idx="1257" formatCode="0.00">
                  <c:v>262.5</c:v>
                </c:pt>
                <c:pt idx="1258" formatCode="0.00">
                  <c:v>262.5</c:v>
                </c:pt>
                <c:pt idx="1259" formatCode="0.00">
                  <c:v>262.5</c:v>
                </c:pt>
                <c:pt idx="1260" formatCode="0.00">
                  <c:v>262.5</c:v>
                </c:pt>
                <c:pt idx="1261" formatCode="0.00">
                  <c:v>262.5</c:v>
                </c:pt>
                <c:pt idx="1262" formatCode="0.00">
                  <c:v>265.5</c:v>
                </c:pt>
                <c:pt idx="1263" formatCode="0.00">
                  <c:v>267.5</c:v>
                </c:pt>
                <c:pt idx="1264" formatCode="0.00">
                  <c:v>269.5</c:v>
                </c:pt>
                <c:pt idx="1265" formatCode="0.00">
                  <c:v>270</c:v>
                </c:pt>
                <c:pt idx="1266" formatCode="0.00">
                  <c:v>270</c:v>
                </c:pt>
                <c:pt idx="1267" formatCode="0.00">
                  <c:v>275</c:v>
                </c:pt>
                <c:pt idx="1268" formatCode="0.00">
                  <c:v>275</c:v>
                </c:pt>
                <c:pt idx="1269" formatCode="0.00">
                  <c:v>272.5</c:v>
                </c:pt>
                <c:pt idx="1270" formatCode="0.00">
                  <c:v>272.5</c:v>
                </c:pt>
                <c:pt idx="1271" formatCode="0.00">
                  <c:v>272.5</c:v>
                </c:pt>
                <c:pt idx="1272" formatCode="0.00">
                  <c:v>272.5</c:v>
                </c:pt>
                <c:pt idx="1273" formatCode="0.00">
                  <c:v>272.5</c:v>
                </c:pt>
                <c:pt idx="1274" formatCode="0.00">
                  <c:v>272.5</c:v>
                </c:pt>
                <c:pt idx="1275" formatCode="0.00">
                  <c:v>272.5</c:v>
                </c:pt>
                <c:pt idx="1276" formatCode="0.00">
                  <c:v>272.5</c:v>
                </c:pt>
                <c:pt idx="1277" formatCode="0.00">
                  <c:v>272.5</c:v>
                </c:pt>
                <c:pt idx="1278" formatCode="0.00">
                  <c:v>272.5</c:v>
                </c:pt>
                <c:pt idx="1279" formatCode="0.00">
                  <c:v>272</c:v>
                </c:pt>
                <c:pt idx="1280" formatCode="0.00">
                  <c:v>272</c:v>
                </c:pt>
                <c:pt idx="1281" formatCode="0.00">
                  <c:v>272</c:v>
                </c:pt>
                <c:pt idx="1282" formatCode="0.00">
                  <c:v>272</c:v>
                </c:pt>
                <c:pt idx="1283" formatCode="0.00">
                  <c:v>272</c:v>
                </c:pt>
                <c:pt idx="1284" formatCode="0.00">
                  <c:v>272</c:v>
                </c:pt>
                <c:pt idx="1285" formatCode="0.00">
                  <c:v>272</c:v>
                </c:pt>
                <c:pt idx="1286" formatCode="0.00">
                  <c:v>272</c:v>
                </c:pt>
                <c:pt idx="1287" formatCode="0.00">
                  <c:v>272</c:v>
                </c:pt>
                <c:pt idx="1288" formatCode="0.00">
                  <c:v>272</c:v>
                </c:pt>
                <c:pt idx="1289" formatCode="0.00">
                  <c:v>272</c:v>
                </c:pt>
                <c:pt idx="1290" formatCode="0.00">
                  <c:v>272</c:v>
                </c:pt>
                <c:pt idx="1291" formatCode="0.00">
                  <c:v>272</c:v>
                </c:pt>
                <c:pt idx="1292" formatCode="0.00">
                  <c:v>272</c:v>
                </c:pt>
                <c:pt idx="1293" formatCode="0.00">
                  <c:v>272</c:v>
                </c:pt>
                <c:pt idx="1294" formatCode="0.00">
                  <c:v>272</c:v>
                </c:pt>
                <c:pt idx="1295" formatCode="0.00">
                  <c:v>277.5</c:v>
                </c:pt>
                <c:pt idx="1296" formatCode="0.00">
                  <c:v>279.5</c:v>
                </c:pt>
                <c:pt idx="1297" formatCode="0.00">
                  <c:v>282.5</c:v>
                </c:pt>
                <c:pt idx="1298" formatCode="0.00">
                  <c:v>282.5</c:v>
                </c:pt>
                <c:pt idx="1299" formatCode="0.00">
                  <c:v>285.5</c:v>
                </c:pt>
                <c:pt idx="1300" formatCode="0.00">
                  <c:v>292.5</c:v>
                </c:pt>
                <c:pt idx="1301" formatCode="0.00">
                  <c:v>292.5</c:v>
                </c:pt>
                <c:pt idx="1302" formatCode="0.00">
                  <c:v>292.5</c:v>
                </c:pt>
                <c:pt idx="1303" formatCode="0.00">
                  <c:v>297.5</c:v>
                </c:pt>
                <c:pt idx="1304" formatCode="0.00">
                  <c:v>302.5</c:v>
                </c:pt>
                <c:pt idx="1305" formatCode="0.00">
                  <c:v>307.5</c:v>
                </c:pt>
                <c:pt idx="1306" formatCode="0.00">
                  <c:v>308.5</c:v>
                </c:pt>
                <c:pt idx="1307" formatCode="0.00">
                  <c:v>312.5</c:v>
                </c:pt>
                <c:pt idx="1308" formatCode="0.00">
                  <c:v>330</c:v>
                </c:pt>
                <c:pt idx="1309" formatCode="0.00">
                  <c:v>347.5</c:v>
                </c:pt>
                <c:pt idx="1310" formatCode="0.00">
                  <c:v>347.5</c:v>
                </c:pt>
                <c:pt idx="1311" formatCode="0.00">
                  <c:v>347.5</c:v>
                </c:pt>
                <c:pt idx="1312" formatCode="0.00">
                  <c:v>347.5</c:v>
                </c:pt>
                <c:pt idx="1313" formatCode="0.00">
                  <c:v>347.5</c:v>
                </c:pt>
                <c:pt idx="1314" formatCode="0.00">
                  <c:v>342.5</c:v>
                </c:pt>
                <c:pt idx="1315" formatCode="0.00">
                  <c:v>342.5</c:v>
                </c:pt>
                <c:pt idx="1316" formatCode="0.00">
                  <c:v>343.5</c:v>
                </c:pt>
                <c:pt idx="1317" formatCode="0.00">
                  <c:v>352.5</c:v>
                </c:pt>
                <c:pt idx="1318" formatCode="0.00">
                  <c:v>357.5</c:v>
                </c:pt>
                <c:pt idx="1319" formatCode="0.00">
                  <c:v>358</c:v>
                </c:pt>
                <c:pt idx="1320" formatCode="0.00">
                  <c:v>360</c:v>
                </c:pt>
                <c:pt idx="1321" formatCode="0.00">
                  <c:v>360</c:v>
                </c:pt>
                <c:pt idx="1322" formatCode="0.00">
                  <c:v>372.5</c:v>
                </c:pt>
                <c:pt idx="1323" formatCode="0.00">
                  <c:v>372.5</c:v>
                </c:pt>
                <c:pt idx="1324" formatCode="0.00">
                  <c:v>372.5</c:v>
                </c:pt>
                <c:pt idx="1325" formatCode="0.00">
                  <c:v>372.5</c:v>
                </c:pt>
                <c:pt idx="1326" formatCode="0.00">
                  <c:v>372.5</c:v>
                </c:pt>
                <c:pt idx="1327" formatCode="0.00">
                  <c:v>372.5</c:v>
                </c:pt>
                <c:pt idx="1328" formatCode="0.00">
                  <c:v>377.5</c:v>
                </c:pt>
                <c:pt idx="1329" formatCode="0.00">
                  <c:v>377.5</c:v>
                </c:pt>
                <c:pt idx="1330" formatCode="0.00">
                  <c:v>377.5</c:v>
                </c:pt>
                <c:pt idx="1331" formatCode="0.00">
                  <c:v>387.5</c:v>
                </c:pt>
                <c:pt idx="1332" formatCode="0.00">
                  <c:v>397.5</c:v>
                </c:pt>
                <c:pt idx="1333" formatCode="0.00">
                  <c:v>412.5</c:v>
                </c:pt>
                <c:pt idx="1334" formatCode="0.00">
                  <c:v>412.5</c:v>
                </c:pt>
                <c:pt idx="1335" formatCode="0.00">
                  <c:v>424</c:v>
                </c:pt>
                <c:pt idx="1336" formatCode="0.00">
                  <c:v>424</c:v>
                </c:pt>
                <c:pt idx="1337" formatCode="0.00">
                  <c:v>427.5</c:v>
                </c:pt>
                <c:pt idx="1338" formatCode="0.00">
                  <c:v>435</c:v>
                </c:pt>
                <c:pt idx="1339" formatCode="0.00">
                  <c:v>452.5</c:v>
                </c:pt>
                <c:pt idx="1340" formatCode="0.00">
                  <c:v>472.5</c:v>
                </c:pt>
                <c:pt idx="1341" formatCode="0.00">
                  <c:v>464.5</c:v>
                </c:pt>
                <c:pt idx="1342" formatCode="0.00">
                  <c:v>464.5</c:v>
                </c:pt>
                <c:pt idx="1343" formatCode="0.00">
                  <c:v>449.5</c:v>
                </c:pt>
                <c:pt idx="1344" formatCode="0.00">
                  <c:v>434.5</c:v>
                </c:pt>
                <c:pt idx="1345" formatCode="0.00">
                  <c:v>434.5</c:v>
                </c:pt>
                <c:pt idx="1346" formatCode="0.00">
                  <c:v>434.5</c:v>
                </c:pt>
                <c:pt idx="1347" formatCode="0.00">
                  <c:v>434.5</c:v>
                </c:pt>
                <c:pt idx="1348" formatCode="0.00">
                  <c:v>434</c:v>
                </c:pt>
                <c:pt idx="1349" formatCode="0.00">
                  <c:v>426</c:v>
                </c:pt>
                <c:pt idx="1350" formatCode="0.00">
                  <c:v>416</c:v>
                </c:pt>
                <c:pt idx="1351" formatCode="0.00">
                  <c:v>416</c:v>
                </c:pt>
                <c:pt idx="1352" formatCode="0.00">
                  <c:v>407.5</c:v>
                </c:pt>
                <c:pt idx="1353" formatCode="0.00">
                  <c:v>396</c:v>
                </c:pt>
                <c:pt idx="1354" formatCode="0.00">
                  <c:v>396</c:v>
                </c:pt>
                <c:pt idx="1355" formatCode="0.00">
                  <c:v>388.5</c:v>
                </c:pt>
                <c:pt idx="1356" formatCode="0.00">
                  <c:v>382.5</c:v>
                </c:pt>
                <c:pt idx="1357" formatCode="0.00">
                  <c:v>377.5</c:v>
                </c:pt>
                <c:pt idx="1358" formatCode="0.00">
                  <c:v>372.5</c:v>
                </c:pt>
                <c:pt idx="1359" formatCode="0.00">
                  <c:v>372.5</c:v>
                </c:pt>
                <c:pt idx="1360" formatCode="0.00">
                  <c:v>367.5</c:v>
                </c:pt>
                <c:pt idx="1361" formatCode="0.00">
                  <c:v>367.5</c:v>
                </c:pt>
                <c:pt idx="1362" formatCode="0.00">
                  <c:v>360</c:v>
                </c:pt>
                <c:pt idx="1363" formatCode="0.00">
                  <c:v>352.5</c:v>
                </c:pt>
                <c:pt idx="1364" formatCode="0.00">
                  <c:v>347.5</c:v>
                </c:pt>
                <c:pt idx="1365" formatCode="0.00">
                  <c:v>347.5</c:v>
                </c:pt>
                <c:pt idx="1366" formatCode="0.00">
                  <c:v>346</c:v>
                </c:pt>
                <c:pt idx="1367" formatCode="0.00">
                  <c:v>341.5</c:v>
                </c:pt>
                <c:pt idx="1368" formatCode="0.00">
                  <c:v>338.5</c:v>
                </c:pt>
                <c:pt idx="1369" formatCode="0.00">
                  <c:v>336.5</c:v>
                </c:pt>
                <c:pt idx="1370" formatCode="0.00">
                  <c:v>332.5</c:v>
                </c:pt>
                <c:pt idx="1371" formatCode="0.00">
                  <c:v>332.5</c:v>
                </c:pt>
                <c:pt idx="1372" formatCode="0.00">
                  <c:v>329.5</c:v>
                </c:pt>
                <c:pt idx="1373" formatCode="0.00">
                  <c:v>336</c:v>
                </c:pt>
                <c:pt idx="1374" formatCode="0.00">
                  <c:v>336</c:v>
                </c:pt>
                <c:pt idx="1375" formatCode="0.00">
                  <c:v>336</c:v>
                </c:pt>
                <c:pt idx="1376" formatCode="0.00">
                  <c:v>339</c:v>
                </c:pt>
                <c:pt idx="1377" formatCode="0.00">
                  <c:v>337.5</c:v>
                </c:pt>
                <c:pt idx="1378" formatCode="0.00">
                  <c:v>332.5</c:v>
                </c:pt>
                <c:pt idx="1379" formatCode="0.00">
                  <c:v>332.5</c:v>
                </c:pt>
                <c:pt idx="1380" formatCode="0.00">
                  <c:v>332.5</c:v>
                </c:pt>
                <c:pt idx="1381" formatCode="0.00">
                  <c:v>330.5</c:v>
                </c:pt>
                <c:pt idx="1382" formatCode="0.00">
                  <c:v>327.5</c:v>
                </c:pt>
                <c:pt idx="1383" formatCode="0.00">
                  <c:v>325</c:v>
                </c:pt>
                <c:pt idx="1384" formatCode="0.00">
                  <c:v>325</c:v>
                </c:pt>
                <c:pt idx="1385" formatCode="0.00">
                  <c:v>325</c:v>
                </c:pt>
                <c:pt idx="1386" formatCode="0.00">
                  <c:v>325</c:v>
                </c:pt>
                <c:pt idx="1387" formatCode="0.00">
                  <c:v>337.5</c:v>
                </c:pt>
                <c:pt idx="1388" formatCode="0.00">
                  <c:v>342.5</c:v>
                </c:pt>
                <c:pt idx="1389" formatCode="0.00">
                  <c:v>342.5</c:v>
                </c:pt>
                <c:pt idx="1390" formatCode="0.00">
                  <c:v>347.5</c:v>
                </c:pt>
                <c:pt idx="1391" formatCode="0.00">
                  <c:v>352.5</c:v>
                </c:pt>
                <c:pt idx="1392" formatCode="0.00">
                  <c:v>352.5</c:v>
                </c:pt>
                <c:pt idx="1393" formatCode="0.00">
                  <c:v>352.5</c:v>
                </c:pt>
                <c:pt idx="1394" formatCode="0.00">
                  <c:v>354.5</c:v>
                </c:pt>
                <c:pt idx="1395" formatCode="0.00">
                  <c:v>357.5</c:v>
                </c:pt>
                <c:pt idx="1396" formatCode="0.00">
                  <c:v>358.5</c:v>
                </c:pt>
                <c:pt idx="1397" formatCode="0.00">
                  <c:v>362.5</c:v>
                </c:pt>
                <c:pt idx="1398" formatCode="0.00">
                  <c:v>369</c:v>
                </c:pt>
                <c:pt idx="1399" formatCode="0.00">
                  <c:v>369</c:v>
                </c:pt>
                <c:pt idx="1400" formatCode="0.00">
                  <c:v>370.5</c:v>
                </c:pt>
                <c:pt idx="1401" formatCode="0.00">
                  <c:v>370.5</c:v>
                </c:pt>
                <c:pt idx="1402" formatCode="0.00">
                  <c:v>362.5</c:v>
                </c:pt>
                <c:pt idx="1403" formatCode="0.00">
                  <c:v>362.5</c:v>
                </c:pt>
                <c:pt idx="1404" formatCode="0.00">
                  <c:v>364.5</c:v>
                </c:pt>
                <c:pt idx="1405" formatCode="0.00">
                  <c:v>364.5</c:v>
                </c:pt>
                <c:pt idx="1406" formatCode="0.00">
                  <c:v>362.5</c:v>
                </c:pt>
                <c:pt idx="1407" formatCode="0.00">
                  <c:v>362.5</c:v>
                </c:pt>
                <c:pt idx="1408" formatCode="0.00">
                  <c:v>363.5</c:v>
                </c:pt>
                <c:pt idx="1409" formatCode="0.00">
                  <c:v>364.5</c:v>
                </c:pt>
                <c:pt idx="1410" formatCode="0.00">
                  <c:v>364.5</c:v>
                </c:pt>
                <c:pt idx="1411" formatCode="0.00">
                  <c:v>364.5</c:v>
                </c:pt>
                <c:pt idx="1412" formatCode="0.00">
                  <c:v>365.5</c:v>
                </c:pt>
                <c:pt idx="1413" formatCode="0.00">
                  <c:v>365.5</c:v>
                </c:pt>
                <c:pt idx="1414" formatCode="0.00">
                  <c:v>365.5</c:v>
                </c:pt>
                <c:pt idx="1415" formatCode="0.00">
                  <c:v>369</c:v>
                </c:pt>
                <c:pt idx="1416" formatCode="0.00">
                  <c:v>372.5</c:v>
                </c:pt>
                <c:pt idx="1417" formatCode="0.00">
                  <c:v>377.5</c:v>
                </c:pt>
                <c:pt idx="1418" formatCode="0.00">
                  <c:v>377.5</c:v>
                </c:pt>
                <c:pt idx="1419" formatCode="0.00">
                  <c:v>377.5</c:v>
                </c:pt>
                <c:pt idx="1420" formatCode="0.00">
                  <c:v>377.5</c:v>
                </c:pt>
                <c:pt idx="1421" formatCode="0.00">
                  <c:v>380</c:v>
                </c:pt>
                <c:pt idx="1422" formatCode="0.00">
                  <c:v>381.5</c:v>
                </c:pt>
                <c:pt idx="1423" formatCode="0.00">
                  <c:v>382.5</c:v>
                </c:pt>
                <c:pt idx="1424" formatCode="0.00">
                  <c:v>382.5</c:v>
                </c:pt>
                <c:pt idx="1425" formatCode="0.00">
                  <c:v>382.5</c:v>
                </c:pt>
                <c:pt idx="1426" formatCode="0.00">
                  <c:v>385</c:v>
                </c:pt>
                <c:pt idx="1427" formatCode="0.00">
                  <c:v>390</c:v>
                </c:pt>
                <c:pt idx="1428" formatCode="0.00">
                  <c:v>390</c:v>
                </c:pt>
                <c:pt idx="1429" formatCode="0.00">
                  <c:v>394</c:v>
                </c:pt>
                <c:pt idx="1430" formatCode="0.00">
                  <c:v>394</c:v>
                </c:pt>
                <c:pt idx="1431" formatCode="0.00">
                  <c:v>396</c:v>
                </c:pt>
                <c:pt idx="1432" formatCode="0.00">
                  <c:v>396</c:v>
                </c:pt>
                <c:pt idx="1433" formatCode="0.00">
                  <c:v>392.5</c:v>
                </c:pt>
                <c:pt idx="1434" formatCode="0.00">
                  <c:v>392.5</c:v>
                </c:pt>
                <c:pt idx="1435" formatCode="0.00">
                  <c:v>392.5</c:v>
                </c:pt>
                <c:pt idx="1436" formatCode="0.00">
                  <c:v>392.5</c:v>
                </c:pt>
                <c:pt idx="1437" formatCode="0.00">
                  <c:v>392</c:v>
                </c:pt>
                <c:pt idx="1438" formatCode="0.00">
                  <c:v>387.5</c:v>
                </c:pt>
                <c:pt idx="1439" formatCode="0.00">
                  <c:v>381</c:v>
                </c:pt>
                <c:pt idx="1440" formatCode="0.00">
                  <c:v>379</c:v>
                </c:pt>
                <c:pt idx="1441" formatCode="0.00">
                  <c:v>377</c:v>
                </c:pt>
                <c:pt idx="1442" formatCode="0.00">
                  <c:v>377</c:v>
                </c:pt>
                <c:pt idx="1443" formatCode="0.00">
                  <c:v>375</c:v>
                </c:pt>
                <c:pt idx="1444" formatCode="0.00">
                  <c:v>375</c:v>
                </c:pt>
                <c:pt idx="1445" formatCode="0.00">
                  <c:v>375</c:v>
                </c:pt>
                <c:pt idx="1446" formatCode="0.00">
                  <c:v>374</c:v>
                </c:pt>
                <c:pt idx="1447" formatCode="0.00">
                  <c:v>374</c:v>
                </c:pt>
                <c:pt idx="1448" formatCode="0.00">
                  <c:v>370</c:v>
                </c:pt>
                <c:pt idx="1449" formatCode="0.00">
                  <c:v>370</c:v>
                </c:pt>
                <c:pt idx="1450" formatCode="0.00">
                  <c:v>370</c:v>
                </c:pt>
                <c:pt idx="1451" formatCode="0.00">
                  <c:v>370</c:v>
                </c:pt>
                <c:pt idx="1452" formatCode="0.00">
                  <c:v>370</c:v>
                </c:pt>
                <c:pt idx="1453" formatCode="0.00">
                  <c:v>367.5</c:v>
                </c:pt>
                <c:pt idx="1454" formatCode="0.00">
                  <c:v>367.5</c:v>
                </c:pt>
                <c:pt idx="1455" formatCode="0.00">
                  <c:v>367.5</c:v>
                </c:pt>
                <c:pt idx="1456" formatCode="0.00">
                  <c:v>367.5</c:v>
                </c:pt>
                <c:pt idx="1457" formatCode="0.00">
                  <c:v>367.5</c:v>
                </c:pt>
                <c:pt idx="1458" formatCode="0.00">
                  <c:v>367.5</c:v>
                </c:pt>
                <c:pt idx="1459" formatCode="0.00">
                  <c:v>367.5</c:v>
                </c:pt>
                <c:pt idx="1460" formatCode="0.00">
                  <c:v>367.5</c:v>
                </c:pt>
                <c:pt idx="1461" formatCode="0.00">
                  <c:v>369</c:v>
                </c:pt>
                <c:pt idx="1462" formatCode="0.00">
                  <c:v>372</c:v>
                </c:pt>
                <c:pt idx="1463" formatCode="0.00">
                  <c:v>377.5</c:v>
                </c:pt>
                <c:pt idx="1464" formatCode="0.00">
                  <c:v>381.5</c:v>
                </c:pt>
                <c:pt idx="1465" formatCode="0.00">
                  <c:v>381.5</c:v>
                </c:pt>
                <c:pt idx="1466" formatCode="0.00">
                  <c:v>387.5</c:v>
                </c:pt>
                <c:pt idx="1467" formatCode="0.00">
                  <c:v>389.5</c:v>
                </c:pt>
                <c:pt idx="1468" formatCode="0.00">
                  <c:v>396</c:v>
                </c:pt>
                <c:pt idx="1469" formatCode="0.00">
                  <c:v>397.5</c:v>
                </c:pt>
                <c:pt idx="1470" formatCode="0.00">
                  <c:v>397.5</c:v>
                </c:pt>
                <c:pt idx="1471" formatCode="0.00">
                  <c:v>402.5</c:v>
                </c:pt>
                <c:pt idx="1472" formatCode="0.00">
                  <c:v>407.5</c:v>
                </c:pt>
                <c:pt idx="1473" formatCode="0.00">
                  <c:v>407.5</c:v>
                </c:pt>
                <c:pt idx="1474" formatCode="0.00">
                  <c:v>407.5</c:v>
                </c:pt>
                <c:pt idx="1475" formatCode="0.00">
                  <c:v>409</c:v>
                </c:pt>
                <c:pt idx="1476" formatCode="0.00">
                  <c:v>417.5</c:v>
                </c:pt>
                <c:pt idx="1477" formatCode="0.00">
                  <c:v>419</c:v>
                </c:pt>
                <c:pt idx="1478" formatCode="0.00">
                  <c:v>428</c:v>
                </c:pt>
                <c:pt idx="1479" formatCode="0.00">
                  <c:v>432.5</c:v>
                </c:pt>
                <c:pt idx="1480" formatCode="0.00">
                  <c:v>437.5</c:v>
                </c:pt>
                <c:pt idx="1481" formatCode="0.00">
                  <c:v>447.5</c:v>
                </c:pt>
                <c:pt idx="1482" formatCode="0.00">
                  <c:v>452.5</c:v>
                </c:pt>
                <c:pt idx="1483" formatCode="0.00">
                  <c:v>457.5</c:v>
                </c:pt>
                <c:pt idx="1484" formatCode="0.00">
                  <c:v>457.5</c:v>
                </c:pt>
                <c:pt idx="1485" formatCode="0.00">
                  <c:v>457.5</c:v>
                </c:pt>
                <c:pt idx="1486" formatCode="0.00">
                  <c:v>457.5</c:v>
                </c:pt>
                <c:pt idx="1487" formatCode="0.00">
                  <c:v>452.5</c:v>
                </c:pt>
                <c:pt idx="1488" formatCode="0.00">
                  <c:v>442.5</c:v>
                </c:pt>
                <c:pt idx="1489" formatCode="0.00">
                  <c:v>442.5</c:v>
                </c:pt>
                <c:pt idx="1490" formatCode="0.00">
                  <c:v>442.5</c:v>
                </c:pt>
                <c:pt idx="1491" formatCode="0.00">
                  <c:v>442.5</c:v>
                </c:pt>
                <c:pt idx="1492" formatCode="0.00">
                  <c:v>452.5</c:v>
                </c:pt>
                <c:pt idx="1493" formatCode="0.00">
                  <c:v>457.5</c:v>
                </c:pt>
                <c:pt idx="1494" formatCode="0.00">
                  <c:v>457.5</c:v>
                </c:pt>
                <c:pt idx="1495" formatCode="0.00">
                  <c:v>458.5</c:v>
                </c:pt>
                <c:pt idx="1496" formatCode="0.00">
                  <c:v>466.5</c:v>
                </c:pt>
                <c:pt idx="1497" formatCode="0.00">
                  <c:v>466.5</c:v>
                </c:pt>
                <c:pt idx="1498" formatCode="0.00">
                  <c:v>466.5</c:v>
                </c:pt>
                <c:pt idx="1499" formatCode="0.00">
                  <c:v>477.5</c:v>
                </c:pt>
                <c:pt idx="1500" formatCode="0.00">
                  <c:v>477.5</c:v>
                </c:pt>
                <c:pt idx="1501" formatCode="0.00">
                  <c:v>484.5</c:v>
                </c:pt>
                <c:pt idx="1502" formatCode="0.00">
                  <c:v>485</c:v>
                </c:pt>
                <c:pt idx="1503" formatCode="0.00">
                  <c:v>492.5</c:v>
                </c:pt>
                <c:pt idx="1504" formatCode="0.00">
                  <c:v>500.5</c:v>
                </c:pt>
                <c:pt idx="1505" formatCode="0.00">
                  <c:v>501</c:v>
                </c:pt>
                <c:pt idx="1506" formatCode="0.00">
                  <c:v>501</c:v>
                </c:pt>
                <c:pt idx="1507" formatCode="0.00">
                  <c:v>507.5</c:v>
                </c:pt>
                <c:pt idx="1508" formatCode="0.00">
                  <c:v>507.5</c:v>
                </c:pt>
                <c:pt idx="1509" formatCode="0.00">
                  <c:v>520</c:v>
                </c:pt>
                <c:pt idx="1510" formatCode="0.00">
                  <c:v>520</c:v>
                </c:pt>
                <c:pt idx="1511" formatCode="0.00">
                  <c:v>517.5</c:v>
                </c:pt>
                <c:pt idx="1512" formatCode="0.00">
                  <c:v>517.5</c:v>
                </c:pt>
                <c:pt idx="1513" formatCode="0.00">
                  <c:v>517.5</c:v>
                </c:pt>
                <c:pt idx="1514" formatCode="0.00">
                  <c:v>502.5</c:v>
                </c:pt>
                <c:pt idx="1515" formatCode="0.00">
                  <c:v>502.5</c:v>
                </c:pt>
                <c:pt idx="1516" formatCode="0.00">
                  <c:v>502.5</c:v>
                </c:pt>
                <c:pt idx="1517" formatCode="0.00">
                  <c:v>497</c:v>
                </c:pt>
                <c:pt idx="1518" formatCode="0.00">
                  <c:v>507</c:v>
                </c:pt>
                <c:pt idx="1519" formatCode="0.00">
                  <c:v>497.5</c:v>
                </c:pt>
                <c:pt idx="1520" formatCode="0.00">
                  <c:v>497.5</c:v>
                </c:pt>
                <c:pt idx="1521" formatCode="0.00">
                  <c:v>497.5</c:v>
                </c:pt>
                <c:pt idx="1522" formatCode="0.00">
                  <c:v>496.5</c:v>
                </c:pt>
                <c:pt idx="1523" formatCode="0.00">
                  <c:v>496.5</c:v>
                </c:pt>
                <c:pt idx="1524" formatCode="0.00">
                  <c:v>492.5</c:v>
                </c:pt>
                <c:pt idx="1525" formatCode="0.00">
                  <c:v>492.5</c:v>
                </c:pt>
                <c:pt idx="1526" formatCode="0.00">
                  <c:v>492.5</c:v>
                </c:pt>
                <c:pt idx="1527" formatCode="0.00">
                  <c:v>492.5</c:v>
                </c:pt>
                <c:pt idx="1528" formatCode="0.00">
                  <c:v>497.5</c:v>
                </c:pt>
                <c:pt idx="1529" formatCode="0.00">
                  <c:v>497.5</c:v>
                </c:pt>
                <c:pt idx="1530" formatCode="0.00">
                  <c:v>497.5</c:v>
                </c:pt>
                <c:pt idx="1531" formatCode="0.00">
                  <c:v>500</c:v>
                </c:pt>
                <c:pt idx="1532" formatCode="0.00">
                  <c:v>497.5</c:v>
                </c:pt>
                <c:pt idx="1533" formatCode="0.00">
                  <c:v>497.5</c:v>
                </c:pt>
                <c:pt idx="1534" formatCode="0.00">
                  <c:v>500</c:v>
                </c:pt>
                <c:pt idx="1535" formatCode="0.00">
                  <c:v>500</c:v>
                </c:pt>
                <c:pt idx="1536" formatCode="0.00">
                  <c:v>499.5</c:v>
                </c:pt>
                <c:pt idx="1537" formatCode="0.00">
                  <c:v>499.5</c:v>
                </c:pt>
                <c:pt idx="1538" formatCode="0.00">
                  <c:v>499.5</c:v>
                </c:pt>
                <c:pt idx="1539" formatCode="0.00">
                  <c:v>499.5</c:v>
                </c:pt>
                <c:pt idx="1540" formatCode="0.00">
                  <c:v>499.5</c:v>
                </c:pt>
                <c:pt idx="1541" formatCode="0.00">
                  <c:v>499.5</c:v>
                </c:pt>
                <c:pt idx="1542" formatCode="0.00">
                  <c:v>499.5</c:v>
                </c:pt>
                <c:pt idx="1543" formatCode="0.00">
                  <c:v>499.5</c:v>
                </c:pt>
                <c:pt idx="1544" formatCode="0.00">
                  <c:v>499.5</c:v>
                </c:pt>
                <c:pt idx="1545" formatCode="0.00">
                  <c:v>499.5</c:v>
                </c:pt>
                <c:pt idx="1546" formatCode="0.00">
                  <c:v>494.5</c:v>
                </c:pt>
                <c:pt idx="1547" formatCode="0.00">
                  <c:v>497</c:v>
                </c:pt>
                <c:pt idx="1548" formatCode="0.00">
                  <c:v>497</c:v>
                </c:pt>
                <c:pt idx="1549" formatCode="0.00">
                  <c:v>497</c:v>
                </c:pt>
                <c:pt idx="1550" formatCode="0.00">
                  <c:v>497.5</c:v>
                </c:pt>
                <c:pt idx="1551" formatCode="0.00">
                  <c:v>497.5</c:v>
                </c:pt>
                <c:pt idx="1552" formatCode="0.00">
                  <c:v>497.5</c:v>
                </c:pt>
                <c:pt idx="1553" formatCode="0.00">
                  <c:v>497.5</c:v>
                </c:pt>
                <c:pt idx="1554" formatCode="0.00">
                  <c:v>497.5</c:v>
                </c:pt>
                <c:pt idx="1555" formatCode="0.00">
                  <c:v>497.5</c:v>
                </c:pt>
                <c:pt idx="1556" formatCode="0.00">
                  <c:v>497.5</c:v>
                </c:pt>
                <c:pt idx="1557" formatCode="0.00">
                  <c:v>509</c:v>
                </c:pt>
                <c:pt idx="1558" formatCode="0.00">
                  <c:v>509</c:v>
                </c:pt>
                <c:pt idx="1559" formatCode="0.00">
                  <c:v>509</c:v>
                </c:pt>
                <c:pt idx="1560" formatCode="0.00">
                  <c:v>509</c:v>
                </c:pt>
                <c:pt idx="1561" formatCode="0.00">
                  <c:v>511</c:v>
                </c:pt>
                <c:pt idx="1562" formatCode="0.00">
                  <c:v>511</c:v>
                </c:pt>
                <c:pt idx="1563" formatCode="0.00">
                  <c:v>511</c:v>
                </c:pt>
                <c:pt idx="1564" formatCode="0.00">
                  <c:v>511</c:v>
                </c:pt>
                <c:pt idx="1565" formatCode="0.00">
                  <c:v>511</c:v>
                </c:pt>
                <c:pt idx="1566" formatCode="0.00">
                  <c:v>508.5</c:v>
                </c:pt>
                <c:pt idx="1567" formatCode="0.00">
                  <c:v>508.5</c:v>
                </c:pt>
                <c:pt idx="1568" formatCode="0.00">
                  <c:v>504</c:v>
                </c:pt>
                <c:pt idx="1569" formatCode="0.00">
                  <c:v>503</c:v>
                </c:pt>
                <c:pt idx="1570" formatCode="0.00">
                  <c:v>501.5</c:v>
                </c:pt>
                <c:pt idx="1571" formatCode="0.00">
                  <c:v>501.5</c:v>
                </c:pt>
                <c:pt idx="1572" formatCode="0.00">
                  <c:v>500.5</c:v>
                </c:pt>
                <c:pt idx="1573" formatCode="0.00">
                  <c:v>500</c:v>
                </c:pt>
                <c:pt idx="1574" formatCode="0.00">
                  <c:v>500</c:v>
                </c:pt>
                <c:pt idx="1575" formatCode="0.00">
                  <c:v>497.5</c:v>
                </c:pt>
                <c:pt idx="1576" formatCode="0.00">
                  <c:v>497</c:v>
                </c:pt>
                <c:pt idx="1577" formatCode="0.00">
                  <c:v>492</c:v>
                </c:pt>
                <c:pt idx="1578" formatCode="0.00">
                  <c:v>492</c:v>
                </c:pt>
                <c:pt idx="1579" formatCode="0.00">
                  <c:v>485</c:v>
                </c:pt>
                <c:pt idx="1580" formatCode="0.00">
                  <c:v>482</c:v>
                </c:pt>
                <c:pt idx="1581" formatCode="0.00">
                  <c:v>481.5</c:v>
                </c:pt>
                <c:pt idx="1582" formatCode="0.00">
                  <c:v>472.5</c:v>
                </c:pt>
                <c:pt idx="1583" formatCode="0.00">
                  <c:v>470</c:v>
                </c:pt>
                <c:pt idx="1584" formatCode="0.00">
                  <c:v>470</c:v>
                </c:pt>
                <c:pt idx="1585" formatCode="0.00">
                  <c:v>462.5</c:v>
                </c:pt>
                <c:pt idx="1586" formatCode="0.00">
                  <c:v>462.5</c:v>
                </c:pt>
                <c:pt idx="1587" formatCode="0.00">
                  <c:v>462.5</c:v>
                </c:pt>
                <c:pt idx="1588" formatCode="0.00">
                  <c:v>462.5</c:v>
                </c:pt>
                <c:pt idx="1589" formatCode="0.00">
                  <c:v>462.5</c:v>
                </c:pt>
                <c:pt idx="1590" formatCode="0.00">
                  <c:v>450</c:v>
                </c:pt>
                <c:pt idx="1591" formatCode="0.00">
                  <c:v>449</c:v>
                </c:pt>
                <c:pt idx="1592" formatCode="0.00">
                  <c:v>445</c:v>
                </c:pt>
                <c:pt idx="1593" formatCode="0.00">
                  <c:v>442</c:v>
                </c:pt>
                <c:pt idx="1594" formatCode="0.00">
                  <c:v>432.5</c:v>
                </c:pt>
                <c:pt idx="1595" formatCode="0.00">
                  <c:v>422.5</c:v>
                </c:pt>
                <c:pt idx="1596" formatCode="0.00">
                  <c:v>420</c:v>
                </c:pt>
                <c:pt idx="1597" formatCode="0.00">
                  <c:v>409.5</c:v>
                </c:pt>
                <c:pt idx="1598" formatCode="0.00">
                  <c:v>408</c:v>
                </c:pt>
                <c:pt idx="1599" formatCode="0.00">
                  <c:v>409</c:v>
                </c:pt>
                <c:pt idx="1600" formatCode="0.00">
                  <c:v>409</c:v>
                </c:pt>
                <c:pt idx="1601" formatCode="0.00">
                  <c:v>409</c:v>
                </c:pt>
                <c:pt idx="1602" formatCode="0.00">
                  <c:v>412.5</c:v>
                </c:pt>
                <c:pt idx="1603" formatCode="0.00">
                  <c:v>420</c:v>
                </c:pt>
                <c:pt idx="1604" formatCode="0.00">
                  <c:v>420</c:v>
                </c:pt>
                <c:pt idx="1605" formatCode="0.00">
                  <c:v>420</c:v>
                </c:pt>
                <c:pt idx="1606" formatCode="0.00">
                  <c:v>422</c:v>
                </c:pt>
                <c:pt idx="1607" formatCode="0.00">
                  <c:v>425.5</c:v>
                </c:pt>
                <c:pt idx="1608" formatCode="0.00">
                  <c:v>424</c:v>
                </c:pt>
                <c:pt idx="1609" formatCode="0.00">
                  <c:v>422.5</c:v>
                </c:pt>
                <c:pt idx="1610" formatCode="0.00">
                  <c:v>422.5</c:v>
                </c:pt>
                <c:pt idx="1611" formatCode="0.00">
                  <c:v>418</c:v>
                </c:pt>
                <c:pt idx="1612" formatCode="0.00">
                  <c:v>418</c:v>
                </c:pt>
                <c:pt idx="1613" formatCode="0.00">
                  <c:v>418</c:v>
                </c:pt>
                <c:pt idx="1614" formatCode="0.00">
                  <c:v>415</c:v>
                </c:pt>
                <c:pt idx="1615" formatCode="0.00">
                  <c:v>415</c:v>
                </c:pt>
                <c:pt idx="1616" formatCode="0.00">
                  <c:v>417.5</c:v>
                </c:pt>
                <c:pt idx="1617" formatCode="0.00">
                  <c:v>425</c:v>
                </c:pt>
                <c:pt idx="1618" formatCode="0.00">
                  <c:v>425</c:v>
                </c:pt>
                <c:pt idx="1619" formatCode="0.00">
                  <c:v>430</c:v>
                </c:pt>
                <c:pt idx="1620" formatCode="0.00">
                  <c:v>440</c:v>
                </c:pt>
                <c:pt idx="1621" formatCode="0.00">
                  <c:v>438</c:v>
                </c:pt>
                <c:pt idx="1622" formatCode="0.00">
                  <c:v>437.5</c:v>
                </c:pt>
                <c:pt idx="1623" formatCode="0.00">
                  <c:v>437.5</c:v>
                </c:pt>
                <c:pt idx="1624" formatCode="0.00">
                  <c:v>437.5</c:v>
                </c:pt>
                <c:pt idx="1625" formatCode="0.00">
                  <c:v>437.5</c:v>
                </c:pt>
                <c:pt idx="1626" formatCode="0.00">
                  <c:v>437.5</c:v>
                </c:pt>
                <c:pt idx="1627" formatCode="0.00">
                  <c:v>437.5</c:v>
                </c:pt>
                <c:pt idx="1628" formatCode="0.00">
                  <c:v>437.5</c:v>
                </c:pt>
                <c:pt idx="1629" formatCode="0.00">
                  <c:v>437</c:v>
                </c:pt>
                <c:pt idx="1630" formatCode="0.00">
                  <c:v>433.5</c:v>
                </c:pt>
                <c:pt idx="1631" formatCode="0.00">
                  <c:v>431.5</c:v>
                </c:pt>
                <c:pt idx="1632" formatCode="0.00">
                  <c:v>431.5</c:v>
                </c:pt>
                <c:pt idx="1633" formatCode="0.00">
                  <c:v>429.5</c:v>
                </c:pt>
                <c:pt idx="1634" formatCode="0.00">
                  <c:v>432.5</c:v>
                </c:pt>
                <c:pt idx="1635" formatCode="0.00">
                  <c:v>437</c:v>
                </c:pt>
                <c:pt idx="1636" formatCode="0.00">
                  <c:v>437</c:v>
                </c:pt>
                <c:pt idx="1637" formatCode="0.00">
                  <c:v>437.5</c:v>
                </c:pt>
                <c:pt idx="1638" formatCode="0.00">
                  <c:v>442.5</c:v>
                </c:pt>
                <c:pt idx="1639" formatCode="0.00">
                  <c:v>442.5</c:v>
                </c:pt>
                <c:pt idx="1640" formatCode="0.00">
                  <c:v>442.5</c:v>
                </c:pt>
                <c:pt idx="1641" formatCode="0.00">
                  <c:v>450</c:v>
                </c:pt>
                <c:pt idx="1642" formatCode="0.00">
                  <c:v>450</c:v>
                </c:pt>
                <c:pt idx="1643" formatCode="0.00">
                  <c:v>450</c:v>
                </c:pt>
                <c:pt idx="1644" formatCode="0.00">
                  <c:v>452.5</c:v>
                </c:pt>
                <c:pt idx="1645" formatCode="0.00">
                  <c:v>452.5</c:v>
                </c:pt>
                <c:pt idx="1646" formatCode="0.00">
                  <c:v>456</c:v>
                </c:pt>
                <c:pt idx="1647" formatCode="0.00">
                  <c:v>459</c:v>
                </c:pt>
                <c:pt idx="1648" formatCode="0.00">
                  <c:v>461.5</c:v>
                </c:pt>
                <c:pt idx="1649" formatCode="0.00">
                  <c:v>466.5</c:v>
                </c:pt>
                <c:pt idx="1650" formatCode="0.00">
                  <c:v>471.5</c:v>
                </c:pt>
                <c:pt idx="1651" formatCode="0.00">
                  <c:v>477</c:v>
                </c:pt>
                <c:pt idx="1652" formatCode="0.00">
                  <c:v>477</c:v>
                </c:pt>
                <c:pt idx="1653" formatCode="0.00">
                  <c:v>477</c:v>
                </c:pt>
                <c:pt idx="1654" formatCode="0.00">
                  <c:v>477</c:v>
                </c:pt>
                <c:pt idx="1655" formatCode="0.00">
                  <c:v>481.5</c:v>
                </c:pt>
                <c:pt idx="1656" formatCode="0.00">
                  <c:v>483.5</c:v>
                </c:pt>
                <c:pt idx="1657" formatCode="0.00">
                  <c:v>487.5</c:v>
                </c:pt>
                <c:pt idx="1658" formatCode="0.00">
                  <c:v>491.5</c:v>
                </c:pt>
                <c:pt idx="1659" formatCode="0.00">
                  <c:v>491.5</c:v>
                </c:pt>
                <c:pt idx="1660" formatCode="0.00">
                  <c:v>497.5</c:v>
                </c:pt>
                <c:pt idx="1661" formatCode="0.00">
                  <c:v>500</c:v>
                </c:pt>
                <c:pt idx="1662" formatCode="0.00">
                  <c:v>502.5</c:v>
                </c:pt>
                <c:pt idx="1663" formatCode="0.00">
                  <c:v>502.5</c:v>
                </c:pt>
                <c:pt idx="1664" formatCode="0.00">
                  <c:v>502.5</c:v>
                </c:pt>
                <c:pt idx="1665" formatCode="0.00">
                  <c:v>502.5</c:v>
                </c:pt>
                <c:pt idx="1666" formatCode="0.00">
                  <c:v>502.5</c:v>
                </c:pt>
                <c:pt idx="1667" formatCode="0.00">
                  <c:v>502.5</c:v>
                </c:pt>
                <c:pt idx="1668" formatCode="0.00">
                  <c:v>505</c:v>
                </c:pt>
                <c:pt idx="1669" formatCode="0.00">
                  <c:v>508</c:v>
                </c:pt>
                <c:pt idx="1670" formatCode="0.00">
                  <c:v>514</c:v>
                </c:pt>
                <c:pt idx="1671" formatCode="0.00">
                  <c:v>514</c:v>
                </c:pt>
                <c:pt idx="1672" formatCode="0.00">
                  <c:v>516.5</c:v>
                </c:pt>
                <c:pt idx="1673" formatCode="0.00">
                  <c:v>522.5</c:v>
                </c:pt>
                <c:pt idx="1674" formatCode="0.00">
                  <c:v>530</c:v>
                </c:pt>
                <c:pt idx="1675" formatCode="0.00">
                  <c:v>538</c:v>
                </c:pt>
                <c:pt idx="1676" formatCode="0.00">
                  <c:v>538</c:v>
                </c:pt>
                <c:pt idx="1677" formatCode="0.00">
                  <c:v>542.5</c:v>
                </c:pt>
                <c:pt idx="1678" formatCode="0.00">
                  <c:v>546</c:v>
                </c:pt>
                <c:pt idx="1679" formatCode="0.00">
                  <c:v>546</c:v>
                </c:pt>
                <c:pt idx="1680" formatCode="0.00">
                  <c:v>546</c:v>
                </c:pt>
                <c:pt idx="1681" formatCode="0.00">
                  <c:v>546</c:v>
                </c:pt>
                <c:pt idx="1682" formatCode="0.00">
                  <c:v>546</c:v>
                </c:pt>
                <c:pt idx="1683" formatCode="0.00">
                  <c:v>548.5</c:v>
                </c:pt>
                <c:pt idx="1684" formatCode="0.00">
                  <c:v>550</c:v>
                </c:pt>
                <c:pt idx="1685" formatCode="0.00">
                  <c:v>552</c:v>
                </c:pt>
                <c:pt idx="1686" formatCode="0.00">
                  <c:v>552</c:v>
                </c:pt>
                <c:pt idx="1687" formatCode="0.00">
                  <c:v>552</c:v>
                </c:pt>
                <c:pt idx="1688" formatCode="0.00">
                  <c:v>552</c:v>
                </c:pt>
                <c:pt idx="1689" formatCode="0.00">
                  <c:v>552</c:v>
                </c:pt>
                <c:pt idx="1690" formatCode="0.00">
                  <c:v>552</c:v>
                </c:pt>
                <c:pt idx="1691" formatCode="0.00">
                  <c:v>551</c:v>
                </c:pt>
                <c:pt idx="1692" formatCode="0.00">
                  <c:v>551</c:v>
                </c:pt>
                <c:pt idx="1693" formatCode="0.00">
                  <c:v>549</c:v>
                </c:pt>
                <c:pt idx="1694" formatCode="0.00">
                  <c:v>555</c:v>
                </c:pt>
                <c:pt idx="1695" formatCode="0.00">
                  <c:v>560</c:v>
                </c:pt>
                <c:pt idx="1696" formatCode="0.00">
                  <c:v>560</c:v>
                </c:pt>
                <c:pt idx="1697" formatCode="0.00">
                  <c:v>595</c:v>
                </c:pt>
                <c:pt idx="1698" formatCode="0.00">
                  <c:v>596</c:v>
                </c:pt>
                <c:pt idx="1699" formatCode="0.00">
                  <c:v>596</c:v>
                </c:pt>
                <c:pt idx="1700" formatCode="0.00">
                  <c:v>595</c:v>
                </c:pt>
                <c:pt idx="1701" formatCode="0.00">
                  <c:v>595</c:v>
                </c:pt>
                <c:pt idx="1702" formatCode="0.00">
                  <c:v>595</c:v>
                </c:pt>
                <c:pt idx="1703" formatCode="0.00">
                  <c:v>593</c:v>
                </c:pt>
                <c:pt idx="1704" formatCode="0.00">
                  <c:v>593</c:v>
                </c:pt>
                <c:pt idx="1705" formatCode="0.00">
                  <c:v>591</c:v>
                </c:pt>
                <c:pt idx="1706" formatCode="0.00">
                  <c:v>578</c:v>
                </c:pt>
                <c:pt idx="1707" formatCode="0.00">
                  <c:v>575</c:v>
                </c:pt>
                <c:pt idx="1708" formatCode="0.00">
                  <c:v>573</c:v>
                </c:pt>
                <c:pt idx="1709" formatCode="0.00">
                  <c:v>560</c:v>
                </c:pt>
                <c:pt idx="1710" formatCode="0.00">
                  <c:v>555</c:v>
                </c:pt>
                <c:pt idx="1711" formatCode="0.00">
                  <c:v>560</c:v>
                </c:pt>
                <c:pt idx="1712" formatCode="0.00">
                  <c:v>550</c:v>
                </c:pt>
                <c:pt idx="1713" formatCode="0.00">
                  <c:v>550</c:v>
                </c:pt>
                <c:pt idx="1714" formatCode="0.00">
                  <c:v>550</c:v>
                </c:pt>
                <c:pt idx="1715" formatCode="0.00">
                  <c:v>550</c:v>
                </c:pt>
                <c:pt idx="1716" formatCode="0.00">
                  <c:v>550</c:v>
                </c:pt>
                <c:pt idx="1717" formatCode="0.00">
                  <c:v>550</c:v>
                </c:pt>
                <c:pt idx="1718" formatCode="0.00">
                  <c:v>550</c:v>
                </c:pt>
                <c:pt idx="1719" formatCode="0.00">
                  <c:v>550</c:v>
                </c:pt>
                <c:pt idx="1720" formatCode="0.00">
                  <c:v>550</c:v>
                </c:pt>
                <c:pt idx="1721" formatCode="0.00">
                  <c:v>550</c:v>
                </c:pt>
                <c:pt idx="1722" formatCode="0.00">
                  <c:v>549</c:v>
                </c:pt>
                <c:pt idx="1723" formatCode="0.00">
                  <c:v>549</c:v>
                </c:pt>
                <c:pt idx="1724" formatCode="0.00">
                  <c:v>552.5</c:v>
                </c:pt>
                <c:pt idx="1725" formatCode="0.00">
                  <c:v>554.5</c:v>
                </c:pt>
                <c:pt idx="1726" formatCode="0.00">
                  <c:v>554.5</c:v>
                </c:pt>
                <c:pt idx="1727" formatCode="0.00">
                  <c:v>554.5</c:v>
                </c:pt>
                <c:pt idx="1728" formatCode="0.00">
                  <c:v>552</c:v>
                </c:pt>
                <c:pt idx="1729" formatCode="0.00">
                  <c:v>552</c:v>
                </c:pt>
                <c:pt idx="1730" formatCode="0.00">
                  <c:v>552</c:v>
                </c:pt>
                <c:pt idx="1731" formatCode="0.00">
                  <c:v>551</c:v>
                </c:pt>
                <c:pt idx="1732" formatCode="0.00">
                  <c:v>551</c:v>
                </c:pt>
                <c:pt idx="1733" formatCode="0.00">
                  <c:v>551</c:v>
                </c:pt>
                <c:pt idx="1734" formatCode="0.00">
                  <c:v>549</c:v>
                </c:pt>
                <c:pt idx="1735" formatCode="0.00">
                  <c:v>545</c:v>
                </c:pt>
                <c:pt idx="1736" formatCode="0.00">
                  <c:v>545</c:v>
                </c:pt>
                <c:pt idx="1737" formatCode="0.00">
                  <c:v>545</c:v>
                </c:pt>
                <c:pt idx="1738" formatCode="0.00">
                  <c:v>545</c:v>
                </c:pt>
                <c:pt idx="1739" formatCode="0.00">
                  <c:v>545</c:v>
                </c:pt>
                <c:pt idx="1740" formatCode="0.00">
                  <c:v>545</c:v>
                </c:pt>
                <c:pt idx="1741" formatCode="0.00">
                  <c:v>545</c:v>
                </c:pt>
                <c:pt idx="1742" formatCode="0.00">
                  <c:v>545</c:v>
                </c:pt>
                <c:pt idx="1743" formatCode="0.00">
                  <c:v>543</c:v>
                </c:pt>
                <c:pt idx="1744" formatCode="0.00">
                  <c:v>543</c:v>
                </c:pt>
                <c:pt idx="1745" formatCode="0.00">
                  <c:v>546</c:v>
                </c:pt>
                <c:pt idx="1746" formatCode="0.00">
                  <c:v>546</c:v>
                </c:pt>
                <c:pt idx="1747" formatCode="0.00">
                  <c:v>546</c:v>
                </c:pt>
                <c:pt idx="1748" formatCode="0.00">
                  <c:v>546</c:v>
                </c:pt>
                <c:pt idx="1749" formatCode="0.00">
                  <c:v>546</c:v>
                </c:pt>
                <c:pt idx="1750" formatCode="0.00">
                  <c:v>546</c:v>
                </c:pt>
                <c:pt idx="1751" formatCode="0.00">
                  <c:v>546</c:v>
                </c:pt>
                <c:pt idx="1752" formatCode="0.00">
                  <c:v>545</c:v>
                </c:pt>
                <c:pt idx="1753" formatCode="0.00">
                  <c:v>545</c:v>
                </c:pt>
                <c:pt idx="1754" formatCode="0.00">
                  <c:v>547</c:v>
                </c:pt>
                <c:pt idx="1755" formatCode="0.00">
                  <c:v>547</c:v>
                </c:pt>
                <c:pt idx="1756" formatCode="0.00">
                  <c:v>547</c:v>
                </c:pt>
                <c:pt idx="1757" formatCode="0.00">
                  <c:v>547</c:v>
                </c:pt>
                <c:pt idx="1758" formatCode="0.00">
                  <c:v>547</c:v>
                </c:pt>
                <c:pt idx="1759" formatCode="0.00">
                  <c:v>547</c:v>
                </c:pt>
                <c:pt idx="1760" formatCode="0.00">
                  <c:v>553</c:v>
                </c:pt>
                <c:pt idx="1761" formatCode="0.00">
                  <c:v>553</c:v>
                </c:pt>
                <c:pt idx="1762" formatCode="0.00">
                  <c:v>553</c:v>
                </c:pt>
                <c:pt idx="1763" formatCode="0.00">
                  <c:v>553</c:v>
                </c:pt>
                <c:pt idx="1764" formatCode="0.00">
                  <c:v>553</c:v>
                </c:pt>
                <c:pt idx="1765" formatCode="0.00">
                  <c:v>562</c:v>
                </c:pt>
                <c:pt idx="1766" formatCode="0.00">
                  <c:v>567</c:v>
                </c:pt>
                <c:pt idx="1767" formatCode="0.00">
                  <c:v>567</c:v>
                </c:pt>
                <c:pt idx="1768" formatCode="0.00">
                  <c:v>567</c:v>
                </c:pt>
                <c:pt idx="1769" formatCode="0.00">
                  <c:v>567</c:v>
                </c:pt>
                <c:pt idx="1770" formatCode="0.00">
                  <c:v>572</c:v>
                </c:pt>
                <c:pt idx="1771" formatCode="0.00">
                  <c:v>572</c:v>
                </c:pt>
                <c:pt idx="1772" formatCode="0.00">
                  <c:v>572</c:v>
                </c:pt>
                <c:pt idx="1773" formatCode="0.00">
                  <c:v>572</c:v>
                </c:pt>
                <c:pt idx="1774" formatCode="0.00">
                  <c:v>572</c:v>
                </c:pt>
                <c:pt idx="1775" formatCode="0.00">
                  <c:v>572</c:v>
                </c:pt>
                <c:pt idx="1776" formatCode="0.00">
                  <c:v>572</c:v>
                </c:pt>
                <c:pt idx="1777" formatCode="0.00">
                  <c:v>572</c:v>
                </c:pt>
                <c:pt idx="1778" formatCode="0.00">
                  <c:v>572</c:v>
                </c:pt>
                <c:pt idx="1779" formatCode="0.00">
                  <c:v>572</c:v>
                </c:pt>
                <c:pt idx="1780" formatCode="0.00">
                  <c:v>572</c:v>
                </c:pt>
                <c:pt idx="1781" formatCode="0.00">
                  <c:v>572</c:v>
                </c:pt>
                <c:pt idx="1782" formatCode="0.00">
                  <c:v>572</c:v>
                </c:pt>
                <c:pt idx="1783" formatCode="0.00">
                  <c:v>571</c:v>
                </c:pt>
                <c:pt idx="1784" formatCode="0.00">
                  <c:v>571</c:v>
                </c:pt>
                <c:pt idx="1785" formatCode="0.00">
                  <c:v>574</c:v>
                </c:pt>
                <c:pt idx="1786" formatCode="0.00">
                  <c:v>574</c:v>
                </c:pt>
                <c:pt idx="1787" formatCode="0.00">
                  <c:v>570</c:v>
                </c:pt>
                <c:pt idx="1788" formatCode="0.00">
                  <c:v>565</c:v>
                </c:pt>
                <c:pt idx="1789" formatCode="0.00">
                  <c:v>565</c:v>
                </c:pt>
                <c:pt idx="1790" formatCode="0.00">
                  <c:v>565</c:v>
                </c:pt>
                <c:pt idx="1791" formatCode="0.00">
                  <c:v>570</c:v>
                </c:pt>
                <c:pt idx="1792" formatCode="0.00">
                  <c:v>573</c:v>
                </c:pt>
                <c:pt idx="1793" formatCode="0.00">
                  <c:v>575</c:v>
                </c:pt>
                <c:pt idx="1794" formatCode="0.00">
                  <c:v>575</c:v>
                </c:pt>
                <c:pt idx="1795" formatCode="0.00">
                  <c:v>575</c:v>
                </c:pt>
                <c:pt idx="1796" formatCode="0.00">
                  <c:v>575</c:v>
                </c:pt>
                <c:pt idx="1797" formatCode="0.00">
                  <c:v>575</c:v>
                </c:pt>
                <c:pt idx="1798" formatCode="0.00">
                  <c:v>575</c:v>
                </c:pt>
                <c:pt idx="1799" formatCode="0.00">
                  <c:v>575</c:v>
                </c:pt>
                <c:pt idx="1800" formatCode="0.00">
                  <c:v>577</c:v>
                </c:pt>
                <c:pt idx="1801" formatCode="0.00">
                  <c:v>577</c:v>
                </c:pt>
                <c:pt idx="1802" formatCode="0.00">
                  <c:v>583</c:v>
                </c:pt>
                <c:pt idx="1803" formatCode="0.00">
                  <c:v>583</c:v>
                </c:pt>
                <c:pt idx="1804" formatCode="0.00">
                  <c:v>583</c:v>
                </c:pt>
                <c:pt idx="1805" formatCode="0.00">
                  <c:v>583</c:v>
                </c:pt>
                <c:pt idx="1806" formatCode="0.00">
                  <c:v>583</c:v>
                </c:pt>
                <c:pt idx="1807" formatCode="0.00">
                  <c:v>585</c:v>
                </c:pt>
                <c:pt idx="1808" formatCode="0.00">
                  <c:v>585</c:v>
                </c:pt>
                <c:pt idx="1809" formatCode="0.00">
                  <c:v>585</c:v>
                </c:pt>
                <c:pt idx="1810" formatCode="0.00">
                  <c:v>585</c:v>
                </c:pt>
                <c:pt idx="1811" formatCode="0.00">
                  <c:v>585</c:v>
                </c:pt>
                <c:pt idx="1812" formatCode="0.00">
                  <c:v>585</c:v>
                </c:pt>
                <c:pt idx="1813" formatCode="0.00">
                  <c:v>585</c:v>
                </c:pt>
                <c:pt idx="1814" formatCode="0.00">
                  <c:v>585</c:v>
                </c:pt>
                <c:pt idx="1815" formatCode="0.00">
                  <c:v>585</c:v>
                </c:pt>
                <c:pt idx="1816" formatCode="0.00">
                  <c:v>585</c:v>
                </c:pt>
                <c:pt idx="1817" formatCode="0.00">
                  <c:v>585</c:v>
                </c:pt>
                <c:pt idx="1818" formatCode="0.00">
                  <c:v>588</c:v>
                </c:pt>
                <c:pt idx="1819" formatCode="0.00">
                  <c:v>600</c:v>
                </c:pt>
                <c:pt idx="1820" formatCode="0.00">
                  <c:v>600</c:v>
                </c:pt>
                <c:pt idx="1821" formatCode="0.00">
                  <c:v>612</c:v>
                </c:pt>
                <c:pt idx="1822" formatCode="0.00">
                  <c:v>612</c:v>
                </c:pt>
                <c:pt idx="1823" formatCode="0.00">
                  <c:v>612</c:v>
                </c:pt>
                <c:pt idx="1824" formatCode="0.00">
                  <c:v>612</c:v>
                </c:pt>
                <c:pt idx="1825" formatCode="0.00">
                  <c:v>612</c:v>
                </c:pt>
                <c:pt idx="1826" formatCode="0.00">
                  <c:v>612</c:v>
                </c:pt>
                <c:pt idx="1827" formatCode="0.00">
                  <c:v>609</c:v>
                </c:pt>
                <c:pt idx="1828" formatCode="0.00">
                  <c:v>593</c:v>
                </c:pt>
                <c:pt idx="1829" formatCode="0.00">
                  <c:v>593</c:v>
                </c:pt>
                <c:pt idx="1830" formatCode="0.00">
                  <c:v>593</c:v>
                </c:pt>
                <c:pt idx="1831" formatCode="0.00">
                  <c:v>593</c:v>
                </c:pt>
                <c:pt idx="1832" formatCode="0.00">
                  <c:v>593</c:v>
                </c:pt>
                <c:pt idx="1833" formatCode="0.00">
                  <c:v>593</c:v>
                </c:pt>
                <c:pt idx="1834" formatCode="0.00">
                  <c:v>593</c:v>
                </c:pt>
                <c:pt idx="1835" formatCode="0.00">
                  <c:v>593</c:v>
                </c:pt>
                <c:pt idx="1836" formatCode="0.00">
                  <c:v>588</c:v>
                </c:pt>
                <c:pt idx="1837" formatCode="0.00">
                  <c:v>570</c:v>
                </c:pt>
                <c:pt idx="1838" formatCode="0.00">
                  <c:v>565</c:v>
                </c:pt>
                <c:pt idx="1839" formatCode="0.00">
                  <c:v>565</c:v>
                </c:pt>
                <c:pt idx="1840" formatCode="0.00">
                  <c:v>570</c:v>
                </c:pt>
                <c:pt idx="1841" formatCode="0.00">
                  <c:v>570</c:v>
                </c:pt>
                <c:pt idx="1842" formatCode="0.00">
                  <c:v>575</c:v>
                </c:pt>
                <c:pt idx="1843" formatCode="0.00">
                  <c:v>575</c:v>
                </c:pt>
                <c:pt idx="1844" formatCode="0.00">
                  <c:v>575</c:v>
                </c:pt>
                <c:pt idx="1845" formatCode="0.00">
                  <c:v>575</c:v>
                </c:pt>
                <c:pt idx="1846" formatCode="0.00">
                  <c:v>575</c:v>
                </c:pt>
                <c:pt idx="1847" formatCode="0.00">
                  <c:v>575</c:v>
                </c:pt>
                <c:pt idx="1848" formatCode="0.00">
                  <c:v>575</c:v>
                </c:pt>
                <c:pt idx="1849" formatCode="0.00">
                  <c:v>575</c:v>
                </c:pt>
                <c:pt idx="1850" formatCode="0.00">
                  <c:v>575</c:v>
                </c:pt>
                <c:pt idx="1851" formatCode="0.00">
                  <c:v>578</c:v>
                </c:pt>
                <c:pt idx="1852" formatCode="0.00">
                  <c:v>578</c:v>
                </c:pt>
                <c:pt idx="1853" formatCode="0.00">
                  <c:v>578</c:v>
                </c:pt>
                <c:pt idx="1854" formatCode="0.00">
                  <c:v>575</c:v>
                </c:pt>
                <c:pt idx="1855" formatCode="0.00">
                  <c:v>580</c:v>
                </c:pt>
                <c:pt idx="1856" formatCode="0.00">
                  <c:v>585</c:v>
                </c:pt>
                <c:pt idx="1857" formatCode="0.00">
                  <c:v>585</c:v>
                </c:pt>
                <c:pt idx="1858" formatCode="0.00">
                  <c:v>585</c:v>
                </c:pt>
                <c:pt idx="1859" formatCode="0.00">
                  <c:v>585</c:v>
                </c:pt>
                <c:pt idx="1860" formatCode="0.00">
                  <c:v>585</c:v>
                </c:pt>
                <c:pt idx="1861" formatCode="0.00">
                  <c:v>585</c:v>
                </c:pt>
                <c:pt idx="1862" formatCode="0.00">
                  <c:v>585</c:v>
                </c:pt>
                <c:pt idx="1863" formatCode="0.00">
                  <c:v>585</c:v>
                </c:pt>
                <c:pt idx="1864" formatCode="0.00">
                  <c:v>586</c:v>
                </c:pt>
                <c:pt idx="1865" formatCode="0.00">
                  <c:v>590</c:v>
                </c:pt>
                <c:pt idx="1866" formatCode="0.00">
                  <c:v>590</c:v>
                </c:pt>
                <c:pt idx="1867" formatCode="0.00">
                  <c:v>590</c:v>
                </c:pt>
                <c:pt idx="1868" formatCode="0.00">
                  <c:v>590</c:v>
                </c:pt>
                <c:pt idx="1869" formatCode="0.00">
                  <c:v>590</c:v>
                </c:pt>
                <c:pt idx="1870" formatCode="0.00">
                  <c:v>585</c:v>
                </c:pt>
                <c:pt idx="1871" formatCode="0.00">
                  <c:v>587</c:v>
                </c:pt>
                <c:pt idx="1872" formatCode="0.00">
                  <c:v>587</c:v>
                </c:pt>
                <c:pt idx="1873" formatCode="0.00">
                  <c:v>590</c:v>
                </c:pt>
                <c:pt idx="1874" formatCode="0.00">
                  <c:v>590</c:v>
                </c:pt>
                <c:pt idx="1875" formatCode="0.00">
                  <c:v>590</c:v>
                </c:pt>
                <c:pt idx="1876" formatCode="0.00">
                  <c:v>588</c:v>
                </c:pt>
                <c:pt idx="1877" formatCode="0.00">
                  <c:v>588</c:v>
                </c:pt>
                <c:pt idx="1878" formatCode="0.00">
                  <c:v>585</c:v>
                </c:pt>
                <c:pt idx="1879" formatCode="0.00">
                  <c:v>582</c:v>
                </c:pt>
                <c:pt idx="1880" formatCode="0.00">
                  <c:v>585</c:v>
                </c:pt>
                <c:pt idx="1881" formatCode="0.00">
                  <c:v>590</c:v>
                </c:pt>
                <c:pt idx="1882" formatCode="0.00">
                  <c:v>590</c:v>
                </c:pt>
                <c:pt idx="1883" formatCode="0.00">
                  <c:v>590</c:v>
                </c:pt>
                <c:pt idx="1884" formatCode="0.00">
                  <c:v>590</c:v>
                </c:pt>
                <c:pt idx="1885" formatCode="0.00">
                  <c:v>590</c:v>
                </c:pt>
                <c:pt idx="1886" formatCode="0.00">
                  <c:v>590</c:v>
                </c:pt>
                <c:pt idx="1887" formatCode="0.00">
                  <c:v>593</c:v>
                </c:pt>
                <c:pt idx="1888" formatCode="0.00">
                  <c:v>593</c:v>
                </c:pt>
                <c:pt idx="1889" formatCode="0.00">
                  <c:v>595</c:v>
                </c:pt>
                <c:pt idx="1890" formatCode="0.00">
                  <c:v>595</c:v>
                </c:pt>
                <c:pt idx="1891" formatCode="0.00">
                  <c:v>595</c:v>
                </c:pt>
                <c:pt idx="1892" formatCode="0.00">
                  <c:v>593</c:v>
                </c:pt>
                <c:pt idx="1893" formatCode="0.00">
                  <c:v>593</c:v>
                </c:pt>
                <c:pt idx="1894" formatCode="0.00">
                  <c:v>593</c:v>
                </c:pt>
                <c:pt idx="1895" formatCode="0.00">
                  <c:v>593</c:v>
                </c:pt>
                <c:pt idx="1896" formatCode="0.00">
                  <c:v>593</c:v>
                </c:pt>
                <c:pt idx="1897" formatCode="0.00">
                  <c:v>593</c:v>
                </c:pt>
                <c:pt idx="1898" formatCode="0.00">
                  <c:v>595</c:v>
                </c:pt>
                <c:pt idx="1899" formatCode="0.00">
                  <c:v>595</c:v>
                </c:pt>
                <c:pt idx="1900" formatCode="0.00">
                  <c:v>595</c:v>
                </c:pt>
                <c:pt idx="1901" formatCode="0.00">
                  <c:v>595</c:v>
                </c:pt>
                <c:pt idx="1902" formatCode="0.00">
                  <c:v>590</c:v>
                </c:pt>
                <c:pt idx="1903" formatCode="0.00">
                  <c:v>590</c:v>
                </c:pt>
                <c:pt idx="1904" formatCode="0.00">
                  <c:v>588</c:v>
                </c:pt>
                <c:pt idx="1905" formatCode="0.00">
                  <c:v>590</c:v>
                </c:pt>
                <c:pt idx="1906" formatCode="0.00">
                  <c:v>590</c:v>
                </c:pt>
                <c:pt idx="1907" formatCode="0.00">
                  <c:v>585</c:v>
                </c:pt>
                <c:pt idx="1908" formatCode="0.00">
                  <c:v>585</c:v>
                </c:pt>
                <c:pt idx="1909" formatCode="0.00">
                  <c:v>580</c:v>
                </c:pt>
                <c:pt idx="1910" formatCode="0.00">
                  <c:v>580</c:v>
                </c:pt>
                <c:pt idx="1911" formatCode="0.00">
                  <c:v>582.5</c:v>
                </c:pt>
                <c:pt idx="1912" formatCode="0.00">
                  <c:v>580</c:v>
                </c:pt>
                <c:pt idx="1913" formatCode="0.00">
                  <c:v>580</c:v>
                </c:pt>
                <c:pt idx="1914" formatCode="0.00">
                  <c:v>580</c:v>
                </c:pt>
                <c:pt idx="1915" formatCode="0.00">
                  <c:v>580</c:v>
                </c:pt>
                <c:pt idx="1916" formatCode="0.00">
                  <c:v>580</c:v>
                </c:pt>
                <c:pt idx="1917" formatCode="0.00">
                  <c:v>580</c:v>
                </c:pt>
                <c:pt idx="1918" formatCode="0.00">
                  <c:v>580</c:v>
                </c:pt>
                <c:pt idx="1919" formatCode="0.00">
                  <c:v>578</c:v>
                </c:pt>
                <c:pt idx="1920" formatCode="0.00">
                  <c:v>576</c:v>
                </c:pt>
                <c:pt idx="1921" formatCode="0.00">
                  <c:v>576</c:v>
                </c:pt>
                <c:pt idx="1922" formatCode="0.00">
                  <c:v>576</c:v>
                </c:pt>
                <c:pt idx="1923" formatCode="0.00">
                  <c:v>576</c:v>
                </c:pt>
                <c:pt idx="1924" formatCode="0.00">
                  <c:v>575</c:v>
                </c:pt>
                <c:pt idx="1925" formatCode="0.00">
                  <c:v>575</c:v>
                </c:pt>
                <c:pt idx="1926" formatCode="0.00">
                  <c:v>575</c:v>
                </c:pt>
                <c:pt idx="1927" formatCode="0.00">
                  <c:v>575</c:v>
                </c:pt>
                <c:pt idx="1928" formatCode="0.00">
                  <c:v>575</c:v>
                </c:pt>
                <c:pt idx="1929" formatCode="0.00">
                  <c:v>575</c:v>
                </c:pt>
                <c:pt idx="1930" formatCode="0.00">
                  <c:v>574</c:v>
                </c:pt>
                <c:pt idx="1931" formatCode="0.00">
                  <c:v>574</c:v>
                </c:pt>
                <c:pt idx="1932" formatCode="0.00">
                  <c:v>574</c:v>
                </c:pt>
                <c:pt idx="1933" formatCode="0.00">
                  <c:v>574</c:v>
                </c:pt>
                <c:pt idx="1934" formatCode="0.00">
                  <c:v>573</c:v>
                </c:pt>
                <c:pt idx="1935" formatCode="0.00">
                  <c:v>573</c:v>
                </c:pt>
                <c:pt idx="1936" formatCode="0.00">
                  <c:v>575</c:v>
                </c:pt>
                <c:pt idx="1937" formatCode="0.00">
                  <c:v>573</c:v>
                </c:pt>
                <c:pt idx="1938" formatCode="0.00">
                  <c:v>573</c:v>
                </c:pt>
                <c:pt idx="1939" formatCode="0.00">
                  <c:v>571</c:v>
                </c:pt>
                <c:pt idx="1940" formatCode="0.00">
                  <c:v>570</c:v>
                </c:pt>
                <c:pt idx="1941" formatCode="0.00">
                  <c:v>572</c:v>
                </c:pt>
                <c:pt idx="1942" formatCode="0.00">
                  <c:v>575</c:v>
                </c:pt>
                <c:pt idx="1943" formatCode="0.00">
                  <c:v>575</c:v>
                </c:pt>
                <c:pt idx="1944" formatCode="0.00">
                  <c:v>575</c:v>
                </c:pt>
                <c:pt idx="1945" formatCode="0.00">
                  <c:v>575</c:v>
                </c:pt>
                <c:pt idx="1946" formatCode="0.00">
                  <c:v>575</c:v>
                </c:pt>
                <c:pt idx="1947" formatCode="0.00">
                  <c:v>577</c:v>
                </c:pt>
                <c:pt idx="1948" formatCode="0.00">
                  <c:v>577</c:v>
                </c:pt>
                <c:pt idx="1949" formatCode="0.00">
                  <c:v>577</c:v>
                </c:pt>
                <c:pt idx="1950" formatCode="0.00">
                  <c:v>577</c:v>
                </c:pt>
                <c:pt idx="1951" formatCode="0.00">
                  <c:v>577</c:v>
                </c:pt>
                <c:pt idx="1952" formatCode="0.00">
                  <c:v>575</c:v>
                </c:pt>
                <c:pt idx="1953" formatCode="0.00">
                  <c:v>575</c:v>
                </c:pt>
                <c:pt idx="1954" formatCode="0.00">
                  <c:v>575</c:v>
                </c:pt>
                <c:pt idx="1955" formatCode="0.00">
                  <c:v>575</c:v>
                </c:pt>
                <c:pt idx="1956" formatCode="0.00">
                  <c:v>575</c:v>
                </c:pt>
                <c:pt idx="1957" formatCode="0.00">
                  <c:v>573</c:v>
                </c:pt>
                <c:pt idx="1958" formatCode="0.00">
                  <c:v>573</c:v>
                </c:pt>
                <c:pt idx="1959" formatCode="0.00">
                  <c:v>573</c:v>
                </c:pt>
                <c:pt idx="1960" formatCode="0.00">
                  <c:v>572</c:v>
                </c:pt>
                <c:pt idx="1961" formatCode="0.00">
                  <c:v>572</c:v>
                </c:pt>
                <c:pt idx="1962" formatCode="0.00">
                  <c:v>570</c:v>
                </c:pt>
                <c:pt idx="1963" formatCode="0.00">
                  <c:v>569</c:v>
                </c:pt>
                <c:pt idx="1964" formatCode="0.00">
                  <c:v>569</c:v>
                </c:pt>
                <c:pt idx="1965" formatCode="0.00">
                  <c:v>567</c:v>
                </c:pt>
                <c:pt idx="1966" formatCode="0.00">
                  <c:v>567</c:v>
                </c:pt>
                <c:pt idx="1967" formatCode="0.00">
                  <c:v>565</c:v>
                </c:pt>
                <c:pt idx="1968" formatCode="0.00">
                  <c:v>565</c:v>
                </c:pt>
                <c:pt idx="1969" formatCode="0.00">
                  <c:v>565</c:v>
                </c:pt>
                <c:pt idx="1970" formatCode="0.00">
                  <c:v>562</c:v>
                </c:pt>
                <c:pt idx="1971" formatCode="0.00">
                  <c:v>562</c:v>
                </c:pt>
                <c:pt idx="1972" formatCode="0.00">
                  <c:v>562</c:v>
                </c:pt>
                <c:pt idx="1973" formatCode="0.00">
                  <c:v>562</c:v>
                </c:pt>
                <c:pt idx="1974" formatCode="0.00">
                  <c:v>562</c:v>
                </c:pt>
                <c:pt idx="1975" formatCode="0.00">
                  <c:v>562</c:v>
                </c:pt>
                <c:pt idx="1976" formatCode="0.00">
                  <c:v>562</c:v>
                </c:pt>
                <c:pt idx="1977" formatCode="0.00">
                  <c:v>560</c:v>
                </c:pt>
                <c:pt idx="1978" formatCode="0.00">
                  <c:v>558</c:v>
                </c:pt>
                <c:pt idx="1979" formatCode="0.00">
                  <c:v>558</c:v>
                </c:pt>
                <c:pt idx="1980" formatCode="0.00">
                  <c:v>558</c:v>
                </c:pt>
                <c:pt idx="1981" formatCode="0.00">
                  <c:v>555</c:v>
                </c:pt>
                <c:pt idx="1982" formatCode="0.00">
                  <c:v>553</c:v>
                </c:pt>
                <c:pt idx="1983" formatCode="0.00">
                  <c:v>553</c:v>
                </c:pt>
                <c:pt idx="1984" formatCode="0.00">
                  <c:v>548</c:v>
                </c:pt>
                <c:pt idx="1985" formatCode="0.00">
                  <c:v>548</c:v>
                </c:pt>
                <c:pt idx="1986" formatCode="0.00">
                  <c:v>548</c:v>
                </c:pt>
                <c:pt idx="1987" formatCode="0.00">
                  <c:v>540</c:v>
                </c:pt>
                <c:pt idx="1988" formatCode="0.00">
                  <c:v>535</c:v>
                </c:pt>
                <c:pt idx="1989" formatCode="0.00">
                  <c:v>535</c:v>
                </c:pt>
                <c:pt idx="1990" formatCode="0.00">
                  <c:v>535</c:v>
                </c:pt>
                <c:pt idx="1991" formatCode="0.00">
                  <c:v>535</c:v>
                </c:pt>
                <c:pt idx="1992" formatCode="0.00">
                  <c:v>533</c:v>
                </c:pt>
                <c:pt idx="1993" formatCode="0.00">
                  <c:v>533</c:v>
                </c:pt>
                <c:pt idx="1994" formatCode="0.00">
                  <c:v>533</c:v>
                </c:pt>
                <c:pt idx="1995" formatCode="0.00">
                  <c:v>532</c:v>
                </c:pt>
                <c:pt idx="1996" formatCode="0.00">
                  <c:v>530</c:v>
                </c:pt>
                <c:pt idx="1997" formatCode="0.00">
                  <c:v>530</c:v>
                </c:pt>
                <c:pt idx="1998" formatCode="0.00">
                  <c:v>525</c:v>
                </c:pt>
                <c:pt idx="1999" formatCode="0.00">
                  <c:v>520</c:v>
                </c:pt>
                <c:pt idx="2000" formatCode="0.00">
                  <c:v>520</c:v>
                </c:pt>
                <c:pt idx="2001" formatCode="0.00">
                  <c:v>520</c:v>
                </c:pt>
                <c:pt idx="2002" formatCode="0.00">
                  <c:v>513</c:v>
                </c:pt>
                <c:pt idx="2003" formatCode="0.00">
                  <c:v>508</c:v>
                </c:pt>
                <c:pt idx="2004" formatCode="0.00">
                  <c:v>505</c:v>
                </c:pt>
                <c:pt idx="2005" formatCode="0.00">
                  <c:v>505</c:v>
                </c:pt>
                <c:pt idx="2006" formatCode="0.00">
                  <c:v>500</c:v>
                </c:pt>
                <c:pt idx="2007" formatCode="0.00">
                  <c:v>500</c:v>
                </c:pt>
                <c:pt idx="2008" formatCode="0.00">
                  <c:v>493</c:v>
                </c:pt>
                <c:pt idx="2009" formatCode="0.00">
                  <c:v>493</c:v>
                </c:pt>
                <c:pt idx="2010" formatCode="0.00">
                  <c:v>490</c:v>
                </c:pt>
                <c:pt idx="2011" formatCode="0.00">
                  <c:v>490</c:v>
                </c:pt>
                <c:pt idx="2012" formatCode="0.00">
                  <c:v>480</c:v>
                </c:pt>
                <c:pt idx="2013" formatCode="0.00">
                  <c:v>480</c:v>
                </c:pt>
                <c:pt idx="2014" formatCode="0.00">
                  <c:v>478</c:v>
                </c:pt>
                <c:pt idx="2015" formatCode="0.00">
                  <c:v>478</c:v>
                </c:pt>
                <c:pt idx="2016" formatCode="0.00">
                  <c:v>478</c:v>
                </c:pt>
                <c:pt idx="2017" formatCode="0.00">
                  <c:v>478</c:v>
                </c:pt>
                <c:pt idx="2018" formatCode="0.00">
                  <c:v>480</c:v>
                </c:pt>
                <c:pt idx="2019" formatCode="0.00">
                  <c:v>480</c:v>
                </c:pt>
                <c:pt idx="2020" formatCode="0.00">
                  <c:v>480</c:v>
                </c:pt>
                <c:pt idx="2021" formatCode="0.00">
                  <c:v>480</c:v>
                </c:pt>
                <c:pt idx="2022" formatCode="0.00">
                  <c:v>475</c:v>
                </c:pt>
                <c:pt idx="2023" formatCode="0.00">
                  <c:v>477</c:v>
                </c:pt>
                <c:pt idx="2024" formatCode="0.00">
                  <c:v>480</c:v>
                </c:pt>
                <c:pt idx="2025" formatCode="0.00">
                  <c:v>480</c:v>
                </c:pt>
                <c:pt idx="2026" formatCode="0.00">
                  <c:v>480</c:v>
                </c:pt>
                <c:pt idx="2027" formatCode="0.00">
                  <c:v>480</c:v>
                </c:pt>
                <c:pt idx="2028" formatCode="0.00">
                  <c:v>480</c:v>
                </c:pt>
                <c:pt idx="2029" formatCode="0.00">
                  <c:v>480</c:v>
                </c:pt>
                <c:pt idx="2030" formatCode="0.00">
                  <c:v>480</c:v>
                </c:pt>
                <c:pt idx="2031" formatCode="0.00">
                  <c:v>484</c:v>
                </c:pt>
                <c:pt idx="2032" formatCode="0.00">
                  <c:v>484</c:v>
                </c:pt>
                <c:pt idx="2033" formatCode="0.00">
                  <c:v>484</c:v>
                </c:pt>
                <c:pt idx="2034" formatCode="0.00">
                  <c:v>484</c:v>
                </c:pt>
                <c:pt idx="2035" formatCode="0.00">
                  <c:v>480</c:v>
                </c:pt>
                <c:pt idx="2036" formatCode="0.00">
                  <c:v>480</c:v>
                </c:pt>
                <c:pt idx="2037" formatCode="0.00">
                  <c:v>480</c:v>
                </c:pt>
                <c:pt idx="2038" formatCode="0.00">
                  <c:v>480</c:v>
                </c:pt>
                <c:pt idx="2039" formatCode="0.00">
                  <c:v>480</c:v>
                </c:pt>
                <c:pt idx="2040" formatCode="0.00">
                  <c:v>483</c:v>
                </c:pt>
                <c:pt idx="2041" formatCode="0.00">
                  <c:v>483</c:v>
                </c:pt>
                <c:pt idx="2042" formatCode="0.00">
                  <c:v>483</c:v>
                </c:pt>
                <c:pt idx="2043" formatCode="0.00">
                  <c:v>480</c:v>
                </c:pt>
                <c:pt idx="2044" formatCode="0.00">
                  <c:v>480</c:v>
                </c:pt>
                <c:pt idx="2045" formatCode="0.00">
                  <c:v>482</c:v>
                </c:pt>
                <c:pt idx="2046" formatCode="0.00">
                  <c:v>485</c:v>
                </c:pt>
                <c:pt idx="2047" formatCode="0.00">
                  <c:v>485</c:v>
                </c:pt>
                <c:pt idx="2048" formatCode="0.00">
                  <c:v>488</c:v>
                </c:pt>
                <c:pt idx="2049" formatCode="0.00">
                  <c:v>491</c:v>
                </c:pt>
                <c:pt idx="2050" formatCode="0.00">
                  <c:v>493</c:v>
                </c:pt>
                <c:pt idx="2051" formatCode="0.00">
                  <c:v>493</c:v>
                </c:pt>
                <c:pt idx="2052" formatCode="0.00">
                  <c:v>493</c:v>
                </c:pt>
                <c:pt idx="2053" formatCode="0.00">
                  <c:v>496</c:v>
                </c:pt>
                <c:pt idx="2054" formatCode="0.00">
                  <c:v>496</c:v>
                </c:pt>
                <c:pt idx="2055" formatCode="0.00">
                  <c:v>496</c:v>
                </c:pt>
                <c:pt idx="2056" formatCode="0.00">
                  <c:v>496</c:v>
                </c:pt>
                <c:pt idx="2057" formatCode="0.00">
                  <c:v>496</c:v>
                </c:pt>
                <c:pt idx="2058" formatCode="0.00">
                  <c:v>496</c:v>
                </c:pt>
                <c:pt idx="2059" formatCode="0.00">
                  <c:v>496</c:v>
                </c:pt>
                <c:pt idx="2060" formatCode="0.00">
                  <c:v>496</c:v>
                </c:pt>
                <c:pt idx="2061" formatCode="0.00">
                  <c:v>496</c:v>
                </c:pt>
                <c:pt idx="2062" formatCode="0.00">
                  <c:v>501</c:v>
                </c:pt>
                <c:pt idx="2063" formatCode="0.00">
                  <c:v>501</c:v>
                </c:pt>
                <c:pt idx="2064" formatCode="0.00">
                  <c:v>512</c:v>
                </c:pt>
                <c:pt idx="2065" formatCode="0.00">
                  <c:v>512</c:v>
                </c:pt>
                <c:pt idx="2066" formatCode="0.00">
                  <c:v>512</c:v>
                </c:pt>
                <c:pt idx="2067" formatCode="0.00">
                  <c:v>512</c:v>
                </c:pt>
                <c:pt idx="2068" formatCode="0.00">
                  <c:v>509</c:v>
                </c:pt>
                <c:pt idx="2069" formatCode="0.00">
                  <c:v>515</c:v>
                </c:pt>
                <c:pt idx="2070" formatCode="0.00">
                  <c:v>517</c:v>
                </c:pt>
                <c:pt idx="2071" formatCode="0.00">
                  <c:v>520</c:v>
                </c:pt>
                <c:pt idx="2072" formatCode="0.00">
                  <c:v>520</c:v>
                </c:pt>
                <c:pt idx="2073" formatCode="0.00">
                  <c:v>521</c:v>
                </c:pt>
                <c:pt idx="2074" formatCode="0.00">
                  <c:v>521</c:v>
                </c:pt>
                <c:pt idx="2075" formatCode="0.00">
                  <c:v>525</c:v>
                </c:pt>
                <c:pt idx="2076" formatCode="0.00">
                  <c:v>528</c:v>
                </c:pt>
                <c:pt idx="2077" formatCode="0.00">
                  <c:v>528</c:v>
                </c:pt>
                <c:pt idx="2078" formatCode="0.00">
                  <c:v>529</c:v>
                </c:pt>
                <c:pt idx="2079" formatCode="0.00">
                  <c:v>529</c:v>
                </c:pt>
                <c:pt idx="2080" formatCode="0.00">
                  <c:v>529</c:v>
                </c:pt>
                <c:pt idx="2081" formatCode="0.00">
                  <c:v>531</c:v>
                </c:pt>
                <c:pt idx="2082" formatCode="0.00">
                  <c:v>524</c:v>
                </c:pt>
                <c:pt idx="2083" formatCode="0.00">
                  <c:v>533</c:v>
                </c:pt>
                <c:pt idx="2084" formatCode="0.00">
                  <c:v>533</c:v>
                </c:pt>
                <c:pt idx="2085" formatCode="0.00">
                  <c:v>533</c:v>
                </c:pt>
                <c:pt idx="2086" formatCode="0.00">
                  <c:v>533</c:v>
                </c:pt>
                <c:pt idx="2087" formatCode="0.00">
                  <c:v>533</c:v>
                </c:pt>
                <c:pt idx="2088" formatCode="0.00">
                  <c:v>536</c:v>
                </c:pt>
                <c:pt idx="2089" formatCode="0.00">
                  <c:v>535</c:v>
                </c:pt>
                <c:pt idx="2090" formatCode="0.00">
                  <c:v>535</c:v>
                </c:pt>
                <c:pt idx="2091" formatCode="0.00">
                  <c:v>535</c:v>
                </c:pt>
                <c:pt idx="2092" formatCode="0.00">
                  <c:v>535</c:v>
                </c:pt>
                <c:pt idx="2093" formatCode="0.00">
                  <c:v>530</c:v>
                </c:pt>
                <c:pt idx="2094" formatCode="0.00">
                  <c:v>528</c:v>
                </c:pt>
                <c:pt idx="2095" formatCode="0.00">
                  <c:v>528</c:v>
                </c:pt>
                <c:pt idx="2096" formatCode="0.00">
                  <c:v>528</c:v>
                </c:pt>
                <c:pt idx="2097" formatCode="0.00">
                  <c:v>528</c:v>
                </c:pt>
                <c:pt idx="2098" formatCode="0.00">
                  <c:v>523</c:v>
                </c:pt>
                <c:pt idx="2099" formatCode="0.00">
                  <c:v>523</c:v>
                </c:pt>
                <c:pt idx="2100" formatCode="0.00">
                  <c:v>523</c:v>
                </c:pt>
                <c:pt idx="2101" formatCode="0.00">
                  <c:v>523</c:v>
                </c:pt>
                <c:pt idx="2102" formatCode="0.00">
                  <c:v>527</c:v>
                </c:pt>
                <c:pt idx="2103" formatCode="0.00">
                  <c:v>528</c:v>
                </c:pt>
                <c:pt idx="2104" formatCode="0.00">
                  <c:v>528</c:v>
                </c:pt>
                <c:pt idx="2105" formatCode="0.00">
                  <c:v>530</c:v>
                </c:pt>
                <c:pt idx="2106" formatCode="0.00">
                  <c:v>530</c:v>
                </c:pt>
                <c:pt idx="2107" formatCode="0.00">
                  <c:v>531</c:v>
                </c:pt>
                <c:pt idx="2108" formatCode="0.00">
                  <c:v>531</c:v>
                </c:pt>
                <c:pt idx="2109" formatCode="0.00">
                  <c:v>531</c:v>
                </c:pt>
                <c:pt idx="2110" formatCode="0.00">
                  <c:v>531</c:v>
                </c:pt>
                <c:pt idx="2111" formatCode="0.00">
                  <c:v>531</c:v>
                </c:pt>
                <c:pt idx="2112" formatCode="0.00">
                  <c:v>531</c:v>
                </c:pt>
                <c:pt idx="2113" formatCode="0.00">
                  <c:v>531</c:v>
                </c:pt>
                <c:pt idx="2114" formatCode="0.00">
                  <c:v>531</c:v>
                </c:pt>
                <c:pt idx="2115" formatCode="0.00">
                  <c:v>530</c:v>
                </c:pt>
                <c:pt idx="2116" formatCode="0.00">
                  <c:v>530</c:v>
                </c:pt>
                <c:pt idx="2117" formatCode="0.00">
                  <c:v>529</c:v>
                </c:pt>
                <c:pt idx="2118" formatCode="0.00">
                  <c:v>529</c:v>
                </c:pt>
                <c:pt idx="2119" formatCode="0.00">
                  <c:v>529</c:v>
                </c:pt>
                <c:pt idx="2120" formatCode="0.00">
                  <c:v>529</c:v>
                </c:pt>
                <c:pt idx="2121" formatCode="0.00">
                  <c:v>529</c:v>
                </c:pt>
                <c:pt idx="2122" formatCode="0.00">
                  <c:v>528</c:v>
                </c:pt>
                <c:pt idx="2123" formatCode="0.00">
                  <c:v>528</c:v>
                </c:pt>
                <c:pt idx="2124" formatCode="0.00">
                  <c:v>527</c:v>
                </c:pt>
                <c:pt idx="2125" formatCode="0.00">
                  <c:v>527</c:v>
                </c:pt>
                <c:pt idx="2126" formatCode="0.00">
                  <c:v>527</c:v>
                </c:pt>
                <c:pt idx="2127" formatCode="0.00">
                  <c:v>526</c:v>
                </c:pt>
                <c:pt idx="2128" formatCode="0.00">
                  <c:v>522</c:v>
                </c:pt>
                <c:pt idx="2129" formatCode="0.00">
                  <c:v>522</c:v>
                </c:pt>
                <c:pt idx="2130" formatCode="0.00">
                  <c:v>522</c:v>
                </c:pt>
                <c:pt idx="2131" formatCode="0.00">
                  <c:v>522</c:v>
                </c:pt>
                <c:pt idx="2132" formatCode="0.00">
                  <c:v>522</c:v>
                </c:pt>
                <c:pt idx="2133" formatCode="0.00">
                  <c:v>517</c:v>
                </c:pt>
                <c:pt idx="2134" formatCode="0.00">
                  <c:v>509</c:v>
                </c:pt>
                <c:pt idx="2135" formatCode="0.00">
                  <c:v>509</c:v>
                </c:pt>
                <c:pt idx="2136" formatCode="0.00">
                  <c:v>509</c:v>
                </c:pt>
                <c:pt idx="2137" formatCode="0.00">
                  <c:v>509</c:v>
                </c:pt>
                <c:pt idx="2138" formatCode="0.00">
                  <c:v>504</c:v>
                </c:pt>
                <c:pt idx="2139" formatCode="0.00">
                  <c:v>504</c:v>
                </c:pt>
                <c:pt idx="2140" formatCode="0.00">
                  <c:v>504</c:v>
                </c:pt>
                <c:pt idx="2141" formatCode="0.00">
                  <c:v>500</c:v>
                </c:pt>
                <c:pt idx="2142" formatCode="0.00">
                  <c:v>497</c:v>
                </c:pt>
                <c:pt idx="2143" formatCode="0.00">
                  <c:v>495</c:v>
                </c:pt>
                <c:pt idx="2144" formatCode="0.00">
                  <c:v>495</c:v>
                </c:pt>
                <c:pt idx="2145" formatCode="0.00">
                  <c:v>495</c:v>
                </c:pt>
                <c:pt idx="2146" formatCode="0.00">
                  <c:v>495</c:v>
                </c:pt>
                <c:pt idx="2147" formatCode="0.00">
                  <c:v>495</c:v>
                </c:pt>
                <c:pt idx="2148" formatCode="0.00">
                  <c:v>490</c:v>
                </c:pt>
                <c:pt idx="2149" formatCode="0.00">
                  <c:v>490</c:v>
                </c:pt>
                <c:pt idx="2150" formatCode="0.00">
                  <c:v>490</c:v>
                </c:pt>
                <c:pt idx="2151" formatCode="0.00">
                  <c:v>490</c:v>
                </c:pt>
                <c:pt idx="2152" formatCode="0.00">
                  <c:v>487</c:v>
                </c:pt>
                <c:pt idx="2153" formatCode="0.00">
                  <c:v>483</c:v>
                </c:pt>
                <c:pt idx="2154" formatCode="0.00">
                  <c:v>483</c:v>
                </c:pt>
                <c:pt idx="2155" formatCode="0.00">
                  <c:v>485</c:v>
                </c:pt>
                <c:pt idx="2156" formatCode="0.00">
                  <c:v>489</c:v>
                </c:pt>
                <c:pt idx="2157" formatCode="0.00">
                  <c:v>491</c:v>
                </c:pt>
                <c:pt idx="2158" formatCode="0.00">
                  <c:v>497</c:v>
                </c:pt>
                <c:pt idx="2159" formatCode="0.00">
                  <c:v>500</c:v>
                </c:pt>
                <c:pt idx="2160" formatCode="0.00">
                  <c:v>504</c:v>
                </c:pt>
                <c:pt idx="2161" formatCode="0.00">
                  <c:v>504</c:v>
                </c:pt>
                <c:pt idx="2162" formatCode="0.00">
                  <c:v>506</c:v>
                </c:pt>
                <c:pt idx="2163" formatCode="0.00">
                  <c:v>512</c:v>
                </c:pt>
                <c:pt idx="2164" formatCode="0.00">
                  <c:v>510</c:v>
                </c:pt>
                <c:pt idx="2165" formatCode="0.00">
                  <c:v>510</c:v>
                </c:pt>
                <c:pt idx="2166" formatCode="0.00">
                  <c:v>510</c:v>
                </c:pt>
                <c:pt idx="2167" formatCode="0.00">
                  <c:v>507</c:v>
                </c:pt>
                <c:pt idx="2168" formatCode="0.00">
                  <c:v>507</c:v>
                </c:pt>
                <c:pt idx="2169" formatCode="0.00">
                  <c:v>507</c:v>
                </c:pt>
                <c:pt idx="2170" formatCode="0.00">
                  <c:v>507</c:v>
                </c:pt>
                <c:pt idx="2171" formatCode="0.00">
                  <c:v>507</c:v>
                </c:pt>
                <c:pt idx="2172" formatCode="0.00">
                  <c:v>505</c:v>
                </c:pt>
                <c:pt idx="2173" formatCode="0.00">
                  <c:v>505</c:v>
                </c:pt>
                <c:pt idx="2174" formatCode="0.00">
                  <c:v>505</c:v>
                </c:pt>
                <c:pt idx="2175" formatCode="0.00">
                  <c:v>506</c:v>
                </c:pt>
                <c:pt idx="2176" formatCode="0.00">
                  <c:v>505</c:v>
                </c:pt>
                <c:pt idx="2177" formatCode="0.00">
                  <c:v>506</c:v>
                </c:pt>
                <c:pt idx="2178" formatCode="0.00">
                  <c:v>509</c:v>
                </c:pt>
                <c:pt idx="2179" formatCode="0.00">
                  <c:v>507</c:v>
                </c:pt>
                <c:pt idx="2180" formatCode="0.00">
                  <c:v>507</c:v>
                </c:pt>
                <c:pt idx="2181" formatCode="0.00">
                  <c:v>506</c:v>
                </c:pt>
                <c:pt idx="2182" formatCode="0.00">
                  <c:v>506</c:v>
                </c:pt>
                <c:pt idx="2183" formatCode="0.00">
                  <c:v>504</c:v>
                </c:pt>
                <c:pt idx="2184" formatCode="0.00">
                  <c:v>504</c:v>
                </c:pt>
                <c:pt idx="2185" formatCode="0.00">
                  <c:v>504</c:v>
                </c:pt>
                <c:pt idx="2186" formatCode="0.00">
                  <c:v>500</c:v>
                </c:pt>
                <c:pt idx="2187" formatCode="0.00">
                  <c:v>497</c:v>
                </c:pt>
                <c:pt idx="2188" formatCode="0.00">
                  <c:v>494</c:v>
                </c:pt>
                <c:pt idx="2189" formatCode="0.00">
                  <c:v>492</c:v>
                </c:pt>
                <c:pt idx="2190" formatCode="0.00">
                  <c:v>490</c:v>
                </c:pt>
                <c:pt idx="2191" formatCode="0.00">
                  <c:v>486</c:v>
                </c:pt>
                <c:pt idx="2192" formatCode="0.00">
                  <c:v>482</c:v>
                </c:pt>
                <c:pt idx="2193" formatCode="0.00">
                  <c:v>480</c:v>
                </c:pt>
                <c:pt idx="2194" formatCode="0.00">
                  <c:v>483</c:v>
                </c:pt>
                <c:pt idx="2195" formatCode="0.00">
                  <c:v>483</c:v>
                </c:pt>
                <c:pt idx="2196" formatCode="0.00">
                  <c:v>483</c:v>
                </c:pt>
                <c:pt idx="2197" formatCode="0.00">
                  <c:v>483</c:v>
                </c:pt>
                <c:pt idx="2198" formatCode="0.00">
                  <c:v>478</c:v>
                </c:pt>
                <c:pt idx="2199" formatCode="0.00">
                  <c:v>475</c:v>
                </c:pt>
                <c:pt idx="2200" formatCode="0.00">
                  <c:v>474</c:v>
                </c:pt>
                <c:pt idx="2201" formatCode="0.00">
                  <c:v>474</c:v>
                </c:pt>
                <c:pt idx="2202" formatCode="0.00">
                  <c:v>472</c:v>
                </c:pt>
                <c:pt idx="2203" formatCode="0.00">
                  <c:v>467</c:v>
                </c:pt>
                <c:pt idx="2204" formatCode="0.00">
                  <c:v>467</c:v>
                </c:pt>
                <c:pt idx="2205" formatCode="0.00">
                  <c:v>467</c:v>
                </c:pt>
                <c:pt idx="2206" formatCode="0.00">
                  <c:v>467</c:v>
                </c:pt>
                <c:pt idx="2207" formatCode="0.00">
                  <c:v>464</c:v>
                </c:pt>
                <c:pt idx="2208" formatCode="0.00">
                  <c:v>464</c:v>
                </c:pt>
                <c:pt idx="2209" formatCode="0.00">
                  <c:v>464</c:v>
                </c:pt>
                <c:pt idx="2210" formatCode="0.00">
                  <c:v>464</c:v>
                </c:pt>
                <c:pt idx="2211" formatCode="0.00">
                  <c:v>464</c:v>
                </c:pt>
                <c:pt idx="2212" formatCode="0.00">
                  <c:v>464</c:v>
                </c:pt>
                <c:pt idx="2213" formatCode="0.00">
                  <c:v>464</c:v>
                </c:pt>
                <c:pt idx="2214" formatCode="0.00">
                  <c:v>464</c:v>
                </c:pt>
                <c:pt idx="2215" formatCode="0.00">
                  <c:v>462</c:v>
                </c:pt>
                <c:pt idx="2216" formatCode="0.00">
                  <c:v>462</c:v>
                </c:pt>
                <c:pt idx="2217" formatCode="0.00">
                  <c:v>462</c:v>
                </c:pt>
                <c:pt idx="2218" formatCode="0.00">
                  <c:v>460</c:v>
                </c:pt>
                <c:pt idx="2219" formatCode="0.00">
                  <c:v>459</c:v>
                </c:pt>
                <c:pt idx="2220" formatCode="0.00">
                  <c:v>455</c:v>
                </c:pt>
                <c:pt idx="2221" formatCode="0.00">
                  <c:v>454</c:v>
                </c:pt>
                <c:pt idx="2222" formatCode="0.00">
                  <c:v>457</c:v>
                </c:pt>
                <c:pt idx="2223" formatCode="0.00">
                  <c:v>456</c:v>
                </c:pt>
                <c:pt idx="2224" formatCode="0.00">
                  <c:v>454</c:v>
                </c:pt>
                <c:pt idx="2225" formatCode="0.00">
                  <c:v>453</c:v>
                </c:pt>
                <c:pt idx="2226" formatCode="0.00">
                  <c:v>452</c:v>
                </c:pt>
                <c:pt idx="2227" formatCode="0.00">
                  <c:v>452</c:v>
                </c:pt>
                <c:pt idx="2228" formatCode="0.00">
                  <c:v>452</c:v>
                </c:pt>
                <c:pt idx="2229" formatCode="0.00">
                  <c:v>452</c:v>
                </c:pt>
                <c:pt idx="2230" formatCode="0.00">
                  <c:v>452</c:v>
                </c:pt>
                <c:pt idx="2231" formatCode="0.00">
                  <c:v>452</c:v>
                </c:pt>
                <c:pt idx="2232" formatCode="0.00">
                  <c:v>452</c:v>
                </c:pt>
                <c:pt idx="2233" formatCode="0.00">
                  <c:v>450</c:v>
                </c:pt>
                <c:pt idx="2234" formatCode="0.00">
                  <c:v>450</c:v>
                </c:pt>
                <c:pt idx="2235" formatCode="0.00">
                  <c:v>450</c:v>
                </c:pt>
                <c:pt idx="2236" formatCode="0.00">
                  <c:v>449</c:v>
                </c:pt>
                <c:pt idx="2237" formatCode="0.00">
                  <c:v>437</c:v>
                </c:pt>
                <c:pt idx="2238" formatCode="0.00">
                  <c:v>436</c:v>
                </c:pt>
                <c:pt idx="2239" formatCode="0.00">
                  <c:v>435</c:v>
                </c:pt>
                <c:pt idx="2240" formatCode="0.00">
                  <c:v>435</c:v>
                </c:pt>
                <c:pt idx="2241" formatCode="0.00">
                  <c:v>434</c:v>
                </c:pt>
                <c:pt idx="2242" formatCode="0.00">
                  <c:v>430</c:v>
                </c:pt>
                <c:pt idx="2243" formatCode="0.00">
                  <c:v>430</c:v>
                </c:pt>
                <c:pt idx="2244" formatCode="0.00">
                  <c:v>427</c:v>
                </c:pt>
                <c:pt idx="2245" formatCode="0.00">
                  <c:v>427</c:v>
                </c:pt>
                <c:pt idx="2246" formatCode="0.00">
                  <c:v>427</c:v>
                </c:pt>
                <c:pt idx="2247" formatCode="0.00">
                  <c:v>427</c:v>
                </c:pt>
                <c:pt idx="2248" formatCode="0.00">
                  <c:v>427</c:v>
                </c:pt>
                <c:pt idx="2249" formatCode="0.00">
                  <c:v>427</c:v>
                </c:pt>
                <c:pt idx="2250" formatCode="0.00">
                  <c:v>428</c:v>
                </c:pt>
                <c:pt idx="2251" formatCode="0.00">
                  <c:v>430</c:v>
                </c:pt>
                <c:pt idx="2252" formatCode="0.00">
                  <c:v>430</c:v>
                </c:pt>
                <c:pt idx="2253" formatCode="0.00">
                  <c:v>432</c:v>
                </c:pt>
                <c:pt idx="2254" formatCode="0.00">
                  <c:v>432</c:v>
                </c:pt>
                <c:pt idx="2255" formatCode="0.00">
                  <c:v>434</c:v>
                </c:pt>
                <c:pt idx="2256" formatCode="0.00">
                  <c:v>434</c:v>
                </c:pt>
                <c:pt idx="2257" formatCode="0.00">
                  <c:v>433</c:v>
                </c:pt>
                <c:pt idx="2258" formatCode="0.00">
                  <c:v>436</c:v>
                </c:pt>
                <c:pt idx="2259" formatCode="0.00">
                  <c:v>437</c:v>
                </c:pt>
                <c:pt idx="2260" formatCode="0.00">
                  <c:v>440</c:v>
                </c:pt>
                <c:pt idx="2261" formatCode="0.00">
                  <c:v>445</c:v>
                </c:pt>
                <c:pt idx="2262" formatCode="0.00">
                  <c:v>447</c:v>
                </c:pt>
                <c:pt idx="2263" formatCode="0.00">
                  <c:v>449</c:v>
                </c:pt>
                <c:pt idx="2264" formatCode="0.00">
                  <c:v>454</c:v>
                </c:pt>
                <c:pt idx="2265" formatCode="0.00">
                  <c:v>454</c:v>
                </c:pt>
                <c:pt idx="2266" formatCode="0.00">
                  <c:v>455</c:v>
                </c:pt>
                <c:pt idx="2267" formatCode="0.00">
                  <c:v>456</c:v>
                </c:pt>
                <c:pt idx="2268" formatCode="0.00">
                  <c:v>456</c:v>
                </c:pt>
                <c:pt idx="2269" formatCode="0.00">
                  <c:v>456</c:v>
                </c:pt>
                <c:pt idx="2270" formatCode="0.00">
                  <c:v>456</c:v>
                </c:pt>
                <c:pt idx="2271" formatCode="0.00">
                  <c:v>458</c:v>
                </c:pt>
                <c:pt idx="2272" formatCode="0.00">
                  <c:v>458</c:v>
                </c:pt>
                <c:pt idx="2273" formatCode="0.00">
                  <c:v>460</c:v>
                </c:pt>
                <c:pt idx="2274" formatCode="0.00">
                  <c:v>461</c:v>
                </c:pt>
                <c:pt idx="2275" formatCode="0.00">
                  <c:v>459</c:v>
                </c:pt>
                <c:pt idx="2276" formatCode="0.00">
                  <c:v>459</c:v>
                </c:pt>
                <c:pt idx="2277" formatCode="0.00">
                  <c:v>461</c:v>
                </c:pt>
                <c:pt idx="2278" formatCode="0.00">
                  <c:v>462</c:v>
                </c:pt>
                <c:pt idx="2279" formatCode="0.00">
                  <c:v>462</c:v>
                </c:pt>
                <c:pt idx="2280" formatCode="0.00">
                  <c:v>466</c:v>
                </c:pt>
                <c:pt idx="2281" formatCode="0.00">
                  <c:v>468</c:v>
                </c:pt>
                <c:pt idx="2282" formatCode="0.00">
                  <c:v>468</c:v>
                </c:pt>
                <c:pt idx="2283" formatCode="0.00">
                  <c:v>475</c:v>
                </c:pt>
                <c:pt idx="2284" formatCode="0.00">
                  <c:v>475</c:v>
                </c:pt>
                <c:pt idx="2285" formatCode="0.00">
                  <c:v>478</c:v>
                </c:pt>
                <c:pt idx="2286" formatCode="0.00">
                  <c:v>478</c:v>
                </c:pt>
                <c:pt idx="2287" formatCode="0.00">
                  <c:v>478</c:v>
                </c:pt>
                <c:pt idx="2288" formatCode="0.00">
                  <c:v>478</c:v>
                </c:pt>
                <c:pt idx="2289" formatCode="0.00">
                  <c:v>483</c:v>
                </c:pt>
                <c:pt idx="2290" formatCode="0.00">
                  <c:v>483</c:v>
                </c:pt>
                <c:pt idx="2291" formatCode="0.00">
                  <c:v>483</c:v>
                </c:pt>
                <c:pt idx="2292" formatCode="0.00">
                  <c:v>483</c:v>
                </c:pt>
                <c:pt idx="2293" formatCode="0.00">
                  <c:v>485</c:v>
                </c:pt>
                <c:pt idx="2294" formatCode="0.00">
                  <c:v>485</c:v>
                </c:pt>
                <c:pt idx="2295" formatCode="0.00">
                  <c:v>485</c:v>
                </c:pt>
                <c:pt idx="2296" formatCode="0.00">
                  <c:v>488</c:v>
                </c:pt>
                <c:pt idx="2297" formatCode="0.00">
                  <c:v>488</c:v>
                </c:pt>
                <c:pt idx="2298" formatCode="0.00">
                  <c:v>490</c:v>
                </c:pt>
                <c:pt idx="2299" formatCode="0.00">
                  <c:v>491</c:v>
                </c:pt>
                <c:pt idx="2300" formatCode="0.00">
                  <c:v>491</c:v>
                </c:pt>
                <c:pt idx="2301" formatCode="0.00">
                  <c:v>495</c:v>
                </c:pt>
                <c:pt idx="2302" formatCode="0.00">
                  <c:v>496</c:v>
                </c:pt>
                <c:pt idx="2303" formatCode="0.00">
                  <c:v>500</c:v>
                </c:pt>
                <c:pt idx="2304" formatCode="0.00">
                  <c:v>500</c:v>
                </c:pt>
                <c:pt idx="2305" formatCode="0.00">
                  <c:v>500</c:v>
                </c:pt>
                <c:pt idx="2306" formatCode="0.00">
                  <c:v>500</c:v>
                </c:pt>
                <c:pt idx="2307" formatCode="0.00">
                  <c:v>500</c:v>
                </c:pt>
                <c:pt idx="2308" formatCode="0.00">
                  <c:v>500</c:v>
                </c:pt>
                <c:pt idx="2309" formatCode="0.00">
                  <c:v>500</c:v>
                </c:pt>
                <c:pt idx="2310" formatCode="0.00">
                  <c:v>500</c:v>
                </c:pt>
                <c:pt idx="2311" formatCode="0.00">
                  <c:v>500</c:v>
                </c:pt>
                <c:pt idx="2312" formatCode="0.00">
                  <c:v>500</c:v>
                </c:pt>
                <c:pt idx="2313" formatCode="0.00">
                  <c:v>500</c:v>
                </c:pt>
                <c:pt idx="2314" formatCode="0.00">
                  <c:v>500</c:v>
                </c:pt>
                <c:pt idx="2315" formatCode="0.00">
                  <c:v>485</c:v>
                </c:pt>
                <c:pt idx="2316" formatCode="0.00">
                  <c:v>480</c:v>
                </c:pt>
                <c:pt idx="2317" formatCode="0.00">
                  <c:v>480</c:v>
                </c:pt>
                <c:pt idx="2318" formatCode="0.00">
                  <c:v>478</c:v>
                </c:pt>
                <c:pt idx="2319" formatCode="0.00">
                  <c:v>476</c:v>
                </c:pt>
                <c:pt idx="2320" formatCode="0.00">
                  <c:v>468</c:v>
                </c:pt>
                <c:pt idx="2321" formatCode="0.00">
                  <c:v>463</c:v>
                </c:pt>
                <c:pt idx="2322" formatCode="0.00">
                  <c:v>463</c:v>
                </c:pt>
                <c:pt idx="2323" formatCode="0.00">
                  <c:v>461</c:v>
                </c:pt>
                <c:pt idx="2324" formatCode="0.00">
                  <c:v>463</c:v>
                </c:pt>
                <c:pt idx="2325" formatCode="0.00">
                  <c:v>455</c:v>
                </c:pt>
                <c:pt idx="2326" formatCode="0.00">
                  <c:v>451</c:v>
                </c:pt>
                <c:pt idx="2327" formatCode="0.00">
                  <c:v>451</c:v>
                </c:pt>
                <c:pt idx="2328" formatCode="0.00">
                  <c:v>451</c:v>
                </c:pt>
                <c:pt idx="2329" formatCode="0.00">
                  <c:v>453</c:v>
                </c:pt>
                <c:pt idx="2330" formatCode="0.00">
                  <c:v>456</c:v>
                </c:pt>
                <c:pt idx="2331" formatCode="0.00">
                  <c:v>456</c:v>
                </c:pt>
                <c:pt idx="2332" formatCode="0.00">
                  <c:v>454</c:v>
                </c:pt>
                <c:pt idx="2333" formatCode="0.00">
                  <c:v>453</c:v>
                </c:pt>
                <c:pt idx="2334" formatCode="0.00">
                  <c:v>451</c:v>
                </c:pt>
                <c:pt idx="2335" formatCode="0.00">
                  <c:v>451</c:v>
                </c:pt>
                <c:pt idx="2336" formatCode="0.00">
                  <c:v>451</c:v>
                </c:pt>
                <c:pt idx="2337" formatCode="0.00">
                  <c:v>451</c:v>
                </c:pt>
                <c:pt idx="2338" formatCode="0.00">
                  <c:v>451</c:v>
                </c:pt>
                <c:pt idx="2339" formatCode="0.00">
                  <c:v>451</c:v>
                </c:pt>
                <c:pt idx="2340" formatCode="0.00">
                  <c:v>451</c:v>
                </c:pt>
                <c:pt idx="2341" formatCode="0.00">
                  <c:v>451</c:v>
                </c:pt>
                <c:pt idx="2342" formatCode="0.00">
                  <c:v>451</c:v>
                </c:pt>
                <c:pt idx="2343" formatCode="0.00">
                  <c:v>450</c:v>
                </c:pt>
                <c:pt idx="2344" formatCode="0.00">
                  <c:v>450</c:v>
                </c:pt>
                <c:pt idx="2345" formatCode="0.00">
                  <c:v>450</c:v>
                </c:pt>
                <c:pt idx="2346" formatCode="0.00">
                  <c:v>450</c:v>
                </c:pt>
                <c:pt idx="2347" formatCode="0.00">
                  <c:v>448</c:v>
                </c:pt>
                <c:pt idx="2348" formatCode="0.00">
                  <c:v>443</c:v>
                </c:pt>
                <c:pt idx="2349" formatCode="0.00">
                  <c:v>443</c:v>
                </c:pt>
                <c:pt idx="2350" formatCode="0.00">
                  <c:v>435</c:v>
                </c:pt>
                <c:pt idx="2351" formatCode="0.00">
                  <c:v>430</c:v>
                </c:pt>
                <c:pt idx="2352" formatCode="0.00">
                  <c:v>428</c:v>
                </c:pt>
                <c:pt idx="2353" formatCode="0.00">
                  <c:v>420</c:v>
                </c:pt>
                <c:pt idx="2354" formatCode="0.00">
                  <c:v>415</c:v>
                </c:pt>
                <c:pt idx="2355" formatCode="0.00">
                  <c:v>410</c:v>
                </c:pt>
                <c:pt idx="2356" formatCode="0.00">
                  <c:v>410</c:v>
                </c:pt>
                <c:pt idx="2357" formatCode="0.00">
                  <c:v>407</c:v>
                </c:pt>
                <c:pt idx="2358" formatCode="0.00">
                  <c:v>407</c:v>
                </c:pt>
                <c:pt idx="2359" formatCode="0.00">
                  <c:v>407</c:v>
                </c:pt>
                <c:pt idx="2360" formatCode="0.00">
                  <c:v>407</c:v>
                </c:pt>
                <c:pt idx="2361" formatCode="0.00">
                  <c:v>402</c:v>
                </c:pt>
                <c:pt idx="2362" formatCode="0.00">
                  <c:v>402</c:v>
                </c:pt>
                <c:pt idx="2363" formatCode="0.00">
                  <c:v>402</c:v>
                </c:pt>
                <c:pt idx="2364" formatCode="0.00">
                  <c:v>402</c:v>
                </c:pt>
                <c:pt idx="2365" formatCode="0.00">
                  <c:v>402</c:v>
                </c:pt>
                <c:pt idx="2366" formatCode="0.00">
                  <c:v>404</c:v>
                </c:pt>
                <c:pt idx="2367" formatCode="0.00">
                  <c:v>403</c:v>
                </c:pt>
                <c:pt idx="2368" formatCode="0.00">
                  <c:v>400</c:v>
                </c:pt>
                <c:pt idx="2369" formatCode="0.00">
                  <c:v>400</c:v>
                </c:pt>
                <c:pt idx="2370" formatCode="0.00">
                  <c:v>400</c:v>
                </c:pt>
                <c:pt idx="2371" formatCode="0.00">
                  <c:v>398</c:v>
                </c:pt>
                <c:pt idx="2372" formatCode="0.00">
                  <c:v>398</c:v>
                </c:pt>
                <c:pt idx="2373" formatCode="0.00">
                  <c:v>398</c:v>
                </c:pt>
                <c:pt idx="2374" formatCode="0.00">
                  <c:v>398</c:v>
                </c:pt>
                <c:pt idx="2375" formatCode="0.00">
                  <c:v>397</c:v>
                </c:pt>
                <c:pt idx="2376" formatCode="0.00">
                  <c:v>397</c:v>
                </c:pt>
                <c:pt idx="2377" formatCode="0.00">
                  <c:v>397</c:v>
                </c:pt>
                <c:pt idx="2378" formatCode="0.00">
                  <c:v>397</c:v>
                </c:pt>
                <c:pt idx="2379" formatCode="0.00">
                  <c:v>397</c:v>
                </c:pt>
                <c:pt idx="2380" formatCode="0.00">
                  <c:v>397</c:v>
                </c:pt>
                <c:pt idx="2381" formatCode="0.00">
                  <c:v>397</c:v>
                </c:pt>
                <c:pt idx="2382" formatCode="0.00">
                  <c:v>397</c:v>
                </c:pt>
                <c:pt idx="2383" formatCode="0.00">
                  <c:v>397</c:v>
                </c:pt>
                <c:pt idx="2384" formatCode="0.00">
                  <c:v>402</c:v>
                </c:pt>
                <c:pt idx="2385" formatCode="0.00">
                  <c:v>402</c:v>
                </c:pt>
                <c:pt idx="2386" formatCode="0.00">
                  <c:v>403</c:v>
                </c:pt>
                <c:pt idx="2387" formatCode="0.00">
                  <c:v>403</c:v>
                </c:pt>
                <c:pt idx="2388" formatCode="0.00">
                  <c:v>403</c:v>
                </c:pt>
                <c:pt idx="2389" formatCode="0.00">
                  <c:v>408</c:v>
                </c:pt>
                <c:pt idx="2390" formatCode="0.00">
                  <c:v>414</c:v>
                </c:pt>
                <c:pt idx="2391" formatCode="0.00">
                  <c:v>420</c:v>
                </c:pt>
                <c:pt idx="2392" formatCode="0.00">
                  <c:v>425</c:v>
                </c:pt>
                <c:pt idx="2393" formatCode="0.00">
                  <c:v>426</c:v>
                </c:pt>
                <c:pt idx="2394" formatCode="0.00">
                  <c:v>424</c:v>
                </c:pt>
                <c:pt idx="2395" formatCode="0.00">
                  <c:v>423</c:v>
                </c:pt>
                <c:pt idx="2396" formatCode="0.00">
                  <c:v>422</c:v>
                </c:pt>
                <c:pt idx="2397" formatCode="0.00">
                  <c:v>421</c:v>
                </c:pt>
                <c:pt idx="2398" formatCode="0.00">
                  <c:v>421</c:v>
                </c:pt>
                <c:pt idx="2399" formatCode="0.00">
                  <c:v>429</c:v>
                </c:pt>
                <c:pt idx="2400" formatCode="0.00">
                  <c:v>431</c:v>
                </c:pt>
                <c:pt idx="2401" formatCode="0.00">
                  <c:v>435</c:v>
                </c:pt>
                <c:pt idx="2402" formatCode="0.00">
                  <c:v>434</c:v>
                </c:pt>
                <c:pt idx="2403" formatCode="0.00">
                  <c:v>434</c:v>
                </c:pt>
                <c:pt idx="2404" formatCode="0.00">
                  <c:v>434</c:v>
                </c:pt>
                <c:pt idx="2405" formatCode="0.00">
                  <c:v>435</c:v>
                </c:pt>
                <c:pt idx="2406" formatCode="0.00">
                  <c:v>436</c:v>
                </c:pt>
                <c:pt idx="2407" formatCode="0.00">
                  <c:v>436</c:v>
                </c:pt>
                <c:pt idx="2408" formatCode="0.00">
                  <c:v>436</c:v>
                </c:pt>
                <c:pt idx="2409" formatCode="0.00">
                  <c:v>436</c:v>
                </c:pt>
                <c:pt idx="2410" formatCode="0.00">
                  <c:v>436</c:v>
                </c:pt>
                <c:pt idx="2411" formatCode="0.00">
                  <c:v>439</c:v>
                </c:pt>
                <c:pt idx="2412" formatCode="0.00">
                  <c:v>439</c:v>
                </c:pt>
                <c:pt idx="2413" formatCode="0.00">
                  <c:v>440</c:v>
                </c:pt>
                <c:pt idx="2414" formatCode="0.00">
                  <c:v>440</c:v>
                </c:pt>
                <c:pt idx="2415" formatCode="0.00">
                  <c:v>440</c:v>
                </c:pt>
                <c:pt idx="2416" formatCode="0.00">
                  <c:v>443</c:v>
                </c:pt>
                <c:pt idx="2417" formatCode="0.00">
                  <c:v>443</c:v>
                </c:pt>
                <c:pt idx="2418" formatCode="0.00">
                  <c:v>443</c:v>
                </c:pt>
                <c:pt idx="2419" formatCode="0.00">
                  <c:v>443</c:v>
                </c:pt>
                <c:pt idx="2420" formatCode="0.00">
                  <c:v>442</c:v>
                </c:pt>
                <c:pt idx="2421" formatCode="0.00">
                  <c:v>441</c:v>
                </c:pt>
                <c:pt idx="2422" formatCode="0.00">
                  <c:v>441</c:v>
                </c:pt>
                <c:pt idx="2423" formatCode="0.00">
                  <c:v>440</c:v>
                </c:pt>
                <c:pt idx="2424" formatCode="0.00">
                  <c:v>440</c:v>
                </c:pt>
                <c:pt idx="2425" formatCode="0.00">
                  <c:v>440</c:v>
                </c:pt>
                <c:pt idx="2426" formatCode="0.00">
                  <c:v>441</c:v>
                </c:pt>
                <c:pt idx="2427" formatCode="0.00">
                  <c:v>442</c:v>
                </c:pt>
                <c:pt idx="2428" formatCode="0.00">
                  <c:v>444</c:v>
                </c:pt>
                <c:pt idx="2429" formatCode="0.00">
                  <c:v>444</c:v>
                </c:pt>
                <c:pt idx="2430" formatCode="0.00">
                  <c:v>447</c:v>
                </c:pt>
                <c:pt idx="2431" formatCode="0.00">
                  <c:v>457</c:v>
                </c:pt>
                <c:pt idx="2432" formatCode="0.00">
                  <c:v>457</c:v>
                </c:pt>
                <c:pt idx="2433" formatCode="0.00">
                  <c:v>457</c:v>
                </c:pt>
                <c:pt idx="2434" formatCode="0.00">
                  <c:v>460</c:v>
                </c:pt>
                <c:pt idx="2435" formatCode="0.00">
                  <c:v>460</c:v>
                </c:pt>
                <c:pt idx="2436" formatCode="0.00">
                  <c:v>463</c:v>
                </c:pt>
                <c:pt idx="2437" formatCode="0.00">
                  <c:v>465</c:v>
                </c:pt>
                <c:pt idx="2438" formatCode="0.00">
                  <c:v>470</c:v>
                </c:pt>
                <c:pt idx="2439" formatCode="0.00">
                  <c:v>470</c:v>
                </c:pt>
                <c:pt idx="2440" formatCode="0.00">
                  <c:v>469</c:v>
                </c:pt>
                <c:pt idx="2441" formatCode="0.00">
                  <c:v>473</c:v>
                </c:pt>
                <c:pt idx="2442" formatCode="0.00">
                  <c:v>475</c:v>
                </c:pt>
                <c:pt idx="2443" formatCode="0.00">
                  <c:v>475</c:v>
                </c:pt>
                <c:pt idx="2444" formatCode="0.00">
                  <c:v>478</c:v>
                </c:pt>
                <c:pt idx="2445" formatCode="0.00">
                  <c:v>485</c:v>
                </c:pt>
                <c:pt idx="2446" formatCode="0.00">
                  <c:v>490</c:v>
                </c:pt>
                <c:pt idx="2447" formatCode="0.00">
                  <c:v>492</c:v>
                </c:pt>
                <c:pt idx="2448" formatCode="0.00">
                  <c:v>492</c:v>
                </c:pt>
                <c:pt idx="2449" formatCode="0.00">
                  <c:v>492</c:v>
                </c:pt>
                <c:pt idx="2450" formatCode="0.00">
                  <c:v>496</c:v>
                </c:pt>
                <c:pt idx="2451" formatCode="0.00">
                  <c:v>498</c:v>
                </c:pt>
                <c:pt idx="2452" formatCode="0.00">
                  <c:v>498</c:v>
                </c:pt>
                <c:pt idx="2453" formatCode="0.00">
                  <c:v>502</c:v>
                </c:pt>
                <c:pt idx="2454" formatCode="0.00">
                  <c:v>502</c:v>
                </c:pt>
                <c:pt idx="2455" formatCode="0.00">
                  <c:v>507</c:v>
                </c:pt>
                <c:pt idx="2456" formatCode="0.00">
                  <c:v>509</c:v>
                </c:pt>
                <c:pt idx="2457" formatCode="0.00">
                  <c:v>509</c:v>
                </c:pt>
                <c:pt idx="2458" formatCode="0.00">
                  <c:v>509</c:v>
                </c:pt>
                <c:pt idx="2459" formatCode="0.00">
                  <c:v>508</c:v>
                </c:pt>
                <c:pt idx="2460" formatCode="0.00">
                  <c:v>508</c:v>
                </c:pt>
                <c:pt idx="2461" formatCode="0.00">
                  <c:v>508</c:v>
                </c:pt>
                <c:pt idx="2462" formatCode="0.00">
                  <c:v>507</c:v>
                </c:pt>
                <c:pt idx="2463" formatCode="0.00">
                  <c:v>507</c:v>
                </c:pt>
                <c:pt idx="2464" formatCode="0.00">
                  <c:v>507</c:v>
                </c:pt>
                <c:pt idx="2465" formatCode="0.00">
                  <c:v>512</c:v>
                </c:pt>
                <c:pt idx="2466" formatCode="0.00">
                  <c:v>515</c:v>
                </c:pt>
                <c:pt idx="2467" formatCode="0.00">
                  <c:v>515</c:v>
                </c:pt>
                <c:pt idx="2468" formatCode="0.00">
                  <c:v>515</c:v>
                </c:pt>
                <c:pt idx="2469" formatCode="0.00">
                  <c:v>520</c:v>
                </c:pt>
                <c:pt idx="2470" formatCode="0.00">
                  <c:v>520</c:v>
                </c:pt>
                <c:pt idx="2471" formatCode="0.00">
                  <c:v>519</c:v>
                </c:pt>
                <c:pt idx="2472" formatCode="0.00">
                  <c:v>517</c:v>
                </c:pt>
                <c:pt idx="2473" formatCode="0.00">
                  <c:v>515</c:v>
                </c:pt>
                <c:pt idx="2474" formatCode="0.00">
                  <c:v>515</c:v>
                </c:pt>
                <c:pt idx="2475" formatCode="0.00">
                  <c:v>516</c:v>
                </c:pt>
                <c:pt idx="2476" formatCode="0.00">
                  <c:v>516</c:v>
                </c:pt>
                <c:pt idx="2477" formatCode="0.00">
                  <c:v>513</c:v>
                </c:pt>
                <c:pt idx="2478" formatCode="0.00">
                  <c:v>511</c:v>
                </c:pt>
                <c:pt idx="2479" formatCode="0.00">
                  <c:v>511</c:v>
                </c:pt>
                <c:pt idx="2480" formatCode="0.00">
                  <c:v>507</c:v>
                </c:pt>
                <c:pt idx="2481" formatCode="0.00">
                  <c:v>507</c:v>
                </c:pt>
                <c:pt idx="2482" formatCode="0.00">
                  <c:v>505</c:v>
                </c:pt>
                <c:pt idx="2483" formatCode="0.00">
                  <c:v>505</c:v>
                </c:pt>
                <c:pt idx="2484" formatCode="0.00">
                  <c:v>504</c:v>
                </c:pt>
                <c:pt idx="2485" formatCode="0.00">
                  <c:v>499</c:v>
                </c:pt>
                <c:pt idx="2486" formatCode="0.00">
                  <c:v>499</c:v>
                </c:pt>
                <c:pt idx="2487" formatCode="0.00">
                  <c:v>499</c:v>
                </c:pt>
                <c:pt idx="2488" formatCode="0.00">
                  <c:v>499</c:v>
                </c:pt>
                <c:pt idx="2489" formatCode="0.00">
                  <c:v>499</c:v>
                </c:pt>
                <c:pt idx="2490" formatCode="0.00">
                  <c:v>499</c:v>
                </c:pt>
                <c:pt idx="2491" formatCode="0.00">
                  <c:v>499</c:v>
                </c:pt>
                <c:pt idx="2492" formatCode="0.00">
                  <c:v>499</c:v>
                </c:pt>
                <c:pt idx="2493" formatCode="0.00">
                  <c:v>499</c:v>
                </c:pt>
                <c:pt idx="2494" formatCode="0.00">
                  <c:v>502</c:v>
                </c:pt>
                <c:pt idx="2495" formatCode="0.00">
                  <c:v>506</c:v>
                </c:pt>
                <c:pt idx="2496" formatCode="0.00">
                  <c:v>506</c:v>
                </c:pt>
                <c:pt idx="2497" formatCode="0.00">
                  <c:v>505</c:v>
                </c:pt>
                <c:pt idx="2498" formatCode="0.00">
                  <c:v>507</c:v>
                </c:pt>
                <c:pt idx="2499" formatCode="0.00">
                  <c:v>510</c:v>
                </c:pt>
                <c:pt idx="2500" formatCode="0.00">
                  <c:v>512</c:v>
                </c:pt>
                <c:pt idx="2501" formatCode="0.00">
                  <c:v>512</c:v>
                </c:pt>
                <c:pt idx="2502" formatCode="0.00">
                  <c:v>514</c:v>
                </c:pt>
                <c:pt idx="2503" formatCode="0.00">
                  <c:v>514</c:v>
                </c:pt>
                <c:pt idx="2504" formatCode="0.00">
                  <c:v>514</c:v>
                </c:pt>
                <c:pt idx="2505" formatCode="0.00">
                  <c:v>514</c:v>
                </c:pt>
                <c:pt idx="2506" formatCode="0.00">
                  <c:v>514</c:v>
                </c:pt>
                <c:pt idx="2507" formatCode="0.00">
                  <c:v>516</c:v>
                </c:pt>
                <c:pt idx="2508" formatCode="0.00">
                  <c:v>518</c:v>
                </c:pt>
                <c:pt idx="2509" formatCode="0.00">
                  <c:v>519</c:v>
                </c:pt>
                <c:pt idx="2510" formatCode="0.00">
                  <c:v>520</c:v>
                </c:pt>
                <c:pt idx="2511" formatCode="0.00">
                  <c:v>520</c:v>
                </c:pt>
                <c:pt idx="2512" formatCode="0.00">
                  <c:v>521</c:v>
                </c:pt>
                <c:pt idx="2513" formatCode="0.00">
                  <c:v>525</c:v>
                </c:pt>
                <c:pt idx="2514" formatCode="0.00">
                  <c:v>527</c:v>
                </c:pt>
                <c:pt idx="2515" formatCode="0.00">
                  <c:v>535</c:v>
                </c:pt>
                <c:pt idx="2516" formatCode="0.00">
                  <c:v>537</c:v>
                </c:pt>
                <c:pt idx="2517" formatCode="0.00">
                  <c:v>538</c:v>
                </c:pt>
                <c:pt idx="2518" formatCode="0.00">
                  <c:v>540</c:v>
                </c:pt>
                <c:pt idx="2519" formatCode="0.00">
                  <c:v>545</c:v>
                </c:pt>
                <c:pt idx="2520" formatCode="0.00">
                  <c:v>546</c:v>
                </c:pt>
                <c:pt idx="2521" formatCode="0.00">
                  <c:v>557</c:v>
                </c:pt>
                <c:pt idx="2522" formatCode="0.00">
                  <c:v>557</c:v>
                </c:pt>
                <c:pt idx="2523" formatCode="0.00">
                  <c:v>564</c:v>
                </c:pt>
                <c:pt idx="2524" formatCode="0.00">
                  <c:v>565</c:v>
                </c:pt>
                <c:pt idx="2525" formatCode="0.00">
                  <c:v>570</c:v>
                </c:pt>
                <c:pt idx="2526" formatCode="0.00">
                  <c:v>570</c:v>
                </c:pt>
                <c:pt idx="2527" formatCode="0.00">
                  <c:v>575</c:v>
                </c:pt>
                <c:pt idx="2528" formatCode="0.00">
                  <c:v>576</c:v>
                </c:pt>
                <c:pt idx="2529" formatCode="0.00">
                  <c:v>584</c:v>
                </c:pt>
                <c:pt idx="2530" formatCode="0.00">
                  <c:v>590</c:v>
                </c:pt>
                <c:pt idx="2531" formatCode="0.00">
                  <c:v>590</c:v>
                </c:pt>
                <c:pt idx="2532" formatCode="0.00">
                  <c:v>595</c:v>
                </c:pt>
                <c:pt idx="2533" formatCode="0.00">
                  <c:v>595</c:v>
                </c:pt>
                <c:pt idx="2534" formatCode="0.00">
                  <c:v>599</c:v>
                </c:pt>
                <c:pt idx="2535" formatCode="0.00">
                  <c:v>610</c:v>
                </c:pt>
                <c:pt idx="2536" formatCode="0.00">
                  <c:v>613</c:v>
                </c:pt>
                <c:pt idx="2537" formatCode="0.00">
                  <c:v>618</c:v>
                </c:pt>
                <c:pt idx="2538" formatCode="0.00">
                  <c:v>628</c:v>
                </c:pt>
                <c:pt idx="2539" formatCode="0.00">
                  <c:v>636</c:v>
                </c:pt>
                <c:pt idx="2540" formatCode="0.00">
                  <c:v>636</c:v>
                </c:pt>
                <c:pt idx="2541" formatCode="0.00">
                  <c:v>636</c:v>
                </c:pt>
                <c:pt idx="2542" formatCode="0.00">
                  <c:v>638</c:v>
                </c:pt>
                <c:pt idx="2543" formatCode="0.00">
                  <c:v>643</c:v>
                </c:pt>
                <c:pt idx="2544" formatCode="0.00">
                  <c:v>653</c:v>
                </c:pt>
                <c:pt idx="2545" formatCode="0.00">
                  <c:v>685</c:v>
                </c:pt>
                <c:pt idx="2546" formatCode="0.00">
                  <c:v>690</c:v>
                </c:pt>
                <c:pt idx="2547" formatCode="0.00">
                  <c:v>688</c:v>
                </c:pt>
                <c:pt idx="2548" formatCode="0.00">
                  <c:v>688</c:v>
                </c:pt>
                <c:pt idx="2549" formatCode="0.00">
                  <c:v>688</c:v>
                </c:pt>
                <c:pt idx="2550" formatCode="0.00">
                  <c:v>680</c:v>
                </c:pt>
                <c:pt idx="2551" formatCode="0.00">
                  <c:v>678</c:v>
                </c:pt>
                <c:pt idx="2552" formatCode="0.00">
                  <c:v>677</c:v>
                </c:pt>
                <c:pt idx="2553" formatCode="0.00">
                  <c:v>677</c:v>
                </c:pt>
                <c:pt idx="2554" formatCode="0.00">
                  <c:v>677</c:v>
                </c:pt>
                <c:pt idx="2555" formatCode="0.00">
                  <c:v>677</c:v>
                </c:pt>
                <c:pt idx="2556" formatCode="0.00">
                  <c:v>675</c:v>
                </c:pt>
                <c:pt idx="2557" formatCode="0.00">
                  <c:v>670</c:v>
                </c:pt>
                <c:pt idx="2558" formatCode="0.00">
                  <c:v>673</c:v>
                </c:pt>
                <c:pt idx="2559" formatCode="0.00">
                  <c:v>673</c:v>
                </c:pt>
                <c:pt idx="2560" formatCode="0.00">
                  <c:v>665</c:v>
                </c:pt>
                <c:pt idx="2561" formatCode="0.00">
                  <c:v>663</c:v>
                </c:pt>
                <c:pt idx="2562" formatCode="0.00">
                  <c:v>663</c:v>
                </c:pt>
                <c:pt idx="2563" formatCode="0.00">
                  <c:v>663</c:v>
                </c:pt>
                <c:pt idx="2564" formatCode="0.00">
                  <c:v>666</c:v>
                </c:pt>
                <c:pt idx="2565" formatCode="0.00">
                  <c:v>666</c:v>
                </c:pt>
                <c:pt idx="2566" formatCode="0.00">
                  <c:v>661</c:v>
                </c:pt>
                <c:pt idx="2567" formatCode="0.00">
                  <c:v>656</c:v>
                </c:pt>
                <c:pt idx="2568" formatCode="0.00">
                  <c:v>654</c:v>
                </c:pt>
                <c:pt idx="2569" formatCode="0.00">
                  <c:v>651</c:v>
                </c:pt>
                <c:pt idx="2570" formatCode="0.00">
                  <c:v>651</c:v>
                </c:pt>
                <c:pt idx="2571" formatCode="0.00">
                  <c:v>649</c:v>
                </c:pt>
                <c:pt idx="2572" formatCode="0.00">
                  <c:v>649</c:v>
                </c:pt>
                <c:pt idx="2573" formatCode="0.00">
                  <c:v>649</c:v>
                </c:pt>
                <c:pt idx="2574" formatCode="0.00">
                  <c:v>648</c:v>
                </c:pt>
                <c:pt idx="2575" formatCode="0.00">
                  <c:v>648</c:v>
                </c:pt>
                <c:pt idx="2576" formatCode="0.00">
                  <c:v>647</c:v>
                </c:pt>
                <c:pt idx="2577" formatCode="0.00">
                  <c:v>647</c:v>
                </c:pt>
                <c:pt idx="2578" formatCode="0.00">
                  <c:v>647</c:v>
                </c:pt>
                <c:pt idx="2579" formatCode="0.00">
                  <c:v>647</c:v>
                </c:pt>
                <c:pt idx="2580" formatCode="0.00">
                  <c:v>650</c:v>
                </c:pt>
                <c:pt idx="2581" formatCode="0.00">
                  <c:v>652</c:v>
                </c:pt>
                <c:pt idx="2582" formatCode="0.00">
                  <c:v>652</c:v>
                </c:pt>
                <c:pt idx="2583" formatCode="0.00">
                  <c:v>652</c:v>
                </c:pt>
                <c:pt idx="2584" formatCode="0.00">
                  <c:v>652</c:v>
                </c:pt>
                <c:pt idx="2585" formatCode="0.00">
                  <c:v>652</c:v>
                </c:pt>
                <c:pt idx="2586" formatCode="0.00">
                  <c:v>652</c:v>
                </c:pt>
                <c:pt idx="2587" formatCode="0.00">
                  <c:v>652</c:v>
                </c:pt>
                <c:pt idx="2588" formatCode="0.00">
                  <c:v>657</c:v>
                </c:pt>
                <c:pt idx="2589" formatCode="0.00">
                  <c:v>667</c:v>
                </c:pt>
                <c:pt idx="2590" formatCode="0.00">
                  <c:v>675</c:v>
                </c:pt>
                <c:pt idx="2591" formatCode="0.00">
                  <c:v>680</c:v>
                </c:pt>
                <c:pt idx="2592" formatCode="0.00">
                  <c:v>680</c:v>
                </c:pt>
                <c:pt idx="2593" formatCode="0.00">
                  <c:v>690</c:v>
                </c:pt>
                <c:pt idx="2594" formatCode="0.00">
                  <c:v>700</c:v>
                </c:pt>
                <c:pt idx="2595" formatCode="0.00">
                  <c:v>705</c:v>
                </c:pt>
                <c:pt idx="2596" formatCode="0.00">
                  <c:v>706</c:v>
                </c:pt>
                <c:pt idx="2597" formatCode="0.00">
                  <c:v>716</c:v>
                </c:pt>
                <c:pt idx="2598" formatCode="0.00">
                  <c:v>721</c:v>
                </c:pt>
                <c:pt idx="2599" formatCode="0.00">
                  <c:v>720</c:v>
                </c:pt>
                <c:pt idx="2600" formatCode="0.00">
                  <c:v>720</c:v>
                </c:pt>
                <c:pt idx="2601" formatCode="0.00">
                  <c:v>719</c:v>
                </c:pt>
                <c:pt idx="2602" formatCode="0.00">
                  <c:v>719</c:v>
                </c:pt>
                <c:pt idx="2603" formatCode="0.00">
                  <c:v>721</c:v>
                </c:pt>
                <c:pt idx="2604" formatCode="0.00">
                  <c:v>723</c:v>
                </c:pt>
                <c:pt idx="2605" formatCode="0.00">
                  <c:v>723</c:v>
                </c:pt>
                <c:pt idx="2606" formatCode="0.00">
                  <c:v>725</c:v>
                </c:pt>
                <c:pt idx="2607" formatCode="0.00">
                  <c:v>725</c:v>
                </c:pt>
                <c:pt idx="2608" formatCode="0.00">
                  <c:v>732</c:v>
                </c:pt>
                <c:pt idx="2609" formatCode="0.00">
                  <c:v>732</c:v>
                </c:pt>
                <c:pt idx="2610" formatCode="0.00">
                  <c:v>745</c:v>
                </c:pt>
                <c:pt idx="2611" formatCode="0.00">
                  <c:v>750</c:v>
                </c:pt>
                <c:pt idx="2612" formatCode="0.00">
                  <c:v>753</c:v>
                </c:pt>
                <c:pt idx="2613" formatCode="0.00">
                  <c:v>753</c:v>
                </c:pt>
                <c:pt idx="2614" formatCode="0.00">
                  <c:v>755</c:v>
                </c:pt>
                <c:pt idx="2615" formatCode="0.00">
                  <c:v>765</c:v>
                </c:pt>
                <c:pt idx="2616" formatCode="0.00">
                  <c:v>767</c:v>
                </c:pt>
                <c:pt idx="2617" formatCode="0.00">
                  <c:v>767</c:v>
                </c:pt>
                <c:pt idx="2618" formatCode="0.00">
                  <c:v>770</c:v>
                </c:pt>
                <c:pt idx="2619" formatCode="0.00">
                  <c:v>770</c:v>
                </c:pt>
                <c:pt idx="2620" formatCode="0.00">
                  <c:v>770</c:v>
                </c:pt>
                <c:pt idx="2621" formatCode="0.00">
                  <c:v>795</c:v>
                </c:pt>
                <c:pt idx="2622" formatCode="0.00">
                  <c:v>800</c:v>
                </c:pt>
                <c:pt idx="2623" formatCode="0.00">
                  <c:v>810</c:v>
                </c:pt>
                <c:pt idx="2624" formatCode="0.00">
                  <c:v>810</c:v>
                </c:pt>
                <c:pt idx="2625" formatCode="0.00">
                  <c:v>868</c:v>
                </c:pt>
                <c:pt idx="2626" formatCode="0.00">
                  <c:v>878</c:v>
                </c:pt>
                <c:pt idx="2627" formatCode="0.00">
                  <c:v>885</c:v>
                </c:pt>
                <c:pt idx="2628" formatCode="0.00">
                  <c:v>887</c:v>
                </c:pt>
                <c:pt idx="2629" formatCode="0.00">
                  <c:v>887</c:v>
                </c:pt>
                <c:pt idx="2630" formatCode="0.00">
                  <c:v>885</c:v>
                </c:pt>
                <c:pt idx="2631" formatCode="0.00">
                  <c:v>890</c:v>
                </c:pt>
                <c:pt idx="2632" formatCode="0.00">
                  <c:v>893</c:v>
                </c:pt>
                <c:pt idx="2633" formatCode="0.00">
                  <c:v>900</c:v>
                </c:pt>
                <c:pt idx="2634" formatCode="0.00">
                  <c:v>900</c:v>
                </c:pt>
                <c:pt idx="2635" formatCode="0.00">
                  <c:v>915</c:v>
                </c:pt>
                <c:pt idx="2636" formatCode="0.00">
                  <c:v>918</c:v>
                </c:pt>
                <c:pt idx="2637" formatCode="0.00">
                  <c:v>922</c:v>
                </c:pt>
                <c:pt idx="2638" formatCode="0.00">
                  <c:v>932</c:v>
                </c:pt>
                <c:pt idx="2639" formatCode="0.00">
                  <c:v>931</c:v>
                </c:pt>
                <c:pt idx="2640" formatCode="0.00">
                  <c:v>931</c:v>
                </c:pt>
                <c:pt idx="2641" formatCode="0.00">
                  <c:v>931</c:v>
                </c:pt>
                <c:pt idx="2642" formatCode="0.00">
                  <c:v>931</c:v>
                </c:pt>
                <c:pt idx="2643" formatCode="0.00">
                  <c:v>945</c:v>
                </c:pt>
                <c:pt idx="2644" formatCode="0.00">
                  <c:v>955</c:v>
                </c:pt>
                <c:pt idx="2645" formatCode="0.00">
                  <c:v>1015</c:v>
                </c:pt>
                <c:pt idx="2646" formatCode="0.00">
                  <c:v>1017</c:v>
                </c:pt>
                <c:pt idx="2647" formatCode="0.00">
                  <c:v>1022</c:v>
                </c:pt>
                <c:pt idx="2648" formatCode="0.00">
                  <c:v>1021</c:v>
                </c:pt>
                <c:pt idx="2649" formatCode="0.00">
                  <c:v>1016</c:v>
                </c:pt>
                <c:pt idx="2650" formatCode="0.00">
                  <c:v>1011</c:v>
                </c:pt>
                <c:pt idx="2651" formatCode="0.00">
                  <c:v>1012</c:v>
                </c:pt>
                <c:pt idx="2652" formatCode="0.00">
                  <c:v>995</c:v>
                </c:pt>
                <c:pt idx="2653" formatCode="0.00">
                  <c:v>983</c:v>
                </c:pt>
                <c:pt idx="2654" formatCode="0.00">
                  <c:v>983</c:v>
                </c:pt>
                <c:pt idx="2655" formatCode="0.00">
                  <c:v>968</c:v>
                </c:pt>
                <c:pt idx="2656" formatCode="0.00">
                  <c:v>940</c:v>
                </c:pt>
                <c:pt idx="2657" formatCode="0.00">
                  <c:v>889</c:v>
                </c:pt>
                <c:pt idx="2658" formatCode="0.00">
                  <c:v>890</c:v>
                </c:pt>
                <c:pt idx="2659" formatCode="0.00">
                  <c:v>898</c:v>
                </c:pt>
                <c:pt idx="2660" formatCode="0.00">
                  <c:v>908</c:v>
                </c:pt>
                <c:pt idx="2661" formatCode="0.00">
                  <c:v>913</c:v>
                </c:pt>
                <c:pt idx="2662" formatCode="0.00">
                  <c:v>913</c:v>
                </c:pt>
                <c:pt idx="2663" formatCode="0.00">
                  <c:v>929</c:v>
                </c:pt>
                <c:pt idx="2664" formatCode="0.00">
                  <c:v>929</c:v>
                </c:pt>
                <c:pt idx="2665" formatCode="0.00">
                  <c:v>925</c:v>
                </c:pt>
                <c:pt idx="2666" formatCode="0.00">
                  <c:v>924</c:v>
                </c:pt>
                <c:pt idx="2667" formatCode="0.00">
                  <c:v>925</c:v>
                </c:pt>
                <c:pt idx="2668" formatCode="0.00">
                  <c:v>925</c:v>
                </c:pt>
                <c:pt idx="2669" formatCode="0.00">
                  <c:v>925</c:v>
                </c:pt>
                <c:pt idx="2670" formatCode="0.00">
                  <c:v>925</c:v>
                </c:pt>
                <c:pt idx="2671" formatCode="0.00">
                  <c:v>915</c:v>
                </c:pt>
                <c:pt idx="2672" formatCode="0.00">
                  <c:v>912</c:v>
                </c:pt>
                <c:pt idx="2673" formatCode="0.00">
                  <c:v>912</c:v>
                </c:pt>
                <c:pt idx="2674" formatCode="0.00">
                  <c:v>912</c:v>
                </c:pt>
                <c:pt idx="2675" formatCode="0.00">
                  <c:v>905</c:v>
                </c:pt>
                <c:pt idx="2676" formatCode="0.00">
                  <c:v>902</c:v>
                </c:pt>
                <c:pt idx="2677" formatCode="0.00">
                  <c:v>901</c:v>
                </c:pt>
                <c:pt idx="2678" formatCode="0.00">
                  <c:v>886</c:v>
                </c:pt>
                <c:pt idx="2679" formatCode="0.00">
                  <c:v>886</c:v>
                </c:pt>
                <c:pt idx="2680" formatCode="0.00">
                  <c:v>883</c:v>
                </c:pt>
                <c:pt idx="2681" formatCode="0.00">
                  <c:v>880</c:v>
                </c:pt>
                <c:pt idx="2682" formatCode="0.00">
                  <c:v>881</c:v>
                </c:pt>
                <c:pt idx="2683" formatCode="0.00">
                  <c:v>881</c:v>
                </c:pt>
                <c:pt idx="2684" formatCode="0.00">
                  <c:v>880</c:v>
                </c:pt>
                <c:pt idx="2685" formatCode="0.00">
                  <c:v>881</c:v>
                </c:pt>
                <c:pt idx="2686" formatCode="0.00">
                  <c:v>883</c:v>
                </c:pt>
                <c:pt idx="2687" formatCode="0.00">
                  <c:v>888</c:v>
                </c:pt>
                <c:pt idx="2688" formatCode="0.00">
                  <c:v>893</c:v>
                </c:pt>
                <c:pt idx="2689" formatCode="0.00">
                  <c:v>898</c:v>
                </c:pt>
                <c:pt idx="2690" formatCode="0.00">
                  <c:v>906</c:v>
                </c:pt>
                <c:pt idx="2691" formatCode="0.00">
                  <c:v>906</c:v>
                </c:pt>
                <c:pt idx="2692" formatCode="0.00">
                  <c:v>911</c:v>
                </c:pt>
                <c:pt idx="2693" formatCode="0.00">
                  <c:v>911</c:v>
                </c:pt>
                <c:pt idx="2694" formatCode="0.00">
                  <c:v>911</c:v>
                </c:pt>
                <c:pt idx="2695" formatCode="0.00">
                  <c:v>912</c:v>
                </c:pt>
                <c:pt idx="2696" formatCode="0.00">
                  <c:v>927</c:v>
                </c:pt>
                <c:pt idx="2697" formatCode="0.00">
                  <c:v>930</c:v>
                </c:pt>
                <c:pt idx="2698" formatCode="0.00">
                  <c:v>930</c:v>
                </c:pt>
                <c:pt idx="2699" formatCode="0.00">
                  <c:v>930</c:v>
                </c:pt>
                <c:pt idx="2700" formatCode="0.00">
                  <c:v>931</c:v>
                </c:pt>
                <c:pt idx="2701" formatCode="0.00">
                  <c:v>931</c:v>
                </c:pt>
                <c:pt idx="2702" formatCode="0.00">
                  <c:v>931</c:v>
                </c:pt>
                <c:pt idx="2703" formatCode="0.00">
                  <c:v>940</c:v>
                </c:pt>
                <c:pt idx="2704" formatCode="0.00">
                  <c:v>942</c:v>
                </c:pt>
                <c:pt idx="2705" formatCode="0.00">
                  <c:v>932</c:v>
                </c:pt>
                <c:pt idx="2706" formatCode="0.00">
                  <c:v>927</c:v>
                </c:pt>
                <c:pt idx="2707" formatCode="0.00">
                  <c:v>932</c:v>
                </c:pt>
                <c:pt idx="2708" formatCode="0.00">
                  <c:v>932</c:v>
                </c:pt>
                <c:pt idx="2709" formatCode="0.00">
                  <c:v>933</c:v>
                </c:pt>
                <c:pt idx="2710" formatCode="0.00">
                  <c:v>933</c:v>
                </c:pt>
                <c:pt idx="2711" formatCode="0.00">
                  <c:v>934</c:v>
                </c:pt>
                <c:pt idx="2712" formatCode="0.00">
                  <c:v>936</c:v>
                </c:pt>
                <c:pt idx="2713" formatCode="0.00">
                  <c:v>934</c:v>
                </c:pt>
                <c:pt idx="2714" formatCode="0.00">
                  <c:v>934</c:v>
                </c:pt>
                <c:pt idx="2715" formatCode="0.00">
                  <c:v>933</c:v>
                </c:pt>
                <c:pt idx="2716" formatCode="0.00">
                  <c:v>933</c:v>
                </c:pt>
                <c:pt idx="2717" formatCode="0.00">
                  <c:v>926</c:v>
                </c:pt>
                <c:pt idx="2718" formatCode="0.00">
                  <c:v>923</c:v>
                </c:pt>
                <c:pt idx="2719" formatCode="0.00">
                  <c:v>925</c:v>
                </c:pt>
                <c:pt idx="2720" formatCode="0.00">
                  <c:v>925</c:v>
                </c:pt>
                <c:pt idx="2721" formatCode="0.00">
                  <c:v>926</c:v>
                </c:pt>
                <c:pt idx="2722" formatCode="0.00">
                  <c:v>926</c:v>
                </c:pt>
                <c:pt idx="2723" formatCode="0.00">
                  <c:v>920</c:v>
                </c:pt>
                <c:pt idx="2724" formatCode="0.00">
                  <c:v>920</c:v>
                </c:pt>
                <c:pt idx="2725" formatCode="0.00">
                  <c:v>921</c:v>
                </c:pt>
                <c:pt idx="2726" formatCode="0.00">
                  <c:v>921</c:v>
                </c:pt>
                <c:pt idx="2727" formatCode="0.00">
                  <c:v>919</c:v>
                </c:pt>
                <c:pt idx="2728" formatCode="0.00">
                  <c:v>919</c:v>
                </c:pt>
                <c:pt idx="2729" formatCode="0.00">
                  <c:v>923</c:v>
                </c:pt>
                <c:pt idx="2730" formatCode="0.00">
                  <c:v>924</c:v>
                </c:pt>
                <c:pt idx="2731" formatCode="0.00">
                  <c:v>924</c:v>
                </c:pt>
                <c:pt idx="2732" formatCode="0.00">
                  <c:v>924</c:v>
                </c:pt>
                <c:pt idx="2733" formatCode="0.00">
                  <c:v>928</c:v>
                </c:pt>
                <c:pt idx="2734" formatCode="0.00">
                  <c:v>928</c:v>
                </c:pt>
                <c:pt idx="2735" formatCode="0.00">
                  <c:v>928</c:v>
                </c:pt>
                <c:pt idx="2736" formatCode="0.00">
                  <c:v>925</c:v>
                </c:pt>
                <c:pt idx="2737" formatCode="0.00">
                  <c:v>925</c:v>
                </c:pt>
                <c:pt idx="2738" formatCode="0.00">
                  <c:v>926</c:v>
                </c:pt>
                <c:pt idx="2739" formatCode="0.00">
                  <c:v>926</c:v>
                </c:pt>
                <c:pt idx="2740" formatCode="0.00">
                  <c:v>926</c:v>
                </c:pt>
                <c:pt idx="2741" formatCode="0.00">
                  <c:v>926</c:v>
                </c:pt>
                <c:pt idx="2742" formatCode="0.00">
                  <c:v>927</c:v>
                </c:pt>
                <c:pt idx="2743" formatCode="0.00">
                  <c:v>927</c:v>
                </c:pt>
                <c:pt idx="2744" formatCode="0.00">
                  <c:v>924</c:v>
                </c:pt>
                <c:pt idx="2745" formatCode="0.00">
                  <c:v>924</c:v>
                </c:pt>
                <c:pt idx="2746" formatCode="0.00">
                  <c:v>924</c:v>
                </c:pt>
                <c:pt idx="2747" formatCode="0.00">
                  <c:v>924</c:v>
                </c:pt>
                <c:pt idx="2748" formatCode="0.00">
                  <c:v>925</c:v>
                </c:pt>
                <c:pt idx="2749" formatCode="0.00">
                  <c:v>925</c:v>
                </c:pt>
                <c:pt idx="2750" formatCode="0.00">
                  <c:v>925</c:v>
                </c:pt>
                <c:pt idx="2751" formatCode="0.00">
                  <c:v>925</c:v>
                </c:pt>
                <c:pt idx="2752" formatCode="0.00">
                  <c:v>925</c:v>
                </c:pt>
                <c:pt idx="2753" formatCode="0.00">
                  <c:v>925</c:v>
                </c:pt>
                <c:pt idx="2754" formatCode="0.00">
                  <c:v>928</c:v>
                </c:pt>
                <c:pt idx="2755" formatCode="0.00">
                  <c:v>928</c:v>
                </c:pt>
                <c:pt idx="2756" formatCode="0.00">
                  <c:v>925</c:v>
                </c:pt>
                <c:pt idx="2757" formatCode="0.00">
                  <c:v>925</c:v>
                </c:pt>
                <c:pt idx="2758" formatCode="0.00">
                  <c:v>926</c:v>
                </c:pt>
                <c:pt idx="2759" formatCode="0.00">
                  <c:v>926</c:v>
                </c:pt>
                <c:pt idx="2760" formatCode="0.00">
                  <c:v>923</c:v>
                </c:pt>
                <c:pt idx="2761" formatCode="0.00">
                  <c:v>919</c:v>
                </c:pt>
                <c:pt idx="2762" formatCode="0.00">
                  <c:v>915</c:v>
                </c:pt>
                <c:pt idx="2763" formatCode="0.00">
                  <c:v>911</c:v>
                </c:pt>
                <c:pt idx="2764" formatCode="0.00">
                  <c:v>911</c:v>
                </c:pt>
                <c:pt idx="2765" formatCode="0.00">
                  <c:v>905</c:v>
                </c:pt>
                <c:pt idx="2766" formatCode="0.00">
                  <c:v>905</c:v>
                </c:pt>
                <c:pt idx="2767" formatCode="0.00">
                  <c:v>892</c:v>
                </c:pt>
                <c:pt idx="2768" formatCode="0.00">
                  <c:v>885</c:v>
                </c:pt>
                <c:pt idx="2769" formatCode="0.00">
                  <c:v>880</c:v>
                </c:pt>
                <c:pt idx="2770" formatCode="0.00">
                  <c:v>865</c:v>
                </c:pt>
                <c:pt idx="2771" formatCode="0.00">
                  <c:v>850</c:v>
                </c:pt>
                <c:pt idx="2772" formatCode="0.00">
                  <c:v>848</c:v>
                </c:pt>
                <c:pt idx="2773" formatCode="0.00">
                  <c:v>825</c:v>
                </c:pt>
                <c:pt idx="2774" formatCode="0.00">
                  <c:v>815</c:v>
                </c:pt>
                <c:pt idx="2775" formatCode="0.00">
                  <c:v>807</c:v>
                </c:pt>
                <c:pt idx="2776" formatCode="0.00">
                  <c:v>798</c:v>
                </c:pt>
                <c:pt idx="2777" formatCode="0.00">
                  <c:v>785</c:v>
                </c:pt>
                <c:pt idx="2778" formatCode="0.00">
                  <c:v>785</c:v>
                </c:pt>
                <c:pt idx="2779" formatCode="0.00">
                  <c:v>777</c:v>
                </c:pt>
                <c:pt idx="2780" formatCode="0.00">
                  <c:v>770</c:v>
                </c:pt>
                <c:pt idx="2781" formatCode="0.00">
                  <c:v>769</c:v>
                </c:pt>
                <c:pt idx="2782" formatCode="0.00">
                  <c:v>769</c:v>
                </c:pt>
                <c:pt idx="2783" formatCode="0.00">
                  <c:v>768</c:v>
                </c:pt>
                <c:pt idx="2784" formatCode="0.00">
                  <c:v>766</c:v>
                </c:pt>
                <c:pt idx="2785" formatCode="0.00">
                  <c:v>766</c:v>
                </c:pt>
                <c:pt idx="2786" formatCode="0.00">
                  <c:v>760</c:v>
                </c:pt>
                <c:pt idx="2787" formatCode="0.00">
                  <c:v>765</c:v>
                </c:pt>
                <c:pt idx="2788" formatCode="0.00">
                  <c:v>767</c:v>
                </c:pt>
                <c:pt idx="2789" formatCode="0.00">
                  <c:v>770</c:v>
                </c:pt>
                <c:pt idx="2790" formatCode="0.00">
                  <c:v>770</c:v>
                </c:pt>
                <c:pt idx="2791" formatCode="0.00">
                  <c:v>769</c:v>
                </c:pt>
                <c:pt idx="2792" formatCode="0.00">
                  <c:v>769</c:v>
                </c:pt>
                <c:pt idx="2793" formatCode="0.00">
                  <c:v>768</c:v>
                </c:pt>
                <c:pt idx="2794" formatCode="0.00">
                  <c:v>768</c:v>
                </c:pt>
                <c:pt idx="2795" formatCode="0.00">
                  <c:v>770</c:v>
                </c:pt>
                <c:pt idx="2796" formatCode="0.00">
                  <c:v>774</c:v>
                </c:pt>
                <c:pt idx="2797" formatCode="0.00">
                  <c:v>773</c:v>
                </c:pt>
                <c:pt idx="2798" formatCode="0.00">
                  <c:v>770</c:v>
                </c:pt>
                <c:pt idx="2799" formatCode="0.00">
                  <c:v>770</c:v>
                </c:pt>
                <c:pt idx="2800" formatCode="0.00">
                  <c:v>771</c:v>
                </c:pt>
                <c:pt idx="2801" formatCode="0.00">
                  <c:v>773</c:v>
                </c:pt>
                <c:pt idx="2802" formatCode="0.00">
                  <c:v>775</c:v>
                </c:pt>
                <c:pt idx="2803" formatCode="0.00">
                  <c:v>777</c:v>
                </c:pt>
                <c:pt idx="2804" formatCode="0.00">
                  <c:v>777</c:v>
                </c:pt>
                <c:pt idx="2805" formatCode="0.00">
                  <c:v>776</c:v>
                </c:pt>
                <c:pt idx="2806" formatCode="0.00">
                  <c:v>772</c:v>
                </c:pt>
                <c:pt idx="2807" formatCode="0.00">
                  <c:v>772</c:v>
                </c:pt>
                <c:pt idx="2808" formatCode="0.00">
                  <c:v>770</c:v>
                </c:pt>
                <c:pt idx="2809" formatCode="0.00">
                  <c:v>770</c:v>
                </c:pt>
                <c:pt idx="2810" formatCode="0.00">
                  <c:v>770</c:v>
                </c:pt>
                <c:pt idx="2811" formatCode="0.00">
                  <c:v>758</c:v>
                </c:pt>
                <c:pt idx="2812" formatCode="0.00">
                  <c:v>756</c:v>
                </c:pt>
                <c:pt idx="2813" formatCode="0.00">
                  <c:v>756</c:v>
                </c:pt>
                <c:pt idx="2814" formatCode="0.00">
                  <c:v>756</c:v>
                </c:pt>
                <c:pt idx="2815" formatCode="0.00">
                  <c:v>756</c:v>
                </c:pt>
                <c:pt idx="2816" formatCode="0.00">
                  <c:v>755</c:v>
                </c:pt>
                <c:pt idx="2817" formatCode="0.00">
                  <c:v>755</c:v>
                </c:pt>
                <c:pt idx="2818" formatCode="0.00">
                  <c:v>754</c:v>
                </c:pt>
                <c:pt idx="2819" formatCode="0.00">
                  <c:v>754</c:v>
                </c:pt>
                <c:pt idx="2820" formatCode="0.00">
                  <c:v>753</c:v>
                </c:pt>
                <c:pt idx="2821" formatCode="0.00">
                  <c:v>753</c:v>
                </c:pt>
                <c:pt idx="2822" formatCode="0.00">
                  <c:v>754</c:v>
                </c:pt>
                <c:pt idx="2823" formatCode="0.00">
                  <c:v>754</c:v>
                </c:pt>
                <c:pt idx="2824" formatCode="0.00">
                  <c:v>754</c:v>
                </c:pt>
                <c:pt idx="2825" formatCode="0.00">
                  <c:v>753</c:v>
                </c:pt>
                <c:pt idx="2826" formatCode="0.00">
                  <c:v>753</c:v>
                </c:pt>
                <c:pt idx="2827" formatCode="0.00">
                  <c:v>756</c:v>
                </c:pt>
                <c:pt idx="2828" formatCode="0.00">
                  <c:v>756</c:v>
                </c:pt>
                <c:pt idx="2829" formatCode="0.00">
                  <c:v>758</c:v>
                </c:pt>
                <c:pt idx="2830" formatCode="0.00">
                  <c:v>759</c:v>
                </c:pt>
                <c:pt idx="2831" formatCode="0.00">
                  <c:v>762</c:v>
                </c:pt>
                <c:pt idx="2832" formatCode="0.00">
                  <c:v>765</c:v>
                </c:pt>
                <c:pt idx="2833" formatCode="0.00">
                  <c:v>770</c:v>
                </c:pt>
                <c:pt idx="2834" formatCode="0.00">
                  <c:v>777</c:v>
                </c:pt>
                <c:pt idx="2835" formatCode="0.00">
                  <c:v>777</c:v>
                </c:pt>
                <c:pt idx="2836" formatCode="0.00">
                  <c:v>777</c:v>
                </c:pt>
                <c:pt idx="2837" formatCode="0.00">
                  <c:v>777</c:v>
                </c:pt>
                <c:pt idx="2838" formatCode="0.00">
                  <c:v>777</c:v>
                </c:pt>
                <c:pt idx="2839" formatCode="0.00">
                  <c:v>780</c:v>
                </c:pt>
                <c:pt idx="2840" formatCode="0.00">
                  <c:v>790</c:v>
                </c:pt>
                <c:pt idx="2841" formatCode="0.00">
                  <c:v>792</c:v>
                </c:pt>
                <c:pt idx="2842" formatCode="0.00">
                  <c:v>802</c:v>
                </c:pt>
                <c:pt idx="2843" formatCode="0.00">
                  <c:v>810</c:v>
                </c:pt>
                <c:pt idx="2844" formatCode="0.00">
                  <c:v>812</c:v>
                </c:pt>
                <c:pt idx="2845" formatCode="0.00">
                  <c:v>804</c:v>
                </c:pt>
                <c:pt idx="2846" formatCode="0.00">
                  <c:v>800</c:v>
                </c:pt>
                <c:pt idx="2847" formatCode="0.00">
                  <c:v>806</c:v>
                </c:pt>
                <c:pt idx="2848" formatCode="0.00">
                  <c:v>798</c:v>
                </c:pt>
                <c:pt idx="2849" formatCode="0.00">
                  <c:v>803</c:v>
                </c:pt>
                <c:pt idx="2850" formatCode="0.00">
                  <c:v>806</c:v>
                </c:pt>
                <c:pt idx="2851" formatCode="0.00">
                  <c:v>803</c:v>
                </c:pt>
                <c:pt idx="2852" formatCode="0.00">
                  <c:v>803</c:v>
                </c:pt>
                <c:pt idx="2853" formatCode="0.00">
                  <c:v>798</c:v>
                </c:pt>
                <c:pt idx="2854" formatCode="0.00">
                  <c:v>793</c:v>
                </c:pt>
                <c:pt idx="2855" formatCode="0.00">
                  <c:v>800</c:v>
                </c:pt>
                <c:pt idx="2856" formatCode="0.00">
                  <c:v>825</c:v>
                </c:pt>
                <c:pt idx="2857" formatCode="0.00">
                  <c:v>833</c:v>
                </c:pt>
                <c:pt idx="2858" formatCode="0.00">
                  <c:v>860</c:v>
                </c:pt>
                <c:pt idx="2859" formatCode="0.00">
                  <c:v>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8-44FC-A116-21EE2A561495}"/>
            </c:ext>
          </c:extLst>
        </c:ser>
        <c:ser>
          <c:idx val="1"/>
          <c:order val="1"/>
          <c:tx>
            <c:v>Rebar FOB Turkey</c:v>
          </c:tx>
          <c:spPr>
            <a:ln w="25400" cap="rnd">
              <a:solidFill>
                <a:srgbClr val="009CDE"/>
              </a:solidFill>
              <a:round/>
            </a:ln>
            <a:effectLst/>
          </c:spPr>
          <c:marker>
            <c:symbol val="none"/>
          </c:marker>
          <c:cat>
            <c:numRef>
              <c:f>Steel!$A$4:$A$2863</c:f>
              <c:numCache>
                <c:formatCode>d\-mmm\-yy</c:formatCode>
                <c:ptCount val="2860"/>
                <c:pt idx="0">
                  <c:v>40324</c:v>
                </c:pt>
                <c:pt idx="1">
                  <c:v>40325</c:v>
                </c:pt>
                <c:pt idx="2">
                  <c:v>40332</c:v>
                </c:pt>
                <c:pt idx="3">
                  <c:v>40333</c:v>
                </c:pt>
                <c:pt idx="4">
                  <c:v>40336</c:v>
                </c:pt>
                <c:pt idx="5">
                  <c:v>40337</c:v>
                </c:pt>
                <c:pt idx="6">
                  <c:v>40338</c:v>
                </c:pt>
                <c:pt idx="7">
                  <c:v>40339</c:v>
                </c:pt>
                <c:pt idx="8">
                  <c:v>40340</c:v>
                </c:pt>
                <c:pt idx="9">
                  <c:v>40343</c:v>
                </c:pt>
                <c:pt idx="10">
                  <c:v>40345</c:v>
                </c:pt>
                <c:pt idx="11">
                  <c:v>40346</c:v>
                </c:pt>
                <c:pt idx="12">
                  <c:v>40347</c:v>
                </c:pt>
                <c:pt idx="13">
                  <c:v>40351</c:v>
                </c:pt>
                <c:pt idx="14">
                  <c:v>40353</c:v>
                </c:pt>
                <c:pt idx="15">
                  <c:v>40354</c:v>
                </c:pt>
                <c:pt idx="16">
                  <c:v>40357</c:v>
                </c:pt>
                <c:pt idx="17">
                  <c:v>40358</c:v>
                </c:pt>
                <c:pt idx="18">
                  <c:v>40360</c:v>
                </c:pt>
                <c:pt idx="19">
                  <c:v>40361</c:v>
                </c:pt>
                <c:pt idx="20">
                  <c:v>40365</c:v>
                </c:pt>
                <c:pt idx="21">
                  <c:v>40366</c:v>
                </c:pt>
                <c:pt idx="22">
                  <c:v>40367</c:v>
                </c:pt>
                <c:pt idx="23">
                  <c:v>40368</c:v>
                </c:pt>
                <c:pt idx="24">
                  <c:v>40371</c:v>
                </c:pt>
                <c:pt idx="25">
                  <c:v>40373</c:v>
                </c:pt>
                <c:pt idx="26">
                  <c:v>40374</c:v>
                </c:pt>
                <c:pt idx="27">
                  <c:v>40375</c:v>
                </c:pt>
                <c:pt idx="28">
                  <c:v>40378</c:v>
                </c:pt>
                <c:pt idx="29">
                  <c:v>40379</c:v>
                </c:pt>
                <c:pt idx="30">
                  <c:v>40380</c:v>
                </c:pt>
                <c:pt idx="31">
                  <c:v>40381</c:v>
                </c:pt>
                <c:pt idx="32">
                  <c:v>40382</c:v>
                </c:pt>
                <c:pt idx="33">
                  <c:v>40385</c:v>
                </c:pt>
                <c:pt idx="34">
                  <c:v>40386</c:v>
                </c:pt>
                <c:pt idx="35">
                  <c:v>40387</c:v>
                </c:pt>
                <c:pt idx="36">
                  <c:v>40388</c:v>
                </c:pt>
                <c:pt idx="37">
                  <c:v>40389</c:v>
                </c:pt>
                <c:pt idx="38">
                  <c:v>40392</c:v>
                </c:pt>
                <c:pt idx="39">
                  <c:v>40393</c:v>
                </c:pt>
                <c:pt idx="40">
                  <c:v>40394</c:v>
                </c:pt>
                <c:pt idx="41">
                  <c:v>40395</c:v>
                </c:pt>
                <c:pt idx="42">
                  <c:v>40396</c:v>
                </c:pt>
                <c:pt idx="43">
                  <c:v>40399</c:v>
                </c:pt>
                <c:pt idx="44">
                  <c:v>40400</c:v>
                </c:pt>
                <c:pt idx="45">
                  <c:v>40401</c:v>
                </c:pt>
                <c:pt idx="46">
                  <c:v>40402</c:v>
                </c:pt>
                <c:pt idx="47">
                  <c:v>40403</c:v>
                </c:pt>
                <c:pt idx="48">
                  <c:v>40406</c:v>
                </c:pt>
                <c:pt idx="49">
                  <c:v>40408</c:v>
                </c:pt>
                <c:pt idx="50">
                  <c:v>40409</c:v>
                </c:pt>
                <c:pt idx="51">
                  <c:v>40410</c:v>
                </c:pt>
                <c:pt idx="52">
                  <c:v>40413</c:v>
                </c:pt>
                <c:pt idx="53">
                  <c:v>40414</c:v>
                </c:pt>
                <c:pt idx="54">
                  <c:v>40415</c:v>
                </c:pt>
                <c:pt idx="55">
                  <c:v>40416</c:v>
                </c:pt>
                <c:pt idx="56">
                  <c:v>40417</c:v>
                </c:pt>
                <c:pt idx="57">
                  <c:v>40420</c:v>
                </c:pt>
                <c:pt idx="58">
                  <c:v>40421</c:v>
                </c:pt>
                <c:pt idx="59">
                  <c:v>40422</c:v>
                </c:pt>
                <c:pt idx="60">
                  <c:v>40423</c:v>
                </c:pt>
                <c:pt idx="61">
                  <c:v>40424</c:v>
                </c:pt>
                <c:pt idx="62">
                  <c:v>40428</c:v>
                </c:pt>
                <c:pt idx="63">
                  <c:v>40429</c:v>
                </c:pt>
                <c:pt idx="64">
                  <c:v>40430</c:v>
                </c:pt>
                <c:pt idx="65">
                  <c:v>40431</c:v>
                </c:pt>
                <c:pt idx="66">
                  <c:v>40434</c:v>
                </c:pt>
                <c:pt idx="67">
                  <c:v>40435</c:v>
                </c:pt>
                <c:pt idx="68">
                  <c:v>40436</c:v>
                </c:pt>
                <c:pt idx="69">
                  <c:v>40437</c:v>
                </c:pt>
                <c:pt idx="70">
                  <c:v>40438</c:v>
                </c:pt>
                <c:pt idx="71">
                  <c:v>40441</c:v>
                </c:pt>
                <c:pt idx="72">
                  <c:v>40442</c:v>
                </c:pt>
                <c:pt idx="73">
                  <c:v>40443</c:v>
                </c:pt>
                <c:pt idx="74">
                  <c:v>40444</c:v>
                </c:pt>
                <c:pt idx="75">
                  <c:v>40445</c:v>
                </c:pt>
                <c:pt idx="76">
                  <c:v>40448</c:v>
                </c:pt>
                <c:pt idx="77">
                  <c:v>40449</c:v>
                </c:pt>
                <c:pt idx="78">
                  <c:v>40450</c:v>
                </c:pt>
                <c:pt idx="79">
                  <c:v>40451</c:v>
                </c:pt>
                <c:pt idx="80">
                  <c:v>40452</c:v>
                </c:pt>
                <c:pt idx="81">
                  <c:v>40455</c:v>
                </c:pt>
                <c:pt idx="82">
                  <c:v>40456</c:v>
                </c:pt>
                <c:pt idx="83">
                  <c:v>40457</c:v>
                </c:pt>
                <c:pt idx="84">
                  <c:v>40458</c:v>
                </c:pt>
                <c:pt idx="85">
                  <c:v>40459</c:v>
                </c:pt>
                <c:pt idx="86">
                  <c:v>40463</c:v>
                </c:pt>
                <c:pt idx="87">
                  <c:v>40464</c:v>
                </c:pt>
                <c:pt idx="88">
                  <c:v>40465</c:v>
                </c:pt>
                <c:pt idx="89">
                  <c:v>40466</c:v>
                </c:pt>
                <c:pt idx="90">
                  <c:v>40469</c:v>
                </c:pt>
                <c:pt idx="91">
                  <c:v>40470</c:v>
                </c:pt>
                <c:pt idx="92">
                  <c:v>40471</c:v>
                </c:pt>
                <c:pt idx="93">
                  <c:v>40472</c:v>
                </c:pt>
                <c:pt idx="94">
                  <c:v>40473</c:v>
                </c:pt>
                <c:pt idx="95">
                  <c:v>40476</c:v>
                </c:pt>
                <c:pt idx="96">
                  <c:v>40477</c:v>
                </c:pt>
                <c:pt idx="97">
                  <c:v>40478</c:v>
                </c:pt>
                <c:pt idx="98">
                  <c:v>40479</c:v>
                </c:pt>
                <c:pt idx="99">
                  <c:v>40480</c:v>
                </c:pt>
                <c:pt idx="100">
                  <c:v>40484</c:v>
                </c:pt>
                <c:pt idx="101">
                  <c:v>40485</c:v>
                </c:pt>
                <c:pt idx="102">
                  <c:v>40486</c:v>
                </c:pt>
                <c:pt idx="103">
                  <c:v>40487</c:v>
                </c:pt>
                <c:pt idx="104">
                  <c:v>40490</c:v>
                </c:pt>
                <c:pt idx="105">
                  <c:v>40491</c:v>
                </c:pt>
                <c:pt idx="106">
                  <c:v>40492</c:v>
                </c:pt>
                <c:pt idx="107">
                  <c:v>40493</c:v>
                </c:pt>
                <c:pt idx="108">
                  <c:v>40497</c:v>
                </c:pt>
                <c:pt idx="109">
                  <c:v>40498</c:v>
                </c:pt>
                <c:pt idx="110">
                  <c:v>40499</c:v>
                </c:pt>
                <c:pt idx="111">
                  <c:v>40500</c:v>
                </c:pt>
                <c:pt idx="112">
                  <c:v>40501</c:v>
                </c:pt>
                <c:pt idx="113">
                  <c:v>40504</c:v>
                </c:pt>
                <c:pt idx="114">
                  <c:v>40505</c:v>
                </c:pt>
                <c:pt idx="115">
                  <c:v>40506</c:v>
                </c:pt>
                <c:pt idx="116">
                  <c:v>40511</c:v>
                </c:pt>
                <c:pt idx="117">
                  <c:v>40512</c:v>
                </c:pt>
                <c:pt idx="118">
                  <c:v>40513</c:v>
                </c:pt>
                <c:pt idx="119">
                  <c:v>40514</c:v>
                </c:pt>
                <c:pt idx="120">
                  <c:v>40515</c:v>
                </c:pt>
                <c:pt idx="121">
                  <c:v>40518</c:v>
                </c:pt>
                <c:pt idx="122">
                  <c:v>40519</c:v>
                </c:pt>
                <c:pt idx="123">
                  <c:v>40521</c:v>
                </c:pt>
                <c:pt idx="124">
                  <c:v>40522</c:v>
                </c:pt>
                <c:pt idx="125">
                  <c:v>40525</c:v>
                </c:pt>
                <c:pt idx="126">
                  <c:v>40527</c:v>
                </c:pt>
                <c:pt idx="127">
                  <c:v>40529</c:v>
                </c:pt>
                <c:pt idx="128">
                  <c:v>40535</c:v>
                </c:pt>
                <c:pt idx="129">
                  <c:v>40540</c:v>
                </c:pt>
                <c:pt idx="130">
                  <c:v>40541</c:v>
                </c:pt>
                <c:pt idx="131">
                  <c:v>40543</c:v>
                </c:pt>
                <c:pt idx="132">
                  <c:v>40547</c:v>
                </c:pt>
                <c:pt idx="133">
                  <c:v>40548</c:v>
                </c:pt>
                <c:pt idx="134">
                  <c:v>40549</c:v>
                </c:pt>
                <c:pt idx="135">
                  <c:v>40550</c:v>
                </c:pt>
                <c:pt idx="136">
                  <c:v>40553</c:v>
                </c:pt>
                <c:pt idx="137">
                  <c:v>40554</c:v>
                </c:pt>
                <c:pt idx="138">
                  <c:v>40555</c:v>
                </c:pt>
                <c:pt idx="139">
                  <c:v>40556</c:v>
                </c:pt>
                <c:pt idx="140">
                  <c:v>40557</c:v>
                </c:pt>
                <c:pt idx="141">
                  <c:v>40561</c:v>
                </c:pt>
                <c:pt idx="142">
                  <c:v>40562</c:v>
                </c:pt>
                <c:pt idx="143">
                  <c:v>40563</c:v>
                </c:pt>
                <c:pt idx="144">
                  <c:v>40564</c:v>
                </c:pt>
                <c:pt idx="145">
                  <c:v>40568</c:v>
                </c:pt>
                <c:pt idx="146">
                  <c:v>40569</c:v>
                </c:pt>
                <c:pt idx="147">
                  <c:v>40570</c:v>
                </c:pt>
                <c:pt idx="148">
                  <c:v>40571</c:v>
                </c:pt>
                <c:pt idx="149">
                  <c:v>40574</c:v>
                </c:pt>
                <c:pt idx="150">
                  <c:v>40575</c:v>
                </c:pt>
                <c:pt idx="151">
                  <c:v>40576</c:v>
                </c:pt>
                <c:pt idx="152">
                  <c:v>40577</c:v>
                </c:pt>
                <c:pt idx="153">
                  <c:v>40578</c:v>
                </c:pt>
                <c:pt idx="154">
                  <c:v>40581</c:v>
                </c:pt>
                <c:pt idx="155">
                  <c:v>40582</c:v>
                </c:pt>
                <c:pt idx="156">
                  <c:v>40583</c:v>
                </c:pt>
                <c:pt idx="157">
                  <c:v>40584</c:v>
                </c:pt>
                <c:pt idx="158">
                  <c:v>40585</c:v>
                </c:pt>
                <c:pt idx="159">
                  <c:v>40588</c:v>
                </c:pt>
                <c:pt idx="160">
                  <c:v>40589</c:v>
                </c:pt>
                <c:pt idx="161">
                  <c:v>40590</c:v>
                </c:pt>
                <c:pt idx="162">
                  <c:v>40591</c:v>
                </c:pt>
                <c:pt idx="163">
                  <c:v>40592</c:v>
                </c:pt>
                <c:pt idx="164">
                  <c:v>40596</c:v>
                </c:pt>
                <c:pt idx="165">
                  <c:v>40597</c:v>
                </c:pt>
                <c:pt idx="166">
                  <c:v>40598</c:v>
                </c:pt>
                <c:pt idx="167">
                  <c:v>40599</c:v>
                </c:pt>
                <c:pt idx="168">
                  <c:v>40602</c:v>
                </c:pt>
                <c:pt idx="169">
                  <c:v>40603</c:v>
                </c:pt>
                <c:pt idx="170">
                  <c:v>40604</c:v>
                </c:pt>
                <c:pt idx="171">
                  <c:v>40605</c:v>
                </c:pt>
                <c:pt idx="172">
                  <c:v>40610</c:v>
                </c:pt>
                <c:pt idx="173">
                  <c:v>40611</c:v>
                </c:pt>
                <c:pt idx="174">
                  <c:v>40612</c:v>
                </c:pt>
                <c:pt idx="175">
                  <c:v>40613</c:v>
                </c:pt>
                <c:pt idx="176">
                  <c:v>40616</c:v>
                </c:pt>
                <c:pt idx="177">
                  <c:v>40617</c:v>
                </c:pt>
                <c:pt idx="178">
                  <c:v>40618</c:v>
                </c:pt>
                <c:pt idx="179">
                  <c:v>40619</c:v>
                </c:pt>
                <c:pt idx="180">
                  <c:v>40620</c:v>
                </c:pt>
                <c:pt idx="181">
                  <c:v>40623</c:v>
                </c:pt>
                <c:pt idx="182">
                  <c:v>40624</c:v>
                </c:pt>
                <c:pt idx="183">
                  <c:v>40625</c:v>
                </c:pt>
                <c:pt idx="184">
                  <c:v>40626</c:v>
                </c:pt>
                <c:pt idx="185">
                  <c:v>40627</c:v>
                </c:pt>
                <c:pt idx="186">
                  <c:v>40630</c:v>
                </c:pt>
                <c:pt idx="187">
                  <c:v>40631</c:v>
                </c:pt>
                <c:pt idx="188">
                  <c:v>40632</c:v>
                </c:pt>
                <c:pt idx="189">
                  <c:v>40633</c:v>
                </c:pt>
                <c:pt idx="190">
                  <c:v>40634</c:v>
                </c:pt>
                <c:pt idx="191">
                  <c:v>40637</c:v>
                </c:pt>
                <c:pt idx="192">
                  <c:v>40638</c:v>
                </c:pt>
                <c:pt idx="193">
                  <c:v>40639</c:v>
                </c:pt>
                <c:pt idx="194">
                  <c:v>40640</c:v>
                </c:pt>
                <c:pt idx="195">
                  <c:v>40641</c:v>
                </c:pt>
                <c:pt idx="196">
                  <c:v>40644</c:v>
                </c:pt>
                <c:pt idx="197">
                  <c:v>40645</c:v>
                </c:pt>
                <c:pt idx="198">
                  <c:v>40646</c:v>
                </c:pt>
                <c:pt idx="199">
                  <c:v>40647</c:v>
                </c:pt>
                <c:pt idx="200">
                  <c:v>40648</c:v>
                </c:pt>
                <c:pt idx="201">
                  <c:v>40651</c:v>
                </c:pt>
                <c:pt idx="202">
                  <c:v>40652</c:v>
                </c:pt>
                <c:pt idx="203">
                  <c:v>40653</c:v>
                </c:pt>
                <c:pt idx="204">
                  <c:v>40658</c:v>
                </c:pt>
                <c:pt idx="205">
                  <c:v>40659</c:v>
                </c:pt>
                <c:pt idx="206">
                  <c:v>40660</c:v>
                </c:pt>
                <c:pt idx="207">
                  <c:v>40661</c:v>
                </c:pt>
                <c:pt idx="208">
                  <c:v>40662</c:v>
                </c:pt>
                <c:pt idx="209">
                  <c:v>40665</c:v>
                </c:pt>
                <c:pt idx="210">
                  <c:v>40666</c:v>
                </c:pt>
                <c:pt idx="211">
                  <c:v>40669</c:v>
                </c:pt>
                <c:pt idx="212">
                  <c:v>40672</c:v>
                </c:pt>
                <c:pt idx="213">
                  <c:v>40673</c:v>
                </c:pt>
                <c:pt idx="214">
                  <c:v>40674</c:v>
                </c:pt>
                <c:pt idx="215">
                  <c:v>40675</c:v>
                </c:pt>
                <c:pt idx="216">
                  <c:v>40676</c:v>
                </c:pt>
                <c:pt idx="217">
                  <c:v>40679</c:v>
                </c:pt>
                <c:pt idx="218">
                  <c:v>40680</c:v>
                </c:pt>
                <c:pt idx="219">
                  <c:v>40681</c:v>
                </c:pt>
                <c:pt idx="220">
                  <c:v>40682</c:v>
                </c:pt>
                <c:pt idx="221">
                  <c:v>40683</c:v>
                </c:pt>
                <c:pt idx="222">
                  <c:v>40686</c:v>
                </c:pt>
                <c:pt idx="223">
                  <c:v>40687</c:v>
                </c:pt>
                <c:pt idx="224">
                  <c:v>40688</c:v>
                </c:pt>
                <c:pt idx="225">
                  <c:v>40689</c:v>
                </c:pt>
                <c:pt idx="226">
                  <c:v>40690</c:v>
                </c:pt>
                <c:pt idx="227">
                  <c:v>40693</c:v>
                </c:pt>
                <c:pt idx="228">
                  <c:v>40694</c:v>
                </c:pt>
                <c:pt idx="229">
                  <c:v>40695</c:v>
                </c:pt>
                <c:pt idx="230">
                  <c:v>40696</c:v>
                </c:pt>
                <c:pt idx="231">
                  <c:v>40697</c:v>
                </c:pt>
                <c:pt idx="232">
                  <c:v>40700</c:v>
                </c:pt>
                <c:pt idx="233">
                  <c:v>40701</c:v>
                </c:pt>
                <c:pt idx="234">
                  <c:v>40702</c:v>
                </c:pt>
                <c:pt idx="235">
                  <c:v>40703</c:v>
                </c:pt>
                <c:pt idx="236">
                  <c:v>40704</c:v>
                </c:pt>
                <c:pt idx="237">
                  <c:v>40707</c:v>
                </c:pt>
                <c:pt idx="238">
                  <c:v>40708</c:v>
                </c:pt>
                <c:pt idx="239">
                  <c:v>40709</c:v>
                </c:pt>
                <c:pt idx="240">
                  <c:v>40710</c:v>
                </c:pt>
                <c:pt idx="241">
                  <c:v>40711</c:v>
                </c:pt>
                <c:pt idx="242">
                  <c:v>40714</c:v>
                </c:pt>
                <c:pt idx="243">
                  <c:v>40715</c:v>
                </c:pt>
                <c:pt idx="244">
                  <c:v>40716</c:v>
                </c:pt>
                <c:pt idx="245">
                  <c:v>40717</c:v>
                </c:pt>
                <c:pt idx="246">
                  <c:v>40718</c:v>
                </c:pt>
                <c:pt idx="247">
                  <c:v>40721</c:v>
                </c:pt>
                <c:pt idx="248">
                  <c:v>40722</c:v>
                </c:pt>
                <c:pt idx="249">
                  <c:v>40723</c:v>
                </c:pt>
                <c:pt idx="250">
                  <c:v>40724</c:v>
                </c:pt>
                <c:pt idx="251">
                  <c:v>40725</c:v>
                </c:pt>
                <c:pt idx="252">
                  <c:v>40728</c:v>
                </c:pt>
                <c:pt idx="253">
                  <c:v>40729</c:v>
                </c:pt>
                <c:pt idx="254">
                  <c:v>40730</c:v>
                </c:pt>
                <c:pt idx="255">
                  <c:v>40731</c:v>
                </c:pt>
                <c:pt idx="256">
                  <c:v>40732</c:v>
                </c:pt>
                <c:pt idx="257">
                  <c:v>40735</c:v>
                </c:pt>
                <c:pt idx="258">
                  <c:v>40736</c:v>
                </c:pt>
                <c:pt idx="259">
                  <c:v>40737</c:v>
                </c:pt>
                <c:pt idx="260">
                  <c:v>40738</c:v>
                </c:pt>
                <c:pt idx="261">
                  <c:v>40739</c:v>
                </c:pt>
                <c:pt idx="262">
                  <c:v>40742</c:v>
                </c:pt>
                <c:pt idx="263">
                  <c:v>40743</c:v>
                </c:pt>
                <c:pt idx="264">
                  <c:v>40744</c:v>
                </c:pt>
                <c:pt idx="265">
                  <c:v>40745</c:v>
                </c:pt>
                <c:pt idx="266">
                  <c:v>40746</c:v>
                </c:pt>
                <c:pt idx="267">
                  <c:v>40749</c:v>
                </c:pt>
                <c:pt idx="268">
                  <c:v>40750</c:v>
                </c:pt>
                <c:pt idx="269">
                  <c:v>40751</c:v>
                </c:pt>
                <c:pt idx="270">
                  <c:v>40752</c:v>
                </c:pt>
                <c:pt idx="271">
                  <c:v>40753</c:v>
                </c:pt>
                <c:pt idx="272">
                  <c:v>40756</c:v>
                </c:pt>
                <c:pt idx="273">
                  <c:v>40757</c:v>
                </c:pt>
                <c:pt idx="274">
                  <c:v>40758</c:v>
                </c:pt>
                <c:pt idx="275">
                  <c:v>40759</c:v>
                </c:pt>
                <c:pt idx="276">
                  <c:v>40760</c:v>
                </c:pt>
                <c:pt idx="277">
                  <c:v>40763</c:v>
                </c:pt>
                <c:pt idx="278">
                  <c:v>40765</c:v>
                </c:pt>
                <c:pt idx="279">
                  <c:v>40766</c:v>
                </c:pt>
                <c:pt idx="280">
                  <c:v>40767</c:v>
                </c:pt>
                <c:pt idx="281">
                  <c:v>40770</c:v>
                </c:pt>
                <c:pt idx="282">
                  <c:v>40771</c:v>
                </c:pt>
                <c:pt idx="283">
                  <c:v>40772</c:v>
                </c:pt>
                <c:pt idx="284">
                  <c:v>40773</c:v>
                </c:pt>
                <c:pt idx="285">
                  <c:v>40777</c:v>
                </c:pt>
                <c:pt idx="286">
                  <c:v>40778</c:v>
                </c:pt>
                <c:pt idx="287">
                  <c:v>40779</c:v>
                </c:pt>
                <c:pt idx="288">
                  <c:v>40780</c:v>
                </c:pt>
                <c:pt idx="289">
                  <c:v>40781</c:v>
                </c:pt>
                <c:pt idx="290">
                  <c:v>40784</c:v>
                </c:pt>
                <c:pt idx="291">
                  <c:v>40785</c:v>
                </c:pt>
                <c:pt idx="292">
                  <c:v>40786</c:v>
                </c:pt>
                <c:pt idx="293">
                  <c:v>40787</c:v>
                </c:pt>
                <c:pt idx="294">
                  <c:v>40788</c:v>
                </c:pt>
                <c:pt idx="295">
                  <c:v>40793</c:v>
                </c:pt>
                <c:pt idx="296">
                  <c:v>40795</c:v>
                </c:pt>
                <c:pt idx="297">
                  <c:v>40798</c:v>
                </c:pt>
                <c:pt idx="298">
                  <c:v>40799</c:v>
                </c:pt>
                <c:pt idx="299">
                  <c:v>40800</c:v>
                </c:pt>
                <c:pt idx="300">
                  <c:v>40801</c:v>
                </c:pt>
                <c:pt idx="301">
                  <c:v>40802</c:v>
                </c:pt>
                <c:pt idx="302">
                  <c:v>40805</c:v>
                </c:pt>
                <c:pt idx="303">
                  <c:v>40806</c:v>
                </c:pt>
                <c:pt idx="304">
                  <c:v>40807</c:v>
                </c:pt>
                <c:pt idx="305">
                  <c:v>40808</c:v>
                </c:pt>
                <c:pt idx="306">
                  <c:v>40809</c:v>
                </c:pt>
                <c:pt idx="307">
                  <c:v>40812</c:v>
                </c:pt>
                <c:pt idx="308">
                  <c:v>40813</c:v>
                </c:pt>
                <c:pt idx="309">
                  <c:v>40814</c:v>
                </c:pt>
                <c:pt idx="310">
                  <c:v>40815</c:v>
                </c:pt>
                <c:pt idx="311">
                  <c:v>40816</c:v>
                </c:pt>
                <c:pt idx="312">
                  <c:v>40819</c:v>
                </c:pt>
                <c:pt idx="313">
                  <c:v>40820</c:v>
                </c:pt>
                <c:pt idx="314">
                  <c:v>40821</c:v>
                </c:pt>
                <c:pt idx="315">
                  <c:v>40822</c:v>
                </c:pt>
                <c:pt idx="316">
                  <c:v>40823</c:v>
                </c:pt>
                <c:pt idx="317">
                  <c:v>40826</c:v>
                </c:pt>
                <c:pt idx="318">
                  <c:v>40827</c:v>
                </c:pt>
                <c:pt idx="319">
                  <c:v>40828</c:v>
                </c:pt>
                <c:pt idx="320">
                  <c:v>40829</c:v>
                </c:pt>
                <c:pt idx="321">
                  <c:v>40830</c:v>
                </c:pt>
                <c:pt idx="322">
                  <c:v>40833</c:v>
                </c:pt>
                <c:pt idx="323">
                  <c:v>40834</c:v>
                </c:pt>
                <c:pt idx="324">
                  <c:v>40835</c:v>
                </c:pt>
                <c:pt idx="325">
                  <c:v>40836</c:v>
                </c:pt>
                <c:pt idx="326">
                  <c:v>40837</c:v>
                </c:pt>
                <c:pt idx="327">
                  <c:v>40840</c:v>
                </c:pt>
                <c:pt idx="328">
                  <c:v>40841</c:v>
                </c:pt>
                <c:pt idx="329">
                  <c:v>40843</c:v>
                </c:pt>
                <c:pt idx="330">
                  <c:v>40844</c:v>
                </c:pt>
                <c:pt idx="331">
                  <c:v>40847</c:v>
                </c:pt>
                <c:pt idx="332">
                  <c:v>40848</c:v>
                </c:pt>
                <c:pt idx="333">
                  <c:v>40849</c:v>
                </c:pt>
                <c:pt idx="334">
                  <c:v>40850</c:v>
                </c:pt>
                <c:pt idx="335">
                  <c:v>40851</c:v>
                </c:pt>
                <c:pt idx="336">
                  <c:v>40855</c:v>
                </c:pt>
                <c:pt idx="337">
                  <c:v>40856</c:v>
                </c:pt>
                <c:pt idx="338">
                  <c:v>40857</c:v>
                </c:pt>
                <c:pt idx="339">
                  <c:v>40858</c:v>
                </c:pt>
                <c:pt idx="340">
                  <c:v>40861</c:v>
                </c:pt>
                <c:pt idx="341">
                  <c:v>40863</c:v>
                </c:pt>
                <c:pt idx="342">
                  <c:v>40864</c:v>
                </c:pt>
                <c:pt idx="343">
                  <c:v>40865</c:v>
                </c:pt>
                <c:pt idx="344">
                  <c:v>40868</c:v>
                </c:pt>
                <c:pt idx="345">
                  <c:v>40869</c:v>
                </c:pt>
                <c:pt idx="346">
                  <c:v>40870</c:v>
                </c:pt>
                <c:pt idx="347">
                  <c:v>40875</c:v>
                </c:pt>
                <c:pt idx="348">
                  <c:v>40876</c:v>
                </c:pt>
                <c:pt idx="349">
                  <c:v>40877</c:v>
                </c:pt>
                <c:pt idx="350">
                  <c:v>40878</c:v>
                </c:pt>
                <c:pt idx="351">
                  <c:v>40879</c:v>
                </c:pt>
                <c:pt idx="352">
                  <c:v>40882</c:v>
                </c:pt>
                <c:pt idx="353">
                  <c:v>40883</c:v>
                </c:pt>
                <c:pt idx="354">
                  <c:v>40884</c:v>
                </c:pt>
                <c:pt idx="355">
                  <c:v>40885</c:v>
                </c:pt>
                <c:pt idx="356">
                  <c:v>40886</c:v>
                </c:pt>
                <c:pt idx="357">
                  <c:v>40889</c:v>
                </c:pt>
                <c:pt idx="358">
                  <c:v>40890</c:v>
                </c:pt>
                <c:pt idx="359">
                  <c:v>40891</c:v>
                </c:pt>
                <c:pt idx="360">
                  <c:v>40892</c:v>
                </c:pt>
                <c:pt idx="361">
                  <c:v>40893</c:v>
                </c:pt>
                <c:pt idx="362">
                  <c:v>40896</c:v>
                </c:pt>
                <c:pt idx="363">
                  <c:v>40897</c:v>
                </c:pt>
                <c:pt idx="364">
                  <c:v>40898</c:v>
                </c:pt>
                <c:pt idx="365">
                  <c:v>40899</c:v>
                </c:pt>
                <c:pt idx="366">
                  <c:v>40900</c:v>
                </c:pt>
                <c:pt idx="367">
                  <c:v>40907</c:v>
                </c:pt>
                <c:pt idx="368">
                  <c:v>40911</c:v>
                </c:pt>
                <c:pt idx="369">
                  <c:v>40912</c:v>
                </c:pt>
                <c:pt idx="370">
                  <c:v>40913</c:v>
                </c:pt>
                <c:pt idx="371">
                  <c:v>40914</c:v>
                </c:pt>
                <c:pt idx="372">
                  <c:v>40917</c:v>
                </c:pt>
                <c:pt idx="373">
                  <c:v>40918</c:v>
                </c:pt>
                <c:pt idx="374">
                  <c:v>40919</c:v>
                </c:pt>
                <c:pt idx="375">
                  <c:v>40920</c:v>
                </c:pt>
                <c:pt idx="376">
                  <c:v>40921</c:v>
                </c:pt>
                <c:pt idx="377">
                  <c:v>40925</c:v>
                </c:pt>
                <c:pt idx="378">
                  <c:v>40926</c:v>
                </c:pt>
                <c:pt idx="379">
                  <c:v>40927</c:v>
                </c:pt>
                <c:pt idx="380">
                  <c:v>40928</c:v>
                </c:pt>
                <c:pt idx="381">
                  <c:v>40931</c:v>
                </c:pt>
                <c:pt idx="382">
                  <c:v>40933</c:v>
                </c:pt>
                <c:pt idx="383">
                  <c:v>40934</c:v>
                </c:pt>
                <c:pt idx="384">
                  <c:v>40935</c:v>
                </c:pt>
                <c:pt idx="385">
                  <c:v>40938</c:v>
                </c:pt>
                <c:pt idx="386">
                  <c:v>40939</c:v>
                </c:pt>
                <c:pt idx="387">
                  <c:v>40940</c:v>
                </c:pt>
                <c:pt idx="388">
                  <c:v>40941</c:v>
                </c:pt>
                <c:pt idx="389">
                  <c:v>40942</c:v>
                </c:pt>
                <c:pt idx="390">
                  <c:v>40945</c:v>
                </c:pt>
                <c:pt idx="391">
                  <c:v>40946</c:v>
                </c:pt>
                <c:pt idx="392">
                  <c:v>40947</c:v>
                </c:pt>
                <c:pt idx="393">
                  <c:v>40948</c:v>
                </c:pt>
                <c:pt idx="394">
                  <c:v>40949</c:v>
                </c:pt>
                <c:pt idx="395">
                  <c:v>40952</c:v>
                </c:pt>
                <c:pt idx="396">
                  <c:v>40953</c:v>
                </c:pt>
                <c:pt idx="397">
                  <c:v>40954</c:v>
                </c:pt>
                <c:pt idx="398">
                  <c:v>40955</c:v>
                </c:pt>
                <c:pt idx="399">
                  <c:v>40960</c:v>
                </c:pt>
                <c:pt idx="400">
                  <c:v>40961</c:v>
                </c:pt>
                <c:pt idx="401">
                  <c:v>40962</c:v>
                </c:pt>
                <c:pt idx="402">
                  <c:v>40963</c:v>
                </c:pt>
                <c:pt idx="403">
                  <c:v>40966</c:v>
                </c:pt>
                <c:pt idx="404">
                  <c:v>40967</c:v>
                </c:pt>
                <c:pt idx="405">
                  <c:v>40968</c:v>
                </c:pt>
                <c:pt idx="406">
                  <c:v>40969</c:v>
                </c:pt>
                <c:pt idx="407">
                  <c:v>40970</c:v>
                </c:pt>
                <c:pt idx="408">
                  <c:v>40973</c:v>
                </c:pt>
                <c:pt idx="409">
                  <c:v>40974</c:v>
                </c:pt>
                <c:pt idx="410">
                  <c:v>40975</c:v>
                </c:pt>
                <c:pt idx="411">
                  <c:v>40976</c:v>
                </c:pt>
                <c:pt idx="412">
                  <c:v>40977</c:v>
                </c:pt>
                <c:pt idx="413">
                  <c:v>40980</c:v>
                </c:pt>
                <c:pt idx="414">
                  <c:v>40981</c:v>
                </c:pt>
                <c:pt idx="415">
                  <c:v>40982</c:v>
                </c:pt>
                <c:pt idx="416">
                  <c:v>40983</c:v>
                </c:pt>
                <c:pt idx="417">
                  <c:v>40990</c:v>
                </c:pt>
                <c:pt idx="418">
                  <c:v>40994</c:v>
                </c:pt>
                <c:pt idx="419">
                  <c:v>40995</c:v>
                </c:pt>
                <c:pt idx="420">
                  <c:v>41001</c:v>
                </c:pt>
                <c:pt idx="421">
                  <c:v>41002</c:v>
                </c:pt>
                <c:pt idx="422">
                  <c:v>41008</c:v>
                </c:pt>
                <c:pt idx="423">
                  <c:v>41010</c:v>
                </c:pt>
                <c:pt idx="424">
                  <c:v>41012</c:v>
                </c:pt>
                <c:pt idx="425">
                  <c:v>41015</c:v>
                </c:pt>
                <c:pt idx="426">
                  <c:v>41016</c:v>
                </c:pt>
                <c:pt idx="427">
                  <c:v>41017</c:v>
                </c:pt>
                <c:pt idx="428">
                  <c:v>41018</c:v>
                </c:pt>
                <c:pt idx="429">
                  <c:v>41019</c:v>
                </c:pt>
                <c:pt idx="430">
                  <c:v>41022</c:v>
                </c:pt>
                <c:pt idx="431">
                  <c:v>41023</c:v>
                </c:pt>
                <c:pt idx="432">
                  <c:v>41024</c:v>
                </c:pt>
                <c:pt idx="433">
                  <c:v>41025</c:v>
                </c:pt>
                <c:pt idx="434">
                  <c:v>41026</c:v>
                </c:pt>
                <c:pt idx="435">
                  <c:v>41030</c:v>
                </c:pt>
                <c:pt idx="436">
                  <c:v>41031</c:v>
                </c:pt>
                <c:pt idx="437">
                  <c:v>41032</c:v>
                </c:pt>
                <c:pt idx="438">
                  <c:v>41033</c:v>
                </c:pt>
                <c:pt idx="439">
                  <c:v>41036</c:v>
                </c:pt>
                <c:pt idx="440">
                  <c:v>41037</c:v>
                </c:pt>
                <c:pt idx="441">
                  <c:v>41038</c:v>
                </c:pt>
                <c:pt idx="442">
                  <c:v>41039</c:v>
                </c:pt>
                <c:pt idx="443">
                  <c:v>41040</c:v>
                </c:pt>
                <c:pt idx="444">
                  <c:v>41043</c:v>
                </c:pt>
                <c:pt idx="445">
                  <c:v>41044</c:v>
                </c:pt>
                <c:pt idx="446">
                  <c:v>41045</c:v>
                </c:pt>
                <c:pt idx="447">
                  <c:v>41046</c:v>
                </c:pt>
                <c:pt idx="448">
                  <c:v>41047</c:v>
                </c:pt>
                <c:pt idx="449">
                  <c:v>41050</c:v>
                </c:pt>
                <c:pt idx="450">
                  <c:v>41051</c:v>
                </c:pt>
                <c:pt idx="451">
                  <c:v>41052</c:v>
                </c:pt>
                <c:pt idx="452">
                  <c:v>41053</c:v>
                </c:pt>
                <c:pt idx="453">
                  <c:v>41054</c:v>
                </c:pt>
                <c:pt idx="454">
                  <c:v>41057</c:v>
                </c:pt>
                <c:pt idx="455">
                  <c:v>41058</c:v>
                </c:pt>
                <c:pt idx="456">
                  <c:v>41059</c:v>
                </c:pt>
                <c:pt idx="457">
                  <c:v>41061</c:v>
                </c:pt>
                <c:pt idx="458">
                  <c:v>41064</c:v>
                </c:pt>
                <c:pt idx="459">
                  <c:v>41065</c:v>
                </c:pt>
                <c:pt idx="460">
                  <c:v>41067</c:v>
                </c:pt>
                <c:pt idx="461">
                  <c:v>41068</c:v>
                </c:pt>
                <c:pt idx="462">
                  <c:v>41071</c:v>
                </c:pt>
                <c:pt idx="463">
                  <c:v>41072</c:v>
                </c:pt>
                <c:pt idx="464">
                  <c:v>41073</c:v>
                </c:pt>
                <c:pt idx="465">
                  <c:v>41074</c:v>
                </c:pt>
                <c:pt idx="466">
                  <c:v>41075</c:v>
                </c:pt>
                <c:pt idx="467">
                  <c:v>41078</c:v>
                </c:pt>
                <c:pt idx="468">
                  <c:v>41079</c:v>
                </c:pt>
                <c:pt idx="469">
                  <c:v>41080</c:v>
                </c:pt>
                <c:pt idx="470">
                  <c:v>41081</c:v>
                </c:pt>
                <c:pt idx="471">
                  <c:v>41082</c:v>
                </c:pt>
                <c:pt idx="472">
                  <c:v>41085</c:v>
                </c:pt>
                <c:pt idx="473">
                  <c:v>41086</c:v>
                </c:pt>
                <c:pt idx="474">
                  <c:v>41087</c:v>
                </c:pt>
                <c:pt idx="475">
                  <c:v>41088</c:v>
                </c:pt>
                <c:pt idx="476">
                  <c:v>41089</c:v>
                </c:pt>
                <c:pt idx="477">
                  <c:v>41092</c:v>
                </c:pt>
                <c:pt idx="478">
                  <c:v>41093</c:v>
                </c:pt>
                <c:pt idx="479">
                  <c:v>41094</c:v>
                </c:pt>
                <c:pt idx="480">
                  <c:v>41095</c:v>
                </c:pt>
                <c:pt idx="481">
                  <c:v>41099</c:v>
                </c:pt>
                <c:pt idx="482">
                  <c:v>41100</c:v>
                </c:pt>
                <c:pt idx="483">
                  <c:v>41101</c:v>
                </c:pt>
                <c:pt idx="484">
                  <c:v>41102</c:v>
                </c:pt>
                <c:pt idx="485">
                  <c:v>41103</c:v>
                </c:pt>
                <c:pt idx="486">
                  <c:v>41106</c:v>
                </c:pt>
                <c:pt idx="487">
                  <c:v>41107</c:v>
                </c:pt>
                <c:pt idx="488">
                  <c:v>41108</c:v>
                </c:pt>
                <c:pt idx="489">
                  <c:v>41109</c:v>
                </c:pt>
                <c:pt idx="490">
                  <c:v>41110</c:v>
                </c:pt>
                <c:pt idx="491">
                  <c:v>41113</c:v>
                </c:pt>
                <c:pt idx="492">
                  <c:v>41114</c:v>
                </c:pt>
                <c:pt idx="493">
                  <c:v>41115</c:v>
                </c:pt>
                <c:pt idx="494">
                  <c:v>41116</c:v>
                </c:pt>
                <c:pt idx="495">
                  <c:v>41117</c:v>
                </c:pt>
                <c:pt idx="496">
                  <c:v>41120</c:v>
                </c:pt>
                <c:pt idx="497">
                  <c:v>41121</c:v>
                </c:pt>
                <c:pt idx="498">
                  <c:v>41122</c:v>
                </c:pt>
                <c:pt idx="499">
                  <c:v>41123</c:v>
                </c:pt>
                <c:pt idx="500">
                  <c:v>41124</c:v>
                </c:pt>
                <c:pt idx="501">
                  <c:v>41127</c:v>
                </c:pt>
                <c:pt idx="502">
                  <c:v>41128</c:v>
                </c:pt>
                <c:pt idx="503">
                  <c:v>41129</c:v>
                </c:pt>
                <c:pt idx="504">
                  <c:v>41130</c:v>
                </c:pt>
                <c:pt idx="505">
                  <c:v>41131</c:v>
                </c:pt>
                <c:pt idx="506">
                  <c:v>41134</c:v>
                </c:pt>
                <c:pt idx="507">
                  <c:v>41135</c:v>
                </c:pt>
                <c:pt idx="508">
                  <c:v>41136</c:v>
                </c:pt>
                <c:pt idx="509">
                  <c:v>41137</c:v>
                </c:pt>
                <c:pt idx="510">
                  <c:v>41138</c:v>
                </c:pt>
                <c:pt idx="511">
                  <c:v>41141</c:v>
                </c:pt>
                <c:pt idx="512">
                  <c:v>41142</c:v>
                </c:pt>
                <c:pt idx="513">
                  <c:v>41143</c:v>
                </c:pt>
                <c:pt idx="514">
                  <c:v>41144</c:v>
                </c:pt>
                <c:pt idx="515">
                  <c:v>41145</c:v>
                </c:pt>
                <c:pt idx="516">
                  <c:v>41148</c:v>
                </c:pt>
                <c:pt idx="517">
                  <c:v>41149</c:v>
                </c:pt>
                <c:pt idx="518">
                  <c:v>41150</c:v>
                </c:pt>
                <c:pt idx="519">
                  <c:v>41151</c:v>
                </c:pt>
                <c:pt idx="520">
                  <c:v>41152</c:v>
                </c:pt>
                <c:pt idx="521">
                  <c:v>41156</c:v>
                </c:pt>
                <c:pt idx="522">
                  <c:v>41157</c:v>
                </c:pt>
                <c:pt idx="523">
                  <c:v>41162</c:v>
                </c:pt>
                <c:pt idx="524">
                  <c:v>41163</c:v>
                </c:pt>
                <c:pt idx="525">
                  <c:v>41164</c:v>
                </c:pt>
                <c:pt idx="526">
                  <c:v>41165</c:v>
                </c:pt>
                <c:pt idx="527">
                  <c:v>41166</c:v>
                </c:pt>
                <c:pt idx="528">
                  <c:v>41169</c:v>
                </c:pt>
                <c:pt idx="529">
                  <c:v>41170</c:v>
                </c:pt>
                <c:pt idx="530">
                  <c:v>41171</c:v>
                </c:pt>
                <c:pt idx="531">
                  <c:v>41172</c:v>
                </c:pt>
                <c:pt idx="532">
                  <c:v>41173</c:v>
                </c:pt>
                <c:pt idx="533">
                  <c:v>41176</c:v>
                </c:pt>
                <c:pt idx="534">
                  <c:v>41177</c:v>
                </c:pt>
                <c:pt idx="535">
                  <c:v>41178</c:v>
                </c:pt>
                <c:pt idx="536">
                  <c:v>41179</c:v>
                </c:pt>
                <c:pt idx="537">
                  <c:v>41180</c:v>
                </c:pt>
                <c:pt idx="538">
                  <c:v>41183</c:v>
                </c:pt>
                <c:pt idx="539">
                  <c:v>41184</c:v>
                </c:pt>
                <c:pt idx="540">
                  <c:v>41185</c:v>
                </c:pt>
                <c:pt idx="541">
                  <c:v>41186</c:v>
                </c:pt>
                <c:pt idx="542">
                  <c:v>41187</c:v>
                </c:pt>
                <c:pt idx="543">
                  <c:v>41190</c:v>
                </c:pt>
                <c:pt idx="544">
                  <c:v>41191</c:v>
                </c:pt>
                <c:pt idx="545">
                  <c:v>41192</c:v>
                </c:pt>
                <c:pt idx="546">
                  <c:v>41194</c:v>
                </c:pt>
                <c:pt idx="547">
                  <c:v>41197</c:v>
                </c:pt>
                <c:pt idx="548">
                  <c:v>41198</c:v>
                </c:pt>
                <c:pt idx="549">
                  <c:v>41199</c:v>
                </c:pt>
                <c:pt idx="550">
                  <c:v>41200</c:v>
                </c:pt>
                <c:pt idx="551">
                  <c:v>41201</c:v>
                </c:pt>
                <c:pt idx="552">
                  <c:v>41204</c:v>
                </c:pt>
                <c:pt idx="553">
                  <c:v>41205</c:v>
                </c:pt>
                <c:pt idx="554">
                  <c:v>41206</c:v>
                </c:pt>
                <c:pt idx="555">
                  <c:v>41207</c:v>
                </c:pt>
                <c:pt idx="556">
                  <c:v>41208</c:v>
                </c:pt>
                <c:pt idx="557">
                  <c:v>41212</c:v>
                </c:pt>
                <c:pt idx="558">
                  <c:v>41213</c:v>
                </c:pt>
                <c:pt idx="559">
                  <c:v>41215</c:v>
                </c:pt>
                <c:pt idx="560">
                  <c:v>41218</c:v>
                </c:pt>
                <c:pt idx="561">
                  <c:v>41219</c:v>
                </c:pt>
                <c:pt idx="562">
                  <c:v>41220</c:v>
                </c:pt>
                <c:pt idx="563">
                  <c:v>41221</c:v>
                </c:pt>
                <c:pt idx="564">
                  <c:v>41222</c:v>
                </c:pt>
                <c:pt idx="565">
                  <c:v>41225</c:v>
                </c:pt>
                <c:pt idx="566">
                  <c:v>41226</c:v>
                </c:pt>
                <c:pt idx="567">
                  <c:v>41228</c:v>
                </c:pt>
                <c:pt idx="568">
                  <c:v>41233</c:v>
                </c:pt>
                <c:pt idx="569">
                  <c:v>41234</c:v>
                </c:pt>
                <c:pt idx="570">
                  <c:v>41239</c:v>
                </c:pt>
                <c:pt idx="571">
                  <c:v>41240</c:v>
                </c:pt>
                <c:pt idx="572">
                  <c:v>41241</c:v>
                </c:pt>
                <c:pt idx="573">
                  <c:v>41242</c:v>
                </c:pt>
                <c:pt idx="574">
                  <c:v>41243</c:v>
                </c:pt>
                <c:pt idx="575">
                  <c:v>41247</c:v>
                </c:pt>
                <c:pt idx="576">
                  <c:v>41248</c:v>
                </c:pt>
                <c:pt idx="577">
                  <c:v>41249</c:v>
                </c:pt>
                <c:pt idx="578">
                  <c:v>41250</c:v>
                </c:pt>
                <c:pt idx="579">
                  <c:v>41253</c:v>
                </c:pt>
                <c:pt idx="580">
                  <c:v>41254</c:v>
                </c:pt>
                <c:pt idx="581">
                  <c:v>41255</c:v>
                </c:pt>
                <c:pt idx="582">
                  <c:v>41256</c:v>
                </c:pt>
                <c:pt idx="583">
                  <c:v>41257</c:v>
                </c:pt>
                <c:pt idx="584">
                  <c:v>41260</c:v>
                </c:pt>
                <c:pt idx="585">
                  <c:v>41261</c:v>
                </c:pt>
                <c:pt idx="586">
                  <c:v>41262</c:v>
                </c:pt>
                <c:pt idx="587">
                  <c:v>41267</c:v>
                </c:pt>
                <c:pt idx="588">
                  <c:v>41269</c:v>
                </c:pt>
                <c:pt idx="589">
                  <c:v>41270</c:v>
                </c:pt>
                <c:pt idx="590">
                  <c:v>41274</c:v>
                </c:pt>
                <c:pt idx="591">
                  <c:v>41276</c:v>
                </c:pt>
                <c:pt idx="592">
                  <c:v>41277</c:v>
                </c:pt>
                <c:pt idx="593">
                  <c:v>41281</c:v>
                </c:pt>
                <c:pt idx="594">
                  <c:v>41282</c:v>
                </c:pt>
                <c:pt idx="595">
                  <c:v>41283</c:v>
                </c:pt>
                <c:pt idx="596">
                  <c:v>41284</c:v>
                </c:pt>
                <c:pt idx="597">
                  <c:v>41285</c:v>
                </c:pt>
                <c:pt idx="598">
                  <c:v>41288</c:v>
                </c:pt>
                <c:pt idx="599">
                  <c:v>41289</c:v>
                </c:pt>
                <c:pt idx="600">
                  <c:v>41290</c:v>
                </c:pt>
                <c:pt idx="601">
                  <c:v>41291</c:v>
                </c:pt>
                <c:pt idx="602">
                  <c:v>41292</c:v>
                </c:pt>
                <c:pt idx="603">
                  <c:v>41296</c:v>
                </c:pt>
                <c:pt idx="604">
                  <c:v>41297</c:v>
                </c:pt>
                <c:pt idx="605">
                  <c:v>41299</c:v>
                </c:pt>
                <c:pt idx="606">
                  <c:v>41302</c:v>
                </c:pt>
                <c:pt idx="607">
                  <c:v>41303</c:v>
                </c:pt>
                <c:pt idx="608">
                  <c:v>41304</c:v>
                </c:pt>
                <c:pt idx="609">
                  <c:v>41305</c:v>
                </c:pt>
                <c:pt idx="610">
                  <c:v>41306</c:v>
                </c:pt>
                <c:pt idx="611">
                  <c:v>41309</c:v>
                </c:pt>
                <c:pt idx="612">
                  <c:v>41311</c:v>
                </c:pt>
                <c:pt idx="613">
                  <c:v>41312</c:v>
                </c:pt>
                <c:pt idx="614">
                  <c:v>41318</c:v>
                </c:pt>
                <c:pt idx="615">
                  <c:v>41319</c:v>
                </c:pt>
                <c:pt idx="616">
                  <c:v>41320</c:v>
                </c:pt>
                <c:pt idx="617">
                  <c:v>41323</c:v>
                </c:pt>
                <c:pt idx="618">
                  <c:v>41324</c:v>
                </c:pt>
                <c:pt idx="619">
                  <c:v>41327</c:v>
                </c:pt>
                <c:pt idx="620">
                  <c:v>41330</c:v>
                </c:pt>
                <c:pt idx="621">
                  <c:v>41331</c:v>
                </c:pt>
                <c:pt idx="622">
                  <c:v>41332</c:v>
                </c:pt>
                <c:pt idx="623">
                  <c:v>41334</c:v>
                </c:pt>
                <c:pt idx="624">
                  <c:v>41337</c:v>
                </c:pt>
                <c:pt idx="625">
                  <c:v>41339</c:v>
                </c:pt>
                <c:pt idx="626">
                  <c:v>41340</c:v>
                </c:pt>
                <c:pt idx="627">
                  <c:v>41341</c:v>
                </c:pt>
                <c:pt idx="628">
                  <c:v>41344</c:v>
                </c:pt>
                <c:pt idx="629">
                  <c:v>41345</c:v>
                </c:pt>
                <c:pt idx="630">
                  <c:v>41346</c:v>
                </c:pt>
                <c:pt idx="631">
                  <c:v>41347</c:v>
                </c:pt>
                <c:pt idx="632">
                  <c:v>41348</c:v>
                </c:pt>
                <c:pt idx="633">
                  <c:v>41351</c:v>
                </c:pt>
                <c:pt idx="634">
                  <c:v>41354</c:v>
                </c:pt>
                <c:pt idx="635">
                  <c:v>41355</c:v>
                </c:pt>
                <c:pt idx="636">
                  <c:v>41358</c:v>
                </c:pt>
                <c:pt idx="637">
                  <c:v>41359</c:v>
                </c:pt>
                <c:pt idx="638">
                  <c:v>41360</c:v>
                </c:pt>
                <c:pt idx="639">
                  <c:v>41361</c:v>
                </c:pt>
                <c:pt idx="640">
                  <c:v>41366</c:v>
                </c:pt>
                <c:pt idx="641">
                  <c:v>41367</c:v>
                </c:pt>
                <c:pt idx="642">
                  <c:v>41368</c:v>
                </c:pt>
                <c:pt idx="643">
                  <c:v>41372</c:v>
                </c:pt>
                <c:pt idx="644">
                  <c:v>41373</c:v>
                </c:pt>
                <c:pt idx="645">
                  <c:v>41375</c:v>
                </c:pt>
                <c:pt idx="646">
                  <c:v>41376</c:v>
                </c:pt>
                <c:pt idx="647">
                  <c:v>41379</c:v>
                </c:pt>
                <c:pt idx="648">
                  <c:v>41380</c:v>
                </c:pt>
                <c:pt idx="649">
                  <c:v>41382</c:v>
                </c:pt>
                <c:pt idx="650">
                  <c:v>41383</c:v>
                </c:pt>
                <c:pt idx="651">
                  <c:v>41386</c:v>
                </c:pt>
                <c:pt idx="652">
                  <c:v>41387</c:v>
                </c:pt>
                <c:pt idx="653">
                  <c:v>41388</c:v>
                </c:pt>
                <c:pt idx="654">
                  <c:v>41389</c:v>
                </c:pt>
                <c:pt idx="655">
                  <c:v>41390</c:v>
                </c:pt>
                <c:pt idx="656">
                  <c:v>41393</c:v>
                </c:pt>
                <c:pt idx="657">
                  <c:v>41397</c:v>
                </c:pt>
                <c:pt idx="658">
                  <c:v>41400</c:v>
                </c:pt>
                <c:pt idx="659">
                  <c:v>41402</c:v>
                </c:pt>
                <c:pt idx="660">
                  <c:v>41403</c:v>
                </c:pt>
                <c:pt idx="661">
                  <c:v>41404</c:v>
                </c:pt>
                <c:pt idx="662">
                  <c:v>41407</c:v>
                </c:pt>
                <c:pt idx="663">
                  <c:v>41411</c:v>
                </c:pt>
                <c:pt idx="664">
                  <c:v>41414</c:v>
                </c:pt>
                <c:pt idx="665">
                  <c:v>41416</c:v>
                </c:pt>
                <c:pt idx="666">
                  <c:v>41418</c:v>
                </c:pt>
                <c:pt idx="667">
                  <c:v>41422</c:v>
                </c:pt>
                <c:pt idx="668">
                  <c:v>41424</c:v>
                </c:pt>
                <c:pt idx="669">
                  <c:v>41425</c:v>
                </c:pt>
                <c:pt idx="670">
                  <c:v>41429</c:v>
                </c:pt>
                <c:pt idx="671">
                  <c:v>41431</c:v>
                </c:pt>
                <c:pt idx="672">
                  <c:v>41432</c:v>
                </c:pt>
                <c:pt idx="673">
                  <c:v>41435</c:v>
                </c:pt>
                <c:pt idx="674">
                  <c:v>41438</c:v>
                </c:pt>
                <c:pt idx="675">
                  <c:v>41439</c:v>
                </c:pt>
                <c:pt idx="676">
                  <c:v>41442</c:v>
                </c:pt>
                <c:pt idx="677">
                  <c:v>41445</c:v>
                </c:pt>
                <c:pt idx="678">
                  <c:v>41446</c:v>
                </c:pt>
                <c:pt idx="679">
                  <c:v>41449</c:v>
                </c:pt>
                <c:pt idx="680">
                  <c:v>41450</c:v>
                </c:pt>
                <c:pt idx="681">
                  <c:v>41452</c:v>
                </c:pt>
                <c:pt idx="682">
                  <c:v>41453</c:v>
                </c:pt>
                <c:pt idx="683">
                  <c:v>41456</c:v>
                </c:pt>
                <c:pt idx="684">
                  <c:v>41457</c:v>
                </c:pt>
                <c:pt idx="685">
                  <c:v>41458</c:v>
                </c:pt>
                <c:pt idx="686">
                  <c:v>41460</c:v>
                </c:pt>
                <c:pt idx="687">
                  <c:v>41466</c:v>
                </c:pt>
                <c:pt idx="688">
                  <c:v>41467</c:v>
                </c:pt>
                <c:pt idx="689">
                  <c:v>41470</c:v>
                </c:pt>
                <c:pt idx="690">
                  <c:v>41471</c:v>
                </c:pt>
                <c:pt idx="691">
                  <c:v>41472</c:v>
                </c:pt>
                <c:pt idx="692">
                  <c:v>41474</c:v>
                </c:pt>
                <c:pt idx="693">
                  <c:v>41480</c:v>
                </c:pt>
                <c:pt idx="694">
                  <c:v>41481</c:v>
                </c:pt>
                <c:pt idx="695">
                  <c:v>41484</c:v>
                </c:pt>
                <c:pt idx="696">
                  <c:v>41485</c:v>
                </c:pt>
                <c:pt idx="697">
                  <c:v>41486</c:v>
                </c:pt>
                <c:pt idx="698">
                  <c:v>41487</c:v>
                </c:pt>
                <c:pt idx="699">
                  <c:v>41498</c:v>
                </c:pt>
                <c:pt idx="700">
                  <c:v>41501</c:v>
                </c:pt>
                <c:pt idx="701">
                  <c:v>41502</c:v>
                </c:pt>
                <c:pt idx="702">
                  <c:v>41505</c:v>
                </c:pt>
                <c:pt idx="703">
                  <c:v>41507</c:v>
                </c:pt>
                <c:pt idx="704">
                  <c:v>41516</c:v>
                </c:pt>
                <c:pt idx="705">
                  <c:v>41520</c:v>
                </c:pt>
                <c:pt idx="706">
                  <c:v>41522</c:v>
                </c:pt>
                <c:pt idx="707">
                  <c:v>41523</c:v>
                </c:pt>
                <c:pt idx="708">
                  <c:v>41526</c:v>
                </c:pt>
                <c:pt idx="709">
                  <c:v>41527</c:v>
                </c:pt>
                <c:pt idx="710">
                  <c:v>41529</c:v>
                </c:pt>
                <c:pt idx="711">
                  <c:v>41534</c:v>
                </c:pt>
                <c:pt idx="712">
                  <c:v>41535</c:v>
                </c:pt>
                <c:pt idx="713">
                  <c:v>41554</c:v>
                </c:pt>
                <c:pt idx="714">
                  <c:v>41557</c:v>
                </c:pt>
                <c:pt idx="715">
                  <c:v>41558</c:v>
                </c:pt>
                <c:pt idx="716">
                  <c:v>41562</c:v>
                </c:pt>
                <c:pt idx="717">
                  <c:v>41563</c:v>
                </c:pt>
                <c:pt idx="718" formatCode="[$-409]d\-mmm\-yy;@">
                  <c:v>41564</c:v>
                </c:pt>
                <c:pt idx="719" formatCode="[$-409]d\-mmm\-yy;@">
                  <c:v>41565</c:v>
                </c:pt>
                <c:pt idx="720" formatCode="[$-409]d\-mmm\-yy;@">
                  <c:v>41568</c:v>
                </c:pt>
                <c:pt idx="721" formatCode="[$-409]d\-mmm\-yy;@">
                  <c:v>41569</c:v>
                </c:pt>
                <c:pt idx="722" formatCode="[$-409]d\-mmm\-yy;@">
                  <c:v>41570</c:v>
                </c:pt>
                <c:pt idx="723" formatCode="[$-409]d\-mmm\-yy;@">
                  <c:v>41571</c:v>
                </c:pt>
                <c:pt idx="724" formatCode="[$-409]d\-mmm\-yy;@">
                  <c:v>41572</c:v>
                </c:pt>
                <c:pt idx="725" formatCode="[$-409]d\-mmm\-yy;@">
                  <c:v>41575</c:v>
                </c:pt>
                <c:pt idx="726" formatCode="[$-409]d\-mmm\-yy;@">
                  <c:v>41576</c:v>
                </c:pt>
                <c:pt idx="727" formatCode="[$-409]d\-mmm\-yy;@">
                  <c:v>41577</c:v>
                </c:pt>
                <c:pt idx="728" formatCode="[$-409]d\-mmm\-yy;@">
                  <c:v>41578</c:v>
                </c:pt>
                <c:pt idx="729" formatCode="[$-409]d\-mmm\-yy;@">
                  <c:v>41579</c:v>
                </c:pt>
                <c:pt idx="730" formatCode="[$-409]d\-mmm\-yy;@">
                  <c:v>41582</c:v>
                </c:pt>
                <c:pt idx="731" formatCode="[$-409]d\-mmm\-yy;@">
                  <c:v>41583</c:v>
                </c:pt>
                <c:pt idx="732" formatCode="[$-409]d\-mmm\-yy;@">
                  <c:v>41584</c:v>
                </c:pt>
                <c:pt idx="733" formatCode="[$-409]d\-mmm\-yy;@">
                  <c:v>41585</c:v>
                </c:pt>
                <c:pt idx="734" formatCode="[$-409]d\-mmm\-yy;@">
                  <c:v>41586</c:v>
                </c:pt>
                <c:pt idx="735" formatCode="[$-409]d\-mmm\-yy;@">
                  <c:v>41589</c:v>
                </c:pt>
                <c:pt idx="736" formatCode="[$-409]d\-mmm\-yy;@">
                  <c:v>41590</c:v>
                </c:pt>
                <c:pt idx="737" formatCode="[$-409]d\-mmm\-yy;@">
                  <c:v>41591</c:v>
                </c:pt>
                <c:pt idx="738" formatCode="[$-409]d\-mmm\-yy;@">
                  <c:v>41593</c:v>
                </c:pt>
                <c:pt idx="739" formatCode="[$-409]d\-mmm\-yy;@">
                  <c:v>41596</c:v>
                </c:pt>
                <c:pt idx="740" formatCode="[$-409]d\-mmm\-yy;@">
                  <c:v>41598</c:v>
                </c:pt>
                <c:pt idx="741" formatCode="[$-409]d\-mmm\-yy;@">
                  <c:v>41599</c:v>
                </c:pt>
                <c:pt idx="742" formatCode="[$-409]d\-mmm\-yy;@">
                  <c:v>41600</c:v>
                </c:pt>
                <c:pt idx="743" formatCode="[$-409]d\-mmm\-yy;@">
                  <c:v>41603</c:v>
                </c:pt>
                <c:pt idx="744" formatCode="[$-409]d\-mmm\-yy;@">
                  <c:v>41604</c:v>
                </c:pt>
                <c:pt idx="745" formatCode="[$-409]d\-mmm\-yy;@">
                  <c:v>41605</c:v>
                </c:pt>
                <c:pt idx="746" formatCode="[$-409]d\-mmm\-yy;@">
                  <c:v>41606</c:v>
                </c:pt>
                <c:pt idx="747" formatCode="[$-409]d\-mmm\-yy;@">
                  <c:v>41607</c:v>
                </c:pt>
                <c:pt idx="748">
                  <c:v>41610</c:v>
                </c:pt>
                <c:pt idx="749">
                  <c:v>41611</c:v>
                </c:pt>
                <c:pt idx="750">
                  <c:v>41612</c:v>
                </c:pt>
                <c:pt idx="751">
                  <c:v>41613</c:v>
                </c:pt>
                <c:pt idx="752">
                  <c:v>41614</c:v>
                </c:pt>
                <c:pt idx="753">
                  <c:v>41617</c:v>
                </c:pt>
                <c:pt idx="754">
                  <c:v>41618</c:v>
                </c:pt>
                <c:pt idx="755">
                  <c:v>41619</c:v>
                </c:pt>
                <c:pt idx="756">
                  <c:v>41620</c:v>
                </c:pt>
                <c:pt idx="757">
                  <c:v>41621</c:v>
                </c:pt>
                <c:pt idx="758">
                  <c:v>41624</c:v>
                </c:pt>
                <c:pt idx="759">
                  <c:v>41625</c:v>
                </c:pt>
                <c:pt idx="760">
                  <c:v>41626</c:v>
                </c:pt>
                <c:pt idx="761">
                  <c:v>41627</c:v>
                </c:pt>
                <c:pt idx="762">
                  <c:v>41635</c:v>
                </c:pt>
                <c:pt idx="763">
                  <c:v>41639</c:v>
                </c:pt>
                <c:pt idx="764">
                  <c:v>41641</c:v>
                </c:pt>
                <c:pt idx="765">
                  <c:v>41642</c:v>
                </c:pt>
                <c:pt idx="766">
                  <c:v>41645</c:v>
                </c:pt>
                <c:pt idx="767">
                  <c:v>41646</c:v>
                </c:pt>
                <c:pt idx="768">
                  <c:v>41647</c:v>
                </c:pt>
                <c:pt idx="769">
                  <c:v>41648</c:v>
                </c:pt>
                <c:pt idx="770">
                  <c:v>41649</c:v>
                </c:pt>
                <c:pt idx="771">
                  <c:v>41652</c:v>
                </c:pt>
                <c:pt idx="772">
                  <c:v>41653</c:v>
                </c:pt>
                <c:pt idx="773">
                  <c:v>41654</c:v>
                </c:pt>
                <c:pt idx="774">
                  <c:v>41655</c:v>
                </c:pt>
                <c:pt idx="775">
                  <c:v>41656</c:v>
                </c:pt>
                <c:pt idx="776">
                  <c:v>41659</c:v>
                </c:pt>
                <c:pt idx="777">
                  <c:v>41660</c:v>
                </c:pt>
                <c:pt idx="778">
                  <c:v>41661</c:v>
                </c:pt>
                <c:pt idx="779">
                  <c:v>41662</c:v>
                </c:pt>
                <c:pt idx="780">
                  <c:v>41663</c:v>
                </c:pt>
                <c:pt idx="781">
                  <c:v>41666</c:v>
                </c:pt>
                <c:pt idx="782">
                  <c:v>41667</c:v>
                </c:pt>
                <c:pt idx="783">
                  <c:v>41668</c:v>
                </c:pt>
                <c:pt idx="784">
                  <c:v>41669</c:v>
                </c:pt>
                <c:pt idx="785">
                  <c:v>41673</c:v>
                </c:pt>
                <c:pt idx="786">
                  <c:v>41674</c:v>
                </c:pt>
                <c:pt idx="787">
                  <c:v>41675</c:v>
                </c:pt>
                <c:pt idx="788">
                  <c:v>41676</c:v>
                </c:pt>
                <c:pt idx="789">
                  <c:v>41677</c:v>
                </c:pt>
                <c:pt idx="790">
                  <c:v>41680</c:v>
                </c:pt>
                <c:pt idx="791">
                  <c:v>41681</c:v>
                </c:pt>
                <c:pt idx="792">
                  <c:v>41682</c:v>
                </c:pt>
                <c:pt idx="793">
                  <c:v>41683</c:v>
                </c:pt>
                <c:pt idx="794">
                  <c:v>41684</c:v>
                </c:pt>
                <c:pt idx="795">
                  <c:v>41687</c:v>
                </c:pt>
                <c:pt idx="796">
                  <c:v>41688</c:v>
                </c:pt>
                <c:pt idx="797">
                  <c:v>41689</c:v>
                </c:pt>
                <c:pt idx="798">
                  <c:v>41690</c:v>
                </c:pt>
                <c:pt idx="799">
                  <c:v>41691</c:v>
                </c:pt>
                <c:pt idx="800">
                  <c:v>41694</c:v>
                </c:pt>
                <c:pt idx="801">
                  <c:v>41695</c:v>
                </c:pt>
                <c:pt idx="802">
                  <c:v>41696</c:v>
                </c:pt>
                <c:pt idx="803">
                  <c:v>41697</c:v>
                </c:pt>
                <c:pt idx="804">
                  <c:v>41702</c:v>
                </c:pt>
                <c:pt idx="805">
                  <c:v>41703</c:v>
                </c:pt>
                <c:pt idx="806">
                  <c:v>41704</c:v>
                </c:pt>
                <c:pt idx="807">
                  <c:v>41705</c:v>
                </c:pt>
                <c:pt idx="808">
                  <c:v>41708</c:v>
                </c:pt>
                <c:pt idx="809">
                  <c:v>41709</c:v>
                </c:pt>
                <c:pt idx="810">
                  <c:v>41710</c:v>
                </c:pt>
                <c:pt idx="811">
                  <c:v>41711</c:v>
                </c:pt>
                <c:pt idx="812">
                  <c:v>41715</c:v>
                </c:pt>
                <c:pt idx="813">
                  <c:v>41716</c:v>
                </c:pt>
                <c:pt idx="814">
                  <c:v>41717</c:v>
                </c:pt>
                <c:pt idx="815">
                  <c:v>41718</c:v>
                </c:pt>
                <c:pt idx="816">
                  <c:v>41719</c:v>
                </c:pt>
                <c:pt idx="817">
                  <c:v>41722</c:v>
                </c:pt>
                <c:pt idx="818">
                  <c:v>41723</c:v>
                </c:pt>
                <c:pt idx="819">
                  <c:v>41724</c:v>
                </c:pt>
                <c:pt idx="820">
                  <c:v>41725</c:v>
                </c:pt>
                <c:pt idx="821">
                  <c:v>41726</c:v>
                </c:pt>
                <c:pt idx="822">
                  <c:v>41729</c:v>
                </c:pt>
                <c:pt idx="823">
                  <c:v>41730</c:v>
                </c:pt>
                <c:pt idx="824">
                  <c:v>41731</c:v>
                </c:pt>
                <c:pt idx="825">
                  <c:v>41732</c:v>
                </c:pt>
                <c:pt idx="826">
                  <c:v>41733</c:v>
                </c:pt>
                <c:pt idx="827">
                  <c:v>41736</c:v>
                </c:pt>
                <c:pt idx="828">
                  <c:v>41737</c:v>
                </c:pt>
                <c:pt idx="829">
                  <c:v>41738</c:v>
                </c:pt>
                <c:pt idx="830">
                  <c:v>41739</c:v>
                </c:pt>
                <c:pt idx="831">
                  <c:v>41740</c:v>
                </c:pt>
                <c:pt idx="832">
                  <c:v>41743</c:v>
                </c:pt>
                <c:pt idx="833">
                  <c:v>41744</c:v>
                </c:pt>
                <c:pt idx="834">
                  <c:v>41745</c:v>
                </c:pt>
                <c:pt idx="835">
                  <c:v>41746</c:v>
                </c:pt>
                <c:pt idx="836">
                  <c:v>41750</c:v>
                </c:pt>
                <c:pt idx="837">
                  <c:v>41751</c:v>
                </c:pt>
                <c:pt idx="838">
                  <c:v>41752</c:v>
                </c:pt>
                <c:pt idx="839">
                  <c:v>41753</c:v>
                </c:pt>
                <c:pt idx="840">
                  <c:v>41754</c:v>
                </c:pt>
                <c:pt idx="841">
                  <c:v>41757</c:v>
                </c:pt>
                <c:pt idx="842">
                  <c:v>41758</c:v>
                </c:pt>
                <c:pt idx="843">
                  <c:v>41761</c:v>
                </c:pt>
                <c:pt idx="844">
                  <c:v>41764</c:v>
                </c:pt>
                <c:pt idx="845">
                  <c:v>41765</c:v>
                </c:pt>
                <c:pt idx="846">
                  <c:v>41766</c:v>
                </c:pt>
                <c:pt idx="847">
                  <c:v>41767</c:v>
                </c:pt>
                <c:pt idx="848">
                  <c:v>41768</c:v>
                </c:pt>
                <c:pt idx="849">
                  <c:v>41771</c:v>
                </c:pt>
                <c:pt idx="850">
                  <c:v>41772</c:v>
                </c:pt>
                <c:pt idx="851">
                  <c:v>41773</c:v>
                </c:pt>
                <c:pt idx="852">
                  <c:v>41774</c:v>
                </c:pt>
                <c:pt idx="853">
                  <c:v>41775</c:v>
                </c:pt>
                <c:pt idx="854">
                  <c:v>41778</c:v>
                </c:pt>
                <c:pt idx="855">
                  <c:v>41779</c:v>
                </c:pt>
                <c:pt idx="856">
                  <c:v>41780</c:v>
                </c:pt>
                <c:pt idx="857">
                  <c:v>41781</c:v>
                </c:pt>
                <c:pt idx="858">
                  <c:v>41782</c:v>
                </c:pt>
                <c:pt idx="859">
                  <c:v>41785</c:v>
                </c:pt>
                <c:pt idx="860">
                  <c:v>41786</c:v>
                </c:pt>
                <c:pt idx="861">
                  <c:v>41787</c:v>
                </c:pt>
                <c:pt idx="862">
                  <c:v>41788</c:v>
                </c:pt>
                <c:pt idx="863">
                  <c:v>41789</c:v>
                </c:pt>
                <c:pt idx="864">
                  <c:v>41792</c:v>
                </c:pt>
                <c:pt idx="865">
                  <c:v>41793</c:v>
                </c:pt>
                <c:pt idx="866">
                  <c:v>41794</c:v>
                </c:pt>
                <c:pt idx="867">
                  <c:v>41795</c:v>
                </c:pt>
                <c:pt idx="868">
                  <c:v>41796</c:v>
                </c:pt>
                <c:pt idx="869">
                  <c:v>41799</c:v>
                </c:pt>
                <c:pt idx="870">
                  <c:v>41800</c:v>
                </c:pt>
                <c:pt idx="871">
                  <c:v>41801</c:v>
                </c:pt>
                <c:pt idx="872">
                  <c:v>41802</c:v>
                </c:pt>
                <c:pt idx="873">
                  <c:v>41803</c:v>
                </c:pt>
                <c:pt idx="874">
                  <c:v>41806</c:v>
                </c:pt>
                <c:pt idx="875">
                  <c:v>41807</c:v>
                </c:pt>
                <c:pt idx="876">
                  <c:v>41808</c:v>
                </c:pt>
                <c:pt idx="877">
                  <c:v>41809</c:v>
                </c:pt>
                <c:pt idx="878">
                  <c:v>41810</c:v>
                </c:pt>
                <c:pt idx="879">
                  <c:v>41813</c:v>
                </c:pt>
                <c:pt idx="880">
                  <c:v>41814</c:v>
                </c:pt>
                <c:pt idx="881">
                  <c:v>41815</c:v>
                </c:pt>
                <c:pt idx="882">
                  <c:v>41816</c:v>
                </c:pt>
                <c:pt idx="883">
                  <c:v>41817</c:v>
                </c:pt>
                <c:pt idx="884">
                  <c:v>41820</c:v>
                </c:pt>
                <c:pt idx="885">
                  <c:v>41821</c:v>
                </c:pt>
                <c:pt idx="886">
                  <c:v>41822</c:v>
                </c:pt>
                <c:pt idx="887">
                  <c:v>41823</c:v>
                </c:pt>
                <c:pt idx="888">
                  <c:v>41824</c:v>
                </c:pt>
                <c:pt idx="889">
                  <c:v>41827</c:v>
                </c:pt>
                <c:pt idx="890">
                  <c:v>41828</c:v>
                </c:pt>
                <c:pt idx="891">
                  <c:v>41829</c:v>
                </c:pt>
                <c:pt idx="892">
                  <c:v>41830</c:v>
                </c:pt>
                <c:pt idx="893">
                  <c:v>41831</c:v>
                </c:pt>
                <c:pt idx="894">
                  <c:v>41834</c:v>
                </c:pt>
                <c:pt idx="895">
                  <c:v>41835</c:v>
                </c:pt>
                <c:pt idx="896">
                  <c:v>41836</c:v>
                </c:pt>
                <c:pt idx="897">
                  <c:v>41837</c:v>
                </c:pt>
                <c:pt idx="898">
                  <c:v>41838</c:v>
                </c:pt>
                <c:pt idx="899">
                  <c:v>41841</c:v>
                </c:pt>
                <c:pt idx="900">
                  <c:v>41842</c:v>
                </c:pt>
                <c:pt idx="901">
                  <c:v>41843</c:v>
                </c:pt>
                <c:pt idx="902">
                  <c:v>41844</c:v>
                </c:pt>
                <c:pt idx="903">
                  <c:v>41845</c:v>
                </c:pt>
                <c:pt idx="904">
                  <c:v>41848</c:v>
                </c:pt>
                <c:pt idx="905">
                  <c:v>41849</c:v>
                </c:pt>
                <c:pt idx="906">
                  <c:v>41850</c:v>
                </c:pt>
                <c:pt idx="907">
                  <c:v>41851</c:v>
                </c:pt>
                <c:pt idx="908">
                  <c:v>41852</c:v>
                </c:pt>
                <c:pt idx="909">
                  <c:v>41855</c:v>
                </c:pt>
                <c:pt idx="910">
                  <c:v>41856</c:v>
                </c:pt>
                <c:pt idx="911">
                  <c:v>41857</c:v>
                </c:pt>
                <c:pt idx="912">
                  <c:v>41858</c:v>
                </c:pt>
                <c:pt idx="913">
                  <c:v>41859</c:v>
                </c:pt>
                <c:pt idx="914">
                  <c:v>41862</c:v>
                </c:pt>
                <c:pt idx="915">
                  <c:v>41863</c:v>
                </c:pt>
                <c:pt idx="916">
                  <c:v>41864</c:v>
                </c:pt>
                <c:pt idx="917">
                  <c:v>41865</c:v>
                </c:pt>
                <c:pt idx="918">
                  <c:v>41866</c:v>
                </c:pt>
                <c:pt idx="919">
                  <c:v>41869</c:v>
                </c:pt>
                <c:pt idx="920">
                  <c:v>41870</c:v>
                </c:pt>
                <c:pt idx="921">
                  <c:v>41871</c:v>
                </c:pt>
                <c:pt idx="922">
                  <c:v>41872</c:v>
                </c:pt>
                <c:pt idx="923">
                  <c:v>41873</c:v>
                </c:pt>
                <c:pt idx="924">
                  <c:v>41876</c:v>
                </c:pt>
                <c:pt idx="925">
                  <c:v>41877</c:v>
                </c:pt>
                <c:pt idx="926">
                  <c:v>41878</c:v>
                </c:pt>
                <c:pt idx="927">
                  <c:v>41879</c:v>
                </c:pt>
                <c:pt idx="928">
                  <c:v>41880</c:v>
                </c:pt>
                <c:pt idx="929">
                  <c:v>41883</c:v>
                </c:pt>
                <c:pt idx="930">
                  <c:v>41884</c:v>
                </c:pt>
                <c:pt idx="931">
                  <c:v>41885</c:v>
                </c:pt>
                <c:pt idx="932">
                  <c:v>41886</c:v>
                </c:pt>
                <c:pt idx="933">
                  <c:v>41887</c:v>
                </c:pt>
                <c:pt idx="934">
                  <c:v>41890</c:v>
                </c:pt>
                <c:pt idx="935">
                  <c:v>41891</c:v>
                </c:pt>
                <c:pt idx="936">
                  <c:v>41892</c:v>
                </c:pt>
                <c:pt idx="937">
                  <c:v>41893</c:v>
                </c:pt>
                <c:pt idx="938">
                  <c:v>41894</c:v>
                </c:pt>
                <c:pt idx="939">
                  <c:v>41897</c:v>
                </c:pt>
                <c:pt idx="940">
                  <c:v>41898</c:v>
                </c:pt>
                <c:pt idx="941">
                  <c:v>41899</c:v>
                </c:pt>
                <c:pt idx="942">
                  <c:v>41900</c:v>
                </c:pt>
                <c:pt idx="943">
                  <c:v>41901</c:v>
                </c:pt>
                <c:pt idx="944">
                  <c:v>41904</c:v>
                </c:pt>
                <c:pt idx="945">
                  <c:v>41905</c:v>
                </c:pt>
                <c:pt idx="946">
                  <c:v>41906</c:v>
                </c:pt>
                <c:pt idx="947">
                  <c:v>41907</c:v>
                </c:pt>
                <c:pt idx="948">
                  <c:v>41908</c:v>
                </c:pt>
                <c:pt idx="949">
                  <c:v>41911</c:v>
                </c:pt>
                <c:pt idx="950">
                  <c:v>41912</c:v>
                </c:pt>
                <c:pt idx="951">
                  <c:v>41913</c:v>
                </c:pt>
                <c:pt idx="952">
                  <c:v>41914</c:v>
                </c:pt>
                <c:pt idx="953">
                  <c:v>41915</c:v>
                </c:pt>
                <c:pt idx="954">
                  <c:v>41918</c:v>
                </c:pt>
                <c:pt idx="955">
                  <c:v>41919</c:v>
                </c:pt>
                <c:pt idx="956">
                  <c:v>41920</c:v>
                </c:pt>
                <c:pt idx="957">
                  <c:v>41921</c:v>
                </c:pt>
                <c:pt idx="958">
                  <c:v>41922</c:v>
                </c:pt>
                <c:pt idx="959">
                  <c:v>41925</c:v>
                </c:pt>
                <c:pt idx="960">
                  <c:v>41926</c:v>
                </c:pt>
                <c:pt idx="961">
                  <c:v>41927</c:v>
                </c:pt>
                <c:pt idx="962">
                  <c:v>41928</c:v>
                </c:pt>
                <c:pt idx="963">
                  <c:v>41929</c:v>
                </c:pt>
                <c:pt idx="964">
                  <c:v>41932</c:v>
                </c:pt>
                <c:pt idx="965">
                  <c:v>41933</c:v>
                </c:pt>
                <c:pt idx="966">
                  <c:v>41934</c:v>
                </c:pt>
                <c:pt idx="967">
                  <c:v>41935</c:v>
                </c:pt>
                <c:pt idx="968">
                  <c:v>41936</c:v>
                </c:pt>
                <c:pt idx="969">
                  <c:v>41939</c:v>
                </c:pt>
                <c:pt idx="970">
                  <c:v>41940</c:v>
                </c:pt>
                <c:pt idx="971">
                  <c:v>41941</c:v>
                </c:pt>
                <c:pt idx="972">
                  <c:v>41942</c:v>
                </c:pt>
                <c:pt idx="973">
                  <c:v>41943</c:v>
                </c:pt>
                <c:pt idx="974">
                  <c:v>41946</c:v>
                </c:pt>
                <c:pt idx="975">
                  <c:v>41947</c:v>
                </c:pt>
                <c:pt idx="976">
                  <c:v>41948</c:v>
                </c:pt>
                <c:pt idx="977">
                  <c:v>41949</c:v>
                </c:pt>
                <c:pt idx="978">
                  <c:v>41950</c:v>
                </c:pt>
                <c:pt idx="979">
                  <c:v>41953</c:v>
                </c:pt>
                <c:pt idx="980">
                  <c:v>41954</c:v>
                </c:pt>
                <c:pt idx="981">
                  <c:v>41955</c:v>
                </c:pt>
                <c:pt idx="982">
                  <c:v>41956</c:v>
                </c:pt>
                <c:pt idx="983">
                  <c:v>41957</c:v>
                </c:pt>
                <c:pt idx="984">
                  <c:v>41960</c:v>
                </c:pt>
                <c:pt idx="985">
                  <c:v>41961</c:v>
                </c:pt>
                <c:pt idx="986">
                  <c:v>41962</c:v>
                </c:pt>
                <c:pt idx="987">
                  <c:v>41963</c:v>
                </c:pt>
                <c:pt idx="988">
                  <c:v>41964</c:v>
                </c:pt>
                <c:pt idx="989">
                  <c:v>41967</c:v>
                </c:pt>
                <c:pt idx="990">
                  <c:v>41968</c:v>
                </c:pt>
                <c:pt idx="991">
                  <c:v>41969</c:v>
                </c:pt>
                <c:pt idx="992">
                  <c:v>41970</c:v>
                </c:pt>
                <c:pt idx="993">
                  <c:v>41971</c:v>
                </c:pt>
                <c:pt idx="994">
                  <c:v>41974</c:v>
                </c:pt>
                <c:pt idx="995">
                  <c:v>41975</c:v>
                </c:pt>
                <c:pt idx="996">
                  <c:v>41976</c:v>
                </c:pt>
                <c:pt idx="997">
                  <c:v>41977</c:v>
                </c:pt>
                <c:pt idx="998">
                  <c:v>41978</c:v>
                </c:pt>
                <c:pt idx="999">
                  <c:v>41981</c:v>
                </c:pt>
                <c:pt idx="1000">
                  <c:v>41982</c:v>
                </c:pt>
                <c:pt idx="1001">
                  <c:v>41983</c:v>
                </c:pt>
                <c:pt idx="1002">
                  <c:v>41984</c:v>
                </c:pt>
                <c:pt idx="1003">
                  <c:v>41985</c:v>
                </c:pt>
                <c:pt idx="1004">
                  <c:v>41988</c:v>
                </c:pt>
                <c:pt idx="1005">
                  <c:v>41989</c:v>
                </c:pt>
                <c:pt idx="1006">
                  <c:v>41990</c:v>
                </c:pt>
                <c:pt idx="1007">
                  <c:v>41991</c:v>
                </c:pt>
                <c:pt idx="1008">
                  <c:v>41992</c:v>
                </c:pt>
                <c:pt idx="1009">
                  <c:v>41995</c:v>
                </c:pt>
                <c:pt idx="1010">
                  <c:v>41996</c:v>
                </c:pt>
                <c:pt idx="1011">
                  <c:v>41997</c:v>
                </c:pt>
                <c:pt idx="1012">
                  <c:v>42002</c:v>
                </c:pt>
                <c:pt idx="1013">
                  <c:v>42003</c:v>
                </c:pt>
                <c:pt idx="1014">
                  <c:v>42004</c:v>
                </c:pt>
                <c:pt idx="1015">
                  <c:v>42006</c:v>
                </c:pt>
                <c:pt idx="1016">
                  <c:v>42009</c:v>
                </c:pt>
                <c:pt idx="1017">
                  <c:v>42010</c:v>
                </c:pt>
                <c:pt idx="1018">
                  <c:v>42011</c:v>
                </c:pt>
                <c:pt idx="1019">
                  <c:v>42012</c:v>
                </c:pt>
                <c:pt idx="1020">
                  <c:v>42013</c:v>
                </c:pt>
                <c:pt idx="1021">
                  <c:v>42016</c:v>
                </c:pt>
                <c:pt idx="1022">
                  <c:v>42017</c:v>
                </c:pt>
                <c:pt idx="1023">
                  <c:v>42018</c:v>
                </c:pt>
                <c:pt idx="1024">
                  <c:v>42019</c:v>
                </c:pt>
                <c:pt idx="1025">
                  <c:v>42020</c:v>
                </c:pt>
                <c:pt idx="1026">
                  <c:v>42023</c:v>
                </c:pt>
                <c:pt idx="1027">
                  <c:v>42024</c:v>
                </c:pt>
                <c:pt idx="1028">
                  <c:v>42025</c:v>
                </c:pt>
                <c:pt idx="1029">
                  <c:v>42026</c:v>
                </c:pt>
                <c:pt idx="1030">
                  <c:v>42027</c:v>
                </c:pt>
                <c:pt idx="1031">
                  <c:v>42030</c:v>
                </c:pt>
                <c:pt idx="1032">
                  <c:v>42031</c:v>
                </c:pt>
                <c:pt idx="1033">
                  <c:v>42032</c:v>
                </c:pt>
                <c:pt idx="1034">
                  <c:v>42033</c:v>
                </c:pt>
                <c:pt idx="1035">
                  <c:v>42034</c:v>
                </c:pt>
                <c:pt idx="1036">
                  <c:v>42037</c:v>
                </c:pt>
                <c:pt idx="1037">
                  <c:v>42038</c:v>
                </c:pt>
                <c:pt idx="1038">
                  <c:v>42039</c:v>
                </c:pt>
                <c:pt idx="1039">
                  <c:v>42040</c:v>
                </c:pt>
                <c:pt idx="1040">
                  <c:v>42041</c:v>
                </c:pt>
                <c:pt idx="1041">
                  <c:v>42044</c:v>
                </c:pt>
                <c:pt idx="1042">
                  <c:v>42045</c:v>
                </c:pt>
                <c:pt idx="1043">
                  <c:v>42046</c:v>
                </c:pt>
                <c:pt idx="1044">
                  <c:v>42047</c:v>
                </c:pt>
                <c:pt idx="1045">
                  <c:v>42048</c:v>
                </c:pt>
                <c:pt idx="1046">
                  <c:v>42051</c:v>
                </c:pt>
                <c:pt idx="1047">
                  <c:v>42052</c:v>
                </c:pt>
                <c:pt idx="1048">
                  <c:v>42053</c:v>
                </c:pt>
                <c:pt idx="1049">
                  <c:v>42054</c:v>
                </c:pt>
                <c:pt idx="1050">
                  <c:v>42055</c:v>
                </c:pt>
                <c:pt idx="1051">
                  <c:v>42058</c:v>
                </c:pt>
                <c:pt idx="1052">
                  <c:v>42059</c:v>
                </c:pt>
                <c:pt idx="1053">
                  <c:v>42060</c:v>
                </c:pt>
                <c:pt idx="1054">
                  <c:v>42061</c:v>
                </c:pt>
                <c:pt idx="1055">
                  <c:v>42062</c:v>
                </c:pt>
                <c:pt idx="1056">
                  <c:v>42065</c:v>
                </c:pt>
                <c:pt idx="1057">
                  <c:v>42066</c:v>
                </c:pt>
                <c:pt idx="1058">
                  <c:v>42067</c:v>
                </c:pt>
                <c:pt idx="1059">
                  <c:v>42068</c:v>
                </c:pt>
                <c:pt idx="1060">
                  <c:v>42069</c:v>
                </c:pt>
                <c:pt idx="1061">
                  <c:v>42072</c:v>
                </c:pt>
                <c:pt idx="1062">
                  <c:v>42073</c:v>
                </c:pt>
                <c:pt idx="1063">
                  <c:v>42074</c:v>
                </c:pt>
                <c:pt idx="1064">
                  <c:v>42075</c:v>
                </c:pt>
                <c:pt idx="1065">
                  <c:v>42076</c:v>
                </c:pt>
                <c:pt idx="1066">
                  <c:v>42079</c:v>
                </c:pt>
                <c:pt idx="1067">
                  <c:v>42080</c:v>
                </c:pt>
                <c:pt idx="1068">
                  <c:v>42081</c:v>
                </c:pt>
                <c:pt idx="1069">
                  <c:v>42082</c:v>
                </c:pt>
                <c:pt idx="1070">
                  <c:v>42083</c:v>
                </c:pt>
                <c:pt idx="1071">
                  <c:v>42086</c:v>
                </c:pt>
                <c:pt idx="1072">
                  <c:v>42087</c:v>
                </c:pt>
                <c:pt idx="1073">
                  <c:v>42088</c:v>
                </c:pt>
                <c:pt idx="1074">
                  <c:v>42089</c:v>
                </c:pt>
                <c:pt idx="1075">
                  <c:v>42090</c:v>
                </c:pt>
                <c:pt idx="1076">
                  <c:v>42093</c:v>
                </c:pt>
                <c:pt idx="1077">
                  <c:v>42094</c:v>
                </c:pt>
                <c:pt idx="1078">
                  <c:v>42095</c:v>
                </c:pt>
                <c:pt idx="1079">
                  <c:v>42096</c:v>
                </c:pt>
                <c:pt idx="1080">
                  <c:v>42100</c:v>
                </c:pt>
                <c:pt idx="1081">
                  <c:v>42101</c:v>
                </c:pt>
                <c:pt idx="1082">
                  <c:v>42102</c:v>
                </c:pt>
                <c:pt idx="1083">
                  <c:v>42103</c:v>
                </c:pt>
                <c:pt idx="1084">
                  <c:v>42104</c:v>
                </c:pt>
                <c:pt idx="1085">
                  <c:v>42107</c:v>
                </c:pt>
                <c:pt idx="1086">
                  <c:v>42108</c:v>
                </c:pt>
                <c:pt idx="1087">
                  <c:v>42109</c:v>
                </c:pt>
                <c:pt idx="1088">
                  <c:v>42110</c:v>
                </c:pt>
                <c:pt idx="1089">
                  <c:v>42111</c:v>
                </c:pt>
                <c:pt idx="1090">
                  <c:v>42114</c:v>
                </c:pt>
                <c:pt idx="1091">
                  <c:v>42115</c:v>
                </c:pt>
                <c:pt idx="1092">
                  <c:v>42116</c:v>
                </c:pt>
                <c:pt idx="1093">
                  <c:v>42117</c:v>
                </c:pt>
                <c:pt idx="1094">
                  <c:v>42118</c:v>
                </c:pt>
                <c:pt idx="1095">
                  <c:v>42121</c:v>
                </c:pt>
                <c:pt idx="1096">
                  <c:v>42122</c:v>
                </c:pt>
                <c:pt idx="1097">
                  <c:v>42123</c:v>
                </c:pt>
                <c:pt idx="1098">
                  <c:v>42124</c:v>
                </c:pt>
                <c:pt idx="1099">
                  <c:v>42125</c:v>
                </c:pt>
                <c:pt idx="1100">
                  <c:v>42128</c:v>
                </c:pt>
                <c:pt idx="1101">
                  <c:v>42129</c:v>
                </c:pt>
                <c:pt idx="1102">
                  <c:v>42130</c:v>
                </c:pt>
                <c:pt idx="1103">
                  <c:v>42131</c:v>
                </c:pt>
                <c:pt idx="1104">
                  <c:v>42132</c:v>
                </c:pt>
                <c:pt idx="1105">
                  <c:v>42135</c:v>
                </c:pt>
                <c:pt idx="1106">
                  <c:v>42136</c:v>
                </c:pt>
                <c:pt idx="1107">
                  <c:v>42137</c:v>
                </c:pt>
                <c:pt idx="1108">
                  <c:v>42138</c:v>
                </c:pt>
                <c:pt idx="1109">
                  <c:v>42141</c:v>
                </c:pt>
                <c:pt idx="1110">
                  <c:v>42142</c:v>
                </c:pt>
                <c:pt idx="1111">
                  <c:v>42143</c:v>
                </c:pt>
                <c:pt idx="1112">
                  <c:v>42144</c:v>
                </c:pt>
                <c:pt idx="1113">
                  <c:v>42145</c:v>
                </c:pt>
                <c:pt idx="1114">
                  <c:v>42146</c:v>
                </c:pt>
                <c:pt idx="1115">
                  <c:v>42150</c:v>
                </c:pt>
                <c:pt idx="1116">
                  <c:v>42151</c:v>
                </c:pt>
                <c:pt idx="1117">
                  <c:v>42152</c:v>
                </c:pt>
                <c:pt idx="1118">
                  <c:v>42153</c:v>
                </c:pt>
                <c:pt idx="1119">
                  <c:v>42157</c:v>
                </c:pt>
                <c:pt idx="1120">
                  <c:v>42158</c:v>
                </c:pt>
                <c:pt idx="1121">
                  <c:v>42159</c:v>
                </c:pt>
                <c:pt idx="1122">
                  <c:v>42160</c:v>
                </c:pt>
                <c:pt idx="1123">
                  <c:v>42163</c:v>
                </c:pt>
                <c:pt idx="1124">
                  <c:v>42164</c:v>
                </c:pt>
                <c:pt idx="1125">
                  <c:v>42165</c:v>
                </c:pt>
                <c:pt idx="1126">
                  <c:v>42166</c:v>
                </c:pt>
                <c:pt idx="1127">
                  <c:v>42167</c:v>
                </c:pt>
                <c:pt idx="1128">
                  <c:v>42170</c:v>
                </c:pt>
                <c:pt idx="1129">
                  <c:v>42171</c:v>
                </c:pt>
                <c:pt idx="1130">
                  <c:v>42172</c:v>
                </c:pt>
                <c:pt idx="1131">
                  <c:v>42173</c:v>
                </c:pt>
                <c:pt idx="1132">
                  <c:v>42174</c:v>
                </c:pt>
                <c:pt idx="1133">
                  <c:v>42177</c:v>
                </c:pt>
                <c:pt idx="1134">
                  <c:v>42178</c:v>
                </c:pt>
                <c:pt idx="1135">
                  <c:v>42179</c:v>
                </c:pt>
                <c:pt idx="1136">
                  <c:v>42180</c:v>
                </c:pt>
                <c:pt idx="1137">
                  <c:v>42181</c:v>
                </c:pt>
                <c:pt idx="1138">
                  <c:v>42184</c:v>
                </c:pt>
                <c:pt idx="1139">
                  <c:v>42185</c:v>
                </c:pt>
                <c:pt idx="1140">
                  <c:v>42186</c:v>
                </c:pt>
                <c:pt idx="1141">
                  <c:v>42187</c:v>
                </c:pt>
                <c:pt idx="1142">
                  <c:v>42188</c:v>
                </c:pt>
                <c:pt idx="1143">
                  <c:v>42191</c:v>
                </c:pt>
                <c:pt idx="1144">
                  <c:v>42192</c:v>
                </c:pt>
                <c:pt idx="1145">
                  <c:v>42193</c:v>
                </c:pt>
                <c:pt idx="1146">
                  <c:v>42194</c:v>
                </c:pt>
                <c:pt idx="1147">
                  <c:v>42195</c:v>
                </c:pt>
                <c:pt idx="1148">
                  <c:v>42198</c:v>
                </c:pt>
                <c:pt idx="1149">
                  <c:v>42199</c:v>
                </c:pt>
                <c:pt idx="1150">
                  <c:v>42200</c:v>
                </c:pt>
                <c:pt idx="1151">
                  <c:v>42201</c:v>
                </c:pt>
                <c:pt idx="1152">
                  <c:v>42205</c:v>
                </c:pt>
                <c:pt idx="1153">
                  <c:v>42206</c:v>
                </c:pt>
                <c:pt idx="1154">
                  <c:v>42207</c:v>
                </c:pt>
                <c:pt idx="1155">
                  <c:v>42208</c:v>
                </c:pt>
                <c:pt idx="1156">
                  <c:v>42209</c:v>
                </c:pt>
                <c:pt idx="1157">
                  <c:v>42212</c:v>
                </c:pt>
                <c:pt idx="1158">
                  <c:v>42213</c:v>
                </c:pt>
                <c:pt idx="1159">
                  <c:v>42214</c:v>
                </c:pt>
                <c:pt idx="1160">
                  <c:v>42215</c:v>
                </c:pt>
                <c:pt idx="1161">
                  <c:v>42216</c:v>
                </c:pt>
                <c:pt idx="1162">
                  <c:v>42219</c:v>
                </c:pt>
                <c:pt idx="1163">
                  <c:v>42220</c:v>
                </c:pt>
                <c:pt idx="1164">
                  <c:v>42221</c:v>
                </c:pt>
                <c:pt idx="1165">
                  <c:v>42222</c:v>
                </c:pt>
                <c:pt idx="1166">
                  <c:v>42227</c:v>
                </c:pt>
                <c:pt idx="1167">
                  <c:v>42228</c:v>
                </c:pt>
                <c:pt idx="1168">
                  <c:v>42229</c:v>
                </c:pt>
                <c:pt idx="1169">
                  <c:v>42230</c:v>
                </c:pt>
                <c:pt idx="1170">
                  <c:v>42233</c:v>
                </c:pt>
                <c:pt idx="1171">
                  <c:v>42234</c:v>
                </c:pt>
                <c:pt idx="1172">
                  <c:v>42235</c:v>
                </c:pt>
                <c:pt idx="1173">
                  <c:v>42236</c:v>
                </c:pt>
                <c:pt idx="1174">
                  <c:v>42237</c:v>
                </c:pt>
                <c:pt idx="1175">
                  <c:v>42240</c:v>
                </c:pt>
                <c:pt idx="1176">
                  <c:v>42241</c:v>
                </c:pt>
                <c:pt idx="1177">
                  <c:v>42242</c:v>
                </c:pt>
                <c:pt idx="1178">
                  <c:v>42243</c:v>
                </c:pt>
                <c:pt idx="1179">
                  <c:v>42244</c:v>
                </c:pt>
                <c:pt idx="1180">
                  <c:v>42247</c:v>
                </c:pt>
                <c:pt idx="1181">
                  <c:v>42248</c:v>
                </c:pt>
                <c:pt idx="1182">
                  <c:v>42249</c:v>
                </c:pt>
                <c:pt idx="1183">
                  <c:v>42250</c:v>
                </c:pt>
                <c:pt idx="1184">
                  <c:v>42251</c:v>
                </c:pt>
                <c:pt idx="1185">
                  <c:v>42254</c:v>
                </c:pt>
                <c:pt idx="1186">
                  <c:v>42255</c:v>
                </c:pt>
                <c:pt idx="1187">
                  <c:v>42256</c:v>
                </c:pt>
                <c:pt idx="1188">
                  <c:v>42257</c:v>
                </c:pt>
                <c:pt idx="1189">
                  <c:v>42261</c:v>
                </c:pt>
                <c:pt idx="1190">
                  <c:v>42262</c:v>
                </c:pt>
                <c:pt idx="1191">
                  <c:v>42263</c:v>
                </c:pt>
                <c:pt idx="1192">
                  <c:v>42264</c:v>
                </c:pt>
                <c:pt idx="1193">
                  <c:v>42265</c:v>
                </c:pt>
                <c:pt idx="1194">
                  <c:v>42268</c:v>
                </c:pt>
                <c:pt idx="1195">
                  <c:v>42269</c:v>
                </c:pt>
                <c:pt idx="1196">
                  <c:v>42270</c:v>
                </c:pt>
                <c:pt idx="1197">
                  <c:v>42272</c:v>
                </c:pt>
                <c:pt idx="1198">
                  <c:v>42275</c:v>
                </c:pt>
                <c:pt idx="1199">
                  <c:v>42276</c:v>
                </c:pt>
                <c:pt idx="1200">
                  <c:v>42277</c:v>
                </c:pt>
                <c:pt idx="1201">
                  <c:v>42278</c:v>
                </c:pt>
                <c:pt idx="1202">
                  <c:v>42279</c:v>
                </c:pt>
                <c:pt idx="1203">
                  <c:v>42282</c:v>
                </c:pt>
                <c:pt idx="1204">
                  <c:v>42283</c:v>
                </c:pt>
                <c:pt idx="1205">
                  <c:v>42284</c:v>
                </c:pt>
                <c:pt idx="1206">
                  <c:v>42285</c:v>
                </c:pt>
                <c:pt idx="1207">
                  <c:v>42286</c:v>
                </c:pt>
                <c:pt idx="1208">
                  <c:v>42289</c:v>
                </c:pt>
                <c:pt idx="1209">
                  <c:v>42290</c:v>
                </c:pt>
                <c:pt idx="1210">
                  <c:v>42291</c:v>
                </c:pt>
                <c:pt idx="1211">
                  <c:v>42292</c:v>
                </c:pt>
                <c:pt idx="1212">
                  <c:v>42293</c:v>
                </c:pt>
                <c:pt idx="1213">
                  <c:v>42296</c:v>
                </c:pt>
                <c:pt idx="1214">
                  <c:v>42297</c:v>
                </c:pt>
                <c:pt idx="1215">
                  <c:v>42298</c:v>
                </c:pt>
                <c:pt idx="1216">
                  <c:v>42299</c:v>
                </c:pt>
                <c:pt idx="1217">
                  <c:v>42300</c:v>
                </c:pt>
                <c:pt idx="1218">
                  <c:v>42303</c:v>
                </c:pt>
                <c:pt idx="1219">
                  <c:v>42304</c:v>
                </c:pt>
                <c:pt idx="1220">
                  <c:v>42305</c:v>
                </c:pt>
                <c:pt idx="1221">
                  <c:v>42306</c:v>
                </c:pt>
                <c:pt idx="1222">
                  <c:v>42307</c:v>
                </c:pt>
                <c:pt idx="1223">
                  <c:v>42310</c:v>
                </c:pt>
                <c:pt idx="1224">
                  <c:v>42311</c:v>
                </c:pt>
                <c:pt idx="1225">
                  <c:v>42312</c:v>
                </c:pt>
                <c:pt idx="1226">
                  <c:v>42313</c:v>
                </c:pt>
                <c:pt idx="1227">
                  <c:v>42314</c:v>
                </c:pt>
                <c:pt idx="1228">
                  <c:v>42317</c:v>
                </c:pt>
                <c:pt idx="1229">
                  <c:v>42319</c:v>
                </c:pt>
                <c:pt idx="1230">
                  <c:v>42320</c:v>
                </c:pt>
                <c:pt idx="1231">
                  <c:v>42321</c:v>
                </c:pt>
                <c:pt idx="1232">
                  <c:v>42324</c:v>
                </c:pt>
                <c:pt idx="1233">
                  <c:v>42325</c:v>
                </c:pt>
                <c:pt idx="1234">
                  <c:v>42326</c:v>
                </c:pt>
                <c:pt idx="1235">
                  <c:v>42327</c:v>
                </c:pt>
                <c:pt idx="1236">
                  <c:v>42328</c:v>
                </c:pt>
                <c:pt idx="1237">
                  <c:v>42331</c:v>
                </c:pt>
                <c:pt idx="1238">
                  <c:v>42332</c:v>
                </c:pt>
                <c:pt idx="1239">
                  <c:v>42333</c:v>
                </c:pt>
                <c:pt idx="1240">
                  <c:v>42334</c:v>
                </c:pt>
                <c:pt idx="1241">
                  <c:v>42335</c:v>
                </c:pt>
                <c:pt idx="1242">
                  <c:v>42338</c:v>
                </c:pt>
                <c:pt idx="1243">
                  <c:v>42339</c:v>
                </c:pt>
                <c:pt idx="1244">
                  <c:v>42340</c:v>
                </c:pt>
                <c:pt idx="1245">
                  <c:v>42341</c:v>
                </c:pt>
                <c:pt idx="1246">
                  <c:v>42342</c:v>
                </c:pt>
                <c:pt idx="1247">
                  <c:v>42345</c:v>
                </c:pt>
                <c:pt idx="1248">
                  <c:v>42346</c:v>
                </c:pt>
                <c:pt idx="1249">
                  <c:v>42347</c:v>
                </c:pt>
                <c:pt idx="1250">
                  <c:v>42348</c:v>
                </c:pt>
                <c:pt idx="1251">
                  <c:v>42349</c:v>
                </c:pt>
                <c:pt idx="1252">
                  <c:v>42352</c:v>
                </c:pt>
                <c:pt idx="1253">
                  <c:v>42353</c:v>
                </c:pt>
                <c:pt idx="1254">
                  <c:v>42354</c:v>
                </c:pt>
                <c:pt idx="1255">
                  <c:v>42355</c:v>
                </c:pt>
                <c:pt idx="1256">
                  <c:v>42356</c:v>
                </c:pt>
                <c:pt idx="1257">
                  <c:v>42359</c:v>
                </c:pt>
                <c:pt idx="1258">
                  <c:v>42360</c:v>
                </c:pt>
                <c:pt idx="1259">
                  <c:v>42361</c:v>
                </c:pt>
                <c:pt idx="1260">
                  <c:v>42362</c:v>
                </c:pt>
                <c:pt idx="1261">
                  <c:v>42366</c:v>
                </c:pt>
                <c:pt idx="1262">
                  <c:v>42367</c:v>
                </c:pt>
                <c:pt idx="1263">
                  <c:v>42368</c:v>
                </c:pt>
                <c:pt idx="1264">
                  <c:v>42369</c:v>
                </c:pt>
                <c:pt idx="1265">
                  <c:v>42373</c:v>
                </c:pt>
                <c:pt idx="1266">
                  <c:v>42374</c:v>
                </c:pt>
                <c:pt idx="1267">
                  <c:v>42375</c:v>
                </c:pt>
                <c:pt idx="1268">
                  <c:v>42376</c:v>
                </c:pt>
                <c:pt idx="1269">
                  <c:v>42377</c:v>
                </c:pt>
                <c:pt idx="1270">
                  <c:v>42380</c:v>
                </c:pt>
                <c:pt idx="1271">
                  <c:v>42381</c:v>
                </c:pt>
                <c:pt idx="1272">
                  <c:v>42382</c:v>
                </c:pt>
                <c:pt idx="1273">
                  <c:v>42383</c:v>
                </c:pt>
                <c:pt idx="1274">
                  <c:v>42384</c:v>
                </c:pt>
                <c:pt idx="1275">
                  <c:v>42387</c:v>
                </c:pt>
                <c:pt idx="1276">
                  <c:v>42388</c:v>
                </c:pt>
                <c:pt idx="1277">
                  <c:v>42389</c:v>
                </c:pt>
                <c:pt idx="1278">
                  <c:v>42390</c:v>
                </c:pt>
                <c:pt idx="1279">
                  <c:v>42391</c:v>
                </c:pt>
                <c:pt idx="1280">
                  <c:v>42394</c:v>
                </c:pt>
                <c:pt idx="1281">
                  <c:v>42395</c:v>
                </c:pt>
                <c:pt idx="1282">
                  <c:v>42396</c:v>
                </c:pt>
                <c:pt idx="1283">
                  <c:v>42397</c:v>
                </c:pt>
                <c:pt idx="1284">
                  <c:v>42398</c:v>
                </c:pt>
                <c:pt idx="1285">
                  <c:v>42401</c:v>
                </c:pt>
                <c:pt idx="1286">
                  <c:v>42402</c:v>
                </c:pt>
                <c:pt idx="1287">
                  <c:v>42403</c:v>
                </c:pt>
                <c:pt idx="1288">
                  <c:v>42404</c:v>
                </c:pt>
                <c:pt idx="1289">
                  <c:v>42405</c:v>
                </c:pt>
                <c:pt idx="1290">
                  <c:v>42410</c:v>
                </c:pt>
                <c:pt idx="1291">
                  <c:v>42411</c:v>
                </c:pt>
                <c:pt idx="1292">
                  <c:v>42412</c:v>
                </c:pt>
                <c:pt idx="1293">
                  <c:v>42415</c:v>
                </c:pt>
                <c:pt idx="1294">
                  <c:v>42416</c:v>
                </c:pt>
                <c:pt idx="1295">
                  <c:v>42417</c:v>
                </c:pt>
                <c:pt idx="1296">
                  <c:v>42418</c:v>
                </c:pt>
                <c:pt idx="1297">
                  <c:v>42419</c:v>
                </c:pt>
                <c:pt idx="1298">
                  <c:v>42422</c:v>
                </c:pt>
                <c:pt idx="1299">
                  <c:v>42423</c:v>
                </c:pt>
                <c:pt idx="1300">
                  <c:v>42424</c:v>
                </c:pt>
                <c:pt idx="1301">
                  <c:v>42425</c:v>
                </c:pt>
                <c:pt idx="1302">
                  <c:v>42426</c:v>
                </c:pt>
                <c:pt idx="1303">
                  <c:v>42429</c:v>
                </c:pt>
                <c:pt idx="1304">
                  <c:v>42430</c:v>
                </c:pt>
                <c:pt idx="1305">
                  <c:v>42431</c:v>
                </c:pt>
                <c:pt idx="1306">
                  <c:v>42432</c:v>
                </c:pt>
                <c:pt idx="1307">
                  <c:v>42433</c:v>
                </c:pt>
                <c:pt idx="1308">
                  <c:v>42436</c:v>
                </c:pt>
                <c:pt idx="1309">
                  <c:v>42437</c:v>
                </c:pt>
                <c:pt idx="1310">
                  <c:v>42438</c:v>
                </c:pt>
                <c:pt idx="1311">
                  <c:v>42439</c:v>
                </c:pt>
                <c:pt idx="1312">
                  <c:v>42440</c:v>
                </c:pt>
                <c:pt idx="1313">
                  <c:v>42443</c:v>
                </c:pt>
                <c:pt idx="1314">
                  <c:v>42444</c:v>
                </c:pt>
                <c:pt idx="1315">
                  <c:v>42445</c:v>
                </c:pt>
                <c:pt idx="1316">
                  <c:v>42446</c:v>
                </c:pt>
                <c:pt idx="1317">
                  <c:v>42447</c:v>
                </c:pt>
                <c:pt idx="1318">
                  <c:v>42450</c:v>
                </c:pt>
                <c:pt idx="1319">
                  <c:v>42451</c:v>
                </c:pt>
                <c:pt idx="1320">
                  <c:v>42452</c:v>
                </c:pt>
                <c:pt idx="1321">
                  <c:v>42453</c:v>
                </c:pt>
                <c:pt idx="1322">
                  <c:v>42457</c:v>
                </c:pt>
                <c:pt idx="1323">
                  <c:v>42458</c:v>
                </c:pt>
                <c:pt idx="1324">
                  <c:v>42459</c:v>
                </c:pt>
                <c:pt idx="1325">
                  <c:v>42460</c:v>
                </c:pt>
                <c:pt idx="1326">
                  <c:v>42461</c:v>
                </c:pt>
                <c:pt idx="1327">
                  <c:v>42464</c:v>
                </c:pt>
                <c:pt idx="1328">
                  <c:v>42465</c:v>
                </c:pt>
                <c:pt idx="1329">
                  <c:v>42466</c:v>
                </c:pt>
                <c:pt idx="1330">
                  <c:v>42467</c:v>
                </c:pt>
                <c:pt idx="1331">
                  <c:v>42468</c:v>
                </c:pt>
                <c:pt idx="1332">
                  <c:v>42471</c:v>
                </c:pt>
                <c:pt idx="1333">
                  <c:v>42472</c:v>
                </c:pt>
                <c:pt idx="1334">
                  <c:v>42473</c:v>
                </c:pt>
                <c:pt idx="1335">
                  <c:v>42474</c:v>
                </c:pt>
                <c:pt idx="1336">
                  <c:v>42475</c:v>
                </c:pt>
                <c:pt idx="1337">
                  <c:v>42478</c:v>
                </c:pt>
                <c:pt idx="1338">
                  <c:v>42479</c:v>
                </c:pt>
                <c:pt idx="1339">
                  <c:v>42480</c:v>
                </c:pt>
                <c:pt idx="1340">
                  <c:v>42481</c:v>
                </c:pt>
                <c:pt idx="1341">
                  <c:v>42482</c:v>
                </c:pt>
                <c:pt idx="1342">
                  <c:v>42485</c:v>
                </c:pt>
                <c:pt idx="1343">
                  <c:v>42486</c:v>
                </c:pt>
                <c:pt idx="1344">
                  <c:v>42487</c:v>
                </c:pt>
                <c:pt idx="1345">
                  <c:v>42488</c:v>
                </c:pt>
                <c:pt idx="1346">
                  <c:v>42489</c:v>
                </c:pt>
                <c:pt idx="1347">
                  <c:v>42492</c:v>
                </c:pt>
                <c:pt idx="1348">
                  <c:v>42493</c:v>
                </c:pt>
                <c:pt idx="1349">
                  <c:v>42494</c:v>
                </c:pt>
                <c:pt idx="1350">
                  <c:v>42495</c:v>
                </c:pt>
                <c:pt idx="1351">
                  <c:v>42496</c:v>
                </c:pt>
                <c:pt idx="1352">
                  <c:v>42499</c:v>
                </c:pt>
                <c:pt idx="1353">
                  <c:v>42500</c:v>
                </c:pt>
                <c:pt idx="1354">
                  <c:v>42501</c:v>
                </c:pt>
                <c:pt idx="1355">
                  <c:v>42502</c:v>
                </c:pt>
                <c:pt idx="1356">
                  <c:v>42503</c:v>
                </c:pt>
                <c:pt idx="1357">
                  <c:v>42506</c:v>
                </c:pt>
                <c:pt idx="1358">
                  <c:v>42507</c:v>
                </c:pt>
                <c:pt idx="1359">
                  <c:v>42508</c:v>
                </c:pt>
                <c:pt idx="1360">
                  <c:v>42509</c:v>
                </c:pt>
                <c:pt idx="1361">
                  <c:v>42510</c:v>
                </c:pt>
                <c:pt idx="1362">
                  <c:v>42513</c:v>
                </c:pt>
                <c:pt idx="1363">
                  <c:v>42514</c:v>
                </c:pt>
                <c:pt idx="1364">
                  <c:v>42515</c:v>
                </c:pt>
                <c:pt idx="1365">
                  <c:v>42516</c:v>
                </c:pt>
                <c:pt idx="1366">
                  <c:v>42517</c:v>
                </c:pt>
                <c:pt idx="1367">
                  <c:v>42521</c:v>
                </c:pt>
                <c:pt idx="1368">
                  <c:v>42522</c:v>
                </c:pt>
                <c:pt idx="1369">
                  <c:v>42523</c:v>
                </c:pt>
                <c:pt idx="1370">
                  <c:v>42524</c:v>
                </c:pt>
                <c:pt idx="1371">
                  <c:v>42527</c:v>
                </c:pt>
                <c:pt idx="1372">
                  <c:v>42528</c:v>
                </c:pt>
                <c:pt idx="1373">
                  <c:v>42529</c:v>
                </c:pt>
                <c:pt idx="1374">
                  <c:v>42530</c:v>
                </c:pt>
                <c:pt idx="1375">
                  <c:v>42531</c:v>
                </c:pt>
                <c:pt idx="1376">
                  <c:v>42534</c:v>
                </c:pt>
                <c:pt idx="1377">
                  <c:v>42535</c:v>
                </c:pt>
                <c:pt idx="1378">
                  <c:v>42536</c:v>
                </c:pt>
                <c:pt idx="1379">
                  <c:v>42537</c:v>
                </c:pt>
                <c:pt idx="1380">
                  <c:v>42538</c:v>
                </c:pt>
                <c:pt idx="1381">
                  <c:v>42541</c:v>
                </c:pt>
                <c:pt idx="1382">
                  <c:v>42542</c:v>
                </c:pt>
                <c:pt idx="1383">
                  <c:v>42543</c:v>
                </c:pt>
                <c:pt idx="1384">
                  <c:v>42544</c:v>
                </c:pt>
                <c:pt idx="1385">
                  <c:v>42545</c:v>
                </c:pt>
                <c:pt idx="1386">
                  <c:v>42548</c:v>
                </c:pt>
                <c:pt idx="1387">
                  <c:v>42549</c:v>
                </c:pt>
                <c:pt idx="1388">
                  <c:v>42550</c:v>
                </c:pt>
                <c:pt idx="1389">
                  <c:v>42551</c:v>
                </c:pt>
                <c:pt idx="1390">
                  <c:v>42552</c:v>
                </c:pt>
                <c:pt idx="1391">
                  <c:v>42555</c:v>
                </c:pt>
                <c:pt idx="1392">
                  <c:v>42556</c:v>
                </c:pt>
                <c:pt idx="1393">
                  <c:v>42557</c:v>
                </c:pt>
                <c:pt idx="1394">
                  <c:v>42558</c:v>
                </c:pt>
                <c:pt idx="1395">
                  <c:v>42559</c:v>
                </c:pt>
                <c:pt idx="1396">
                  <c:v>42562</c:v>
                </c:pt>
                <c:pt idx="1397">
                  <c:v>42563</c:v>
                </c:pt>
                <c:pt idx="1398">
                  <c:v>42564</c:v>
                </c:pt>
                <c:pt idx="1399">
                  <c:v>42565</c:v>
                </c:pt>
                <c:pt idx="1400">
                  <c:v>42566</c:v>
                </c:pt>
                <c:pt idx="1401">
                  <c:v>42569</c:v>
                </c:pt>
                <c:pt idx="1402">
                  <c:v>42570</c:v>
                </c:pt>
                <c:pt idx="1403">
                  <c:v>42571</c:v>
                </c:pt>
                <c:pt idx="1404">
                  <c:v>42572</c:v>
                </c:pt>
                <c:pt idx="1405">
                  <c:v>42573</c:v>
                </c:pt>
                <c:pt idx="1406">
                  <c:v>42576</c:v>
                </c:pt>
                <c:pt idx="1407">
                  <c:v>42577</c:v>
                </c:pt>
                <c:pt idx="1408">
                  <c:v>42578</c:v>
                </c:pt>
                <c:pt idx="1409">
                  <c:v>42579</c:v>
                </c:pt>
                <c:pt idx="1410">
                  <c:v>42580</c:v>
                </c:pt>
                <c:pt idx="1411">
                  <c:v>42583</c:v>
                </c:pt>
                <c:pt idx="1412">
                  <c:v>42584</c:v>
                </c:pt>
                <c:pt idx="1413">
                  <c:v>42585</c:v>
                </c:pt>
                <c:pt idx="1414">
                  <c:v>42586</c:v>
                </c:pt>
                <c:pt idx="1415">
                  <c:v>42587</c:v>
                </c:pt>
                <c:pt idx="1416">
                  <c:v>42590</c:v>
                </c:pt>
                <c:pt idx="1417">
                  <c:v>42591</c:v>
                </c:pt>
                <c:pt idx="1418">
                  <c:v>42592</c:v>
                </c:pt>
                <c:pt idx="1419">
                  <c:v>42593</c:v>
                </c:pt>
                <c:pt idx="1420">
                  <c:v>42594</c:v>
                </c:pt>
                <c:pt idx="1421">
                  <c:v>42597</c:v>
                </c:pt>
                <c:pt idx="1422">
                  <c:v>42598</c:v>
                </c:pt>
                <c:pt idx="1423">
                  <c:v>42599</c:v>
                </c:pt>
                <c:pt idx="1424">
                  <c:v>42600</c:v>
                </c:pt>
                <c:pt idx="1425">
                  <c:v>42601</c:v>
                </c:pt>
                <c:pt idx="1426">
                  <c:v>42604</c:v>
                </c:pt>
                <c:pt idx="1427">
                  <c:v>42605</c:v>
                </c:pt>
                <c:pt idx="1428">
                  <c:v>42606</c:v>
                </c:pt>
                <c:pt idx="1429">
                  <c:v>42607</c:v>
                </c:pt>
                <c:pt idx="1430">
                  <c:v>42608</c:v>
                </c:pt>
                <c:pt idx="1431">
                  <c:v>42611</c:v>
                </c:pt>
                <c:pt idx="1432">
                  <c:v>42612</c:v>
                </c:pt>
                <c:pt idx="1433">
                  <c:v>42613</c:v>
                </c:pt>
                <c:pt idx="1434">
                  <c:v>42614</c:v>
                </c:pt>
                <c:pt idx="1435">
                  <c:v>42615</c:v>
                </c:pt>
                <c:pt idx="1436">
                  <c:v>42618</c:v>
                </c:pt>
                <c:pt idx="1437">
                  <c:v>42619</c:v>
                </c:pt>
                <c:pt idx="1438">
                  <c:v>42620</c:v>
                </c:pt>
                <c:pt idx="1439">
                  <c:v>42621</c:v>
                </c:pt>
                <c:pt idx="1440">
                  <c:v>42622</c:v>
                </c:pt>
                <c:pt idx="1441">
                  <c:v>42625</c:v>
                </c:pt>
                <c:pt idx="1442">
                  <c:v>42626</c:v>
                </c:pt>
                <c:pt idx="1443">
                  <c:v>42627</c:v>
                </c:pt>
                <c:pt idx="1444">
                  <c:v>42628</c:v>
                </c:pt>
                <c:pt idx="1445">
                  <c:v>42629</c:v>
                </c:pt>
                <c:pt idx="1446">
                  <c:v>42632</c:v>
                </c:pt>
                <c:pt idx="1447">
                  <c:v>42633</c:v>
                </c:pt>
                <c:pt idx="1448">
                  <c:v>42634</c:v>
                </c:pt>
                <c:pt idx="1449">
                  <c:v>42635</c:v>
                </c:pt>
                <c:pt idx="1450">
                  <c:v>42636</c:v>
                </c:pt>
                <c:pt idx="1451">
                  <c:v>42639</c:v>
                </c:pt>
                <c:pt idx="1452">
                  <c:v>42640</c:v>
                </c:pt>
                <c:pt idx="1453">
                  <c:v>42641</c:v>
                </c:pt>
                <c:pt idx="1454">
                  <c:v>42642</c:v>
                </c:pt>
                <c:pt idx="1455">
                  <c:v>42643</c:v>
                </c:pt>
                <c:pt idx="1456">
                  <c:v>42646</c:v>
                </c:pt>
                <c:pt idx="1457">
                  <c:v>42647</c:v>
                </c:pt>
                <c:pt idx="1458">
                  <c:v>42648</c:v>
                </c:pt>
                <c:pt idx="1459">
                  <c:v>42649</c:v>
                </c:pt>
                <c:pt idx="1460">
                  <c:v>42650</c:v>
                </c:pt>
                <c:pt idx="1461">
                  <c:v>42653</c:v>
                </c:pt>
                <c:pt idx="1462">
                  <c:v>42654</c:v>
                </c:pt>
                <c:pt idx="1463">
                  <c:v>42655</c:v>
                </c:pt>
                <c:pt idx="1464">
                  <c:v>42656</c:v>
                </c:pt>
                <c:pt idx="1465">
                  <c:v>42657</c:v>
                </c:pt>
                <c:pt idx="1466">
                  <c:v>42660</c:v>
                </c:pt>
                <c:pt idx="1467">
                  <c:v>42661</c:v>
                </c:pt>
                <c:pt idx="1468">
                  <c:v>42662</c:v>
                </c:pt>
                <c:pt idx="1469">
                  <c:v>42663</c:v>
                </c:pt>
                <c:pt idx="1470">
                  <c:v>42664</c:v>
                </c:pt>
                <c:pt idx="1471">
                  <c:v>42667</c:v>
                </c:pt>
                <c:pt idx="1472">
                  <c:v>42668</c:v>
                </c:pt>
                <c:pt idx="1473">
                  <c:v>42669</c:v>
                </c:pt>
                <c:pt idx="1474">
                  <c:v>42670</c:v>
                </c:pt>
                <c:pt idx="1475">
                  <c:v>42671</c:v>
                </c:pt>
                <c:pt idx="1476">
                  <c:v>42674</c:v>
                </c:pt>
                <c:pt idx="1477">
                  <c:v>42675</c:v>
                </c:pt>
                <c:pt idx="1478">
                  <c:v>42676</c:v>
                </c:pt>
                <c:pt idx="1479">
                  <c:v>42677</c:v>
                </c:pt>
                <c:pt idx="1480">
                  <c:v>42678</c:v>
                </c:pt>
                <c:pt idx="1481">
                  <c:v>42681</c:v>
                </c:pt>
                <c:pt idx="1482">
                  <c:v>42682</c:v>
                </c:pt>
                <c:pt idx="1483">
                  <c:v>42683</c:v>
                </c:pt>
                <c:pt idx="1484">
                  <c:v>42684</c:v>
                </c:pt>
                <c:pt idx="1485">
                  <c:v>42685</c:v>
                </c:pt>
                <c:pt idx="1486">
                  <c:v>42688</c:v>
                </c:pt>
                <c:pt idx="1487">
                  <c:v>42689</c:v>
                </c:pt>
                <c:pt idx="1488">
                  <c:v>42690</c:v>
                </c:pt>
                <c:pt idx="1489">
                  <c:v>42691</c:v>
                </c:pt>
                <c:pt idx="1490">
                  <c:v>42692</c:v>
                </c:pt>
                <c:pt idx="1491">
                  <c:v>42695</c:v>
                </c:pt>
                <c:pt idx="1492">
                  <c:v>42696</c:v>
                </c:pt>
                <c:pt idx="1493">
                  <c:v>42697</c:v>
                </c:pt>
                <c:pt idx="1494">
                  <c:v>42698</c:v>
                </c:pt>
                <c:pt idx="1495">
                  <c:v>42699</c:v>
                </c:pt>
                <c:pt idx="1496">
                  <c:v>42702</c:v>
                </c:pt>
                <c:pt idx="1497">
                  <c:v>42703</c:v>
                </c:pt>
                <c:pt idx="1498">
                  <c:v>42704</c:v>
                </c:pt>
                <c:pt idx="1499">
                  <c:v>42705</c:v>
                </c:pt>
                <c:pt idx="1500">
                  <c:v>42706</c:v>
                </c:pt>
                <c:pt idx="1501">
                  <c:v>42709</c:v>
                </c:pt>
                <c:pt idx="1502">
                  <c:v>42710</c:v>
                </c:pt>
                <c:pt idx="1503">
                  <c:v>42711</c:v>
                </c:pt>
                <c:pt idx="1504">
                  <c:v>42712</c:v>
                </c:pt>
                <c:pt idx="1505">
                  <c:v>42713</c:v>
                </c:pt>
                <c:pt idx="1506">
                  <c:v>42716</c:v>
                </c:pt>
                <c:pt idx="1507">
                  <c:v>42717</c:v>
                </c:pt>
                <c:pt idx="1508">
                  <c:v>42718</c:v>
                </c:pt>
                <c:pt idx="1509">
                  <c:v>42719</c:v>
                </c:pt>
                <c:pt idx="1510">
                  <c:v>42720</c:v>
                </c:pt>
                <c:pt idx="1511">
                  <c:v>42723</c:v>
                </c:pt>
                <c:pt idx="1512">
                  <c:v>42724</c:v>
                </c:pt>
                <c:pt idx="1513">
                  <c:v>42725</c:v>
                </c:pt>
                <c:pt idx="1514">
                  <c:v>42726</c:v>
                </c:pt>
                <c:pt idx="1515">
                  <c:v>42727</c:v>
                </c:pt>
                <c:pt idx="1516">
                  <c:v>42730</c:v>
                </c:pt>
                <c:pt idx="1517">
                  <c:v>42731</c:v>
                </c:pt>
                <c:pt idx="1518">
                  <c:v>42732</c:v>
                </c:pt>
                <c:pt idx="1519">
                  <c:v>42733</c:v>
                </c:pt>
                <c:pt idx="1520">
                  <c:v>42734</c:v>
                </c:pt>
                <c:pt idx="1521">
                  <c:v>42737</c:v>
                </c:pt>
                <c:pt idx="1522">
                  <c:v>42738</c:v>
                </c:pt>
                <c:pt idx="1523">
                  <c:v>42739</c:v>
                </c:pt>
                <c:pt idx="1524">
                  <c:v>42740</c:v>
                </c:pt>
                <c:pt idx="1525">
                  <c:v>42741</c:v>
                </c:pt>
                <c:pt idx="1526">
                  <c:v>42744</c:v>
                </c:pt>
                <c:pt idx="1527">
                  <c:v>42745</c:v>
                </c:pt>
                <c:pt idx="1528">
                  <c:v>42746</c:v>
                </c:pt>
                <c:pt idx="1529">
                  <c:v>42747</c:v>
                </c:pt>
                <c:pt idx="1530">
                  <c:v>42748</c:v>
                </c:pt>
                <c:pt idx="1531">
                  <c:v>42751</c:v>
                </c:pt>
                <c:pt idx="1532">
                  <c:v>42752</c:v>
                </c:pt>
                <c:pt idx="1533">
                  <c:v>42753</c:v>
                </c:pt>
                <c:pt idx="1534">
                  <c:v>42754</c:v>
                </c:pt>
                <c:pt idx="1535">
                  <c:v>42755</c:v>
                </c:pt>
                <c:pt idx="1536">
                  <c:v>42758</c:v>
                </c:pt>
                <c:pt idx="1537">
                  <c:v>42759</c:v>
                </c:pt>
                <c:pt idx="1538">
                  <c:v>42760</c:v>
                </c:pt>
                <c:pt idx="1539">
                  <c:v>42761</c:v>
                </c:pt>
                <c:pt idx="1540">
                  <c:v>42762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42772</c:v>
                </c:pt>
                <c:pt idx="1547">
                  <c:v>42773</c:v>
                </c:pt>
                <c:pt idx="1548">
                  <c:v>42774</c:v>
                </c:pt>
                <c:pt idx="1549">
                  <c:v>42775</c:v>
                </c:pt>
                <c:pt idx="1550">
                  <c:v>42776</c:v>
                </c:pt>
                <c:pt idx="1551">
                  <c:v>42779</c:v>
                </c:pt>
                <c:pt idx="1552">
                  <c:v>42780</c:v>
                </c:pt>
                <c:pt idx="1553">
                  <c:v>42781</c:v>
                </c:pt>
                <c:pt idx="1554">
                  <c:v>42782</c:v>
                </c:pt>
                <c:pt idx="1555">
                  <c:v>42783</c:v>
                </c:pt>
                <c:pt idx="1556">
                  <c:v>42786</c:v>
                </c:pt>
                <c:pt idx="1557">
                  <c:v>42787</c:v>
                </c:pt>
                <c:pt idx="1558">
                  <c:v>42788</c:v>
                </c:pt>
                <c:pt idx="1559">
                  <c:v>42789</c:v>
                </c:pt>
                <c:pt idx="1560">
                  <c:v>42790</c:v>
                </c:pt>
                <c:pt idx="1561">
                  <c:v>42793</c:v>
                </c:pt>
                <c:pt idx="1562">
                  <c:v>42794</c:v>
                </c:pt>
                <c:pt idx="1563">
                  <c:v>42795</c:v>
                </c:pt>
                <c:pt idx="1564">
                  <c:v>42796</c:v>
                </c:pt>
                <c:pt idx="1565">
                  <c:v>42797</c:v>
                </c:pt>
                <c:pt idx="1566">
                  <c:v>42800</c:v>
                </c:pt>
                <c:pt idx="1567">
                  <c:v>42801</c:v>
                </c:pt>
                <c:pt idx="1568">
                  <c:v>42802</c:v>
                </c:pt>
                <c:pt idx="1569">
                  <c:v>42803</c:v>
                </c:pt>
                <c:pt idx="1570">
                  <c:v>42804</c:v>
                </c:pt>
                <c:pt idx="1571">
                  <c:v>42807</c:v>
                </c:pt>
                <c:pt idx="1572">
                  <c:v>42808</c:v>
                </c:pt>
                <c:pt idx="1573">
                  <c:v>42809</c:v>
                </c:pt>
                <c:pt idx="1574">
                  <c:v>42810</c:v>
                </c:pt>
                <c:pt idx="1575">
                  <c:v>42811</c:v>
                </c:pt>
                <c:pt idx="1576">
                  <c:v>42814</c:v>
                </c:pt>
                <c:pt idx="1577">
                  <c:v>42815</c:v>
                </c:pt>
                <c:pt idx="1578">
                  <c:v>42816</c:v>
                </c:pt>
                <c:pt idx="1579">
                  <c:v>42817</c:v>
                </c:pt>
                <c:pt idx="1580">
                  <c:v>42818</c:v>
                </c:pt>
                <c:pt idx="1581">
                  <c:v>42821</c:v>
                </c:pt>
                <c:pt idx="1582">
                  <c:v>42822</c:v>
                </c:pt>
                <c:pt idx="1583">
                  <c:v>42823</c:v>
                </c:pt>
                <c:pt idx="1584">
                  <c:v>42824</c:v>
                </c:pt>
                <c:pt idx="1585">
                  <c:v>42825</c:v>
                </c:pt>
                <c:pt idx="1586">
                  <c:v>42828</c:v>
                </c:pt>
                <c:pt idx="1587">
                  <c:v>42829</c:v>
                </c:pt>
                <c:pt idx="1588">
                  <c:v>42830</c:v>
                </c:pt>
                <c:pt idx="1589">
                  <c:v>42831</c:v>
                </c:pt>
                <c:pt idx="1590">
                  <c:v>42832</c:v>
                </c:pt>
                <c:pt idx="1591">
                  <c:v>42835</c:v>
                </c:pt>
                <c:pt idx="1592">
                  <c:v>42836</c:v>
                </c:pt>
                <c:pt idx="1593">
                  <c:v>42837</c:v>
                </c:pt>
                <c:pt idx="1594">
                  <c:v>42838</c:v>
                </c:pt>
                <c:pt idx="1595">
                  <c:v>42842</c:v>
                </c:pt>
                <c:pt idx="1596">
                  <c:v>42843</c:v>
                </c:pt>
                <c:pt idx="1597">
                  <c:v>42844</c:v>
                </c:pt>
                <c:pt idx="1598">
                  <c:v>42845</c:v>
                </c:pt>
                <c:pt idx="1599">
                  <c:v>42846</c:v>
                </c:pt>
                <c:pt idx="1600">
                  <c:v>42849</c:v>
                </c:pt>
                <c:pt idx="1601">
                  <c:v>42850</c:v>
                </c:pt>
                <c:pt idx="1602">
                  <c:v>42851</c:v>
                </c:pt>
                <c:pt idx="1603">
                  <c:v>42852</c:v>
                </c:pt>
                <c:pt idx="1604">
                  <c:v>42853</c:v>
                </c:pt>
                <c:pt idx="1605">
                  <c:v>42856</c:v>
                </c:pt>
                <c:pt idx="1606">
                  <c:v>42857</c:v>
                </c:pt>
                <c:pt idx="1607">
                  <c:v>42858</c:v>
                </c:pt>
                <c:pt idx="1608">
                  <c:v>42859</c:v>
                </c:pt>
                <c:pt idx="1609">
                  <c:v>42860</c:v>
                </c:pt>
                <c:pt idx="1610">
                  <c:v>42863</c:v>
                </c:pt>
                <c:pt idx="1611">
                  <c:v>42864</c:v>
                </c:pt>
                <c:pt idx="1612">
                  <c:v>42865</c:v>
                </c:pt>
                <c:pt idx="1613">
                  <c:v>42866</c:v>
                </c:pt>
                <c:pt idx="1614">
                  <c:v>42867</c:v>
                </c:pt>
                <c:pt idx="1615">
                  <c:v>42870</c:v>
                </c:pt>
                <c:pt idx="1616">
                  <c:v>42871</c:v>
                </c:pt>
                <c:pt idx="1617">
                  <c:v>42872</c:v>
                </c:pt>
                <c:pt idx="1618">
                  <c:v>42873</c:v>
                </c:pt>
                <c:pt idx="1619">
                  <c:v>42874</c:v>
                </c:pt>
                <c:pt idx="1620">
                  <c:v>42877</c:v>
                </c:pt>
                <c:pt idx="1621">
                  <c:v>42878</c:v>
                </c:pt>
                <c:pt idx="1622">
                  <c:v>42879</c:v>
                </c:pt>
                <c:pt idx="1623">
                  <c:v>42880</c:v>
                </c:pt>
                <c:pt idx="1624">
                  <c:v>42881</c:v>
                </c:pt>
                <c:pt idx="1625">
                  <c:v>42884</c:v>
                </c:pt>
                <c:pt idx="1626">
                  <c:v>42885</c:v>
                </c:pt>
                <c:pt idx="1627">
                  <c:v>42886</c:v>
                </c:pt>
                <c:pt idx="1628">
                  <c:v>42887</c:v>
                </c:pt>
                <c:pt idx="1629">
                  <c:v>42888</c:v>
                </c:pt>
                <c:pt idx="1630">
                  <c:v>42891</c:v>
                </c:pt>
                <c:pt idx="1631">
                  <c:v>42892</c:v>
                </c:pt>
                <c:pt idx="1632">
                  <c:v>42893</c:v>
                </c:pt>
                <c:pt idx="1633">
                  <c:v>42894</c:v>
                </c:pt>
                <c:pt idx="1634">
                  <c:v>42895</c:v>
                </c:pt>
                <c:pt idx="1635">
                  <c:v>42898</c:v>
                </c:pt>
                <c:pt idx="1636">
                  <c:v>42899</c:v>
                </c:pt>
                <c:pt idx="1637">
                  <c:v>42900</c:v>
                </c:pt>
                <c:pt idx="1638">
                  <c:v>42901</c:v>
                </c:pt>
                <c:pt idx="1639">
                  <c:v>42902</c:v>
                </c:pt>
                <c:pt idx="1640">
                  <c:v>42905</c:v>
                </c:pt>
                <c:pt idx="1641">
                  <c:v>42906</c:v>
                </c:pt>
                <c:pt idx="1642">
                  <c:v>42907</c:v>
                </c:pt>
                <c:pt idx="1643">
                  <c:v>42908</c:v>
                </c:pt>
                <c:pt idx="1644">
                  <c:v>42909</c:v>
                </c:pt>
                <c:pt idx="1645">
                  <c:v>42912</c:v>
                </c:pt>
                <c:pt idx="1646">
                  <c:v>42913</c:v>
                </c:pt>
                <c:pt idx="1647">
                  <c:v>42914</c:v>
                </c:pt>
                <c:pt idx="1648">
                  <c:v>42915</c:v>
                </c:pt>
                <c:pt idx="1649">
                  <c:v>42916</c:v>
                </c:pt>
                <c:pt idx="1650">
                  <c:v>42919</c:v>
                </c:pt>
                <c:pt idx="1651">
                  <c:v>42920</c:v>
                </c:pt>
                <c:pt idx="1652">
                  <c:v>42921</c:v>
                </c:pt>
                <c:pt idx="1653">
                  <c:v>42922</c:v>
                </c:pt>
                <c:pt idx="1654">
                  <c:v>42923</c:v>
                </c:pt>
                <c:pt idx="1655">
                  <c:v>42926</c:v>
                </c:pt>
                <c:pt idx="1656">
                  <c:v>42927</c:v>
                </c:pt>
                <c:pt idx="1657">
                  <c:v>42928</c:v>
                </c:pt>
                <c:pt idx="1658">
                  <c:v>42929</c:v>
                </c:pt>
                <c:pt idx="1659">
                  <c:v>42930</c:v>
                </c:pt>
                <c:pt idx="1660">
                  <c:v>42933</c:v>
                </c:pt>
                <c:pt idx="1661">
                  <c:v>42934</c:v>
                </c:pt>
                <c:pt idx="1662">
                  <c:v>42935</c:v>
                </c:pt>
                <c:pt idx="1663">
                  <c:v>42936</c:v>
                </c:pt>
                <c:pt idx="1664">
                  <c:v>42937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42947</c:v>
                </c:pt>
                <c:pt idx="1671">
                  <c:v>42948</c:v>
                </c:pt>
                <c:pt idx="1672">
                  <c:v>42949</c:v>
                </c:pt>
                <c:pt idx="1673">
                  <c:v>42950</c:v>
                </c:pt>
                <c:pt idx="1674">
                  <c:v>42951</c:v>
                </c:pt>
                <c:pt idx="1675">
                  <c:v>42954</c:v>
                </c:pt>
                <c:pt idx="1676">
                  <c:v>42955</c:v>
                </c:pt>
                <c:pt idx="1677">
                  <c:v>42956</c:v>
                </c:pt>
                <c:pt idx="1678">
                  <c:v>42957</c:v>
                </c:pt>
                <c:pt idx="1679">
                  <c:v>42958</c:v>
                </c:pt>
                <c:pt idx="1680">
                  <c:v>42961</c:v>
                </c:pt>
                <c:pt idx="1681">
                  <c:v>42962</c:v>
                </c:pt>
                <c:pt idx="1682">
                  <c:v>42963</c:v>
                </c:pt>
                <c:pt idx="1683">
                  <c:v>42964</c:v>
                </c:pt>
                <c:pt idx="1684">
                  <c:v>42965</c:v>
                </c:pt>
                <c:pt idx="1685">
                  <c:v>42968</c:v>
                </c:pt>
                <c:pt idx="1686">
                  <c:v>42969</c:v>
                </c:pt>
                <c:pt idx="1687">
                  <c:v>42970</c:v>
                </c:pt>
                <c:pt idx="1688">
                  <c:v>42971</c:v>
                </c:pt>
                <c:pt idx="1689">
                  <c:v>42972</c:v>
                </c:pt>
                <c:pt idx="1690">
                  <c:v>42975</c:v>
                </c:pt>
                <c:pt idx="1691">
                  <c:v>42976</c:v>
                </c:pt>
                <c:pt idx="1692">
                  <c:v>42977</c:v>
                </c:pt>
                <c:pt idx="1693">
                  <c:v>42978</c:v>
                </c:pt>
                <c:pt idx="1694">
                  <c:v>42979</c:v>
                </c:pt>
                <c:pt idx="1695">
                  <c:v>42982</c:v>
                </c:pt>
                <c:pt idx="1696">
                  <c:v>42983</c:v>
                </c:pt>
                <c:pt idx="1697">
                  <c:v>42984</c:v>
                </c:pt>
                <c:pt idx="1698">
                  <c:v>42985</c:v>
                </c:pt>
                <c:pt idx="1699">
                  <c:v>42986</c:v>
                </c:pt>
                <c:pt idx="1700">
                  <c:v>42989</c:v>
                </c:pt>
                <c:pt idx="1701">
                  <c:v>42990</c:v>
                </c:pt>
                <c:pt idx="1702">
                  <c:v>42991</c:v>
                </c:pt>
                <c:pt idx="1703">
                  <c:v>42992</c:v>
                </c:pt>
                <c:pt idx="1704">
                  <c:v>42993</c:v>
                </c:pt>
                <c:pt idx="1705">
                  <c:v>42996</c:v>
                </c:pt>
                <c:pt idx="1706">
                  <c:v>42997</c:v>
                </c:pt>
                <c:pt idx="1707">
                  <c:v>42998</c:v>
                </c:pt>
                <c:pt idx="1708">
                  <c:v>42999</c:v>
                </c:pt>
                <c:pt idx="1709">
                  <c:v>43000</c:v>
                </c:pt>
                <c:pt idx="1710">
                  <c:v>43003</c:v>
                </c:pt>
                <c:pt idx="1711">
                  <c:v>43004</c:v>
                </c:pt>
                <c:pt idx="1712">
                  <c:v>43005</c:v>
                </c:pt>
                <c:pt idx="1713">
                  <c:v>43006</c:v>
                </c:pt>
                <c:pt idx="1714">
                  <c:v>43007</c:v>
                </c:pt>
                <c:pt idx="1715">
                  <c:v>43010</c:v>
                </c:pt>
                <c:pt idx="1716">
                  <c:v>43011</c:v>
                </c:pt>
                <c:pt idx="1717">
                  <c:v>43012</c:v>
                </c:pt>
                <c:pt idx="1718">
                  <c:v>43013</c:v>
                </c:pt>
                <c:pt idx="1719">
                  <c:v>43014</c:v>
                </c:pt>
                <c:pt idx="1720">
                  <c:v>43017</c:v>
                </c:pt>
                <c:pt idx="1721">
                  <c:v>43018</c:v>
                </c:pt>
                <c:pt idx="1722">
                  <c:v>43019</c:v>
                </c:pt>
                <c:pt idx="1723">
                  <c:v>43020</c:v>
                </c:pt>
                <c:pt idx="1724">
                  <c:v>43021</c:v>
                </c:pt>
                <c:pt idx="1725">
                  <c:v>43024</c:v>
                </c:pt>
                <c:pt idx="1726">
                  <c:v>43025</c:v>
                </c:pt>
                <c:pt idx="1727">
                  <c:v>43026</c:v>
                </c:pt>
                <c:pt idx="1728">
                  <c:v>43027</c:v>
                </c:pt>
                <c:pt idx="1729">
                  <c:v>43028</c:v>
                </c:pt>
                <c:pt idx="1730">
                  <c:v>43031</c:v>
                </c:pt>
                <c:pt idx="1731">
                  <c:v>43032</c:v>
                </c:pt>
                <c:pt idx="1732">
                  <c:v>43033</c:v>
                </c:pt>
                <c:pt idx="1733">
                  <c:v>43034</c:v>
                </c:pt>
                <c:pt idx="1734">
                  <c:v>43035</c:v>
                </c:pt>
                <c:pt idx="1735">
                  <c:v>43038</c:v>
                </c:pt>
                <c:pt idx="1736">
                  <c:v>43039</c:v>
                </c:pt>
                <c:pt idx="1737">
                  <c:v>43040</c:v>
                </c:pt>
                <c:pt idx="1738">
                  <c:v>43041</c:v>
                </c:pt>
                <c:pt idx="1739">
                  <c:v>43042</c:v>
                </c:pt>
                <c:pt idx="1740">
                  <c:v>43045</c:v>
                </c:pt>
                <c:pt idx="1741">
                  <c:v>43046</c:v>
                </c:pt>
                <c:pt idx="1742">
                  <c:v>43047</c:v>
                </c:pt>
                <c:pt idx="1743">
                  <c:v>43048</c:v>
                </c:pt>
                <c:pt idx="1744">
                  <c:v>43049</c:v>
                </c:pt>
                <c:pt idx="1745">
                  <c:v>43052</c:v>
                </c:pt>
                <c:pt idx="1746">
                  <c:v>43053</c:v>
                </c:pt>
                <c:pt idx="1747">
                  <c:v>43054</c:v>
                </c:pt>
                <c:pt idx="1748">
                  <c:v>43055</c:v>
                </c:pt>
                <c:pt idx="1749">
                  <c:v>43056</c:v>
                </c:pt>
                <c:pt idx="1750">
                  <c:v>43059</c:v>
                </c:pt>
                <c:pt idx="1751">
                  <c:v>43060</c:v>
                </c:pt>
                <c:pt idx="1752">
                  <c:v>43061</c:v>
                </c:pt>
                <c:pt idx="1753">
                  <c:v>43062</c:v>
                </c:pt>
                <c:pt idx="1754">
                  <c:v>43063</c:v>
                </c:pt>
                <c:pt idx="1755">
                  <c:v>43066</c:v>
                </c:pt>
                <c:pt idx="1756">
                  <c:v>43067</c:v>
                </c:pt>
                <c:pt idx="1757">
                  <c:v>43068</c:v>
                </c:pt>
                <c:pt idx="1758">
                  <c:v>43069</c:v>
                </c:pt>
                <c:pt idx="1759">
                  <c:v>43070</c:v>
                </c:pt>
                <c:pt idx="1760">
                  <c:v>43073</c:v>
                </c:pt>
                <c:pt idx="1761">
                  <c:v>43074</c:v>
                </c:pt>
                <c:pt idx="1762">
                  <c:v>43075</c:v>
                </c:pt>
                <c:pt idx="1763">
                  <c:v>43076</c:v>
                </c:pt>
                <c:pt idx="1764">
                  <c:v>43077</c:v>
                </c:pt>
                <c:pt idx="1765">
                  <c:v>43080</c:v>
                </c:pt>
                <c:pt idx="1766">
                  <c:v>43081</c:v>
                </c:pt>
                <c:pt idx="1767">
                  <c:v>43082</c:v>
                </c:pt>
                <c:pt idx="1768">
                  <c:v>43083</c:v>
                </c:pt>
                <c:pt idx="1769">
                  <c:v>43084</c:v>
                </c:pt>
                <c:pt idx="1770">
                  <c:v>43087</c:v>
                </c:pt>
                <c:pt idx="1771">
                  <c:v>43088</c:v>
                </c:pt>
                <c:pt idx="1772">
                  <c:v>43089</c:v>
                </c:pt>
                <c:pt idx="1773">
                  <c:v>43090</c:v>
                </c:pt>
                <c:pt idx="1774">
                  <c:v>43091</c:v>
                </c:pt>
                <c:pt idx="1775">
                  <c:v>43095</c:v>
                </c:pt>
                <c:pt idx="1776">
                  <c:v>43096</c:v>
                </c:pt>
                <c:pt idx="1777">
                  <c:v>43097</c:v>
                </c:pt>
                <c:pt idx="1778">
                  <c:v>43098</c:v>
                </c:pt>
                <c:pt idx="1779">
                  <c:v>43102</c:v>
                </c:pt>
                <c:pt idx="1780">
                  <c:v>43103</c:v>
                </c:pt>
                <c:pt idx="1781">
                  <c:v>43104</c:v>
                </c:pt>
                <c:pt idx="1782">
                  <c:v>43105</c:v>
                </c:pt>
                <c:pt idx="1783">
                  <c:v>43108</c:v>
                </c:pt>
                <c:pt idx="1784">
                  <c:v>43109</c:v>
                </c:pt>
                <c:pt idx="1785">
                  <c:v>43110</c:v>
                </c:pt>
                <c:pt idx="1786">
                  <c:v>43111</c:v>
                </c:pt>
                <c:pt idx="1787">
                  <c:v>43112</c:v>
                </c:pt>
                <c:pt idx="1788">
                  <c:v>43115</c:v>
                </c:pt>
                <c:pt idx="1789">
                  <c:v>43116</c:v>
                </c:pt>
                <c:pt idx="1790">
                  <c:v>43117</c:v>
                </c:pt>
                <c:pt idx="1791">
                  <c:v>43118</c:v>
                </c:pt>
                <c:pt idx="1792">
                  <c:v>43119</c:v>
                </c:pt>
                <c:pt idx="1793">
                  <c:v>43122</c:v>
                </c:pt>
                <c:pt idx="1794">
                  <c:v>43123</c:v>
                </c:pt>
                <c:pt idx="1795">
                  <c:v>43124</c:v>
                </c:pt>
                <c:pt idx="1796">
                  <c:v>43125</c:v>
                </c:pt>
                <c:pt idx="1797">
                  <c:v>43126</c:v>
                </c:pt>
                <c:pt idx="1798">
                  <c:v>43129</c:v>
                </c:pt>
                <c:pt idx="1799">
                  <c:v>43130</c:v>
                </c:pt>
                <c:pt idx="1800">
                  <c:v>43131</c:v>
                </c:pt>
                <c:pt idx="1801">
                  <c:v>43132</c:v>
                </c:pt>
                <c:pt idx="1802">
                  <c:v>43133</c:v>
                </c:pt>
                <c:pt idx="1803">
                  <c:v>43136</c:v>
                </c:pt>
                <c:pt idx="1804">
                  <c:v>43137</c:v>
                </c:pt>
                <c:pt idx="1805">
                  <c:v>43138</c:v>
                </c:pt>
                <c:pt idx="1806">
                  <c:v>43139</c:v>
                </c:pt>
                <c:pt idx="1807">
                  <c:v>43140</c:v>
                </c:pt>
                <c:pt idx="1808">
                  <c:v>43143</c:v>
                </c:pt>
                <c:pt idx="1809">
                  <c:v>43144</c:v>
                </c:pt>
                <c:pt idx="1810">
                  <c:v>43145</c:v>
                </c:pt>
                <c:pt idx="1811">
                  <c:v>43146</c:v>
                </c:pt>
                <c:pt idx="1812">
                  <c:v>43147</c:v>
                </c:pt>
                <c:pt idx="1813">
                  <c:v>43150</c:v>
                </c:pt>
                <c:pt idx="1814">
                  <c:v>43151</c:v>
                </c:pt>
                <c:pt idx="1815">
                  <c:v>43152</c:v>
                </c:pt>
                <c:pt idx="1816">
                  <c:v>43153</c:v>
                </c:pt>
                <c:pt idx="1817">
                  <c:v>43154</c:v>
                </c:pt>
                <c:pt idx="1818">
                  <c:v>43157</c:v>
                </c:pt>
                <c:pt idx="1819">
                  <c:v>43158</c:v>
                </c:pt>
                <c:pt idx="1820">
                  <c:v>43159</c:v>
                </c:pt>
                <c:pt idx="1821">
                  <c:v>43160</c:v>
                </c:pt>
                <c:pt idx="1822">
                  <c:v>43161</c:v>
                </c:pt>
                <c:pt idx="1823">
                  <c:v>43164</c:v>
                </c:pt>
                <c:pt idx="1824">
                  <c:v>43165</c:v>
                </c:pt>
                <c:pt idx="1825">
                  <c:v>43166</c:v>
                </c:pt>
                <c:pt idx="1826">
                  <c:v>43167</c:v>
                </c:pt>
                <c:pt idx="1827">
                  <c:v>43168</c:v>
                </c:pt>
                <c:pt idx="1828">
                  <c:v>43171</c:v>
                </c:pt>
                <c:pt idx="1829">
                  <c:v>43172</c:v>
                </c:pt>
                <c:pt idx="1830">
                  <c:v>43173</c:v>
                </c:pt>
                <c:pt idx="1831">
                  <c:v>43174</c:v>
                </c:pt>
                <c:pt idx="1832">
                  <c:v>43175</c:v>
                </c:pt>
                <c:pt idx="1833">
                  <c:v>43178</c:v>
                </c:pt>
                <c:pt idx="1834">
                  <c:v>43179</c:v>
                </c:pt>
                <c:pt idx="1835">
                  <c:v>43180</c:v>
                </c:pt>
                <c:pt idx="1836">
                  <c:v>43181</c:v>
                </c:pt>
                <c:pt idx="1837">
                  <c:v>43182</c:v>
                </c:pt>
                <c:pt idx="1838">
                  <c:v>43185</c:v>
                </c:pt>
                <c:pt idx="1839">
                  <c:v>43186</c:v>
                </c:pt>
                <c:pt idx="1840">
                  <c:v>43187</c:v>
                </c:pt>
                <c:pt idx="1841">
                  <c:v>43188</c:v>
                </c:pt>
                <c:pt idx="1842">
                  <c:v>43192</c:v>
                </c:pt>
                <c:pt idx="1843">
                  <c:v>43193</c:v>
                </c:pt>
                <c:pt idx="1844">
                  <c:v>43194</c:v>
                </c:pt>
                <c:pt idx="1845">
                  <c:v>43195</c:v>
                </c:pt>
                <c:pt idx="1846">
                  <c:v>43196</c:v>
                </c:pt>
                <c:pt idx="1847">
                  <c:v>43199</c:v>
                </c:pt>
                <c:pt idx="1848">
                  <c:v>43200</c:v>
                </c:pt>
                <c:pt idx="1849">
                  <c:v>43201</c:v>
                </c:pt>
                <c:pt idx="1850">
                  <c:v>43202</c:v>
                </c:pt>
                <c:pt idx="1851">
                  <c:v>43203</c:v>
                </c:pt>
                <c:pt idx="1852">
                  <c:v>43206</c:v>
                </c:pt>
                <c:pt idx="1853">
                  <c:v>43207</c:v>
                </c:pt>
                <c:pt idx="1854">
                  <c:v>43208</c:v>
                </c:pt>
                <c:pt idx="1855">
                  <c:v>43209</c:v>
                </c:pt>
                <c:pt idx="1856">
                  <c:v>43210</c:v>
                </c:pt>
                <c:pt idx="1857">
                  <c:v>43213</c:v>
                </c:pt>
                <c:pt idx="1858">
                  <c:v>43214</c:v>
                </c:pt>
                <c:pt idx="1859">
                  <c:v>43215</c:v>
                </c:pt>
                <c:pt idx="1860">
                  <c:v>43216</c:v>
                </c:pt>
                <c:pt idx="1861">
                  <c:v>43217</c:v>
                </c:pt>
                <c:pt idx="1862">
                  <c:v>43220</c:v>
                </c:pt>
                <c:pt idx="1863">
                  <c:v>43221</c:v>
                </c:pt>
                <c:pt idx="1864">
                  <c:v>43222</c:v>
                </c:pt>
                <c:pt idx="1865">
                  <c:v>43223</c:v>
                </c:pt>
                <c:pt idx="1866">
                  <c:v>43224</c:v>
                </c:pt>
                <c:pt idx="1867">
                  <c:v>43227</c:v>
                </c:pt>
                <c:pt idx="1868">
                  <c:v>43228</c:v>
                </c:pt>
                <c:pt idx="1869">
                  <c:v>43229</c:v>
                </c:pt>
                <c:pt idx="1870">
                  <c:v>43230</c:v>
                </c:pt>
                <c:pt idx="1871">
                  <c:v>43231</c:v>
                </c:pt>
                <c:pt idx="1872">
                  <c:v>43234</c:v>
                </c:pt>
                <c:pt idx="1873">
                  <c:v>43235</c:v>
                </c:pt>
                <c:pt idx="1874">
                  <c:v>43236</c:v>
                </c:pt>
                <c:pt idx="1875">
                  <c:v>43237</c:v>
                </c:pt>
                <c:pt idx="1876">
                  <c:v>43238</c:v>
                </c:pt>
                <c:pt idx="1877">
                  <c:v>43241</c:v>
                </c:pt>
                <c:pt idx="1878">
                  <c:v>43242</c:v>
                </c:pt>
                <c:pt idx="1879">
                  <c:v>43243</c:v>
                </c:pt>
                <c:pt idx="1880">
                  <c:v>43244</c:v>
                </c:pt>
                <c:pt idx="1881">
                  <c:v>43245</c:v>
                </c:pt>
                <c:pt idx="1882">
                  <c:v>43249</c:v>
                </c:pt>
                <c:pt idx="1883">
                  <c:v>43250</c:v>
                </c:pt>
                <c:pt idx="1884">
                  <c:v>43251</c:v>
                </c:pt>
                <c:pt idx="1885">
                  <c:v>43252</c:v>
                </c:pt>
                <c:pt idx="1886">
                  <c:v>43255</c:v>
                </c:pt>
                <c:pt idx="1887">
                  <c:v>43256</c:v>
                </c:pt>
                <c:pt idx="1888">
                  <c:v>43257</c:v>
                </c:pt>
                <c:pt idx="1889">
                  <c:v>43258</c:v>
                </c:pt>
                <c:pt idx="1890">
                  <c:v>43259</c:v>
                </c:pt>
                <c:pt idx="1891">
                  <c:v>43262</c:v>
                </c:pt>
                <c:pt idx="1892">
                  <c:v>43263</c:v>
                </c:pt>
                <c:pt idx="1893">
                  <c:v>43264</c:v>
                </c:pt>
                <c:pt idx="1894">
                  <c:v>43265</c:v>
                </c:pt>
                <c:pt idx="1895">
                  <c:v>43266</c:v>
                </c:pt>
                <c:pt idx="1896">
                  <c:v>43269</c:v>
                </c:pt>
                <c:pt idx="1897">
                  <c:v>43270</c:v>
                </c:pt>
                <c:pt idx="1898">
                  <c:v>43271</c:v>
                </c:pt>
                <c:pt idx="1899">
                  <c:v>43272</c:v>
                </c:pt>
                <c:pt idx="1900">
                  <c:v>43273</c:v>
                </c:pt>
                <c:pt idx="1901">
                  <c:v>43276</c:v>
                </c:pt>
                <c:pt idx="1902">
                  <c:v>43277</c:v>
                </c:pt>
                <c:pt idx="1903">
                  <c:v>43278</c:v>
                </c:pt>
                <c:pt idx="1904">
                  <c:v>43279</c:v>
                </c:pt>
                <c:pt idx="1905">
                  <c:v>43280</c:v>
                </c:pt>
                <c:pt idx="1906">
                  <c:v>43283</c:v>
                </c:pt>
                <c:pt idx="1907">
                  <c:v>43284</c:v>
                </c:pt>
                <c:pt idx="1908">
                  <c:v>43285</c:v>
                </c:pt>
                <c:pt idx="1909">
                  <c:v>43286</c:v>
                </c:pt>
                <c:pt idx="1910">
                  <c:v>43287</c:v>
                </c:pt>
                <c:pt idx="1911">
                  <c:v>43290</c:v>
                </c:pt>
                <c:pt idx="1912">
                  <c:v>43291</c:v>
                </c:pt>
                <c:pt idx="1913">
                  <c:v>43292</c:v>
                </c:pt>
                <c:pt idx="1914">
                  <c:v>43293</c:v>
                </c:pt>
                <c:pt idx="1915">
                  <c:v>43294</c:v>
                </c:pt>
                <c:pt idx="1916">
                  <c:v>43297</c:v>
                </c:pt>
                <c:pt idx="1917">
                  <c:v>43298</c:v>
                </c:pt>
                <c:pt idx="1918">
                  <c:v>43299</c:v>
                </c:pt>
                <c:pt idx="1919">
                  <c:v>43300</c:v>
                </c:pt>
                <c:pt idx="1920">
                  <c:v>43301</c:v>
                </c:pt>
                <c:pt idx="1921">
                  <c:v>43304</c:v>
                </c:pt>
                <c:pt idx="1922">
                  <c:v>43305</c:v>
                </c:pt>
                <c:pt idx="1923">
                  <c:v>43306</c:v>
                </c:pt>
                <c:pt idx="1924">
                  <c:v>43307</c:v>
                </c:pt>
                <c:pt idx="1925">
                  <c:v>43308</c:v>
                </c:pt>
                <c:pt idx="1926">
                  <c:v>43311</c:v>
                </c:pt>
                <c:pt idx="1927">
                  <c:v>43312</c:v>
                </c:pt>
                <c:pt idx="1928">
                  <c:v>43313</c:v>
                </c:pt>
                <c:pt idx="1929">
                  <c:v>43314</c:v>
                </c:pt>
                <c:pt idx="1930">
                  <c:v>43315</c:v>
                </c:pt>
                <c:pt idx="1931">
                  <c:v>43318</c:v>
                </c:pt>
                <c:pt idx="1932">
                  <c:v>43319</c:v>
                </c:pt>
                <c:pt idx="1933">
                  <c:v>43320</c:v>
                </c:pt>
                <c:pt idx="1934">
                  <c:v>43321</c:v>
                </c:pt>
                <c:pt idx="1935">
                  <c:v>43322</c:v>
                </c:pt>
                <c:pt idx="1936">
                  <c:v>43325</c:v>
                </c:pt>
                <c:pt idx="1937">
                  <c:v>43326</c:v>
                </c:pt>
                <c:pt idx="1938">
                  <c:v>43327</c:v>
                </c:pt>
                <c:pt idx="1939">
                  <c:v>43328</c:v>
                </c:pt>
                <c:pt idx="1940">
                  <c:v>43329</c:v>
                </c:pt>
                <c:pt idx="1941">
                  <c:v>43332</c:v>
                </c:pt>
                <c:pt idx="1942">
                  <c:v>43333</c:v>
                </c:pt>
                <c:pt idx="1943">
                  <c:v>43334</c:v>
                </c:pt>
                <c:pt idx="1944">
                  <c:v>43335</c:v>
                </c:pt>
                <c:pt idx="1945">
                  <c:v>43336</c:v>
                </c:pt>
                <c:pt idx="1946">
                  <c:v>43339</c:v>
                </c:pt>
                <c:pt idx="1947">
                  <c:v>43340</c:v>
                </c:pt>
                <c:pt idx="1948">
                  <c:v>43341</c:v>
                </c:pt>
                <c:pt idx="1949">
                  <c:v>43342</c:v>
                </c:pt>
                <c:pt idx="1950">
                  <c:v>43343</c:v>
                </c:pt>
                <c:pt idx="1951">
                  <c:v>43346</c:v>
                </c:pt>
                <c:pt idx="1952">
                  <c:v>43347</c:v>
                </c:pt>
                <c:pt idx="1953">
                  <c:v>43348</c:v>
                </c:pt>
                <c:pt idx="1954">
                  <c:v>43349</c:v>
                </c:pt>
                <c:pt idx="1955">
                  <c:v>43350</c:v>
                </c:pt>
                <c:pt idx="1956">
                  <c:v>43353</c:v>
                </c:pt>
                <c:pt idx="1957">
                  <c:v>43354</c:v>
                </c:pt>
                <c:pt idx="1958">
                  <c:v>43355</c:v>
                </c:pt>
                <c:pt idx="1959">
                  <c:v>43356</c:v>
                </c:pt>
                <c:pt idx="1960">
                  <c:v>43357</c:v>
                </c:pt>
                <c:pt idx="1961">
                  <c:v>43360</c:v>
                </c:pt>
                <c:pt idx="1962">
                  <c:v>43361</c:v>
                </c:pt>
                <c:pt idx="1963">
                  <c:v>43362</c:v>
                </c:pt>
                <c:pt idx="1964">
                  <c:v>43363</c:v>
                </c:pt>
                <c:pt idx="1965">
                  <c:v>43364</c:v>
                </c:pt>
                <c:pt idx="1966">
                  <c:v>43367</c:v>
                </c:pt>
                <c:pt idx="1967">
                  <c:v>43368</c:v>
                </c:pt>
                <c:pt idx="1968">
                  <c:v>43369</c:v>
                </c:pt>
                <c:pt idx="1969">
                  <c:v>43370</c:v>
                </c:pt>
                <c:pt idx="1970">
                  <c:v>43371</c:v>
                </c:pt>
                <c:pt idx="1971">
                  <c:v>43374</c:v>
                </c:pt>
                <c:pt idx="1972">
                  <c:v>43375</c:v>
                </c:pt>
                <c:pt idx="1973">
                  <c:v>43376</c:v>
                </c:pt>
                <c:pt idx="1974">
                  <c:v>43377</c:v>
                </c:pt>
                <c:pt idx="1975">
                  <c:v>43378</c:v>
                </c:pt>
                <c:pt idx="1976">
                  <c:v>43381</c:v>
                </c:pt>
                <c:pt idx="1977">
                  <c:v>43382</c:v>
                </c:pt>
                <c:pt idx="1978">
                  <c:v>43383</c:v>
                </c:pt>
                <c:pt idx="1979">
                  <c:v>43384</c:v>
                </c:pt>
                <c:pt idx="1980">
                  <c:v>43385</c:v>
                </c:pt>
                <c:pt idx="1981">
                  <c:v>43388</c:v>
                </c:pt>
                <c:pt idx="1982">
                  <c:v>43389</c:v>
                </c:pt>
                <c:pt idx="1983">
                  <c:v>43390</c:v>
                </c:pt>
                <c:pt idx="1984">
                  <c:v>43391</c:v>
                </c:pt>
                <c:pt idx="1985">
                  <c:v>43392</c:v>
                </c:pt>
                <c:pt idx="1986">
                  <c:v>43395</c:v>
                </c:pt>
                <c:pt idx="1987">
                  <c:v>43396</c:v>
                </c:pt>
                <c:pt idx="1988">
                  <c:v>43397</c:v>
                </c:pt>
                <c:pt idx="1989">
                  <c:v>43398</c:v>
                </c:pt>
                <c:pt idx="1990">
                  <c:v>43399</c:v>
                </c:pt>
                <c:pt idx="1991">
                  <c:v>43402</c:v>
                </c:pt>
                <c:pt idx="1992">
                  <c:v>43403</c:v>
                </c:pt>
                <c:pt idx="1993">
                  <c:v>43404</c:v>
                </c:pt>
                <c:pt idx="1994">
                  <c:v>43405</c:v>
                </c:pt>
                <c:pt idx="1995">
                  <c:v>43406</c:v>
                </c:pt>
                <c:pt idx="1996">
                  <c:v>43409</c:v>
                </c:pt>
                <c:pt idx="1997">
                  <c:v>43410</c:v>
                </c:pt>
                <c:pt idx="1998">
                  <c:v>43411</c:v>
                </c:pt>
                <c:pt idx="1999">
                  <c:v>43412</c:v>
                </c:pt>
                <c:pt idx="2000">
                  <c:v>43413</c:v>
                </c:pt>
                <c:pt idx="2001">
                  <c:v>43416</c:v>
                </c:pt>
                <c:pt idx="2002">
                  <c:v>43417</c:v>
                </c:pt>
                <c:pt idx="2003">
                  <c:v>43418</c:v>
                </c:pt>
                <c:pt idx="2004">
                  <c:v>43419</c:v>
                </c:pt>
                <c:pt idx="2005">
                  <c:v>43420</c:v>
                </c:pt>
                <c:pt idx="2006">
                  <c:v>43423</c:v>
                </c:pt>
                <c:pt idx="2007">
                  <c:v>43424</c:v>
                </c:pt>
                <c:pt idx="2008">
                  <c:v>43425</c:v>
                </c:pt>
                <c:pt idx="2009">
                  <c:v>43426</c:v>
                </c:pt>
                <c:pt idx="2010">
                  <c:v>43427</c:v>
                </c:pt>
                <c:pt idx="2011">
                  <c:v>43430</c:v>
                </c:pt>
                <c:pt idx="2012">
                  <c:v>43431</c:v>
                </c:pt>
                <c:pt idx="2013">
                  <c:v>43432</c:v>
                </c:pt>
                <c:pt idx="2014">
                  <c:v>43433</c:v>
                </c:pt>
                <c:pt idx="2015">
                  <c:v>43434</c:v>
                </c:pt>
                <c:pt idx="2016">
                  <c:v>43437</c:v>
                </c:pt>
                <c:pt idx="2017">
                  <c:v>43438</c:v>
                </c:pt>
                <c:pt idx="2018">
                  <c:v>43439</c:v>
                </c:pt>
                <c:pt idx="2019">
                  <c:v>43440</c:v>
                </c:pt>
                <c:pt idx="2020">
                  <c:v>43441</c:v>
                </c:pt>
                <c:pt idx="2021">
                  <c:v>43444</c:v>
                </c:pt>
                <c:pt idx="2022">
                  <c:v>43445</c:v>
                </c:pt>
                <c:pt idx="2023">
                  <c:v>43446</c:v>
                </c:pt>
                <c:pt idx="2024">
                  <c:v>43447</c:v>
                </c:pt>
                <c:pt idx="2025">
                  <c:v>43448</c:v>
                </c:pt>
                <c:pt idx="2026">
                  <c:v>43451</c:v>
                </c:pt>
                <c:pt idx="2027">
                  <c:v>43452</c:v>
                </c:pt>
                <c:pt idx="2028">
                  <c:v>43453</c:v>
                </c:pt>
                <c:pt idx="2029">
                  <c:v>43454</c:v>
                </c:pt>
                <c:pt idx="2030">
                  <c:v>43455</c:v>
                </c:pt>
                <c:pt idx="2031">
                  <c:v>43460</c:v>
                </c:pt>
                <c:pt idx="2032">
                  <c:v>43461</c:v>
                </c:pt>
                <c:pt idx="2033">
                  <c:v>43462</c:v>
                </c:pt>
                <c:pt idx="2034">
                  <c:v>43467</c:v>
                </c:pt>
                <c:pt idx="2035">
                  <c:v>43468</c:v>
                </c:pt>
                <c:pt idx="2036">
                  <c:v>43469</c:v>
                </c:pt>
                <c:pt idx="2037">
                  <c:v>43472</c:v>
                </c:pt>
                <c:pt idx="2038">
                  <c:v>43473</c:v>
                </c:pt>
                <c:pt idx="2039">
                  <c:v>43474</c:v>
                </c:pt>
                <c:pt idx="2040">
                  <c:v>43475</c:v>
                </c:pt>
                <c:pt idx="2041">
                  <c:v>43476</c:v>
                </c:pt>
                <c:pt idx="2042">
                  <c:v>43479</c:v>
                </c:pt>
                <c:pt idx="2043">
                  <c:v>43480</c:v>
                </c:pt>
                <c:pt idx="2044">
                  <c:v>43481</c:v>
                </c:pt>
                <c:pt idx="2045">
                  <c:v>43482</c:v>
                </c:pt>
                <c:pt idx="2046">
                  <c:v>43483</c:v>
                </c:pt>
                <c:pt idx="2047">
                  <c:v>43486</c:v>
                </c:pt>
                <c:pt idx="2048">
                  <c:v>43487</c:v>
                </c:pt>
                <c:pt idx="2049">
                  <c:v>43488</c:v>
                </c:pt>
                <c:pt idx="2050">
                  <c:v>43489</c:v>
                </c:pt>
                <c:pt idx="2051">
                  <c:v>43490</c:v>
                </c:pt>
                <c:pt idx="2052">
                  <c:v>43493</c:v>
                </c:pt>
                <c:pt idx="2053">
                  <c:v>43494</c:v>
                </c:pt>
                <c:pt idx="2054">
                  <c:v>43495</c:v>
                </c:pt>
                <c:pt idx="2055">
                  <c:v>43496</c:v>
                </c:pt>
                <c:pt idx="2056">
                  <c:v>43497</c:v>
                </c:pt>
                <c:pt idx="2057">
                  <c:v>43500</c:v>
                </c:pt>
                <c:pt idx="2058">
                  <c:v>43501</c:v>
                </c:pt>
                <c:pt idx="2059">
                  <c:v>43502</c:v>
                </c:pt>
                <c:pt idx="2060">
                  <c:v>43503</c:v>
                </c:pt>
                <c:pt idx="2061">
                  <c:v>43504</c:v>
                </c:pt>
                <c:pt idx="2062">
                  <c:v>43507</c:v>
                </c:pt>
                <c:pt idx="2063">
                  <c:v>43508</c:v>
                </c:pt>
                <c:pt idx="2064">
                  <c:v>43509</c:v>
                </c:pt>
                <c:pt idx="2065">
                  <c:v>43510</c:v>
                </c:pt>
                <c:pt idx="2066">
                  <c:v>43511</c:v>
                </c:pt>
                <c:pt idx="2067">
                  <c:v>43514</c:v>
                </c:pt>
                <c:pt idx="2068">
                  <c:v>43515</c:v>
                </c:pt>
                <c:pt idx="2069">
                  <c:v>43516</c:v>
                </c:pt>
                <c:pt idx="2070">
                  <c:v>43517</c:v>
                </c:pt>
                <c:pt idx="2071">
                  <c:v>43518</c:v>
                </c:pt>
                <c:pt idx="2072">
                  <c:v>43521</c:v>
                </c:pt>
                <c:pt idx="2073">
                  <c:v>43522</c:v>
                </c:pt>
                <c:pt idx="2074">
                  <c:v>43523</c:v>
                </c:pt>
                <c:pt idx="2075">
                  <c:v>43524</c:v>
                </c:pt>
                <c:pt idx="2076">
                  <c:v>43525</c:v>
                </c:pt>
                <c:pt idx="2077">
                  <c:v>43528</c:v>
                </c:pt>
                <c:pt idx="2078">
                  <c:v>43529</c:v>
                </c:pt>
                <c:pt idx="2079">
                  <c:v>43530</c:v>
                </c:pt>
                <c:pt idx="2080">
                  <c:v>43531</c:v>
                </c:pt>
                <c:pt idx="2081">
                  <c:v>43532</c:v>
                </c:pt>
                <c:pt idx="2082">
                  <c:v>43535</c:v>
                </c:pt>
                <c:pt idx="2083">
                  <c:v>43536</c:v>
                </c:pt>
                <c:pt idx="2084">
                  <c:v>43537</c:v>
                </c:pt>
                <c:pt idx="2085">
                  <c:v>43538</c:v>
                </c:pt>
                <c:pt idx="2086">
                  <c:v>43539</c:v>
                </c:pt>
                <c:pt idx="2087">
                  <c:v>43542</c:v>
                </c:pt>
                <c:pt idx="2088">
                  <c:v>43543</c:v>
                </c:pt>
                <c:pt idx="2089">
                  <c:v>43544</c:v>
                </c:pt>
                <c:pt idx="2090">
                  <c:v>43545</c:v>
                </c:pt>
                <c:pt idx="2091">
                  <c:v>43546</c:v>
                </c:pt>
                <c:pt idx="2092">
                  <c:v>43549</c:v>
                </c:pt>
                <c:pt idx="2093">
                  <c:v>43550</c:v>
                </c:pt>
                <c:pt idx="2094">
                  <c:v>43551</c:v>
                </c:pt>
                <c:pt idx="2095">
                  <c:v>43552</c:v>
                </c:pt>
                <c:pt idx="2096">
                  <c:v>43553</c:v>
                </c:pt>
                <c:pt idx="2097">
                  <c:v>43556</c:v>
                </c:pt>
                <c:pt idx="2098">
                  <c:v>43557</c:v>
                </c:pt>
                <c:pt idx="2099">
                  <c:v>43558</c:v>
                </c:pt>
                <c:pt idx="2100">
                  <c:v>43559</c:v>
                </c:pt>
                <c:pt idx="2101">
                  <c:v>43560</c:v>
                </c:pt>
                <c:pt idx="2102">
                  <c:v>43563</c:v>
                </c:pt>
                <c:pt idx="2103">
                  <c:v>43564</c:v>
                </c:pt>
                <c:pt idx="2104">
                  <c:v>43565</c:v>
                </c:pt>
                <c:pt idx="2105">
                  <c:v>43566</c:v>
                </c:pt>
                <c:pt idx="2106">
                  <c:v>43567</c:v>
                </c:pt>
                <c:pt idx="2107">
                  <c:v>43570</c:v>
                </c:pt>
                <c:pt idx="2108">
                  <c:v>43571</c:v>
                </c:pt>
                <c:pt idx="2109">
                  <c:v>43572</c:v>
                </c:pt>
                <c:pt idx="2110">
                  <c:v>43573</c:v>
                </c:pt>
                <c:pt idx="2111">
                  <c:v>43574</c:v>
                </c:pt>
                <c:pt idx="2112">
                  <c:v>43577</c:v>
                </c:pt>
                <c:pt idx="2113">
                  <c:v>43578</c:v>
                </c:pt>
                <c:pt idx="2114">
                  <c:v>43579</c:v>
                </c:pt>
                <c:pt idx="2115">
                  <c:v>43580</c:v>
                </c:pt>
                <c:pt idx="2116">
                  <c:v>43581</c:v>
                </c:pt>
                <c:pt idx="2117">
                  <c:v>43584</c:v>
                </c:pt>
                <c:pt idx="2118">
                  <c:v>43585</c:v>
                </c:pt>
                <c:pt idx="2119">
                  <c:v>43586</c:v>
                </c:pt>
                <c:pt idx="2120">
                  <c:v>43587</c:v>
                </c:pt>
                <c:pt idx="2121">
                  <c:v>43588</c:v>
                </c:pt>
                <c:pt idx="2122">
                  <c:v>43591</c:v>
                </c:pt>
                <c:pt idx="2123">
                  <c:v>43592</c:v>
                </c:pt>
                <c:pt idx="2124">
                  <c:v>43593</c:v>
                </c:pt>
                <c:pt idx="2125">
                  <c:v>43594</c:v>
                </c:pt>
                <c:pt idx="2126">
                  <c:v>43595</c:v>
                </c:pt>
                <c:pt idx="2127">
                  <c:v>43598</c:v>
                </c:pt>
                <c:pt idx="2128">
                  <c:v>43599</c:v>
                </c:pt>
                <c:pt idx="2129">
                  <c:v>43600</c:v>
                </c:pt>
                <c:pt idx="2130">
                  <c:v>43601</c:v>
                </c:pt>
                <c:pt idx="2131">
                  <c:v>43602</c:v>
                </c:pt>
                <c:pt idx="2132">
                  <c:v>43605</c:v>
                </c:pt>
                <c:pt idx="2133">
                  <c:v>43606</c:v>
                </c:pt>
                <c:pt idx="2134">
                  <c:v>43607</c:v>
                </c:pt>
                <c:pt idx="2135">
                  <c:v>43608</c:v>
                </c:pt>
                <c:pt idx="2136">
                  <c:v>43609</c:v>
                </c:pt>
                <c:pt idx="2137">
                  <c:v>43612</c:v>
                </c:pt>
                <c:pt idx="2138">
                  <c:v>43613</c:v>
                </c:pt>
                <c:pt idx="2139">
                  <c:v>43614</c:v>
                </c:pt>
                <c:pt idx="2140">
                  <c:v>43615</c:v>
                </c:pt>
                <c:pt idx="2141">
                  <c:v>43616</c:v>
                </c:pt>
                <c:pt idx="2142">
                  <c:v>43619</c:v>
                </c:pt>
                <c:pt idx="2143">
                  <c:v>43620</c:v>
                </c:pt>
                <c:pt idx="2144">
                  <c:v>43621</c:v>
                </c:pt>
                <c:pt idx="2145">
                  <c:v>43622</c:v>
                </c:pt>
                <c:pt idx="2146">
                  <c:v>43623</c:v>
                </c:pt>
                <c:pt idx="2147">
                  <c:v>43626</c:v>
                </c:pt>
                <c:pt idx="2148">
                  <c:v>43627</c:v>
                </c:pt>
                <c:pt idx="2149">
                  <c:v>43628</c:v>
                </c:pt>
                <c:pt idx="2150">
                  <c:v>43629</c:v>
                </c:pt>
                <c:pt idx="2151">
                  <c:v>43630</c:v>
                </c:pt>
                <c:pt idx="2152">
                  <c:v>43633</c:v>
                </c:pt>
                <c:pt idx="2153">
                  <c:v>43634</c:v>
                </c:pt>
                <c:pt idx="2154">
                  <c:v>43635</c:v>
                </c:pt>
                <c:pt idx="2155">
                  <c:v>43636</c:v>
                </c:pt>
                <c:pt idx="2156">
                  <c:v>43637</c:v>
                </c:pt>
                <c:pt idx="2157">
                  <c:v>43640</c:v>
                </c:pt>
                <c:pt idx="2158">
                  <c:v>43641</c:v>
                </c:pt>
                <c:pt idx="2159">
                  <c:v>43642</c:v>
                </c:pt>
                <c:pt idx="2160">
                  <c:v>43643</c:v>
                </c:pt>
                <c:pt idx="2161">
                  <c:v>43644</c:v>
                </c:pt>
                <c:pt idx="2162">
                  <c:v>43647</c:v>
                </c:pt>
                <c:pt idx="2163">
                  <c:v>43648</c:v>
                </c:pt>
                <c:pt idx="2164">
                  <c:v>43649</c:v>
                </c:pt>
                <c:pt idx="2165">
                  <c:v>43650</c:v>
                </c:pt>
                <c:pt idx="2166">
                  <c:v>43651</c:v>
                </c:pt>
                <c:pt idx="2167">
                  <c:v>43654</c:v>
                </c:pt>
                <c:pt idx="2168">
                  <c:v>43655</c:v>
                </c:pt>
                <c:pt idx="2169">
                  <c:v>43656</c:v>
                </c:pt>
                <c:pt idx="2170">
                  <c:v>43657</c:v>
                </c:pt>
                <c:pt idx="2171">
                  <c:v>43658</c:v>
                </c:pt>
                <c:pt idx="2172">
                  <c:v>43661</c:v>
                </c:pt>
                <c:pt idx="2173">
                  <c:v>43662</c:v>
                </c:pt>
                <c:pt idx="2174">
                  <c:v>43663</c:v>
                </c:pt>
                <c:pt idx="2175">
                  <c:v>43664</c:v>
                </c:pt>
                <c:pt idx="2176">
                  <c:v>43665</c:v>
                </c:pt>
                <c:pt idx="2177">
                  <c:v>43668</c:v>
                </c:pt>
                <c:pt idx="2178">
                  <c:v>43669</c:v>
                </c:pt>
                <c:pt idx="2179">
                  <c:v>43670</c:v>
                </c:pt>
                <c:pt idx="2180">
                  <c:v>43671</c:v>
                </c:pt>
                <c:pt idx="2181">
                  <c:v>43672</c:v>
                </c:pt>
                <c:pt idx="2182">
                  <c:v>43675</c:v>
                </c:pt>
                <c:pt idx="2183">
                  <c:v>43676</c:v>
                </c:pt>
                <c:pt idx="2184">
                  <c:v>43677</c:v>
                </c:pt>
                <c:pt idx="2185">
                  <c:v>43678</c:v>
                </c:pt>
                <c:pt idx="2186">
                  <c:v>43679</c:v>
                </c:pt>
                <c:pt idx="2187">
                  <c:v>43682</c:v>
                </c:pt>
                <c:pt idx="2188">
                  <c:v>43683</c:v>
                </c:pt>
                <c:pt idx="2189">
                  <c:v>43684</c:v>
                </c:pt>
                <c:pt idx="2190">
                  <c:v>43685</c:v>
                </c:pt>
                <c:pt idx="2191">
                  <c:v>43686</c:v>
                </c:pt>
                <c:pt idx="2192">
                  <c:v>43689</c:v>
                </c:pt>
                <c:pt idx="2193">
                  <c:v>43690</c:v>
                </c:pt>
                <c:pt idx="2194">
                  <c:v>43691</c:v>
                </c:pt>
                <c:pt idx="2195">
                  <c:v>43692</c:v>
                </c:pt>
                <c:pt idx="2196">
                  <c:v>43693</c:v>
                </c:pt>
                <c:pt idx="2197">
                  <c:v>43696</c:v>
                </c:pt>
                <c:pt idx="2198">
                  <c:v>43697</c:v>
                </c:pt>
                <c:pt idx="2199">
                  <c:v>43698</c:v>
                </c:pt>
                <c:pt idx="2200">
                  <c:v>43699</c:v>
                </c:pt>
                <c:pt idx="2201">
                  <c:v>43700</c:v>
                </c:pt>
                <c:pt idx="2202">
                  <c:v>43703</c:v>
                </c:pt>
                <c:pt idx="2203">
                  <c:v>43704</c:v>
                </c:pt>
                <c:pt idx="2204">
                  <c:v>43705</c:v>
                </c:pt>
                <c:pt idx="2205">
                  <c:v>43706</c:v>
                </c:pt>
                <c:pt idx="2206">
                  <c:v>43707</c:v>
                </c:pt>
                <c:pt idx="2207">
                  <c:v>43710</c:v>
                </c:pt>
                <c:pt idx="2208">
                  <c:v>43711</c:v>
                </c:pt>
                <c:pt idx="2209">
                  <c:v>43712</c:v>
                </c:pt>
                <c:pt idx="2210">
                  <c:v>43713</c:v>
                </c:pt>
                <c:pt idx="2211">
                  <c:v>43714</c:v>
                </c:pt>
                <c:pt idx="2212">
                  <c:v>43717</c:v>
                </c:pt>
                <c:pt idx="2213">
                  <c:v>43718</c:v>
                </c:pt>
                <c:pt idx="2214">
                  <c:v>43719</c:v>
                </c:pt>
                <c:pt idx="2215">
                  <c:v>43720</c:v>
                </c:pt>
                <c:pt idx="2216">
                  <c:v>43721</c:v>
                </c:pt>
                <c:pt idx="2217">
                  <c:v>43724</c:v>
                </c:pt>
                <c:pt idx="2218">
                  <c:v>43725</c:v>
                </c:pt>
                <c:pt idx="2219">
                  <c:v>43726</c:v>
                </c:pt>
                <c:pt idx="2220">
                  <c:v>43727</c:v>
                </c:pt>
                <c:pt idx="2221">
                  <c:v>43728</c:v>
                </c:pt>
                <c:pt idx="2222">
                  <c:v>43731</c:v>
                </c:pt>
                <c:pt idx="2223">
                  <c:v>43732</c:v>
                </c:pt>
                <c:pt idx="2224">
                  <c:v>43733</c:v>
                </c:pt>
                <c:pt idx="2225">
                  <c:v>43734</c:v>
                </c:pt>
                <c:pt idx="2226">
                  <c:v>43735</c:v>
                </c:pt>
                <c:pt idx="2227">
                  <c:v>43738</c:v>
                </c:pt>
                <c:pt idx="2228">
                  <c:v>43739</c:v>
                </c:pt>
                <c:pt idx="2229">
                  <c:v>43740</c:v>
                </c:pt>
                <c:pt idx="2230">
                  <c:v>43741</c:v>
                </c:pt>
                <c:pt idx="2231">
                  <c:v>43742</c:v>
                </c:pt>
                <c:pt idx="2232">
                  <c:v>43745</c:v>
                </c:pt>
                <c:pt idx="2233">
                  <c:v>43746</c:v>
                </c:pt>
                <c:pt idx="2234">
                  <c:v>43747</c:v>
                </c:pt>
                <c:pt idx="2235">
                  <c:v>43748</c:v>
                </c:pt>
                <c:pt idx="2236">
                  <c:v>43749</c:v>
                </c:pt>
                <c:pt idx="2237">
                  <c:v>43752</c:v>
                </c:pt>
                <c:pt idx="2238">
                  <c:v>43753</c:v>
                </c:pt>
                <c:pt idx="2239">
                  <c:v>43754</c:v>
                </c:pt>
                <c:pt idx="2240">
                  <c:v>43755</c:v>
                </c:pt>
                <c:pt idx="2241">
                  <c:v>43756</c:v>
                </c:pt>
                <c:pt idx="2242">
                  <c:v>43759</c:v>
                </c:pt>
                <c:pt idx="2243">
                  <c:v>43760</c:v>
                </c:pt>
                <c:pt idx="2244">
                  <c:v>43761</c:v>
                </c:pt>
                <c:pt idx="2245">
                  <c:v>43762</c:v>
                </c:pt>
                <c:pt idx="2246">
                  <c:v>43763</c:v>
                </c:pt>
                <c:pt idx="2247">
                  <c:v>43766</c:v>
                </c:pt>
                <c:pt idx="2248">
                  <c:v>43767</c:v>
                </c:pt>
                <c:pt idx="2249">
                  <c:v>43768</c:v>
                </c:pt>
                <c:pt idx="2250">
                  <c:v>43769</c:v>
                </c:pt>
                <c:pt idx="2251">
                  <c:v>43770</c:v>
                </c:pt>
                <c:pt idx="2252">
                  <c:v>43773</c:v>
                </c:pt>
                <c:pt idx="2253">
                  <c:v>43774</c:v>
                </c:pt>
                <c:pt idx="2254">
                  <c:v>43775</c:v>
                </c:pt>
                <c:pt idx="2255">
                  <c:v>43776</c:v>
                </c:pt>
                <c:pt idx="2256">
                  <c:v>43777</c:v>
                </c:pt>
                <c:pt idx="2257">
                  <c:v>43780</c:v>
                </c:pt>
                <c:pt idx="2258">
                  <c:v>43781</c:v>
                </c:pt>
                <c:pt idx="2259">
                  <c:v>43782</c:v>
                </c:pt>
                <c:pt idx="2260">
                  <c:v>43783</c:v>
                </c:pt>
                <c:pt idx="2261">
                  <c:v>43784</c:v>
                </c:pt>
                <c:pt idx="2262">
                  <c:v>43787</c:v>
                </c:pt>
                <c:pt idx="2263">
                  <c:v>43788</c:v>
                </c:pt>
                <c:pt idx="2264">
                  <c:v>43789</c:v>
                </c:pt>
                <c:pt idx="2265">
                  <c:v>43790</c:v>
                </c:pt>
                <c:pt idx="2266">
                  <c:v>43791</c:v>
                </c:pt>
                <c:pt idx="2267">
                  <c:v>43794</c:v>
                </c:pt>
                <c:pt idx="2268">
                  <c:v>43795</c:v>
                </c:pt>
                <c:pt idx="2269">
                  <c:v>43796</c:v>
                </c:pt>
                <c:pt idx="2270">
                  <c:v>43797</c:v>
                </c:pt>
                <c:pt idx="2271">
                  <c:v>43798</c:v>
                </c:pt>
                <c:pt idx="2272">
                  <c:v>43801</c:v>
                </c:pt>
                <c:pt idx="2273">
                  <c:v>43802</c:v>
                </c:pt>
                <c:pt idx="2274">
                  <c:v>43803</c:v>
                </c:pt>
                <c:pt idx="2275">
                  <c:v>43804</c:v>
                </c:pt>
                <c:pt idx="2276">
                  <c:v>43805</c:v>
                </c:pt>
                <c:pt idx="2277">
                  <c:v>43808</c:v>
                </c:pt>
                <c:pt idx="2278">
                  <c:v>43809</c:v>
                </c:pt>
                <c:pt idx="2279">
                  <c:v>43810</c:v>
                </c:pt>
                <c:pt idx="2280">
                  <c:v>43811</c:v>
                </c:pt>
                <c:pt idx="2281">
                  <c:v>43812</c:v>
                </c:pt>
                <c:pt idx="2282">
                  <c:v>43815</c:v>
                </c:pt>
                <c:pt idx="2283">
                  <c:v>43816</c:v>
                </c:pt>
                <c:pt idx="2284">
                  <c:v>43817</c:v>
                </c:pt>
                <c:pt idx="2285">
                  <c:v>43818</c:v>
                </c:pt>
                <c:pt idx="2286">
                  <c:v>43819</c:v>
                </c:pt>
                <c:pt idx="2287">
                  <c:v>43822</c:v>
                </c:pt>
                <c:pt idx="2288">
                  <c:v>43823</c:v>
                </c:pt>
                <c:pt idx="2289">
                  <c:v>43825</c:v>
                </c:pt>
                <c:pt idx="2290">
                  <c:v>43826</c:v>
                </c:pt>
                <c:pt idx="2291">
                  <c:v>43829</c:v>
                </c:pt>
                <c:pt idx="2292">
                  <c:v>43830</c:v>
                </c:pt>
                <c:pt idx="2293">
                  <c:v>43832</c:v>
                </c:pt>
                <c:pt idx="2294">
                  <c:v>43833</c:v>
                </c:pt>
                <c:pt idx="2295">
                  <c:v>43836</c:v>
                </c:pt>
                <c:pt idx="2296">
                  <c:v>43837</c:v>
                </c:pt>
                <c:pt idx="2297">
                  <c:v>43838</c:v>
                </c:pt>
                <c:pt idx="2298">
                  <c:v>43839</c:v>
                </c:pt>
                <c:pt idx="2299">
                  <c:v>43840</c:v>
                </c:pt>
                <c:pt idx="2300">
                  <c:v>43843</c:v>
                </c:pt>
                <c:pt idx="2301">
                  <c:v>43844</c:v>
                </c:pt>
                <c:pt idx="2302">
                  <c:v>43845</c:v>
                </c:pt>
                <c:pt idx="2303">
                  <c:v>43846</c:v>
                </c:pt>
                <c:pt idx="2304">
                  <c:v>43847</c:v>
                </c:pt>
                <c:pt idx="2305">
                  <c:v>43850</c:v>
                </c:pt>
                <c:pt idx="2306">
                  <c:v>43851</c:v>
                </c:pt>
                <c:pt idx="2307">
                  <c:v>43852</c:v>
                </c:pt>
                <c:pt idx="2308">
                  <c:v>43853</c:v>
                </c:pt>
                <c:pt idx="2309">
                  <c:v>43854</c:v>
                </c:pt>
                <c:pt idx="2310">
                  <c:v>43857</c:v>
                </c:pt>
                <c:pt idx="2311">
                  <c:v>43858</c:v>
                </c:pt>
                <c:pt idx="2312">
                  <c:v>43859</c:v>
                </c:pt>
                <c:pt idx="2313">
                  <c:v>43860</c:v>
                </c:pt>
                <c:pt idx="2314">
                  <c:v>43861</c:v>
                </c:pt>
                <c:pt idx="2315">
                  <c:v>43864</c:v>
                </c:pt>
                <c:pt idx="2316">
                  <c:v>43865</c:v>
                </c:pt>
                <c:pt idx="2317">
                  <c:v>43866</c:v>
                </c:pt>
                <c:pt idx="2318">
                  <c:v>43867</c:v>
                </c:pt>
                <c:pt idx="2319">
                  <c:v>43868</c:v>
                </c:pt>
                <c:pt idx="2320">
                  <c:v>43871</c:v>
                </c:pt>
                <c:pt idx="2321">
                  <c:v>43872</c:v>
                </c:pt>
                <c:pt idx="2322">
                  <c:v>43873</c:v>
                </c:pt>
                <c:pt idx="2323">
                  <c:v>43874</c:v>
                </c:pt>
                <c:pt idx="2324">
                  <c:v>43875</c:v>
                </c:pt>
                <c:pt idx="2325">
                  <c:v>43878</c:v>
                </c:pt>
                <c:pt idx="2326">
                  <c:v>43879</c:v>
                </c:pt>
                <c:pt idx="2327">
                  <c:v>43880</c:v>
                </c:pt>
                <c:pt idx="2328">
                  <c:v>43881</c:v>
                </c:pt>
                <c:pt idx="2329">
                  <c:v>43882</c:v>
                </c:pt>
                <c:pt idx="2330">
                  <c:v>43885</c:v>
                </c:pt>
                <c:pt idx="2331">
                  <c:v>43886</c:v>
                </c:pt>
                <c:pt idx="2332">
                  <c:v>43887</c:v>
                </c:pt>
                <c:pt idx="2333">
                  <c:v>43888</c:v>
                </c:pt>
                <c:pt idx="2334">
                  <c:v>43889</c:v>
                </c:pt>
                <c:pt idx="2335">
                  <c:v>43892</c:v>
                </c:pt>
                <c:pt idx="2336">
                  <c:v>43893</c:v>
                </c:pt>
                <c:pt idx="2337">
                  <c:v>43894</c:v>
                </c:pt>
                <c:pt idx="2338">
                  <c:v>43895</c:v>
                </c:pt>
                <c:pt idx="2339">
                  <c:v>43896</c:v>
                </c:pt>
                <c:pt idx="2340">
                  <c:v>43899</c:v>
                </c:pt>
                <c:pt idx="2341">
                  <c:v>43900</c:v>
                </c:pt>
                <c:pt idx="2342">
                  <c:v>43901</c:v>
                </c:pt>
                <c:pt idx="2343">
                  <c:v>43902</c:v>
                </c:pt>
                <c:pt idx="2344">
                  <c:v>43903</c:v>
                </c:pt>
                <c:pt idx="2345">
                  <c:v>43906</c:v>
                </c:pt>
                <c:pt idx="2346">
                  <c:v>43907</c:v>
                </c:pt>
                <c:pt idx="2347">
                  <c:v>43908</c:v>
                </c:pt>
                <c:pt idx="2348">
                  <c:v>43909</c:v>
                </c:pt>
                <c:pt idx="2349">
                  <c:v>43910</c:v>
                </c:pt>
                <c:pt idx="2350">
                  <c:v>43913</c:v>
                </c:pt>
                <c:pt idx="2351">
                  <c:v>43914</c:v>
                </c:pt>
                <c:pt idx="2352">
                  <c:v>43915</c:v>
                </c:pt>
                <c:pt idx="2353">
                  <c:v>43916</c:v>
                </c:pt>
                <c:pt idx="2354">
                  <c:v>43917</c:v>
                </c:pt>
                <c:pt idx="2355">
                  <c:v>43920</c:v>
                </c:pt>
                <c:pt idx="2356">
                  <c:v>43921</c:v>
                </c:pt>
                <c:pt idx="2357">
                  <c:v>43922</c:v>
                </c:pt>
                <c:pt idx="2358">
                  <c:v>43923</c:v>
                </c:pt>
                <c:pt idx="2359">
                  <c:v>43924</c:v>
                </c:pt>
                <c:pt idx="2360">
                  <c:v>43927</c:v>
                </c:pt>
                <c:pt idx="2361">
                  <c:v>43928</c:v>
                </c:pt>
                <c:pt idx="2362">
                  <c:v>43929</c:v>
                </c:pt>
                <c:pt idx="2363">
                  <c:v>43930</c:v>
                </c:pt>
                <c:pt idx="2364">
                  <c:v>43931</c:v>
                </c:pt>
                <c:pt idx="2365">
                  <c:v>43934</c:v>
                </c:pt>
                <c:pt idx="2366">
                  <c:v>43935</c:v>
                </c:pt>
                <c:pt idx="2367">
                  <c:v>43936</c:v>
                </c:pt>
                <c:pt idx="2368">
                  <c:v>43937</c:v>
                </c:pt>
                <c:pt idx="2369">
                  <c:v>43938</c:v>
                </c:pt>
                <c:pt idx="2370">
                  <c:v>43941</c:v>
                </c:pt>
                <c:pt idx="2371">
                  <c:v>43942</c:v>
                </c:pt>
                <c:pt idx="2372">
                  <c:v>43943</c:v>
                </c:pt>
                <c:pt idx="2373">
                  <c:v>43944</c:v>
                </c:pt>
                <c:pt idx="2374">
                  <c:v>43945</c:v>
                </c:pt>
                <c:pt idx="2375">
                  <c:v>43948</c:v>
                </c:pt>
                <c:pt idx="2376">
                  <c:v>43949</c:v>
                </c:pt>
                <c:pt idx="2377">
                  <c:v>43950</c:v>
                </c:pt>
                <c:pt idx="2378">
                  <c:v>43951</c:v>
                </c:pt>
                <c:pt idx="2379">
                  <c:v>43952</c:v>
                </c:pt>
                <c:pt idx="2380">
                  <c:v>43955</c:v>
                </c:pt>
                <c:pt idx="2381">
                  <c:v>43956</c:v>
                </c:pt>
                <c:pt idx="2382">
                  <c:v>43957</c:v>
                </c:pt>
                <c:pt idx="2383">
                  <c:v>43958</c:v>
                </c:pt>
                <c:pt idx="2384">
                  <c:v>43959</c:v>
                </c:pt>
                <c:pt idx="2385">
                  <c:v>43962</c:v>
                </c:pt>
                <c:pt idx="2386">
                  <c:v>43963</c:v>
                </c:pt>
                <c:pt idx="2387">
                  <c:v>43964</c:v>
                </c:pt>
                <c:pt idx="2388">
                  <c:v>43965</c:v>
                </c:pt>
                <c:pt idx="2389">
                  <c:v>43966</c:v>
                </c:pt>
                <c:pt idx="2390">
                  <c:v>43969</c:v>
                </c:pt>
                <c:pt idx="2391">
                  <c:v>43970</c:v>
                </c:pt>
                <c:pt idx="2392">
                  <c:v>43971</c:v>
                </c:pt>
                <c:pt idx="2393">
                  <c:v>43972</c:v>
                </c:pt>
                <c:pt idx="2394">
                  <c:v>43973</c:v>
                </c:pt>
                <c:pt idx="2395">
                  <c:v>43976</c:v>
                </c:pt>
                <c:pt idx="2396">
                  <c:v>43977</c:v>
                </c:pt>
                <c:pt idx="2397">
                  <c:v>43978</c:v>
                </c:pt>
                <c:pt idx="2398">
                  <c:v>43979</c:v>
                </c:pt>
                <c:pt idx="2399">
                  <c:v>43980</c:v>
                </c:pt>
                <c:pt idx="2400">
                  <c:v>43983</c:v>
                </c:pt>
                <c:pt idx="2401">
                  <c:v>43984</c:v>
                </c:pt>
                <c:pt idx="2402">
                  <c:v>43985</c:v>
                </c:pt>
                <c:pt idx="2403">
                  <c:v>43986</c:v>
                </c:pt>
                <c:pt idx="2404">
                  <c:v>43987</c:v>
                </c:pt>
                <c:pt idx="2405">
                  <c:v>43990</c:v>
                </c:pt>
                <c:pt idx="2406">
                  <c:v>43991</c:v>
                </c:pt>
                <c:pt idx="2407">
                  <c:v>43992</c:v>
                </c:pt>
                <c:pt idx="2408">
                  <c:v>43993</c:v>
                </c:pt>
                <c:pt idx="2409">
                  <c:v>43994</c:v>
                </c:pt>
                <c:pt idx="2410">
                  <c:v>43997</c:v>
                </c:pt>
                <c:pt idx="2411">
                  <c:v>43998</c:v>
                </c:pt>
                <c:pt idx="2412">
                  <c:v>43999</c:v>
                </c:pt>
                <c:pt idx="2413">
                  <c:v>44000</c:v>
                </c:pt>
                <c:pt idx="2414">
                  <c:v>44001</c:v>
                </c:pt>
                <c:pt idx="2415">
                  <c:v>44004</c:v>
                </c:pt>
                <c:pt idx="2416">
                  <c:v>44005</c:v>
                </c:pt>
                <c:pt idx="2417">
                  <c:v>44006</c:v>
                </c:pt>
                <c:pt idx="2418">
                  <c:v>44007</c:v>
                </c:pt>
                <c:pt idx="2419">
                  <c:v>44008</c:v>
                </c:pt>
                <c:pt idx="2420">
                  <c:v>44011</c:v>
                </c:pt>
                <c:pt idx="2421">
                  <c:v>44012</c:v>
                </c:pt>
                <c:pt idx="2422">
                  <c:v>44013</c:v>
                </c:pt>
                <c:pt idx="2423">
                  <c:v>44014</c:v>
                </c:pt>
                <c:pt idx="2424">
                  <c:v>44015</c:v>
                </c:pt>
                <c:pt idx="2425">
                  <c:v>44018</c:v>
                </c:pt>
                <c:pt idx="2426">
                  <c:v>44019</c:v>
                </c:pt>
                <c:pt idx="2427">
                  <c:v>44020</c:v>
                </c:pt>
                <c:pt idx="2428">
                  <c:v>44021</c:v>
                </c:pt>
                <c:pt idx="2429">
                  <c:v>44022</c:v>
                </c:pt>
                <c:pt idx="2430">
                  <c:v>44025</c:v>
                </c:pt>
                <c:pt idx="2431">
                  <c:v>44026</c:v>
                </c:pt>
                <c:pt idx="2432">
                  <c:v>44027</c:v>
                </c:pt>
                <c:pt idx="2433">
                  <c:v>44028</c:v>
                </c:pt>
                <c:pt idx="2434">
                  <c:v>44029</c:v>
                </c:pt>
                <c:pt idx="2435">
                  <c:v>44032</c:v>
                </c:pt>
                <c:pt idx="2436">
                  <c:v>44033</c:v>
                </c:pt>
                <c:pt idx="2437">
                  <c:v>44034</c:v>
                </c:pt>
                <c:pt idx="2438">
                  <c:v>44035</c:v>
                </c:pt>
                <c:pt idx="2439">
                  <c:v>44036</c:v>
                </c:pt>
                <c:pt idx="2440">
                  <c:v>44039</c:v>
                </c:pt>
                <c:pt idx="2441">
                  <c:v>44040</c:v>
                </c:pt>
                <c:pt idx="2442">
                  <c:v>44041</c:v>
                </c:pt>
                <c:pt idx="2443">
                  <c:v>44042</c:v>
                </c:pt>
                <c:pt idx="2444">
                  <c:v>44043</c:v>
                </c:pt>
                <c:pt idx="2445">
                  <c:v>44046</c:v>
                </c:pt>
                <c:pt idx="2446">
                  <c:v>44047</c:v>
                </c:pt>
                <c:pt idx="2447">
                  <c:v>44048</c:v>
                </c:pt>
                <c:pt idx="2448">
                  <c:v>44049</c:v>
                </c:pt>
                <c:pt idx="2449">
                  <c:v>44050</c:v>
                </c:pt>
                <c:pt idx="2450">
                  <c:v>44053</c:v>
                </c:pt>
                <c:pt idx="2451">
                  <c:v>44054</c:v>
                </c:pt>
                <c:pt idx="2452">
                  <c:v>44055</c:v>
                </c:pt>
                <c:pt idx="2453">
                  <c:v>44056</c:v>
                </c:pt>
                <c:pt idx="2454">
                  <c:v>44057</c:v>
                </c:pt>
                <c:pt idx="2455">
                  <c:v>44060</c:v>
                </c:pt>
                <c:pt idx="2456">
                  <c:v>44061</c:v>
                </c:pt>
                <c:pt idx="2457">
                  <c:v>44062</c:v>
                </c:pt>
                <c:pt idx="2458">
                  <c:v>44063</c:v>
                </c:pt>
                <c:pt idx="2459">
                  <c:v>44064</c:v>
                </c:pt>
                <c:pt idx="2460">
                  <c:v>44067</c:v>
                </c:pt>
                <c:pt idx="2461">
                  <c:v>44068</c:v>
                </c:pt>
                <c:pt idx="2462">
                  <c:v>44069</c:v>
                </c:pt>
                <c:pt idx="2463">
                  <c:v>44070</c:v>
                </c:pt>
                <c:pt idx="2464">
                  <c:v>44071</c:v>
                </c:pt>
                <c:pt idx="2465">
                  <c:v>44074</c:v>
                </c:pt>
                <c:pt idx="2466">
                  <c:v>44075</c:v>
                </c:pt>
                <c:pt idx="2467">
                  <c:v>44076</c:v>
                </c:pt>
                <c:pt idx="2468">
                  <c:v>44077</c:v>
                </c:pt>
                <c:pt idx="2469">
                  <c:v>44078</c:v>
                </c:pt>
                <c:pt idx="2470">
                  <c:v>44081</c:v>
                </c:pt>
                <c:pt idx="2471">
                  <c:v>44082</c:v>
                </c:pt>
                <c:pt idx="2472">
                  <c:v>44083</c:v>
                </c:pt>
                <c:pt idx="2473">
                  <c:v>44084</c:v>
                </c:pt>
                <c:pt idx="2474">
                  <c:v>44085</c:v>
                </c:pt>
                <c:pt idx="2475">
                  <c:v>44088</c:v>
                </c:pt>
                <c:pt idx="2476">
                  <c:v>44089</c:v>
                </c:pt>
                <c:pt idx="2477">
                  <c:v>44090</c:v>
                </c:pt>
                <c:pt idx="2478">
                  <c:v>44091</c:v>
                </c:pt>
                <c:pt idx="2479">
                  <c:v>44092</c:v>
                </c:pt>
                <c:pt idx="2480">
                  <c:v>44095</c:v>
                </c:pt>
                <c:pt idx="2481">
                  <c:v>44096</c:v>
                </c:pt>
                <c:pt idx="2482">
                  <c:v>44097</c:v>
                </c:pt>
                <c:pt idx="2483">
                  <c:v>44098</c:v>
                </c:pt>
                <c:pt idx="2484">
                  <c:v>44099</c:v>
                </c:pt>
                <c:pt idx="2485">
                  <c:v>44102</c:v>
                </c:pt>
                <c:pt idx="2486">
                  <c:v>44103</c:v>
                </c:pt>
                <c:pt idx="2487">
                  <c:v>44104</c:v>
                </c:pt>
                <c:pt idx="2488" formatCode="[$-409]d\-mmm\-yy;@">
                  <c:v>44105</c:v>
                </c:pt>
                <c:pt idx="2489" formatCode="[$-409]d\-mmm\-yy;@">
                  <c:v>44106</c:v>
                </c:pt>
                <c:pt idx="2490" formatCode="[$-409]d\-mmm\-yy;@">
                  <c:v>44109</c:v>
                </c:pt>
                <c:pt idx="2491" formatCode="[$-409]d\-mmm\-yy;@">
                  <c:v>44110</c:v>
                </c:pt>
                <c:pt idx="2492" formatCode="[$-409]d\-mmm\-yy;@">
                  <c:v>44111</c:v>
                </c:pt>
                <c:pt idx="2493" formatCode="[$-409]d\-mmm\-yy;@">
                  <c:v>44112</c:v>
                </c:pt>
                <c:pt idx="2494">
                  <c:v>44113</c:v>
                </c:pt>
                <c:pt idx="2495">
                  <c:v>44116</c:v>
                </c:pt>
                <c:pt idx="2496">
                  <c:v>44117</c:v>
                </c:pt>
                <c:pt idx="2497">
                  <c:v>44118</c:v>
                </c:pt>
                <c:pt idx="2498">
                  <c:v>44119</c:v>
                </c:pt>
                <c:pt idx="2499">
                  <c:v>44120</c:v>
                </c:pt>
                <c:pt idx="2500">
                  <c:v>44123</c:v>
                </c:pt>
                <c:pt idx="2501">
                  <c:v>44124</c:v>
                </c:pt>
                <c:pt idx="2502">
                  <c:v>44125</c:v>
                </c:pt>
                <c:pt idx="2503">
                  <c:v>44126</c:v>
                </c:pt>
                <c:pt idx="2504">
                  <c:v>44127</c:v>
                </c:pt>
                <c:pt idx="2505">
                  <c:v>44130</c:v>
                </c:pt>
                <c:pt idx="2506">
                  <c:v>44131</c:v>
                </c:pt>
                <c:pt idx="2507">
                  <c:v>44132</c:v>
                </c:pt>
                <c:pt idx="2508">
                  <c:v>44133</c:v>
                </c:pt>
                <c:pt idx="2509">
                  <c:v>44134</c:v>
                </c:pt>
                <c:pt idx="2510">
                  <c:v>44137</c:v>
                </c:pt>
                <c:pt idx="2511">
                  <c:v>44138</c:v>
                </c:pt>
                <c:pt idx="2512">
                  <c:v>44139</c:v>
                </c:pt>
                <c:pt idx="2513">
                  <c:v>44140</c:v>
                </c:pt>
                <c:pt idx="2514">
                  <c:v>44141</c:v>
                </c:pt>
                <c:pt idx="2515">
                  <c:v>44144</c:v>
                </c:pt>
                <c:pt idx="2516">
                  <c:v>44145</c:v>
                </c:pt>
                <c:pt idx="2517">
                  <c:v>44146</c:v>
                </c:pt>
                <c:pt idx="2518">
                  <c:v>44147</c:v>
                </c:pt>
                <c:pt idx="2519">
                  <c:v>44148</c:v>
                </c:pt>
                <c:pt idx="2520">
                  <c:v>44151</c:v>
                </c:pt>
                <c:pt idx="2521">
                  <c:v>44152</c:v>
                </c:pt>
                <c:pt idx="2522">
                  <c:v>44153</c:v>
                </c:pt>
                <c:pt idx="2523">
                  <c:v>44154</c:v>
                </c:pt>
                <c:pt idx="2524">
                  <c:v>44155</c:v>
                </c:pt>
                <c:pt idx="2525">
                  <c:v>44158</c:v>
                </c:pt>
                <c:pt idx="2526">
                  <c:v>44159</c:v>
                </c:pt>
                <c:pt idx="2527">
                  <c:v>44160</c:v>
                </c:pt>
                <c:pt idx="2528">
                  <c:v>44161</c:v>
                </c:pt>
                <c:pt idx="2529">
                  <c:v>44162</c:v>
                </c:pt>
                <c:pt idx="2530">
                  <c:v>44165</c:v>
                </c:pt>
                <c:pt idx="2531">
                  <c:v>44166</c:v>
                </c:pt>
                <c:pt idx="2532">
                  <c:v>44167</c:v>
                </c:pt>
                <c:pt idx="2533">
                  <c:v>44168</c:v>
                </c:pt>
                <c:pt idx="2534">
                  <c:v>44169</c:v>
                </c:pt>
                <c:pt idx="2535">
                  <c:v>44172</c:v>
                </c:pt>
                <c:pt idx="2536">
                  <c:v>44173</c:v>
                </c:pt>
                <c:pt idx="2537">
                  <c:v>44174</c:v>
                </c:pt>
                <c:pt idx="2538">
                  <c:v>44175</c:v>
                </c:pt>
                <c:pt idx="2539">
                  <c:v>44176</c:v>
                </c:pt>
                <c:pt idx="2540">
                  <c:v>44179</c:v>
                </c:pt>
                <c:pt idx="2541">
                  <c:v>44180</c:v>
                </c:pt>
                <c:pt idx="2542">
                  <c:v>44181</c:v>
                </c:pt>
                <c:pt idx="2543">
                  <c:v>44182</c:v>
                </c:pt>
                <c:pt idx="2544">
                  <c:v>44183</c:v>
                </c:pt>
                <c:pt idx="2545">
                  <c:v>44186</c:v>
                </c:pt>
                <c:pt idx="2546">
                  <c:v>44187</c:v>
                </c:pt>
                <c:pt idx="2547">
                  <c:v>44188</c:v>
                </c:pt>
                <c:pt idx="2548">
                  <c:v>44189</c:v>
                </c:pt>
                <c:pt idx="2549">
                  <c:v>44190</c:v>
                </c:pt>
                <c:pt idx="2550">
                  <c:v>44193</c:v>
                </c:pt>
                <c:pt idx="2551">
                  <c:v>44194</c:v>
                </c:pt>
                <c:pt idx="2552">
                  <c:v>44195</c:v>
                </c:pt>
                <c:pt idx="2553">
                  <c:v>44196</c:v>
                </c:pt>
                <c:pt idx="2554">
                  <c:v>44197</c:v>
                </c:pt>
                <c:pt idx="2555">
                  <c:v>44200</c:v>
                </c:pt>
                <c:pt idx="2556">
                  <c:v>44201</c:v>
                </c:pt>
                <c:pt idx="2557">
                  <c:v>44202</c:v>
                </c:pt>
                <c:pt idx="2558">
                  <c:v>44203</c:v>
                </c:pt>
                <c:pt idx="2559">
                  <c:v>44204</c:v>
                </c:pt>
                <c:pt idx="2560">
                  <c:v>44207</c:v>
                </c:pt>
                <c:pt idx="2561">
                  <c:v>44208</c:v>
                </c:pt>
                <c:pt idx="2562">
                  <c:v>44209</c:v>
                </c:pt>
                <c:pt idx="2563">
                  <c:v>44210</c:v>
                </c:pt>
                <c:pt idx="2564">
                  <c:v>44211</c:v>
                </c:pt>
                <c:pt idx="2565">
                  <c:v>44214</c:v>
                </c:pt>
                <c:pt idx="2566">
                  <c:v>44215</c:v>
                </c:pt>
                <c:pt idx="2567">
                  <c:v>44216</c:v>
                </c:pt>
                <c:pt idx="2568">
                  <c:v>44217</c:v>
                </c:pt>
                <c:pt idx="2569">
                  <c:v>44218</c:v>
                </c:pt>
                <c:pt idx="2570">
                  <c:v>44221</c:v>
                </c:pt>
                <c:pt idx="2571">
                  <c:v>44222</c:v>
                </c:pt>
                <c:pt idx="2572">
                  <c:v>44223</c:v>
                </c:pt>
                <c:pt idx="2573">
                  <c:v>44224</c:v>
                </c:pt>
                <c:pt idx="2574">
                  <c:v>44225</c:v>
                </c:pt>
                <c:pt idx="2575">
                  <c:v>44228</c:v>
                </c:pt>
                <c:pt idx="2576">
                  <c:v>44229</c:v>
                </c:pt>
                <c:pt idx="2577">
                  <c:v>44230</c:v>
                </c:pt>
                <c:pt idx="2578">
                  <c:v>44231</c:v>
                </c:pt>
                <c:pt idx="2579">
                  <c:v>44232</c:v>
                </c:pt>
                <c:pt idx="2580">
                  <c:v>44235</c:v>
                </c:pt>
                <c:pt idx="2581">
                  <c:v>44236</c:v>
                </c:pt>
                <c:pt idx="2582">
                  <c:v>44237</c:v>
                </c:pt>
                <c:pt idx="2583">
                  <c:v>44238</c:v>
                </c:pt>
                <c:pt idx="2584">
                  <c:v>44239</c:v>
                </c:pt>
                <c:pt idx="2585">
                  <c:v>44242</c:v>
                </c:pt>
                <c:pt idx="2586">
                  <c:v>44243</c:v>
                </c:pt>
                <c:pt idx="2587">
                  <c:v>44244</c:v>
                </c:pt>
                <c:pt idx="2588">
                  <c:v>44245</c:v>
                </c:pt>
                <c:pt idx="2589">
                  <c:v>44246</c:v>
                </c:pt>
                <c:pt idx="2590">
                  <c:v>44249</c:v>
                </c:pt>
                <c:pt idx="2591">
                  <c:v>44250</c:v>
                </c:pt>
                <c:pt idx="2592">
                  <c:v>44251</c:v>
                </c:pt>
                <c:pt idx="2593">
                  <c:v>44252</c:v>
                </c:pt>
                <c:pt idx="2594">
                  <c:v>44253</c:v>
                </c:pt>
                <c:pt idx="2595">
                  <c:v>44256</c:v>
                </c:pt>
                <c:pt idx="2596">
                  <c:v>44257</c:v>
                </c:pt>
                <c:pt idx="2597">
                  <c:v>44258</c:v>
                </c:pt>
                <c:pt idx="2598">
                  <c:v>44259</c:v>
                </c:pt>
                <c:pt idx="2599">
                  <c:v>44260</c:v>
                </c:pt>
                <c:pt idx="2600">
                  <c:v>44263</c:v>
                </c:pt>
                <c:pt idx="2601">
                  <c:v>44264</c:v>
                </c:pt>
                <c:pt idx="2602">
                  <c:v>44265</c:v>
                </c:pt>
                <c:pt idx="2603">
                  <c:v>44266</c:v>
                </c:pt>
                <c:pt idx="2604">
                  <c:v>44267</c:v>
                </c:pt>
                <c:pt idx="2605">
                  <c:v>44270</c:v>
                </c:pt>
                <c:pt idx="2606">
                  <c:v>44271</c:v>
                </c:pt>
                <c:pt idx="2607">
                  <c:v>44272</c:v>
                </c:pt>
                <c:pt idx="2608">
                  <c:v>44273</c:v>
                </c:pt>
                <c:pt idx="2609">
                  <c:v>44274</c:v>
                </c:pt>
                <c:pt idx="2610">
                  <c:v>44277</c:v>
                </c:pt>
                <c:pt idx="2611">
                  <c:v>44278</c:v>
                </c:pt>
                <c:pt idx="2612">
                  <c:v>44279</c:v>
                </c:pt>
                <c:pt idx="2613">
                  <c:v>44280</c:v>
                </c:pt>
                <c:pt idx="2614">
                  <c:v>44281</c:v>
                </c:pt>
                <c:pt idx="2615">
                  <c:v>44284</c:v>
                </c:pt>
                <c:pt idx="2616">
                  <c:v>44285</c:v>
                </c:pt>
                <c:pt idx="2617">
                  <c:v>44286</c:v>
                </c:pt>
                <c:pt idx="2618">
                  <c:v>44287</c:v>
                </c:pt>
                <c:pt idx="2619">
                  <c:v>44288</c:v>
                </c:pt>
                <c:pt idx="2620">
                  <c:v>44291</c:v>
                </c:pt>
                <c:pt idx="2621">
                  <c:v>44292</c:v>
                </c:pt>
                <c:pt idx="2622">
                  <c:v>44293</c:v>
                </c:pt>
                <c:pt idx="2623">
                  <c:v>44294</c:v>
                </c:pt>
                <c:pt idx="2624">
                  <c:v>44295</c:v>
                </c:pt>
                <c:pt idx="2625">
                  <c:v>44298</c:v>
                </c:pt>
                <c:pt idx="2626">
                  <c:v>44299</c:v>
                </c:pt>
                <c:pt idx="2627">
                  <c:v>44300</c:v>
                </c:pt>
                <c:pt idx="2628">
                  <c:v>44301</c:v>
                </c:pt>
                <c:pt idx="2629">
                  <c:v>44302</c:v>
                </c:pt>
                <c:pt idx="2630">
                  <c:v>44305</c:v>
                </c:pt>
                <c:pt idx="2631">
                  <c:v>44306</c:v>
                </c:pt>
                <c:pt idx="2632">
                  <c:v>44307</c:v>
                </c:pt>
                <c:pt idx="2633">
                  <c:v>44308</c:v>
                </c:pt>
                <c:pt idx="2634">
                  <c:v>44309</c:v>
                </c:pt>
                <c:pt idx="2635">
                  <c:v>44312</c:v>
                </c:pt>
                <c:pt idx="2636">
                  <c:v>44313</c:v>
                </c:pt>
                <c:pt idx="2637">
                  <c:v>44314</c:v>
                </c:pt>
                <c:pt idx="2638">
                  <c:v>44315</c:v>
                </c:pt>
                <c:pt idx="2639">
                  <c:v>44316</c:v>
                </c:pt>
                <c:pt idx="2640">
                  <c:v>44319</c:v>
                </c:pt>
                <c:pt idx="2641">
                  <c:v>44320</c:v>
                </c:pt>
                <c:pt idx="2642">
                  <c:v>44321</c:v>
                </c:pt>
                <c:pt idx="2643">
                  <c:v>44322</c:v>
                </c:pt>
                <c:pt idx="2644">
                  <c:v>44323</c:v>
                </c:pt>
                <c:pt idx="2645">
                  <c:v>44326</c:v>
                </c:pt>
                <c:pt idx="2646">
                  <c:v>44327</c:v>
                </c:pt>
                <c:pt idx="2647">
                  <c:v>44328</c:v>
                </c:pt>
                <c:pt idx="2648">
                  <c:v>44329</c:v>
                </c:pt>
                <c:pt idx="2649">
                  <c:v>44330</c:v>
                </c:pt>
                <c:pt idx="2650">
                  <c:v>44333</c:v>
                </c:pt>
                <c:pt idx="2651">
                  <c:v>44334</c:v>
                </c:pt>
                <c:pt idx="2652">
                  <c:v>44335</c:v>
                </c:pt>
                <c:pt idx="2653">
                  <c:v>44336</c:v>
                </c:pt>
                <c:pt idx="2654">
                  <c:v>44337</c:v>
                </c:pt>
                <c:pt idx="2655">
                  <c:v>44340</c:v>
                </c:pt>
                <c:pt idx="2656">
                  <c:v>44341</c:v>
                </c:pt>
                <c:pt idx="2657">
                  <c:v>44342</c:v>
                </c:pt>
                <c:pt idx="2658">
                  <c:v>44343</c:v>
                </c:pt>
                <c:pt idx="2659">
                  <c:v>44344</c:v>
                </c:pt>
                <c:pt idx="2660">
                  <c:v>44347</c:v>
                </c:pt>
                <c:pt idx="2661">
                  <c:v>44348</c:v>
                </c:pt>
                <c:pt idx="2662">
                  <c:v>44349</c:v>
                </c:pt>
                <c:pt idx="2663">
                  <c:v>44350</c:v>
                </c:pt>
                <c:pt idx="2664">
                  <c:v>44351</c:v>
                </c:pt>
                <c:pt idx="2665">
                  <c:v>44354</c:v>
                </c:pt>
                <c:pt idx="2666">
                  <c:v>44355</c:v>
                </c:pt>
                <c:pt idx="2667">
                  <c:v>44356</c:v>
                </c:pt>
                <c:pt idx="2668">
                  <c:v>44357</c:v>
                </c:pt>
                <c:pt idx="2669">
                  <c:v>44358</c:v>
                </c:pt>
                <c:pt idx="2670">
                  <c:v>44361</c:v>
                </c:pt>
                <c:pt idx="2671">
                  <c:v>44362</c:v>
                </c:pt>
                <c:pt idx="2672">
                  <c:v>44363</c:v>
                </c:pt>
                <c:pt idx="2673">
                  <c:v>44364</c:v>
                </c:pt>
                <c:pt idx="2674">
                  <c:v>44365</c:v>
                </c:pt>
                <c:pt idx="2675">
                  <c:v>44368</c:v>
                </c:pt>
                <c:pt idx="2676">
                  <c:v>44369</c:v>
                </c:pt>
                <c:pt idx="2677">
                  <c:v>44370</c:v>
                </c:pt>
                <c:pt idx="2678">
                  <c:v>44371</c:v>
                </c:pt>
                <c:pt idx="2679">
                  <c:v>44372</c:v>
                </c:pt>
                <c:pt idx="2680">
                  <c:v>44375</c:v>
                </c:pt>
                <c:pt idx="2681">
                  <c:v>44376</c:v>
                </c:pt>
                <c:pt idx="2682">
                  <c:v>44377</c:v>
                </c:pt>
                <c:pt idx="2683">
                  <c:v>44378</c:v>
                </c:pt>
                <c:pt idx="2684">
                  <c:v>44379</c:v>
                </c:pt>
                <c:pt idx="2685">
                  <c:v>44382</c:v>
                </c:pt>
                <c:pt idx="2686">
                  <c:v>44383</c:v>
                </c:pt>
                <c:pt idx="2687">
                  <c:v>44384</c:v>
                </c:pt>
                <c:pt idx="2688">
                  <c:v>44385</c:v>
                </c:pt>
                <c:pt idx="2689">
                  <c:v>44386</c:v>
                </c:pt>
                <c:pt idx="2690">
                  <c:v>44389</c:v>
                </c:pt>
                <c:pt idx="2691">
                  <c:v>44390</c:v>
                </c:pt>
                <c:pt idx="2692">
                  <c:v>44391</c:v>
                </c:pt>
                <c:pt idx="2693">
                  <c:v>44392</c:v>
                </c:pt>
                <c:pt idx="2694">
                  <c:v>44393</c:v>
                </c:pt>
                <c:pt idx="2695">
                  <c:v>44396</c:v>
                </c:pt>
                <c:pt idx="2696">
                  <c:v>44397</c:v>
                </c:pt>
                <c:pt idx="2697">
                  <c:v>44398</c:v>
                </c:pt>
                <c:pt idx="2698">
                  <c:v>44399</c:v>
                </c:pt>
                <c:pt idx="2699">
                  <c:v>44400</c:v>
                </c:pt>
                <c:pt idx="2700">
                  <c:v>44403</c:v>
                </c:pt>
                <c:pt idx="2701">
                  <c:v>44404</c:v>
                </c:pt>
                <c:pt idx="2702">
                  <c:v>44405</c:v>
                </c:pt>
                <c:pt idx="2703">
                  <c:v>44406</c:v>
                </c:pt>
                <c:pt idx="2704">
                  <c:v>44407</c:v>
                </c:pt>
                <c:pt idx="2705">
                  <c:v>44410</c:v>
                </c:pt>
                <c:pt idx="2706">
                  <c:v>44411</c:v>
                </c:pt>
                <c:pt idx="2707">
                  <c:v>44412</c:v>
                </c:pt>
                <c:pt idx="2708">
                  <c:v>44413</c:v>
                </c:pt>
                <c:pt idx="2709">
                  <c:v>44414</c:v>
                </c:pt>
                <c:pt idx="2710">
                  <c:v>44417</c:v>
                </c:pt>
                <c:pt idx="2711">
                  <c:v>44418</c:v>
                </c:pt>
                <c:pt idx="2712">
                  <c:v>44419</c:v>
                </c:pt>
                <c:pt idx="2713">
                  <c:v>44420</c:v>
                </c:pt>
                <c:pt idx="2714">
                  <c:v>44421</c:v>
                </c:pt>
                <c:pt idx="2715">
                  <c:v>44424</c:v>
                </c:pt>
                <c:pt idx="2716">
                  <c:v>44425</c:v>
                </c:pt>
                <c:pt idx="2717">
                  <c:v>44426</c:v>
                </c:pt>
                <c:pt idx="2718">
                  <c:v>44427</c:v>
                </c:pt>
                <c:pt idx="2719">
                  <c:v>44428</c:v>
                </c:pt>
                <c:pt idx="2720">
                  <c:v>44431</c:v>
                </c:pt>
                <c:pt idx="2721">
                  <c:v>44432</c:v>
                </c:pt>
                <c:pt idx="2722">
                  <c:v>44433</c:v>
                </c:pt>
                <c:pt idx="2723">
                  <c:v>44434</c:v>
                </c:pt>
                <c:pt idx="2724">
                  <c:v>44435</c:v>
                </c:pt>
                <c:pt idx="2725">
                  <c:v>44438</c:v>
                </c:pt>
                <c:pt idx="2726">
                  <c:v>44439</c:v>
                </c:pt>
                <c:pt idx="2727">
                  <c:v>44440</c:v>
                </c:pt>
                <c:pt idx="2728">
                  <c:v>44441</c:v>
                </c:pt>
                <c:pt idx="2729">
                  <c:v>44442</c:v>
                </c:pt>
                <c:pt idx="2730">
                  <c:v>44445</c:v>
                </c:pt>
                <c:pt idx="2731">
                  <c:v>44446</c:v>
                </c:pt>
                <c:pt idx="2732">
                  <c:v>44447</c:v>
                </c:pt>
                <c:pt idx="2733">
                  <c:v>44448</c:v>
                </c:pt>
                <c:pt idx="2734">
                  <c:v>44449</c:v>
                </c:pt>
                <c:pt idx="2735">
                  <c:v>44452</c:v>
                </c:pt>
                <c:pt idx="2736">
                  <c:v>44453</c:v>
                </c:pt>
                <c:pt idx="2737">
                  <c:v>44454</c:v>
                </c:pt>
                <c:pt idx="2738">
                  <c:v>44455</c:v>
                </c:pt>
                <c:pt idx="2739">
                  <c:v>44456</c:v>
                </c:pt>
                <c:pt idx="2740">
                  <c:v>44459</c:v>
                </c:pt>
                <c:pt idx="2741">
                  <c:v>44460</c:v>
                </c:pt>
                <c:pt idx="2742">
                  <c:v>44461</c:v>
                </c:pt>
                <c:pt idx="2743">
                  <c:v>44462</c:v>
                </c:pt>
                <c:pt idx="2744">
                  <c:v>44463</c:v>
                </c:pt>
                <c:pt idx="2745">
                  <c:v>44466</c:v>
                </c:pt>
                <c:pt idx="2746">
                  <c:v>44467</c:v>
                </c:pt>
                <c:pt idx="2747">
                  <c:v>44468</c:v>
                </c:pt>
                <c:pt idx="2748">
                  <c:v>44469</c:v>
                </c:pt>
                <c:pt idx="2749">
                  <c:v>44470</c:v>
                </c:pt>
                <c:pt idx="2750">
                  <c:v>44473</c:v>
                </c:pt>
                <c:pt idx="2751">
                  <c:v>44474</c:v>
                </c:pt>
                <c:pt idx="2752">
                  <c:v>44475</c:v>
                </c:pt>
                <c:pt idx="2753">
                  <c:v>44476</c:v>
                </c:pt>
                <c:pt idx="2754">
                  <c:v>44477</c:v>
                </c:pt>
                <c:pt idx="2755">
                  <c:v>44480</c:v>
                </c:pt>
                <c:pt idx="2756">
                  <c:v>44481</c:v>
                </c:pt>
                <c:pt idx="2757">
                  <c:v>44482</c:v>
                </c:pt>
                <c:pt idx="2758">
                  <c:v>44483</c:v>
                </c:pt>
                <c:pt idx="2759">
                  <c:v>44484</c:v>
                </c:pt>
                <c:pt idx="2760">
                  <c:v>44487</c:v>
                </c:pt>
                <c:pt idx="2761">
                  <c:v>44488</c:v>
                </c:pt>
                <c:pt idx="2762">
                  <c:v>44489</c:v>
                </c:pt>
                <c:pt idx="2763">
                  <c:v>44490</c:v>
                </c:pt>
                <c:pt idx="2764">
                  <c:v>44491</c:v>
                </c:pt>
                <c:pt idx="2765">
                  <c:v>44494</c:v>
                </c:pt>
                <c:pt idx="2766">
                  <c:v>44495</c:v>
                </c:pt>
                <c:pt idx="2767">
                  <c:v>44496</c:v>
                </c:pt>
                <c:pt idx="2768">
                  <c:v>44497</c:v>
                </c:pt>
                <c:pt idx="2769">
                  <c:v>44498</c:v>
                </c:pt>
                <c:pt idx="2770">
                  <c:v>44501</c:v>
                </c:pt>
                <c:pt idx="2771">
                  <c:v>44502</c:v>
                </c:pt>
                <c:pt idx="2772">
                  <c:v>44503</c:v>
                </c:pt>
                <c:pt idx="2773">
                  <c:v>44504</c:v>
                </c:pt>
                <c:pt idx="2774">
                  <c:v>44505</c:v>
                </c:pt>
                <c:pt idx="2775">
                  <c:v>44508</c:v>
                </c:pt>
                <c:pt idx="2776">
                  <c:v>44509</c:v>
                </c:pt>
                <c:pt idx="2777">
                  <c:v>44510</c:v>
                </c:pt>
                <c:pt idx="2778">
                  <c:v>44511</c:v>
                </c:pt>
                <c:pt idx="2779">
                  <c:v>44512</c:v>
                </c:pt>
                <c:pt idx="2780">
                  <c:v>44515</c:v>
                </c:pt>
                <c:pt idx="2781">
                  <c:v>44516</c:v>
                </c:pt>
                <c:pt idx="2782">
                  <c:v>44517</c:v>
                </c:pt>
                <c:pt idx="2783">
                  <c:v>44518</c:v>
                </c:pt>
                <c:pt idx="2784">
                  <c:v>44519</c:v>
                </c:pt>
                <c:pt idx="2785">
                  <c:v>44522</c:v>
                </c:pt>
                <c:pt idx="2786">
                  <c:v>44523</c:v>
                </c:pt>
                <c:pt idx="2787">
                  <c:v>44524</c:v>
                </c:pt>
                <c:pt idx="2788">
                  <c:v>44525</c:v>
                </c:pt>
                <c:pt idx="2789">
                  <c:v>44526</c:v>
                </c:pt>
                <c:pt idx="2790">
                  <c:v>44529</c:v>
                </c:pt>
                <c:pt idx="2791">
                  <c:v>44530</c:v>
                </c:pt>
                <c:pt idx="2792">
                  <c:v>44531</c:v>
                </c:pt>
                <c:pt idx="2793">
                  <c:v>44532</c:v>
                </c:pt>
                <c:pt idx="2794">
                  <c:v>44533</c:v>
                </c:pt>
                <c:pt idx="2795">
                  <c:v>44536</c:v>
                </c:pt>
                <c:pt idx="2796">
                  <c:v>44537</c:v>
                </c:pt>
                <c:pt idx="2797">
                  <c:v>44538</c:v>
                </c:pt>
                <c:pt idx="2798">
                  <c:v>44539</c:v>
                </c:pt>
                <c:pt idx="2799">
                  <c:v>44540</c:v>
                </c:pt>
                <c:pt idx="2800">
                  <c:v>44543</c:v>
                </c:pt>
                <c:pt idx="2801">
                  <c:v>44544</c:v>
                </c:pt>
                <c:pt idx="2802">
                  <c:v>44545</c:v>
                </c:pt>
                <c:pt idx="2803">
                  <c:v>44546</c:v>
                </c:pt>
                <c:pt idx="2804">
                  <c:v>44547</c:v>
                </c:pt>
                <c:pt idx="2805">
                  <c:v>44550</c:v>
                </c:pt>
                <c:pt idx="2806">
                  <c:v>44551</c:v>
                </c:pt>
                <c:pt idx="2807">
                  <c:v>44552</c:v>
                </c:pt>
                <c:pt idx="2808">
                  <c:v>44553</c:v>
                </c:pt>
                <c:pt idx="2809">
                  <c:v>44554</c:v>
                </c:pt>
                <c:pt idx="2810">
                  <c:v>44557</c:v>
                </c:pt>
                <c:pt idx="2811">
                  <c:v>44558</c:v>
                </c:pt>
                <c:pt idx="2812">
                  <c:v>44559</c:v>
                </c:pt>
                <c:pt idx="2813">
                  <c:v>44560</c:v>
                </c:pt>
                <c:pt idx="2814">
                  <c:v>44561</c:v>
                </c:pt>
                <c:pt idx="2815">
                  <c:v>44564</c:v>
                </c:pt>
                <c:pt idx="2816">
                  <c:v>44565</c:v>
                </c:pt>
                <c:pt idx="2817">
                  <c:v>44566</c:v>
                </c:pt>
                <c:pt idx="2818">
                  <c:v>44567</c:v>
                </c:pt>
                <c:pt idx="2819">
                  <c:v>44568</c:v>
                </c:pt>
                <c:pt idx="2820">
                  <c:v>44571</c:v>
                </c:pt>
                <c:pt idx="2821">
                  <c:v>44572</c:v>
                </c:pt>
                <c:pt idx="2822">
                  <c:v>44573</c:v>
                </c:pt>
                <c:pt idx="2823">
                  <c:v>44574</c:v>
                </c:pt>
                <c:pt idx="2824">
                  <c:v>44575</c:v>
                </c:pt>
                <c:pt idx="2825">
                  <c:v>44578</c:v>
                </c:pt>
                <c:pt idx="2826">
                  <c:v>44579</c:v>
                </c:pt>
                <c:pt idx="2827">
                  <c:v>44580</c:v>
                </c:pt>
                <c:pt idx="2828">
                  <c:v>44581</c:v>
                </c:pt>
                <c:pt idx="2829">
                  <c:v>44582</c:v>
                </c:pt>
                <c:pt idx="2830">
                  <c:v>44585</c:v>
                </c:pt>
                <c:pt idx="2831">
                  <c:v>44586</c:v>
                </c:pt>
                <c:pt idx="2832">
                  <c:v>44587</c:v>
                </c:pt>
                <c:pt idx="2833">
                  <c:v>44588</c:v>
                </c:pt>
                <c:pt idx="2834">
                  <c:v>44589</c:v>
                </c:pt>
                <c:pt idx="2835">
                  <c:v>44592</c:v>
                </c:pt>
                <c:pt idx="2836">
                  <c:v>44593</c:v>
                </c:pt>
                <c:pt idx="2837">
                  <c:v>44594</c:v>
                </c:pt>
                <c:pt idx="2838">
                  <c:v>44595</c:v>
                </c:pt>
                <c:pt idx="2839">
                  <c:v>44596</c:v>
                </c:pt>
                <c:pt idx="2840">
                  <c:v>44599</c:v>
                </c:pt>
                <c:pt idx="2841">
                  <c:v>44600</c:v>
                </c:pt>
                <c:pt idx="2842">
                  <c:v>44601</c:v>
                </c:pt>
                <c:pt idx="2843">
                  <c:v>44602</c:v>
                </c:pt>
                <c:pt idx="2844">
                  <c:v>44603</c:v>
                </c:pt>
                <c:pt idx="2845">
                  <c:v>44606</c:v>
                </c:pt>
                <c:pt idx="2846">
                  <c:v>44607</c:v>
                </c:pt>
                <c:pt idx="2847">
                  <c:v>44608</c:v>
                </c:pt>
                <c:pt idx="2848">
                  <c:v>44609</c:v>
                </c:pt>
                <c:pt idx="2849">
                  <c:v>44610</c:v>
                </c:pt>
                <c:pt idx="2850">
                  <c:v>44613</c:v>
                </c:pt>
                <c:pt idx="2851">
                  <c:v>44614</c:v>
                </c:pt>
                <c:pt idx="2852">
                  <c:v>44615</c:v>
                </c:pt>
                <c:pt idx="2853">
                  <c:v>44616</c:v>
                </c:pt>
                <c:pt idx="2854">
                  <c:v>44617</c:v>
                </c:pt>
                <c:pt idx="2855">
                  <c:v>44620</c:v>
                </c:pt>
                <c:pt idx="2856">
                  <c:v>44621</c:v>
                </c:pt>
                <c:pt idx="2857">
                  <c:v>44622</c:v>
                </c:pt>
                <c:pt idx="2858">
                  <c:v>44623</c:v>
                </c:pt>
                <c:pt idx="2859">
                  <c:v>44624</c:v>
                </c:pt>
              </c:numCache>
            </c:numRef>
          </c:cat>
          <c:val>
            <c:numRef>
              <c:f>Steel!$K$4:$K$2863</c:f>
              <c:numCache>
                <c:formatCode>0.00</c:formatCode>
                <c:ptCount val="2860"/>
                <c:pt idx="0">
                  <c:v>560</c:v>
                </c:pt>
                <c:pt idx="1">
                  <c:v>560</c:v>
                </c:pt>
                <c:pt idx="2">
                  <c:v>545</c:v>
                </c:pt>
                <c:pt idx="3">
                  <c:v>545</c:v>
                </c:pt>
                <c:pt idx="4">
                  <c:v>545</c:v>
                </c:pt>
                <c:pt idx="5">
                  <c:v>545</c:v>
                </c:pt>
                <c:pt idx="6">
                  <c:v>545</c:v>
                </c:pt>
                <c:pt idx="7">
                  <c:v>525</c:v>
                </c:pt>
                <c:pt idx="8">
                  <c:v>525</c:v>
                </c:pt>
                <c:pt idx="9">
                  <c:v>510</c:v>
                </c:pt>
                <c:pt idx="10">
                  <c:v>505</c:v>
                </c:pt>
                <c:pt idx="11">
                  <c:v>505</c:v>
                </c:pt>
                <c:pt idx="12">
                  <c:v>505</c:v>
                </c:pt>
                <c:pt idx="13">
                  <c:v>515</c:v>
                </c:pt>
                <c:pt idx="14">
                  <c:v>515</c:v>
                </c:pt>
                <c:pt idx="15">
                  <c:v>515</c:v>
                </c:pt>
                <c:pt idx="16">
                  <c:v>515</c:v>
                </c:pt>
                <c:pt idx="17">
                  <c:v>515</c:v>
                </c:pt>
                <c:pt idx="18">
                  <c:v>515</c:v>
                </c:pt>
                <c:pt idx="19">
                  <c:v>520</c:v>
                </c:pt>
                <c:pt idx="20">
                  <c:v>520</c:v>
                </c:pt>
                <c:pt idx="21">
                  <c:v>520</c:v>
                </c:pt>
                <c:pt idx="22">
                  <c:v>520</c:v>
                </c:pt>
                <c:pt idx="23">
                  <c:v>520</c:v>
                </c:pt>
                <c:pt idx="24">
                  <c:v>520</c:v>
                </c:pt>
                <c:pt idx="25">
                  <c:v>520</c:v>
                </c:pt>
                <c:pt idx="26">
                  <c:v>520</c:v>
                </c:pt>
                <c:pt idx="27">
                  <c:v>525</c:v>
                </c:pt>
                <c:pt idx="28">
                  <c:v>525</c:v>
                </c:pt>
                <c:pt idx="29">
                  <c:v>525</c:v>
                </c:pt>
                <c:pt idx="30">
                  <c:v>525</c:v>
                </c:pt>
                <c:pt idx="31">
                  <c:v>525</c:v>
                </c:pt>
                <c:pt idx="32">
                  <c:v>525</c:v>
                </c:pt>
                <c:pt idx="33">
                  <c:v>525</c:v>
                </c:pt>
                <c:pt idx="34">
                  <c:v>525</c:v>
                </c:pt>
                <c:pt idx="35">
                  <c:v>530</c:v>
                </c:pt>
                <c:pt idx="36">
                  <c:v>530</c:v>
                </c:pt>
                <c:pt idx="37">
                  <c:v>530</c:v>
                </c:pt>
                <c:pt idx="38">
                  <c:v>530</c:v>
                </c:pt>
                <c:pt idx="39">
                  <c:v>550</c:v>
                </c:pt>
                <c:pt idx="40">
                  <c:v>550</c:v>
                </c:pt>
                <c:pt idx="41">
                  <c:v>550</c:v>
                </c:pt>
                <c:pt idx="42">
                  <c:v>550</c:v>
                </c:pt>
                <c:pt idx="43">
                  <c:v>580</c:v>
                </c:pt>
                <c:pt idx="44">
                  <c:v>580</c:v>
                </c:pt>
                <c:pt idx="45">
                  <c:v>590</c:v>
                </c:pt>
                <c:pt idx="46">
                  <c:v>590</c:v>
                </c:pt>
                <c:pt idx="47">
                  <c:v>590</c:v>
                </c:pt>
                <c:pt idx="48">
                  <c:v>590</c:v>
                </c:pt>
                <c:pt idx="49">
                  <c:v>590</c:v>
                </c:pt>
                <c:pt idx="50">
                  <c:v>590</c:v>
                </c:pt>
                <c:pt idx="51">
                  <c:v>590</c:v>
                </c:pt>
                <c:pt idx="52">
                  <c:v>590</c:v>
                </c:pt>
                <c:pt idx="53">
                  <c:v>590</c:v>
                </c:pt>
                <c:pt idx="54">
                  <c:v>590</c:v>
                </c:pt>
                <c:pt idx="55">
                  <c:v>590</c:v>
                </c:pt>
                <c:pt idx="56">
                  <c:v>590</c:v>
                </c:pt>
                <c:pt idx="57">
                  <c:v>590</c:v>
                </c:pt>
                <c:pt idx="58">
                  <c:v>590</c:v>
                </c:pt>
                <c:pt idx="59">
                  <c:v>600</c:v>
                </c:pt>
                <c:pt idx="60">
                  <c:v>600</c:v>
                </c:pt>
                <c:pt idx="61">
                  <c:v>600</c:v>
                </c:pt>
                <c:pt idx="62">
                  <c:v>600</c:v>
                </c:pt>
                <c:pt idx="63">
                  <c:v>600</c:v>
                </c:pt>
                <c:pt idx="64">
                  <c:v>600</c:v>
                </c:pt>
                <c:pt idx="65">
                  <c:v>600</c:v>
                </c:pt>
                <c:pt idx="66">
                  <c:v>600</c:v>
                </c:pt>
                <c:pt idx="67">
                  <c:v>600</c:v>
                </c:pt>
                <c:pt idx="68">
                  <c:v>600</c:v>
                </c:pt>
                <c:pt idx="69">
                  <c:v>610</c:v>
                </c:pt>
                <c:pt idx="70">
                  <c:v>610</c:v>
                </c:pt>
                <c:pt idx="71">
                  <c:v>605</c:v>
                </c:pt>
                <c:pt idx="72">
                  <c:v>605</c:v>
                </c:pt>
                <c:pt idx="73">
                  <c:v>605</c:v>
                </c:pt>
                <c:pt idx="74">
                  <c:v>605</c:v>
                </c:pt>
                <c:pt idx="75">
                  <c:v>590</c:v>
                </c:pt>
                <c:pt idx="76">
                  <c:v>590</c:v>
                </c:pt>
                <c:pt idx="77">
                  <c:v>578</c:v>
                </c:pt>
                <c:pt idx="78">
                  <c:v>578</c:v>
                </c:pt>
                <c:pt idx="79">
                  <c:v>578</c:v>
                </c:pt>
                <c:pt idx="80">
                  <c:v>578</c:v>
                </c:pt>
                <c:pt idx="81">
                  <c:v>578</c:v>
                </c:pt>
                <c:pt idx="82">
                  <c:v>565</c:v>
                </c:pt>
                <c:pt idx="83">
                  <c:v>565</c:v>
                </c:pt>
                <c:pt idx="84">
                  <c:v>565</c:v>
                </c:pt>
                <c:pt idx="85">
                  <c:v>575</c:v>
                </c:pt>
                <c:pt idx="86">
                  <c:v>565</c:v>
                </c:pt>
                <c:pt idx="87">
                  <c:v>565</c:v>
                </c:pt>
                <c:pt idx="88">
                  <c:v>565</c:v>
                </c:pt>
                <c:pt idx="89">
                  <c:v>565</c:v>
                </c:pt>
                <c:pt idx="90">
                  <c:v>565</c:v>
                </c:pt>
                <c:pt idx="91">
                  <c:v>565</c:v>
                </c:pt>
                <c:pt idx="92">
                  <c:v>565</c:v>
                </c:pt>
                <c:pt idx="93">
                  <c:v>565</c:v>
                </c:pt>
                <c:pt idx="94">
                  <c:v>565</c:v>
                </c:pt>
                <c:pt idx="95">
                  <c:v>575</c:v>
                </c:pt>
                <c:pt idx="96">
                  <c:v>575</c:v>
                </c:pt>
                <c:pt idx="97">
                  <c:v>575</c:v>
                </c:pt>
                <c:pt idx="98">
                  <c:v>575</c:v>
                </c:pt>
                <c:pt idx="99">
                  <c:v>575</c:v>
                </c:pt>
                <c:pt idx="100">
                  <c:v>590</c:v>
                </c:pt>
                <c:pt idx="101">
                  <c:v>590</c:v>
                </c:pt>
                <c:pt idx="102">
                  <c:v>590</c:v>
                </c:pt>
                <c:pt idx="103">
                  <c:v>590</c:v>
                </c:pt>
                <c:pt idx="104">
                  <c:v>590</c:v>
                </c:pt>
                <c:pt idx="105">
                  <c:v>590</c:v>
                </c:pt>
                <c:pt idx="106">
                  <c:v>590</c:v>
                </c:pt>
                <c:pt idx="107">
                  <c:v>595</c:v>
                </c:pt>
                <c:pt idx="108">
                  <c:v>600</c:v>
                </c:pt>
                <c:pt idx="109">
                  <c:v>600</c:v>
                </c:pt>
                <c:pt idx="110">
                  <c:v>600</c:v>
                </c:pt>
                <c:pt idx="111">
                  <c:v>600</c:v>
                </c:pt>
                <c:pt idx="112">
                  <c:v>600</c:v>
                </c:pt>
                <c:pt idx="113">
                  <c:v>600</c:v>
                </c:pt>
                <c:pt idx="114">
                  <c:v>600</c:v>
                </c:pt>
                <c:pt idx="115">
                  <c:v>600</c:v>
                </c:pt>
                <c:pt idx="116">
                  <c:v>610</c:v>
                </c:pt>
                <c:pt idx="117">
                  <c:v>610</c:v>
                </c:pt>
                <c:pt idx="118">
                  <c:v>610</c:v>
                </c:pt>
                <c:pt idx="119">
                  <c:v>610</c:v>
                </c:pt>
                <c:pt idx="120">
                  <c:v>610</c:v>
                </c:pt>
                <c:pt idx="121">
                  <c:v>620</c:v>
                </c:pt>
                <c:pt idx="122">
                  <c:v>620</c:v>
                </c:pt>
                <c:pt idx="123">
                  <c:v>620</c:v>
                </c:pt>
                <c:pt idx="124">
                  <c:v>635</c:v>
                </c:pt>
                <c:pt idx="125">
                  <c:v>635</c:v>
                </c:pt>
                <c:pt idx="126">
                  <c:v>635</c:v>
                </c:pt>
                <c:pt idx="127">
                  <c:v>635</c:v>
                </c:pt>
                <c:pt idx="128">
                  <c:v>660</c:v>
                </c:pt>
                <c:pt idx="129">
                  <c:v>660</c:v>
                </c:pt>
                <c:pt idx="130">
                  <c:v>660</c:v>
                </c:pt>
                <c:pt idx="131">
                  <c:v>670</c:v>
                </c:pt>
                <c:pt idx="132">
                  <c:v>680</c:v>
                </c:pt>
                <c:pt idx="133">
                  <c:v>680</c:v>
                </c:pt>
                <c:pt idx="134">
                  <c:v>690</c:v>
                </c:pt>
                <c:pt idx="135">
                  <c:v>690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705</c:v>
                </c:pt>
                <c:pt idx="142">
                  <c:v>705</c:v>
                </c:pt>
                <c:pt idx="143">
                  <c:v>700</c:v>
                </c:pt>
                <c:pt idx="144">
                  <c:v>695</c:v>
                </c:pt>
                <c:pt idx="145">
                  <c:v>695</c:v>
                </c:pt>
                <c:pt idx="146">
                  <c:v>700</c:v>
                </c:pt>
                <c:pt idx="147">
                  <c:v>700</c:v>
                </c:pt>
                <c:pt idx="148">
                  <c:v>695</c:v>
                </c:pt>
                <c:pt idx="149">
                  <c:v>695</c:v>
                </c:pt>
                <c:pt idx="150">
                  <c:v>695</c:v>
                </c:pt>
                <c:pt idx="151">
                  <c:v>695</c:v>
                </c:pt>
                <c:pt idx="152">
                  <c:v>685</c:v>
                </c:pt>
                <c:pt idx="153">
                  <c:v>685</c:v>
                </c:pt>
                <c:pt idx="154">
                  <c:v>670</c:v>
                </c:pt>
                <c:pt idx="155">
                  <c:v>670</c:v>
                </c:pt>
                <c:pt idx="156">
                  <c:v>665</c:v>
                </c:pt>
                <c:pt idx="157">
                  <c:v>655</c:v>
                </c:pt>
                <c:pt idx="158">
                  <c:v>655</c:v>
                </c:pt>
                <c:pt idx="159">
                  <c:v>655</c:v>
                </c:pt>
                <c:pt idx="160">
                  <c:v>635</c:v>
                </c:pt>
                <c:pt idx="161">
                  <c:v>635</c:v>
                </c:pt>
                <c:pt idx="162">
                  <c:v>635</c:v>
                </c:pt>
                <c:pt idx="163">
                  <c:v>645</c:v>
                </c:pt>
                <c:pt idx="164">
                  <c:v>645</c:v>
                </c:pt>
                <c:pt idx="165">
                  <c:v>660</c:v>
                </c:pt>
                <c:pt idx="166">
                  <c:v>665</c:v>
                </c:pt>
                <c:pt idx="167">
                  <c:v>665</c:v>
                </c:pt>
                <c:pt idx="168">
                  <c:v>660</c:v>
                </c:pt>
                <c:pt idx="169">
                  <c:v>660</c:v>
                </c:pt>
                <c:pt idx="170">
                  <c:v>660</c:v>
                </c:pt>
                <c:pt idx="171">
                  <c:v>660</c:v>
                </c:pt>
                <c:pt idx="172">
                  <c:v>665</c:v>
                </c:pt>
                <c:pt idx="173">
                  <c:v>667.5</c:v>
                </c:pt>
                <c:pt idx="174">
                  <c:v>667.5</c:v>
                </c:pt>
                <c:pt idx="175">
                  <c:v>675</c:v>
                </c:pt>
                <c:pt idx="176">
                  <c:v>675</c:v>
                </c:pt>
                <c:pt idx="177">
                  <c:v>675</c:v>
                </c:pt>
                <c:pt idx="178">
                  <c:v>675</c:v>
                </c:pt>
                <c:pt idx="179">
                  <c:v>675</c:v>
                </c:pt>
                <c:pt idx="180">
                  <c:v>675</c:v>
                </c:pt>
                <c:pt idx="181">
                  <c:v>675</c:v>
                </c:pt>
                <c:pt idx="182">
                  <c:v>672.5</c:v>
                </c:pt>
                <c:pt idx="183">
                  <c:v>672.5</c:v>
                </c:pt>
                <c:pt idx="184">
                  <c:v>672.5</c:v>
                </c:pt>
                <c:pt idx="185">
                  <c:v>672.5</c:v>
                </c:pt>
                <c:pt idx="186">
                  <c:v>672.5</c:v>
                </c:pt>
                <c:pt idx="187">
                  <c:v>670</c:v>
                </c:pt>
                <c:pt idx="188">
                  <c:v>670</c:v>
                </c:pt>
                <c:pt idx="189">
                  <c:v>670</c:v>
                </c:pt>
                <c:pt idx="190">
                  <c:v>667.5</c:v>
                </c:pt>
                <c:pt idx="191">
                  <c:v>662.5</c:v>
                </c:pt>
                <c:pt idx="192">
                  <c:v>655</c:v>
                </c:pt>
                <c:pt idx="193">
                  <c:v>655</c:v>
                </c:pt>
                <c:pt idx="194">
                  <c:v>652.5</c:v>
                </c:pt>
                <c:pt idx="195">
                  <c:v>652.5</c:v>
                </c:pt>
                <c:pt idx="196">
                  <c:v>652.5</c:v>
                </c:pt>
                <c:pt idx="197">
                  <c:v>650</c:v>
                </c:pt>
                <c:pt idx="198">
                  <c:v>650</c:v>
                </c:pt>
                <c:pt idx="199">
                  <c:v>650</c:v>
                </c:pt>
                <c:pt idx="200">
                  <c:v>655</c:v>
                </c:pt>
                <c:pt idx="201">
                  <c:v>660</c:v>
                </c:pt>
                <c:pt idx="202">
                  <c:v>665</c:v>
                </c:pt>
                <c:pt idx="203">
                  <c:v>667.5</c:v>
                </c:pt>
                <c:pt idx="204">
                  <c:v>667.5</c:v>
                </c:pt>
                <c:pt idx="205">
                  <c:v>675</c:v>
                </c:pt>
                <c:pt idx="206">
                  <c:v>675</c:v>
                </c:pt>
                <c:pt idx="207">
                  <c:v>682.5</c:v>
                </c:pt>
                <c:pt idx="208">
                  <c:v>682.5</c:v>
                </c:pt>
                <c:pt idx="209">
                  <c:v>682.5</c:v>
                </c:pt>
                <c:pt idx="210">
                  <c:v>682.5</c:v>
                </c:pt>
                <c:pt idx="211">
                  <c:v>700</c:v>
                </c:pt>
                <c:pt idx="212">
                  <c:v>705</c:v>
                </c:pt>
                <c:pt idx="213">
                  <c:v>705</c:v>
                </c:pt>
                <c:pt idx="214">
                  <c:v>700</c:v>
                </c:pt>
                <c:pt idx="215">
                  <c:v>700</c:v>
                </c:pt>
                <c:pt idx="216">
                  <c:v>695</c:v>
                </c:pt>
                <c:pt idx="217">
                  <c:v>695</c:v>
                </c:pt>
                <c:pt idx="218">
                  <c:v>695</c:v>
                </c:pt>
                <c:pt idx="219">
                  <c:v>697.5</c:v>
                </c:pt>
                <c:pt idx="220">
                  <c:v>697.5</c:v>
                </c:pt>
                <c:pt idx="221">
                  <c:v>702.5</c:v>
                </c:pt>
                <c:pt idx="222">
                  <c:v>705</c:v>
                </c:pt>
                <c:pt idx="223">
                  <c:v>705</c:v>
                </c:pt>
                <c:pt idx="224">
                  <c:v>705</c:v>
                </c:pt>
                <c:pt idx="225">
                  <c:v>710</c:v>
                </c:pt>
                <c:pt idx="226">
                  <c:v>710</c:v>
                </c:pt>
                <c:pt idx="227">
                  <c:v>710</c:v>
                </c:pt>
                <c:pt idx="228">
                  <c:v>710</c:v>
                </c:pt>
                <c:pt idx="229">
                  <c:v>715</c:v>
                </c:pt>
                <c:pt idx="230">
                  <c:v>715</c:v>
                </c:pt>
                <c:pt idx="231">
                  <c:v>715</c:v>
                </c:pt>
                <c:pt idx="232">
                  <c:v>715</c:v>
                </c:pt>
                <c:pt idx="233">
                  <c:v>715</c:v>
                </c:pt>
                <c:pt idx="234">
                  <c:v>715</c:v>
                </c:pt>
                <c:pt idx="235">
                  <c:v>725</c:v>
                </c:pt>
                <c:pt idx="236">
                  <c:v>725</c:v>
                </c:pt>
                <c:pt idx="237">
                  <c:v>725</c:v>
                </c:pt>
                <c:pt idx="238">
                  <c:v>725</c:v>
                </c:pt>
                <c:pt idx="239">
                  <c:v>725</c:v>
                </c:pt>
                <c:pt idx="240">
                  <c:v>727.5</c:v>
                </c:pt>
                <c:pt idx="241">
                  <c:v>725</c:v>
                </c:pt>
                <c:pt idx="242">
                  <c:v>725</c:v>
                </c:pt>
                <c:pt idx="243">
                  <c:v>717.5</c:v>
                </c:pt>
                <c:pt idx="244">
                  <c:v>717.5</c:v>
                </c:pt>
                <c:pt idx="245">
                  <c:v>715</c:v>
                </c:pt>
                <c:pt idx="246">
                  <c:v>715</c:v>
                </c:pt>
                <c:pt idx="247">
                  <c:v>715</c:v>
                </c:pt>
                <c:pt idx="248">
                  <c:v>715</c:v>
                </c:pt>
                <c:pt idx="249">
                  <c:v>715</c:v>
                </c:pt>
                <c:pt idx="250">
                  <c:v>710</c:v>
                </c:pt>
                <c:pt idx="251">
                  <c:v>710</c:v>
                </c:pt>
                <c:pt idx="252">
                  <c:v>710</c:v>
                </c:pt>
                <c:pt idx="253">
                  <c:v>717.5</c:v>
                </c:pt>
                <c:pt idx="254">
                  <c:v>725</c:v>
                </c:pt>
                <c:pt idx="255">
                  <c:v>725</c:v>
                </c:pt>
                <c:pt idx="256">
                  <c:v>730</c:v>
                </c:pt>
                <c:pt idx="257">
                  <c:v>730</c:v>
                </c:pt>
                <c:pt idx="258">
                  <c:v>730</c:v>
                </c:pt>
                <c:pt idx="259">
                  <c:v>730</c:v>
                </c:pt>
                <c:pt idx="260">
                  <c:v>730</c:v>
                </c:pt>
                <c:pt idx="261">
                  <c:v>730</c:v>
                </c:pt>
                <c:pt idx="262">
                  <c:v>730</c:v>
                </c:pt>
                <c:pt idx="263">
                  <c:v>745</c:v>
                </c:pt>
                <c:pt idx="264">
                  <c:v>740</c:v>
                </c:pt>
                <c:pt idx="265">
                  <c:v>740</c:v>
                </c:pt>
                <c:pt idx="266">
                  <c:v>740</c:v>
                </c:pt>
                <c:pt idx="267">
                  <c:v>740</c:v>
                </c:pt>
                <c:pt idx="268">
                  <c:v>730</c:v>
                </c:pt>
                <c:pt idx="269">
                  <c:v>730</c:v>
                </c:pt>
                <c:pt idx="270">
                  <c:v>730</c:v>
                </c:pt>
                <c:pt idx="271">
                  <c:v>730</c:v>
                </c:pt>
                <c:pt idx="272">
                  <c:v>730</c:v>
                </c:pt>
                <c:pt idx="273">
                  <c:v>725</c:v>
                </c:pt>
                <c:pt idx="274">
                  <c:v>725</c:v>
                </c:pt>
                <c:pt idx="275">
                  <c:v>725</c:v>
                </c:pt>
                <c:pt idx="276">
                  <c:v>720</c:v>
                </c:pt>
                <c:pt idx="277">
                  <c:v>720</c:v>
                </c:pt>
                <c:pt idx="278">
                  <c:v>720</c:v>
                </c:pt>
                <c:pt idx="279">
                  <c:v>715</c:v>
                </c:pt>
                <c:pt idx="280">
                  <c:v>710</c:v>
                </c:pt>
                <c:pt idx="281">
                  <c:v>710</c:v>
                </c:pt>
                <c:pt idx="282">
                  <c:v>710</c:v>
                </c:pt>
                <c:pt idx="283">
                  <c:v>710</c:v>
                </c:pt>
                <c:pt idx="284">
                  <c:v>715</c:v>
                </c:pt>
                <c:pt idx="285">
                  <c:v>715</c:v>
                </c:pt>
                <c:pt idx="286">
                  <c:v>715</c:v>
                </c:pt>
                <c:pt idx="287">
                  <c:v>715</c:v>
                </c:pt>
                <c:pt idx="288">
                  <c:v>722.5</c:v>
                </c:pt>
                <c:pt idx="289">
                  <c:v>722.5</c:v>
                </c:pt>
                <c:pt idx="290">
                  <c:v>722.5</c:v>
                </c:pt>
                <c:pt idx="291">
                  <c:v>722.5</c:v>
                </c:pt>
                <c:pt idx="292">
                  <c:v>722.5</c:v>
                </c:pt>
                <c:pt idx="293">
                  <c:v>722.5</c:v>
                </c:pt>
                <c:pt idx="294">
                  <c:v>722.5</c:v>
                </c:pt>
                <c:pt idx="295">
                  <c:v>722.5</c:v>
                </c:pt>
                <c:pt idx="296">
                  <c:v>722.5</c:v>
                </c:pt>
                <c:pt idx="297">
                  <c:v>722.5</c:v>
                </c:pt>
                <c:pt idx="298">
                  <c:v>720</c:v>
                </c:pt>
                <c:pt idx="299">
                  <c:v>720</c:v>
                </c:pt>
                <c:pt idx="300">
                  <c:v>720</c:v>
                </c:pt>
                <c:pt idx="301">
                  <c:v>720</c:v>
                </c:pt>
                <c:pt idx="302">
                  <c:v>720</c:v>
                </c:pt>
                <c:pt idx="303">
                  <c:v>715</c:v>
                </c:pt>
                <c:pt idx="304">
                  <c:v>715</c:v>
                </c:pt>
                <c:pt idx="305">
                  <c:v>710</c:v>
                </c:pt>
                <c:pt idx="306">
                  <c:v>710</c:v>
                </c:pt>
                <c:pt idx="307">
                  <c:v>705</c:v>
                </c:pt>
                <c:pt idx="308">
                  <c:v>705</c:v>
                </c:pt>
                <c:pt idx="309">
                  <c:v>690</c:v>
                </c:pt>
                <c:pt idx="310">
                  <c:v>690</c:v>
                </c:pt>
                <c:pt idx="311">
                  <c:v>687.5</c:v>
                </c:pt>
                <c:pt idx="312">
                  <c:v>687.5</c:v>
                </c:pt>
                <c:pt idx="313">
                  <c:v>687.5</c:v>
                </c:pt>
                <c:pt idx="314">
                  <c:v>672.5</c:v>
                </c:pt>
                <c:pt idx="315">
                  <c:v>672.5</c:v>
                </c:pt>
                <c:pt idx="316">
                  <c:v>672.5</c:v>
                </c:pt>
                <c:pt idx="317">
                  <c:v>672.5</c:v>
                </c:pt>
                <c:pt idx="318">
                  <c:v>670</c:v>
                </c:pt>
                <c:pt idx="319">
                  <c:v>670</c:v>
                </c:pt>
                <c:pt idx="320">
                  <c:v>660</c:v>
                </c:pt>
                <c:pt idx="321">
                  <c:v>655</c:v>
                </c:pt>
                <c:pt idx="322">
                  <c:v>655</c:v>
                </c:pt>
                <c:pt idx="323">
                  <c:v>655</c:v>
                </c:pt>
                <c:pt idx="324">
                  <c:v>655</c:v>
                </c:pt>
                <c:pt idx="325">
                  <c:v>652.5</c:v>
                </c:pt>
                <c:pt idx="326">
                  <c:v>652.5</c:v>
                </c:pt>
                <c:pt idx="327">
                  <c:v>652.5</c:v>
                </c:pt>
                <c:pt idx="328">
                  <c:v>652.5</c:v>
                </c:pt>
                <c:pt idx="329">
                  <c:v>650</c:v>
                </c:pt>
                <c:pt idx="330">
                  <c:v>650</c:v>
                </c:pt>
                <c:pt idx="331">
                  <c:v>645</c:v>
                </c:pt>
                <c:pt idx="332">
                  <c:v>640</c:v>
                </c:pt>
                <c:pt idx="333">
                  <c:v>640</c:v>
                </c:pt>
                <c:pt idx="334">
                  <c:v>640</c:v>
                </c:pt>
                <c:pt idx="335">
                  <c:v>640</c:v>
                </c:pt>
                <c:pt idx="336">
                  <c:v>642.5</c:v>
                </c:pt>
                <c:pt idx="337">
                  <c:v>642.5</c:v>
                </c:pt>
                <c:pt idx="338">
                  <c:v>642.5</c:v>
                </c:pt>
                <c:pt idx="339">
                  <c:v>642.5</c:v>
                </c:pt>
                <c:pt idx="340">
                  <c:v>640</c:v>
                </c:pt>
                <c:pt idx="341">
                  <c:v>630</c:v>
                </c:pt>
                <c:pt idx="342">
                  <c:v>630</c:v>
                </c:pt>
                <c:pt idx="343">
                  <c:v>630</c:v>
                </c:pt>
                <c:pt idx="344">
                  <c:v>630</c:v>
                </c:pt>
                <c:pt idx="345">
                  <c:v>630</c:v>
                </c:pt>
                <c:pt idx="346">
                  <c:v>627.5</c:v>
                </c:pt>
                <c:pt idx="347">
                  <c:v>630</c:v>
                </c:pt>
                <c:pt idx="348">
                  <c:v>630</c:v>
                </c:pt>
                <c:pt idx="349">
                  <c:v>630</c:v>
                </c:pt>
                <c:pt idx="350">
                  <c:v>630</c:v>
                </c:pt>
                <c:pt idx="351">
                  <c:v>640</c:v>
                </c:pt>
                <c:pt idx="352">
                  <c:v>640</c:v>
                </c:pt>
                <c:pt idx="353">
                  <c:v>640</c:v>
                </c:pt>
                <c:pt idx="354">
                  <c:v>640</c:v>
                </c:pt>
                <c:pt idx="355">
                  <c:v>642.5</c:v>
                </c:pt>
                <c:pt idx="356">
                  <c:v>642.5</c:v>
                </c:pt>
                <c:pt idx="357">
                  <c:v>647.5</c:v>
                </c:pt>
                <c:pt idx="358">
                  <c:v>655</c:v>
                </c:pt>
                <c:pt idx="359">
                  <c:v>660</c:v>
                </c:pt>
                <c:pt idx="360">
                  <c:v>670</c:v>
                </c:pt>
                <c:pt idx="361">
                  <c:v>670</c:v>
                </c:pt>
                <c:pt idx="362">
                  <c:v>670</c:v>
                </c:pt>
                <c:pt idx="363">
                  <c:v>670</c:v>
                </c:pt>
                <c:pt idx="364">
                  <c:v>670</c:v>
                </c:pt>
                <c:pt idx="365">
                  <c:v>667.5</c:v>
                </c:pt>
                <c:pt idx="366">
                  <c:v>667.5</c:v>
                </c:pt>
                <c:pt idx="367">
                  <c:v>667.5</c:v>
                </c:pt>
                <c:pt idx="368">
                  <c:v>667.5</c:v>
                </c:pt>
                <c:pt idx="369">
                  <c:v>670</c:v>
                </c:pt>
                <c:pt idx="370">
                  <c:v>685</c:v>
                </c:pt>
                <c:pt idx="371">
                  <c:v>685</c:v>
                </c:pt>
                <c:pt idx="372">
                  <c:v>685</c:v>
                </c:pt>
                <c:pt idx="373">
                  <c:v>680</c:v>
                </c:pt>
                <c:pt idx="374">
                  <c:v>680</c:v>
                </c:pt>
                <c:pt idx="375">
                  <c:v>675</c:v>
                </c:pt>
                <c:pt idx="376">
                  <c:v>675</c:v>
                </c:pt>
                <c:pt idx="377">
                  <c:v>667.5</c:v>
                </c:pt>
                <c:pt idx="378">
                  <c:v>660</c:v>
                </c:pt>
                <c:pt idx="379">
                  <c:v>660</c:v>
                </c:pt>
                <c:pt idx="380">
                  <c:v>660</c:v>
                </c:pt>
                <c:pt idx="381">
                  <c:v>660</c:v>
                </c:pt>
                <c:pt idx="382">
                  <c:v>645</c:v>
                </c:pt>
                <c:pt idx="383">
                  <c:v>645</c:v>
                </c:pt>
                <c:pt idx="384">
                  <c:v>650</c:v>
                </c:pt>
                <c:pt idx="385">
                  <c:v>650</c:v>
                </c:pt>
                <c:pt idx="386">
                  <c:v>650</c:v>
                </c:pt>
                <c:pt idx="387">
                  <c:v>650</c:v>
                </c:pt>
                <c:pt idx="388">
                  <c:v>650</c:v>
                </c:pt>
                <c:pt idx="389">
                  <c:v>645</c:v>
                </c:pt>
                <c:pt idx="390">
                  <c:v>645</c:v>
                </c:pt>
                <c:pt idx="391">
                  <c:v>645</c:v>
                </c:pt>
                <c:pt idx="392">
                  <c:v>645</c:v>
                </c:pt>
                <c:pt idx="393">
                  <c:v>642.5</c:v>
                </c:pt>
                <c:pt idx="394">
                  <c:v>642.5</c:v>
                </c:pt>
                <c:pt idx="395">
                  <c:v>642.5</c:v>
                </c:pt>
                <c:pt idx="396">
                  <c:v>645</c:v>
                </c:pt>
                <c:pt idx="397">
                  <c:v>645</c:v>
                </c:pt>
                <c:pt idx="398">
                  <c:v>650</c:v>
                </c:pt>
                <c:pt idx="399">
                  <c:v>655</c:v>
                </c:pt>
                <c:pt idx="400">
                  <c:v>655</c:v>
                </c:pt>
                <c:pt idx="401">
                  <c:v>660</c:v>
                </c:pt>
                <c:pt idx="402">
                  <c:v>660</c:v>
                </c:pt>
                <c:pt idx="403">
                  <c:v>665</c:v>
                </c:pt>
                <c:pt idx="404">
                  <c:v>665</c:v>
                </c:pt>
                <c:pt idx="405">
                  <c:v>670</c:v>
                </c:pt>
                <c:pt idx="406">
                  <c:v>670</c:v>
                </c:pt>
                <c:pt idx="407">
                  <c:v>670</c:v>
                </c:pt>
                <c:pt idx="408">
                  <c:v>670</c:v>
                </c:pt>
                <c:pt idx="409">
                  <c:v>685</c:v>
                </c:pt>
                <c:pt idx="410">
                  <c:v>680</c:v>
                </c:pt>
                <c:pt idx="411">
                  <c:v>680</c:v>
                </c:pt>
                <c:pt idx="412">
                  <c:v>675</c:v>
                </c:pt>
                <c:pt idx="413">
                  <c:v>675</c:v>
                </c:pt>
                <c:pt idx="414">
                  <c:v>675</c:v>
                </c:pt>
                <c:pt idx="415">
                  <c:v>670</c:v>
                </c:pt>
                <c:pt idx="416">
                  <c:v>665</c:v>
                </c:pt>
                <c:pt idx="417">
                  <c:v>665</c:v>
                </c:pt>
                <c:pt idx="418">
                  <c:v>665</c:v>
                </c:pt>
                <c:pt idx="419">
                  <c:v>667.5</c:v>
                </c:pt>
                <c:pt idx="420">
                  <c:v>667.5</c:v>
                </c:pt>
                <c:pt idx="421">
                  <c:v>667.5</c:v>
                </c:pt>
                <c:pt idx="422">
                  <c:v>675</c:v>
                </c:pt>
                <c:pt idx="423">
                  <c:v>675</c:v>
                </c:pt>
                <c:pt idx="424">
                  <c:v>670</c:v>
                </c:pt>
                <c:pt idx="425">
                  <c:v>670</c:v>
                </c:pt>
                <c:pt idx="426">
                  <c:v>665</c:v>
                </c:pt>
                <c:pt idx="427">
                  <c:v>665</c:v>
                </c:pt>
                <c:pt idx="428">
                  <c:v>665</c:v>
                </c:pt>
                <c:pt idx="429">
                  <c:v>665</c:v>
                </c:pt>
                <c:pt idx="430">
                  <c:v>665</c:v>
                </c:pt>
                <c:pt idx="431">
                  <c:v>660</c:v>
                </c:pt>
                <c:pt idx="432">
                  <c:v>660</c:v>
                </c:pt>
                <c:pt idx="433">
                  <c:v>660</c:v>
                </c:pt>
                <c:pt idx="434">
                  <c:v>660</c:v>
                </c:pt>
                <c:pt idx="435">
                  <c:v>660</c:v>
                </c:pt>
                <c:pt idx="436">
                  <c:v>660</c:v>
                </c:pt>
                <c:pt idx="437">
                  <c:v>655</c:v>
                </c:pt>
                <c:pt idx="438">
                  <c:v>655</c:v>
                </c:pt>
                <c:pt idx="439">
                  <c:v>655</c:v>
                </c:pt>
                <c:pt idx="440">
                  <c:v>655</c:v>
                </c:pt>
                <c:pt idx="441">
                  <c:v>655</c:v>
                </c:pt>
                <c:pt idx="442">
                  <c:v>650</c:v>
                </c:pt>
                <c:pt idx="443">
                  <c:v>650</c:v>
                </c:pt>
                <c:pt idx="444">
                  <c:v>650</c:v>
                </c:pt>
                <c:pt idx="445">
                  <c:v>650</c:v>
                </c:pt>
                <c:pt idx="446">
                  <c:v>650</c:v>
                </c:pt>
                <c:pt idx="447">
                  <c:v>645</c:v>
                </c:pt>
                <c:pt idx="448">
                  <c:v>645</c:v>
                </c:pt>
                <c:pt idx="449">
                  <c:v>645</c:v>
                </c:pt>
                <c:pt idx="450">
                  <c:v>645</c:v>
                </c:pt>
                <c:pt idx="451">
                  <c:v>645</c:v>
                </c:pt>
                <c:pt idx="452">
                  <c:v>645</c:v>
                </c:pt>
                <c:pt idx="453">
                  <c:v>640</c:v>
                </c:pt>
                <c:pt idx="454">
                  <c:v>640</c:v>
                </c:pt>
                <c:pt idx="455">
                  <c:v>640</c:v>
                </c:pt>
                <c:pt idx="456">
                  <c:v>640</c:v>
                </c:pt>
                <c:pt idx="457">
                  <c:v>630</c:v>
                </c:pt>
                <c:pt idx="458">
                  <c:v>630</c:v>
                </c:pt>
                <c:pt idx="459">
                  <c:v>630</c:v>
                </c:pt>
                <c:pt idx="460">
                  <c:v>630</c:v>
                </c:pt>
                <c:pt idx="461">
                  <c:v>630</c:v>
                </c:pt>
                <c:pt idx="462">
                  <c:v>620</c:v>
                </c:pt>
                <c:pt idx="463">
                  <c:v>620</c:v>
                </c:pt>
                <c:pt idx="464">
                  <c:v>610</c:v>
                </c:pt>
                <c:pt idx="465">
                  <c:v>610</c:v>
                </c:pt>
                <c:pt idx="466">
                  <c:v>607.5</c:v>
                </c:pt>
                <c:pt idx="467">
                  <c:v>607.5</c:v>
                </c:pt>
                <c:pt idx="468">
                  <c:v>607.5</c:v>
                </c:pt>
                <c:pt idx="469">
                  <c:v>607.5</c:v>
                </c:pt>
                <c:pt idx="470">
                  <c:v>610</c:v>
                </c:pt>
                <c:pt idx="471">
                  <c:v>610</c:v>
                </c:pt>
                <c:pt idx="472">
                  <c:v>610</c:v>
                </c:pt>
                <c:pt idx="473">
                  <c:v>610</c:v>
                </c:pt>
                <c:pt idx="474">
                  <c:v>610</c:v>
                </c:pt>
                <c:pt idx="475">
                  <c:v>610</c:v>
                </c:pt>
                <c:pt idx="476">
                  <c:v>610</c:v>
                </c:pt>
                <c:pt idx="477">
                  <c:v>610</c:v>
                </c:pt>
                <c:pt idx="478">
                  <c:v>610</c:v>
                </c:pt>
                <c:pt idx="479">
                  <c:v>612.5</c:v>
                </c:pt>
                <c:pt idx="480">
                  <c:v>612.5</c:v>
                </c:pt>
                <c:pt idx="481">
                  <c:v>612.5</c:v>
                </c:pt>
                <c:pt idx="482">
                  <c:v>612.5</c:v>
                </c:pt>
                <c:pt idx="483">
                  <c:v>612.5</c:v>
                </c:pt>
                <c:pt idx="484">
                  <c:v>612.5</c:v>
                </c:pt>
                <c:pt idx="485">
                  <c:v>617.5</c:v>
                </c:pt>
                <c:pt idx="486">
                  <c:v>617.5</c:v>
                </c:pt>
                <c:pt idx="487">
                  <c:v>617.5</c:v>
                </c:pt>
                <c:pt idx="488">
                  <c:v>615</c:v>
                </c:pt>
                <c:pt idx="489">
                  <c:v>615</c:v>
                </c:pt>
                <c:pt idx="490">
                  <c:v>615</c:v>
                </c:pt>
                <c:pt idx="491">
                  <c:v>615</c:v>
                </c:pt>
                <c:pt idx="492">
                  <c:v>610</c:v>
                </c:pt>
                <c:pt idx="493">
                  <c:v>605</c:v>
                </c:pt>
                <c:pt idx="494">
                  <c:v>605</c:v>
                </c:pt>
                <c:pt idx="495">
                  <c:v>605</c:v>
                </c:pt>
                <c:pt idx="496">
                  <c:v>605</c:v>
                </c:pt>
                <c:pt idx="497">
                  <c:v>605</c:v>
                </c:pt>
                <c:pt idx="498">
                  <c:v>605</c:v>
                </c:pt>
                <c:pt idx="499">
                  <c:v>610</c:v>
                </c:pt>
                <c:pt idx="500">
                  <c:v>615</c:v>
                </c:pt>
                <c:pt idx="501">
                  <c:v>615</c:v>
                </c:pt>
                <c:pt idx="502">
                  <c:v>615</c:v>
                </c:pt>
                <c:pt idx="503">
                  <c:v>625</c:v>
                </c:pt>
                <c:pt idx="504">
                  <c:v>625</c:v>
                </c:pt>
                <c:pt idx="505">
                  <c:v>625</c:v>
                </c:pt>
                <c:pt idx="506">
                  <c:v>625</c:v>
                </c:pt>
                <c:pt idx="507">
                  <c:v>627.5</c:v>
                </c:pt>
                <c:pt idx="508">
                  <c:v>627.5</c:v>
                </c:pt>
                <c:pt idx="509">
                  <c:v>627.5</c:v>
                </c:pt>
                <c:pt idx="510">
                  <c:v>625</c:v>
                </c:pt>
                <c:pt idx="511">
                  <c:v>625</c:v>
                </c:pt>
                <c:pt idx="512">
                  <c:v>625</c:v>
                </c:pt>
                <c:pt idx="513">
                  <c:v>625</c:v>
                </c:pt>
                <c:pt idx="514">
                  <c:v>625</c:v>
                </c:pt>
                <c:pt idx="515">
                  <c:v>615</c:v>
                </c:pt>
                <c:pt idx="516">
                  <c:v>615</c:v>
                </c:pt>
                <c:pt idx="517">
                  <c:v>615</c:v>
                </c:pt>
                <c:pt idx="518">
                  <c:v>612.5</c:v>
                </c:pt>
                <c:pt idx="519">
                  <c:v>612.5</c:v>
                </c:pt>
                <c:pt idx="520">
                  <c:v>610</c:v>
                </c:pt>
                <c:pt idx="521">
                  <c:v>610</c:v>
                </c:pt>
                <c:pt idx="522">
                  <c:v>610</c:v>
                </c:pt>
                <c:pt idx="523">
                  <c:v>610</c:v>
                </c:pt>
                <c:pt idx="524">
                  <c:v>600</c:v>
                </c:pt>
                <c:pt idx="525">
                  <c:v>600</c:v>
                </c:pt>
                <c:pt idx="526">
                  <c:v>590</c:v>
                </c:pt>
                <c:pt idx="527">
                  <c:v>590</c:v>
                </c:pt>
                <c:pt idx="528">
                  <c:v>590</c:v>
                </c:pt>
                <c:pt idx="529">
                  <c:v>590</c:v>
                </c:pt>
                <c:pt idx="530">
                  <c:v>590</c:v>
                </c:pt>
                <c:pt idx="531">
                  <c:v>582</c:v>
                </c:pt>
                <c:pt idx="532">
                  <c:v>582</c:v>
                </c:pt>
                <c:pt idx="533">
                  <c:v>582</c:v>
                </c:pt>
                <c:pt idx="534">
                  <c:v>582</c:v>
                </c:pt>
                <c:pt idx="535">
                  <c:v>585</c:v>
                </c:pt>
                <c:pt idx="536">
                  <c:v>585</c:v>
                </c:pt>
                <c:pt idx="537">
                  <c:v>585</c:v>
                </c:pt>
                <c:pt idx="538">
                  <c:v>585</c:v>
                </c:pt>
                <c:pt idx="539">
                  <c:v>585</c:v>
                </c:pt>
                <c:pt idx="540">
                  <c:v>585</c:v>
                </c:pt>
                <c:pt idx="541">
                  <c:v>585</c:v>
                </c:pt>
                <c:pt idx="542">
                  <c:v>582.5</c:v>
                </c:pt>
                <c:pt idx="543">
                  <c:v>582.5</c:v>
                </c:pt>
                <c:pt idx="544">
                  <c:v>577.5</c:v>
                </c:pt>
                <c:pt idx="545">
                  <c:v>577.5</c:v>
                </c:pt>
                <c:pt idx="546">
                  <c:v>575</c:v>
                </c:pt>
                <c:pt idx="547">
                  <c:v>575</c:v>
                </c:pt>
                <c:pt idx="548">
                  <c:v>572.5</c:v>
                </c:pt>
                <c:pt idx="549">
                  <c:v>572.5</c:v>
                </c:pt>
                <c:pt idx="550">
                  <c:v>575</c:v>
                </c:pt>
                <c:pt idx="551">
                  <c:v>585</c:v>
                </c:pt>
                <c:pt idx="552">
                  <c:v>585</c:v>
                </c:pt>
                <c:pt idx="553">
                  <c:v>585</c:v>
                </c:pt>
                <c:pt idx="554">
                  <c:v>585</c:v>
                </c:pt>
                <c:pt idx="555">
                  <c:v>585</c:v>
                </c:pt>
                <c:pt idx="556">
                  <c:v>585</c:v>
                </c:pt>
                <c:pt idx="557">
                  <c:v>590</c:v>
                </c:pt>
                <c:pt idx="558">
                  <c:v>595</c:v>
                </c:pt>
                <c:pt idx="559">
                  <c:v>595</c:v>
                </c:pt>
                <c:pt idx="560">
                  <c:v>595</c:v>
                </c:pt>
                <c:pt idx="561">
                  <c:v>605</c:v>
                </c:pt>
                <c:pt idx="562">
                  <c:v>607.5</c:v>
                </c:pt>
                <c:pt idx="563">
                  <c:v>600</c:v>
                </c:pt>
                <c:pt idx="564">
                  <c:v>600</c:v>
                </c:pt>
                <c:pt idx="565">
                  <c:v>602.5</c:v>
                </c:pt>
                <c:pt idx="566">
                  <c:v>602.5</c:v>
                </c:pt>
                <c:pt idx="567">
                  <c:v>600</c:v>
                </c:pt>
                <c:pt idx="568">
                  <c:v>592.5</c:v>
                </c:pt>
                <c:pt idx="569">
                  <c:v>592.5</c:v>
                </c:pt>
                <c:pt idx="570">
                  <c:v>597.5</c:v>
                </c:pt>
                <c:pt idx="571">
                  <c:v>595</c:v>
                </c:pt>
                <c:pt idx="572">
                  <c:v>595</c:v>
                </c:pt>
                <c:pt idx="573">
                  <c:v>595</c:v>
                </c:pt>
                <c:pt idx="574">
                  <c:v>592.5</c:v>
                </c:pt>
                <c:pt idx="575">
                  <c:v>590</c:v>
                </c:pt>
                <c:pt idx="576">
                  <c:v>585</c:v>
                </c:pt>
                <c:pt idx="577">
                  <c:v>585</c:v>
                </c:pt>
                <c:pt idx="578">
                  <c:v>585</c:v>
                </c:pt>
                <c:pt idx="579">
                  <c:v>585</c:v>
                </c:pt>
                <c:pt idx="580">
                  <c:v>582.5</c:v>
                </c:pt>
                <c:pt idx="581">
                  <c:v>582.5</c:v>
                </c:pt>
                <c:pt idx="582">
                  <c:v>585</c:v>
                </c:pt>
                <c:pt idx="583">
                  <c:v>585</c:v>
                </c:pt>
                <c:pt idx="584">
                  <c:v>587</c:v>
                </c:pt>
                <c:pt idx="585">
                  <c:v>588</c:v>
                </c:pt>
                <c:pt idx="586">
                  <c:v>588</c:v>
                </c:pt>
                <c:pt idx="587">
                  <c:v>593</c:v>
                </c:pt>
                <c:pt idx="588">
                  <c:v>595</c:v>
                </c:pt>
                <c:pt idx="589">
                  <c:v>597.5</c:v>
                </c:pt>
                <c:pt idx="590">
                  <c:v>600</c:v>
                </c:pt>
                <c:pt idx="591">
                  <c:v>600</c:v>
                </c:pt>
                <c:pt idx="592">
                  <c:v>600</c:v>
                </c:pt>
                <c:pt idx="593">
                  <c:v>605</c:v>
                </c:pt>
                <c:pt idx="594">
                  <c:v>610</c:v>
                </c:pt>
                <c:pt idx="595">
                  <c:v>610</c:v>
                </c:pt>
                <c:pt idx="596">
                  <c:v>610</c:v>
                </c:pt>
                <c:pt idx="597">
                  <c:v>610</c:v>
                </c:pt>
                <c:pt idx="598">
                  <c:v>610</c:v>
                </c:pt>
                <c:pt idx="599">
                  <c:v>608</c:v>
                </c:pt>
                <c:pt idx="600">
                  <c:v>608</c:v>
                </c:pt>
                <c:pt idx="601">
                  <c:v>608</c:v>
                </c:pt>
                <c:pt idx="602">
                  <c:v>608</c:v>
                </c:pt>
                <c:pt idx="603">
                  <c:v>607.5</c:v>
                </c:pt>
                <c:pt idx="604">
                  <c:v>602.5</c:v>
                </c:pt>
                <c:pt idx="605">
                  <c:v>602.5</c:v>
                </c:pt>
                <c:pt idx="606">
                  <c:v>602</c:v>
                </c:pt>
                <c:pt idx="607">
                  <c:v>600</c:v>
                </c:pt>
                <c:pt idx="608">
                  <c:v>600</c:v>
                </c:pt>
                <c:pt idx="609">
                  <c:v>593</c:v>
                </c:pt>
                <c:pt idx="610">
                  <c:v>593</c:v>
                </c:pt>
                <c:pt idx="611">
                  <c:v>592</c:v>
                </c:pt>
                <c:pt idx="612">
                  <c:v>592</c:v>
                </c:pt>
                <c:pt idx="613">
                  <c:v>595</c:v>
                </c:pt>
                <c:pt idx="614">
                  <c:v>600</c:v>
                </c:pt>
                <c:pt idx="615">
                  <c:v>602.5</c:v>
                </c:pt>
                <c:pt idx="616">
                  <c:v>605</c:v>
                </c:pt>
                <c:pt idx="617">
                  <c:v>605</c:v>
                </c:pt>
                <c:pt idx="618">
                  <c:v>605</c:v>
                </c:pt>
                <c:pt idx="619">
                  <c:v>605</c:v>
                </c:pt>
                <c:pt idx="620">
                  <c:v>605</c:v>
                </c:pt>
                <c:pt idx="621">
                  <c:v>601</c:v>
                </c:pt>
                <c:pt idx="622">
                  <c:v>603.5</c:v>
                </c:pt>
                <c:pt idx="623">
                  <c:v>600</c:v>
                </c:pt>
                <c:pt idx="624">
                  <c:v>600</c:v>
                </c:pt>
                <c:pt idx="625">
                  <c:v>600</c:v>
                </c:pt>
                <c:pt idx="626">
                  <c:v>600</c:v>
                </c:pt>
                <c:pt idx="627">
                  <c:v>605</c:v>
                </c:pt>
                <c:pt idx="628">
                  <c:v>602.5</c:v>
                </c:pt>
                <c:pt idx="629">
                  <c:v>603</c:v>
                </c:pt>
                <c:pt idx="630">
                  <c:v>603</c:v>
                </c:pt>
                <c:pt idx="631">
                  <c:v>600</c:v>
                </c:pt>
                <c:pt idx="632">
                  <c:v>600</c:v>
                </c:pt>
                <c:pt idx="633">
                  <c:v>600</c:v>
                </c:pt>
                <c:pt idx="634">
                  <c:v>601</c:v>
                </c:pt>
                <c:pt idx="635">
                  <c:v>601</c:v>
                </c:pt>
                <c:pt idx="636">
                  <c:v>602</c:v>
                </c:pt>
                <c:pt idx="637">
                  <c:v>602</c:v>
                </c:pt>
                <c:pt idx="638">
                  <c:v>603</c:v>
                </c:pt>
                <c:pt idx="639">
                  <c:v>602.5</c:v>
                </c:pt>
                <c:pt idx="640">
                  <c:v>602.5</c:v>
                </c:pt>
                <c:pt idx="641">
                  <c:v>597</c:v>
                </c:pt>
                <c:pt idx="642">
                  <c:v>595</c:v>
                </c:pt>
                <c:pt idx="643">
                  <c:v>595</c:v>
                </c:pt>
                <c:pt idx="644">
                  <c:v>595</c:v>
                </c:pt>
                <c:pt idx="645">
                  <c:v>592.5</c:v>
                </c:pt>
                <c:pt idx="646">
                  <c:v>590</c:v>
                </c:pt>
                <c:pt idx="647">
                  <c:v>590</c:v>
                </c:pt>
                <c:pt idx="648">
                  <c:v>590</c:v>
                </c:pt>
                <c:pt idx="649">
                  <c:v>595</c:v>
                </c:pt>
                <c:pt idx="650">
                  <c:v>595</c:v>
                </c:pt>
                <c:pt idx="651">
                  <c:v>595</c:v>
                </c:pt>
                <c:pt idx="652">
                  <c:v>595</c:v>
                </c:pt>
                <c:pt idx="653">
                  <c:v>587</c:v>
                </c:pt>
                <c:pt idx="654">
                  <c:v>587</c:v>
                </c:pt>
                <c:pt idx="655">
                  <c:v>587</c:v>
                </c:pt>
                <c:pt idx="656">
                  <c:v>585</c:v>
                </c:pt>
                <c:pt idx="657">
                  <c:v>583</c:v>
                </c:pt>
                <c:pt idx="658">
                  <c:v>583</c:v>
                </c:pt>
                <c:pt idx="659">
                  <c:v>578</c:v>
                </c:pt>
                <c:pt idx="660">
                  <c:v>580</c:v>
                </c:pt>
                <c:pt idx="661">
                  <c:v>580</c:v>
                </c:pt>
                <c:pt idx="662">
                  <c:v>580</c:v>
                </c:pt>
                <c:pt idx="663">
                  <c:v>575</c:v>
                </c:pt>
                <c:pt idx="664">
                  <c:v>572.5</c:v>
                </c:pt>
                <c:pt idx="665">
                  <c:v>572.5</c:v>
                </c:pt>
                <c:pt idx="666">
                  <c:v>570</c:v>
                </c:pt>
                <c:pt idx="667">
                  <c:v>570</c:v>
                </c:pt>
                <c:pt idx="668">
                  <c:v>567</c:v>
                </c:pt>
                <c:pt idx="669">
                  <c:v>567</c:v>
                </c:pt>
                <c:pt idx="670">
                  <c:v>565</c:v>
                </c:pt>
                <c:pt idx="671">
                  <c:v>560</c:v>
                </c:pt>
                <c:pt idx="672">
                  <c:v>560</c:v>
                </c:pt>
                <c:pt idx="673">
                  <c:v>560</c:v>
                </c:pt>
                <c:pt idx="674">
                  <c:v>568</c:v>
                </c:pt>
                <c:pt idx="675">
                  <c:v>568</c:v>
                </c:pt>
                <c:pt idx="676">
                  <c:v>568</c:v>
                </c:pt>
                <c:pt idx="677">
                  <c:v>575</c:v>
                </c:pt>
                <c:pt idx="678">
                  <c:v>575</c:v>
                </c:pt>
                <c:pt idx="679">
                  <c:v>578</c:v>
                </c:pt>
                <c:pt idx="680">
                  <c:v>577</c:v>
                </c:pt>
                <c:pt idx="681">
                  <c:v>577</c:v>
                </c:pt>
                <c:pt idx="682">
                  <c:v>577</c:v>
                </c:pt>
                <c:pt idx="683">
                  <c:v>576</c:v>
                </c:pt>
                <c:pt idx="684">
                  <c:v>576</c:v>
                </c:pt>
                <c:pt idx="685">
                  <c:v>578</c:v>
                </c:pt>
                <c:pt idx="686">
                  <c:v>577</c:v>
                </c:pt>
                <c:pt idx="687">
                  <c:v>580</c:v>
                </c:pt>
                <c:pt idx="688">
                  <c:v>582</c:v>
                </c:pt>
                <c:pt idx="689">
                  <c:v>582</c:v>
                </c:pt>
                <c:pt idx="690">
                  <c:v>583</c:v>
                </c:pt>
                <c:pt idx="691">
                  <c:v>586</c:v>
                </c:pt>
                <c:pt idx="692">
                  <c:v>588</c:v>
                </c:pt>
                <c:pt idx="693">
                  <c:v>590</c:v>
                </c:pt>
                <c:pt idx="694">
                  <c:v>592</c:v>
                </c:pt>
                <c:pt idx="695">
                  <c:v>592</c:v>
                </c:pt>
                <c:pt idx="696">
                  <c:v>592</c:v>
                </c:pt>
                <c:pt idx="697">
                  <c:v>595</c:v>
                </c:pt>
                <c:pt idx="698">
                  <c:v>595</c:v>
                </c:pt>
                <c:pt idx="699">
                  <c:v>592.5</c:v>
                </c:pt>
                <c:pt idx="700">
                  <c:v>600</c:v>
                </c:pt>
                <c:pt idx="701">
                  <c:v>600</c:v>
                </c:pt>
                <c:pt idx="702">
                  <c:v>598</c:v>
                </c:pt>
                <c:pt idx="703">
                  <c:v>588</c:v>
                </c:pt>
                <c:pt idx="704">
                  <c:v>585</c:v>
                </c:pt>
                <c:pt idx="705">
                  <c:v>583</c:v>
                </c:pt>
                <c:pt idx="706">
                  <c:v>578</c:v>
                </c:pt>
                <c:pt idx="707">
                  <c:v>577</c:v>
                </c:pt>
                <c:pt idx="708">
                  <c:v>577</c:v>
                </c:pt>
                <c:pt idx="709">
                  <c:v>577</c:v>
                </c:pt>
                <c:pt idx="710">
                  <c:v>575</c:v>
                </c:pt>
                <c:pt idx="711">
                  <c:v>570</c:v>
                </c:pt>
                <c:pt idx="712">
                  <c:v>570</c:v>
                </c:pt>
                <c:pt idx="713">
                  <c:v>572</c:v>
                </c:pt>
                <c:pt idx="714">
                  <c:v>577.5</c:v>
                </c:pt>
                <c:pt idx="715">
                  <c:v>577.5</c:v>
                </c:pt>
                <c:pt idx="716">
                  <c:v>577.5</c:v>
                </c:pt>
                <c:pt idx="717">
                  <c:v>577.5</c:v>
                </c:pt>
                <c:pt idx="718">
                  <c:v>577.5</c:v>
                </c:pt>
                <c:pt idx="719">
                  <c:v>577.5</c:v>
                </c:pt>
                <c:pt idx="720">
                  <c:v>580</c:v>
                </c:pt>
                <c:pt idx="721">
                  <c:v>580</c:v>
                </c:pt>
                <c:pt idx="722">
                  <c:v>585</c:v>
                </c:pt>
                <c:pt idx="723">
                  <c:v>585</c:v>
                </c:pt>
                <c:pt idx="724">
                  <c:v>585</c:v>
                </c:pt>
                <c:pt idx="725">
                  <c:v>585</c:v>
                </c:pt>
                <c:pt idx="726">
                  <c:v>585</c:v>
                </c:pt>
                <c:pt idx="727">
                  <c:v>587.5</c:v>
                </c:pt>
                <c:pt idx="728">
                  <c:v>590</c:v>
                </c:pt>
                <c:pt idx="729">
                  <c:v>590</c:v>
                </c:pt>
                <c:pt idx="730">
                  <c:v>590</c:v>
                </c:pt>
                <c:pt idx="731">
                  <c:v>590</c:v>
                </c:pt>
                <c:pt idx="732">
                  <c:v>590</c:v>
                </c:pt>
                <c:pt idx="733">
                  <c:v>590</c:v>
                </c:pt>
                <c:pt idx="734">
                  <c:v>590</c:v>
                </c:pt>
                <c:pt idx="735">
                  <c:v>590</c:v>
                </c:pt>
                <c:pt idx="736">
                  <c:v>590</c:v>
                </c:pt>
                <c:pt idx="737">
                  <c:v>585</c:v>
                </c:pt>
                <c:pt idx="738">
                  <c:v>585</c:v>
                </c:pt>
                <c:pt idx="739">
                  <c:v>582</c:v>
                </c:pt>
                <c:pt idx="740">
                  <c:v>580</c:v>
                </c:pt>
                <c:pt idx="741">
                  <c:v>583</c:v>
                </c:pt>
                <c:pt idx="742">
                  <c:v>583</c:v>
                </c:pt>
                <c:pt idx="743">
                  <c:v>588</c:v>
                </c:pt>
                <c:pt idx="744">
                  <c:v>585</c:v>
                </c:pt>
                <c:pt idx="745">
                  <c:v>582.5</c:v>
                </c:pt>
                <c:pt idx="746">
                  <c:v>580</c:v>
                </c:pt>
                <c:pt idx="747">
                  <c:v>582</c:v>
                </c:pt>
                <c:pt idx="748">
                  <c:v>582</c:v>
                </c:pt>
                <c:pt idx="749">
                  <c:v>582</c:v>
                </c:pt>
                <c:pt idx="750">
                  <c:v>582</c:v>
                </c:pt>
                <c:pt idx="751">
                  <c:v>582</c:v>
                </c:pt>
                <c:pt idx="752">
                  <c:v>582</c:v>
                </c:pt>
                <c:pt idx="753">
                  <c:v>582</c:v>
                </c:pt>
                <c:pt idx="754">
                  <c:v>583</c:v>
                </c:pt>
                <c:pt idx="755">
                  <c:v>580</c:v>
                </c:pt>
                <c:pt idx="756">
                  <c:v>580</c:v>
                </c:pt>
                <c:pt idx="757">
                  <c:v>580</c:v>
                </c:pt>
                <c:pt idx="758">
                  <c:v>580</c:v>
                </c:pt>
                <c:pt idx="759">
                  <c:v>580</c:v>
                </c:pt>
                <c:pt idx="760">
                  <c:v>580</c:v>
                </c:pt>
                <c:pt idx="761">
                  <c:v>578</c:v>
                </c:pt>
                <c:pt idx="762">
                  <c:v>580</c:v>
                </c:pt>
                <c:pt idx="763">
                  <c:v>580</c:v>
                </c:pt>
                <c:pt idx="764">
                  <c:v>580</c:v>
                </c:pt>
                <c:pt idx="765">
                  <c:v>578</c:v>
                </c:pt>
                <c:pt idx="766">
                  <c:v>578</c:v>
                </c:pt>
                <c:pt idx="767">
                  <c:v>577</c:v>
                </c:pt>
                <c:pt idx="768">
                  <c:v>577</c:v>
                </c:pt>
                <c:pt idx="769">
                  <c:v>577</c:v>
                </c:pt>
                <c:pt idx="770">
                  <c:v>577</c:v>
                </c:pt>
                <c:pt idx="771">
                  <c:v>577</c:v>
                </c:pt>
                <c:pt idx="772">
                  <c:v>575</c:v>
                </c:pt>
                <c:pt idx="773">
                  <c:v>575</c:v>
                </c:pt>
                <c:pt idx="774">
                  <c:v>575</c:v>
                </c:pt>
                <c:pt idx="775">
                  <c:v>575</c:v>
                </c:pt>
                <c:pt idx="776">
                  <c:v>575</c:v>
                </c:pt>
                <c:pt idx="777">
                  <c:v>575</c:v>
                </c:pt>
                <c:pt idx="778">
                  <c:v>572</c:v>
                </c:pt>
                <c:pt idx="779">
                  <c:v>570</c:v>
                </c:pt>
                <c:pt idx="780">
                  <c:v>568</c:v>
                </c:pt>
                <c:pt idx="781">
                  <c:v>568</c:v>
                </c:pt>
                <c:pt idx="782">
                  <c:v>567</c:v>
                </c:pt>
                <c:pt idx="783">
                  <c:v>568.5</c:v>
                </c:pt>
                <c:pt idx="784">
                  <c:v>565</c:v>
                </c:pt>
                <c:pt idx="785">
                  <c:v>565</c:v>
                </c:pt>
                <c:pt idx="786">
                  <c:v>563</c:v>
                </c:pt>
                <c:pt idx="787">
                  <c:v>563</c:v>
                </c:pt>
                <c:pt idx="788">
                  <c:v>563</c:v>
                </c:pt>
                <c:pt idx="789">
                  <c:v>560</c:v>
                </c:pt>
                <c:pt idx="790">
                  <c:v>557</c:v>
                </c:pt>
                <c:pt idx="791">
                  <c:v>557</c:v>
                </c:pt>
                <c:pt idx="792">
                  <c:v>555</c:v>
                </c:pt>
                <c:pt idx="793">
                  <c:v>555</c:v>
                </c:pt>
                <c:pt idx="794">
                  <c:v>558</c:v>
                </c:pt>
                <c:pt idx="795">
                  <c:v>555</c:v>
                </c:pt>
                <c:pt idx="796">
                  <c:v>558</c:v>
                </c:pt>
                <c:pt idx="797">
                  <c:v>553</c:v>
                </c:pt>
                <c:pt idx="798">
                  <c:v>553</c:v>
                </c:pt>
                <c:pt idx="799">
                  <c:v>555</c:v>
                </c:pt>
                <c:pt idx="800">
                  <c:v>555</c:v>
                </c:pt>
                <c:pt idx="801">
                  <c:v>555.5</c:v>
                </c:pt>
                <c:pt idx="802">
                  <c:v>555.5</c:v>
                </c:pt>
                <c:pt idx="803">
                  <c:v>556</c:v>
                </c:pt>
                <c:pt idx="804">
                  <c:v>556</c:v>
                </c:pt>
                <c:pt idx="805">
                  <c:v>556</c:v>
                </c:pt>
                <c:pt idx="806">
                  <c:v>556</c:v>
                </c:pt>
                <c:pt idx="807">
                  <c:v>556</c:v>
                </c:pt>
                <c:pt idx="808">
                  <c:v>559</c:v>
                </c:pt>
                <c:pt idx="809">
                  <c:v>559</c:v>
                </c:pt>
                <c:pt idx="810">
                  <c:v>559</c:v>
                </c:pt>
                <c:pt idx="811">
                  <c:v>559</c:v>
                </c:pt>
                <c:pt idx="812">
                  <c:v>562</c:v>
                </c:pt>
                <c:pt idx="813">
                  <c:v>562</c:v>
                </c:pt>
                <c:pt idx="814">
                  <c:v>562</c:v>
                </c:pt>
                <c:pt idx="815">
                  <c:v>562</c:v>
                </c:pt>
                <c:pt idx="816">
                  <c:v>562</c:v>
                </c:pt>
                <c:pt idx="817">
                  <c:v>562</c:v>
                </c:pt>
                <c:pt idx="818">
                  <c:v>562</c:v>
                </c:pt>
                <c:pt idx="819">
                  <c:v>562</c:v>
                </c:pt>
                <c:pt idx="820">
                  <c:v>562</c:v>
                </c:pt>
                <c:pt idx="821">
                  <c:v>562</c:v>
                </c:pt>
                <c:pt idx="822">
                  <c:v>562</c:v>
                </c:pt>
                <c:pt idx="823">
                  <c:v>565</c:v>
                </c:pt>
                <c:pt idx="824">
                  <c:v>567</c:v>
                </c:pt>
                <c:pt idx="825">
                  <c:v>569</c:v>
                </c:pt>
                <c:pt idx="826">
                  <c:v>569</c:v>
                </c:pt>
                <c:pt idx="827">
                  <c:v>569</c:v>
                </c:pt>
                <c:pt idx="828">
                  <c:v>569</c:v>
                </c:pt>
                <c:pt idx="829">
                  <c:v>569</c:v>
                </c:pt>
                <c:pt idx="830">
                  <c:v>571.5</c:v>
                </c:pt>
                <c:pt idx="831">
                  <c:v>571.5</c:v>
                </c:pt>
                <c:pt idx="832">
                  <c:v>571.5</c:v>
                </c:pt>
                <c:pt idx="833">
                  <c:v>571.5</c:v>
                </c:pt>
                <c:pt idx="834">
                  <c:v>571.5</c:v>
                </c:pt>
                <c:pt idx="835">
                  <c:v>571.5</c:v>
                </c:pt>
                <c:pt idx="836">
                  <c:v>571.5</c:v>
                </c:pt>
                <c:pt idx="837">
                  <c:v>571.5</c:v>
                </c:pt>
                <c:pt idx="838">
                  <c:v>571.5</c:v>
                </c:pt>
                <c:pt idx="839">
                  <c:v>570</c:v>
                </c:pt>
                <c:pt idx="840">
                  <c:v>570</c:v>
                </c:pt>
                <c:pt idx="841">
                  <c:v>570</c:v>
                </c:pt>
                <c:pt idx="842">
                  <c:v>568</c:v>
                </c:pt>
                <c:pt idx="843">
                  <c:v>566</c:v>
                </c:pt>
                <c:pt idx="844">
                  <c:v>566</c:v>
                </c:pt>
                <c:pt idx="845">
                  <c:v>566</c:v>
                </c:pt>
                <c:pt idx="846">
                  <c:v>566</c:v>
                </c:pt>
                <c:pt idx="847">
                  <c:v>565</c:v>
                </c:pt>
                <c:pt idx="848">
                  <c:v>565</c:v>
                </c:pt>
                <c:pt idx="849">
                  <c:v>565</c:v>
                </c:pt>
                <c:pt idx="850">
                  <c:v>565</c:v>
                </c:pt>
                <c:pt idx="851">
                  <c:v>565</c:v>
                </c:pt>
                <c:pt idx="852">
                  <c:v>565</c:v>
                </c:pt>
                <c:pt idx="853">
                  <c:v>565</c:v>
                </c:pt>
                <c:pt idx="854">
                  <c:v>565</c:v>
                </c:pt>
                <c:pt idx="855">
                  <c:v>563</c:v>
                </c:pt>
                <c:pt idx="856">
                  <c:v>563</c:v>
                </c:pt>
                <c:pt idx="857">
                  <c:v>561</c:v>
                </c:pt>
                <c:pt idx="858">
                  <c:v>561</c:v>
                </c:pt>
                <c:pt idx="859">
                  <c:v>561</c:v>
                </c:pt>
                <c:pt idx="860">
                  <c:v>561</c:v>
                </c:pt>
                <c:pt idx="861">
                  <c:v>561</c:v>
                </c:pt>
                <c:pt idx="862">
                  <c:v>561</c:v>
                </c:pt>
                <c:pt idx="863">
                  <c:v>561</c:v>
                </c:pt>
                <c:pt idx="864">
                  <c:v>561</c:v>
                </c:pt>
                <c:pt idx="865">
                  <c:v>561</c:v>
                </c:pt>
                <c:pt idx="866">
                  <c:v>561</c:v>
                </c:pt>
                <c:pt idx="867">
                  <c:v>561</c:v>
                </c:pt>
                <c:pt idx="868">
                  <c:v>561</c:v>
                </c:pt>
                <c:pt idx="869">
                  <c:v>561</c:v>
                </c:pt>
                <c:pt idx="870">
                  <c:v>561</c:v>
                </c:pt>
                <c:pt idx="871">
                  <c:v>561</c:v>
                </c:pt>
                <c:pt idx="872">
                  <c:v>560</c:v>
                </c:pt>
                <c:pt idx="873">
                  <c:v>560</c:v>
                </c:pt>
                <c:pt idx="874">
                  <c:v>560</c:v>
                </c:pt>
                <c:pt idx="875">
                  <c:v>560</c:v>
                </c:pt>
                <c:pt idx="876">
                  <c:v>560</c:v>
                </c:pt>
                <c:pt idx="877">
                  <c:v>560</c:v>
                </c:pt>
                <c:pt idx="878">
                  <c:v>560</c:v>
                </c:pt>
                <c:pt idx="879">
                  <c:v>560</c:v>
                </c:pt>
                <c:pt idx="880">
                  <c:v>560</c:v>
                </c:pt>
                <c:pt idx="881">
                  <c:v>558</c:v>
                </c:pt>
                <c:pt idx="882">
                  <c:v>558</c:v>
                </c:pt>
                <c:pt idx="883">
                  <c:v>558</c:v>
                </c:pt>
                <c:pt idx="884">
                  <c:v>558</c:v>
                </c:pt>
                <c:pt idx="885">
                  <c:v>558</c:v>
                </c:pt>
                <c:pt idx="886">
                  <c:v>558</c:v>
                </c:pt>
                <c:pt idx="887">
                  <c:v>558</c:v>
                </c:pt>
                <c:pt idx="888">
                  <c:v>558</c:v>
                </c:pt>
                <c:pt idx="889">
                  <c:v>558</c:v>
                </c:pt>
                <c:pt idx="890">
                  <c:v>558</c:v>
                </c:pt>
                <c:pt idx="891">
                  <c:v>558</c:v>
                </c:pt>
                <c:pt idx="892">
                  <c:v>558</c:v>
                </c:pt>
                <c:pt idx="893">
                  <c:v>558</c:v>
                </c:pt>
                <c:pt idx="894">
                  <c:v>558</c:v>
                </c:pt>
                <c:pt idx="895">
                  <c:v>558</c:v>
                </c:pt>
                <c:pt idx="896">
                  <c:v>558</c:v>
                </c:pt>
                <c:pt idx="897">
                  <c:v>559</c:v>
                </c:pt>
                <c:pt idx="898">
                  <c:v>559</c:v>
                </c:pt>
                <c:pt idx="899">
                  <c:v>559</c:v>
                </c:pt>
                <c:pt idx="900">
                  <c:v>560</c:v>
                </c:pt>
                <c:pt idx="901">
                  <c:v>560</c:v>
                </c:pt>
                <c:pt idx="902">
                  <c:v>560</c:v>
                </c:pt>
                <c:pt idx="903">
                  <c:v>560</c:v>
                </c:pt>
                <c:pt idx="904">
                  <c:v>560</c:v>
                </c:pt>
                <c:pt idx="905">
                  <c:v>560</c:v>
                </c:pt>
                <c:pt idx="906">
                  <c:v>560</c:v>
                </c:pt>
                <c:pt idx="907">
                  <c:v>562</c:v>
                </c:pt>
                <c:pt idx="908">
                  <c:v>562</c:v>
                </c:pt>
                <c:pt idx="909">
                  <c:v>562</c:v>
                </c:pt>
                <c:pt idx="910">
                  <c:v>562</c:v>
                </c:pt>
                <c:pt idx="911">
                  <c:v>562</c:v>
                </c:pt>
                <c:pt idx="912">
                  <c:v>567</c:v>
                </c:pt>
                <c:pt idx="913">
                  <c:v>567</c:v>
                </c:pt>
                <c:pt idx="914">
                  <c:v>567</c:v>
                </c:pt>
                <c:pt idx="915">
                  <c:v>568</c:v>
                </c:pt>
                <c:pt idx="916">
                  <c:v>568</c:v>
                </c:pt>
                <c:pt idx="917">
                  <c:v>568</c:v>
                </c:pt>
                <c:pt idx="918">
                  <c:v>568</c:v>
                </c:pt>
                <c:pt idx="919">
                  <c:v>568</c:v>
                </c:pt>
                <c:pt idx="920">
                  <c:v>568</c:v>
                </c:pt>
                <c:pt idx="921">
                  <c:v>570</c:v>
                </c:pt>
                <c:pt idx="922">
                  <c:v>570</c:v>
                </c:pt>
                <c:pt idx="923">
                  <c:v>570</c:v>
                </c:pt>
                <c:pt idx="924">
                  <c:v>570</c:v>
                </c:pt>
                <c:pt idx="925">
                  <c:v>570</c:v>
                </c:pt>
                <c:pt idx="926">
                  <c:v>570</c:v>
                </c:pt>
                <c:pt idx="927">
                  <c:v>570</c:v>
                </c:pt>
                <c:pt idx="928">
                  <c:v>570</c:v>
                </c:pt>
                <c:pt idx="929">
                  <c:v>570</c:v>
                </c:pt>
                <c:pt idx="930">
                  <c:v>570</c:v>
                </c:pt>
                <c:pt idx="931">
                  <c:v>570</c:v>
                </c:pt>
                <c:pt idx="932">
                  <c:v>570</c:v>
                </c:pt>
                <c:pt idx="933">
                  <c:v>570</c:v>
                </c:pt>
                <c:pt idx="934">
                  <c:v>570</c:v>
                </c:pt>
                <c:pt idx="935">
                  <c:v>569</c:v>
                </c:pt>
                <c:pt idx="936">
                  <c:v>569</c:v>
                </c:pt>
                <c:pt idx="937">
                  <c:v>569</c:v>
                </c:pt>
                <c:pt idx="938">
                  <c:v>568.5</c:v>
                </c:pt>
                <c:pt idx="939">
                  <c:v>565</c:v>
                </c:pt>
                <c:pt idx="940">
                  <c:v>565</c:v>
                </c:pt>
                <c:pt idx="941">
                  <c:v>565</c:v>
                </c:pt>
                <c:pt idx="942">
                  <c:v>562.5</c:v>
                </c:pt>
                <c:pt idx="943">
                  <c:v>562.5</c:v>
                </c:pt>
                <c:pt idx="944">
                  <c:v>562.5</c:v>
                </c:pt>
                <c:pt idx="945">
                  <c:v>562.5</c:v>
                </c:pt>
                <c:pt idx="946">
                  <c:v>562.5</c:v>
                </c:pt>
                <c:pt idx="947">
                  <c:v>562.5</c:v>
                </c:pt>
                <c:pt idx="948">
                  <c:v>560</c:v>
                </c:pt>
                <c:pt idx="949">
                  <c:v>558.5</c:v>
                </c:pt>
                <c:pt idx="950">
                  <c:v>557.5</c:v>
                </c:pt>
                <c:pt idx="951">
                  <c:v>555</c:v>
                </c:pt>
                <c:pt idx="952">
                  <c:v>555</c:v>
                </c:pt>
                <c:pt idx="953">
                  <c:v>555</c:v>
                </c:pt>
                <c:pt idx="954">
                  <c:v>555</c:v>
                </c:pt>
                <c:pt idx="955">
                  <c:v>555</c:v>
                </c:pt>
                <c:pt idx="956">
                  <c:v>555</c:v>
                </c:pt>
                <c:pt idx="957">
                  <c:v>552.5</c:v>
                </c:pt>
                <c:pt idx="958">
                  <c:v>552.5</c:v>
                </c:pt>
                <c:pt idx="959">
                  <c:v>552.5</c:v>
                </c:pt>
                <c:pt idx="960">
                  <c:v>550</c:v>
                </c:pt>
                <c:pt idx="961">
                  <c:v>547.5</c:v>
                </c:pt>
                <c:pt idx="962">
                  <c:v>547.5</c:v>
                </c:pt>
                <c:pt idx="963">
                  <c:v>547.5</c:v>
                </c:pt>
                <c:pt idx="964">
                  <c:v>547.5</c:v>
                </c:pt>
                <c:pt idx="965">
                  <c:v>547.5</c:v>
                </c:pt>
                <c:pt idx="966">
                  <c:v>540</c:v>
                </c:pt>
                <c:pt idx="967">
                  <c:v>537.5</c:v>
                </c:pt>
                <c:pt idx="968">
                  <c:v>537.5</c:v>
                </c:pt>
                <c:pt idx="969">
                  <c:v>537.5</c:v>
                </c:pt>
                <c:pt idx="970">
                  <c:v>537.5</c:v>
                </c:pt>
                <c:pt idx="971">
                  <c:v>530</c:v>
                </c:pt>
                <c:pt idx="972">
                  <c:v>525</c:v>
                </c:pt>
                <c:pt idx="973">
                  <c:v>525</c:v>
                </c:pt>
                <c:pt idx="974">
                  <c:v>525</c:v>
                </c:pt>
                <c:pt idx="975">
                  <c:v>522.5</c:v>
                </c:pt>
                <c:pt idx="976">
                  <c:v>522.5</c:v>
                </c:pt>
                <c:pt idx="977">
                  <c:v>522.5</c:v>
                </c:pt>
                <c:pt idx="978">
                  <c:v>510</c:v>
                </c:pt>
                <c:pt idx="979">
                  <c:v>510</c:v>
                </c:pt>
                <c:pt idx="980">
                  <c:v>510</c:v>
                </c:pt>
                <c:pt idx="981">
                  <c:v>510</c:v>
                </c:pt>
                <c:pt idx="982">
                  <c:v>510</c:v>
                </c:pt>
                <c:pt idx="983">
                  <c:v>510</c:v>
                </c:pt>
                <c:pt idx="984">
                  <c:v>500</c:v>
                </c:pt>
                <c:pt idx="985">
                  <c:v>500</c:v>
                </c:pt>
                <c:pt idx="986">
                  <c:v>500</c:v>
                </c:pt>
                <c:pt idx="987">
                  <c:v>500</c:v>
                </c:pt>
                <c:pt idx="988">
                  <c:v>495</c:v>
                </c:pt>
                <c:pt idx="989">
                  <c:v>495</c:v>
                </c:pt>
                <c:pt idx="990">
                  <c:v>495</c:v>
                </c:pt>
                <c:pt idx="991">
                  <c:v>495</c:v>
                </c:pt>
                <c:pt idx="992">
                  <c:v>490</c:v>
                </c:pt>
                <c:pt idx="993">
                  <c:v>490</c:v>
                </c:pt>
                <c:pt idx="994">
                  <c:v>490</c:v>
                </c:pt>
                <c:pt idx="995">
                  <c:v>490</c:v>
                </c:pt>
                <c:pt idx="996">
                  <c:v>490</c:v>
                </c:pt>
                <c:pt idx="997">
                  <c:v>490</c:v>
                </c:pt>
                <c:pt idx="998">
                  <c:v>490</c:v>
                </c:pt>
                <c:pt idx="999">
                  <c:v>490</c:v>
                </c:pt>
                <c:pt idx="1000">
                  <c:v>490</c:v>
                </c:pt>
                <c:pt idx="1001">
                  <c:v>490</c:v>
                </c:pt>
                <c:pt idx="1002">
                  <c:v>490</c:v>
                </c:pt>
                <c:pt idx="1003">
                  <c:v>495</c:v>
                </c:pt>
                <c:pt idx="1004">
                  <c:v>495</c:v>
                </c:pt>
                <c:pt idx="1005">
                  <c:v>500</c:v>
                </c:pt>
                <c:pt idx="1006">
                  <c:v>500</c:v>
                </c:pt>
                <c:pt idx="1007">
                  <c:v>500</c:v>
                </c:pt>
                <c:pt idx="1008">
                  <c:v>500</c:v>
                </c:pt>
                <c:pt idx="1009">
                  <c:v>500</c:v>
                </c:pt>
                <c:pt idx="1010">
                  <c:v>500</c:v>
                </c:pt>
                <c:pt idx="1011">
                  <c:v>500</c:v>
                </c:pt>
                <c:pt idx="1012">
                  <c:v>500</c:v>
                </c:pt>
                <c:pt idx="1013">
                  <c:v>505</c:v>
                </c:pt>
                <c:pt idx="1014">
                  <c:v>505</c:v>
                </c:pt>
                <c:pt idx="1015">
                  <c:v>505</c:v>
                </c:pt>
                <c:pt idx="1016">
                  <c:v>505</c:v>
                </c:pt>
                <c:pt idx="1017">
                  <c:v>505</c:v>
                </c:pt>
                <c:pt idx="1018">
                  <c:v>505</c:v>
                </c:pt>
                <c:pt idx="1019">
                  <c:v>505</c:v>
                </c:pt>
                <c:pt idx="1020">
                  <c:v>500</c:v>
                </c:pt>
                <c:pt idx="1021">
                  <c:v>500</c:v>
                </c:pt>
                <c:pt idx="1022">
                  <c:v>500</c:v>
                </c:pt>
                <c:pt idx="1023">
                  <c:v>500</c:v>
                </c:pt>
                <c:pt idx="1024">
                  <c:v>490</c:v>
                </c:pt>
                <c:pt idx="1025">
                  <c:v>490</c:v>
                </c:pt>
                <c:pt idx="1026">
                  <c:v>490</c:v>
                </c:pt>
                <c:pt idx="1027">
                  <c:v>490</c:v>
                </c:pt>
                <c:pt idx="1028">
                  <c:v>490</c:v>
                </c:pt>
                <c:pt idx="1029">
                  <c:v>490</c:v>
                </c:pt>
                <c:pt idx="1030">
                  <c:v>490</c:v>
                </c:pt>
                <c:pt idx="1031">
                  <c:v>485</c:v>
                </c:pt>
                <c:pt idx="1032">
                  <c:v>485</c:v>
                </c:pt>
                <c:pt idx="1033">
                  <c:v>480</c:v>
                </c:pt>
                <c:pt idx="1034">
                  <c:v>478</c:v>
                </c:pt>
                <c:pt idx="1035">
                  <c:v>478</c:v>
                </c:pt>
                <c:pt idx="1036">
                  <c:v>468</c:v>
                </c:pt>
                <c:pt idx="1037">
                  <c:v>465</c:v>
                </c:pt>
                <c:pt idx="1038">
                  <c:v>460</c:v>
                </c:pt>
                <c:pt idx="1039">
                  <c:v>460</c:v>
                </c:pt>
                <c:pt idx="1040">
                  <c:v>455</c:v>
                </c:pt>
                <c:pt idx="1041">
                  <c:v>455</c:v>
                </c:pt>
                <c:pt idx="1042">
                  <c:v>447.5</c:v>
                </c:pt>
                <c:pt idx="1043">
                  <c:v>447.5</c:v>
                </c:pt>
                <c:pt idx="1044">
                  <c:v>447.5</c:v>
                </c:pt>
                <c:pt idx="1045">
                  <c:v>440</c:v>
                </c:pt>
                <c:pt idx="1046">
                  <c:v>440</c:v>
                </c:pt>
                <c:pt idx="1047">
                  <c:v>440</c:v>
                </c:pt>
                <c:pt idx="1048">
                  <c:v>440</c:v>
                </c:pt>
                <c:pt idx="1049">
                  <c:v>437.5</c:v>
                </c:pt>
                <c:pt idx="1050">
                  <c:v>437.5</c:v>
                </c:pt>
                <c:pt idx="1051">
                  <c:v>437.5</c:v>
                </c:pt>
                <c:pt idx="1052">
                  <c:v>437.5</c:v>
                </c:pt>
                <c:pt idx="1053">
                  <c:v>432.5</c:v>
                </c:pt>
                <c:pt idx="1054">
                  <c:v>432.5</c:v>
                </c:pt>
                <c:pt idx="1055">
                  <c:v>432.5</c:v>
                </c:pt>
                <c:pt idx="1056">
                  <c:v>432.5</c:v>
                </c:pt>
                <c:pt idx="1057">
                  <c:v>432.5</c:v>
                </c:pt>
                <c:pt idx="1058">
                  <c:v>432.5</c:v>
                </c:pt>
                <c:pt idx="1059">
                  <c:v>432.5</c:v>
                </c:pt>
                <c:pt idx="1060">
                  <c:v>435</c:v>
                </c:pt>
                <c:pt idx="1061">
                  <c:v>435</c:v>
                </c:pt>
                <c:pt idx="1062">
                  <c:v>435</c:v>
                </c:pt>
                <c:pt idx="1063">
                  <c:v>435</c:v>
                </c:pt>
                <c:pt idx="1064">
                  <c:v>437.5</c:v>
                </c:pt>
                <c:pt idx="1065">
                  <c:v>437.5</c:v>
                </c:pt>
                <c:pt idx="1066">
                  <c:v>437.5</c:v>
                </c:pt>
                <c:pt idx="1067">
                  <c:v>437.5</c:v>
                </c:pt>
                <c:pt idx="1068">
                  <c:v>437.5</c:v>
                </c:pt>
                <c:pt idx="1069">
                  <c:v>437.5</c:v>
                </c:pt>
                <c:pt idx="1070">
                  <c:v>437.5</c:v>
                </c:pt>
                <c:pt idx="1071">
                  <c:v>437.5</c:v>
                </c:pt>
                <c:pt idx="1072">
                  <c:v>437.5</c:v>
                </c:pt>
                <c:pt idx="1073">
                  <c:v>437.5</c:v>
                </c:pt>
                <c:pt idx="1074">
                  <c:v>437.5</c:v>
                </c:pt>
                <c:pt idx="1075">
                  <c:v>437.5</c:v>
                </c:pt>
                <c:pt idx="1076">
                  <c:v>437.5</c:v>
                </c:pt>
                <c:pt idx="1077">
                  <c:v>437.5</c:v>
                </c:pt>
                <c:pt idx="1078">
                  <c:v>437.5</c:v>
                </c:pt>
                <c:pt idx="1079">
                  <c:v>437.5</c:v>
                </c:pt>
                <c:pt idx="1080">
                  <c:v>437.5</c:v>
                </c:pt>
                <c:pt idx="1081">
                  <c:v>437.5</c:v>
                </c:pt>
                <c:pt idx="1082">
                  <c:v>437.5</c:v>
                </c:pt>
                <c:pt idx="1083">
                  <c:v>437.5</c:v>
                </c:pt>
                <c:pt idx="1084">
                  <c:v>437.5</c:v>
                </c:pt>
                <c:pt idx="1085">
                  <c:v>437.5</c:v>
                </c:pt>
                <c:pt idx="1086">
                  <c:v>437.5</c:v>
                </c:pt>
                <c:pt idx="1087">
                  <c:v>437.5</c:v>
                </c:pt>
                <c:pt idx="1088">
                  <c:v>437.5</c:v>
                </c:pt>
                <c:pt idx="1089">
                  <c:v>437.5</c:v>
                </c:pt>
                <c:pt idx="1090">
                  <c:v>437.5</c:v>
                </c:pt>
                <c:pt idx="1091">
                  <c:v>437.5</c:v>
                </c:pt>
                <c:pt idx="1092">
                  <c:v>437.5</c:v>
                </c:pt>
                <c:pt idx="1093">
                  <c:v>441</c:v>
                </c:pt>
                <c:pt idx="1094">
                  <c:v>441</c:v>
                </c:pt>
                <c:pt idx="1095">
                  <c:v>441</c:v>
                </c:pt>
                <c:pt idx="1096">
                  <c:v>441</c:v>
                </c:pt>
                <c:pt idx="1097">
                  <c:v>441</c:v>
                </c:pt>
                <c:pt idx="1098">
                  <c:v>442</c:v>
                </c:pt>
                <c:pt idx="1099">
                  <c:v>442</c:v>
                </c:pt>
                <c:pt idx="1100">
                  <c:v>442</c:v>
                </c:pt>
                <c:pt idx="1101">
                  <c:v>443</c:v>
                </c:pt>
                <c:pt idx="1102">
                  <c:v>449</c:v>
                </c:pt>
                <c:pt idx="1103">
                  <c:v>457.5</c:v>
                </c:pt>
                <c:pt idx="1104">
                  <c:v>457.5</c:v>
                </c:pt>
                <c:pt idx="1105">
                  <c:v>457.5</c:v>
                </c:pt>
                <c:pt idx="1106">
                  <c:v>457.5</c:v>
                </c:pt>
                <c:pt idx="1107">
                  <c:v>457.5</c:v>
                </c:pt>
                <c:pt idx="1108">
                  <c:v>455</c:v>
                </c:pt>
                <c:pt idx="1109">
                  <c:v>455</c:v>
                </c:pt>
                <c:pt idx="1110">
                  <c:v>455</c:v>
                </c:pt>
                <c:pt idx="1111">
                  <c:v>455</c:v>
                </c:pt>
                <c:pt idx="1112">
                  <c:v>455</c:v>
                </c:pt>
                <c:pt idx="1113">
                  <c:v>455</c:v>
                </c:pt>
                <c:pt idx="1114">
                  <c:v>455</c:v>
                </c:pt>
                <c:pt idx="1115">
                  <c:v>455</c:v>
                </c:pt>
                <c:pt idx="1116">
                  <c:v>455</c:v>
                </c:pt>
                <c:pt idx="1117">
                  <c:v>455</c:v>
                </c:pt>
                <c:pt idx="1118">
                  <c:v>455</c:v>
                </c:pt>
                <c:pt idx="1119">
                  <c:v>450</c:v>
                </c:pt>
                <c:pt idx="1120">
                  <c:v>450</c:v>
                </c:pt>
                <c:pt idx="1121">
                  <c:v>447.5</c:v>
                </c:pt>
                <c:pt idx="1122">
                  <c:v>447.5</c:v>
                </c:pt>
                <c:pt idx="1123">
                  <c:v>442</c:v>
                </c:pt>
                <c:pt idx="1124">
                  <c:v>442</c:v>
                </c:pt>
                <c:pt idx="1125">
                  <c:v>442</c:v>
                </c:pt>
                <c:pt idx="1126">
                  <c:v>442</c:v>
                </c:pt>
                <c:pt idx="1127">
                  <c:v>440</c:v>
                </c:pt>
                <c:pt idx="1128">
                  <c:v>440</c:v>
                </c:pt>
                <c:pt idx="1129">
                  <c:v>439</c:v>
                </c:pt>
                <c:pt idx="1130">
                  <c:v>435</c:v>
                </c:pt>
                <c:pt idx="1131">
                  <c:v>435</c:v>
                </c:pt>
                <c:pt idx="1132">
                  <c:v>435</c:v>
                </c:pt>
                <c:pt idx="1133">
                  <c:v>435</c:v>
                </c:pt>
                <c:pt idx="1134">
                  <c:v>435</c:v>
                </c:pt>
                <c:pt idx="1135">
                  <c:v>435</c:v>
                </c:pt>
                <c:pt idx="1136">
                  <c:v>434</c:v>
                </c:pt>
                <c:pt idx="1137">
                  <c:v>434</c:v>
                </c:pt>
                <c:pt idx="1138">
                  <c:v>422.5</c:v>
                </c:pt>
                <c:pt idx="1139">
                  <c:v>420</c:v>
                </c:pt>
                <c:pt idx="1140">
                  <c:v>420</c:v>
                </c:pt>
                <c:pt idx="1141">
                  <c:v>420</c:v>
                </c:pt>
                <c:pt idx="1142">
                  <c:v>420</c:v>
                </c:pt>
                <c:pt idx="1143">
                  <c:v>420</c:v>
                </c:pt>
                <c:pt idx="1144">
                  <c:v>418</c:v>
                </c:pt>
                <c:pt idx="1145">
                  <c:v>418</c:v>
                </c:pt>
                <c:pt idx="1146">
                  <c:v>418</c:v>
                </c:pt>
                <c:pt idx="1147">
                  <c:v>418</c:v>
                </c:pt>
                <c:pt idx="1148">
                  <c:v>405</c:v>
                </c:pt>
                <c:pt idx="1149">
                  <c:v>405</c:v>
                </c:pt>
                <c:pt idx="1150">
                  <c:v>405</c:v>
                </c:pt>
                <c:pt idx="1151">
                  <c:v>402.5</c:v>
                </c:pt>
                <c:pt idx="1152">
                  <c:v>402.5</c:v>
                </c:pt>
                <c:pt idx="1153">
                  <c:v>402.5</c:v>
                </c:pt>
                <c:pt idx="1154">
                  <c:v>402.5</c:v>
                </c:pt>
                <c:pt idx="1155">
                  <c:v>402.5</c:v>
                </c:pt>
                <c:pt idx="1156">
                  <c:v>402.5</c:v>
                </c:pt>
                <c:pt idx="1157">
                  <c:v>402.5</c:v>
                </c:pt>
                <c:pt idx="1158">
                  <c:v>402.5</c:v>
                </c:pt>
                <c:pt idx="1159">
                  <c:v>402.5</c:v>
                </c:pt>
                <c:pt idx="1160">
                  <c:v>402.5</c:v>
                </c:pt>
                <c:pt idx="1161">
                  <c:v>402.5</c:v>
                </c:pt>
                <c:pt idx="1162">
                  <c:v>402.5</c:v>
                </c:pt>
                <c:pt idx="1163">
                  <c:v>402.5</c:v>
                </c:pt>
                <c:pt idx="1164">
                  <c:v>400</c:v>
                </c:pt>
                <c:pt idx="1165">
                  <c:v>399</c:v>
                </c:pt>
                <c:pt idx="1166">
                  <c:v>390</c:v>
                </c:pt>
                <c:pt idx="1167">
                  <c:v>390</c:v>
                </c:pt>
                <c:pt idx="1168">
                  <c:v>390</c:v>
                </c:pt>
                <c:pt idx="1169">
                  <c:v>390</c:v>
                </c:pt>
                <c:pt idx="1170">
                  <c:v>390</c:v>
                </c:pt>
                <c:pt idx="1171">
                  <c:v>390</c:v>
                </c:pt>
                <c:pt idx="1172">
                  <c:v>385</c:v>
                </c:pt>
                <c:pt idx="1173">
                  <c:v>385</c:v>
                </c:pt>
                <c:pt idx="1174">
                  <c:v>385</c:v>
                </c:pt>
                <c:pt idx="1175">
                  <c:v>385</c:v>
                </c:pt>
                <c:pt idx="1176">
                  <c:v>385</c:v>
                </c:pt>
                <c:pt idx="1177">
                  <c:v>385</c:v>
                </c:pt>
                <c:pt idx="1178">
                  <c:v>384</c:v>
                </c:pt>
                <c:pt idx="1179">
                  <c:v>384</c:v>
                </c:pt>
                <c:pt idx="1180">
                  <c:v>384</c:v>
                </c:pt>
                <c:pt idx="1181">
                  <c:v>384</c:v>
                </c:pt>
                <c:pt idx="1182">
                  <c:v>384</c:v>
                </c:pt>
                <c:pt idx="1183">
                  <c:v>384</c:v>
                </c:pt>
                <c:pt idx="1184">
                  <c:v>380</c:v>
                </c:pt>
                <c:pt idx="1185">
                  <c:v>380</c:v>
                </c:pt>
                <c:pt idx="1186">
                  <c:v>380</c:v>
                </c:pt>
                <c:pt idx="1187">
                  <c:v>370</c:v>
                </c:pt>
                <c:pt idx="1188">
                  <c:v>365</c:v>
                </c:pt>
                <c:pt idx="1189">
                  <c:v>362.5</c:v>
                </c:pt>
                <c:pt idx="1190">
                  <c:v>362.5</c:v>
                </c:pt>
                <c:pt idx="1191">
                  <c:v>362.5</c:v>
                </c:pt>
                <c:pt idx="1192">
                  <c:v>362.5</c:v>
                </c:pt>
                <c:pt idx="1193">
                  <c:v>350</c:v>
                </c:pt>
                <c:pt idx="1194">
                  <c:v>350</c:v>
                </c:pt>
                <c:pt idx="1195">
                  <c:v>350</c:v>
                </c:pt>
                <c:pt idx="1196">
                  <c:v>350</c:v>
                </c:pt>
                <c:pt idx="1197">
                  <c:v>350</c:v>
                </c:pt>
                <c:pt idx="1198">
                  <c:v>350</c:v>
                </c:pt>
                <c:pt idx="1199">
                  <c:v>350</c:v>
                </c:pt>
                <c:pt idx="1200">
                  <c:v>345</c:v>
                </c:pt>
                <c:pt idx="1201">
                  <c:v>345</c:v>
                </c:pt>
                <c:pt idx="1202">
                  <c:v>345</c:v>
                </c:pt>
                <c:pt idx="1203">
                  <c:v>340</c:v>
                </c:pt>
                <c:pt idx="1204">
                  <c:v>340</c:v>
                </c:pt>
                <c:pt idx="1205">
                  <c:v>340</c:v>
                </c:pt>
                <c:pt idx="1206">
                  <c:v>340</c:v>
                </c:pt>
                <c:pt idx="1207">
                  <c:v>335</c:v>
                </c:pt>
                <c:pt idx="1208">
                  <c:v>335</c:v>
                </c:pt>
                <c:pt idx="1209">
                  <c:v>328</c:v>
                </c:pt>
                <c:pt idx="1210">
                  <c:v>328</c:v>
                </c:pt>
                <c:pt idx="1211">
                  <c:v>328</c:v>
                </c:pt>
                <c:pt idx="1212">
                  <c:v>328</c:v>
                </c:pt>
                <c:pt idx="1213">
                  <c:v>328</c:v>
                </c:pt>
                <c:pt idx="1214">
                  <c:v>328</c:v>
                </c:pt>
                <c:pt idx="1215">
                  <c:v>332</c:v>
                </c:pt>
                <c:pt idx="1216">
                  <c:v>332</c:v>
                </c:pt>
                <c:pt idx="1217">
                  <c:v>332</c:v>
                </c:pt>
                <c:pt idx="1218">
                  <c:v>332</c:v>
                </c:pt>
                <c:pt idx="1219">
                  <c:v>335</c:v>
                </c:pt>
                <c:pt idx="1220">
                  <c:v>335</c:v>
                </c:pt>
                <c:pt idx="1221">
                  <c:v>335</c:v>
                </c:pt>
                <c:pt idx="1222">
                  <c:v>335</c:v>
                </c:pt>
                <c:pt idx="1223">
                  <c:v>335</c:v>
                </c:pt>
                <c:pt idx="1224">
                  <c:v>340</c:v>
                </c:pt>
                <c:pt idx="1225">
                  <c:v>345</c:v>
                </c:pt>
                <c:pt idx="1226">
                  <c:v>345</c:v>
                </c:pt>
                <c:pt idx="1227">
                  <c:v>345</c:v>
                </c:pt>
                <c:pt idx="1228">
                  <c:v>345</c:v>
                </c:pt>
                <c:pt idx="1229">
                  <c:v>345</c:v>
                </c:pt>
                <c:pt idx="1230">
                  <c:v>345</c:v>
                </c:pt>
                <c:pt idx="1231">
                  <c:v>345</c:v>
                </c:pt>
                <c:pt idx="1232">
                  <c:v>343.5</c:v>
                </c:pt>
                <c:pt idx="1233">
                  <c:v>342.5</c:v>
                </c:pt>
                <c:pt idx="1234">
                  <c:v>345</c:v>
                </c:pt>
                <c:pt idx="1235">
                  <c:v>345</c:v>
                </c:pt>
                <c:pt idx="1236">
                  <c:v>345</c:v>
                </c:pt>
                <c:pt idx="1237">
                  <c:v>338</c:v>
                </c:pt>
                <c:pt idx="1238">
                  <c:v>337</c:v>
                </c:pt>
                <c:pt idx="1239">
                  <c:v>335</c:v>
                </c:pt>
                <c:pt idx="1240">
                  <c:v>334</c:v>
                </c:pt>
                <c:pt idx="1241">
                  <c:v>334</c:v>
                </c:pt>
                <c:pt idx="1242">
                  <c:v>334</c:v>
                </c:pt>
                <c:pt idx="1243">
                  <c:v>330</c:v>
                </c:pt>
                <c:pt idx="1244">
                  <c:v>330</c:v>
                </c:pt>
                <c:pt idx="1245">
                  <c:v>330</c:v>
                </c:pt>
                <c:pt idx="1246">
                  <c:v>330</c:v>
                </c:pt>
                <c:pt idx="1247">
                  <c:v>330</c:v>
                </c:pt>
                <c:pt idx="1248">
                  <c:v>330</c:v>
                </c:pt>
                <c:pt idx="1249">
                  <c:v>329</c:v>
                </c:pt>
                <c:pt idx="1250">
                  <c:v>327</c:v>
                </c:pt>
                <c:pt idx="1251">
                  <c:v>327</c:v>
                </c:pt>
                <c:pt idx="1252">
                  <c:v>327</c:v>
                </c:pt>
                <c:pt idx="1253">
                  <c:v>330</c:v>
                </c:pt>
                <c:pt idx="1254">
                  <c:v>330</c:v>
                </c:pt>
                <c:pt idx="1255">
                  <c:v>327.5</c:v>
                </c:pt>
                <c:pt idx="1256">
                  <c:v>320</c:v>
                </c:pt>
                <c:pt idx="1257">
                  <c:v>320</c:v>
                </c:pt>
                <c:pt idx="1258">
                  <c:v>321.5</c:v>
                </c:pt>
                <c:pt idx="1259">
                  <c:v>320</c:v>
                </c:pt>
                <c:pt idx="1260">
                  <c:v>320</c:v>
                </c:pt>
                <c:pt idx="1261">
                  <c:v>320</c:v>
                </c:pt>
                <c:pt idx="1262">
                  <c:v>323.5</c:v>
                </c:pt>
                <c:pt idx="1263">
                  <c:v>325</c:v>
                </c:pt>
                <c:pt idx="1264">
                  <c:v>325</c:v>
                </c:pt>
                <c:pt idx="1265">
                  <c:v>325</c:v>
                </c:pt>
                <c:pt idx="1266">
                  <c:v>324</c:v>
                </c:pt>
                <c:pt idx="1267">
                  <c:v>324</c:v>
                </c:pt>
                <c:pt idx="1268">
                  <c:v>324</c:v>
                </c:pt>
                <c:pt idx="1269">
                  <c:v>324</c:v>
                </c:pt>
                <c:pt idx="1270">
                  <c:v>325</c:v>
                </c:pt>
                <c:pt idx="1271">
                  <c:v>325</c:v>
                </c:pt>
                <c:pt idx="1272">
                  <c:v>325</c:v>
                </c:pt>
                <c:pt idx="1273">
                  <c:v>325</c:v>
                </c:pt>
                <c:pt idx="1274">
                  <c:v>327.5</c:v>
                </c:pt>
                <c:pt idx="1275">
                  <c:v>322.5</c:v>
                </c:pt>
                <c:pt idx="1276">
                  <c:v>322.5</c:v>
                </c:pt>
                <c:pt idx="1277">
                  <c:v>321.5</c:v>
                </c:pt>
                <c:pt idx="1278">
                  <c:v>321.5</c:v>
                </c:pt>
                <c:pt idx="1279">
                  <c:v>321.5</c:v>
                </c:pt>
                <c:pt idx="1280">
                  <c:v>321.5</c:v>
                </c:pt>
                <c:pt idx="1281">
                  <c:v>321</c:v>
                </c:pt>
                <c:pt idx="1282">
                  <c:v>321</c:v>
                </c:pt>
                <c:pt idx="1283">
                  <c:v>321</c:v>
                </c:pt>
                <c:pt idx="1284">
                  <c:v>321</c:v>
                </c:pt>
                <c:pt idx="1285">
                  <c:v>321</c:v>
                </c:pt>
                <c:pt idx="1286">
                  <c:v>320.5</c:v>
                </c:pt>
                <c:pt idx="1287">
                  <c:v>320.5</c:v>
                </c:pt>
                <c:pt idx="1288">
                  <c:v>320.5</c:v>
                </c:pt>
                <c:pt idx="1289">
                  <c:v>320.5</c:v>
                </c:pt>
                <c:pt idx="1290">
                  <c:v>318</c:v>
                </c:pt>
                <c:pt idx="1291">
                  <c:v>319</c:v>
                </c:pt>
                <c:pt idx="1292">
                  <c:v>317.5</c:v>
                </c:pt>
                <c:pt idx="1293">
                  <c:v>314</c:v>
                </c:pt>
                <c:pt idx="1294">
                  <c:v>314</c:v>
                </c:pt>
                <c:pt idx="1295">
                  <c:v>315</c:v>
                </c:pt>
                <c:pt idx="1296">
                  <c:v>315</c:v>
                </c:pt>
                <c:pt idx="1297">
                  <c:v>315</c:v>
                </c:pt>
                <c:pt idx="1298">
                  <c:v>315</c:v>
                </c:pt>
                <c:pt idx="1299">
                  <c:v>316</c:v>
                </c:pt>
                <c:pt idx="1300">
                  <c:v>320</c:v>
                </c:pt>
                <c:pt idx="1301">
                  <c:v>325</c:v>
                </c:pt>
                <c:pt idx="1302">
                  <c:v>325</c:v>
                </c:pt>
                <c:pt idx="1303">
                  <c:v>325</c:v>
                </c:pt>
                <c:pt idx="1304">
                  <c:v>326</c:v>
                </c:pt>
                <c:pt idx="1305">
                  <c:v>330</c:v>
                </c:pt>
                <c:pt idx="1306">
                  <c:v>330</c:v>
                </c:pt>
                <c:pt idx="1307">
                  <c:v>336</c:v>
                </c:pt>
                <c:pt idx="1308">
                  <c:v>345</c:v>
                </c:pt>
                <c:pt idx="1309">
                  <c:v>352</c:v>
                </c:pt>
                <c:pt idx="1310">
                  <c:v>358</c:v>
                </c:pt>
                <c:pt idx="1311">
                  <c:v>360</c:v>
                </c:pt>
                <c:pt idx="1312">
                  <c:v>360</c:v>
                </c:pt>
                <c:pt idx="1313">
                  <c:v>366</c:v>
                </c:pt>
                <c:pt idx="1314">
                  <c:v>366</c:v>
                </c:pt>
                <c:pt idx="1315">
                  <c:v>366</c:v>
                </c:pt>
                <c:pt idx="1316">
                  <c:v>374</c:v>
                </c:pt>
                <c:pt idx="1317">
                  <c:v>374</c:v>
                </c:pt>
                <c:pt idx="1318">
                  <c:v>374</c:v>
                </c:pt>
                <c:pt idx="1319">
                  <c:v>374</c:v>
                </c:pt>
                <c:pt idx="1320">
                  <c:v>381</c:v>
                </c:pt>
                <c:pt idx="1321">
                  <c:v>381</c:v>
                </c:pt>
                <c:pt idx="1322">
                  <c:v>381</c:v>
                </c:pt>
                <c:pt idx="1323">
                  <c:v>390</c:v>
                </c:pt>
                <c:pt idx="1324">
                  <c:v>390</c:v>
                </c:pt>
                <c:pt idx="1325">
                  <c:v>390</c:v>
                </c:pt>
                <c:pt idx="1326">
                  <c:v>400</c:v>
                </c:pt>
                <c:pt idx="1327">
                  <c:v>400</c:v>
                </c:pt>
                <c:pt idx="1328">
                  <c:v>410</c:v>
                </c:pt>
                <c:pt idx="1329">
                  <c:v>415</c:v>
                </c:pt>
                <c:pt idx="1330">
                  <c:v>430</c:v>
                </c:pt>
                <c:pt idx="1331">
                  <c:v>432</c:v>
                </c:pt>
                <c:pt idx="1332">
                  <c:v>437.5</c:v>
                </c:pt>
                <c:pt idx="1333">
                  <c:v>437.5</c:v>
                </c:pt>
                <c:pt idx="1334">
                  <c:v>453</c:v>
                </c:pt>
                <c:pt idx="1335">
                  <c:v>450</c:v>
                </c:pt>
                <c:pt idx="1336">
                  <c:v>450</c:v>
                </c:pt>
                <c:pt idx="1337">
                  <c:v>460</c:v>
                </c:pt>
                <c:pt idx="1338">
                  <c:v>477</c:v>
                </c:pt>
                <c:pt idx="1339">
                  <c:v>478</c:v>
                </c:pt>
                <c:pt idx="1340">
                  <c:v>478</c:v>
                </c:pt>
                <c:pt idx="1341">
                  <c:v>478</c:v>
                </c:pt>
                <c:pt idx="1342">
                  <c:v>485</c:v>
                </c:pt>
                <c:pt idx="1343">
                  <c:v>490</c:v>
                </c:pt>
                <c:pt idx="1344">
                  <c:v>490</c:v>
                </c:pt>
                <c:pt idx="1345">
                  <c:v>490</c:v>
                </c:pt>
                <c:pt idx="1346">
                  <c:v>493</c:v>
                </c:pt>
                <c:pt idx="1347">
                  <c:v>493</c:v>
                </c:pt>
                <c:pt idx="1348">
                  <c:v>493</c:v>
                </c:pt>
                <c:pt idx="1349">
                  <c:v>505</c:v>
                </c:pt>
                <c:pt idx="1350">
                  <c:v>505</c:v>
                </c:pt>
                <c:pt idx="1351">
                  <c:v>504</c:v>
                </c:pt>
                <c:pt idx="1352">
                  <c:v>507.5</c:v>
                </c:pt>
                <c:pt idx="1353">
                  <c:v>495</c:v>
                </c:pt>
                <c:pt idx="1354">
                  <c:v>493</c:v>
                </c:pt>
                <c:pt idx="1355">
                  <c:v>488</c:v>
                </c:pt>
                <c:pt idx="1356">
                  <c:v>488</c:v>
                </c:pt>
                <c:pt idx="1357">
                  <c:v>480</c:v>
                </c:pt>
                <c:pt idx="1358">
                  <c:v>470</c:v>
                </c:pt>
                <c:pt idx="1359">
                  <c:v>467.5</c:v>
                </c:pt>
                <c:pt idx="1360">
                  <c:v>467.5</c:v>
                </c:pt>
                <c:pt idx="1361">
                  <c:v>465</c:v>
                </c:pt>
                <c:pt idx="1362">
                  <c:v>460</c:v>
                </c:pt>
                <c:pt idx="1363">
                  <c:v>450</c:v>
                </c:pt>
                <c:pt idx="1364">
                  <c:v>445</c:v>
                </c:pt>
                <c:pt idx="1365">
                  <c:v>445</c:v>
                </c:pt>
                <c:pt idx="1366">
                  <c:v>445</c:v>
                </c:pt>
                <c:pt idx="1367">
                  <c:v>438</c:v>
                </c:pt>
                <c:pt idx="1368">
                  <c:v>432.5</c:v>
                </c:pt>
                <c:pt idx="1369">
                  <c:v>427.5</c:v>
                </c:pt>
                <c:pt idx="1370">
                  <c:v>415</c:v>
                </c:pt>
                <c:pt idx="1371">
                  <c:v>407</c:v>
                </c:pt>
                <c:pt idx="1372">
                  <c:v>404</c:v>
                </c:pt>
                <c:pt idx="1373">
                  <c:v>401</c:v>
                </c:pt>
                <c:pt idx="1374">
                  <c:v>394</c:v>
                </c:pt>
                <c:pt idx="1375">
                  <c:v>394</c:v>
                </c:pt>
                <c:pt idx="1376">
                  <c:v>394</c:v>
                </c:pt>
                <c:pt idx="1377">
                  <c:v>397.5</c:v>
                </c:pt>
                <c:pt idx="1378">
                  <c:v>397.5</c:v>
                </c:pt>
                <c:pt idx="1379">
                  <c:v>400</c:v>
                </c:pt>
                <c:pt idx="1380">
                  <c:v>400</c:v>
                </c:pt>
                <c:pt idx="1381">
                  <c:v>397.5</c:v>
                </c:pt>
                <c:pt idx="1382">
                  <c:v>395</c:v>
                </c:pt>
                <c:pt idx="1383">
                  <c:v>395</c:v>
                </c:pt>
                <c:pt idx="1384">
                  <c:v>390</c:v>
                </c:pt>
                <c:pt idx="1385">
                  <c:v>387.5</c:v>
                </c:pt>
                <c:pt idx="1386">
                  <c:v>387.5</c:v>
                </c:pt>
                <c:pt idx="1387">
                  <c:v>385</c:v>
                </c:pt>
                <c:pt idx="1388">
                  <c:v>385</c:v>
                </c:pt>
                <c:pt idx="1389">
                  <c:v>382.5</c:v>
                </c:pt>
                <c:pt idx="1390">
                  <c:v>382.5</c:v>
                </c:pt>
                <c:pt idx="1391">
                  <c:v>382.5</c:v>
                </c:pt>
                <c:pt idx="1392">
                  <c:v>382.5</c:v>
                </c:pt>
                <c:pt idx="1393">
                  <c:v>382.5</c:v>
                </c:pt>
                <c:pt idx="1394">
                  <c:v>382.5</c:v>
                </c:pt>
                <c:pt idx="1395">
                  <c:v>378.5</c:v>
                </c:pt>
                <c:pt idx="1396">
                  <c:v>380</c:v>
                </c:pt>
                <c:pt idx="1397">
                  <c:v>380</c:v>
                </c:pt>
                <c:pt idx="1398">
                  <c:v>377.5</c:v>
                </c:pt>
                <c:pt idx="1399">
                  <c:v>380</c:v>
                </c:pt>
                <c:pt idx="1400">
                  <c:v>380</c:v>
                </c:pt>
                <c:pt idx="1401">
                  <c:v>380</c:v>
                </c:pt>
                <c:pt idx="1402">
                  <c:v>380</c:v>
                </c:pt>
                <c:pt idx="1403">
                  <c:v>382.5</c:v>
                </c:pt>
                <c:pt idx="1404">
                  <c:v>375</c:v>
                </c:pt>
                <c:pt idx="1405">
                  <c:v>375</c:v>
                </c:pt>
                <c:pt idx="1406">
                  <c:v>375</c:v>
                </c:pt>
                <c:pt idx="1407">
                  <c:v>377.5</c:v>
                </c:pt>
                <c:pt idx="1408">
                  <c:v>377.5</c:v>
                </c:pt>
                <c:pt idx="1409">
                  <c:v>377.5</c:v>
                </c:pt>
                <c:pt idx="1410">
                  <c:v>385</c:v>
                </c:pt>
                <c:pt idx="1411">
                  <c:v>385</c:v>
                </c:pt>
                <c:pt idx="1412">
                  <c:v>385</c:v>
                </c:pt>
                <c:pt idx="1413">
                  <c:v>385</c:v>
                </c:pt>
                <c:pt idx="1414">
                  <c:v>385</c:v>
                </c:pt>
                <c:pt idx="1415">
                  <c:v>385</c:v>
                </c:pt>
                <c:pt idx="1416">
                  <c:v>385</c:v>
                </c:pt>
                <c:pt idx="1417">
                  <c:v>385</c:v>
                </c:pt>
                <c:pt idx="1418">
                  <c:v>385</c:v>
                </c:pt>
                <c:pt idx="1419">
                  <c:v>385</c:v>
                </c:pt>
                <c:pt idx="1420">
                  <c:v>382.5</c:v>
                </c:pt>
                <c:pt idx="1421">
                  <c:v>382.5</c:v>
                </c:pt>
                <c:pt idx="1422">
                  <c:v>382.5</c:v>
                </c:pt>
                <c:pt idx="1423">
                  <c:v>382.5</c:v>
                </c:pt>
                <c:pt idx="1424">
                  <c:v>377.5</c:v>
                </c:pt>
                <c:pt idx="1425">
                  <c:v>377.5</c:v>
                </c:pt>
                <c:pt idx="1426">
                  <c:v>377.5</c:v>
                </c:pt>
                <c:pt idx="1427">
                  <c:v>377.5</c:v>
                </c:pt>
                <c:pt idx="1428">
                  <c:v>377.5</c:v>
                </c:pt>
                <c:pt idx="1429">
                  <c:v>379</c:v>
                </c:pt>
                <c:pt idx="1430">
                  <c:v>379</c:v>
                </c:pt>
                <c:pt idx="1431">
                  <c:v>379</c:v>
                </c:pt>
                <c:pt idx="1432">
                  <c:v>379</c:v>
                </c:pt>
                <c:pt idx="1433">
                  <c:v>377.5</c:v>
                </c:pt>
                <c:pt idx="1434">
                  <c:v>377.5</c:v>
                </c:pt>
                <c:pt idx="1435">
                  <c:v>377.5</c:v>
                </c:pt>
                <c:pt idx="1436">
                  <c:v>377.5</c:v>
                </c:pt>
                <c:pt idx="1437">
                  <c:v>375</c:v>
                </c:pt>
                <c:pt idx="1438">
                  <c:v>375</c:v>
                </c:pt>
                <c:pt idx="1439">
                  <c:v>375</c:v>
                </c:pt>
                <c:pt idx="1440">
                  <c:v>375</c:v>
                </c:pt>
                <c:pt idx="1441">
                  <c:v>375</c:v>
                </c:pt>
                <c:pt idx="1442">
                  <c:v>375</c:v>
                </c:pt>
                <c:pt idx="1443">
                  <c:v>375</c:v>
                </c:pt>
                <c:pt idx="1444">
                  <c:v>375</c:v>
                </c:pt>
                <c:pt idx="1445">
                  <c:v>375</c:v>
                </c:pt>
                <c:pt idx="1446">
                  <c:v>372.5</c:v>
                </c:pt>
                <c:pt idx="1447">
                  <c:v>372.5</c:v>
                </c:pt>
                <c:pt idx="1448">
                  <c:v>375</c:v>
                </c:pt>
                <c:pt idx="1449">
                  <c:v>375</c:v>
                </c:pt>
                <c:pt idx="1450">
                  <c:v>375</c:v>
                </c:pt>
                <c:pt idx="1451">
                  <c:v>372.5</c:v>
                </c:pt>
                <c:pt idx="1452">
                  <c:v>372.5</c:v>
                </c:pt>
                <c:pt idx="1453">
                  <c:v>372.5</c:v>
                </c:pt>
                <c:pt idx="1454">
                  <c:v>368</c:v>
                </c:pt>
                <c:pt idx="1455">
                  <c:v>370</c:v>
                </c:pt>
                <c:pt idx="1456">
                  <c:v>370</c:v>
                </c:pt>
                <c:pt idx="1457">
                  <c:v>367</c:v>
                </c:pt>
                <c:pt idx="1458">
                  <c:v>367</c:v>
                </c:pt>
                <c:pt idx="1459">
                  <c:v>365</c:v>
                </c:pt>
                <c:pt idx="1460">
                  <c:v>365</c:v>
                </c:pt>
                <c:pt idx="1461">
                  <c:v>362.5</c:v>
                </c:pt>
                <c:pt idx="1462">
                  <c:v>365</c:v>
                </c:pt>
                <c:pt idx="1463">
                  <c:v>366.5</c:v>
                </c:pt>
                <c:pt idx="1464">
                  <c:v>366.5</c:v>
                </c:pt>
                <c:pt idx="1465">
                  <c:v>372.5</c:v>
                </c:pt>
                <c:pt idx="1466">
                  <c:v>375</c:v>
                </c:pt>
                <c:pt idx="1467">
                  <c:v>375</c:v>
                </c:pt>
                <c:pt idx="1468">
                  <c:v>375</c:v>
                </c:pt>
                <c:pt idx="1469">
                  <c:v>379</c:v>
                </c:pt>
                <c:pt idx="1470">
                  <c:v>380</c:v>
                </c:pt>
                <c:pt idx="1471">
                  <c:v>385</c:v>
                </c:pt>
                <c:pt idx="1472">
                  <c:v>388</c:v>
                </c:pt>
                <c:pt idx="1473">
                  <c:v>388</c:v>
                </c:pt>
                <c:pt idx="1474">
                  <c:v>388</c:v>
                </c:pt>
                <c:pt idx="1475">
                  <c:v>392.5</c:v>
                </c:pt>
                <c:pt idx="1476">
                  <c:v>395</c:v>
                </c:pt>
                <c:pt idx="1477">
                  <c:v>395</c:v>
                </c:pt>
                <c:pt idx="1478">
                  <c:v>405</c:v>
                </c:pt>
                <c:pt idx="1479">
                  <c:v>405</c:v>
                </c:pt>
                <c:pt idx="1480">
                  <c:v>407.5</c:v>
                </c:pt>
                <c:pt idx="1481">
                  <c:v>410</c:v>
                </c:pt>
                <c:pt idx="1482">
                  <c:v>416</c:v>
                </c:pt>
                <c:pt idx="1483">
                  <c:v>420</c:v>
                </c:pt>
                <c:pt idx="1484">
                  <c:v>420</c:v>
                </c:pt>
                <c:pt idx="1485">
                  <c:v>425</c:v>
                </c:pt>
                <c:pt idx="1486">
                  <c:v>432</c:v>
                </c:pt>
                <c:pt idx="1487">
                  <c:v>432</c:v>
                </c:pt>
                <c:pt idx="1488">
                  <c:v>437.5</c:v>
                </c:pt>
                <c:pt idx="1489">
                  <c:v>437.5</c:v>
                </c:pt>
                <c:pt idx="1490">
                  <c:v>437.5</c:v>
                </c:pt>
                <c:pt idx="1491">
                  <c:v>437.5</c:v>
                </c:pt>
                <c:pt idx="1492">
                  <c:v>432.5</c:v>
                </c:pt>
                <c:pt idx="1493">
                  <c:v>432.5</c:v>
                </c:pt>
                <c:pt idx="1494">
                  <c:v>432.5</c:v>
                </c:pt>
                <c:pt idx="1495">
                  <c:v>430</c:v>
                </c:pt>
                <c:pt idx="1496">
                  <c:v>430</c:v>
                </c:pt>
                <c:pt idx="1497">
                  <c:v>430</c:v>
                </c:pt>
                <c:pt idx="1498">
                  <c:v>430</c:v>
                </c:pt>
                <c:pt idx="1499">
                  <c:v>427.5</c:v>
                </c:pt>
                <c:pt idx="1500">
                  <c:v>427.5</c:v>
                </c:pt>
                <c:pt idx="1501">
                  <c:v>427.5</c:v>
                </c:pt>
                <c:pt idx="1502">
                  <c:v>425</c:v>
                </c:pt>
                <c:pt idx="1503">
                  <c:v>425</c:v>
                </c:pt>
                <c:pt idx="1504">
                  <c:v>417.5</c:v>
                </c:pt>
                <c:pt idx="1505">
                  <c:v>420</c:v>
                </c:pt>
                <c:pt idx="1506">
                  <c:v>420</c:v>
                </c:pt>
                <c:pt idx="1507">
                  <c:v>420</c:v>
                </c:pt>
                <c:pt idx="1508">
                  <c:v>430</c:v>
                </c:pt>
                <c:pt idx="1509">
                  <c:v>430</c:v>
                </c:pt>
                <c:pt idx="1510">
                  <c:v>430</c:v>
                </c:pt>
                <c:pt idx="1511">
                  <c:v>430</c:v>
                </c:pt>
                <c:pt idx="1512">
                  <c:v>430</c:v>
                </c:pt>
                <c:pt idx="1513">
                  <c:v>430</c:v>
                </c:pt>
                <c:pt idx="1514">
                  <c:v>435</c:v>
                </c:pt>
                <c:pt idx="1515">
                  <c:v>435</c:v>
                </c:pt>
                <c:pt idx="1516">
                  <c:v>435</c:v>
                </c:pt>
                <c:pt idx="1517">
                  <c:v>435</c:v>
                </c:pt>
                <c:pt idx="1518">
                  <c:v>435</c:v>
                </c:pt>
                <c:pt idx="1519">
                  <c:v>435</c:v>
                </c:pt>
                <c:pt idx="1520">
                  <c:v>435</c:v>
                </c:pt>
                <c:pt idx="1521">
                  <c:v>435</c:v>
                </c:pt>
                <c:pt idx="1522">
                  <c:v>432.5</c:v>
                </c:pt>
                <c:pt idx="1523">
                  <c:v>430</c:v>
                </c:pt>
                <c:pt idx="1524">
                  <c:v>427.5</c:v>
                </c:pt>
                <c:pt idx="1525">
                  <c:v>427.5</c:v>
                </c:pt>
                <c:pt idx="1526">
                  <c:v>427.5</c:v>
                </c:pt>
                <c:pt idx="1527">
                  <c:v>425</c:v>
                </c:pt>
                <c:pt idx="1528">
                  <c:v>425</c:v>
                </c:pt>
                <c:pt idx="1529">
                  <c:v>425</c:v>
                </c:pt>
                <c:pt idx="1530">
                  <c:v>425</c:v>
                </c:pt>
                <c:pt idx="1531">
                  <c:v>425</c:v>
                </c:pt>
                <c:pt idx="1532">
                  <c:v>422.5</c:v>
                </c:pt>
                <c:pt idx="1533">
                  <c:v>422.5</c:v>
                </c:pt>
                <c:pt idx="1534">
                  <c:v>422.5</c:v>
                </c:pt>
                <c:pt idx="1535">
                  <c:v>420</c:v>
                </c:pt>
                <c:pt idx="1536">
                  <c:v>420</c:v>
                </c:pt>
                <c:pt idx="1537">
                  <c:v>416</c:v>
                </c:pt>
                <c:pt idx="1538">
                  <c:v>410</c:v>
                </c:pt>
                <c:pt idx="1539">
                  <c:v>405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387.5</c:v>
                </c:pt>
                <c:pt idx="1544">
                  <c:v>387.5</c:v>
                </c:pt>
                <c:pt idx="1545">
                  <c:v>390</c:v>
                </c:pt>
                <c:pt idx="1546">
                  <c:v>390</c:v>
                </c:pt>
                <c:pt idx="1547">
                  <c:v>395</c:v>
                </c:pt>
                <c:pt idx="1548">
                  <c:v>400</c:v>
                </c:pt>
                <c:pt idx="1549">
                  <c:v>400</c:v>
                </c:pt>
                <c:pt idx="1550">
                  <c:v>405</c:v>
                </c:pt>
                <c:pt idx="1551">
                  <c:v>407.5</c:v>
                </c:pt>
                <c:pt idx="1552">
                  <c:v>417.5</c:v>
                </c:pt>
                <c:pt idx="1553">
                  <c:v>420</c:v>
                </c:pt>
                <c:pt idx="1554">
                  <c:v>425</c:v>
                </c:pt>
                <c:pt idx="1555">
                  <c:v>425</c:v>
                </c:pt>
                <c:pt idx="1556">
                  <c:v>427.5</c:v>
                </c:pt>
                <c:pt idx="1557">
                  <c:v>430</c:v>
                </c:pt>
                <c:pt idx="1558">
                  <c:v>432.5</c:v>
                </c:pt>
                <c:pt idx="1559">
                  <c:v>432.5</c:v>
                </c:pt>
                <c:pt idx="1560">
                  <c:v>432.5</c:v>
                </c:pt>
                <c:pt idx="1561">
                  <c:v>432.5</c:v>
                </c:pt>
                <c:pt idx="1562">
                  <c:v>432.5</c:v>
                </c:pt>
                <c:pt idx="1563">
                  <c:v>432.5</c:v>
                </c:pt>
                <c:pt idx="1564">
                  <c:v>432.5</c:v>
                </c:pt>
                <c:pt idx="1565">
                  <c:v>432.5</c:v>
                </c:pt>
                <c:pt idx="1566">
                  <c:v>435</c:v>
                </c:pt>
                <c:pt idx="1567">
                  <c:v>437.5</c:v>
                </c:pt>
                <c:pt idx="1568">
                  <c:v>445</c:v>
                </c:pt>
                <c:pt idx="1569">
                  <c:v>445</c:v>
                </c:pt>
                <c:pt idx="1570">
                  <c:v>445</c:v>
                </c:pt>
                <c:pt idx="1571">
                  <c:v>447.5</c:v>
                </c:pt>
                <c:pt idx="1572">
                  <c:v>447.5</c:v>
                </c:pt>
                <c:pt idx="1573">
                  <c:v>447.5</c:v>
                </c:pt>
                <c:pt idx="1574">
                  <c:v>445</c:v>
                </c:pt>
                <c:pt idx="1575">
                  <c:v>445</c:v>
                </c:pt>
                <c:pt idx="1576">
                  <c:v>445</c:v>
                </c:pt>
                <c:pt idx="1577">
                  <c:v>440</c:v>
                </c:pt>
                <c:pt idx="1578">
                  <c:v>440</c:v>
                </c:pt>
                <c:pt idx="1579">
                  <c:v>440</c:v>
                </c:pt>
                <c:pt idx="1580">
                  <c:v>430</c:v>
                </c:pt>
                <c:pt idx="1581">
                  <c:v>420</c:v>
                </c:pt>
                <c:pt idx="1582">
                  <c:v>420</c:v>
                </c:pt>
                <c:pt idx="1583">
                  <c:v>417.5</c:v>
                </c:pt>
                <c:pt idx="1584">
                  <c:v>422.5</c:v>
                </c:pt>
                <c:pt idx="1585">
                  <c:v>422.5</c:v>
                </c:pt>
                <c:pt idx="1586">
                  <c:v>425</c:v>
                </c:pt>
                <c:pt idx="1587">
                  <c:v>425</c:v>
                </c:pt>
                <c:pt idx="1588">
                  <c:v>427.5</c:v>
                </c:pt>
                <c:pt idx="1589">
                  <c:v>430</c:v>
                </c:pt>
                <c:pt idx="1590">
                  <c:v>432.5</c:v>
                </c:pt>
                <c:pt idx="1591">
                  <c:v>430</c:v>
                </c:pt>
                <c:pt idx="1592">
                  <c:v>430</c:v>
                </c:pt>
                <c:pt idx="1593">
                  <c:v>427.5</c:v>
                </c:pt>
                <c:pt idx="1594">
                  <c:v>427.5</c:v>
                </c:pt>
                <c:pt idx="1595">
                  <c:v>427.5</c:v>
                </c:pt>
                <c:pt idx="1596">
                  <c:v>422.5</c:v>
                </c:pt>
                <c:pt idx="1597">
                  <c:v>422.5</c:v>
                </c:pt>
                <c:pt idx="1598">
                  <c:v>420</c:v>
                </c:pt>
                <c:pt idx="1599">
                  <c:v>420</c:v>
                </c:pt>
                <c:pt idx="1600">
                  <c:v>418</c:v>
                </c:pt>
                <c:pt idx="1601">
                  <c:v>417.5</c:v>
                </c:pt>
                <c:pt idx="1602">
                  <c:v>417.5</c:v>
                </c:pt>
                <c:pt idx="1603">
                  <c:v>420</c:v>
                </c:pt>
                <c:pt idx="1604">
                  <c:v>415.5</c:v>
                </c:pt>
                <c:pt idx="1605">
                  <c:v>415.5</c:v>
                </c:pt>
                <c:pt idx="1606">
                  <c:v>415.5</c:v>
                </c:pt>
                <c:pt idx="1607">
                  <c:v>415.5</c:v>
                </c:pt>
                <c:pt idx="1608">
                  <c:v>415.5</c:v>
                </c:pt>
                <c:pt idx="1609">
                  <c:v>427</c:v>
                </c:pt>
                <c:pt idx="1610">
                  <c:v>427</c:v>
                </c:pt>
                <c:pt idx="1611">
                  <c:v>427</c:v>
                </c:pt>
                <c:pt idx="1612">
                  <c:v>430</c:v>
                </c:pt>
                <c:pt idx="1613">
                  <c:v>430</c:v>
                </c:pt>
                <c:pt idx="1614">
                  <c:v>433.5</c:v>
                </c:pt>
                <c:pt idx="1615">
                  <c:v>433.5</c:v>
                </c:pt>
                <c:pt idx="1616">
                  <c:v>433.5</c:v>
                </c:pt>
                <c:pt idx="1617">
                  <c:v>433.5</c:v>
                </c:pt>
                <c:pt idx="1618">
                  <c:v>433.5</c:v>
                </c:pt>
                <c:pt idx="1619">
                  <c:v>433.5</c:v>
                </c:pt>
                <c:pt idx="1620">
                  <c:v>433.5</c:v>
                </c:pt>
                <c:pt idx="1621">
                  <c:v>437.5</c:v>
                </c:pt>
                <c:pt idx="1622">
                  <c:v>437.5</c:v>
                </c:pt>
                <c:pt idx="1623">
                  <c:v>437.5</c:v>
                </c:pt>
                <c:pt idx="1624">
                  <c:v>435</c:v>
                </c:pt>
                <c:pt idx="1625">
                  <c:v>435</c:v>
                </c:pt>
                <c:pt idx="1626">
                  <c:v>435</c:v>
                </c:pt>
                <c:pt idx="1627">
                  <c:v>432.5</c:v>
                </c:pt>
                <c:pt idx="1628">
                  <c:v>430</c:v>
                </c:pt>
                <c:pt idx="1629">
                  <c:v>430</c:v>
                </c:pt>
                <c:pt idx="1630">
                  <c:v>430</c:v>
                </c:pt>
                <c:pt idx="1631">
                  <c:v>428</c:v>
                </c:pt>
                <c:pt idx="1632">
                  <c:v>427.5</c:v>
                </c:pt>
                <c:pt idx="1633">
                  <c:v>425</c:v>
                </c:pt>
                <c:pt idx="1634">
                  <c:v>425</c:v>
                </c:pt>
                <c:pt idx="1635">
                  <c:v>422.5</c:v>
                </c:pt>
                <c:pt idx="1636">
                  <c:v>422.5</c:v>
                </c:pt>
                <c:pt idx="1637">
                  <c:v>422.5</c:v>
                </c:pt>
                <c:pt idx="1638">
                  <c:v>422.5</c:v>
                </c:pt>
                <c:pt idx="1639">
                  <c:v>425.5</c:v>
                </c:pt>
                <c:pt idx="1640">
                  <c:v>425.5</c:v>
                </c:pt>
                <c:pt idx="1641">
                  <c:v>425</c:v>
                </c:pt>
                <c:pt idx="1642">
                  <c:v>427.5</c:v>
                </c:pt>
                <c:pt idx="1643">
                  <c:v>427.5</c:v>
                </c:pt>
                <c:pt idx="1644">
                  <c:v>430</c:v>
                </c:pt>
                <c:pt idx="1645">
                  <c:v>430</c:v>
                </c:pt>
                <c:pt idx="1646">
                  <c:v>430</c:v>
                </c:pt>
                <c:pt idx="1647">
                  <c:v>430</c:v>
                </c:pt>
                <c:pt idx="1648">
                  <c:v>430</c:v>
                </c:pt>
                <c:pt idx="1649">
                  <c:v>435</c:v>
                </c:pt>
                <c:pt idx="1650">
                  <c:v>437.5</c:v>
                </c:pt>
                <c:pt idx="1651">
                  <c:v>442.5</c:v>
                </c:pt>
                <c:pt idx="1652">
                  <c:v>452.5</c:v>
                </c:pt>
                <c:pt idx="1653">
                  <c:v>454</c:v>
                </c:pt>
                <c:pt idx="1654">
                  <c:v>454</c:v>
                </c:pt>
                <c:pt idx="1655">
                  <c:v>454</c:v>
                </c:pt>
                <c:pt idx="1656">
                  <c:v>450</c:v>
                </c:pt>
                <c:pt idx="1657">
                  <c:v>450</c:v>
                </c:pt>
                <c:pt idx="1658">
                  <c:v>450</c:v>
                </c:pt>
                <c:pt idx="1659">
                  <c:v>455</c:v>
                </c:pt>
                <c:pt idx="1660">
                  <c:v>455</c:v>
                </c:pt>
                <c:pt idx="1661">
                  <c:v>455</c:v>
                </c:pt>
                <c:pt idx="1662">
                  <c:v>455</c:v>
                </c:pt>
                <c:pt idx="1663">
                  <c:v>455</c:v>
                </c:pt>
                <c:pt idx="1664">
                  <c:v>455</c:v>
                </c:pt>
                <c:pt idx="1665">
                  <c:v>457.5</c:v>
                </c:pt>
                <c:pt idx="1666">
                  <c:v>462.5</c:v>
                </c:pt>
                <c:pt idx="1667">
                  <c:v>472.5</c:v>
                </c:pt>
                <c:pt idx="1668">
                  <c:v>480</c:v>
                </c:pt>
                <c:pt idx="1669">
                  <c:v>485</c:v>
                </c:pt>
                <c:pt idx="1670">
                  <c:v>485</c:v>
                </c:pt>
                <c:pt idx="1671">
                  <c:v>490</c:v>
                </c:pt>
                <c:pt idx="1672">
                  <c:v>490</c:v>
                </c:pt>
                <c:pt idx="1673">
                  <c:v>490</c:v>
                </c:pt>
                <c:pt idx="1674">
                  <c:v>505</c:v>
                </c:pt>
                <c:pt idx="1675">
                  <c:v>505</c:v>
                </c:pt>
                <c:pt idx="1676">
                  <c:v>510</c:v>
                </c:pt>
                <c:pt idx="1677">
                  <c:v>512.5</c:v>
                </c:pt>
                <c:pt idx="1678">
                  <c:v>512.5</c:v>
                </c:pt>
                <c:pt idx="1679">
                  <c:v>512.5</c:v>
                </c:pt>
                <c:pt idx="1680">
                  <c:v>525</c:v>
                </c:pt>
                <c:pt idx="1681">
                  <c:v>526</c:v>
                </c:pt>
                <c:pt idx="1682">
                  <c:v>530</c:v>
                </c:pt>
                <c:pt idx="1683">
                  <c:v>530</c:v>
                </c:pt>
                <c:pt idx="1684">
                  <c:v>530</c:v>
                </c:pt>
                <c:pt idx="1685">
                  <c:v>535</c:v>
                </c:pt>
                <c:pt idx="1686">
                  <c:v>535</c:v>
                </c:pt>
                <c:pt idx="1687">
                  <c:v>535</c:v>
                </c:pt>
                <c:pt idx="1688">
                  <c:v>535</c:v>
                </c:pt>
                <c:pt idx="1689">
                  <c:v>535</c:v>
                </c:pt>
                <c:pt idx="1690">
                  <c:v>535</c:v>
                </c:pt>
                <c:pt idx="1691">
                  <c:v>535</c:v>
                </c:pt>
                <c:pt idx="1692">
                  <c:v>535</c:v>
                </c:pt>
                <c:pt idx="1693">
                  <c:v>535</c:v>
                </c:pt>
                <c:pt idx="1694">
                  <c:v>535</c:v>
                </c:pt>
                <c:pt idx="1695">
                  <c:v>535</c:v>
                </c:pt>
                <c:pt idx="1696">
                  <c:v>535</c:v>
                </c:pt>
                <c:pt idx="1697">
                  <c:v>545</c:v>
                </c:pt>
                <c:pt idx="1698">
                  <c:v>550</c:v>
                </c:pt>
                <c:pt idx="1699">
                  <c:v>550</c:v>
                </c:pt>
                <c:pt idx="1700">
                  <c:v>550</c:v>
                </c:pt>
                <c:pt idx="1701">
                  <c:v>550</c:v>
                </c:pt>
                <c:pt idx="1702">
                  <c:v>552</c:v>
                </c:pt>
                <c:pt idx="1703">
                  <c:v>555</c:v>
                </c:pt>
                <c:pt idx="1704">
                  <c:v>555</c:v>
                </c:pt>
                <c:pt idx="1705">
                  <c:v>550</c:v>
                </c:pt>
                <c:pt idx="1706">
                  <c:v>547.5</c:v>
                </c:pt>
                <c:pt idx="1707">
                  <c:v>547.5</c:v>
                </c:pt>
                <c:pt idx="1708">
                  <c:v>542.5</c:v>
                </c:pt>
                <c:pt idx="1709">
                  <c:v>537.5</c:v>
                </c:pt>
                <c:pt idx="1710">
                  <c:v>537.5</c:v>
                </c:pt>
                <c:pt idx="1711">
                  <c:v>535</c:v>
                </c:pt>
                <c:pt idx="1712">
                  <c:v>527.5</c:v>
                </c:pt>
                <c:pt idx="1713">
                  <c:v>527.5</c:v>
                </c:pt>
                <c:pt idx="1714">
                  <c:v>525</c:v>
                </c:pt>
                <c:pt idx="1715">
                  <c:v>523.75</c:v>
                </c:pt>
                <c:pt idx="1716">
                  <c:v>507.5</c:v>
                </c:pt>
                <c:pt idx="1717">
                  <c:v>507.5</c:v>
                </c:pt>
                <c:pt idx="1718">
                  <c:v>507.5</c:v>
                </c:pt>
                <c:pt idx="1719">
                  <c:v>510</c:v>
                </c:pt>
                <c:pt idx="1720">
                  <c:v>510</c:v>
                </c:pt>
                <c:pt idx="1721">
                  <c:v>515</c:v>
                </c:pt>
                <c:pt idx="1722">
                  <c:v>520</c:v>
                </c:pt>
                <c:pt idx="1723">
                  <c:v>520</c:v>
                </c:pt>
                <c:pt idx="1724">
                  <c:v>517.5</c:v>
                </c:pt>
                <c:pt idx="1725">
                  <c:v>517.5</c:v>
                </c:pt>
                <c:pt idx="1726">
                  <c:v>518.5</c:v>
                </c:pt>
                <c:pt idx="1727">
                  <c:v>520</c:v>
                </c:pt>
                <c:pt idx="1728">
                  <c:v>520</c:v>
                </c:pt>
                <c:pt idx="1729">
                  <c:v>515</c:v>
                </c:pt>
                <c:pt idx="1730">
                  <c:v>515</c:v>
                </c:pt>
                <c:pt idx="1731">
                  <c:v>515</c:v>
                </c:pt>
                <c:pt idx="1732">
                  <c:v>515</c:v>
                </c:pt>
                <c:pt idx="1733">
                  <c:v>515</c:v>
                </c:pt>
                <c:pt idx="1734">
                  <c:v>520</c:v>
                </c:pt>
                <c:pt idx="1735">
                  <c:v>520</c:v>
                </c:pt>
                <c:pt idx="1736">
                  <c:v>520</c:v>
                </c:pt>
                <c:pt idx="1737">
                  <c:v>517.5</c:v>
                </c:pt>
                <c:pt idx="1738">
                  <c:v>517.5</c:v>
                </c:pt>
                <c:pt idx="1739">
                  <c:v>517.5</c:v>
                </c:pt>
                <c:pt idx="1740">
                  <c:v>515</c:v>
                </c:pt>
                <c:pt idx="1741">
                  <c:v>515</c:v>
                </c:pt>
                <c:pt idx="1742">
                  <c:v>512.5</c:v>
                </c:pt>
                <c:pt idx="1743">
                  <c:v>512.5</c:v>
                </c:pt>
                <c:pt idx="1744">
                  <c:v>512.5</c:v>
                </c:pt>
                <c:pt idx="1745">
                  <c:v>512.5</c:v>
                </c:pt>
                <c:pt idx="1746">
                  <c:v>515</c:v>
                </c:pt>
                <c:pt idx="1747">
                  <c:v>515</c:v>
                </c:pt>
                <c:pt idx="1748">
                  <c:v>515</c:v>
                </c:pt>
                <c:pt idx="1749">
                  <c:v>517.5</c:v>
                </c:pt>
                <c:pt idx="1750">
                  <c:v>517.5</c:v>
                </c:pt>
                <c:pt idx="1751">
                  <c:v>517.5</c:v>
                </c:pt>
                <c:pt idx="1752">
                  <c:v>517.5</c:v>
                </c:pt>
                <c:pt idx="1753">
                  <c:v>525</c:v>
                </c:pt>
                <c:pt idx="1754">
                  <c:v>522.5</c:v>
                </c:pt>
                <c:pt idx="1755">
                  <c:v>522.5</c:v>
                </c:pt>
                <c:pt idx="1756">
                  <c:v>522.5</c:v>
                </c:pt>
                <c:pt idx="1757">
                  <c:v>522.5</c:v>
                </c:pt>
                <c:pt idx="1758">
                  <c:v>530</c:v>
                </c:pt>
                <c:pt idx="1759">
                  <c:v>530</c:v>
                </c:pt>
                <c:pt idx="1760">
                  <c:v>535</c:v>
                </c:pt>
                <c:pt idx="1761">
                  <c:v>540</c:v>
                </c:pt>
                <c:pt idx="1762">
                  <c:v>540</c:v>
                </c:pt>
                <c:pt idx="1763">
                  <c:v>540</c:v>
                </c:pt>
                <c:pt idx="1764">
                  <c:v>540</c:v>
                </c:pt>
                <c:pt idx="1765">
                  <c:v>545</c:v>
                </c:pt>
                <c:pt idx="1766">
                  <c:v>550</c:v>
                </c:pt>
                <c:pt idx="1767">
                  <c:v>550</c:v>
                </c:pt>
                <c:pt idx="1768">
                  <c:v>550</c:v>
                </c:pt>
                <c:pt idx="1769">
                  <c:v>550</c:v>
                </c:pt>
                <c:pt idx="1770">
                  <c:v>550</c:v>
                </c:pt>
                <c:pt idx="1771">
                  <c:v>555</c:v>
                </c:pt>
                <c:pt idx="1772">
                  <c:v>560</c:v>
                </c:pt>
                <c:pt idx="1773">
                  <c:v>560</c:v>
                </c:pt>
                <c:pt idx="1774">
                  <c:v>562.5</c:v>
                </c:pt>
                <c:pt idx="1775">
                  <c:v>562.5</c:v>
                </c:pt>
                <c:pt idx="1776">
                  <c:v>562.5</c:v>
                </c:pt>
                <c:pt idx="1777">
                  <c:v>562.5</c:v>
                </c:pt>
                <c:pt idx="1778">
                  <c:v>570</c:v>
                </c:pt>
                <c:pt idx="1779">
                  <c:v>570</c:v>
                </c:pt>
                <c:pt idx="1780">
                  <c:v>570</c:v>
                </c:pt>
                <c:pt idx="1781">
                  <c:v>570</c:v>
                </c:pt>
                <c:pt idx="1782">
                  <c:v>572.5</c:v>
                </c:pt>
                <c:pt idx="1783">
                  <c:v>572.5</c:v>
                </c:pt>
                <c:pt idx="1784">
                  <c:v>570</c:v>
                </c:pt>
                <c:pt idx="1785">
                  <c:v>570</c:v>
                </c:pt>
                <c:pt idx="1786">
                  <c:v>572.5</c:v>
                </c:pt>
                <c:pt idx="1787">
                  <c:v>570</c:v>
                </c:pt>
                <c:pt idx="1788">
                  <c:v>567.5</c:v>
                </c:pt>
                <c:pt idx="1789">
                  <c:v>562.5</c:v>
                </c:pt>
                <c:pt idx="1790">
                  <c:v>562</c:v>
                </c:pt>
                <c:pt idx="1791">
                  <c:v>562</c:v>
                </c:pt>
                <c:pt idx="1792">
                  <c:v>562</c:v>
                </c:pt>
                <c:pt idx="1793">
                  <c:v>562</c:v>
                </c:pt>
                <c:pt idx="1794">
                  <c:v>560</c:v>
                </c:pt>
                <c:pt idx="1795">
                  <c:v>560</c:v>
                </c:pt>
                <c:pt idx="1796">
                  <c:v>560</c:v>
                </c:pt>
                <c:pt idx="1797">
                  <c:v>560</c:v>
                </c:pt>
                <c:pt idx="1798">
                  <c:v>560</c:v>
                </c:pt>
                <c:pt idx="1799">
                  <c:v>555</c:v>
                </c:pt>
                <c:pt idx="1800">
                  <c:v>555</c:v>
                </c:pt>
                <c:pt idx="1801">
                  <c:v>555</c:v>
                </c:pt>
                <c:pt idx="1802">
                  <c:v>555</c:v>
                </c:pt>
                <c:pt idx="1803">
                  <c:v>555</c:v>
                </c:pt>
                <c:pt idx="1804">
                  <c:v>557.5</c:v>
                </c:pt>
                <c:pt idx="1805">
                  <c:v>557.5</c:v>
                </c:pt>
                <c:pt idx="1806">
                  <c:v>557.5</c:v>
                </c:pt>
                <c:pt idx="1807">
                  <c:v>565</c:v>
                </c:pt>
                <c:pt idx="1808">
                  <c:v>566</c:v>
                </c:pt>
                <c:pt idx="1809">
                  <c:v>566</c:v>
                </c:pt>
                <c:pt idx="1810">
                  <c:v>567.5</c:v>
                </c:pt>
                <c:pt idx="1811">
                  <c:v>567.5</c:v>
                </c:pt>
                <c:pt idx="1812">
                  <c:v>570</c:v>
                </c:pt>
                <c:pt idx="1813">
                  <c:v>570</c:v>
                </c:pt>
                <c:pt idx="1814">
                  <c:v>575</c:v>
                </c:pt>
                <c:pt idx="1815">
                  <c:v>575</c:v>
                </c:pt>
                <c:pt idx="1816">
                  <c:v>575</c:v>
                </c:pt>
                <c:pt idx="1817">
                  <c:v>580</c:v>
                </c:pt>
                <c:pt idx="1818">
                  <c:v>580</c:v>
                </c:pt>
                <c:pt idx="1819">
                  <c:v>580</c:v>
                </c:pt>
                <c:pt idx="1820">
                  <c:v>580</c:v>
                </c:pt>
                <c:pt idx="1821">
                  <c:v>580</c:v>
                </c:pt>
                <c:pt idx="1822">
                  <c:v>580</c:v>
                </c:pt>
                <c:pt idx="1823">
                  <c:v>585</c:v>
                </c:pt>
                <c:pt idx="1824">
                  <c:v>585</c:v>
                </c:pt>
                <c:pt idx="1825">
                  <c:v>590</c:v>
                </c:pt>
                <c:pt idx="1826">
                  <c:v>590</c:v>
                </c:pt>
                <c:pt idx="1827">
                  <c:v>590</c:v>
                </c:pt>
                <c:pt idx="1828">
                  <c:v>590</c:v>
                </c:pt>
                <c:pt idx="1829">
                  <c:v>590</c:v>
                </c:pt>
                <c:pt idx="1830">
                  <c:v>590</c:v>
                </c:pt>
                <c:pt idx="1831">
                  <c:v>590</c:v>
                </c:pt>
                <c:pt idx="1832">
                  <c:v>590</c:v>
                </c:pt>
                <c:pt idx="1833">
                  <c:v>590</c:v>
                </c:pt>
                <c:pt idx="1834">
                  <c:v>587.5</c:v>
                </c:pt>
                <c:pt idx="1835">
                  <c:v>585</c:v>
                </c:pt>
                <c:pt idx="1836">
                  <c:v>585</c:v>
                </c:pt>
                <c:pt idx="1837">
                  <c:v>580</c:v>
                </c:pt>
                <c:pt idx="1838">
                  <c:v>577.5</c:v>
                </c:pt>
                <c:pt idx="1839">
                  <c:v>575</c:v>
                </c:pt>
                <c:pt idx="1840">
                  <c:v>570</c:v>
                </c:pt>
                <c:pt idx="1841">
                  <c:v>567.5</c:v>
                </c:pt>
                <c:pt idx="1842">
                  <c:v>567.5</c:v>
                </c:pt>
                <c:pt idx="1843">
                  <c:v>565</c:v>
                </c:pt>
                <c:pt idx="1844">
                  <c:v>565</c:v>
                </c:pt>
                <c:pt idx="1845">
                  <c:v>565</c:v>
                </c:pt>
                <c:pt idx="1846">
                  <c:v>565</c:v>
                </c:pt>
                <c:pt idx="1847">
                  <c:v>557.5</c:v>
                </c:pt>
                <c:pt idx="1848">
                  <c:v>557.5</c:v>
                </c:pt>
                <c:pt idx="1849">
                  <c:v>557.5</c:v>
                </c:pt>
                <c:pt idx="1850">
                  <c:v>557.5</c:v>
                </c:pt>
                <c:pt idx="1851">
                  <c:v>552.5</c:v>
                </c:pt>
                <c:pt idx="1852">
                  <c:v>552.5</c:v>
                </c:pt>
                <c:pt idx="1853">
                  <c:v>552.5</c:v>
                </c:pt>
                <c:pt idx="1854">
                  <c:v>552.5</c:v>
                </c:pt>
                <c:pt idx="1855">
                  <c:v>555</c:v>
                </c:pt>
                <c:pt idx="1856">
                  <c:v>551.5</c:v>
                </c:pt>
                <c:pt idx="1857">
                  <c:v>551.5</c:v>
                </c:pt>
                <c:pt idx="1858">
                  <c:v>547.5</c:v>
                </c:pt>
                <c:pt idx="1859">
                  <c:v>547.5</c:v>
                </c:pt>
                <c:pt idx="1860">
                  <c:v>547.5</c:v>
                </c:pt>
                <c:pt idx="1861">
                  <c:v>550</c:v>
                </c:pt>
                <c:pt idx="1862">
                  <c:v>555</c:v>
                </c:pt>
                <c:pt idx="1863">
                  <c:v>555</c:v>
                </c:pt>
                <c:pt idx="1864">
                  <c:v>555</c:v>
                </c:pt>
                <c:pt idx="1865">
                  <c:v>557.5</c:v>
                </c:pt>
                <c:pt idx="1866">
                  <c:v>557.5</c:v>
                </c:pt>
                <c:pt idx="1867">
                  <c:v>557.5</c:v>
                </c:pt>
                <c:pt idx="1868">
                  <c:v>557.5</c:v>
                </c:pt>
                <c:pt idx="1869">
                  <c:v>557.5</c:v>
                </c:pt>
                <c:pt idx="1870">
                  <c:v>560</c:v>
                </c:pt>
                <c:pt idx="1871">
                  <c:v>560</c:v>
                </c:pt>
                <c:pt idx="1872">
                  <c:v>560</c:v>
                </c:pt>
                <c:pt idx="1873">
                  <c:v>557.5</c:v>
                </c:pt>
                <c:pt idx="1874">
                  <c:v>555</c:v>
                </c:pt>
                <c:pt idx="1875">
                  <c:v>547.5</c:v>
                </c:pt>
                <c:pt idx="1876">
                  <c:v>547.5</c:v>
                </c:pt>
                <c:pt idx="1877">
                  <c:v>547.5</c:v>
                </c:pt>
                <c:pt idx="1878">
                  <c:v>545</c:v>
                </c:pt>
                <c:pt idx="1879">
                  <c:v>545</c:v>
                </c:pt>
                <c:pt idx="1880">
                  <c:v>545</c:v>
                </c:pt>
                <c:pt idx="1881">
                  <c:v>545</c:v>
                </c:pt>
                <c:pt idx="1882">
                  <c:v>542.5</c:v>
                </c:pt>
                <c:pt idx="1883">
                  <c:v>540</c:v>
                </c:pt>
                <c:pt idx="1884">
                  <c:v>540</c:v>
                </c:pt>
                <c:pt idx="1885">
                  <c:v>540</c:v>
                </c:pt>
                <c:pt idx="1886">
                  <c:v>540</c:v>
                </c:pt>
                <c:pt idx="1887">
                  <c:v>540</c:v>
                </c:pt>
                <c:pt idx="1888">
                  <c:v>540</c:v>
                </c:pt>
                <c:pt idx="1889">
                  <c:v>540</c:v>
                </c:pt>
                <c:pt idx="1890">
                  <c:v>542.5</c:v>
                </c:pt>
                <c:pt idx="1891">
                  <c:v>545</c:v>
                </c:pt>
                <c:pt idx="1892">
                  <c:v>545</c:v>
                </c:pt>
                <c:pt idx="1893">
                  <c:v>548</c:v>
                </c:pt>
                <c:pt idx="1894">
                  <c:v>548</c:v>
                </c:pt>
                <c:pt idx="1895">
                  <c:v>548</c:v>
                </c:pt>
                <c:pt idx="1896">
                  <c:v>550</c:v>
                </c:pt>
                <c:pt idx="1897">
                  <c:v>552.5</c:v>
                </c:pt>
                <c:pt idx="1898">
                  <c:v>552.5</c:v>
                </c:pt>
                <c:pt idx="1899">
                  <c:v>552.5</c:v>
                </c:pt>
                <c:pt idx="1900">
                  <c:v>557</c:v>
                </c:pt>
                <c:pt idx="1901">
                  <c:v>557</c:v>
                </c:pt>
                <c:pt idx="1902">
                  <c:v>557</c:v>
                </c:pt>
                <c:pt idx="1903">
                  <c:v>554</c:v>
                </c:pt>
                <c:pt idx="1904">
                  <c:v>552.5</c:v>
                </c:pt>
                <c:pt idx="1905">
                  <c:v>550</c:v>
                </c:pt>
                <c:pt idx="1906">
                  <c:v>550</c:v>
                </c:pt>
                <c:pt idx="1907">
                  <c:v>549</c:v>
                </c:pt>
                <c:pt idx="1908">
                  <c:v>547.5</c:v>
                </c:pt>
                <c:pt idx="1909">
                  <c:v>545</c:v>
                </c:pt>
                <c:pt idx="1910">
                  <c:v>545</c:v>
                </c:pt>
                <c:pt idx="1911">
                  <c:v>545</c:v>
                </c:pt>
                <c:pt idx="1912">
                  <c:v>542.5</c:v>
                </c:pt>
                <c:pt idx="1913">
                  <c:v>540</c:v>
                </c:pt>
                <c:pt idx="1914">
                  <c:v>540</c:v>
                </c:pt>
                <c:pt idx="1915">
                  <c:v>540</c:v>
                </c:pt>
                <c:pt idx="1916">
                  <c:v>540</c:v>
                </c:pt>
                <c:pt idx="1917">
                  <c:v>538</c:v>
                </c:pt>
                <c:pt idx="1918">
                  <c:v>538</c:v>
                </c:pt>
                <c:pt idx="1919">
                  <c:v>538</c:v>
                </c:pt>
                <c:pt idx="1920">
                  <c:v>538</c:v>
                </c:pt>
                <c:pt idx="1921">
                  <c:v>540</c:v>
                </c:pt>
                <c:pt idx="1922">
                  <c:v>540</c:v>
                </c:pt>
                <c:pt idx="1923">
                  <c:v>541</c:v>
                </c:pt>
                <c:pt idx="1924">
                  <c:v>545</c:v>
                </c:pt>
                <c:pt idx="1925">
                  <c:v>545</c:v>
                </c:pt>
                <c:pt idx="1926">
                  <c:v>545</c:v>
                </c:pt>
                <c:pt idx="1927">
                  <c:v>542.5</c:v>
                </c:pt>
                <c:pt idx="1928">
                  <c:v>540</c:v>
                </c:pt>
                <c:pt idx="1929">
                  <c:v>540</c:v>
                </c:pt>
                <c:pt idx="1930">
                  <c:v>540</c:v>
                </c:pt>
                <c:pt idx="1931">
                  <c:v>535</c:v>
                </c:pt>
                <c:pt idx="1932">
                  <c:v>532</c:v>
                </c:pt>
                <c:pt idx="1933">
                  <c:v>532</c:v>
                </c:pt>
                <c:pt idx="1934">
                  <c:v>532</c:v>
                </c:pt>
                <c:pt idx="1935">
                  <c:v>530</c:v>
                </c:pt>
                <c:pt idx="1936">
                  <c:v>522</c:v>
                </c:pt>
                <c:pt idx="1937">
                  <c:v>520</c:v>
                </c:pt>
                <c:pt idx="1938">
                  <c:v>512.5</c:v>
                </c:pt>
                <c:pt idx="1939">
                  <c:v>512.5</c:v>
                </c:pt>
                <c:pt idx="1940">
                  <c:v>512.5</c:v>
                </c:pt>
                <c:pt idx="1941">
                  <c:v>512.5</c:v>
                </c:pt>
                <c:pt idx="1942">
                  <c:v>509.5</c:v>
                </c:pt>
                <c:pt idx="1943">
                  <c:v>509.5</c:v>
                </c:pt>
                <c:pt idx="1944">
                  <c:v>509.5</c:v>
                </c:pt>
                <c:pt idx="1945">
                  <c:v>509.5</c:v>
                </c:pt>
                <c:pt idx="1946">
                  <c:v>509.5</c:v>
                </c:pt>
                <c:pt idx="1947">
                  <c:v>512.5</c:v>
                </c:pt>
                <c:pt idx="1948">
                  <c:v>512.5</c:v>
                </c:pt>
                <c:pt idx="1949">
                  <c:v>512.5</c:v>
                </c:pt>
                <c:pt idx="1950">
                  <c:v>512.5</c:v>
                </c:pt>
                <c:pt idx="1951">
                  <c:v>515</c:v>
                </c:pt>
                <c:pt idx="1952">
                  <c:v>517.5</c:v>
                </c:pt>
                <c:pt idx="1953">
                  <c:v>517</c:v>
                </c:pt>
                <c:pt idx="1954">
                  <c:v>515</c:v>
                </c:pt>
                <c:pt idx="1955">
                  <c:v>515</c:v>
                </c:pt>
                <c:pt idx="1956">
                  <c:v>515</c:v>
                </c:pt>
                <c:pt idx="1957">
                  <c:v>515</c:v>
                </c:pt>
                <c:pt idx="1958">
                  <c:v>510</c:v>
                </c:pt>
                <c:pt idx="1959">
                  <c:v>510</c:v>
                </c:pt>
                <c:pt idx="1960">
                  <c:v>510</c:v>
                </c:pt>
                <c:pt idx="1961">
                  <c:v>509.5</c:v>
                </c:pt>
                <c:pt idx="1962">
                  <c:v>509.5</c:v>
                </c:pt>
                <c:pt idx="1963">
                  <c:v>502.5</c:v>
                </c:pt>
                <c:pt idx="1964">
                  <c:v>502.5</c:v>
                </c:pt>
                <c:pt idx="1965">
                  <c:v>502.5</c:v>
                </c:pt>
                <c:pt idx="1966">
                  <c:v>505</c:v>
                </c:pt>
                <c:pt idx="1967">
                  <c:v>505</c:v>
                </c:pt>
                <c:pt idx="1968">
                  <c:v>505</c:v>
                </c:pt>
                <c:pt idx="1969">
                  <c:v>502.5</c:v>
                </c:pt>
                <c:pt idx="1970">
                  <c:v>501</c:v>
                </c:pt>
                <c:pt idx="1971">
                  <c:v>501</c:v>
                </c:pt>
                <c:pt idx="1972">
                  <c:v>501</c:v>
                </c:pt>
                <c:pt idx="1973">
                  <c:v>501</c:v>
                </c:pt>
                <c:pt idx="1974">
                  <c:v>501</c:v>
                </c:pt>
                <c:pt idx="1975">
                  <c:v>499</c:v>
                </c:pt>
                <c:pt idx="1976">
                  <c:v>499</c:v>
                </c:pt>
                <c:pt idx="1977">
                  <c:v>499</c:v>
                </c:pt>
                <c:pt idx="1978">
                  <c:v>499</c:v>
                </c:pt>
                <c:pt idx="1979">
                  <c:v>499</c:v>
                </c:pt>
                <c:pt idx="1980">
                  <c:v>499</c:v>
                </c:pt>
                <c:pt idx="1981">
                  <c:v>499</c:v>
                </c:pt>
                <c:pt idx="1982">
                  <c:v>499</c:v>
                </c:pt>
                <c:pt idx="1983">
                  <c:v>497</c:v>
                </c:pt>
                <c:pt idx="1984">
                  <c:v>497</c:v>
                </c:pt>
                <c:pt idx="1985">
                  <c:v>497</c:v>
                </c:pt>
                <c:pt idx="1986">
                  <c:v>497</c:v>
                </c:pt>
                <c:pt idx="1987">
                  <c:v>500</c:v>
                </c:pt>
                <c:pt idx="1988">
                  <c:v>500</c:v>
                </c:pt>
                <c:pt idx="1989">
                  <c:v>497.5</c:v>
                </c:pt>
                <c:pt idx="1990">
                  <c:v>497.5</c:v>
                </c:pt>
                <c:pt idx="1991">
                  <c:v>497.5</c:v>
                </c:pt>
                <c:pt idx="1992">
                  <c:v>500</c:v>
                </c:pt>
                <c:pt idx="1993">
                  <c:v>500</c:v>
                </c:pt>
                <c:pt idx="1994">
                  <c:v>502</c:v>
                </c:pt>
                <c:pt idx="1995">
                  <c:v>502</c:v>
                </c:pt>
                <c:pt idx="1996">
                  <c:v>502</c:v>
                </c:pt>
                <c:pt idx="1997">
                  <c:v>502</c:v>
                </c:pt>
                <c:pt idx="1998">
                  <c:v>505</c:v>
                </c:pt>
                <c:pt idx="1999">
                  <c:v>505</c:v>
                </c:pt>
                <c:pt idx="2000">
                  <c:v>508</c:v>
                </c:pt>
                <c:pt idx="2001">
                  <c:v>508</c:v>
                </c:pt>
                <c:pt idx="2002">
                  <c:v>509</c:v>
                </c:pt>
                <c:pt idx="2003">
                  <c:v>509</c:v>
                </c:pt>
                <c:pt idx="2004">
                  <c:v>507.5</c:v>
                </c:pt>
                <c:pt idx="2005">
                  <c:v>507</c:v>
                </c:pt>
                <c:pt idx="2006">
                  <c:v>499</c:v>
                </c:pt>
                <c:pt idx="2007">
                  <c:v>499</c:v>
                </c:pt>
                <c:pt idx="2008">
                  <c:v>498</c:v>
                </c:pt>
                <c:pt idx="2009">
                  <c:v>495</c:v>
                </c:pt>
                <c:pt idx="2010">
                  <c:v>493</c:v>
                </c:pt>
                <c:pt idx="2011">
                  <c:v>492.75</c:v>
                </c:pt>
                <c:pt idx="2012">
                  <c:v>492.75</c:v>
                </c:pt>
                <c:pt idx="2013">
                  <c:v>489.75</c:v>
                </c:pt>
                <c:pt idx="2014">
                  <c:v>483</c:v>
                </c:pt>
                <c:pt idx="2015">
                  <c:v>480</c:v>
                </c:pt>
                <c:pt idx="2016">
                  <c:v>479.75</c:v>
                </c:pt>
                <c:pt idx="2017">
                  <c:v>477.5</c:v>
                </c:pt>
                <c:pt idx="2018">
                  <c:v>475</c:v>
                </c:pt>
                <c:pt idx="2019">
                  <c:v>475</c:v>
                </c:pt>
                <c:pt idx="2020">
                  <c:v>475</c:v>
                </c:pt>
                <c:pt idx="2021">
                  <c:v>474</c:v>
                </c:pt>
                <c:pt idx="2022">
                  <c:v>473</c:v>
                </c:pt>
                <c:pt idx="2023">
                  <c:v>470</c:v>
                </c:pt>
                <c:pt idx="2024">
                  <c:v>469</c:v>
                </c:pt>
                <c:pt idx="2025">
                  <c:v>465</c:v>
                </c:pt>
                <c:pt idx="2026">
                  <c:v>460</c:v>
                </c:pt>
                <c:pt idx="2027">
                  <c:v>460</c:v>
                </c:pt>
                <c:pt idx="2028">
                  <c:v>459</c:v>
                </c:pt>
                <c:pt idx="2029">
                  <c:v>459</c:v>
                </c:pt>
                <c:pt idx="2030">
                  <c:v>459</c:v>
                </c:pt>
                <c:pt idx="2031">
                  <c:v>459</c:v>
                </c:pt>
                <c:pt idx="2032">
                  <c:v>459</c:v>
                </c:pt>
                <c:pt idx="2033">
                  <c:v>454.5</c:v>
                </c:pt>
                <c:pt idx="2034">
                  <c:v>449.5</c:v>
                </c:pt>
                <c:pt idx="2035">
                  <c:v>449.5</c:v>
                </c:pt>
                <c:pt idx="2036">
                  <c:v>446</c:v>
                </c:pt>
                <c:pt idx="2037">
                  <c:v>446</c:v>
                </c:pt>
                <c:pt idx="2038">
                  <c:v>445.5</c:v>
                </c:pt>
                <c:pt idx="2039">
                  <c:v>444.5</c:v>
                </c:pt>
                <c:pt idx="2040">
                  <c:v>444.5</c:v>
                </c:pt>
                <c:pt idx="2041">
                  <c:v>442.5</c:v>
                </c:pt>
                <c:pt idx="2042">
                  <c:v>442.5</c:v>
                </c:pt>
                <c:pt idx="2043">
                  <c:v>442.5</c:v>
                </c:pt>
                <c:pt idx="2044">
                  <c:v>442.5</c:v>
                </c:pt>
                <c:pt idx="2045">
                  <c:v>442.5</c:v>
                </c:pt>
                <c:pt idx="2046">
                  <c:v>442.5</c:v>
                </c:pt>
                <c:pt idx="2047">
                  <c:v>442.5</c:v>
                </c:pt>
                <c:pt idx="2048">
                  <c:v>442.5</c:v>
                </c:pt>
                <c:pt idx="2049">
                  <c:v>443.5</c:v>
                </c:pt>
                <c:pt idx="2050">
                  <c:v>445</c:v>
                </c:pt>
                <c:pt idx="2051">
                  <c:v>445</c:v>
                </c:pt>
                <c:pt idx="2052">
                  <c:v>447</c:v>
                </c:pt>
                <c:pt idx="2053">
                  <c:v>450</c:v>
                </c:pt>
                <c:pt idx="2054">
                  <c:v>452.5</c:v>
                </c:pt>
                <c:pt idx="2055">
                  <c:v>457.5</c:v>
                </c:pt>
                <c:pt idx="2056">
                  <c:v>457.5</c:v>
                </c:pt>
                <c:pt idx="2057">
                  <c:v>457.5</c:v>
                </c:pt>
                <c:pt idx="2058">
                  <c:v>460.5</c:v>
                </c:pt>
                <c:pt idx="2059">
                  <c:v>467</c:v>
                </c:pt>
                <c:pt idx="2060">
                  <c:v>467</c:v>
                </c:pt>
                <c:pt idx="2061">
                  <c:v>470</c:v>
                </c:pt>
                <c:pt idx="2062">
                  <c:v>473</c:v>
                </c:pt>
                <c:pt idx="2063">
                  <c:v>473</c:v>
                </c:pt>
                <c:pt idx="2064">
                  <c:v>473</c:v>
                </c:pt>
                <c:pt idx="2065">
                  <c:v>473</c:v>
                </c:pt>
                <c:pt idx="2066">
                  <c:v>473</c:v>
                </c:pt>
                <c:pt idx="2067">
                  <c:v>473</c:v>
                </c:pt>
                <c:pt idx="2068">
                  <c:v>473</c:v>
                </c:pt>
                <c:pt idx="2069">
                  <c:v>476</c:v>
                </c:pt>
                <c:pt idx="2070">
                  <c:v>476</c:v>
                </c:pt>
                <c:pt idx="2071">
                  <c:v>476</c:v>
                </c:pt>
                <c:pt idx="2072">
                  <c:v>476</c:v>
                </c:pt>
                <c:pt idx="2073">
                  <c:v>476</c:v>
                </c:pt>
                <c:pt idx="2074">
                  <c:v>476</c:v>
                </c:pt>
                <c:pt idx="2075">
                  <c:v>476</c:v>
                </c:pt>
                <c:pt idx="2076">
                  <c:v>476</c:v>
                </c:pt>
                <c:pt idx="2077">
                  <c:v>476</c:v>
                </c:pt>
                <c:pt idx="2078">
                  <c:v>476</c:v>
                </c:pt>
                <c:pt idx="2079">
                  <c:v>476</c:v>
                </c:pt>
                <c:pt idx="2080">
                  <c:v>476</c:v>
                </c:pt>
                <c:pt idx="2081">
                  <c:v>482</c:v>
                </c:pt>
                <c:pt idx="2082">
                  <c:v>482.5</c:v>
                </c:pt>
                <c:pt idx="2083">
                  <c:v>482.5</c:v>
                </c:pt>
                <c:pt idx="2084">
                  <c:v>482.5</c:v>
                </c:pt>
                <c:pt idx="2085">
                  <c:v>482.5</c:v>
                </c:pt>
                <c:pt idx="2086">
                  <c:v>482.5</c:v>
                </c:pt>
                <c:pt idx="2087">
                  <c:v>482.5</c:v>
                </c:pt>
                <c:pt idx="2088">
                  <c:v>482.5</c:v>
                </c:pt>
                <c:pt idx="2089">
                  <c:v>482.5</c:v>
                </c:pt>
                <c:pt idx="2090">
                  <c:v>482.5</c:v>
                </c:pt>
                <c:pt idx="2091">
                  <c:v>485</c:v>
                </c:pt>
                <c:pt idx="2092">
                  <c:v>485</c:v>
                </c:pt>
                <c:pt idx="2093">
                  <c:v>485</c:v>
                </c:pt>
                <c:pt idx="2094">
                  <c:v>485</c:v>
                </c:pt>
                <c:pt idx="2095">
                  <c:v>485</c:v>
                </c:pt>
                <c:pt idx="2096">
                  <c:v>485</c:v>
                </c:pt>
                <c:pt idx="2097">
                  <c:v>485</c:v>
                </c:pt>
                <c:pt idx="2098">
                  <c:v>485</c:v>
                </c:pt>
                <c:pt idx="2099">
                  <c:v>485</c:v>
                </c:pt>
                <c:pt idx="2100">
                  <c:v>485</c:v>
                </c:pt>
                <c:pt idx="2101">
                  <c:v>485</c:v>
                </c:pt>
                <c:pt idx="2102">
                  <c:v>485</c:v>
                </c:pt>
                <c:pt idx="2103">
                  <c:v>485</c:v>
                </c:pt>
                <c:pt idx="2104">
                  <c:v>485</c:v>
                </c:pt>
                <c:pt idx="2105">
                  <c:v>480</c:v>
                </c:pt>
                <c:pt idx="2106">
                  <c:v>478</c:v>
                </c:pt>
                <c:pt idx="2107">
                  <c:v>478</c:v>
                </c:pt>
                <c:pt idx="2108">
                  <c:v>478</c:v>
                </c:pt>
                <c:pt idx="2109">
                  <c:v>478</c:v>
                </c:pt>
                <c:pt idx="2110">
                  <c:v>478</c:v>
                </c:pt>
                <c:pt idx="2111">
                  <c:v>478</c:v>
                </c:pt>
                <c:pt idx="2112">
                  <c:v>478</c:v>
                </c:pt>
                <c:pt idx="2113">
                  <c:v>478</c:v>
                </c:pt>
                <c:pt idx="2114">
                  <c:v>478</c:v>
                </c:pt>
                <c:pt idx="2115">
                  <c:v>475</c:v>
                </c:pt>
                <c:pt idx="2116">
                  <c:v>475</c:v>
                </c:pt>
                <c:pt idx="2117">
                  <c:v>475</c:v>
                </c:pt>
                <c:pt idx="2118">
                  <c:v>472.5</c:v>
                </c:pt>
                <c:pt idx="2119">
                  <c:v>472.5</c:v>
                </c:pt>
                <c:pt idx="2120">
                  <c:v>470</c:v>
                </c:pt>
                <c:pt idx="2121">
                  <c:v>470</c:v>
                </c:pt>
                <c:pt idx="2122">
                  <c:v>470</c:v>
                </c:pt>
                <c:pt idx="2123">
                  <c:v>470</c:v>
                </c:pt>
                <c:pt idx="2124">
                  <c:v>468</c:v>
                </c:pt>
                <c:pt idx="2125">
                  <c:v>465</c:v>
                </c:pt>
                <c:pt idx="2126">
                  <c:v>465</c:v>
                </c:pt>
                <c:pt idx="2127">
                  <c:v>460</c:v>
                </c:pt>
                <c:pt idx="2128">
                  <c:v>460</c:v>
                </c:pt>
                <c:pt idx="2129">
                  <c:v>460</c:v>
                </c:pt>
                <c:pt idx="2130">
                  <c:v>460</c:v>
                </c:pt>
                <c:pt idx="2131">
                  <c:v>465</c:v>
                </c:pt>
                <c:pt idx="2132">
                  <c:v>470</c:v>
                </c:pt>
                <c:pt idx="2133">
                  <c:v>473</c:v>
                </c:pt>
                <c:pt idx="2134">
                  <c:v>477</c:v>
                </c:pt>
                <c:pt idx="2135">
                  <c:v>475</c:v>
                </c:pt>
                <c:pt idx="2136">
                  <c:v>477.5</c:v>
                </c:pt>
                <c:pt idx="2137">
                  <c:v>477.5</c:v>
                </c:pt>
                <c:pt idx="2138">
                  <c:v>480</c:v>
                </c:pt>
                <c:pt idx="2139">
                  <c:v>480</c:v>
                </c:pt>
                <c:pt idx="2140">
                  <c:v>477.5</c:v>
                </c:pt>
                <c:pt idx="2141">
                  <c:v>477.5</c:v>
                </c:pt>
                <c:pt idx="2142">
                  <c:v>477.5</c:v>
                </c:pt>
                <c:pt idx="2143">
                  <c:v>477.5</c:v>
                </c:pt>
                <c:pt idx="2144">
                  <c:v>477.5</c:v>
                </c:pt>
                <c:pt idx="2145">
                  <c:v>477.5</c:v>
                </c:pt>
                <c:pt idx="2146">
                  <c:v>477.5</c:v>
                </c:pt>
                <c:pt idx="2147">
                  <c:v>477.5</c:v>
                </c:pt>
                <c:pt idx="2148">
                  <c:v>472.5</c:v>
                </c:pt>
                <c:pt idx="2149">
                  <c:v>472.5</c:v>
                </c:pt>
                <c:pt idx="2150">
                  <c:v>468</c:v>
                </c:pt>
                <c:pt idx="2151">
                  <c:v>468</c:v>
                </c:pt>
                <c:pt idx="2152">
                  <c:v>465</c:v>
                </c:pt>
                <c:pt idx="2153">
                  <c:v>460</c:v>
                </c:pt>
                <c:pt idx="2154">
                  <c:v>457</c:v>
                </c:pt>
                <c:pt idx="2155">
                  <c:v>460</c:v>
                </c:pt>
                <c:pt idx="2156">
                  <c:v>457.5</c:v>
                </c:pt>
                <c:pt idx="2157">
                  <c:v>457.5</c:v>
                </c:pt>
                <c:pt idx="2158">
                  <c:v>457.5</c:v>
                </c:pt>
                <c:pt idx="2159">
                  <c:v>458.5</c:v>
                </c:pt>
                <c:pt idx="2160">
                  <c:v>464</c:v>
                </c:pt>
                <c:pt idx="2161">
                  <c:v>467.5</c:v>
                </c:pt>
                <c:pt idx="2162">
                  <c:v>467.5</c:v>
                </c:pt>
                <c:pt idx="2163">
                  <c:v>467.5</c:v>
                </c:pt>
                <c:pt idx="2164">
                  <c:v>469</c:v>
                </c:pt>
                <c:pt idx="2165">
                  <c:v>467.5</c:v>
                </c:pt>
                <c:pt idx="2166">
                  <c:v>467.5</c:v>
                </c:pt>
                <c:pt idx="2167">
                  <c:v>465</c:v>
                </c:pt>
                <c:pt idx="2168">
                  <c:v>465</c:v>
                </c:pt>
                <c:pt idx="2169">
                  <c:v>462.5</c:v>
                </c:pt>
                <c:pt idx="2170">
                  <c:v>462.5</c:v>
                </c:pt>
                <c:pt idx="2171">
                  <c:v>460</c:v>
                </c:pt>
                <c:pt idx="2172">
                  <c:v>460</c:v>
                </c:pt>
                <c:pt idx="2173">
                  <c:v>460</c:v>
                </c:pt>
                <c:pt idx="2174">
                  <c:v>457.5</c:v>
                </c:pt>
                <c:pt idx="2175">
                  <c:v>457.5</c:v>
                </c:pt>
                <c:pt idx="2176">
                  <c:v>457.5</c:v>
                </c:pt>
                <c:pt idx="2177">
                  <c:v>457.5</c:v>
                </c:pt>
                <c:pt idx="2178">
                  <c:v>455</c:v>
                </c:pt>
                <c:pt idx="2179">
                  <c:v>456</c:v>
                </c:pt>
                <c:pt idx="2180">
                  <c:v>456</c:v>
                </c:pt>
                <c:pt idx="2181">
                  <c:v>456</c:v>
                </c:pt>
                <c:pt idx="2182">
                  <c:v>456</c:v>
                </c:pt>
                <c:pt idx="2183">
                  <c:v>456</c:v>
                </c:pt>
                <c:pt idx="2184">
                  <c:v>456</c:v>
                </c:pt>
                <c:pt idx="2185">
                  <c:v>456</c:v>
                </c:pt>
                <c:pt idx="2186">
                  <c:v>455</c:v>
                </c:pt>
                <c:pt idx="2187">
                  <c:v>455</c:v>
                </c:pt>
                <c:pt idx="2188">
                  <c:v>454</c:v>
                </c:pt>
                <c:pt idx="2189">
                  <c:v>454</c:v>
                </c:pt>
                <c:pt idx="2190">
                  <c:v>451.5</c:v>
                </c:pt>
                <c:pt idx="2191">
                  <c:v>451.5</c:v>
                </c:pt>
                <c:pt idx="2192">
                  <c:v>451.5</c:v>
                </c:pt>
                <c:pt idx="2193">
                  <c:v>451.5</c:v>
                </c:pt>
                <c:pt idx="2194">
                  <c:v>451.5</c:v>
                </c:pt>
                <c:pt idx="2195">
                  <c:v>451.5</c:v>
                </c:pt>
                <c:pt idx="2196">
                  <c:v>451.5</c:v>
                </c:pt>
                <c:pt idx="2197">
                  <c:v>451</c:v>
                </c:pt>
                <c:pt idx="2198">
                  <c:v>445</c:v>
                </c:pt>
                <c:pt idx="2199">
                  <c:v>445</c:v>
                </c:pt>
                <c:pt idx="2200">
                  <c:v>442.5</c:v>
                </c:pt>
                <c:pt idx="2201">
                  <c:v>442.5</c:v>
                </c:pt>
                <c:pt idx="2202">
                  <c:v>442.5</c:v>
                </c:pt>
                <c:pt idx="2203">
                  <c:v>439.75</c:v>
                </c:pt>
                <c:pt idx="2204">
                  <c:v>439.75</c:v>
                </c:pt>
                <c:pt idx="2205">
                  <c:v>439.75</c:v>
                </c:pt>
                <c:pt idx="2206">
                  <c:v>439.75</c:v>
                </c:pt>
                <c:pt idx="2207">
                  <c:v>437.5</c:v>
                </c:pt>
                <c:pt idx="2208">
                  <c:v>432.5</c:v>
                </c:pt>
                <c:pt idx="2209">
                  <c:v>430</c:v>
                </c:pt>
                <c:pt idx="2210">
                  <c:v>422.5</c:v>
                </c:pt>
                <c:pt idx="2211">
                  <c:v>420</c:v>
                </c:pt>
                <c:pt idx="2212">
                  <c:v>420</c:v>
                </c:pt>
                <c:pt idx="2213">
                  <c:v>417.5</c:v>
                </c:pt>
                <c:pt idx="2214">
                  <c:v>417.5</c:v>
                </c:pt>
                <c:pt idx="2215">
                  <c:v>417.5</c:v>
                </c:pt>
                <c:pt idx="2216">
                  <c:v>410</c:v>
                </c:pt>
                <c:pt idx="2217">
                  <c:v>410</c:v>
                </c:pt>
                <c:pt idx="2218">
                  <c:v>410</c:v>
                </c:pt>
                <c:pt idx="2219">
                  <c:v>410</c:v>
                </c:pt>
                <c:pt idx="2220">
                  <c:v>407.5</c:v>
                </c:pt>
                <c:pt idx="2221">
                  <c:v>402.5</c:v>
                </c:pt>
                <c:pt idx="2222">
                  <c:v>402.5</c:v>
                </c:pt>
                <c:pt idx="2223">
                  <c:v>400</c:v>
                </c:pt>
                <c:pt idx="2224">
                  <c:v>400</c:v>
                </c:pt>
                <c:pt idx="2225">
                  <c:v>400</c:v>
                </c:pt>
                <c:pt idx="2226">
                  <c:v>400</c:v>
                </c:pt>
                <c:pt idx="2227">
                  <c:v>399.75</c:v>
                </c:pt>
                <c:pt idx="2228">
                  <c:v>399.75</c:v>
                </c:pt>
                <c:pt idx="2229">
                  <c:v>399.75</c:v>
                </c:pt>
                <c:pt idx="2230">
                  <c:v>399.75</c:v>
                </c:pt>
                <c:pt idx="2231">
                  <c:v>400</c:v>
                </c:pt>
                <c:pt idx="2232">
                  <c:v>400</c:v>
                </c:pt>
                <c:pt idx="2233">
                  <c:v>399</c:v>
                </c:pt>
                <c:pt idx="2234">
                  <c:v>400</c:v>
                </c:pt>
                <c:pt idx="2235">
                  <c:v>400</c:v>
                </c:pt>
                <c:pt idx="2236">
                  <c:v>400</c:v>
                </c:pt>
                <c:pt idx="2237">
                  <c:v>400.5</c:v>
                </c:pt>
                <c:pt idx="2238">
                  <c:v>400</c:v>
                </c:pt>
                <c:pt idx="2239">
                  <c:v>402.5</c:v>
                </c:pt>
                <c:pt idx="2240">
                  <c:v>405</c:v>
                </c:pt>
                <c:pt idx="2241">
                  <c:v>405</c:v>
                </c:pt>
                <c:pt idx="2242">
                  <c:v>412.5</c:v>
                </c:pt>
                <c:pt idx="2243">
                  <c:v>410</c:v>
                </c:pt>
                <c:pt idx="2244">
                  <c:v>410</c:v>
                </c:pt>
                <c:pt idx="2245">
                  <c:v>414</c:v>
                </c:pt>
                <c:pt idx="2246">
                  <c:v>412.5</c:v>
                </c:pt>
                <c:pt idx="2247">
                  <c:v>412.5</c:v>
                </c:pt>
                <c:pt idx="2248">
                  <c:v>412.5</c:v>
                </c:pt>
                <c:pt idx="2249">
                  <c:v>410</c:v>
                </c:pt>
                <c:pt idx="2250">
                  <c:v>412</c:v>
                </c:pt>
                <c:pt idx="2251">
                  <c:v>412</c:v>
                </c:pt>
                <c:pt idx="2252">
                  <c:v>414</c:v>
                </c:pt>
                <c:pt idx="2253">
                  <c:v>414.5</c:v>
                </c:pt>
                <c:pt idx="2254">
                  <c:v>414.5</c:v>
                </c:pt>
                <c:pt idx="2255">
                  <c:v>415</c:v>
                </c:pt>
                <c:pt idx="2256">
                  <c:v>415</c:v>
                </c:pt>
                <c:pt idx="2257">
                  <c:v>415</c:v>
                </c:pt>
                <c:pt idx="2258">
                  <c:v>416</c:v>
                </c:pt>
                <c:pt idx="2259">
                  <c:v>416</c:v>
                </c:pt>
                <c:pt idx="2260">
                  <c:v>417.5</c:v>
                </c:pt>
                <c:pt idx="2261">
                  <c:v>420</c:v>
                </c:pt>
                <c:pt idx="2262">
                  <c:v>421</c:v>
                </c:pt>
                <c:pt idx="2263">
                  <c:v>421</c:v>
                </c:pt>
                <c:pt idx="2264">
                  <c:v>420</c:v>
                </c:pt>
                <c:pt idx="2265">
                  <c:v>420</c:v>
                </c:pt>
                <c:pt idx="2266">
                  <c:v>422.5</c:v>
                </c:pt>
                <c:pt idx="2267">
                  <c:v>418.5</c:v>
                </c:pt>
                <c:pt idx="2268">
                  <c:v>415</c:v>
                </c:pt>
                <c:pt idx="2269">
                  <c:v>417.5</c:v>
                </c:pt>
                <c:pt idx="2270">
                  <c:v>420.5</c:v>
                </c:pt>
                <c:pt idx="2271">
                  <c:v>420.5</c:v>
                </c:pt>
                <c:pt idx="2272">
                  <c:v>422.5</c:v>
                </c:pt>
                <c:pt idx="2273">
                  <c:v>425</c:v>
                </c:pt>
                <c:pt idx="2274">
                  <c:v>425</c:v>
                </c:pt>
                <c:pt idx="2275">
                  <c:v>428.5</c:v>
                </c:pt>
                <c:pt idx="2276">
                  <c:v>432.5</c:v>
                </c:pt>
                <c:pt idx="2277">
                  <c:v>440</c:v>
                </c:pt>
                <c:pt idx="2278">
                  <c:v>440</c:v>
                </c:pt>
                <c:pt idx="2279">
                  <c:v>440</c:v>
                </c:pt>
                <c:pt idx="2280">
                  <c:v>445</c:v>
                </c:pt>
                <c:pt idx="2281">
                  <c:v>447</c:v>
                </c:pt>
                <c:pt idx="2282">
                  <c:v>447</c:v>
                </c:pt>
                <c:pt idx="2283">
                  <c:v>450</c:v>
                </c:pt>
                <c:pt idx="2284">
                  <c:v>449</c:v>
                </c:pt>
                <c:pt idx="2285">
                  <c:v>449</c:v>
                </c:pt>
                <c:pt idx="2286">
                  <c:v>449</c:v>
                </c:pt>
                <c:pt idx="2287">
                  <c:v>451</c:v>
                </c:pt>
                <c:pt idx="2288">
                  <c:v>449.5</c:v>
                </c:pt>
                <c:pt idx="2289">
                  <c:v>449.5</c:v>
                </c:pt>
                <c:pt idx="2290">
                  <c:v>449.5</c:v>
                </c:pt>
                <c:pt idx="2291">
                  <c:v>449.5</c:v>
                </c:pt>
                <c:pt idx="2292">
                  <c:v>449.5</c:v>
                </c:pt>
                <c:pt idx="2293">
                  <c:v>447.5</c:v>
                </c:pt>
                <c:pt idx="2294">
                  <c:v>445</c:v>
                </c:pt>
                <c:pt idx="2295">
                  <c:v>444</c:v>
                </c:pt>
                <c:pt idx="2296">
                  <c:v>442.5</c:v>
                </c:pt>
                <c:pt idx="2297">
                  <c:v>441</c:v>
                </c:pt>
                <c:pt idx="2298">
                  <c:v>441</c:v>
                </c:pt>
                <c:pt idx="2299">
                  <c:v>441</c:v>
                </c:pt>
                <c:pt idx="2300">
                  <c:v>439.75</c:v>
                </c:pt>
                <c:pt idx="2301">
                  <c:v>438</c:v>
                </c:pt>
                <c:pt idx="2302">
                  <c:v>438</c:v>
                </c:pt>
                <c:pt idx="2303">
                  <c:v>438</c:v>
                </c:pt>
                <c:pt idx="2304">
                  <c:v>435</c:v>
                </c:pt>
                <c:pt idx="2305">
                  <c:v>435</c:v>
                </c:pt>
                <c:pt idx="2306">
                  <c:v>435</c:v>
                </c:pt>
                <c:pt idx="2307">
                  <c:v>435</c:v>
                </c:pt>
                <c:pt idx="2308">
                  <c:v>430</c:v>
                </c:pt>
                <c:pt idx="2309">
                  <c:v>430</c:v>
                </c:pt>
                <c:pt idx="2310">
                  <c:v>430</c:v>
                </c:pt>
                <c:pt idx="2311">
                  <c:v>429</c:v>
                </c:pt>
                <c:pt idx="2312">
                  <c:v>428.5</c:v>
                </c:pt>
                <c:pt idx="2313">
                  <c:v>425</c:v>
                </c:pt>
                <c:pt idx="2314">
                  <c:v>425</c:v>
                </c:pt>
                <c:pt idx="2315">
                  <c:v>420</c:v>
                </c:pt>
                <c:pt idx="2316">
                  <c:v>414.5</c:v>
                </c:pt>
                <c:pt idx="2317">
                  <c:v>414</c:v>
                </c:pt>
                <c:pt idx="2318">
                  <c:v>414</c:v>
                </c:pt>
                <c:pt idx="2319">
                  <c:v>414</c:v>
                </c:pt>
                <c:pt idx="2320">
                  <c:v>415</c:v>
                </c:pt>
                <c:pt idx="2321">
                  <c:v>415</c:v>
                </c:pt>
                <c:pt idx="2322">
                  <c:v>425</c:v>
                </c:pt>
                <c:pt idx="2323">
                  <c:v>429.5</c:v>
                </c:pt>
                <c:pt idx="2324">
                  <c:v>432.5</c:v>
                </c:pt>
                <c:pt idx="2325">
                  <c:v>435</c:v>
                </c:pt>
                <c:pt idx="2326">
                  <c:v>435</c:v>
                </c:pt>
                <c:pt idx="2327">
                  <c:v>435</c:v>
                </c:pt>
                <c:pt idx="2328">
                  <c:v>437.5</c:v>
                </c:pt>
                <c:pt idx="2329">
                  <c:v>440</c:v>
                </c:pt>
                <c:pt idx="2330">
                  <c:v>440</c:v>
                </c:pt>
                <c:pt idx="2331">
                  <c:v>440</c:v>
                </c:pt>
                <c:pt idx="2332">
                  <c:v>439.75</c:v>
                </c:pt>
                <c:pt idx="2333">
                  <c:v>436</c:v>
                </c:pt>
                <c:pt idx="2334">
                  <c:v>432.5</c:v>
                </c:pt>
                <c:pt idx="2335">
                  <c:v>430</c:v>
                </c:pt>
                <c:pt idx="2336">
                  <c:v>430</c:v>
                </c:pt>
                <c:pt idx="2337">
                  <c:v>430</c:v>
                </c:pt>
                <c:pt idx="2338">
                  <c:v>430</c:v>
                </c:pt>
                <c:pt idx="2339">
                  <c:v>430</c:v>
                </c:pt>
                <c:pt idx="2340">
                  <c:v>429.5</c:v>
                </c:pt>
                <c:pt idx="2341">
                  <c:v>429.5</c:v>
                </c:pt>
                <c:pt idx="2342">
                  <c:v>429.5</c:v>
                </c:pt>
                <c:pt idx="2343">
                  <c:v>425</c:v>
                </c:pt>
                <c:pt idx="2344">
                  <c:v>425</c:v>
                </c:pt>
                <c:pt idx="2345">
                  <c:v>424.5</c:v>
                </c:pt>
                <c:pt idx="2346">
                  <c:v>422.5</c:v>
                </c:pt>
                <c:pt idx="2347">
                  <c:v>420</c:v>
                </c:pt>
                <c:pt idx="2348">
                  <c:v>412.5</c:v>
                </c:pt>
                <c:pt idx="2349">
                  <c:v>410</c:v>
                </c:pt>
                <c:pt idx="2350">
                  <c:v>407.5</c:v>
                </c:pt>
                <c:pt idx="2351">
                  <c:v>400</c:v>
                </c:pt>
                <c:pt idx="2352">
                  <c:v>399.5</c:v>
                </c:pt>
                <c:pt idx="2353">
                  <c:v>390</c:v>
                </c:pt>
                <c:pt idx="2354">
                  <c:v>387.5</c:v>
                </c:pt>
                <c:pt idx="2355">
                  <c:v>387.5</c:v>
                </c:pt>
                <c:pt idx="2356">
                  <c:v>380</c:v>
                </c:pt>
                <c:pt idx="2357">
                  <c:v>380</c:v>
                </c:pt>
                <c:pt idx="2358">
                  <c:v>380</c:v>
                </c:pt>
                <c:pt idx="2359">
                  <c:v>380</c:v>
                </c:pt>
                <c:pt idx="2360">
                  <c:v>395</c:v>
                </c:pt>
                <c:pt idx="2361">
                  <c:v>395</c:v>
                </c:pt>
                <c:pt idx="2362">
                  <c:v>395</c:v>
                </c:pt>
                <c:pt idx="2363">
                  <c:v>400</c:v>
                </c:pt>
                <c:pt idx="2364">
                  <c:v>400</c:v>
                </c:pt>
                <c:pt idx="2365">
                  <c:v>400</c:v>
                </c:pt>
                <c:pt idx="2366">
                  <c:v>415</c:v>
                </c:pt>
                <c:pt idx="2367">
                  <c:v>415</c:v>
                </c:pt>
                <c:pt idx="2368">
                  <c:v>415</c:v>
                </c:pt>
                <c:pt idx="2369">
                  <c:v>415</c:v>
                </c:pt>
                <c:pt idx="2370">
                  <c:v>414</c:v>
                </c:pt>
                <c:pt idx="2371">
                  <c:v>412.5</c:v>
                </c:pt>
                <c:pt idx="2372">
                  <c:v>410</c:v>
                </c:pt>
                <c:pt idx="2373">
                  <c:v>407.5</c:v>
                </c:pt>
                <c:pt idx="2374">
                  <c:v>410</c:v>
                </c:pt>
                <c:pt idx="2375">
                  <c:v>409</c:v>
                </c:pt>
                <c:pt idx="2376">
                  <c:v>407.5</c:v>
                </c:pt>
                <c:pt idx="2377">
                  <c:v>403</c:v>
                </c:pt>
                <c:pt idx="2378">
                  <c:v>400</c:v>
                </c:pt>
                <c:pt idx="2379">
                  <c:v>400</c:v>
                </c:pt>
                <c:pt idx="2380">
                  <c:v>395</c:v>
                </c:pt>
                <c:pt idx="2381">
                  <c:v>395</c:v>
                </c:pt>
                <c:pt idx="2382">
                  <c:v>392.5</c:v>
                </c:pt>
                <c:pt idx="2383">
                  <c:v>392.5</c:v>
                </c:pt>
                <c:pt idx="2384">
                  <c:v>392.5</c:v>
                </c:pt>
                <c:pt idx="2385">
                  <c:v>399</c:v>
                </c:pt>
                <c:pt idx="2386">
                  <c:v>400</c:v>
                </c:pt>
                <c:pt idx="2387">
                  <c:v>400</c:v>
                </c:pt>
                <c:pt idx="2388">
                  <c:v>400</c:v>
                </c:pt>
                <c:pt idx="2389">
                  <c:v>399</c:v>
                </c:pt>
                <c:pt idx="2390">
                  <c:v>398.5</c:v>
                </c:pt>
                <c:pt idx="2391">
                  <c:v>398.5</c:v>
                </c:pt>
                <c:pt idx="2392">
                  <c:v>395</c:v>
                </c:pt>
                <c:pt idx="2393">
                  <c:v>399.5</c:v>
                </c:pt>
                <c:pt idx="2394">
                  <c:v>399.5</c:v>
                </c:pt>
                <c:pt idx="2395">
                  <c:v>399.5</c:v>
                </c:pt>
                <c:pt idx="2396">
                  <c:v>399.5</c:v>
                </c:pt>
                <c:pt idx="2397">
                  <c:v>404</c:v>
                </c:pt>
                <c:pt idx="2398">
                  <c:v>404</c:v>
                </c:pt>
                <c:pt idx="2399">
                  <c:v>405</c:v>
                </c:pt>
                <c:pt idx="2400">
                  <c:v>408</c:v>
                </c:pt>
                <c:pt idx="2401">
                  <c:v>408</c:v>
                </c:pt>
                <c:pt idx="2402">
                  <c:v>410</c:v>
                </c:pt>
                <c:pt idx="2403">
                  <c:v>412</c:v>
                </c:pt>
                <c:pt idx="2404">
                  <c:v>415</c:v>
                </c:pt>
                <c:pt idx="2405">
                  <c:v>415</c:v>
                </c:pt>
                <c:pt idx="2406">
                  <c:v>420</c:v>
                </c:pt>
                <c:pt idx="2407">
                  <c:v>420</c:v>
                </c:pt>
                <c:pt idx="2408">
                  <c:v>420</c:v>
                </c:pt>
                <c:pt idx="2409">
                  <c:v>420</c:v>
                </c:pt>
                <c:pt idx="2410">
                  <c:v>424</c:v>
                </c:pt>
                <c:pt idx="2411">
                  <c:v>424</c:v>
                </c:pt>
                <c:pt idx="2412">
                  <c:v>420</c:v>
                </c:pt>
                <c:pt idx="2413">
                  <c:v>419.5</c:v>
                </c:pt>
                <c:pt idx="2414">
                  <c:v>419</c:v>
                </c:pt>
                <c:pt idx="2415">
                  <c:v>419</c:v>
                </c:pt>
                <c:pt idx="2416">
                  <c:v>415</c:v>
                </c:pt>
                <c:pt idx="2417">
                  <c:v>415</c:v>
                </c:pt>
                <c:pt idx="2418">
                  <c:v>414.5</c:v>
                </c:pt>
                <c:pt idx="2419">
                  <c:v>412</c:v>
                </c:pt>
                <c:pt idx="2420">
                  <c:v>412</c:v>
                </c:pt>
                <c:pt idx="2421">
                  <c:v>412</c:v>
                </c:pt>
                <c:pt idx="2422">
                  <c:v>410</c:v>
                </c:pt>
                <c:pt idx="2423">
                  <c:v>410</c:v>
                </c:pt>
                <c:pt idx="2424">
                  <c:v>409.5</c:v>
                </c:pt>
                <c:pt idx="2425">
                  <c:v>410</c:v>
                </c:pt>
                <c:pt idx="2426">
                  <c:v>407.5</c:v>
                </c:pt>
                <c:pt idx="2427">
                  <c:v>405</c:v>
                </c:pt>
                <c:pt idx="2428">
                  <c:v>407.5</c:v>
                </c:pt>
                <c:pt idx="2429">
                  <c:v>405</c:v>
                </c:pt>
                <c:pt idx="2430">
                  <c:v>410</c:v>
                </c:pt>
                <c:pt idx="2431">
                  <c:v>415</c:v>
                </c:pt>
                <c:pt idx="2432">
                  <c:v>417.5</c:v>
                </c:pt>
                <c:pt idx="2433">
                  <c:v>420</c:v>
                </c:pt>
                <c:pt idx="2434">
                  <c:v>420</c:v>
                </c:pt>
                <c:pt idx="2435">
                  <c:v>424</c:v>
                </c:pt>
                <c:pt idx="2436">
                  <c:v>425</c:v>
                </c:pt>
                <c:pt idx="2437">
                  <c:v>426</c:v>
                </c:pt>
                <c:pt idx="2438">
                  <c:v>428</c:v>
                </c:pt>
                <c:pt idx="2439">
                  <c:v>430</c:v>
                </c:pt>
                <c:pt idx="2440">
                  <c:v>430</c:v>
                </c:pt>
                <c:pt idx="2441">
                  <c:v>430</c:v>
                </c:pt>
                <c:pt idx="2442">
                  <c:v>431</c:v>
                </c:pt>
                <c:pt idx="2443">
                  <c:v>432.5</c:v>
                </c:pt>
                <c:pt idx="2444">
                  <c:v>433.5</c:v>
                </c:pt>
                <c:pt idx="2445">
                  <c:v>433.5</c:v>
                </c:pt>
                <c:pt idx="2446">
                  <c:v>435</c:v>
                </c:pt>
                <c:pt idx="2447">
                  <c:v>440</c:v>
                </c:pt>
                <c:pt idx="2448">
                  <c:v>440</c:v>
                </c:pt>
                <c:pt idx="2449">
                  <c:v>440</c:v>
                </c:pt>
                <c:pt idx="2450">
                  <c:v>440</c:v>
                </c:pt>
                <c:pt idx="2451">
                  <c:v>442</c:v>
                </c:pt>
                <c:pt idx="2452">
                  <c:v>443</c:v>
                </c:pt>
                <c:pt idx="2453">
                  <c:v>442.5</c:v>
                </c:pt>
                <c:pt idx="2454">
                  <c:v>445</c:v>
                </c:pt>
                <c:pt idx="2455">
                  <c:v>442.5</c:v>
                </c:pt>
                <c:pt idx="2456">
                  <c:v>440</c:v>
                </c:pt>
                <c:pt idx="2457">
                  <c:v>438</c:v>
                </c:pt>
                <c:pt idx="2458">
                  <c:v>437.5</c:v>
                </c:pt>
                <c:pt idx="2459">
                  <c:v>437.5</c:v>
                </c:pt>
                <c:pt idx="2460">
                  <c:v>437.5</c:v>
                </c:pt>
                <c:pt idx="2461">
                  <c:v>438</c:v>
                </c:pt>
                <c:pt idx="2462">
                  <c:v>440</c:v>
                </c:pt>
                <c:pt idx="2463">
                  <c:v>444</c:v>
                </c:pt>
                <c:pt idx="2464">
                  <c:v>445</c:v>
                </c:pt>
                <c:pt idx="2465">
                  <c:v>445</c:v>
                </c:pt>
                <c:pt idx="2466">
                  <c:v>446</c:v>
                </c:pt>
                <c:pt idx="2467">
                  <c:v>450</c:v>
                </c:pt>
                <c:pt idx="2468">
                  <c:v>455</c:v>
                </c:pt>
                <c:pt idx="2469">
                  <c:v>456</c:v>
                </c:pt>
                <c:pt idx="2470">
                  <c:v>457.5</c:v>
                </c:pt>
                <c:pt idx="2471">
                  <c:v>460</c:v>
                </c:pt>
                <c:pt idx="2472">
                  <c:v>460</c:v>
                </c:pt>
                <c:pt idx="2473">
                  <c:v>460</c:v>
                </c:pt>
                <c:pt idx="2474">
                  <c:v>460</c:v>
                </c:pt>
                <c:pt idx="2475">
                  <c:v>457.5</c:v>
                </c:pt>
                <c:pt idx="2476">
                  <c:v>457</c:v>
                </c:pt>
                <c:pt idx="2477">
                  <c:v>455</c:v>
                </c:pt>
                <c:pt idx="2478">
                  <c:v>455</c:v>
                </c:pt>
                <c:pt idx="2479">
                  <c:v>455</c:v>
                </c:pt>
                <c:pt idx="2480">
                  <c:v>455</c:v>
                </c:pt>
                <c:pt idx="2481">
                  <c:v>455</c:v>
                </c:pt>
                <c:pt idx="2482">
                  <c:v>455</c:v>
                </c:pt>
                <c:pt idx="2483">
                  <c:v>454</c:v>
                </c:pt>
                <c:pt idx="2484">
                  <c:v>452.5</c:v>
                </c:pt>
                <c:pt idx="2485">
                  <c:v>452</c:v>
                </c:pt>
                <c:pt idx="2486">
                  <c:v>452</c:v>
                </c:pt>
                <c:pt idx="2487">
                  <c:v>450</c:v>
                </c:pt>
                <c:pt idx="2488">
                  <c:v>450</c:v>
                </c:pt>
                <c:pt idx="2489">
                  <c:v>448</c:v>
                </c:pt>
                <c:pt idx="2490">
                  <c:v>447.5</c:v>
                </c:pt>
                <c:pt idx="2491">
                  <c:v>445</c:v>
                </c:pt>
                <c:pt idx="2492">
                  <c:v>445</c:v>
                </c:pt>
                <c:pt idx="2493">
                  <c:v>440</c:v>
                </c:pt>
                <c:pt idx="2494">
                  <c:v>440</c:v>
                </c:pt>
                <c:pt idx="2495">
                  <c:v>440</c:v>
                </c:pt>
                <c:pt idx="2496">
                  <c:v>440</c:v>
                </c:pt>
                <c:pt idx="2497">
                  <c:v>440</c:v>
                </c:pt>
                <c:pt idx="2498">
                  <c:v>442.5</c:v>
                </c:pt>
                <c:pt idx="2499">
                  <c:v>443</c:v>
                </c:pt>
                <c:pt idx="2500">
                  <c:v>444.5</c:v>
                </c:pt>
                <c:pt idx="2501">
                  <c:v>445</c:v>
                </c:pt>
                <c:pt idx="2502">
                  <c:v>446</c:v>
                </c:pt>
                <c:pt idx="2503">
                  <c:v>446</c:v>
                </c:pt>
                <c:pt idx="2504">
                  <c:v>447.5</c:v>
                </c:pt>
                <c:pt idx="2505">
                  <c:v>448</c:v>
                </c:pt>
                <c:pt idx="2506">
                  <c:v>450</c:v>
                </c:pt>
                <c:pt idx="2507">
                  <c:v>450</c:v>
                </c:pt>
                <c:pt idx="2508">
                  <c:v>450</c:v>
                </c:pt>
                <c:pt idx="2509">
                  <c:v>452.5</c:v>
                </c:pt>
                <c:pt idx="2510">
                  <c:v>455</c:v>
                </c:pt>
                <c:pt idx="2511">
                  <c:v>460</c:v>
                </c:pt>
                <c:pt idx="2512">
                  <c:v>459</c:v>
                </c:pt>
                <c:pt idx="2513">
                  <c:v>460</c:v>
                </c:pt>
                <c:pt idx="2514">
                  <c:v>460</c:v>
                </c:pt>
                <c:pt idx="2515">
                  <c:v>462.5</c:v>
                </c:pt>
                <c:pt idx="2516">
                  <c:v>463</c:v>
                </c:pt>
                <c:pt idx="2517">
                  <c:v>470</c:v>
                </c:pt>
                <c:pt idx="2518">
                  <c:v>475</c:v>
                </c:pt>
                <c:pt idx="2519">
                  <c:v>480</c:v>
                </c:pt>
                <c:pt idx="2520">
                  <c:v>487</c:v>
                </c:pt>
                <c:pt idx="2521">
                  <c:v>490</c:v>
                </c:pt>
                <c:pt idx="2522">
                  <c:v>495</c:v>
                </c:pt>
                <c:pt idx="2523">
                  <c:v>500</c:v>
                </c:pt>
                <c:pt idx="2524">
                  <c:v>500</c:v>
                </c:pt>
                <c:pt idx="2525">
                  <c:v>502.5</c:v>
                </c:pt>
                <c:pt idx="2526">
                  <c:v>502.5</c:v>
                </c:pt>
                <c:pt idx="2527">
                  <c:v>515</c:v>
                </c:pt>
                <c:pt idx="2528">
                  <c:v>520</c:v>
                </c:pt>
                <c:pt idx="2529">
                  <c:v>525</c:v>
                </c:pt>
                <c:pt idx="2530">
                  <c:v>530</c:v>
                </c:pt>
                <c:pt idx="2531">
                  <c:v>532.5</c:v>
                </c:pt>
                <c:pt idx="2532">
                  <c:v>530</c:v>
                </c:pt>
                <c:pt idx="2533">
                  <c:v>534</c:v>
                </c:pt>
                <c:pt idx="2534">
                  <c:v>540</c:v>
                </c:pt>
                <c:pt idx="2535">
                  <c:v>545</c:v>
                </c:pt>
                <c:pt idx="2536">
                  <c:v>550</c:v>
                </c:pt>
                <c:pt idx="2537">
                  <c:v>555</c:v>
                </c:pt>
                <c:pt idx="2538">
                  <c:v>570</c:v>
                </c:pt>
                <c:pt idx="2539">
                  <c:v>590</c:v>
                </c:pt>
                <c:pt idx="2540">
                  <c:v>607.5</c:v>
                </c:pt>
                <c:pt idx="2541">
                  <c:v>607.5</c:v>
                </c:pt>
                <c:pt idx="2542">
                  <c:v>610</c:v>
                </c:pt>
                <c:pt idx="2543">
                  <c:v>610</c:v>
                </c:pt>
                <c:pt idx="2544">
                  <c:v>620</c:v>
                </c:pt>
                <c:pt idx="2545">
                  <c:v>630</c:v>
                </c:pt>
                <c:pt idx="2546">
                  <c:v>637.5</c:v>
                </c:pt>
                <c:pt idx="2547">
                  <c:v>637.5</c:v>
                </c:pt>
                <c:pt idx="2548">
                  <c:v>637.5</c:v>
                </c:pt>
                <c:pt idx="2549">
                  <c:v>637.5</c:v>
                </c:pt>
                <c:pt idx="2550">
                  <c:v>637.5</c:v>
                </c:pt>
                <c:pt idx="2551">
                  <c:v>640</c:v>
                </c:pt>
                <c:pt idx="2552">
                  <c:v>640</c:v>
                </c:pt>
                <c:pt idx="2553">
                  <c:v>640</c:v>
                </c:pt>
                <c:pt idx="2554">
                  <c:v>640</c:v>
                </c:pt>
                <c:pt idx="2555">
                  <c:v>640</c:v>
                </c:pt>
                <c:pt idx="2556">
                  <c:v>640</c:v>
                </c:pt>
                <c:pt idx="2557">
                  <c:v>640</c:v>
                </c:pt>
                <c:pt idx="2558">
                  <c:v>640</c:v>
                </c:pt>
                <c:pt idx="2559">
                  <c:v>640</c:v>
                </c:pt>
                <c:pt idx="2560">
                  <c:v>642.5</c:v>
                </c:pt>
                <c:pt idx="2561">
                  <c:v>645</c:v>
                </c:pt>
                <c:pt idx="2562">
                  <c:v>645</c:v>
                </c:pt>
                <c:pt idx="2563">
                  <c:v>645</c:v>
                </c:pt>
                <c:pt idx="2564">
                  <c:v>640</c:v>
                </c:pt>
                <c:pt idx="2565">
                  <c:v>635</c:v>
                </c:pt>
                <c:pt idx="2566">
                  <c:v>632.5</c:v>
                </c:pt>
                <c:pt idx="2567">
                  <c:v>630</c:v>
                </c:pt>
                <c:pt idx="2568">
                  <c:v>620</c:v>
                </c:pt>
                <c:pt idx="2569">
                  <c:v>619.5</c:v>
                </c:pt>
                <c:pt idx="2570">
                  <c:v>615</c:v>
                </c:pt>
                <c:pt idx="2571">
                  <c:v>615</c:v>
                </c:pt>
                <c:pt idx="2572">
                  <c:v>605</c:v>
                </c:pt>
                <c:pt idx="2573">
                  <c:v>602.5</c:v>
                </c:pt>
                <c:pt idx="2574">
                  <c:v>600</c:v>
                </c:pt>
                <c:pt idx="2575">
                  <c:v>592.5</c:v>
                </c:pt>
                <c:pt idx="2576">
                  <c:v>590</c:v>
                </c:pt>
                <c:pt idx="2577">
                  <c:v>585</c:v>
                </c:pt>
                <c:pt idx="2578">
                  <c:v>585</c:v>
                </c:pt>
                <c:pt idx="2579">
                  <c:v>582.5</c:v>
                </c:pt>
                <c:pt idx="2580">
                  <c:v>580</c:v>
                </c:pt>
                <c:pt idx="2581">
                  <c:v>580</c:v>
                </c:pt>
                <c:pt idx="2582">
                  <c:v>585</c:v>
                </c:pt>
                <c:pt idx="2583">
                  <c:v>597.5</c:v>
                </c:pt>
                <c:pt idx="2584">
                  <c:v>600</c:v>
                </c:pt>
                <c:pt idx="2585">
                  <c:v>600</c:v>
                </c:pt>
                <c:pt idx="2586">
                  <c:v>612.5</c:v>
                </c:pt>
                <c:pt idx="2587">
                  <c:v>612.5</c:v>
                </c:pt>
                <c:pt idx="2588">
                  <c:v>615</c:v>
                </c:pt>
                <c:pt idx="2589">
                  <c:v>617.5</c:v>
                </c:pt>
                <c:pt idx="2590">
                  <c:v>622.5</c:v>
                </c:pt>
                <c:pt idx="2591">
                  <c:v>630</c:v>
                </c:pt>
                <c:pt idx="2592">
                  <c:v>640</c:v>
                </c:pt>
                <c:pt idx="2593">
                  <c:v>640</c:v>
                </c:pt>
                <c:pt idx="2594">
                  <c:v>641</c:v>
                </c:pt>
                <c:pt idx="2595">
                  <c:v>642.5</c:v>
                </c:pt>
                <c:pt idx="2596">
                  <c:v>642.5</c:v>
                </c:pt>
                <c:pt idx="2597">
                  <c:v>642.5</c:v>
                </c:pt>
                <c:pt idx="2598">
                  <c:v>642.5</c:v>
                </c:pt>
                <c:pt idx="2599">
                  <c:v>642.5</c:v>
                </c:pt>
                <c:pt idx="2600">
                  <c:v>645</c:v>
                </c:pt>
                <c:pt idx="2601">
                  <c:v>645</c:v>
                </c:pt>
                <c:pt idx="2602">
                  <c:v>639.5</c:v>
                </c:pt>
                <c:pt idx="2603">
                  <c:v>637.5</c:v>
                </c:pt>
                <c:pt idx="2604">
                  <c:v>630</c:v>
                </c:pt>
                <c:pt idx="2605">
                  <c:v>627.5</c:v>
                </c:pt>
                <c:pt idx="2606">
                  <c:v>627.5</c:v>
                </c:pt>
                <c:pt idx="2607">
                  <c:v>625</c:v>
                </c:pt>
                <c:pt idx="2608">
                  <c:v>619.5</c:v>
                </c:pt>
                <c:pt idx="2609">
                  <c:v>615</c:v>
                </c:pt>
                <c:pt idx="2610">
                  <c:v>612.5</c:v>
                </c:pt>
                <c:pt idx="2611">
                  <c:v>615</c:v>
                </c:pt>
                <c:pt idx="2612">
                  <c:v>612.5</c:v>
                </c:pt>
                <c:pt idx="2613">
                  <c:v>612.5</c:v>
                </c:pt>
                <c:pt idx="2614">
                  <c:v>615</c:v>
                </c:pt>
                <c:pt idx="2615">
                  <c:v>617.5</c:v>
                </c:pt>
                <c:pt idx="2616">
                  <c:v>617.5</c:v>
                </c:pt>
                <c:pt idx="2617">
                  <c:v>622.5</c:v>
                </c:pt>
                <c:pt idx="2618">
                  <c:v>624.5</c:v>
                </c:pt>
                <c:pt idx="2619">
                  <c:v>624.5</c:v>
                </c:pt>
                <c:pt idx="2620">
                  <c:v>624.5</c:v>
                </c:pt>
                <c:pt idx="2621">
                  <c:v>625</c:v>
                </c:pt>
                <c:pt idx="2622">
                  <c:v>629</c:v>
                </c:pt>
                <c:pt idx="2623">
                  <c:v>635</c:v>
                </c:pt>
                <c:pt idx="2624">
                  <c:v>634.5</c:v>
                </c:pt>
                <c:pt idx="2625">
                  <c:v>635</c:v>
                </c:pt>
                <c:pt idx="2626">
                  <c:v>635</c:v>
                </c:pt>
                <c:pt idx="2627">
                  <c:v>630</c:v>
                </c:pt>
                <c:pt idx="2628">
                  <c:v>635</c:v>
                </c:pt>
                <c:pt idx="2629">
                  <c:v>637.5</c:v>
                </c:pt>
                <c:pt idx="2630">
                  <c:v>640</c:v>
                </c:pt>
                <c:pt idx="2631">
                  <c:v>640</c:v>
                </c:pt>
                <c:pt idx="2632">
                  <c:v>642.5</c:v>
                </c:pt>
                <c:pt idx="2633">
                  <c:v>642.5</c:v>
                </c:pt>
                <c:pt idx="2634">
                  <c:v>642.5</c:v>
                </c:pt>
                <c:pt idx="2635">
                  <c:v>645</c:v>
                </c:pt>
                <c:pt idx="2636">
                  <c:v>647.5</c:v>
                </c:pt>
                <c:pt idx="2637">
                  <c:v>652.5</c:v>
                </c:pt>
                <c:pt idx="2638">
                  <c:v>655</c:v>
                </c:pt>
                <c:pt idx="2639">
                  <c:v>657.5</c:v>
                </c:pt>
                <c:pt idx="2640">
                  <c:v>657.5</c:v>
                </c:pt>
                <c:pt idx="2641">
                  <c:v>672.5</c:v>
                </c:pt>
                <c:pt idx="2642">
                  <c:v>680</c:v>
                </c:pt>
                <c:pt idx="2643">
                  <c:v>690</c:v>
                </c:pt>
                <c:pt idx="2644">
                  <c:v>700</c:v>
                </c:pt>
                <c:pt idx="2645">
                  <c:v>715</c:v>
                </c:pt>
                <c:pt idx="2646">
                  <c:v>730</c:v>
                </c:pt>
                <c:pt idx="2647">
                  <c:v>770</c:v>
                </c:pt>
                <c:pt idx="2648">
                  <c:v>770</c:v>
                </c:pt>
                <c:pt idx="2649">
                  <c:v>770</c:v>
                </c:pt>
                <c:pt idx="2650">
                  <c:v>765</c:v>
                </c:pt>
                <c:pt idx="2651">
                  <c:v>765</c:v>
                </c:pt>
                <c:pt idx="2652">
                  <c:v>770</c:v>
                </c:pt>
                <c:pt idx="2653">
                  <c:v>767.5</c:v>
                </c:pt>
                <c:pt idx="2654">
                  <c:v>775</c:v>
                </c:pt>
                <c:pt idx="2655">
                  <c:v>770</c:v>
                </c:pt>
                <c:pt idx="2656">
                  <c:v>770</c:v>
                </c:pt>
                <c:pt idx="2657">
                  <c:v>765</c:v>
                </c:pt>
                <c:pt idx="2658">
                  <c:v>750</c:v>
                </c:pt>
                <c:pt idx="2659">
                  <c:v>745</c:v>
                </c:pt>
                <c:pt idx="2660">
                  <c:v>745</c:v>
                </c:pt>
                <c:pt idx="2661">
                  <c:v>735</c:v>
                </c:pt>
                <c:pt idx="2662">
                  <c:v>730</c:v>
                </c:pt>
                <c:pt idx="2663">
                  <c:v>730</c:v>
                </c:pt>
                <c:pt idx="2664">
                  <c:v>725</c:v>
                </c:pt>
                <c:pt idx="2665">
                  <c:v>720</c:v>
                </c:pt>
                <c:pt idx="2666">
                  <c:v>720</c:v>
                </c:pt>
                <c:pt idx="2667">
                  <c:v>720</c:v>
                </c:pt>
                <c:pt idx="2668">
                  <c:v>725</c:v>
                </c:pt>
                <c:pt idx="2669">
                  <c:v>730</c:v>
                </c:pt>
                <c:pt idx="2670">
                  <c:v>732.5</c:v>
                </c:pt>
                <c:pt idx="2671">
                  <c:v>735</c:v>
                </c:pt>
                <c:pt idx="2672">
                  <c:v>732.5</c:v>
                </c:pt>
                <c:pt idx="2673">
                  <c:v>730</c:v>
                </c:pt>
                <c:pt idx="2674">
                  <c:v>727.5</c:v>
                </c:pt>
                <c:pt idx="2675">
                  <c:v>727.5</c:v>
                </c:pt>
                <c:pt idx="2676">
                  <c:v>727.5</c:v>
                </c:pt>
                <c:pt idx="2677">
                  <c:v>725</c:v>
                </c:pt>
                <c:pt idx="2678">
                  <c:v>725</c:v>
                </c:pt>
                <c:pt idx="2679">
                  <c:v>725</c:v>
                </c:pt>
                <c:pt idx="2680">
                  <c:v>720</c:v>
                </c:pt>
                <c:pt idx="2681">
                  <c:v>720</c:v>
                </c:pt>
                <c:pt idx="2682">
                  <c:v>720</c:v>
                </c:pt>
                <c:pt idx="2683">
                  <c:v>720</c:v>
                </c:pt>
                <c:pt idx="2684">
                  <c:v>722.5</c:v>
                </c:pt>
                <c:pt idx="2685">
                  <c:v>720</c:v>
                </c:pt>
                <c:pt idx="2686">
                  <c:v>720</c:v>
                </c:pt>
                <c:pt idx="2687">
                  <c:v>720</c:v>
                </c:pt>
                <c:pt idx="2688">
                  <c:v>722.5</c:v>
                </c:pt>
                <c:pt idx="2689">
                  <c:v>722.5</c:v>
                </c:pt>
                <c:pt idx="2690">
                  <c:v>725</c:v>
                </c:pt>
                <c:pt idx="2691">
                  <c:v>720</c:v>
                </c:pt>
                <c:pt idx="2692">
                  <c:v>720</c:v>
                </c:pt>
                <c:pt idx="2693">
                  <c:v>720</c:v>
                </c:pt>
                <c:pt idx="2694">
                  <c:v>720</c:v>
                </c:pt>
                <c:pt idx="2695">
                  <c:v>720</c:v>
                </c:pt>
                <c:pt idx="2696">
                  <c:v>725</c:v>
                </c:pt>
                <c:pt idx="2697">
                  <c:v>725</c:v>
                </c:pt>
                <c:pt idx="2698">
                  <c:v>725</c:v>
                </c:pt>
                <c:pt idx="2699">
                  <c:v>720</c:v>
                </c:pt>
                <c:pt idx="2700">
                  <c:v>720</c:v>
                </c:pt>
                <c:pt idx="2701">
                  <c:v>720</c:v>
                </c:pt>
                <c:pt idx="2702">
                  <c:v>720</c:v>
                </c:pt>
                <c:pt idx="2703">
                  <c:v>715</c:v>
                </c:pt>
                <c:pt idx="2704">
                  <c:v>710</c:v>
                </c:pt>
                <c:pt idx="2705">
                  <c:v>705</c:v>
                </c:pt>
                <c:pt idx="2706">
                  <c:v>705</c:v>
                </c:pt>
                <c:pt idx="2707">
                  <c:v>705</c:v>
                </c:pt>
                <c:pt idx="2708">
                  <c:v>705</c:v>
                </c:pt>
                <c:pt idx="2709">
                  <c:v>700</c:v>
                </c:pt>
                <c:pt idx="2710">
                  <c:v>697.5</c:v>
                </c:pt>
                <c:pt idx="2711">
                  <c:v>697.5</c:v>
                </c:pt>
                <c:pt idx="2712">
                  <c:v>697.5</c:v>
                </c:pt>
                <c:pt idx="2713">
                  <c:v>697.5</c:v>
                </c:pt>
                <c:pt idx="2714">
                  <c:v>694</c:v>
                </c:pt>
                <c:pt idx="2715">
                  <c:v>692.5</c:v>
                </c:pt>
                <c:pt idx="2716">
                  <c:v>690</c:v>
                </c:pt>
                <c:pt idx="2717">
                  <c:v>682.5</c:v>
                </c:pt>
                <c:pt idx="2718">
                  <c:v>679</c:v>
                </c:pt>
                <c:pt idx="2719">
                  <c:v>675</c:v>
                </c:pt>
                <c:pt idx="2720">
                  <c:v>675</c:v>
                </c:pt>
                <c:pt idx="2721">
                  <c:v>675</c:v>
                </c:pt>
                <c:pt idx="2722">
                  <c:v>670</c:v>
                </c:pt>
                <c:pt idx="2723">
                  <c:v>670</c:v>
                </c:pt>
                <c:pt idx="2724">
                  <c:v>669</c:v>
                </c:pt>
                <c:pt idx="2725">
                  <c:v>669</c:v>
                </c:pt>
                <c:pt idx="2726">
                  <c:v>667.5</c:v>
                </c:pt>
                <c:pt idx="2727">
                  <c:v>667.5</c:v>
                </c:pt>
                <c:pt idx="2728">
                  <c:v>667.5</c:v>
                </c:pt>
                <c:pt idx="2729">
                  <c:v>667.5</c:v>
                </c:pt>
                <c:pt idx="2730">
                  <c:v>667</c:v>
                </c:pt>
                <c:pt idx="2731">
                  <c:v>667</c:v>
                </c:pt>
                <c:pt idx="2732">
                  <c:v>667</c:v>
                </c:pt>
                <c:pt idx="2733">
                  <c:v>667</c:v>
                </c:pt>
                <c:pt idx="2734">
                  <c:v>665</c:v>
                </c:pt>
                <c:pt idx="2735">
                  <c:v>665</c:v>
                </c:pt>
                <c:pt idx="2736">
                  <c:v>665</c:v>
                </c:pt>
                <c:pt idx="2737">
                  <c:v>665</c:v>
                </c:pt>
                <c:pt idx="2738">
                  <c:v>667.5</c:v>
                </c:pt>
                <c:pt idx="2739">
                  <c:v>667.5</c:v>
                </c:pt>
                <c:pt idx="2740">
                  <c:v>667.5</c:v>
                </c:pt>
                <c:pt idx="2741">
                  <c:v>667.5</c:v>
                </c:pt>
                <c:pt idx="2742">
                  <c:v>667.5</c:v>
                </c:pt>
                <c:pt idx="2743">
                  <c:v>666.5</c:v>
                </c:pt>
                <c:pt idx="2744">
                  <c:v>662.5</c:v>
                </c:pt>
                <c:pt idx="2745">
                  <c:v>660</c:v>
                </c:pt>
                <c:pt idx="2746">
                  <c:v>660</c:v>
                </c:pt>
                <c:pt idx="2747">
                  <c:v>660</c:v>
                </c:pt>
                <c:pt idx="2748">
                  <c:v>660</c:v>
                </c:pt>
                <c:pt idx="2749">
                  <c:v>660</c:v>
                </c:pt>
                <c:pt idx="2750">
                  <c:v>667.5</c:v>
                </c:pt>
                <c:pt idx="2751">
                  <c:v>667.5</c:v>
                </c:pt>
                <c:pt idx="2752">
                  <c:v>667.5</c:v>
                </c:pt>
                <c:pt idx="2753">
                  <c:v>667.5</c:v>
                </c:pt>
                <c:pt idx="2754">
                  <c:v>680</c:v>
                </c:pt>
                <c:pt idx="2755">
                  <c:v>695</c:v>
                </c:pt>
                <c:pt idx="2756">
                  <c:v>695</c:v>
                </c:pt>
                <c:pt idx="2757">
                  <c:v>702.5</c:v>
                </c:pt>
                <c:pt idx="2758">
                  <c:v>710</c:v>
                </c:pt>
                <c:pt idx="2759">
                  <c:v>725</c:v>
                </c:pt>
                <c:pt idx="2760">
                  <c:v>730</c:v>
                </c:pt>
                <c:pt idx="2761">
                  <c:v>730</c:v>
                </c:pt>
                <c:pt idx="2762">
                  <c:v>735</c:v>
                </c:pt>
                <c:pt idx="2763">
                  <c:v>737.5</c:v>
                </c:pt>
                <c:pt idx="2764">
                  <c:v>737.5</c:v>
                </c:pt>
                <c:pt idx="2765">
                  <c:v>737.5</c:v>
                </c:pt>
                <c:pt idx="2766">
                  <c:v>740</c:v>
                </c:pt>
                <c:pt idx="2767">
                  <c:v>735</c:v>
                </c:pt>
                <c:pt idx="2768">
                  <c:v>732.5</c:v>
                </c:pt>
                <c:pt idx="2769">
                  <c:v>732.5</c:v>
                </c:pt>
                <c:pt idx="2770">
                  <c:v>735</c:v>
                </c:pt>
                <c:pt idx="2771">
                  <c:v>737.5</c:v>
                </c:pt>
                <c:pt idx="2772">
                  <c:v>735</c:v>
                </c:pt>
                <c:pt idx="2773">
                  <c:v>742.5</c:v>
                </c:pt>
                <c:pt idx="2774">
                  <c:v>735</c:v>
                </c:pt>
                <c:pt idx="2775">
                  <c:v>732.5</c:v>
                </c:pt>
                <c:pt idx="2776">
                  <c:v>732.5</c:v>
                </c:pt>
                <c:pt idx="2777">
                  <c:v>732.5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727.5</c:v>
                </c:pt>
                <c:pt idx="2783">
                  <c:v>727.5</c:v>
                </c:pt>
                <c:pt idx="2784">
                  <c:v>725</c:v>
                </c:pt>
                <c:pt idx="2785">
                  <c:v>725</c:v>
                </c:pt>
                <c:pt idx="2786">
                  <c:v>725</c:v>
                </c:pt>
                <c:pt idx="2787">
                  <c:v>720</c:v>
                </c:pt>
                <c:pt idx="2788">
                  <c:v>720</c:v>
                </c:pt>
                <c:pt idx="2789">
                  <c:v>720</c:v>
                </c:pt>
                <c:pt idx="2790">
                  <c:v>720</c:v>
                </c:pt>
                <c:pt idx="2791">
                  <c:v>720</c:v>
                </c:pt>
                <c:pt idx="2792">
                  <c:v>719</c:v>
                </c:pt>
                <c:pt idx="2793">
                  <c:v>717.5</c:v>
                </c:pt>
                <c:pt idx="2794">
                  <c:v>717.5</c:v>
                </c:pt>
                <c:pt idx="2795">
                  <c:v>715</c:v>
                </c:pt>
                <c:pt idx="2796">
                  <c:v>712.5</c:v>
                </c:pt>
                <c:pt idx="2797">
                  <c:v>712.5</c:v>
                </c:pt>
                <c:pt idx="2798">
                  <c:v>707.5</c:v>
                </c:pt>
                <c:pt idx="2799">
                  <c:v>705</c:v>
                </c:pt>
                <c:pt idx="2800">
                  <c:v>702.5</c:v>
                </c:pt>
                <c:pt idx="2801">
                  <c:v>697.5</c:v>
                </c:pt>
                <c:pt idx="2802">
                  <c:v>692.5</c:v>
                </c:pt>
                <c:pt idx="2803">
                  <c:v>690</c:v>
                </c:pt>
                <c:pt idx="2804">
                  <c:v>690</c:v>
                </c:pt>
                <c:pt idx="2805">
                  <c:v>682.5</c:v>
                </c:pt>
                <c:pt idx="2806">
                  <c:v>685</c:v>
                </c:pt>
                <c:pt idx="2807">
                  <c:v>690</c:v>
                </c:pt>
                <c:pt idx="2808">
                  <c:v>690</c:v>
                </c:pt>
                <c:pt idx="2809">
                  <c:v>690</c:v>
                </c:pt>
                <c:pt idx="2810">
                  <c:v>690</c:v>
                </c:pt>
                <c:pt idx="2811">
                  <c:v>690</c:v>
                </c:pt>
                <c:pt idx="2812">
                  <c:v>690</c:v>
                </c:pt>
                <c:pt idx="2813">
                  <c:v>690</c:v>
                </c:pt>
                <c:pt idx="2814">
                  <c:v>690</c:v>
                </c:pt>
                <c:pt idx="2815">
                  <c:v>690</c:v>
                </c:pt>
                <c:pt idx="2816">
                  <c:v>695</c:v>
                </c:pt>
                <c:pt idx="2817">
                  <c:v>695</c:v>
                </c:pt>
                <c:pt idx="2818">
                  <c:v>700</c:v>
                </c:pt>
                <c:pt idx="2819">
                  <c:v>700</c:v>
                </c:pt>
                <c:pt idx="2820">
                  <c:v>700</c:v>
                </c:pt>
                <c:pt idx="2821">
                  <c:v>700</c:v>
                </c:pt>
                <c:pt idx="2822">
                  <c:v>700</c:v>
                </c:pt>
                <c:pt idx="2823">
                  <c:v>700</c:v>
                </c:pt>
                <c:pt idx="2824">
                  <c:v>701</c:v>
                </c:pt>
                <c:pt idx="2825">
                  <c:v>700</c:v>
                </c:pt>
                <c:pt idx="2826">
                  <c:v>699</c:v>
                </c:pt>
                <c:pt idx="2827">
                  <c:v>699</c:v>
                </c:pt>
                <c:pt idx="2828">
                  <c:v>700</c:v>
                </c:pt>
                <c:pt idx="2829">
                  <c:v>700</c:v>
                </c:pt>
                <c:pt idx="2830">
                  <c:v>695</c:v>
                </c:pt>
                <c:pt idx="2831">
                  <c:v>700</c:v>
                </c:pt>
                <c:pt idx="2832">
                  <c:v>707.5</c:v>
                </c:pt>
                <c:pt idx="2833">
                  <c:v>710</c:v>
                </c:pt>
                <c:pt idx="2834">
                  <c:v>710</c:v>
                </c:pt>
                <c:pt idx="2835">
                  <c:v>717.5</c:v>
                </c:pt>
                <c:pt idx="2836">
                  <c:v>720</c:v>
                </c:pt>
                <c:pt idx="2837">
                  <c:v>725</c:v>
                </c:pt>
                <c:pt idx="2838">
                  <c:v>725</c:v>
                </c:pt>
                <c:pt idx="2839">
                  <c:v>730</c:v>
                </c:pt>
                <c:pt idx="2840">
                  <c:v>735</c:v>
                </c:pt>
                <c:pt idx="2841">
                  <c:v>735</c:v>
                </c:pt>
                <c:pt idx="2842">
                  <c:v>735</c:v>
                </c:pt>
                <c:pt idx="2843">
                  <c:v>735</c:v>
                </c:pt>
                <c:pt idx="2844">
                  <c:v>737.5</c:v>
                </c:pt>
                <c:pt idx="2845">
                  <c:v>740</c:v>
                </c:pt>
                <c:pt idx="2846">
                  <c:v>742.5</c:v>
                </c:pt>
                <c:pt idx="2847">
                  <c:v>740</c:v>
                </c:pt>
                <c:pt idx="2848">
                  <c:v>742.5</c:v>
                </c:pt>
                <c:pt idx="2849">
                  <c:v>742.5</c:v>
                </c:pt>
                <c:pt idx="2850">
                  <c:v>741</c:v>
                </c:pt>
                <c:pt idx="2851">
                  <c:v>741</c:v>
                </c:pt>
                <c:pt idx="2852">
                  <c:v>740</c:v>
                </c:pt>
                <c:pt idx="2853">
                  <c:v>741</c:v>
                </c:pt>
                <c:pt idx="2854">
                  <c:v>745</c:v>
                </c:pt>
                <c:pt idx="2855">
                  <c:v>762.5</c:v>
                </c:pt>
                <c:pt idx="2856">
                  <c:v>782.5</c:v>
                </c:pt>
                <c:pt idx="2857">
                  <c:v>800</c:v>
                </c:pt>
                <c:pt idx="2858">
                  <c:v>845</c:v>
                </c:pt>
                <c:pt idx="2859">
                  <c:v>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8-44FC-A116-21EE2A561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723408"/>
        <c:axId val="1964725040"/>
      </c:lineChart>
      <c:dateAx>
        <c:axId val="1964723408"/>
        <c:scaling>
          <c:orientation val="minMax"/>
          <c:min val="40972"/>
        </c:scaling>
        <c:delete val="0"/>
        <c:axPos val="b"/>
        <c:numFmt formatCode="[$-409]mmm\-yy;@" sourceLinked="0"/>
        <c:majorTickMark val="none"/>
        <c:minorTickMark val="none"/>
        <c:tickLblPos val="low"/>
        <c:spPr>
          <a:noFill/>
          <a:ln w="12700" cap="flat" cmpd="thinThick" algn="ctr">
            <a:solidFill>
              <a:srgbClr val="000000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Connections Cond Light" panose="020B0506040000020004"/>
                <a:ea typeface="ＭＳ ゴシック" panose="020B0609070205080204" pitchFamily="49" charset="-128"/>
                <a:cs typeface="+mn-cs"/>
              </a:defRPr>
            </a:pPr>
            <a:endParaRPr lang="en-US"/>
          </a:p>
        </c:txPr>
        <c:crossAx val="1964725040"/>
        <c:crosses val="autoZero"/>
        <c:auto val="1"/>
        <c:lblOffset val="100"/>
        <c:baseTimeUnit val="days"/>
        <c:majorUnit val="2"/>
        <c:majorTimeUnit val="years"/>
      </c:dateAx>
      <c:valAx>
        <c:axId val="1964725040"/>
        <c:scaling>
          <c:orientation val="minMax"/>
          <c:min val="200"/>
        </c:scaling>
        <c:delete val="0"/>
        <c:axPos val="l"/>
        <c:majorGridlines>
          <c:spPr>
            <a:ln w="6350" cap="flat" cmpd="sng" algn="ctr">
              <a:solidFill>
                <a:srgbClr val="BABABA"/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12700" cmpd="thinThick">
            <a:noFill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Connections Cond Light" panose="020B0506040000020004"/>
                <a:ea typeface="ＭＳ ゴシック" panose="020B0609070205080204" pitchFamily="49" charset="-128"/>
                <a:cs typeface="+mn-cs"/>
              </a:defRPr>
            </a:pPr>
            <a:endParaRPr lang="en-US"/>
          </a:p>
        </c:txPr>
        <c:crossAx val="1964723408"/>
        <c:crosses val="autoZero"/>
        <c:crossBetween val="between"/>
        <c:majorUnit val="200"/>
      </c:val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0.1095298159713663"/>
          <c:y val="0.93055546479485951"/>
          <c:w val="0.89047018402863376"/>
          <c:h val="6.9444535205140434E-2"/>
        </c:manualLayout>
      </c:layout>
      <c:overlay val="1"/>
      <c:spPr>
        <a:solidFill>
          <a:srgbClr val="4F81BD">
            <a:alpha val="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000000"/>
              </a:solidFill>
              <a:latin typeface="Connections Cond Light" panose="020B0506040000020004"/>
              <a:ea typeface="ＭＳ ゴシック" panose="020B0609070205080204" pitchFamily="49" charset="-128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950">
          <a:solidFill>
            <a:srgbClr val="000000"/>
          </a:solidFill>
          <a:latin typeface="Connections Cond Light" panose="020B0506040000020004"/>
          <a:ea typeface="ＭＳ ゴシック" panose="020B0609070205080204" pitchFamily="49" charset="-12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185607839021663E-2"/>
          <c:y val="7.0833621556077295E-2"/>
          <c:w val="0.85972945653794952"/>
          <c:h val="0.72916963366550158"/>
        </c:manualLayout>
      </c:layout>
      <c:lineChart>
        <c:grouping val="standard"/>
        <c:varyColors val="0"/>
        <c:ser>
          <c:idx val="0"/>
          <c:order val="0"/>
          <c:tx>
            <c:v>62%</c:v>
          </c:tx>
          <c:spPr>
            <a:ln w="25400">
              <a:solidFill>
                <a:srgbClr val="00377B"/>
              </a:solidFill>
              <a:prstDash val="solid"/>
            </a:ln>
          </c:spPr>
          <c:marker>
            <c:symbol val="square"/>
            <c:size val="5"/>
            <c:spPr>
              <a:noFill/>
              <a:ln w="9525">
                <a:noFill/>
                <a:prstDash val="solid"/>
              </a:ln>
            </c:spPr>
          </c:marker>
          <c:cat>
            <c:numRef>
              <c:f>Platts!$B$7:$B$2717</c:f>
              <c:numCache>
                <c:formatCode>[$-409]d\-mmm\-yy;@</c:formatCode>
                <c:ptCount val="2711"/>
                <c:pt idx="0">
                  <c:v>39615</c:v>
                </c:pt>
                <c:pt idx="1">
                  <c:v>39616</c:v>
                </c:pt>
                <c:pt idx="2">
                  <c:v>39617</c:v>
                </c:pt>
                <c:pt idx="3">
                  <c:v>39618</c:v>
                </c:pt>
                <c:pt idx="4">
                  <c:v>39619</c:v>
                </c:pt>
                <c:pt idx="5">
                  <c:v>39622</c:v>
                </c:pt>
                <c:pt idx="6">
                  <c:v>39623</c:v>
                </c:pt>
                <c:pt idx="7">
                  <c:v>39624</c:v>
                </c:pt>
                <c:pt idx="8">
                  <c:v>39625</c:v>
                </c:pt>
                <c:pt idx="9">
                  <c:v>39630</c:v>
                </c:pt>
                <c:pt idx="10">
                  <c:v>39631</c:v>
                </c:pt>
                <c:pt idx="11">
                  <c:v>39632</c:v>
                </c:pt>
                <c:pt idx="12">
                  <c:v>39636</c:v>
                </c:pt>
                <c:pt idx="13">
                  <c:v>39637</c:v>
                </c:pt>
                <c:pt idx="14">
                  <c:v>39638</c:v>
                </c:pt>
                <c:pt idx="15">
                  <c:v>39639</c:v>
                </c:pt>
                <c:pt idx="16">
                  <c:v>39640</c:v>
                </c:pt>
                <c:pt idx="17">
                  <c:v>39643</c:v>
                </c:pt>
                <c:pt idx="18">
                  <c:v>39644</c:v>
                </c:pt>
                <c:pt idx="19">
                  <c:v>39645</c:v>
                </c:pt>
                <c:pt idx="20">
                  <c:v>39646</c:v>
                </c:pt>
                <c:pt idx="21">
                  <c:v>39647</c:v>
                </c:pt>
                <c:pt idx="22">
                  <c:v>39650</c:v>
                </c:pt>
                <c:pt idx="23">
                  <c:v>39651</c:v>
                </c:pt>
                <c:pt idx="24">
                  <c:v>39652</c:v>
                </c:pt>
                <c:pt idx="25">
                  <c:v>39653</c:v>
                </c:pt>
                <c:pt idx="26">
                  <c:v>39654</c:v>
                </c:pt>
                <c:pt idx="27">
                  <c:v>39657</c:v>
                </c:pt>
                <c:pt idx="28">
                  <c:v>39658</c:v>
                </c:pt>
                <c:pt idx="29">
                  <c:v>39659</c:v>
                </c:pt>
                <c:pt idx="30">
                  <c:v>39660</c:v>
                </c:pt>
                <c:pt idx="31">
                  <c:v>39661</c:v>
                </c:pt>
                <c:pt idx="32">
                  <c:v>39664</c:v>
                </c:pt>
                <c:pt idx="33">
                  <c:v>39665</c:v>
                </c:pt>
                <c:pt idx="34">
                  <c:v>39666</c:v>
                </c:pt>
                <c:pt idx="35">
                  <c:v>39667</c:v>
                </c:pt>
                <c:pt idx="36">
                  <c:v>39668</c:v>
                </c:pt>
                <c:pt idx="37">
                  <c:v>39671</c:v>
                </c:pt>
                <c:pt idx="38">
                  <c:v>39672</c:v>
                </c:pt>
                <c:pt idx="39">
                  <c:v>39673</c:v>
                </c:pt>
                <c:pt idx="40">
                  <c:v>39674</c:v>
                </c:pt>
                <c:pt idx="41">
                  <c:v>39675</c:v>
                </c:pt>
                <c:pt idx="42">
                  <c:v>39678</c:v>
                </c:pt>
                <c:pt idx="43">
                  <c:v>39679</c:v>
                </c:pt>
                <c:pt idx="44">
                  <c:v>39680</c:v>
                </c:pt>
                <c:pt idx="45">
                  <c:v>39681</c:v>
                </c:pt>
                <c:pt idx="46">
                  <c:v>39682</c:v>
                </c:pt>
                <c:pt idx="47">
                  <c:v>39685</c:v>
                </c:pt>
                <c:pt idx="48">
                  <c:v>39686</c:v>
                </c:pt>
                <c:pt idx="49">
                  <c:v>39687</c:v>
                </c:pt>
                <c:pt idx="50">
                  <c:v>39688</c:v>
                </c:pt>
                <c:pt idx="51">
                  <c:v>39689</c:v>
                </c:pt>
                <c:pt idx="52">
                  <c:v>39693</c:v>
                </c:pt>
                <c:pt idx="53">
                  <c:v>39694</c:v>
                </c:pt>
                <c:pt idx="54">
                  <c:v>39695</c:v>
                </c:pt>
                <c:pt idx="55">
                  <c:v>39696</c:v>
                </c:pt>
                <c:pt idx="56">
                  <c:v>39699</c:v>
                </c:pt>
                <c:pt idx="57">
                  <c:v>39700</c:v>
                </c:pt>
                <c:pt idx="58">
                  <c:v>39701</c:v>
                </c:pt>
                <c:pt idx="59">
                  <c:v>39702</c:v>
                </c:pt>
                <c:pt idx="60">
                  <c:v>39703</c:v>
                </c:pt>
                <c:pt idx="61">
                  <c:v>39706</c:v>
                </c:pt>
                <c:pt idx="62">
                  <c:v>39707</c:v>
                </c:pt>
                <c:pt idx="63">
                  <c:v>39708</c:v>
                </c:pt>
                <c:pt idx="64">
                  <c:v>39709</c:v>
                </c:pt>
                <c:pt idx="65">
                  <c:v>39710</c:v>
                </c:pt>
                <c:pt idx="66">
                  <c:v>39713</c:v>
                </c:pt>
                <c:pt idx="67">
                  <c:v>39714</c:v>
                </c:pt>
                <c:pt idx="68">
                  <c:v>39715</c:v>
                </c:pt>
                <c:pt idx="69">
                  <c:v>39716</c:v>
                </c:pt>
                <c:pt idx="70">
                  <c:v>39717</c:v>
                </c:pt>
                <c:pt idx="71">
                  <c:v>39720</c:v>
                </c:pt>
                <c:pt idx="72">
                  <c:v>39721</c:v>
                </c:pt>
                <c:pt idx="73">
                  <c:v>39722</c:v>
                </c:pt>
                <c:pt idx="74">
                  <c:v>39723</c:v>
                </c:pt>
                <c:pt idx="75">
                  <c:v>39724</c:v>
                </c:pt>
                <c:pt idx="76">
                  <c:v>39727</c:v>
                </c:pt>
                <c:pt idx="77">
                  <c:v>39728</c:v>
                </c:pt>
                <c:pt idx="78">
                  <c:v>39729</c:v>
                </c:pt>
                <c:pt idx="79">
                  <c:v>39730</c:v>
                </c:pt>
                <c:pt idx="80">
                  <c:v>39734</c:v>
                </c:pt>
                <c:pt idx="81">
                  <c:v>39735</c:v>
                </c:pt>
                <c:pt idx="82">
                  <c:v>39736</c:v>
                </c:pt>
                <c:pt idx="83">
                  <c:v>39737</c:v>
                </c:pt>
                <c:pt idx="84">
                  <c:v>39738</c:v>
                </c:pt>
                <c:pt idx="85">
                  <c:v>39741</c:v>
                </c:pt>
                <c:pt idx="86">
                  <c:v>39742</c:v>
                </c:pt>
                <c:pt idx="87">
                  <c:v>39743</c:v>
                </c:pt>
                <c:pt idx="88">
                  <c:v>39744</c:v>
                </c:pt>
                <c:pt idx="89">
                  <c:v>39745</c:v>
                </c:pt>
                <c:pt idx="90">
                  <c:v>39748</c:v>
                </c:pt>
                <c:pt idx="91">
                  <c:v>39749</c:v>
                </c:pt>
                <c:pt idx="92">
                  <c:v>39750</c:v>
                </c:pt>
                <c:pt idx="93">
                  <c:v>39751</c:v>
                </c:pt>
                <c:pt idx="94">
                  <c:v>39752</c:v>
                </c:pt>
                <c:pt idx="95">
                  <c:v>39755</c:v>
                </c:pt>
                <c:pt idx="96">
                  <c:v>39756</c:v>
                </c:pt>
                <c:pt idx="97">
                  <c:v>39757</c:v>
                </c:pt>
                <c:pt idx="98">
                  <c:v>39758</c:v>
                </c:pt>
                <c:pt idx="99">
                  <c:v>39759</c:v>
                </c:pt>
                <c:pt idx="100">
                  <c:v>39762</c:v>
                </c:pt>
                <c:pt idx="101">
                  <c:v>39763</c:v>
                </c:pt>
                <c:pt idx="102">
                  <c:v>39764</c:v>
                </c:pt>
                <c:pt idx="103">
                  <c:v>39765</c:v>
                </c:pt>
                <c:pt idx="104">
                  <c:v>39766</c:v>
                </c:pt>
                <c:pt idx="105">
                  <c:v>39769</c:v>
                </c:pt>
                <c:pt idx="106">
                  <c:v>39770</c:v>
                </c:pt>
                <c:pt idx="107">
                  <c:v>39772</c:v>
                </c:pt>
                <c:pt idx="108">
                  <c:v>39773</c:v>
                </c:pt>
                <c:pt idx="109">
                  <c:v>39776</c:v>
                </c:pt>
                <c:pt idx="110">
                  <c:v>39777</c:v>
                </c:pt>
                <c:pt idx="111">
                  <c:v>39778</c:v>
                </c:pt>
                <c:pt idx="112">
                  <c:v>39783</c:v>
                </c:pt>
                <c:pt idx="113">
                  <c:v>39784</c:v>
                </c:pt>
                <c:pt idx="114">
                  <c:v>39785</c:v>
                </c:pt>
                <c:pt idx="115">
                  <c:v>39786</c:v>
                </c:pt>
                <c:pt idx="116">
                  <c:v>39787</c:v>
                </c:pt>
                <c:pt idx="117">
                  <c:v>39791</c:v>
                </c:pt>
                <c:pt idx="118">
                  <c:v>39792</c:v>
                </c:pt>
                <c:pt idx="119">
                  <c:v>39793</c:v>
                </c:pt>
                <c:pt idx="120">
                  <c:v>39794</c:v>
                </c:pt>
                <c:pt idx="121">
                  <c:v>39797</c:v>
                </c:pt>
                <c:pt idx="122">
                  <c:v>39798</c:v>
                </c:pt>
                <c:pt idx="123">
                  <c:v>39799</c:v>
                </c:pt>
                <c:pt idx="124">
                  <c:v>39800</c:v>
                </c:pt>
                <c:pt idx="125">
                  <c:v>39801</c:v>
                </c:pt>
                <c:pt idx="126">
                  <c:v>39804</c:v>
                </c:pt>
                <c:pt idx="127">
                  <c:v>39805</c:v>
                </c:pt>
                <c:pt idx="128">
                  <c:v>39811</c:v>
                </c:pt>
                <c:pt idx="129">
                  <c:v>39812</c:v>
                </c:pt>
                <c:pt idx="130">
                  <c:v>39813</c:v>
                </c:pt>
                <c:pt idx="131">
                  <c:v>39815</c:v>
                </c:pt>
                <c:pt idx="132">
                  <c:v>39819</c:v>
                </c:pt>
                <c:pt idx="133">
                  <c:v>39820</c:v>
                </c:pt>
                <c:pt idx="134">
                  <c:v>39821</c:v>
                </c:pt>
                <c:pt idx="135">
                  <c:v>39822</c:v>
                </c:pt>
                <c:pt idx="136">
                  <c:v>39825</c:v>
                </c:pt>
                <c:pt idx="137">
                  <c:v>39826</c:v>
                </c:pt>
                <c:pt idx="138">
                  <c:v>39827</c:v>
                </c:pt>
                <c:pt idx="139">
                  <c:v>39829</c:v>
                </c:pt>
                <c:pt idx="140">
                  <c:v>39833</c:v>
                </c:pt>
                <c:pt idx="141">
                  <c:v>39834</c:v>
                </c:pt>
                <c:pt idx="142">
                  <c:v>39835</c:v>
                </c:pt>
                <c:pt idx="143">
                  <c:v>39836</c:v>
                </c:pt>
                <c:pt idx="144">
                  <c:v>39841</c:v>
                </c:pt>
                <c:pt idx="145">
                  <c:v>39842</c:v>
                </c:pt>
                <c:pt idx="146">
                  <c:v>39843</c:v>
                </c:pt>
                <c:pt idx="147">
                  <c:v>39846</c:v>
                </c:pt>
                <c:pt idx="148">
                  <c:v>39848</c:v>
                </c:pt>
                <c:pt idx="149">
                  <c:v>39849</c:v>
                </c:pt>
                <c:pt idx="150">
                  <c:v>39850</c:v>
                </c:pt>
                <c:pt idx="151">
                  <c:v>39853</c:v>
                </c:pt>
                <c:pt idx="152">
                  <c:v>39854</c:v>
                </c:pt>
                <c:pt idx="153">
                  <c:v>39855</c:v>
                </c:pt>
                <c:pt idx="154">
                  <c:v>39856</c:v>
                </c:pt>
                <c:pt idx="155">
                  <c:v>39857</c:v>
                </c:pt>
                <c:pt idx="156">
                  <c:v>39861</c:v>
                </c:pt>
                <c:pt idx="157">
                  <c:v>39862</c:v>
                </c:pt>
                <c:pt idx="158">
                  <c:v>39863</c:v>
                </c:pt>
                <c:pt idx="159">
                  <c:v>39864</c:v>
                </c:pt>
                <c:pt idx="160">
                  <c:v>39867</c:v>
                </c:pt>
                <c:pt idx="161">
                  <c:v>39868</c:v>
                </c:pt>
                <c:pt idx="162">
                  <c:v>39869</c:v>
                </c:pt>
                <c:pt idx="163">
                  <c:v>39870</c:v>
                </c:pt>
                <c:pt idx="164">
                  <c:v>39871</c:v>
                </c:pt>
                <c:pt idx="165">
                  <c:v>39874</c:v>
                </c:pt>
                <c:pt idx="166">
                  <c:v>39875</c:v>
                </c:pt>
                <c:pt idx="167">
                  <c:v>39876</c:v>
                </c:pt>
                <c:pt idx="168">
                  <c:v>39877</c:v>
                </c:pt>
                <c:pt idx="169">
                  <c:v>39878</c:v>
                </c:pt>
                <c:pt idx="170">
                  <c:v>39881</c:v>
                </c:pt>
                <c:pt idx="171">
                  <c:v>39882</c:v>
                </c:pt>
                <c:pt idx="172">
                  <c:v>39883</c:v>
                </c:pt>
                <c:pt idx="173">
                  <c:v>39884</c:v>
                </c:pt>
                <c:pt idx="174">
                  <c:v>39885</c:v>
                </c:pt>
                <c:pt idx="175">
                  <c:v>39888</c:v>
                </c:pt>
                <c:pt idx="176">
                  <c:v>39889</c:v>
                </c:pt>
                <c:pt idx="177">
                  <c:v>39890</c:v>
                </c:pt>
                <c:pt idx="178">
                  <c:v>39891</c:v>
                </c:pt>
                <c:pt idx="179">
                  <c:v>39892</c:v>
                </c:pt>
                <c:pt idx="180">
                  <c:v>39895</c:v>
                </c:pt>
                <c:pt idx="181">
                  <c:v>39896</c:v>
                </c:pt>
                <c:pt idx="182">
                  <c:v>39897</c:v>
                </c:pt>
                <c:pt idx="183">
                  <c:v>39898</c:v>
                </c:pt>
                <c:pt idx="184">
                  <c:v>39902</c:v>
                </c:pt>
                <c:pt idx="185">
                  <c:v>39903</c:v>
                </c:pt>
                <c:pt idx="186">
                  <c:v>39904</c:v>
                </c:pt>
                <c:pt idx="187">
                  <c:v>39906</c:v>
                </c:pt>
                <c:pt idx="188">
                  <c:v>39909</c:v>
                </c:pt>
                <c:pt idx="189">
                  <c:v>39910</c:v>
                </c:pt>
                <c:pt idx="190">
                  <c:v>39911</c:v>
                </c:pt>
                <c:pt idx="191">
                  <c:v>39912</c:v>
                </c:pt>
                <c:pt idx="192">
                  <c:v>39916</c:v>
                </c:pt>
                <c:pt idx="193">
                  <c:v>39917</c:v>
                </c:pt>
                <c:pt idx="194">
                  <c:v>39918</c:v>
                </c:pt>
                <c:pt idx="195">
                  <c:v>39919</c:v>
                </c:pt>
                <c:pt idx="196">
                  <c:v>39920</c:v>
                </c:pt>
                <c:pt idx="197">
                  <c:v>39923</c:v>
                </c:pt>
                <c:pt idx="198">
                  <c:v>39924</c:v>
                </c:pt>
                <c:pt idx="199">
                  <c:v>39925</c:v>
                </c:pt>
                <c:pt idx="200">
                  <c:v>39926</c:v>
                </c:pt>
                <c:pt idx="201">
                  <c:v>39927</c:v>
                </c:pt>
                <c:pt idx="202">
                  <c:v>39930</c:v>
                </c:pt>
                <c:pt idx="203">
                  <c:v>39931</c:v>
                </c:pt>
                <c:pt idx="204">
                  <c:v>39932</c:v>
                </c:pt>
                <c:pt idx="205">
                  <c:v>39933</c:v>
                </c:pt>
                <c:pt idx="206">
                  <c:v>39937</c:v>
                </c:pt>
                <c:pt idx="207">
                  <c:v>39938</c:v>
                </c:pt>
                <c:pt idx="208">
                  <c:v>39939</c:v>
                </c:pt>
                <c:pt idx="209">
                  <c:v>39940</c:v>
                </c:pt>
                <c:pt idx="210">
                  <c:v>39946</c:v>
                </c:pt>
                <c:pt idx="211">
                  <c:v>39947</c:v>
                </c:pt>
                <c:pt idx="212">
                  <c:v>39948</c:v>
                </c:pt>
                <c:pt idx="213">
                  <c:v>39951</c:v>
                </c:pt>
                <c:pt idx="214">
                  <c:v>39952</c:v>
                </c:pt>
                <c:pt idx="215">
                  <c:v>39953</c:v>
                </c:pt>
                <c:pt idx="216">
                  <c:v>39954</c:v>
                </c:pt>
                <c:pt idx="217">
                  <c:v>39955</c:v>
                </c:pt>
                <c:pt idx="218">
                  <c:v>39959</c:v>
                </c:pt>
                <c:pt idx="219">
                  <c:v>39960</c:v>
                </c:pt>
                <c:pt idx="220">
                  <c:v>39961</c:v>
                </c:pt>
                <c:pt idx="221">
                  <c:v>39962</c:v>
                </c:pt>
                <c:pt idx="222">
                  <c:v>39965</c:v>
                </c:pt>
                <c:pt idx="223">
                  <c:v>39966</c:v>
                </c:pt>
                <c:pt idx="224">
                  <c:v>39967</c:v>
                </c:pt>
                <c:pt idx="225">
                  <c:v>39968</c:v>
                </c:pt>
                <c:pt idx="226">
                  <c:v>39969</c:v>
                </c:pt>
                <c:pt idx="227">
                  <c:v>39972</c:v>
                </c:pt>
                <c:pt idx="228">
                  <c:v>39973</c:v>
                </c:pt>
                <c:pt idx="229">
                  <c:v>39974</c:v>
                </c:pt>
                <c:pt idx="230">
                  <c:v>39975</c:v>
                </c:pt>
                <c:pt idx="231">
                  <c:v>39978</c:v>
                </c:pt>
                <c:pt idx="232">
                  <c:v>39979</c:v>
                </c:pt>
                <c:pt idx="233">
                  <c:v>39980</c:v>
                </c:pt>
                <c:pt idx="234">
                  <c:v>39981</c:v>
                </c:pt>
                <c:pt idx="235">
                  <c:v>39982</c:v>
                </c:pt>
                <c:pt idx="236">
                  <c:v>39983</c:v>
                </c:pt>
                <c:pt idx="237">
                  <c:v>39986</c:v>
                </c:pt>
                <c:pt idx="238">
                  <c:v>39987</c:v>
                </c:pt>
                <c:pt idx="239">
                  <c:v>39988</c:v>
                </c:pt>
                <c:pt idx="240">
                  <c:v>39989</c:v>
                </c:pt>
                <c:pt idx="241">
                  <c:v>39990</c:v>
                </c:pt>
                <c:pt idx="242">
                  <c:v>39993</c:v>
                </c:pt>
                <c:pt idx="243">
                  <c:v>39994</c:v>
                </c:pt>
                <c:pt idx="244">
                  <c:v>39995</c:v>
                </c:pt>
                <c:pt idx="245">
                  <c:v>39996</c:v>
                </c:pt>
                <c:pt idx="246">
                  <c:v>40000</c:v>
                </c:pt>
                <c:pt idx="247">
                  <c:v>40001</c:v>
                </c:pt>
                <c:pt idx="248">
                  <c:v>40002</c:v>
                </c:pt>
                <c:pt idx="249">
                  <c:v>40003</c:v>
                </c:pt>
                <c:pt idx="250">
                  <c:v>40007</c:v>
                </c:pt>
                <c:pt idx="251">
                  <c:v>40008</c:v>
                </c:pt>
                <c:pt idx="252">
                  <c:v>40009</c:v>
                </c:pt>
                <c:pt idx="253">
                  <c:v>40010</c:v>
                </c:pt>
                <c:pt idx="254">
                  <c:v>40011</c:v>
                </c:pt>
                <c:pt idx="255">
                  <c:v>40014</c:v>
                </c:pt>
                <c:pt idx="256">
                  <c:v>40015</c:v>
                </c:pt>
                <c:pt idx="257">
                  <c:v>40016</c:v>
                </c:pt>
                <c:pt idx="258">
                  <c:v>40017</c:v>
                </c:pt>
                <c:pt idx="259">
                  <c:v>40018</c:v>
                </c:pt>
                <c:pt idx="260">
                  <c:v>40021</c:v>
                </c:pt>
                <c:pt idx="261">
                  <c:v>40022</c:v>
                </c:pt>
                <c:pt idx="262">
                  <c:v>40023</c:v>
                </c:pt>
                <c:pt idx="263">
                  <c:v>40024</c:v>
                </c:pt>
                <c:pt idx="264">
                  <c:v>40025</c:v>
                </c:pt>
                <c:pt idx="265">
                  <c:v>40028</c:v>
                </c:pt>
                <c:pt idx="266">
                  <c:v>40029</c:v>
                </c:pt>
                <c:pt idx="267">
                  <c:v>40030</c:v>
                </c:pt>
                <c:pt idx="268">
                  <c:v>40031</c:v>
                </c:pt>
                <c:pt idx="269">
                  <c:v>40032</c:v>
                </c:pt>
                <c:pt idx="270">
                  <c:v>40035</c:v>
                </c:pt>
                <c:pt idx="271">
                  <c:v>40037</c:v>
                </c:pt>
                <c:pt idx="272">
                  <c:v>40038</c:v>
                </c:pt>
                <c:pt idx="273">
                  <c:v>40043</c:v>
                </c:pt>
                <c:pt idx="274">
                  <c:v>40044</c:v>
                </c:pt>
                <c:pt idx="275">
                  <c:v>40045</c:v>
                </c:pt>
                <c:pt idx="276">
                  <c:v>40046</c:v>
                </c:pt>
                <c:pt idx="277">
                  <c:v>40049</c:v>
                </c:pt>
                <c:pt idx="278">
                  <c:v>40050</c:v>
                </c:pt>
                <c:pt idx="279">
                  <c:v>40051</c:v>
                </c:pt>
                <c:pt idx="280">
                  <c:v>40052</c:v>
                </c:pt>
                <c:pt idx="281">
                  <c:v>40053</c:v>
                </c:pt>
                <c:pt idx="282">
                  <c:v>40056</c:v>
                </c:pt>
                <c:pt idx="283">
                  <c:v>40057</c:v>
                </c:pt>
                <c:pt idx="284">
                  <c:v>40059</c:v>
                </c:pt>
                <c:pt idx="285">
                  <c:v>40060</c:v>
                </c:pt>
                <c:pt idx="286">
                  <c:v>40064</c:v>
                </c:pt>
                <c:pt idx="287">
                  <c:v>40065</c:v>
                </c:pt>
                <c:pt idx="288">
                  <c:v>40066</c:v>
                </c:pt>
                <c:pt idx="289">
                  <c:v>40067</c:v>
                </c:pt>
                <c:pt idx="290">
                  <c:v>40070</c:v>
                </c:pt>
                <c:pt idx="291">
                  <c:v>40071</c:v>
                </c:pt>
                <c:pt idx="292">
                  <c:v>40072</c:v>
                </c:pt>
                <c:pt idx="293">
                  <c:v>40073</c:v>
                </c:pt>
                <c:pt idx="294">
                  <c:v>40074</c:v>
                </c:pt>
                <c:pt idx="295">
                  <c:v>40077</c:v>
                </c:pt>
                <c:pt idx="296">
                  <c:v>40078</c:v>
                </c:pt>
                <c:pt idx="297">
                  <c:v>40079</c:v>
                </c:pt>
                <c:pt idx="298">
                  <c:v>40080</c:v>
                </c:pt>
                <c:pt idx="299">
                  <c:v>40081</c:v>
                </c:pt>
                <c:pt idx="300">
                  <c:v>40084</c:v>
                </c:pt>
                <c:pt idx="301">
                  <c:v>40085</c:v>
                </c:pt>
                <c:pt idx="302">
                  <c:v>40086</c:v>
                </c:pt>
                <c:pt idx="303">
                  <c:v>40087</c:v>
                </c:pt>
                <c:pt idx="304">
                  <c:v>40088</c:v>
                </c:pt>
                <c:pt idx="305">
                  <c:v>40091</c:v>
                </c:pt>
                <c:pt idx="306">
                  <c:v>40092</c:v>
                </c:pt>
                <c:pt idx="307">
                  <c:v>40093</c:v>
                </c:pt>
                <c:pt idx="308">
                  <c:v>40094</c:v>
                </c:pt>
                <c:pt idx="309">
                  <c:v>40095</c:v>
                </c:pt>
                <c:pt idx="310">
                  <c:v>40098</c:v>
                </c:pt>
                <c:pt idx="311">
                  <c:v>40099</c:v>
                </c:pt>
                <c:pt idx="312">
                  <c:v>40100</c:v>
                </c:pt>
                <c:pt idx="313">
                  <c:v>40101</c:v>
                </c:pt>
                <c:pt idx="314">
                  <c:v>40102</c:v>
                </c:pt>
                <c:pt idx="315">
                  <c:v>40105</c:v>
                </c:pt>
                <c:pt idx="316">
                  <c:v>40106</c:v>
                </c:pt>
                <c:pt idx="317">
                  <c:v>40107</c:v>
                </c:pt>
                <c:pt idx="318">
                  <c:v>40108</c:v>
                </c:pt>
                <c:pt idx="319">
                  <c:v>40109</c:v>
                </c:pt>
                <c:pt idx="320">
                  <c:v>40112</c:v>
                </c:pt>
                <c:pt idx="321">
                  <c:v>40113</c:v>
                </c:pt>
                <c:pt idx="322">
                  <c:v>40114</c:v>
                </c:pt>
                <c:pt idx="323">
                  <c:v>40115</c:v>
                </c:pt>
                <c:pt idx="324">
                  <c:v>40116</c:v>
                </c:pt>
                <c:pt idx="325">
                  <c:v>40119</c:v>
                </c:pt>
                <c:pt idx="326">
                  <c:v>40120</c:v>
                </c:pt>
                <c:pt idx="327">
                  <c:v>40121</c:v>
                </c:pt>
                <c:pt idx="328">
                  <c:v>40122</c:v>
                </c:pt>
                <c:pt idx="329">
                  <c:v>40123</c:v>
                </c:pt>
                <c:pt idx="330">
                  <c:v>40126</c:v>
                </c:pt>
                <c:pt idx="331">
                  <c:v>40127</c:v>
                </c:pt>
                <c:pt idx="332">
                  <c:v>40128</c:v>
                </c:pt>
                <c:pt idx="333">
                  <c:v>40129</c:v>
                </c:pt>
                <c:pt idx="334">
                  <c:v>40130</c:v>
                </c:pt>
                <c:pt idx="335">
                  <c:v>40133</c:v>
                </c:pt>
                <c:pt idx="336">
                  <c:v>40134</c:v>
                </c:pt>
                <c:pt idx="337">
                  <c:v>40135</c:v>
                </c:pt>
                <c:pt idx="338">
                  <c:v>40136</c:v>
                </c:pt>
                <c:pt idx="339">
                  <c:v>40137</c:v>
                </c:pt>
                <c:pt idx="340">
                  <c:v>40140</c:v>
                </c:pt>
                <c:pt idx="341">
                  <c:v>40141</c:v>
                </c:pt>
                <c:pt idx="342">
                  <c:v>40147</c:v>
                </c:pt>
                <c:pt idx="343">
                  <c:v>40148</c:v>
                </c:pt>
                <c:pt idx="344">
                  <c:v>40149</c:v>
                </c:pt>
                <c:pt idx="345">
                  <c:v>40150</c:v>
                </c:pt>
                <c:pt idx="346">
                  <c:v>40151</c:v>
                </c:pt>
                <c:pt idx="347">
                  <c:v>40154</c:v>
                </c:pt>
                <c:pt idx="348">
                  <c:v>40155</c:v>
                </c:pt>
                <c:pt idx="349">
                  <c:v>40156</c:v>
                </c:pt>
                <c:pt idx="350">
                  <c:v>40157</c:v>
                </c:pt>
                <c:pt idx="351">
                  <c:v>40158</c:v>
                </c:pt>
                <c:pt idx="352">
                  <c:v>40161</c:v>
                </c:pt>
                <c:pt idx="353">
                  <c:v>40162</c:v>
                </c:pt>
                <c:pt idx="354">
                  <c:v>40163</c:v>
                </c:pt>
                <c:pt idx="355">
                  <c:v>40164</c:v>
                </c:pt>
                <c:pt idx="356">
                  <c:v>40165</c:v>
                </c:pt>
                <c:pt idx="357">
                  <c:v>40166</c:v>
                </c:pt>
                <c:pt idx="358">
                  <c:v>40169</c:v>
                </c:pt>
                <c:pt idx="359">
                  <c:v>40170</c:v>
                </c:pt>
                <c:pt idx="360">
                  <c:v>40171</c:v>
                </c:pt>
                <c:pt idx="361">
                  <c:v>40175</c:v>
                </c:pt>
                <c:pt idx="362">
                  <c:v>40176</c:v>
                </c:pt>
                <c:pt idx="363">
                  <c:v>40177</c:v>
                </c:pt>
                <c:pt idx="364">
                  <c:v>40178</c:v>
                </c:pt>
                <c:pt idx="365">
                  <c:v>40182</c:v>
                </c:pt>
                <c:pt idx="366">
                  <c:v>40183</c:v>
                </c:pt>
                <c:pt idx="367">
                  <c:v>40184</c:v>
                </c:pt>
                <c:pt idx="368">
                  <c:v>40185</c:v>
                </c:pt>
                <c:pt idx="369">
                  <c:v>40186</c:v>
                </c:pt>
                <c:pt idx="370">
                  <c:v>40189</c:v>
                </c:pt>
                <c:pt idx="371">
                  <c:v>40190</c:v>
                </c:pt>
                <c:pt idx="372">
                  <c:v>40191</c:v>
                </c:pt>
                <c:pt idx="373">
                  <c:v>40192</c:v>
                </c:pt>
                <c:pt idx="374">
                  <c:v>40193</c:v>
                </c:pt>
                <c:pt idx="375">
                  <c:v>40197</c:v>
                </c:pt>
                <c:pt idx="376">
                  <c:v>40199</c:v>
                </c:pt>
                <c:pt idx="377">
                  <c:v>40200</c:v>
                </c:pt>
                <c:pt idx="378">
                  <c:v>40203</c:v>
                </c:pt>
                <c:pt idx="379">
                  <c:v>40204</c:v>
                </c:pt>
                <c:pt idx="380">
                  <c:v>40205</c:v>
                </c:pt>
                <c:pt idx="381">
                  <c:v>40206</c:v>
                </c:pt>
                <c:pt idx="382">
                  <c:v>40207</c:v>
                </c:pt>
                <c:pt idx="383">
                  <c:v>40210</c:v>
                </c:pt>
                <c:pt idx="384">
                  <c:v>40211</c:v>
                </c:pt>
                <c:pt idx="385">
                  <c:v>40212</c:v>
                </c:pt>
                <c:pt idx="386">
                  <c:v>40213</c:v>
                </c:pt>
                <c:pt idx="387">
                  <c:v>40214</c:v>
                </c:pt>
                <c:pt idx="388">
                  <c:v>40217</c:v>
                </c:pt>
                <c:pt idx="389">
                  <c:v>40218</c:v>
                </c:pt>
                <c:pt idx="390">
                  <c:v>40219</c:v>
                </c:pt>
                <c:pt idx="391">
                  <c:v>40220</c:v>
                </c:pt>
                <c:pt idx="392">
                  <c:v>40221</c:v>
                </c:pt>
                <c:pt idx="393">
                  <c:v>40225</c:v>
                </c:pt>
                <c:pt idx="394">
                  <c:v>40226</c:v>
                </c:pt>
                <c:pt idx="395">
                  <c:v>40227</c:v>
                </c:pt>
                <c:pt idx="396">
                  <c:v>40228</c:v>
                </c:pt>
                <c:pt idx="397">
                  <c:v>40231</c:v>
                </c:pt>
                <c:pt idx="398">
                  <c:v>40232</c:v>
                </c:pt>
                <c:pt idx="399">
                  <c:v>40233</c:v>
                </c:pt>
                <c:pt idx="400">
                  <c:v>40234</c:v>
                </c:pt>
                <c:pt idx="401">
                  <c:v>40235</c:v>
                </c:pt>
                <c:pt idx="402">
                  <c:v>40238</c:v>
                </c:pt>
                <c:pt idx="403">
                  <c:v>40239</c:v>
                </c:pt>
                <c:pt idx="404">
                  <c:v>40240</c:v>
                </c:pt>
                <c:pt idx="405">
                  <c:v>40241</c:v>
                </c:pt>
                <c:pt idx="406">
                  <c:v>40242</c:v>
                </c:pt>
                <c:pt idx="407">
                  <c:v>40245</c:v>
                </c:pt>
                <c:pt idx="408">
                  <c:v>40246</c:v>
                </c:pt>
                <c:pt idx="409">
                  <c:v>40247</c:v>
                </c:pt>
                <c:pt idx="410">
                  <c:v>40248</c:v>
                </c:pt>
                <c:pt idx="411">
                  <c:v>40249</c:v>
                </c:pt>
                <c:pt idx="412">
                  <c:v>40252</c:v>
                </c:pt>
                <c:pt idx="413">
                  <c:v>40253</c:v>
                </c:pt>
                <c:pt idx="414">
                  <c:v>40254</c:v>
                </c:pt>
                <c:pt idx="415">
                  <c:v>40255</c:v>
                </c:pt>
                <c:pt idx="416">
                  <c:v>40256</c:v>
                </c:pt>
                <c:pt idx="417">
                  <c:v>40259</c:v>
                </c:pt>
                <c:pt idx="418">
                  <c:v>40260</c:v>
                </c:pt>
                <c:pt idx="419">
                  <c:v>40261</c:v>
                </c:pt>
                <c:pt idx="420">
                  <c:v>40262</c:v>
                </c:pt>
                <c:pt idx="421">
                  <c:v>40263</c:v>
                </c:pt>
                <c:pt idx="422">
                  <c:v>40266</c:v>
                </c:pt>
                <c:pt idx="423">
                  <c:v>40267</c:v>
                </c:pt>
                <c:pt idx="424">
                  <c:v>40268</c:v>
                </c:pt>
                <c:pt idx="425">
                  <c:v>40269</c:v>
                </c:pt>
                <c:pt idx="426">
                  <c:v>40273</c:v>
                </c:pt>
                <c:pt idx="427">
                  <c:v>40274</c:v>
                </c:pt>
                <c:pt idx="428">
                  <c:v>40275</c:v>
                </c:pt>
                <c:pt idx="429">
                  <c:v>40276</c:v>
                </c:pt>
                <c:pt idx="430">
                  <c:v>40277</c:v>
                </c:pt>
                <c:pt idx="431">
                  <c:v>40280</c:v>
                </c:pt>
                <c:pt idx="432">
                  <c:v>40281</c:v>
                </c:pt>
                <c:pt idx="433">
                  <c:v>40282</c:v>
                </c:pt>
                <c:pt idx="434">
                  <c:v>40283</c:v>
                </c:pt>
                <c:pt idx="435">
                  <c:v>40284</c:v>
                </c:pt>
                <c:pt idx="436">
                  <c:v>40287</c:v>
                </c:pt>
                <c:pt idx="437">
                  <c:v>40288</c:v>
                </c:pt>
                <c:pt idx="438">
                  <c:v>40289</c:v>
                </c:pt>
                <c:pt idx="439">
                  <c:v>40290</c:v>
                </c:pt>
                <c:pt idx="440">
                  <c:v>40291</c:v>
                </c:pt>
                <c:pt idx="441">
                  <c:v>40294</c:v>
                </c:pt>
                <c:pt idx="442">
                  <c:v>40295</c:v>
                </c:pt>
                <c:pt idx="443">
                  <c:v>40296</c:v>
                </c:pt>
                <c:pt idx="444">
                  <c:v>40297</c:v>
                </c:pt>
                <c:pt idx="445">
                  <c:v>40298</c:v>
                </c:pt>
                <c:pt idx="446">
                  <c:v>40301</c:v>
                </c:pt>
                <c:pt idx="447">
                  <c:v>40302</c:v>
                </c:pt>
                <c:pt idx="448">
                  <c:v>40303</c:v>
                </c:pt>
                <c:pt idx="449">
                  <c:v>40304</c:v>
                </c:pt>
                <c:pt idx="450">
                  <c:v>40305</c:v>
                </c:pt>
                <c:pt idx="451">
                  <c:v>40308</c:v>
                </c:pt>
                <c:pt idx="452">
                  <c:v>40309</c:v>
                </c:pt>
                <c:pt idx="453">
                  <c:v>40310</c:v>
                </c:pt>
                <c:pt idx="454">
                  <c:v>40311</c:v>
                </c:pt>
                <c:pt idx="455">
                  <c:v>40312</c:v>
                </c:pt>
                <c:pt idx="456">
                  <c:v>40315</c:v>
                </c:pt>
                <c:pt idx="457">
                  <c:v>40316</c:v>
                </c:pt>
                <c:pt idx="458">
                  <c:v>40317</c:v>
                </c:pt>
                <c:pt idx="459">
                  <c:v>40318</c:v>
                </c:pt>
                <c:pt idx="460">
                  <c:v>40319</c:v>
                </c:pt>
                <c:pt idx="461">
                  <c:v>40322</c:v>
                </c:pt>
                <c:pt idx="462">
                  <c:v>40323</c:v>
                </c:pt>
                <c:pt idx="463">
                  <c:v>40324</c:v>
                </c:pt>
                <c:pt idx="464">
                  <c:v>40325</c:v>
                </c:pt>
                <c:pt idx="465">
                  <c:v>40332</c:v>
                </c:pt>
                <c:pt idx="466">
                  <c:v>40333</c:v>
                </c:pt>
                <c:pt idx="467">
                  <c:v>40336</c:v>
                </c:pt>
                <c:pt idx="468">
                  <c:v>40337</c:v>
                </c:pt>
                <c:pt idx="469">
                  <c:v>40338</c:v>
                </c:pt>
                <c:pt idx="470">
                  <c:v>40339</c:v>
                </c:pt>
                <c:pt idx="471">
                  <c:v>40340</c:v>
                </c:pt>
                <c:pt idx="472">
                  <c:v>40341</c:v>
                </c:pt>
                <c:pt idx="473">
                  <c:v>40342</c:v>
                </c:pt>
                <c:pt idx="474">
                  <c:v>40343</c:v>
                </c:pt>
                <c:pt idx="475">
                  <c:v>40344</c:v>
                </c:pt>
                <c:pt idx="476">
                  <c:v>40345</c:v>
                </c:pt>
                <c:pt idx="477">
                  <c:v>40346</c:v>
                </c:pt>
                <c:pt idx="478">
                  <c:v>40347</c:v>
                </c:pt>
                <c:pt idx="479">
                  <c:v>40350</c:v>
                </c:pt>
                <c:pt idx="480">
                  <c:v>40351</c:v>
                </c:pt>
                <c:pt idx="481">
                  <c:v>40353</c:v>
                </c:pt>
                <c:pt idx="482">
                  <c:v>40354</c:v>
                </c:pt>
                <c:pt idx="483">
                  <c:v>40357</c:v>
                </c:pt>
                <c:pt idx="484">
                  <c:v>40358</c:v>
                </c:pt>
                <c:pt idx="485">
                  <c:v>40360</c:v>
                </c:pt>
                <c:pt idx="486">
                  <c:v>40361</c:v>
                </c:pt>
                <c:pt idx="487">
                  <c:v>40365</c:v>
                </c:pt>
                <c:pt idx="488">
                  <c:v>40366</c:v>
                </c:pt>
                <c:pt idx="489">
                  <c:v>40367</c:v>
                </c:pt>
                <c:pt idx="490">
                  <c:v>40368</c:v>
                </c:pt>
                <c:pt idx="491">
                  <c:v>40371</c:v>
                </c:pt>
                <c:pt idx="492">
                  <c:v>40372</c:v>
                </c:pt>
                <c:pt idx="493">
                  <c:v>40373</c:v>
                </c:pt>
                <c:pt idx="494">
                  <c:v>40374</c:v>
                </c:pt>
                <c:pt idx="495">
                  <c:v>40375</c:v>
                </c:pt>
                <c:pt idx="496">
                  <c:v>40378</c:v>
                </c:pt>
                <c:pt idx="497">
                  <c:v>40379</c:v>
                </c:pt>
                <c:pt idx="498">
                  <c:v>40380</c:v>
                </c:pt>
                <c:pt idx="499">
                  <c:v>40381</c:v>
                </c:pt>
                <c:pt idx="500">
                  <c:v>40382</c:v>
                </c:pt>
                <c:pt idx="501">
                  <c:v>40385</c:v>
                </c:pt>
                <c:pt idx="502">
                  <c:v>40386</c:v>
                </c:pt>
                <c:pt idx="503">
                  <c:v>40387</c:v>
                </c:pt>
                <c:pt idx="504">
                  <c:v>40388</c:v>
                </c:pt>
                <c:pt idx="505">
                  <c:v>40389</c:v>
                </c:pt>
                <c:pt idx="506">
                  <c:v>40392</c:v>
                </c:pt>
                <c:pt idx="507">
                  <c:v>40393</c:v>
                </c:pt>
                <c:pt idx="508">
                  <c:v>40394</c:v>
                </c:pt>
                <c:pt idx="509">
                  <c:v>40395</c:v>
                </c:pt>
                <c:pt idx="510">
                  <c:v>40396</c:v>
                </c:pt>
                <c:pt idx="511">
                  <c:v>40400</c:v>
                </c:pt>
                <c:pt idx="512">
                  <c:v>40401</c:v>
                </c:pt>
                <c:pt idx="513">
                  <c:v>40402</c:v>
                </c:pt>
                <c:pt idx="514">
                  <c:v>40403</c:v>
                </c:pt>
                <c:pt idx="515">
                  <c:v>40406</c:v>
                </c:pt>
                <c:pt idx="516">
                  <c:v>40407</c:v>
                </c:pt>
                <c:pt idx="517">
                  <c:v>40408</c:v>
                </c:pt>
                <c:pt idx="518">
                  <c:v>40409</c:v>
                </c:pt>
                <c:pt idx="519">
                  <c:v>40410</c:v>
                </c:pt>
                <c:pt idx="520">
                  <c:v>40413</c:v>
                </c:pt>
                <c:pt idx="521">
                  <c:v>40414</c:v>
                </c:pt>
                <c:pt idx="522">
                  <c:v>40415</c:v>
                </c:pt>
                <c:pt idx="523">
                  <c:v>40416</c:v>
                </c:pt>
                <c:pt idx="524">
                  <c:v>40417</c:v>
                </c:pt>
                <c:pt idx="525">
                  <c:v>40420</c:v>
                </c:pt>
                <c:pt idx="526">
                  <c:v>40421</c:v>
                </c:pt>
                <c:pt idx="527">
                  <c:v>40422</c:v>
                </c:pt>
                <c:pt idx="528">
                  <c:v>40423</c:v>
                </c:pt>
                <c:pt idx="529">
                  <c:v>40424</c:v>
                </c:pt>
                <c:pt idx="530">
                  <c:v>40428</c:v>
                </c:pt>
                <c:pt idx="531">
                  <c:v>40429</c:v>
                </c:pt>
                <c:pt idx="532">
                  <c:v>40430</c:v>
                </c:pt>
                <c:pt idx="533">
                  <c:v>40431</c:v>
                </c:pt>
                <c:pt idx="534">
                  <c:v>40434</c:v>
                </c:pt>
                <c:pt idx="535">
                  <c:v>40435</c:v>
                </c:pt>
                <c:pt idx="536">
                  <c:v>40436</c:v>
                </c:pt>
                <c:pt idx="537">
                  <c:v>40437</c:v>
                </c:pt>
                <c:pt idx="538">
                  <c:v>40438</c:v>
                </c:pt>
                <c:pt idx="539">
                  <c:v>40441</c:v>
                </c:pt>
                <c:pt idx="540">
                  <c:v>40442</c:v>
                </c:pt>
                <c:pt idx="541">
                  <c:v>40443</c:v>
                </c:pt>
                <c:pt idx="542">
                  <c:v>40444</c:v>
                </c:pt>
                <c:pt idx="543">
                  <c:v>40445</c:v>
                </c:pt>
                <c:pt idx="544">
                  <c:v>40448</c:v>
                </c:pt>
                <c:pt idx="545">
                  <c:v>40449</c:v>
                </c:pt>
                <c:pt idx="546">
                  <c:v>40450</c:v>
                </c:pt>
                <c:pt idx="547">
                  <c:v>40451</c:v>
                </c:pt>
                <c:pt idx="548">
                  <c:v>40452</c:v>
                </c:pt>
                <c:pt idx="549">
                  <c:v>40455</c:v>
                </c:pt>
                <c:pt idx="550">
                  <c:v>40456</c:v>
                </c:pt>
                <c:pt idx="551">
                  <c:v>40457</c:v>
                </c:pt>
                <c:pt idx="552">
                  <c:v>40458</c:v>
                </c:pt>
                <c:pt idx="553">
                  <c:v>40459</c:v>
                </c:pt>
                <c:pt idx="554">
                  <c:v>40462</c:v>
                </c:pt>
                <c:pt idx="555">
                  <c:v>40463</c:v>
                </c:pt>
                <c:pt idx="556">
                  <c:v>40464</c:v>
                </c:pt>
                <c:pt idx="557">
                  <c:v>40465</c:v>
                </c:pt>
                <c:pt idx="558">
                  <c:v>40466</c:v>
                </c:pt>
                <c:pt idx="559">
                  <c:v>40469</c:v>
                </c:pt>
                <c:pt idx="560">
                  <c:v>40470</c:v>
                </c:pt>
                <c:pt idx="561">
                  <c:v>40471</c:v>
                </c:pt>
                <c:pt idx="562">
                  <c:v>40472</c:v>
                </c:pt>
                <c:pt idx="563">
                  <c:v>40473</c:v>
                </c:pt>
                <c:pt idx="564">
                  <c:v>40476</c:v>
                </c:pt>
                <c:pt idx="565">
                  <c:v>40477</c:v>
                </c:pt>
                <c:pt idx="566">
                  <c:v>40478</c:v>
                </c:pt>
                <c:pt idx="567">
                  <c:v>40479</c:v>
                </c:pt>
                <c:pt idx="568">
                  <c:v>40480</c:v>
                </c:pt>
                <c:pt idx="569">
                  <c:v>40483</c:v>
                </c:pt>
                <c:pt idx="570">
                  <c:v>40484</c:v>
                </c:pt>
                <c:pt idx="571">
                  <c:v>40485</c:v>
                </c:pt>
                <c:pt idx="572">
                  <c:v>40486</c:v>
                </c:pt>
                <c:pt idx="573">
                  <c:v>40487</c:v>
                </c:pt>
                <c:pt idx="574">
                  <c:v>40490</c:v>
                </c:pt>
                <c:pt idx="575">
                  <c:v>40491</c:v>
                </c:pt>
                <c:pt idx="576">
                  <c:v>40492</c:v>
                </c:pt>
                <c:pt idx="577">
                  <c:v>40493</c:v>
                </c:pt>
                <c:pt idx="578">
                  <c:v>40494</c:v>
                </c:pt>
                <c:pt idx="579">
                  <c:v>40497</c:v>
                </c:pt>
                <c:pt idx="580">
                  <c:v>40498</c:v>
                </c:pt>
                <c:pt idx="581">
                  <c:v>40499</c:v>
                </c:pt>
                <c:pt idx="582">
                  <c:v>40500</c:v>
                </c:pt>
                <c:pt idx="583">
                  <c:v>40501</c:v>
                </c:pt>
                <c:pt idx="584">
                  <c:v>40504</c:v>
                </c:pt>
                <c:pt idx="585">
                  <c:v>40505</c:v>
                </c:pt>
                <c:pt idx="586">
                  <c:v>40506</c:v>
                </c:pt>
                <c:pt idx="587">
                  <c:v>40507</c:v>
                </c:pt>
                <c:pt idx="588">
                  <c:v>40508</c:v>
                </c:pt>
                <c:pt idx="589">
                  <c:v>40511</c:v>
                </c:pt>
                <c:pt idx="590">
                  <c:v>40512</c:v>
                </c:pt>
                <c:pt idx="591">
                  <c:v>40513</c:v>
                </c:pt>
                <c:pt idx="592">
                  <c:v>40514</c:v>
                </c:pt>
                <c:pt idx="593">
                  <c:v>40515</c:v>
                </c:pt>
                <c:pt idx="594">
                  <c:v>40518</c:v>
                </c:pt>
                <c:pt idx="595">
                  <c:v>40519</c:v>
                </c:pt>
                <c:pt idx="596">
                  <c:v>40520</c:v>
                </c:pt>
                <c:pt idx="597">
                  <c:v>40521</c:v>
                </c:pt>
                <c:pt idx="598">
                  <c:v>40522</c:v>
                </c:pt>
                <c:pt idx="599">
                  <c:v>40525</c:v>
                </c:pt>
                <c:pt idx="600">
                  <c:v>40526</c:v>
                </c:pt>
                <c:pt idx="601">
                  <c:v>40527</c:v>
                </c:pt>
                <c:pt idx="602">
                  <c:v>40528</c:v>
                </c:pt>
                <c:pt idx="603">
                  <c:v>40529</c:v>
                </c:pt>
                <c:pt idx="604">
                  <c:v>40532</c:v>
                </c:pt>
                <c:pt idx="605">
                  <c:v>40533</c:v>
                </c:pt>
                <c:pt idx="606">
                  <c:v>40534</c:v>
                </c:pt>
                <c:pt idx="607">
                  <c:v>40535</c:v>
                </c:pt>
                <c:pt idx="608">
                  <c:v>40539</c:v>
                </c:pt>
                <c:pt idx="609">
                  <c:v>40540</c:v>
                </c:pt>
                <c:pt idx="610">
                  <c:v>40541</c:v>
                </c:pt>
                <c:pt idx="611">
                  <c:v>40542</c:v>
                </c:pt>
                <c:pt idx="612">
                  <c:v>40543</c:v>
                </c:pt>
                <c:pt idx="613">
                  <c:v>40546</c:v>
                </c:pt>
                <c:pt idx="614">
                  <c:v>40547</c:v>
                </c:pt>
                <c:pt idx="615">
                  <c:v>40548</c:v>
                </c:pt>
                <c:pt idx="616">
                  <c:v>40549</c:v>
                </c:pt>
                <c:pt idx="617">
                  <c:v>40550</c:v>
                </c:pt>
                <c:pt idx="618">
                  <c:v>40553</c:v>
                </c:pt>
                <c:pt idx="619">
                  <c:v>40554</c:v>
                </c:pt>
                <c:pt idx="620">
                  <c:v>40555</c:v>
                </c:pt>
                <c:pt idx="621">
                  <c:v>40556</c:v>
                </c:pt>
                <c:pt idx="622">
                  <c:v>40557</c:v>
                </c:pt>
                <c:pt idx="623">
                  <c:v>40560</c:v>
                </c:pt>
                <c:pt idx="624">
                  <c:v>40561</c:v>
                </c:pt>
                <c:pt idx="625">
                  <c:v>40562</c:v>
                </c:pt>
                <c:pt idx="626">
                  <c:v>40563</c:v>
                </c:pt>
                <c:pt idx="627">
                  <c:v>40564</c:v>
                </c:pt>
                <c:pt idx="628">
                  <c:v>40567</c:v>
                </c:pt>
                <c:pt idx="629">
                  <c:v>40568</c:v>
                </c:pt>
                <c:pt idx="630">
                  <c:v>40569</c:v>
                </c:pt>
                <c:pt idx="631">
                  <c:v>40570</c:v>
                </c:pt>
                <c:pt idx="632">
                  <c:v>40571</c:v>
                </c:pt>
                <c:pt idx="633">
                  <c:v>40574</c:v>
                </c:pt>
                <c:pt idx="634">
                  <c:v>40575</c:v>
                </c:pt>
                <c:pt idx="635">
                  <c:v>40576</c:v>
                </c:pt>
                <c:pt idx="636">
                  <c:v>40577</c:v>
                </c:pt>
                <c:pt idx="637">
                  <c:v>40578</c:v>
                </c:pt>
                <c:pt idx="638">
                  <c:v>40581</c:v>
                </c:pt>
                <c:pt idx="639">
                  <c:v>40582</c:v>
                </c:pt>
                <c:pt idx="640">
                  <c:v>40583</c:v>
                </c:pt>
                <c:pt idx="641">
                  <c:v>40584</c:v>
                </c:pt>
                <c:pt idx="642">
                  <c:v>40585</c:v>
                </c:pt>
                <c:pt idx="643">
                  <c:v>40588</c:v>
                </c:pt>
                <c:pt idx="644">
                  <c:v>40589</c:v>
                </c:pt>
                <c:pt idx="645">
                  <c:v>40590</c:v>
                </c:pt>
                <c:pt idx="646">
                  <c:v>40591</c:v>
                </c:pt>
                <c:pt idx="647">
                  <c:v>40592</c:v>
                </c:pt>
                <c:pt idx="648">
                  <c:v>40595</c:v>
                </c:pt>
                <c:pt idx="649">
                  <c:v>40596</c:v>
                </c:pt>
                <c:pt idx="650">
                  <c:v>40597</c:v>
                </c:pt>
                <c:pt idx="651">
                  <c:v>40598</c:v>
                </c:pt>
                <c:pt idx="652">
                  <c:v>40599</c:v>
                </c:pt>
                <c:pt idx="653">
                  <c:v>40602</c:v>
                </c:pt>
                <c:pt idx="654">
                  <c:v>40603</c:v>
                </c:pt>
                <c:pt idx="655">
                  <c:v>40604</c:v>
                </c:pt>
                <c:pt idx="656">
                  <c:v>40605</c:v>
                </c:pt>
                <c:pt idx="657">
                  <c:v>40609</c:v>
                </c:pt>
                <c:pt idx="658">
                  <c:v>40610</c:v>
                </c:pt>
                <c:pt idx="659">
                  <c:v>40611</c:v>
                </c:pt>
                <c:pt idx="660">
                  <c:v>40612</c:v>
                </c:pt>
                <c:pt idx="661">
                  <c:v>40613</c:v>
                </c:pt>
                <c:pt idx="662">
                  <c:v>40616</c:v>
                </c:pt>
                <c:pt idx="663">
                  <c:v>40617</c:v>
                </c:pt>
                <c:pt idx="664">
                  <c:v>40618</c:v>
                </c:pt>
                <c:pt idx="665">
                  <c:v>40619</c:v>
                </c:pt>
                <c:pt idx="666">
                  <c:v>40620</c:v>
                </c:pt>
                <c:pt idx="667">
                  <c:v>40623</c:v>
                </c:pt>
                <c:pt idx="668">
                  <c:v>40624</c:v>
                </c:pt>
                <c:pt idx="669">
                  <c:v>40625</c:v>
                </c:pt>
                <c:pt idx="670">
                  <c:v>40626</c:v>
                </c:pt>
                <c:pt idx="671">
                  <c:v>40627</c:v>
                </c:pt>
                <c:pt idx="672">
                  <c:v>40630</c:v>
                </c:pt>
                <c:pt idx="673">
                  <c:v>40631</c:v>
                </c:pt>
                <c:pt idx="674">
                  <c:v>40632</c:v>
                </c:pt>
                <c:pt idx="675">
                  <c:v>40633</c:v>
                </c:pt>
                <c:pt idx="676">
                  <c:v>40634</c:v>
                </c:pt>
                <c:pt idx="677">
                  <c:v>40637</c:v>
                </c:pt>
                <c:pt idx="678">
                  <c:v>40638</c:v>
                </c:pt>
                <c:pt idx="679">
                  <c:v>40639</c:v>
                </c:pt>
                <c:pt idx="680">
                  <c:v>40640</c:v>
                </c:pt>
                <c:pt idx="681">
                  <c:v>40641</c:v>
                </c:pt>
                <c:pt idx="682">
                  <c:v>40644</c:v>
                </c:pt>
                <c:pt idx="683">
                  <c:v>40645</c:v>
                </c:pt>
                <c:pt idx="684">
                  <c:v>40646</c:v>
                </c:pt>
                <c:pt idx="685">
                  <c:v>40647</c:v>
                </c:pt>
                <c:pt idx="686">
                  <c:v>40648</c:v>
                </c:pt>
                <c:pt idx="687">
                  <c:v>40651</c:v>
                </c:pt>
                <c:pt idx="688">
                  <c:v>40652</c:v>
                </c:pt>
                <c:pt idx="689">
                  <c:v>40653</c:v>
                </c:pt>
                <c:pt idx="690">
                  <c:v>40658</c:v>
                </c:pt>
                <c:pt idx="691">
                  <c:v>40659</c:v>
                </c:pt>
                <c:pt idx="692">
                  <c:v>40660</c:v>
                </c:pt>
                <c:pt idx="693">
                  <c:v>40661</c:v>
                </c:pt>
                <c:pt idx="694">
                  <c:v>40662</c:v>
                </c:pt>
                <c:pt idx="695">
                  <c:v>40665</c:v>
                </c:pt>
                <c:pt idx="696">
                  <c:v>40666</c:v>
                </c:pt>
                <c:pt idx="697">
                  <c:v>40669</c:v>
                </c:pt>
                <c:pt idx="698">
                  <c:v>40672</c:v>
                </c:pt>
                <c:pt idx="699">
                  <c:v>40673</c:v>
                </c:pt>
                <c:pt idx="700">
                  <c:v>40674</c:v>
                </c:pt>
                <c:pt idx="701">
                  <c:v>40675</c:v>
                </c:pt>
                <c:pt idx="702">
                  <c:v>40676</c:v>
                </c:pt>
                <c:pt idx="703">
                  <c:v>40679</c:v>
                </c:pt>
                <c:pt idx="704">
                  <c:v>40680</c:v>
                </c:pt>
                <c:pt idx="705">
                  <c:v>40681</c:v>
                </c:pt>
                <c:pt idx="706">
                  <c:v>40682</c:v>
                </c:pt>
                <c:pt idx="707">
                  <c:v>40683</c:v>
                </c:pt>
                <c:pt idx="708">
                  <c:v>40686</c:v>
                </c:pt>
                <c:pt idx="709">
                  <c:v>40687</c:v>
                </c:pt>
                <c:pt idx="710">
                  <c:v>40688</c:v>
                </c:pt>
                <c:pt idx="711">
                  <c:v>40689</c:v>
                </c:pt>
                <c:pt idx="712">
                  <c:v>40690</c:v>
                </c:pt>
                <c:pt idx="713">
                  <c:v>40693</c:v>
                </c:pt>
                <c:pt idx="714">
                  <c:v>40694</c:v>
                </c:pt>
                <c:pt idx="715">
                  <c:v>40695</c:v>
                </c:pt>
                <c:pt idx="716">
                  <c:v>40696</c:v>
                </c:pt>
                <c:pt idx="717">
                  <c:v>40697</c:v>
                </c:pt>
                <c:pt idx="718">
                  <c:v>40700</c:v>
                </c:pt>
                <c:pt idx="719">
                  <c:v>40701</c:v>
                </c:pt>
                <c:pt idx="720">
                  <c:v>40702</c:v>
                </c:pt>
                <c:pt idx="721">
                  <c:v>40703</c:v>
                </c:pt>
                <c:pt idx="722">
                  <c:v>40704</c:v>
                </c:pt>
                <c:pt idx="723">
                  <c:v>40707</c:v>
                </c:pt>
                <c:pt idx="724">
                  <c:v>40708</c:v>
                </c:pt>
                <c:pt idx="725">
                  <c:v>40709</c:v>
                </c:pt>
                <c:pt idx="726">
                  <c:v>40710</c:v>
                </c:pt>
                <c:pt idx="727">
                  <c:v>40711</c:v>
                </c:pt>
                <c:pt idx="728">
                  <c:v>40714</c:v>
                </c:pt>
                <c:pt idx="729">
                  <c:v>40715</c:v>
                </c:pt>
                <c:pt idx="730">
                  <c:v>40716</c:v>
                </c:pt>
                <c:pt idx="731">
                  <c:v>40717</c:v>
                </c:pt>
                <c:pt idx="732">
                  <c:v>40718</c:v>
                </c:pt>
                <c:pt idx="733">
                  <c:v>40721</c:v>
                </c:pt>
                <c:pt idx="734">
                  <c:v>40722</c:v>
                </c:pt>
                <c:pt idx="735">
                  <c:v>40723</c:v>
                </c:pt>
                <c:pt idx="736">
                  <c:v>40724</c:v>
                </c:pt>
                <c:pt idx="737">
                  <c:v>40725</c:v>
                </c:pt>
                <c:pt idx="738">
                  <c:v>40728</c:v>
                </c:pt>
                <c:pt idx="739">
                  <c:v>40729</c:v>
                </c:pt>
                <c:pt idx="740">
                  <c:v>40730</c:v>
                </c:pt>
                <c:pt idx="741">
                  <c:v>40731</c:v>
                </c:pt>
                <c:pt idx="742">
                  <c:v>40732</c:v>
                </c:pt>
                <c:pt idx="743">
                  <c:v>40735</c:v>
                </c:pt>
                <c:pt idx="744">
                  <c:v>40736</c:v>
                </c:pt>
                <c:pt idx="745">
                  <c:v>40737</c:v>
                </c:pt>
                <c:pt idx="746">
                  <c:v>40738</c:v>
                </c:pt>
                <c:pt idx="747">
                  <c:v>40739</c:v>
                </c:pt>
                <c:pt idx="748">
                  <c:v>40742</c:v>
                </c:pt>
                <c:pt idx="749">
                  <c:v>40743</c:v>
                </c:pt>
                <c:pt idx="750">
                  <c:v>40744</c:v>
                </c:pt>
                <c:pt idx="751">
                  <c:v>40745</c:v>
                </c:pt>
                <c:pt idx="752">
                  <c:v>40746</c:v>
                </c:pt>
                <c:pt idx="753">
                  <c:v>40749</c:v>
                </c:pt>
                <c:pt idx="754">
                  <c:v>40750</c:v>
                </c:pt>
                <c:pt idx="755">
                  <c:v>40751</c:v>
                </c:pt>
                <c:pt idx="756">
                  <c:v>40752</c:v>
                </c:pt>
                <c:pt idx="757">
                  <c:v>40753</c:v>
                </c:pt>
                <c:pt idx="758">
                  <c:v>40756</c:v>
                </c:pt>
                <c:pt idx="759">
                  <c:v>40757</c:v>
                </c:pt>
                <c:pt idx="760">
                  <c:v>40758</c:v>
                </c:pt>
                <c:pt idx="761">
                  <c:v>40759</c:v>
                </c:pt>
                <c:pt idx="762">
                  <c:v>40760</c:v>
                </c:pt>
                <c:pt idx="763">
                  <c:v>40763</c:v>
                </c:pt>
                <c:pt idx="764">
                  <c:v>40765</c:v>
                </c:pt>
                <c:pt idx="765">
                  <c:v>40766</c:v>
                </c:pt>
                <c:pt idx="766">
                  <c:v>40767</c:v>
                </c:pt>
                <c:pt idx="767">
                  <c:v>40770</c:v>
                </c:pt>
                <c:pt idx="768">
                  <c:v>40771</c:v>
                </c:pt>
                <c:pt idx="769">
                  <c:v>40772</c:v>
                </c:pt>
                <c:pt idx="770">
                  <c:v>40773</c:v>
                </c:pt>
                <c:pt idx="771">
                  <c:v>40777</c:v>
                </c:pt>
                <c:pt idx="772">
                  <c:v>40778</c:v>
                </c:pt>
                <c:pt idx="773">
                  <c:v>40779</c:v>
                </c:pt>
                <c:pt idx="774">
                  <c:v>40780</c:v>
                </c:pt>
                <c:pt idx="775">
                  <c:v>40781</c:v>
                </c:pt>
                <c:pt idx="776">
                  <c:v>40784</c:v>
                </c:pt>
                <c:pt idx="777">
                  <c:v>40785</c:v>
                </c:pt>
                <c:pt idx="778">
                  <c:v>40786</c:v>
                </c:pt>
                <c:pt idx="779">
                  <c:v>40787</c:v>
                </c:pt>
                <c:pt idx="780">
                  <c:v>40788</c:v>
                </c:pt>
                <c:pt idx="781">
                  <c:v>40793</c:v>
                </c:pt>
                <c:pt idx="782">
                  <c:v>40795</c:v>
                </c:pt>
                <c:pt idx="783">
                  <c:v>40798</c:v>
                </c:pt>
                <c:pt idx="784">
                  <c:v>40799</c:v>
                </c:pt>
                <c:pt idx="785">
                  <c:v>40800</c:v>
                </c:pt>
                <c:pt idx="786">
                  <c:v>40801</c:v>
                </c:pt>
                <c:pt idx="787">
                  <c:v>40802</c:v>
                </c:pt>
                <c:pt idx="788">
                  <c:v>40805</c:v>
                </c:pt>
                <c:pt idx="789">
                  <c:v>40806</c:v>
                </c:pt>
                <c:pt idx="790">
                  <c:v>40807</c:v>
                </c:pt>
                <c:pt idx="791">
                  <c:v>40808</c:v>
                </c:pt>
                <c:pt idx="792">
                  <c:v>40809</c:v>
                </c:pt>
                <c:pt idx="793">
                  <c:v>40812</c:v>
                </c:pt>
                <c:pt idx="794">
                  <c:v>40813</c:v>
                </c:pt>
                <c:pt idx="795">
                  <c:v>40814</c:v>
                </c:pt>
                <c:pt idx="796">
                  <c:v>40815</c:v>
                </c:pt>
                <c:pt idx="797">
                  <c:v>40816</c:v>
                </c:pt>
                <c:pt idx="798">
                  <c:v>40819</c:v>
                </c:pt>
                <c:pt idx="799">
                  <c:v>40820</c:v>
                </c:pt>
                <c:pt idx="800">
                  <c:v>40821</c:v>
                </c:pt>
                <c:pt idx="801">
                  <c:v>40822</c:v>
                </c:pt>
                <c:pt idx="802">
                  <c:v>40823</c:v>
                </c:pt>
                <c:pt idx="803">
                  <c:v>40826</c:v>
                </c:pt>
                <c:pt idx="804">
                  <c:v>40827</c:v>
                </c:pt>
                <c:pt idx="805">
                  <c:v>40828</c:v>
                </c:pt>
                <c:pt idx="806">
                  <c:v>40829</c:v>
                </c:pt>
                <c:pt idx="807">
                  <c:v>40830</c:v>
                </c:pt>
                <c:pt idx="808">
                  <c:v>40833</c:v>
                </c:pt>
                <c:pt idx="809">
                  <c:v>40834</c:v>
                </c:pt>
                <c:pt idx="810">
                  <c:v>40835</c:v>
                </c:pt>
                <c:pt idx="811">
                  <c:v>40836</c:v>
                </c:pt>
                <c:pt idx="812">
                  <c:v>40837</c:v>
                </c:pt>
                <c:pt idx="813">
                  <c:v>40840</c:v>
                </c:pt>
                <c:pt idx="814">
                  <c:v>40841</c:v>
                </c:pt>
                <c:pt idx="815">
                  <c:v>40843</c:v>
                </c:pt>
                <c:pt idx="816">
                  <c:v>40844</c:v>
                </c:pt>
                <c:pt idx="817">
                  <c:v>40847</c:v>
                </c:pt>
                <c:pt idx="818">
                  <c:v>40848</c:v>
                </c:pt>
                <c:pt idx="819">
                  <c:v>40849</c:v>
                </c:pt>
                <c:pt idx="820">
                  <c:v>40850</c:v>
                </c:pt>
                <c:pt idx="821">
                  <c:v>40851</c:v>
                </c:pt>
                <c:pt idx="822">
                  <c:v>40855</c:v>
                </c:pt>
                <c:pt idx="823">
                  <c:v>40856</c:v>
                </c:pt>
                <c:pt idx="824">
                  <c:v>40857</c:v>
                </c:pt>
                <c:pt idx="825">
                  <c:v>40858</c:v>
                </c:pt>
                <c:pt idx="826">
                  <c:v>40861</c:v>
                </c:pt>
                <c:pt idx="827">
                  <c:v>40863</c:v>
                </c:pt>
                <c:pt idx="828">
                  <c:v>40864</c:v>
                </c:pt>
                <c:pt idx="829">
                  <c:v>40865</c:v>
                </c:pt>
                <c:pt idx="830">
                  <c:v>40868</c:v>
                </c:pt>
                <c:pt idx="831">
                  <c:v>40869</c:v>
                </c:pt>
                <c:pt idx="832">
                  <c:v>40870</c:v>
                </c:pt>
                <c:pt idx="833">
                  <c:v>40875</c:v>
                </c:pt>
                <c:pt idx="834">
                  <c:v>40876</c:v>
                </c:pt>
                <c:pt idx="835">
                  <c:v>40877</c:v>
                </c:pt>
                <c:pt idx="836">
                  <c:v>40878</c:v>
                </c:pt>
                <c:pt idx="837">
                  <c:v>40879</c:v>
                </c:pt>
                <c:pt idx="838">
                  <c:v>40882</c:v>
                </c:pt>
                <c:pt idx="839">
                  <c:v>40883</c:v>
                </c:pt>
                <c:pt idx="840">
                  <c:v>40884</c:v>
                </c:pt>
                <c:pt idx="841">
                  <c:v>40885</c:v>
                </c:pt>
                <c:pt idx="842">
                  <c:v>40886</c:v>
                </c:pt>
                <c:pt idx="843">
                  <c:v>40889</c:v>
                </c:pt>
                <c:pt idx="844">
                  <c:v>40890</c:v>
                </c:pt>
                <c:pt idx="845">
                  <c:v>40891</c:v>
                </c:pt>
                <c:pt idx="846">
                  <c:v>40892</c:v>
                </c:pt>
                <c:pt idx="847">
                  <c:v>40893</c:v>
                </c:pt>
                <c:pt idx="848">
                  <c:v>40896</c:v>
                </c:pt>
                <c:pt idx="849">
                  <c:v>40897</c:v>
                </c:pt>
                <c:pt idx="850">
                  <c:v>40898</c:v>
                </c:pt>
                <c:pt idx="851">
                  <c:v>40899</c:v>
                </c:pt>
                <c:pt idx="852">
                  <c:v>40900</c:v>
                </c:pt>
                <c:pt idx="853">
                  <c:v>40907</c:v>
                </c:pt>
                <c:pt idx="854">
                  <c:v>40911</c:v>
                </c:pt>
                <c:pt idx="855">
                  <c:v>40912</c:v>
                </c:pt>
                <c:pt idx="856">
                  <c:v>40913</c:v>
                </c:pt>
                <c:pt idx="857">
                  <c:v>40914</c:v>
                </c:pt>
                <c:pt idx="858">
                  <c:v>40917</c:v>
                </c:pt>
                <c:pt idx="859">
                  <c:v>40918</c:v>
                </c:pt>
                <c:pt idx="860">
                  <c:v>40919</c:v>
                </c:pt>
                <c:pt idx="861">
                  <c:v>40920</c:v>
                </c:pt>
                <c:pt idx="862">
                  <c:v>40921</c:v>
                </c:pt>
                <c:pt idx="863">
                  <c:v>40925</c:v>
                </c:pt>
                <c:pt idx="864">
                  <c:v>40926</c:v>
                </c:pt>
                <c:pt idx="865">
                  <c:v>40927</c:v>
                </c:pt>
                <c:pt idx="866">
                  <c:v>40928</c:v>
                </c:pt>
                <c:pt idx="867">
                  <c:v>40931</c:v>
                </c:pt>
                <c:pt idx="868">
                  <c:v>40933</c:v>
                </c:pt>
                <c:pt idx="869">
                  <c:v>40934</c:v>
                </c:pt>
                <c:pt idx="870">
                  <c:v>40935</c:v>
                </c:pt>
                <c:pt idx="871">
                  <c:v>40938</c:v>
                </c:pt>
                <c:pt idx="872">
                  <c:v>40939</c:v>
                </c:pt>
                <c:pt idx="873">
                  <c:v>40940</c:v>
                </c:pt>
                <c:pt idx="874">
                  <c:v>40941</c:v>
                </c:pt>
                <c:pt idx="875">
                  <c:v>40942</c:v>
                </c:pt>
                <c:pt idx="876">
                  <c:v>40945</c:v>
                </c:pt>
                <c:pt idx="877">
                  <c:v>40946</c:v>
                </c:pt>
                <c:pt idx="878">
                  <c:v>40947</c:v>
                </c:pt>
                <c:pt idx="879">
                  <c:v>40948</c:v>
                </c:pt>
                <c:pt idx="880">
                  <c:v>40949</c:v>
                </c:pt>
                <c:pt idx="881">
                  <c:v>40952</c:v>
                </c:pt>
                <c:pt idx="882">
                  <c:v>40953</c:v>
                </c:pt>
                <c:pt idx="883">
                  <c:v>40954</c:v>
                </c:pt>
                <c:pt idx="884">
                  <c:v>40955</c:v>
                </c:pt>
                <c:pt idx="885">
                  <c:v>40960</c:v>
                </c:pt>
                <c:pt idx="886">
                  <c:v>40961</c:v>
                </c:pt>
                <c:pt idx="887">
                  <c:v>40962</c:v>
                </c:pt>
                <c:pt idx="888">
                  <c:v>40963</c:v>
                </c:pt>
                <c:pt idx="889">
                  <c:v>40966</c:v>
                </c:pt>
                <c:pt idx="890">
                  <c:v>40967</c:v>
                </c:pt>
                <c:pt idx="891">
                  <c:v>40968</c:v>
                </c:pt>
                <c:pt idx="892">
                  <c:v>40969</c:v>
                </c:pt>
                <c:pt idx="893">
                  <c:v>40970</c:v>
                </c:pt>
                <c:pt idx="894">
                  <c:v>40973</c:v>
                </c:pt>
                <c:pt idx="895">
                  <c:v>40974</c:v>
                </c:pt>
                <c:pt idx="896">
                  <c:v>40975</c:v>
                </c:pt>
                <c:pt idx="897">
                  <c:v>40976</c:v>
                </c:pt>
                <c:pt idx="898">
                  <c:v>40977</c:v>
                </c:pt>
                <c:pt idx="899">
                  <c:v>40980</c:v>
                </c:pt>
                <c:pt idx="900">
                  <c:v>40981</c:v>
                </c:pt>
                <c:pt idx="901">
                  <c:v>40982</c:v>
                </c:pt>
                <c:pt idx="902">
                  <c:v>40983</c:v>
                </c:pt>
                <c:pt idx="903">
                  <c:v>40990</c:v>
                </c:pt>
                <c:pt idx="904">
                  <c:v>40994</c:v>
                </c:pt>
                <c:pt idx="905">
                  <c:v>40995</c:v>
                </c:pt>
                <c:pt idx="906">
                  <c:v>41001</c:v>
                </c:pt>
                <c:pt idx="907">
                  <c:v>41002</c:v>
                </c:pt>
                <c:pt idx="908">
                  <c:v>41008</c:v>
                </c:pt>
                <c:pt idx="909">
                  <c:v>41010</c:v>
                </c:pt>
                <c:pt idx="910">
                  <c:v>41012</c:v>
                </c:pt>
                <c:pt idx="911">
                  <c:v>41015</c:v>
                </c:pt>
                <c:pt idx="912">
                  <c:v>41016</c:v>
                </c:pt>
                <c:pt idx="913">
                  <c:v>41017</c:v>
                </c:pt>
                <c:pt idx="914">
                  <c:v>41018</c:v>
                </c:pt>
                <c:pt idx="915">
                  <c:v>41019</c:v>
                </c:pt>
                <c:pt idx="916">
                  <c:v>41022</c:v>
                </c:pt>
                <c:pt idx="917">
                  <c:v>41023</c:v>
                </c:pt>
                <c:pt idx="918">
                  <c:v>41024</c:v>
                </c:pt>
                <c:pt idx="919">
                  <c:v>41025</c:v>
                </c:pt>
                <c:pt idx="920">
                  <c:v>41026</c:v>
                </c:pt>
                <c:pt idx="921">
                  <c:v>41030</c:v>
                </c:pt>
                <c:pt idx="922">
                  <c:v>41031</c:v>
                </c:pt>
                <c:pt idx="923">
                  <c:v>41032</c:v>
                </c:pt>
                <c:pt idx="924">
                  <c:v>41033</c:v>
                </c:pt>
                <c:pt idx="925">
                  <c:v>41036</c:v>
                </c:pt>
                <c:pt idx="926">
                  <c:v>41037</c:v>
                </c:pt>
                <c:pt idx="927">
                  <c:v>41038</c:v>
                </c:pt>
                <c:pt idx="928">
                  <c:v>41039</c:v>
                </c:pt>
                <c:pt idx="929">
                  <c:v>41040</c:v>
                </c:pt>
                <c:pt idx="930">
                  <c:v>41043</c:v>
                </c:pt>
                <c:pt idx="931">
                  <c:v>41044</c:v>
                </c:pt>
                <c:pt idx="932">
                  <c:v>41045</c:v>
                </c:pt>
                <c:pt idx="933">
                  <c:v>41046</c:v>
                </c:pt>
                <c:pt idx="934">
                  <c:v>41047</c:v>
                </c:pt>
                <c:pt idx="935">
                  <c:v>41050</c:v>
                </c:pt>
                <c:pt idx="936">
                  <c:v>41051</c:v>
                </c:pt>
                <c:pt idx="937">
                  <c:v>41052</c:v>
                </c:pt>
                <c:pt idx="938">
                  <c:v>41053</c:v>
                </c:pt>
                <c:pt idx="939">
                  <c:v>41054</c:v>
                </c:pt>
                <c:pt idx="940">
                  <c:v>41057</c:v>
                </c:pt>
                <c:pt idx="941">
                  <c:v>41058</c:v>
                </c:pt>
                <c:pt idx="942">
                  <c:v>41059</c:v>
                </c:pt>
                <c:pt idx="943">
                  <c:v>41061</c:v>
                </c:pt>
                <c:pt idx="944">
                  <c:v>41064</c:v>
                </c:pt>
                <c:pt idx="945">
                  <c:v>41065</c:v>
                </c:pt>
                <c:pt idx="946">
                  <c:v>41067</c:v>
                </c:pt>
                <c:pt idx="947">
                  <c:v>41068</c:v>
                </c:pt>
                <c:pt idx="948">
                  <c:v>41071</c:v>
                </c:pt>
                <c:pt idx="949">
                  <c:v>41072</c:v>
                </c:pt>
                <c:pt idx="950">
                  <c:v>41073</c:v>
                </c:pt>
                <c:pt idx="951">
                  <c:v>41074</c:v>
                </c:pt>
                <c:pt idx="952">
                  <c:v>41075</c:v>
                </c:pt>
                <c:pt idx="953">
                  <c:v>41078</c:v>
                </c:pt>
                <c:pt idx="954">
                  <c:v>41079</c:v>
                </c:pt>
                <c:pt idx="955">
                  <c:v>41080</c:v>
                </c:pt>
                <c:pt idx="956">
                  <c:v>41081</c:v>
                </c:pt>
                <c:pt idx="957">
                  <c:v>41082</c:v>
                </c:pt>
                <c:pt idx="958">
                  <c:v>41085</c:v>
                </c:pt>
                <c:pt idx="959">
                  <c:v>41086</c:v>
                </c:pt>
                <c:pt idx="960">
                  <c:v>41087</c:v>
                </c:pt>
                <c:pt idx="961">
                  <c:v>41088</c:v>
                </c:pt>
                <c:pt idx="962">
                  <c:v>41089</c:v>
                </c:pt>
                <c:pt idx="963">
                  <c:v>41092</c:v>
                </c:pt>
                <c:pt idx="964">
                  <c:v>41093</c:v>
                </c:pt>
                <c:pt idx="965">
                  <c:v>41094</c:v>
                </c:pt>
                <c:pt idx="966">
                  <c:v>41095</c:v>
                </c:pt>
                <c:pt idx="967">
                  <c:v>41099</c:v>
                </c:pt>
                <c:pt idx="968">
                  <c:v>41100</c:v>
                </c:pt>
                <c:pt idx="969">
                  <c:v>41101</c:v>
                </c:pt>
                <c:pt idx="970">
                  <c:v>41102</c:v>
                </c:pt>
                <c:pt idx="971">
                  <c:v>41103</c:v>
                </c:pt>
                <c:pt idx="972">
                  <c:v>41106</c:v>
                </c:pt>
                <c:pt idx="973">
                  <c:v>41107</c:v>
                </c:pt>
                <c:pt idx="974">
                  <c:v>41108</c:v>
                </c:pt>
                <c:pt idx="975">
                  <c:v>41109</c:v>
                </c:pt>
                <c:pt idx="976">
                  <c:v>41110</c:v>
                </c:pt>
                <c:pt idx="977">
                  <c:v>41113</c:v>
                </c:pt>
                <c:pt idx="978">
                  <c:v>41114</c:v>
                </c:pt>
                <c:pt idx="979">
                  <c:v>41115</c:v>
                </c:pt>
                <c:pt idx="980">
                  <c:v>41116</c:v>
                </c:pt>
                <c:pt idx="981">
                  <c:v>41117</c:v>
                </c:pt>
                <c:pt idx="982">
                  <c:v>41120</c:v>
                </c:pt>
                <c:pt idx="983">
                  <c:v>41121</c:v>
                </c:pt>
                <c:pt idx="984">
                  <c:v>41122</c:v>
                </c:pt>
                <c:pt idx="985">
                  <c:v>41123</c:v>
                </c:pt>
                <c:pt idx="986">
                  <c:v>41124</c:v>
                </c:pt>
                <c:pt idx="987">
                  <c:v>41127</c:v>
                </c:pt>
                <c:pt idx="988">
                  <c:v>41128</c:v>
                </c:pt>
                <c:pt idx="989">
                  <c:v>41129</c:v>
                </c:pt>
                <c:pt idx="990">
                  <c:v>41130</c:v>
                </c:pt>
                <c:pt idx="991">
                  <c:v>41131</c:v>
                </c:pt>
                <c:pt idx="992">
                  <c:v>41134</c:v>
                </c:pt>
                <c:pt idx="993">
                  <c:v>41135</c:v>
                </c:pt>
                <c:pt idx="994">
                  <c:v>41136</c:v>
                </c:pt>
                <c:pt idx="995">
                  <c:v>41137</c:v>
                </c:pt>
                <c:pt idx="996">
                  <c:v>41138</c:v>
                </c:pt>
                <c:pt idx="997">
                  <c:v>41141</c:v>
                </c:pt>
                <c:pt idx="998">
                  <c:v>41142</c:v>
                </c:pt>
                <c:pt idx="999">
                  <c:v>41143</c:v>
                </c:pt>
                <c:pt idx="1000">
                  <c:v>41144</c:v>
                </c:pt>
                <c:pt idx="1001">
                  <c:v>41145</c:v>
                </c:pt>
                <c:pt idx="1002">
                  <c:v>41148</c:v>
                </c:pt>
                <c:pt idx="1003">
                  <c:v>41149</c:v>
                </c:pt>
                <c:pt idx="1004">
                  <c:v>41150</c:v>
                </c:pt>
                <c:pt idx="1005">
                  <c:v>41151</c:v>
                </c:pt>
                <c:pt idx="1006">
                  <c:v>41152</c:v>
                </c:pt>
                <c:pt idx="1007">
                  <c:v>41156</c:v>
                </c:pt>
                <c:pt idx="1008">
                  <c:v>41157</c:v>
                </c:pt>
                <c:pt idx="1009">
                  <c:v>41162</c:v>
                </c:pt>
                <c:pt idx="1010">
                  <c:v>41163</c:v>
                </c:pt>
                <c:pt idx="1011">
                  <c:v>41164</c:v>
                </c:pt>
                <c:pt idx="1012">
                  <c:v>41165</c:v>
                </c:pt>
                <c:pt idx="1013">
                  <c:v>41166</c:v>
                </c:pt>
                <c:pt idx="1014">
                  <c:v>41169</c:v>
                </c:pt>
                <c:pt idx="1015">
                  <c:v>41170</c:v>
                </c:pt>
                <c:pt idx="1016">
                  <c:v>41171</c:v>
                </c:pt>
                <c:pt idx="1017">
                  <c:v>41172</c:v>
                </c:pt>
                <c:pt idx="1018">
                  <c:v>41173</c:v>
                </c:pt>
                <c:pt idx="1019">
                  <c:v>41176</c:v>
                </c:pt>
                <c:pt idx="1020">
                  <c:v>41177</c:v>
                </c:pt>
                <c:pt idx="1021">
                  <c:v>41178</c:v>
                </c:pt>
                <c:pt idx="1022">
                  <c:v>41179</c:v>
                </c:pt>
                <c:pt idx="1023">
                  <c:v>41180</c:v>
                </c:pt>
                <c:pt idx="1024">
                  <c:v>41183</c:v>
                </c:pt>
                <c:pt idx="1025">
                  <c:v>41184</c:v>
                </c:pt>
                <c:pt idx="1026">
                  <c:v>41185</c:v>
                </c:pt>
                <c:pt idx="1027">
                  <c:v>41186</c:v>
                </c:pt>
                <c:pt idx="1028">
                  <c:v>41187</c:v>
                </c:pt>
                <c:pt idx="1029">
                  <c:v>41190</c:v>
                </c:pt>
                <c:pt idx="1030">
                  <c:v>41191</c:v>
                </c:pt>
                <c:pt idx="1031">
                  <c:v>41192</c:v>
                </c:pt>
                <c:pt idx="1032">
                  <c:v>41194</c:v>
                </c:pt>
                <c:pt idx="1033">
                  <c:v>41197</c:v>
                </c:pt>
                <c:pt idx="1034">
                  <c:v>41198</c:v>
                </c:pt>
                <c:pt idx="1035">
                  <c:v>41199</c:v>
                </c:pt>
                <c:pt idx="1036">
                  <c:v>41200</c:v>
                </c:pt>
                <c:pt idx="1037">
                  <c:v>41201</c:v>
                </c:pt>
                <c:pt idx="1038">
                  <c:v>41204</c:v>
                </c:pt>
                <c:pt idx="1039">
                  <c:v>41205</c:v>
                </c:pt>
                <c:pt idx="1040">
                  <c:v>41206</c:v>
                </c:pt>
                <c:pt idx="1041">
                  <c:v>41207</c:v>
                </c:pt>
                <c:pt idx="1042">
                  <c:v>41208</c:v>
                </c:pt>
                <c:pt idx="1043">
                  <c:v>41212</c:v>
                </c:pt>
                <c:pt idx="1044">
                  <c:v>41213</c:v>
                </c:pt>
                <c:pt idx="1045">
                  <c:v>41215</c:v>
                </c:pt>
                <c:pt idx="1046">
                  <c:v>41218</c:v>
                </c:pt>
                <c:pt idx="1047">
                  <c:v>41219</c:v>
                </c:pt>
                <c:pt idx="1048">
                  <c:v>41220</c:v>
                </c:pt>
                <c:pt idx="1049">
                  <c:v>41221</c:v>
                </c:pt>
                <c:pt idx="1050">
                  <c:v>41222</c:v>
                </c:pt>
                <c:pt idx="1051">
                  <c:v>41225</c:v>
                </c:pt>
                <c:pt idx="1052">
                  <c:v>41226</c:v>
                </c:pt>
                <c:pt idx="1053">
                  <c:v>41228</c:v>
                </c:pt>
                <c:pt idx="1054">
                  <c:v>41233</c:v>
                </c:pt>
                <c:pt idx="1055">
                  <c:v>41234</c:v>
                </c:pt>
                <c:pt idx="1056">
                  <c:v>41239</c:v>
                </c:pt>
                <c:pt idx="1057">
                  <c:v>41240</c:v>
                </c:pt>
                <c:pt idx="1058">
                  <c:v>41241</c:v>
                </c:pt>
                <c:pt idx="1059">
                  <c:v>41242</c:v>
                </c:pt>
                <c:pt idx="1060">
                  <c:v>41243</c:v>
                </c:pt>
                <c:pt idx="1061">
                  <c:v>41247</c:v>
                </c:pt>
                <c:pt idx="1062">
                  <c:v>41248</c:v>
                </c:pt>
                <c:pt idx="1063">
                  <c:v>41249</c:v>
                </c:pt>
                <c:pt idx="1064">
                  <c:v>41250</c:v>
                </c:pt>
                <c:pt idx="1065">
                  <c:v>41253</c:v>
                </c:pt>
                <c:pt idx="1066">
                  <c:v>41254</c:v>
                </c:pt>
                <c:pt idx="1067">
                  <c:v>41255</c:v>
                </c:pt>
                <c:pt idx="1068">
                  <c:v>41256</c:v>
                </c:pt>
                <c:pt idx="1069">
                  <c:v>41257</c:v>
                </c:pt>
                <c:pt idx="1070">
                  <c:v>41260</c:v>
                </c:pt>
                <c:pt idx="1071">
                  <c:v>41261</c:v>
                </c:pt>
                <c:pt idx="1072">
                  <c:v>41262</c:v>
                </c:pt>
                <c:pt idx="1073">
                  <c:v>41267</c:v>
                </c:pt>
                <c:pt idx="1074">
                  <c:v>41269</c:v>
                </c:pt>
                <c:pt idx="1075">
                  <c:v>41270</c:v>
                </c:pt>
                <c:pt idx="1076">
                  <c:v>41274</c:v>
                </c:pt>
                <c:pt idx="1077">
                  <c:v>41276</c:v>
                </c:pt>
                <c:pt idx="1078">
                  <c:v>41277</c:v>
                </c:pt>
                <c:pt idx="1079">
                  <c:v>41281</c:v>
                </c:pt>
                <c:pt idx="1080">
                  <c:v>41282</c:v>
                </c:pt>
                <c:pt idx="1081">
                  <c:v>41283</c:v>
                </c:pt>
                <c:pt idx="1082">
                  <c:v>41284</c:v>
                </c:pt>
                <c:pt idx="1083">
                  <c:v>41285</c:v>
                </c:pt>
                <c:pt idx="1084">
                  <c:v>41288</c:v>
                </c:pt>
                <c:pt idx="1085">
                  <c:v>41289</c:v>
                </c:pt>
                <c:pt idx="1086">
                  <c:v>41290</c:v>
                </c:pt>
                <c:pt idx="1087">
                  <c:v>41291</c:v>
                </c:pt>
                <c:pt idx="1088">
                  <c:v>41292</c:v>
                </c:pt>
                <c:pt idx="1089">
                  <c:v>41296</c:v>
                </c:pt>
                <c:pt idx="1090">
                  <c:v>41297</c:v>
                </c:pt>
                <c:pt idx="1091">
                  <c:v>41299</c:v>
                </c:pt>
                <c:pt idx="1092">
                  <c:v>41302</c:v>
                </c:pt>
                <c:pt idx="1093">
                  <c:v>41303</c:v>
                </c:pt>
                <c:pt idx="1094">
                  <c:v>41304</c:v>
                </c:pt>
                <c:pt idx="1095">
                  <c:v>41305</c:v>
                </c:pt>
                <c:pt idx="1096">
                  <c:v>41306</c:v>
                </c:pt>
                <c:pt idx="1097">
                  <c:v>41309</c:v>
                </c:pt>
                <c:pt idx="1098">
                  <c:v>41311</c:v>
                </c:pt>
                <c:pt idx="1099">
                  <c:v>41312</c:v>
                </c:pt>
                <c:pt idx="1100">
                  <c:v>41318</c:v>
                </c:pt>
                <c:pt idx="1101">
                  <c:v>41319</c:v>
                </c:pt>
                <c:pt idx="1102">
                  <c:v>41320</c:v>
                </c:pt>
                <c:pt idx="1103">
                  <c:v>41323</c:v>
                </c:pt>
                <c:pt idx="1104">
                  <c:v>41324</c:v>
                </c:pt>
                <c:pt idx="1105">
                  <c:v>41327</c:v>
                </c:pt>
                <c:pt idx="1106">
                  <c:v>41330</c:v>
                </c:pt>
                <c:pt idx="1107">
                  <c:v>41331</c:v>
                </c:pt>
                <c:pt idx="1108">
                  <c:v>41332</c:v>
                </c:pt>
                <c:pt idx="1109">
                  <c:v>41334</c:v>
                </c:pt>
                <c:pt idx="1110">
                  <c:v>41337</c:v>
                </c:pt>
                <c:pt idx="1111">
                  <c:v>41339</c:v>
                </c:pt>
                <c:pt idx="1112">
                  <c:v>41340</c:v>
                </c:pt>
                <c:pt idx="1113">
                  <c:v>41341</c:v>
                </c:pt>
                <c:pt idx="1114">
                  <c:v>41344</c:v>
                </c:pt>
                <c:pt idx="1115">
                  <c:v>41345</c:v>
                </c:pt>
                <c:pt idx="1116">
                  <c:v>41346</c:v>
                </c:pt>
                <c:pt idx="1117">
                  <c:v>41347</c:v>
                </c:pt>
                <c:pt idx="1118">
                  <c:v>41348</c:v>
                </c:pt>
                <c:pt idx="1119">
                  <c:v>41351</c:v>
                </c:pt>
                <c:pt idx="1120">
                  <c:v>41354</c:v>
                </c:pt>
                <c:pt idx="1121">
                  <c:v>41355</c:v>
                </c:pt>
                <c:pt idx="1122">
                  <c:v>41358</c:v>
                </c:pt>
                <c:pt idx="1123">
                  <c:v>41359</c:v>
                </c:pt>
                <c:pt idx="1124">
                  <c:v>41360</c:v>
                </c:pt>
                <c:pt idx="1125">
                  <c:v>41361</c:v>
                </c:pt>
                <c:pt idx="1126">
                  <c:v>41366</c:v>
                </c:pt>
                <c:pt idx="1127">
                  <c:v>41367</c:v>
                </c:pt>
                <c:pt idx="1128">
                  <c:v>41368</c:v>
                </c:pt>
                <c:pt idx="1129">
                  <c:v>41372</c:v>
                </c:pt>
                <c:pt idx="1130">
                  <c:v>41373</c:v>
                </c:pt>
                <c:pt idx="1131">
                  <c:v>41375</c:v>
                </c:pt>
                <c:pt idx="1132">
                  <c:v>41376</c:v>
                </c:pt>
                <c:pt idx="1133">
                  <c:v>41379</c:v>
                </c:pt>
                <c:pt idx="1134">
                  <c:v>41380</c:v>
                </c:pt>
                <c:pt idx="1135">
                  <c:v>41382</c:v>
                </c:pt>
                <c:pt idx="1136">
                  <c:v>41383</c:v>
                </c:pt>
                <c:pt idx="1137">
                  <c:v>41386</c:v>
                </c:pt>
                <c:pt idx="1138">
                  <c:v>41387</c:v>
                </c:pt>
                <c:pt idx="1139">
                  <c:v>41388</c:v>
                </c:pt>
                <c:pt idx="1140">
                  <c:v>41389</c:v>
                </c:pt>
                <c:pt idx="1141">
                  <c:v>41390</c:v>
                </c:pt>
                <c:pt idx="1142">
                  <c:v>41393</c:v>
                </c:pt>
                <c:pt idx="1143">
                  <c:v>41397</c:v>
                </c:pt>
                <c:pt idx="1144">
                  <c:v>41400</c:v>
                </c:pt>
                <c:pt idx="1145">
                  <c:v>41402</c:v>
                </c:pt>
                <c:pt idx="1146">
                  <c:v>41403</c:v>
                </c:pt>
                <c:pt idx="1147">
                  <c:v>41404</c:v>
                </c:pt>
                <c:pt idx="1148">
                  <c:v>41407</c:v>
                </c:pt>
                <c:pt idx="1149">
                  <c:v>41411</c:v>
                </c:pt>
                <c:pt idx="1150">
                  <c:v>41414</c:v>
                </c:pt>
                <c:pt idx="1151">
                  <c:v>41416</c:v>
                </c:pt>
                <c:pt idx="1152">
                  <c:v>41418</c:v>
                </c:pt>
                <c:pt idx="1153">
                  <c:v>41422</c:v>
                </c:pt>
                <c:pt idx="1154">
                  <c:v>41424</c:v>
                </c:pt>
                <c:pt idx="1155">
                  <c:v>41425</c:v>
                </c:pt>
                <c:pt idx="1156">
                  <c:v>41429</c:v>
                </c:pt>
                <c:pt idx="1157">
                  <c:v>41431</c:v>
                </c:pt>
                <c:pt idx="1158">
                  <c:v>41432</c:v>
                </c:pt>
                <c:pt idx="1159">
                  <c:v>41435</c:v>
                </c:pt>
                <c:pt idx="1160">
                  <c:v>41438</c:v>
                </c:pt>
                <c:pt idx="1161">
                  <c:v>41439</c:v>
                </c:pt>
                <c:pt idx="1162">
                  <c:v>41442</c:v>
                </c:pt>
                <c:pt idx="1163">
                  <c:v>41445</c:v>
                </c:pt>
                <c:pt idx="1164">
                  <c:v>41446</c:v>
                </c:pt>
                <c:pt idx="1165">
                  <c:v>41449</c:v>
                </c:pt>
                <c:pt idx="1166">
                  <c:v>41450</c:v>
                </c:pt>
                <c:pt idx="1167">
                  <c:v>41452</c:v>
                </c:pt>
                <c:pt idx="1168">
                  <c:v>41453</c:v>
                </c:pt>
                <c:pt idx="1169">
                  <c:v>41456</c:v>
                </c:pt>
                <c:pt idx="1170">
                  <c:v>41457</c:v>
                </c:pt>
                <c:pt idx="1171">
                  <c:v>41458</c:v>
                </c:pt>
                <c:pt idx="1172">
                  <c:v>41460</c:v>
                </c:pt>
                <c:pt idx="1173">
                  <c:v>41466</c:v>
                </c:pt>
                <c:pt idx="1174">
                  <c:v>41467</c:v>
                </c:pt>
                <c:pt idx="1175">
                  <c:v>41470</c:v>
                </c:pt>
                <c:pt idx="1176">
                  <c:v>41471</c:v>
                </c:pt>
                <c:pt idx="1177">
                  <c:v>41472</c:v>
                </c:pt>
                <c:pt idx="1178">
                  <c:v>41474</c:v>
                </c:pt>
                <c:pt idx="1179">
                  <c:v>41480</c:v>
                </c:pt>
                <c:pt idx="1180">
                  <c:v>41481</c:v>
                </c:pt>
                <c:pt idx="1181">
                  <c:v>41484</c:v>
                </c:pt>
                <c:pt idx="1182">
                  <c:v>41485</c:v>
                </c:pt>
                <c:pt idx="1183">
                  <c:v>41486</c:v>
                </c:pt>
                <c:pt idx="1184">
                  <c:v>41487</c:v>
                </c:pt>
                <c:pt idx="1185">
                  <c:v>41498</c:v>
                </c:pt>
                <c:pt idx="1186">
                  <c:v>41501</c:v>
                </c:pt>
                <c:pt idx="1187">
                  <c:v>41502</c:v>
                </c:pt>
                <c:pt idx="1188">
                  <c:v>41505</c:v>
                </c:pt>
                <c:pt idx="1189">
                  <c:v>41507</c:v>
                </c:pt>
                <c:pt idx="1190">
                  <c:v>41516</c:v>
                </c:pt>
                <c:pt idx="1191">
                  <c:v>41520</c:v>
                </c:pt>
                <c:pt idx="1192">
                  <c:v>41522</c:v>
                </c:pt>
                <c:pt idx="1193">
                  <c:v>41523</c:v>
                </c:pt>
                <c:pt idx="1194">
                  <c:v>41526</c:v>
                </c:pt>
                <c:pt idx="1195">
                  <c:v>41527</c:v>
                </c:pt>
                <c:pt idx="1196">
                  <c:v>41529</c:v>
                </c:pt>
                <c:pt idx="1197">
                  <c:v>41534</c:v>
                </c:pt>
                <c:pt idx="1198">
                  <c:v>41535</c:v>
                </c:pt>
                <c:pt idx="1199">
                  <c:v>41554</c:v>
                </c:pt>
                <c:pt idx="1200">
                  <c:v>41557</c:v>
                </c:pt>
                <c:pt idx="1201">
                  <c:v>41558</c:v>
                </c:pt>
                <c:pt idx="1202">
                  <c:v>41562</c:v>
                </c:pt>
                <c:pt idx="1203">
                  <c:v>41563</c:v>
                </c:pt>
                <c:pt idx="1204">
                  <c:v>41564</c:v>
                </c:pt>
                <c:pt idx="1205">
                  <c:v>41565</c:v>
                </c:pt>
                <c:pt idx="1206">
                  <c:v>41568</c:v>
                </c:pt>
                <c:pt idx="1207">
                  <c:v>41569</c:v>
                </c:pt>
                <c:pt idx="1208">
                  <c:v>41570</c:v>
                </c:pt>
                <c:pt idx="1209">
                  <c:v>41571</c:v>
                </c:pt>
                <c:pt idx="1210">
                  <c:v>41572</c:v>
                </c:pt>
                <c:pt idx="1211">
                  <c:v>41575</c:v>
                </c:pt>
                <c:pt idx="1212">
                  <c:v>41576</c:v>
                </c:pt>
                <c:pt idx="1213">
                  <c:v>41577</c:v>
                </c:pt>
                <c:pt idx="1214">
                  <c:v>41578</c:v>
                </c:pt>
                <c:pt idx="1215">
                  <c:v>41579</c:v>
                </c:pt>
                <c:pt idx="1216">
                  <c:v>41582</c:v>
                </c:pt>
                <c:pt idx="1217">
                  <c:v>41583</c:v>
                </c:pt>
                <c:pt idx="1218">
                  <c:v>41584</c:v>
                </c:pt>
                <c:pt idx="1219">
                  <c:v>41585</c:v>
                </c:pt>
                <c:pt idx="1220">
                  <c:v>41586</c:v>
                </c:pt>
                <c:pt idx="1221">
                  <c:v>41589</c:v>
                </c:pt>
                <c:pt idx="1222">
                  <c:v>41590</c:v>
                </c:pt>
                <c:pt idx="1223">
                  <c:v>41591</c:v>
                </c:pt>
                <c:pt idx="1224">
                  <c:v>41593</c:v>
                </c:pt>
                <c:pt idx="1225">
                  <c:v>41596</c:v>
                </c:pt>
                <c:pt idx="1226">
                  <c:v>41598</c:v>
                </c:pt>
                <c:pt idx="1227">
                  <c:v>41599</c:v>
                </c:pt>
                <c:pt idx="1228">
                  <c:v>41600</c:v>
                </c:pt>
                <c:pt idx="1229">
                  <c:v>41603</c:v>
                </c:pt>
                <c:pt idx="1230">
                  <c:v>41604</c:v>
                </c:pt>
                <c:pt idx="1231">
                  <c:v>41605</c:v>
                </c:pt>
                <c:pt idx="1232">
                  <c:v>41606</c:v>
                </c:pt>
                <c:pt idx="1233">
                  <c:v>41607</c:v>
                </c:pt>
                <c:pt idx="1234">
                  <c:v>41610</c:v>
                </c:pt>
                <c:pt idx="1235">
                  <c:v>41611</c:v>
                </c:pt>
                <c:pt idx="1236">
                  <c:v>41612</c:v>
                </c:pt>
                <c:pt idx="1237">
                  <c:v>41613</c:v>
                </c:pt>
                <c:pt idx="1238">
                  <c:v>41614</c:v>
                </c:pt>
                <c:pt idx="1239">
                  <c:v>41617</c:v>
                </c:pt>
                <c:pt idx="1240">
                  <c:v>41618</c:v>
                </c:pt>
                <c:pt idx="1241">
                  <c:v>41619</c:v>
                </c:pt>
                <c:pt idx="1242">
                  <c:v>41620</c:v>
                </c:pt>
                <c:pt idx="1243">
                  <c:v>41621</c:v>
                </c:pt>
                <c:pt idx="1244">
                  <c:v>41624</c:v>
                </c:pt>
                <c:pt idx="1245">
                  <c:v>41625</c:v>
                </c:pt>
                <c:pt idx="1246">
                  <c:v>41626</c:v>
                </c:pt>
                <c:pt idx="1247">
                  <c:v>41627</c:v>
                </c:pt>
                <c:pt idx="1248">
                  <c:v>41635</c:v>
                </c:pt>
                <c:pt idx="1249">
                  <c:v>41639</c:v>
                </c:pt>
                <c:pt idx="1250">
                  <c:v>41641</c:v>
                </c:pt>
                <c:pt idx="1251">
                  <c:v>41642</c:v>
                </c:pt>
                <c:pt idx="1252">
                  <c:v>41645</c:v>
                </c:pt>
                <c:pt idx="1253">
                  <c:v>41646</c:v>
                </c:pt>
                <c:pt idx="1254">
                  <c:v>41647</c:v>
                </c:pt>
                <c:pt idx="1255">
                  <c:v>41648</c:v>
                </c:pt>
                <c:pt idx="1256">
                  <c:v>41649</c:v>
                </c:pt>
                <c:pt idx="1257">
                  <c:v>41652</c:v>
                </c:pt>
                <c:pt idx="1258">
                  <c:v>41653</c:v>
                </c:pt>
                <c:pt idx="1259">
                  <c:v>41654</c:v>
                </c:pt>
                <c:pt idx="1260">
                  <c:v>41655</c:v>
                </c:pt>
                <c:pt idx="1261">
                  <c:v>41656</c:v>
                </c:pt>
                <c:pt idx="1262">
                  <c:v>41659</c:v>
                </c:pt>
                <c:pt idx="1263">
                  <c:v>41660</c:v>
                </c:pt>
                <c:pt idx="1264">
                  <c:v>41661</c:v>
                </c:pt>
                <c:pt idx="1265">
                  <c:v>41662</c:v>
                </c:pt>
                <c:pt idx="1266">
                  <c:v>41663</c:v>
                </c:pt>
                <c:pt idx="1267">
                  <c:v>41666</c:v>
                </c:pt>
                <c:pt idx="1268">
                  <c:v>41667</c:v>
                </c:pt>
                <c:pt idx="1269">
                  <c:v>41668</c:v>
                </c:pt>
                <c:pt idx="1270">
                  <c:v>41669</c:v>
                </c:pt>
                <c:pt idx="1271">
                  <c:v>41673</c:v>
                </c:pt>
                <c:pt idx="1272">
                  <c:v>41674</c:v>
                </c:pt>
                <c:pt idx="1273">
                  <c:v>41675</c:v>
                </c:pt>
                <c:pt idx="1274">
                  <c:v>41676</c:v>
                </c:pt>
                <c:pt idx="1275">
                  <c:v>41677</c:v>
                </c:pt>
                <c:pt idx="1276">
                  <c:v>41680</c:v>
                </c:pt>
                <c:pt idx="1277">
                  <c:v>41681</c:v>
                </c:pt>
                <c:pt idx="1278">
                  <c:v>41682</c:v>
                </c:pt>
                <c:pt idx="1279">
                  <c:v>41683</c:v>
                </c:pt>
                <c:pt idx="1280">
                  <c:v>41684</c:v>
                </c:pt>
                <c:pt idx="1281">
                  <c:v>41687</c:v>
                </c:pt>
                <c:pt idx="1282">
                  <c:v>41688</c:v>
                </c:pt>
                <c:pt idx="1283">
                  <c:v>41689</c:v>
                </c:pt>
                <c:pt idx="1284">
                  <c:v>41690</c:v>
                </c:pt>
                <c:pt idx="1285">
                  <c:v>41691</c:v>
                </c:pt>
                <c:pt idx="1286">
                  <c:v>41694</c:v>
                </c:pt>
                <c:pt idx="1287">
                  <c:v>41695</c:v>
                </c:pt>
                <c:pt idx="1288">
                  <c:v>41696</c:v>
                </c:pt>
                <c:pt idx="1289">
                  <c:v>41697</c:v>
                </c:pt>
                <c:pt idx="1290">
                  <c:v>41702</c:v>
                </c:pt>
                <c:pt idx="1291">
                  <c:v>41703</c:v>
                </c:pt>
                <c:pt idx="1292">
                  <c:v>41704</c:v>
                </c:pt>
                <c:pt idx="1293">
                  <c:v>41705</c:v>
                </c:pt>
                <c:pt idx="1294">
                  <c:v>41708</c:v>
                </c:pt>
                <c:pt idx="1295">
                  <c:v>41709</c:v>
                </c:pt>
                <c:pt idx="1296">
                  <c:v>41710</c:v>
                </c:pt>
                <c:pt idx="1297">
                  <c:v>41711</c:v>
                </c:pt>
                <c:pt idx="1298">
                  <c:v>41715</c:v>
                </c:pt>
                <c:pt idx="1299">
                  <c:v>41716</c:v>
                </c:pt>
                <c:pt idx="1300">
                  <c:v>41717</c:v>
                </c:pt>
                <c:pt idx="1301">
                  <c:v>41718</c:v>
                </c:pt>
                <c:pt idx="1302">
                  <c:v>41719</c:v>
                </c:pt>
                <c:pt idx="1303">
                  <c:v>41722</c:v>
                </c:pt>
                <c:pt idx="1304">
                  <c:v>41723</c:v>
                </c:pt>
                <c:pt idx="1305">
                  <c:v>41724</c:v>
                </c:pt>
                <c:pt idx="1306">
                  <c:v>41725</c:v>
                </c:pt>
                <c:pt idx="1307">
                  <c:v>41726</c:v>
                </c:pt>
                <c:pt idx="1308">
                  <c:v>41729</c:v>
                </c:pt>
                <c:pt idx="1309">
                  <c:v>41730</c:v>
                </c:pt>
                <c:pt idx="1310">
                  <c:v>41731</c:v>
                </c:pt>
                <c:pt idx="1311">
                  <c:v>41732</c:v>
                </c:pt>
                <c:pt idx="1312">
                  <c:v>41733</c:v>
                </c:pt>
                <c:pt idx="1313">
                  <c:v>41736</c:v>
                </c:pt>
                <c:pt idx="1314">
                  <c:v>41737</c:v>
                </c:pt>
                <c:pt idx="1315">
                  <c:v>41738</c:v>
                </c:pt>
                <c:pt idx="1316">
                  <c:v>41739</c:v>
                </c:pt>
                <c:pt idx="1317">
                  <c:v>41740</c:v>
                </c:pt>
                <c:pt idx="1318">
                  <c:v>41743</c:v>
                </c:pt>
                <c:pt idx="1319">
                  <c:v>41744</c:v>
                </c:pt>
                <c:pt idx="1320">
                  <c:v>41745</c:v>
                </c:pt>
                <c:pt idx="1321">
                  <c:v>41746</c:v>
                </c:pt>
                <c:pt idx="1322">
                  <c:v>41750</c:v>
                </c:pt>
                <c:pt idx="1323">
                  <c:v>41751</c:v>
                </c:pt>
                <c:pt idx="1324">
                  <c:v>41752</c:v>
                </c:pt>
                <c:pt idx="1325">
                  <c:v>41753</c:v>
                </c:pt>
                <c:pt idx="1326">
                  <c:v>41754</c:v>
                </c:pt>
                <c:pt idx="1327">
                  <c:v>41757</c:v>
                </c:pt>
                <c:pt idx="1328">
                  <c:v>41758</c:v>
                </c:pt>
                <c:pt idx="1329">
                  <c:v>41761</c:v>
                </c:pt>
                <c:pt idx="1330">
                  <c:v>41764</c:v>
                </c:pt>
                <c:pt idx="1331">
                  <c:v>41765</c:v>
                </c:pt>
                <c:pt idx="1332">
                  <c:v>41766</c:v>
                </c:pt>
                <c:pt idx="1333">
                  <c:v>41767</c:v>
                </c:pt>
                <c:pt idx="1334">
                  <c:v>41768</c:v>
                </c:pt>
                <c:pt idx="1335">
                  <c:v>41771</c:v>
                </c:pt>
                <c:pt idx="1336">
                  <c:v>41772</c:v>
                </c:pt>
                <c:pt idx="1337">
                  <c:v>41773</c:v>
                </c:pt>
                <c:pt idx="1338">
                  <c:v>41774</c:v>
                </c:pt>
                <c:pt idx="1339">
                  <c:v>41775</c:v>
                </c:pt>
                <c:pt idx="1340">
                  <c:v>41778</c:v>
                </c:pt>
                <c:pt idx="1341">
                  <c:v>41779</c:v>
                </c:pt>
                <c:pt idx="1342">
                  <c:v>41780</c:v>
                </c:pt>
                <c:pt idx="1343">
                  <c:v>41781</c:v>
                </c:pt>
                <c:pt idx="1344">
                  <c:v>41782</c:v>
                </c:pt>
                <c:pt idx="1345">
                  <c:v>41785</c:v>
                </c:pt>
                <c:pt idx="1346">
                  <c:v>41786</c:v>
                </c:pt>
                <c:pt idx="1347">
                  <c:v>41787</c:v>
                </c:pt>
                <c:pt idx="1348">
                  <c:v>41788</c:v>
                </c:pt>
                <c:pt idx="1349">
                  <c:v>41789</c:v>
                </c:pt>
                <c:pt idx="1350">
                  <c:v>41792</c:v>
                </c:pt>
                <c:pt idx="1351">
                  <c:v>41793</c:v>
                </c:pt>
                <c:pt idx="1352">
                  <c:v>41794</c:v>
                </c:pt>
                <c:pt idx="1353">
                  <c:v>41795</c:v>
                </c:pt>
                <c:pt idx="1354">
                  <c:v>41796</c:v>
                </c:pt>
                <c:pt idx="1355">
                  <c:v>41799</c:v>
                </c:pt>
                <c:pt idx="1356">
                  <c:v>41800</c:v>
                </c:pt>
                <c:pt idx="1357">
                  <c:v>41801</c:v>
                </c:pt>
                <c:pt idx="1358">
                  <c:v>41802</c:v>
                </c:pt>
                <c:pt idx="1359">
                  <c:v>41803</c:v>
                </c:pt>
                <c:pt idx="1360">
                  <c:v>41806</c:v>
                </c:pt>
                <c:pt idx="1361">
                  <c:v>41807</c:v>
                </c:pt>
                <c:pt idx="1362">
                  <c:v>41808</c:v>
                </c:pt>
                <c:pt idx="1363">
                  <c:v>41809</c:v>
                </c:pt>
                <c:pt idx="1364">
                  <c:v>41810</c:v>
                </c:pt>
                <c:pt idx="1365">
                  <c:v>41813</c:v>
                </c:pt>
                <c:pt idx="1366">
                  <c:v>41814</c:v>
                </c:pt>
                <c:pt idx="1367">
                  <c:v>41815</c:v>
                </c:pt>
                <c:pt idx="1368">
                  <c:v>41816</c:v>
                </c:pt>
                <c:pt idx="1369">
                  <c:v>41817</c:v>
                </c:pt>
                <c:pt idx="1370">
                  <c:v>41820</c:v>
                </c:pt>
                <c:pt idx="1371">
                  <c:v>41821</c:v>
                </c:pt>
                <c:pt idx="1372">
                  <c:v>41822</c:v>
                </c:pt>
                <c:pt idx="1373">
                  <c:v>41823</c:v>
                </c:pt>
                <c:pt idx="1374">
                  <c:v>41824</c:v>
                </c:pt>
                <c:pt idx="1375">
                  <c:v>41827</c:v>
                </c:pt>
                <c:pt idx="1376">
                  <c:v>41828</c:v>
                </c:pt>
                <c:pt idx="1377">
                  <c:v>41829</c:v>
                </c:pt>
                <c:pt idx="1378">
                  <c:v>41830</c:v>
                </c:pt>
                <c:pt idx="1379">
                  <c:v>41831</c:v>
                </c:pt>
                <c:pt idx="1380">
                  <c:v>41834</c:v>
                </c:pt>
                <c:pt idx="1381">
                  <c:v>41835</c:v>
                </c:pt>
                <c:pt idx="1382">
                  <c:v>41836</c:v>
                </c:pt>
                <c:pt idx="1383">
                  <c:v>41837</c:v>
                </c:pt>
                <c:pt idx="1384">
                  <c:v>41838</c:v>
                </c:pt>
                <c:pt idx="1385">
                  <c:v>41841</c:v>
                </c:pt>
                <c:pt idx="1386">
                  <c:v>41842</c:v>
                </c:pt>
                <c:pt idx="1387">
                  <c:v>41843</c:v>
                </c:pt>
                <c:pt idx="1388">
                  <c:v>41844</c:v>
                </c:pt>
                <c:pt idx="1389">
                  <c:v>41845</c:v>
                </c:pt>
                <c:pt idx="1390">
                  <c:v>41848</c:v>
                </c:pt>
                <c:pt idx="1391">
                  <c:v>41849</c:v>
                </c:pt>
                <c:pt idx="1392">
                  <c:v>41850</c:v>
                </c:pt>
                <c:pt idx="1393">
                  <c:v>41851</c:v>
                </c:pt>
                <c:pt idx="1394">
                  <c:v>41852</c:v>
                </c:pt>
                <c:pt idx="1395">
                  <c:v>41855</c:v>
                </c:pt>
                <c:pt idx="1396">
                  <c:v>41856</c:v>
                </c:pt>
                <c:pt idx="1397">
                  <c:v>41857</c:v>
                </c:pt>
                <c:pt idx="1398">
                  <c:v>41858</c:v>
                </c:pt>
                <c:pt idx="1399">
                  <c:v>41859</c:v>
                </c:pt>
                <c:pt idx="1400">
                  <c:v>41862</c:v>
                </c:pt>
                <c:pt idx="1401">
                  <c:v>41863</c:v>
                </c:pt>
                <c:pt idx="1402">
                  <c:v>41864</c:v>
                </c:pt>
                <c:pt idx="1403">
                  <c:v>41865</c:v>
                </c:pt>
                <c:pt idx="1404">
                  <c:v>41866</c:v>
                </c:pt>
                <c:pt idx="1405">
                  <c:v>41869</c:v>
                </c:pt>
                <c:pt idx="1406">
                  <c:v>41870</c:v>
                </c:pt>
                <c:pt idx="1407">
                  <c:v>41871</c:v>
                </c:pt>
                <c:pt idx="1408">
                  <c:v>41872</c:v>
                </c:pt>
                <c:pt idx="1409">
                  <c:v>41873</c:v>
                </c:pt>
                <c:pt idx="1410">
                  <c:v>41876</c:v>
                </c:pt>
                <c:pt idx="1411">
                  <c:v>41877</c:v>
                </c:pt>
                <c:pt idx="1412">
                  <c:v>41878</c:v>
                </c:pt>
                <c:pt idx="1413">
                  <c:v>41879</c:v>
                </c:pt>
                <c:pt idx="1414">
                  <c:v>41880</c:v>
                </c:pt>
                <c:pt idx="1415">
                  <c:v>41883</c:v>
                </c:pt>
                <c:pt idx="1416">
                  <c:v>41884</c:v>
                </c:pt>
                <c:pt idx="1417">
                  <c:v>41885</c:v>
                </c:pt>
                <c:pt idx="1418">
                  <c:v>41886</c:v>
                </c:pt>
                <c:pt idx="1419">
                  <c:v>41887</c:v>
                </c:pt>
                <c:pt idx="1420">
                  <c:v>41890</c:v>
                </c:pt>
                <c:pt idx="1421">
                  <c:v>41891</c:v>
                </c:pt>
                <c:pt idx="1422">
                  <c:v>41892</c:v>
                </c:pt>
                <c:pt idx="1423">
                  <c:v>41893</c:v>
                </c:pt>
                <c:pt idx="1424">
                  <c:v>41894</c:v>
                </c:pt>
                <c:pt idx="1425">
                  <c:v>41897</c:v>
                </c:pt>
                <c:pt idx="1426">
                  <c:v>41898</c:v>
                </c:pt>
                <c:pt idx="1427">
                  <c:v>41899</c:v>
                </c:pt>
                <c:pt idx="1428">
                  <c:v>41900</c:v>
                </c:pt>
                <c:pt idx="1429">
                  <c:v>41901</c:v>
                </c:pt>
                <c:pt idx="1430">
                  <c:v>41904</c:v>
                </c:pt>
                <c:pt idx="1431">
                  <c:v>41905</c:v>
                </c:pt>
                <c:pt idx="1432">
                  <c:v>41906</c:v>
                </c:pt>
                <c:pt idx="1433">
                  <c:v>41907</c:v>
                </c:pt>
                <c:pt idx="1434">
                  <c:v>41908</c:v>
                </c:pt>
                <c:pt idx="1435">
                  <c:v>41911</c:v>
                </c:pt>
                <c:pt idx="1436">
                  <c:v>41912</c:v>
                </c:pt>
                <c:pt idx="1437">
                  <c:v>41913</c:v>
                </c:pt>
                <c:pt idx="1438">
                  <c:v>41914</c:v>
                </c:pt>
                <c:pt idx="1439">
                  <c:v>41915</c:v>
                </c:pt>
                <c:pt idx="1440">
                  <c:v>41918</c:v>
                </c:pt>
                <c:pt idx="1441">
                  <c:v>41919</c:v>
                </c:pt>
                <c:pt idx="1442">
                  <c:v>41920</c:v>
                </c:pt>
                <c:pt idx="1443">
                  <c:v>41921</c:v>
                </c:pt>
                <c:pt idx="1444">
                  <c:v>41922</c:v>
                </c:pt>
                <c:pt idx="1445">
                  <c:v>41925</c:v>
                </c:pt>
                <c:pt idx="1446">
                  <c:v>41926</c:v>
                </c:pt>
                <c:pt idx="1447">
                  <c:v>41927</c:v>
                </c:pt>
                <c:pt idx="1448">
                  <c:v>41928</c:v>
                </c:pt>
                <c:pt idx="1449">
                  <c:v>41929</c:v>
                </c:pt>
                <c:pt idx="1450">
                  <c:v>41932</c:v>
                </c:pt>
                <c:pt idx="1451">
                  <c:v>41933</c:v>
                </c:pt>
                <c:pt idx="1452">
                  <c:v>41934</c:v>
                </c:pt>
                <c:pt idx="1453">
                  <c:v>41935</c:v>
                </c:pt>
                <c:pt idx="1454">
                  <c:v>41936</c:v>
                </c:pt>
                <c:pt idx="1455">
                  <c:v>41939</c:v>
                </c:pt>
                <c:pt idx="1456">
                  <c:v>41940</c:v>
                </c:pt>
                <c:pt idx="1457">
                  <c:v>41941</c:v>
                </c:pt>
                <c:pt idx="1458">
                  <c:v>41942</c:v>
                </c:pt>
                <c:pt idx="1459">
                  <c:v>41943</c:v>
                </c:pt>
                <c:pt idx="1460">
                  <c:v>41946</c:v>
                </c:pt>
                <c:pt idx="1461">
                  <c:v>41947</c:v>
                </c:pt>
                <c:pt idx="1462">
                  <c:v>41948</c:v>
                </c:pt>
                <c:pt idx="1463">
                  <c:v>41949</c:v>
                </c:pt>
                <c:pt idx="1464">
                  <c:v>41950</c:v>
                </c:pt>
                <c:pt idx="1465">
                  <c:v>41953</c:v>
                </c:pt>
                <c:pt idx="1466">
                  <c:v>41954</c:v>
                </c:pt>
                <c:pt idx="1467">
                  <c:v>41955</c:v>
                </c:pt>
                <c:pt idx="1468">
                  <c:v>41956</c:v>
                </c:pt>
                <c:pt idx="1469">
                  <c:v>41957</c:v>
                </c:pt>
                <c:pt idx="1470">
                  <c:v>41960</c:v>
                </c:pt>
                <c:pt idx="1471">
                  <c:v>41961</c:v>
                </c:pt>
                <c:pt idx="1472">
                  <c:v>41962</c:v>
                </c:pt>
                <c:pt idx="1473">
                  <c:v>41963</c:v>
                </c:pt>
                <c:pt idx="1474">
                  <c:v>41964</c:v>
                </c:pt>
                <c:pt idx="1475">
                  <c:v>41967</c:v>
                </c:pt>
                <c:pt idx="1476">
                  <c:v>41968</c:v>
                </c:pt>
                <c:pt idx="1477">
                  <c:v>41969</c:v>
                </c:pt>
                <c:pt idx="1478">
                  <c:v>41970</c:v>
                </c:pt>
                <c:pt idx="1479">
                  <c:v>41971</c:v>
                </c:pt>
                <c:pt idx="1480">
                  <c:v>41974</c:v>
                </c:pt>
                <c:pt idx="1481">
                  <c:v>41975</c:v>
                </c:pt>
                <c:pt idx="1482">
                  <c:v>41976</c:v>
                </c:pt>
                <c:pt idx="1483">
                  <c:v>41977</c:v>
                </c:pt>
                <c:pt idx="1484">
                  <c:v>41978</c:v>
                </c:pt>
                <c:pt idx="1485">
                  <c:v>41981</c:v>
                </c:pt>
                <c:pt idx="1486">
                  <c:v>41982</c:v>
                </c:pt>
                <c:pt idx="1487">
                  <c:v>41983</c:v>
                </c:pt>
                <c:pt idx="1488">
                  <c:v>41984</c:v>
                </c:pt>
                <c:pt idx="1489">
                  <c:v>41985</c:v>
                </c:pt>
                <c:pt idx="1490">
                  <c:v>41988</c:v>
                </c:pt>
                <c:pt idx="1491">
                  <c:v>41989</c:v>
                </c:pt>
                <c:pt idx="1492">
                  <c:v>41990</c:v>
                </c:pt>
                <c:pt idx="1493">
                  <c:v>41991</c:v>
                </c:pt>
                <c:pt idx="1494">
                  <c:v>41992</c:v>
                </c:pt>
                <c:pt idx="1495">
                  <c:v>41995</c:v>
                </c:pt>
                <c:pt idx="1496">
                  <c:v>41996</c:v>
                </c:pt>
                <c:pt idx="1497">
                  <c:v>41997</c:v>
                </c:pt>
                <c:pt idx="1498">
                  <c:v>42002</c:v>
                </c:pt>
                <c:pt idx="1499">
                  <c:v>42003</c:v>
                </c:pt>
                <c:pt idx="1500">
                  <c:v>42004</c:v>
                </c:pt>
                <c:pt idx="1501">
                  <c:v>42006</c:v>
                </c:pt>
                <c:pt idx="1502">
                  <c:v>42009</c:v>
                </c:pt>
                <c:pt idx="1503">
                  <c:v>42010</c:v>
                </c:pt>
                <c:pt idx="1504">
                  <c:v>42011</c:v>
                </c:pt>
                <c:pt idx="1505">
                  <c:v>42012</c:v>
                </c:pt>
                <c:pt idx="1506">
                  <c:v>42013</c:v>
                </c:pt>
                <c:pt idx="1507">
                  <c:v>42016</c:v>
                </c:pt>
                <c:pt idx="1508">
                  <c:v>42017</c:v>
                </c:pt>
                <c:pt idx="1509">
                  <c:v>42018</c:v>
                </c:pt>
                <c:pt idx="1510">
                  <c:v>42019</c:v>
                </c:pt>
                <c:pt idx="1511">
                  <c:v>42020</c:v>
                </c:pt>
                <c:pt idx="1512">
                  <c:v>42023</c:v>
                </c:pt>
                <c:pt idx="1513">
                  <c:v>42024</c:v>
                </c:pt>
                <c:pt idx="1514">
                  <c:v>42025</c:v>
                </c:pt>
                <c:pt idx="1515">
                  <c:v>42026</c:v>
                </c:pt>
                <c:pt idx="1516">
                  <c:v>42027</c:v>
                </c:pt>
                <c:pt idx="1517">
                  <c:v>42030</c:v>
                </c:pt>
                <c:pt idx="1518">
                  <c:v>42031</c:v>
                </c:pt>
                <c:pt idx="1519">
                  <c:v>42032</c:v>
                </c:pt>
                <c:pt idx="1520">
                  <c:v>42033</c:v>
                </c:pt>
                <c:pt idx="1521">
                  <c:v>42034</c:v>
                </c:pt>
                <c:pt idx="1522">
                  <c:v>42037</c:v>
                </c:pt>
                <c:pt idx="1523">
                  <c:v>42038</c:v>
                </c:pt>
                <c:pt idx="1524">
                  <c:v>42039</c:v>
                </c:pt>
                <c:pt idx="1525">
                  <c:v>42040</c:v>
                </c:pt>
                <c:pt idx="1526">
                  <c:v>42041</c:v>
                </c:pt>
                <c:pt idx="1527">
                  <c:v>42044</c:v>
                </c:pt>
                <c:pt idx="1528">
                  <c:v>42045</c:v>
                </c:pt>
                <c:pt idx="1529">
                  <c:v>42046</c:v>
                </c:pt>
                <c:pt idx="1530">
                  <c:v>42047</c:v>
                </c:pt>
                <c:pt idx="1531">
                  <c:v>42048</c:v>
                </c:pt>
                <c:pt idx="1532">
                  <c:v>42051</c:v>
                </c:pt>
                <c:pt idx="1533">
                  <c:v>42052</c:v>
                </c:pt>
                <c:pt idx="1534">
                  <c:v>42053</c:v>
                </c:pt>
                <c:pt idx="1535">
                  <c:v>42054</c:v>
                </c:pt>
                <c:pt idx="1536">
                  <c:v>42055</c:v>
                </c:pt>
                <c:pt idx="1537">
                  <c:v>42058</c:v>
                </c:pt>
                <c:pt idx="1538">
                  <c:v>42059</c:v>
                </c:pt>
                <c:pt idx="1539">
                  <c:v>42060</c:v>
                </c:pt>
                <c:pt idx="1540">
                  <c:v>42061</c:v>
                </c:pt>
                <c:pt idx="1541">
                  <c:v>42062</c:v>
                </c:pt>
                <c:pt idx="1542">
                  <c:v>42065</c:v>
                </c:pt>
                <c:pt idx="1543">
                  <c:v>42066</c:v>
                </c:pt>
                <c:pt idx="1544">
                  <c:v>42067</c:v>
                </c:pt>
                <c:pt idx="1545">
                  <c:v>42068</c:v>
                </c:pt>
                <c:pt idx="1546">
                  <c:v>42069</c:v>
                </c:pt>
                <c:pt idx="1547">
                  <c:v>42072</c:v>
                </c:pt>
                <c:pt idx="1548">
                  <c:v>42073</c:v>
                </c:pt>
                <c:pt idx="1549">
                  <c:v>42074</c:v>
                </c:pt>
                <c:pt idx="1550">
                  <c:v>42075</c:v>
                </c:pt>
                <c:pt idx="1551">
                  <c:v>42076</c:v>
                </c:pt>
                <c:pt idx="1552">
                  <c:v>42079</c:v>
                </c:pt>
                <c:pt idx="1553">
                  <c:v>42080</c:v>
                </c:pt>
                <c:pt idx="1554">
                  <c:v>42081</c:v>
                </c:pt>
                <c:pt idx="1555">
                  <c:v>42082</c:v>
                </c:pt>
                <c:pt idx="1556">
                  <c:v>42083</c:v>
                </c:pt>
                <c:pt idx="1557">
                  <c:v>42086</c:v>
                </c:pt>
                <c:pt idx="1558">
                  <c:v>42087</c:v>
                </c:pt>
                <c:pt idx="1559">
                  <c:v>42088</c:v>
                </c:pt>
                <c:pt idx="1560">
                  <c:v>42089</c:v>
                </c:pt>
                <c:pt idx="1561">
                  <c:v>42090</c:v>
                </c:pt>
                <c:pt idx="1562">
                  <c:v>42093</c:v>
                </c:pt>
                <c:pt idx="1563">
                  <c:v>42094</c:v>
                </c:pt>
                <c:pt idx="1564">
                  <c:v>42095</c:v>
                </c:pt>
                <c:pt idx="1565">
                  <c:v>42096</c:v>
                </c:pt>
                <c:pt idx="1566">
                  <c:v>42100</c:v>
                </c:pt>
                <c:pt idx="1567">
                  <c:v>42101</c:v>
                </c:pt>
                <c:pt idx="1568">
                  <c:v>42102</c:v>
                </c:pt>
                <c:pt idx="1569">
                  <c:v>42103</c:v>
                </c:pt>
                <c:pt idx="1570">
                  <c:v>42104</c:v>
                </c:pt>
                <c:pt idx="1571">
                  <c:v>42107</c:v>
                </c:pt>
                <c:pt idx="1572">
                  <c:v>42108</c:v>
                </c:pt>
                <c:pt idx="1573">
                  <c:v>42109</c:v>
                </c:pt>
                <c:pt idx="1574">
                  <c:v>42110</c:v>
                </c:pt>
                <c:pt idx="1575">
                  <c:v>42111</c:v>
                </c:pt>
                <c:pt idx="1576">
                  <c:v>42114</c:v>
                </c:pt>
                <c:pt idx="1577">
                  <c:v>42115</c:v>
                </c:pt>
                <c:pt idx="1578">
                  <c:v>42116</c:v>
                </c:pt>
                <c:pt idx="1579">
                  <c:v>42117</c:v>
                </c:pt>
                <c:pt idx="1580">
                  <c:v>42118</c:v>
                </c:pt>
                <c:pt idx="1581">
                  <c:v>42121</c:v>
                </c:pt>
                <c:pt idx="1582">
                  <c:v>42122</c:v>
                </c:pt>
                <c:pt idx="1583">
                  <c:v>42123</c:v>
                </c:pt>
                <c:pt idx="1584">
                  <c:v>42124</c:v>
                </c:pt>
                <c:pt idx="1585">
                  <c:v>42125</c:v>
                </c:pt>
                <c:pt idx="1586">
                  <c:v>42128</c:v>
                </c:pt>
                <c:pt idx="1587">
                  <c:v>42129</c:v>
                </c:pt>
                <c:pt idx="1588">
                  <c:v>42130</c:v>
                </c:pt>
                <c:pt idx="1589">
                  <c:v>42131</c:v>
                </c:pt>
                <c:pt idx="1590">
                  <c:v>42132</c:v>
                </c:pt>
                <c:pt idx="1591">
                  <c:v>42135</c:v>
                </c:pt>
                <c:pt idx="1592">
                  <c:v>42136</c:v>
                </c:pt>
                <c:pt idx="1593">
                  <c:v>42137</c:v>
                </c:pt>
                <c:pt idx="1594">
                  <c:v>42138</c:v>
                </c:pt>
                <c:pt idx="1595">
                  <c:v>42139</c:v>
                </c:pt>
                <c:pt idx="1596">
                  <c:v>42142</c:v>
                </c:pt>
                <c:pt idx="1597">
                  <c:v>42143</c:v>
                </c:pt>
                <c:pt idx="1598">
                  <c:v>42144</c:v>
                </c:pt>
                <c:pt idx="1599">
                  <c:v>42145</c:v>
                </c:pt>
                <c:pt idx="1600">
                  <c:v>42146</c:v>
                </c:pt>
                <c:pt idx="1601">
                  <c:v>42150</c:v>
                </c:pt>
                <c:pt idx="1602">
                  <c:v>42151</c:v>
                </c:pt>
                <c:pt idx="1603">
                  <c:v>42152</c:v>
                </c:pt>
                <c:pt idx="1604">
                  <c:v>42153</c:v>
                </c:pt>
                <c:pt idx="1605">
                  <c:v>42157</c:v>
                </c:pt>
                <c:pt idx="1606">
                  <c:v>42158</c:v>
                </c:pt>
                <c:pt idx="1607">
                  <c:v>42159</c:v>
                </c:pt>
                <c:pt idx="1608">
                  <c:v>42160</c:v>
                </c:pt>
                <c:pt idx="1609">
                  <c:v>42163</c:v>
                </c:pt>
                <c:pt idx="1610">
                  <c:v>42164</c:v>
                </c:pt>
                <c:pt idx="1611">
                  <c:v>42165</c:v>
                </c:pt>
                <c:pt idx="1612">
                  <c:v>42166</c:v>
                </c:pt>
                <c:pt idx="1613">
                  <c:v>42167</c:v>
                </c:pt>
                <c:pt idx="1614">
                  <c:v>42170</c:v>
                </c:pt>
                <c:pt idx="1615">
                  <c:v>42171</c:v>
                </c:pt>
                <c:pt idx="1616">
                  <c:v>42172</c:v>
                </c:pt>
                <c:pt idx="1617">
                  <c:v>42173</c:v>
                </c:pt>
                <c:pt idx="1618">
                  <c:v>42174</c:v>
                </c:pt>
                <c:pt idx="1619">
                  <c:v>42177</c:v>
                </c:pt>
                <c:pt idx="1620">
                  <c:v>42178</c:v>
                </c:pt>
                <c:pt idx="1621">
                  <c:v>42179</c:v>
                </c:pt>
                <c:pt idx="1622">
                  <c:v>42180</c:v>
                </c:pt>
                <c:pt idx="1623">
                  <c:v>42181</c:v>
                </c:pt>
                <c:pt idx="1624">
                  <c:v>42184</c:v>
                </c:pt>
                <c:pt idx="1625">
                  <c:v>42185</c:v>
                </c:pt>
                <c:pt idx="1626">
                  <c:v>42186</c:v>
                </c:pt>
                <c:pt idx="1627">
                  <c:v>42187</c:v>
                </c:pt>
                <c:pt idx="1628">
                  <c:v>42188</c:v>
                </c:pt>
                <c:pt idx="1629">
                  <c:v>42191</c:v>
                </c:pt>
                <c:pt idx="1630">
                  <c:v>42192</c:v>
                </c:pt>
                <c:pt idx="1631">
                  <c:v>42193</c:v>
                </c:pt>
                <c:pt idx="1632">
                  <c:v>42194</c:v>
                </c:pt>
                <c:pt idx="1633">
                  <c:v>42195</c:v>
                </c:pt>
                <c:pt idx="1634">
                  <c:v>42198</c:v>
                </c:pt>
                <c:pt idx="1635">
                  <c:v>42199</c:v>
                </c:pt>
                <c:pt idx="1636">
                  <c:v>42200</c:v>
                </c:pt>
                <c:pt idx="1637">
                  <c:v>42201</c:v>
                </c:pt>
                <c:pt idx="1638">
                  <c:v>42205</c:v>
                </c:pt>
                <c:pt idx="1639">
                  <c:v>42206</c:v>
                </c:pt>
                <c:pt idx="1640">
                  <c:v>42207</c:v>
                </c:pt>
                <c:pt idx="1641">
                  <c:v>42208</c:v>
                </c:pt>
                <c:pt idx="1642">
                  <c:v>42209</c:v>
                </c:pt>
                <c:pt idx="1643">
                  <c:v>42212</c:v>
                </c:pt>
                <c:pt idx="1644">
                  <c:v>42213</c:v>
                </c:pt>
                <c:pt idx="1645">
                  <c:v>42214</c:v>
                </c:pt>
                <c:pt idx="1646">
                  <c:v>42215</c:v>
                </c:pt>
                <c:pt idx="1647">
                  <c:v>42216</c:v>
                </c:pt>
                <c:pt idx="1648">
                  <c:v>42219</c:v>
                </c:pt>
                <c:pt idx="1649">
                  <c:v>42220</c:v>
                </c:pt>
                <c:pt idx="1650">
                  <c:v>42221</c:v>
                </c:pt>
                <c:pt idx="1651">
                  <c:v>42222</c:v>
                </c:pt>
                <c:pt idx="1652">
                  <c:v>42227</c:v>
                </c:pt>
                <c:pt idx="1653">
                  <c:v>42228</c:v>
                </c:pt>
                <c:pt idx="1654">
                  <c:v>42229</c:v>
                </c:pt>
                <c:pt idx="1655">
                  <c:v>42230</c:v>
                </c:pt>
                <c:pt idx="1656">
                  <c:v>42233</c:v>
                </c:pt>
                <c:pt idx="1657">
                  <c:v>42234</c:v>
                </c:pt>
                <c:pt idx="1658">
                  <c:v>42235</c:v>
                </c:pt>
                <c:pt idx="1659">
                  <c:v>42236</c:v>
                </c:pt>
                <c:pt idx="1660">
                  <c:v>42237</c:v>
                </c:pt>
                <c:pt idx="1661">
                  <c:v>42240</c:v>
                </c:pt>
                <c:pt idx="1662">
                  <c:v>42241</c:v>
                </c:pt>
                <c:pt idx="1663">
                  <c:v>42242</c:v>
                </c:pt>
                <c:pt idx="1664">
                  <c:v>42243</c:v>
                </c:pt>
                <c:pt idx="1665">
                  <c:v>42244</c:v>
                </c:pt>
                <c:pt idx="1666">
                  <c:v>42247</c:v>
                </c:pt>
                <c:pt idx="1667">
                  <c:v>42248</c:v>
                </c:pt>
                <c:pt idx="1668">
                  <c:v>42249</c:v>
                </c:pt>
                <c:pt idx="1669">
                  <c:v>42250</c:v>
                </c:pt>
                <c:pt idx="1670">
                  <c:v>42251</c:v>
                </c:pt>
                <c:pt idx="1671">
                  <c:v>42254</c:v>
                </c:pt>
                <c:pt idx="1672">
                  <c:v>42255</c:v>
                </c:pt>
                <c:pt idx="1673">
                  <c:v>42256</c:v>
                </c:pt>
                <c:pt idx="1674">
                  <c:v>42257</c:v>
                </c:pt>
                <c:pt idx="1675">
                  <c:v>42261</c:v>
                </c:pt>
                <c:pt idx="1676">
                  <c:v>42262</c:v>
                </c:pt>
                <c:pt idx="1677">
                  <c:v>42263</c:v>
                </c:pt>
                <c:pt idx="1678">
                  <c:v>42264</c:v>
                </c:pt>
                <c:pt idx="1679">
                  <c:v>42265</c:v>
                </c:pt>
                <c:pt idx="1680">
                  <c:v>42268</c:v>
                </c:pt>
                <c:pt idx="1681">
                  <c:v>42269</c:v>
                </c:pt>
                <c:pt idx="1682">
                  <c:v>42270</c:v>
                </c:pt>
                <c:pt idx="1683">
                  <c:v>42272</c:v>
                </c:pt>
                <c:pt idx="1684">
                  <c:v>42275</c:v>
                </c:pt>
                <c:pt idx="1685">
                  <c:v>42276</c:v>
                </c:pt>
                <c:pt idx="1686">
                  <c:v>42277</c:v>
                </c:pt>
                <c:pt idx="1687">
                  <c:v>42278</c:v>
                </c:pt>
                <c:pt idx="1688">
                  <c:v>42279</c:v>
                </c:pt>
                <c:pt idx="1689">
                  <c:v>42282</c:v>
                </c:pt>
                <c:pt idx="1690">
                  <c:v>42283</c:v>
                </c:pt>
                <c:pt idx="1691">
                  <c:v>42284</c:v>
                </c:pt>
                <c:pt idx="1692">
                  <c:v>42285</c:v>
                </c:pt>
                <c:pt idx="1693">
                  <c:v>42286</c:v>
                </c:pt>
                <c:pt idx="1694">
                  <c:v>42289</c:v>
                </c:pt>
                <c:pt idx="1695">
                  <c:v>42290</c:v>
                </c:pt>
                <c:pt idx="1696">
                  <c:v>42291</c:v>
                </c:pt>
                <c:pt idx="1697">
                  <c:v>42292</c:v>
                </c:pt>
                <c:pt idx="1698">
                  <c:v>42293</c:v>
                </c:pt>
                <c:pt idx="1699">
                  <c:v>42296</c:v>
                </c:pt>
                <c:pt idx="1700">
                  <c:v>42297</c:v>
                </c:pt>
                <c:pt idx="1701">
                  <c:v>42298</c:v>
                </c:pt>
                <c:pt idx="1702">
                  <c:v>42299</c:v>
                </c:pt>
                <c:pt idx="1703">
                  <c:v>42300</c:v>
                </c:pt>
                <c:pt idx="1704">
                  <c:v>42303</c:v>
                </c:pt>
                <c:pt idx="1705">
                  <c:v>42304</c:v>
                </c:pt>
                <c:pt idx="1706">
                  <c:v>42305</c:v>
                </c:pt>
                <c:pt idx="1707">
                  <c:v>42306</c:v>
                </c:pt>
                <c:pt idx="1708">
                  <c:v>42307</c:v>
                </c:pt>
                <c:pt idx="1709">
                  <c:v>42310</c:v>
                </c:pt>
                <c:pt idx="1710">
                  <c:v>42311</c:v>
                </c:pt>
                <c:pt idx="1711">
                  <c:v>42312</c:v>
                </c:pt>
                <c:pt idx="1712">
                  <c:v>42313</c:v>
                </c:pt>
                <c:pt idx="1713">
                  <c:v>42314</c:v>
                </c:pt>
                <c:pt idx="1714">
                  <c:v>42317</c:v>
                </c:pt>
                <c:pt idx="1715">
                  <c:v>42319</c:v>
                </c:pt>
                <c:pt idx="1716">
                  <c:v>42320</c:v>
                </c:pt>
                <c:pt idx="1717">
                  <c:v>42321</c:v>
                </c:pt>
                <c:pt idx="1718">
                  <c:v>42324</c:v>
                </c:pt>
                <c:pt idx="1719">
                  <c:v>42325</c:v>
                </c:pt>
                <c:pt idx="1720">
                  <c:v>42326</c:v>
                </c:pt>
                <c:pt idx="1721">
                  <c:v>42327</c:v>
                </c:pt>
                <c:pt idx="1722">
                  <c:v>42328</c:v>
                </c:pt>
                <c:pt idx="1723">
                  <c:v>42331</c:v>
                </c:pt>
                <c:pt idx="1724">
                  <c:v>42332</c:v>
                </c:pt>
                <c:pt idx="1725">
                  <c:v>42333</c:v>
                </c:pt>
                <c:pt idx="1726">
                  <c:v>42334</c:v>
                </c:pt>
                <c:pt idx="1727">
                  <c:v>42335</c:v>
                </c:pt>
                <c:pt idx="1728">
                  <c:v>42338</c:v>
                </c:pt>
                <c:pt idx="1729">
                  <c:v>42339</c:v>
                </c:pt>
                <c:pt idx="1730">
                  <c:v>42340</c:v>
                </c:pt>
                <c:pt idx="1731">
                  <c:v>42341</c:v>
                </c:pt>
                <c:pt idx="1732">
                  <c:v>42342</c:v>
                </c:pt>
                <c:pt idx="1733">
                  <c:v>42345</c:v>
                </c:pt>
                <c:pt idx="1734">
                  <c:v>42346</c:v>
                </c:pt>
                <c:pt idx="1735">
                  <c:v>42347</c:v>
                </c:pt>
                <c:pt idx="1736">
                  <c:v>42348</c:v>
                </c:pt>
                <c:pt idx="1737">
                  <c:v>42349</c:v>
                </c:pt>
                <c:pt idx="1738">
                  <c:v>42352</c:v>
                </c:pt>
                <c:pt idx="1739">
                  <c:v>42353</c:v>
                </c:pt>
                <c:pt idx="1740">
                  <c:v>42354</c:v>
                </c:pt>
                <c:pt idx="1741">
                  <c:v>42355</c:v>
                </c:pt>
                <c:pt idx="1742">
                  <c:v>42356</c:v>
                </c:pt>
                <c:pt idx="1743">
                  <c:v>42359</c:v>
                </c:pt>
                <c:pt idx="1744">
                  <c:v>42360</c:v>
                </c:pt>
                <c:pt idx="1745">
                  <c:v>42361</c:v>
                </c:pt>
                <c:pt idx="1746">
                  <c:v>42362</c:v>
                </c:pt>
                <c:pt idx="1747">
                  <c:v>42366</c:v>
                </c:pt>
                <c:pt idx="1748">
                  <c:v>42367</c:v>
                </c:pt>
                <c:pt idx="1749">
                  <c:v>42368</c:v>
                </c:pt>
                <c:pt idx="1750">
                  <c:v>42369</c:v>
                </c:pt>
                <c:pt idx="1751">
                  <c:v>42370</c:v>
                </c:pt>
                <c:pt idx="1752">
                  <c:v>42374</c:v>
                </c:pt>
                <c:pt idx="1753">
                  <c:v>42375</c:v>
                </c:pt>
                <c:pt idx="1754">
                  <c:v>42376</c:v>
                </c:pt>
                <c:pt idx="1755">
                  <c:v>42377</c:v>
                </c:pt>
                <c:pt idx="1756">
                  <c:v>42380</c:v>
                </c:pt>
                <c:pt idx="1757">
                  <c:v>42381</c:v>
                </c:pt>
                <c:pt idx="1758">
                  <c:v>42382</c:v>
                </c:pt>
                <c:pt idx="1759">
                  <c:v>42383</c:v>
                </c:pt>
                <c:pt idx="1760">
                  <c:v>42384</c:v>
                </c:pt>
                <c:pt idx="1761">
                  <c:v>42387</c:v>
                </c:pt>
                <c:pt idx="1762">
                  <c:v>42388</c:v>
                </c:pt>
                <c:pt idx="1763">
                  <c:v>42389</c:v>
                </c:pt>
                <c:pt idx="1764">
                  <c:v>42390</c:v>
                </c:pt>
                <c:pt idx="1765">
                  <c:v>42391</c:v>
                </c:pt>
                <c:pt idx="1766">
                  <c:v>42394</c:v>
                </c:pt>
                <c:pt idx="1767">
                  <c:v>42395</c:v>
                </c:pt>
                <c:pt idx="1768">
                  <c:v>42396</c:v>
                </c:pt>
                <c:pt idx="1769">
                  <c:v>42397</c:v>
                </c:pt>
                <c:pt idx="1770">
                  <c:v>42398</c:v>
                </c:pt>
                <c:pt idx="1771">
                  <c:v>42401</c:v>
                </c:pt>
                <c:pt idx="1772">
                  <c:v>42402</c:v>
                </c:pt>
                <c:pt idx="1773">
                  <c:v>42403</c:v>
                </c:pt>
                <c:pt idx="1774">
                  <c:v>42404</c:v>
                </c:pt>
                <c:pt idx="1775">
                  <c:v>42405</c:v>
                </c:pt>
                <c:pt idx="1776">
                  <c:v>42410</c:v>
                </c:pt>
                <c:pt idx="1777">
                  <c:v>42411</c:v>
                </c:pt>
                <c:pt idx="1778">
                  <c:v>42412</c:v>
                </c:pt>
                <c:pt idx="1779">
                  <c:v>42415</c:v>
                </c:pt>
                <c:pt idx="1780">
                  <c:v>42416</c:v>
                </c:pt>
                <c:pt idx="1781">
                  <c:v>42417</c:v>
                </c:pt>
                <c:pt idx="1782">
                  <c:v>42418</c:v>
                </c:pt>
                <c:pt idx="1783">
                  <c:v>42419</c:v>
                </c:pt>
                <c:pt idx="1784">
                  <c:v>42422</c:v>
                </c:pt>
                <c:pt idx="1785">
                  <c:v>42423</c:v>
                </c:pt>
                <c:pt idx="1786">
                  <c:v>42424</c:v>
                </c:pt>
                <c:pt idx="1787">
                  <c:v>42425</c:v>
                </c:pt>
                <c:pt idx="1788">
                  <c:v>42426</c:v>
                </c:pt>
                <c:pt idx="1789">
                  <c:v>42429</c:v>
                </c:pt>
                <c:pt idx="1790">
                  <c:v>42430</c:v>
                </c:pt>
                <c:pt idx="1791">
                  <c:v>42431</c:v>
                </c:pt>
                <c:pt idx="1792">
                  <c:v>42432</c:v>
                </c:pt>
                <c:pt idx="1793">
                  <c:v>42433</c:v>
                </c:pt>
                <c:pt idx="1794">
                  <c:v>42436</c:v>
                </c:pt>
                <c:pt idx="1795">
                  <c:v>42437</c:v>
                </c:pt>
                <c:pt idx="1796">
                  <c:v>42438</c:v>
                </c:pt>
                <c:pt idx="1797">
                  <c:v>42439</c:v>
                </c:pt>
                <c:pt idx="1798">
                  <c:v>42440</c:v>
                </c:pt>
                <c:pt idx="1799">
                  <c:v>42443</c:v>
                </c:pt>
                <c:pt idx="1800">
                  <c:v>42444</c:v>
                </c:pt>
                <c:pt idx="1801">
                  <c:v>42445</c:v>
                </c:pt>
                <c:pt idx="1802">
                  <c:v>42446</c:v>
                </c:pt>
                <c:pt idx="1803">
                  <c:v>42447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42457</c:v>
                </c:pt>
                <c:pt idx="1809">
                  <c:v>42458</c:v>
                </c:pt>
                <c:pt idx="1810">
                  <c:v>42459</c:v>
                </c:pt>
                <c:pt idx="1811">
                  <c:v>42460</c:v>
                </c:pt>
                <c:pt idx="1812">
                  <c:v>42461</c:v>
                </c:pt>
                <c:pt idx="1813">
                  <c:v>42464</c:v>
                </c:pt>
                <c:pt idx="1814">
                  <c:v>42465</c:v>
                </c:pt>
                <c:pt idx="1815">
                  <c:v>42466</c:v>
                </c:pt>
                <c:pt idx="1816">
                  <c:v>42467</c:v>
                </c:pt>
                <c:pt idx="1817">
                  <c:v>42468</c:v>
                </c:pt>
                <c:pt idx="1818">
                  <c:v>42471</c:v>
                </c:pt>
                <c:pt idx="1819">
                  <c:v>42472</c:v>
                </c:pt>
                <c:pt idx="1820">
                  <c:v>42473</c:v>
                </c:pt>
                <c:pt idx="1821">
                  <c:v>42474</c:v>
                </c:pt>
                <c:pt idx="1822">
                  <c:v>42475</c:v>
                </c:pt>
                <c:pt idx="1823">
                  <c:v>42478</c:v>
                </c:pt>
                <c:pt idx="1824">
                  <c:v>42479</c:v>
                </c:pt>
                <c:pt idx="1825">
                  <c:v>42480</c:v>
                </c:pt>
                <c:pt idx="1826">
                  <c:v>42481</c:v>
                </c:pt>
                <c:pt idx="1827">
                  <c:v>42482</c:v>
                </c:pt>
                <c:pt idx="1828">
                  <c:v>42485</c:v>
                </c:pt>
                <c:pt idx="1829">
                  <c:v>42486</c:v>
                </c:pt>
                <c:pt idx="1830">
                  <c:v>42487</c:v>
                </c:pt>
                <c:pt idx="1831">
                  <c:v>42488</c:v>
                </c:pt>
                <c:pt idx="1832">
                  <c:v>42489</c:v>
                </c:pt>
                <c:pt idx="1833">
                  <c:v>42492</c:v>
                </c:pt>
                <c:pt idx="1834">
                  <c:v>42493</c:v>
                </c:pt>
                <c:pt idx="1835">
                  <c:v>42494</c:v>
                </c:pt>
                <c:pt idx="1836">
                  <c:v>42495</c:v>
                </c:pt>
                <c:pt idx="1837">
                  <c:v>42496</c:v>
                </c:pt>
                <c:pt idx="1838">
                  <c:v>42499</c:v>
                </c:pt>
                <c:pt idx="1839">
                  <c:v>42500</c:v>
                </c:pt>
                <c:pt idx="1840">
                  <c:v>42501</c:v>
                </c:pt>
                <c:pt idx="1841">
                  <c:v>42502</c:v>
                </c:pt>
                <c:pt idx="1842">
                  <c:v>42503</c:v>
                </c:pt>
                <c:pt idx="1843">
                  <c:v>42506</c:v>
                </c:pt>
                <c:pt idx="1844">
                  <c:v>42507</c:v>
                </c:pt>
                <c:pt idx="1845">
                  <c:v>42508</c:v>
                </c:pt>
                <c:pt idx="1846">
                  <c:v>42509</c:v>
                </c:pt>
                <c:pt idx="1847">
                  <c:v>42510</c:v>
                </c:pt>
                <c:pt idx="1848">
                  <c:v>42513</c:v>
                </c:pt>
                <c:pt idx="1849">
                  <c:v>42514</c:v>
                </c:pt>
                <c:pt idx="1850">
                  <c:v>42515</c:v>
                </c:pt>
                <c:pt idx="1851">
                  <c:v>42516</c:v>
                </c:pt>
                <c:pt idx="1852">
                  <c:v>42517</c:v>
                </c:pt>
                <c:pt idx="1853">
                  <c:v>42521</c:v>
                </c:pt>
                <c:pt idx="1854">
                  <c:v>42522</c:v>
                </c:pt>
                <c:pt idx="1855">
                  <c:v>42523</c:v>
                </c:pt>
                <c:pt idx="1856">
                  <c:v>42524</c:v>
                </c:pt>
                <c:pt idx="1857">
                  <c:v>42527</c:v>
                </c:pt>
                <c:pt idx="1858">
                  <c:v>42528</c:v>
                </c:pt>
                <c:pt idx="1859">
                  <c:v>42529</c:v>
                </c:pt>
                <c:pt idx="1860">
                  <c:v>42530</c:v>
                </c:pt>
                <c:pt idx="1861">
                  <c:v>42531</c:v>
                </c:pt>
                <c:pt idx="1862">
                  <c:v>42534</c:v>
                </c:pt>
                <c:pt idx="1863">
                  <c:v>42535</c:v>
                </c:pt>
                <c:pt idx="1864">
                  <c:v>42536</c:v>
                </c:pt>
                <c:pt idx="1865">
                  <c:v>42537</c:v>
                </c:pt>
                <c:pt idx="1866">
                  <c:v>42538</c:v>
                </c:pt>
                <c:pt idx="1867">
                  <c:v>42541</c:v>
                </c:pt>
                <c:pt idx="1868">
                  <c:v>42542</c:v>
                </c:pt>
                <c:pt idx="1869">
                  <c:v>42543</c:v>
                </c:pt>
                <c:pt idx="1870">
                  <c:v>42544</c:v>
                </c:pt>
                <c:pt idx="1871">
                  <c:v>42545</c:v>
                </c:pt>
                <c:pt idx="1872">
                  <c:v>42548</c:v>
                </c:pt>
                <c:pt idx="1873">
                  <c:v>42549</c:v>
                </c:pt>
                <c:pt idx="1874">
                  <c:v>42550</c:v>
                </c:pt>
                <c:pt idx="1875">
                  <c:v>42551</c:v>
                </c:pt>
                <c:pt idx="1876">
                  <c:v>42552</c:v>
                </c:pt>
                <c:pt idx="1877">
                  <c:v>42555</c:v>
                </c:pt>
                <c:pt idx="1878">
                  <c:v>42556</c:v>
                </c:pt>
                <c:pt idx="1879">
                  <c:v>42557</c:v>
                </c:pt>
                <c:pt idx="1880">
                  <c:v>42558</c:v>
                </c:pt>
                <c:pt idx="1881">
                  <c:v>42559</c:v>
                </c:pt>
                <c:pt idx="1882">
                  <c:v>42562</c:v>
                </c:pt>
                <c:pt idx="1883">
                  <c:v>42563</c:v>
                </c:pt>
                <c:pt idx="1884">
                  <c:v>42564</c:v>
                </c:pt>
                <c:pt idx="1885">
                  <c:v>42565</c:v>
                </c:pt>
                <c:pt idx="1886">
                  <c:v>42566</c:v>
                </c:pt>
                <c:pt idx="1887">
                  <c:v>42569</c:v>
                </c:pt>
                <c:pt idx="1888">
                  <c:v>42570</c:v>
                </c:pt>
                <c:pt idx="1889">
                  <c:v>42571</c:v>
                </c:pt>
                <c:pt idx="1890">
                  <c:v>42572</c:v>
                </c:pt>
                <c:pt idx="1891">
                  <c:v>42573</c:v>
                </c:pt>
                <c:pt idx="1892">
                  <c:v>42576</c:v>
                </c:pt>
                <c:pt idx="1893">
                  <c:v>42577</c:v>
                </c:pt>
                <c:pt idx="1894">
                  <c:v>42578</c:v>
                </c:pt>
                <c:pt idx="1895">
                  <c:v>42579</c:v>
                </c:pt>
                <c:pt idx="1896">
                  <c:v>42580</c:v>
                </c:pt>
                <c:pt idx="1897">
                  <c:v>42583</c:v>
                </c:pt>
                <c:pt idx="1898">
                  <c:v>42584</c:v>
                </c:pt>
                <c:pt idx="1899">
                  <c:v>42585</c:v>
                </c:pt>
                <c:pt idx="1900">
                  <c:v>42586</c:v>
                </c:pt>
                <c:pt idx="1901">
                  <c:v>42587</c:v>
                </c:pt>
                <c:pt idx="1902">
                  <c:v>42590</c:v>
                </c:pt>
                <c:pt idx="1903">
                  <c:v>42591</c:v>
                </c:pt>
                <c:pt idx="1904">
                  <c:v>42592</c:v>
                </c:pt>
                <c:pt idx="1905">
                  <c:v>42593</c:v>
                </c:pt>
                <c:pt idx="1906">
                  <c:v>42594</c:v>
                </c:pt>
                <c:pt idx="1907">
                  <c:v>42597</c:v>
                </c:pt>
                <c:pt idx="1908">
                  <c:v>42598</c:v>
                </c:pt>
                <c:pt idx="1909">
                  <c:v>42599</c:v>
                </c:pt>
                <c:pt idx="1910">
                  <c:v>42600</c:v>
                </c:pt>
                <c:pt idx="1911">
                  <c:v>42601</c:v>
                </c:pt>
                <c:pt idx="1912">
                  <c:v>42604</c:v>
                </c:pt>
                <c:pt idx="1913">
                  <c:v>42605</c:v>
                </c:pt>
                <c:pt idx="1914">
                  <c:v>42606</c:v>
                </c:pt>
                <c:pt idx="1915">
                  <c:v>42607</c:v>
                </c:pt>
                <c:pt idx="1916">
                  <c:v>42608</c:v>
                </c:pt>
                <c:pt idx="1917">
                  <c:v>42611</c:v>
                </c:pt>
                <c:pt idx="1918">
                  <c:v>42612</c:v>
                </c:pt>
                <c:pt idx="1919">
                  <c:v>42613</c:v>
                </c:pt>
                <c:pt idx="1920">
                  <c:v>42614</c:v>
                </c:pt>
                <c:pt idx="1921">
                  <c:v>42615</c:v>
                </c:pt>
                <c:pt idx="1922">
                  <c:v>42618</c:v>
                </c:pt>
                <c:pt idx="1923">
                  <c:v>42619</c:v>
                </c:pt>
                <c:pt idx="1924">
                  <c:v>42620</c:v>
                </c:pt>
                <c:pt idx="1925">
                  <c:v>42621</c:v>
                </c:pt>
                <c:pt idx="1926">
                  <c:v>42622</c:v>
                </c:pt>
                <c:pt idx="1927">
                  <c:v>42625</c:v>
                </c:pt>
                <c:pt idx="1928">
                  <c:v>42626</c:v>
                </c:pt>
                <c:pt idx="1929">
                  <c:v>42627</c:v>
                </c:pt>
                <c:pt idx="1930">
                  <c:v>42628</c:v>
                </c:pt>
                <c:pt idx="1931">
                  <c:v>42629</c:v>
                </c:pt>
                <c:pt idx="1932">
                  <c:v>42632</c:v>
                </c:pt>
                <c:pt idx="1933">
                  <c:v>42633</c:v>
                </c:pt>
                <c:pt idx="1934">
                  <c:v>42634</c:v>
                </c:pt>
                <c:pt idx="1935">
                  <c:v>42635</c:v>
                </c:pt>
                <c:pt idx="1936">
                  <c:v>42636</c:v>
                </c:pt>
                <c:pt idx="1937">
                  <c:v>42639</c:v>
                </c:pt>
                <c:pt idx="1938">
                  <c:v>42640</c:v>
                </c:pt>
                <c:pt idx="1939">
                  <c:v>42641</c:v>
                </c:pt>
                <c:pt idx="1940">
                  <c:v>42642</c:v>
                </c:pt>
                <c:pt idx="1941">
                  <c:v>42643</c:v>
                </c:pt>
                <c:pt idx="1942">
                  <c:v>42646</c:v>
                </c:pt>
                <c:pt idx="1943">
                  <c:v>42647</c:v>
                </c:pt>
                <c:pt idx="1944">
                  <c:v>42648</c:v>
                </c:pt>
                <c:pt idx="1945">
                  <c:v>42649</c:v>
                </c:pt>
                <c:pt idx="1946">
                  <c:v>42650</c:v>
                </c:pt>
                <c:pt idx="1947">
                  <c:v>42653</c:v>
                </c:pt>
                <c:pt idx="1948">
                  <c:v>42654</c:v>
                </c:pt>
                <c:pt idx="1949">
                  <c:v>42655</c:v>
                </c:pt>
                <c:pt idx="1950">
                  <c:v>42656</c:v>
                </c:pt>
                <c:pt idx="1951">
                  <c:v>42657</c:v>
                </c:pt>
                <c:pt idx="1952">
                  <c:v>42660</c:v>
                </c:pt>
                <c:pt idx="1953">
                  <c:v>42661</c:v>
                </c:pt>
                <c:pt idx="1954">
                  <c:v>42662</c:v>
                </c:pt>
                <c:pt idx="1955">
                  <c:v>42663</c:v>
                </c:pt>
                <c:pt idx="1956">
                  <c:v>42664</c:v>
                </c:pt>
                <c:pt idx="1957">
                  <c:v>42667</c:v>
                </c:pt>
                <c:pt idx="1958">
                  <c:v>42668</c:v>
                </c:pt>
                <c:pt idx="1959">
                  <c:v>42669</c:v>
                </c:pt>
                <c:pt idx="1960">
                  <c:v>42670</c:v>
                </c:pt>
                <c:pt idx="1961">
                  <c:v>42671</c:v>
                </c:pt>
                <c:pt idx="1962">
                  <c:v>42674</c:v>
                </c:pt>
                <c:pt idx="1963">
                  <c:v>42675</c:v>
                </c:pt>
                <c:pt idx="1964">
                  <c:v>42676</c:v>
                </c:pt>
                <c:pt idx="1965">
                  <c:v>42677</c:v>
                </c:pt>
                <c:pt idx="1966">
                  <c:v>42678</c:v>
                </c:pt>
                <c:pt idx="1967">
                  <c:v>42681</c:v>
                </c:pt>
                <c:pt idx="1968">
                  <c:v>42682</c:v>
                </c:pt>
                <c:pt idx="1969">
                  <c:v>42683</c:v>
                </c:pt>
                <c:pt idx="1970">
                  <c:v>42684</c:v>
                </c:pt>
                <c:pt idx="1971">
                  <c:v>42685</c:v>
                </c:pt>
                <c:pt idx="1972">
                  <c:v>42688</c:v>
                </c:pt>
                <c:pt idx="1973">
                  <c:v>42689</c:v>
                </c:pt>
                <c:pt idx="1974">
                  <c:v>42690</c:v>
                </c:pt>
                <c:pt idx="1975">
                  <c:v>42691</c:v>
                </c:pt>
                <c:pt idx="1976">
                  <c:v>42692</c:v>
                </c:pt>
                <c:pt idx="1977">
                  <c:v>42695</c:v>
                </c:pt>
                <c:pt idx="1978">
                  <c:v>42696</c:v>
                </c:pt>
                <c:pt idx="1979">
                  <c:v>42697</c:v>
                </c:pt>
                <c:pt idx="1980">
                  <c:v>42698</c:v>
                </c:pt>
                <c:pt idx="1981">
                  <c:v>42699</c:v>
                </c:pt>
                <c:pt idx="1982">
                  <c:v>42702</c:v>
                </c:pt>
                <c:pt idx="1983">
                  <c:v>42703</c:v>
                </c:pt>
                <c:pt idx="1984">
                  <c:v>42704</c:v>
                </c:pt>
                <c:pt idx="1985">
                  <c:v>42705</c:v>
                </c:pt>
                <c:pt idx="1986">
                  <c:v>42706</c:v>
                </c:pt>
                <c:pt idx="1987">
                  <c:v>42709</c:v>
                </c:pt>
                <c:pt idx="1988">
                  <c:v>42710</c:v>
                </c:pt>
                <c:pt idx="1989">
                  <c:v>42711</c:v>
                </c:pt>
                <c:pt idx="1990">
                  <c:v>42712</c:v>
                </c:pt>
                <c:pt idx="1991">
                  <c:v>42713</c:v>
                </c:pt>
                <c:pt idx="1992">
                  <c:v>42716</c:v>
                </c:pt>
                <c:pt idx="1993">
                  <c:v>42717</c:v>
                </c:pt>
                <c:pt idx="1994">
                  <c:v>42718</c:v>
                </c:pt>
                <c:pt idx="1995">
                  <c:v>42719</c:v>
                </c:pt>
                <c:pt idx="1996">
                  <c:v>42720</c:v>
                </c:pt>
                <c:pt idx="1997">
                  <c:v>42723</c:v>
                </c:pt>
                <c:pt idx="1998">
                  <c:v>42724</c:v>
                </c:pt>
                <c:pt idx="1999">
                  <c:v>42725</c:v>
                </c:pt>
                <c:pt idx="2000">
                  <c:v>42726</c:v>
                </c:pt>
                <c:pt idx="2001">
                  <c:v>42727</c:v>
                </c:pt>
                <c:pt idx="2002">
                  <c:v>42730</c:v>
                </c:pt>
                <c:pt idx="2003">
                  <c:v>42731</c:v>
                </c:pt>
                <c:pt idx="2004">
                  <c:v>42732</c:v>
                </c:pt>
                <c:pt idx="2005">
                  <c:v>42733</c:v>
                </c:pt>
                <c:pt idx="2006">
                  <c:v>42734</c:v>
                </c:pt>
                <c:pt idx="2007">
                  <c:v>42737</c:v>
                </c:pt>
                <c:pt idx="2008">
                  <c:v>42738</c:v>
                </c:pt>
                <c:pt idx="2009">
                  <c:v>42739</c:v>
                </c:pt>
                <c:pt idx="2010">
                  <c:v>42740</c:v>
                </c:pt>
                <c:pt idx="2011">
                  <c:v>42741</c:v>
                </c:pt>
                <c:pt idx="2012">
                  <c:v>42744</c:v>
                </c:pt>
                <c:pt idx="2013">
                  <c:v>42745</c:v>
                </c:pt>
                <c:pt idx="2014">
                  <c:v>42746</c:v>
                </c:pt>
                <c:pt idx="2015">
                  <c:v>42747</c:v>
                </c:pt>
                <c:pt idx="2016">
                  <c:v>42748</c:v>
                </c:pt>
                <c:pt idx="2017">
                  <c:v>42751</c:v>
                </c:pt>
                <c:pt idx="2018">
                  <c:v>42752</c:v>
                </c:pt>
                <c:pt idx="2019">
                  <c:v>42753</c:v>
                </c:pt>
                <c:pt idx="2020">
                  <c:v>42754</c:v>
                </c:pt>
                <c:pt idx="2021">
                  <c:v>42755</c:v>
                </c:pt>
                <c:pt idx="2022">
                  <c:v>42758</c:v>
                </c:pt>
                <c:pt idx="2023">
                  <c:v>42759</c:v>
                </c:pt>
                <c:pt idx="2024">
                  <c:v>42760</c:v>
                </c:pt>
                <c:pt idx="2025">
                  <c:v>42761</c:v>
                </c:pt>
                <c:pt idx="2026">
                  <c:v>42762</c:v>
                </c:pt>
                <c:pt idx="2027">
                  <c:v>42765</c:v>
                </c:pt>
                <c:pt idx="2028">
                  <c:v>42766</c:v>
                </c:pt>
                <c:pt idx="2029">
                  <c:v>42767</c:v>
                </c:pt>
                <c:pt idx="2030">
                  <c:v>42768</c:v>
                </c:pt>
                <c:pt idx="2031">
                  <c:v>42769</c:v>
                </c:pt>
                <c:pt idx="2032">
                  <c:v>42772</c:v>
                </c:pt>
                <c:pt idx="2033">
                  <c:v>42773</c:v>
                </c:pt>
                <c:pt idx="2034">
                  <c:v>42774</c:v>
                </c:pt>
                <c:pt idx="2035">
                  <c:v>42775</c:v>
                </c:pt>
                <c:pt idx="2036">
                  <c:v>42776</c:v>
                </c:pt>
                <c:pt idx="2037">
                  <c:v>42779</c:v>
                </c:pt>
                <c:pt idx="2038">
                  <c:v>42780</c:v>
                </c:pt>
                <c:pt idx="2039">
                  <c:v>42781</c:v>
                </c:pt>
                <c:pt idx="2040">
                  <c:v>42782</c:v>
                </c:pt>
                <c:pt idx="2041">
                  <c:v>42783</c:v>
                </c:pt>
                <c:pt idx="2042">
                  <c:v>42786</c:v>
                </c:pt>
                <c:pt idx="2043">
                  <c:v>42787</c:v>
                </c:pt>
                <c:pt idx="2044">
                  <c:v>42788</c:v>
                </c:pt>
                <c:pt idx="2045">
                  <c:v>42789</c:v>
                </c:pt>
                <c:pt idx="2046">
                  <c:v>42790</c:v>
                </c:pt>
                <c:pt idx="2047">
                  <c:v>42793</c:v>
                </c:pt>
                <c:pt idx="2048">
                  <c:v>42794</c:v>
                </c:pt>
                <c:pt idx="2049">
                  <c:v>42795</c:v>
                </c:pt>
                <c:pt idx="2050">
                  <c:v>42796</c:v>
                </c:pt>
                <c:pt idx="2051">
                  <c:v>42797</c:v>
                </c:pt>
                <c:pt idx="2052">
                  <c:v>42800</c:v>
                </c:pt>
                <c:pt idx="2053">
                  <c:v>42801</c:v>
                </c:pt>
                <c:pt idx="2054">
                  <c:v>42802</c:v>
                </c:pt>
                <c:pt idx="2055">
                  <c:v>42803</c:v>
                </c:pt>
                <c:pt idx="2056">
                  <c:v>42804</c:v>
                </c:pt>
                <c:pt idx="2057">
                  <c:v>42807</c:v>
                </c:pt>
                <c:pt idx="2058">
                  <c:v>42808</c:v>
                </c:pt>
                <c:pt idx="2059">
                  <c:v>42809</c:v>
                </c:pt>
                <c:pt idx="2060">
                  <c:v>42810</c:v>
                </c:pt>
                <c:pt idx="2061">
                  <c:v>42811</c:v>
                </c:pt>
                <c:pt idx="2062">
                  <c:v>42814</c:v>
                </c:pt>
                <c:pt idx="2063">
                  <c:v>42815</c:v>
                </c:pt>
                <c:pt idx="2064">
                  <c:v>42816</c:v>
                </c:pt>
                <c:pt idx="2065">
                  <c:v>42817</c:v>
                </c:pt>
                <c:pt idx="2066">
                  <c:v>42818</c:v>
                </c:pt>
                <c:pt idx="2067">
                  <c:v>42821</c:v>
                </c:pt>
                <c:pt idx="2068">
                  <c:v>42822</c:v>
                </c:pt>
                <c:pt idx="2069">
                  <c:v>42823</c:v>
                </c:pt>
                <c:pt idx="2070">
                  <c:v>42824</c:v>
                </c:pt>
                <c:pt idx="2071">
                  <c:v>42825</c:v>
                </c:pt>
                <c:pt idx="2072">
                  <c:v>42828</c:v>
                </c:pt>
                <c:pt idx="2073">
                  <c:v>42829</c:v>
                </c:pt>
                <c:pt idx="2074">
                  <c:v>42830</c:v>
                </c:pt>
                <c:pt idx="2075">
                  <c:v>42831</c:v>
                </c:pt>
                <c:pt idx="2076">
                  <c:v>42832</c:v>
                </c:pt>
                <c:pt idx="2077">
                  <c:v>42835</c:v>
                </c:pt>
                <c:pt idx="2078">
                  <c:v>42836</c:v>
                </c:pt>
                <c:pt idx="2079">
                  <c:v>42837</c:v>
                </c:pt>
                <c:pt idx="2080">
                  <c:v>42838</c:v>
                </c:pt>
                <c:pt idx="2081">
                  <c:v>42842</c:v>
                </c:pt>
                <c:pt idx="2082">
                  <c:v>42843</c:v>
                </c:pt>
                <c:pt idx="2083">
                  <c:v>42844</c:v>
                </c:pt>
                <c:pt idx="2084">
                  <c:v>42845</c:v>
                </c:pt>
                <c:pt idx="2085">
                  <c:v>42846</c:v>
                </c:pt>
                <c:pt idx="2086">
                  <c:v>42849</c:v>
                </c:pt>
                <c:pt idx="2087">
                  <c:v>42850</c:v>
                </c:pt>
                <c:pt idx="2088">
                  <c:v>42851</c:v>
                </c:pt>
                <c:pt idx="2089">
                  <c:v>42852</c:v>
                </c:pt>
                <c:pt idx="2090">
                  <c:v>42853</c:v>
                </c:pt>
                <c:pt idx="2091">
                  <c:v>42856</c:v>
                </c:pt>
                <c:pt idx="2092">
                  <c:v>42857</c:v>
                </c:pt>
                <c:pt idx="2093">
                  <c:v>42858</c:v>
                </c:pt>
                <c:pt idx="2094">
                  <c:v>42859</c:v>
                </c:pt>
                <c:pt idx="2095">
                  <c:v>42860</c:v>
                </c:pt>
                <c:pt idx="2096">
                  <c:v>42863</c:v>
                </c:pt>
                <c:pt idx="2097">
                  <c:v>42864</c:v>
                </c:pt>
                <c:pt idx="2098">
                  <c:v>42865</c:v>
                </c:pt>
                <c:pt idx="2099">
                  <c:v>42866</c:v>
                </c:pt>
                <c:pt idx="2100">
                  <c:v>42867</c:v>
                </c:pt>
                <c:pt idx="2101">
                  <c:v>42870</c:v>
                </c:pt>
                <c:pt idx="2102">
                  <c:v>42871</c:v>
                </c:pt>
                <c:pt idx="2103">
                  <c:v>42872</c:v>
                </c:pt>
                <c:pt idx="2104">
                  <c:v>42873</c:v>
                </c:pt>
                <c:pt idx="2105">
                  <c:v>42874</c:v>
                </c:pt>
                <c:pt idx="2106">
                  <c:v>42877</c:v>
                </c:pt>
                <c:pt idx="2107">
                  <c:v>42878</c:v>
                </c:pt>
                <c:pt idx="2108">
                  <c:v>42879</c:v>
                </c:pt>
                <c:pt idx="2109">
                  <c:v>42880</c:v>
                </c:pt>
                <c:pt idx="2110">
                  <c:v>42881</c:v>
                </c:pt>
                <c:pt idx="2111">
                  <c:v>42884</c:v>
                </c:pt>
                <c:pt idx="2112">
                  <c:v>42885</c:v>
                </c:pt>
                <c:pt idx="2113">
                  <c:v>42886</c:v>
                </c:pt>
                <c:pt idx="2114">
                  <c:v>42887</c:v>
                </c:pt>
                <c:pt idx="2115">
                  <c:v>42888</c:v>
                </c:pt>
                <c:pt idx="2116">
                  <c:v>42891</c:v>
                </c:pt>
                <c:pt idx="2117">
                  <c:v>42892</c:v>
                </c:pt>
                <c:pt idx="2118">
                  <c:v>42893</c:v>
                </c:pt>
                <c:pt idx="2119">
                  <c:v>42894</c:v>
                </c:pt>
                <c:pt idx="2120">
                  <c:v>42895</c:v>
                </c:pt>
                <c:pt idx="2121">
                  <c:v>42898</c:v>
                </c:pt>
                <c:pt idx="2122">
                  <c:v>42899</c:v>
                </c:pt>
                <c:pt idx="2123">
                  <c:v>42900</c:v>
                </c:pt>
                <c:pt idx="2124">
                  <c:v>42901</c:v>
                </c:pt>
                <c:pt idx="2125">
                  <c:v>42902</c:v>
                </c:pt>
                <c:pt idx="2126">
                  <c:v>42905</c:v>
                </c:pt>
                <c:pt idx="2127">
                  <c:v>42906</c:v>
                </c:pt>
                <c:pt idx="2128">
                  <c:v>42907</c:v>
                </c:pt>
                <c:pt idx="2129">
                  <c:v>42908</c:v>
                </c:pt>
                <c:pt idx="2130">
                  <c:v>42909</c:v>
                </c:pt>
                <c:pt idx="2131">
                  <c:v>42912</c:v>
                </c:pt>
                <c:pt idx="2132">
                  <c:v>42913</c:v>
                </c:pt>
                <c:pt idx="2133">
                  <c:v>42914</c:v>
                </c:pt>
                <c:pt idx="2134">
                  <c:v>42915</c:v>
                </c:pt>
                <c:pt idx="2135">
                  <c:v>42916</c:v>
                </c:pt>
                <c:pt idx="2136">
                  <c:v>42919</c:v>
                </c:pt>
                <c:pt idx="2137">
                  <c:v>42920</c:v>
                </c:pt>
                <c:pt idx="2138">
                  <c:v>42921</c:v>
                </c:pt>
                <c:pt idx="2139">
                  <c:v>42922</c:v>
                </c:pt>
                <c:pt idx="2140">
                  <c:v>42923</c:v>
                </c:pt>
                <c:pt idx="2141">
                  <c:v>42926</c:v>
                </c:pt>
                <c:pt idx="2142">
                  <c:v>42927</c:v>
                </c:pt>
                <c:pt idx="2143">
                  <c:v>42928</c:v>
                </c:pt>
                <c:pt idx="2144">
                  <c:v>42929</c:v>
                </c:pt>
                <c:pt idx="2145">
                  <c:v>42930</c:v>
                </c:pt>
                <c:pt idx="2146">
                  <c:v>42933</c:v>
                </c:pt>
                <c:pt idx="2147">
                  <c:v>42934</c:v>
                </c:pt>
                <c:pt idx="2148">
                  <c:v>42935</c:v>
                </c:pt>
                <c:pt idx="2149">
                  <c:v>42936</c:v>
                </c:pt>
                <c:pt idx="2150">
                  <c:v>42937</c:v>
                </c:pt>
                <c:pt idx="2151">
                  <c:v>42940</c:v>
                </c:pt>
                <c:pt idx="2152">
                  <c:v>42941</c:v>
                </c:pt>
                <c:pt idx="2153">
                  <c:v>42942</c:v>
                </c:pt>
                <c:pt idx="2154">
                  <c:v>42943</c:v>
                </c:pt>
                <c:pt idx="2155">
                  <c:v>42944</c:v>
                </c:pt>
                <c:pt idx="2156">
                  <c:v>42947</c:v>
                </c:pt>
                <c:pt idx="2157">
                  <c:v>42948</c:v>
                </c:pt>
                <c:pt idx="2158">
                  <c:v>42949</c:v>
                </c:pt>
                <c:pt idx="2159">
                  <c:v>42950</c:v>
                </c:pt>
                <c:pt idx="2160">
                  <c:v>42951</c:v>
                </c:pt>
                <c:pt idx="2161">
                  <c:v>42954</c:v>
                </c:pt>
                <c:pt idx="2162">
                  <c:v>42955</c:v>
                </c:pt>
                <c:pt idx="2163">
                  <c:v>42956</c:v>
                </c:pt>
                <c:pt idx="2164">
                  <c:v>42957</c:v>
                </c:pt>
                <c:pt idx="2165">
                  <c:v>42958</c:v>
                </c:pt>
                <c:pt idx="2166">
                  <c:v>42961</c:v>
                </c:pt>
                <c:pt idx="2167">
                  <c:v>42962</c:v>
                </c:pt>
                <c:pt idx="2168">
                  <c:v>42963</c:v>
                </c:pt>
                <c:pt idx="2169">
                  <c:v>42964</c:v>
                </c:pt>
                <c:pt idx="2170">
                  <c:v>42965</c:v>
                </c:pt>
                <c:pt idx="2171">
                  <c:v>42968</c:v>
                </c:pt>
                <c:pt idx="2172">
                  <c:v>42969</c:v>
                </c:pt>
                <c:pt idx="2173">
                  <c:v>42970</c:v>
                </c:pt>
                <c:pt idx="2174">
                  <c:v>42971</c:v>
                </c:pt>
                <c:pt idx="2175">
                  <c:v>42972</c:v>
                </c:pt>
                <c:pt idx="2176">
                  <c:v>42975</c:v>
                </c:pt>
                <c:pt idx="2177">
                  <c:v>42976</c:v>
                </c:pt>
                <c:pt idx="2178">
                  <c:v>42977</c:v>
                </c:pt>
                <c:pt idx="2179">
                  <c:v>42978</c:v>
                </c:pt>
                <c:pt idx="2180">
                  <c:v>42979</c:v>
                </c:pt>
                <c:pt idx="2181">
                  <c:v>42982</c:v>
                </c:pt>
                <c:pt idx="2182">
                  <c:v>42983</c:v>
                </c:pt>
                <c:pt idx="2183">
                  <c:v>42984</c:v>
                </c:pt>
                <c:pt idx="2184">
                  <c:v>42985</c:v>
                </c:pt>
                <c:pt idx="2185">
                  <c:v>42986</c:v>
                </c:pt>
                <c:pt idx="2186">
                  <c:v>42989</c:v>
                </c:pt>
                <c:pt idx="2187">
                  <c:v>42990</c:v>
                </c:pt>
                <c:pt idx="2188">
                  <c:v>42991</c:v>
                </c:pt>
                <c:pt idx="2189">
                  <c:v>42992</c:v>
                </c:pt>
                <c:pt idx="2190">
                  <c:v>42993</c:v>
                </c:pt>
                <c:pt idx="2191">
                  <c:v>42996</c:v>
                </c:pt>
                <c:pt idx="2192">
                  <c:v>42997</c:v>
                </c:pt>
                <c:pt idx="2193">
                  <c:v>42998</c:v>
                </c:pt>
                <c:pt idx="2194">
                  <c:v>42999</c:v>
                </c:pt>
                <c:pt idx="2195">
                  <c:v>43000</c:v>
                </c:pt>
                <c:pt idx="2196">
                  <c:v>43003</c:v>
                </c:pt>
                <c:pt idx="2197">
                  <c:v>43004</c:v>
                </c:pt>
                <c:pt idx="2198">
                  <c:v>43005</c:v>
                </c:pt>
                <c:pt idx="2199">
                  <c:v>43006</c:v>
                </c:pt>
                <c:pt idx="2200">
                  <c:v>43007</c:v>
                </c:pt>
                <c:pt idx="2201">
                  <c:v>43010</c:v>
                </c:pt>
                <c:pt idx="2202">
                  <c:v>43011</c:v>
                </c:pt>
                <c:pt idx="2203">
                  <c:v>43012</c:v>
                </c:pt>
                <c:pt idx="2204">
                  <c:v>43013</c:v>
                </c:pt>
                <c:pt idx="2205">
                  <c:v>43014</c:v>
                </c:pt>
                <c:pt idx="2206">
                  <c:v>43017</c:v>
                </c:pt>
                <c:pt idx="2207">
                  <c:v>43018</c:v>
                </c:pt>
                <c:pt idx="2208">
                  <c:v>43019</c:v>
                </c:pt>
                <c:pt idx="2209">
                  <c:v>43020</c:v>
                </c:pt>
                <c:pt idx="2210">
                  <c:v>43021</c:v>
                </c:pt>
                <c:pt idx="2211">
                  <c:v>43024</c:v>
                </c:pt>
                <c:pt idx="2212">
                  <c:v>43025</c:v>
                </c:pt>
                <c:pt idx="2213">
                  <c:v>43026</c:v>
                </c:pt>
                <c:pt idx="2214">
                  <c:v>43027</c:v>
                </c:pt>
                <c:pt idx="2215">
                  <c:v>43028</c:v>
                </c:pt>
                <c:pt idx="2216">
                  <c:v>43031</c:v>
                </c:pt>
                <c:pt idx="2217">
                  <c:v>43032</c:v>
                </c:pt>
                <c:pt idx="2218">
                  <c:v>43033</c:v>
                </c:pt>
                <c:pt idx="2219">
                  <c:v>43034</c:v>
                </c:pt>
                <c:pt idx="2220">
                  <c:v>43035</c:v>
                </c:pt>
                <c:pt idx="2221">
                  <c:v>43038</c:v>
                </c:pt>
                <c:pt idx="2222">
                  <c:v>43039</c:v>
                </c:pt>
                <c:pt idx="2223">
                  <c:v>43040</c:v>
                </c:pt>
                <c:pt idx="2224">
                  <c:v>43041</c:v>
                </c:pt>
                <c:pt idx="2225">
                  <c:v>43042</c:v>
                </c:pt>
                <c:pt idx="2226">
                  <c:v>43045</c:v>
                </c:pt>
                <c:pt idx="2227">
                  <c:v>43046</c:v>
                </c:pt>
                <c:pt idx="2228">
                  <c:v>43047</c:v>
                </c:pt>
                <c:pt idx="2229">
                  <c:v>43048</c:v>
                </c:pt>
                <c:pt idx="2230">
                  <c:v>43049</c:v>
                </c:pt>
                <c:pt idx="2231">
                  <c:v>43052</c:v>
                </c:pt>
                <c:pt idx="2232">
                  <c:v>43053</c:v>
                </c:pt>
                <c:pt idx="2233">
                  <c:v>43054</c:v>
                </c:pt>
                <c:pt idx="2234">
                  <c:v>43055</c:v>
                </c:pt>
                <c:pt idx="2235">
                  <c:v>43056</c:v>
                </c:pt>
                <c:pt idx="2236">
                  <c:v>43059</c:v>
                </c:pt>
                <c:pt idx="2237">
                  <c:v>43060</c:v>
                </c:pt>
                <c:pt idx="2238">
                  <c:v>43061</c:v>
                </c:pt>
                <c:pt idx="2239">
                  <c:v>43062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43115</c:v>
                </c:pt>
                <c:pt idx="2275">
                  <c:v>43116</c:v>
                </c:pt>
                <c:pt idx="2276">
                  <c:v>43117</c:v>
                </c:pt>
                <c:pt idx="2277">
                  <c:v>43118</c:v>
                </c:pt>
                <c:pt idx="2278">
                  <c:v>43119</c:v>
                </c:pt>
                <c:pt idx="2279">
                  <c:v>43122</c:v>
                </c:pt>
                <c:pt idx="2280">
                  <c:v>43123</c:v>
                </c:pt>
                <c:pt idx="2281">
                  <c:v>43124</c:v>
                </c:pt>
                <c:pt idx="2282">
                  <c:v>43125</c:v>
                </c:pt>
                <c:pt idx="2283">
                  <c:v>43126</c:v>
                </c:pt>
                <c:pt idx="2284">
                  <c:v>43129</c:v>
                </c:pt>
                <c:pt idx="2285">
                  <c:v>43130</c:v>
                </c:pt>
                <c:pt idx="2286">
                  <c:v>43131</c:v>
                </c:pt>
                <c:pt idx="2287">
                  <c:v>43132</c:v>
                </c:pt>
                <c:pt idx="2288">
                  <c:v>43133</c:v>
                </c:pt>
                <c:pt idx="2289">
                  <c:v>43136</c:v>
                </c:pt>
                <c:pt idx="2290">
                  <c:v>43137</c:v>
                </c:pt>
                <c:pt idx="2291">
                  <c:v>43138</c:v>
                </c:pt>
                <c:pt idx="2292">
                  <c:v>43139</c:v>
                </c:pt>
                <c:pt idx="2293">
                  <c:v>43140</c:v>
                </c:pt>
                <c:pt idx="2294">
                  <c:v>43143</c:v>
                </c:pt>
                <c:pt idx="2295">
                  <c:v>43144</c:v>
                </c:pt>
                <c:pt idx="2296">
                  <c:v>43145</c:v>
                </c:pt>
                <c:pt idx="2297">
                  <c:v>43146</c:v>
                </c:pt>
                <c:pt idx="2298">
                  <c:v>43147</c:v>
                </c:pt>
                <c:pt idx="2299">
                  <c:v>43150</c:v>
                </c:pt>
                <c:pt idx="2300">
                  <c:v>43151</c:v>
                </c:pt>
                <c:pt idx="2301">
                  <c:v>43152</c:v>
                </c:pt>
                <c:pt idx="2302">
                  <c:v>43153</c:v>
                </c:pt>
                <c:pt idx="2303">
                  <c:v>43154</c:v>
                </c:pt>
                <c:pt idx="2304">
                  <c:v>43157</c:v>
                </c:pt>
                <c:pt idx="2305">
                  <c:v>43158</c:v>
                </c:pt>
                <c:pt idx="2306">
                  <c:v>43159</c:v>
                </c:pt>
                <c:pt idx="2307">
                  <c:v>43160</c:v>
                </c:pt>
                <c:pt idx="2308">
                  <c:v>43161</c:v>
                </c:pt>
                <c:pt idx="2309">
                  <c:v>43164</c:v>
                </c:pt>
                <c:pt idx="2310">
                  <c:v>43165</c:v>
                </c:pt>
                <c:pt idx="2311">
                  <c:v>43166</c:v>
                </c:pt>
                <c:pt idx="2312">
                  <c:v>43167</c:v>
                </c:pt>
                <c:pt idx="2313">
                  <c:v>43168</c:v>
                </c:pt>
                <c:pt idx="2314">
                  <c:v>43171</c:v>
                </c:pt>
                <c:pt idx="2315">
                  <c:v>43172</c:v>
                </c:pt>
                <c:pt idx="2316">
                  <c:v>43173</c:v>
                </c:pt>
                <c:pt idx="2317">
                  <c:v>43174</c:v>
                </c:pt>
                <c:pt idx="2318">
                  <c:v>43175</c:v>
                </c:pt>
                <c:pt idx="2319">
                  <c:v>43178</c:v>
                </c:pt>
                <c:pt idx="2320">
                  <c:v>43179</c:v>
                </c:pt>
                <c:pt idx="2321">
                  <c:v>43180</c:v>
                </c:pt>
                <c:pt idx="2322">
                  <c:v>43181</c:v>
                </c:pt>
                <c:pt idx="2323">
                  <c:v>43182</c:v>
                </c:pt>
                <c:pt idx="2324">
                  <c:v>43185</c:v>
                </c:pt>
                <c:pt idx="2325">
                  <c:v>43186</c:v>
                </c:pt>
                <c:pt idx="2326">
                  <c:v>43187</c:v>
                </c:pt>
                <c:pt idx="2327">
                  <c:v>43188</c:v>
                </c:pt>
                <c:pt idx="2328">
                  <c:v>43192</c:v>
                </c:pt>
                <c:pt idx="2329">
                  <c:v>43193</c:v>
                </c:pt>
                <c:pt idx="2330">
                  <c:v>43194</c:v>
                </c:pt>
                <c:pt idx="2331">
                  <c:v>43195</c:v>
                </c:pt>
                <c:pt idx="2332">
                  <c:v>43196</c:v>
                </c:pt>
                <c:pt idx="2333">
                  <c:v>43199</c:v>
                </c:pt>
                <c:pt idx="2334">
                  <c:v>43200</c:v>
                </c:pt>
                <c:pt idx="2335">
                  <c:v>43201</c:v>
                </c:pt>
                <c:pt idx="2336">
                  <c:v>43202</c:v>
                </c:pt>
                <c:pt idx="2337">
                  <c:v>43203</c:v>
                </c:pt>
                <c:pt idx="2338">
                  <c:v>43206</c:v>
                </c:pt>
                <c:pt idx="2339">
                  <c:v>43207</c:v>
                </c:pt>
                <c:pt idx="2340">
                  <c:v>43208</c:v>
                </c:pt>
                <c:pt idx="2341">
                  <c:v>43209</c:v>
                </c:pt>
                <c:pt idx="2342">
                  <c:v>43210</c:v>
                </c:pt>
                <c:pt idx="2343">
                  <c:v>43213</c:v>
                </c:pt>
                <c:pt idx="2344">
                  <c:v>43214</c:v>
                </c:pt>
                <c:pt idx="2345">
                  <c:v>43215</c:v>
                </c:pt>
                <c:pt idx="2346">
                  <c:v>43216</c:v>
                </c:pt>
                <c:pt idx="2347">
                  <c:v>43217</c:v>
                </c:pt>
                <c:pt idx="2348">
                  <c:v>43220</c:v>
                </c:pt>
                <c:pt idx="2349">
                  <c:v>43221</c:v>
                </c:pt>
                <c:pt idx="2350">
                  <c:v>43222</c:v>
                </c:pt>
                <c:pt idx="2351">
                  <c:v>43223</c:v>
                </c:pt>
                <c:pt idx="2352">
                  <c:v>43224</c:v>
                </c:pt>
                <c:pt idx="2353">
                  <c:v>43227</c:v>
                </c:pt>
                <c:pt idx="2354">
                  <c:v>43228</c:v>
                </c:pt>
                <c:pt idx="2355">
                  <c:v>43229</c:v>
                </c:pt>
                <c:pt idx="2356">
                  <c:v>43230</c:v>
                </c:pt>
                <c:pt idx="2357">
                  <c:v>43231</c:v>
                </c:pt>
                <c:pt idx="2358">
                  <c:v>43234</c:v>
                </c:pt>
                <c:pt idx="2359">
                  <c:v>43235</c:v>
                </c:pt>
                <c:pt idx="2360">
                  <c:v>43236</c:v>
                </c:pt>
                <c:pt idx="2361">
                  <c:v>43237</c:v>
                </c:pt>
                <c:pt idx="2362">
                  <c:v>43238</c:v>
                </c:pt>
                <c:pt idx="2363">
                  <c:v>43241</c:v>
                </c:pt>
                <c:pt idx="2364">
                  <c:v>43242</c:v>
                </c:pt>
                <c:pt idx="2365">
                  <c:v>43243</c:v>
                </c:pt>
                <c:pt idx="2366">
                  <c:v>43244</c:v>
                </c:pt>
                <c:pt idx="2367">
                  <c:v>43245</c:v>
                </c:pt>
                <c:pt idx="2368">
                  <c:v>43249</c:v>
                </c:pt>
                <c:pt idx="2369">
                  <c:v>43250</c:v>
                </c:pt>
                <c:pt idx="2370">
                  <c:v>43251</c:v>
                </c:pt>
                <c:pt idx="2371">
                  <c:v>43252</c:v>
                </c:pt>
                <c:pt idx="2372">
                  <c:v>43255</c:v>
                </c:pt>
                <c:pt idx="2373">
                  <c:v>43256</c:v>
                </c:pt>
                <c:pt idx="2374">
                  <c:v>43257</c:v>
                </c:pt>
                <c:pt idx="2375">
                  <c:v>43258</c:v>
                </c:pt>
                <c:pt idx="2376">
                  <c:v>43259</c:v>
                </c:pt>
                <c:pt idx="2377">
                  <c:v>43262</c:v>
                </c:pt>
                <c:pt idx="2378">
                  <c:v>43263</c:v>
                </c:pt>
                <c:pt idx="2379">
                  <c:v>43264</c:v>
                </c:pt>
                <c:pt idx="2380">
                  <c:v>43265</c:v>
                </c:pt>
                <c:pt idx="2381">
                  <c:v>43266</c:v>
                </c:pt>
                <c:pt idx="2382">
                  <c:v>43269</c:v>
                </c:pt>
                <c:pt idx="2383">
                  <c:v>43270</c:v>
                </c:pt>
                <c:pt idx="2384">
                  <c:v>43271</c:v>
                </c:pt>
                <c:pt idx="2385">
                  <c:v>43272</c:v>
                </c:pt>
                <c:pt idx="2386">
                  <c:v>43273</c:v>
                </c:pt>
                <c:pt idx="2387">
                  <c:v>43276</c:v>
                </c:pt>
                <c:pt idx="2388">
                  <c:v>43277</c:v>
                </c:pt>
                <c:pt idx="2389">
                  <c:v>43278</c:v>
                </c:pt>
                <c:pt idx="2390">
                  <c:v>43279</c:v>
                </c:pt>
                <c:pt idx="2391">
                  <c:v>43280</c:v>
                </c:pt>
                <c:pt idx="2392">
                  <c:v>43283</c:v>
                </c:pt>
                <c:pt idx="2393">
                  <c:v>43284</c:v>
                </c:pt>
                <c:pt idx="2394">
                  <c:v>43285</c:v>
                </c:pt>
                <c:pt idx="2395">
                  <c:v>43286</c:v>
                </c:pt>
                <c:pt idx="2396">
                  <c:v>43287</c:v>
                </c:pt>
                <c:pt idx="2397">
                  <c:v>43290</c:v>
                </c:pt>
                <c:pt idx="2398">
                  <c:v>43291</c:v>
                </c:pt>
                <c:pt idx="2399">
                  <c:v>43292</c:v>
                </c:pt>
                <c:pt idx="2400">
                  <c:v>43293</c:v>
                </c:pt>
                <c:pt idx="2401">
                  <c:v>43294</c:v>
                </c:pt>
                <c:pt idx="2402">
                  <c:v>43297</c:v>
                </c:pt>
                <c:pt idx="2403">
                  <c:v>43298</c:v>
                </c:pt>
                <c:pt idx="2404">
                  <c:v>43299</c:v>
                </c:pt>
                <c:pt idx="2405">
                  <c:v>43300</c:v>
                </c:pt>
                <c:pt idx="2406">
                  <c:v>43301</c:v>
                </c:pt>
                <c:pt idx="2407">
                  <c:v>43304</c:v>
                </c:pt>
                <c:pt idx="2408">
                  <c:v>43305</c:v>
                </c:pt>
                <c:pt idx="2409">
                  <c:v>43306</c:v>
                </c:pt>
                <c:pt idx="2410">
                  <c:v>43307</c:v>
                </c:pt>
                <c:pt idx="2411">
                  <c:v>43308</c:v>
                </c:pt>
                <c:pt idx="2412">
                  <c:v>43311</c:v>
                </c:pt>
                <c:pt idx="2413">
                  <c:v>43312</c:v>
                </c:pt>
                <c:pt idx="2414">
                  <c:v>43313</c:v>
                </c:pt>
                <c:pt idx="2415">
                  <c:v>43314</c:v>
                </c:pt>
                <c:pt idx="2416">
                  <c:v>43315</c:v>
                </c:pt>
                <c:pt idx="2417">
                  <c:v>43318</c:v>
                </c:pt>
                <c:pt idx="2418">
                  <c:v>43319</c:v>
                </c:pt>
                <c:pt idx="2419">
                  <c:v>43320</c:v>
                </c:pt>
                <c:pt idx="2420">
                  <c:v>43321</c:v>
                </c:pt>
                <c:pt idx="2421">
                  <c:v>43322</c:v>
                </c:pt>
                <c:pt idx="2422">
                  <c:v>43325</c:v>
                </c:pt>
                <c:pt idx="2423">
                  <c:v>43326</c:v>
                </c:pt>
                <c:pt idx="2424">
                  <c:v>43327</c:v>
                </c:pt>
                <c:pt idx="2425">
                  <c:v>43328</c:v>
                </c:pt>
                <c:pt idx="2426">
                  <c:v>43329</c:v>
                </c:pt>
                <c:pt idx="2427">
                  <c:v>43332</c:v>
                </c:pt>
                <c:pt idx="2428">
                  <c:v>43333</c:v>
                </c:pt>
                <c:pt idx="2429">
                  <c:v>43334</c:v>
                </c:pt>
                <c:pt idx="2430">
                  <c:v>43335</c:v>
                </c:pt>
                <c:pt idx="2431">
                  <c:v>43336</c:v>
                </c:pt>
                <c:pt idx="2432">
                  <c:v>43339</c:v>
                </c:pt>
                <c:pt idx="2433">
                  <c:v>43340</c:v>
                </c:pt>
                <c:pt idx="2434">
                  <c:v>43341</c:v>
                </c:pt>
                <c:pt idx="2435">
                  <c:v>43342</c:v>
                </c:pt>
                <c:pt idx="2436">
                  <c:v>43343</c:v>
                </c:pt>
                <c:pt idx="2437">
                  <c:v>43346</c:v>
                </c:pt>
                <c:pt idx="2438">
                  <c:v>43347</c:v>
                </c:pt>
                <c:pt idx="2439">
                  <c:v>43348</c:v>
                </c:pt>
                <c:pt idx="2440">
                  <c:v>43349</c:v>
                </c:pt>
                <c:pt idx="2441">
                  <c:v>43350</c:v>
                </c:pt>
                <c:pt idx="2442">
                  <c:v>43353</c:v>
                </c:pt>
                <c:pt idx="2443">
                  <c:v>43354</c:v>
                </c:pt>
                <c:pt idx="2444">
                  <c:v>43355</c:v>
                </c:pt>
                <c:pt idx="2445">
                  <c:v>43356</c:v>
                </c:pt>
                <c:pt idx="2446">
                  <c:v>43357</c:v>
                </c:pt>
                <c:pt idx="2447">
                  <c:v>43360</c:v>
                </c:pt>
                <c:pt idx="2448">
                  <c:v>43361</c:v>
                </c:pt>
                <c:pt idx="2449">
                  <c:v>43362</c:v>
                </c:pt>
                <c:pt idx="2450">
                  <c:v>43363</c:v>
                </c:pt>
                <c:pt idx="2451">
                  <c:v>43364</c:v>
                </c:pt>
                <c:pt idx="2452">
                  <c:v>43367</c:v>
                </c:pt>
                <c:pt idx="2453">
                  <c:v>43368</c:v>
                </c:pt>
                <c:pt idx="2454">
                  <c:v>43369</c:v>
                </c:pt>
                <c:pt idx="2455">
                  <c:v>43370</c:v>
                </c:pt>
                <c:pt idx="2456">
                  <c:v>43371</c:v>
                </c:pt>
                <c:pt idx="2457">
                  <c:v>43374</c:v>
                </c:pt>
                <c:pt idx="2458">
                  <c:v>43375</c:v>
                </c:pt>
                <c:pt idx="2459">
                  <c:v>43376</c:v>
                </c:pt>
                <c:pt idx="2460">
                  <c:v>43377</c:v>
                </c:pt>
                <c:pt idx="2461">
                  <c:v>43378</c:v>
                </c:pt>
                <c:pt idx="2462">
                  <c:v>43381</c:v>
                </c:pt>
                <c:pt idx="2463">
                  <c:v>43382</c:v>
                </c:pt>
                <c:pt idx="2464">
                  <c:v>43383</c:v>
                </c:pt>
                <c:pt idx="2465">
                  <c:v>43384</c:v>
                </c:pt>
                <c:pt idx="2466">
                  <c:v>43385</c:v>
                </c:pt>
                <c:pt idx="2467">
                  <c:v>43388</c:v>
                </c:pt>
                <c:pt idx="2468">
                  <c:v>43389</c:v>
                </c:pt>
                <c:pt idx="2469">
                  <c:v>43390</c:v>
                </c:pt>
                <c:pt idx="2470">
                  <c:v>43391</c:v>
                </c:pt>
                <c:pt idx="2471">
                  <c:v>43392</c:v>
                </c:pt>
                <c:pt idx="2472">
                  <c:v>43395</c:v>
                </c:pt>
                <c:pt idx="2473">
                  <c:v>43396</c:v>
                </c:pt>
                <c:pt idx="2474">
                  <c:v>43397</c:v>
                </c:pt>
                <c:pt idx="2475">
                  <c:v>43398</c:v>
                </c:pt>
                <c:pt idx="2476">
                  <c:v>43399</c:v>
                </c:pt>
                <c:pt idx="2477">
                  <c:v>43402</c:v>
                </c:pt>
                <c:pt idx="2478">
                  <c:v>43403</c:v>
                </c:pt>
                <c:pt idx="2479">
                  <c:v>43404</c:v>
                </c:pt>
                <c:pt idx="2480">
                  <c:v>43405</c:v>
                </c:pt>
                <c:pt idx="2481">
                  <c:v>43406</c:v>
                </c:pt>
                <c:pt idx="2482">
                  <c:v>43409</c:v>
                </c:pt>
                <c:pt idx="2483">
                  <c:v>43410</c:v>
                </c:pt>
                <c:pt idx="2484">
                  <c:v>43411</c:v>
                </c:pt>
                <c:pt idx="2485">
                  <c:v>43412</c:v>
                </c:pt>
                <c:pt idx="2486">
                  <c:v>43413</c:v>
                </c:pt>
                <c:pt idx="2487">
                  <c:v>43416</c:v>
                </c:pt>
                <c:pt idx="2488">
                  <c:v>43417</c:v>
                </c:pt>
                <c:pt idx="2489">
                  <c:v>43418</c:v>
                </c:pt>
                <c:pt idx="2490">
                  <c:v>43419</c:v>
                </c:pt>
                <c:pt idx="2491">
                  <c:v>43420</c:v>
                </c:pt>
                <c:pt idx="2492">
                  <c:v>43423</c:v>
                </c:pt>
                <c:pt idx="2493">
                  <c:v>43424</c:v>
                </c:pt>
                <c:pt idx="2494">
                  <c:v>43425</c:v>
                </c:pt>
                <c:pt idx="2495">
                  <c:v>43426</c:v>
                </c:pt>
                <c:pt idx="2496">
                  <c:v>43427</c:v>
                </c:pt>
                <c:pt idx="2497">
                  <c:v>43430</c:v>
                </c:pt>
                <c:pt idx="2498">
                  <c:v>43431</c:v>
                </c:pt>
                <c:pt idx="2499">
                  <c:v>43432</c:v>
                </c:pt>
                <c:pt idx="2500">
                  <c:v>43433</c:v>
                </c:pt>
                <c:pt idx="2501">
                  <c:v>43434</c:v>
                </c:pt>
                <c:pt idx="2502">
                  <c:v>43437</c:v>
                </c:pt>
                <c:pt idx="2503">
                  <c:v>43438</c:v>
                </c:pt>
                <c:pt idx="2504">
                  <c:v>43439</c:v>
                </c:pt>
                <c:pt idx="2505">
                  <c:v>43440</c:v>
                </c:pt>
                <c:pt idx="2506">
                  <c:v>43441</c:v>
                </c:pt>
                <c:pt idx="2507">
                  <c:v>43444</c:v>
                </c:pt>
                <c:pt idx="2508">
                  <c:v>43445</c:v>
                </c:pt>
                <c:pt idx="2509">
                  <c:v>43446</c:v>
                </c:pt>
                <c:pt idx="2510">
                  <c:v>43447</c:v>
                </c:pt>
                <c:pt idx="2511">
                  <c:v>43448</c:v>
                </c:pt>
                <c:pt idx="2512">
                  <c:v>43451</c:v>
                </c:pt>
                <c:pt idx="2513">
                  <c:v>43452</c:v>
                </c:pt>
                <c:pt idx="2514">
                  <c:v>43453</c:v>
                </c:pt>
                <c:pt idx="2515">
                  <c:v>43454</c:v>
                </c:pt>
                <c:pt idx="2516">
                  <c:v>43455</c:v>
                </c:pt>
                <c:pt idx="2517">
                  <c:v>43460</c:v>
                </c:pt>
                <c:pt idx="2518">
                  <c:v>43461</c:v>
                </c:pt>
                <c:pt idx="2519">
                  <c:v>43462</c:v>
                </c:pt>
                <c:pt idx="2520">
                  <c:v>43467</c:v>
                </c:pt>
                <c:pt idx="2521">
                  <c:v>43468</c:v>
                </c:pt>
                <c:pt idx="2522">
                  <c:v>43469</c:v>
                </c:pt>
                <c:pt idx="2523">
                  <c:v>43472</c:v>
                </c:pt>
                <c:pt idx="2524">
                  <c:v>43473</c:v>
                </c:pt>
                <c:pt idx="2525">
                  <c:v>43474</c:v>
                </c:pt>
                <c:pt idx="2526">
                  <c:v>43475</c:v>
                </c:pt>
                <c:pt idx="2527">
                  <c:v>43476</c:v>
                </c:pt>
                <c:pt idx="2528">
                  <c:v>43479</c:v>
                </c:pt>
                <c:pt idx="2529">
                  <c:v>43480</c:v>
                </c:pt>
                <c:pt idx="2530">
                  <c:v>43481</c:v>
                </c:pt>
                <c:pt idx="2531">
                  <c:v>43482</c:v>
                </c:pt>
                <c:pt idx="2532">
                  <c:v>43483</c:v>
                </c:pt>
                <c:pt idx="2533">
                  <c:v>43486</c:v>
                </c:pt>
                <c:pt idx="2534">
                  <c:v>43487</c:v>
                </c:pt>
                <c:pt idx="2535">
                  <c:v>43488</c:v>
                </c:pt>
                <c:pt idx="2536">
                  <c:v>43489</c:v>
                </c:pt>
                <c:pt idx="2537">
                  <c:v>43490</c:v>
                </c:pt>
                <c:pt idx="2538">
                  <c:v>43493</c:v>
                </c:pt>
                <c:pt idx="2539">
                  <c:v>43494</c:v>
                </c:pt>
                <c:pt idx="2540">
                  <c:v>43495</c:v>
                </c:pt>
                <c:pt idx="2541">
                  <c:v>43496</c:v>
                </c:pt>
                <c:pt idx="2542">
                  <c:v>43497</c:v>
                </c:pt>
                <c:pt idx="2543">
                  <c:v>43500</c:v>
                </c:pt>
                <c:pt idx="2544">
                  <c:v>43501</c:v>
                </c:pt>
                <c:pt idx="2545">
                  <c:v>43502</c:v>
                </c:pt>
                <c:pt idx="2546">
                  <c:v>43503</c:v>
                </c:pt>
                <c:pt idx="2547">
                  <c:v>43504</c:v>
                </c:pt>
                <c:pt idx="2548">
                  <c:v>43507</c:v>
                </c:pt>
                <c:pt idx="2549">
                  <c:v>43508</c:v>
                </c:pt>
                <c:pt idx="2550">
                  <c:v>43509</c:v>
                </c:pt>
                <c:pt idx="2551">
                  <c:v>43510</c:v>
                </c:pt>
                <c:pt idx="2552">
                  <c:v>43511</c:v>
                </c:pt>
                <c:pt idx="2553">
                  <c:v>43514</c:v>
                </c:pt>
                <c:pt idx="2554">
                  <c:v>43515</c:v>
                </c:pt>
                <c:pt idx="2555">
                  <c:v>43516</c:v>
                </c:pt>
                <c:pt idx="2556">
                  <c:v>43517</c:v>
                </c:pt>
                <c:pt idx="2557">
                  <c:v>43518</c:v>
                </c:pt>
                <c:pt idx="2558">
                  <c:v>43521</c:v>
                </c:pt>
                <c:pt idx="2559">
                  <c:v>43522</c:v>
                </c:pt>
                <c:pt idx="2560">
                  <c:v>43523</c:v>
                </c:pt>
                <c:pt idx="2561">
                  <c:v>43524</c:v>
                </c:pt>
                <c:pt idx="2562">
                  <c:v>43525</c:v>
                </c:pt>
                <c:pt idx="2563">
                  <c:v>43528</c:v>
                </c:pt>
                <c:pt idx="2564">
                  <c:v>43529</c:v>
                </c:pt>
                <c:pt idx="2565">
                  <c:v>43530</c:v>
                </c:pt>
                <c:pt idx="2566">
                  <c:v>43531</c:v>
                </c:pt>
                <c:pt idx="2567">
                  <c:v>43532</c:v>
                </c:pt>
                <c:pt idx="2568">
                  <c:v>43535</c:v>
                </c:pt>
                <c:pt idx="2569">
                  <c:v>43536</c:v>
                </c:pt>
                <c:pt idx="2570">
                  <c:v>43537</c:v>
                </c:pt>
                <c:pt idx="2571">
                  <c:v>43538</c:v>
                </c:pt>
                <c:pt idx="2572">
                  <c:v>43539</c:v>
                </c:pt>
                <c:pt idx="2573">
                  <c:v>43542</c:v>
                </c:pt>
                <c:pt idx="2574">
                  <c:v>43543</c:v>
                </c:pt>
                <c:pt idx="2575">
                  <c:v>43544</c:v>
                </c:pt>
                <c:pt idx="2576">
                  <c:v>43545</c:v>
                </c:pt>
                <c:pt idx="2577">
                  <c:v>43546</c:v>
                </c:pt>
                <c:pt idx="2578">
                  <c:v>43549</c:v>
                </c:pt>
                <c:pt idx="2579">
                  <c:v>43550</c:v>
                </c:pt>
                <c:pt idx="2580">
                  <c:v>43551</c:v>
                </c:pt>
                <c:pt idx="2581">
                  <c:v>43552</c:v>
                </c:pt>
                <c:pt idx="2582">
                  <c:v>43553</c:v>
                </c:pt>
                <c:pt idx="2583">
                  <c:v>43556</c:v>
                </c:pt>
                <c:pt idx="2584">
                  <c:v>43557</c:v>
                </c:pt>
                <c:pt idx="2585">
                  <c:v>43558</c:v>
                </c:pt>
                <c:pt idx="2586">
                  <c:v>43559</c:v>
                </c:pt>
                <c:pt idx="2587">
                  <c:v>43560</c:v>
                </c:pt>
                <c:pt idx="2588">
                  <c:v>43563</c:v>
                </c:pt>
                <c:pt idx="2589">
                  <c:v>43564</c:v>
                </c:pt>
                <c:pt idx="2590">
                  <c:v>43565</c:v>
                </c:pt>
                <c:pt idx="2591">
                  <c:v>43566</c:v>
                </c:pt>
                <c:pt idx="2592">
                  <c:v>43567</c:v>
                </c:pt>
                <c:pt idx="2593">
                  <c:v>43570</c:v>
                </c:pt>
                <c:pt idx="2594">
                  <c:v>43571</c:v>
                </c:pt>
                <c:pt idx="2595">
                  <c:v>43572</c:v>
                </c:pt>
                <c:pt idx="2596">
                  <c:v>43573</c:v>
                </c:pt>
                <c:pt idx="2597">
                  <c:v>43574</c:v>
                </c:pt>
                <c:pt idx="2598">
                  <c:v>43577</c:v>
                </c:pt>
                <c:pt idx="2599">
                  <c:v>43578</c:v>
                </c:pt>
                <c:pt idx="2600">
                  <c:v>43579</c:v>
                </c:pt>
                <c:pt idx="2601">
                  <c:v>43580</c:v>
                </c:pt>
                <c:pt idx="2602">
                  <c:v>43581</c:v>
                </c:pt>
                <c:pt idx="2603">
                  <c:v>43584</c:v>
                </c:pt>
                <c:pt idx="2604">
                  <c:v>43585</c:v>
                </c:pt>
                <c:pt idx="2605">
                  <c:v>43586</c:v>
                </c:pt>
                <c:pt idx="2606">
                  <c:v>43587</c:v>
                </c:pt>
                <c:pt idx="2607">
                  <c:v>43588</c:v>
                </c:pt>
                <c:pt idx="2608">
                  <c:v>43591</c:v>
                </c:pt>
                <c:pt idx="2609">
                  <c:v>43592</c:v>
                </c:pt>
                <c:pt idx="2610">
                  <c:v>43593</c:v>
                </c:pt>
                <c:pt idx="2611">
                  <c:v>43594</c:v>
                </c:pt>
                <c:pt idx="2612">
                  <c:v>43595</c:v>
                </c:pt>
                <c:pt idx="2613">
                  <c:v>43598</c:v>
                </c:pt>
                <c:pt idx="2614">
                  <c:v>43599</c:v>
                </c:pt>
                <c:pt idx="2615">
                  <c:v>43600</c:v>
                </c:pt>
                <c:pt idx="2616">
                  <c:v>43601</c:v>
                </c:pt>
                <c:pt idx="2617">
                  <c:v>43602</c:v>
                </c:pt>
                <c:pt idx="2618">
                  <c:v>43605</c:v>
                </c:pt>
                <c:pt idx="2619">
                  <c:v>43606</c:v>
                </c:pt>
                <c:pt idx="2620">
                  <c:v>43607</c:v>
                </c:pt>
                <c:pt idx="2621">
                  <c:v>43608</c:v>
                </c:pt>
                <c:pt idx="2622">
                  <c:v>43609</c:v>
                </c:pt>
                <c:pt idx="2623">
                  <c:v>43612</c:v>
                </c:pt>
                <c:pt idx="2624">
                  <c:v>43613</c:v>
                </c:pt>
                <c:pt idx="2625">
                  <c:v>43614</c:v>
                </c:pt>
                <c:pt idx="2626">
                  <c:v>43615</c:v>
                </c:pt>
                <c:pt idx="2627">
                  <c:v>43616</c:v>
                </c:pt>
                <c:pt idx="2628">
                  <c:v>43619</c:v>
                </c:pt>
                <c:pt idx="2629">
                  <c:v>43620</c:v>
                </c:pt>
                <c:pt idx="2630">
                  <c:v>43621</c:v>
                </c:pt>
                <c:pt idx="2631">
                  <c:v>43622</c:v>
                </c:pt>
                <c:pt idx="2632">
                  <c:v>43623</c:v>
                </c:pt>
                <c:pt idx="2633">
                  <c:v>43626</c:v>
                </c:pt>
                <c:pt idx="2634">
                  <c:v>43627</c:v>
                </c:pt>
                <c:pt idx="2635">
                  <c:v>43628</c:v>
                </c:pt>
                <c:pt idx="2636">
                  <c:v>43629</c:v>
                </c:pt>
                <c:pt idx="2637">
                  <c:v>43630</c:v>
                </c:pt>
                <c:pt idx="2638">
                  <c:v>43633</c:v>
                </c:pt>
                <c:pt idx="2639">
                  <c:v>43634</c:v>
                </c:pt>
                <c:pt idx="2640">
                  <c:v>43635</c:v>
                </c:pt>
                <c:pt idx="2641">
                  <c:v>43636</c:v>
                </c:pt>
                <c:pt idx="2642">
                  <c:v>43637</c:v>
                </c:pt>
                <c:pt idx="2643">
                  <c:v>43640</c:v>
                </c:pt>
                <c:pt idx="2644">
                  <c:v>43641</c:v>
                </c:pt>
                <c:pt idx="2645">
                  <c:v>43642</c:v>
                </c:pt>
                <c:pt idx="2646">
                  <c:v>43643</c:v>
                </c:pt>
                <c:pt idx="2647">
                  <c:v>43644</c:v>
                </c:pt>
                <c:pt idx="2648">
                  <c:v>43647</c:v>
                </c:pt>
                <c:pt idx="2649">
                  <c:v>43648</c:v>
                </c:pt>
                <c:pt idx="2650">
                  <c:v>43649</c:v>
                </c:pt>
                <c:pt idx="2651">
                  <c:v>43650</c:v>
                </c:pt>
                <c:pt idx="2652">
                  <c:v>43651</c:v>
                </c:pt>
                <c:pt idx="2653">
                  <c:v>43654</c:v>
                </c:pt>
                <c:pt idx="2654">
                  <c:v>43655</c:v>
                </c:pt>
                <c:pt idx="2655">
                  <c:v>43656</c:v>
                </c:pt>
                <c:pt idx="2656">
                  <c:v>43657</c:v>
                </c:pt>
                <c:pt idx="2657">
                  <c:v>43658</c:v>
                </c:pt>
                <c:pt idx="2658">
                  <c:v>43661</c:v>
                </c:pt>
                <c:pt idx="2659">
                  <c:v>43662</c:v>
                </c:pt>
                <c:pt idx="2660">
                  <c:v>43663</c:v>
                </c:pt>
                <c:pt idx="2661">
                  <c:v>43664</c:v>
                </c:pt>
                <c:pt idx="2662">
                  <c:v>43665</c:v>
                </c:pt>
                <c:pt idx="2663">
                  <c:v>43668</c:v>
                </c:pt>
                <c:pt idx="2664">
                  <c:v>43669</c:v>
                </c:pt>
                <c:pt idx="2665">
                  <c:v>43670</c:v>
                </c:pt>
                <c:pt idx="2666">
                  <c:v>43671</c:v>
                </c:pt>
                <c:pt idx="2667">
                  <c:v>43672</c:v>
                </c:pt>
                <c:pt idx="2668">
                  <c:v>43675</c:v>
                </c:pt>
                <c:pt idx="2669">
                  <c:v>43676</c:v>
                </c:pt>
                <c:pt idx="2670">
                  <c:v>43677</c:v>
                </c:pt>
                <c:pt idx="2671">
                  <c:v>43678</c:v>
                </c:pt>
                <c:pt idx="2672">
                  <c:v>43679</c:v>
                </c:pt>
                <c:pt idx="2673">
                  <c:v>43682</c:v>
                </c:pt>
                <c:pt idx="2674">
                  <c:v>43683</c:v>
                </c:pt>
                <c:pt idx="2675">
                  <c:v>43684</c:v>
                </c:pt>
                <c:pt idx="2676">
                  <c:v>43685</c:v>
                </c:pt>
                <c:pt idx="2677">
                  <c:v>43686</c:v>
                </c:pt>
                <c:pt idx="2678">
                  <c:v>43689</c:v>
                </c:pt>
                <c:pt idx="2679">
                  <c:v>43690</c:v>
                </c:pt>
                <c:pt idx="2680">
                  <c:v>43691</c:v>
                </c:pt>
                <c:pt idx="2681">
                  <c:v>43692</c:v>
                </c:pt>
                <c:pt idx="2682">
                  <c:v>43693</c:v>
                </c:pt>
                <c:pt idx="2683">
                  <c:v>43696</c:v>
                </c:pt>
                <c:pt idx="2684">
                  <c:v>43697</c:v>
                </c:pt>
                <c:pt idx="2685">
                  <c:v>43698</c:v>
                </c:pt>
                <c:pt idx="2686">
                  <c:v>43699</c:v>
                </c:pt>
                <c:pt idx="2687">
                  <c:v>43700</c:v>
                </c:pt>
                <c:pt idx="2688">
                  <c:v>43703</c:v>
                </c:pt>
                <c:pt idx="2689">
                  <c:v>43704</c:v>
                </c:pt>
                <c:pt idx="2690">
                  <c:v>43705</c:v>
                </c:pt>
                <c:pt idx="2691">
                  <c:v>43706</c:v>
                </c:pt>
                <c:pt idx="2692">
                  <c:v>43707</c:v>
                </c:pt>
                <c:pt idx="2693">
                  <c:v>43710</c:v>
                </c:pt>
                <c:pt idx="2694">
                  <c:v>43711</c:v>
                </c:pt>
                <c:pt idx="2695">
                  <c:v>43712</c:v>
                </c:pt>
                <c:pt idx="2696">
                  <c:v>43713</c:v>
                </c:pt>
                <c:pt idx="2697">
                  <c:v>43714</c:v>
                </c:pt>
                <c:pt idx="2698">
                  <c:v>43717</c:v>
                </c:pt>
                <c:pt idx="2699">
                  <c:v>43718</c:v>
                </c:pt>
                <c:pt idx="2700">
                  <c:v>43719</c:v>
                </c:pt>
                <c:pt idx="2701">
                  <c:v>43720</c:v>
                </c:pt>
                <c:pt idx="2702">
                  <c:v>43721</c:v>
                </c:pt>
                <c:pt idx="2703">
                  <c:v>43724</c:v>
                </c:pt>
                <c:pt idx="2704">
                  <c:v>43725</c:v>
                </c:pt>
                <c:pt idx="2705">
                  <c:v>43726</c:v>
                </c:pt>
                <c:pt idx="2706">
                  <c:v>43727</c:v>
                </c:pt>
                <c:pt idx="2707">
                  <c:v>43728</c:v>
                </c:pt>
                <c:pt idx="2708">
                  <c:v>43731</c:v>
                </c:pt>
                <c:pt idx="2709">
                  <c:v>43732</c:v>
                </c:pt>
                <c:pt idx="2710">
                  <c:v>43733</c:v>
                </c:pt>
              </c:numCache>
            </c:numRef>
          </c:cat>
          <c:val>
            <c:numRef>
              <c:f>Platts!$C$7:$C$2717</c:f>
              <c:numCache>
                <c:formatCode>#,##0.00_);\(#,##0.00\)</c:formatCode>
                <c:ptCount val="2711"/>
                <c:pt idx="0">
                  <c:v>173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  <c:pt idx="6">
                  <c:v>170</c:v>
                </c:pt>
                <c:pt idx="7">
                  <c:v>173</c:v>
                </c:pt>
                <c:pt idx="8">
                  <c:v>171.5</c:v>
                </c:pt>
                <c:pt idx="9">
                  <c:v>172.5</c:v>
                </c:pt>
                <c:pt idx="10">
                  <c:v>172.5</c:v>
                </c:pt>
                <c:pt idx="11">
                  <c:v>175</c:v>
                </c:pt>
                <c:pt idx="12">
                  <c:v>177</c:v>
                </c:pt>
                <c:pt idx="13">
                  <c:v>177</c:v>
                </c:pt>
                <c:pt idx="14">
                  <c:v>177</c:v>
                </c:pt>
                <c:pt idx="15">
                  <c:v>177</c:v>
                </c:pt>
                <c:pt idx="16">
                  <c:v>175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172.5</c:v>
                </c:pt>
                <c:pt idx="23">
                  <c:v>172.5</c:v>
                </c:pt>
                <c:pt idx="24">
                  <c:v>172.5</c:v>
                </c:pt>
                <c:pt idx="25">
                  <c:v>172.5</c:v>
                </c:pt>
                <c:pt idx="26">
                  <c:v>172.5</c:v>
                </c:pt>
                <c:pt idx="27">
                  <c:v>172.5</c:v>
                </c:pt>
                <c:pt idx="28">
                  <c:v>171</c:v>
                </c:pt>
                <c:pt idx="29">
                  <c:v>171</c:v>
                </c:pt>
                <c:pt idx="30">
                  <c:v>171</c:v>
                </c:pt>
                <c:pt idx="31">
                  <c:v>171</c:v>
                </c:pt>
                <c:pt idx="32">
                  <c:v>170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165</c:v>
                </c:pt>
                <c:pt idx="37">
                  <c:v>165</c:v>
                </c:pt>
                <c:pt idx="38">
                  <c:v>163</c:v>
                </c:pt>
                <c:pt idx="39">
                  <c:v>163</c:v>
                </c:pt>
                <c:pt idx="40">
                  <c:v>162</c:v>
                </c:pt>
                <c:pt idx="41">
                  <c:v>162</c:v>
                </c:pt>
                <c:pt idx="42">
                  <c:v>159</c:v>
                </c:pt>
                <c:pt idx="43">
                  <c:v>159</c:v>
                </c:pt>
                <c:pt idx="44">
                  <c:v>159</c:v>
                </c:pt>
                <c:pt idx="45">
                  <c:v>159</c:v>
                </c:pt>
                <c:pt idx="46">
                  <c:v>158</c:v>
                </c:pt>
                <c:pt idx="47">
                  <c:v>155</c:v>
                </c:pt>
                <c:pt idx="48">
                  <c:v>151</c:v>
                </c:pt>
                <c:pt idx="49">
                  <c:v>150.5</c:v>
                </c:pt>
                <c:pt idx="50">
                  <c:v>150.5</c:v>
                </c:pt>
                <c:pt idx="51">
                  <c:v>149</c:v>
                </c:pt>
                <c:pt idx="52">
                  <c:v>139.5</c:v>
                </c:pt>
                <c:pt idx="53">
                  <c:v>136.5</c:v>
                </c:pt>
                <c:pt idx="54">
                  <c:v>136.5</c:v>
                </c:pt>
                <c:pt idx="55">
                  <c:v>138</c:v>
                </c:pt>
                <c:pt idx="56">
                  <c:v>132.5</c:v>
                </c:pt>
                <c:pt idx="57">
                  <c:v>130</c:v>
                </c:pt>
                <c:pt idx="58">
                  <c:v>130</c:v>
                </c:pt>
                <c:pt idx="59">
                  <c:v>128.5</c:v>
                </c:pt>
                <c:pt idx="60">
                  <c:v>125</c:v>
                </c:pt>
                <c:pt idx="61">
                  <c:v>125</c:v>
                </c:pt>
                <c:pt idx="62">
                  <c:v>120</c:v>
                </c:pt>
                <c:pt idx="63">
                  <c:v>115</c:v>
                </c:pt>
                <c:pt idx="64">
                  <c:v>113.5</c:v>
                </c:pt>
                <c:pt idx="65">
                  <c:v>113.5</c:v>
                </c:pt>
                <c:pt idx="66">
                  <c:v>113.5</c:v>
                </c:pt>
                <c:pt idx="67">
                  <c:v>111</c:v>
                </c:pt>
                <c:pt idx="68">
                  <c:v>106</c:v>
                </c:pt>
                <c:pt idx="69">
                  <c:v>105</c:v>
                </c:pt>
                <c:pt idx="70">
                  <c:v>102</c:v>
                </c:pt>
                <c:pt idx="71">
                  <c:v>102</c:v>
                </c:pt>
                <c:pt idx="72">
                  <c:v>102</c:v>
                </c:pt>
                <c:pt idx="73">
                  <c:v>102</c:v>
                </c:pt>
                <c:pt idx="74">
                  <c:v>102</c:v>
                </c:pt>
                <c:pt idx="75">
                  <c:v>102</c:v>
                </c:pt>
                <c:pt idx="76">
                  <c:v>96.5</c:v>
                </c:pt>
                <c:pt idx="77">
                  <c:v>95</c:v>
                </c:pt>
                <c:pt idx="78">
                  <c:v>90</c:v>
                </c:pt>
                <c:pt idx="79">
                  <c:v>89</c:v>
                </c:pt>
                <c:pt idx="80">
                  <c:v>84</c:v>
                </c:pt>
                <c:pt idx="81">
                  <c:v>78</c:v>
                </c:pt>
                <c:pt idx="82">
                  <c:v>74</c:v>
                </c:pt>
                <c:pt idx="83">
                  <c:v>74</c:v>
                </c:pt>
                <c:pt idx="84">
                  <c:v>72.5</c:v>
                </c:pt>
                <c:pt idx="85">
                  <c:v>70</c:v>
                </c:pt>
                <c:pt idx="86">
                  <c:v>70</c:v>
                </c:pt>
                <c:pt idx="87">
                  <c:v>65</c:v>
                </c:pt>
                <c:pt idx="88">
                  <c:v>65</c:v>
                </c:pt>
                <c:pt idx="89">
                  <c:v>58.5</c:v>
                </c:pt>
                <c:pt idx="90">
                  <c:v>58.5</c:v>
                </c:pt>
                <c:pt idx="91">
                  <c:v>57.5</c:v>
                </c:pt>
                <c:pt idx="92">
                  <c:v>57.5</c:v>
                </c:pt>
                <c:pt idx="93">
                  <c:v>57.5</c:v>
                </c:pt>
                <c:pt idx="94">
                  <c:v>57.5</c:v>
                </c:pt>
                <c:pt idx="95">
                  <c:v>57.5</c:v>
                </c:pt>
                <c:pt idx="96">
                  <c:v>55</c:v>
                </c:pt>
                <c:pt idx="97">
                  <c:v>56</c:v>
                </c:pt>
                <c:pt idx="98">
                  <c:v>60.25</c:v>
                </c:pt>
                <c:pt idx="99">
                  <c:v>60.25</c:v>
                </c:pt>
                <c:pt idx="100">
                  <c:v>62.5</c:v>
                </c:pt>
                <c:pt idx="101">
                  <c:v>64</c:v>
                </c:pt>
                <c:pt idx="102">
                  <c:v>64</c:v>
                </c:pt>
                <c:pt idx="103">
                  <c:v>63</c:v>
                </c:pt>
                <c:pt idx="104">
                  <c:v>58.5</c:v>
                </c:pt>
                <c:pt idx="105">
                  <c:v>57.5</c:v>
                </c:pt>
                <c:pt idx="106">
                  <c:v>57.5</c:v>
                </c:pt>
                <c:pt idx="107">
                  <c:v>57.5</c:v>
                </c:pt>
                <c:pt idx="108">
                  <c:v>58.25</c:v>
                </c:pt>
                <c:pt idx="109">
                  <c:v>59.5</c:v>
                </c:pt>
                <c:pt idx="110">
                  <c:v>61</c:v>
                </c:pt>
                <c:pt idx="111">
                  <c:v>61</c:v>
                </c:pt>
                <c:pt idx="112">
                  <c:v>62</c:v>
                </c:pt>
                <c:pt idx="113">
                  <c:v>62</c:v>
                </c:pt>
                <c:pt idx="114">
                  <c:v>64</c:v>
                </c:pt>
                <c:pt idx="115">
                  <c:v>66</c:v>
                </c:pt>
                <c:pt idx="116">
                  <c:v>66.5</c:v>
                </c:pt>
                <c:pt idx="117">
                  <c:v>68.5</c:v>
                </c:pt>
                <c:pt idx="118">
                  <c:v>68.5</c:v>
                </c:pt>
                <c:pt idx="119">
                  <c:v>72</c:v>
                </c:pt>
                <c:pt idx="120">
                  <c:v>72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69.5</c:v>
                </c:pt>
                <c:pt idx="125">
                  <c:v>69.5</c:v>
                </c:pt>
                <c:pt idx="126">
                  <c:v>73</c:v>
                </c:pt>
                <c:pt idx="127">
                  <c:v>73</c:v>
                </c:pt>
                <c:pt idx="128">
                  <c:v>72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72</c:v>
                </c:pt>
                <c:pt idx="133">
                  <c:v>72</c:v>
                </c:pt>
                <c:pt idx="134">
                  <c:v>73</c:v>
                </c:pt>
                <c:pt idx="135">
                  <c:v>73</c:v>
                </c:pt>
                <c:pt idx="136">
                  <c:v>73</c:v>
                </c:pt>
                <c:pt idx="137">
                  <c:v>73</c:v>
                </c:pt>
                <c:pt idx="138">
                  <c:v>72</c:v>
                </c:pt>
                <c:pt idx="139">
                  <c:v>71</c:v>
                </c:pt>
                <c:pt idx="140">
                  <c:v>71</c:v>
                </c:pt>
                <c:pt idx="141">
                  <c:v>72.5</c:v>
                </c:pt>
                <c:pt idx="142">
                  <c:v>72.5</c:v>
                </c:pt>
                <c:pt idx="143">
                  <c:v>74</c:v>
                </c:pt>
                <c:pt idx="144">
                  <c:v>74</c:v>
                </c:pt>
                <c:pt idx="145">
                  <c:v>74</c:v>
                </c:pt>
                <c:pt idx="146">
                  <c:v>74</c:v>
                </c:pt>
                <c:pt idx="147">
                  <c:v>75</c:v>
                </c:pt>
                <c:pt idx="148">
                  <c:v>75.5</c:v>
                </c:pt>
                <c:pt idx="149">
                  <c:v>76.5</c:v>
                </c:pt>
                <c:pt idx="150">
                  <c:v>79.5</c:v>
                </c:pt>
                <c:pt idx="151">
                  <c:v>79.5</c:v>
                </c:pt>
                <c:pt idx="152">
                  <c:v>80.5</c:v>
                </c:pt>
                <c:pt idx="153">
                  <c:v>80.5</c:v>
                </c:pt>
                <c:pt idx="154">
                  <c:v>80.5</c:v>
                </c:pt>
                <c:pt idx="155">
                  <c:v>77.5</c:v>
                </c:pt>
                <c:pt idx="156">
                  <c:v>74.5</c:v>
                </c:pt>
                <c:pt idx="157">
                  <c:v>74</c:v>
                </c:pt>
                <c:pt idx="158">
                  <c:v>72</c:v>
                </c:pt>
                <c:pt idx="159">
                  <c:v>72</c:v>
                </c:pt>
                <c:pt idx="160">
                  <c:v>72</c:v>
                </c:pt>
                <c:pt idx="161">
                  <c:v>71</c:v>
                </c:pt>
                <c:pt idx="162">
                  <c:v>71</c:v>
                </c:pt>
                <c:pt idx="163">
                  <c:v>68.5</c:v>
                </c:pt>
                <c:pt idx="164">
                  <c:v>67</c:v>
                </c:pt>
                <c:pt idx="165">
                  <c:v>67</c:v>
                </c:pt>
                <c:pt idx="166">
                  <c:v>66</c:v>
                </c:pt>
                <c:pt idx="167">
                  <c:v>65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61</c:v>
                </c:pt>
                <c:pt idx="175">
                  <c:v>60</c:v>
                </c:pt>
                <c:pt idx="176">
                  <c:v>60</c:v>
                </c:pt>
                <c:pt idx="177">
                  <c:v>60.5</c:v>
                </c:pt>
                <c:pt idx="178">
                  <c:v>58.5</c:v>
                </c:pt>
                <c:pt idx="179">
                  <c:v>57.5</c:v>
                </c:pt>
                <c:pt idx="180">
                  <c:v>59</c:v>
                </c:pt>
                <c:pt idx="181">
                  <c:v>59.5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59</c:v>
                </c:pt>
                <c:pt idx="191">
                  <c:v>59</c:v>
                </c:pt>
                <c:pt idx="192">
                  <c:v>58.5</c:v>
                </c:pt>
                <c:pt idx="193">
                  <c:v>58.5</c:v>
                </c:pt>
                <c:pt idx="194">
                  <c:v>58.5</c:v>
                </c:pt>
                <c:pt idx="195">
                  <c:v>58.5</c:v>
                </c:pt>
                <c:pt idx="196">
                  <c:v>58.5</c:v>
                </c:pt>
                <c:pt idx="197">
                  <c:v>59.75</c:v>
                </c:pt>
                <c:pt idx="198">
                  <c:v>60</c:v>
                </c:pt>
                <c:pt idx="199">
                  <c:v>60.75</c:v>
                </c:pt>
                <c:pt idx="200">
                  <c:v>60.75</c:v>
                </c:pt>
                <c:pt idx="201">
                  <c:v>61</c:v>
                </c:pt>
                <c:pt idx="202">
                  <c:v>61</c:v>
                </c:pt>
                <c:pt idx="203">
                  <c:v>61</c:v>
                </c:pt>
                <c:pt idx="204">
                  <c:v>60.5</c:v>
                </c:pt>
                <c:pt idx="205">
                  <c:v>61</c:v>
                </c:pt>
                <c:pt idx="206">
                  <c:v>61</c:v>
                </c:pt>
                <c:pt idx="207">
                  <c:v>62</c:v>
                </c:pt>
                <c:pt idx="208">
                  <c:v>61</c:v>
                </c:pt>
                <c:pt idx="209">
                  <c:v>61.5</c:v>
                </c:pt>
                <c:pt idx="210">
                  <c:v>64.25</c:v>
                </c:pt>
                <c:pt idx="211">
                  <c:v>64.5</c:v>
                </c:pt>
                <c:pt idx="212">
                  <c:v>64.5</c:v>
                </c:pt>
                <c:pt idx="213">
                  <c:v>64.5</c:v>
                </c:pt>
                <c:pt idx="214">
                  <c:v>64.5</c:v>
                </c:pt>
                <c:pt idx="215">
                  <c:v>64.5</c:v>
                </c:pt>
                <c:pt idx="216">
                  <c:v>64.5</c:v>
                </c:pt>
                <c:pt idx="217">
                  <c:v>64.75</c:v>
                </c:pt>
                <c:pt idx="218">
                  <c:v>65.25</c:v>
                </c:pt>
                <c:pt idx="219">
                  <c:v>65.25</c:v>
                </c:pt>
                <c:pt idx="220">
                  <c:v>66.25</c:v>
                </c:pt>
                <c:pt idx="221">
                  <c:v>66.25</c:v>
                </c:pt>
                <c:pt idx="222">
                  <c:v>65.5</c:v>
                </c:pt>
                <c:pt idx="223">
                  <c:v>65.5</c:v>
                </c:pt>
                <c:pt idx="224">
                  <c:v>69.5</c:v>
                </c:pt>
                <c:pt idx="225">
                  <c:v>70.5</c:v>
                </c:pt>
                <c:pt idx="226">
                  <c:v>70.25</c:v>
                </c:pt>
                <c:pt idx="227">
                  <c:v>68.25</c:v>
                </c:pt>
                <c:pt idx="228">
                  <c:v>68.25</c:v>
                </c:pt>
                <c:pt idx="229">
                  <c:v>69</c:v>
                </c:pt>
                <c:pt idx="230">
                  <c:v>72</c:v>
                </c:pt>
                <c:pt idx="231">
                  <c:v>72.5</c:v>
                </c:pt>
                <c:pt idx="232">
                  <c:v>73</c:v>
                </c:pt>
                <c:pt idx="233">
                  <c:v>74</c:v>
                </c:pt>
                <c:pt idx="234">
                  <c:v>74.5</c:v>
                </c:pt>
                <c:pt idx="235">
                  <c:v>75</c:v>
                </c:pt>
                <c:pt idx="236">
                  <c:v>76</c:v>
                </c:pt>
                <c:pt idx="237">
                  <c:v>76</c:v>
                </c:pt>
                <c:pt idx="238">
                  <c:v>76.5</c:v>
                </c:pt>
                <c:pt idx="239">
                  <c:v>77.5</c:v>
                </c:pt>
                <c:pt idx="240">
                  <c:v>77.5</c:v>
                </c:pt>
                <c:pt idx="241">
                  <c:v>78.5</c:v>
                </c:pt>
                <c:pt idx="242">
                  <c:v>78</c:v>
                </c:pt>
                <c:pt idx="243">
                  <c:v>79</c:v>
                </c:pt>
                <c:pt idx="244">
                  <c:v>78.75</c:v>
                </c:pt>
                <c:pt idx="245">
                  <c:v>79</c:v>
                </c:pt>
                <c:pt idx="246">
                  <c:v>79.25</c:v>
                </c:pt>
                <c:pt idx="247">
                  <c:v>78.25</c:v>
                </c:pt>
                <c:pt idx="248">
                  <c:v>80.25</c:v>
                </c:pt>
                <c:pt idx="249">
                  <c:v>80</c:v>
                </c:pt>
                <c:pt idx="250">
                  <c:v>81</c:v>
                </c:pt>
                <c:pt idx="251">
                  <c:v>81.5</c:v>
                </c:pt>
                <c:pt idx="252">
                  <c:v>83</c:v>
                </c:pt>
                <c:pt idx="253">
                  <c:v>83.5</c:v>
                </c:pt>
                <c:pt idx="254">
                  <c:v>84.5</c:v>
                </c:pt>
                <c:pt idx="255">
                  <c:v>86.5</c:v>
                </c:pt>
                <c:pt idx="256">
                  <c:v>87.5</c:v>
                </c:pt>
                <c:pt idx="257">
                  <c:v>88.5</c:v>
                </c:pt>
                <c:pt idx="258">
                  <c:v>90</c:v>
                </c:pt>
                <c:pt idx="259">
                  <c:v>91</c:v>
                </c:pt>
                <c:pt idx="260">
                  <c:v>91</c:v>
                </c:pt>
                <c:pt idx="261">
                  <c:v>92</c:v>
                </c:pt>
                <c:pt idx="262">
                  <c:v>93</c:v>
                </c:pt>
                <c:pt idx="263">
                  <c:v>93.5</c:v>
                </c:pt>
                <c:pt idx="264">
                  <c:v>96</c:v>
                </c:pt>
                <c:pt idx="265">
                  <c:v>96.5</c:v>
                </c:pt>
                <c:pt idx="266">
                  <c:v>96.5</c:v>
                </c:pt>
                <c:pt idx="267">
                  <c:v>97.5</c:v>
                </c:pt>
                <c:pt idx="268">
                  <c:v>103</c:v>
                </c:pt>
                <c:pt idx="269">
                  <c:v>103</c:v>
                </c:pt>
                <c:pt idx="270">
                  <c:v>103</c:v>
                </c:pt>
                <c:pt idx="271">
                  <c:v>105.5</c:v>
                </c:pt>
                <c:pt idx="272">
                  <c:v>102.5</c:v>
                </c:pt>
                <c:pt idx="273">
                  <c:v>99</c:v>
                </c:pt>
                <c:pt idx="274">
                  <c:v>94</c:v>
                </c:pt>
                <c:pt idx="275">
                  <c:v>93.5</c:v>
                </c:pt>
                <c:pt idx="276">
                  <c:v>91</c:v>
                </c:pt>
                <c:pt idx="277">
                  <c:v>90.5</c:v>
                </c:pt>
                <c:pt idx="278">
                  <c:v>89.5</c:v>
                </c:pt>
                <c:pt idx="279">
                  <c:v>86</c:v>
                </c:pt>
                <c:pt idx="280">
                  <c:v>81.5</c:v>
                </c:pt>
                <c:pt idx="281">
                  <c:v>81.5</c:v>
                </c:pt>
                <c:pt idx="282">
                  <c:v>80.5</c:v>
                </c:pt>
                <c:pt idx="283">
                  <c:v>79.5</c:v>
                </c:pt>
                <c:pt idx="284">
                  <c:v>79.5</c:v>
                </c:pt>
                <c:pt idx="285">
                  <c:v>78</c:v>
                </c:pt>
                <c:pt idx="286">
                  <c:v>77</c:v>
                </c:pt>
                <c:pt idx="287">
                  <c:v>77</c:v>
                </c:pt>
                <c:pt idx="288">
                  <c:v>77</c:v>
                </c:pt>
                <c:pt idx="289">
                  <c:v>78</c:v>
                </c:pt>
                <c:pt idx="290">
                  <c:v>79</c:v>
                </c:pt>
                <c:pt idx="291">
                  <c:v>79</c:v>
                </c:pt>
                <c:pt idx="292">
                  <c:v>79.5</c:v>
                </c:pt>
                <c:pt idx="293">
                  <c:v>81</c:v>
                </c:pt>
                <c:pt idx="294">
                  <c:v>82.5</c:v>
                </c:pt>
                <c:pt idx="295">
                  <c:v>82.5</c:v>
                </c:pt>
                <c:pt idx="296">
                  <c:v>82.5</c:v>
                </c:pt>
                <c:pt idx="297">
                  <c:v>83</c:v>
                </c:pt>
                <c:pt idx="298">
                  <c:v>83</c:v>
                </c:pt>
                <c:pt idx="299">
                  <c:v>84.5</c:v>
                </c:pt>
                <c:pt idx="300">
                  <c:v>84</c:v>
                </c:pt>
                <c:pt idx="301">
                  <c:v>84</c:v>
                </c:pt>
                <c:pt idx="302">
                  <c:v>84</c:v>
                </c:pt>
                <c:pt idx="303">
                  <c:v>84</c:v>
                </c:pt>
                <c:pt idx="304">
                  <c:v>84</c:v>
                </c:pt>
                <c:pt idx="305">
                  <c:v>84</c:v>
                </c:pt>
                <c:pt idx="306">
                  <c:v>83.5</c:v>
                </c:pt>
                <c:pt idx="307">
                  <c:v>83.5</c:v>
                </c:pt>
                <c:pt idx="308">
                  <c:v>84.5</c:v>
                </c:pt>
                <c:pt idx="309">
                  <c:v>85</c:v>
                </c:pt>
                <c:pt idx="310">
                  <c:v>85.5</c:v>
                </c:pt>
                <c:pt idx="311">
                  <c:v>86</c:v>
                </c:pt>
                <c:pt idx="312">
                  <c:v>85.5</c:v>
                </c:pt>
                <c:pt idx="313">
                  <c:v>85.5</c:v>
                </c:pt>
                <c:pt idx="314">
                  <c:v>86</c:v>
                </c:pt>
                <c:pt idx="315">
                  <c:v>86.5</c:v>
                </c:pt>
                <c:pt idx="316">
                  <c:v>87.25</c:v>
                </c:pt>
                <c:pt idx="317">
                  <c:v>87.5</c:v>
                </c:pt>
                <c:pt idx="318">
                  <c:v>88.5</c:v>
                </c:pt>
                <c:pt idx="319">
                  <c:v>89</c:v>
                </c:pt>
                <c:pt idx="320">
                  <c:v>89</c:v>
                </c:pt>
                <c:pt idx="321">
                  <c:v>89</c:v>
                </c:pt>
                <c:pt idx="322">
                  <c:v>89.5</c:v>
                </c:pt>
                <c:pt idx="323">
                  <c:v>90</c:v>
                </c:pt>
                <c:pt idx="324">
                  <c:v>92</c:v>
                </c:pt>
                <c:pt idx="325">
                  <c:v>92</c:v>
                </c:pt>
                <c:pt idx="326">
                  <c:v>93</c:v>
                </c:pt>
                <c:pt idx="327">
                  <c:v>93</c:v>
                </c:pt>
                <c:pt idx="328">
                  <c:v>93</c:v>
                </c:pt>
                <c:pt idx="329">
                  <c:v>92.5</c:v>
                </c:pt>
                <c:pt idx="330">
                  <c:v>96.5</c:v>
                </c:pt>
                <c:pt idx="331">
                  <c:v>97.5</c:v>
                </c:pt>
                <c:pt idx="332">
                  <c:v>99</c:v>
                </c:pt>
                <c:pt idx="333">
                  <c:v>100</c:v>
                </c:pt>
                <c:pt idx="334">
                  <c:v>100</c:v>
                </c:pt>
                <c:pt idx="335">
                  <c:v>100.5</c:v>
                </c:pt>
                <c:pt idx="336">
                  <c:v>101.5</c:v>
                </c:pt>
                <c:pt idx="337">
                  <c:v>102</c:v>
                </c:pt>
                <c:pt idx="338">
                  <c:v>103</c:v>
                </c:pt>
                <c:pt idx="339">
                  <c:v>105</c:v>
                </c:pt>
                <c:pt idx="340">
                  <c:v>105.5</c:v>
                </c:pt>
                <c:pt idx="341">
                  <c:v>104.5</c:v>
                </c:pt>
                <c:pt idx="342">
                  <c:v>102</c:v>
                </c:pt>
                <c:pt idx="343">
                  <c:v>101.5</c:v>
                </c:pt>
                <c:pt idx="344">
                  <c:v>101</c:v>
                </c:pt>
                <c:pt idx="345">
                  <c:v>101</c:v>
                </c:pt>
                <c:pt idx="346">
                  <c:v>102.5</c:v>
                </c:pt>
                <c:pt idx="347">
                  <c:v>102.5</c:v>
                </c:pt>
                <c:pt idx="348">
                  <c:v>102</c:v>
                </c:pt>
                <c:pt idx="349">
                  <c:v>102</c:v>
                </c:pt>
                <c:pt idx="350">
                  <c:v>103.5</c:v>
                </c:pt>
                <c:pt idx="351">
                  <c:v>103.5</c:v>
                </c:pt>
                <c:pt idx="352">
                  <c:v>104</c:v>
                </c:pt>
                <c:pt idx="353">
                  <c:v>105.5</c:v>
                </c:pt>
                <c:pt idx="354">
                  <c:v>106</c:v>
                </c:pt>
                <c:pt idx="355">
                  <c:v>107.5</c:v>
                </c:pt>
                <c:pt idx="356">
                  <c:v>109</c:v>
                </c:pt>
                <c:pt idx="357">
                  <c:v>109</c:v>
                </c:pt>
                <c:pt idx="358">
                  <c:v>112</c:v>
                </c:pt>
                <c:pt idx="359">
                  <c:v>112</c:v>
                </c:pt>
                <c:pt idx="360">
                  <c:v>114</c:v>
                </c:pt>
                <c:pt idx="361">
                  <c:v>114.5</c:v>
                </c:pt>
                <c:pt idx="362">
                  <c:v>117</c:v>
                </c:pt>
                <c:pt idx="363">
                  <c:v>117</c:v>
                </c:pt>
                <c:pt idx="364">
                  <c:v>120</c:v>
                </c:pt>
                <c:pt idx="365">
                  <c:v>120</c:v>
                </c:pt>
                <c:pt idx="366">
                  <c:v>124</c:v>
                </c:pt>
                <c:pt idx="367">
                  <c:v>125.5</c:v>
                </c:pt>
                <c:pt idx="368">
                  <c:v>128.5</c:v>
                </c:pt>
                <c:pt idx="369">
                  <c:v>128.5</c:v>
                </c:pt>
                <c:pt idx="370">
                  <c:v>127.5</c:v>
                </c:pt>
                <c:pt idx="371">
                  <c:v>126.75</c:v>
                </c:pt>
                <c:pt idx="372">
                  <c:v>129.5</c:v>
                </c:pt>
                <c:pt idx="373">
                  <c:v>129.5</c:v>
                </c:pt>
                <c:pt idx="374">
                  <c:v>129.5</c:v>
                </c:pt>
                <c:pt idx="375">
                  <c:v>126.5</c:v>
                </c:pt>
                <c:pt idx="376">
                  <c:v>123.5</c:v>
                </c:pt>
                <c:pt idx="377">
                  <c:v>123</c:v>
                </c:pt>
                <c:pt idx="378">
                  <c:v>123</c:v>
                </c:pt>
                <c:pt idx="379">
                  <c:v>122</c:v>
                </c:pt>
                <c:pt idx="380">
                  <c:v>122</c:v>
                </c:pt>
                <c:pt idx="381">
                  <c:v>120</c:v>
                </c:pt>
                <c:pt idx="382">
                  <c:v>119</c:v>
                </c:pt>
                <c:pt idx="383">
                  <c:v>119</c:v>
                </c:pt>
                <c:pt idx="384">
                  <c:v>120</c:v>
                </c:pt>
                <c:pt idx="385">
                  <c:v>121.5</c:v>
                </c:pt>
                <c:pt idx="386">
                  <c:v>123.25</c:v>
                </c:pt>
                <c:pt idx="387">
                  <c:v>124.5</c:v>
                </c:pt>
                <c:pt idx="388">
                  <c:v>125.5</c:v>
                </c:pt>
                <c:pt idx="389">
                  <c:v>126</c:v>
                </c:pt>
                <c:pt idx="390">
                  <c:v>127</c:v>
                </c:pt>
                <c:pt idx="391">
                  <c:v>127</c:v>
                </c:pt>
                <c:pt idx="392">
                  <c:v>127.25</c:v>
                </c:pt>
                <c:pt idx="393">
                  <c:v>127.25</c:v>
                </c:pt>
                <c:pt idx="394">
                  <c:v>127.5</c:v>
                </c:pt>
                <c:pt idx="395">
                  <c:v>127.5</c:v>
                </c:pt>
                <c:pt idx="396">
                  <c:v>127.5</c:v>
                </c:pt>
                <c:pt idx="397">
                  <c:v>129</c:v>
                </c:pt>
                <c:pt idx="398">
                  <c:v>129.5</c:v>
                </c:pt>
                <c:pt idx="399">
                  <c:v>132.5</c:v>
                </c:pt>
                <c:pt idx="400">
                  <c:v>133.5</c:v>
                </c:pt>
                <c:pt idx="401">
                  <c:v>134.25</c:v>
                </c:pt>
                <c:pt idx="402">
                  <c:v>134.25</c:v>
                </c:pt>
                <c:pt idx="403">
                  <c:v>134.25</c:v>
                </c:pt>
                <c:pt idx="404">
                  <c:v>133</c:v>
                </c:pt>
                <c:pt idx="405">
                  <c:v>132.75</c:v>
                </c:pt>
                <c:pt idx="406">
                  <c:v>132</c:v>
                </c:pt>
                <c:pt idx="407">
                  <c:v>131.75</c:v>
                </c:pt>
                <c:pt idx="408">
                  <c:v>131.75</c:v>
                </c:pt>
                <c:pt idx="409">
                  <c:v>132.5</c:v>
                </c:pt>
                <c:pt idx="410">
                  <c:v>135.5</c:v>
                </c:pt>
                <c:pt idx="411">
                  <c:v>136</c:v>
                </c:pt>
                <c:pt idx="412">
                  <c:v>138.5</c:v>
                </c:pt>
                <c:pt idx="413">
                  <c:v>141.5</c:v>
                </c:pt>
                <c:pt idx="414">
                  <c:v>141.75</c:v>
                </c:pt>
                <c:pt idx="415">
                  <c:v>143</c:v>
                </c:pt>
                <c:pt idx="416">
                  <c:v>143</c:v>
                </c:pt>
                <c:pt idx="417">
                  <c:v>144</c:v>
                </c:pt>
                <c:pt idx="418">
                  <c:v>147</c:v>
                </c:pt>
                <c:pt idx="419">
                  <c:v>148.5</c:v>
                </c:pt>
                <c:pt idx="420">
                  <c:v>152</c:v>
                </c:pt>
                <c:pt idx="421">
                  <c:v>153</c:v>
                </c:pt>
                <c:pt idx="422">
                  <c:v>155</c:v>
                </c:pt>
                <c:pt idx="423">
                  <c:v>155</c:v>
                </c:pt>
                <c:pt idx="424">
                  <c:v>158.5</c:v>
                </c:pt>
                <c:pt idx="425">
                  <c:v>158.5</c:v>
                </c:pt>
                <c:pt idx="426">
                  <c:v>160</c:v>
                </c:pt>
                <c:pt idx="427">
                  <c:v>160.5</c:v>
                </c:pt>
                <c:pt idx="428">
                  <c:v>161.5</c:v>
                </c:pt>
                <c:pt idx="429">
                  <c:v>163</c:v>
                </c:pt>
                <c:pt idx="430">
                  <c:v>167.5</c:v>
                </c:pt>
                <c:pt idx="431">
                  <c:v>169.5</c:v>
                </c:pt>
                <c:pt idx="432">
                  <c:v>173</c:v>
                </c:pt>
                <c:pt idx="433">
                  <c:v>177</c:v>
                </c:pt>
                <c:pt idx="434">
                  <c:v>179</c:v>
                </c:pt>
                <c:pt idx="435">
                  <c:v>182</c:v>
                </c:pt>
                <c:pt idx="436">
                  <c:v>182</c:v>
                </c:pt>
                <c:pt idx="437">
                  <c:v>186</c:v>
                </c:pt>
                <c:pt idx="438">
                  <c:v>185</c:v>
                </c:pt>
                <c:pt idx="439">
                  <c:v>185</c:v>
                </c:pt>
                <c:pt idx="440">
                  <c:v>182.5</c:v>
                </c:pt>
                <c:pt idx="441">
                  <c:v>182</c:v>
                </c:pt>
                <c:pt idx="442">
                  <c:v>181.5</c:v>
                </c:pt>
                <c:pt idx="443">
                  <c:v>181</c:v>
                </c:pt>
                <c:pt idx="444">
                  <c:v>178</c:v>
                </c:pt>
                <c:pt idx="445">
                  <c:v>176</c:v>
                </c:pt>
                <c:pt idx="446">
                  <c:v>176</c:v>
                </c:pt>
                <c:pt idx="447">
                  <c:v>176</c:v>
                </c:pt>
                <c:pt idx="448">
                  <c:v>177</c:v>
                </c:pt>
                <c:pt idx="449">
                  <c:v>177.5</c:v>
                </c:pt>
                <c:pt idx="450">
                  <c:v>177.5</c:v>
                </c:pt>
                <c:pt idx="451">
                  <c:v>175.5</c:v>
                </c:pt>
                <c:pt idx="452">
                  <c:v>171</c:v>
                </c:pt>
                <c:pt idx="453">
                  <c:v>170</c:v>
                </c:pt>
                <c:pt idx="454">
                  <c:v>167</c:v>
                </c:pt>
                <c:pt idx="455">
                  <c:v>166.5</c:v>
                </c:pt>
                <c:pt idx="456">
                  <c:v>162.5</c:v>
                </c:pt>
                <c:pt idx="457">
                  <c:v>158</c:v>
                </c:pt>
                <c:pt idx="458">
                  <c:v>156.5</c:v>
                </c:pt>
                <c:pt idx="459">
                  <c:v>152.5</c:v>
                </c:pt>
                <c:pt idx="460">
                  <c:v>148</c:v>
                </c:pt>
                <c:pt idx="461">
                  <c:v>147.5</c:v>
                </c:pt>
                <c:pt idx="462">
                  <c:v>145.5</c:v>
                </c:pt>
                <c:pt idx="463">
                  <c:v>144.5</c:v>
                </c:pt>
                <c:pt idx="464">
                  <c:v>145</c:v>
                </c:pt>
                <c:pt idx="465">
                  <c:v>146</c:v>
                </c:pt>
                <c:pt idx="466">
                  <c:v>146.5</c:v>
                </c:pt>
                <c:pt idx="467">
                  <c:v>146</c:v>
                </c:pt>
                <c:pt idx="468">
                  <c:v>145</c:v>
                </c:pt>
                <c:pt idx="469">
                  <c:v>144</c:v>
                </c:pt>
                <c:pt idx="470">
                  <c:v>143.5</c:v>
                </c:pt>
                <c:pt idx="471">
                  <c:v>143.5</c:v>
                </c:pt>
                <c:pt idx="472">
                  <c:v>143.5</c:v>
                </c:pt>
                <c:pt idx="473">
                  <c:v>143</c:v>
                </c:pt>
                <c:pt idx="474">
                  <c:v>143.5</c:v>
                </c:pt>
                <c:pt idx="475">
                  <c:v>143.5</c:v>
                </c:pt>
                <c:pt idx="476">
                  <c:v>143</c:v>
                </c:pt>
                <c:pt idx="477">
                  <c:v>145.5</c:v>
                </c:pt>
                <c:pt idx="478">
                  <c:v>145.5</c:v>
                </c:pt>
                <c:pt idx="479">
                  <c:v>144.5</c:v>
                </c:pt>
                <c:pt idx="480">
                  <c:v>144.5</c:v>
                </c:pt>
                <c:pt idx="481">
                  <c:v>140</c:v>
                </c:pt>
                <c:pt idx="482">
                  <c:v>135.5</c:v>
                </c:pt>
                <c:pt idx="483">
                  <c:v>135.5</c:v>
                </c:pt>
                <c:pt idx="484">
                  <c:v>135</c:v>
                </c:pt>
                <c:pt idx="485">
                  <c:v>132.5</c:v>
                </c:pt>
                <c:pt idx="486">
                  <c:v>130.5</c:v>
                </c:pt>
                <c:pt idx="487">
                  <c:v>127</c:v>
                </c:pt>
                <c:pt idx="488">
                  <c:v>124</c:v>
                </c:pt>
                <c:pt idx="489">
                  <c:v>122</c:v>
                </c:pt>
                <c:pt idx="490">
                  <c:v>119</c:v>
                </c:pt>
                <c:pt idx="491">
                  <c:v>118.5</c:v>
                </c:pt>
                <c:pt idx="492">
                  <c:v>117</c:v>
                </c:pt>
                <c:pt idx="493">
                  <c:v>116</c:v>
                </c:pt>
                <c:pt idx="494">
                  <c:v>116</c:v>
                </c:pt>
                <c:pt idx="495">
                  <c:v>116</c:v>
                </c:pt>
                <c:pt idx="496">
                  <c:v>116</c:v>
                </c:pt>
                <c:pt idx="497">
                  <c:v>119</c:v>
                </c:pt>
                <c:pt idx="498">
                  <c:v>123</c:v>
                </c:pt>
                <c:pt idx="499">
                  <c:v>126.5</c:v>
                </c:pt>
                <c:pt idx="500">
                  <c:v>129</c:v>
                </c:pt>
                <c:pt idx="501">
                  <c:v>132</c:v>
                </c:pt>
                <c:pt idx="502">
                  <c:v>133</c:v>
                </c:pt>
                <c:pt idx="503">
                  <c:v>134</c:v>
                </c:pt>
                <c:pt idx="504">
                  <c:v>135</c:v>
                </c:pt>
                <c:pt idx="505">
                  <c:v>136.5</c:v>
                </c:pt>
                <c:pt idx="506">
                  <c:v>139</c:v>
                </c:pt>
                <c:pt idx="507">
                  <c:v>139</c:v>
                </c:pt>
                <c:pt idx="508">
                  <c:v>141</c:v>
                </c:pt>
                <c:pt idx="509">
                  <c:v>141</c:v>
                </c:pt>
                <c:pt idx="510">
                  <c:v>144</c:v>
                </c:pt>
                <c:pt idx="511">
                  <c:v>146</c:v>
                </c:pt>
                <c:pt idx="512">
                  <c:v>146.5</c:v>
                </c:pt>
                <c:pt idx="513">
                  <c:v>146.5</c:v>
                </c:pt>
                <c:pt idx="514">
                  <c:v>146.5</c:v>
                </c:pt>
                <c:pt idx="515">
                  <c:v>146.5</c:v>
                </c:pt>
                <c:pt idx="516">
                  <c:v>146.5</c:v>
                </c:pt>
                <c:pt idx="517">
                  <c:v>147.5</c:v>
                </c:pt>
                <c:pt idx="518">
                  <c:v>147.5</c:v>
                </c:pt>
                <c:pt idx="519">
                  <c:v>146.5</c:v>
                </c:pt>
                <c:pt idx="520">
                  <c:v>146.5</c:v>
                </c:pt>
                <c:pt idx="521">
                  <c:v>146</c:v>
                </c:pt>
                <c:pt idx="522">
                  <c:v>145</c:v>
                </c:pt>
                <c:pt idx="523">
                  <c:v>143.5</c:v>
                </c:pt>
                <c:pt idx="524">
                  <c:v>141</c:v>
                </c:pt>
                <c:pt idx="525">
                  <c:v>139</c:v>
                </c:pt>
                <c:pt idx="526">
                  <c:v>140</c:v>
                </c:pt>
                <c:pt idx="527">
                  <c:v>141.5</c:v>
                </c:pt>
                <c:pt idx="528">
                  <c:v>142.5</c:v>
                </c:pt>
                <c:pt idx="529">
                  <c:v>142.5</c:v>
                </c:pt>
                <c:pt idx="530">
                  <c:v>141.5</c:v>
                </c:pt>
                <c:pt idx="531">
                  <c:v>140.5</c:v>
                </c:pt>
                <c:pt idx="532">
                  <c:v>140.5</c:v>
                </c:pt>
                <c:pt idx="533">
                  <c:v>140.5</c:v>
                </c:pt>
                <c:pt idx="534">
                  <c:v>140.5</c:v>
                </c:pt>
                <c:pt idx="535">
                  <c:v>138.5</c:v>
                </c:pt>
                <c:pt idx="536">
                  <c:v>136.5</c:v>
                </c:pt>
                <c:pt idx="537">
                  <c:v>136.5</c:v>
                </c:pt>
                <c:pt idx="538">
                  <c:v>136.5</c:v>
                </c:pt>
                <c:pt idx="539">
                  <c:v>136.5</c:v>
                </c:pt>
                <c:pt idx="540">
                  <c:v>138</c:v>
                </c:pt>
                <c:pt idx="541">
                  <c:v>138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141</c:v>
                </c:pt>
                <c:pt idx="546">
                  <c:v>141</c:v>
                </c:pt>
                <c:pt idx="547">
                  <c:v>142</c:v>
                </c:pt>
                <c:pt idx="548">
                  <c:v>142</c:v>
                </c:pt>
                <c:pt idx="549">
                  <c:v>142</c:v>
                </c:pt>
                <c:pt idx="550">
                  <c:v>142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148.5</c:v>
                </c:pt>
                <c:pt idx="555">
                  <c:v>150.5</c:v>
                </c:pt>
                <c:pt idx="556">
                  <c:v>150.5</c:v>
                </c:pt>
                <c:pt idx="557">
                  <c:v>150.5</c:v>
                </c:pt>
                <c:pt idx="558">
                  <c:v>151.5</c:v>
                </c:pt>
                <c:pt idx="559">
                  <c:v>151.5</c:v>
                </c:pt>
                <c:pt idx="560">
                  <c:v>151.5</c:v>
                </c:pt>
                <c:pt idx="561">
                  <c:v>151.5</c:v>
                </c:pt>
                <c:pt idx="562">
                  <c:v>150.5</c:v>
                </c:pt>
                <c:pt idx="563">
                  <c:v>150</c:v>
                </c:pt>
                <c:pt idx="564">
                  <c:v>148</c:v>
                </c:pt>
                <c:pt idx="565">
                  <c:v>148</c:v>
                </c:pt>
                <c:pt idx="566">
                  <c:v>149</c:v>
                </c:pt>
                <c:pt idx="567">
                  <c:v>149</c:v>
                </c:pt>
                <c:pt idx="568">
                  <c:v>149</c:v>
                </c:pt>
                <c:pt idx="569">
                  <c:v>149</c:v>
                </c:pt>
                <c:pt idx="570">
                  <c:v>149.5</c:v>
                </c:pt>
                <c:pt idx="571">
                  <c:v>152.5</c:v>
                </c:pt>
                <c:pt idx="572">
                  <c:v>154</c:v>
                </c:pt>
                <c:pt idx="573">
                  <c:v>154</c:v>
                </c:pt>
                <c:pt idx="574">
                  <c:v>157.5</c:v>
                </c:pt>
                <c:pt idx="575">
                  <c:v>158.5</c:v>
                </c:pt>
                <c:pt idx="576">
                  <c:v>158.5</c:v>
                </c:pt>
                <c:pt idx="577">
                  <c:v>160.5</c:v>
                </c:pt>
                <c:pt idx="578">
                  <c:v>160</c:v>
                </c:pt>
                <c:pt idx="579">
                  <c:v>160</c:v>
                </c:pt>
                <c:pt idx="580">
                  <c:v>163</c:v>
                </c:pt>
                <c:pt idx="581">
                  <c:v>163</c:v>
                </c:pt>
                <c:pt idx="582">
                  <c:v>163.5</c:v>
                </c:pt>
                <c:pt idx="583">
                  <c:v>163.5</c:v>
                </c:pt>
                <c:pt idx="584">
                  <c:v>163.5</c:v>
                </c:pt>
                <c:pt idx="585">
                  <c:v>163.5</c:v>
                </c:pt>
                <c:pt idx="586">
                  <c:v>164</c:v>
                </c:pt>
                <c:pt idx="587">
                  <c:v>165</c:v>
                </c:pt>
                <c:pt idx="588">
                  <c:v>166.5</c:v>
                </c:pt>
                <c:pt idx="589">
                  <c:v>166.5</c:v>
                </c:pt>
                <c:pt idx="590">
                  <c:v>166.5</c:v>
                </c:pt>
                <c:pt idx="591">
                  <c:v>166.5</c:v>
                </c:pt>
                <c:pt idx="592">
                  <c:v>166.5</c:v>
                </c:pt>
                <c:pt idx="593">
                  <c:v>166.5</c:v>
                </c:pt>
                <c:pt idx="594">
                  <c:v>166.5</c:v>
                </c:pt>
                <c:pt idx="595">
                  <c:v>167</c:v>
                </c:pt>
                <c:pt idx="596">
                  <c:v>168</c:v>
                </c:pt>
                <c:pt idx="597">
                  <c:v>168</c:v>
                </c:pt>
                <c:pt idx="598">
                  <c:v>169</c:v>
                </c:pt>
                <c:pt idx="599">
                  <c:v>169</c:v>
                </c:pt>
                <c:pt idx="600">
                  <c:v>170.5</c:v>
                </c:pt>
                <c:pt idx="601">
                  <c:v>170.5</c:v>
                </c:pt>
                <c:pt idx="602">
                  <c:v>170.5</c:v>
                </c:pt>
                <c:pt idx="603">
                  <c:v>170.5</c:v>
                </c:pt>
                <c:pt idx="604">
                  <c:v>172</c:v>
                </c:pt>
                <c:pt idx="605">
                  <c:v>172</c:v>
                </c:pt>
                <c:pt idx="606">
                  <c:v>172</c:v>
                </c:pt>
                <c:pt idx="607">
                  <c:v>172</c:v>
                </c:pt>
                <c:pt idx="608">
                  <c:v>171</c:v>
                </c:pt>
                <c:pt idx="609">
                  <c:v>171</c:v>
                </c:pt>
                <c:pt idx="610">
                  <c:v>171</c:v>
                </c:pt>
                <c:pt idx="611">
                  <c:v>171</c:v>
                </c:pt>
                <c:pt idx="612">
                  <c:v>171</c:v>
                </c:pt>
                <c:pt idx="613">
                  <c:v>173</c:v>
                </c:pt>
                <c:pt idx="614">
                  <c:v>173</c:v>
                </c:pt>
                <c:pt idx="615">
                  <c:v>173</c:v>
                </c:pt>
                <c:pt idx="616">
                  <c:v>174.5</c:v>
                </c:pt>
                <c:pt idx="617">
                  <c:v>175.5</c:v>
                </c:pt>
                <c:pt idx="618">
                  <c:v>175.5</c:v>
                </c:pt>
                <c:pt idx="619">
                  <c:v>175.75</c:v>
                </c:pt>
                <c:pt idx="620">
                  <c:v>176.75</c:v>
                </c:pt>
                <c:pt idx="621">
                  <c:v>177</c:v>
                </c:pt>
                <c:pt idx="622">
                  <c:v>182.5</c:v>
                </c:pt>
                <c:pt idx="623">
                  <c:v>182.5</c:v>
                </c:pt>
                <c:pt idx="624">
                  <c:v>185</c:v>
                </c:pt>
                <c:pt idx="625">
                  <c:v>186</c:v>
                </c:pt>
                <c:pt idx="626">
                  <c:v>186.5</c:v>
                </c:pt>
                <c:pt idx="627">
                  <c:v>186.5</c:v>
                </c:pt>
                <c:pt idx="628">
                  <c:v>186</c:v>
                </c:pt>
                <c:pt idx="629">
                  <c:v>186</c:v>
                </c:pt>
                <c:pt idx="630">
                  <c:v>186</c:v>
                </c:pt>
                <c:pt idx="631">
                  <c:v>187</c:v>
                </c:pt>
                <c:pt idx="632">
                  <c:v>186.75</c:v>
                </c:pt>
                <c:pt idx="633">
                  <c:v>186.75</c:v>
                </c:pt>
                <c:pt idx="634">
                  <c:v>186.75</c:v>
                </c:pt>
                <c:pt idx="635">
                  <c:v>187.25</c:v>
                </c:pt>
                <c:pt idx="636">
                  <c:v>187.25</c:v>
                </c:pt>
                <c:pt idx="637">
                  <c:v>187.25</c:v>
                </c:pt>
                <c:pt idx="638">
                  <c:v>187.25</c:v>
                </c:pt>
                <c:pt idx="639">
                  <c:v>187.25</c:v>
                </c:pt>
                <c:pt idx="640">
                  <c:v>188.75</c:v>
                </c:pt>
                <c:pt idx="641">
                  <c:v>190.25</c:v>
                </c:pt>
                <c:pt idx="642">
                  <c:v>191</c:v>
                </c:pt>
                <c:pt idx="643">
                  <c:v>192.5</c:v>
                </c:pt>
                <c:pt idx="644">
                  <c:v>193</c:v>
                </c:pt>
                <c:pt idx="645">
                  <c:v>193</c:v>
                </c:pt>
                <c:pt idx="646">
                  <c:v>192.5</c:v>
                </c:pt>
                <c:pt idx="647">
                  <c:v>191.5</c:v>
                </c:pt>
                <c:pt idx="648">
                  <c:v>189.5</c:v>
                </c:pt>
                <c:pt idx="649">
                  <c:v>187.5</c:v>
                </c:pt>
                <c:pt idx="650">
                  <c:v>186.75</c:v>
                </c:pt>
                <c:pt idx="651">
                  <c:v>184.75</c:v>
                </c:pt>
                <c:pt idx="652">
                  <c:v>183.5</c:v>
                </c:pt>
                <c:pt idx="653">
                  <c:v>183</c:v>
                </c:pt>
                <c:pt idx="654">
                  <c:v>182</c:v>
                </c:pt>
                <c:pt idx="655">
                  <c:v>181</c:v>
                </c:pt>
                <c:pt idx="656">
                  <c:v>180</c:v>
                </c:pt>
                <c:pt idx="657">
                  <c:v>177</c:v>
                </c:pt>
                <c:pt idx="658">
                  <c:v>176</c:v>
                </c:pt>
                <c:pt idx="659">
                  <c:v>175</c:v>
                </c:pt>
                <c:pt idx="660">
                  <c:v>171.5</c:v>
                </c:pt>
                <c:pt idx="661">
                  <c:v>168</c:v>
                </c:pt>
                <c:pt idx="662">
                  <c:v>165.5</c:v>
                </c:pt>
                <c:pt idx="663">
                  <c:v>165</c:v>
                </c:pt>
                <c:pt idx="664">
                  <c:v>165</c:v>
                </c:pt>
                <c:pt idx="665">
                  <c:v>166.5</c:v>
                </c:pt>
                <c:pt idx="666">
                  <c:v>168.5</c:v>
                </c:pt>
                <c:pt idx="667">
                  <c:v>168.5</c:v>
                </c:pt>
                <c:pt idx="668">
                  <c:v>168.5</c:v>
                </c:pt>
                <c:pt idx="669">
                  <c:v>168.5</c:v>
                </c:pt>
                <c:pt idx="670">
                  <c:v>168.5</c:v>
                </c:pt>
                <c:pt idx="671">
                  <c:v>168.75</c:v>
                </c:pt>
                <c:pt idx="672">
                  <c:v>169</c:v>
                </c:pt>
                <c:pt idx="673">
                  <c:v>169.5</c:v>
                </c:pt>
                <c:pt idx="674">
                  <c:v>175</c:v>
                </c:pt>
                <c:pt idx="675">
                  <c:v>175</c:v>
                </c:pt>
                <c:pt idx="676">
                  <c:v>175.5</c:v>
                </c:pt>
                <c:pt idx="677">
                  <c:v>179.5</c:v>
                </c:pt>
                <c:pt idx="678">
                  <c:v>180</c:v>
                </c:pt>
                <c:pt idx="679">
                  <c:v>180.5</c:v>
                </c:pt>
                <c:pt idx="680">
                  <c:v>181.5</c:v>
                </c:pt>
                <c:pt idx="681">
                  <c:v>184</c:v>
                </c:pt>
                <c:pt idx="682">
                  <c:v>184.5</c:v>
                </c:pt>
                <c:pt idx="683">
                  <c:v>184.5</c:v>
                </c:pt>
                <c:pt idx="684">
                  <c:v>184.5</c:v>
                </c:pt>
                <c:pt idx="685">
                  <c:v>183</c:v>
                </c:pt>
                <c:pt idx="686">
                  <c:v>181.25</c:v>
                </c:pt>
                <c:pt idx="687">
                  <c:v>181.25</c:v>
                </c:pt>
                <c:pt idx="688">
                  <c:v>181</c:v>
                </c:pt>
                <c:pt idx="689">
                  <c:v>180.5</c:v>
                </c:pt>
                <c:pt idx="690">
                  <c:v>178.5</c:v>
                </c:pt>
                <c:pt idx="691">
                  <c:v>178.5</c:v>
                </c:pt>
                <c:pt idx="692">
                  <c:v>182</c:v>
                </c:pt>
                <c:pt idx="693">
                  <c:v>183</c:v>
                </c:pt>
                <c:pt idx="694">
                  <c:v>183</c:v>
                </c:pt>
                <c:pt idx="695">
                  <c:v>183</c:v>
                </c:pt>
                <c:pt idx="696">
                  <c:v>183</c:v>
                </c:pt>
                <c:pt idx="697">
                  <c:v>182.5</c:v>
                </c:pt>
                <c:pt idx="698">
                  <c:v>182</c:v>
                </c:pt>
                <c:pt idx="699">
                  <c:v>182</c:v>
                </c:pt>
                <c:pt idx="700">
                  <c:v>183</c:v>
                </c:pt>
                <c:pt idx="701">
                  <c:v>182</c:v>
                </c:pt>
                <c:pt idx="702">
                  <c:v>181.5</c:v>
                </c:pt>
                <c:pt idx="703">
                  <c:v>181</c:v>
                </c:pt>
                <c:pt idx="704">
                  <c:v>181</c:v>
                </c:pt>
                <c:pt idx="705">
                  <c:v>180</c:v>
                </c:pt>
                <c:pt idx="706">
                  <c:v>177</c:v>
                </c:pt>
                <c:pt idx="707">
                  <c:v>177</c:v>
                </c:pt>
                <c:pt idx="708">
                  <c:v>175.5</c:v>
                </c:pt>
                <c:pt idx="709">
                  <c:v>175</c:v>
                </c:pt>
                <c:pt idx="710">
                  <c:v>174</c:v>
                </c:pt>
                <c:pt idx="711">
                  <c:v>172.75</c:v>
                </c:pt>
                <c:pt idx="712">
                  <c:v>172.75</c:v>
                </c:pt>
                <c:pt idx="713">
                  <c:v>171.75</c:v>
                </c:pt>
                <c:pt idx="714">
                  <c:v>171</c:v>
                </c:pt>
                <c:pt idx="715">
                  <c:v>171</c:v>
                </c:pt>
                <c:pt idx="716">
                  <c:v>171</c:v>
                </c:pt>
                <c:pt idx="717">
                  <c:v>171.75</c:v>
                </c:pt>
                <c:pt idx="718">
                  <c:v>171.75</c:v>
                </c:pt>
                <c:pt idx="719">
                  <c:v>172.75</c:v>
                </c:pt>
                <c:pt idx="720">
                  <c:v>173.75</c:v>
                </c:pt>
                <c:pt idx="721">
                  <c:v>173.75</c:v>
                </c:pt>
                <c:pt idx="722">
                  <c:v>174</c:v>
                </c:pt>
                <c:pt idx="723">
                  <c:v>175.25</c:v>
                </c:pt>
                <c:pt idx="724">
                  <c:v>175.25</c:v>
                </c:pt>
                <c:pt idx="725">
                  <c:v>175</c:v>
                </c:pt>
                <c:pt idx="726">
                  <c:v>175</c:v>
                </c:pt>
                <c:pt idx="727">
                  <c:v>175</c:v>
                </c:pt>
                <c:pt idx="728">
                  <c:v>173.75</c:v>
                </c:pt>
                <c:pt idx="729">
                  <c:v>172</c:v>
                </c:pt>
                <c:pt idx="730">
                  <c:v>171.5</c:v>
                </c:pt>
                <c:pt idx="731">
                  <c:v>170.75</c:v>
                </c:pt>
                <c:pt idx="732">
                  <c:v>170.5</c:v>
                </c:pt>
                <c:pt idx="733">
                  <c:v>171.5</c:v>
                </c:pt>
                <c:pt idx="734">
                  <c:v>171.5</c:v>
                </c:pt>
                <c:pt idx="735">
                  <c:v>170.75</c:v>
                </c:pt>
                <c:pt idx="736">
                  <c:v>170.75</c:v>
                </c:pt>
                <c:pt idx="737">
                  <c:v>171.5</c:v>
                </c:pt>
                <c:pt idx="738">
                  <c:v>171.5</c:v>
                </c:pt>
                <c:pt idx="739">
                  <c:v>173</c:v>
                </c:pt>
                <c:pt idx="740">
                  <c:v>174</c:v>
                </c:pt>
                <c:pt idx="741">
                  <c:v>174</c:v>
                </c:pt>
                <c:pt idx="742">
                  <c:v>174</c:v>
                </c:pt>
                <c:pt idx="743">
                  <c:v>174</c:v>
                </c:pt>
                <c:pt idx="744">
                  <c:v>175.25</c:v>
                </c:pt>
                <c:pt idx="745">
                  <c:v>175.75</c:v>
                </c:pt>
                <c:pt idx="746">
                  <c:v>176.25</c:v>
                </c:pt>
                <c:pt idx="747">
                  <c:v>176</c:v>
                </c:pt>
                <c:pt idx="748">
                  <c:v>176</c:v>
                </c:pt>
                <c:pt idx="749">
                  <c:v>176.5</c:v>
                </c:pt>
                <c:pt idx="750">
                  <c:v>176.5</c:v>
                </c:pt>
                <c:pt idx="751">
                  <c:v>176.75</c:v>
                </c:pt>
                <c:pt idx="752">
                  <c:v>176.75</c:v>
                </c:pt>
                <c:pt idx="753">
                  <c:v>177.25</c:v>
                </c:pt>
                <c:pt idx="754">
                  <c:v>176.5</c:v>
                </c:pt>
                <c:pt idx="755">
                  <c:v>176.75</c:v>
                </c:pt>
                <c:pt idx="756">
                  <c:v>177</c:v>
                </c:pt>
                <c:pt idx="757">
                  <c:v>177.25</c:v>
                </c:pt>
                <c:pt idx="758">
                  <c:v>178.5</c:v>
                </c:pt>
                <c:pt idx="759">
                  <c:v>179</c:v>
                </c:pt>
                <c:pt idx="760">
                  <c:v>179.5</c:v>
                </c:pt>
                <c:pt idx="761">
                  <c:v>179.5</c:v>
                </c:pt>
                <c:pt idx="762">
                  <c:v>178</c:v>
                </c:pt>
                <c:pt idx="763">
                  <c:v>177.5</c:v>
                </c:pt>
                <c:pt idx="764">
                  <c:v>177.5</c:v>
                </c:pt>
                <c:pt idx="765">
                  <c:v>177.25</c:v>
                </c:pt>
                <c:pt idx="766">
                  <c:v>178</c:v>
                </c:pt>
                <c:pt idx="767">
                  <c:v>178</c:v>
                </c:pt>
                <c:pt idx="768">
                  <c:v>178.5</c:v>
                </c:pt>
                <c:pt idx="769">
                  <c:v>178.5</c:v>
                </c:pt>
                <c:pt idx="770">
                  <c:v>179.5</c:v>
                </c:pt>
                <c:pt idx="771">
                  <c:v>179.5</c:v>
                </c:pt>
                <c:pt idx="772">
                  <c:v>179.75</c:v>
                </c:pt>
                <c:pt idx="773">
                  <c:v>179.75</c:v>
                </c:pt>
                <c:pt idx="774">
                  <c:v>180.25</c:v>
                </c:pt>
                <c:pt idx="775">
                  <c:v>180.25</c:v>
                </c:pt>
                <c:pt idx="776">
                  <c:v>180.5</c:v>
                </c:pt>
                <c:pt idx="777">
                  <c:v>180.5</c:v>
                </c:pt>
                <c:pt idx="778">
                  <c:v>182.25</c:v>
                </c:pt>
                <c:pt idx="779">
                  <c:v>182.25</c:v>
                </c:pt>
                <c:pt idx="780">
                  <c:v>182.5</c:v>
                </c:pt>
                <c:pt idx="781">
                  <c:v>183</c:v>
                </c:pt>
                <c:pt idx="782">
                  <c:v>181.75</c:v>
                </c:pt>
                <c:pt idx="783">
                  <c:v>181.75</c:v>
                </c:pt>
                <c:pt idx="784">
                  <c:v>181.75</c:v>
                </c:pt>
                <c:pt idx="785">
                  <c:v>180.75</c:v>
                </c:pt>
                <c:pt idx="786">
                  <c:v>180</c:v>
                </c:pt>
                <c:pt idx="787">
                  <c:v>179.5</c:v>
                </c:pt>
                <c:pt idx="788">
                  <c:v>178.75</c:v>
                </c:pt>
                <c:pt idx="789">
                  <c:v>178.25</c:v>
                </c:pt>
                <c:pt idx="790">
                  <c:v>176.75</c:v>
                </c:pt>
                <c:pt idx="791">
                  <c:v>175.25</c:v>
                </c:pt>
                <c:pt idx="792">
                  <c:v>174</c:v>
                </c:pt>
                <c:pt idx="793">
                  <c:v>173.5</c:v>
                </c:pt>
                <c:pt idx="794">
                  <c:v>172</c:v>
                </c:pt>
                <c:pt idx="795">
                  <c:v>171.75</c:v>
                </c:pt>
                <c:pt idx="796">
                  <c:v>170.75</c:v>
                </c:pt>
                <c:pt idx="797">
                  <c:v>170.75</c:v>
                </c:pt>
                <c:pt idx="798">
                  <c:v>170</c:v>
                </c:pt>
                <c:pt idx="799">
                  <c:v>169.5</c:v>
                </c:pt>
                <c:pt idx="800">
                  <c:v>169.5</c:v>
                </c:pt>
                <c:pt idx="801">
                  <c:v>169.5</c:v>
                </c:pt>
                <c:pt idx="802">
                  <c:v>169.5</c:v>
                </c:pt>
                <c:pt idx="803">
                  <c:v>167</c:v>
                </c:pt>
                <c:pt idx="804">
                  <c:v>165.25</c:v>
                </c:pt>
                <c:pt idx="805">
                  <c:v>161.25</c:v>
                </c:pt>
                <c:pt idx="806">
                  <c:v>160</c:v>
                </c:pt>
                <c:pt idx="807">
                  <c:v>157.25</c:v>
                </c:pt>
                <c:pt idx="808">
                  <c:v>152.25</c:v>
                </c:pt>
                <c:pt idx="809">
                  <c:v>150</c:v>
                </c:pt>
                <c:pt idx="810">
                  <c:v>147</c:v>
                </c:pt>
                <c:pt idx="811">
                  <c:v>145</c:v>
                </c:pt>
                <c:pt idx="812">
                  <c:v>144</c:v>
                </c:pt>
                <c:pt idx="813">
                  <c:v>138.5</c:v>
                </c:pt>
                <c:pt idx="814">
                  <c:v>128.5</c:v>
                </c:pt>
                <c:pt idx="815">
                  <c:v>120</c:v>
                </c:pt>
                <c:pt idx="816">
                  <c:v>116.75</c:v>
                </c:pt>
                <c:pt idx="817">
                  <c:v>118.75</c:v>
                </c:pt>
                <c:pt idx="818">
                  <c:v>120</c:v>
                </c:pt>
                <c:pt idx="819">
                  <c:v>120.75</c:v>
                </c:pt>
                <c:pt idx="820">
                  <c:v>124</c:v>
                </c:pt>
                <c:pt idx="821">
                  <c:v>126.5</c:v>
                </c:pt>
                <c:pt idx="822">
                  <c:v>131</c:v>
                </c:pt>
                <c:pt idx="823">
                  <c:v>133</c:v>
                </c:pt>
                <c:pt idx="824">
                  <c:v>137.5</c:v>
                </c:pt>
                <c:pt idx="825">
                  <c:v>137.5</c:v>
                </c:pt>
                <c:pt idx="826">
                  <c:v>140</c:v>
                </c:pt>
                <c:pt idx="827">
                  <c:v>147.5</c:v>
                </c:pt>
                <c:pt idx="828">
                  <c:v>148.5</c:v>
                </c:pt>
                <c:pt idx="829">
                  <c:v>148</c:v>
                </c:pt>
                <c:pt idx="830">
                  <c:v>146.5</c:v>
                </c:pt>
                <c:pt idx="831">
                  <c:v>145.5</c:v>
                </c:pt>
                <c:pt idx="832">
                  <c:v>141.25</c:v>
                </c:pt>
                <c:pt idx="833">
                  <c:v>133.5</c:v>
                </c:pt>
                <c:pt idx="834">
                  <c:v>133.5</c:v>
                </c:pt>
                <c:pt idx="835">
                  <c:v>135</c:v>
                </c:pt>
                <c:pt idx="836">
                  <c:v>136</c:v>
                </c:pt>
                <c:pt idx="837">
                  <c:v>141</c:v>
                </c:pt>
                <c:pt idx="838">
                  <c:v>141</c:v>
                </c:pt>
                <c:pt idx="839">
                  <c:v>141.5</c:v>
                </c:pt>
                <c:pt idx="840">
                  <c:v>141.5</c:v>
                </c:pt>
                <c:pt idx="841">
                  <c:v>141.25</c:v>
                </c:pt>
                <c:pt idx="842">
                  <c:v>140.75</c:v>
                </c:pt>
                <c:pt idx="843">
                  <c:v>139.25</c:v>
                </c:pt>
                <c:pt idx="844">
                  <c:v>137.75</c:v>
                </c:pt>
                <c:pt idx="845">
                  <c:v>135.75</c:v>
                </c:pt>
                <c:pt idx="846">
                  <c:v>135.25</c:v>
                </c:pt>
                <c:pt idx="847">
                  <c:v>133.5</c:v>
                </c:pt>
                <c:pt idx="848">
                  <c:v>134</c:v>
                </c:pt>
                <c:pt idx="849">
                  <c:v>136</c:v>
                </c:pt>
                <c:pt idx="850">
                  <c:v>136.75</c:v>
                </c:pt>
                <c:pt idx="851">
                  <c:v>137</c:v>
                </c:pt>
                <c:pt idx="852">
                  <c:v>137</c:v>
                </c:pt>
                <c:pt idx="853">
                  <c:v>139</c:v>
                </c:pt>
                <c:pt idx="854">
                  <c:v>139</c:v>
                </c:pt>
                <c:pt idx="855">
                  <c:v>140</c:v>
                </c:pt>
                <c:pt idx="856">
                  <c:v>141.5</c:v>
                </c:pt>
                <c:pt idx="857">
                  <c:v>142</c:v>
                </c:pt>
                <c:pt idx="858">
                  <c:v>143</c:v>
                </c:pt>
                <c:pt idx="859">
                  <c:v>143.5</c:v>
                </c:pt>
                <c:pt idx="860">
                  <c:v>143.5</c:v>
                </c:pt>
                <c:pt idx="861">
                  <c:v>142.5</c:v>
                </c:pt>
                <c:pt idx="862">
                  <c:v>141.5</c:v>
                </c:pt>
                <c:pt idx="863">
                  <c:v>141</c:v>
                </c:pt>
                <c:pt idx="864">
                  <c:v>140.75</c:v>
                </c:pt>
                <c:pt idx="865">
                  <c:v>140.75</c:v>
                </c:pt>
                <c:pt idx="866">
                  <c:v>140.75</c:v>
                </c:pt>
                <c:pt idx="867">
                  <c:v>140.75</c:v>
                </c:pt>
                <c:pt idx="868">
                  <c:v>140.75</c:v>
                </c:pt>
                <c:pt idx="869">
                  <c:v>140.75</c:v>
                </c:pt>
                <c:pt idx="870">
                  <c:v>141</c:v>
                </c:pt>
                <c:pt idx="871">
                  <c:v>141.5</c:v>
                </c:pt>
                <c:pt idx="872">
                  <c:v>144</c:v>
                </c:pt>
                <c:pt idx="873">
                  <c:v>144.5</c:v>
                </c:pt>
                <c:pt idx="874">
                  <c:v>144.5</c:v>
                </c:pt>
                <c:pt idx="875">
                  <c:v>145</c:v>
                </c:pt>
                <c:pt idx="876">
                  <c:v>146.5</c:v>
                </c:pt>
                <c:pt idx="877">
                  <c:v>146.5</c:v>
                </c:pt>
                <c:pt idx="878">
                  <c:v>144.5</c:v>
                </c:pt>
                <c:pt idx="879">
                  <c:v>144.25</c:v>
                </c:pt>
                <c:pt idx="880">
                  <c:v>143.5</c:v>
                </c:pt>
                <c:pt idx="881">
                  <c:v>142.5</c:v>
                </c:pt>
                <c:pt idx="882">
                  <c:v>140.5</c:v>
                </c:pt>
                <c:pt idx="883">
                  <c:v>139</c:v>
                </c:pt>
                <c:pt idx="884">
                  <c:v>138</c:v>
                </c:pt>
                <c:pt idx="885">
                  <c:v>138.5</c:v>
                </c:pt>
                <c:pt idx="886">
                  <c:v>138.5</c:v>
                </c:pt>
                <c:pt idx="887">
                  <c:v>140.5</c:v>
                </c:pt>
                <c:pt idx="888">
                  <c:v>140.5</c:v>
                </c:pt>
                <c:pt idx="889">
                  <c:v>143</c:v>
                </c:pt>
                <c:pt idx="890">
                  <c:v>144</c:v>
                </c:pt>
                <c:pt idx="891">
                  <c:v>144.5</c:v>
                </c:pt>
                <c:pt idx="892">
                  <c:v>144.5</c:v>
                </c:pt>
                <c:pt idx="893">
                  <c:v>144.5</c:v>
                </c:pt>
                <c:pt idx="894">
                  <c:v>144.5</c:v>
                </c:pt>
                <c:pt idx="895">
                  <c:v>144.75</c:v>
                </c:pt>
                <c:pt idx="896">
                  <c:v>144.5</c:v>
                </c:pt>
                <c:pt idx="897">
                  <c:v>144</c:v>
                </c:pt>
                <c:pt idx="898">
                  <c:v>145.25</c:v>
                </c:pt>
                <c:pt idx="899">
                  <c:v>145.25</c:v>
                </c:pt>
                <c:pt idx="900">
                  <c:v>146.25</c:v>
                </c:pt>
                <c:pt idx="901">
                  <c:v>146.75</c:v>
                </c:pt>
                <c:pt idx="902">
                  <c:v>146.75</c:v>
                </c:pt>
                <c:pt idx="903">
                  <c:v>147.25</c:v>
                </c:pt>
                <c:pt idx="904">
                  <c:v>147.25</c:v>
                </c:pt>
                <c:pt idx="905">
                  <c:v>148</c:v>
                </c:pt>
                <c:pt idx="906">
                  <c:v>149.75</c:v>
                </c:pt>
                <c:pt idx="907">
                  <c:v>149.75</c:v>
                </c:pt>
                <c:pt idx="908">
                  <c:v>149.75</c:v>
                </c:pt>
                <c:pt idx="909">
                  <c:v>151.25</c:v>
                </c:pt>
                <c:pt idx="910">
                  <c:v>151.25</c:v>
                </c:pt>
                <c:pt idx="911">
                  <c:v>151</c:v>
                </c:pt>
                <c:pt idx="912">
                  <c:v>151</c:v>
                </c:pt>
                <c:pt idx="913">
                  <c:v>150</c:v>
                </c:pt>
                <c:pt idx="914">
                  <c:v>150.5</c:v>
                </c:pt>
                <c:pt idx="915">
                  <c:v>150.25</c:v>
                </c:pt>
                <c:pt idx="916">
                  <c:v>149.5</c:v>
                </c:pt>
                <c:pt idx="917">
                  <c:v>148</c:v>
                </c:pt>
                <c:pt idx="918">
                  <c:v>148</c:v>
                </c:pt>
                <c:pt idx="919">
                  <c:v>147</c:v>
                </c:pt>
                <c:pt idx="920">
                  <c:v>148.25</c:v>
                </c:pt>
                <c:pt idx="921">
                  <c:v>148.25</c:v>
                </c:pt>
                <c:pt idx="922">
                  <c:v>148</c:v>
                </c:pt>
                <c:pt idx="923">
                  <c:v>147.25</c:v>
                </c:pt>
                <c:pt idx="924">
                  <c:v>145.25</c:v>
                </c:pt>
                <c:pt idx="925">
                  <c:v>145</c:v>
                </c:pt>
                <c:pt idx="926">
                  <c:v>145</c:v>
                </c:pt>
                <c:pt idx="927">
                  <c:v>144</c:v>
                </c:pt>
                <c:pt idx="928">
                  <c:v>142</c:v>
                </c:pt>
                <c:pt idx="929">
                  <c:v>139.25</c:v>
                </c:pt>
                <c:pt idx="930">
                  <c:v>138.75</c:v>
                </c:pt>
                <c:pt idx="931">
                  <c:v>137.25</c:v>
                </c:pt>
                <c:pt idx="932">
                  <c:v>136.25</c:v>
                </c:pt>
                <c:pt idx="933">
                  <c:v>135.25</c:v>
                </c:pt>
                <c:pt idx="934">
                  <c:v>134.25</c:v>
                </c:pt>
                <c:pt idx="935">
                  <c:v>133.75</c:v>
                </c:pt>
                <c:pt idx="936">
                  <c:v>134</c:v>
                </c:pt>
                <c:pt idx="937">
                  <c:v>132.5</c:v>
                </c:pt>
                <c:pt idx="938">
                  <c:v>132.5</c:v>
                </c:pt>
                <c:pt idx="939">
                  <c:v>132.5</c:v>
                </c:pt>
                <c:pt idx="940">
                  <c:v>132.5</c:v>
                </c:pt>
                <c:pt idx="941">
                  <c:v>134.5</c:v>
                </c:pt>
                <c:pt idx="942">
                  <c:v>135</c:v>
                </c:pt>
                <c:pt idx="943">
                  <c:v>135.5</c:v>
                </c:pt>
                <c:pt idx="944">
                  <c:v>134</c:v>
                </c:pt>
                <c:pt idx="945">
                  <c:v>133</c:v>
                </c:pt>
                <c:pt idx="946">
                  <c:v>133</c:v>
                </c:pt>
                <c:pt idx="947">
                  <c:v>134</c:v>
                </c:pt>
                <c:pt idx="948">
                  <c:v>134.25</c:v>
                </c:pt>
                <c:pt idx="949">
                  <c:v>135.5</c:v>
                </c:pt>
                <c:pt idx="950">
                  <c:v>135.75</c:v>
                </c:pt>
                <c:pt idx="951">
                  <c:v>136.25</c:v>
                </c:pt>
                <c:pt idx="952">
                  <c:v>137</c:v>
                </c:pt>
                <c:pt idx="953">
                  <c:v>138</c:v>
                </c:pt>
                <c:pt idx="954">
                  <c:v>138.5</c:v>
                </c:pt>
                <c:pt idx="955">
                  <c:v>139.25</c:v>
                </c:pt>
                <c:pt idx="956">
                  <c:v>139.25</c:v>
                </c:pt>
                <c:pt idx="957">
                  <c:v>139.25</c:v>
                </c:pt>
                <c:pt idx="958">
                  <c:v>139</c:v>
                </c:pt>
                <c:pt idx="959">
                  <c:v>137.5</c:v>
                </c:pt>
                <c:pt idx="960">
                  <c:v>136.75</c:v>
                </c:pt>
                <c:pt idx="961">
                  <c:v>136.25</c:v>
                </c:pt>
                <c:pt idx="962">
                  <c:v>135.25</c:v>
                </c:pt>
                <c:pt idx="963">
                  <c:v>135.25</c:v>
                </c:pt>
                <c:pt idx="964">
                  <c:v>137.75</c:v>
                </c:pt>
                <c:pt idx="965">
                  <c:v>137.75</c:v>
                </c:pt>
                <c:pt idx="966">
                  <c:v>136.5</c:v>
                </c:pt>
                <c:pt idx="967">
                  <c:v>136.5</c:v>
                </c:pt>
                <c:pt idx="968">
                  <c:v>136</c:v>
                </c:pt>
                <c:pt idx="969">
                  <c:v>135</c:v>
                </c:pt>
                <c:pt idx="970">
                  <c:v>134.5</c:v>
                </c:pt>
                <c:pt idx="971">
                  <c:v>134</c:v>
                </c:pt>
                <c:pt idx="972">
                  <c:v>131.5</c:v>
                </c:pt>
                <c:pt idx="973">
                  <c:v>130</c:v>
                </c:pt>
                <c:pt idx="974">
                  <c:v>128.5</c:v>
                </c:pt>
                <c:pt idx="975">
                  <c:v>126.75</c:v>
                </c:pt>
                <c:pt idx="976">
                  <c:v>125.25</c:v>
                </c:pt>
                <c:pt idx="977">
                  <c:v>123.25</c:v>
                </c:pt>
                <c:pt idx="978">
                  <c:v>121.5</c:v>
                </c:pt>
                <c:pt idx="979">
                  <c:v>119.75</c:v>
                </c:pt>
                <c:pt idx="980">
                  <c:v>119</c:v>
                </c:pt>
                <c:pt idx="981">
                  <c:v>118</c:v>
                </c:pt>
                <c:pt idx="982">
                  <c:v>117.5</c:v>
                </c:pt>
                <c:pt idx="983">
                  <c:v>117.5</c:v>
                </c:pt>
                <c:pt idx="984">
                  <c:v>117.5</c:v>
                </c:pt>
                <c:pt idx="985">
                  <c:v>117.25</c:v>
                </c:pt>
                <c:pt idx="986">
                  <c:v>117.25</c:v>
                </c:pt>
                <c:pt idx="987">
                  <c:v>117.75</c:v>
                </c:pt>
                <c:pt idx="988">
                  <c:v>117.75</c:v>
                </c:pt>
                <c:pt idx="989">
                  <c:v>117</c:v>
                </c:pt>
                <c:pt idx="990">
                  <c:v>117</c:v>
                </c:pt>
                <c:pt idx="991">
                  <c:v>115</c:v>
                </c:pt>
                <c:pt idx="992">
                  <c:v>114.5</c:v>
                </c:pt>
                <c:pt idx="993">
                  <c:v>114</c:v>
                </c:pt>
                <c:pt idx="994">
                  <c:v>113.5</c:v>
                </c:pt>
                <c:pt idx="995">
                  <c:v>113.75</c:v>
                </c:pt>
                <c:pt idx="996">
                  <c:v>111.75</c:v>
                </c:pt>
                <c:pt idx="997">
                  <c:v>111.75</c:v>
                </c:pt>
                <c:pt idx="998">
                  <c:v>108.75</c:v>
                </c:pt>
                <c:pt idx="999">
                  <c:v>105.75</c:v>
                </c:pt>
                <c:pt idx="1000">
                  <c:v>103</c:v>
                </c:pt>
                <c:pt idx="1001">
                  <c:v>101.5</c:v>
                </c:pt>
                <c:pt idx="1002">
                  <c:v>97.5</c:v>
                </c:pt>
                <c:pt idx="1003">
                  <c:v>95.5</c:v>
                </c:pt>
                <c:pt idx="1004">
                  <c:v>92.5</c:v>
                </c:pt>
                <c:pt idx="1005">
                  <c:v>90.75</c:v>
                </c:pt>
                <c:pt idx="1006">
                  <c:v>90.5</c:v>
                </c:pt>
                <c:pt idx="1007">
                  <c:v>89</c:v>
                </c:pt>
                <c:pt idx="1008">
                  <c:v>88.75</c:v>
                </c:pt>
                <c:pt idx="1009">
                  <c:v>97</c:v>
                </c:pt>
                <c:pt idx="1010">
                  <c:v>101.75</c:v>
                </c:pt>
                <c:pt idx="1011">
                  <c:v>99.25</c:v>
                </c:pt>
                <c:pt idx="1012">
                  <c:v>97.75</c:v>
                </c:pt>
                <c:pt idx="1013">
                  <c:v>105.25</c:v>
                </c:pt>
                <c:pt idx="1014">
                  <c:v>106.5</c:v>
                </c:pt>
                <c:pt idx="1015">
                  <c:v>111</c:v>
                </c:pt>
                <c:pt idx="1016">
                  <c:v>114</c:v>
                </c:pt>
                <c:pt idx="1017">
                  <c:v>109.75</c:v>
                </c:pt>
                <c:pt idx="1018">
                  <c:v>106.25</c:v>
                </c:pt>
                <c:pt idx="1019">
                  <c:v>104.25</c:v>
                </c:pt>
                <c:pt idx="1020">
                  <c:v>105.5</c:v>
                </c:pt>
                <c:pt idx="1021">
                  <c:v>106</c:v>
                </c:pt>
                <c:pt idx="1022">
                  <c:v>106</c:v>
                </c:pt>
                <c:pt idx="1023">
                  <c:v>106.5</c:v>
                </c:pt>
                <c:pt idx="1024">
                  <c:v>106.5</c:v>
                </c:pt>
                <c:pt idx="1025">
                  <c:v>106.5</c:v>
                </c:pt>
                <c:pt idx="1026">
                  <c:v>107</c:v>
                </c:pt>
                <c:pt idx="1027">
                  <c:v>107</c:v>
                </c:pt>
                <c:pt idx="1028">
                  <c:v>107</c:v>
                </c:pt>
                <c:pt idx="1029">
                  <c:v>112.5</c:v>
                </c:pt>
                <c:pt idx="1030">
                  <c:v>120.25</c:v>
                </c:pt>
                <c:pt idx="1031">
                  <c:v>118.75</c:v>
                </c:pt>
                <c:pt idx="1032">
                  <c:v>116</c:v>
                </c:pt>
                <c:pt idx="1033">
                  <c:v>114.75</c:v>
                </c:pt>
                <c:pt idx="1034">
                  <c:v>114.75</c:v>
                </c:pt>
                <c:pt idx="1035">
                  <c:v>116.5</c:v>
                </c:pt>
                <c:pt idx="1036">
                  <c:v>117</c:v>
                </c:pt>
                <c:pt idx="1037">
                  <c:v>117.5</c:v>
                </c:pt>
                <c:pt idx="1038">
                  <c:v>118.5</c:v>
                </c:pt>
                <c:pt idx="1039">
                  <c:v>120</c:v>
                </c:pt>
                <c:pt idx="1040">
                  <c:v>120</c:v>
                </c:pt>
                <c:pt idx="1041">
                  <c:v>120.5</c:v>
                </c:pt>
                <c:pt idx="1042">
                  <c:v>120.5</c:v>
                </c:pt>
                <c:pt idx="1043">
                  <c:v>121</c:v>
                </c:pt>
                <c:pt idx="1044">
                  <c:v>121</c:v>
                </c:pt>
                <c:pt idx="1045">
                  <c:v>122</c:v>
                </c:pt>
                <c:pt idx="1046">
                  <c:v>122</c:v>
                </c:pt>
                <c:pt idx="1047">
                  <c:v>121.75</c:v>
                </c:pt>
                <c:pt idx="1048">
                  <c:v>123</c:v>
                </c:pt>
                <c:pt idx="1049">
                  <c:v>122.75</c:v>
                </c:pt>
                <c:pt idx="1050">
                  <c:v>123.75</c:v>
                </c:pt>
                <c:pt idx="1051">
                  <c:v>124.25</c:v>
                </c:pt>
                <c:pt idx="1052">
                  <c:v>124.25</c:v>
                </c:pt>
                <c:pt idx="1053">
                  <c:v>124</c:v>
                </c:pt>
                <c:pt idx="1054">
                  <c:v>121.5</c:v>
                </c:pt>
                <c:pt idx="1055">
                  <c:v>121</c:v>
                </c:pt>
                <c:pt idx="1056">
                  <c:v>119.5</c:v>
                </c:pt>
                <c:pt idx="1057">
                  <c:v>119</c:v>
                </c:pt>
                <c:pt idx="1058">
                  <c:v>118.25</c:v>
                </c:pt>
                <c:pt idx="1059">
                  <c:v>118</c:v>
                </c:pt>
                <c:pt idx="1060">
                  <c:v>118</c:v>
                </c:pt>
                <c:pt idx="1061">
                  <c:v>118.5</c:v>
                </c:pt>
                <c:pt idx="1062">
                  <c:v>119.5</c:v>
                </c:pt>
                <c:pt idx="1063">
                  <c:v>122</c:v>
                </c:pt>
                <c:pt idx="1064">
                  <c:v>122.25</c:v>
                </c:pt>
                <c:pt idx="1065">
                  <c:v>124.75</c:v>
                </c:pt>
                <c:pt idx="1066">
                  <c:v>124.75</c:v>
                </c:pt>
                <c:pt idx="1067">
                  <c:v>124.5</c:v>
                </c:pt>
                <c:pt idx="1068">
                  <c:v>127.75</c:v>
                </c:pt>
                <c:pt idx="1069">
                  <c:v>131</c:v>
                </c:pt>
                <c:pt idx="1070">
                  <c:v>132.75</c:v>
                </c:pt>
                <c:pt idx="1071">
                  <c:v>133.5</c:v>
                </c:pt>
                <c:pt idx="1072">
                  <c:v>137.25</c:v>
                </c:pt>
                <c:pt idx="1073">
                  <c:v>137.25</c:v>
                </c:pt>
                <c:pt idx="1074">
                  <c:v>139.75</c:v>
                </c:pt>
                <c:pt idx="1075">
                  <c:v>140.75</c:v>
                </c:pt>
                <c:pt idx="1076">
                  <c:v>144.5</c:v>
                </c:pt>
                <c:pt idx="1077">
                  <c:v>146.5</c:v>
                </c:pt>
                <c:pt idx="1078">
                  <c:v>150.75</c:v>
                </c:pt>
                <c:pt idx="1079">
                  <c:v>156.5</c:v>
                </c:pt>
                <c:pt idx="1080">
                  <c:v>159</c:v>
                </c:pt>
                <c:pt idx="1081">
                  <c:v>159.25</c:v>
                </c:pt>
                <c:pt idx="1082">
                  <c:v>158.75</c:v>
                </c:pt>
                <c:pt idx="1083">
                  <c:v>155.25</c:v>
                </c:pt>
                <c:pt idx="1084">
                  <c:v>155.25</c:v>
                </c:pt>
                <c:pt idx="1085">
                  <c:v>151.25</c:v>
                </c:pt>
                <c:pt idx="1086">
                  <c:v>147</c:v>
                </c:pt>
                <c:pt idx="1087">
                  <c:v>144.5</c:v>
                </c:pt>
                <c:pt idx="1088">
                  <c:v>144.75</c:v>
                </c:pt>
                <c:pt idx="1089">
                  <c:v>146.25</c:v>
                </c:pt>
                <c:pt idx="1090">
                  <c:v>146.75</c:v>
                </c:pt>
                <c:pt idx="1091">
                  <c:v>148</c:v>
                </c:pt>
                <c:pt idx="1092">
                  <c:v>148.25</c:v>
                </c:pt>
                <c:pt idx="1093">
                  <c:v>148</c:v>
                </c:pt>
                <c:pt idx="1094">
                  <c:v>151</c:v>
                </c:pt>
                <c:pt idx="1095">
                  <c:v>153</c:v>
                </c:pt>
                <c:pt idx="1096">
                  <c:v>154</c:v>
                </c:pt>
                <c:pt idx="1097">
                  <c:v>155</c:v>
                </c:pt>
                <c:pt idx="1098">
                  <c:v>155.25</c:v>
                </c:pt>
                <c:pt idx="1099">
                  <c:v>155.25</c:v>
                </c:pt>
                <c:pt idx="1100">
                  <c:v>155.25</c:v>
                </c:pt>
                <c:pt idx="1101">
                  <c:v>155.25</c:v>
                </c:pt>
                <c:pt idx="1102">
                  <c:v>155.25</c:v>
                </c:pt>
                <c:pt idx="1103">
                  <c:v>158</c:v>
                </c:pt>
                <c:pt idx="1104">
                  <c:v>159</c:v>
                </c:pt>
                <c:pt idx="1105">
                  <c:v>152.5</c:v>
                </c:pt>
                <c:pt idx="1106">
                  <c:v>151.5</c:v>
                </c:pt>
                <c:pt idx="1107">
                  <c:v>151.5</c:v>
                </c:pt>
                <c:pt idx="1108">
                  <c:v>150.5</c:v>
                </c:pt>
                <c:pt idx="1109">
                  <c:v>150</c:v>
                </c:pt>
                <c:pt idx="1110">
                  <c:v>146.5</c:v>
                </c:pt>
                <c:pt idx="1111">
                  <c:v>146.25</c:v>
                </c:pt>
                <c:pt idx="1112">
                  <c:v>147</c:v>
                </c:pt>
                <c:pt idx="1113">
                  <c:v>147</c:v>
                </c:pt>
                <c:pt idx="1114">
                  <c:v>146.25</c:v>
                </c:pt>
                <c:pt idx="1115">
                  <c:v>145.5</c:v>
                </c:pt>
                <c:pt idx="1116">
                  <c:v>139.75</c:v>
                </c:pt>
                <c:pt idx="1117">
                  <c:v>133.75</c:v>
                </c:pt>
                <c:pt idx="1118">
                  <c:v>134.25</c:v>
                </c:pt>
                <c:pt idx="1119">
                  <c:v>134</c:v>
                </c:pt>
                <c:pt idx="1120">
                  <c:v>133.25</c:v>
                </c:pt>
                <c:pt idx="1121">
                  <c:v>134.75</c:v>
                </c:pt>
                <c:pt idx="1122">
                  <c:v>136</c:v>
                </c:pt>
                <c:pt idx="1123">
                  <c:v>137.25</c:v>
                </c:pt>
                <c:pt idx="1124">
                  <c:v>138</c:v>
                </c:pt>
                <c:pt idx="1125">
                  <c:v>137</c:v>
                </c:pt>
                <c:pt idx="1126">
                  <c:v>136</c:v>
                </c:pt>
                <c:pt idx="1127">
                  <c:v>136</c:v>
                </c:pt>
                <c:pt idx="1128">
                  <c:v>136</c:v>
                </c:pt>
                <c:pt idx="1129">
                  <c:v>138.25</c:v>
                </c:pt>
                <c:pt idx="1130">
                  <c:v>139.5</c:v>
                </c:pt>
                <c:pt idx="1131">
                  <c:v>142</c:v>
                </c:pt>
                <c:pt idx="1132">
                  <c:v>142</c:v>
                </c:pt>
                <c:pt idx="1133">
                  <c:v>141</c:v>
                </c:pt>
                <c:pt idx="1134">
                  <c:v>139.25</c:v>
                </c:pt>
                <c:pt idx="1135">
                  <c:v>138</c:v>
                </c:pt>
                <c:pt idx="1136">
                  <c:v>137.75</c:v>
                </c:pt>
                <c:pt idx="1137">
                  <c:v>137.5</c:v>
                </c:pt>
                <c:pt idx="1138">
                  <c:v>136.5</c:v>
                </c:pt>
                <c:pt idx="1139">
                  <c:v>135.75</c:v>
                </c:pt>
                <c:pt idx="1140">
                  <c:v>135.75</c:v>
                </c:pt>
                <c:pt idx="1141">
                  <c:v>134.5</c:v>
                </c:pt>
                <c:pt idx="1142">
                  <c:v>134</c:v>
                </c:pt>
                <c:pt idx="1143">
                  <c:v>128.5</c:v>
                </c:pt>
                <c:pt idx="1144">
                  <c:v>128.75</c:v>
                </c:pt>
                <c:pt idx="1145">
                  <c:v>131</c:v>
                </c:pt>
                <c:pt idx="1146">
                  <c:v>131</c:v>
                </c:pt>
                <c:pt idx="1147">
                  <c:v>130.75</c:v>
                </c:pt>
                <c:pt idx="1148">
                  <c:v>130</c:v>
                </c:pt>
                <c:pt idx="1149">
                  <c:v>123.5</c:v>
                </c:pt>
                <c:pt idx="1150">
                  <c:v>123.5</c:v>
                </c:pt>
                <c:pt idx="1151">
                  <c:v>124.75</c:v>
                </c:pt>
                <c:pt idx="1152">
                  <c:v>124.75</c:v>
                </c:pt>
                <c:pt idx="1153">
                  <c:v>118.75</c:v>
                </c:pt>
                <c:pt idx="1154">
                  <c:v>111.5</c:v>
                </c:pt>
                <c:pt idx="1155">
                  <c:v>109.75</c:v>
                </c:pt>
                <c:pt idx="1156">
                  <c:v>116</c:v>
                </c:pt>
                <c:pt idx="1157">
                  <c:v>112.25</c:v>
                </c:pt>
                <c:pt idx="1158">
                  <c:v>110.75</c:v>
                </c:pt>
                <c:pt idx="1159">
                  <c:v>110.75</c:v>
                </c:pt>
                <c:pt idx="1160">
                  <c:v>110.75</c:v>
                </c:pt>
                <c:pt idx="1161">
                  <c:v>113.75</c:v>
                </c:pt>
                <c:pt idx="1162">
                  <c:v>115.75</c:v>
                </c:pt>
                <c:pt idx="1163">
                  <c:v>120</c:v>
                </c:pt>
                <c:pt idx="1164">
                  <c:v>118.75</c:v>
                </c:pt>
                <c:pt idx="1165">
                  <c:v>115.5</c:v>
                </c:pt>
                <c:pt idx="1166">
                  <c:v>113.75</c:v>
                </c:pt>
                <c:pt idx="1167">
                  <c:v>115.5</c:v>
                </c:pt>
                <c:pt idx="1168">
                  <c:v>116.25</c:v>
                </c:pt>
                <c:pt idx="1169">
                  <c:v>116.75</c:v>
                </c:pt>
                <c:pt idx="1170">
                  <c:v>118.75</c:v>
                </c:pt>
                <c:pt idx="1171">
                  <c:v>120.75</c:v>
                </c:pt>
                <c:pt idx="1172">
                  <c:v>124</c:v>
                </c:pt>
                <c:pt idx="1173">
                  <c:v>126.5</c:v>
                </c:pt>
                <c:pt idx="1174">
                  <c:v>128</c:v>
                </c:pt>
                <c:pt idx="1175">
                  <c:v>129</c:v>
                </c:pt>
                <c:pt idx="1176">
                  <c:v>129.25</c:v>
                </c:pt>
                <c:pt idx="1177">
                  <c:v>129.5</c:v>
                </c:pt>
                <c:pt idx="1178">
                  <c:v>132</c:v>
                </c:pt>
                <c:pt idx="1179">
                  <c:v>131.5</c:v>
                </c:pt>
                <c:pt idx="1180">
                  <c:v>131.5</c:v>
                </c:pt>
                <c:pt idx="1181">
                  <c:v>131</c:v>
                </c:pt>
                <c:pt idx="1182">
                  <c:v>130.5</c:v>
                </c:pt>
                <c:pt idx="1183">
                  <c:v>130</c:v>
                </c:pt>
                <c:pt idx="1184">
                  <c:v>129.75</c:v>
                </c:pt>
                <c:pt idx="1185">
                  <c:v>140</c:v>
                </c:pt>
                <c:pt idx="1186">
                  <c:v>140.5</c:v>
                </c:pt>
                <c:pt idx="1187">
                  <c:v>137.9</c:v>
                </c:pt>
                <c:pt idx="1188">
                  <c:v>137</c:v>
                </c:pt>
                <c:pt idx="1189">
                  <c:v>136.5</c:v>
                </c:pt>
                <c:pt idx="1190">
                  <c:v>139</c:v>
                </c:pt>
                <c:pt idx="1191">
                  <c:v>138.5</c:v>
                </c:pt>
                <c:pt idx="1192">
                  <c:v>137</c:v>
                </c:pt>
                <c:pt idx="1193">
                  <c:v>136</c:v>
                </c:pt>
                <c:pt idx="1194">
                  <c:v>135.75</c:v>
                </c:pt>
                <c:pt idx="1195">
                  <c:v>135.25</c:v>
                </c:pt>
                <c:pt idx="1196">
                  <c:v>135.75</c:v>
                </c:pt>
                <c:pt idx="1197">
                  <c:v>130.5</c:v>
                </c:pt>
                <c:pt idx="1198">
                  <c:v>130.25</c:v>
                </c:pt>
                <c:pt idx="1199">
                  <c:v>130.75</c:v>
                </c:pt>
                <c:pt idx="1200">
                  <c:v>133.5</c:v>
                </c:pt>
                <c:pt idx="1201">
                  <c:v>134</c:v>
                </c:pt>
                <c:pt idx="1202">
                  <c:v>134</c:v>
                </c:pt>
                <c:pt idx="1203">
                  <c:v>134</c:v>
                </c:pt>
                <c:pt idx="1204">
                  <c:v>135</c:v>
                </c:pt>
                <c:pt idx="1205">
                  <c:v>135.5</c:v>
                </c:pt>
                <c:pt idx="1206">
                  <c:v>134.75</c:v>
                </c:pt>
                <c:pt idx="1207">
                  <c:v>133.75</c:v>
                </c:pt>
                <c:pt idx="1208">
                  <c:v>133.25</c:v>
                </c:pt>
                <c:pt idx="1209">
                  <c:v>132.5</c:v>
                </c:pt>
                <c:pt idx="1210">
                  <c:v>131.75</c:v>
                </c:pt>
                <c:pt idx="1211">
                  <c:v>130.75</c:v>
                </c:pt>
                <c:pt idx="1212">
                  <c:v>129.75</c:v>
                </c:pt>
                <c:pt idx="1213">
                  <c:v>130.75</c:v>
                </c:pt>
                <c:pt idx="1214" formatCode="General">
                  <c:v>132.25</c:v>
                </c:pt>
                <c:pt idx="1215" formatCode="General">
                  <c:v>135</c:v>
                </c:pt>
                <c:pt idx="1216" formatCode="General">
                  <c:v>135</c:v>
                </c:pt>
                <c:pt idx="1217" formatCode="General">
                  <c:v>135.75</c:v>
                </c:pt>
                <c:pt idx="1218" formatCode="General">
                  <c:v>136.75</c:v>
                </c:pt>
                <c:pt idx="1219" formatCode="General">
                  <c:v>136.75</c:v>
                </c:pt>
                <c:pt idx="1220" formatCode="General">
                  <c:v>135.5</c:v>
                </c:pt>
                <c:pt idx="1221" formatCode="General">
                  <c:v>135.75</c:v>
                </c:pt>
                <c:pt idx="1222" formatCode="General">
                  <c:v>135.75</c:v>
                </c:pt>
                <c:pt idx="1223" formatCode="General">
                  <c:v>136.25</c:v>
                </c:pt>
                <c:pt idx="1224" formatCode="General">
                  <c:v>136.75</c:v>
                </c:pt>
                <c:pt idx="1225" formatCode="General">
                  <c:v>136.75</c:v>
                </c:pt>
                <c:pt idx="1226" formatCode="General">
                  <c:v>135.5</c:v>
                </c:pt>
                <c:pt idx="1227" formatCode="0.00">
                  <c:v>135.5</c:v>
                </c:pt>
                <c:pt idx="1228" formatCode="General">
                  <c:v>135.75</c:v>
                </c:pt>
                <c:pt idx="1229" formatCode="0.00">
                  <c:v>135.5</c:v>
                </c:pt>
                <c:pt idx="1230" formatCode="0.00">
                  <c:v>136</c:v>
                </c:pt>
                <c:pt idx="1231" formatCode="0.00">
                  <c:v>136</c:v>
                </c:pt>
                <c:pt idx="1232" formatCode="0.00">
                  <c:v>136</c:v>
                </c:pt>
                <c:pt idx="1233" formatCode="0.00">
                  <c:v>136</c:v>
                </c:pt>
                <c:pt idx="1234" formatCode="0.00">
                  <c:v>136.5</c:v>
                </c:pt>
                <c:pt idx="1235" formatCode="0.00">
                  <c:v>138</c:v>
                </c:pt>
                <c:pt idx="1236" formatCode="0.00">
                  <c:v>140</c:v>
                </c:pt>
                <c:pt idx="1237">
                  <c:v>140</c:v>
                </c:pt>
                <c:pt idx="1238">
                  <c:v>139</c:v>
                </c:pt>
                <c:pt idx="1239">
                  <c:v>138.75</c:v>
                </c:pt>
                <c:pt idx="1240">
                  <c:v>139.25</c:v>
                </c:pt>
                <c:pt idx="1241">
                  <c:v>138.25</c:v>
                </c:pt>
                <c:pt idx="1242">
                  <c:v>137.25</c:v>
                </c:pt>
                <c:pt idx="1243">
                  <c:v>135.25</c:v>
                </c:pt>
                <c:pt idx="1244">
                  <c:v>134.75</c:v>
                </c:pt>
                <c:pt idx="1245">
                  <c:v>133.25</c:v>
                </c:pt>
                <c:pt idx="1246">
                  <c:v>133.25</c:v>
                </c:pt>
                <c:pt idx="1247" formatCode="0.00">
                  <c:v>133</c:v>
                </c:pt>
                <c:pt idx="1248">
                  <c:v>133.25</c:v>
                </c:pt>
                <c:pt idx="1249">
                  <c:v>134.75</c:v>
                </c:pt>
                <c:pt idx="1250" formatCode="0.00">
                  <c:v>134.5</c:v>
                </c:pt>
                <c:pt idx="1251" formatCode="0.00">
                  <c:v>134</c:v>
                </c:pt>
                <c:pt idx="1252" formatCode="0.00">
                  <c:v>133.75</c:v>
                </c:pt>
                <c:pt idx="1253" formatCode="0.00">
                  <c:v>132.5</c:v>
                </c:pt>
                <c:pt idx="1254" formatCode="0.00">
                  <c:v>132</c:v>
                </c:pt>
                <c:pt idx="1255" formatCode="0.00">
                  <c:v>131.25</c:v>
                </c:pt>
                <c:pt idx="1256" formatCode="0.00">
                  <c:v>131.25</c:v>
                </c:pt>
                <c:pt idx="1257" formatCode="0.00">
                  <c:v>131</c:v>
                </c:pt>
                <c:pt idx="1258" formatCode="0.00">
                  <c:v>130.75</c:v>
                </c:pt>
                <c:pt idx="1259" formatCode="0.00">
                  <c:v>129.25</c:v>
                </c:pt>
                <c:pt idx="1260" formatCode="0.00">
                  <c:v>128.25</c:v>
                </c:pt>
                <c:pt idx="1261" formatCode="0.00">
                  <c:v>127.75</c:v>
                </c:pt>
                <c:pt idx="1262" formatCode="0.00">
                  <c:v>126.25</c:v>
                </c:pt>
                <c:pt idx="1263" formatCode="0.00">
                  <c:v>123</c:v>
                </c:pt>
                <c:pt idx="1264" formatCode="0.00">
                  <c:v>122.75</c:v>
                </c:pt>
                <c:pt idx="1265" formatCode="0.00">
                  <c:v>124.5</c:v>
                </c:pt>
                <c:pt idx="1266" formatCode="0.00">
                  <c:v>124.75</c:v>
                </c:pt>
                <c:pt idx="1267" formatCode="0.00">
                  <c:v>124.25</c:v>
                </c:pt>
                <c:pt idx="1268" formatCode="0.00">
                  <c:v>123.5</c:v>
                </c:pt>
                <c:pt idx="1269" formatCode="0.00">
                  <c:v>123</c:v>
                </c:pt>
                <c:pt idx="1270" formatCode="0.00">
                  <c:v>123</c:v>
                </c:pt>
                <c:pt idx="1271" formatCode="0.00">
                  <c:v>123</c:v>
                </c:pt>
                <c:pt idx="1272" formatCode="0.00">
                  <c:v>123</c:v>
                </c:pt>
                <c:pt idx="1273" formatCode="0.00">
                  <c:v>122.25</c:v>
                </c:pt>
                <c:pt idx="1274" formatCode="0.00">
                  <c:v>121.25</c:v>
                </c:pt>
                <c:pt idx="1275" formatCode="0.00">
                  <c:v>120.25</c:v>
                </c:pt>
                <c:pt idx="1276" formatCode="0.00">
                  <c:v>120</c:v>
                </c:pt>
                <c:pt idx="1277" formatCode="0.00">
                  <c:v>119.5</c:v>
                </c:pt>
                <c:pt idx="1278" formatCode="0.00">
                  <c:v>121</c:v>
                </c:pt>
                <c:pt idx="1279" formatCode="0.00">
                  <c:v>123</c:v>
                </c:pt>
                <c:pt idx="1280" formatCode="0.00">
                  <c:v>123.5</c:v>
                </c:pt>
                <c:pt idx="1281" formatCode="0.00">
                  <c:v>124.5</c:v>
                </c:pt>
                <c:pt idx="1282" formatCode="0.00">
                  <c:v>124.5</c:v>
                </c:pt>
                <c:pt idx="1283" formatCode="0.00">
                  <c:v>124.25</c:v>
                </c:pt>
                <c:pt idx="1284" formatCode="0.00">
                  <c:v>122.25</c:v>
                </c:pt>
                <c:pt idx="1285" formatCode="0.00">
                  <c:v>122</c:v>
                </c:pt>
                <c:pt idx="1286" formatCode="0.00">
                  <c:v>119</c:v>
                </c:pt>
                <c:pt idx="1287" formatCode="0.00">
                  <c:v>117.75</c:v>
                </c:pt>
                <c:pt idx="1288" formatCode="0.00">
                  <c:v>117.5</c:v>
                </c:pt>
                <c:pt idx="1289" formatCode="0.00">
                  <c:v>118.25</c:v>
                </c:pt>
                <c:pt idx="1290" formatCode="0.00">
                  <c:v>117</c:v>
                </c:pt>
                <c:pt idx="1291" formatCode="0.00">
                  <c:v>116</c:v>
                </c:pt>
                <c:pt idx="1292" formatCode="0.00">
                  <c:v>115</c:v>
                </c:pt>
                <c:pt idx="1293">
                  <c:v>116</c:v>
                </c:pt>
                <c:pt idx="1294">
                  <c:v>105</c:v>
                </c:pt>
                <c:pt idx="1295">
                  <c:v>105.5</c:v>
                </c:pt>
                <c:pt idx="1296">
                  <c:v>108.75</c:v>
                </c:pt>
                <c:pt idx="1297">
                  <c:v>111.5</c:v>
                </c:pt>
                <c:pt idx="1298">
                  <c:v>110.25</c:v>
                </c:pt>
                <c:pt idx="1299">
                  <c:v>110.75</c:v>
                </c:pt>
                <c:pt idx="1300">
                  <c:v>109.75</c:v>
                </c:pt>
                <c:pt idx="1301">
                  <c:v>110.5</c:v>
                </c:pt>
                <c:pt idx="1302">
                  <c:v>110.75</c:v>
                </c:pt>
                <c:pt idx="1303">
                  <c:v>110.25</c:v>
                </c:pt>
                <c:pt idx="1304">
                  <c:v>111.75</c:v>
                </c:pt>
                <c:pt idx="1305">
                  <c:v>111.75</c:v>
                </c:pt>
                <c:pt idx="1306">
                  <c:v>112.25</c:v>
                </c:pt>
                <c:pt idx="1307">
                  <c:v>113.25</c:v>
                </c:pt>
                <c:pt idx="1308">
                  <c:v>117.25</c:v>
                </c:pt>
                <c:pt idx="1309">
                  <c:v>116.75</c:v>
                </c:pt>
                <c:pt idx="1310">
                  <c:v>115.5</c:v>
                </c:pt>
                <c:pt idx="1311">
                  <c:v>115</c:v>
                </c:pt>
                <c:pt idx="1312">
                  <c:v>116</c:v>
                </c:pt>
                <c:pt idx="1313">
                  <c:v>116.5</c:v>
                </c:pt>
                <c:pt idx="1314">
                  <c:v>118.25</c:v>
                </c:pt>
                <c:pt idx="1315">
                  <c:v>119</c:v>
                </c:pt>
                <c:pt idx="1316">
                  <c:v>118</c:v>
                </c:pt>
                <c:pt idx="1317">
                  <c:v>116.25</c:v>
                </c:pt>
                <c:pt idx="1318">
                  <c:v>116.25</c:v>
                </c:pt>
                <c:pt idx="1319">
                  <c:v>115.75</c:v>
                </c:pt>
                <c:pt idx="1320">
                  <c:v>114.75</c:v>
                </c:pt>
                <c:pt idx="1321">
                  <c:v>116.25</c:v>
                </c:pt>
                <c:pt idx="1322">
                  <c:v>113.75</c:v>
                </c:pt>
                <c:pt idx="1323">
                  <c:v>112</c:v>
                </c:pt>
                <c:pt idx="1324">
                  <c:v>113.25</c:v>
                </c:pt>
                <c:pt idx="1325">
                  <c:v>113.5</c:v>
                </c:pt>
                <c:pt idx="1326">
                  <c:v>111</c:v>
                </c:pt>
                <c:pt idx="1327">
                  <c:v>108.25</c:v>
                </c:pt>
                <c:pt idx="1328">
                  <c:v>107.5</c:v>
                </c:pt>
                <c:pt idx="1329">
                  <c:v>105.25</c:v>
                </c:pt>
                <c:pt idx="1330">
                  <c:v>106</c:v>
                </c:pt>
                <c:pt idx="1331">
                  <c:v>106</c:v>
                </c:pt>
                <c:pt idx="1332">
                  <c:v>105</c:v>
                </c:pt>
                <c:pt idx="1333">
                  <c:v>103</c:v>
                </c:pt>
                <c:pt idx="1334">
                  <c:v>102.75</c:v>
                </c:pt>
                <c:pt idx="1335">
                  <c:v>103.25</c:v>
                </c:pt>
                <c:pt idx="1336">
                  <c:v>103.25</c:v>
                </c:pt>
                <c:pt idx="1337">
                  <c:v>104</c:v>
                </c:pt>
                <c:pt idx="1338">
                  <c:v>103.25</c:v>
                </c:pt>
                <c:pt idx="1339">
                  <c:v>99.75</c:v>
                </c:pt>
                <c:pt idx="1340">
                  <c:v>98.75</c:v>
                </c:pt>
                <c:pt idx="1341">
                  <c:v>98</c:v>
                </c:pt>
                <c:pt idx="1342">
                  <c:v>99</c:v>
                </c:pt>
                <c:pt idx="1343">
                  <c:v>100.75</c:v>
                </c:pt>
                <c:pt idx="1344">
                  <c:v>98.75</c:v>
                </c:pt>
                <c:pt idx="1345">
                  <c:v>98.75</c:v>
                </c:pt>
                <c:pt idx="1346">
                  <c:v>98.75</c:v>
                </c:pt>
                <c:pt idx="1347">
                  <c:v>97.25</c:v>
                </c:pt>
                <c:pt idx="1348">
                  <c:v>95.5</c:v>
                </c:pt>
                <c:pt idx="1349">
                  <c:v>91.5</c:v>
                </c:pt>
                <c:pt idx="1350">
                  <c:v>91.75</c:v>
                </c:pt>
                <c:pt idx="1351">
                  <c:v>92.5</c:v>
                </c:pt>
                <c:pt idx="1352">
                  <c:v>95</c:v>
                </c:pt>
                <c:pt idx="1353">
                  <c:v>94.25</c:v>
                </c:pt>
                <c:pt idx="1354">
                  <c:v>94.75</c:v>
                </c:pt>
                <c:pt idx="1355">
                  <c:v>93.75</c:v>
                </c:pt>
                <c:pt idx="1356">
                  <c:v>93.25</c:v>
                </c:pt>
                <c:pt idx="1357">
                  <c:v>93.25</c:v>
                </c:pt>
                <c:pt idx="1358">
                  <c:v>90.75</c:v>
                </c:pt>
                <c:pt idx="1359">
                  <c:v>90.75</c:v>
                </c:pt>
                <c:pt idx="1360">
                  <c:v>89</c:v>
                </c:pt>
                <c:pt idx="1361">
                  <c:v>89.5</c:v>
                </c:pt>
                <c:pt idx="1362">
                  <c:v>91</c:v>
                </c:pt>
                <c:pt idx="1363">
                  <c:v>91.25</c:v>
                </c:pt>
                <c:pt idx="1364">
                  <c:v>91.75</c:v>
                </c:pt>
                <c:pt idx="1365">
                  <c:v>93.5</c:v>
                </c:pt>
                <c:pt idx="1366">
                  <c:v>93.25</c:v>
                </c:pt>
                <c:pt idx="1367">
                  <c:v>93.75</c:v>
                </c:pt>
                <c:pt idx="1368">
                  <c:v>95.75</c:v>
                </c:pt>
                <c:pt idx="1369">
                  <c:v>94</c:v>
                </c:pt>
                <c:pt idx="1370">
                  <c:v>93.25</c:v>
                </c:pt>
                <c:pt idx="1371">
                  <c:v>94</c:v>
                </c:pt>
                <c:pt idx="1372">
                  <c:v>95.75</c:v>
                </c:pt>
                <c:pt idx="1373">
                  <c:v>96.5</c:v>
                </c:pt>
                <c:pt idx="1374">
                  <c:v>96</c:v>
                </c:pt>
                <c:pt idx="1375">
                  <c:v>95.25</c:v>
                </c:pt>
                <c:pt idx="1376">
                  <c:v>96</c:v>
                </c:pt>
                <c:pt idx="1377">
                  <c:v>96</c:v>
                </c:pt>
                <c:pt idx="1378">
                  <c:v>96.25</c:v>
                </c:pt>
                <c:pt idx="1379">
                  <c:v>97</c:v>
                </c:pt>
                <c:pt idx="1380">
                  <c:v>97.75</c:v>
                </c:pt>
                <c:pt idx="1381">
                  <c:v>98</c:v>
                </c:pt>
                <c:pt idx="1382">
                  <c:v>98.25</c:v>
                </c:pt>
                <c:pt idx="1383">
                  <c:v>96.25</c:v>
                </c:pt>
                <c:pt idx="1384">
                  <c:v>95.75</c:v>
                </c:pt>
                <c:pt idx="1385">
                  <c:v>95</c:v>
                </c:pt>
                <c:pt idx="1386">
                  <c:v>95</c:v>
                </c:pt>
                <c:pt idx="1387">
                  <c:v>94</c:v>
                </c:pt>
                <c:pt idx="1388">
                  <c:v>93</c:v>
                </c:pt>
                <c:pt idx="1389">
                  <c:v>94</c:v>
                </c:pt>
                <c:pt idx="1390">
                  <c:v>94</c:v>
                </c:pt>
                <c:pt idx="1391">
                  <c:v>95.5</c:v>
                </c:pt>
                <c:pt idx="1392">
                  <c:v>95.5</c:v>
                </c:pt>
                <c:pt idx="1393">
                  <c:v>95.25</c:v>
                </c:pt>
                <c:pt idx="1394">
                  <c:v>93.5</c:v>
                </c:pt>
                <c:pt idx="1395">
                  <c:v>94.75</c:v>
                </c:pt>
                <c:pt idx="1396">
                  <c:v>95.5</c:v>
                </c:pt>
                <c:pt idx="1397">
                  <c:v>95.5</c:v>
                </c:pt>
                <c:pt idx="1398">
                  <c:v>95.5</c:v>
                </c:pt>
                <c:pt idx="1399">
                  <c:v>95</c:v>
                </c:pt>
                <c:pt idx="1400">
                  <c:v>95</c:v>
                </c:pt>
                <c:pt idx="1401">
                  <c:v>93.75</c:v>
                </c:pt>
                <c:pt idx="1402">
                  <c:v>93.5</c:v>
                </c:pt>
                <c:pt idx="1403">
                  <c:v>93.5</c:v>
                </c:pt>
                <c:pt idx="1404">
                  <c:v>93.75</c:v>
                </c:pt>
                <c:pt idx="1405">
                  <c:v>93.25</c:v>
                </c:pt>
                <c:pt idx="1406">
                  <c:v>92.75</c:v>
                </c:pt>
                <c:pt idx="1407">
                  <c:v>92.25</c:v>
                </c:pt>
                <c:pt idx="1408">
                  <c:v>91.75</c:v>
                </c:pt>
                <c:pt idx="1409">
                  <c:v>89.75</c:v>
                </c:pt>
                <c:pt idx="1410">
                  <c:v>89.25</c:v>
                </c:pt>
                <c:pt idx="1411">
                  <c:v>88.75</c:v>
                </c:pt>
                <c:pt idx="1412">
                  <c:v>88</c:v>
                </c:pt>
                <c:pt idx="1413">
                  <c:v>87.25</c:v>
                </c:pt>
                <c:pt idx="1414">
                  <c:v>88</c:v>
                </c:pt>
                <c:pt idx="1415">
                  <c:v>87</c:v>
                </c:pt>
                <c:pt idx="1416">
                  <c:v>87</c:v>
                </c:pt>
                <c:pt idx="1417">
                  <c:v>85.75</c:v>
                </c:pt>
                <c:pt idx="1418">
                  <c:v>83.75</c:v>
                </c:pt>
                <c:pt idx="1419">
                  <c:v>84</c:v>
                </c:pt>
                <c:pt idx="1420">
                  <c:v>83.75</c:v>
                </c:pt>
                <c:pt idx="1421">
                  <c:v>83.25</c:v>
                </c:pt>
                <c:pt idx="1422">
                  <c:v>83</c:v>
                </c:pt>
                <c:pt idx="1423">
                  <c:v>82.75</c:v>
                </c:pt>
                <c:pt idx="1424">
                  <c:v>83.5</c:v>
                </c:pt>
                <c:pt idx="1425">
                  <c:v>85.75</c:v>
                </c:pt>
                <c:pt idx="1426">
                  <c:v>84.75</c:v>
                </c:pt>
                <c:pt idx="1427">
                  <c:v>84.25</c:v>
                </c:pt>
                <c:pt idx="1428">
                  <c:v>82.75</c:v>
                </c:pt>
                <c:pt idx="1429">
                  <c:v>82</c:v>
                </c:pt>
                <c:pt idx="1430">
                  <c:v>80.5</c:v>
                </c:pt>
                <c:pt idx="1431">
                  <c:v>79.75</c:v>
                </c:pt>
                <c:pt idx="1432">
                  <c:v>79.75</c:v>
                </c:pt>
                <c:pt idx="1433">
                  <c:v>79.25</c:v>
                </c:pt>
                <c:pt idx="1434">
                  <c:v>79.25</c:v>
                </c:pt>
                <c:pt idx="1435">
                  <c:v>77.75</c:v>
                </c:pt>
                <c:pt idx="1436">
                  <c:v>77.75</c:v>
                </c:pt>
                <c:pt idx="1437">
                  <c:v>78.75</c:v>
                </c:pt>
                <c:pt idx="1438">
                  <c:v>79.5</c:v>
                </c:pt>
                <c:pt idx="1439">
                  <c:v>79.5</c:v>
                </c:pt>
                <c:pt idx="1440">
                  <c:v>79.5</c:v>
                </c:pt>
                <c:pt idx="1441">
                  <c:v>80.5</c:v>
                </c:pt>
                <c:pt idx="1442">
                  <c:v>79.75</c:v>
                </c:pt>
                <c:pt idx="1443">
                  <c:v>79.25</c:v>
                </c:pt>
                <c:pt idx="1444">
                  <c:v>80.5</c:v>
                </c:pt>
                <c:pt idx="1445">
                  <c:v>83.75</c:v>
                </c:pt>
                <c:pt idx="1446">
                  <c:v>83.5</c:v>
                </c:pt>
                <c:pt idx="1447">
                  <c:v>82.25</c:v>
                </c:pt>
                <c:pt idx="1448">
                  <c:v>80.25</c:v>
                </c:pt>
                <c:pt idx="1449">
                  <c:v>81</c:v>
                </c:pt>
                <c:pt idx="1450">
                  <c:v>81.75</c:v>
                </c:pt>
                <c:pt idx="1451">
                  <c:v>82</c:v>
                </c:pt>
                <c:pt idx="1452">
                  <c:v>82</c:v>
                </c:pt>
                <c:pt idx="1453">
                  <c:v>79.75</c:v>
                </c:pt>
                <c:pt idx="1454">
                  <c:v>80</c:v>
                </c:pt>
                <c:pt idx="1455">
                  <c:v>80</c:v>
                </c:pt>
                <c:pt idx="1456">
                  <c:v>79</c:v>
                </c:pt>
                <c:pt idx="1457">
                  <c:v>79</c:v>
                </c:pt>
                <c:pt idx="1458">
                  <c:v>79</c:v>
                </c:pt>
                <c:pt idx="1459">
                  <c:v>79</c:v>
                </c:pt>
                <c:pt idx="1460">
                  <c:v>78.5</c:v>
                </c:pt>
                <c:pt idx="1461">
                  <c:v>77.75</c:v>
                </c:pt>
                <c:pt idx="1462">
                  <c:v>76.25</c:v>
                </c:pt>
                <c:pt idx="1463">
                  <c:v>75.5</c:v>
                </c:pt>
                <c:pt idx="1464">
                  <c:v>76</c:v>
                </c:pt>
                <c:pt idx="1465">
                  <c:v>75.5</c:v>
                </c:pt>
                <c:pt idx="1466">
                  <c:v>76</c:v>
                </c:pt>
                <c:pt idx="1467">
                  <c:v>76</c:v>
                </c:pt>
                <c:pt idx="1468">
                  <c:v>75.75</c:v>
                </c:pt>
                <c:pt idx="1469">
                  <c:v>75.5</c:v>
                </c:pt>
                <c:pt idx="1470">
                  <c:v>75.25</c:v>
                </c:pt>
                <c:pt idx="1471">
                  <c:v>71.25</c:v>
                </c:pt>
                <c:pt idx="1472">
                  <c:v>70.25</c:v>
                </c:pt>
                <c:pt idx="1473">
                  <c:v>70.5</c:v>
                </c:pt>
                <c:pt idx="1474">
                  <c:v>69.75</c:v>
                </c:pt>
                <c:pt idx="1475">
                  <c:v>70.25</c:v>
                </c:pt>
                <c:pt idx="1476">
                  <c:v>69</c:v>
                </c:pt>
                <c:pt idx="1477">
                  <c:v>68.5</c:v>
                </c:pt>
                <c:pt idx="1478">
                  <c:v>69.25</c:v>
                </c:pt>
                <c:pt idx="1479">
                  <c:v>71.25</c:v>
                </c:pt>
                <c:pt idx="1480">
                  <c:v>71</c:v>
                </c:pt>
                <c:pt idx="1481">
                  <c:v>69.75</c:v>
                </c:pt>
                <c:pt idx="1482">
                  <c:v>69.5</c:v>
                </c:pt>
                <c:pt idx="1483">
                  <c:v>71.5</c:v>
                </c:pt>
                <c:pt idx="1484">
                  <c:v>71.25</c:v>
                </c:pt>
                <c:pt idx="1485">
                  <c:v>69.75</c:v>
                </c:pt>
                <c:pt idx="1486">
                  <c:v>69</c:v>
                </c:pt>
                <c:pt idx="1487">
                  <c:v>69.5</c:v>
                </c:pt>
                <c:pt idx="1488">
                  <c:v>69.5</c:v>
                </c:pt>
                <c:pt idx="1489">
                  <c:v>69.5</c:v>
                </c:pt>
                <c:pt idx="1490">
                  <c:v>69.25</c:v>
                </c:pt>
                <c:pt idx="1491">
                  <c:v>68.25</c:v>
                </c:pt>
                <c:pt idx="1492">
                  <c:v>68.25</c:v>
                </c:pt>
                <c:pt idx="1493">
                  <c:v>68.5</c:v>
                </c:pt>
                <c:pt idx="1494">
                  <c:v>69.5</c:v>
                </c:pt>
                <c:pt idx="1495">
                  <c:v>67.5</c:v>
                </c:pt>
                <c:pt idx="1496">
                  <c:v>66.25</c:v>
                </c:pt>
                <c:pt idx="1497">
                  <c:v>66.75</c:v>
                </c:pt>
                <c:pt idx="1498">
                  <c:v>68</c:v>
                </c:pt>
                <c:pt idx="1499">
                  <c:v>71.75</c:v>
                </c:pt>
                <c:pt idx="1500">
                  <c:v>71.75</c:v>
                </c:pt>
                <c:pt idx="1501">
                  <c:v>71.75</c:v>
                </c:pt>
                <c:pt idx="1502">
                  <c:v>70.75</c:v>
                </c:pt>
                <c:pt idx="1503">
                  <c:v>71.75</c:v>
                </c:pt>
                <c:pt idx="1504">
                  <c:v>71.25</c:v>
                </c:pt>
                <c:pt idx="1505">
                  <c:v>71</c:v>
                </c:pt>
                <c:pt idx="1506">
                  <c:v>70.5</c:v>
                </c:pt>
                <c:pt idx="1507">
                  <c:v>68.75</c:v>
                </c:pt>
                <c:pt idx="1508">
                  <c:v>68.5</c:v>
                </c:pt>
                <c:pt idx="1509">
                  <c:v>67.75</c:v>
                </c:pt>
                <c:pt idx="1510">
                  <c:v>68.75</c:v>
                </c:pt>
                <c:pt idx="1511">
                  <c:v>68.25</c:v>
                </c:pt>
                <c:pt idx="1512">
                  <c:v>68</c:v>
                </c:pt>
                <c:pt idx="1513">
                  <c:v>67.25</c:v>
                </c:pt>
                <c:pt idx="1514">
                  <c:v>66</c:v>
                </c:pt>
                <c:pt idx="1515">
                  <c:v>67</c:v>
                </c:pt>
                <c:pt idx="1516">
                  <c:v>66.5</c:v>
                </c:pt>
                <c:pt idx="1517">
                  <c:v>63.75</c:v>
                </c:pt>
                <c:pt idx="1518">
                  <c:v>63.75</c:v>
                </c:pt>
                <c:pt idx="1519">
                  <c:v>63</c:v>
                </c:pt>
                <c:pt idx="1520">
                  <c:v>63.25</c:v>
                </c:pt>
                <c:pt idx="1521">
                  <c:v>62</c:v>
                </c:pt>
                <c:pt idx="1522">
                  <c:v>61.25</c:v>
                </c:pt>
                <c:pt idx="1523">
                  <c:v>63</c:v>
                </c:pt>
                <c:pt idx="1524">
                  <c:v>62</c:v>
                </c:pt>
                <c:pt idx="1525">
                  <c:v>61.75</c:v>
                </c:pt>
                <c:pt idx="1526">
                  <c:v>62.25</c:v>
                </c:pt>
                <c:pt idx="1527">
                  <c:v>61.75</c:v>
                </c:pt>
                <c:pt idx="1528">
                  <c:v>62.75</c:v>
                </c:pt>
                <c:pt idx="1529">
                  <c:v>62.75</c:v>
                </c:pt>
                <c:pt idx="1530">
                  <c:v>63.25</c:v>
                </c:pt>
                <c:pt idx="1531">
                  <c:v>64.25</c:v>
                </c:pt>
                <c:pt idx="1532">
                  <c:v>65.5</c:v>
                </c:pt>
                <c:pt idx="1533">
                  <c:v>64</c:v>
                </c:pt>
                <c:pt idx="1534">
                  <c:v>62.5</c:v>
                </c:pt>
                <c:pt idx="1535">
                  <c:v>62.5</c:v>
                </c:pt>
                <c:pt idx="1536">
                  <c:v>62.5</c:v>
                </c:pt>
                <c:pt idx="1537">
                  <c:v>62.5</c:v>
                </c:pt>
                <c:pt idx="1538">
                  <c:v>63.5</c:v>
                </c:pt>
                <c:pt idx="1539">
                  <c:v>63</c:v>
                </c:pt>
                <c:pt idx="1540">
                  <c:v>63.5</c:v>
                </c:pt>
                <c:pt idx="1541">
                  <c:v>62.75</c:v>
                </c:pt>
                <c:pt idx="1542">
                  <c:v>63</c:v>
                </c:pt>
                <c:pt idx="1543">
                  <c:v>63</c:v>
                </c:pt>
                <c:pt idx="1544">
                  <c:v>61.75</c:v>
                </c:pt>
                <c:pt idx="1545">
                  <c:v>59.75</c:v>
                </c:pt>
                <c:pt idx="1546">
                  <c:v>58.5</c:v>
                </c:pt>
                <c:pt idx="1547">
                  <c:v>58</c:v>
                </c:pt>
                <c:pt idx="1548">
                  <c:v>57.25</c:v>
                </c:pt>
                <c:pt idx="1549">
                  <c:v>57</c:v>
                </c:pt>
                <c:pt idx="1550">
                  <c:v>58.5</c:v>
                </c:pt>
                <c:pt idx="1551">
                  <c:v>58.5</c:v>
                </c:pt>
                <c:pt idx="1552">
                  <c:v>58.5</c:v>
                </c:pt>
                <c:pt idx="1553">
                  <c:v>57.75</c:v>
                </c:pt>
                <c:pt idx="1554">
                  <c:v>56.25</c:v>
                </c:pt>
                <c:pt idx="1555">
                  <c:v>55.5</c:v>
                </c:pt>
                <c:pt idx="1556">
                  <c:v>55</c:v>
                </c:pt>
                <c:pt idx="1557">
                  <c:v>55</c:v>
                </c:pt>
                <c:pt idx="1558">
                  <c:v>56</c:v>
                </c:pt>
                <c:pt idx="1559">
                  <c:v>55.25</c:v>
                </c:pt>
                <c:pt idx="1560">
                  <c:v>54</c:v>
                </c:pt>
                <c:pt idx="1561">
                  <c:v>53</c:v>
                </c:pt>
                <c:pt idx="1562">
                  <c:v>52</c:v>
                </c:pt>
                <c:pt idx="1563">
                  <c:v>51.25</c:v>
                </c:pt>
                <c:pt idx="1564">
                  <c:v>48</c:v>
                </c:pt>
                <c:pt idx="1565">
                  <c:v>47.5</c:v>
                </c:pt>
                <c:pt idx="1566">
                  <c:v>47.5</c:v>
                </c:pt>
                <c:pt idx="1567">
                  <c:v>47.75</c:v>
                </c:pt>
                <c:pt idx="1568">
                  <c:v>48.25</c:v>
                </c:pt>
                <c:pt idx="1569">
                  <c:v>48</c:v>
                </c:pt>
                <c:pt idx="1570">
                  <c:v>47.75</c:v>
                </c:pt>
                <c:pt idx="1571">
                  <c:v>49.75</c:v>
                </c:pt>
                <c:pt idx="1572">
                  <c:v>50.75</c:v>
                </c:pt>
                <c:pt idx="1573">
                  <c:v>50.75</c:v>
                </c:pt>
                <c:pt idx="1574">
                  <c:v>50.75</c:v>
                </c:pt>
                <c:pt idx="1575">
                  <c:v>51.5</c:v>
                </c:pt>
                <c:pt idx="1576">
                  <c:v>51.25</c:v>
                </c:pt>
                <c:pt idx="1577">
                  <c:v>51.25</c:v>
                </c:pt>
                <c:pt idx="1578">
                  <c:v>53.5</c:v>
                </c:pt>
                <c:pt idx="1579">
                  <c:v>54.75</c:v>
                </c:pt>
                <c:pt idx="1580">
                  <c:v>58.5</c:v>
                </c:pt>
                <c:pt idx="1581">
                  <c:v>59.75</c:v>
                </c:pt>
                <c:pt idx="1582">
                  <c:v>59.25</c:v>
                </c:pt>
                <c:pt idx="1583">
                  <c:v>57.5</c:v>
                </c:pt>
                <c:pt idx="1584">
                  <c:v>55.5</c:v>
                </c:pt>
                <c:pt idx="1585">
                  <c:v>55.5</c:v>
                </c:pt>
                <c:pt idx="1586">
                  <c:v>57.75</c:v>
                </c:pt>
                <c:pt idx="1587">
                  <c:v>59.5</c:v>
                </c:pt>
                <c:pt idx="1588">
                  <c:v>61.25</c:v>
                </c:pt>
                <c:pt idx="1589">
                  <c:v>59.5</c:v>
                </c:pt>
                <c:pt idx="1590">
                  <c:v>61.5</c:v>
                </c:pt>
                <c:pt idx="1591">
                  <c:v>63</c:v>
                </c:pt>
                <c:pt idx="1592">
                  <c:v>62.5</c:v>
                </c:pt>
                <c:pt idx="1593">
                  <c:v>63</c:v>
                </c:pt>
                <c:pt idx="1594">
                  <c:v>62</c:v>
                </c:pt>
                <c:pt idx="1595">
                  <c:v>61.25</c:v>
                </c:pt>
                <c:pt idx="1596">
                  <c:v>59.75</c:v>
                </c:pt>
                <c:pt idx="1597">
                  <c:v>59.5</c:v>
                </c:pt>
                <c:pt idx="1598">
                  <c:v>58.5</c:v>
                </c:pt>
                <c:pt idx="1599">
                  <c:v>59</c:v>
                </c:pt>
                <c:pt idx="1600">
                  <c:v>61.25</c:v>
                </c:pt>
                <c:pt idx="1601">
                  <c:v>63.5</c:v>
                </c:pt>
                <c:pt idx="1602">
                  <c:v>62.75</c:v>
                </c:pt>
                <c:pt idx="1603">
                  <c:v>61</c:v>
                </c:pt>
                <c:pt idx="1604">
                  <c:v>61.5</c:v>
                </c:pt>
                <c:pt idx="1605">
                  <c:v>62.75</c:v>
                </c:pt>
                <c:pt idx="1606">
                  <c:v>63.5</c:v>
                </c:pt>
                <c:pt idx="1607">
                  <c:v>64.25</c:v>
                </c:pt>
                <c:pt idx="1608">
                  <c:v>64.75</c:v>
                </c:pt>
                <c:pt idx="1609">
                  <c:v>64.25</c:v>
                </c:pt>
                <c:pt idx="1610">
                  <c:v>64.75</c:v>
                </c:pt>
                <c:pt idx="1611">
                  <c:v>65.75</c:v>
                </c:pt>
                <c:pt idx="1612">
                  <c:v>65.75</c:v>
                </c:pt>
                <c:pt idx="1613">
                  <c:v>65</c:v>
                </c:pt>
                <c:pt idx="1614">
                  <c:v>64</c:v>
                </c:pt>
                <c:pt idx="1615" formatCode="0.00">
                  <c:v>62.5</c:v>
                </c:pt>
                <c:pt idx="1616" formatCode="0.00">
                  <c:v>61</c:v>
                </c:pt>
                <c:pt idx="1617" formatCode="0.00">
                  <c:v>61</c:v>
                </c:pt>
                <c:pt idx="1618" formatCode="0.00">
                  <c:v>61</c:v>
                </c:pt>
                <c:pt idx="1619" formatCode="0.00">
                  <c:v>60</c:v>
                </c:pt>
                <c:pt idx="1620" formatCode="0.00">
                  <c:v>60.75</c:v>
                </c:pt>
                <c:pt idx="1621" formatCode="0.00">
                  <c:v>62.25</c:v>
                </c:pt>
                <c:pt idx="1622" formatCode="0.00">
                  <c:v>60.75</c:v>
                </c:pt>
                <c:pt idx="1623" formatCode="0.00">
                  <c:v>60.5</c:v>
                </c:pt>
                <c:pt idx="1624" formatCode="0.00">
                  <c:v>60.5</c:v>
                </c:pt>
                <c:pt idx="1625" formatCode="0.00">
                  <c:v>59.5</c:v>
                </c:pt>
                <c:pt idx="1626" formatCode="0.00">
                  <c:v>58.5</c:v>
                </c:pt>
                <c:pt idx="1627" formatCode="0.00">
                  <c:v>56.25</c:v>
                </c:pt>
                <c:pt idx="1628" formatCode="0.00">
                  <c:v>55</c:v>
                </c:pt>
                <c:pt idx="1629" formatCode="0.00">
                  <c:v>51.25</c:v>
                </c:pt>
                <c:pt idx="1630" formatCode="0.00">
                  <c:v>49.75</c:v>
                </c:pt>
                <c:pt idx="1631" formatCode="0.00">
                  <c:v>44.5</c:v>
                </c:pt>
                <c:pt idx="1632" formatCode="0.00">
                  <c:v>48.75</c:v>
                </c:pt>
                <c:pt idx="1633" formatCode="0.00">
                  <c:v>48.75</c:v>
                </c:pt>
                <c:pt idx="1634" formatCode="0.00">
                  <c:v>50</c:v>
                </c:pt>
                <c:pt idx="1635" formatCode="0.00">
                  <c:v>50.75</c:v>
                </c:pt>
                <c:pt idx="1636" formatCode="0.00">
                  <c:v>50</c:v>
                </c:pt>
                <c:pt idx="1637" formatCode="0.00">
                  <c:v>50</c:v>
                </c:pt>
                <c:pt idx="1638" formatCode="0.00">
                  <c:v>52.75</c:v>
                </c:pt>
                <c:pt idx="1639" formatCode="0.00">
                  <c:v>52.5</c:v>
                </c:pt>
                <c:pt idx="1640" formatCode="0.00">
                  <c:v>51</c:v>
                </c:pt>
                <c:pt idx="1641" formatCode="0.00">
                  <c:v>51.25</c:v>
                </c:pt>
                <c:pt idx="1642" formatCode="0.00">
                  <c:v>51.25</c:v>
                </c:pt>
                <c:pt idx="1643" formatCode="0.00">
                  <c:v>52</c:v>
                </c:pt>
                <c:pt idx="1644" formatCode="0.00">
                  <c:v>53.5</c:v>
                </c:pt>
                <c:pt idx="1645" formatCode="0.00">
                  <c:v>56.75</c:v>
                </c:pt>
                <c:pt idx="1646" formatCode="0.00">
                  <c:v>55.5</c:v>
                </c:pt>
                <c:pt idx="1647" formatCode="0.00">
                  <c:v>55.25</c:v>
                </c:pt>
                <c:pt idx="1648" formatCode="0.00">
                  <c:v>55.75</c:v>
                </c:pt>
                <c:pt idx="1649" formatCode="0.00">
                  <c:v>55.75</c:v>
                </c:pt>
                <c:pt idx="1650" formatCode="0.00">
                  <c:v>57.25</c:v>
                </c:pt>
                <c:pt idx="1651" formatCode="0.00">
                  <c:v>56</c:v>
                </c:pt>
                <c:pt idx="1652" formatCode="0.00">
                  <c:v>56</c:v>
                </c:pt>
                <c:pt idx="1653" formatCode="0.00">
                  <c:v>56.25</c:v>
                </c:pt>
                <c:pt idx="1654" formatCode="0.00">
                  <c:v>57</c:v>
                </c:pt>
                <c:pt idx="1655" formatCode="0.00">
                  <c:v>56.5</c:v>
                </c:pt>
                <c:pt idx="1656" formatCode="0.00">
                  <c:v>56.75</c:v>
                </c:pt>
                <c:pt idx="1657" formatCode="0.00">
                  <c:v>56.75</c:v>
                </c:pt>
                <c:pt idx="1658" formatCode="0.00">
                  <c:v>56.75</c:v>
                </c:pt>
                <c:pt idx="1659" formatCode="0.00">
                  <c:v>56.25</c:v>
                </c:pt>
                <c:pt idx="1660" formatCode="0.00">
                  <c:v>56.25</c:v>
                </c:pt>
                <c:pt idx="1661" formatCode="0.00">
                  <c:v>54.25</c:v>
                </c:pt>
                <c:pt idx="1662" formatCode="0.00">
                  <c:v>53.25</c:v>
                </c:pt>
                <c:pt idx="1663" formatCode="0.00">
                  <c:v>53.5</c:v>
                </c:pt>
                <c:pt idx="1664" formatCode="0.00">
                  <c:v>54.25</c:v>
                </c:pt>
                <c:pt idx="1665" formatCode="0.00">
                  <c:v>56.25</c:v>
                </c:pt>
                <c:pt idx="1666" formatCode="0.00">
                  <c:v>56.25</c:v>
                </c:pt>
                <c:pt idx="1667" formatCode="0.00">
                  <c:v>56.25</c:v>
                </c:pt>
                <c:pt idx="1668" formatCode="0.00">
                  <c:v>56.75</c:v>
                </c:pt>
                <c:pt idx="1669" formatCode="0.00">
                  <c:v>56.75</c:v>
                </c:pt>
                <c:pt idx="1670" formatCode="0.00">
                  <c:v>56.75</c:v>
                </c:pt>
                <c:pt idx="1671" formatCode="0.00">
                  <c:v>57</c:v>
                </c:pt>
                <c:pt idx="1672" formatCode="0.00">
                  <c:v>57.75</c:v>
                </c:pt>
                <c:pt idx="1673" formatCode="0.00">
                  <c:v>58.25</c:v>
                </c:pt>
                <c:pt idx="1674" formatCode="0.00">
                  <c:v>59.25</c:v>
                </c:pt>
                <c:pt idx="1675" formatCode="0.00">
                  <c:v>58</c:v>
                </c:pt>
                <c:pt idx="1676" formatCode="0.00">
                  <c:v>57</c:v>
                </c:pt>
                <c:pt idx="1677" formatCode="0.00">
                  <c:v>57</c:v>
                </c:pt>
                <c:pt idx="1678" formatCode="0.00">
                  <c:v>57.6</c:v>
                </c:pt>
                <c:pt idx="1679" formatCode="0.00">
                  <c:v>57.7</c:v>
                </c:pt>
                <c:pt idx="1680" formatCode="0.00">
                  <c:v>57.7</c:v>
                </c:pt>
                <c:pt idx="1681" formatCode="0.00">
                  <c:v>57.65</c:v>
                </c:pt>
                <c:pt idx="1682" formatCode="0.00">
                  <c:v>57.05</c:v>
                </c:pt>
                <c:pt idx="1683" formatCode="0.00">
                  <c:v>56.85</c:v>
                </c:pt>
                <c:pt idx="1684" formatCode="0.00">
                  <c:v>55.85</c:v>
                </c:pt>
                <c:pt idx="1685" formatCode="0.00">
                  <c:v>55.85</c:v>
                </c:pt>
                <c:pt idx="1686" formatCode="0.00">
                  <c:v>55.65</c:v>
                </c:pt>
                <c:pt idx="1687" formatCode="0.00">
                  <c:v>55.15</c:v>
                </c:pt>
                <c:pt idx="1688" formatCode="0.00">
                  <c:v>54.65</c:v>
                </c:pt>
                <c:pt idx="1689" formatCode="0.00">
                  <c:v>54.9</c:v>
                </c:pt>
                <c:pt idx="1690" formatCode="0.00">
                  <c:v>54.9</c:v>
                </c:pt>
                <c:pt idx="1691" formatCode="0.00">
                  <c:v>54.8</c:v>
                </c:pt>
                <c:pt idx="1692" formatCode="0.00">
                  <c:v>55.95</c:v>
                </c:pt>
                <c:pt idx="1693" formatCode="0.00">
                  <c:v>56.4</c:v>
                </c:pt>
                <c:pt idx="1694" formatCode="0.00">
                  <c:v>55.9</c:v>
                </c:pt>
                <c:pt idx="1695" formatCode="0.00">
                  <c:v>54.9</c:v>
                </c:pt>
                <c:pt idx="1696" formatCode="0.00">
                  <c:v>54.3</c:v>
                </c:pt>
                <c:pt idx="1697" formatCode="0.00">
                  <c:v>53.55</c:v>
                </c:pt>
                <c:pt idx="1698" formatCode="0.00">
                  <c:v>53.8</c:v>
                </c:pt>
                <c:pt idx="1699" formatCode="0.00">
                  <c:v>53.1</c:v>
                </c:pt>
                <c:pt idx="1700" formatCode="0.00">
                  <c:v>52.8</c:v>
                </c:pt>
                <c:pt idx="1701" formatCode="0.00">
                  <c:v>52.3</c:v>
                </c:pt>
                <c:pt idx="1702" formatCode="0.00">
                  <c:v>51.8</c:v>
                </c:pt>
                <c:pt idx="1703" formatCode="0.00">
                  <c:v>51.75</c:v>
                </c:pt>
                <c:pt idx="1704" formatCode="0.00">
                  <c:v>50.75</c:v>
                </c:pt>
                <c:pt idx="1705" formatCode="0.00">
                  <c:v>51</c:v>
                </c:pt>
                <c:pt idx="1706" formatCode="0.00">
                  <c:v>49.25</c:v>
                </c:pt>
                <c:pt idx="1707" formatCode="0.00">
                  <c:v>49.65</c:v>
                </c:pt>
                <c:pt idx="1708" formatCode="0.00">
                  <c:v>49.9</c:v>
                </c:pt>
                <c:pt idx="1709" formatCode="0.00">
                  <c:v>48.6</c:v>
                </c:pt>
                <c:pt idx="1710" formatCode="0.00">
                  <c:v>48.6</c:v>
                </c:pt>
                <c:pt idx="1711" formatCode="0.00">
                  <c:v>48.4</c:v>
                </c:pt>
                <c:pt idx="1712" formatCode="0.00">
                  <c:v>47.8</c:v>
                </c:pt>
                <c:pt idx="1713" formatCode="0.00">
                  <c:v>47.8</c:v>
                </c:pt>
                <c:pt idx="1714" formatCode="0.00">
                  <c:v>48.3</c:v>
                </c:pt>
                <c:pt idx="1715" formatCode="0.00">
                  <c:v>48.3</c:v>
                </c:pt>
                <c:pt idx="1716" formatCode="0.00">
                  <c:v>48.1</c:v>
                </c:pt>
                <c:pt idx="1717" formatCode="0.00">
                  <c:v>48</c:v>
                </c:pt>
                <c:pt idx="1718" formatCode="0.00">
                  <c:v>47.7</c:v>
                </c:pt>
                <c:pt idx="1719" formatCode="0.00">
                  <c:v>46.8</c:v>
                </c:pt>
                <c:pt idx="1720" formatCode="0.00">
                  <c:v>46.5</c:v>
                </c:pt>
                <c:pt idx="1721" formatCode="0.00">
                  <c:v>45.3</c:v>
                </c:pt>
                <c:pt idx="1722" formatCode="0.00">
                  <c:v>45.3</c:v>
                </c:pt>
                <c:pt idx="1723" formatCode="0.00">
                  <c:v>44.75</c:v>
                </c:pt>
                <c:pt idx="1724" formatCode="0.00">
                  <c:v>44</c:v>
                </c:pt>
                <c:pt idx="1725" formatCode="0.00">
                  <c:v>44.2</c:v>
                </c:pt>
                <c:pt idx="1726" formatCode="0.00">
                  <c:v>44.2</c:v>
                </c:pt>
                <c:pt idx="1727" formatCode="0.00">
                  <c:v>44.05</c:v>
                </c:pt>
                <c:pt idx="1728" formatCode="0.00">
                  <c:v>42.5</c:v>
                </c:pt>
                <c:pt idx="1729" formatCode="0.00">
                  <c:v>40.5</c:v>
                </c:pt>
                <c:pt idx="1730" formatCode="0.00">
                  <c:v>40.700000000000003</c:v>
                </c:pt>
                <c:pt idx="1731" formatCode="0.00">
                  <c:v>40.5</c:v>
                </c:pt>
                <c:pt idx="1732" formatCode="0.00">
                  <c:v>39.6</c:v>
                </c:pt>
                <c:pt idx="1733" formatCode="0.00">
                  <c:v>39.5</c:v>
                </c:pt>
                <c:pt idx="1734" formatCode="0.00">
                  <c:v>39.299999999999997</c:v>
                </c:pt>
                <c:pt idx="1735" formatCode="0.00">
                  <c:v>39.200000000000003</c:v>
                </c:pt>
                <c:pt idx="1736" formatCode="0.00">
                  <c:v>38.6</c:v>
                </c:pt>
                <c:pt idx="1737" formatCode="0.00">
                  <c:v>38.6</c:v>
                </c:pt>
                <c:pt idx="1738" formatCode="0.00">
                  <c:v>39.049999999999997</c:v>
                </c:pt>
                <c:pt idx="1739" formatCode="0.00">
                  <c:v>38.5</c:v>
                </c:pt>
                <c:pt idx="1740" formatCode="0.00">
                  <c:v>39.15</c:v>
                </c:pt>
                <c:pt idx="1741" formatCode="0.00">
                  <c:v>39.35</c:v>
                </c:pt>
                <c:pt idx="1742" formatCode="0.00">
                  <c:v>40.049999999999997</c:v>
                </c:pt>
                <c:pt idx="1743" formatCode="0.00">
                  <c:v>40.549999999999997</c:v>
                </c:pt>
                <c:pt idx="1744" formatCode="0.00">
                  <c:v>40.75</c:v>
                </c:pt>
                <c:pt idx="1745" formatCode="0.00">
                  <c:v>40.299999999999997</c:v>
                </c:pt>
                <c:pt idx="1746" formatCode="0.00">
                  <c:v>40.299999999999997</c:v>
                </c:pt>
                <c:pt idx="1747" formatCode="0.00">
                  <c:v>41.45</c:v>
                </c:pt>
                <c:pt idx="1748" formatCode="0.00">
                  <c:v>42.75</c:v>
                </c:pt>
                <c:pt idx="1749" formatCode="0.00">
                  <c:v>43.05</c:v>
                </c:pt>
                <c:pt idx="1750" formatCode="0.00">
                  <c:v>43.25</c:v>
                </c:pt>
                <c:pt idx="1751" formatCode="0.00">
                  <c:v>42.7</c:v>
                </c:pt>
                <c:pt idx="1752" formatCode="0.00">
                  <c:v>42.65</c:v>
                </c:pt>
                <c:pt idx="1753" formatCode="0.00">
                  <c:v>42.25</c:v>
                </c:pt>
                <c:pt idx="1754" formatCode="0.00">
                  <c:v>41.7</c:v>
                </c:pt>
                <c:pt idx="1755" formatCode="0.00">
                  <c:v>41.5</c:v>
                </c:pt>
                <c:pt idx="1756" formatCode="0.00">
                  <c:v>41.05</c:v>
                </c:pt>
                <c:pt idx="1757" formatCode="0.00">
                  <c:v>39.85</c:v>
                </c:pt>
                <c:pt idx="1758" formatCode="0.00">
                  <c:v>39.5</c:v>
                </c:pt>
                <c:pt idx="1759" formatCode="0.00">
                  <c:v>39.25</c:v>
                </c:pt>
                <c:pt idx="1760" formatCode="0.00">
                  <c:v>41</c:v>
                </c:pt>
                <c:pt idx="1761" formatCode="0.00">
                  <c:v>42.65</c:v>
                </c:pt>
                <c:pt idx="1762" formatCode="0.00">
                  <c:v>42.75</c:v>
                </c:pt>
                <c:pt idx="1763" formatCode="0.00">
                  <c:v>41.3</c:v>
                </c:pt>
                <c:pt idx="1764" formatCode="0.00">
                  <c:v>41.1</c:v>
                </c:pt>
                <c:pt idx="1765" formatCode="0.00">
                  <c:v>41.6</c:v>
                </c:pt>
                <c:pt idx="1766" formatCode="0.00">
                  <c:v>41.6</c:v>
                </c:pt>
                <c:pt idx="1767" formatCode="0.00">
                  <c:v>41.5</c:v>
                </c:pt>
                <c:pt idx="1768" formatCode="0.00">
                  <c:v>42.6</c:v>
                </c:pt>
                <c:pt idx="1769" formatCode="0.00">
                  <c:v>42.6</c:v>
                </c:pt>
                <c:pt idx="1770" formatCode="0.00">
                  <c:v>42.4</c:v>
                </c:pt>
                <c:pt idx="1771" formatCode="0.00">
                  <c:v>43.35</c:v>
                </c:pt>
                <c:pt idx="1772" formatCode="0.00">
                  <c:v>44</c:v>
                </c:pt>
                <c:pt idx="1773" formatCode="0.00">
                  <c:v>44.75</c:v>
                </c:pt>
                <c:pt idx="1774" formatCode="0.00">
                  <c:v>46</c:v>
                </c:pt>
                <c:pt idx="1775" formatCode="0.00">
                  <c:v>45.5</c:v>
                </c:pt>
                <c:pt idx="1776" formatCode="0.00">
                  <c:v>44.2</c:v>
                </c:pt>
                <c:pt idx="1777" formatCode="0.00">
                  <c:v>44</c:v>
                </c:pt>
                <c:pt idx="1778" formatCode="0.00">
                  <c:v>42.9</c:v>
                </c:pt>
                <c:pt idx="1779" formatCode="0.00">
                  <c:v>46.3</c:v>
                </c:pt>
                <c:pt idx="1780" formatCode="0.00">
                  <c:v>46.3</c:v>
                </c:pt>
                <c:pt idx="1781" formatCode="0.00">
                  <c:v>46.5</c:v>
                </c:pt>
                <c:pt idx="1782" formatCode="0.00">
                  <c:v>47.15</c:v>
                </c:pt>
                <c:pt idx="1783" formatCode="0.00">
                  <c:v>48.2</c:v>
                </c:pt>
                <c:pt idx="1784" formatCode="0.00">
                  <c:v>51.2</c:v>
                </c:pt>
                <c:pt idx="1785" formatCode="0.00">
                  <c:v>50</c:v>
                </c:pt>
                <c:pt idx="1786" formatCode="0.00">
                  <c:v>49.9</c:v>
                </c:pt>
                <c:pt idx="1787" formatCode="0.00">
                  <c:v>49.55</c:v>
                </c:pt>
                <c:pt idx="1788" formatCode="0.00">
                  <c:v>49.1</c:v>
                </c:pt>
                <c:pt idx="1789" formatCode="0.00">
                  <c:v>49.3</c:v>
                </c:pt>
                <c:pt idx="1790" formatCode="0.00">
                  <c:v>51.05</c:v>
                </c:pt>
                <c:pt idx="1791" formatCode="0.00">
                  <c:v>52.6</c:v>
                </c:pt>
                <c:pt idx="1792" formatCode="0.00">
                  <c:v>51.3</c:v>
                </c:pt>
                <c:pt idx="1793" formatCode="0.00">
                  <c:v>53.5</c:v>
                </c:pt>
                <c:pt idx="1794" formatCode="0.00">
                  <c:v>64.2</c:v>
                </c:pt>
                <c:pt idx="1795" formatCode="0.00">
                  <c:v>62</c:v>
                </c:pt>
                <c:pt idx="1796" formatCode="0.00">
                  <c:v>57.5</c:v>
                </c:pt>
                <c:pt idx="1797" formatCode="0.00">
                  <c:v>57.35</c:v>
                </c:pt>
                <c:pt idx="1798" formatCode="0.00">
                  <c:v>56.2</c:v>
                </c:pt>
                <c:pt idx="1799" formatCode="0.00">
                  <c:v>55</c:v>
                </c:pt>
                <c:pt idx="1800" formatCode="0.00">
                  <c:v>52.1</c:v>
                </c:pt>
                <c:pt idx="1801" formatCode="0.00">
                  <c:v>53.2</c:v>
                </c:pt>
                <c:pt idx="1802" formatCode="0.00">
                  <c:v>56</c:v>
                </c:pt>
                <c:pt idx="1803" formatCode="0.00">
                  <c:v>57</c:v>
                </c:pt>
                <c:pt idx="1804" formatCode="0.00">
                  <c:v>58.5</c:v>
                </c:pt>
                <c:pt idx="1805" formatCode="0.00">
                  <c:v>58</c:v>
                </c:pt>
                <c:pt idx="1806" formatCode="0.00">
                  <c:v>56.75</c:v>
                </c:pt>
                <c:pt idx="1807" formatCode="0.00">
                  <c:v>55.5</c:v>
                </c:pt>
                <c:pt idx="1808" formatCode="0.00">
                  <c:v>56.1</c:v>
                </c:pt>
                <c:pt idx="1809" formatCode="0.00">
                  <c:v>54.25</c:v>
                </c:pt>
                <c:pt idx="1810" formatCode="0.00">
                  <c:v>54.1</c:v>
                </c:pt>
                <c:pt idx="1811" formatCode="0.00">
                  <c:v>54.1</c:v>
                </c:pt>
                <c:pt idx="1812" formatCode="0.00">
                  <c:v>55.1</c:v>
                </c:pt>
                <c:pt idx="1813" formatCode="0.00">
                  <c:v>55.1</c:v>
                </c:pt>
                <c:pt idx="1814" formatCode="0.00">
                  <c:v>54.7</c:v>
                </c:pt>
                <c:pt idx="1815" formatCode="0.00">
                  <c:v>54.65</c:v>
                </c:pt>
                <c:pt idx="1816" formatCode="0.00">
                  <c:v>54.3</c:v>
                </c:pt>
                <c:pt idx="1817" formatCode="0.00">
                  <c:v>53.6</c:v>
                </c:pt>
                <c:pt idx="1818" formatCode="0.00">
                  <c:v>56.2</c:v>
                </c:pt>
                <c:pt idx="1819" formatCode="0.00">
                  <c:v>59.5</c:v>
                </c:pt>
                <c:pt idx="1820" formatCode="0.00">
                  <c:v>60</c:v>
                </c:pt>
                <c:pt idx="1821" formatCode="0.00">
                  <c:v>58.75</c:v>
                </c:pt>
                <c:pt idx="1822" formatCode="0.00">
                  <c:v>58.3</c:v>
                </c:pt>
                <c:pt idx="1823" formatCode="0.00">
                  <c:v>60.55</c:v>
                </c:pt>
                <c:pt idx="1824" formatCode="0.00">
                  <c:v>62.6</c:v>
                </c:pt>
                <c:pt idx="1825" formatCode="0.00">
                  <c:v>65.349999999999994</c:v>
                </c:pt>
                <c:pt idx="1826" formatCode="0.00">
                  <c:v>70.5</c:v>
                </c:pt>
                <c:pt idx="1827" formatCode="0.00">
                  <c:v>65.849999999999994</c:v>
                </c:pt>
                <c:pt idx="1828" formatCode="0.00">
                  <c:v>65.599999999999994</c:v>
                </c:pt>
                <c:pt idx="1829" formatCode="0.00">
                  <c:v>61.65</c:v>
                </c:pt>
                <c:pt idx="1830" formatCode="0.00">
                  <c:v>61</c:v>
                </c:pt>
                <c:pt idx="1831" formatCode="0.00">
                  <c:v>63.5</c:v>
                </c:pt>
                <c:pt idx="1832" formatCode="0.00">
                  <c:v>65.849999999999994</c:v>
                </c:pt>
                <c:pt idx="1833" formatCode="0.00">
                  <c:v>65.849999999999994</c:v>
                </c:pt>
                <c:pt idx="1834" formatCode="0.00">
                  <c:v>63.85</c:v>
                </c:pt>
                <c:pt idx="1835" formatCode="0.00">
                  <c:v>61.5</c:v>
                </c:pt>
                <c:pt idx="1836" formatCode="0.00">
                  <c:v>60.2</c:v>
                </c:pt>
                <c:pt idx="1837" formatCode="0.00">
                  <c:v>58.35</c:v>
                </c:pt>
                <c:pt idx="1838" formatCode="0.00">
                  <c:v>54.85</c:v>
                </c:pt>
                <c:pt idx="1839" formatCode="0.00">
                  <c:v>56.1</c:v>
                </c:pt>
                <c:pt idx="1840" formatCode="0.00">
                  <c:v>56.25</c:v>
                </c:pt>
                <c:pt idx="1841" formatCode="0.00">
                  <c:v>55.45</c:v>
                </c:pt>
                <c:pt idx="1842" formatCode="0.00">
                  <c:v>53.45</c:v>
                </c:pt>
                <c:pt idx="1843" formatCode="0.00">
                  <c:v>54.4</c:v>
                </c:pt>
                <c:pt idx="1844" formatCode="0.00">
                  <c:v>57.45</c:v>
                </c:pt>
                <c:pt idx="1845" formatCode="0.00">
                  <c:v>57</c:v>
                </c:pt>
                <c:pt idx="1846" formatCode="0.00">
                  <c:v>55</c:v>
                </c:pt>
                <c:pt idx="1847" formatCode="0.00">
                  <c:v>54.25</c:v>
                </c:pt>
                <c:pt idx="1848" formatCode="0.00">
                  <c:v>52.1</c:v>
                </c:pt>
                <c:pt idx="1849" formatCode="0.00">
                  <c:v>51.65</c:v>
                </c:pt>
                <c:pt idx="1850" formatCode="0.00">
                  <c:v>50.5</c:v>
                </c:pt>
                <c:pt idx="1851" formatCode="0.00">
                  <c:v>50</c:v>
                </c:pt>
                <c:pt idx="1852" formatCode="0.00">
                  <c:v>51.8</c:v>
                </c:pt>
                <c:pt idx="1853" formatCode="0.00">
                  <c:v>49.9</c:v>
                </c:pt>
                <c:pt idx="1854" formatCode="0.00">
                  <c:v>49.5</c:v>
                </c:pt>
                <c:pt idx="1855" formatCode="0.00">
                  <c:v>49.3</c:v>
                </c:pt>
                <c:pt idx="1856" formatCode="0.00">
                  <c:v>50.7</c:v>
                </c:pt>
                <c:pt idx="1857" formatCode="0.00">
                  <c:v>51.7</c:v>
                </c:pt>
                <c:pt idx="1858" formatCode="0.00">
                  <c:v>53.15</c:v>
                </c:pt>
                <c:pt idx="1859" formatCode="0.00">
                  <c:v>52.5</c:v>
                </c:pt>
                <c:pt idx="1860" formatCode="0.00">
                  <c:v>52.5</c:v>
                </c:pt>
                <c:pt idx="1861" formatCode="0.00">
                  <c:v>52.5</c:v>
                </c:pt>
                <c:pt idx="1862" formatCode="0.00">
                  <c:v>52.7</c:v>
                </c:pt>
                <c:pt idx="1863" formatCode="0.00">
                  <c:v>50.95</c:v>
                </c:pt>
                <c:pt idx="1864" formatCode="0.00">
                  <c:v>50.95</c:v>
                </c:pt>
                <c:pt idx="1865" formatCode="0.00">
                  <c:v>51</c:v>
                </c:pt>
                <c:pt idx="1866" formatCode="0.00">
                  <c:v>51.55</c:v>
                </c:pt>
                <c:pt idx="1867" formatCode="0.00">
                  <c:v>51</c:v>
                </c:pt>
                <c:pt idx="1868" formatCode="0.00">
                  <c:v>51</c:v>
                </c:pt>
                <c:pt idx="1869" formatCode="0.00">
                  <c:v>52.9</c:v>
                </c:pt>
                <c:pt idx="1870" formatCode="0.00">
                  <c:v>52.5</c:v>
                </c:pt>
                <c:pt idx="1871" formatCode="0.00">
                  <c:v>52</c:v>
                </c:pt>
                <c:pt idx="1872" formatCode="0.00">
                  <c:v>53.65</c:v>
                </c:pt>
                <c:pt idx="1873" formatCode="0.00">
                  <c:v>53.65</c:v>
                </c:pt>
                <c:pt idx="1874" formatCode="0.00">
                  <c:v>54.15</c:v>
                </c:pt>
                <c:pt idx="1875" formatCode="0.00">
                  <c:v>55</c:v>
                </c:pt>
                <c:pt idx="1876" formatCode="0.00">
                  <c:v>54.65</c:v>
                </c:pt>
                <c:pt idx="1877" formatCode="0.00">
                  <c:v>56.25</c:v>
                </c:pt>
                <c:pt idx="1878" formatCode="0.00">
                  <c:v>56.25</c:v>
                </c:pt>
                <c:pt idx="1879" formatCode="0.00">
                  <c:v>56.25</c:v>
                </c:pt>
                <c:pt idx="1880" formatCode="0.00">
                  <c:v>55.3</c:v>
                </c:pt>
                <c:pt idx="1881" formatCode="0.00">
                  <c:v>55.05</c:v>
                </c:pt>
                <c:pt idx="1882" formatCode="0.00">
                  <c:v>56.4</c:v>
                </c:pt>
                <c:pt idx="1883" formatCode="0.00">
                  <c:v>58.7</c:v>
                </c:pt>
                <c:pt idx="1884" formatCode="0.00">
                  <c:v>59.8</c:v>
                </c:pt>
                <c:pt idx="1885" formatCode="0.00">
                  <c:v>59.05</c:v>
                </c:pt>
                <c:pt idx="1886" formatCode="0.00">
                  <c:v>58.95</c:v>
                </c:pt>
                <c:pt idx="1887" formatCode="0.00">
                  <c:v>57.15</c:v>
                </c:pt>
                <c:pt idx="1888" formatCode="0.00">
                  <c:v>56.2</c:v>
                </c:pt>
                <c:pt idx="1889" formatCode="0.00">
                  <c:v>56.2</c:v>
                </c:pt>
                <c:pt idx="1890" formatCode="0.00">
                  <c:v>57.5</c:v>
                </c:pt>
                <c:pt idx="1891" formatCode="0.00">
                  <c:v>56.65</c:v>
                </c:pt>
                <c:pt idx="1892" formatCode="0.00">
                  <c:v>56.8</c:v>
                </c:pt>
                <c:pt idx="1893" formatCode="0.00">
                  <c:v>57.65</c:v>
                </c:pt>
                <c:pt idx="1894" formatCode="0.00">
                  <c:v>59.2</c:v>
                </c:pt>
                <c:pt idx="1895" formatCode="0.00">
                  <c:v>60.55</c:v>
                </c:pt>
                <c:pt idx="1896" formatCode="0.00">
                  <c:v>60</c:v>
                </c:pt>
                <c:pt idx="1897" formatCode="0.00">
                  <c:v>61</c:v>
                </c:pt>
                <c:pt idx="1898" formatCode="0.00">
                  <c:v>61.25</c:v>
                </c:pt>
                <c:pt idx="1899" formatCode="0.00">
                  <c:v>61</c:v>
                </c:pt>
                <c:pt idx="1900" formatCode="0.00">
                  <c:v>59.7</c:v>
                </c:pt>
                <c:pt idx="1901" formatCode="0.00">
                  <c:v>61.65</c:v>
                </c:pt>
                <c:pt idx="1902" formatCode="0.00">
                  <c:v>62.5</c:v>
                </c:pt>
                <c:pt idx="1903" formatCode="0.00">
                  <c:v>62.5</c:v>
                </c:pt>
                <c:pt idx="1904" formatCode="0.00">
                  <c:v>60.9</c:v>
                </c:pt>
                <c:pt idx="1905" formatCode="0.00">
                  <c:v>59.95</c:v>
                </c:pt>
                <c:pt idx="1906" formatCode="0.00">
                  <c:v>61.1</c:v>
                </c:pt>
                <c:pt idx="1907" formatCode="0.00">
                  <c:v>60.5</c:v>
                </c:pt>
                <c:pt idx="1908" formatCode="0.00">
                  <c:v>62.15</c:v>
                </c:pt>
                <c:pt idx="1909" formatCode="0.00">
                  <c:v>61</c:v>
                </c:pt>
                <c:pt idx="1910" formatCode="0.00">
                  <c:v>61.4</c:v>
                </c:pt>
                <c:pt idx="1911" formatCode="0.00">
                  <c:v>61.65</c:v>
                </c:pt>
                <c:pt idx="1912" formatCode="0.00">
                  <c:v>61.65</c:v>
                </c:pt>
                <c:pt idx="1913" formatCode="0.00">
                  <c:v>62.5</c:v>
                </c:pt>
                <c:pt idx="1914" formatCode="0.00">
                  <c:v>62.3</c:v>
                </c:pt>
                <c:pt idx="1915" formatCode="0.00">
                  <c:v>60.95</c:v>
                </c:pt>
                <c:pt idx="1916" formatCode="0.00">
                  <c:v>60.15</c:v>
                </c:pt>
                <c:pt idx="1917" formatCode="0.00">
                  <c:v>60.05</c:v>
                </c:pt>
                <c:pt idx="1918" formatCode="0.00">
                  <c:v>60</c:v>
                </c:pt>
                <c:pt idx="1919" formatCode="0.00">
                  <c:v>59</c:v>
                </c:pt>
                <c:pt idx="1920" formatCode="0.00">
                  <c:v>60.15</c:v>
                </c:pt>
                <c:pt idx="1921" formatCode="0.00">
                  <c:v>60.15</c:v>
                </c:pt>
                <c:pt idx="1922" formatCode="0.00">
                  <c:v>59.5</c:v>
                </c:pt>
                <c:pt idx="1923" formatCode="0.00">
                  <c:v>59.9</c:v>
                </c:pt>
                <c:pt idx="1924" formatCode="0.00">
                  <c:v>59.15</c:v>
                </c:pt>
                <c:pt idx="1925" formatCode="0.00">
                  <c:v>58.45</c:v>
                </c:pt>
                <c:pt idx="1926" formatCode="0.00">
                  <c:v>58.35</c:v>
                </c:pt>
                <c:pt idx="1927" formatCode="0.00">
                  <c:v>58.35</c:v>
                </c:pt>
                <c:pt idx="1928" formatCode="0.00">
                  <c:v>56.5</c:v>
                </c:pt>
                <c:pt idx="1929" formatCode="0.00">
                  <c:v>56.3</c:v>
                </c:pt>
                <c:pt idx="1930" formatCode="0.00">
                  <c:v>56.3</c:v>
                </c:pt>
                <c:pt idx="1931" formatCode="0.00">
                  <c:v>56.3</c:v>
                </c:pt>
                <c:pt idx="1932" formatCode="0.00">
                  <c:v>55.95</c:v>
                </c:pt>
                <c:pt idx="1933" formatCode="0.00">
                  <c:v>55.1</c:v>
                </c:pt>
                <c:pt idx="1934" formatCode="0.00">
                  <c:v>55.6</c:v>
                </c:pt>
                <c:pt idx="1935" formatCode="0.00">
                  <c:v>56.55</c:v>
                </c:pt>
                <c:pt idx="1936" formatCode="0.00">
                  <c:v>56.5</c:v>
                </c:pt>
                <c:pt idx="1937" formatCode="0.00">
                  <c:v>56.9</c:v>
                </c:pt>
                <c:pt idx="1938" formatCode="0.00">
                  <c:v>55.85</c:v>
                </c:pt>
                <c:pt idx="1939" formatCode="#,##0.00">
                  <c:v>55.85</c:v>
                </c:pt>
                <c:pt idx="1940" formatCode="0.00">
                  <c:v>55.9</c:v>
                </c:pt>
                <c:pt idx="1941" formatCode="0.00">
                  <c:v>55.95</c:v>
                </c:pt>
                <c:pt idx="1942" formatCode="0.00">
                  <c:v>55.35</c:v>
                </c:pt>
                <c:pt idx="1943" formatCode="0.00">
                  <c:v>54.85</c:v>
                </c:pt>
                <c:pt idx="1944" formatCode="0.00">
                  <c:v>54.85</c:v>
                </c:pt>
                <c:pt idx="1945" formatCode="0.00">
                  <c:v>54.85</c:v>
                </c:pt>
                <c:pt idx="1946" formatCode="0.00">
                  <c:v>54.85</c:v>
                </c:pt>
                <c:pt idx="1947" formatCode="0.00">
                  <c:v>56.3</c:v>
                </c:pt>
                <c:pt idx="1948" formatCode="0.00">
                  <c:v>56.95</c:v>
                </c:pt>
                <c:pt idx="1949" formatCode="0.00">
                  <c:v>56.95</c:v>
                </c:pt>
                <c:pt idx="1950" formatCode="0.00">
                  <c:v>57</c:v>
                </c:pt>
                <c:pt idx="1951" formatCode="0.00">
                  <c:v>57.55</c:v>
                </c:pt>
                <c:pt idx="1952" formatCode="0.00">
                  <c:v>58.6</c:v>
                </c:pt>
                <c:pt idx="1953" formatCode="0.00">
                  <c:v>58.7</c:v>
                </c:pt>
                <c:pt idx="1954" formatCode="0.00">
                  <c:v>58.7</c:v>
                </c:pt>
                <c:pt idx="1955" formatCode="0.00">
                  <c:v>59.15</c:v>
                </c:pt>
                <c:pt idx="1956" formatCode="0.00">
                  <c:v>59</c:v>
                </c:pt>
                <c:pt idx="1957" formatCode="0.00">
                  <c:v>59.65</c:v>
                </c:pt>
                <c:pt idx="1958" formatCode="0.00">
                  <c:v>62.45</c:v>
                </c:pt>
                <c:pt idx="1959" formatCode="0.00">
                  <c:v>63.6</c:v>
                </c:pt>
                <c:pt idx="1960" formatCode="0.00">
                  <c:v>63.1</c:v>
                </c:pt>
                <c:pt idx="1961" formatCode="0.00">
                  <c:v>64.150000000000006</c:v>
                </c:pt>
                <c:pt idx="1962" formatCode="0.00">
                  <c:v>64.7</c:v>
                </c:pt>
                <c:pt idx="1963" formatCode="0.00">
                  <c:v>65.400000000000006</c:v>
                </c:pt>
                <c:pt idx="1964" formatCode="0.00">
                  <c:v>65.400000000000006</c:v>
                </c:pt>
                <c:pt idx="1965" formatCode="0.00">
                  <c:v>65.45</c:v>
                </c:pt>
                <c:pt idx="1966" formatCode="0.00">
                  <c:v>65.55</c:v>
                </c:pt>
                <c:pt idx="1967" formatCode="0.00">
                  <c:v>67.8</c:v>
                </c:pt>
                <c:pt idx="1968" formatCode="0.00">
                  <c:v>68.650000000000006</c:v>
                </c:pt>
                <c:pt idx="1969" formatCode="0.00">
                  <c:v>71.849999999999994</c:v>
                </c:pt>
                <c:pt idx="1970" formatCode="0.00">
                  <c:v>74.650000000000006</c:v>
                </c:pt>
                <c:pt idx="1971" formatCode="0.00">
                  <c:v>80.400000000000006</c:v>
                </c:pt>
                <c:pt idx="1972" formatCode="0.00">
                  <c:v>79.349999999999994</c:v>
                </c:pt>
                <c:pt idx="1973" formatCode="0.00">
                  <c:v>73.05</c:v>
                </c:pt>
                <c:pt idx="1974" formatCode="0.00">
                  <c:v>72.8</c:v>
                </c:pt>
                <c:pt idx="1975" formatCode="0.00">
                  <c:v>73.349999999999994</c:v>
                </c:pt>
                <c:pt idx="1976" formatCode="0.00">
                  <c:v>72.7</c:v>
                </c:pt>
                <c:pt idx="1977" formatCode="0.00">
                  <c:v>71.2</c:v>
                </c:pt>
                <c:pt idx="1978" formatCode="0.00">
                  <c:v>75.349999999999994</c:v>
                </c:pt>
                <c:pt idx="1979" formatCode="0.00">
                  <c:v>76.099999999999994</c:v>
                </c:pt>
                <c:pt idx="1980" formatCode="0.00">
                  <c:v>77.5</c:v>
                </c:pt>
                <c:pt idx="1981" formatCode="0.00">
                  <c:v>80.349999999999994</c:v>
                </c:pt>
                <c:pt idx="1982" formatCode="0.00">
                  <c:v>81.650000000000006</c:v>
                </c:pt>
                <c:pt idx="1983" formatCode="0.00">
                  <c:v>77.3</c:v>
                </c:pt>
                <c:pt idx="1984" formatCode="0.00">
                  <c:v>73</c:v>
                </c:pt>
                <c:pt idx="1985" formatCode="0.00">
                  <c:v>79.099999999999994</c:v>
                </c:pt>
                <c:pt idx="1986" formatCode="0.00">
                  <c:v>77.3</c:v>
                </c:pt>
                <c:pt idx="1987" formatCode="0.00">
                  <c:v>79</c:v>
                </c:pt>
                <c:pt idx="1988" formatCode="0.00">
                  <c:v>78.900000000000006</c:v>
                </c:pt>
                <c:pt idx="1989" formatCode="0.00">
                  <c:v>82.3</c:v>
                </c:pt>
                <c:pt idx="1990" formatCode="0.00">
                  <c:v>81.150000000000006</c:v>
                </c:pt>
                <c:pt idx="1991" formatCode="0.00">
                  <c:v>81.150000000000006</c:v>
                </c:pt>
                <c:pt idx="1992" formatCode="0.00">
                  <c:v>83.95</c:v>
                </c:pt>
                <c:pt idx="1993" formatCode="0.00">
                  <c:v>83.4</c:v>
                </c:pt>
                <c:pt idx="1994" formatCode="0.00">
                  <c:v>81.8</c:v>
                </c:pt>
                <c:pt idx="1995" formatCode="0.00">
                  <c:v>81.8</c:v>
                </c:pt>
                <c:pt idx="1996" formatCode="0.00">
                  <c:v>80.8</c:v>
                </c:pt>
                <c:pt idx="1997" formatCode="0.00">
                  <c:v>81.2</c:v>
                </c:pt>
                <c:pt idx="1998" formatCode="0.00">
                  <c:v>79.45</c:v>
                </c:pt>
                <c:pt idx="1999" formatCode="0.00">
                  <c:v>79.849999999999994</c:v>
                </c:pt>
                <c:pt idx="2000" formatCode="0.00">
                  <c:v>77.95</c:v>
                </c:pt>
                <c:pt idx="2001" formatCode="0.00">
                  <c:v>78.55</c:v>
                </c:pt>
                <c:pt idx="2002" formatCode="0.00">
                  <c:v>78.55</c:v>
                </c:pt>
                <c:pt idx="2003" formatCode="0.00">
                  <c:v>79.3</c:v>
                </c:pt>
                <c:pt idx="2004" formatCode="0.00">
                  <c:v>81.25</c:v>
                </c:pt>
                <c:pt idx="2005" formatCode="0.00">
                  <c:v>80.75</c:v>
                </c:pt>
                <c:pt idx="2006" formatCode="0.00">
                  <c:v>79.650000000000006</c:v>
                </c:pt>
                <c:pt idx="2007" formatCode="0.00">
                  <c:v>79.650000000000006</c:v>
                </c:pt>
                <c:pt idx="2008" formatCode="0.00">
                  <c:v>78.349999999999994</c:v>
                </c:pt>
                <c:pt idx="2009" formatCode="0.00">
                  <c:v>77.8</c:v>
                </c:pt>
                <c:pt idx="2010" formatCode="0.00">
                  <c:v>77.95</c:v>
                </c:pt>
                <c:pt idx="2011" formatCode="0.00">
                  <c:v>77.55</c:v>
                </c:pt>
                <c:pt idx="2012" formatCode="0.00">
                  <c:v>78.05</c:v>
                </c:pt>
                <c:pt idx="2013" formatCode="0.00">
                  <c:v>79.150000000000006</c:v>
                </c:pt>
                <c:pt idx="2014" formatCode="0.00">
                  <c:v>80.75</c:v>
                </c:pt>
                <c:pt idx="2015" formatCode="0.00">
                  <c:v>81.150000000000006</c:v>
                </c:pt>
                <c:pt idx="2016" formatCode="0.00">
                  <c:v>80.45</c:v>
                </c:pt>
                <c:pt idx="2017" formatCode="0.00">
                  <c:v>84</c:v>
                </c:pt>
                <c:pt idx="2018" formatCode="0.00">
                  <c:v>82.05</c:v>
                </c:pt>
                <c:pt idx="2019" formatCode="0.00">
                  <c:v>81.900000000000006</c:v>
                </c:pt>
                <c:pt idx="2020" formatCode="0.00">
                  <c:v>80.650000000000006</c:v>
                </c:pt>
                <c:pt idx="2021" formatCode="0.00">
                  <c:v>80.099999999999994</c:v>
                </c:pt>
                <c:pt idx="2022" formatCode="0.00">
                  <c:v>81.400000000000006</c:v>
                </c:pt>
                <c:pt idx="2023" formatCode="0.00">
                  <c:v>83.25</c:v>
                </c:pt>
                <c:pt idx="2024" formatCode="0.00">
                  <c:v>82.85</c:v>
                </c:pt>
                <c:pt idx="2025" formatCode="0.00">
                  <c:v>83.45</c:v>
                </c:pt>
                <c:pt idx="2026" formatCode="0.00">
                  <c:v>83.45</c:v>
                </c:pt>
                <c:pt idx="2027" formatCode="0.00">
                  <c:v>83.45</c:v>
                </c:pt>
                <c:pt idx="2028" formatCode="0.00">
                  <c:v>83.45</c:v>
                </c:pt>
                <c:pt idx="2029" formatCode="0.00">
                  <c:v>83.45</c:v>
                </c:pt>
                <c:pt idx="2030" formatCode="0.00">
                  <c:v>83.45</c:v>
                </c:pt>
                <c:pt idx="2031" formatCode="0.00">
                  <c:v>80.75</c:v>
                </c:pt>
                <c:pt idx="2032" formatCode="0.00">
                  <c:v>80.8</c:v>
                </c:pt>
                <c:pt idx="2033" formatCode="0.00">
                  <c:v>82.75</c:v>
                </c:pt>
                <c:pt idx="2034" formatCode="0.00">
                  <c:v>83.45</c:v>
                </c:pt>
                <c:pt idx="2035" formatCode="0.00">
                  <c:v>84</c:v>
                </c:pt>
                <c:pt idx="2036" formatCode="0.00">
                  <c:v>86.6</c:v>
                </c:pt>
                <c:pt idx="2037" formatCode="0.00">
                  <c:v>93.05</c:v>
                </c:pt>
                <c:pt idx="2038" formatCode="0.00">
                  <c:v>92</c:v>
                </c:pt>
                <c:pt idx="2039" formatCode="0.00">
                  <c:v>91.85</c:v>
                </c:pt>
                <c:pt idx="2040" formatCode="0.00">
                  <c:v>90.85</c:v>
                </c:pt>
                <c:pt idx="2041" formatCode="0.00">
                  <c:v>90.85</c:v>
                </c:pt>
                <c:pt idx="2042" formatCode="0.00">
                  <c:v>93.75</c:v>
                </c:pt>
                <c:pt idx="2043" formatCode="0.00">
                  <c:v>95.05</c:v>
                </c:pt>
                <c:pt idx="2044" formatCode="0.00">
                  <c:v>93.7</c:v>
                </c:pt>
                <c:pt idx="2045" formatCode="0.00">
                  <c:v>92</c:v>
                </c:pt>
                <c:pt idx="2046" formatCode="0.00">
                  <c:v>90.6</c:v>
                </c:pt>
                <c:pt idx="2047" formatCode="0.00">
                  <c:v>93.65</c:v>
                </c:pt>
                <c:pt idx="2048" formatCode="0.00">
                  <c:v>91.7</c:v>
                </c:pt>
                <c:pt idx="2049" formatCode="0.00">
                  <c:v>91.55</c:v>
                </c:pt>
                <c:pt idx="2050" formatCode="0.00">
                  <c:v>92.45</c:v>
                </c:pt>
                <c:pt idx="2051" formatCode="0.00">
                  <c:v>91.45</c:v>
                </c:pt>
                <c:pt idx="2052" formatCode="0.00">
                  <c:v>88.45</c:v>
                </c:pt>
                <c:pt idx="2053" formatCode="0.00">
                  <c:v>87.9</c:v>
                </c:pt>
                <c:pt idx="2054" formatCode="0.00">
                  <c:v>87.7</c:v>
                </c:pt>
                <c:pt idx="2055" formatCode="0.00">
                  <c:v>87.4</c:v>
                </c:pt>
                <c:pt idx="2056" formatCode="0.00">
                  <c:v>86.4</c:v>
                </c:pt>
                <c:pt idx="2057" formatCode="0.00">
                  <c:v>88.6</c:v>
                </c:pt>
                <c:pt idx="2058" formatCode="0.00">
                  <c:v>88.6</c:v>
                </c:pt>
                <c:pt idx="2059" formatCode="0.00">
                  <c:v>91</c:v>
                </c:pt>
                <c:pt idx="2060" formatCode="0.00">
                  <c:v>92.7</c:v>
                </c:pt>
                <c:pt idx="2061" formatCode="0.00">
                  <c:v>92</c:v>
                </c:pt>
                <c:pt idx="2062" formatCode="0.00">
                  <c:v>91.3</c:v>
                </c:pt>
                <c:pt idx="2063" formatCode="0.00">
                  <c:v>87</c:v>
                </c:pt>
                <c:pt idx="2064" formatCode="0.00">
                  <c:v>84.75</c:v>
                </c:pt>
                <c:pt idx="2065" formatCode="0.00">
                  <c:v>85.9</c:v>
                </c:pt>
                <c:pt idx="2066" formatCode="0.00">
                  <c:v>83.6</c:v>
                </c:pt>
                <c:pt idx="2067" formatCode="0.00">
                  <c:v>80.95</c:v>
                </c:pt>
                <c:pt idx="2068" formatCode="0.00">
                  <c:v>81.2</c:v>
                </c:pt>
                <c:pt idx="2069" formatCode="0.00">
                  <c:v>82.25</c:v>
                </c:pt>
                <c:pt idx="2070" formatCode="0.00">
                  <c:v>81.099999999999994</c:v>
                </c:pt>
                <c:pt idx="2071" formatCode="0.00">
                  <c:v>79.25</c:v>
                </c:pt>
                <c:pt idx="2072" formatCode="0.00">
                  <c:v>79.2</c:v>
                </c:pt>
                <c:pt idx="2073" formatCode="0.00">
                  <c:v>79.2</c:v>
                </c:pt>
                <c:pt idx="2074" formatCode="0.00">
                  <c:v>81.75</c:v>
                </c:pt>
                <c:pt idx="2075" formatCode="0.00">
                  <c:v>78.349999999999994</c:v>
                </c:pt>
                <c:pt idx="2076" formatCode="0.00">
                  <c:v>76.2</c:v>
                </c:pt>
                <c:pt idx="2077" formatCode="0.00">
                  <c:v>74.150000000000006</c:v>
                </c:pt>
                <c:pt idx="2078" formatCode="0.00">
                  <c:v>74.650000000000006</c:v>
                </c:pt>
                <c:pt idx="2079" formatCode="0.00">
                  <c:v>69</c:v>
                </c:pt>
                <c:pt idx="2080" formatCode="0.00">
                  <c:v>69</c:v>
                </c:pt>
                <c:pt idx="2081" formatCode="0.00">
                  <c:v>64.25</c:v>
                </c:pt>
                <c:pt idx="2082" formatCode="0.00">
                  <c:v>63.8</c:v>
                </c:pt>
                <c:pt idx="2083" formatCode="0.00">
                  <c:v>65.150000000000006</c:v>
                </c:pt>
                <c:pt idx="2084" formatCode="0.00">
                  <c:v>65.75</c:v>
                </c:pt>
                <c:pt idx="2085" formatCode="0.00">
                  <c:v>67.900000000000006</c:v>
                </c:pt>
                <c:pt idx="2086" formatCode="0.00">
                  <c:v>66.55</c:v>
                </c:pt>
                <c:pt idx="2087" formatCode="0.00">
                  <c:v>66.3</c:v>
                </c:pt>
                <c:pt idx="2088" formatCode="0.00">
                  <c:v>67.150000000000006</c:v>
                </c:pt>
                <c:pt idx="2089" formatCode="0.00">
                  <c:v>67.150000000000006</c:v>
                </c:pt>
                <c:pt idx="2090" formatCode="0.00">
                  <c:v>67.3</c:v>
                </c:pt>
                <c:pt idx="2091" formatCode="0.00">
                  <c:v>67.3</c:v>
                </c:pt>
                <c:pt idx="2092" formatCode="0.00">
                  <c:v>69.150000000000006</c:v>
                </c:pt>
                <c:pt idx="2093" formatCode="0.00">
                  <c:v>68.599999999999994</c:v>
                </c:pt>
                <c:pt idx="2094" formatCode="0.00">
                  <c:v>63.4</c:v>
                </c:pt>
                <c:pt idx="2095" formatCode="0.00">
                  <c:v>61.4</c:v>
                </c:pt>
                <c:pt idx="2096" formatCode="0.00">
                  <c:v>60.95</c:v>
                </c:pt>
                <c:pt idx="2097" formatCode="0.00">
                  <c:v>60.75</c:v>
                </c:pt>
                <c:pt idx="2098" formatCode="0.00">
                  <c:v>60.75</c:v>
                </c:pt>
                <c:pt idx="2099" formatCode="0.00">
                  <c:v>60.95</c:v>
                </c:pt>
                <c:pt idx="2100" formatCode="0.00">
                  <c:v>60.55</c:v>
                </c:pt>
                <c:pt idx="2101" formatCode="0.00">
                  <c:v>61.25</c:v>
                </c:pt>
                <c:pt idx="2102" formatCode="0.00">
                  <c:v>61.65</c:v>
                </c:pt>
                <c:pt idx="2103" formatCode="0.00">
                  <c:v>62.45</c:v>
                </c:pt>
                <c:pt idx="2104" formatCode="0.00">
                  <c:v>62.45</c:v>
                </c:pt>
                <c:pt idx="2105" formatCode="0.00">
                  <c:v>63.05</c:v>
                </c:pt>
                <c:pt idx="2106" formatCode="0.00">
                  <c:v>63.3</c:v>
                </c:pt>
                <c:pt idx="2107" formatCode="0.00">
                  <c:v>62.05</c:v>
                </c:pt>
                <c:pt idx="2108" formatCode="0.00">
                  <c:v>60.65</c:v>
                </c:pt>
                <c:pt idx="2109" formatCode="0.00">
                  <c:v>59.05</c:v>
                </c:pt>
                <c:pt idx="2110" formatCode="0.00">
                  <c:v>58</c:v>
                </c:pt>
                <c:pt idx="2111" formatCode="0.00">
                  <c:v>58</c:v>
                </c:pt>
                <c:pt idx="2112" formatCode="0.00">
                  <c:v>57.8</c:v>
                </c:pt>
                <c:pt idx="2113" formatCode="0.00">
                  <c:v>57.4</c:v>
                </c:pt>
                <c:pt idx="2114" formatCode="0.00">
                  <c:v>56.4</c:v>
                </c:pt>
                <c:pt idx="2115" formatCode="0.00">
                  <c:v>57.4</c:v>
                </c:pt>
                <c:pt idx="2116" formatCode="0.00">
                  <c:v>56.4</c:v>
                </c:pt>
                <c:pt idx="2117" formatCode="0.00">
                  <c:v>56.45</c:v>
                </c:pt>
                <c:pt idx="2118" formatCode="0.00">
                  <c:v>55.8</c:v>
                </c:pt>
                <c:pt idx="2119" formatCode="0.00">
                  <c:v>56.1</c:v>
                </c:pt>
                <c:pt idx="2120" formatCode="0.00">
                  <c:v>54.9</c:v>
                </c:pt>
                <c:pt idx="2121" formatCode="0.00">
                  <c:v>55.25</c:v>
                </c:pt>
                <c:pt idx="2122" formatCode="0.00">
                  <c:v>54</c:v>
                </c:pt>
                <c:pt idx="2123" formatCode="0.00">
                  <c:v>54.55</c:v>
                </c:pt>
                <c:pt idx="2124" formatCode="0.00">
                  <c:v>54.65</c:v>
                </c:pt>
                <c:pt idx="2125" formatCode="0.00">
                  <c:v>55.6</c:v>
                </c:pt>
                <c:pt idx="2126" formatCode="0.00">
                  <c:v>56</c:v>
                </c:pt>
                <c:pt idx="2127" formatCode="0.00">
                  <c:v>56.8</c:v>
                </c:pt>
                <c:pt idx="2128" formatCode="0.00">
                  <c:v>56.65</c:v>
                </c:pt>
                <c:pt idx="2129" formatCode="0.00">
                  <c:v>56.75</c:v>
                </c:pt>
                <c:pt idx="2130" formatCode="0.00">
                  <c:v>57.15</c:v>
                </c:pt>
                <c:pt idx="2131" formatCode="0.00">
                  <c:v>57.15</c:v>
                </c:pt>
                <c:pt idx="2132" formatCode="0.00">
                  <c:v>60.1</c:v>
                </c:pt>
                <c:pt idx="2133" formatCode="0.00">
                  <c:v>63</c:v>
                </c:pt>
                <c:pt idx="2134" formatCode="0.00">
                  <c:v>64.3</c:v>
                </c:pt>
                <c:pt idx="2135" formatCode="0.00">
                  <c:v>63</c:v>
                </c:pt>
                <c:pt idx="2136" formatCode="0.00">
                  <c:v>64.95</c:v>
                </c:pt>
                <c:pt idx="2137" formatCode="0.00">
                  <c:v>63.7</c:v>
                </c:pt>
                <c:pt idx="2138" formatCode="0.00">
                  <c:v>63.5</c:v>
                </c:pt>
                <c:pt idx="2139" formatCode="0.00">
                  <c:v>63.3</c:v>
                </c:pt>
                <c:pt idx="2140" formatCode="0.00">
                  <c:v>64.349999999999994</c:v>
                </c:pt>
                <c:pt idx="2141" formatCode="0.00">
                  <c:v>64.55</c:v>
                </c:pt>
                <c:pt idx="2142" formatCode="0.00">
                  <c:v>66.099999999999994</c:v>
                </c:pt>
                <c:pt idx="2143" formatCode="0.00">
                  <c:v>65.599999999999994</c:v>
                </c:pt>
                <c:pt idx="2144" formatCode="0.00">
                  <c:v>65.75</c:v>
                </c:pt>
                <c:pt idx="2145" formatCode="0.00">
                  <c:v>65.349999999999994</c:v>
                </c:pt>
                <c:pt idx="2146" formatCode="0.00">
                  <c:v>67.45</c:v>
                </c:pt>
                <c:pt idx="2147" formatCode="0.00">
                  <c:v>68.599999999999994</c:v>
                </c:pt>
                <c:pt idx="2148" formatCode="0.00">
                  <c:v>70.25</c:v>
                </c:pt>
                <c:pt idx="2149" formatCode="0.00">
                  <c:v>68.150000000000006</c:v>
                </c:pt>
                <c:pt idx="2150" formatCode="0.00">
                  <c:v>67.95</c:v>
                </c:pt>
                <c:pt idx="2151" formatCode="0.00">
                  <c:v>67.95</c:v>
                </c:pt>
                <c:pt idx="2152" formatCode="0.00">
                  <c:v>70.2</c:v>
                </c:pt>
                <c:pt idx="2153" formatCode="0.00">
                  <c:v>70.3</c:v>
                </c:pt>
                <c:pt idx="2154" formatCode="0.00">
                  <c:v>69.650000000000006</c:v>
                </c:pt>
                <c:pt idx="2155" formatCode="0.00">
                  <c:v>69.55</c:v>
                </c:pt>
                <c:pt idx="2156" formatCode="0.00">
                  <c:v>74</c:v>
                </c:pt>
                <c:pt idx="2157" formatCode="0.00">
                  <c:v>74</c:v>
                </c:pt>
                <c:pt idx="2158" formatCode="0.00">
                  <c:v>72.95</c:v>
                </c:pt>
                <c:pt idx="2159" formatCode="0.00">
                  <c:v>73.349999999999994</c:v>
                </c:pt>
                <c:pt idx="2160" formatCode="0.00">
                  <c:v>74.599999999999994</c:v>
                </c:pt>
                <c:pt idx="2161" formatCode="0.00">
                  <c:v>76.75</c:v>
                </c:pt>
                <c:pt idx="2162" formatCode="0.00">
                  <c:v>75.25</c:v>
                </c:pt>
                <c:pt idx="2163" formatCode="0.00">
                  <c:v>75.25</c:v>
                </c:pt>
                <c:pt idx="2164" formatCode="0.00">
                  <c:v>76.5</c:v>
                </c:pt>
                <c:pt idx="2165" formatCode="0.00">
                  <c:v>75.05</c:v>
                </c:pt>
                <c:pt idx="2166" formatCode="0.00">
                  <c:v>72.900000000000006</c:v>
                </c:pt>
                <c:pt idx="2167" formatCode="0.00">
                  <c:v>72.150000000000006</c:v>
                </c:pt>
                <c:pt idx="2168" formatCode="0.00">
                  <c:v>72.400000000000006</c:v>
                </c:pt>
                <c:pt idx="2169" formatCode="0.00">
                  <c:v>75.2</c:v>
                </c:pt>
                <c:pt idx="2170" formatCode="0.00">
                  <c:v>74.900000000000006</c:v>
                </c:pt>
                <c:pt idx="2171" formatCode="0.00">
                  <c:v>77.25</c:v>
                </c:pt>
                <c:pt idx="2172" formatCode="0.00">
                  <c:v>79.349999999999994</c:v>
                </c:pt>
                <c:pt idx="2173" formatCode="0.00">
                  <c:v>75.3</c:v>
                </c:pt>
                <c:pt idx="2174" formatCode="0.00">
                  <c:v>76.45</c:v>
                </c:pt>
                <c:pt idx="2175" formatCode="0.00">
                  <c:v>76.849999999999994</c:v>
                </c:pt>
                <c:pt idx="2176" formatCode="0.00">
                  <c:v>76.55</c:v>
                </c:pt>
                <c:pt idx="2177" formatCode="0.00">
                  <c:v>75.95</c:v>
                </c:pt>
                <c:pt idx="2178" formatCode="0.00">
                  <c:v>75.55</c:v>
                </c:pt>
                <c:pt idx="2179" formatCode="0.00">
                  <c:v>77.099999999999994</c:v>
                </c:pt>
                <c:pt idx="2180" formatCode="0.00">
                  <c:v>77.099999999999994</c:v>
                </c:pt>
                <c:pt idx="2181" formatCode="0.00">
                  <c:v>77.45</c:v>
                </c:pt>
                <c:pt idx="2182" formatCode="0.00">
                  <c:v>77.900000000000006</c:v>
                </c:pt>
                <c:pt idx="2183" formatCode="0.00">
                  <c:v>76.400000000000006</c:v>
                </c:pt>
                <c:pt idx="2184" formatCode="0.00">
                  <c:v>74.75</c:v>
                </c:pt>
                <c:pt idx="2185" formatCode="0.00">
                  <c:v>74.150000000000006</c:v>
                </c:pt>
                <c:pt idx="2186" formatCode="0.00">
                  <c:v>74</c:v>
                </c:pt>
                <c:pt idx="2187" formatCode="0.00">
                  <c:v>75.45</c:v>
                </c:pt>
                <c:pt idx="2188" formatCode="0.00">
                  <c:v>76.25</c:v>
                </c:pt>
                <c:pt idx="2189" formatCode="0.00">
                  <c:v>74</c:v>
                </c:pt>
                <c:pt idx="2190" formatCode="0.00">
                  <c:v>71.7</c:v>
                </c:pt>
                <c:pt idx="2191" formatCode="0.00">
                  <c:v>71.900000000000006</c:v>
                </c:pt>
                <c:pt idx="2192" formatCode="0.00">
                  <c:v>68.650000000000006</c:v>
                </c:pt>
                <c:pt idx="2193" formatCode="0.00">
                  <c:v>67.849999999999994</c:v>
                </c:pt>
                <c:pt idx="2194" formatCode="0.00">
                  <c:v>63.15</c:v>
                </c:pt>
                <c:pt idx="2195" formatCode="0.00">
                  <c:v>62.25</c:v>
                </c:pt>
                <c:pt idx="2196" formatCode="0.00">
                  <c:v>62.249999999999993</c:v>
                </c:pt>
                <c:pt idx="2197" formatCode="0.00">
                  <c:v>64.599999999999994</c:v>
                </c:pt>
                <c:pt idx="2198" formatCode="0.00">
                  <c:v>62.9</c:v>
                </c:pt>
                <c:pt idx="2199" formatCode="0.00">
                  <c:v>61.4</c:v>
                </c:pt>
                <c:pt idx="2200" formatCode="0.00">
                  <c:v>61.35</c:v>
                </c:pt>
                <c:pt idx="2201" formatCode="0.00">
                  <c:v>61.35</c:v>
                </c:pt>
                <c:pt idx="2202" formatCode="0.00">
                  <c:v>61.35</c:v>
                </c:pt>
                <c:pt idx="2203" formatCode="0.00">
                  <c:v>61.35</c:v>
                </c:pt>
                <c:pt idx="2204" formatCode="0.00">
                  <c:v>61.5</c:v>
                </c:pt>
                <c:pt idx="2205" formatCode="0.00">
                  <c:v>62.55</c:v>
                </c:pt>
                <c:pt idx="2206" formatCode="0.00">
                  <c:v>61.3</c:v>
                </c:pt>
                <c:pt idx="2207" formatCode="0.00">
                  <c:v>59.1</c:v>
                </c:pt>
                <c:pt idx="2208" formatCode="0.00">
                  <c:v>58.55</c:v>
                </c:pt>
                <c:pt idx="2209" formatCode="0.00">
                  <c:v>58.1</c:v>
                </c:pt>
                <c:pt idx="2210" formatCode="0.00">
                  <c:v>62.95</c:v>
                </c:pt>
                <c:pt idx="2211" formatCode="0.00">
                  <c:v>62.85</c:v>
                </c:pt>
                <c:pt idx="2212" formatCode="0.00">
                  <c:v>62</c:v>
                </c:pt>
                <c:pt idx="2213" formatCode="0.00">
                  <c:v>62</c:v>
                </c:pt>
                <c:pt idx="2214" formatCode="0.00">
                  <c:v>59.45</c:v>
                </c:pt>
                <c:pt idx="2215" formatCode="0.00">
                  <c:v>60.65</c:v>
                </c:pt>
                <c:pt idx="2216" formatCode="0.00">
                  <c:v>60.75</c:v>
                </c:pt>
                <c:pt idx="2217" formatCode="0.00">
                  <c:v>62.75</c:v>
                </c:pt>
                <c:pt idx="2218" formatCode="0.00">
                  <c:v>62.7</c:v>
                </c:pt>
                <c:pt idx="2219" formatCode="0.00">
                  <c:v>62.3</c:v>
                </c:pt>
                <c:pt idx="2220" formatCode="0.00">
                  <c:v>59.1</c:v>
                </c:pt>
                <c:pt idx="2221" formatCode="0.00">
                  <c:v>59</c:v>
                </c:pt>
                <c:pt idx="2222" formatCode="0.00">
                  <c:v>59.5</c:v>
                </c:pt>
                <c:pt idx="2223" formatCode="0.00">
                  <c:v>59.35</c:v>
                </c:pt>
                <c:pt idx="2224" formatCode="0.00">
                  <c:v>60.45</c:v>
                </c:pt>
                <c:pt idx="2225" formatCode="0.00">
                  <c:v>60.05</c:v>
                </c:pt>
                <c:pt idx="2226" formatCode="0.00">
                  <c:v>63.9</c:v>
                </c:pt>
                <c:pt idx="2227" formatCode="0.00">
                  <c:v>63.5</c:v>
                </c:pt>
                <c:pt idx="2228" formatCode="0.00">
                  <c:v>61.95</c:v>
                </c:pt>
                <c:pt idx="2229" formatCode="0.00">
                  <c:v>62.5</c:v>
                </c:pt>
                <c:pt idx="2230" formatCode="0.00">
                  <c:v>62.7</c:v>
                </c:pt>
                <c:pt idx="2231" formatCode="0.00">
                  <c:v>63.15</c:v>
                </c:pt>
                <c:pt idx="2232" formatCode="0.00">
                  <c:v>63.55</c:v>
                </c:pt>
                <c:pt idx="2233" formatCode="0.00">
                  <c:v>61.8</c:v>
                </c:pt>
                <c:pt idx="2234" formatCode="0.00">
                  <c:v>61.8</c:v>
                </c:pt>
                <c:pt idx="2235" formatCode="0.00">
                  <c:v>62.75</c:v>
                </c:pt>
                <c:pt idx="2236" formatCode="0.00">
                  <c:v>63.9</c:v>
                </c:pt>
                <c:pt idx="2237" formatCode="0.00">
                  <c:v>63.9</c:v>
                </c:pt>
                <c:pt idx="2238" formatCode="0.00">
                  <c:v>66.650000000000006</c:v>
                </c:pt>
                <c:pt idx="2239" formatCode="0.00">
                  <c:v>67.7</c:v>
                </c:pt>
                <c:pt idx="2240" formatCode="0.00">
                  <c:v>68.45</c:v>
                </c:pt>
                <c:pt idx="2241" formatCode="0.00">
                  <c:v>68.8</c:v>
                </c:pt>
                <c:pt idx="2242" formatCode="0.00">
                  <c:v>68.05</c:v>
                </c:pt>
                <c:pt idx="2243" formatCode="0.00">
                  <c:v>68.8</c:v>
                </c:pt>
                <c:pt idx="2244" formatCode="0.00">
                  <c:v>69.3</c:v>
                </c:pt>
                <c:pt idx="2245" formatCode="0.00">
                  <c:v>70.45</c:v>
                </c:pt>
                <c:pt idx="2246" formatCode="0.00">
                  <c:v>72.400000000000006</c:v>
                </c:pt>
                <c:pt idx="2247" formatCode="0.00">
                  <c:v>72.150000000000006</c:v>
                </c:pt>
                <c:pt idx="2248" formatCode="0.00">
                  <c:v>69</c:v>
                </c:pt>
                <c:pt idx="2249" formatCode="0.00">
                  <c:v>67.599999999999994</c:v>
                </c:pt>
                <c:pt idx="2250" formatCode="0.00">
                  <c:v>69.5</c:v>
                </c:pt>
                <c:pt idx="2251" formatCode="0.00">
                  <c:v>70.349999999999994</c:v>
                </c:pt>
                <c:pt idx="2252" formatCode="0.00">
                  <c:v>70.3</c:v>
                </c:pt>
                <c:pt idx="2253" formatCode="0.00">
                  <c:v>71.05</c:v>
                </c:pt>
                <c:pt idx="2254" formatCode="0.00">
                  <c:v>70.5</c:v>
                </c:pt>
                <c:pt idx="2255" formatCode="0.00">
                  <c:v>71.45</c:v>
                </c:pt>
                <c:pt idx="2256" formatCode="0.00">
                  <c:v>74.5</c:v>
                </c:pt>
                <c:pt idx="2257" formatCode="0.00">
                  <c:v>73.95</c:v>
                </c:pt>
                <c:pt idx="2258" formatCode="0.00">
                  <c:v>73.650000000000006</c:v>
                </c:pt>
                <c:pt idx="2259" formatCode="0.00">
                  <c:v>72.55</c:v>
                </c:pt>
                <c:pt idx="2260" formatCode="0.00">
                  <c:v>74.599999999999994</c:v>
                </c:pt>
                <c:pt idx="2261" formatCode="0.00">
                  <c:v>73.45</c:v>
                </c:pt>
                <c:pt idx="2262" formatCode="0.00">
                  <c:v>72.75</c:v>
                </c:pt>
                <c:pt idx="2263" formatCode="0.00">
                  <c:v>73</c:v>
                </c:pt>
                <c:pt idx="2264" formatCode="0.00">
                  <c:v>74.349999999999994</c:v>
                </c:pt>
                <c:pt idx="2265" formatCode="0.00">
                  <c:v>75.2</c:v>
                </c:pt>
                <c:pt idx="2266" formatCode="0.00">
                  <c:v>75.2</c:v>
                </c:pt>
                <c:pt idx="2267" formatCode="0.00">
                  <c:v>76.349999999999994</c:v>
                </c:pt>
                <c:pt idx="2268" formatCode="0.00">
                  <c:v>77.099999999999994</c:v>
                </c:pt>
                <c:pt idx="2269" formatCode="0.00">
                  <c:v>78</c:v>
                </c:pt>
                <c:pt idx="2270" formatCode="0.00">
                  <c:v>78.8</c:v>
                </c:pt>
                <c:pt idx="2271" formatCode="0.00">
                  <c:v>78.5</c:v>
                </c:pt>
                <c:pt idx="2272" formatCode="0.00">
                  <c:v>79.349999999999994</c:v>
                </c:pt>
                <c:pt idx="2273" formatCode="0.00">
                  <c:v>78.3</c:v>
                </c:pt>
                <c:pt idx="2274" formatCode="0.00">
                  <c:v>76.5</c:v>
                </c:pt>
                <c:pt idx="2275" formatCode="0.00">
                  <c:v>75.599999999999994</c:v>
                </c:pt>
                <c:pt idx="2276" formatCode="0.00">
                  <c:v>74.349999999999994</c:v>
                </c:pt>
                <c:pt idx="2277" formatCode="0.00">
                  <c:v>74.849999999999994</c:v>
                </c:pt>
                <c:pt idx="2278" formatCode="0.00">
                  <c:v>76.849999999999994</c:v>
                </c:pt>
                <c:pt idx="2279" formatCode="0.00">
                  <c:v>75.900000000000006</c:v>
                </c:pt>
                <c:pt idx="2280" formatCode="0.00">
                  <c:v>73.7</c:v>
                </c:pt>
                <c:pt idx="2281" formatCode="0.00">
                  <c:v>74.25</c:v>
                </c:pt>
                <c:pt idx="2282" formatCode="0.00">
                  <c:v>75.05</c:v>
                </c:pt>
                <c:pt idx="2283" formatCode="0.00">
                  <c:v>74.599999999999994</c:v>
                </c:pt>
                <c:pt idx="2284" formatCode="0.00">
                  <c:v>73.75</c:v>
                </c:pt>
                <c:pt idx="2285" formatCode="0.00">
                  <c:v>73.5</c:v>
                </c:pt>
                <c:pt idx="2286" formatCode="0.00">
                  <c:v>73.099999999999994</c:v>
                </c:pt>
                <c:pt idx="2287" formatCode="0.00">
                  <c:v>72.7</c:v>
                </c:pt>
                <c:pt idx="2288" formatCode="0.00">
                  <c:v>73.8</c:v>
                </c:pt>
                <c:pt idx="2289" formatCode="0.00">
                  <c:v>75.95</c:v>
                </c:pt>
                <c:pt idx="2290" formatCode="0.00">
                  <c:v>76</c:v>
                </c:pt>
                <c:pt idx="2291" formatCode="0.00">
                  <c:v>77.5</c:v>
                </c:pt>
                <c:pt idx="2292" formatCode="0.00">
                  <c:v>77.849999999999994</c:v>
                </c:pt>
                <c:pt idx="2293" formatCode="0.00">
                  <c:v>76.55</c:v>
                </c:pt>
                <c:pt idx="2294" formatCode="0.00">
                  <c:v>76.55</c:v>
                </c:pt>
                <c:pt idx="2295" formatCode="0.00">
                  <c:v>77.849999999999994</c:v>
                </c:pt>
                <c:pt idx="2296" formatCode="0.00">
                  <c:v>78.25</c:v>
                </c:pt>
                <c:pt idx="2297" formatCode="0.00">
                  <c:v>78.25</c:v>
                </c:pt>
                <c:pt idx="2298" formatCode="0.00">
                  <c:v>78.25</c:v>
                </c:pt>
                <c:pt idx="2299" formatCode="0.00">
                  <c:v>78.25</c:v>
                </c:pt>
                <c:pt idx="2300" formatCode="0.00">
                  <c:v>78.25</c:v>
                </c:pt>
                <c:pt idx="2301" formatCode="0.00">
                  <c:v>78.25</c:v>
                </c:pt>
                <c:pt idx="2302" formatCode="0.00">
                  <c:v>78.05</c:v>
                </c:pt>
                <c:pt idx="2303" formatCode="0.00">
                  <c:v>79.2</c:v>
                </c:pt>
                <c:pt idx="2304" formatCode="0.00">
                  <c:v>79.95</c:v>
                </c:pt>
                <c:pt idx="2305" formatCode="0.00">
                  <c:v>79.55</c:v>
                </c:pt>
                <c:pt idx="2306" formatCode="0.00">
                  <c:v>78.900000000000006</c:v>
                </c:pt>
                <c:pt idx="2307" formatCode="0.00">
                  <c:v>79.599999999999994</c:v>
                </c:pt>
                <c:pt idx="2308" formatCode="0.00">
                  <c:v>77.650000000000006</c:v>
                </c:pt>
                <c:pt idx="2309" formatCode="0.00">
                  <c:v>75.650000000000006</c:v>
                </c:pt>
                <c:pt idx="2310" formatCode="0.00">
                  <c:v>75</c:v>
                </c:pt>
                <c:pt idx="2311" formatCode="0.00">
                  <c:v>75.2</c:v>
                </c:pt>
                <c:pt idx="2312" formatCode="0.00">
                  <c:v>72</c:v>
                </c:pt>
                <c:pt idx="2313" formatCode="0.00">
                  <c:v>70.25</c:v>
                </c:pt>
                <c:pt idx="2314" formatCode="0.00">
                  <c:v>69</c:v>
                </c:pt>
                <c:pt idx="2315" formatCode="0.00">
                  <c:v>69.95</c:v>
                </c:pt>
                <c:pt idx="2316" formatCode="0.00">
                  <c:v>71.75</c:v>
                </c:pt>
                <c:pt idx="2317" formatCode="0.00">
                  <c:v>71.5</c:v>
                </c:pt>
                <c:pt idx="2318" formatCode="0.00">
                  <c:v>69.900000000000006</c:v>
                </c:pt>
                <c:pt idx="2319" formatCode="0.00">
                  <c:v>67.349999999999994</c:v>
                </c:pt>
                <c:pt idx="2320" formatCode="0.00">
                  <c:v>66.8</c:v>
                </c:pt>
                <c:pt idx="2321" formatCode="0.00">
                  <c:v>67.900000000000006</c:v>
                </c:pt>
                <c:pt idx="2322" formatCode="0.00">
                  <c:v>67.7</c:v>
                </c:pt>
                <c:pt idx="2323" formatCode="0.00">
                  <c:v>64.05</c:v>
                </c:pt>
                <c:pt idx="2324" formatCode="0.00">
                  <c:v>63.05</c:v>
                </c:pt>
                <c:pt idx="2325" formatCode="0.00">
                  <c:v>63.45</c:v>
                </c:pt>
                <c:pt idx="2326" formatCode="0.00">
                  <c:v>63.05</c:v>
                </c:pt>
                <c:pt idx="2327" formatCode="0.00">
                  <c:v>63.1</c:v>
                </c:pt>
                <c:pt idx="2328" formatCode="0.00">
                  <c:v>65.400000000000006</c:v>
                </c:pt>
                <c:pt idx="2329" formatCode="0.00">
                  <c:v>63.8</c:v>
                </c:pt>
                <c:pt idx="2330" formatCode="0.00">
                  <c:v>63</c:v>
                </c:pt>
                <c:pt idx="2331" formatCode="0.00">
                  <c:v>63</c:v>
                </c:pt>
                <c:pt idx="2332" formatCode="0.00">
                  <c:v>63</c:v>
                </c:pt>
                <c:pt idx="2333" formatCode="0.00">
                  <c:v>64.05</c:v>
                </c:pt>
                <c:pt idx="2334" formatCode="0.00">
                  <c:v>65.849999999999994</c:v>
                </c:pt>
                <c:pt idx="2335" formatCode="0.00">
                  <c:v>64.2</c:v>
                </c:pt>
                <c:pt idx="2336" formatCode="0.00">
                  <c:v>64.75</c:v>
                </c:pt>
                <c:pt idx="2337" formatCode="0.00">
                  <c:v>65.25</c:v>
                </c:pt>
                <c:pt idx="2338" formatCode="0.00">
                  <c:v>64.05</c:v>
                </c:pt>
                <c:pt idx="2339" formatCode="0.00">
                  <c:v>64.45</c:v>
                </c:pt>
                <c:pt idx="2340" formatCode="0.00">
                  <c:v>66.45</c:v>
                </c:pt>
                <c:pt idx="2341" formatCode="0.00">
                  <c:v>68.3</c:v>
                </c:pt>
                <c:pt idx="2342" formatCode="0.00">
                  <c:v>66.849999999999994</c:v>
                </c:pt>
                <c:pt idx="2343" formatCode="0.00">
                  <c:v>67.55</c:v>
                </c:pt>
                <c:pt idx="2344" formatCode="0.00">
                  <c:v>67.25</c:v>
                </c:pt>
                <c:pt idx="2345" formatCode="0.00">
                  <c:v>66.25</c:v>
                </c:pt>
                <c:pt idx="2346" formatCode="0.00">
                  <c:v>66.900000000000006</c:v>
                </c:pt>
                <c:pt idx="2347" formatCode="0.00">
                  <c:v>64.95</c:v>
                </c:pt>
                <c:pt idx="2348" formatCode="0.00">
                  <c:v>65.349999999999994</c:v>
                </c:pt>
                <c:pt idx="2349" formatCode="0.00">
                  <c:v>65.349999999999994</c:v>
                </c:pt>
                <c:pt idx="2350" formatCode="0.00">
                  <c:v>66.8</c:v>
                </c:pt>
                <c:pt idx="2351" formatCode="0.00">
                  <c:v>66.8</c:v>
                </c:pt>
                <c:pt idx="2352" formatCode="0.00">
                  <c:v>66.099999999999994</c:v>
                </c:pt>
                <c:pt idx="2353" formatCode="0.00">
                  <c:v>66.95</c:v>
                </c:pt>
                <c:pt idx="2354" formatCode="0.00">
                  <c:v>67.25</c:v>
                </c:pt>
                <c:pt idx="2355" formatCode="0.00">
                  <c:v>66.25</c:v>
                </c:pt>
                <c:pt idx="2356" formatCode="0.00">
                  <c:v>66.5</c:v>
                </c:pt>
                <c:pt idx="2357" formatCode="0.00">
                  <c:v>67.8</c:v>
                </c:pt>
                <c:pt idx="2358" formatCode="0.00">
                  <c:v>65.25</c:v>
                </c:pt>
                <c:pt idx="2359" formatCode="0.00">
                  <c:v>67.400000000000006</c:v>
                </c:pt>
                <c:pt idx="2360" formatCode="0.00">
                  <c:v>67.650000000000006</c:v>
                </c:pt>
                <c:pt idx="2361" formatCode="0.00">
                  <c:v>67.25</c:v>
                </c:pt>
                <c:pt idx="2362" formatCode="0.00">
                  <c:v>66.7</c:v>
                </c:pt>
                <c:pt idx="2363" formatCode="0.00">
                  <c:v>66.900000000000006</c:v>
                </c:pt>
                <c:pt idx="2364" formatCode="0.00">
                  <c:v>64.5</c:v>
                </c:pt>
                <c:pt idx="2365" formatCode="0.00">
                  <c:v>63.4</c:v>
                </c:pt>
                <c:pt idx="2366" formatCode="0.00">
                  <c:v>65.150000000000006</c:v>
                </c:pt>
                <c:pt idx="2367" formatCode="0.00">
                  <c:v>63.75</c:v>
                </c:pt>
                <c:pt idx="2368" formatCode="0.00">
                  <c:v>63.25</c:v>
                </c:pt>
                <c:pt idx="2369" formatCode="0.00">
                  <c:v>64</c:v>
                </c:pt>
                <c:pt idx="2370" formatCode="0.00">
                  <c:v>64.3</c:v>
                </c:pt>
                <c:pt idx="2371" formatCode="0.00">
                  <c:v>64.7</c:v>
                </c:pt>
                <c:pt idx="2372" formatCode="0.00">
                  <c:v>63.85</c:v>
                </c:pt>
                <c:pt idx="2373" formatCode="0.00">
                  <c:v>64.75</c:v>
                </c:pt>
                <c:pt idx="2374" formatCode="0.00">
                  <c:v>65.2</c:v>
                </c:pt>
                <c:pt idx="2375" formatCode="0.00">
                  <c:v>65.150000000000006</c:v>
                </c:pt>
                <c:pt idx="2376" formatCode="0.00">
                  <c:v>65.099999999999994</c:v>
                </c:pt>
                <c:pt idx="2377" formatCode="0.00">
                  <c:v>65.7</c:v>
                </c:pt>
                <c:pt idx="2378" formatCode="0.00">
                  <c:v>65.95</c:v>
                </c:pt>
                <c:pt idx="2379" formatCode="0.00">
                  <c:v>65.8</c:v>
                </c:pt>
                <c:pt idx="2380" formatCode="0.00">
                  <c:v>66</c:v>
                </c:pt>
                <c:pt idx="2381" formatCode="0.00">
                  <c:v>66</c:v>
                </c:pt>
                <c:pt idx="2382" formatCode="0.00">
                  <c:v>66</c:v>
                </c:pt>
                <c:pt idx="2383" formatCode="0.00">
                  <c:v>64.25</c:v>
                </c:pt>
                <c:pt idx="2384" formatCode="0.00">
                  <c:v>64.25</c:v>
                </c:pt>
                <c:pt idx="2385" formatCode="0.00">
                  <c:v>63.85</c:v>
                </c:pt>
                <c:pt idx="2386" formatCode="0.00">
                  <c:v>63.9</c:v>
                </c:pt>
                <c:pt idx="2387" formatCode="0.00">
                  <c:v>64.599999999999994</c:v>
                </c:pt>
                <c:pt idx="2388" formatCode="0.00">
                  <c:v>64.650000000000006</c:v>
                </c:pt>
                <c:pt idx="2389" formatCode="0.00">
                  <c:v>63.8</c:v>
                </c:pt>
                <c:pt idx="2390" formatCode="0.00">
                  <c:v>63.95</c:v>
                </c:pt>
                <c:pt idx="2391" formatCode="0.00">
                  <c:v>64.45</c:v>
                </c:pt>
                <c:pt idx="2392" formatCode="0.00">
                  <c:v>63.8</c:v>
                </c:pt>
                <c:pt idx="2393" formatCode="0.00">
                  <c:v>63.75</c:v>
                </c:pt>
                <c:pt idx="2394" formatCode="0.00">
                  <c:v>63.35</c:v>
                </c:pt>
                <c:pt idx="2395" formatCode="0.00">
                  <c:v>62.5</c:v>
                </c:pt>
                <c:pt idx="2396" formatCode="0.00">
                  <c:v>62.65</c:v>
                </c:pt>
                <c:pt idx="2397" formatCode="0.00">
                  <c:v>63.25</c:v>
                </c:pt>
                <c:pt idx="2398" formatCode="0.00">
                  <c:v>63.2</c:v>
                </c:pt>
                <c:pt idx="2399" formatCode="0.00">
                  <c:v>62.7</c:v>
                </c:pt>
                <c:pt idx="2400" formatCode="0.00">
                  <c:v>63.5</c:v>
                </c:pt>
                <c:pt idx="2401" formatCode="0.00">
                  <c:v>63.5</c:v>
                </c:pt>
                <c:pt idx="2402" formatCode="0.00">
                  <c:v>63</c:v>
                </c:pt>
                <c:pt idx="2403" formatCode="0.00">
                  <c:v>63.7</c:v>
                </c:pt>
                <c:pt idx="2404" formatCode="0.00">
                  <c:v>63.75</c:v>
                </c:pt>
                <c:pt idx="2405" formatCode="0.00">
                  <c:v>64.7</c:v>
                </c:pt>
                <c:pt idx="2406" formatCode="0.00">
                  <c:v>64.8</c:v>
                </c:pt>
                <c:pt idx="2407" formatCode="0.00">
                  <c:v>65.2</c:v>
                </c:pt>
                <c:pt idx="2408" formatCode="0.00">
                  <c:v>65.349999999999994</c:v>
                </c:pt>
                <c:pt idx="2409" formatCode="0.00">
                  <c:v>65.8</c:v>
                </c:pt>
                <c:pt idx="2410" formatCode="0.00">
                  <c:v>65.45</c:v>
                </c:pt>
                <c:pt idx="2411" formatCode="0.00">
                  <c:v>67.349999999999994</c:v>
                </c:pt>
                <c:pt idx="2412" formatCode="0.00">
                  <c:v>66.95</c:v>
                </c:pt>
                <c:pt idx="2413" formatCode="0.00">
                  <c:v>67.55</c:v>
                </c:pt>
                <c:pt idx="2414" formatCode="0.00">
                  <c:v>66.45</c:v>
                </c:pt>
                <c:pt idx="2415" formatCode="0.00">
                  <c:v>66.45</c:v>
                </c:pt>
                <c:pt idx="2416" formatCode="0.00">
                  <c:v>67.45</c:v>
                </c:pt>
                <c:pt idx="2417" formatCode="0.00">
                  <c:v>68.95</c:v>
                </c:pt>
                <c:pt idx="2418" formatCode="0.00">
                  <c:v>69.5</c:v>
                </c:pt>
                <c:pt idx="2419" formatCode="0.00">
                  <c:v>69.400000000000006</c:v>
                </c:pt>
                <c:pt idx="2420" formatCode="0.00">
                  <c:v>69.400000000000006</c:v>
                </c:pt>
                <c:pt idx="2421" formatCode="0.00">
                  <c:v>68.75</c:v>
                </c:pt>
                <c:pt idx="2422" formatCode="0.00">
                  <c:v>68.75</c:v>
                </c:pt>
                <c:pt idx="2423" formatCode="0.00">
                  <c:v>67.5</c:v>
                </c:pt>
                <c:pt idx="2424" formatCode="0.00">
                  <c:v>67.05</c:v>
                </c:pt>
                <c:pt idx="2425" formatCode="0.00">
                  <c:v>66.900000000000006</c:v>
                </c:pt>
                <c:pt idx="2426" formatCode="0.00">
                  <c:v>66.599999999999994</c:v>
                </c:pt>
                <c:pt idx="2427" formatCode="0.00">
                  <c:v>67.95</c:v>
                </c:pt>
                <c:pt idx="2428" formatCode="0.00">
                  <c:v>66.599999999999994</c:v>
                </c:pt>
                <c:pt idx="2429" formatCode="0.00">
                  <c:v>66.599999999999994</c:v>
                </c:pt>
                <c:pt idx="2430" formatCode="0.00">
                  <c:v>65.650000000000006</c:v>
                </c:pt>
                <c:pt idx="2431" formatCode="0.00">
                  <c:v>66.400000000000006</c:v>
                </c:pt>
                <c:pt idx="2432" formatCode="0.00">
                  <c:v>65.849999999999994</c:v>
                </c:pt>
                <c:pt idx="2433" formatCode="0.00">
                  <c:v>65.849999999999994</c:v>
                </c:pt>
                <c:pt idx="2434" formatCode="0.00">
                  <c:v>65.55</c:v>
                </c:pt>
                <c:pt idx="2435" formatCode="0.00">
                  <c:v>65.75</c:v>
                </c:pt>
                <c:pt idx="2436" formatCode="0.00">
                  <c:v>66.150000000000006</c:v>
                </c:pt>
                <c:pt idx="2437" formatCode="0.00">
                  <c:v>66.2</c:v>
                </c:pt>
                <c:pt idx="2438" formatCode="0.00">
                  <c:v>66.7</c:v>
                </c:pt>
                <c:pt idx="2439" formatCode="0.00">
                  <c:v>67.05</c:v>
                </c:pt>
                <c:pt idx="2440" formatCode="0.00">
                  <c:v>68.849999999999994</c:v>
                </c:pt>
                <c:pt idx="2441" formatCode="0.00">
                  <c:v>68.849999999999994</c:v>
                </c:pt>
                <c:pt idx="2442" formatCode="0.00">
                  <c:v>68.55</c:v>
                </c:pt>
                <c:pt idx="2443" formatCode="0.00">
                  <c:v>68.349999999999994</c:v>
                </c:pt>
                <c:pt idx="2444" formatCode="0.00">
                  <c:v>68.099999999999994</c:v>
                </c:pt>
                <c:pt idx="2445" formatCode="0.00">
                  <c:v>69.25</c:v>
                </c:pt>
                <c:pt idx="2446" formatCode="0.00">
                  <c:v>69.599999999999994</c:v>
                </c:pt>
                <c:pt idx="2447" formatCode="0.00">
                  <c:v>69.5</c:v>
                </c:pt>
                <c:pt idx="2448" formatCode="0.00">
                  <c:v>69.5</c:v>
                </c:pt>
                <c:pt idx="2449" formatCode="0.00">
                  <c:v>69.8</c:v>
                </c:pt>
                <c:pt idx="2450" formatCode="0.00">
                  <c:v>69.75</c:v>
                </c:pt>
                <c:pt idx="2451" formatCode="0.00">
                  <c:v>69.2</c:v>
                </c:pt>
                <c:pt idx="2452" formatCode="0.00">
                  <c:v>68.900000000000006</c:v>
                </c:pt>
                <c:pt idx="2453" formatCode="0.00">
                  <c:v>68.8</c:v>
                </c:pt>
                <c:pt idx="2454" formatCode="0.00">
                  <c:v>69</c:v>
                </c:pt>
                <c:pt idx="2455" formatCode="0.00">
                  <c:v>69.2</c:v>
                </c:pt>
                <c:pt idx="2456" formatCode="0.00">
                  <c:v>69.5</c:v>
                </c:pt>
                <c:pt idx="2457" formatCode="0.00">
                  <c:v>69.5</c:v>
                </c:pt>
                <c:pt idx="2458" formatCode="0.00">
                  <c:v>69.599999999999994</c:v>
                </c:pt>
                <c:pt idx="2459" formatCode="0.00">
                  <c:v>69.599999999999994</c:v>
                </c:pt>
                <c:pt idx="2460" formatCode="0.00">
                  <c:v>69.599999999999994</c:v>
                </c:pt>
                <c:pt idx="2461" formatCode="0.00">
                  <c:v>69.599999999999994</c:v>
                </c:pt>
                <c:pt idx="2462" formatCode="0.00">
                  <c:v>69.400000000000006</c:v>
                </c:pt>
                <c:pt idx="2463" formatCode="0.00">
                  <c:v>70.55</c:v>
                </c:pt>
                <c:pt idx="2464" formatCode="0.00">
                  <c:v>71.7</c:v>
                </c:pt>
                <c:pt idx="2465" formatCode="0.00">
                  <c:v>71.05</c:v>
                </c:pt>
                <c:pt idx="2466" formatCode="0.00">
                  <c:v>71.5</c:v>
                </c:pt>
                <c:pt idx="2467" formatCode="0.00">
                  <c:v>71.25</c:v>
                </c:pt>
                <c:pt idx="2468" formatCode="0.00">
                  <c:v>71.75</c:v>
                </c:pt>
                <c:pt idx="2469" formatCode="0.00">
                  <c:v>74.25</c:v>
                </c:pt>
                <c:pt idx="2470" formatCode="0.00">
                  <c:v>74.3</c:v>
                </c:pt>
                <c:pt idx="2471" formatCode="0.00">
                  <c:v>73.45</c:v>
                </c:pt>
                <c:pt idx="2472" formatCode="0.00">
                  <c:v>75</c:v>
                </c:pt>
                <c:pt idx="2473" formatCode="0.00">
                  <c:v>74.8</c:v>
                </c:pt>
                <c:pt idx="2474" formatCode="0.00">
                  <c:v>76.400000000000006</c:v>
                </c:pt>
                <c:pt idx="2475" formatCode="0.00">
                  <c:v>76.5</c:v>
                </c:pt>
                <c:pt idx="2476" formatCode="0.00">
                  <c:v>77</c:v>
                </c:pt>
                <c:pt idx="2477" formatCode="0.00">
                  <c:v>76.8</c:v>
                </c:pt>
                <c:pt idx="2478" formatCode="0.00">
                  <c:v>75.55</c:v>
                </c:pt>
                <c:pt idx="2479" formatCode="0.00">
                  <c:v>75.55</c:v>
                </c:pt>
                <c:pt idx="2480" formatCode="0.00">
                  <c:v>74.55</c:v>
                </c:pt>
                <c:pt idx="2481" formatCode="0.00">
                  <c:v>74.099999999999994</c:v>
                </c:pt>
                <c:pt idx="2482" formatCode="0.00">
                  <c:v>75.8</c:v>
                </c:pt>
                <c:pt idx="2483" formatCode="0.00">
                  <c:v>75.8</c:v>
                </c:pt>
                <c:pt idx="2484" formatCode="0.00">
                  <c:v>74.5</c:v>
                </c:pt>
                <c:pt idx="2485" formatCode="0.00">
                  <c:v>76.25</c:v>
                </c:pt>
                <c:pt idx="2486" formatCode="0.00">
                  <c:v>77.25</c:v>
                </c:pt>
                <c:pt idx="2487" formatCode="0.00">
                  <c:v>76.75</c:v>
                </c:pt>
                <c:pt idx="2488" formatCode="0.00">
                  <c:v>75.2</c:v>
                </c:pt>
                <c:pt idx="2489" formatCode="0.00">
                  <c:v>74.55</c:v>
                </c:pt>
                <c:pt idx="2490" formatCode="0.00">
                  <c:v>74.150000000000006</c:v>
                </c:pt>
                <c:pt idx="2491" formatCode="0.00">
                  <c:v>75.099999999999994</c:v>
                </c:pt>
                <c:pt idx="2492" formatCode="0.00">
                  <c:v>75.45</c:v>
                </c:pt>
                <c:pt idx="2493" formatCode="0.00">
                  <c:v>73.5</c:v>
                </c:pt>
                <c:pt idx="2494" formatCode="0.00">
                  <c:v>73.400000000000006</c:v>
                </c:pt>
                <c:pt idx="2495" formatCode="0.00">
                  <c:v>72.05</c:v>
                </c:pt>
                <c:pt idx="2496" formatCode="0.00">
                  <c:v>68.900000000000006</c:v>
                </c:pt>
                <c:pt idx="2497" formatCode="0.00">
                  <c:v>64.7</c:v>
                </c:pt>
                <c:pt idx="2498" formatCode="0.00">
                  <c:v>64.75</c:v>
                </c:pt>
                <c:pt idx="2499" formatCode="0.00">
                  <c:v>65.8</c:v>
                </c:pt>
                <c:pt idx="2500" formatCode="0.00">
                  <c:v>65.650000000000006</c:v>
                </c:pt>
                <c:pt idx="2501" formatCode="0.00">
                  <c:v>65.45</c:v>
                </c:pt>
                <c:pt idx="2502" formatCode="0.00">
                  <c:v>66.150000000000006</c:v>
                </c:pt>
                <c:pt idx="2503" formatCode="0.00">
                  <c:v>67.599999999999994</c:v>
                </c:pt>
                <c:pt idx="2504" formatCode="0.00">
                  <c:v>67.55</c:v>
                </c:pt>
                <c:pt idx="2505" formatCode="0.00">
                  <c:v>66.099999999999994</c:v>
                </c:pt>
                <c:pt idx="2506" formatCode="0.00">
                  <c:v>66.95</c:v>
                </c:pt>
                <c:pt idx="2507" formatCode="0.00">
                  <c:v>66.8</c:v>
                </c:pt>
                <c:pt idx="2508" formatCode="0.00">
                  <c:v>66.95</c:v>
                </c:pt>
                <c:pt idx="2509" formatCode="0.00">
                  <c:v>67.150000000000006</c:v>
                </c:pt>
                <c:pt idx="2510" formatCode="0.00">
                  <c:v>68.2</c:v>
                </c:pt>
                <c:pt idx="2511" formatCode="0.00">
                  <c:v>69.900000000000006</c:v>
                </c:pt>
                <c:pt idx="2512" formatCode="0.00">
                  <c:v>70.55</c:v>
                </c:pt>
                <c:pt idx="2513" formatCode="0.00">
                  <c:v>69.900000000000006</c:v>
                </c:pt>
                <c:pt idx="2514" formatCode="0.00">
                  <c:v>70.400000000000006</c:v>
                </c:pt>
                <c:pt idx="2515" formatCode="0.00">
                  <c:v>72.150000000000006</c:v>
                </c:pt>
                <c:pt idx="2516" formatCode="0.00">
                  <c:v>72.3</c:v>
                </c:pt>
                <c:pt idx="2517" formatCode="0.00">
                  <c:v>71.849999999999994</c:v>
                </c:pt>
                <c:pt idx="2518" formatCode="0.00">
                  <c:v>72.400000000000006</c:v>
                </c:pt>
                <c:pt idx="2519" formatCode="0.00">
                  <c:v>72.7</c:v>
                </c:pt>
                <c:pt idx="2520" formatCode="0.00">
                  <c:v>72.349999999999994</c:v>
                </c:pt>
                <c:pt idx="2521" formatCode="0.00">
                  <c:v>72.75</c:v>
                </c:pt>
                <c:pt idx="2522" formatCode="0.00">
                  <c:v>73.45</c:v>
                </c:pt>
                <c:pt idx="2523" formatCode="0.00">
                  <c:v>74.95</c:v>
                </c:pt>
                <c:pt idx="2524" formatCode="0.00">
                  <c:v>74.95</c:v>
                </c:pt>
                <c:pt idx="2525" formatCode="0.00">
                  <c:v>74.5</c:v>
                </c:pt>
                <c:pt idx="2526" formatCode="0.00">
                  <c:v>74.650000000000006</c:v>
                </c:pt>
                <c:pt idx="2527" formatCode="0.00">
                  <c:v>74.7</c:v>
                </c:pt>
                <c:pt idx="2528" formatCode="0.00">
                  <c:v>74.8</c:v>
                </c:pt>
                <c:pt idx="2529" formatCode="0.00">
                  <c:v>74.599999999999994</c:v>
                </c:pt>
                <c:pt idx="2530" formatCode="0.00">
                  <c:v>75.2</c:v>
                </c:pt>
                <c:pt idx="2531" formatCode="0.00">
                  <c:v>74.75</c:v>
                </c:pt>
                <c:pt idx="2532" formatCode="0.00">
                  <c:v>75.95</c:v>
                </c:pt>
                <c:pt idx="2533" formatCode="0.00">
                  <c:v>75.95</c:v>
                </c:pt>
                <c:pt idx="2534" formatCode="0.00">
                  <c:v>74.599999999999994</c:v>
                </c:pt>
                <c:pt idx="2535" formatCode="0.00">
                  <c:v>74.599999999999994</c:v>
                </c:pt>
                <c:pt idx="2536" formatCode="0.00">
                  <c:v>75.400000000000006</c:v>
                </c:pt>
                <c:pt idx="2537" formatCode="0.00">
                  <c:v>75.400000000000006</c:v>
                </c:pt>
                <c:pt idx="2538" formatCode="0.00">
                  <c:v>78.7</c:v>
                </c:pt>
                <c:pt idx="2539" formatCode="0.00">
                  <c:v>79.95</c:v>
                </c:pt>
                <c:pt idx="2540" formatCode="0.00">
                  <c:v>85.05</c:v>
                </c:pt>
                <c:pt idx="2541" formatCode="0.00">
                  <c:v>85.4</c:v>
                </c:pt>
                <c:pt idx="2542" formatCode="0.00">
                  <c:v>87</c:v>
                </c:pt>
                <c:pt idx="2543" formatCode="0.00">
                  <c:v>86.65</c:v>
                </c:pt>
                <c:pt idx="2544" formatCode="0.00">
                  <c:v>86.65</c:v>
                </c:pt>
                <c:pt idx="2545" formatCode="0.00">
                  <c:v>86.65</c:v>
                </c:pt>
                <c:pt idx="2546" formatCode="0.00">
                  <c:v>90.5</c:v>
                </c:pt>
                <c:pt idx="2547" formatCode="0.00">
                  <c:v>94.2</c:v>
                </c:pt>
                <c:pt idx="2548" formatCode="0.00">
                  <c:v>90.2</c:v>
                </c:pt>
                <c:pt idx="2549" formatCode="0.00">
                  <c:v>87.45</c:v>
                </c:pt>
                <c:pt idx="2550" formatCode="0.00">
                  <c:v>86.45</c:v>
                </c:pt>
                <c:pt idx="2551" formatCode="0.00">
                  <c:v>87.8</c:v>
                </c:pt>
                <c:pt idx="2552" formatCode="0.00">
                  <c:v>87.35</c:v>
                </c:pt>
                <c:pt idx="2553" formatCode="0.00">
                  <c:v>88.8</c:v>
                </c:pt>
                <c:pt idx="2554" formatCode="0.00">
                  <c:v>88.7</c:v>
                </c:pt>
                <c:pt idx="2555" formatCode="0.00">
                  <c:v>87.3</c:v>
                </c:pt>
                <c:pt idx="2556" formatCode="0.00">
                  <c:v>86.7</c:v>
                </c:pt>
                <c:pt idx="2557" formatCode="0.00">
                  <c:v>86.7</c:v>
                </c:pt>
                <c:pt idx="2558" formatCode="0.00">
                  <c:v>84.55</c:v>
                </c:pt>
                <c:pt idx="2559" formatCode="0.00">
                  <c:v>83.55</c:v>
                </c:pt>
                <c:pt idx="2560" formatCode="0.00">
                  <c:v>83.3</c:v>
                </c:pt>
                <c:pt idx="2561" formatCode="0.00">
                  <c:v>84.8</c:v>
                </c:pt>
                <c:pt idx="2562" formatCode="0.00">
                  <c:v>87.3</c:v>
                </c:pt>
                <c:pt idx="2563" formatCode="0.00">
                  <c:v>86.8</c:v>
                </c:pt>
                <c:pt idx="2564" formatCode="0.00">
                  <c:v>88</c:v>
                </c:pt>
                <c:pt idx="2565" formatCode="0.00">
                  <c:v>85.6</c:v>
                </c:pt>
                <c:pt idx="2566" formatCode="0.00">
                  <c:v>87.05</c:v>
                </c:pt>
                <c:pt idx="2567" formatCode="0.00">
                  <c:v>84.45</c:v>
                </c:pt>
                <c:pt idx="2568" formatCode="0.00">
                  <c:v>83</c:v>
                </c:pt>
                <c:pt idx="2569" formatCode="0.00">
                  <c:v>85.05</c:v>
                </c:pt>
                <c:pt idx="2570" formatCode="0.00">
                  <c:v>84.1</c:v>
                </c:pt>
                <c:pt idx="2571" formatCode="0.00">
                  <c:v>87.1</c:v>
                </c:pt>
                <c:pt idx="2572" formatCode="0.00">
                  <c:v>86.2</c:v>
                </c:pt>
                <c:pt idx="2573" formatCode="0.00">
                  <c:v>87.8</c:v>
                </c:pt>
                <c:pt idx="2574" formatCode="0.00">
                  <c:v>86.95</c:v>
                </c:pt>
                <c:pt idx="2575" formatCode="0.00">
                  <c:v>84.05</c:v>
                </c:pt>
                <c:pt idx="2576" formatCode="0.00">
                  <c:v>84.1</c:v>
                </c:pt>
                <c:pt idx="2577" formatCode="0.00">
                  <c:v>86.8</c:v>
                </c:pt>
                <c:pt idx="2578" formatCode="0.00">
                  <c:v>84.95</c:v>
                </c:pt>
                <c:pt idx="2579" formatCode="0.00">
                  <c:v>84.8</c:v>
                </c:pt>
                <c:pt idx="2580" formatCode="0.00">
                  <c:v>84.4</c:v>
                </c:pt>
                <c:pt idx="2581" formatCode="0.00">
                  <c:v>83.85</c:v>
                </c:pt>
                <c:pt idx="2582" formatCode="0.00">
                  <c:v>87.05</c:v>
                </c:pt>
                <c:pt idx="2583" formatCode="0.00">
                  <c:v>87.9</c:v>
                </c:pt>
                <c:pt idx="2584" formatCode="0.00">
                  <c:v>89.65</c:v>
                </c:pt>
                <c:pt idx="2585" formatCode="0.00">
                  <c:v>93.1</c:v>
                </c:pt>
                <c:pt idx="2586" formatCode="0.00">
                  <c:v>92.9</c:v>
                </c:pt>
                <c:pt idx="2587" formatCode="0.00">
                  <c:v>92.8</c:v>
                </c:pt>
                <c:pt idx="2588" formatCode="0.00">
                  <c:v>95.05</c:v>
                </c:pt>
                <c:pt idx="2589" formatCode="0.00">
                  <c:v>93.4</c:v>
                </c:pt>
                <c:pt idx="2590" formatCode="0.00">
                  <c:v>94.3</c:v>
                </c:pt>
                <c:pt idx="2591" formatCode="0.00">
                  <c:v>95</c:v>
                </c:pt>
                <c:pt idx="2592" formatCode="0.00">
                  <c:v>95.8</c:v>
                </c:pt>
                <c:pt idx="2593" formatCode="0.00">
                  <c:v>95.8</c:v>
                </c:pt>
                <c:pt idx="2594" formatCode="0.00">
                  <c:v>94.3</c:v>
                </c:pt>
                <c:pt idx="2595" formatCode="0.00">
                  <c:v>92.5</c:v>
                </c:pt>
                <c:pt idx="2596" formatCode="0.00">
                  <c:v>91.8</c:v>
                </c:pt>
                <c:pt idx="2597" formatCode="0.00">
                  <c:v>91.8</c:v>
                </c:pt>
                <c:pt idx="2598" formatCode="0.00">
                  <c:v>93.6</c:v>
                </c:pt>
                <c:pt idx="2599" formatCode="0.00">
                  <c:v>94.2</c:v>
                </c:pt>
                <c:pt idx="2600" formatCode="0.00">
                  <c:v>92.55</c:v>
                </c:pt>
                <c:pt idx="2601" formatCode="0.00">
                  <c:v>92.6</c:v>
                </c:pt>
                <c:pt idx="2602" formatCode="0.00">
                  <c:v>92.8</c:v>
                </c:pt>
                <c:pt idx="2603" formatCode="0.00">
                  <c:v>93.35</c:v>
                </c:pt>
                <c:pt idx="2604" formatCode="0.00">
                  <c:v>94.55</c:v>
                </c:pt>
                <c:pt idx="2605" formatCode="0.00">
                  <c:v>94.55</c:v>
                </c:pt>
                <c:pt idx="2606" formatCode="0.00">
                  <c:v>94.6</c:v>
                </c:pt>
                <c:pt idx="2607" formatCode="0.00">
                  <c:v>94.65</c:v>
                </c:pt>
                <c:pt idx="2608" formatCode="0.00">
                  <c:v>93.1</c:v>
                </c:pt>
                <c:pt idx="2609" formatCode="0.00">
                  <c:v>95.7</c:v>
                </c:pt>
                <c:pt idx="2610" formatCode="0.00">
                  <c:v>94.25</c:v>
                </c:pt>
                <c:pt idx="2611" formatCode="0.00">
                  <c:v>95.15</c:v>
                </c:pt>
                <c:pt idx="2612" formatCode="0.00">
                  <c:v>95.45</c:v>
                </c:pt>
                <c:pt idx="2613" formatCode="0.00">
                  <c:v>94.4</c:v>
                </c:pt>
                <c:pt idx="2614" formatCode="0.00">
                  <c:v>93.45</c:v>
                </c:pt>
                <c:pt idx="2615" formatCode="0.00">
                  <c:v>94.95</c:v>
                </c:pt>
                <c:pt idx="2616" formatCode="0.00">
                  <c:v>98</c:v>
                </c:pt>
                <c:pt idx="2617" formatCode="0.00">
                  <c:v>100.4</c:v>
                </c:pt>
                <c:pt idx="2618" formatCode="0.00">
                  <c:v>100.4</c:v>
                </c:pt>
                <c:pt idx="2619" formatCode="0.00">
                  <c:v>101</c:v>
                </c:pt>
                <c:pt idx="2620" formatCode="0.00">
                  <c:v>103.6</c:v>
                </c:pt>
                <c:pt idx="2621" formatCode="0.00">
                  <c:v>102.45</c:v>
                </c:pt>
                <c:pt idx="2622" formatCode="0.00">
                  <c:v>103.65</c:v>
                </c:pt>
                <c:pt idx="2623" formatCode="0.00">
                  <c:v>108</c:v>
                </c:pt>
                <c:pt idx="2624" formatCode="0.00">
                  <c:v>106.1</c:v>
                </c:pt>
                <c:pt idx="2625" formatCode="0.00">
                  <c:v>103.5</c:v>
                </c:pt>
                <c:pt idx="2626" formatCode="0.00">
                  <c:v>101.7</c:v>
                </c:pt>
                <c:pt idx="2627" formatCode="0.00">
                  <c:v>99.8</c:v>
                </c:pt>
                <c:pt idx="2628" formatCode="0.00">
                  <c:v>97.95</c:v>
                </c:pt>
                <c:pt idx="2629" formatCode="0.00">
                  <c:v>99.9</c:v>
                </c:pt>
                <c:pt idx="2630" formatCode="0.00">
                  <c:v>99.9</c:v>
                </c:pt>
                <c:pt idx="2631" formatCode="0.00">
                  <c:v>98.35</c:v>
                </c:pt>
                <c:pt idx="2632" formatCode="0.00">
                  <c:v>98.35</c:v>
                </c:pt>
                <c:pt idx="2633" formatCode="0.00">
                  <c:v>100.4</c:v>
                </c:pt>
                <c:pt idx="2634" formatCode="0.00">
                  <c:v>105.9</c:v>
                </c:pt>
                <c:pt idx="2635" formatCode="0.00">
                  <c:v>106.5</c:v>
                </c:pt>
                <c:pt idx="2636" formatCode="0.00">
                  <c:v>110.2</c:v>
                </c:pt>
                <c:pt idx="2637" formatCode="0.00">
                  <c:v>109.4</c:v>
                </c:pt>
                <c:pt idx="2638" formatCode="0.00">
                  <c:v>108.2</c:v>
                </c:pt>
                <c:pt idx="2639" formatCode="0.00">
                  <c:v>112</c:v>
                </c:pt>
                <c:pt idx="2640" formatCode="0.00">
                  <c:v>114.25</c:v>
                </c:pt>
                <c:pt idx="2641" formatCode="0.00">
                  <c:v>117.55</c:v>
                </c:pt>
                <c:pt idx="2642" formatCode="0.00">
                  <c:v>116.4</c:v>
                </c:pt>
                <c:pt idx="2643" formatCode="0.00">
                  <c:v>116.3</c:v>
                </c:pt>
                <c:pt idx="2644" formatCode="0.00">
                  <c:v>113.75</c:v>
                </c:pt>
                <c:pt idx="2645" formatCode="0.00">
                  <c:v>114.75</c:v>
                </c:pt>
                <c:pt idx="2646" formatCode="0.00">
                  <c:v>116.355</c:v>
                </c:pt>
                <c:pt idx="2647" formatCode="0.00">
                  <c:v>117.95</c:v>
                </c:pt>
                <c:pt idx="2648" formatCode="0.00">
                  <c:v>121.2</c:v>
                </c:pt>
                <c:pt idx="2649" formatCode="0.00">
                  <c:v>126.2</c:v>
                </c:pt>
                <c:pt idx="2650" formatCode="0.00">
                  <c:v>126.35</c:v>
                </c:pt>
                <c:pt idx="2651" formatCode="0.00">
                  <c:v>122.3</c:v>
                </c:pt>
                <c:pt idx="2652" formatCode="0.00">
                  <c:v>114.25</c:v>
                </c:pt>
                <c:pt idx="2653" formatCode="0.00">
                  <c:v>117.75</c:v>
                </c:pt>
                <c:pt idx="2654" formatCode="0.00">
                  <c:v>122.6</c:v>
                </c:pt>
                <c:pt idx="2655" formatCode="0.00">
                  <c:v>121.2</c:v>
                </c:pt>
                <c:pt idx="2656" formatCode="0.00">
                  <c:v>119.25</c:v>
                </c:pt>
                <c:pt idx="2657" formatCode="0.00">
                  <c:v>118.55</c:v>
                </c:pt>
                <c:pt idx="2658" formatCode="0.00">
                  <c:v>121.4</c:v>
                </c:pt>
                <c:pt idx="2659" formatCode="0.00">
                  <c:v>122.2</c:v>
                </c:pt>
                <c:pt idx="2660" formatCode="0.00">
                  <c:v>120.75</c:v>
                </c:pt>
                <c:pt idx="2661" formatCode="0.00">
                  <c:v>119.5</c:v>
                </c:pt>
                <c:pt idx="2662" formatCode="0.00">
                  <c:v>121.85</c:v>
                </c:pt>
                <c:pt idx="2663" formatCode="0.00">
                  <c:v>118.1</c:v>
                </c:pt>
                <c:pt idx="2664" formatCode="0.00">
                  <c:v>118.1</c:v>
                </c:pt>
                <c:pt idx="2665" formatCode="0.00">
                  <c:v>115.1</c:v>
                </c:pt>
                <c:pt idx="2666" formatCode="0.00">
                  <c:v>117</c:v>
                </c:pt>
                <c:pt idx="2667" formatCode="0.00">
                  <c:v>118.75</c:v>
                </c:pt>
                <c:pt idx="2668" formatCode="0.00">
                  <c:v>118.45</c:v>
                </c:pt>
                <c:pt idx="2669" formatCode="0.00">
                  <c:v>121.15</c:v>
                </c:pt>
                <c:pt idx="2670" formatCode="0.00">
                  <c:v>118.35</c:v>
                </c:pt>
                <c:pt idx="2671" formatCode="0.00">
                  <c:v>113.9</c:v>
                </c:pt>
                <c:pt idx="2672" formatCode="0.00">
                  <c:v>108.45</c:v>
                </c:pt>
                <c:pt idx="2673" formatCode="0.00">
                  <c:v>99.15</c:v>
                </c:pt>
                <c:pt idx="2674" formatCode="0.00">
                  <c:v>97.9</c:v>
                </c:pt>
                <c:pt idx="2675" formatCode="0.00">
                  <c:v>92.8</c:v>
                </c:pt>
                <c:pt idx="2676" formatCode="0.00">
                  <c:v>94.8</c:v>
                </c:pt>
                <c:pt idx="2677" formatCode="0.00">
                  <c:v>94.8</c:v>
                </c:pt>
                <c:pt idx="2678" formatCode="0.00">
                  <c:v>94.8</c:v>
                </c:pt>
                <c:pt idx="2679" formatCode="0.00">
                  <c:v>88.5</c:v>
                </c:pt>
                <c:pt idx="2680" formatCode="0.00">
                  <c:v>90.35</c:v>
                </c:pt>
                <c:pt idx="2681" formatCode="0.00">
                  <c:v>88.8</c:v>
                </c:pt>
                <c:pt idx="2682" formatCode="0.00">
                  <c:v>89.55</c:v>
                </c:pt>
                <c:pt idx="2683" formatCode="0.00">
                  <c:v>88.7</c:v>
                </c:pt>
                <c:pt idx="2684" formatCode="0.00">
                  <c:v>88.45</c:v>
                </c:pt>
                <c:pt idx="2685" formatCode="0.00">
                  <c:v>83</c:v>
                </c:pt>
                <c:pt idx="2686" formatCode="0.00">
                  <c:v>85</c:v>
                </c:pt>
                <c:pt idx="2687" formatCode="0.00">
                  <c:v>88.95</c:v>
                </c:pt>
                <c:pt idx="2688" formatCode="0.00">
                  <c:v>86</c:v>
                </c:pt>
                <c:pt idx="2689" formatCode="0.00">
                  <c:v>83.1</c:v>
                </c:pt>
                <c:pt idx="2690" formatCode="0.00">
                  <c:v>83.5</c:v>
                </c:pt>
                <c:pt idx="2691" formatCode="0.00">
                  <c:v>81.45</c:v>
                </c:pt>
                <c:pt idx="2692" formatCode="0.00">
                  <c:v>85.85</c:v>
                </c:pt>
                <c:pt idx="2693" formatCode="0.00">
                  <c:v>91.15</c:v>
                </c:pt>
                <c:pt idx="2694" formatCode="0.00">
                  <c:v>89.35</c:v>
                </c:pt>
                <c:pt idx="2695" formatCode="0.00">
                  <c:v>91.05</c:v>
                </c:pt>
                <c:pt idx="2696" formatCode="0.00">
                  <c:v>90.5</c:v>
                </c:pt>
                <c:pt idx="2697" formatCode="0.00">
                  <c:v>88.1</c:v>
                </c:pt>
                <c:pt idx="2698" formatCode="0.00">
                  <c:v>91.95</c:v>
                </c:pt>
                <c:pt idx="2699" formatCode="0.00">
                  <c:v>93.2</c:v>
                </c:pt>
                <c:pt idx="2700" formatCode="0.00">
                  <c:v>95.5</c:v>
                </c:pt>
                <c:pt idx="2701" formatCode="0.00">
                  <c:v>98.85</c:v>
                </c:pt>
                <c:pt idx="2702" formatCode="0.00">
                  <c:v>99.1</c:v>
                </c:pt>
                <c:pt idx="2703" formatCode="0.00">
                  <c:v>97.75</c:v>
                </c:pt>
                <c:pt idx="2704" formatCode="0.00">
                  <c:v>96.5</c:v>
                </c:pt>
                <c:pt idx="2705" formatCode="0.00">
                  <c:v>96.1</c:v>
                </c:pt>
                <c:pt idx="2706" formatCode="0.00">
                  <c:v>92</c:v>
                </c:pt>
                <c:pt idx="2707" formatCode="0.00">
                  <c:v>91.6</c:v>
                </c:pt>
                <c:pt idx="2708" formatCode="0.00">
                  <c:v>93.65</c:v>
                </c:pt>
                <c:pt idx="2709" formatCode="0.00">
                  <c:v>89.6</c:v>
                </c:pt>
                <c:pt idx="2710" formatCode="0.00">
                  <c:v>89.6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C-41D8-A639-7575A5341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720144"/>
        <c:axId val="1964725584"/>
      </c:lineChart>
      <c:dateAx>
        <c:axId val="1964720144"/>
        <c:scaling>
          <c:orientation val="minMax"/>
          <c:min val="39814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25584"/>
        <c:crosses val="autoZero"/>
        <c:auto val="0"/>
        <c:lblOffset val="100"/>
        <c:baseTimeUnit val="days"/>
        <c:majorUnit val="4"/>
        <c:majorTimeUnit val="months"/>
        <c:minorUnit val="2"/>
        <c:minorTimeUnit val="months"/>
      </c:dateAx>
      <c:valAx>
        <c:axId val="1964725584"/>
        <c:scaling>
          <c:orientation val="minMax"/>
          <c:max val="210"/>
          <c:min val="50"/>
        </c:scaling>
        <c:delete val="0"/>
        <c:axPos val="l"/>
        <c:majorGridlines>
          <c:spPr>
            <a:ln w="3175">
              <a:solidFill>
                <a:srgbClr val="717073"/>
              </a:solidFill>
              <a:prstDash val="dash"/>
            </a:ln>
          </c:spPr>
        </c:majorGridlines>
        <c:numFmt formatCode="#,##0_);\(#,##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20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Iron ore spot price (FOB)</a:t>
            </a:r>
          </a:p>
        </c:rich>
      </c:tx>
      <c:layout>
        <c:manualLayout>
          <c:xMode val="edge"/>
          <c:yMode val="edge"/>
          <c:x val="0.34545454545454551"/>
          <c:y val="4.065040650406504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7.9545454545454544E-2"/>
          <c:y val="0.15040710114607611"/>
          <c:w val="0.86590909090909096"/>
          <c:h val="0.65447414282481753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00377B"/>
              </a:solidFill>
              <a:prstDash val="solid"/>
            </a:ln>
          </c:spPr>
          <c:marker>
            <c:symbol val="square"/>
            <c:size val="5"/>
            <c:spPr>
              <a:noFill/>
              <a:ln w="9525">
                <a:noFill/>
                <a:prstDash val="solid"/>
              </a:ln>
            </c:spPr>
          </c:marker>
          <c:cat>
            <c:numRef>
              <c:f>Platts!$B$254:$B$2717</c:f>
              <c:numCache>
                <c:formatCode>[$-409]d\-mmm\-yy;@</c:formatCode>
                <c:ptCount val="2464"/>
                <c:pt idx="0">
                  <c:v>40001</c:v>
                </c:pt>
                <c:pt idx="1">
                  <c:v>40002</c:v>
                </c:pt>
                <c:pt idx="2">
                  <c:v>40003</c:v>
                </c:pt>
                <c:pt idx="3">
                  <c:v>40007</c:v>
                </c:pt>
                <c:pt idx="4">
                  <c:v>40008</c:v>
                </c:pt>
                <c:pt idx="5">
                  <c:v>40009</c:v>
                </c:pt>
                <c:pt idx="6">
                  <c:v>40010</c:v>
                </c:pt>
                <c:pt idx="7">
                  <c:v>40011</c:v>
                </c:pt>
                <c:pt idx="8">
                  <c:v>40014</c:v>
                </c:pt>
                <c:pt idx="9">
                  <c:v>40015</c:v>
                </c:pt>
                <c:pt idx="10">
                  <c:v>40016</c:v>
                </c:pt>
                <c:pt idx="11">
                  <c:v>40017</c:v>
                </c:pt>
                <c:pt idx="12">
                  <c:v>40018</c:v>
                </c:pt>
                <c:pt idx="13">
                  <c:v>40021</c:v>
                </c:pt>
                <c:pt idx="14">
                  <c:v>40022</c:v>
                </c:pt>
                <c:pt idx="15">
                  <c:v>40023</c:v>
                </c:pt>
                <c:pt idx="16">
                  <c:v>40024</c:v>
                </c:pt>
                <c:pt idx="17">
                  <c:v>40025</c:v>
                </c:pt>
                <c:pt idx="18">
                  <c:v>40028</c:v>
                </c:pt>
                <c:pt idx="19">
                  <c:v>40029</c:v>
                </c:pt>
                <c:pt idx="20">
                  <c:v>40030</c:v>
                </c:pt>
                <c:pt idx="21">
                  <c:v>40031</c:v>
                </c:pt>
                <c:pt idx="22">
                  <c:v>40032</c:v>
                </c:pt>
                <c:pt idx="23">
                  <c:v>40035</c:v>
                </c:pt>
                <c:pt idx="24">
                  <c:v>40037</c:v>
                </c:pt>
                <c:pt idx="25">
                  <c:v>40038</c:v>
                </c:pt>
                <c:pt idx="26">
                  <c:v>40043</c:v>
                </c:pt>
                <c:pt idx="27">
                  <c:v>40044</c:v>
                </c:pt>
                <c:pt idx="28">
                  <c:v>40045</c:v>
                </c:pt>
                <c:pt idx="29">
                  <c:v>40046</c:v>
                </c:pt>
                <c:pt idx="30">
                  <c:v>40049</c:v>
                </c:pt>
                <c:pt idx="31">
                  <c:v>40050</c:v>
                </c:pt>
                <c:pt idx="32">
                  <c:v>40051</c:v>
                </c:pt>
                <c:pt idx="33">
                  <c:v>40052</c:v>
                </c:pt>
                <c:pt idx="34">
                  <c:v>40053</c:v>
                </c:pt>
                <c:pt idx="35">
                  <c:v>40056</c:v>
                </c:pt>
                <c:pt idx="36">
                  <c:v>40057</c:v>
                </c:pt>
                <c:pt idx="37">
                  <c:v>40059</c:v>
                </c:pt>
                <c:pt idx="38">
                  <c:v>40060</c:v>
                </c:pt>
                <c:pt idx="39">
                  <c:v>40064</c:v>
                </c:pt>
                <c:pt idx="40">
                  <c:v>40065</c:v>
                </c:pt>
                <c:pt idx="41">
                  <c:v>40066</c:v>
                </c:pt>
                <c:pt idx="42">
                  <c:v>40067</c:v>
                </c:pt>
                <c:pt idx="43">
                  <c:v>40070</c:v>
                </c:pt>
                <c:pt idx="44">
                  <c:v>40071</c:v>
                </c:pt>
                <c:pt idx="45">
                  <c:v>40072</c:v>
                </c:pt>
                <c:pt idx="46">
                  <c:v>40073</c:v>
                </c:pt>
                <c:pt idx="47">
                  <c:v>40074</c:v>
                </c:pt>
                <c:pt idx="48">
                  <c:v>40077</c:v>
                </c:pt>
                <c:pt idx="49">
                  <c:v>40078</c:v>
                </c:pt>
                <c:pt idx="50">
                  <c:v>40079</c:v>
                </c:pt>
                <c:pt idx="51">
                  <c:v>40080</c:v>
                </c:pt>
                <c:pt idx="52">
                  <c:v>40081</c:v>
                </c:pt>
                <c:pt idx="53">
                  <c:v>40084</c:v>
                </c:pt>
                <c:pt idx="54">
                  <c:v>40085</c:v>
                </c:pt>
                <c:pt idx="55">
                  <c:v>40086</c:v>
                </c:pt>
                <c:pt idx="56">
                  <c:v>40087</c:v>
                </c:pt>
                <c:pt idx="57">
                  <c:v>40088</c:v>
                </c:pt>
                <c:pt idx="58">
                  <c:v>40091</c:v>
                </c:pt>
                <c:pt idx="59">
                  <c:v>40092</c:v>
                </c:pt>
                <c:pt idx="60">
                  <c:v>40093</c:v>
                </c:pt>
                <c:pt idx="61">
                  <c:v>40094</c:v>
                </c:pt>
                <c:pt idx="62">
                  <c:v>40095</c:v>
                </c:pt>
                <c:pt idx="63">
                  <c:v>40098</c:v>
                </c:pt>
                <c:pt idx="64">
                  <c:v>40099</c:v>
                </c:pt>
                <c:pt idx="65">
                  <c:v>40100</c:v>
                </c:pt>
                <c:pt idx="66">
                  <c:v>40101</c:v>
                </c:pt>
                <c:pt idx="67">
                  <c:v>40102</c:v>
                </c:pt>
                <c:pt idx="68">
                  <c:v>40105</c:v>
                </c:pt>
                <c:pt idx="69">
                  <c:v>40106</c:v>
                </c:pt>
                <c:pt idx="70">
                  <c:v>40107</c:v>
                </c:pt>
                <c:pt idx="71">
                  <c:v>40108</c:v>
                </c:pt>
                <c:pt idx="72">
                  <c:v>40109</c:v>
                </c:pt>
                <c:pt idx="73">
                  <c:v>40112</c:v>
                </c:pt>
                <c:pt idx="74">
                  <c:v>40113</c:v>
                </c:pt>
                <c:pt idx="75">
                  <c:v>40114</c:v>
                </c:pt>
                <c:pt idx="76">
                  <c:v>40115</c:v>
                </c:pt>
                <c:pt idx="77">
                  <c:v>40116</c:v>
                </c:pt>
                <c:pt idx="78">
                  <c:v>40119</c:v>
                </c:pt>
                <c:pt idx="79">
                  <c:v>40120</c:v>
                </c:pt>
                <c:pt idx="80">
                  <c:v>40121</c:v>
                </c:pt>
                <c:pt idx="81">
                  <c:v>40122</c:v>
                </c:pt>
                <c:pt idx="82">
                  <c:v>40123</c:v>
                </c:pt>
                <c:pt idx="83">
                  <c:v>40126</c:v>
                </c:pt>
                <c:pt idx="84">
                  <c:v>40127</c:v>
                </c:pt>
                <c:pt idx="85">
                  <c:v>40128</c:v>
                </c:pt>
                <c:pt idx="86">
                  <c:v>40129</c:v>
                </c:pt>
                <c:pt idx="87">
                  <c:v>40130</c:v>
                </c:pt>
                <c:pt idx="88">
                  <c:v>40133</c:v>
                </c:pt>
                <c:pt idx="89">
                  <c:v>40134</c:v>
                </c:pt>
                <c:pt idx="90">
                  <c:v>40135</c:v>
                </c:pt>
                <c:pt idx="91">
                  <c:v>40136</c:v>
                </c:pt>
                <c:pt idx="92">
                  <c:v>40137</c:v>
                </c:pt>
                <c:pt idx="93">
                  <c:v>40140</c:v>
                </c:pt>
                <c:pt idx="94">
                  <c:v>40141</c:v>
                </c:pt>
                <c:pt idx="95">
                  <c:v>40147</c:v>
                </c:pt>
                <c:pt idx="96">
                  <c:v>40148</c:v>
                </c:pt>
                <c:pt idx="97">
                  <c:v>40149</c:v>
                </c:pt>
                <c:pt idx="98">
                  <c:v>40150</c:v>
                </c:pt>
                <c:pt idx="99">
                  <c:v>40151</c:v>
                </c:pt>
                <c:pt idx="100">
                  <c:v>40154</c:v>
                </c:pt>
                <c:pt idx="101">
                  <c:v>40155</c:v>
                </c:pt>
                <c:pt idx="102">
                  <c:v>40156</c:v>
                </c:pt>
                <c:pt idx="103">
                  <c:v>40157</c:v>
                </c:pt>
                <c:pt idx="104">
                  <c:v>40158</c:v>
                </c:pt>
                <c:pt idx="105">
                  <c:v>40161</c:v>
                </c:pt>
                <c:pt idx="106">
                  <c:v>40162</c:v>
                </c:pt>
                <c:pt idx="107">
                  <c:v>40163</c:v>
                </c:pt>
                <c:pt idx="108">
                  <c:v>40164</c:v>
                </c:pt>
                <c:pt idx="109">
                  <c:v>40165</c:v>
                </c:pt>
                <c:pt idx="110">
                  <c:v>40166</c:v>
                </c:pt>
                <c:pt idx="111">
                  <c:v>40169</c:v>
                </c:pt>
                <c:pt idx="112">
                  <c:v>40170</c:v>
                </c:pt>
                <c:pt idx="113">
                  <c:v>40171</c:v>
                </c:pt>
                <c:pt idx="114">
                  <c:v>40175</c:v>
                </c:pt>
                <c:pt idx="115">
                  <c:v>40176</c:v>
                </c:pt>
                <c:pt idx="116">
                  <c:v>40177</c:v>
                </c:pt>
                <c:pt idx="117">
                  <c:v>40178</c:v>
                </c:pt>
                <c:pt idx="118">
                  <c:v>40182</c:v>
                </c:pt>
                <c:pt idx="119">
                  <c:v>40183</c:v>
                </c:pt>
                <c:pt idx="120">
                  <c:v>40184</c:v>
                </c:pt>
                <c:pt idx="121">
                  <c:v>40185</c:v>
                </c:pt>
                <c:pt idx="122">
                  <c:v>40186</c:v>
                </c:pt>
                <c:pt idx="123">
                  <c:v>40189</c:v>
                </c:pt>
                <c:pt idx="124">
                  <c:v>40190</c:v>
                </c:pt>
                <c:pt idx="125">
                  <c:v>40191</c:v>
                </c:pt>
                <c:pt idx="126">
                  <c:v>40192</c:v>
                </c:pt>
                <c:pt idx="127">
                  <c:v>40193</c:v>
                </c:pt>
                <c:pt idx="128">
                  <c:v>40197</c:v>
                </c:pt>
                <c:pt idx="129">
                  <c:v>40199</c:v>
                </c:pt>
                <c:pt idx="130">
                  <c:v>40200</c:v>
                </c:pt>
                <c:pt idx="131">
                  <c:v>40203</c:v>
                </c:pt>
                <c:pt idx="132">
                  <c:v>40204</c:v>
                </c:pt>
                <c:pt idx="133">
                  <c:v>40205</c:v>
                </c:pt>
                <c:pt idx="134">
                  <c:v>40206</c:v>
                </c:pt>
                <c:pt idx="135">
                  <c:v>40207</c:v>
                </c:pt>
                <c:pt idx="136">
                  <c:v>40210</c:v>
                </c:pt>
                <c:pt idx="137">
                  <c:v>40211</c:v>
                </c:pt>
                <c:pt idx="138">
                  <c:v>40212</c:v>
                </c:pt>
                <c:pt idx="139">
                  <c:v>40213</c:v>
                </c:pt>
                <c:pt idx="140">
                  <c:v>40214</c:v>
                </c:pt>
                <c:pt idx="141">
                  <c:v>40217</c:v>
                </c:pt>
                <c:pt idx="142">
                  <c:v>40218</c:v>
                </c:pt>
                <c:pt idx="143">
                  <c:v>40219</c:v>
                </c:pt>
                <c:pt idx="144">
                  <c:v>40220</c:v>
                </c:pt>
                <c:pt idx="145">
                  <c:v>40221</c:v>
                </c:pt>
                <c:pt idx="146">
                  <c:v>40225</c:v>
                </c:pt>
                <c:pt idx="147">
                  <c:v>40226</c:v>
                </c:pt>
                <c:pt idx="148">
                  <c:v>40227</c:v>
                </c:pt>
                <c:pt idx="149">
                  <c:v>40228</c:v>
                </c:pt>
                <c:pt idx="150">
                  <c:v>40231</c:v>
                </c:pt>
                <c:pt idx="151">
                  <c:v>40232</c:v>
                </c:pt>
                <c:pt idx="152">
                  <c:v>40233</c:v>
                </c:pt>
                <c:pt idx="153">
                  <c:v>40234</c:v>
                </c:pt>
                <c:pt idx="154">
                  <c:v>40235</c:v>
                </c:pt>
                <c:pt idx="155">
                  <c:v>40238</c:v>
                </c:pt>
                <c:pt idx="156">
                  <c:v>40239</c:v>
                </c:pt>
                <c:pt idx="157">
                  <c:v>40240</c:v>
                </c:pt>
                <c:pt idx="158">
                  <c:v>40241</c:v>
                </c:pt>
                <c:pt idx="159">
                  <c:v>40242</c:v>
                </c:pt>
                <c:pt idx="160">
                  <c:v>40245</c:v>
                </c:pt>
                <c:pt idx="161">
                  <c:v>40246</c:v>
                </c:pt>
                <c:pt idx="162">
                  <c:v>40247</c:v>
                </c:pt>
                <c:pt idx="163">
                  <c:v>40248</c:v>
                </c:pt>
                <c:pt idx="164">
                  <c:v>40249</c:v>
                </c:pt>
                <c:pt idx="165">
                  <c:v>40252</c:v>
                </c:pt>
                <c:pt idx="166">
                  <c:v>40253</c:v>
                </c:pt>
                <c:pt idx="167">
                  <c:v>40254</c:v>
                </c:pt>
                <c:pt idx="168">
                  <c:v>40255</c:v>
                </c:pt>
                <c:pt idx="169">
                  <c:v>40256</c:v>
                </c:pt>
                <c:pt idx="170">
                  <c:v>40259</c:v>
                </c:pt>
                <c:pt idx="171">
                  <c:v>40260</c:v>
                </c:pt>
                <c:pt idx="172">
                  <c:v>40261</c:v>
                </c:pt>
                <c:pt idx="173">
                  <c:v>40262</c:v>
                </c:pt>
                <c:pt idx="174">
                  <c:v>40263</c:v>
                </c:pt>
                <c:pt idx="175">
                  <c:v>40266</c:v>
                </c:pt>
                <c:pt idx="176">
                  <c:v>40267</c:v>
                </c:pt>
                <c:pt idx="177">
                  <c:v>40268</c:v>
                </c:pt>
                <c:pt idx="178">
                  <c:v>40269</c:v>
                </c:pt>
                <c:pt idx="179">
                  <c:v>40273</c:v>
                </c:pt>
                <c:pt idx="180">
                  <c:v>40274</c:v>
                </c:pt>
                <c:pt idx="181">
                  <c:v>40275</c:v>
                </c:pt>
                <c:pt idx="182">
                  <c:v>40276</c:v>
                </c:pt>
                <c:pt idx="183">
                  <c:v>40277</c:v>
                </c:pt>
                <c:pt idx="184">
                  <c:v>40280</c:v>
                </c:pt>
                <c:pt idx="185">
                  <c:v>40281</c:v>
                </c:pt>
                <c:pt idx="186">
                  <c:v>40282</c:v>
                </c:pt>
                <c:pt idx="187">
                  <c:v>40283</c:v>
                </c:pt>
                <c:pt idx="188">
                  <c:v>40284</c:v>
                </c:pt>
                <c:pt idx="189">
                  <c:v>40287</c:v>
                </c:pt>
                <c:pt idx="190">
                  <c:v>40288</c:v>
                </c:pt>
                <c:pt idx="191">
                  <c:v>40289</c:v>
                </c:pt>
                <c:pt idx="192">
                  <c:v>40290</c:v>
                </c:pt>
                <c:pt idx="193">
                  <c:v>40291</c:v>
                </c:pt>
                <c:pt idx="194">
                  <c:v>40294</c:v>
                </c:pt>
                <c:pt idx="195">
                  <c:v>40295</c:v>
                </c:pt>
                <c:pt idx="196">
                  <c:v>40296</c:v>
                </c:pt>
                <c:pt idx="197">
                  <c:v>40297</c:v>
                </c:pt>
                <c:pt idx="198">
                  <c:v>40298</c:v>
                </c:pt>
                <c:pt idx="199">
                  <c:v>40301</c:v>
                </c:pt>
                <c:pt idx="200">
                  <c:v>40302</c:v>
                </c:pt>
                <c:pt idx="201">
                  <c:v>40303</c:v>
                </c:pt>
                <c:pt idx="202">
                  <c:v>40304</c:v>
                </c:pt>
                <c:pt idx="203">
                  <c:v>40305</c:v>
                </c:pt>
                <c:pt idx="204">
                  <c:v>40308</c:v>
                </c:pt>
                <c:pt idx="205">
                  <c:v>40309</c:v>
                </c:pt>
                <c:pt idx="206">
                  <c:v>40310</c:v>
                </c:pt>
                <c:pt idx="207">
                  <c:v>40311</c:v>
                </c:pt>
                <c:pt idx="208">
                  <c:v>40312</c:v>
                </c:pt>
                <c:pt idx="209">
                  <c:v>40315</c:v>
                </c:pt>
                <c:pt idx="210">
                  <c:v>40316</c:v>
                </c:pt>
                <c:pt idx="211">
                  <c:v>40317</c:v>
                </c:pt>
                <c:pt idx="212">
                  <c:v>40318</c:v>
                </c:pt>
                <c:pt idx="213">
                  <c:v>40319</c:v>
                </c:pt>
                <c:pt idx="214">
                  <c:v>40322</c:v>
                </c:pt>
                <c:pt idx="215">
                  <c:v>40323</c:v>
                </c:pt>
                <c:pt idx="216">
                  <c:v>40324</c:v>
                </c:pt>
                <c:pt idx="217">
                  <c:v>40325</c:v>
                </c:pt>
                <c:pt idx="218">
                  <c:v>40332</c:v>
                </c:pt>
                <c:pt idx="219">
                  <c:v>40333</c:v>
                </c:pt>
                <c:pt idx="220">
                  <c:v>40336</c:v>
                </c:pt>
                <c:pt idx="221">
                  <c:v>40337</c:v>
                </c:pt>
                <c:pt idx="222">
                  <c:v>40338</c:v>
                </c:pt>
                <c:pt idx="223">
                  <c:v>40339</c:v>
                </c:pt>
                <c:pt idx="224">
                  <c:v>40340</c:v>
                </c:pt>
                <c:pt idx="225">
                  <c:v>40341</c:v>
                </c:pt>
                <c:pt idx="226">
                  <c:v>40342</c:v>
                </c:pt>
                <c:pt idx="227">
                  <c:v>40343</c:v>
                </c:pt>
                <c:pt idx="228">
                  <c:v>40344</c:v>
                </c:pt>
                <c:pt idx="229">
                  <c:v>40345</c:v>
                </c:pt>
                <c:pt idx="230">
                  <c:v>40346</c:v>
                </c:pt>
                <c:pt idx="231">
                  <c:v>40347</c:v>
                </c:pt>
                <c:pt idx="232">
                  <c:v>40350</c:v>
                </c:pt>
                <c:pt idx="233">
                  <c:v>40351</c:v>
                </c:pt>
                <c:pt idx="234">
                  <c:v>40353</c:v>
                </c:pt>
                <c:pt idx="235">
                  <c:v>40354</c:v>
                </c:pt>
                <c:pt idx="236">
                  <c:v>40357</c:v>
                </c:pt>
                <c:pt idx="237">
                  <c:v>40358</c:v>
                </c:pt>
                <c:pt idx="238">
                  <c:v>40360</c:v>
                </c:pt>
                <c:pt idx="239">
                  <c:v>40361</c:v>
                </c:pt>
                <c:pt idx="240">
                  <c:v>40365</c:v>
                </c:pt>
                <c:pt idx="241">
                  <c:v>40366</c:v>
                </c:pt>
                <c:pt idx="242">
                  <c:v>40367</c:v>
                </c:pt>
                <c:pt idx="243">
                  <c:v>40368</c:v>
                </c:pt>
                <c:pt idx="244">
                  <c:v>40371</c:v>
                </c:pt>
                <c:pt idx="245">
                  <c:v>40372</c:v>
                </c:pt>
                <c:pt idx="246">
                  <c:v>40373</c:v>
                </c:pt>
                <c:pt idx="247">
                  <c:v>40374</c:v>
                </c:pt>
                <c:pt idx="248">
                  <c:v>40375</c:v>
                </c:pt>
                <c:pt idx="249">
                  <c:v>40378</c:v>
                </c:pt>
                <c:pt idx="250">
                  <c:v>40379</c:v>
                </c:pt>
                <c:pt idx="251">
                  <c:v>40380</c:v>
                </c:pt>
                <c:pt idx="252">
                  <c:v>40381</c:v>
                </c:pt>
                <c:pt idx="253">
                  <c:v>40382</c:v>
                </c:pt>
                <c:pt idx="254">
                  <c:v>40385</c:v>
                </c:pt>
                <c:pt idx="255">
                  <c:v>40386</c:v>
                </c:pt>
                <c:pt idx="256">
                  <c:v>40387</c:v>
                </c:pt>
                <c:pt idx="257">
                  <c:v>40388</c:v>
                </c:pt>
                <c:pt idx="258">
                  <c:v>40389</c:v>
                </c:pt>
                <c:pt idx="259">
                  <c:v>40392</c:v>
                </c:pt>
                <c:pt idx="260">
                  <c:v>40393</c:v>
                </c:pt>
                <c:pt idx="261">
                  <c:v>40394</c:v>
                </c:pt>
                <c:pt idx="262">
                  <c:v>40395</c:v>
                </c:pt>
                <c:pt idx="263">
                  <c:v>40396</c:v>
                </c:pt>
                <c:pt idx="264">
                  <c:v>40400</c:v>
                </c:pt>
                <c:pt idx="265">
                  <c:v>40401</c:v>
                </c:pt>
                <c:pt idx="266">
                  <c:v>40402</c:v>
                </c:pt>
                <c:pt idx="267">
                  <c:v>40403</c:v>
                </c:pt>
                <c:pt idx="268">
                  <c:v>40406</c:v>
                </c:pt>
                <c:pt idx="269">
                  <c:v>40407</c:v>
                </c:pt>
                <c:pt idx="270">
                  <c:v>40408</c:v>
                </c:pt>
                <c:pt idx="271">
                  <c:v>40409</c:v>
                </c:pt>
                <c:pt idx="272">
                  <c:v>40410</c:v>
                </c:pt>
                <c:pt idx="273">
                  <c:v>40413</c:v>
                </c:pt>
                <c:pt idx="274">
                  <c:v>40414</c:v>
                </c:pt>
                <c:pt idx="275">
                  <c:v>40415</c:v>
                </c:pt>
                <c:pt idx="276">
                  <c:v>40416</c:v>
                </c:pt>
                <c:pt idx="277">
                  <c:v>40417</c:v>
                </c:pt>
                <c:pt idx="278">
                  <c:v>40420</c:v>
                </c:pt>
                <c:pt idx="279">
                  <c:v>40421</c:v>
                </c:pt>
                <c:pt idx="280">
                  <c:v>40422</c:v>
                </c:pt>
                <c:pt idx="281">
                  <c:v>40423</c:v>
                </c:pt>
                <c:pt idx="282">
                  <c:v>40424</c:v>
                </c:pt>
                <c:pt idx="283">
                  <c:v>40428</c:v>
                </c:pt>
                <c:pt idx="284">
                  <c:v>40429</c:v>
                </c:pt>
                <c:pt idx="285">
                  <c:v>40430</c:v>
                </c:pt>
                <c:pt idx="286">
                  <c:v>40431</c:v>
                </c:pt>
                <c:pt idx="287">
                  <c:v>40434</c:v>
                </c:pt>
                <c:pt idx="288">
                  <c:v>40435</c:v>
                </c:pt>
                <c:pt idx="289">
                  <c:v>40436</c:v>
                </c:pt>
                <c:pt idx="290">
                  <c:v>40437</c:v>
                </c:pt>
                <c:pt idx="291">
                  <c:v>40438</c:v>
                </c:pt>
                <c:pt idx="292">
                  <c:v>40441</c:v>
                </c:pt>
                <c:pt idx="293">
                  <c:v>40442</c:v>
                </c:pt>
                <c:pt idx="294">
                  <c:v>40443</c:v>
                </c:pt>
                <c:pt idx="295">
                  <c:v>40444</c:v>
                </c:pt>
                <c:pt idx="296">
                  <c:v>40445</c:v>
                </c:pt>
                <c:pt idx="297">
                  <c:v>40448</c:v>
                </c:pt>
                <c:pt idx="298">
                  <c:v>40449</c:v>
                </c:pt>
                <c:pt idx="299">
                  <c:v>40450</c:v>
                </c:pt>
                <c:pt idx="300">
                  <c:v>40451</c:v>
                </c:pt>
                <c:pt idx="301">
                  <c:v>40452</c:v>
                </c:pt>
                <c:pt idx="302">
                  <c:v>40455</c:v>
                </c:pt>
                <c:pt idx="303">
                  <c:v>40456</c:v>
                </c:pt>
                <c:pt idx="304">
                  <c:v>40457</c:v>
                </c:pt>
                <c:pt idx="305">
                  <c:v>40458</c:v>
                </c:pt>
                <c:pt idx="306">
                  <c:v>40459</c:v>
                </c:pt>
                <c:pt idx="307">
                  <c:v>40462</c:v>
                </c:pt>
                <c:pt idx="308">
                  <c:v>40463</c:v>
                </c:pt>
                <c:pt idx="309">
                  <c:v>40464</c:v>
                </c:pt>
                <c:pt idx="310">
                  <c:v>40465</c:v>
                </c:pt>
                <c:pt idx="311">
                  <c:v>40466</c:v>
                </c:pt>
                <c:pt idx="312">
                  <c:v>40469</c:v>
                </c:pt>
                <c:pt idx="313">
                  <c:v>40470</c:v>
                </c:pt>
                <c:pt idx="314">
                  <c:v>40471</c:v>
                </c:pt>
                <c:pt idx="315">
                  <c:v>40472</c:v>
                </c:pt>
                <c:pt idx="316">
                  <c:v>40473</c:v>
                </c:pt>
                <c:pt idx="317">
                  <c:v>40476</c:v>
                </c:pt>
                <c:pt idx="318">
                  <c:v>40477</c:v>
                </c:pt>
                <c:pt idx="319">
                  <c:v>40478</c:v>
                </c:pt>
                <c:pt idx="320">
                  <c:v>40479</c:v>
                </c:pt>
                <c:pt idx="321">
                  <c:v>40480</c:v>
                </c:pt>
                <c:pt idx="322">
                  <c:v>40483</c:v>
                </c:pt>
                <c:pt idx="323">
                  <c:v>40484</c:v>
                </c:pt>
                <c:pt idx="324">
                  <c:v>40485</c:v>
                </c:pt>
                <c:pt idx="325">
                  <c:v>40486</c:v>
                </c:pt>
                <c:pt idx="326">
                  <c:v>40487</c:v>
                </c:pt>
                <c:pt idx="327">
                  <c:v>40490</c:v>
                </c:pt>
                <c:pt idx="328">
                  <c:v>40491</c:v>
                </c:pt>
                <c:pt idx="329">
                  <c:v>40492</c:v>
                </c:pt>
                <c:pt idx="330">
                  <c:v>40493</c:v>
                </c:pt>
                <c:pt idx="331">
                  <c:v>40494</c:v>
                </c:pt>
                <c:pt idx="332">
                  <c:v>40497</c:v>
                </c:pt>
                <c:pt idx="333">
                  <c:v>40498</c:v>
                </c:pt>
                <c:pt idx="334">
                  <c:v>40499</c:v>
                </c:pt>
                <c:pt idx="335">
                  <c:v>40500</c:v>
                </c:pt>
                <c:pt idx="336">
                  <c:v>40501</c:v>
                </c:pt>
                <c:pt idx="337">
                  <c:v>40504</c:v>
                </c:pt>
                <c:pt idx="338">
                  <c:v>40505</c:v>
                </c:pt>
                <c:pt idx="339">
                  <c:v>40506</c:v>
                </c:pt>
                <c:pt idx="340">
                  <c:v>40507</c:v>
                </c:pt>
                <c:pt idx="341">
                  <c:v>40508</c:v>
                </c:pt>
                <c:pt idx="342">
                  <c:v>40511</c:v>
                </c:pt>
                <c:pt idx="343">
                  <c:v>40512</c:v>
                </c:pt>
                <c:pt idx="344">
                  <c:v>40513</c:v>
                </c:pt>
                <c:pt idx="345">
                  <c:v>40514</c:v>
                </c:pt>
                <c:pt idx="346">
                  <c:v>40515</c:v>
                </c:pt>
                <c:pt idx="347">
                  <c:v>40518</c:v>
                </c:pt>
                <c:pt idx="348">
                  <c:v>40519</c:v>
                </c:pt>
                <c:pt idx="349">
                  <c:v>40520</c:v>
                </c:pt>
                <c:pt idx="350">
                  <c:v>40521</c:v>
                </c:pt>
                <c:pt idx="351">
                  <c:v>40522</c:v>
                </c:pt>
                <c:pt idx="352">
                  <c:v>40525</c:v>
                </c:pt>
                <c:pt idx="353">
                  <c:v>40526</c:v>
                </c:pt>
                <c:pt idx="354">
                  <c:v>40527</c:v>
                </c:pt>
                <c:pt idx="355">
                  <c:v>40528</c:v>
                </c:pt>
                <c:pt idx="356">
                  <c:v>40529</c:v>
                </c:pt>
                <c:pt idx="357">
                  <c:v>40532</c:v>
                </c:pt>
                <c:pt idx="358">
                  <c:v>40533</c:v>
                </c:pt>
                <c:pt idx="359">
                  <c:v>40534</c:v>
                </c:pt>
                <c:pt idx="360">
                  <c:v>40535</c:v>
                </c:pt>
                <c:pt idx="361">
                  <c:v>40539</c:v>
                </c:pt>
                <c:pt idx="362">
                  <c:v>40540</c:v>
                </c:pt>
                <c:pt idx="363">
                  <c:v>40541</c:v>
                </c:pt>
                <c:pt idx="364">
                  <c:v>40542</c:v>
                </c:pt>
                <c:pt idx="365">
                  <c:v>40543</c:v>
                </c:pt>
                <c:pt idx="366">
                  <c:v>40546</c:v>
                </c:pt>
                <c:pt idx="367">
                  <c:v>40547</c:v>
                </c:pt>
                <c:pt idx="368">
                  <c:v>40548</c:v>
                </c:pt>
                <c:pt idx="369">
                  <c:v>40549</c:v>
                </c:pt>
                <c:pt idx="370">
                  <c:v>40550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40560</c:v>
                </c:pt>
                <c:pt idx="377">
                  <c:v>40561</c:v>
                </c:pt>
                <c:pt idx="378">
                  <c:v>40562</c:v>
                </c:pt>
                <c:pt idx="379">
                  <c:v>40563</c:v>
                </c:pt>
                <c:pt idx="380">
                  <c:v>40564</c:v>
                </c:pt>
                <c:pt idx="381">
                  <c:v>40567</c:v>
                </c:pt>
                <c:pt idx="382">
                  <c:v>40568</c:v>
                </c:pt>
                <c:pt idx="383">
                  <c:v>40569</c:v>
                </c:pt>
                <c:pt idx="384">
                  <c:v>40570</c:v>
                </c:pt>
                <c:pt idx="385">
                  <c:v>40571</c:v>
                </c:pt>
                <c:pt idx="386">
                  <c:v>40574</c:v>
                </c:pt>
                <c:pt idx="387">
                  <c:v>40575</c:v>
                </c:pt>
                <c:pt idx="388">
                  <c:v>40576</c:v>
                </c:pt>
                <c:pt idx="389">
                  <c:v>40577</c:v>
                </c:pt>
                <c:pt idx="390">
                  <c:v>40578</c:v>
                </c:pt>
                <c:pt idx="391">
                  <c:v>40581</c:v>
                </c:pt>
                <c:pt idx="392">
                  <c:v>40582</c:v>
                </c:pt>
                <c:pt idx="393">
                  <c:v>40583</c:v>
                </c:pt>
                <c:pt idx="394">
                  <c:v>40584</c:v>
                </c:pt>
                <c:pt idx="395">
                  <c:v>40585</c:v>
                </c:pt>
                <c:pt idx="396">
                  <c:v>40588</c:v>
                </c:pt>
                <c:pt idx="397">
                  <c:v>40589</c:v>
                </c:pt>
                <c:pt idx="398">
                  <c:v>40590</c:v>
                </c:pt>
                <c:pt idx="399">
                  <c:v>40591</c:v>
                </c:pt>
                <c:pt idx="400">
                  <c:v>40592</c:v>
                </c:pt>
                <c:pt idx="401">
                  <c:v>40595</c:v>
                </c:pt>
                <c:pt idx="402">
                  <c:v>40596</c:v>
                </c:pt>
                <c:pt idx="403">
                  <c:v>40597</c:v>
                </c:pt>
                <c:pt idx="404">
                  <c:v>40598</c:v>
                </c:pt>
                <c:pt idx="405">
                  <c:v>40599</c:v>
                </c:pt>
                <c:pt idx="406">
                  <c:v>40602</c:v>
                </c:pt>
                <c:pt idx="407">
                  <c:v>40603</c:v>
                </c:pt>
                <c:pt idx="408">
                  <c:v>40604</c:v>
                </c:pt>
                <c:pt idx="409">
                  <c:v>40605</c:v>
                </c:pt>
                <c:pt idx="410">
                  <c:v>40609</c:v>
                </c:pt>
                <c:pt idx="411">
                  <c:v>40610</c:v>
                </c:pt>
                <c:pt idx="412">
                  <c:v>40611</c:v>
                </c:pt>
                <c:pt idx="413">
                  <c:v>40612</c:v>
                </c:pt>
                <c:pt idx="414">
                  <c:v>40613</c:v>
                </c:pt>
                <c:pt idx="415">
                  <c:v>40616</c:v>
                </c:pt>
                <c:pt idx="416">
                  <c:v>40617</c:v>
                </c:pt>
                <c:pt idx="417">
                  <c:v>40618</c:v>
                </c:pt>
                <c:pt idx="418">
                  <c:v>40619</c:v>
                </c:pt>
                <c:pt idx="419">
                  <c:v>40620</c:v>
                </c:pt>
                <c:pt idx="420">
                  <c:v>40623</c:v>
                </c:pt>
                <c:pt idx="421">
                  <c:v>40624</c:v>
                </c:pt>
                <c:pt idx="422">
                  <c:v>40625</c:v>
                </c:pt>
                <c:pt idx="423">
                  <c:v>40626</c:v>
                </c:pt>
                <c:pt idx="424">
                  <c:v>40627</c:v>
                </c:pt>
                <c:pt idx="425">
                  <c:v>40630</c:v>
                </c:pt>
                <c:pt idx="426">
                  <c:v>40631</c:v>
                </c:pt>
                <c:pt idx="427">
                  <c:v>40632</c:v>
                </c:pt>
                <c:pt idx="428">
                  <c:v>40633</c:v>
                </c:pt>
                <c:pt idx="429">
                  <c:v>40634</c:v>
                </c:pt>
                <c:pt idx="430">
                  <c:v>40637</c:v>
                </c:pt>
                <c:pt idx="431">
                  <c:v>40638</c:v>
                </c:pt>
                <c:pt idx="432">
                  <c:v>40639</c:v>
                </c:pt>
                <c:pt idx="433">
                  <c:v>40640</c:v>
                </c:pt>
                <c:pt idx="434">
                  <c:v>40641</c:v>
                </c:pt>
                <c:pt idx="435">
                  <c:v>40644</c:v>
                </c:pt>
                <c:pt idx="436">
                  <c:v>40645</c:v>
                </c:pt>
                <c:pt idx="437">
                  <c:v>40646</c:v>
                </c:pt>
                <c:pt idx="438">
                  <c:v>40647</c:v>
                </c:pt>
                <c:pt idx="439">
                  <c:v>40648</c:v>
                </c:pt>
                <c:pt idx="440">
                  <c:v>40651</c:v>
                </c:pt>
                <c:pt idx="441">
                  <c:v>40652</c:v>
                </c:pt>
                <c:pt idx="442">
                  <c:v>40653</c:v>
                </c:pt>
                <c:pt idx="443">
                  <c:v>40658</c:v>
                </c:pt>
                <c:pt idx="444">
                  <c:v>40659</c:v>
                </c:pt>
                <c:pt idx="445">
                  <c:v>40660</c:v>
                </c:pt>
                <c:pt idx="446">
                  <c:v>40661</c:v>
                </c:pt>
                <c:pt idx="447">
                  <c:v>40662</c:v>
                </c:pt>
                <c:pt idx="448">
                  <c:v>40665</c:v>
                </c:pt>
                <c:pt idx="449">
                  <c:v>40666</c:v>
                </c:pt>
                <c:pt idx="450">
                  <c:v>40669</c:v>
                </c:pt>
                <c:pt idx="451">
                  <c:v>40672</c:v>
                </c:pt>
                <c:pt idx="452">
                  <c:v>40673</c:v>
                </c:pt>
                <c:pt idx="453">
                  <c:v>40674</c:v>
                </c:pt>
                <c:pt idx="454">
                  <c:v>40675</c:v>
                </c:pt>
                <c:pt idx="455">
                  <c:v>40676</c:v>
                </c:pt>
                <c:pt idx="456">
                  <c:v>40679</c:v>
                </c:pt>
                <c:pt idx="457">
                  <c:v>40680</c:v>
                </c:pt>
                <c:pt idx="458">
                  <c:v>40681</c:v>
                </c:pt>
                <c:pt idx="459">
                  <c:v>40682</c:v>
                </c:pt>
                <c:pt idx="460">
                  <c:v>40683</c:v>
                </c:pt>
                <c:pt idx="461">
                  <c:v>40686</c:v>
                </c:pt>
                <c:pt idx="462">
                  <c:v>40687</c:v>
                </c:pt>
                <c:pt idx="463">
                  <c:v>40688</c:v>
                </c:pt>
                <c:pt idx="464">
                  <c:v>40689</c:v>
                </c:pt>
                <c:pt idx="465">
                  <c:v>40690</c:v>
                </c:pt>
                <c:pt idx="466">
                  <c:v>40693</c:v>
                </c:pt>
                <c:pt idx="467">
                  <c:v>40694</c:v>
                </c:pt>
                <c:pt idx="468">
                  <c:v>40695</c:v>
                </c:pt>
                <c:pt idx="469">
                  <c:v>40696</c:v>
                </c:pt>
                <c:pt idx="470">
                  <c:v>40697</c:v>
                </c:pt>
                <c:pt idx="471">
                  <c:v>40700</c:v>
                </c:pt>
                <c:pt idx="472">
                  <c:v>40701</c:v>
                </c:pt>
                <c:pt idx="473">
                  <c:v>40702</c:v>
                </c:pt>
                <c:pt idx="474">
                  <c:v>40703</c:v>
                </c:pt>
                <c:pt idx="475">
                  <c:v>40704</c:v>
                </c:pt>
                <c:pt idx="476">
                  <c:v>40707</c:v>
                </c:pt>
                <c:pt idx="477">
                  <c:v>40708</c:v>
                </c:pt>
                <c:pt idx="478">
                  <c:v>40709</c:v>
                </c:pt>
                <c:pt idx="479">
                  <c:v>40710</c:v>
                </c:pt>
                <c:pt idx="480">
                  <c:v>40711</c:v>
                </c:pt>
                <c:pt idx="481">
                  <c:v>40714</c:v>
                </c:pt>
                <c:pt idx="482">
                  <c:v>40715</c:v>
                </c:pt>
                <c:pt idx="483">
                  <c:v>40716</c:v>
                </c:pt>
                <c:pt idx="484">
                  <c:v>40717</c:v>
                </c:pt>
                <c:pt idx="485">
                  <c:v>40718</c:v>
                </c:pt>
                <c:pt idx="486">
                  <c:v>40721</c:v>
                </c:pt>
                <c:pt idx="487">
                  <c:v>40722</c:v>
                </c:pt>
                <c:pt idx="488">
                  <c:v>40723</c:v>
                </c:pt>
                <c:pt idx="489">
                  <c:v>40724</c:v>
                </c:pt>
                <c:pt idx="490">
                  <c:v>40725</c:v>
                </c:pt>
                <c:pt idx="491">
                  <c:v>40728</c:v>
                </c:pt>
                <c:pt idx="492">
                  <c:v>40729</c:v>
                </c:pt>
                <c:pt idx="493">
                  <c:v>40730</c:v>
                </c:pt>
                <c:pt idx="494">
                  <c:v>40731</c:v>
                </c:pt>
                <c:pt idx="495">
                  <c:v>40732</c:v>
                </c:pt>
                <c:pt idx="496">
                  <c:v>40735</c:v>
                </c:pt>
                <c:pt idx="497">
                  <c:v>40736</c:v>
                </c:pt>
                <c:pt idx="498">
                  <c:v>40737</c:v>
                </c:pt>
                <c:pt idx="499">
                  <c:v>40738</c:v>
                </c:pt>
                <c:pt idx="500">
                  <c:v>40739</c:v>
                </c:pt>
                <c:pt idx="501">
                  <c:v>40742</c:v>
                </c:pt>
                <c:pt idx="502">
                  <c:v>40743</c:v>
                </c:pt>
                <c:pt idx="503">
                  <c:v>40744</c:v>
                </c:pt>
                <c:pt idx="504">
                  <c:v>40745</c:v>
                </c:pt>
                <c:pt idx="505">
                  <c:v>40746</c:v>
                </c:pt>
                <c:pt idx="506">
                  <c:v>40749</c:v>
                </c:pt>
                <c:pt idx="507">
                  <c:v>40750</c:v>
                </c:pt>
                <c:pt idx="508">
                  <c:v>40751</c:v>
                </c:pt>
                <c:pt idx="509">
                  <c:v>40752</c:v>
                </c:pt>
                <c:pt idx="510">
                  <c:v>40753</c:v>
                </c:pt>
                <c:pt idx="511">
                  <c:v>40756</c:v>
                </c:pt>
                <c:pt idx="512">
                  <c:v>40757</c:v>
                </c:pt>
                <c:pt idx="513">
                  <c:v>40758</c:v>
                </c:pt>
                <c:pt idx="514">
                  <c:v>40759</c:v>
                </c:pt>
                <c:pt idx="515">
                  <c:v>40760</c:v>
                </c:pt>
                <c:pt idx="516">
                  <c:v>40763</c:v>
                </c:pt>
                <c:pt idx="517">
                  <c:v>40765</c:v>
                </c:pt>
                <c:pt idx="518">
                  <c:v>40766</c:v>
                </c:pt>
                <c:pt idx="519">
                  <c:v>40767</c:v>
                </c:pt>
                <c:pt idx="520">
                  <c:v>40770</c:v>
                </c:pt>
                <c:pt idx="521">
                  <c:v>40771</c:v>
                </c:pt>
                <c:pt idx="522">
                  <c:v>40772</c:v>
                </c:pt>
                <c:pt idx="523">
                  <c:v>40773</c:v>
                </c:pt>
                <c:pt idx="524">
                  <c:v>40777</c:v>
                </c:pt>
                <c:pt idx="525">
                  <c:v>40778</c:v>
                </c:pt>
                <c:pt idx="526">
                  <c:v>40779</c:v>
                </c:pt>
                <c:pt idx="527">
                  <c:v>40780</c:v>
                </c:pt>
                <c:pt idx="528">
                  <c:v>40781</c:v>
                </c:pt>
                <c:pt idx="529">
                  <c:v>40784</c:v>
                </c:pt>
                <c:pt idx="530">
                  <c:v>40785</c:v>
                </c:pt>
                <c:pt idx="531">
                  <c:v>40786</c:v>
                </c:pt>
                <c:pt idx="532">
                  <c:v>40787</c:v>
                </c:pt>
                <c:pt idx="533">
                  <c:v>40788</c:v>
                </c:pt>
                <c:pt idx="534">
                  <c:v>40793</c:v>
                </c:pt>
                <c:pt idx="535">
                  <c:v>40795</c:v>
                </c:pt>
                <c:pt idx="536">
                  <c:v>40798</c:v>
                </c:pt>
                <c:pt idx="537">
                  <c:v>40799</c:v>
                </c:pt>
                <c:pt idx="538">
                  <c:v>40800</c:v>
                </c:pt>
                <c:pt idx="539">
                  <c:v>40801</c:v>
                </c:pt>
                <c:pt idx="540">
                  <c:v>40802</c:v>
                </c:pt>
                <c:pt idx="541">
                  <c:v>40805</c:v>
                </c:pt>
                <c:pt idx="542">
                  <c:v>40806</c:v>
                </c:pt>
                <c:pt idx="543">
                  <c:v>40807</c:v>
                </c:pt>
                <c:pt idx="544">
                  <c:v>40808</c:v>
                </c:pt>
                <c:pt idx="545">
                  <c:v>40809</c:v>
                </c:pt>
                <c:pt idx="546">
                  <c:v>40812</c:v>
                </c:pt>
                <c:pt idx="547">
                  <c:v>40813</c:v>
                </c:pt>
                <c:pt idx="548">
                  <c:v>40814</c:v>
                </c:pt>
                <c:pt idx="549">
                  <c:v>40815</c:v>
                </c:pt>
                <c:pt idx="550">
                  <c:v>40816</c:v>
                </c:pt>
                <c:pt idx="551">
                  <c:v>40819</c:v>
                </c:pt>
                <c:pt idx="552">
                  <c:v>40820</c:v>
                </c:pt>
                <c:pt idx="553">
                  <c:v>40821</c:v>
                </c:pt>
                <c:pt idx="554">
                  <c:v>40822</c:v>
                </c:pt>
                <c:pt idx="555">
                  <c:v>40823</c:v>
                </c:pt>
                <c:pt idx="556">
                  <c:v>40826</c:v>
                </c:pt>
                <c:pt idx="557">
                  <c:v>40827</c:v>
                </c:pt>
                <c:pt idx="558">
                  <c:v>40828</c:v>
                </c:pt>
                <c:pt idx="559">
                  <c:v>40829</c:v>
                </c:pt>
                <c:pt idx="560">
                  <c:v>40830</c:v>
                </c:pt>
                <c:pt idx="561">
                  <c:v>40833</c:v>
                </c:pt>
                <c:pt idx="562">
                  <c:v>40834</c:v>
                </c:pt>
                <c:pt idx="563">
                  <c:v>40835</c:v>
                </c:pt>
                <c:pt idx="564">
                  <c:v>40836</c:v>
                </c:pt>
                <c:pt idx="565">
                  <c:v>40837</c:v>
                </c:pt>
                <c:pt idx="566">
                  <c:v>40840</c:v>
                </c:pt>
                <c:pt idx="567">
                  <c:v>40841</c:v>
                </c:pt>
                <c:pt idx="568">
                  <c:v>40843</c:v>
                </c:pt>
                <c:pt idx="569">
                  <c:v>40844</c:v>
                </c:pt>
                <c:pt idx="570">
                  <c:v>40847</c:v>
                </c:pt>
                <c:pt idx="571">
                  <c:v>40848</c:v>
                </c:pt>
                <c:pt idx="572">
                  <c:v>40849</c:v>
                </c:pt>
                <c:pt idx="573">
                  <c:v>40850</c:v>
                </c:pt>
                <c:pt idx="574">
                  <c:v>40851</c:v>
                </c:pt>
                <c:pt idx="575">
                  <c:v>40855</c:v>
                </c:pt>
                <c:pt idx="576">
                  <c:v>40856</c:v>
                </c:pt>
                <c:pt idx="577">
                  <c:v>40857</c:v>
                </c:pt>
                <c:pt idx="578">
                  <c:v>40858</c:v>
                </c:pt>
                <c:pt idx="579">
                  <c:v>40861</c:v>
                </c:pt>
                <c:pt idx="580">
                  <c:v>40863</c:v>
                </c:pt>
                <c:pt idx="581">
                  <c:v>40864</c:v>
                </c:pt>
                <c:pt idx="582">
                  <c:v>40865</c:v>
                </c:pt>
                <c:pt idx="583">
                  <c:v>40868</c:v>
                </c:pt>
                <c:pt idx="584">
                  <c:v>40869</c:v>
                </c:pt>
                <c:pt idx="585">
                  <c:v>40870</c:v>
                </c:pt>
                <c:pt idx="586">
                  <c:v>40875</c:v>
                </c:pt>
                <c:pt idx="587">
                  <c:v>40876</c:v>
                </c:pt>
                <c:pt idx="588">
                  <c:v>40877</c:v>
                </c:pt>
                <c:pt idx="589">
                  <c:v>40878</c:v>
                </c:pt>
                <c:pt idx="590">
                  <c:v>40879</c:v>
                </c:pt>
                <c:pt idx="591">
                  <c:v>40882</c:v>
                </c:pt>
                <c:pt idx="592">
                  <c:v>40883</c:v>
                </c:pt>
                <c:pt idx="593">
                  <c:v>40884</c:v>
                </c:pt>
                <c:pt idx="594">
                  <c:v>40885</c:v>
                </c:pt>
                <c:pt idx="595">
                  <c:v>40886</c:v>
                </c:pt>
                <c:pt idx="596">
                  <c:v>40889</c:v>
                </c:pt>
                <c:pt idx="597">
                  <c:v>40890</c:v>
                </c:pt>
                <c:pt idx="598">
                  <c:v>40891</c:v>
                </c:pt>
                <c:pt idx="599">
                  <c:v>40892</c:v>
                </c:pt>
                <c:pt idx="600">
                  <c:v>40893</c:v>
                </c:pt>
                <c:pt idx="601">
                  <c:v>40896</c:v>
                </c:pt>
                <c:pt idx="602">
                  <c:v>40897</c:v>
                </c:pt>
                <c:pt idx="603">
                  <c:v>40898</c:v>
                </c:pt>
                <c:pt idx="604">
                  <c:v>40899</c:v>
                </c:pt>
                <c:pt idx="605">
                  <c:v>40900</c:v>
                </c:pt>
                <c:pt idx="606">
                  <c:v>40907</c:v>
                </c:pt>
                <c:pt idx="607">
                  <c:v>40911</c:v>
                </c:pt>
                <c:pt idx="608">
                  <c:v>40912</c:v>
                </c:pt>
                <c:pt idx="609">
                  <c:v>40913</c:v>
                </c:pt>
                <c:pt idx="610">
                  <c:v>40914</c:v>
                </c:pt>
                <c:pt idx="611">
                  <c:v>40917</c:v>
                </c:pt>
                <c:pt idx="612">
                  <c:v>40918</c:v>
                </c:pt>
                <c:pt idx="613">
                  <c:v>40919</c:v>
                </c:pt>
                <c:pt idx="614">
                  <c:v>40920</c:v>
                </c:pt>
                <c:pt idx="615">
                  <c:v>40921</c:v>
                </c:pt>
                <c:pt idx="616">
                  <c:v>40925</c:v>
                </c:pt>
                <c:pt idx="617">
                  <c:v>40926</c:v>
                </c:pt>
                <c:pt idx="618">
                  <c:v>40927</c:v>
                </c:pt>
                <c:pt idx="619">
                  <c:v>40928</c:v>
                </c:pt>
                <c:pt idx="620">
                  <c:v>40931</c:v>
                </c:pt>
                <c:pt idx="621">
                  <c:v>40933</c:v>
                </c:pt>
                <c:pt idx="622">
                  <c:v>40934</c:v>
                </c:pt>
                <c:pt idx="623">
                  <c:v>40935</c:v>
                </c:pt>
                <c:pt idx="624">
                  <c:v>40938</c:v>
                </c:pt>
                <c:pt idx="625">
                  <c:v>40939</c:v>
                </c:pt>
                <c:pt idx="626">
                  <c:v>40940</c:v>
                </c:pt>
                <c:pt idx="627">
                  <c:v>40941</c:v>
                </c:pt>
                <c:pt idx="628">
                  <c:v>40942</c:v>
                </c:pt>
                <c:pt idx="629">
                  <c:v>40945</c:v>
                </c:pt>
                <c:pt idx="630">
                  <c:v>40946</c:v>
                </c:pt>
                <c:pt idx="631">
                  <c:v>40947</c:v>
                </c:pt>
                <c:pt idx="632">
                  <c:v>40948</c:v>
                </c:pt>
                <c:pt idx="633">
                  <c:v>40949</c:v>
                </c:pt>
                <c:pt idx="634">
                  <c:v>40952</c:v>
                </c:pt>
                <c:pt idx="635">
                  <c:v>40953</c:v>
                </c:pt>
                <c:pt idx="636">
                  <c:v>40954</c:v>
                </c:pt>
                <c:pt idx="637">
                  <c:v>40955</c:v>
                </c:pt>
                <c:pt idx="638">
                  <c:v>40960</c:v>
                </c:pt>
                <c:pt idx="639">
                  <c:v>40961</c:v>
                </c:pt>
                <c:pt idx="640">
                  <c:v>40962</c:v>
                </c:pt>
                <c:pt idx="641">
                  <c:v>40963</c:v>
                </c:pt>
                <c:pt idx="642">
                  <c:v>40966</c:v>
                </c:pt>
                <c:pt idx="643">
                  <c:v>40967</c:v>
                </c:pt>
                <c:pt idx="644">
                  <c:v>40968</c:v>
                </c:pt>
                <c:pt idx="645">
                  <c:v>40969</c:v>
                </c:pt>
                <c:pt idx="646">
                  <c:v>40970</c:v>
                </c:pt>
                <c:pt idx="647">
                  <c:v>40973</c:v>
                </c:pt>
                <c:pt idx="648">
                  <c:v>40974</c:v>
                </c:pt>
                <c:pt idx="649">
                  <c:v>40975</c:v>
                </c:pt>
                <c:pt idx="650">
                  <c:v>40976</c:v>
                </c:pt>
                <c:pt idx="651">
                  <c:v>40977</c:v>
                </c:pt>
                <c:pt idx="652">
                  <c:v>40980</c:v>
                </c:pt>
                <c:pt idx="653">
                  <c:v>40981</c:v>
                </c:pt>
                <c:pt idx="654">
                  <c:v>40982</c:v>
                </c:pt>
                <c:pt idx="655">
                  <c:v>40983</c:v>
                </c:pt>
                <c:pt idx="656">
                  <c:v>40990</c:v>
                </c:pt>
                <c:pt idx="657">
                  <c:v>40994</c:v>
                </c:pt>
                <c:pt idx="658">
                  <c:v>40995</c:v>
                </c:pt>
                <c:pt idx="659">
                  <c:v>41001</c:v>
                </c:pt>
                <c:pt idx="660">
                  <c:v>41002</c:v>
                </c:pt>
                <c:pt idx="661">
                  <c:v>41008</c:v>
                </c:pt>
                <c:pt idx="662">
                  <c:v>41010</c:v>
                </c:pt>
                <c:pt idx="663">
                  <c:v>41012</c:v>
                </c:pt>
                <c:pt idx="664">
                  <c:v>41015</c:v>
                </c:pt>
                <c:pt idx="665">
                  <c:v>41016</c:v>
                </c:pt>
                <c:pt idx="666">
                  <c:v>41017</c:v>
                </c:pt>
                <c:pt idx="667">
                  <c:v>41018</c:v>
                </c:pt>
                <c:pt idx="668">
                  <c:v>41019</c:v>
                </c:pt>
                <c:pt idx="669">
                  <c:v>41022</c:v>
                </c:pt>
                <c:pt idx="670">
                  <c:v>41023</c:v>
                </c:pt>
                <c:pt idx="671">
                  <c:v>41024</c:v>
                </c:pt>
                <c:pt idx="672">
                  <c:v>41025</c:v>
                </c:pt>
                <c:pt idx="673">
                  <c:v>41026</c:v>
                </c:pt>
                <c:pt idx="674">
                  <c:v>41030</c:v>
                </c:pt>
                <c:pt idx="675">
                  <c:v>41031</c:v>
                </c:pt>
                <c:pt idx="676">
                  <c:v>41032</c:v>
                </c:pt>
                <c:pt idx="677">
                  <c:v>41033</c:v>
                </c:pt>
                <c:pt idx="678">
                  <c:v>41036</c:v>
                </c:pt>
                <c:pt idx="679">
                  <c:v>41037</c:v>
                </c:pt>
                <c:pt idx="680">
                  <c:v>41038</c:v>
                </c:pt>
                <c:pt idx="681">
                  <c:v>41039</c:v>
                </c:pt>
                <c:pt idx="682">
                  <c:v>41040</c:v>
                </c:pt>
                <c:pt idx="683">
                  <c:v>41043</c:v>
                </c:pt>
                <c:pt idx="684">
                  <c:v>41044</c:v>
                </c:pt>
                <c:pt idx="685">
                  <c:v>41045</c:v>
                </c:pt>
                <c:pt idx="686">
                  <c:v>41046</c:v>
                </c:pt>
                <c:pt idx="687">
                  <c:v>41047</c:v>
                </c:pt>
                <c:pt idx="688">
                  <c:v>41050</c:v>
                </c:pt>
                <c:pt idx="689">
                  <c:v>41051</c:v>
                </c:pt>
                <c:pt idx="690">
                  <c:v>41052</c:v>
                </c:pt>
                <c:pt idx="691">
                  <c:v>41053</c:v>
                </c:pt>
                <c:pt idx="692">
                  <c:v>41054</c:v>
                </c:pt>
                <c:pt idx="693">
                  <c:v>41057</c:v>
                </c:pt>
                <c:pt idx="694">
                  <c:v>41058</c:v>
                </c:pt>
                <c:pt idx="695">
                  <c:v>41059</c:v>
                </c:pt>
                <c:pt idx="696">
                  <c:v>41061</c:v>
                </c:pt>
                <c:pt idx="697">
                  <c:v>41064</c:v>
                </c:pt>
                <c:pt idx="698">
                  <c:v>41065</c:v>
                </c:pt>
                <c:pt idx="699">
                  <c:v>41067</c:v>
                </c:pt>
                <c:pt idx="700">
                  <c:v>41068</c:v>
                </c:pt>
                <c:pt idx="701">
                  <c:v>41071</c:v>
                </c:pt>
                <c:pt idx="702">
                  <c:v>41072</c:v>
                </c:pt>
                <c:pt idx="703">
                  <c:v>41073</c:v>
                </c:pt>
                <c:pt idx="704">
                  <c:v>41074</c:v>
                </c:pt>
                <c:pt idx="705">
                  <c:v>41075</c:v>
                </c:pt>
                <c:pt idx="706">
                  <c:v>41078</c:v>
                </c:pt>
                <c:pt idx="707">
                  <c:v>41079</c:v>
                </c:pt>
                <c:pt idx="708">
                  <c:v>41080</c:v>
                </c:pt>
                <c:pt idx="709">
                  <c:v>41081</c:v>
                </c:pt>
                <c:pt idx="710">
                  <c:v>41082</c:v>
                </c:pt>
                <c:pt idx="711">
                  <c:v>41085</c:v>
                </c:pt>
                <c:pt idx="712">
                  <c:v>41086</c:v>
                </c:pt>
                <c:pt idx="713">
                  <c:v>41087</c:v>
                </c:pt>
                <c:pt idx="714">
                  <c:v>41088</c:v>
                </c:pt>
                <c:pt idx="715">
                  <c:v>41089</c:v>
                </c:pt>
                <c:pt idx="716">
                  <c:v>41092</c:v>
                </c:pt>
                <c:pt idx="717">
                  <c:v>41093</c:v>
                </c:pt>
                <c:pt idx="718">
                  <c:v>41094</c:v>
                </c:pt>
                <c:pt idx="719">
                  <c:v>41095</c:v>
                </c:pt>
                <c:pt idx="720">
                  <c:v>41099</c:v>
                </c:pt>
                <c:pt idx="721">
                  <c:v>41100</c:v>
                </c:pt>
                <c:pt idx="722">
                  <c:v>41101</c:v>
                </c:pt>
                <c:pt idx="723">
                  <c:v>41102</c:v>
                </c:pt>
                <c:pt idx="724">
                  <c:v>41103</c:v>
                </c:pt>
                <c:pt idx="725">
                  <c:v>41106</c:v>
                </c:pt>
                <c:pt idx="726">
                  <c:v>41107</c:v>
                </c:pt>
                <c:pt idx="727">
                  <c:v>41108</c:v>
                </c:pt>
                <c:pt idx="728">
                  <c:v>41109</c:v>
                </c:pt>
                <c:pt idx="729">
                  <c:v>41110</c:v>
                </c:pt>
                <c:pt idx="730">
                  <c:v>41113</c:v>
                </c:pt>
                <c:pt idx="731">
                  <c:v>41114</c:v>
                </c:pt>
                <c:pt idx="732">
                  <c:v>41115</c:v>
                </c:pt>
                <c:pt idx="733">
                  <c:v>41116</c:v>
                </c:pt>
                <c:pt idx="734">
                  <c:v>41117</c:v>
                </c:pt>
                <c:pt idx="735">
                  <c:v>41120</c:v>
                </c:pt>
                <c:pt idx="736">
                  <c:v>41121</c:v>
                </c:pt>
                <c:pt idx="737">
                  <c:v>41122</c:v>
                </c:pt>
                <c:pt idx="738">
                  <c:v>41123</c:v>
                </c:pt>
                <c:pt idx="739">
                  <c:v>41124</c:v>
                </c:pt>
                <c:pt idx="740">
                  <c:v>41127</c:v>
                </c:pt>
                <c:pt idx="741">
                  <c:v>41128</c:v>
                </c:pt>
                <c:pt idx="742">
                  <c:v>41129</c:v>
                </c:pt>
                <c:pt idx="743">
                  <c:v>41130</c:v>
                </c:pt>
                <c:pt idx="744">
                  <c:v>41131</c:v>
                </c:pt>
                <c:pt idx="745">
                  <c:v>41134</c:v>
                </c:pt>
                <c:pt idx="746">
                  <c:v>41135</c:v>
                </c:pt>
                <c:pt idx="747">
                  <c:v>41136</c:v>
                </c:pt>
                <c:pt idx="748">
                  <c:v>41137</c:v>
                </c:pt>
                <c:pt idx="749">
                  <c:v>41138</c:v>
                </c:pt>
                <c:pt idx="750">
                  <c:v>41141</c:v>
                </c:pt>
                <c:pt idx="751">
                  <c:v>41142</c:v>
                </c:pt>
                <c:pt idx="752">
                  <c:v>41143</c:v>
                </c:pt>
                <c:pt idx="753">
                  <c:v>41144</c:v>
                </c:pt>
                <c:pt idx="754">
                  <c:v>41145</c:v>
                </c:pt>
                <c:pt idx="755">
                  <c:v>41148</c:v>
                </c:pt>
                <c:pt idx="756">
                  <c:v>41149</c:v>
                </c:pt>
                <c:pt idx="757">
                  <c:v>41150</c:v>
                </c:pt>
                <c:pt idx="758">
                  <c:v>41151</c:v>
                </c:pt>
                <c:pt idx="759">
                  <c:v>41152</c:v>
                </c:pt>
                <c:pt idx="760">
                  <c:v>41156</c:v>
                </c:pt>
                <c:pt idx="761">
                  <c:v>41157</c:v>
                </c:pt>
                <c:pt idx="762">
                  <c:v>41162</c:v>
                </c:pt>
                <c:pt idx="763">
                  <c:v>41163</c:v>
                </c:pt>
                <c:pt idx="764">
                  <c:v>41164</c:v>
                </c:pt>
                <c:pt idx="765">
                  <c:v>41165</c:v>
                </c:pt>
                <c:pt idx="766">
                  <c:v>41166</c:v>
                </c:pt>
                <c:pt idx="767">
                  <c:v>41169</c:v>
                </c:pt>
                <c:pt idx="768">
                  <c:v>41170</c:v>
                </c:pt>
                <c:pt idx="769">
                  <c:v>41171</c:v>
                </c:pt>
                <c:pt idx="770">
                  <c:v>41172</c:v>
                </c:pt>
                <c:pt idx="771">
                  <c:v>41173</c:v>
                </c:pt>
                <c:pt idx="772">
                  <c:v>41176</c:v>
                </c:pt>
                <c:pt idx="773">
                  <c:v>41177</c:v>
                </c:pt>
                <c:pt idx="774">
                  <c:v>41178</c:v>
                </c:pt>
                <c:pt idx="775">
                  <c:v>41179</c:v>
                </c:pt>
                <c:pt idx="776">
                  <c:v>41180</c:v>
                </c:pt>
                <c:pt idx="777">
                  <c:v>41183</c:v>
                </c:pt>
                <c:pt idx="778">
                  <c:v>41184</c:v>
                </c:pt>
                <c:pt idx="779">
                  <c:v>41185</c:v>
                </c:pt>
                <c:pt idx="780">
                  <c:v>41186</c:v>
                </c:pt>
                <c:pt idx="781">
                  <c:v>41187</c:v>
                </c:pt>
                <c:pt idx="782">
                  <c:v>41190</c:v>
                </c:pt>
                <c:pt idx="783">
                  <c:v>41191</c:v>
                </c:pt>
                <c:pt idx="784">
                  <c:v>41192</c:v>
                </c:pt>
                <c:pt idx="785">
                  <c:v>41194</c:v>
                </c:pt>
                <c:pt idx="786">
                  <c:v>41197</c:v>
                </c:pt>
                <c:pt idx="787">
                  <c:v>41198</c:v>
                </c:pt>
                <c:pt idx="788">
                  <c:v>41199</c:v>
                </c:pt>
                <c:pt idx="789">
                  <c:v>41200</c:v>
                </c:pt>
                <c:pt idx="790">
                  <c:v>41201</c:v>
                </c:pt>
                <c:pt idx="791">
                  <c:v>41204</c:v>
                </c:pt>
                <c:pt idx="792">
                  <c:v>41205</c:v>
                </c:pt>
                <c:pt idx="793">
                  <c:v>41206</c:v>
                </c:pt>
                <c:pt idx="794">
                  <c:v>41207</c:v>
                </c:pt>
                <c:pt idx="795">
                  <c:v>41208</c:v>
                </c:pt>
                <c:pt idx="796">
                  <c:v>41212</c:v>
                </c:pt>
                <c:pt idx="797">
                  <c:v>41213</c:v>
                </c:pt>
                <c:pt idx="798">
                  <c:v>41215</c:v>
                </c:pt>
                <c:pt idx="799">
                  <c:v>41218</c:v>
                </c:pt>
                <c:pt idx="800">
                  <c:v>41219</c:v>
                </c:pt>
                <c:pt idx="801">
                  <c:v>41220</c:v>
                </c:pt>
                <c:pt idx="802">
                  <c:v>41221</c:v>
                </c:pt>
                <c:pt idx="803">
                  <c:v>41222</c:v>
                </c:pt>
                <c:pt idx="804">
                  <c:v>41225</c:v>
                </c:pt>
                <c:pt idx="805">
                  <c:v>41226</c:v>
                </c:pt>
                <c:pt idx="806">
                  <c:v>41228</c:v>
                </c:pt>
                <c:pt idx="807">
                  <c:v>41233</c:v>
                </c:pt>
                <c:pt idx="808">
                  <c:v>41234</c:v>
                </c:pt>
                <c:pt idx="809">
                  <c:v>41239</c:v>
                </c:pt>
                <c:pt idx="810">
                  <c:v>41240</c:v>
                </c:pt>
                <c:pt idx="811">
                  <c:v>41241</c:v>
                </c:pt>
                <c:pt idx="812">
                  <c:v>41242</c:v>
                </c:pt>
                <c:pt idx="813">
                  <c:v>41243</c:v>
                </c:pt>
                <c:pt idx="814">
                  <c:v>41247</c:v>
                </c:pt>
                <c:pt idx="815">
                  <c:v>41248</c:v>
                </c:pt>
                <c:pt idx="816">
                  <c:v>41249</c:v>
                </c:pt>
                <c:pt idx="817">
                  <c:v>41250</c:v>
                </c:pt>
                <c:pt idx="818">
                  <c:v>41253</c:v>
                </c:pt>
                <c:pt idx="819">
                  <c:v>41254</c:v>
                </c:pt>
                <c:pt idx="820">
                  <c:v>41255</c:v>
                </c:pt>
                <c:pt idx="821">
                  <c:v>41256</c:v>
                </c:pt>
                <c:pt idx="822">
                  <c:v>41257</c:v>
                </c:pt>
                <c:pt idx="823">
                  <c:v>41260</c:v>
                </c:pt>
                <c:pt idx="824">
                  <c:v>41261</c:v>
                </c:pt>
                <c:pt idx="825">
                  <c:v>41262</c:v>
                </c:pt>
                <c:pt idx="826">
                  <c:v>41267</c:v>
                </c:pt>
                <c:pt idx="827">
                  <c:v>41269</c:v>
                </c:pt>
                <c:pt idx="828">
                  <c:v>41270</c:v>
                </c:pt>
                <c:pt idx="829">
                  <c:v>41274</c:v>
                </c:pt>
                <c:pt idx="830">
                  <c:v>41276</c:v>
                </c:pt>
                <c:pt idx="831">
                  <c:v>41277</c:v>
                </c:pt>
                <c:pt idx="832">
                  <c:v>41281</c:v>
                </c:pt>
                <c:pt idx="833">
                  <c:v>41282</c:v>
                </c:pt>
                <c:pt idx="834">
                  <c:v>41283</c:v>
                </c:pt>
                <c:pt idx="835">
                  <c:v>41284</c:v>
                </c:pt>
                <c:pt idx="836">
                  <c:v>41285</c:v>
                </c:pt>
                <c:pt idx="837">
                  <c:v>41288</c:v>
                </c:pt>
                <c:pt idx="838">
                  <c:v>41289</c:v>
                </c:pt>
                <c:pt idx="839">
                  <c:v>41290</c:v>
                </c:pt>
                <c:pt idx="840">
                  <c:v>41291</c:v>
                </c:pt>
                <c:pt idx="841">
                  <c:v>41292</c:v>
                </c:pt>
                <c:pt idx="842">
                  <c:v>41296</c:v>
                </c:pt>
                <c:pt idx="843">
                  <c:v>41297</c:v>
                </c:pt>
                <c:pt idx="844">
                  <c:v>41299</c:v>
                </c:pt>
                <c:pt idx="845">
                  <c:v>41302</c:v>
                </c:pt>
                <c:pt idx="846">
                  <c:v>41303</c:v>
                </c:pt>
                <c:pt idx="847">
                  <c:v>41304</c:v>
                </c:pt>
                <c:pt idx="848">
                  <c:v>41305</c:v>
                </c:pt>
                <c:pt idx="849">
                  <c:v>41306</c:v>
                </c:pt>
                <c:pt idx="850">
                  <c:v>41309</c:v>
                </c:pt>
                <c:pt idx="851">
                  <c:v>41311</c:v>
                </c:pt>
                <c:pt idx="852">
                  <c:v>41312</c:v>
                </c:pt>
                <c:pt idx="853">
                  <c:v>41318</c:v>
                </c:pt>
                <c:pt idx="854">
                  <c:v>41319</c:v>
                </c:pt>
                <c:pt idx="855">
                  <c:v>41320</c:v>
                </c:pt>
                <c:pt idx="856">
                  <c:v>41323</c:v>
                </c:pt>
                <c:pt idx="857">
                  <c:v>41324</c:v>
                </c:pt>
                <c:pt idx="858">
                  <c:v>41327</c:v>
                </c:pt>
                <c:pt idx="859">
                  <c:v>41330</c:v>
                </c:pt>
                <c:pt idx="860">
                  <c:v>41331</c:v>
                </c:pt>
                <c:pt idx="861">
                  <c:v>41332</c:v>
                </c:pt>
                <c:pt idx="862">
                  <c:v>41334</c:v>
                </c:pt>
                <c:pt idx="863">
                  <c:v>41337</c:v>
                </c:pt>
                <c:pt idx="864">
                  <c:v>41339</c:v>
                </c:pt>
                <c:pt idx="865">
                  <c:v>41340</c:v>
                </c:pt>
                <c:pt idx="866">
                  <c:v>41341</c:v>
                </c:pt>
                <c:pt idx="867">
                  <c:v>41344</c:v>
                </c:pt>
                <c:pt idx="868">
                  <c:v>41345</c:v>
                </c:pt>
                <c:pt idx="869">
                  <c:v>41346</c:v>
                </c:pt>
                <c:pt idx="870">
                  <c:v>41347</c:v>
                </c:pt>
                <c:pt idx="871">
                  <c:v>41348</c:v>
                </c:pt>
                <c:pt idx="872">
                  <c:v>41351</c:v>
                </c:pt>
                <c:pt idx="873">
                  <c:v>41354</c:v>
                </c:pt>
                <c:pt idx="874">
                  <c:v>41355</c:v>
                </c:pt>
                <c:pt idx="875">
                  <c:v>41358</c:v>
                </c:pt>
                <c:pt idx="876">
                  <c:v>41359</c:v>
                </c:pt>
                <c:pt idx="877">
                  <c:v>41360</c:v>
                </c:pt>
                <c:pt idx="878">
                  <c:v>41361</c:v>
                </c:pt>
                <c:pt idx="879">
                  <c:v>41366</c:v>
                </c:pt>
                <c:pt idx="880">
                  <c:v>41367</c:v>
                </c:pt>
                <c:pt idx="881">
                  <c:v>41368</c:v>
                </c:pt>
                <c:pt idx="882">
                  <c:v>41372</c:v>
                </c:pt>
                <c:pt idx="883">
                  <c:v>41373</c:v>
                </c:pt>
                <c:pt idx="884">
                  <c:v>41375</c:v>
                </c:pt>
                <c:pt idx="885">
                  <c:v>41376</c:v>
                </c:pt>
                <c:pt idx="886">
                  <c:v>41379</c:v>
                </c:pt>
                <c:pt idx="887">
                  <c:v>41380</c:v>
                </c:pt>
                <c:pt idx="888">
                  <c:v>41382</c:v>
                </c:pt>
                <c:pt idx="889">
                  <c:v>41383</c:v>
                </c:pt>
                <c:pt idx="890">
                  <c:v>41386</c:v>
                </c:pt>
                <c:pt idx="891">
                  <c:v>41387</c:v>
                </c:pt>
                <c:pt idx="892">
                  <c:v>41388</c:v>
                </c:pt>
                <c:pt idx="893">
                  <c:v>41389</c:v>
                </c:pt>
                <c:pt idx="894">
                  <c:v>41390</c:v>
                </c:pt>
                <c:pt idx="895">
                  <c:v>41393</c:v>
                </c:pt>
                <c:pt idx="896">
                  <c:v>41397</c:v>
                </c:pt>
                <c:pt idx="897">
                  <c:v>41400</c:v>
                </c:pt>
                <c:pt idx="898">
                  <c:v>41402</c:v>
                </c:pt>
                <c:pt idx="899">
                  <c:v>41403</c:v>
                </c:pt>
                <c:pt idx="900">
                  <c:v>41404</c:v>
                </c:pt>
                <c:pt idx="901">
                  <c:v>41407</c:v>
                </c:pt>
                <c:pt idx="902">
                  <c:v>41411</c:v>
                </c:pt>
                <c:pt idx="903">
                  <c:v>41414</c:v>
                </c:pt>
                <c:pt idx="904">
                  <c:v>41416</c:v>
                </c:pt>
                <c:pt idx="905">
                  <c:v>41418</c:v>
                </c:pt>
                <c:pt idx="906">
                  <c:v>41422</c:v>
                </c:pt>
                <c:pt idx="907">
                  <c:v>41424</c:v>
                </c:pt>
                <c:pt idx="908">
                  <c:v>41425</c:v>
                </c:pt>
                <c:pt idx="909">
                  <c:v>41429</c:v>
                </c:pt>
                <c:pt idx="910">
                  <c:v>41431</c:v>
                </c:pt>
                <c:pt idx="911">
                  <c:v>41432</c:v>
                </c:pt>
                <c:pt idx="912">
                  <c:v>41435</c:v>
                </c:pt>
                <c:pt idx="913">
                  <c:v>41438</c:v>
                </c:pt>
                <c:pt idx="914">
                  <c:v>41439</c:v>
                </c:pt>
                <c:pt idx="915">
                  <c:v>41442</c:v>
                </c:pt>
                <c:pt idx="916">
                  <c:v>41445</c:v>
                </c:pt>
                <c:pt idx="917">
                  <c:v>41446</c:v>
                </c:pt>
                <c:pt idx="918">
                  <c:v>41449</c:v>
                </c:pt>
                <c:pt idx="919">
                  <c:v>41450</c:v>
                </c:pt>
                <c:pt idx="920">
                  <c:v>41452</c:v>
                </c:pt>
                <c:pt idx="921">
                  <c:v>41453</c:v>
                </c:pt>
                <c:pt idx="922">
                  <c:v>41456</c:v>
                </c:pt>
                <c:pt idx="923">
                  <c:v>41457</c:v>
                </c:pt>
                <c:pt idx="924">
                  <c:v>41458</c:v>
                </c:pt>
                <c:pt idx="925">
                  <c:v>41460</c:v>
                </c:pt>
                <c:pt idx="926">
                  <c:v>41466</c:v>
                </c:pt>
                <c:pt idx="927">
                  <c:v>41467</c:v>
                </c:pt>
                <c:pt idx="928">
                  <c:v>41470</c:v>
                </c:pt>
                <c:pt idx="929">
                  <c:v>41471</c:v>
                </c:pt>
                <c:pt idx="930">
                  <c:v>41472</c:v>
                </c:pt>
                <c:pt idx="931">
                  <c:v>41474</c:v>
                </c:pt>
                <c:pt idx="932">
                  <c:v>41480</c:v>
                </c:pt>
                <c:pt idx="933">
                  <c:v>41481</c:v>
                </c:pt>
                <c:pt idx="934">
                  <c:v>41484</c:v>
                </c:pt>
                <c:pt idx="935">
                  <c:v>41485</c:v>
                </c:pt>
                <c:pt idx="936">
                  <c:v>41486</c:v>
                </c:pt>
                <c:pt idx="937">
                  <c:v>41487</c:v>
                </c:pt>
                <c:pt idx="938">
                  <c:v>41498</c:v>
                </c:pt>
                <c:pt idx="939">
                  <c:v>41501</c:v>
                </c:pt>
                <c:pt idx="940">
                  <c:v>41502</c:v>
                </c:pt>
                <c:pt idx="941">
                  <c:v>41505</c:v>
                </c:pt>
                <c:pt idx="942">
                  <c:v>41507</c:v>
                </c:pt>
                <c:pt idx="943">
                  <c:v>41516</c:v>
                </c:pt>
                <c:pt idx="944">
                  <c:v>41520</c:v>
                </c:pt>
                <c:pt idx="945">
                  <c:v>41522</c:v>
                </c:pt>
                <c:pt idx="946">
                  <c:v>41523</c:v>
                </c:pt>
                <c:pt idx="947">
                  <c:v>41526</c:v>
                </c:pt>
                <c:pt idx="948">
                  <c:v>41527</c:v>
                </c:pt>
                <c:pt idx="949">
                  <c:v>41529</c:v>
                </c:pt>
                <c:pt idx="950">
                  <c:v>41534</c:v>
                </c:pt>
                <c:pt idx="951">
                  <c:v>41535</c:v>
                </c:pt>
                <c:pt idx="952">
                  <c:v>41554</c:v>
                </c:pt>
                <c:pt idx="953">
                  <c:v>41557</c:v>
                </c:pt>
                <c:pt idx="954">
                  <c:v>41558</c:v>
                </c:pt>
                <c:pt idx="955">
                  <c:v>41562</c:v>
                </c:pt>
                <c:pt idx="956">
                  <c:v>41563</c:v>
                </c:pt>
                <c:pt idx="957">
                  <c:v>41564</c:v>
                </c:pt>
                <c:pt idx="958">
                  <c:v>41565</c:v>
                </c:pt>
                <c:pt idx="959">
                  <c:v>41568</c:v>
                </c:pt>
                <c:pt idx="960">
                  <c:v>41569</c:v>
                </c:pt>
                <c:pt idx="961">
                  <c:v>41570</c:v>
                </c:pt>
                <c:pt idx="962">
                  <c:v>41571</c:v>
                </c:pt>
                <c:pt idx="963">
                  <c:v>41572</c:v>
                </c:pt>
                <c:pt idx="964">
                  <c:v>41575</c:v>
                </c:pt>
                <c:pt idx="965">
                  <c:v>41576</c:v>
                </c:pt>
                <c:pt idx="966">
                  <c:v>41577</c:v>
                </c:pt>
                <c:pt idx="967">
                  <c:v>41578</c:v>
                </c:pt>
                <c:pt idx="968">
                  <c:v>41579</c:v>
                </c:pt>
                <c:pt idx="969">
                  <c:v>41582</c:v>
                </c:pt>
                <c:pt idx="970">
                  <c:v>41583</c:v>
                </c:pt>
                <c:pt idx="971">
                  <c:v>41584</c:v>
                </c:pt>
                <c:pt idx="972">
                  <c:v>41585</c:v>
                </c:pt>
                <c:pt idx="973">
                  <c:v>41586</c:v>
                </c:pt>
                <c:pt idx="974">
                  <c:v>41589</c:v>
                </c:pt>
                <c:pt idx="975">
                  <c:v>41590</c:v>
                </c:pt>
                <c:pt idx="976">
                  <c:v>41591</c:v>
                </c:pt>
                <c:pt idx="977">
                  <c:v>41593</c:v>
                </c:pt>
                <c:pt idx="978">
                  <c:v>41596</c:v>
                </c:pt>
                <c:pt idx="979">
                  <c:v>41598</c:v>
                </c:pt>
                <c:pt idx="980">
                  <c:v>41599</c:v>
                </c:pt>
                <c:pt idx="981">
                  <c:v>41600</c:v>
                </c:pt>
                <c:pt idx="982">
                  <c:v>41603</c:v>
                </c:pt>
                <c:pt idx="983">
                  <c:v>41604</c:v>
                </c:pt>
                <c:pt idx="984">
                  <c:v>41605</c:v>
                </c:pt>
                <c:pt idx="985">
                  <c:v>41606</c:v>
                </c:pt>
                <c:pt idx="986">
                  <c:v>41607</c:v>
                </c:pt>
                <c:pt idx="987">
                  <c:v>41610</c:v>
                </c:pt>
                <c:pt idx="988">
                  <c:v>41611</c:v>
                </c:pt>
                <c:pt idx="989">
                  <c:v>41612</c:v>
                </c:pt>
                <c:pt idx="990">
                  <c:v>41613</c:v>
                </c:pt>
                <c:pt idx="991">
                  <c:v>41614</c:v>
                </c:pt>
                <c:pt idx="992">
                  <c:v>41617</c:v>
                </c:pt>
                <c:pt idx="993">
                  <c:v>41618</c:v>
                </c:pt>
                <c:pt idx="994">
                  <c:v>41619</c:v>
                </c:pt>
                <c:pt idx="995">
                  <c:v>41620</c:v>
                </c:pt>
                <c:pt idx="996">
                  <c:v>41621</c:v>
                </c:pt>
                <c:pt idx="997">
                  <c:v>41624</c:v>
                </c:pt>
                <c:pt idx="998">
                  <c:v>41625</c:v>
                </c:pt>
                <c:pt idx="999">
                  <c:v>41626</c:v>
                </c:pt>
                <c:pt idx="1000">
                  <c:v>41627</c:v>
                </c:pt>
                <c:pt idx="1001">
                  <c:v>41635</c:v>
                </c:pt>
                <c:pt idx="1002">
                  <c:v>41639</c:v>
                </c:pt>
                <c:pt idx="1003">
                  <c:v>41641</c:v>
                </c:pt>
                <c:pt idx="1004">
                  <c:v>41642</c:v>
                </c:pt>
                <c:pt idx="1005">
                  <c:v>41645</c:v>
                </c:pt>
                <c:pt idx="1006">
                  <c:v>41646</c:v>
                </c:pt>
                <c:pt idx="1007">
                  <c:v>41647</c:v>
                </c:pt>
                <c:pt idx="1008">
                  <c:v>41648</c:v>
                </c:pt>
                <c:pt idx="1009">
                  <c:v>41649</c:v>
                </c:pt>
                <c:pt idx="1010">
                  <c:v>41652</c:v>
                </c:pt>
                <c:pt idx="1011">
                  <c:v>41653</c:v>
                </c:pt>
                <c:pt idx="1012">
                  <c:v>41654</c:v>
                </c:pt>
                <c:pt idx="1013">
                  <c:v>41655</c:v>
                </c:pt>
                <c:pt idx="1014">
                  <c:v>41656</c:v>
                </c:pt>
                <c:pt idx="1015">
                  <c:v>41659</c:v>
                </c:pt>
                <c:pt idx="1016">
                  <c:v>41660</c:v>
                </c:pt>
                <c:pt idx="1017">
                  <c:v>41661</c:v>
                </c:pt>
                <c:pt idx="1018">
                  <c:v>41662</c:v>
                </c:pt>
                <c:pt idx="1019">
                  <c:v>41663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41673</c:v>
                </c:pt>
                <c:pt idx="1025">
                  <c:v>41674</c:v>
                </c:pt>
                <c:pt idx="1026">
                  <c:v>41675</c:v>
                </c:pt>
                <c:pt idx="1027">
                  <c:v>41676</c:v>
                </c:pt>
                <c:pt idx="1028">
                  <c:v>41677</c:v>
                </c:pt>
                <c:pt idx="1029">
                  <c:v>41680</c:v>
                </c:pt>
                <c:pt idx="1030">
                  <c:v>41681</c:v>
                </c:pt>
                <c:pt idx="1031">
                  <c:v>41682</c:v>
                </c:pt>
                <c:pt idx="1032">
                  <c:v>41683</c:v>
                </c:pt>
                <c:pt idx="1033">
                  <c:v>41684</c:v>
                </c:pt>
                <c:pt idx="1034">
                  <c:v>41687</c:v>
                </c:pt>
                <c:pt idx="1035">
                  <c:v>41688</c:v>
                </c:pt>
                <c:pt idx="1036">
                  <c:v>41689</c:v>
                </c:pt>
                <c:pt idx="1037">
                  <c:v>41690</c:v>
                </c:pt>
                <c:pt idx="1038">
                  <c:v>41691</c:v>
                </c:pt>
                <c:pt idx="1039">
                  <c:v>41694</c:v>
                </c:pt>
                <c:pt idx="1040">
                  <c:v>41695</c:v>
                </c:pt>
                <c:pt idx="1041">
                  <c:v>41696</c:v>
                </c:pt>
                <c:pt idx="1042">
                  <c:v>41697</c:v>
                </c:pt>
                <c:pt idx="1043">
                  <c:v>41702</c:v>
                </c:pt>
                <c:pt idx="1044">
                  <c:v>41703</c:v>
                </c:pt>
                <c:pt idx="1045">
                  <c:v>41704</c:v>
                </c:pt>
                <c:pt idx="1046">
                  <c:v>41705</c:v>
                </c:pt>
                <c:pt idx="1047">
                  <c:v>41708</c:v>
                </c:pt>
                <c:pt idx="1048">
                  <c:v>41709</c:v>
                </c:pt>
                <c:pt idx="1049">
                  <c:v>41710</c:v>
                </c:pt>
                <c:pt idx="1050">
                  <c:v>41711</c:v>
                </c:pt>
                <c:pt idx="1051">
                  <c:v>41715</c:v>
                </c:pt>
                <c:pt idx="1052">
                  <c:v>41716</c:v>
                </c:pt>
                <c:pt idx="1053">
                  <c:v>41717</c:v>
                </c:pt>
                <c:pt idx="1054">
                  <c:v>41718</c:v>
                </c:pt>
                <c:pt idx="1055">
                  <c:v>41719</c:v>
                </c:pt>
                <c:pt idx="1056">
                  <c:v>41722</c:v>
                </c:pt>
                <c:pt idx="1057">
                  <c:v>41723</c:v>
                </c:pt>
                <c:pt idx="1058">
                  <c:v>41724</c:v>
                </c:pt>
                <c:pt idx="1059">
                  <c:v>41725</c:v>
                </c:pt>
                <c:pt idx="1060">
                  <c:v>41726</c:v>
                </c:pt>
                <c:pt idx="1061">
                  <c:v>41729</c:v>
                </c:pt>
                <c:pt idx="1062">
                  <c:v>41730</c:v>
                </c:pt>
                <c:pt idx="1063">
                  <c:v>41731</c:v>
                </c:pt>
                <c:pt idx="1064">
                  <c:v>41732</c:v>
                </c:pt>
                <c:pt idx="1065">
                  <c:v>41733</c:v>
                </c:pt>
                <c:pt idx="1066">
                  <c:v>41736</c:v>
                </c:pt>
                <c:pt idx="1067">
                  <c:v>41737</c:v>
                </c:pt>
                <c:pt idx="1068">
                  <c:v>41738</c:v>
                </c:pt>
                <c:pt idx="1069">
                  <c:v>41739</c:v>
                </c:pt>
                <c:pt idx="1070">
                  <c:v>41740</c:v>
                </c:pt>
                <c:pt idx="1071">
                  <c:v>41743</c:v>
                </c:pt>
                <c:pt idx="1072">
                  <c:v>41744</c:v>
                </c:pt>
                <c:pt idx="1073">
                  <c:v>41745</c:v>
                </c:pt>
                <c:pt idx="1074">
                  <c:v>41746</c:v>
                </c:pt>
                <c:pt idx="1075">
                  <c:v>41750</c:v>
                </c:pt>
                <c:pt idx="1076">
                  <c:v>41751</c:v>
                </c:pt>
                <c:pt idx="1077">
                  <c:v>41752</c:v>
                </c:pt>
                <c:pt idx="1078">
                  <c:v>41753</c:v>
                </c:pt>
                <c:pt idx="1079">
                  <c:v>41754</c:v>
                </c:pt>
                <c:pt idx="1080">
                  <c:v>41757</c:v>
                </c:pt>
                <c:pt idx="1081">
                  <c:v>41758</c:v>
                </c:pt>
                <c:pt idx="1082">
                  <c:v>41761</c:v>
                </c:pt>
                <c:pt idx="1083">
                  <c:v>41764</c:v>
                </c:pt>
                <c:pt idx="1084">
                  <c:v>41765</c:v>
                </c:pt>
                <c:pt idx="1085">
                  <c:v>41766</c:v>
                </c:pt>
                <c:pt idx="1086">
                  <c:v>41767</c:v>
                </c:pt>
                <c:pt idx="1087">
                  <c:v>41768</c:v>
                </c:pt>
                <c:pt idx="1088">
                  <c:v>41771</c:v>
                </c:pt>
                <c:pt idx="1089">
                  <c:v>41772</c:v>
                </c:pt>
                <c:pt idx="1090">
                  <c:v>41773</c:v>
                </c:pt>
                <c:pt idx="1091">
                  <c:v>41774</c:v>
                </c:pt>
                <c:pt idx="1092">
                  <c:v>41775</c:v>
                </c:pt>
                <c:pt idx="1093">
                  <c:v>41778</c:v>
                </c:pt>
                <c:pt idx="1094">
                  <c:v>41779</c:v>
                </c:pt>
                <c:pt idx="1095">
                  <c:v>41780</c:v>
                </c:pt>
                <c:pt idx="1096">
                  <c:v>41781</c:v>
                </c:pt>
                <c:pt idx="1097">
                  <c:v>41782</c:v>
                </c:pt>
                <c:pt idx="1098">
                  <c:v>41785</c:v>
                </c:pt>
                <c:pt idx="1099">
                  <c:v>41786</c:v>
                </c:pt>
                <c:pt idx="1100">
                  <c:v>41787</c:v>
                </c:pt>
                <c:pt idx="1101">
                  <c:v>41788</c:v>
                </c:pt>
                <c:pt idx="1102">
                  <c:v>41789</c:v>
                </c:pt>
                <c:pt idx="1103">
                  <c:v>41792</c:v>
                </c:pt>
                <c:pt idx="1104">
                  <c:v>41793</c:v>
                </c:pt>
                <c:pt idx="1105">
                  <c:v>41794</c:v>
                </c:pt>
                <c:pt idx="1106">
                  <c:v>41795</c:v>
                </c:pt>
                <c:pt idx="1107">
                  <c:v>41796</c:v>
                </c:pt>
                <c:pt idx="1108">
                  <c:v>41799</c:v>
                </c:pt>
                <c:pt idx="1109">
                  <c:v>41800</c:v>
                </c:pt>
                <c:pt idx="1110">
                  <c:v>41801</c:v>
                </c:pt>
                <c:pt idx="1111">
                  <c:v>41802</c:v>
                </c:pt>
                <c:pt idx="1112">
                  <c:v>41803</c:v>
                </c:pt>
                <c:pt idx="1113">
                  <c:v>41806</c:v>
                </c:pt>
                <c:pt idx="1114">
                  <c:v>41807</c:v>
                </c:pt>
                <c:pt idx="1115">
                  <c:v>41808</c:v>
                </c:pt>
                <c:pt idx="1116">
                  <c:v>41809</c:v>
                </c:pt>
                <c:pt idx="1117">
                  <c:v>41810</c:v>
                </c:pt>
                <c:pt idx="1118">
                  <c:v>41813</c:v>
                </c:pt>
                <c:pt idx="1119">
                  <c:v>41814</c:v>
                </c:pt>
                <c:pt idx="1120">
                  <c:v>41815</c:v>
                </c:pt>
                <c:pt idx="1121">
                  <c:v>41816</c:v>
                </c:pt>
                <c:pt idx="1122">
                  <c:v>41817</c:v>
                </c:pt>
                <c:pt idx="1123">
                  <c:v>41820</c:v>
                </c:pt>
                <c:pt idx="1124">
                  <c:v>41821</c:v>
                </c:pt>
                <c:pt idx="1125">
                  <c:v>41822</c:v>
                </c:pt>
                <c:pt idx="1126">
                  <c:v>41823</c:v>
                </c:pt>
                <c:pt idx="1127">
                  <c:v>41824</c:v>
                </c:pt>
                <c:pt idx="1128">
                  <c:v>41827</c:v>
                </c:pt>
                <c:pt idx="1129">
                  <c:v>41828</c:v>
                </c:pt>
                <c:pt idx="1130">
                  <c:v>41829</c:v>
                </c:pt>
                <c:pt idx="1131">
                  <c:v>41830</c:v>
                </c:pt>
                <c:pt idx="1132">
                  <c:v>41831</c:v>
                </c:pt>
                <c:pt idx="1133">
                  <c:v>41834</c:v>
                </c:pt>
                <c:pt idx="1134">
                  <c:v>41835</c:v>
                </c:pt>
                <c:pt idx="1135">
                  <c:v>41836</c:v>
                </c:pt>
                <c:pt idx="1136">
                  <c:v>41837</c:v>
                </c:pt>
                <c:pt idx="1137">
                  <c:v>41838</c:v>
                </c:pt>
                <c:pt idx="1138">
                  <c:v>41841</c:v>
                </c:pt>
                <c:pt idx="1139">
                  <c:v>41842</c:v>
                </c:pt>
                <c:pt idx="1140">
                  <c:v>41843</c:v>
                </c:pt>
                <c:pt idx="1141">
                  <c:v>41844</c:v>
                </c:pt>
                <c:pt idx="1142">
                  <c:v>41845</c:v>
                </c:pt>
                <c:pt idx="1143">
                  <c:v>41848</c:v>
                </c:pt>
                <c:pt idx="1144">
                  <c:v>41849</c:v>
                </c:pt>
                <c:pt idx="1145">
                  <c:v>41850</c:v>
                </c:pt>
                <c:pt idx="1146">
                  <c:v>41851</c:v>
                </c:pt>
                <c:pt idx="1147">
                  <c:v>41852</c:v>
                </c:pt>
                <c:pt idx="1148">
                  <c:v>41855</c:v>
                </c:pt>
                <c:pt idx="1149">
                  <c:v>41856</c:v>
                </c:pt>
                <c:pt idx="1150">
                  <c:v>41857</c:v>
                </c:pt>
                <c:pt idx="1151">
                  <c:v>41858</c:v>
                </c:pt>
                <c:pt idx="1152">
                  <c:v>41859</c:v>
                </c:pt>
                <c:pt idx="1153">
                  <c:v>41862</c:v>
                </c:pt>
                <c:pt idx="1154">
                  <c:v>41863</c:v>
                </c:pt>
                <c:pt idx="1155">
                  <c:v>41864</c:v>
                </c:pt>
                <c:pt idx="1156">
                  <c:v>41865</c:v>
                </c:pt>
                <c:pt idx="1157">
                  <c:v>41866</c:v>
                </c:pt>
                <c:pt idx="1158">
                  <c:v>41869</c:v>
                </c:pt>
                <c:pt idx="1159">
                  <c:v>41870</c:v>
                </c:pt>
                <c:pt idx="1160">
                  <c:v>41871</c:v>
                </c:pt>
                <c:pt idx="1161">
                  <c:v>41872</c:v>
                </c:pt>
                <c:pt idx="1162">
                  <c:v>41873</c:v>
                </c:pt>
                <c:pt idx="1163">
                  <c:v>41876</c:v>
                </c:pt>
                <c:pt idx="1164">
                  <c:v>41877</c:v>
                </c:pt>
                <c:pt idx="1165">
                  <c:v>41878</c:v>
                </c:pt>
                <c:pt idx="1166">
                  <c:v>41879</c:v>
                </c:pt>
                <c:pt idx="1167">
                  <c:v>41880</c:v>
                </c:pt>
                <c:pt idx="1168">
                  <c:v>41883</c:v>
                </c:pt>
                <c:pt idx="1169">
                  <c:v>41884</c:v>
                </c:pt>
                <c:pt idx="1170">
                  <c:v>41885</c:v>
                </c:pt>
                <c:pt idx="1171">
                  <c:v>41886</c:v>
                </c:pt>
                <c:pt idx="1172">
                  <c:v>41887</c:v>
                </c:pt>
                <c:pt idx="1173">
                  <c:v>41890</c:v>
                </c:pt>
                <c:pt idx="1174">
                  <c:v>41891</c:v>
                </c:pt>
                <c:pt idx="1175">
                  <c:v>41892</c:v>
                </c:pt>
                <c:pt idx="1176">
                  <c:v>41893</c:v>
                </c:pt>
                <c:pt idx="1177">
                  <c:v>41894</c:v>
                </c:pt>
                <c:pt idx="1178">
                  <c:v>41897</c:v>
                </c:pt>
                <c:pt idx="1179">
                  <c:v>41898</c:v>
                </c:pt>
                <c:pt idx="1180">
                  <c:v>41899</c:v>
                </c:pt>
                <c:pt idx="1181">
                  <c:v>41900</c:v>
                </c:pt>
                <c:pt idx="1182">
                  <c:v>41901</c:v>
                </c:pt>
                <c:pt idx="1183">
                  <c:v>41904</c:v>
                </c:pt>
                <c:pt idx="1184">
                  <c:v>41905</c:v>
                </c:pt>
                <c:pt idx="1185">
                  <c:v>41906</c:v>
                </c:pt>
                <c:pt idx="1186">
                  <c:v>41907</c:v>
                </c:pt>
                <c:pt idx="1187">
                  <c:v>41908</c:v>
                </c:pt>
                <c:pt idx="1188">
                  <c:v>41911</c:v>
                </c:pt>
                <c:pt idx="1189">
                  <c:v>41912</c:v>
                </c:pt>
                <c:pt idx="1190">
                  <c:v>41913</c:v>
                </c:pt>
                <c:pt idx="1191">
                  <c:v>41914</c:v>
                </c:pt>
                <c:pt idx="1192">
                  <c:v>41915</c:v>
                </c:pt>
                <c:pt idx="1193">
                  <c:v>41918</c:v>
                </c:pt>
                <c:pt idx="1194">
                  <c:v>41919</c:v>
                </c:pt>
                <c:pt idx="1195">
                  <c:v>41920</c:v>
                </c:pt>
                <c:pt idx="1196">
                  <c:v>41921</c:v>
                </c:pt>
                <c:pt idx="1197">
                  <c:v>41922</c:v>
                </c:pt>
                <c:pt idx="1198">
                  <c:v>41925</c:v>
                </c:pt>
                <c:pt idx="1199">
                  <c:v>41926</c:v>
                </c:pt>
                <c:pt idx="1200">
                  <c:v>41927</c:v>
                </c:pt>
                <c:pt idx="1201">
                  <c:v>41928</c:v>
                </c:pt>
                <c:pt idx="1202">
                  <c:v>41929</c:v>
                </c:pt>
                <c:pt idx="1203">
                  <c:v>41932</c:v>
                </c:pt>
                <c:pt idx="1204">
                  <c:v>41933</c:v>
                </c:pt>
                <c:pt idx="1205">
                  <c:v>41934</c:v>
                </c:pt>
                <c:pt idx="1206">
                  <c:v>41935</c:v>
                </c:pt>
                <c:pt idx="1207">
                  <c:v>41936</c:v>
                </c:pt>
                <c:pt idx="1208">
                  <c:v>41939</c:v>
                </c:pt>
                <c:pt idx="1209">
                  <c:v>41940</c:v>
                </c:pt>
                <c:pt idx="1210">
                  <c:v>41941</c:v>
                </c:pt>
                <c:pt idx="1211">
                  <c:v>41942</c:v>
                </c:pt>
                <c:pt idx="1212">
                  <c:v>41943</c:v>
                </c:pt>
                <c:pt idx="1213">
                  <c:v>41946</c:v>
                </c:pt>
                <c:pt idx="1214">
                  <c:v>41947</c:v>
                </c:pt>
                <c:pt idx="1215">
                  <c:v>41948</c:v>
                </c:pt>
                <c:pt idx="1216">
                  <c:v>41949</c:v>
                </c:pt>
                <c:pt idx="1217">
                  <c:v>41950</c:v>
                </c:pt>
                <c:pt idx="1218">
                  <c:v>41953</c:v>
                </c:pt>
                <c:pt idx="1219">
                  <c:v>41954</c:v>
                </c:pt>
                <c:pt idx="1220">
                  <c:v>41955</c:v>
                </c:pt>
                <c:pt idx="1221">
                  <c:v>41956</c:v>
                </c:pt>
                <c:pt idx="1222">
                  <c:v>41957</c:v>
                </c:pt>
                <c:pt idx="1223">
                  <c:v>41960</c:v>
                </c:pt>
                <c:pt idx="1224">
                  <c:v>41961</c:v>
                </c:pt>
                <c:pt idx="1225">
                  <c:v>41962</c:v>
                </c:pt>
                <c:pt idx="1226">
                  <c:v>41963</c:v>
                </c:pt>
                <c:pt idx="1227">
                  <c:v>41964</c:v>
                </c:pt>
                <c:pt idx="1228">
                  <c:v>41967</c:v>
                </c:pt>
                <c:pt idx="1229">
                  <c:v>41968</c:v>
                </c:pt>
                <c:pt idx="1230">
                  <c:v>41969</c:v>
                </c:pt>
                <c:pt idx="1231">
                  <c:v>41970</c:v>
                </c:pt>
                <c:pt idx="1232">
                  <c:v>41971</c:v>
                </c:pt>
                <c:pt idx="1233">
                  <c:v>41974</c:v>
                </c:pt>
                <c:pt idx="1234">
                  <c:v>41975</c:v>
                </c:pt>
                <c:pt idx="1235">
                  <c:v>41976</c:v>
                </c:pt>
                <c:pt idx="1236">
                  <c:v>41977</c:v>
                </c:pt>
                <c:pt idx="1237">
                  <c:v>41978</c:v>
                </c:pt>
                <c:pt idx="1238">
                  <c:v>41981</c:v>
                </c:pt>
                <c:pt idx="1239">
                  <c:v>41982</c:v>
                </c:pt>
                <c:pt idx="1240">
                  <c:v>41983</c:v>
                </c:pt>
                <c:pt idx="1241">
                  <c:v>41984</c:v>
                </c:pt>
                <c:pt idx="1242">
                  <c:v>41985</c:v>
                </c:pt>
                <c:pt idx="1243">
                  <c:v>41988</c:v>
                </c:pt>
                <c:pt idx="1244">
                  <c:v>41989</c:v>
                </c:pt>
                <c:pt idx="1245">
                  <c:v>41990</c:v>
                </c:pt>
                <c:pt idx="1246">
                  <c:v>41991</c:v>
                </c:pt>
                <c:pt idx="1247">
                  <c:v>41992</c:v>
                </c:pt>
                <c:pt idx="1248">
                  <c:v>41995</c:v>
                </c:pt>
                <c:pt idx="1249">
                  <c:v>41996</c:v>
                </c:pt>
                <c:pt idx="1250">
                  <c:v>41997</c:v>
                </c:pt>
                <c:pt idx="1251">
                  <c:v>42002</c:v>
                </c:pt>
                <c:pt idx="1252">
                  <c:v>42003</c:v>
                </c:pt>
                <c:pt idx="1253">
                  <c:v>42004</c:v>
                </c:pt>
                <c:pt idx="1254">
                  <c:v>42006</c:v>
                </c:pt>
                <c:pt idx="1255">
                  <c:v>42009</c:v>
                </c:pt>
                <c:pt idx="1256">
                  <c:v>42010</c:v>
                </c:pt>
                <c:pt idx="1257">
                  <c:v>42011</c:v>
                </c:pt>
                <c:pt idx="1258">
                  <c:v>42012</c:v>
                </c:pt>
                <c:pt idx="1259">
                  <c:v>42013</c:v>
                </c:pt>
                <c:pt idx="1260">
                  <c:v>42016</c:v>
                </c:pt>
                <c:pt idx="1261">
                  <c:v>42017</c:v>
                </c:pt>
                <c:pt idx="1262">
                  <c:v>42018</c:v>
                </c:pt>
                <c:pt idx="1263">
                  <c:v>42019</c:v>
                </c:pt>
                <c:pt idx="1264">
                  <c:v>42020</c:v>
                </c:pt>
                <c:pt idx="1265">
                  <c:v>42023</c:v>
                </c:pt>
                <c:pt idx="1266">
                  <c:v>42024</c:v>
                </c:pt>
                <c:pt idx="1267">
                  <c:v>42025</c:v>
                </c:pt>
                <c:pt idx="1268">
                  <c:v>42026</c:v>
                </c:pt>
                <c:pt idx="1269">
                  <c:v>42027</c:v>
                </c:pt>
                <c:pt idx="1270">
                  <c:v>42030</c:v>
                </c:pt>
                <c:pt idx="1271">
                  <c:v>42031</c:v>
                </c:pt>
                <c:pt idx="1272">
                  <c:v>42032</c:v>
                </c:pt>
                <c:pt idx="1273">
                  <c:v>42033</c:v>
                </c:pt>
                <c:pt idx="1274">
                  <c:v>42034</c:v>
                </c:pt>
                <c:pt idx="1275">
                  <c:v>42037</c:v>
                </c:pt>
                <c:pt idx="1276">
                  <c:v>42038</c:v>
                </c:pt>
                <c:pt idx="1277">
                  <c:v>42039</c:v>
                </c:pt>
                <c:pt idx="1278">
                  <c:v>42040</c:v>
                </c:pt>
                <c:pt idx="1279">
                  <c:v>42041</c:v>
                </c:pt>
                <c:pt idx="1280">
                  <c:v>42044</c:v>
                </c:pt>
                <c:pt idx="1281">
                  <c:v>42045</c:v>
                </c:pt>
                <c:pt idx="1282">
                  <c:v>42046</c:v>
                </c:pt>
                <c:pt idx="1283">
                  <c:v>42047</c:v>
                </c:pt>
                <c:pt idx="1284">
                  <c:v>42048</c:v>
                </c:pt>
                <c:pt idx="1285">
                  <c:v>42051</c:v>
                </c:pt>
                <c:pt idx="1286">
                  <c:v>42052</c:v>
                </c:pt>
                <c:pt idx="1287">
                  <c:v>42053</c:v>
                </c:pt>
                <c:pt idx="1288">
                  <c:v>42054</c:v>
                </c:pt>
                <c:pt idx="1289">
                  <c:v>42055</c:v>
                </c:pt>
                <c:pt idx="1290">
                  <c:v>42058</c:v>
                </c:pt>
                <c:pt idx="1291">
                  <c:v>42059</c:v>
                </c:pt>
                <c:pt idx="1292">
                  <c:v>42060</c:v>
                </c:pt>
                <c:pt idx="1293">
                  <c:v>42061</c:v>
                </c:pt>
                <c:pt idx="1294">
                  <c:v>42062</c:v>
                </c:pt>
                <c:pt idx="1295">
                  <c:v>42065</c:v>
                </c:pt>
                <c:pt idx="1296">
                  <c:v>42066</c:v>
                </c:pt>
                <c:pt idx="1297">
                  <c:v>42067</c:v>
                </c:pt>
                <c:pt idx="1298">
                  <c:v>42068</c:v>
                </c:pt>
                <c:pt idx="1299">
                  <c:v>42069</c:v>
                </c:pt>
                <c:pt idx="1300">
                  <c:v>42072</c:v>
                </c:pt>
                <c:pt idx="1301">
                  <c:v>42073</c:v>
                </c:pt>
                <c:pt idx="1302">
                  <c:v>42074</c:v>
                </c:pt>
                <c:pt idx="1303">
                  <c:v>42075</c:v>
                </c:pt>
                <c:pt idx="1304">
                  <c:v>42076</c:v>
                </c:pt>
                <c:pt idx="1305">
                  <c:v>42079</c:v>
                </c:pt>
                <c:pt idx="1306">
                  <c:v>42080</c:v>
                </c:pt>
                <c:pt idx="1307">
                  <c:v>42081</c:v>
                </c:pt>
                <c:pt idx="1308">
                  <c:v>42082</c:v>
                </c:pt>
                <c:pt idx="1309">
                  <c:v>42083</c:v>
                </c:pt>
                <c:pt idx="1310">
                  <c:v>42086</c:v>
                </c:pt>
                <c:pt idx="1311">
                  <c:v>42087</c:v>
                </c:pt>
                <c:pt idx="1312">
                  <c:v>42088</c:v>
                </c:pt>
                <c:pt idx="1313">
                  <c:v>42089</c:v>
                </c:pt>
                <c:pt idx="1314">
                  <c:v>42090</c:v>
                </c:pt>
                <c:pt idx="1315">
                  <c:v>42093</c:v>
                </c:pt>
                <c:pt idx="1316">
                  <c:v>42094</c:v>
                </c:pt>
                <c:pt idx="1317">
                  <c:v>42095</c:v>
                </c:pt>
                <c:pt idx="1318">
                  <c:v>42096</c:v>
                </c:pt>
                <c:pt idx="1319">
                  <c:v>42100</c:v>
                </c:pt>
                <c:pt idx="1320">
                  <c:v>42101</c:v>
                </c:pt>
                <c:pt idx="1321">
                  <c:v>42102</c:v>
                </c:pt>
                <c:pt idx="1322">
                  <c:v>42103</c:v>
                </c:pt>
                <c:pt idx="1323">
                  <c:v>42104</c:v>
                </c:pt>
                <c:pt idx="1324">
                  <c:v>42107</c:v>
                </c:pt>
                <c:pt idx="1325">
                  <c:v>42108</c:v>
                </c:pt>
                <c:pt idx="1326">
                  <c:v>42109</c:v>
                </c:pt>
                <c:pt idx="1327">
                  <c:v>42110</c:v>
                </c:pt>
                <c:pt idx="1328">
                  <c:v>42111</c:v>
                </c:pt>
                <c:pt idx="1329">
                  <c:v>42114</c:v>
                </c:pt>
                <c:pt idx="1330">
                  <c:v>42115</c:v>
                </c:pt>
                <c:pt idx="1331">
                  <c:v>42116</c:v>
                </c:pt>
                <c:pt idx="1332">
                  <c:v>42117</c:v>
                </c:pt>
                <c:pt idx="1333">
                  <c:v>42118</c:v>
                </c:pt>
                <c:pt idx="1334">
                  <c:v>42121</c:v>
                </c:pt>
                <c:pt idx="1335">
                  <c:v>42122</c:v>
                </c:pt>
                <c:pt idx="1336">
                  <c:v>42123</c:v>
                </c:pt>
                <c:pt idx="1337">
                  <c:v>42124</c:v>
                </c:pt>
                <c:pt idx="1338">
                  <c:v>42125</c:v>
                </c:pt>
                <c:pt idx="1339">
                  <c:v>42128</c:v>
                </c:pt>
                <c:pt idx="1340">
                  <c:v>42129</c:v>
                </c:pt>
                <c:pt idx="1341">
                  <c:v>42130</c:v>
                </c:pt>
                <c:pt idx="1342">
                  <c:v>42131</c:v>
                </c:pt>
                <c:pt idx="1343">
                  <c:v>42132</c:v>
                </c:pt>
                <c:pt idx="1344">
                  <c:v>42135</c:v>
                </c:pt>
                <c:pt idx="1345">
                  <c:v>42136</c:v>
                </c:pt>
                <c:pt idx="1346">
                  <c:v>42137</c:v>
                </c:pt>
                <c:pt idx="1347">
                  <c:v>42138</c:v>
                </c:pt>
                <c:pt idx="1348">
                  <c:v>42139</c:v>
                </c:pt>
                <c:pt idx="1349">
                  <c:v>42142</c:v>
                </c:pt>
                <c:pt idx="1350">
                  <c:v>42143</c:v>
                </c:pt>
                <c:pt idx="1351">
                  <c:v>42144</c:v>
                </c:pt>
                <c:pt idx="1352">
                  <c:v>42145</c:v>
                </c:pt>
                <c:pt idx="1353">
                  <c:v>42146</c:v>
                </c:pt>
                <c:pt idx="1354">
                  <c:v>42150</c:v>
                </c:pt>
                <c:pt idx="1355">
                  <c:v>42151</c:v>
                </c:pt>
                <c:pt idx="1356">
                  <c:v>42152</c:v>
                </c:pt>
                <c:pt idx="1357">
                  <c:v>42153</c:v>
                </c:pt>
                <c:pt idx="1358">
                  <c:v>42157</c:v>
                </c:pt>
                <c:pt idx="1359">
                  <c:v>42158</c:v>
                </c:pt>
                <c:pt idx="1360">
                  <c:v>42159</c:v>
                </c:pt>
                <c:pt idx="1361">
                  <c:v>42160</c:v>
                </c:pt>
                <c:pt idx="1362">
                  <c:v>42163</c:v>
                </c:pt>
                <c:pt idx="1363">
                  <c:v>42164</c:v>
                </c:pt>
                <c:pt idx="1364">
                  <c:v>42165</c:v>
                </c:pt>
                <c:pt idx="1365">
                  <c:v>42166</c:v>
                </c:pt>
                <c:pt idx="1366">
                  <c:v>42167</c:v>
                </c:pt>
                <c:pt idx="1367">
                  <c:v>42170</c:v>
                </c:pt>
                <c:pt idx="1368">
                  <c:v>42171</c:v>
                </c:pt>
                <c:pt idx="1369">
                  <c:v>42172</c:v>
                </c:pt>
                <c:pt idx="1370">
                  <c:v>42173</c:v>
                </c:pt>
                <c:pt idx="1371">
                  <c:v>42174</c:v>
                </c:pt>
                <c:pt idx="1372">
                  <c:v>42177</c:v>
                </c:pt>
                <c:pt idx="1373">
                  <c:v>42178</c:v>
                </c:pt>
                <c:pt idx="1374">
                  <c:v>42179</c:v>
                </c:pt>
                <c:pt idx="1375">
                  <c:v>42180</c:v>
                </c:pt>
                <c:pt idx="1376">
                  <c:v>42181</c:v>
                </c:pt>
                <c:pt idx="1377">
                  <c:v>42184</c:v>
                </c:pt>
                <c:pt idx="1378">
                  <c:v>42185</c:v>
                </c:pt>
                <c:pt idx="1379">
                  <c:v>42186</c:v>
                </c:pt>
                <c:pt idx="1380">
                  <c:v>42187</c:v>
                </c:pt>
                <c:pt idx="1381">
                  <c:v>42188</c:v>
                </c:pt>
                <c:pt idx="1382">
                  <c:v>42191</c:v>
                </c:pt>
                <c:pt idx="1383">
                  <c:v>42192</c:v>
                </c:pt>
                <c:pt idx="1384">
                  <c:v>42193</c:v>
                </c:pt>
                <c:pt idx="1385">
                  <c:v>42194</c:v>
                </c:pt>
                <c:pt idx="1386">
                  <c:v>42195</c:v>
                </c:pt>
                <c:pt idx="1387">
                  <c:v>42198</c:v>
                </c:pt>
                <c:pt idx="1388">
                  <c:v>42199</c:v>
                </c:pt>
                <c:pt idx="1389">
                  <c:v>42200</c:v>
                </c:pt>
                <c:pt idx="1390">
                  <c:v>42201</c:v>
                </c:pt>
                <c:pt idx="1391">
                  <c:v>42205</c:v>
                </c:pt>
                <c:pt idx="1392">
                  <c:v>42206</c:v>
                </c:pt>
                <c:pt idx="1393">
                  <c:v>42207</c:v>
                </c:pt>
                <c:pt idx="1394">
                  <c:v>42208</c:v>
                </c:pt>
                <c:pt idx="1395">
                  <c:v>42209</c:v>
                </c:pt>
                <c:pt idx="1396">
                  <c:v>42212</c:v>
                </c:pt>
                <c:pt idx="1397">
                  <c:v>42213</c:v>
                </c:pt>
                <c:pt idx="1398">
                  <c:v>42214</c:v>
                </c:pt>
                <c:pt idx="1399">
                  <c:v>42215</c:v>
                </c:pt>
                <c:pt idx="1400">
                  <c:v>42216</c:v>
                </c:pt>
                <c:pt idx="1401">
                  <c:v>42219</c:v>
                </c:pt>
                <c:pt idx="1402">
                  <c:v>42220</c:v>
                </c:pt>
                <c:pt idx="1403">
                  <c:v>42221</c:v>
                </c:pt>
                <c:pt idx="1404">
                  <c:v>42222</c:v>
                </c:pt>
                <c:pt idx="1405">
                  <c:v>42227</c:v>
                </c:pt>
                <c:pt idx="1406">
                  <c:v>42228</c:v>
                </c:pt>
                <c:pt idx="1407">
                  <c:v>42229</c:v>
                </c:pt>
                <c:pt idx="1408">
                  <c:v>42230</c:v>
                </c:pt>
                <c:pt idx="1409">
                  <c:v>42233</c:v>
                </c:pt>
                <c:pt idx="1410">
                  <c:v>42234</c:v>
                </c:pt>
                <c:pt idx="1411">
                  <c:v>42235</c:v>
                </c:pt>
                <c:pt idx="1412">
                  <c:v>42236</c:v>
                </c:pt>
                <c:pt idx="1413">
                  <c:v>42237</c:v>
                </c:pt>
                <c:pt idx="1414">
                  <c:v>42240</c:v>
                </c:pt>
                <c:pt idx="1415">
                  <c:v>42241</c:v>
                </c:pt>
                <c:pt idx="1416">
                  <c:v>42242</c:v>
                </c:pt>
                <c:pt idx="1417">
                  <c:v>42243</c:v>
                </c:pt>
                <c:pt idx="1418">
                  <c:v>42244</c:v>
                </c:pt>
                <c:pt idx="1419">
                  <c:v>42247</c:v>
                </c:pt>
                <c:pt idx="1420">
                  <c:v>42248</c:v>
                </c:pt>
                <c:pt idx="1421">
                  <c:v>42249</c:v>
                </c:pt>
                <c:pt idx="1422">
                  <c:v>42250</c:v>
                </c:pt>
                <c:pt idx="1423">
                  <c:v>42251</c:v>
                </c:pt>
                <c:pt idx="1424">
                  <c:v>42254</c:v>
                </c:pt>
                <c:pt idx="1425">
                  <c:v>42255</c:v>
                </c:pt>
                <c:pt idx="1426">
                  <c:v>42256</c:v>
                </c:pt>
                <c:pt idx="1427">
                  <c:v>42257</c:v>
                </c:pt>
                <c:pt idx="1428">
                  <c:v>42261</c:v>
                </c:pt>
                <c:pt idx="1429">
                  <c:v>42262</c:v>
                </c:pt>
                <c:pt idx="1430">
                  <c:v>42263</c:v>
                </c:pt>
                <c:pt idx="1431">
                  <c:v>42264</c:v>
                </c:pt>
                <c:pt idx="1432">
                  <c:v>42265</c:v>
                </c:pt>
                <c:pt idx="1433">
                  <c:v>42268</c:v>
                </c:pt>
                <c:pt idx="1434">
                  <c:v>42269</c:v>
                </c:pt>
                <c:pt idx="1435">
                  <c:v>42270</c:v>
                </c:pt>
                <c:pt idx="1436">
                  <c:v>42272</c:v>
                </c:pt>
                <c:pt idx="1437">
                  <c:v>42275</c:v>
                </c:pt>
                <c:pt idx="1438">
                  <c:v>42276</c:v>
                </c:pt>
                <c:pt idx="1439">
                  <c:v>42277</c:v>
                </c:pt>
                <c:pt idx="1440">
                  <c:v>42278</c:v>
                </c:pt>
                <c:pt idx="1441">
                  <c:v>42279</c:v>
                </c:pt>
                <c:pt idx="1442">
                  <c:v>42282</c:v>
                </c:pt>
                <c:pt idx="1443">
                  <c:v>42283</c:v>
                </c:pt>
                <c:pt idx="1444">
                  <c:v>42284</c:v>
                </c:pt>
                <c:pt idx="1445">
                  <c:v>42285</c:v>
                </c:pt>
                <c:pt idx="1446">
                  <c:v>42286</c:v>
                </c:pt>
                <c:pt idx="1447">
                  <c:v>42289</c:v>
                </c:pt>
                <c:pt idx="1448">
                  <c:v>42290</c:v>
                </c:pt>
                <c:pt idx="1449">
                  <c:v>42291</c:v>
                </c:pt>
                <c:pt idx="1450">
                  <c:v>42292</c:v>
                </c:pt>
                <c:pt idx="1451">
                  <c:v>42293</c:v>
                </c:pt>
                <c:pt idx="1452">
                  <c:v>42296</c:v>
                </c:pt>
                <c:pt idx="1453">
                  <c:v>42297</c:v>
                </c:pt>
                <c:pt idx="1454">
                  <c:v>42298</c:v>
                </c:pt>
                <c:pt idx="1455">
                  <c:v>42299</c:v>
                </c:pt>
                <c:pt idx="1456">
                  <c:v>42300</c:v>
                </c:pt>
                <c:pt idx="1457">
                  <c:v>42303</c:v>
                </c:pt>
                <c:pt idx="1458">
                  <c:v>42304</c:v>
                </c:pt>
                <c:pt idx="1459">
                  <c:v>42305</c:v>
                </c:pt>
                <c:pt idx="1460">
                  <c:v>42306</c:v>
                </c:pt>
                <c:pt idx="1461">
                  <c:v>42307</c:v>
                </c:pt>
                <c:pt idx="1462">
                  <c:v>42310</c:v>
                </c:pt>
                <c:pt idx="1463">
                  <c:v>42311</c:v>
                </c:pt>
                <c:pt idx="1464">
                  <c:v>42312</c:v>
                </c:pt>
                <c:pt idx="1465">
                  <c:v>42313</c:v>
                </c:pt>
                <c:pt idx="1466">
                  <c:v>42314</c:v>
                </c:pt>
                <c:pt idx="1467">
                  <c:v>42317</c:v>
                </c:pt>
                <c:pt idx="1468">
                  <c:v>42319</c:v>
                </c:pt>
                <c:pt idx="1469">
                  <c:v>42320</c:v>
                </c:pt>
                <c:pt idx="1470">
                  <c:v>42321</c:v>
                </c:pt>
                <c:pt idx="1471">
                  <c:v>42324</c:v>
                </c:pt>
                <c:pt idx="1472">
                  <c:v>42325</c:v>
                </c:pt>
                <c:pt idx="1473">
                  <c:v>42326</c:v>
                </c:pt>
                <c:pt idx="1474">
                  <c:v>42327</c:v>
                </c:pt>
                <c:pt idx="1475">
                  <c:v>42328</c:v>
                </c:pt>
                <c:pt idx="1476">
                  <c:v>42331</c:v>
                </c:pt>
                <c:pt idx="1477">
                  <c:v>42332</c:v>
                </c:pt>
                <c:pt idx="1478">
                  <c:v>42333</c:v>
                </c:pt>
                <c:pt idx="1479">
                  <c:v>42334</c:v>
                </c:pt>
                <c:pt idx="1480">
                  <c:v>42335</c:v>
                </c:pt>
                <c:pt idx="1481">
                  <c:v>42338</c:v>
                </c:pt>
                <c:pt idx="1482">
                  <c:v>42339</c:v>
                </c:pt>
                <c:pt idx="1483">
                  <c:v>42340</c:v>
                </c:pt>
                <c:pt idx="1484">
                  <c:v>42341</c:v>
                </c:pt>
                <c:pt idx="1485">
                  <c:v>42342</c:v>
                </c:pt>
                <c:pt idx="1486">
                  <c:v>42345</c:v>
                </c:pt>
                <c:pt idx="1487">
                  <c:v>42346</c:v>
                </c:pt>
                <c:pt idx="1488">
                  <c:v>42347</c:v>
                </c:pt>
                <c:pt idx="1489">
                  <c:v>42348</c:v>
                </c:pt>
                <c:pt idx="1490">
                  <c:v>42349</c:v>
                </c:pt>
                <c:pt idx="1491">
                  <c:v>42352</c:v>
                </c:pt>
                <c:pt idx="1492">
                  <c:v>42353</c:v>
                </c:pt>
                <c:pt idx="1493">
                  <c:v>42354</c:v>
                </c:pt>
                <c:pt idx="1494">
                  <c:v>42355</c:v>
                </c:pt>
                <c:pt idx="1495">
                  <c:v>42356</c:v>
                </c:pt>
                <c:pt idx="1496">
                  <c:v>42359</c:v>
                </c:pt>
                <c:pt idx="1497">
                  <c:v>42360</c:v>
                </c:pt>
                <c:pt idx="1498">
                  <c:v>42361</c:v>
                </c:pt>
                <c:pt idx="1499">
                  <c:v>42362</c:v>
                </c:pt>
                <c:pt idx="1500">
                  <c:v>42366</c:v>
                </c:pt>
                <c:pt idx="1501">
                  <c:v>42367</c:v>
                </c:pt>
                <c:pt idx="1502">
                  <c:v>42368</c:v>
                </c:pt>
                <c:pt idx="1503">
                  <c:v>42369</c:v>
                </c:pt>
                <c:pt idx="1504">
                  <c:v>42370</c:v>
                </c:pt>
                <c:pt idx="1505">
                  <c:v>42374</c:v>
                </c:pt>
                <c:pt idx="1506">
                  <c:v>42375</c:v>
                </c:pt>
                <c:pt idx="1507">
                  <c:v>42376</c:v>
                </c:pt>
                <c:pt idx="1508">
                  <c:v>42377</c:v>
                </c:pt>
                <c:pt idx="1509">
                  <c:v>42380</c:v>
                </c:pt>
                <c:pt idx="1510">
                  <c:v>42381</c:v>
                </c:pt>
                <c:pt idx="1511">
                  <c:v>42382</c:v>
                </c:pt>
                <c:pt idx="1512">
                  <c:v>42383</c:v>
                </c:pt>
                <c:pt idx="1513">
                  <c:v>42384</c:v>
                </c:pt>
                <c:pt idx="1514">
                  <c:v>42387</c:v>
                </c:pt>
                <c:pt idx="1515">
                  <c:v>42388</c:v>
                </c:pt>
                <c:pt idx="1516">
                  <c:v>42389</c:v>
                </c:pt>
                <c:pt idx="1517">
                  <c:v>42390</c:v>
                </c:pt>
                <c:pt idx="1518">
                  <c:v>42391</c:v>
                </c:pt>
                <c:pt idx="1519">
                  <c:v>42394</c:v>
                </c:pt>
                <c:pt idx="1520">
                  <c:v>42395</c:v>
                </c:pt>
                <c:pt idx="1521">
                  <c:v>42396</c:v>
                </c:pt>
                <c:pt idx="1522">
                  <c:v>42397</c:v>
                </c:pt>
                <c:pt idx="1523">
                  <c:v>42398</c:v>
                </c:pt>
                <c:pt idx="1524">
                  <c:v>42401</c:v>
                </c:pt>
                <c:pt idx="1525">
                  <c:v>42402</c:v>
                </c:pt>
                <c:pt idx="1526">
                  <c:v>42403</c:v>
                </c:pt>
                <c:pt idx="1527">
                  <c:v>42404</c:v>
                </c:pt>
                <c:pt idx="1528">
                  <c:v>42405</c:v>
                </c:pt>
                <c:pt idx="1529">
                  <c:v>42410</c:v>
                </c:pt>
                <c:pt idx="1530">
                  <c:v>42411</c:v>
                </c:pt>
                <c:pt idx="1531">
                  <c:v>42412</c:v>
                </c:pt>
                <c:pt idx="1532">
                  <c:v>42415</c:v>
                </c:pt>
                <c:pt idx="1533">
                  <c:v>42416</c:v>
                </c:pt>
                <c:pt idx="1534">
                  <c:v>42417</c:v>
                </c:pt>
                <c:pt idx="1535">
                  <c:v>42418</c:v>
                </c:pt>
                <c:pt idx="1536">
                  <c:v>42419</c:v>
                </c:pt>
                <c:pt idx="1537">
                  <c:v>42422</c:v>
                </c:pt>
                <c:pt idx="1538">
                  <c:v>42423</c:v>
                </c:pt>
                <c:pt idx="1539">
                  <c:v>42424</c:v>
                </c:pt>
                <c:pt idx="1540">
                  <c:v>42425</c:v>
                </c:pt>
                <c:pt idx="1541">
                  <c:v>42426</c:v>
                </c:pt>
                <c:pt idx="1542">
                  <c:v>42429</c:v>
                </c:pt>
                <c:pt idx="1543">
                  <c:v>42430</c:v>
                </c:pt>
                <c:pt idx="1544">
                  <c:v>42431</c:v>
                </c:pt>
                <c:pt idx="1545">
                  <c:v>42432</c:v>
                </c:pt>
                <c:pt idx="1546">
                  <c:v>42433</c:v>
                </c:pt>
                <c:pt idx="1547">
                  <c:v>42436</c:v>
                </c:pt>
                <c:pt idx="1548">
                  <c:v>42437</c:v>
                </c:pt>
                <c:pt idx="1549">
                  <c:v>42438</c:v>
                </c:pt>
                <c:pt idx="1550">
                  <c:v>42439</c:v>
                </c:pt>
                <c:pt idx="1551">
                  <c:v>42440</c:v>
                </c:pt>
                <c:pt idx="1552">
                  <c:v>42443</c:v>
                </c:pt>
                <c:pt idx="1553">
                  <c:v>42444</c:v>
                </c:pt>
                <c:pt idx="1554">
                  <c:v>42445</c:v>
                </c:pt>
                <c:pt idx="1555">
                  <c:v>42446</c:v>
                </c:pt>
                <c:pt idx="1556">
                  <c:v>42447</c:v>
                </c:pt>
                <c:pt idx="1557">
                  <c:v>42450</c:v>
                </c:pt>
                <c:pt idx="1558">
                  <c:v>42451</c:v>
                </c:pt>
                <c:pt idx="1559">
                  <c:v>42452</c:v>
                </c:pt>
                <c:pt idx="1560">
                  <c:v>42453</c:v>
                </c:pt>
                <c:pt idx="1561">
                  <c:v>42457</c:v>
                </c:pt>
                <c:pt idx="1562">
                  <c:v>42458</c:v>
                </c:pt>
                <c:pt idx="1563">
                  <c:v>42459</c:v>
                </c:pt>
                <c:pt idx="1564">
                  <c:v>42460</c:v>
                </c:pt>
                <c:pt idx="1565">
                  <c:v>42461</c:v>
                </c:pt>
                <c:pt idx="1566">
                  <c:v>42464</c:v>
                </c:pt>
                <c:pt idx="1567">
                  <c:v>42465</c:v>
                </c:pt>
                <c:pt idx="1568">
                  <c:v>42466</c:v>
                </c:pt>
                <c:pt idx="1569">
                  <c:v>42467</c:v>
                </c:pt>
                <c:pt idx="1570">
                  <c:v>42468</c:v>
                </c:pt>
                <c:pt idx="1571">
                  <c:v>42471</c:v>
                </c:pt>
                <c:pt idx="1572">
                  <c:v>42472</c:v>
                </c:pt>
                <c:pt idx="1573">
                  <c:v>42473</c:v>
                </c:pt>
                <c:pt idx="1574">
                  <c:v>42474</c:v>
                </c:pt>
                <c:pt idx="1575">
                  <c:v>42475</c:v>
                </c:pt>
                <c:pt idx="1576">
                  <c:v>42478</c:v>
                </c:pt>
                <c:pt idx="1577">
                  <c:v>42479</c:v>
                </c:pt>
                <c:pt idx="1578">
                  <c:v>42480</c:v>
                </c:pt>
                <c:pt idx="1579">
                  <c:v>42481</c:v>
                </c:pt>
                <c:pt idx="1580">
                  <c:v>42482</c:v>
                </c:pt>
                <c:pt idx="1581">
                  <c:v>42485</c:v>
                </c:pt>
                <c:pt idx="1582">
                  <c:v>42486</c:v>
                </c:pt>
                <c:pt idx="1583">
                  <c:v>42487</c:v>
                </c:pt>
                <c:pt idx="1584">
                  <c:v>42488</c:v>
                </c:pt>
                <c:pt idx="1585">
                  <c:v>42489</c:v>
                </c:pt>
                <c:pt idx="1586">
                  <c:v>42492</c:v>
                </c:pt>
                <c:pt idx="1587">
                  <c:v>42493</c:v>
                </c:pt>
                <c:pt idx="1588">
                  <c:v>42494</c:v>
                </c:pt>
                <c:pt idx="1589">
                  <c:v>42495</c:v>
                </c:pt>
                <c:pt idx="1590">
                  <c:v>42496</c:v>
                </c:pt>
                <c:pt idx="1591">
                  <c:v>42499</c:v>
                </c:pt>
                <c:pt idx="1592">
                  <c:v>42500</c:v>
                </c:pt>
                <c:pt idx="1593">
                  <c:v>42501</c:v>
                </c:pt>
                <c:pt idx="1594">
                  <c:v>42502</c:v>
                </c:pt>
                <c:pt idx="1595">
                  <c:v>42503</c:v>
                </c:pt>
                <c:pt idx="1596">
                  <c:v>42506</c:v>
                </c:pt>
                <c:pt idx="1597">
                  <c:v>42507</c:v>
                </c:pt>
                <c:pt idx="1598">
                  <c:v>42508</c:v>
                </c:pt>
                <c:pt idx="1599">
                  <c:v>42509</c:v>
                </c:pt>
                <c:pt idx="1600">
                  <c:v>42510</c:v>
                </c:pt>
                <c:pt idx="1601">
                  <c:v>42513</c:v>
                </c:pt>
                <c:pt idx="1602">
                  <c:v>42514</c:v>
                </c:pt>
                <c:pt idx="1603">
                  <c:v>42515</c:v>
                </c:pt>
                <c:pt idx="1604">
                  <c:v>42516</c:v>
                </c:pt>
                <c:pt idx="1605">
                  <c:v>42517</c:v>
                </c:pt>
                <c:pt idx="1606">
                  <c:v>42521</c:v>
                </c:pt>
                <c:pt idx="1607">
                  <c:v>42522</c:v>
                </c:pt>
                <c:pt idx="1608">
                  <c:v>42523</c:v>
                </c:pt>
                <c:pt idx="1609">
                  <c:v>42524</c:v>
                </c:pt>
                <c:pt idx="1610">
                  <c:v>42527</c:v>
                </c:pt>
                <c:pt idx="1611">
                  <c:v>42528</c:v>
                </c:pt>
                <c:pt idx="1612">
                  <c:v>42529</c:v>
                </c:pt>
                <c:pt idx="1613">
                  <c:v>42530</c:v>
                </c:pt>
                <c:pt idx="1614">
                  <c:v>42531</c:v>
                </c:pt>
                <c:pt idx="1615">
                  <c:v>42534</c:v>
                </c:pt>
                <c:pt idx="1616">
                  <c:v>42535</c:v>
                </c:pt>
                <c:pt idx="1617">
                  <c:v>42536</c:v>
                </c:pt>
                <c:pt idx="1618">
                  <c:v>42537</c:v>
                </c:pt>
                <c:pt idx="1619">
                  <c:v>42538</c:v>
                </c:pt>
                <c:pt idx="1620">
                  <c:v>42541</c:v>
                </c:pt>
                <c:pt idx="1621">
                  <c:v>42542</c:v>
                </c:pt>
                <c:pt idx="1622">
                  <c:v>42543</c:v>
                </c:pt>
                <c:pt idx="1623">
                  <c:v>42544</c:v>
                </c:pt>
                <c:pt idx="1624">
                  <c:v>42545</c:v>
                </c:pt>
                <c:pt idx="1625">
                  <c:v>42548</c:v>
                </c:pt>
                <c:pt idx="1626">
                  <c:v>42549</c:v>
                </c:pt>
                <c:pt idx="1627">
                  <c:v>42550</c:v>
                </c:pt>
                <c:pt idx="1628">
                  <c:v>42551</c:v>
                </c:pt>
                <c:pt idx="1629">
                  <c:v>42552</c:v>
                </c:pt>
                <c:pt idx="1630">
                  <c:v>42555</c:v>
                </c:pt>
                <c:pt idx="1631">
                  <c:v>42556</c:v>
                </c:pt>
                <c:pt idx="1632">
                  <c:v>42557</c:v>
                </c:pt>
                <c:pt idx="1633">
                  <c:v>42558</c:v>
                </c:pt>
                <c:pt idx="1634">
                  <c:v>42559</c:v>
                </c:pt>
                <c:pt idx="1635">
                  <c:v>42562</c:v>
                </c:pt>
                <c:pt idx="1636">
                  <c:v>42563</c:v>
                </c:pt>
                <c:pt idx="1637">
                  <c:v>42564</c:v>
                </c:pt>
                <c:pt idx="1638">
                  <c:v>42565</c:v>
                </c:pt>
                <c:pt idx="1639">
                  <c:v>42566</c:v>
                </c:pt>
                <c:pt idx="1640">
                  <c:v>42569</c:v>
                </c:pt>
                <c:pt idx="1641">
                  <c:v>42570</c:v>
                </c:pt>
                <c:pt idx="1642">
                  <c:v>42571</c:v>
                </c:pt>
                <c:pt idx="1643">
                  <c:v>42572</c:v>
                </c:pt>
                <c:pt idx="1644">
                  <c:v>42573</c:v>
                </c:pt>
                <c:pt idx="1645">
                  <c:v>42576</c:v>
                </c:pt>
                <c:pt idx="1646">
                  <c:v>42577</c:v>
                </c:pt>
                <c:pt idx="1647">
                  <c:v>42578</c:v>
                </c:pt>
                <c:pt idx="1648">
                  <c:v>42579</c:v>
                </c:pt>
                <c:pt idx="1649">
                  <c:v>42580</c:v>
                </c:pt>
                <c:pt idx="1650">
                  <c:v>42583</c:v>
                </c:pt>
                <c:pt idx="1651">
                  <c:v>42584</c:v>
                </c:pt>
                <c:pt idx="1652">
                  <c:v>42585</c:v>
                </c:pt>
                <c:pt idx="1653">
                  <c:v>42586</c:v>
                </c:pt>
                <c:pt idx="1654">
                  <c:v>42587</c:v>
                </c:pt>
                <c:pt idx="1655">
                  <c:v>42590</c:v>
                </c:pt>
                <c:pt idx="1656">
                  <c:v>42591</c:v>
                </c:pt>
                <c:pt idx="1657">
                  <c:v>42592</c:v>
                </c:pt>
                <c:pt idx="1658">
                  <c:v>42593</c:v>
                </c:pt>
                <c:pt idx="1659">
                  <c:v>42594</c:v>
                </c:pt>
                <c:pt idx="1660">
                  <c:v>42597</c:v>
                </c:pt>
                <c:pt idx="1661">
                  <c:v>42598</c:v>
                </c:pt>
                <c:pt idx="1662">
                  <c:v>42599</c:v>
                </c:pt>
                <c:pt idx="1663">
                  <c:v>42600</c:v>
                </c:pt>
                <c:pt idx="1664">
                  <c:v>42601</c:v>
                </c:pt>
                <c:pt idx="1665">
                  <c:v>42604</c:v>
                </c:pt>
                <c:pt idx="1666">
                  <c:v>42605</c:v>
                </c:pt>
                <c:pt idx="1667">
                  <c:v>42606</c:v>
                </c:pt>
                <c:pt idx="1668">
                  <c:v>42607</c:v>
                </c:pt>
                <c:pt idx="1669">
                  <c:v>42608</c:v>
                </c:pt>
                <c:pt idx="1670">
                  <c:v>42611</c:v>
                </c:pt>
                <c:pt idx="1671">
                  <c:v>42612</c:v>
                </c:pt>
                <c:pt idx="1672">
                  <c:v>42613</c:v>
                </c:pt>
                <c:pt idx="1673">
                  <c:v>42614</c:v>
                </c:pt>
                <c:pt idx="1674">
                  <c:v>42615</c:v>
                </c:pt>
                <c:pt idx="1675">
                  <c:v>42618</c:v>
                </c:pt>
                <c:pt idx="1676">
                  <c:v>42619</c:v>
                </c:pt>
                <c:pt idx="1677">
                  <c:v>42620</c:v>
                </c:pt>
                <c:pt idx="1678">
                  <c:v>42621</c:v>
                </c:pt>
                <c:pt idx="1679">
                  <c:v>42622</c:v>
                </c:pt>
                <c:pt idx="1680">
                  <c:v>42625</c:v>
                </c:pt>
                <c:pt idx="1681">
                  <c:v>42626</c:v>
                </c:pt>
                <c:pt idx="1682">
                  <c:v>42627</c:v>
                </c:pt>
                <c:pt idx="1683">
                  <c:v>42628</c:v>
                </c:pt>
                <c:pt idx="1684">
                  <c:v>42629</c:v>
                </c:pt>
                <c:pt idx="1685">
                  <c:v>42632</c:v>
                </c:pt>
                <c:pt idx="1686">
                  <c:v>42633</c:v>
                </c:pt>
                <c:pt idx="1687">
                  <c:v>42634</c:v>
                </c:pt>
                <c:pt idx="1688">
                  <c:v>42635</c:v>
                </c:pt>
                <c:pt idx="1689">
                  <c:v>42636</c:v>
                </c:pt>
                <c:pt idx="1690">
                  <c:v>42639</c:v>
                </c:pt>
                <c:pt idx="1691">
                  <c:v>42640</c:v>
                </c:pt>
                <c:pt idx="1692">
                  <c:v>42641</c:v>
                </c:pt>
                <c:pt idx="1693">
                  <c:v>42642</c:v>
                </c:pt>
                <c:pt idx="1694">
                  <c:v>42643</c:v>
                </c:pt>
                <c:pt idx="1695">
                  <c:v>42646</c:v>
                </c:pt>
                <c:pt idx="1696">
                  <c:v>42647</c:v>
                </c:pt>
                <c:pt idx="1697">
                  <c:v>42648</c:v>
                </c:pt>
                <c:pt idx="1698">
                  <c:v>42649</c:v>
                </c:pt>
                <c:pt idx="1699">
                  <c:v>42650</c:v>
                </c:pt>
                <c:pt idx="1700">
                  <c:v>42653</c:v>
                </c:pt>
                <c:pt idx="1701">
                  <c:v>42654</c:v>
                </c:pt>
                <c:pt idx="1702">
                  <c:v>42655</c:v>
                </c:pt>
                <c:pt idx="1703">
                  <c:v>42656</c:v>
                </c:pt>
                <c:pt idx="1704">
                  <c:v>42657</c:v>
                </c:pt>
                <c:pt idx="1705">
                  <c:v>42660</c:v>
                </c:pt>
                <c:pt idx="1706">
                  <c:v>42661</c:v>
                </c:pt>
                <c:pt idx="1707">
                  <c:v>42662</c:v>
                </c:pt>
                <c:pt idx="1708">
                  <c:v>42663</c:v>
                </c:pt>
                <c:pt idx="1709">
                  <c:v>42664</c:v>
                </c:pt>
                <c:pt idx="1710">
                  <c:v>42667</c:v>
                </c:pt>
                <c:pt idx="1711">
                  <c:v>42668</c:v>
                </c:pt>
                <c:pt idx="1712">
                  <c:v>42669</c:v>
                </c:pt>
                <c:pt idx="1713">
                  <c:v>42670</c:v>
                </c:pt>
                <c:pt idx="1714">
                  <c:v>42671</c:v>
                </c:pt>
                <c:pt idx="1715">
                  <c:v>42674</c:v>
                </c:pt>
                <c:pt idx="1716">
                  <c:v>42675</c:v>
                </c:pt>
                <c:pt idx="1717">
                  <c:v>42676</c:v>
                </c:pt>
                <c:pt idx="1718">
                  <c:v>42677</c:v>
                </c:pt>
                <c:pt idx="1719">
                  <c:v>42678</c:v>
                </c:pt>
                <c:pt idx="1720">
                  <c:v>42681</c:v>
                </c:pt>
                <c:pt idx="1721">
                  <c:v>42682</c:v>
                </c:pt>
                <c:pt idx="1722">
                  <c:v>42683</c:v>
                </c:pt>
                <c:pt idx="1723">
                  <c:v>42684</c:v>
                </c:pt>
                <c:pt idx="1724">
                  <c:v>42685</c:v>
                </c:pt>
                <c:pt idx="1725">
                  <c:v>42688</c:v>
                </c:pt>
                <c:pt idx="1726">
                  <c:v>42689</c:v>
                </c:pt>
                <c:pt idx="1727">
                  <c:v>42690</c:v>
                </c:pt>
                <c:pt idx="1728">
                  <c:v>42691</c:v>
                </c:pt>
                <c:pt idx="1729">
                  <c:v>42692</c:v>
                </c:pt>
                <c:pt idx="1730">
                  <c:v>42695</c:v>
                </c:pt>
                <c:pt idx="1731">
                  <c:v>42696</c:v>
                </c:pt>
                <c:pt idx="1732">
                  <c:v>42697</c:v>
                </c:pt>
                <c:pt idx="1733">
                  <c:v>42698</c:v>
                </c:pt>
                <c:pt idx="1734">
                  <c:v>42699</c:v>
                </c:pt>
                <c:pt idx="1735">
                  <c:v>42702</c:v>
                </c:pt>
                <c:pt idx="1736">
                  <c:v>42703</c:v>
                </c:pt>
                <c:pt idx="1737">
                  <c:v>42704</c:v>
                </c:pt>
                <c:pt idx="1738">
                  <c:v>42705</c:v>
                </c:pt>
                <c:pt idx="1739">
                  <c:v>42706</c:v>
                </c:pt>
                <c:pt idx="1740">
                  <c:v>42709</c:v>
                </c:pt>
                <c:pt idx="1741">
                  <c:v>42710</c:v>
                </c:pt>
                <c:pt idx="1742">
                  <c:v>42711</c:v>
                </c:pt>
                <c:pt idx="1743">
                  <c:v>42712</c:v>
                </c:pt>
                <c:pt idx="1744">
                  <c:v>42713</c:v>
                </c:pt>
                <c:pt idx="1745">
                  <c:v>42716</c:v>
                </c:pt>
                <c:pt idx="1746">
                  <c:v>42717</c:v>
                </c:pt>
                <c:pt idx="1747">
                  <c:v>42718</c:v>
                </c:pt>
                <c:pt idx="1748">
                  <c:v>42719</c:v>
                </c:pt>
                <c:pt idx="1749">
                  <c:v>42720</c:v>
                </c:pt>
                <c:pt idx="1750">
                  <c:v>42723</c:v>
                </c:pt>
                <c:pt idx="1751">
                  <c:v>42724</c:v>
                </c:pt>
                <c:pt idx="1752">
                  <c:v>42725</c:v>
                </c:pt>
                <c:pt idx="1753">
                  <c:v>42726</c:v>
                </c:pt>
                <c:pt idx="1754">
                  <c:v>42727</c:v>
                </c:pt>
                <c:pt idx="1755">
                  <c:v>42730</c:v>
                </c:pt>
                <c:pt idx="1756">
                  <c:v>42731</c:v>
                </c:pt>
                <c:pt idx="1757">
                  <c:v>42732</c:v>
                </c:pt>
                <c:pt idx="1758">
                  <c:v>42733</c:v>
                </c:pt>
                <c:pt idx="1759">
                  <c:v>42734</c:v>
                </c:pt>
                <c:pt idx="1760">
                  <c:v>42737</c:v>
                </c:pt>
                <c:pt idx="1761">
                  <c:v>42738</c:v>
                </c:pt>
                <c:pt idx="1762">
                  <c:v>42739</c:v>
                </c:pt>
                <c:pt idx="1763">
                  <c:v>42740</c:v>
                </c:pt>
                <c:pt idx="1764">
                  <c:v>42741</c:v>
                </c:pt>
                <c:pt idx="1765">
                  <c:v>42744</c:v>
                </c:pt>
                <c:pt idx="1766">
                  <c:v>42745</c:v>
                </c:pt>
                <c:pt idx="1767">
                  <c:v>42746</c:v>
                </c:pt>
                <c:pt idx="1768">
                  <c:v>42747</c:v>
                </c:pt>
                <c:pt idx="1769">
                  <c:v>42748</c:v>
                </c:pt>
                <c:pt idx="1770">
                  <c:v>42751</c:v>
                </c:pt>
                <c:pt idx="1771">
                  <c:v>42752</c:v>
                </c:pt>
                <c:pt idx="1772">
                  <c:v>42753</c:v>
                </c:pt>
                <c:pt idx="1773">
                  <c:v>42754</c:v>
                </c:pt>
                <c:pt idx="1774">
                  <c:v>42755</c:v>
                </c:pt>
                <c:pt idx="1775">
                  <c:v>42758</c:v>
                </c:pt>
                <c:pt idx="1776">
                  <c:v>42759</c:v>
                </c:pt>
                <c:pt idx="1777">
                  <c:v>42760</c:v>
                </c:pt>
                <c:pt idx="1778">
                  <c:v>42761</c:v>
                </c:pt>
                <c:pt idx="1779">
                  <c:v>42762</c:v>
                </c:pt>
                <c:pt idx="1780">
                  <c:v>42765</c:v>
                </c:pt>
                <c:pt idx="1781">
                  <c:v>42766</c:v>
                </c:pt>
                <c:pt idx="1782">
                  <c:v>42767</c:v>
                </c:pt>
                <c:pt idx="1783">
                  <c:v>42768</c:v>
                </c:pt>
                <c:pt idx="1784">
                  <c:v>42769</c:v>
                </c:pt>
                <c:pt idx="1785">
                  <c:v>42772</c:v>
                </c:pt>
                <c:pt idx="1786">
                  <c:v>42773</c:v>
                </c:pt>
                <c:pt idx="1787">
                  <c:v>42774</c:v>
                </c:pt>
                <c:pt idx="1788">
                  <c:v>42775</c:v>
                </c:pt>
                <c:pt idx="1789">
                  <c:v>42776</c:v>
                </c:pt>
                <c:pt idx="1790">
                  <c:v>42779</c:v>
                </c:pt>
                <c:pt idx="1791">
                  <c:v>42780</c:v>
                </c:pt>
                <c:pt idx="1792">
                  <c:v>42781</c:v>
                </c:pt>
                <c:pt idx="1793">
                  <c:v>42782</c:v>
                </c:pt>
                <c:pt idx="1794">
                  <c:v>42783</c:v>
                </c:pt>
                <c:pt idx="1795">
                  <c:v>42786</c:v>
                </c:pt>
                <c:pt idx="1796">
                  <c:v>42787</c:v>
                </c:pt>
                <c:pt idx="1797">
                  <c:v>42788</c:v>
                </c:pt>
                <c:pt idx="1798">
                  <c:v>42789</c:v>
                </c:pt>
                <c:pt idx="1799">
                  <c:v>42790</c:v>
                </c:pt>
                <c:pt idx="1800">
                  <c:v>42793</c:v>
                </c:pt>
                <c:pt idx="1801">
                  <c:v>42794</c:v>
                </c:pt>
                <c:pt idx="1802">
                  <c:v>42795</c:v>
                </c:pt>
                <c:pt idx="1803">
                  <c:v>42796</c:v>
                </c:pt>
                <c:pt idx="1804">
                  <c:v>42797</c:v>
                </c:pt>
                <c:pt idx="1805">
                  <c:v>42800</c:v>
                </c:pt>
                <c:pt idx="1806">
                  <c:v>42801</c:v>
                </c:pt>
                <c:pt idx="1807">
                  <c:v>42802</c:v>
                </c:pt>
                <c:pt idx="1808">
                  <c:v>42803</c:v>
                </c:pt>
                <c:pt idx="1809">
                  <c:v>42804</c:v>
                </c:pt>
                <c:pt idx="1810">
                  <c:v>42807</c:v>
                </c:pt>
                <c:pt idx="1811">
                  <c:v>42808</c:v>
                </c:pt>
                <c:pt idx="1812">
                  <c:v>42809</c:v>
                </c:pt>
                <c:pt idx="1813">
                  <c:v>42810</c:v>
                </c:pt>
                <c:pt idx="1814">
                  <c:v>42811</c:v>
                </c:pt>
                <c:pt idx="1815">
                  <c:v>42814</c:v>
                </c:pt>
                <c:pt idx="1816">
                  <c:v>42815</c:v>
                </c:pt>
                <c:pt idx="1817">
                  <c:v>42816</c:v>
                </c:pt>
                <c:pt idx="1818">
                  <c:v>42817</c:v>
                </c:pt>
                <c:pt idx="1819">
                  <c:v>42818</c:v>
                </c:pt>
                <c:pt idx="1820">
                  <c:v>42821</c:v>
                </c:pt>
                <c:pt idx="1821">
                  <c:v>42822</c:v>
                </c:pt>
                <c:pt idx="1822">
                  <c:v>42823</c:v>
                </c:pt>
                <c:pt idx="1823">
                  <c:v>42824</c:v>
                </c:pt>
                <c:pt idx="1824">
                  <c:v>42825</c:v>
                </c:pt>
                <c:pt idx="1825">
                  <c:v>42828</c:v>
                </c:pt>
                <c:pt idx="1826">
                  <c:v>42829</c:v>
                </c:pt>
                <c:pt idx="1827">
                  <c:v>42830</c:v>
                </c:pt>
                <c:pt idx="1828">
                  <c:v>42831</c:v>
                </c:pt>
                <c:pt idx="1829">
                  <c:v>42832</c:v>
                </c:pt>
                <c:pt idx="1830">
                  <c:v>42835</c:v>
                </c:pt>
                <c:pt idx="1831">
                  <c:v>42836</c:v>
                </c:pt>
                <c:pt idx="1832">
                  <c:v>42837</c:v>
                </c:pt>
                <c:pt idx="1833">
                  <c:v>42838</c:v>
                </c:pt>
                <c:pt idx="1834">
                  <c:v>42842</c:v>
                </c:pt>
                <c:pt idx="1835">
                  <c:v>42843</c:v>
                </c:pt>
                <c:pt idx="1836">
                  <c:v>42844</c:v>
                </c:pt>
                <c:pt idx="1837">
                  <c:v>42845</c:v>
                </c:pt>
                <c:pt idx="1838">
                  <c:v>42846</c:v>
                </c:pt>
                <c:pt idx="1839">
                  <c:v>42849</c:v>
                </c:pt>
                <c:pt idx="1840">
                  <c:v>42850</c:v>
                </c:pt>
                <c:pt idx="1841">
                  <c:v>42851</c:v>
                </c:pt>
                <c:pt idx="1842">
                  <c:v>42852</c:v>
                </c:pt>
                <c:pt idx="1843">
                  <c:v>42853</c:v>
                </c:pt>
                <c:pt idx="1844">
                  <c:v>42856</c:v>
                </c:pt>
                <c:pt idx="1845">
                  <c:v>42857</c:v>
                </c:pt>
                <c:pt idx="1846">
                  <c:v>42858</c:v>
                </c:pt>
                <c:pt idx="1847">
                  <c:v>42859</c:v>
                </c:pt>
                <c:pt idx="1848">
                  <c:v>42860</c:v>
                </c:pt>
                <c:pt idx="1849">
                  <c:v>42863</c:v>
                </c:pt>
                <c:pt idx="1850">
                  <c:v>42864</c:v>
                </c:pt>
                <c:pt idx="1851">
                  <c:v>42865</c:v>
                </c:pt>
                <c:pt idx="1852">
                  <c:v>42866</c:v>
                </c:pt>
                <c:pt idx="1853">
                  <c:v>42867</c:v>
                </c:pt>
                <c:pt idx="1854">
                  <c:v>42870</c:v>
                </c:pt>
                <c:pt idx="1855">
                  <c:v>42871</c:v>
                </c:pt>
                <c:pt idx="1856">
                  <c:v>42872</c:v>
                </c:pt>
                <c:pt idx="1857">
                  <c:v>42873</c:v>
                </c:pt>
                <c:pt idx="1858">
                  <c:v>42874</c:v>
                </c:pt>
                <c:pt idx="1859">
                  <c:v>42877</c:v>
                </c:pt>
                <c:pt idx="1860">
                  <c:v>42878</c:v>
                </c:pt>
                <c:pt idx="1861">
                  <c:v>42879</c:v>
                </c:pt>
                <c:pt idx="1862">
                  <c:v>42880</c:v>
                </c:pt>
                <c:pt idx="1863">
                  <c:v>42881</c:v>
                </c:pt>
                <c:pt idx="1864">
                  <c:v>42884</c:v>
                </c:pt>
                <c:pt idx="1865">
                  <c:v>42885</c:v>
                </c:pt>
                <c:pt idx="1866">
                  <c:v>42886</c:v>
                </c:pt>
                <c:pt idx="1867">
                  <c:v>42887</c:v>
                </c:pt>
                <c:pt idx="1868">
                  <c:v>42888</c:v>
                </c:pt>
                <c:pt idx="1869">
                  <c:v>42891</c:v>
                </c:pt>
                <c:pt idx="1870">
                  <c:v>42892</c:v>
                </c:pt>
                <c:pt idx="1871">
                  <c:v>42893</c:v>
                </c:pt>
                <c:pt idx="1872">
                  <c:v>42894</c:v>
                </c:pt>
                <c:pt idx="1873">
                  <c:v>42895</c:v>
                </c:pt>
                <c:pt idx="1874">
                  <c:v>42898</c:v>
                </c:pt>
                <c:pt idx="1875">
                  <c:v>42899</c:v>
                </c:pt>
                <c:pt idx="1876">
                  <c:v>42900</c:v>
                </c:pt>
                <c:pt idx="1877">
                  <c:v>42901</c:v>
                </c:pt>
                <c:pt idx="1878">
                  <c:v>42902</c:v>
                </c:pt>
                <c:pt idx="1879">
                  <c:v>42905</c:v>
                </c:pt>
                <c:pt idx="1880">
                  <c:v>42906</c:v>
                </c:pt>
                <c:pt idx="1881">
                  <c:v>42907</c:v>
                </c:pt>
                <c:pt idx="1882">
                  <c:v>42908</c:v>
                </c:pt>
                <c:pt idx="1883">
                  <c:v>42909</c:v>
                </c:pt>
                <c:pt idx="1884">
                  <c:v>42912</c:v>
                </c:pt>
                <c:pt idx="1885">
                  <c:v>42913</c:v>
                </c:pt>
                <c:pt idx="1886">
                  <c:v>42914</c:v>
                </c:pt>
                <c:pt idx="1887">
                  <c:v>42915</c:v>
                </c:pt>
                <c:pt idx="1888">
                  <c:v>42916</c:v>
                </c:pt>
                <c:pt idx="1889">
                  <c:v>42919</c:v>
                </c:pt>
                <c:pt idx="1890">
                  <c:v>42920</c:v>
                </c:pt>
                <c:pt idx="1891">
                  <c:v>42921</c:v>
                </c:pt>
                <c:pt idx="1892">
                  <c:v>42922</c:v>
                </c:pt>
                <c:pt idx="1893">
                  <c:v>42923</c:v>
                </c:pt>
                <c:pt idx="1894">
                  <c:v>42926</c:v>
                </c:pt>
                <c:pt idx="1895">
                  <c:v>42927</c:v>
                </c:pt>
                <c:pt idx="1896">
                  <c:v>42928</c:v>
                </c:pt>
                <c:pt idx="1897">
                  <c:v>42929</c:v>
                </c:pt>
                <c:pt idx="1898">
                  <c:v>42930</c:v>
                </c:pt>
                <c:pt idx="1899">
                  <c:v>42933</c:v>
                </c:pt>
                <c:pt idx="1900">
                  <c:v>42934</c:v>
                </c:pt>
                <c:pt idx="1901">
                  <c:v>42935</c:v>
                </c:pt>
                <c:pt idx="1902">
                  <c:v>42936</c:v>
                </c:pt>
                <c:pt idx="1903">
                  <c:v>42937</c:v>
                </c:pt>
                <c:pt idx="1904">
                  <c:v>42940</c:v>
                </c:pt>
                <c:pt idx="1905">
                  <c:v>42941</c:v>
                </c:pt>
                <c:pt idx="1906">
                  <c:v>42942</c:v>
                </c:pt>
                <c:pt idx="1907">
                  <c:v>42943</c:v>
                </c:pt>
                <c:pt idx="1908">
                  <c:v>42944</c:v>
                </c:pt>
                <c:pt idx="1909">
                  <c:v>42947</c:v>
                </c:pt>
                <c:pt idx="1910">
                  <c:v>42948</c:v>
                </c:pt>
                <c:pt idx="1911">
                  <c:v>42949</c:v>
                </c:pt>
                <c:pt idx="1912">
                  <c:v>42950</c:v>
                </c:pt>
                <c:pt idx="1913">
                  <c:v>42951</c:v>
                </c:pt>
                <c:pt idx="1914">
                  <c:v>42954</c:v>
                </c:pt>
                <c:pt idx="1915">
                  <c:v>42955</c:v>
                </c:pt>
                <c:pt idx="1916">
                  <c:v>42956</c:v>
                </c:pt>
                <c:pt idx="1917">
                  <c:v>42957</c:v>
                </c:pt>
                <c:pt idx="1918">
                  <c:v>42958</c:v>
                </c:pt>
                <c:pt idx="1919">
                  <c:v>42961</c:v>
                </c:pt>
                <c:pt idx="1920">
                  <c:v>42962</c:v>
                </c:pt>
                <c:pt idx="1921">
                  <c:v>42963</c:v>
                </c:pt>
                <c:pt idx="1922">
                  <c:v>42964</c:v>
                </c:pt>
                <c:pt idx="1923">
                  <c:v>42965</c:v>
                </c:pt>
                <c:pt idx="1924">
                  <c:v>42968</c:v>
                </c:pt>
                <c:pt idx="1925">
                  <c:v>42969</c:v>
                </c:pt>
                <c:pt idx="1926">
                  <c:v>42970</c:v>
                </c:pt>
                <c:pt idx="1927">
                  <c:v>42971</c:v>
                </c:pt>
                <c:pt idx="1928">
                  <c:v>42972</c:v>
                </c:pt>
                <c:pt idx="1929">
                  <c:v>42975</c:v>
                </c:pt>
                <c:pt idx="1930">
                  <c:v>42976</c:v>
                </c:pt>
                <c:pt idx="1931">
                  <c:v>42977</c:v>
                </c:pt>
                <c:pt idx="1932">
                  <c:v>42978</c:v>
                </c:pt>
                <c:pt idx="1933">
                  <c:v>42979</c:v>
                </c:pt>
                <c:pt idx="1934">
                  <c:v>42982</c:v>
                </c:pt>
                <c:pt idx="1935">
                  <c:v>42983</c:v>
                </c:pt>
                <c:pt idx="1936">
                  <c:v>42984</c:v>
                </c:pt>
                <c:pt idx="1937">
                  <c:v>42985</c:v>
                </c:pt>
                <c:pt idx="1938">
                  <c:v>42986</c:v>
                </c:pt>
                <c:pt idx="1939">
                  <c:v>42989</c:v>
                </c:pt>
                <c:pt idx="1940">
                  <c:v>42990</c:v>
                </c:pt>
                <c:pt idx="1941">
                  <c:v>42991</c:v>
                </c:pt>
                <c:pt idx="1942">
                  <c:v>42992</c:v>
                </c:pt>
                <c:pt idx="1943">
                  <c:v>42993</c:v>
                </c:pt>
                <c:pt idx="1944">
                  <c:v>42996</c:v>
                </c:pt>
                <c:pt idx="1945">
                  <c:v>42997</c:v>
                </c:pt>
                <c:pt idx="1946">
                  <c:v>42998</c:v>
                </c:pt>
                <c:pt idx="1947">
                  <c:v>42999</c:v>
                </c:pt>
                <c:pt idx="1948">
                  <c:v>43000</c:v>
                </c:pt>
                <c:pt idx="1949">
                  <c:v>43003</c:v>
                </c:pt>
                <c:pt idx="1950">
                  <c:v>43004</c:v>
                </c:pt>
                <c:pt idx="1951">
                  <c:v>43005</c:v>
                </c:pt>
                <c:pt idx="1952">
                  <c:v>43006</c:v>
                </c:pt>
                <c:pt idx="1953">
                  <c:v>43007</c:v>
                </c:pt>
                <c:pt idx="1954">
                  <c:v>43010</c:v>
                </c:pt>
                <c:pt idx="1955">
                  <c:v>43011</c:v>
                </c:pt>
                <c:pt idx="1956">
                  <c:v>43012</c:v>
                </c:pt>
                <c:pt idx="1957">
                  <c:v>43013</c:v>
                </c:pt>
                <c:pt idx="1958">
                  <c:v>43014</c:v>
                </c:pt>
                <c:pt idx="1959">
                  <c:v>43017</c:v>
                </c:pt>
                <c:pt idx="1960">
                  <c:v>43018</c:v>
                </c:pt>
                <c:pt idx="1961">
                  <c:v>43019</c:v>
                </c:pt>
                <c:pt idx="1962">
                  <c:v>43020</c:v>
                </c:pt>
                <c:pt idx="1963">
                  <c:v>43021</c:v>
                </c:pt>
                <c:pt idx="1964">
                  <c:v>43024</c:v>
                </c:pt>
                <c:pt idx="1965">
                  <c:v>43025</c:v>
                </c:pt>
                <c:pt idx="1966">
                  <c:v>43026</c:v>
                </c:pt>
                <c:pt idx="1967">
                  <c:v>43027</c:v>
                </c:pt>
                <c:pt idx="1968">
                  <c:v>43028</c:v>
                </c:pt>
                <c:pt idx="1969">
                  <c:v>43031</c:v>
                </c:pt>
                <c:pt idx="1970">
                  <c:v>43032</c:v>
                </c:pt>
                <c:pt idx="1971">
                  <c:v>43033</c:v>
                </c:pt>
                <c:pt idx="1972">
                  <c:v>43034</c:v>
                </c:pt>
                <c:pt idx="1973">
                  <c:v>43035</c:v>
                </c:pt>
                <c:pt idx="1974">
                  <c:v>43038</c:v>
                </c:pt>
                <c:pt idx="1975">
                  <c:v>43039</c:v>
                </c:pt>
                <c:pt idx="1976">
                  <c:v>43040</c:v>
                </c:pt>
                <c:pt idx="1977">
                  <c:v>43041</c:v>
                </c:pt>
                <c:pt idx="1978">
                  <c:v>43042</c:v>
                </c:pt>
                <c:pt idx="1979">
                  <c:v>43045</c:v>
                </c:pt>
                <c:pt idx="1980">
                  <c:v>43046</c:v>
                </c:pt>
                <c:pt idx="1981">
                  <c:v>43047</c:v>
                </c:pt>
                <c:pt idx="1982">
                  <c:v>43048</c:v>
                </c:pt>
                <c:pt idx="1983">
                  <c:v>43049</c:v>
                </c:pt>
                <c:pt idx="1984">
                  <c:v>43052</c:v>
                </c:pt>
                <c:pt idx="1985">
                  <c:v>43053</c:v>
                </c:pt>
                <c:pt idx="1986">
                  <c:v>43054</c:v>
                </c:pt>
                <c:pt idx="1987">
                  <c:v>43055</c:v>
                </c:pt>
                <c:pt idx="1988">
                  <c:v>43056</c:v>
                </c:pt>
                <c:pt idx="1989">
                  <c:v>43059</c:v>
                </c:pt>
                <c:pt idx="1990">
                  <c:v>43060</c:v>
                </c:pt>
                <c:pt idx="1991">
                  <c:v>43061</c:v>
                </c:pt>
                <c:pt idx="1992">
                  <c:v>43062</c:v>
                </c:pt>
                <c:pt idx="1993">
                  <c:v>43063</c:v>
                </c:pt>
                <c:pt idx="1994">
                  <c:v>43066</c:v>
                </c:pt>
                <c:pt idx="1995">
                  <c:v>43067</c:v>
                </c:pt>
                <c:pt idx="1996">
                  <c:v>43068</c:v>
                </c:pt>
                <c:pt idx="1997">
                  <c:v>43069</c:v>
                </c:pt>
                <c:pt idx="1998">
                  <c:v>43070</c:v>
                </c:pt>
                <c:pt idx="1999">
                  <c:v>43073</c:v>
                </c:pt>
                <c:pt idx="2000">
                  <c:v>43074</c:v>
                </c:pt>
                <c:pt idx="2001">
                  <c:v>43075</c:v>
                </c:pt>
                <c:pt idx="2002">
                  <c:v>43076</c:v>
                </c:pt>
                <c:pt idx="2003">
                  <c:v>43077</c:v>
                </c:pt>
                <c:pt idx="2004">
                  <c:v>43080</c:v>
                </c:pt>
                <c:pt idx="2005">
                  <c:v>43081</c:v>
                </c:pt>
                <c:pt idx="2006">
                  <c:v>43082</c:v>
                </c:pt>
                <c:pt idx="2007">
                  <c:v>43083</c:v>
                </c:pt>
                <c:pt idx="2008">
                  <c:v>43084</c:v>
                </c:pt>
                <c:pt idx="2009">
                  <c:v>43087</c:v>
                </c:pt>
                <c:pt idx="2010">
                  <c:v>43088</c:v>
                </c:pt>
                <c:pt idx="2011">
                  <c:v>43089</c:v>
                </c:pt>
                <c:pt idx="2012">
                  <c:v>43090</c:v>
                </c:pt>
                <c:pt idx="2013">
                  <c:v>43091</c:v>
                </c:pt>
                <c:pt idx="2014">
                  <c:v>43095</c:v>
                </c:pt>
                <c:pt idx="2015">
                  <c:v>43096</c:v>
                </c:pt>
                <c:pt idx="2016">
                  <c:v>43097</c:v>
                </c:pt>
                <c:pt idx="2017">
                  <c:v>43098</c:v>
                </c:pt>
                <c:pt idx="2018">
                  <c:v>43102</c:v>
                </c:pt>
                <c:pt idx="2019">
                  <c:v>43103</c:v>
                </c:pt>
                <c:pt idx="2020">
                  <c:v>43104</c:v>
                </c:pt>
                <c:pt idx="2021">
                  <c:v>43105</c:v>
                </c:pt>
                <c:pt idx="2022">
                  <c:v>43108</c:v>
                </c:pt>
                <c:pt idx="2023">
                  <c:v>43109</c:v>
                </c:pt>
                <c:pt idx="2024">
                  <c:v>43110</c:v>
                </c:pt>
                <c:pt idx="2025">
                  <c:v>43111</c:v>
                </c:pt>
                <c:pt idx="2026">
                  <c:v>43112</c:v>
                </c:pt>
                <c:pt idx="2027">
                  <c:v>43115</c:v>
                </c:pt>
                <c:pt idx="2028">
                  <c:v>43116</c:v>
                </c:pt>
                <c:pt idx="2029">
                  <c:v>43117</c:v>
                </c:pt>
                <c:pt idx="2030">
                  <c:v>43118</c:v>
                </c:pt>
                <c:pt idx="2031">
                  <c:v>43119</c:v>
                </c:pt>
                <c:pt idx="2032">
                  <c:v>43122</c:v>
                </c:pt>
                <c:pt idx="2033">
                  <c:v>43123</c:v>
                </c:pt>
                <c:pt idx="2034">
                  <c:v>43124</c:v>
                </c:pt>
                <c:pt idx="2035">
                  <c:v>43125</c:v>
                </c:pt>
                <c:pt idx="2036">
                  <c:v>43126</c:v>
                </c:pt>
                <c:pt idx="2037">
                  <c:v>43129</c:v>
                </c:pt>
                <c:pt idx="2038">
                  <c:v>43130</c:v>
                </c:pt>
                <c:pt idx="2039">
                  <c:v>43131</c:v>
                </c:pt>
                <c:pt idx="2040">
                  <c:v>43132</c:v>
                </c:pt>
                <c:pt idx="2041">
                  <c:v>43133</c:v>
                </c:pt>
                <c:pt idx="2042">
                  <c:v>43136</c:v>
                </c:pt>
                <c:pt idx="2043">
                  <c:v>43137</c:v>
                </c:pt>
                <c:pt idx="2044">
                  <c:v>43138</c:v>
                </c:pt>
                <c:pt idx="2045">
                  <c:v>43139</c:v>
                </c:pt>
                <c:pt idx="2046">
                  <c:v>43140</c:v>
                </c:pt>
                <c:pt idx="2047">
                  <c:v>43143</c:v>
                </c:pt>
                <c:pt idx="2048">
                  <c:v>43144</c:v>
                </c:pt>
                <c:pt idx="2049">
                  <c:v>43145</c:v>
                </c:pt>
                <c:pt idx="2050">
                  <c:v>43146</c:v>
                </c:pt>
                <c:pt idx="2051">
                  <c:v>43147</c:v>
                </c:pt>
                <c:pt idx="2052">
                  <c:v>43150</c:v>
                </c:pt>
                <c:pt idx="2053">
                  <c:v>43151</c:v>
                </c:pt>
                <c:pt idx="2054">
                  <c:v>43152</c:v>
                </c:pt>
                <c:pt idx="2055">
                  <c:v>43153</c:v>
                </c:pt>
                <c:pt idx="2056">
                  <c:v>43154</c:v>
                </c:pt>
                <c:pt idx="2057">
                  <c:v>43157</c:v>
                </c:pt>
                <c:pt idx="2058">
                  <c:v>43158</c:v>
                </c:pt>
                <c:pt idx="2059">
                  <c:v>43159</c:v>
                </c:pt>
                <c:pt idx="2060">
                  <c:v>43160</c:v>
                </c:pt>
                <c:pt idx="2061">
                  <c:v>43161</c:v>
                </c:pt>
                <c:pt idx="2062">
                  <c:v>43164</c:v>
                </c:pt>
                <c:pt idx="2063">
                  <c:v>43165</c:v>
                </c:pt>
                <c:pt idx="2064">
                  <c:v>43166</c:v>
                </c:pt>
                <c:pt idx="2065">
                  <c:v>43167</c:v>
                </c:pt>
                <c:pt idx="2066">
                  <c:v>43168</c:v>
                </c:pt>
                <c:pt idx="2067">
                  <c:v>43171</c:v>
                </c:pt>
                <c:pt idx="2068">
                  <c:v>43172</c:v>
                </c:pt>
                <c:pt idx="2069">
                  <c:v>43173</c:v>
                </c:pt>
                <c:pt idx="2070">
                  <c:v>43174</c:v>
                </c:pt>
                <c:pt idx="2071">
                  <c:v>43175</c:v>
                </c:pt>
                <c:pt idx="2072">
                  <c:v>43178</c:v>
                </c:pt>
                <c:pt idx="2073">
                  <c:v>43179</c:v>
                </c:pt>
                <c:pt idx="2074">
                  <c:v>43180</c:v>
                </c:pt>
                <c:pt idx="2075">
                  <c:v>43181</c:v>
                </c:pt>
                <c:pt idx="2076">
                  <c:v>43182</c:v>
                </c:pt>
                <c:pt idx="2077">
                  <c:v>43185</c:v>
                </c:pt>
                <c:pt idx="2078">
                  <c:v>43186</c:v>
                </c:pt>
                <c:pt idx="2079">
                  <c:v>43187</c:v>
                </c:pt>
                <c:pt idx="2080">
                  <c:v>43188</c:v>
                </c:pt>
                <c:pt idx="2081">
                  <c:v>43192</c:v>
                </c:pt>
                <c:pt idx="2082">
                  <c:v>43193</c:v>
                </c:pt>
                <c:pt idx="2083">
                  <c:v>43194</c:v>
                </c:pt>
                <c:pt idx="2084">
                  <c:v>43195</c:v>
                </c:pt>
                <c:pt idx="2085">
                  <c:v>43196</c:v>
                </c:pt>
                <c:pt idx="2086">
                  <c:v>43199</c:v>
                </c:pt>
                <c:pt idx="2087">
                  <c:v>43200</c:v>
                </c:pt>
                <c:pt idx="2088">
                  <c:v>43201</c:v>
                </c:pt>
                <c:pt idx="2089">
                  <c:v>43202</c:v>
                </c:pt>
                <c:pt idx="2090">
                  <c:v>43203</c:v>
                </c:pt>
                <c:pt idx="2091">
                  <c:v>43206</c:v>
                </c:pt>
                <c:pt idx="2092">
                  <c:v>43207</c:v>
                </c:pt>
                <c:pt idx="2093">
                  <c:v>43208</c:v>
                </c:pt>
                <c:pt idx="2094">
                  <c:v>43209</c:v>
                </c:pt>
                <c:pt idx="2095">
                  <c:v>43210</c:v>
                </c:pt>
                <c:pt idx="2096">
                  <c:v>43213</c:v>
                </c:pt>
                <c:pt idx="2097">
                  <c:v>43214</c:v>
                </c:pt>
                <c:pt idx="2098">
                  <c:v>43215</c:v>
                </c:pt>
                <c:pt idx="2099">
                  <c:v>43216</c:v>
                </c:pt>
                <c:pt idx="2100">
                  <c:v>43217</c:v>
                </c:pt>
                <c:pt idx="2101">
                  <c:v>43220</c:v>
                </c:pt>
                <c:pt idx="2102">
                  <c:v>43221</c:v>
                </c:pt>
                <c:pt idx="2103">
                  <c:v>43222</c:v>
                </c:pt>
                <c:pt idx="2104">
                  <c:v>43223</c:v>
                </c:pt>
                <c:pt idx="2105">
                  <c:v>43224</c:v>
                </c:pt>
                <c:pt idx="2106">
                  <c:v>43227</c:v>
                </c:pt>
                <c:pt idx="2107">
                  <c:v>43228</c:v>
                </c:pt>
                <c:pt idx="2108">
                  <c:v>43229</c:v>
                </c:pt>
                <c:pt idx="2109">
                  <c:v>43230</c:v>
                </c:pt>
                <c:pt idx="2110">
                  <c:v>43231</c:v>
                </c:pt>
                <c:pt idx="2111">
                  <c:v>43234</c:v>
                </c:pt>
                <c:pt idx="2112">
                  <c:v>43235</c:v>
                </c:pt>
                <c:pt idx="2113">
                  <c:v>43236</c:v>
                </c:pt>
                <c:pt idx="2114">
                  <c:v>43237</c:v>
                </c:pt>
                <c:pt idx="2115">
                  <c:v>43238</c:v>
                </c:pt>
                <c:pt idx="2116">
                  <c:v>43241</c:v>
                </c:pt>
                <c:pt idx="2117">
                  <c:v>43242</c:v>
                </c:pt>
                <c:pt idx="2118">
                  <c:v>43243</c:v>
                </c:pt>
                <c:pt idx="2119">
                  <c:v>43244</c:v>
                </c:pt>
                <c:pt idx="2120">
                  <c:v>43245</c:v>
                </c:pt>
                <c:pt idx="2121">
                  <c:v>43249</c:v>
                </c:pt>
                <c:pt idx="2122">
                  <c:v>43250</c:v>
                </c:pt>
                <c:pt idx="2123">
                  <c:v>43251</c:v>
                </c:pt>
                <c:pt idx="2124">
                  <c:v>43252</c:v>
                </c:pt>
                <c:pt idx="2125">
                  <c:v>43255</c:v>
                </c:pt>
                <c:pt idx="2126">
                  <c:v>43256</c:v>
                </c:pt>
                <c:pt idx="2127">
                  <c:v>43257</c:v>
                </c:pt>
                <c:pt idx="2128">
                  <c:v>43258</c:v>
                </c:pt>
                <c:pt idx="2129">
                  <c:v>43259</c:v>
                </c:pt>
                <c:pt idx="2130">
                  <c:v>43262</c:v>
                </c:pt>
                <c:pt idx="2131">
                  <c:v>43263</c:v>
                </c:pt>
                <c:pt idx="2132">
                  <c:v>43264</c:v>
                </c:pt>
                <c:pt idx="2133">
                  <c:v>43265</c:v>
                </c:pt>
                <c:pt idx="2134">
                  <c:v>43266</c:v>
                </c:pt>
                <c:pt idx="2135">
                  <c:v>43269</c:v>
                </c:pt>
                <c:pt idx="2136">
                  <c:v>43270</c:v>
                </c:pt>
                <c:pt idx="2137">
                  <c:v>43271</c:v>
                </c:pt>
                <c:pt idx="2138">
                  <c:v>43272</c:v>
                </c:pt>
                <c:pt idx="2139">
                  <c:v>43273</c:v>
                </c:pt>
                <c:pt idx="2140">
                  <c:v>43276</c:v>
                </c:pt>
                <c:pt idx="2141">
                  <c:v>43277</c:v>
                </c:pt>
                <c:pt idx="2142">
                  <c:v>43278</c:v>
                </c:pt>
                <c:pt idx="2143">
                  <c:v>43279</c:v>
                </c:pt>
                <c:pt idx="2144">
                  <c:v>43280</c:v>
                </c:pt>
                <c:pt idx="2145">
                  <c:v>43283</c:v>
                </c:pt>
                <c:pt idx="2146">
                  <c:v>43284</c:v>
                </c:pt>
                <c:pt idx="2147">
                  <c:v>43285</c:v>
                </c:pt>
                <c:pt idx="2148">
                  <c:v>43286</c:v>
                </c:pt>
                <c:pt idx="2149">
                  <c:v>43287</c:v>
                </c:pt>
                <c:pt idx="2150">
                  <c:v>43290</c:v>
                </c:pt>
                <c:pt idx="2151">
                  <c:v>43291</c:v>
                </c:pt>
                <c:pt idx="2152">
                  <c:v>43292</c:v>
                </c:pt>
                <c:pt idx="2153">
                  <c:v>43293</c:v>
                </c:pt>
                <c:pt idx="2154">
                  <c:v>43294</c:v>
                </c:pt>
                <c:pt idx="2155">
                  <c:v>43297</c:v>
                </c:pt>
                <c:pt idx="2156">
                  <c:v>43298</c:v>
                </c:pt>
                <c:pt idx="2157">
                  <c:v>43299</c:v>
                </c:pt>
                <c:pt idx="2158">
                  <c:v>43300</c:v>
                </c:pt>
                <c:pt idx="2159">
                  <c:v>43301</c:v>
                </c:pt>
                <c:pt idx="2160">
                  <c:v>43304</c:v>
                </c:pt>
                <c:pt idx="2161">
                  <c:v>43305</c:v>
                </c:pt>
                <c:pt idx="2162">
                  <c:v>43306</c:v>
                </c:pt>
                <c:pt idx="2163">
                  <c:v>43307</c:v>
                </c:pt>
                <c:pt idx="2164">
                  <c:v>43308</c:v>
                </c:pt>
                <c:pt idx="2165">
                  <c:v>43311</c:v>
                </c:pt>
                <c:pt idx="2166">
                  <c:v>43312</c:v>
                </c:pt>
                <c:pt idx="2167">
                  <c:v>43313</c:v>
                </c:pt>
                <c:pt idx="2168">
                  <c:v>43314</c:v>
                </c:pt>
                <c:pt idx="2169">
                  <c:v>43315</c:v>
                </c:pt>
                <c:pt idx="2170">
                  <c:v>43318</c:v>
                </c:pt>
                <c:pt idx="2171">
                  <c:v>43319</c:v>
                </c:pt>
                <c:pt idx="2172">
                  <c:v>43320</c:v>
                </c:pt>
                <c:pt idx="2173">
                  <c:v>43321</c:v>
                </c:pt>
                <c:pt idx="2174">
                  <c:v>43322</c:v>
                </c:pt>
                <c:pt idx="2175">
                  <c:v>43325</c:v>
                </c:pt>
                <c:pt idx="2176">
                  <c:v>43326</c:v>
                </c:pt>
                <c:pt idx="2177">
                  <c:v>43327</c:v>
                </c:pt>
                <c:pt idx="2178">
                  <c:v>43328</c:v>
                </c:pt>
                <c:pt idx="2179">
                  <c:v>43329</c:v>
                </c:pt>
                <c:pt idx="2180">
                  <c:v>43332</c:v>
                </c:pt>
                <c:pt idx="2181">
                  <c:v>43333</c:v>
                </c:pt>
                <c:pt idx="2182">
                  <c:v>43334</c:v>
                </c:pt>
                <c:pt idx="2183">
                  <c:v>43335</c:v>
                </c:pt>
                <c:pt idx="2184">
                  <c:v>43336</c:v>
                </c:pt>
                <c:pt idx="2185">
                  <c:v>43339</c:v>
                </c:pt>
                <c:pt idx="2186">
                  <c:v>43340</c:v>
                </c:pt>
                <c:pt idx="2187">
                  <c:v>43341</c:v>
                </c:pt>
                <c:pt idx="2188">
                  <c:v>43342</c:v>
                </c:pt>
                <c:pt idx="2189">
                  <c:v>43343</c:v>
                </c:pt>
                <c:pt idx="2190">
                  <c:v>43346</c:v>
                </c:pt>
                <c:pt idx="2191">
                  <c:v>43347</c:v>
                </c:pt>
                <c:pt idx="2192">
                  <c:v>43348</c:v>
                </c:pt>
                <c:pt idx="2193">
                  <c:v>43349</c:v>
                </c:pt>
                <c:pt idx="2194">
                  <c:v>43350</c:v>
                </c:pt>
                <c:pt idx="2195">
                  <c:v>43353</c:v>
                </c:pt>
                <c:pt idx="2196">
                  <c:v>43354</c:v>
                </c:pt>
                <c:pt idx="2197">
                  <c:v>43355</c:v>
                </c:pt>
                <c:pt idx="2198">
                  <c:v>43356</c:v>
                </c:pt>
                <c:pt idx="2199">
                  <c:v>43357</c:v>
                </c:pt>
                <c:pt idx="2200">
                  <c:v>43360</c:v>
                </c:pt>
                <c:pt idx="2201">
                  <c:v>43361</c:v>
                </c:pt>
                <c:pt idx="2202">
                  <c:v>43362</c:v>
                </c:pt>
                <c:pt idx="2203">
                  <c:v>43363</c:v>
                </c:pt>
                <c:pt idx="2204">
                  <c:v>43364</c:v>
                </c:pt>
                <c:pt idx="2205">
                  <c:v>43367</c:v>
                </c:pt>
                <c:pt idx="2206">
                  <c:v>43368</c:v>
                </c:pt>
                <c:pt idx="2207">
                  <c:v>43369</c:v>
                </c:pt>
                <c:pt idx="2208">
                  <c:v>43370</c:v>
                </c:pt>
                <c:pt idx="2209">
                  <c:v>43371</c:v>
                </c:pt>
                <c:pt idx="2210">
                  <c:v>43374</c:v>
                </c:pt>
                <c:pt idx="2211">
                  <c:v>43375</c:v>
                </c:pt>
                <c:pt idx="2212">
                  <c:v>43376</c:v>
                </c:pt>
                <c:pt idx="2213">
                  <c:v>43377</c:v>
                </c:pt>
                <c:pt idx="2214">
                  <c:v>43378</c:v>
                </c:pt>
                <c:pt idx="2215">
                  <c:v>43381</c:v>
                </c:pt>
                <c:pt idx="2216">
                  <c:v>43382</c:v>
                </c:pt>
                <c:pt idx="2217">
                  <c:v>43383</c:v>
                </c:pt>
                <c:pt idx="2218">
                  <c:v>43384</c:v>
                </c:pt>
                <c:pt idx="2219">
                  <c:v>43385</c:v>
                </c:pt>
                <c:pt idx="2220">
                  <c:v>43388</c:v>
                </c:pt>
                <c:pt idx="2221">
                  <c:v>43389</c:v>
                </c:pt>
                <c:pt idx="2222">
                  <c:v>43390</c:v>
                </c:pt>
                <c:pt idx="2223">
                  <c:v>43391</c:v>
                </c:pt>
                <c:pt idx="2224">
                  <c:v>43392</c:v>
                </c:pt>
                <c:pt idx="2225">
                  <c:v>43395</c:v>
                </c:pt>
                <c:pt idx="2226">
                  <c:v>43396</c:v>
                </c:pt>
                <c:pt idx="2227">
                  <c:v>43397</c:v>
                </c:pt>
                <c:pt idx="2228">
                  <c:v>43398</c:v>
                </c:pt>
                <c:pt idx="2229">
                  <c:v>43399</c:v>
                </c:pt>
                <c:pt idx="2230">
                  <c:v>43402</c:v>
                </c:pt>
                <c:pt idx="2231">
                  <c:v>43403</c:v>
                </c:pt>
                <c:pt idx="2232">
                  <c:v>43404</c:v>
                </c:pt>
                <c:pt idx="2233">
                  <c:v>43405</c:v>
                </c:pt>
                <c:pt idx="2234">
                  <c:v>43406</c:v>
                </c:pt>
                <c:pt idx="2235">
                  <c:v>43409</c:v>
                </c:pt>
                <c:pt idx="2236">
                  <c:v>43410</c:v>
                </c:pt>
                <c:pt idx="2237">
                  <c:v>43411</c:v>
                </c:pt>
                <c:pt idx="2238">
                  <c:v>43412</c:v>
                </c:pt>
                <c:pt idx="2239">
                  <c:v>43413</c:v>
                </c:pt>
                <c:pt idx="2240">
                  <c:v>43416</c:v>
                </c:pt>
                <c:pt idx="2241">
                  <c:v>43417</c:v>
                </c:pt>
                <c:pt idx="2242">
                  <c:v>43418</c:v>
                </c:pt>
                <c:pt idx="2243">
                  <c:v>43419</c:v>
                </c:pt>
                <c:pt idx="2244">
                  <c:v>43420</c:v>
                </c:pt>
                <c:pt idx="2245">
                  <c:v>43423</c:v>
                </c:pt>
                <c:pt idx="2246">
                  <c:v>43424</c:v>
                </c:pt>
                <c:pt idx="2247">
                  <c:v>43425</c:v>
                </c:pt>
                <c:pt idx="2248">
                  <c:v>43426</c:v>
                </c:pt>
                <c:pt idx="2249">
                  <c:v>43427</c:v>
                </c:pt>
                <c:pt idx="2250">
                  <c:v>43430</c:v>
                </c:pt>
                <c:pt idx="2251">
                  <c:v>43431</c:v>
                </c:pt>
                <c:pt idx="2252">
                  <c:v>43432</c:v>
                </c:pt>
                <c:pt idx="2253">
                  <c:v>43433</c:v>
                </c:pt>
                <c:pt idx="2254">
                  <c:v>43434</c:v>
                </c:pt>
                <c:pt idx="2255">
                  <c:v>43437</c:v>
                </c:pt>
                <c:pt idx="2256">
                  <c:v>43438</c:v>
                </c:pt>
                <c:pt idx="2257">
                  <c:v>43439</c:v>
                </c:pt>
                <c:pt idx="2258">
                  <c:v>43440</c:v>
                </c:pt>
                <c:pt idx="2259">
                  <c:v>43441</c:v>
                </c:pt>
                <c:pt idx="2260">
                  <c:v>43444</c:v>
                </c:pt>
                <c:pt idx="2261">
                  <c:v>43445</c:v>
                </c:pt>
                <c:pt idx="2262">
                  <c:v>43446</c:v>
                </c:pt>
                <c:pt idx="2263">
                  <c:v>43447</c:v>
                </c:pt>
                <c:pt idx="2264">
                  <c:v>43448</c:v>
                </c:pt>
                <c:pt idx="2265">
                  <c:v>43451</c:v>
                </c:pt>
                <c:pt idx="2266">
                  <c:v>43452</c:v>
                </c:pt>
                <c:pt idx="2267">
                  <c:v>43453</c:v>
                </c:pt>
                <c:pt idx="2268">
                  <c:v>43454</c:v>
                </c:pt>
                <c:pt idx="2269">
                  <c:v>43455</c:v>
                </c:pt>
                <c:pt idx="2270">
                  <c:v>43460</c:v>
                </c:pt>
                <c:pt idx="2271">
                  <c:v>43461</c:v>
                </c:pt>
                <c:pt idx="2272">
                  <c:v>43462</c:v>
                </c:pt>
                <c:pt idx="2273">
                  <c:v>43467</c:v>
                </c:pt>
                <c:pt idx="2274">
                  <c:v>43468</c:v>
                </c:pt>
                <c:pt idx="2275">
                  <c:v>43469</c:v>
                </c:pt>
                <c:pt idx="2276">
                  <c:v>43472</c:v>
                </c:pt>
                <c:pt idx="2277">
                  <c:v>43473</c:v>
                </c:pt>
                <c:pt idx="2278">
                  <c:v>43474</c:v>
                </c:pt>
                <c:pt idx="2279">
                  <c:v>43475</c:v>
                </c:pt>
                <c:pt idx="2280">
                  <c:v>43476</c:v>
                </c:pt>
                <c:pt idx="2281">
                  <c:v>43479</c:v>
                </c:pt>
                <c:pt idx="2282">
                  <c:v>43480</c:v>
                </c:pt>
                <c:pt idx="2283">
                  <c:v>43481</c:v>
                </c:pt>
                <c:pt idx="2284">
                  <c:v>43482</c:v>
                </c:pt>
                <c:pt idx="2285">
                  <c:v>43483</c:v>
                </c:pt>
                <c:pt idx="2286">
                  <c:v>43486</c:v>
                </c:pt>
                <c:pt idx="2287">
                  <c:v>43487</c:v>
                </c:pt>
                <c:pt idx="2288">
                  <c:v>43488</c:v>
                </c:pt>
                <c:pt idx="2289">
                  <c:v>43489</c:v>
                </c:pt>
                <c:pt idx="2290">
                  <c:v>43490</c:v>
                </c:pt>
                <c:pt idx="2291">
                  <c:v>43493</c:v>
                </c:pt>
                <c:pt idx="2292">
                  <c:v>43494</c:v>
                </c:pt>
                <c:pt idx="2293">
                  <c:v>43495</c:v>
                </c:pt>
                <c:pt idx="2294">
                  <c:v>43496</c:v>
                </c:pt>
                <c:pt idx="2295">
                  <c:v>43497</c:v>
                </c:pt>
                <c:pt idx="2296">
                  <c:v>43500</c:v>
                </c:pt>
                <c:pt idx="2297">
                  <c:v>43501</c:v>
                </c:pt>
                <c:pt idx="2298">
                  <c:v>43502</c:v>
                </c:pt>
                <c:pt idx="2299">
                  <c:v>43503</c:v>
                </c:pt>
                <c:pt idx="2300">
                  <c:v>43504</c:v>
                </c:pt>
                <c:pt idx="2301">
                  <c:v>43507</c:v>
                </c:pt>
                <c:pt idx="2302">
                  <c:v>43508</c:v>
                </c:pt>
                <c:pt idx="2303">
                  <c:v>43509</c:v>
                </c:pt>
                <c:pt idx="2304">
                  <c:v>43510</c:v>
                </c:pt>
                <c:pt idx="2305">
                  <c:v>43511</c:v>
                </c:pt>
                <c:pt idx="2306">
                  <c:v>43514</c:v>
                </c:pt>
                <c:pt idx="2307">
                  <c:v>43515</c:v>
                </c:pt>
                <c:pt idx="2308">
                  <c:v>43516</c:v>
                </c:pt>
                <c:pt idx="2309">
                  <c:v>43517</c:v>
                </c:pt>
                <c:pt idx="2310">
                  <c:v>43518</c:v>
                </c:pt>
                <c:pt idx="2311">
                  <c:v>43521</c:v>
                </c:pt>
                <c:pt idx="2312">
                  <c:v>43522</c:v>
                </c:pt>
                <c:pt idx="2313">
                  <c:v>43523</c:v>
                </c:pt>
                <c:pt idx="2314">
                  <c:v>43524</c:v>
                </c:pt>
                <c:pt idx="2315">
                  <c:v>43525</c:v>
                </c:pt>
                <c:pt idx="2316">
                  <c:v>43528</c:v>
                </c:pt>
                <c:pt idx="2317">
                  <c:v>43529</c:v>
                </c:pt>
                <c:pt idx="2318">
                  <c:v>43530</c:v>
                </c:pt>
                <c:pt idx="2319">
                  <c:v>43531</c:v>
                </c:pt>
                <c:pt idx="2320">
                  <c:v>43532</c:v>
                </c:pt>
                <c:pt idx="2321">
                  <c:v>43535</c:v>
                </c:pt>
                <c:pt idx="2322">
                  <c:v>43536</c:v>
                </c:pt>
                <c:pt idx="2323">
                  <c:v>43537</c:v>
                </c:pt>
                <c:pt idx="2324">
                  <c:v>43538</c:v>
                </c:pt>
                <c:pt idx="2325">
                  <c:v>43539</c:v>
                </c:pt>
                <c:pt idx="2326">
                  <c:v>43542</c:v>
                </c:pt>
                <c:pt idx="2327">
                  <c:v>43543</c:v>
                </c:pt>
                <c:pt idx="2328">
                  <c:v>43544</c:v>
                </c:pt>
                <c:pt idx="2329">
                  <c:v>43545</c:v>
                </c:pt>
                <c:pt idx="2330">
                  <c:v>43546</c:v>
                </c:pt>
                <c:pt idx="2331">
                  <c:v>43549</c:v>
                </c:pt>
                <c:pt idx="2332">
                  <c:v>43550</c:v>
                </c:pt>
                <c:pt idx="2333">
                  <c:v>43551</c:v>
                </c:pt>
                <c:pt idx="2334">
                  <c:v>43552</c:v>
                </c:pt>
                <c:pt idx="2335">
                  <c:v>43553</c:v>
                </c:pt>
                <c:pt idx="2336">
                  <c:v>43556</c:v>
                </c:pt>
                <c:pt idx="2337">
                  <c:v>43557</c:v>
                </c:pt>
                <c:pt idx="2338">
                  <c:v>43558</c:v>
                </c:pt>
                <c:pt idx="2339">
                  <c:v>43559</c:v>
                </c:pt>
                <c:pt idx="2340">
                  <c:v>43560</c:v>
                </c:pt>
                <c:pt idx="2341">
                  <c:v>43563</c:v>
                </c:pt>
                <c:pt idx="2342">
                  <c:v>43564</c:v>
                </c:pt>
                <c:pt idx="2343">
                  <c:v>43565</c:v>
                </c:pt>
                <c:pt idx="2344">
                  <c:v>43566</c:v>
                </c:pt>
                <c:pt idx="2345">
                  <c:v>43567</c:v>
                </c:pt>
                <c:pt idx="2346">
                  <c:v>43570</c:v>
                </c:pt>
                <c:pt idx="2347">
                  <c:v>43571</c:v>
                </c:pt>
                <c:pt idx="2348">
                  <c:v>43572</c:v>
                </c:pt>
                <c:pt idx="2349">
                  <c:v>43573</c:v>
                </c:pt>
                <c:pt idx="2350">
                  <c:v>43574</c:v>
                </c:pt>
                <c:pt idx="2351">
                  <c:v>43577</c:v>
                </c:pt>
                <c:pt idx="2352">
                  <c:v>43578</c:v>
                </c:pt>
                <c:pt idx="2353">
                  <c:v>43579</c:v>
                </c:pt>
                <c:pt idx="2354">
                  <c:v>43580</c:v>
                </c:pt>
                <c:pt idx="2355">
                  <c:v>43581</c:v>
                </c:pt>
                <c:pt idx="2356">
                  <c:v>43584</c:v>
                </c:pt>
                <c:pt idx="2357">
                  <c:v>43585</c:v>
                </c:pt>
                <c:pt idx="2358">
                  <c:v>43586</c:v>
                </c:pt>
                <c:pt idx="2359">
                  <c:v>43587</c:v>
                </c:pt>
                <c:pt idx="2360">
                  <c:v>43588</c:v>
                </c:pt>
                <c:pt idx="2361">
                  <c:v>43591</c:v>
                </c:pt>
                <c:pt idx="2362">
                  <c:v>43592</c:v>
                </c:pt>
                <c:pt idx="2363">
                  <c:v>43593</c:v>
                </c:pt>
                <c:pt idx="2364">
                  <c:v>43594</c:v>
                </c:pt>
                <c:pt idx="2365">
                  <c:v>43595</c:v>
                </c:pt>
                <c:pt idx="2366">
                  <c:v>43598</c:v>
                </c:pt>
                <c:pt idx="2367">
                  <c:v>43599</c:v>
                </c:pt>
                <c:pt idx="2368">
                  <c:v>43600</c:v>
                </c:pt>
                <c:pt idx="2369">
                  <c:v>43601</c:v>
                </c:pt>
                <c:pt idx="2370">
                  <c:v>43602</c:v>
                </c:pt>
                <c:pt idx="2371">
                  <c:v>43605</c:v>
                </c:pt>
                <c:pt idx="2372">
                  <c:v>43606</c:v>
                </c:pt>
                <c:pt idx="2373">
                  <c:v>43607</c:v>
                </c:pt>
                <c:pt idx="2374">
                  <c:v>43608</c:v>
                </c:pt>
                <c:pt idx="2375">
                  <c:v>43609</c:v>
                </c:pt>
                <c:pt idx="2376">
                  <c:v>43612</c:v>
                </c:pt>
                <c:pt idx="2377">
                  <c:v>43613</c:v>
                </c:pt>
                <c:pt idx="2378">
                  <c:v>43614</c:v>
                </c:pt>
                <c:pt idx="2379">
                  <c:v>43615</c:v>
                </c:pt>
                <c:pt idx="2380">
                  <c:v>43616</c:v>
                </c:pt>
                <c:pt idx="2381">
                  <c:v>43619</c:v>
                </c:pt>
                <c:pt idx="2382">
                  <c:v>43620</c:v>
                </c:pt>
                <c:pt idx="2383">
                  <c:v>43621</c:v>
                </c:pt>
                <c:pt idx="2384">
                  <c:v>43622</c:v>
                </c:pt>
                <c:pt idx="2385">
                  <c:v>43623</c:v>
                </c:pt>
                <c:pt idx="2386">
                  <c:v>43626</c:v>
                </c:pt>
                <c:pt idx="2387">
                  <c:v>43627</c:v>
                </c:pt>
                <c:pt idx="2388">
                  <c:v>43628</c:v>
                </c:pt>
                <c:pt idx="2389">
                  <c:v>43629</c:v>
                </c:pt>
                <c:pt idx="2390">
                  <c:v>43630</c:v>
                </c:pt>
                <c:pt idx="2391">
                  <c:v>43633</c:v>
                </c:pt>
                <c:pt idx="2392">
                  <c:v>43634</c:v>
                </c:pt>
                <c:pt idx="2393">
                  <c:v>43635</c:v>
                </c:pt>
                <c:pt idx="2394">
                  <c:v>43636</c:v>
                </c:pt>
                <c:pt idx="2395">
                  <c:v>43637</c:v>
                </c:pt>
                <c:pt idx="2396">
                  <c:v>43640</c:v>
                </c:pt>
                <c:pt idx="2397">
                  <c:v>43641</c:v>
                </c:pt>
                <c:pt idx="2398">
                  <c:v>43642</c:v>
                </c:pt>
                <c:pt idx="2399">
                  <c:v>43643</c:v>
                </c:pt>
                <c:pt idx="2400">
                  <c:v>43644</c:v>
                </c:pt>
                <c:pt idx="2401">
                  <c:v>43647</c:v>
                </c:pt>
                <c:pt idx="2402">
                  <c:v>43648</c:v>
                </c:pt>
                <c:pt idx="2403">
                  <c:v>43649</c:v>
                </c:pt>
                <c:pt idx="2404">
                  <c:v>43650</c:v>
                </c:pt>
                <c:pt idx="2405">
                  <c:v>43651</c:v>
                </c:pt>
                <c:pt idx="2406">
                  <c:v>43654</c:v>
                </c:pt>
                <c:pt idx="2407">
                  <c:v>43655</c:v>
                </c:pt>
                <c:pt idx="2408">
                  <c:v>43656</c:v>
                </c:pt>
                <c:pt idx="2409">
                  <c:v>43657</c:v>
                </c:pt>
                <c:pt idx="2410">
                  <c:v>43658</c:v>
                </c:pt>
                <c:pt idx="2411">
                  <c:v>43661</c:v>
                </c:pt>
                <c:pt idx="2412">
                  <c:v>43662</c:v>
                </c:pt>
                <c:pt idx="2413">
                  <c:v>43663</c:v>
                </c:pt>
                <c:pt idx="2414">
                  <c:v>43664</c:v>
                </c:pt>
                <c:pt idx="2415">
                  <c:v>43665</c:v>
                </c:pt>
                <c:pt idx="2416">
                  <c:v>43668</c:v>
                </c:pt>
                <c:pt idx="2417">
                  <c:v>43669</c:v>
                </c:pt>
                <c:pt idx="2418">
                  <c:v>43670</c:v>
                </c:pt>
                <c:pt idx="2419">
                  <c:v>43671</c:v>
                </c:pt>
                <c:pt idx="2420">
                  <c:v>43672</c:v>
                </c:pt>
                <c:pt idx="2421">
                  <c:v>43675</c:v>
                </c:pt>
                <c:pt idx="2422">
                  <c:v>43676</c:v>
                </c:pt>
                <c:pt idx="2423">
                  <c:v>43677</c:v>
                </c:pt>
                <c:pt idx="2424">
                  <c:v>43678</c:v>
                </c:pt>
                <c:pt idx="2425">
                  <c:v>43679</c:v>
                </c:pt>
                <c:pt idx="2426">
                  <c:v>43682</c:v>
                </c:pt>
                <c:pt idx="2427">
                  <c:v>43683</c:v>
                </c:pt>
                <c:pt idx="2428">
                  <c:v>43684</c:v>
                </c:pt>
                <c:pt idx="2429">
                  <c:v>43685</c:v>
                </c:pt>
                <c:pt idx="2430">
                  <c:v>43686</c:v>
                </c:pt>
                <c:pt idx="2431">
                  <c:v>43689</c:v>
                </c:pt>
                <c:pt idx="2432">
                  <c:v>43690</c:v>
                </c:pt>
                <c:pt idx="2433">
                  <c:v>43691</c:v>
                </c:pt>
                <c:pt idx="2434">
                  <c:v>43692</c:v>
                </c:pt>
                <c:pt idx="2435">
                  <c:v>43693</c:v>
                </c:pt>
                <c:pt idx="2436">
                  <c:v>43696</c:v>
                </c:pt>
                <c:pt idx="2437">
                  <c:v>43697</c:v>
                </c:pt>
                <c:pt idx="2438">
                  <c:v>43698</c:v>
                </c:pt>
                <c:pt idx="2439">
                  <c:v>43699</c:v>
                </c:pt>
                <c:pt idx="2440">
                  <c:v>43700</c:v>
                </c:pt>
                <c:pt idx="2441">
                  <c:v>43703</c:v>
                </c:pt>
                <c:pt idx="2442">
                  <c:v>43704</c:v>
                </c:pt>
                <c:pt idx="2443">
                  <c:v>43705</c:v>
                </c:pt>
                <c:pt idx="2444">
                  <c:v>43706</c:v>
                </c:pt>
                <c:pt idx="2445">
                  <c:v>43707</c:v>
                </c:pt>
                <c:pt idx="2446">
                  <c:v>43710</c:v>
                </c:pt>
                <c:pt idx="2447">
                  <c:v>43711</c:v>
                </c:pt>
                <c:pt idx="2448">
                  <c:v>43712</c:v>
                </c:pt>
                <c:pt idx="2449">
                  <c:v>43713</c:v>
                </c:pt>
                <c:pt idx="2450">
                  <c:v>43714</c:v>
                </c:pt>
                <c:pt idx="2451">
                  <c:v>43717</c:v>
                </c:pt>
                <c:pt idx="2452">
                  <c:v>43718</c:v>
                </c:pt>
                <c:pt idx="2453">
                  <c:v>43719</c:v>
                </c:pt>
                <c:pt idx="2454">
                  <c:v>43720</c:v>
                </c:pt>
                <c:pt idx="2455">
                  <c:v>43721</c:v>
                </c:pt>
                <c:pt idx="2456">
                  <c:v>43724</c:v>
                </c:pt>
                <c:pt idx="2457">
                  <c:v>43725</c:v>
                </c:pt>
                <c:pt idx="2458">
                  <c:v>43726</c:v>
                </c:pt>
                <c:pt idx="2459">
                  <c:v>43727</c:v>
                </c:pt>
                <c:pt idx="2460">
                  <c:v>43728</c:v>
                </c:pt>
                <c:pt idx="2461">
                  <c:v>43731</c:v>
                </c:pt>
                <c:pt idx="2462">
                  <c:v>43732</c:v>
                </c:pt>
                <c:pt idx="2463">
                  <c:v>43733</c:v>
                </c:pt>
              </c:numCache>
            </c:numRef>
          </c:cat>
          <c:val>
            <c:numRef>
              <c:f>Platts!$K$254:$K$2717</c:f>
              <c:numCache>
                <c:formatCode>#,##0.00_);\(#,##0.00\)</c:formatCode>
                <c:ptCount val="2464"/>
                <c:pt idx="0">
                  <c:v>44.391999999999996</c:v>
                </c:pt>
                <c:pt idx="1">
                  <c:v>51.63000000000001</c:v>
                </c:pt>
                <c:pt idx="2">
                  <c:v>52.02000000000001</c:v>
                </c:pt>
                <c:pt idx="3">
                  <c:v>55.69</c:v>
                </c:pt>
                <c:pt idx="4">
                  <c:v>56.84</c:v>
                </c:pt>
                <c:pt idx="5">
                  <c:v>55.67</c:v>
                </c:pt>
                <c:pt idx="6">
                  <c:v>51.930000000000007</c:v>
                </c:pt>
                <c:pt idx="7">
                  <c:v>50.350000000000009</c:v>
                </c:pt>
                <c:pt idx="8">
                  <c:v>52.19</c:v>
                </c:pt>
                <c:pt idx="9">
                  <c:v>55.3</c:v>
                </c:pt>
                <c:pt idx="10">
                  <c:v>57.62</c:v>
                </c:pt>
                <c:pt idx="11">
                  <c:v>59.100000000000009</c:v>
                </c:pt>
                <c:pt idx="12">
                  <c:v>60.52000000000001</c:v>
                </c:pt>
                <c:pt idx="13">
                  <c:v>62.02000000000001</c:v>
                </c:pt>
                <c:pt idx="14">
                  <c:v>64.320000000000007</c:v>
                </c:pt>
                <c:pt idx="15">
                  <c:v>62.990000000000009</c:v>
                </c:pt>
                <c:pt idx="16">
                  <c:v>63.2</c:v>
                </c:pt>
                <c:pt idx="17">
                  <c:v>66</c:v>
                </c:pt>
                <c:pt idx="18">
                  <c:v>67.960000000000008</c:v>
                </c:pt>
                <c:pt idx="19">
                  <c:v>68.210000000000008</c:v>
                </c:pt>
                <c:pt idx="20">
                  <c:v>70.38000000000001</c:v>
                </c:pt>
                <c:pt idx="21">
                  <c:v>76.820000000000007</c:v>
                </c:pt>
                <c:pt idx="22">
                  <c:v>78.320000000000007</c:v>
                </c:pt>
                <c:pt idx="23">
                  <c:v>78.320000000000007</c:v>
                </c:pt>
                <c:pt idx="24">
                  <c:v>83.62</c:v>
                </c:pt>
                <c:pt idx="25">
                  <c:v>79.86</c:v>
                </c:pt>
                <c:pt idx="26">
                  <c:v>68.2</c:v>
                </c:pt>
                <c:pt idx="27">
                  <c:v>65.94</c:v>
                </c:pt>
                <c:pt idx="28">
                  <c:v>67.48</c:v>
                </c:pt>
                <c:pt idx="29">
                  <c:v>68.23</c:v>
                </c:pt>
                <c:pt idx="30">
                  <c:v>69.48</c:v>
                </c:pt>
                <c:pt idx="31">
                  <c:v>68.56</c:v>
                </c:pt>
                <c:pt idx="32">
                  <c:v>66.09</c:v>
                </c:pt>
                <c:pt idx="33">
                  <c:v>60.7</c:v>
                </c:pt>
                <c:pt idx="34">
                  <c:v>60.7</c:v>
                </c:pt>
                <c:pt idx="35">
                  <c:v>59.53</c:v>
                </c:pt>
                <c:pt idx="36">
                  <c:v>57.900000000000006</c:v>
                </c:pt>
                <c:pt idx="37">
                  <c:v>57.02000000000001</c:v>
                </c:pt>
                <c:pt idx="38">
                  <c:v>56.100000000000009</c:v>
                </c:pt>
                <c:pt idx="39">
                  <c:v>54.34</c:v>
                </c:pt>
                <c:pt idx="40">
                  <c:v>53.84</c:v>
                </c:pt>
                <c:pt idx="41">
                  <c:v>53.84</c:v>
                </c:pt>
                <c:pt idx="42">
                  <c:v>54.230000000000004</c:v>
                </c:pt>
                <c:pt idx="43">
                  <c:v>55.980000000000004</c:v>
                </c:pt>
                <c:pt idx="44">
                  <c:v>56.019999999999996</c:v>
                </c:pt>
                <c:pt idx="45">
                  <c:v>57.180000000000007</c:v>
                </c:pt>
                <c:pt idx="46">
                  <c:v>58.430000000000007</c:v>
                </c:pt>
                <c:pt idx="47">
                  <c:v>58.430000000000007</c:v>
                </c:pt>
                <c:pt idx="48">
                  <c:v>59.180000000000007</c:v>
                </c:pt>
                <c:pt idx="49">
                  <c:v>59.180000000000007</c:v>
                </c:pt>
                <c:pt idx="50">
                  <c:v>63.100000000000009</c:v>
                </c:pt>
                <c:pt idx="51">
                  <c:v>63.350000000000009</c:v>
                </c:pt>
                <c:pt idx="52">
                  <c:v>62.930000000000007</c:v>
                </c:pt>
                <c:pt idx="53">
                  <c:v>62.680000000000007</c:v>
                </c:pt>
                <c:pt idx="54">
                  <c:v>62.180000000000007</c:v>
                </c:pt>
                <c:pt idx="55">
                  <c:v>62.180000000000007</c:v>
                </c:pt>
                <c:pt idx="56">
                  <c:v>61.680000000000007</c:v>
                </c:pt>
                <c:pt idx="57">
                  <c:v>60.430000000000007</c:v>
                </c:pt>
                <c:pt idx="58">
                  <c:v>60.430000000000007</c:v>
                </c:pt>
                <c:pt idx="59">
                  <c:v>60.680000000000007</c:v>
                </c:pt>
                <c:pt idx="60">
                  <c:v>57.680000000000007</c:v>
                </c:pt>
                <c:pt idx="61">
                  <c:v>58.100000000000009</c:v>
                </c:pt>
                <c:pt idx="62">
                  <c:v>57.56</c:v>
                </c:pt>
                <c:pt idx="63">
                  <c:v>57.52000000000001</c:v>
                </c:pt>
                <c:pt idx="64">
                  <c:v>60.78</c:v>
                </c:pt>
                <c:pt idx="65">
                  <c:v>62.78</c:v>
                </c:pt>
                <c:pt idx="66">
                  <c:v>63.78</c:v>
                </c:pt>
                <c:pt idx="67">
                  <c:v>62.03</c:v>
                </c:pt>
                <c:pt idx="68">
                  <c:v>62.03</c:v>
                </c:pt>
                <c:pt idx="69">
                  <c:v>60.78</c:v>
                </c:pt>
                <c:pt idx="70">
                  <c:v>60.990000000000009</c:v>
                </c:pt>
                <c:pt idx="71">
                  <c:v>60.160000000000011</c:v>
                </c:pt>
                <c:pt idx="72">
                  <c:v>59.160000000000011</c:v>
                </c:pt>
                <c:pt idx="73">
                  <c:v>58.660000000000011</c:v>
                </c:pt>
                <c:pt idx="74">
                  <c:v>58.660000000000011</c:v>
                </c:pt>
                <c:pt idx="75">
                  <c:v>58.910000000000011</c:v>
                </c:pt>
                <c:pt idx="76">
                  <c:v>59.160000000000011</c:v>
                </c:pt>
                <c:pt idx="77">
                  <c:v>59.5</c:v>
                </c:pt>
                <c:pt idx="78">
                  <c:v>59</c:v>
                </c:pt>
                <c:pt idx="79">
                  <c:v>58.92</c:v>
                </c:pt>
                <c:pt idx="80">
                  <c:v>58.92</c:v>
                </c:pt>
                <c:pt idx="81">
                  <c:v>56.92</c:v>
                </c:pt>
                <c:pt idx="82">
                  <c:v>60.14</c:v>
                </c:pt>
                <c:pt idx="83">
                  <c:v>60.600000000000009</c:v>
                </c:pt>
                <c:pt idx="84">
                  <c:v>60.52000000000001</c:v>
                </c:pt>
                <c:pt idx="85">
                  <c:v>61.36</c:v>
                </c:pt>
                <c:pt idx="86">
                  <c:v>61.36</c:v>
                </c:pt>
                <c:pt idx="87">
                  <c:v>57.36</c:v>
                </c:pt>
                <c:pt idx="88">
                  <c:v>56.28</c:v>
                </c:pt>
                <c:pt idx="89">
                  <c:v>56.240000000000009</c:v>
                </c:pt>
                <c:pt idx="90">
                  <c:v>54.740000000000009</c:v>
                </c:pt>
                <c:pt idx="91">
                  <c:v>56.040000000000006</c:v>
                </c:pt>
                <c:pt idx="92">
                  <c:v>58.960000000000008</c:v>
                </c:pt>
                <c:pt idx="93">
                  <c:v>60.88000000000001</c:v>
                </c:pt>
                <c:pt idx="94">
                  <c:v>60.88000000000001</c:v>
                </c:pt>
                <c:pt idx="95">
                  <c:v>60.660000000000011</c:v>
                </c:pt>
                <c:pt idx="96">
                  <c:v>60.2</c:v>
                </c:pt>
                <c:pt idx="97">
                  <c:v>59.240000000000009</c:v>
                </c:pt>
                <c:pt idx="98">
                  <c:v>58.240000000000009</c:v>
                </c:pt>
                <c:pt idx="99">
                  <c:v>58.120000000000005</c:v>
                </c:pt>
                <c:pt idx="100">
                  <c:v>58.120000000000005</c:v>
                </c:pt>
                <c:pt idx="101">
                  <c:v>59.660000000000011</c:v>
                </c:pt>
                <c:pt idx="102">
                  <c:v>62.660000000000011</c:v>
                </c:pt>
                <c:pt idx="103">
                  <c:v>65.58</c:v>
                </c:pt>
                <c:pt idx="104">
                  <c:v>66.58</c:v>
                </c:pt>
                <c:pt idx="105">
                  <c:v>69.040000000000006</c:v>
                </c:pt>
                <c:pt idx="106">
                  <c:v>69.460000000000008</c:v>
                </c:pt>
                <c:pt idx="107">
                  <c:v>69.92</c:v>
                </c:pt>
                <c:pt idx="108">
                  <c:v>71.550000000000011</c:v>
                </c:pt>
                <c:pt idx="109">
                  <c:v>73.39</c:v>
                </c:pt>
                <c:pt idx="110">
                  <c:v>76.14</c:v>
                </c:pt>
                <c:pt idx="111">
                  <c:v>80.150000000000006</c:v>
                </c:pt>
                <c:pt idx="112">
                  <c:v>80.150000000000006</c:v>
                </c:pt>
                <c:pt idx="113">
                  <c:v>84.990000000000009</c:v>
                </c:pt>
                <c:pt idx="114">
                  <c:v>84.990000000000009</c:v>
                </c:pt>
                <c:pt idx="115">
                  <c:v>87.29</c:v>
                </c:pt>
                <c:pt idx="116">
                  <c:v>87.29</c:v>
                </c:pt>
                <c:pt idx="117">
                  <c:v>92.350000000000009</c:v>
                </c:pt>
                <c:pt idx="118">
                  <c:v>92.350000000000009</c:v>
                </c:pt>
                <c:pt idx="119">
                  <c:v>97.12</c:v>
                </c:pt>
                <c:pt idx="120">
                  <c:v>93.62</c:v>
                </c:pt>
                <c:pt idx="121">
                  <c:v>100.34</c:v>
                </c:pt>
                <c:pt idx="122">
                  <c:v>101.84</c:v>
                </c:pt>
                <c:pt idx="123">
                  <c:v>100.92</c:v>
                </c:pt>
                <c:pt idx="124">
                  <c:v>100.23</c:v>
                </c:pt>
                <c:pt idx="125">
                  <c:v>102.76000000000002</c:v>
                </c:pt>
                <c:pt idx="126">
                  <c:v>102.76000000000002</c:v>
                </c:pt>
                <c:pt idx="127">
                  <c:v>99.260000000000019</c:v>
                </c:pt>
                <c:pt idx="128">
                  <c:v>94.5</c:v>
                </c:pt>
                <c:pt idx="129">
                  <c:v>93.28</c:v>
                </c:pt>
                <c:pt idx="130">
                  <c:v>93.28</c:v>
                </c:pt>
                <c:pt idx="131">
                  <c:v>91.28</c:v>
                </c:pt>
                <c:pt idx="132">
                  <c:v>89.86</c:v>
                </c:pt>
                <c:pt idx="133">
                  <c:v>90.36</c:v>
                </c:pt>
                <c:pt idx="134">
                  <c:v>89.14</c:v>
                </c:pt>
                <c:pt idx="135">
                  <c:v>90.72</c:v>
                </c:pt>
                <c:pt idx="136">
                  <c:v>92.68</c:v>
                </c:pt>
                <c:pt idx="137">
                  <c:v>95.98</c:v>
                </c:pt>
                <c:pt idx="138">
                  <c:v>96.15</c:v>
                </c:pt>
                <c:pt idx="139">
                  <c:v>100.54</c:v>
                </c:pt>
                <c:pt idx="140">
                  <c:v>100.92</c:v>
                </c:pt>
                <c:pt idx="141">
                  <c:v>101.84</c:v>
                </c:pt>
                <c:pt idx="142">
                  <c:v>99.800000000000011</c:v>
                </c:pt>
                <c:pt idx="143">
                  <c:v>101.80000000000001</c:v>
                </c:pt>
                <c:pt idx="144">
                  <c:v>101.88000000000001</c:v>
                </c:pt>
                <c:pt idx="145">
                  <c:v>102.88000000000001</c:v>
                </c:pt>
                <c:pt idx="146">
                  <c:v>102.88000000000001</c:v>
                </c:pt>
                <c:pt idx="147">
                  <c:v>102.11000000000001</c:v>
                </c:pt>
                <c:pt idx="148">
                  <c:v>102.36000000000001</c:v>
                </c:pt>
                <c:pt idx="149">
                  <c:v>102.11000000000001</c:v>
                </c:pt>
                <c:pt idx="150">
                  <c:v>102.72</c:v>
                </c:pt>
                <c:pt idx="151">
                  <c:v>103.18</c:v>
                </c:pt>
                <c:pt idx="152">
                  <c:v>106.4</c:v>
                </c:pt>
                <c:pt idx="153">
                  <c:v>107.86000000000001</c:v>
                </c:pt>
                <c:pt idx="154">
                  <c:v>108.13</c:v>
                </c:pt>
                <c:pt idx="155">
                  <c:v>108.13</c:v>
                </c:pt>
                <c:pt idx="156">
                  <c:v>108.38</c:v>
                </c:pt>
                <c:pt idx="157">
                  <c:v>108.17000000000002</c:v>
                </c:pt>
                <c:pt idx="158">
                  <c:v>105.94</c:v>
                </c:pt>
                <c:pt idx="159">
                  <c:v>102.75</c:v>
                </c:pt>
                <c:pt idx="160">
                  <c:v>102.02000000000001</c:v>
                </c:pt>
                <c:pt idx="161">
                  <c:v>102.02000000000001</c:v>
                </c:pt>
                <c:pt idx="162">
                  <c:v>107.20000000000002</c:v>
                </c:pt>
                <c:pt idx="163">
                  <c:v>107.20000000000002</c:v>
                </c:pt>
                <c:pt idx="164">
                  <c:v>106.70000000000002</c:v>
                </c:pt>
                <c:pt idx="165">
                  <c:v>107.96000000000001</c:v>
                </c:pt>
                <c:pt idx="166">
                  <c:v>110.72</c:v>
                </c:pt>
                <c:pt idx="167">
                  <c:v>114.86000000000001</c:v>
                </c:pt>
                <c:pt idx="168">
                  <c:v>119.28</c:v>
                </c:pt>
                <c:pt idx="169">
                  <c:v>119.28</c:v>
                </c:pt>
                <c:pt idx="170">
                  <c:v>120.70000000000002</c:v>
                </c:pt>
                <c:pt idx="171">
                  <c:v>125.46000000000001</c:v>
                </c:pt>
                <c:pt idx="172">
                  <c:v>127.84</c:v>
                </c:pt>
                <c:pt idx="173">
                  <c:v>128.76000000000002</c:v>
                </c:pt>
                <c:pt idx="174">
                  <c:v>129.43</c:v>
                </c:pt>
                <c:pt idx="175">
                  <c:v>131.27000000000001</c:v>
                </c:pt>
                <c:pt idx="176">
                  <c:v>130.02000000000001</c:v>
                </c:pt>
                <c:pt idx="177">
                  <c:v>132.74</c:v>
                </c:pt>
                <c:pt idx="178">
                  <c:v>131.74</c:v>
                </c:pt>
                <c:pt idx="179">
                  <c:v>133.12</c:v>
                </c:pt>
                <c:pt idx="180">
                  <c:v>134.58000000000001</c:v>
                </c:pt>
                <c:pt idx="181">
                  <c:v>135.5</c:v>
                </c:pt>
                <c:pt idx="182">
                  <c:v>136.88</c:v>
                </c:pt>
                <c:pt idx="183">
                  <c:v>142.52000000000001</c:v>
                </c:pt>
                <c:pt idx="184">
                  <c:v>145.36000000000001</c:v>
                </c:pt>
                <c:pt idx="185">
                  <c:v>148.79000000000002</c:v>
                </c:pt>
                <c:pt idx="186">
                  <c:v>152.47</c:v>
                </c:pt>
                <c:pt idx="187">
                  <c:v>153.56</c:v>
                </c:pt>
                <c:pt idx="188">
                  <c:v>155.78</c:v>
                </c:pt>
                <c:pt idx="189">
                  <c:v>156.53</c:v>
                </c:pt>
                <c:pt idx="190">
                  <c:v>160.21</c:v>
                </c:pt>
                <c:pt idx="191">
                  <c:v>159.29000000000002</c:v>
                </c:pt>
                <c:pt idx="192">
                  <c:v>159.04000000000002</c:v>
                </c:pt>
                <c:pt idx="193">
                  <c:v>156.24</c:v>
                </c:pt>
                <c:pt idx="194">
                  <c:v>155.78</c:v>
                </c:pt>
                <c:pt idx="195">
                  <c:v>154.32000000000002</c:v>
                </c:pt>
                <c:pt idx="196">
                  <c:v>153.32000000000002</c:v>
                </c:pt>
                <c:pt idx="197">
                  <c:v>147.06</c:v>
                </c:pt>
                <c:pt idx="198">
                  <c:v>144.72</c:v>
                </c:pt>
                <c:pt idx="199">
                  <c:v>144.72</c:v>
                </c:pt>
                <c:pt idx="200">
                  <c:v>144.72</c:v>
                </c:pt>
                <c:pt idx="201">
                  <c:v>147.14000000000001</c:v>
                </c:pt>
                <c:pt idx="202">
                  <c:v>148.06</c:v>
                </c:pt>
                <c:pt idx="203">
                  <c:v>148.56</c:v>
                </c:pt>
                <c:pt idx="204">
                  <c:v>144.47</c:v>
                </c:pt>
                <c:pt idx="205">
                  <c:v>138.12</c:v>
                </c:pt>
                <c:pt idx="206">
                  <c:v>136.70000000000002</c:v>
                </c:pt>
                <c:pt idx="207">
                  <c:v>129.94</c:v>
                </c:pt>
                <c:pt idx="208">
                  <c:v>129.48000000000002</c:v>
                </c:pt>
                <c:pt idx="209">
                  <c:v>130.84</c:v>
                </c:pt>
                <c:pt idx="210">
                  <c:v>126.90000000000002</c:v>
                </c:pt>
                <c:pt idx="211">
                  <c:v>127.07</c:v>
                </c:pt>
                <c:pt idx="212">
                  <c:v>123.14000000000001</c:v>
                </c:pt>
                <c:pt idx="213">
                  <c:v>119.04000000000002</c:v>
                </c:pt>
                <c:pt idx="214">
                  <c:v>118.33000000000001</c:v>
                </c:pt>
                <c:pt idx="215">
                  <c:v>115.74000000000001</c:v>
                </c:pt>
                <c:pt idx="216">
                  <c:v>112.74000000000001</c:v>
                </c:pt>
                <c:pt idx="217">
                  <c:v>113.20000000000002</c:v>
                </c:pt>
                <c:pt idx="218">
                  <c:v>115.75</c:v>
                </c:pt>
                <c:pt idx="219">
                  <c:v>116.96000000000001</c:v>
                </c:pt>
                <c:pt idx="220">
                  <c:v>117.5</c:v>
                </c:pt>
                <c:pt idx="221">
                  <c:v>117.58000000000001</c:v>
                </c:pt>
                <c:pt idx="222">
                  <c:v>116.66</c:v>
                </c:pt>
                <c:pt idx="223">
                  <c:v>116.20000000000002</c:v>
                </c:pt>
                <c:pt idx="224">
                  <c:v>116.70000000000002</c:v>
                </c:pt>
                <c:pt idx="225">
                  <c:v>118.45000000000002</c:v>
                </c:pt>
                <c:pt idx="226">
                  <c:v>118.49000000000001</c:v>
                </c:pt>
                <c:pt idx="227">
                  <c:v>118.45000000000002</c:v>
                </c:pt>
                <c:pt idx="228">
                  <c:v>118.45000000000002</c:v>
                </c:pt>
                <c:pt idx="229">
                  <c:v>121.74000000000001</c:v>
                </c:pt>
                <c:pt idx="230">
                  <c:v>123.83000000000001</c:v>
                </c:pt>
                <c:pt idx="231">
                  <c:v>123.83000000000001</c:v>
                </c:pt>
                <c:pt idx="232">
                  <c:v>123.66</c:v>
                </c:pt>
                <c:pt idx="233">
                  <c:v>124.66</c:v>
                </c:pt>
                <c:pt idx="234">
                  <c:v>122.02000000000001</c:v>
                </c:pt>
                <c:pt idx="235">
                  <c:v>118.34</c:v>
                </c:pt>
                <c:pt idx="236">
                  <c:v>118.84</c:v>
                </c:pt>
                <c:pt idx="237">
                  <c:v>118.38</c:v>
                </c:pt>
                <c:pt idx="238">
                  <c:v>114.37</c:v>
                </c:pt>
                <c:pt idx="239">
                  <c:v>112.78</c:v>
                </c:pt>
                <c:pt idx="240">
                  <c:v>110.56</c:v>
                </c:pt>
                <c:pt idx="241">
                  <c:v>109.80000000000001</c:v>
                </c:pt>
                <c:pt idx="242">
                  <c:v>109.96000000000001</c:v>
                </c:pt>
                <c:pt idx="243">
                  <c:v>106.74000000000001</c:v>
                </c:pt>
                <c:pt idx="244">
                  <c:v>106.28</c:v>
                </c:pt>
                <c:pt idx="245">
                  <c:v>105.9</c:v>
                </c:pt>
                <c:pt idx="246">
                  <c:v>105.94000000000001</c:v>
                </c:pt>
                <c:pt idx="247">
                  <c:v>106.86</c:v>
                </c:pt>
                <c:pt idx="248">
                  <c:v>106.86</c:v>
                </c:pt>
                <c:pt idx="249">
                  <c:v>106.82000000000001</c:v>
                </c:pt>
                <c:pt idx="250">
                  <c:v>109.58000000000001</c:v>
                </c:pt>
                <c:pt idx="251">
                  <c:v>112.26000000000002</c:v>
                </c:pt>
                <c:pt idx="252">
                  <c:v>114.94</c:v>
                </c:pt>
                <c:pt idx="253">
                  <c:v>117.99000000000001</c:v>
                </c:pt>
                <c:pt idx="254">
                  <c:v>120.5</c:v>
                </c:pt>
                <c:pt idx="255">
                  <c:v>121.42000000000002</c:v>
                </c:pt>
                <c:pt idx="256">
                  <c:v>122.34</c:v>
                </c:pt>
                <c:pt idx="257">
                  <c:v>122.76000000000002</c:v>
                </c:pt>
                <c:pt idx="258">
                  <c:v>123.39000000000001</c:v>
                </c:pt>
                <c:pt idx="259">
                  <c:v>125.9</c:v>
                </c:pt>
                <c:pt idx="260">
                  <c:v>125.65</c:v>
                </c:pt>
                <c:pt idx="261">
                  <c:v>127.49000000000001</c:v>
                </c:pt>
                <c:pt idx="262">
                  <c:v>127.49000000000001</c:v>
                </c:pt>
                <c:pt idx="263">
                  <c:v>130.67000000000002</c:v>
                </c:pt>
                <c:pt idx="264">
                  <c:v>129.09</c:v>
                </c:pt>
                <c:pt idx="265">
                  <c:v>128.80000000000001</c:v>
                </c:pt>
                <c:pt idx="266">
                  <c:v>125.30000000000001</c:v>
                </c:pt>
                <c:pt idx="267">
                  <c:v>125.70000000000002</c:v>
                </c:pt>
                <c:pt idx="268">
                  <c:v>125.70000000000002</c:v>
                </c:pt>
                <c:pt idx="269">
                  <c:v>125.70000000000002</c:v>
                </c:pt>
                <c:pt idx="270">
                  <c:v>125.70000000000002</c:v>
                </c:pt>
                <c:pt idx="271">
                  <c:v>125.50000000000001</c:v>
                </c:pt>
                <c:pt idx="272">
                  <c:v>124.58</c:v>
                </c:pt>
                <c:pt idx="273">
                  <c:v>122.88</c:v>
                </c:pt>
                <c:pt idx="274">
                  <c:v>121.67000000000002</c:v>
                </c:pt>
                <c:pt idx="275">
                  <c:v>120.75</c:v>
                </c:pt>
                <c:pt idx="276">
                  <c:v>120.16</c:v>
                </c:pt>
                <c:pt idx="277">
                  <c:v>118.86000000000001</c:v>
                </c:pt>
                <c:pt idx="278">
                  <c:v>117.02000000000001</c:v>
                </c:pt>
                <c:pt idx="279">
                  <c:v>117.69</c:v>
                </c:pt>
                <c:pt idx="280">
                  <c:v>118.82</c:v>
                </c:pt>
                <c:pt idx="281">
                  <c:v>118.99000000000001</c:v>
                </c:pt>
                <c:pt idx="282">
                  <c:v>118.24000000000001</c:v>
                </c:pt>
                <c:pt idx="283">
                  <c:v>117.82</c:v>
                </c:pt>
                <c:pt idx="284">
                  <c:v>115.9</c:v>
                </c:pt>
                <c:pt idx="285">
                  <c:v>115.4</c:v>
                </c:pt>
                <c:pt idx="286">
                  <c:v>115.4</c:v>
                </c:pt>
                <c:pt idx="287">
                  <c:v>115.4</c:v>
                </c:pt>
                <c:pt idx="288">
                  <c:v>114.27000000000001</c:v>
                </c:pt>
                <c:pt idx="289">
                  <c:v>112.43</c:v>
                </c:pt>
                <c:pt idx="290">
                  <c:v>112.89000000000001</c:v>
                </c:pt>
                <c:pt idx="291">
                  <c:v>113.64000000000001</c:v>
                </c:pt>
                <c:pt idx="292">
                  <c:v>115.14000000000001</c:v>
                </c:pt>
                <c:pt idx="293">
                  <c:v>115.64000000000001</c:v>
                </c:pt>
                <c:pt idx="294">
                  <c:v>115.64000000000001</c:v>
                </c:pt>
                <c:pt idx="295">
                  <c:v>116.56</c:v>
                </c:pt>
                <c:pt idx="296">
                  <c:v>118.31</c:v>
                </c:pt>
                <c:pt idx="297">
                  <c:v>118.31</c:v>
                </c:pt>
                <c:pt idx="298">
                  <c:v>119.65</c:v>
                </c:pt>
                <c:pt idx="299">
                  <c:v>117.9</c:v>
                </c:pt>
                <c:pt idx="300">
                  <c:v>118.82</c:v>
                </c:pt>
                <c:pt idx="301">
                  <c:v>118.82</c:v>
                </c:pt>
                <c:pt idx="302">
                  <c:v>118.82</c:v>
                </c:pt>
                <c:pt idx="303">
                  <c:v>118.82</c:v>
                </c:pt>
                <c:pt idx="304">
                  <c:v>117.24000000000001</c:v>
                </c:pt>
                <c:pt idx="305">
                  <c:v>119.29000000000002</c:v>
                </c:pt>
                <c:pt idx="306">
                  <c:v>120.21000000000001</c:v>
                </c:pt>
                <c:pt idx="307">
                  <c:v>121.59</c:v>
                </c:pt>
                <c:pt idx="308">
                  <c:v>123.93</c:v>
                </c:pt>
                <c:pt idx="309">
                  <c:v>123.93</c:v>
                </c:pt>
                <c:pt idx="310">
                  <c:v>123.68</c:v>
                </c:pt>
                <c:pt idx="311">
                  <c:v>124.1</c:v>
                </c:pt>
                <c:pt idx="312">
                  <c:v>124.1</c:v>
                </c:pt>
                <c:pt idx="313">
                  <c:v>124.02000000000001</c:v>
                </c:pt>
                <c:pt idx="314">
                  <c:v>124.02000000000001</c:v>
                </c:pt>
                <c:pt idx="315">
                  <c:v>123</c:v>
                </c:pt>
                <c:pt idx="316">
                  <c:v>121.14000000000001</c:v>
                </c:pt>
                <c:pt idx="317">
                  <c:v>120.30000000000001</c:v>
                </c:pt>
                <c:pt idx="318">
                  <c:v>120.30000000000001</c:v>
                </c:pt>
                <c:pt idx="319">
                  <c:v>121.62</c:v>
                </c:pt>
                <c:pt idx="320">
                  <c:v>121.72</c:v>
                </c:pt>
                <c:pt idx="321">
                  <c:v>122.72</c:v>
                </c:pt>
                <c:pt idx="322">
                  <c:v>122.72</c:v>
                </c:pt>
                <c:pt idx="323">
                  <c:v>123.93</c:v>
                </c:pt>
                <c:pt idx="324">
                  <c:v>126.27000000000001</c:v>
                </c:pt>
                <c:pt idx="325">
                  <c:v>127.9</c:v>
                </c:pt>
                <c:pt idx="326">
                  <c:v>127.9</c:v>
                </c:pt>
                <c:pt idx="327">
                  <c:v>131.62</c:v>
                </c:pt>
                <c:pt idx="328">
                  <c:v>132.54000000000002</c:v>
                </c:pt>
                <c:pt idx="329">
                  <c:v>132.04000000000002</c:v>
                </c:pt>
                <c:pt idx="330">
                  <c:v>133.88</c:v>
                </c:pt>
                <c:pt idx="331">
                  <c:v>134.42000000000002</c:v>
                </c:pt>
                <c:pt idx="332">
                  <c:v>134.42000000000002</c:v>
                </c:pt>
                <c:pt idx="333">
                  <c:v>137.22</c:v>
                </c:pt>
                <c:pt idx="334">
                  <c:v>137.22</c:v>
                </c:pt>
                <c:pt idx="335">
                  <c:v>137.68</c:v>
                </c:pt>
                <c:pt idx="336">
                  <c:v>137.68</c:v>
                </c:pt>
                <c:pt idx="337">
                  <c:v>137.18</c:v>
                </c:pt>
                <c:pt idx="338">
                  <c:v>137.18</c:v>
                </c:pt>
                <c:pt idx="339">
                  <c:v>136.26000000000002</c:v>
                </c:pt>
                <c:pt idx="340">
                  <c:v>136.72</c:v>
                </c:pt>
                <c:pt idx="341">
                  <c:v>139.64000000000001</c:v>
                </c:pt>
                <c:pt idx="342">
                  <c:v>140.94000000000003</c:v>
                </c:pt>
                <c:pt idx="343">
                  <c:v>142.14000000000001</c:v>
                </c:pt>
                <c:pt idx="344">
                  <c:v>142.14000000000001</c:v>
                </c:pt>
                <c:pt idx="345">
                  <c:v>142.54000000000002</c:v>
                </c:pt>
                <c:pt idx="346">
                  <c:v>142.54000000000002</c:v>
                </c:pt>
                <c:pt idx="347">
                  <c:v>142.89000000000001</c:v>
                </c:pt>
                <c:pt idx="348">
                  <c:v>142.89000000000001</c:v>
                </c:pt>
                <c:pt idx="349">
                  <c:v>147.4</c:v>
                </c:pt>
                <c:pt idx="350">
                  <c:v>147.4</c:v>
                </c:pt>
                <c:pt idx="351">
                  <c:v>148.32</c:v>
                </c:pt>
                <c:pt idx="352">
                  <c:v>147.91999999999999</c:v>
                </c:pt>
                <c:pt idx="353">
                  <c:v>148.99</c:v>
                </c:pt>
                <c:pt idx="354">
                  <c:v>148.99</c:v>
                </c:pt>
                <c:pt idx="355">
                  <c:v>147.99</c:v>
                </c:pt>
                <c:pt idx="356">
                  <c:v>147.99</c:v>
                </c:pt>
                <c:pt idx="357">
                  <c:v>150.12</c:v>
                </c:pt>
                <c:pt idx="358">
                  <c:v>150.12</c:v>
                </c:pt>
                <c:pt idx="359">
                  <c:v>150.12</c:v>
                </c:pt>
                <c:pt idx="360">
                  <c:v>150.12</c:v>
                </c:pt>
                <c:pt idx="361">
                  <c:v>149.45000000000002</c:v>
                </c:pt>
                <c:pt idx="362">
                  <c:v>149.45000000000002</c:v>
                </c:pt>
                <c:pt idx="363">
                  <c:v>149.45000000000002</c:v>
                </c:pt>
                <c:pt idx="364">
                  <c:v>149.70000000000002</c:v>
                </c:pt>
                <c:pt idx="365">
                  <c:v>149.70000000000002</c:v>
                </c:pt>
                <c:pt idx="366">
                  <c:v>151.54000000000002</c:v>
                </c:pt>
                <c:pt idx="367">
                  <c:v>151.54000000000002</c:v>
                </c:pt>
                <c:pt idx="368">
                  <c:v>151.79000000000002</c:v>
                </c:pt>
                <c:pt idx="369">
                  <c:v>154.38</c:v>
                </c:pt>
                <c:pt idx="370">
                  <c:v>155.34</c:v>
                </c:pt>
                <c:pt idx="371">
                  <c:v>155.84</c:v>
                </c:pt>
                <c:pt idx="372">
                  <c:v>156.37000000000003</c:v>
                </c:pt>
                <c:pt idx="373">
                  <c:v>158.18</c:v>
                </c:pt>
                <c:pt idx="374">
                  <c:v>159.35</c:v>
                </c:pt>
                <c:pt idx="375">
                  <c:v>162.57000000000002</c:v>
                </c:pt>
                <c:pt idx="376">
                  <c:v>162.78</c:v>
                </c:pt>
                <c:pt idx="377">
                  <c:v>164.37</c:v>
                </c:pt>
                <c:pt idx="378">
                  <c:v>165.29000000000002</c:v>
                </c:pt>
                <c:pt idx="379">
                  <c:v>166.46</c:v>
                </c:pt>
                <c:pt idx="380">
                  <c:v>166.46</c:v>
                </c:pt>
                <c:pt idx="381">
                  <c:v>166</c:v>
                </c:pt>
                <c:pt idx="382">
                  <c:v>166</c:v>
                </c:pt>
                <c:pt idx="383">
                  <c:v>166.5</c:v>
                </c:pt>
                <c:pt idx="384">
                  <c:v>167.21</c:v>
                </c:pt>
                <c:pt idx="385">
                  <c:v>167.23000000000002</c:v>
                </c:pt>
                <c:pt idx="386">
                  <c:v>167.73000000000002</c:v>
                </c:pt>
                <c:pt idx="387">
                  <c:v>167.73000000000002</c:v>
                </c:pt>
                <c:pt idx="388">
                  <c:v>168.19</c:v>
                </c:pt>
                <c:pt idx="389">
                  <c:v>168.19</c:v>
                </c:pt>
                <c:pt idx="390">
                  <c:v>168.19</c:v>
                </c:pt>
                <c:pt idx="391">
                  <c:v>168.19</c:v>
                </c:pt>
                <c:pt idx="392">
                  <c:v>168.19</c:v>
                </c:pt>
                <c:pt idx="393">
                  <c:v>169.57000000000002</c:v>
                </c:pt>
                <c:pt idx="394">
                  <c:v>170.95000000000002</c:v>
                </c:pt>
                <c:pt idx="395">
                  <c:v>171.64000000000001</c:v>
                </c:pt>
                <c:pt idx="396">
                  <c:v>171.27</c:v>
                </c:pt>
                <c:pt idx="397">
                  <c:v>171.73000000000002</c:v>
                </c:pt>
                <c:pt idx="398">
                  <c:v>171.73000000000002</c:v>
                </c:pt>
                <c:pt idx="399">
                  <c:v>171.27</c:v>
                </c:pt>
                <c:pt idx="400">
                  <c:v>170.35</c:v>
                </c:pt>
                <c:pt idx="401">
                  <c:v>168.26000000000002</c:v>
                </c:pt>
                <c:pt idx="402">
                  <c:v>166.42000000000002</c:v>
                </c:pt>
                <c:pt idx="403">
                  <c:v>165.73000000000002</c:v>
                </c:pt>
                <c:pt idx="404">
                  <c:v>163.89000000000001</c:v>
                </c:pt>
                <c:pt idx="405">
                  <c:v>162.99</c:v>
                </c:pt>
                <c:pt idx="406">
                  <c:v>162.53</c:v>
                </c:pt>
                <c:pt idx="407">
                  <c:v>161.15</c:v>
                </c:pt>
                <c:pt idx="408">
                  <c:v>160.23000000000002</c:v>
                </c:pt>
                <c:pt idx="409">
                  <c:v>159.31</c:v>
                </c:pt>
                <c:pt idx="410">
                  <c:v>155.55000000000001</c:v>
                </c:pt>
                <c:pt idx="411">
                  <c:v>154.63</c:v>
                </c:pt>
                <c:pt idx="412">
                  <c:v>153.46</c:v>
                </c:pt>
                <c:pt idx="413">
                  <c:v>149.84</c:v>
                </c:pt>
                <c:pt idx="414">
                  <c:v>146.27000000000001</c:v>
                </c:pt>
                <c:pt idx="415">
                  <c:v>143.97</c:v>
                </c:pt>
                <c:pt idx="416">
                  <c:v>143.51000000000002</c:v>
                </c:pt>
                <c:pt idx="417">
                  <c:v>143.51000000000002</c:v>
                </c:pt>
                <c:pt idx="418">
                  <c:v>145.89000000000001</c:v>
                </c:pt>
                <c:pt idx="419">
                  <c:v>147.23000000000002</c:v>
                </c:pt>
                <c:pt idx="420">
                  <c:v>147.98000000000002</c:v>
                </c:pt>
                <c:pt idx="421">
                  <c:v>148.23000000000002</c:v>
                </c:pt>
                <c:pt idx="422">
                  <c:v>148.23000000000002</c:v>
                </c:pt>
                <c:pt idx="423">
                  <c:v>147.73000000000002</c:v>
                </c:pt>
                <c:pt idx="424">
                  <c:v>147.41</c:v>
                </c:pt>
                <c:pt idx="425">
                  <c:v>147.63999999999999</c:v>
                </c:pt>
                <c:pt idx="426">
                  <c:v>148.15</c:v>
                </c:pt>
                <c:pt idx="427">
                  <c:v>153</c:v>
                </c:pt>
                <c:pt idx="428">
                  <c:v>152.75</c:v>
                </c:pt>
                <c:pt idx="429">
                  <c:v>153.67000000000002</c:v>
                </c:pt>
                <c:pt idx="430">
                  <c:v>157.35</c:v>
                </c:pt>
                <c:pt idx="431">
                  <c:v>157.81</c:v>
                </c:pt>
                <c:pt idx="432">
                  <c:v>158.27000000000001</c:v>
                </c:pt>
                <c:pt idx="433">
                  <c:v>159.19</c:v>
                </c:pt>
                <c:pt idx="434">
                  <c:v>161.49</c:v>
                </c:pt>
                <c:pt idx="435">
                  <c:v>162.20000000000002</c:v>
                </c:pt>
                <c:pt idx="436">
                  <c:v>162.20000000000002</c:v>
                </c:pt>
                <c:pt idx="437">
                  <c:v>162.20000000000002</c:v>
                </c:pt>
                <c:pt idx="438">
                  <c:v>160.82000000000002</c:v>
                </c:pt>
                <c:pt idx="439">
                  <c:v>158.91</c:v>
                </c:pt>
                <c:pt idx="440">
                  <c:v>158.91</c:v>
                </c:pt>
                <c:pt idx="441">
                  <c:v>159.48000000000002</c:v>
                </c:pt>
                <c:pt idx="442">
                  <c:v>159.02000000000001</c:v>
                </c:pt>
                <c:pt idx="443">
                  <c:v>157.64000000000001</c:v>
                </c:pt>
                <c:pt idx="444">
                  <c:v>157.64000000000001</c:v>
                </c:pt>
                <c:pt idx="445">
                  <c:v>161.32000000000002</c:v>
                </c:pt>
                <c:pt idx="446">
                  <c:v>162.70000000000002</c:v>
                </c:pt>
                <c:pt idx="447">
                  <c:v>162.70000000000002</c:v>
                </c:pt>
                <c:pt idx="448">
                  <c:v>162.70000000000002</c:v>
                </c:pt>
                <c:pt idx="449">
                  <c:v>162.70000000000002</c:v>
                </c:pt>
                <c:pt idx="450">
                  <c:v>162.22</c:v>
                </c:pt>
                <c:pt idx="451">
                  <c:v>161.76000000000002</c:v>
                </c:pt>
                <c:pt idx="452">
                  <c:v>162.01000000000002</c:v>
                </c:pt>
                <c:pt idx="453">
                  <c:v>162.93</c:v>
                </c:pt>
                <c:pt idx="454">
                  <c:v>162.24</c:v>
                </c:pt>
                <c:pt idx="455">
                  <c:v>161.78</c:v>
                </c:pt>
                <c:pt idx="456">
                  <c:v>161.57000000000002</c:v>
                </c:pt>
                <c:pt idx="457">
                  <c:v>161.57000000000002</c:v>
                </c:pt>
                <c:pt idx="458">
                  <c:v>161.15</c:v>
                </c:pt>
                <c:pt idx="459">
                  <c:v>158.39000000000001</c:v>
                </c:pt>
                <c:pt idx="460">
                  <c:v>157.39000000000001</c:v>
                </c:pt>
                <c:pt idx="461">
                  <c:v>156.01000000000002</c:v>
                </c:pt>
                <c:pt idx="462">
                  <c:v>155.30000000000001</c:v>
                </c:pt>
                <c:pt idx="463">
                  <c:v>154.38</c:v>
                </c:pt>
                <c:pt idx="464">
                  <c:v>153.23000000000002</c:v>
                </c:pt>
                <c:pt idx="465">
                  <c:v>153.23000000000002</c:v>
                </c:pt>
                <c:pt idx="466">
                  <c:v>152.31</c:v>
                </c:pt>
                <c:pt idx="467">
                  <c:v>151.12</c:v>
                </c:pt>
                <c:pt idx="468">
                  <c:v>151.37</c:v>
                </c:pt>
                <c:pt idx="469">
                  <c:v>150.37</c:v>
                </c:pt>
                <c:pt idx="470">
                  <c:v>151.06</c:v>
                </c:pt>
                <c:pt idx="471">
                  <c:v>151.06</c:v>
                </c:pt>
                <c:pt idx="472">
                  <c:v>151.73000000000002</c:v>
                </c:pt>
                <c:pt idx="473">
                  <c:v>152.65</c:v>
                </c:pt>
                <c:pt idx="474">
                  <c:v>152.65</c:v>
                </c:pt>
                <c:pt idx="475">
                  <c:v>153.88</c:v>
                </c:pt>
                <c:pt idx="476">
                  <c:v>155.28</c:v>
                </c:pt>
                <c:pt idx="477">
                  <c:v>155.28</c:v>
                </c:pt>
                <c:pt idx="478">
                  <c:v>155.05000000000001</c:v>
                </c:pt>
                <c:pt idx="479">
                  <c:v>155.05000000000001</c:v>
                </c:pt>
                <c:pt idx="480">
                  <c:v>155.05000000000001</c:v>
                </c:pt>
                <c:pt idx="481">
                  <c:v>153.9</c:v>
                </c:pt>
                <c:pt idx="482">
                  <c:v>152.04000000000002</c:v>
                </c:pt>
                <c:pt idx="483">
                  <c:v>151.58000000000001</c:v>
                </c:pt>
                <c:pt idx="484">
                  <c:v>150.66</c:v>
                </c:pt>
                <c:pt idx="485">
                  <c:v>150.16</c:v>
                </c:pt>
                <c:pt idx="486">
                  <c:v>151.08000000000001</c:v>
                </c:pt>
                <c:pt idx="487">
                  <c:v>151.08000000000001</c:v>
                </c:pt>
                <c:pt idx="488">
                  <c:v>149.89000000000001</c:v>
                </c:pt>
                <c:pt idx="489">
                  <c:v>149.99</c:v>
                </c:pt>
                <c:pt idx="490">
                  <c:v>150.68</c:v>
                </c:pt>
                <c:pt idx="491">
                  <c:v>150.78</c:v>
                </c:pt>
                <c:pt idx="492">
                  <c:v>151.96</c:v>
                </c:pt>
                <c:pt idx="493">
                  <c:v>152.88</c:v>
                </c:pt>
                <c:pt idx="494">
                  <c:v>153.63</c:v>
                </c:pt>
                <c:pt idx="495">
                  <c:v>153.13</c:v>
                </c:pt>
                <c:pt idx="496">
                  <c:v>153.13</c:v>
                </c:pt>
                <c:pt idx="497">
                  <c:v>154.30000000000001</c:v>
                </c:pt>
                <c:pt idx="498">
                  <c:v>154.76000000000002</c:v>
                </c:pt>
                <c:pt idx="499">
                  <c:v>155.22</c:v>
                </c:pt>
                <c:pt idx="500">
                  <c:v>155.24</c:v>
                </c:pt>
                <c:pt idx="501">
                  <c:v>155.49</c:v>
                </c:pt>
                <c:pt idx="502">
                  <c:v>155.95000000000002</c:v>
                </c:pt>
                <c:pt idx="503">
                  <c:v>156.20000000000002</c:v>
                </c:pt>
                <c:pt idx="504">
                  <c:v>156.68</c:v>
                </c:pt>
                <c:pt idx="505">
                  <c:v>156.68</c:v>
                </c:pt>
                <c:pt idx="506">
                  <c:v>157.39000000000001</c:v>
                </c:pt>
                <c:pt idx="507">
                  <c:v>156.70000000000002</c:v>
                </c:pt>
                <c:pt idx="508">
                  <c:v>156.93</c:v>
                </c:pt>
                <c:pt idx="509">
                  <c:v>156.89000000000001</c:v>
                </c:pt>
                <c:pt idx="510">
                  <c:v>157.35</c:v>
                </c:pt>
                <c:pt idx="511">
                  <c:v>158.98000000000002</c:v>
                </c:pt>
                <c:pt idx="512">
                  <c:v>159.44</c:v>
                </c:pt>
                <c:pt idx="513">
                  <c:v>160.15</c:v>
                </c:pt>
                <c:pt idx="514">
                  <c:v>159.9</c:v>
                </c:pt>
                <c:pt idx="515">
                  <c:v>158.98000000000002</c:v>
                </c:pt>
                <c:pt idx="516">
                  <c:v>158.52000000000001</c:v>
                </c:pt>
                <c:pt idx="517">
                  <c:v>158.52000000000001</c:v>
                </c:pt>
                <c:pt idx="518">
                  <c:v>158.04000000000002</c:v>
                </c:pt>
                <c:pt idx="519">
                  <c:v>158.27000000000001</c:v>
                </c:pt>
                <c:pt idx="520">
                  <c:v>158.02000000000001</c:v>
                </c:pt>
                <c:pt idx="521">
                  <c:v>158.48000000000002</c:v>
                </c:pt>
                <c:pt idx="522">
                  <c:v>157.48000000000002</c:v>
                </c:pt>
                <c:pt idx="523">
                  <c:v>156.4</c:v>
                </c:pt>
                <c:pt idx="524">
                  <c:v>156.4</c:v>
                </c:pt>
                <c:pt idx="525">
                  <c:v>155.38</c:v>
                </c:pt>
                <c:pt idx="526">
                  <c:v>155.38</c:v>
                </c:pt>
                <c:pt idx="527">
                  <c:v>156.34</c:v>
                </c:pt>
                <c:pt idx="528">
                  <c:v>156.34</c:v>
                </c:pt>
                <c:pt idx="529">
                  <c:v>156.34</c:v>
                </c:pt>
                <c:pt idx="530">
                  <c:v>156.34</c:v>
                </c:pt>
                <c:pt idx="531">
                  <c:v>155.80000000000001</c:v>
                </c:pt>
                <c:pt idx="532">
                  <c:v>155.80000000000001</c:v>
                </c:pt>
                <c:pt idx="533">
                  <c:v>155.01000000000002</c:v>
                </c:pt>
                <c:pt idx="534">
                  <c:v>155.16</c:v>
                </c:pt>
                <c:pt idx="535">
                  <c:v>154.24</c:v>
                </c:pt>
                <c:pt idx="536">
                  <c:v>153.24</c:v>
                </c:pt>
                <c:pt idx="537">
                  <c:v>152.74</c:v>
                </c:pt>
                <c:pt idx="538">
                  <c:v>151.57000000000002</c:v>
                </c:pt>
                <c:pt idx="539">
                  <c:v>150.86000000000001</c:v>
                </c:pt>
                <c:pt idx="540">
                  <c:v>151.86000000000001</c:v>
                </c:pt>
                <c:pt idx="541">
                  <c:v>152.67000000000002</c:v>
                </c:pt>
                <c:pt idx="542">
                  <c:v>153.46</c:v>
                </c:pt>
                <c:pt idx="543">
                  <c:v>150.83000000000001</c:v>
                </c:pt>
                <c:pt idx="544">
                  <c:v>148.95000000000002</c:v>
                </c:pt>
                <c:pt idx="545">
                  <c:v>148.26000000000002</c:v>
                </c:pt>
                <c:pt idx="546">
                  <c:v>147.30000000000001</c:v>
                </c:pt>
                <c:pt idx="547">
                  <c:v>146.17000000000002</c:v>
                </c:pt>
                <c:pt idx="548">
                  <c:v>145.44</c:v>
                </c:pt>
                <c:pt idx="549">
                  <c:v>144.52000000000001</c:v>
                </c:pt>
                <c:pt idx="550">
                  <c:v>145.04000000000002</c:v>
                </c:pt>
                <c:pt idx="551">
                  <c:v>145.08000000000001</c:v>
                </c:pt>
                <c:pt idx="552">
                  <c:v>144.87</c:v>
                </c:pt>
                <c:pt idx="553">
                  <c:v>145.12</c:v>
                </c:pt>
                <c:pt idx="554">
                  <c:v>144.62</c:v>
                </c:pt>
                <c:pt idx="555">
                  <c:v>144.62</c:v>
                </c:pt>
                <c:pt idx="556">
                  <c:v>142.07</c:v>
                </c:pt>
                <c:pt idx="557">
                  <c:v>140.21</c:v>
                </c:pt>
                <c:pt idx="558">
                  <c:v>136.03</c:v>
                </c:pt>
                <c:pt idx="559">
                  <c:v>133.88</c:v>
                </c:pt>
                <c:pt idx="560">
                  <c:v>131.35</c:v>
                </c:pt>
                <c:pt idx="561">
                  <c:v>125.75</c:v>
                </c:pt>
                <c:pt idx="562">
                  <c:v>124.68</c:v>
                </c:pt>
                <c:pt idx="563">
                  <c:v>121.92000000000002</c:v>
                </c:pt>
                <c:pt idx="564">
                  <c:v>119.58000000000001</c:v>
                </c:pt>
                <c:pt idx="565">
                  <c:v>117.70000000000002</c:v>
                </c:pt>
                <c:pt idx="566">
                  <c:v>112.64000000000001</c:v>
                </c:pt>
                <c:pt idx="567">
                  <c:v>102.94</c:v>
                </c:pt>
                <c:pt idx="568">
                  <c:v>94.660000000000011</c:v>
                </c:pt>
                <c:pt idx="569">
                  <c:v>91.440000000000012</c:v>
                </c:pt>
                <c:pt idx="570">
                  <c:v>94.28</c:v>
                </c:pt>
                <c:pt idx="571">
                  <c:v>96.93</c:v>
                </c:pt>
                <c:pt idx="572">
                  <c:v>99.12</c:v>
                </c:pt>
                <c:pt idx="573">
                  <c:v>103.11000000000001</c:v>
                </c:pt>
                <c:pt idx="574">
                  <c:v>106.41</c:v>
                </c:pt>
                <c:pt idx="575">
                  <c:v>109.82</c:v>
                </c:pt>
                <c:pt idx="576">
                  <c:v>111.37</c:v>
                </c:pt>
                <c:pt idx="577">
                  <c:v>113.38</c:v>
                </c:pt>
                <c:pt idx="578">
                  <c:v>113.13</c:v>
                </c:pt>
                <c:pt idx="579">
                  <c:v>115.18</c:v>
                </c:pt>
                <c:pt idx="580">
                  <c:v>120.18</c:v>
                </c:pt>
                <c:pt idx="581">
                  <c:v>121.85</c:v>
                </c:pt>
                <c:pt idx="582">
                  <c:v>119.89000000000001</c:v>
                </c:pt>
                <c:pt idx="583">
                  <c:v>119.30000000000001</c:v>
                </c:pt>
                <c:pt idx="584">
                  <c:v>117.9</c:v>
                </c:pt>
                <c:pt idx="585">
                  <c:v>113.49000000000001</c:v>
                </c:pt>
                <c:pt idx="586">
                  <c:v>106.61000000000001</c:v>
                </c:pt>
                <c:pt idx="587">
                  <c:v>106.36000000000001</c:v>
                </c:pt>
                <c:pt idx="588">
                  <c:v>106.78</c:v>
                </c:pt>
                <c:pt idx="589">
                  <c:v>106.70000000000002</c:v>
                </c:pt>
                <c:pt idx="590">
                  <c:v>110.84</c:v>
                </c:pt>
                <c:pt idx="591">
                  <c:v>110.34</c:v>
                </c:pt>
                <c:pt idx="592">
                  <c:v>110.84</c:v>
                </c:pt>
                <c:pt idx="593">
                  <c:v>110.84</c:v>
                </c:pt>
                <c:pt idx="594">
                  <c:v>109.61000000000001</c:v>
                </c:pt>
                <c:pt idx="595">
                  <c:v>108.9</c:v>
                </c:pt>
                <c:pt idx="596">
                  <c:v>106.31</c:v>
                </c:pt>
                <c:pt idx="597">
                  <c:v>105.43</c:v>
                </c:pt>
                <c:pt idx="598">
                  <c:v>102.59</c:v>
                </c:pt>
                <c:pt idx="599">
                  <c:v>103.38</c:v>
                </c:pt>
                <c:pt idx="600">
                  <c:v>102.02000000000001</c:v>
                </c:pt>
                <c:pt idx="601">
                  <c:v>102.75</c:v>
                </c:pt>
                <c:pt idx="602">
                  <c:v>103.17000000000002</c:v>
                </c:pt>
                <c:pt idx="603">
                  <c:v>103.86000000000001</c:v>
                </c:pt>
                <c:pt idx="604">
                  <c:v>104.11000000000001</c:v>
                </c:pt>
                <c:pt idx="605">
                  <c:v>104.36000000000001</c:v>
                </c:pt>
                <c:pt idx="606">
                  <c:v>105.97</c:v>
                </c:pt>
                <c:pt idx="607">
                  <c:v>105.72</c:v>
                </c:pt>
                <c:pt idx="608">
                  <c:v>108.89000000000001</c:v>
                </c:pt>
                <c:pt idx="609">
                  <c:v>112.02000000000001</c:v>
                </c:pt>
                <c:pt idx="610">
                  <c:v>113.48000000000002</c:v>
                </c:pt>
                <c:pt idx="611">
                  <c:v>115.9</c:v>
                </c:pt>
                <c:pt idx="612">
                  <c:v>116.61000000000001</c:v>
                </c:pt>
                <c:pt idx="613">
                  <c:v>116.71000000000001</c:v>
                </c:pt>
                <c:pt idx="614">
                  <c:v>115.78999999999999</c:v>
                </c:pt>
                <c:pt idx="615">
                  <c:v>116.77000000000001</c:v>
                </c:pt>
                <c:pt idx="616">
                  <c:v>117.31</c:v>
                </c:pt>
                <c:pt idx="617">
                  <c:v>117.33000000000001</c:v>
                </c:pt>
                <c:pt idx="618">
                  <c:v>118.08000000000001</c:v>
                </c:pt>
                <c:pt idx="619">
                  <c:v>118.08000000000001</c:v>
                </c:pt>
                <c:pt idx="620">
                  <c:v>118.08000000000001</c:v>
                </c:pt>
                <c:pt idx="621">
                  <c:v>118.08000000000001</c:v>
                </c:pt>
                <c:pt idx="622">
                  <c:v>117.58000000000001</c:v>
                </c:pt>
                <c:pt idx="623">
                  <c:v>118.06</c:v>
                </c:pt>
                <c:pt idx="624">
                  <c:v>118.77000000000001</c:v>
                </c:pt>
                <c:pt idx="625">
                  <c:v>120.82</c:v>
                </c:pt>
                <c:pt idx="626">
                  <c:v>121.28</c:v>
                </c:pt>
                <c:pt idx="627">
                  <c:v>121.28</c:v>
                </c:pt>
                <c:pt idx="628">
                  <c:v>121.49000000000001</c:v>
                </c:pt>
                <c:pt idx="629">
                  <c:v>123.33000000000001</c:v>
                </c:pt>
                <c:pt idx="630">
                  <c:v>123.58000000000001</c:v>
                </c:pt>
                <c:pt idx="631">
                  <c:v>122.18</c:v>
                </c:pt>
                <c:pt idx="632">
                  <c:v>122.68</c:v>
                </c:pt>
                <c:pt idx="633">
                  <c:v>121.97</c:v>
                </c:pt>
                <c:pt idx="634">
                  <c:v>121.05000000000001</c:v>
                </c:pt>
                <c:pt idx="635">
                  <c:v>118.96000000000001</c:v>
                </c:pt>
                <c:pt idx="636">
                  <c:v>117.58000000000001</c:v>
                </c:pt>
                <c:pt idx="637">
                  <c:v>116.66</c:v>
                </c:pt>
                <c:pt idx="638">
                  <c:v>117.58000000000001</c:v>
                </c:pt>
                <c:pt idx="639">
                  <c:v>117.58000000000001</c:v>
                </c:pt>
                <c:pt idx="640">
                  <c:v>119.02000000000001</c:v>
                </c:pt>
                <c:pt idx="641">
                  <c:v>117.92000000000002</c:v>
                </c:pt>
                <c:pt idx="642">
                  <c:v>119.30000000000001</c:v>
                </c:pt>
                <c:pt idx="643">
                  <c:v>120.72</c:v>
                </c:pt>
                <c:pt idx="644">
                  <c:v>121.18</c:v>
                </c:pt>
                <c:pt idx="645">
                  <c:v>123.28000000000002</c:v>
                </c:pt>
                <c:pt idx="646">
                  <c:v>123.28000000000002</c:v>
                </c:pt>
                <c:pt idx="647">
                  <c:v>123.28000000000002</c:v>
                </c:pt>
                <c:pt idx="648">
                  <c:v>123.51</c:v>
                </c:pt>
                <c:pt idx="649">
                  <c:v>123.28000000000002</c:v>
                </c:pt>
                <c:pt idx="650">
                  <c:v>122.58999999999999</c:v>
                </c:pt>
                <c:pt idx="651">
                  <c:v>123.74</c:v>
                </c:pt>
                <c:pt idx="652">
                  <c:v>123.74</c:v>
                </c:pt>
                <c:pt idx="653">
                  <c:v>124.2</c:v>
                </c:pt>
                <c:pt idx="654">
                  <c:v>124.42999999999999</c:v>
                </c:pt>
                <c:pt idx="655">
                  <c:v>124.42999999999999</c:v>
                </c:pt>
                <c:pt idx="656">
                  <c:v>125.72</c:v>
                </c:pt>
                <c:pt idx="657">
                  <c:v>126.11999999999999</c:v>
                </c:pt>
                <c:pt idx="658">
                  <c:v>126.58</c:v>
                </c:pt>
                <c:pt idx="659">
                  <c:v>127.96</c:v>
                </c:pt>
                <c:pt idx="660">
                  <c:v>127.96</c:v>
                </c:pt>
                <c:pt idx="661">
                  <c:v>126.75999999999999</c:v>
                </c:pt>
                <c:pt idx="662">
                  <c:v>128.27000000000001</c:v>
                </c:pt>
                <c:pt idx="663">
                  <c:v>127.27000000000001</c:v>
                </c:pt>
                <c:pt idx="664">
                  <c:v>126.14000000000001</c:v>
                </c:pt>
                <c:pt idx="665">
                  <c:v>127.54000000000002</c:v>
                </c:pt>
                <c:pt idx="666">
                  <c:v>126.62</c:v>
                </c:pt>
                <c:pt idx="667">
                  <c:v>127.33000000000001</c:v>
                </c:pt>
                <c:pt idx="668">
                  <c:v>127.1</c:v>
                </c:pt>
                <c:pt idx="669">
                  <c:v>126.41</c:v>
                </c:pt>
                <c:pt idx="670">
                  <c:v>123.65</c:v>
                </c:pt>
                <c:pt idx="671">
                  <c:v>123.65</c:v>
                </c:pt>
                <c:pt idx="672">
                  <c:v>121.81</c:v>
                </c:pt>
                <c:pt idx="673">
                  <c:v>123.31</c:v>
                </c:pt>
                <c:pt idx="674">
                  <c:v>123.31</c:v>
                </c:pt>
                <c:pt idx="675">
                  <c:v>122.53999999999999</c:v>
                </c:pt>
                <c:pt idx="676">
                  <c:v>122.19999999999999</c:v>
                </c:pt>
                <c:pt idx="677">
                  <c:v>119.96000000000002</c:v>
                </c:pt>
                <c:pt idx="678">
                  <c:v>119.73</c:v>
                </c:pt>
                <c:pt idx="679">
                  <c:v>119.63</c:v>
                </c:pt>
                <c:pt idx="680">
                  <c:v>118.86000000000001</c:v>
                </c:pt>
                <c:pt idx="681">
                  <c:v>117.02000000000001</c:v>
                </c:pt>
                <c:pt idx="682">
                  <c:v>114.26000000000002</c:v>
                </c:pt>
                <c:pt idx="683">
                  <c:v>113.80000000000001</c:v>
                </c:pt>
                <c:pt idx="684">
                  <c:v>112.42000000000002</c:v>
                </c:pt>
                <c:pt idx="685">
                  <c:v>111.95</c:v>
                </c:pt>
                <c:pt idx="686">
                  <c:v>110.73000000000002</c:v>
                </c:pt>
                <c:pt idx="687">
                  <c:v>109.81</c:v>
                </c:pt>
                <c:pt idx="688">
                  <c:v>109.65000000000002</c:v>
                </c:pt>
                <c:pt idx="689">
                  <c:v>109.88000000000001</c:v>
                </c:pt>
                <c:pt idx="690">
                  <c:v>108.50000000000001</c:v>
                </c:pt>
                <c:pt idx="691">
                  <c:v>108.9</c:v>
                </c:pt>
                <c:pt idx="692">
                  <c:v>109.50000000000001</c:v>
                </c:pt>
                <c:pt idx="693">
                  <c:v>109.60000000000001</c:v>
                </c:pt>
                <c:pt idx="694">
                  <c:v>111.64000000000001</c:v>
                </c:pt>
                <c:pt idx="695">
                  <c:v>112.56</c:v>
                </c:pt>
                <c:pt idx="696">
                  <c:v>115</c:v>
                </c:pt>
                <c:pt idx="697">
                  <c:v>114.28000000000002</c:v>
                </c:pt>
                <c:pt idx="698">
                  <c:v>112.77000000000001</c:v>
                </c:pt>
                <c:pt idx="699">
                  <c:v>113.07000000000001</c:v>
                </c:pt>
                <c:pt idx="700">
                  <c:v>114.18000000000002</c:v>
                </c:pt>
                <c:pt idx="701">
                  <c:v>115.87000000000002</c:v>
                </c:pt>
                <c:pt idx="702">
                  <c:v>116.79</c:v>
                </c:pt>
                <c:pt idx="703">
                  <c:v>117.15</c:v>
                </c:pt>
                <c:pt idx="704">
                  <c:v>118.73</c:v>
                </c:pt>
                <c:pt idx="705">
                  <c:v>119.52000000000001</c:v>
                </c:pt>
                <c:pt idx="706">
                  <c:v>120.53999999999999</c:v>
                </c:pt>
                <c:pt idx="707">
                  <c:v>121.46000000000001</c:v>
                </c:pt>
                <c:pt idx="708">
                  <c:v>120.57000000000001</c:v>
                </c:pt>
                <c:pt idx="709">
                  <c:v>120.8</c:v>
                </c:pt>
                <c:pt idx="710">
                  <c:v>120.7</c:v>
                </c:pt>
                <c:pt idx="711">
                  <c:v>120.47000000000001</c:v>
                </c:pt>
                <c:pt idx="712">
                  <c:v>118.07</c:v>
                </c:pt>
                <c:pt idx="713">
                  <c:v>117.28</c:v>
                </c:pt>
                <c:pt idx="714">
                  <c:v>116.82</c:v>
                </c:pt>
                <c:pt idx="715">
                  <c:v>115.9</c:v>
                </c:pt>
                <c:pt idx="716">
                  <c:v>115.9</c:v>
                </c:pt>
                <c:pt idx="717">
                  <c:v>118.10000000000002</c:v>
                </c:pt>
                <c:pt idx="718">
                  <c:v>118.10000000000002</c:v>
                </c:pt>
                <c:pt idx="719">
                  <c:v>116.35000000000001</c:v>
                </c:pt>
                <c:pt idx="720">
                  <c:v>116.30000000000001</c:v>
                </c:pt>
                <c:pt idx="721">
                  <c:v>115.34</c:v>
                </c:pt>
                <c:pt idx="722">
                  <c:v>113.5</c:v>
                </c:pt>
                <c:pt idx="723">
                  <c:v>113.19</c:v>
                </c:pt>
                <c:pt idx="724">
                  <c:v>113.83000000000001</c:v>
                </c:pt>
                <c:pt idx="725">
                  <c:v>111.11000000000001</c:v>
                </c:pt>
                <c:pt idx="726">
                  <c:v>109.23</c:v>
                </c:pt>
                <c:pt idx="727">
                  <c:v>107.35000000000001</c:v>
                </c:pt>
                <c:pt idx="728">
                  <c:v>105.51</c:v>
                </c:pt>
                <c:pt idx="729">
                  <c:v>104.33000000000001</c:v>
                </c:pt>
                <c:pt idx="730">
                  <c:v>102.49000000000001</c:v>
                </c:pt>
                <c:pt idx="731">
                  <c:v>100.68</c:v>
                </c:pt>
                <c:pt idx="732">
                  <c:v>98.990000000000009</c:v>
                </c:pt>
                <c:pt idx="733">
                  <c:v>98.4</c:v>
                </c:pt>
                <c:pt idx="734">
                  <c:v>97.23</c:v>
                </c:pt>
                <c:pt idx="735">
                  <c:v>97.23</c:v>
                </c:pt>
                <c:pt idx="736">
                  <c:v>97.23</c:v>
                </c:pt>
                <c:pt idx="737">
                  <c:v>97.330000000000013</c:v>
                </c:pt>
                <c:pt idx="738">
                  <c:v>97.1</c:v>
                </c:pt>
                <c:pt idx="739">
                  <c:v>97.1</c:v>
                </c:pt>
                <c:pt idx="740">
                  <c:v>97.76</c:v>
                </c:pt>
                <c:pt idx="741">
                  <c:v>97.76</c:v>
                </c:pt>
                <c:pt idx="742">
                  <c:v>97.43</c:v>
                </c:pt>
                <c:pt idx="743">
                  <c:v>97.43</c:v>
                </c:pt>
                <c:pt idx="744">
                  <c:v>96.11</c:v>
                </c:pt>
                <c:pt idx="745">
                  <c:v>95.330000000000013</c:v>
                </c:pt>
                <c:pt idx="746">
                  <c:v>95.17</c:v>
                </c:pt>
                <c:pt idx="747">
                  <c:v>94.740000000000009</c:v>
                </c:pt>
                <c:pt idx="748">
                  <c:v>95.12</c:v>
                </c:pt>
                <c:pt idx="749">
                  <c:v>93.330000000000013</c:v>
                </c:pt>
                <c:pt idx="750">
                  <c:v>93.330000000000013</c:v>
                </c:pt>
                <c:pt idx="751">
                  <c:v>90.160000000000011</c:v>
                </c:pt>
                <c:pt idx="752">
                  <c:v>87.4</c:v>
                </c:pt>
                <c:pt idx="753">
                  <c:v>84.69</c:v>
                </c:pt>
                <c:pt idx="754">
                  <c:v>82.16</c:v>
                </c:pt>
                <c:pt idx="755">
                  <c:v>78.48</c:v>
                </c:pt>
                <c:pt idx="756">
                  <c:v>76.64</c:v>
                </c:pt>
                <c:pt idx="757">
                  <c:v>73.58</c:v>
                </c:pt>
                <c:pt idx="758">
                  <c:v>71.87</c:v>
                </c:pt>
                <c:pt idx="759">
                  <c:v>71.740000000000009</c:v>
                </c:pt>
                <c:pt idx="760">
                  <c:v>70.490000000000009</c:v>
                </c:pt>
                <c:pt idx="761">
                  <c:v>70.490000000000009</c:v>
                </c:pt>
                <c:pt idx="762">
                  <c:v>79.260000000000005</c:v>
                </c:pt>
                <c:pt idx="763">
                  <c:v>84.09</c:v>
                </c:pt>
                <c:pt idx="764">
                  <c:v>80.410000000000011</c:v>
                </c:pt>
                <c:pt idx="765">
                  <c:v>78.010000000000019</c:v>
                </c:pt>
                <c:pt idx="766">
                  <c:v>84.81</c:v>
                </c:pt>
                <c:pt idx="767">
                  <c:v>85.860000000000014</c:v>
                </c:pt>
                <c:pt idx="768">
                  <c:v>90.820000000000007</c:v>
                </c:pt>
                <c:pt idx="769">
                  <c:v>93.12</c:v>
                </c:pt>
                <c:pt idx="770">
                  <c:v>88.410000000000011</c:v>
                </c:pt>
                <c:pt idx="771">
                  <c:v>84.84</c:v>
                </c:pt>
                <c:pt idx="772">
                  <c:v>83.19</c:v>
                </c:pt>
                <c:pt idx="773">
                  <c:v>83.67</c:v>
                </c:pt>
                <c:pt idx="774">
                  <c:v>83.68</c:v>
                </c:pt>
                <c:pt idx="775">
                  <c:v>83.78</c:v>
                </c:pt>
                <c:pt idx="776">
                  <c:v>84.240000000000009</c:v>
                </c:pt>
                <c:pt idx="777">
                  <c:v>84.240000000000009</c:v>
                </c:pt>
                <c:pt idx="778">
                  <c:v>84.240000000000009</c:v>
                </c:pt>
                <c:pt idx="779">
                  <c:v>83.300000000000011</c:v>
                </c:pt>
                <c:pt idx="780">
                  <c:v>82.800000000000011</c:v>
                </c:pt>
                <c:pt idx="781">
                  <c:v>82.800000000000011</c:v>
                </c:pt>
                <c:pt idx="782">
                  <c:v>88.78</c:v>
                </c:pt>
                <c:pt idx="783">
                  <c:v>95.26</c:v>
                </c:pt>
                <c:pt idx="784">
                  <c:v>94.38000000000001</c:v>
                </c:pt>
                <c:pt idx="785">
                  <c:v>90.95</c:v>
                </c:pt>
                <c:pt idx="786">
                  <c:v>89.250000000000014</c:v>
                </c:pt>
                <c:pt idx="787">
                  <c:v>89.28</c:v>
                </c:pt>
                <c:pt idx="788">
                  <c:v>90.39</c:v>
                </c:pt>
                <c:pt idx="789">
                  <c:v>90.850000000000009</c:v>
                </c:pt>
                <c:pt idx="790">
                  <c:v>91.61</c:v>
                </c:pt>
                <c:pt idx="791">
                  <c:v>93.15</c:v>
                </c:pt>
                <c:pt idx="792">
                  <c:v>94.13</c:v>
                </c:pt>
                <c:pt idx="793">
                  <c:v>94.550000000000011</c:v>
                </c:pt>
                <c:pt idx="794">
                  <c:v>94.610000000000014</c:v>
                </c:pt>
                <c:pt idx="795">
                  <c:v>94.610000000000014</c:v>
                </c:pt>
                <c:pt idx="796">
                  <c:v>94.53</c:v>
                </c:pt>
                <c:pt idx="797">
                  <c:v>94.070000000000007</c:v>
                </c:pt>
                <c:pt idx="798">
                  <c:v>95.26</c:v>
                </c:pt>
                <c:pt idx="799">
                  <c:v>95.460000000000008</c:v>
                </c:pt>
                <c:pt idx="800">
                  <c:v>95.43</c:v>
                </c:pt>
                <c:pt idx="801">
                  <c:v>96.550000000000011</c:v>
                </c:pt>
                <c:pt idx="802">
                  <c:v>97.910000000000011</c:v>
                </c:pt>
                <c:pt idx="803">
                  <c:v>98.37</c:v>
                </c:pt>
                <c:pt idx="804">
                  <c:v>98.83</c:v>
                </c:pt>
                <c:pt idx="805">
                  <c:v>98.83</c:v>
                </c:pt>
                <c:pt idx="806">
                  <c:v>97.100000000000009</c:v>
                </c:pt>
                <c:pt idx="807">
                  <c:v>94.800000000000011</c:v>
                </c:pt>
                <c:pt idx="808">
                  <c:v>94.34</c:v>
                </c:pt>
                <c:pt idx="809">
                  <c:v>93.460000000000008</c:v>
                </c:pt>
                <c:pt idx="810">
                  <c:v>93.2</c:v>
                </c:pt>
                <c:pt idx="811">
                  <c:v>92.61</c:v>
                </c:pt>
                <c:pt idx="812">
                  <c:v>92.42</c:v>
                </c:pt>
                <c:pt idx="813">
                  <c:v>92.92</c:v>
                </c:pt>
                <c:pt idx="814">
                  <c:v>94.81</c:v>
                </c:pt>
                <c:pt idx="815">
                  <c:v>96.850000000000009</c:v>
                </c:pt>
                <c:pt idx="816">
                  <c:v>99.550000000000011</c:v>
                </c:pt>
                <c:pt idx="817">
                  <c:v>99.68</c:v>
                </c:pt>
                <c:pt idx="818">
                  <c:v>103.48</c:v>
                </c:pt>
                <c:pt idx="819">
                  <c:v>103.48</c:v>
                </c:pt>
                <c:pt idx="820">
                  <c:v>103.25</c:v>
                </c:pt>
                <c:pt idx="821">
                  <c:v>106.14000000000001</c:v>
                </c:pt>
                <c:pt idx="822" formatCode="General">
                  <c:v>109.33000000000001</c:v>
                </c:pt>
                <c:pt idx="823" formatCode="General">
                  <c:v>111.04</c:v>
                </c:pt>
                <c:pt idx="824" formatCode="General">
                  <c:v>112.36000000000001</c:v>
                </c:pt>
                <c:pt idx="825" formatCode="General">
                  <c:v>115.81</c:v>
                </c:pt>
                <c:pt idx="826" formatCode="General">
                  <c:v>116.41000000000001</c:v>
                </c:pt>
                <c:pt idx="827" formatCode="General">
                  <c:v>118.41000000000003</c:v>
                </c:pt>
                <c:pt idx="828" formatCode="General">
                  <c:v>119.33000000000001</c:v>
                </c:pt>
                <c:pt idx="829" formatCode="General">
                  <c:v>122.78</c:v>
                </c:pt>
                <c:pt idx="830" formatCode="General">
                  <c:v>124.62</c:v>
                </c:pt>
                <c:pt idx="831" formatCode="General">
                  <c:v>128.32999999999998</c:v>
                </c:pt>
                <c:pt idx="832" formatCode="General">
                  <c:v>128.43</c:v>
                </c:pt>
                <c:pt idx="833" formatCode="General">
                  <c:v>135.62</c:v>
                </c:pt>
                <c:pt idx="834" formatCode="General">
                  <c:v>135.55000000000001</c:v>
                </c:pt>
                <c:pt idx="835" formatCode="General">
                  <c:v>134.99</c:v>
                </c:pt>
                <c:pt idx="836" formatCode="General">
                  <c:v>131.77000000000001</c:v>
                </c:pt>
                <c:pt idx="837" formatCode="General">
                  <c:v>131.77000000000001</c:v>
                </c:pt>
                <c:pt idx="838" formatCode="General">
                  <c:v>128.59</c:v>
                </c:pt>
                <c:pt idx="839" formatCode="General">
                  <c:v>124.68</c:v>
                </c:pt>
                <c:pt idx="840" formatCode="General">
                  <c:v>121.88</c:v>
                </c:pt>
                <c:pt idx="841" formatCode="General">
                  <c:v>121.11000000000001</c:v>
                </c:pt>
                <c:pt idx="842" formatCode="General">
                  <c:v>122.12</c:v>
                </c:pt>
                <c:pt idx="843" formatCode="General">
                  <c:v>122.68</c:v>
                </c:pt>
                <c:pt idx="844" formatCode="General">
                  <c:v>124.08000000000001</c:v>
                </c:pt>
                <c:pt idx="845" formatCode="General">
                  <c:v>124.46000000000001</c:v>
                </c:pt>
                <c:pt idx="846" formatCode="General">
                  <c:v>124.23000000000002</c:v>
                </c:pt>
                <c:pt idx="847" formatCode="General">
                  <c:v>127.59</c:v>
                </c:pt>
                <c:pt idx="848" formatCode="General">
                  <c:v>130.85</c:v>
                </c:pt>
                <c:pt idx="849" formatCode="General">
                  <c:v>131.52000000000001</c:v>
                </c:pt>
                <c:pt idx="850" formatCode="General">
                  <c:v>132.69</c:v>
                </c:pt>
                <c:pt idx="851" formatCode="0.00">
                  <c:v>132.73600000000002</c:v>
                </c:pt>
                <c:pt idx="852" formatCode="General">
                  <c:v>132.92000000000002</c:v>
                </c:pt>
                <c:pt idx="853" formatCode="General">
                  <c:v>132.72000000000003</c:v>
                </c:pt>
                <c:pt idx="854" formatCode="General">
                  <c:v>132.72000000000003</c:v>
                </c:pt>
                <c:pt idx="855" formatCode="General">
                  <c:v>132.72000000000003</c:v>
                </c:pt>
                <c:pt idx="856" formatCode="General">
                  <c:v>135.65</c:v>
                </c:pt>
                <c:pt idx="857" formatCode="General">
                  <c:v>136.63000000000002</c:v>
                </c:pt>
                <c:pt idx="858" formatCode="General">
                  <c:v>130.35</c:v>
                </c:pt>
                <c:pt idx="859" formatCode="General">
                  <c:v>129.73000000000002</c:v>
                </c:pt>
                <c:pt idx="860" formatCode="General">
                  <c:v>129.73000000000002</c:v>
                </c:pt>
                <c:pt idx="861" formatCode="General">
                  <c:v>128.91000000000003</c:v>
                </c:pt>
                <c:pt idx="862" formatCode="General">
                  <c:v>128.65</c:v>
                </c:pt>
                <c:pt idx="863" formatCode="General">
                  <c:v>125.23000000000002</c:v>
                </c:pt>
                <c:pt idx="864" formatCode="General">
                  <c:v>125.25</c:v>
                </c:pt>
                <c:pt idx="865" formatCode="General">
                  <c:v>126.08999999999999</c:v>
                </c:pt>
                <c:pt idx="866" formatCode="General">
                  <c:v>125.99</c:v>
                </c:pt>
                <c:pt idx="867" formatCode="General">
                  <c:v>125.3</c:v>
                </c:pt>
                <c:pt idx="868" formatCode="General">
                  <c:v>124.61</c:v>
                </c:pt>
                <c:pt idx="869" formatCode="General">
                  <c:v>119.32000000000001</c:v>
                </c:pt>
                <c:pt idx="870" formatCode="General">
                  <c:v>113.6</c:v>
                </c:pt>
                <c:pt idx="871" formatCode="General">
                  <c:v>114.06</c:v>
                </c:pt>
                <c:pt idx="872" formatCode="General">
                  <c:v>113.93</c:v>
                </c:pt>
                <c:pt idx="873" formatCode="General">
                  <c:v>113.14000000000001</c:v>
                </c:pt>
                <c:pt idx="874" formatCode="General">
                  <c:v>114.52000000000001</c:v>
                </c:pt>
                <c:pt idx="875" formatCode="General">
                  <c:v>115.67000000000002</c:v>
                </c:pt>
                <c:pt idx="876" formatCode="General">
                  <c:v>116.82</c:v>
                </c:pt>
                <c:pt idx="877" formatCode="General">
                  <c:v>117.61000000000001</c:v>
                </c:pt>
                <c:pt idx="878" formatCode="General">
                  <c:v>116.69</c:v>
                </c:pt>
                <c:pt idx="879" formatCode="General">
                  <c:v>115.97000000000001</c:v>
                </c:pt>
                <c:pt idx="880" formatCode="General">
                  <c:v>115.97000000000001</c:v>
                </c:pt>
                <c:pt idx="881" formatCode="General">
                  <c:v>115.97000000000001</c:v>
                </c:pt>
                <c:pt idx="882" formatCode="General">
                  <c:v>118.04</c:v>
                </c:pt>
                <c:pt idx="883" formatCode="General">
                  <c:v>118.89000000000001</c:v>
                </c:pt>
                <c:pt idx="884" formatCode="General">
                  <c:v>121.19</c:v>
                </c:pt>
                <c:pt idx="885" formatCode="General">
                  <c:v>121.19</c:v>
                </c:pt>
                <c:pt idx="886" formatCode="General">
                  <c:v>120.27000000000001</c:v>
                </c:pt>
                <c:pt idx="887" formatCode="General">
                  <c:v>118.75999999999999</c:v>
                </c:pt>
                <c:pt idx="888" formatCode="General">
                  <c:v>117.61000000000001</c:v>
                </c:pt>
                <c:pt idx="889" formatCode="General">
                  <c:v>117.38</c:v>
                </c:pt>
                <c:pt idx="890" formatCode="General">
                  <c:v>117.30000000000001</c:v>
                </c:pt>
                <c:pt idx="891" formatCode="General">
                  <c:v>116.42999999999999</c:v>
                </c:pt>
                <c:pt idx="892" formatCode="General">
                  <c:v>115.74</c:v>
                </c:pt>
                <c:pt idx="893" formatCode="General">
                  <c:v>31.9</c:v>
                </c:pt>
                <c:pt idx="894" formatCode="General">
                  <c:v>114.49</c:v>
                </c:pt>
                <c:pt idx="895" formatCode="General">
                  <c:v>113.93</c:v>
                </c:pt>
                <c:pt idx="896" formatCode="General">
                  <c:v>108.54</c:v>
                </c:pt>
                <c:pt idx="897" formatCode="General">
                  <c:v>108.77000000000001</c:v>
                </c:pt>
                <c:pt idx="898" formatCode="General">
                  <c:v>110.54</c:v>
                </c:pt>
                <c:pt idx="899" formatCode="General">
                  <c:v>110.34</c:v>
                </c:pt>
                <c:pt idx="900" formatCode="General">
                  <c:v>110.31000000000002</c:v>
                </c:pt>
                <c:pt idx="901" formatCode="General">
                  <c:v>109.72</c:v>
                </c:pt>
                <c:pt idx="902" formatCode="General">
                  <c:v>103.94000000000001</c:v>
                </c:pt>
                <c:pt idx="903" formatCode="General">
                  <c:v>103.48</c:v>
                </c:pt>
                <c:pt idx="904" formatCode="General">
                  <c:v>104.93</c:v>
                </c:pt>
                <c:pt idx="905" formatCode="General">
                  <c:v>104.93</c:v>
                </c:pt>
                <c:pt idx="906" formatCode="General">
                  <c:v>98.09</c:v>
                </c:pt>
                <c:pt idx="907" formatCode="General">
                  <c:v>91.52000000000001</c:v>
                </c:pt>
                <c:pt idx="908" formatCode="General">
                  <c:v>90.010000000000019</c:v>
                </c:pt>
                <c:pt idx="909" formatCode="General">
                  <c:v>95.56</c:v>
                </c:pt>
                <c:pt idx="910" formatCode="General">
                  <c:v>92.410000000000011</c:v>
                </c:pt>
                <c:pt idx="911" formatCode="General">
                  <c:v>91.03</c:v>
                </c:pt>
                <c:pt idx="912" formatCode="General">
                  <c:v>90.93</c:v>
                </c:pt>
                <c:pt idx="913" formatCode="General">
                  <c:v>90.83</c:v>
                </c:pt>
                <c:pt idx="914" formatCode="General">
                  <c:v>93.39</c:v>
                </c:pt>
                <c:pt idx="915" formatCode="General">
                  <c:v>95.23</c:v>
                </c:pt>
                <c:pt idx="916" formatCode="General">
                  <c:v>97.84</c:v>
                </c:pt>
                <c:pt idx="917" formatCode="General">
                  <c:v>96.690000000000012</c:v>
                </c:pt>
                <c:pt idx="918" formatCode="General">
                  <c:v>93.6</c:v>
                </c:pt>
                <c:pt idx="919" formatCode="General">
                  <c:v>91.79</c:v>
                </c:pt>
                <c:pt idx="920" formatCode="General">
                  <c:v>91.9</c:v>
                </c:pt>
                <c:pt idx="921" formatCode="General">
                  <c:v>92.289999999999992</c:v>
                </c:pt>
                <c:pt idx="922" formatCode="General">
                  <c:v>92.350000000000009</c:v>
                </c:pt>
                <c:pt idx="923" formatCode="General">
                  <c:v>94.390000000000015</c:v>
                </c:pt>
                <c:pt idx="924">
                  <c:v>96.53</c:v>
                </c:pt>
                <c:pt idx="925">
                  <c:v>101.25</c:v>
                </c:pt>
                <c:pt idx="926" formatCode="General">
                  <c:v>102.55000000000001</c:v>
                </c:pt>
                <c:pt idx="927" formatCode="General">
                  <c:v>103.93</c:v>
                </c:pt>
                <c:pt idx="928" formatCode="General">
                  <c:v>104.85000000000001</c:v>
                </c:pt>
                <c:pt idx="929" formatCode="General">
                  <c:v>105.08000000000001</c:v>
                </c:pt>
                <c:pt idx="930" formatCode="General">
                  <c:v>105.31</c:v>
                </c:pt>
                <c:pt idx="931" formatCode="General">
                  <c:v>108.01000000000002</c:v>
                </c:pt>
                <c:pt idx="932" formatCode="General">
                  <c:v>107.95</c:v>
                </c:pt>
                <c:pt idx="933" formatCode="General">
                  <c:v>107.55000000000001</c:v>
                </c:pt>
                <c:pt idx="934" formatCode="General">
                  <c:v>106.94000000000001</c:v>
                </c:pt>
                <c:pt idx="935" formatCode="General">
                  <c:v>106.43</c:v>
                </c:pt>
                <c:pt idx="936" formatCode="General">
                  <c:v>105.77000000000001</c:v>
                </c:pt>
                <c:pt idx="937" formatCode="General">
                  <c:v>105.64000000000001</c:v>
                </c:pt>
                <c:pt idx="938" formatCode="General">
                  <c:v>115.47</c:v>
                </c:pt>
                <c:pt idx="939" formatCode="General">
                  <c:v>115.31</c:v>
                </c:pt>
                <c:pt idx="940" formatCode="General">
                  <c:v>107.28800000000001</c:v>
                </c:pt>
                <c:pt idx="941" formatCode="General">
                  <c:v>112.21000000000001</c:v>
                </c:pt>
                <c:pt idx="942" formatCode="General">
                  <c:v>110.45</c:v>
                </c:pt>
                <c:pt idx="943" formatCode="General">
                  <c:v>111.97</c:v>
                </c:pt>
                <c:pt idx="944" formatCode="General">
                  <c:v>110.91000000000003</c:v>
                </c:pt>
                <c:pt idx="945" formatCode="General">
                  <c:v>108.83</c:v>
                </c:pt>
                <c:pt idx="946" formatCode="General">
                  <c:v>106.71000000000001</c:v>
                </c:pt>
                <c:pt idx="947" formatCode="General">
                  <c:v>104.98000000000002</c:v>
                </c:pt>
                <c:pt idx="948" formatCode="General">
                  <c:v>104.02000000000001</c:v>
                </c:pt>
                <c:pt idx="949" formatCode="General">
                  <c:v>103.48000000000002</c:v>
                </c:pt>
                <c:pt idx="950" formatCode="General">
                  <c:v>98.65</c:v>
                </c:pt>
                <c:pt idx="951" formatCode="General">
                  <c:v>96.990000000000009</c:v>
                </c:pt>
                <c:pt idx="952" formatCode="General">
                  <c:v>100.55000000000001</c:v>
                </c:pt>
                <c:pt idx="953" formatCode="General">
                  <c:v>102.83000000000001</c:v>
                </c:pt>
                <c:pt idx="954" formatCode="General">
                  <c:v>106.08999999999999</c:v>
                </c:pt>
                <c:pt idx="955" formatCode="General">
                  <c:v>106.08999999999999</c:v>
                </c:pt>
                <c:pt idx="956" formatCode="General">
                  <c:v>105.99</c:v>
                </c:pt>
                <c:pt idx="957" formatCode="General">
                  <c:v>106.21000000000001</c:v>
                </c:pt>
                <c:pt idx="958" formatCode="General">
                  <c:v>106.97000000000001</c:v>
                </c:pt>
                <c:pt idx="959" formatCode="General">
                  <c:v>106.58000000000001</c:v>
                </c:pt>
                <c:pt idx="960" formatCode="General">
                  <c:v>105.96000000000001</c:v>
                </c:pt>
                <c:pt idx="961" formatCode="General">
                  <c:v>105.89999999999999</c:v>
                </c:pt>
                <c:pt idx="962" formatCode="General">
                  <c:v>105.41</c:v>
                </c:pt>
                <c:pt idx="963" formatCode="General">
                  <c:v>105.92</c:v>
                </c:pt>
                <c:pt idx="964" formatCode="General">
                  <c:v>105.80000000000001</c:v>
                </c:pt>
                <c:pt idx="965" formatCode="General">
                  <c:v>106.50000000000001</c:v>
                </c:pt>
                <c:pt idx="966" formatCode="General">
                  <c:v>109.95000000000002</c:v>
                </c:pt>
                <c:pt idx="967" formatCode="General">
                  <c:v>112.46000000000001</c:v>
                </c:pt>
                <c:pt idx="968" formatCode="General">
                  <c:v>115.24000000000001</c:v>
                </c:pt>
                <c:pt idx="969" formatCode="General">
                  <c:v>114.44000000000001</c:v>
                </c:pt>
                <c:pt idx="970" formatCode="General">
                  <c:v>115.13000000000001</c:v>
                </c:pt>
                <c:pt idx="971" formatCode="General">
                  <c:v>114.35</c:v>
                </c:pt>
                <c:pt idx="972" formatCode="General">
                  <c:v>115.14999999999999</c:v>
                </c:pt>
                <c:pt idx="973" formatCode="General">
                  <c:v>114.00000000000001</c:v>
                </c:pt>
                <c:pt idx="974" formatCode="General">
                  <c:v>113.83000000000001</c:v>
                </c:pt>
                <c:pt idx="975" formatCode="General">
                  <c:v>113.63000000000001</c:v>
                </c:pt>
                <c:pt idx="976" formatCode="General">
                  <c:v>114.64000000000001</c:v>
                </c:pt>
                <c:pt idx="977" formatCode="General">
                  <c:v>116.08000000000001</c:v>
                </c:pt>
                <c:pt idx="978" formatCode="General">
                  <c:v>116.08000000000001</c:v>
                </c:pt>
                <c:pt idx="979" formatCode="General">
                  <c:v>114.93</c:v>
                </c:pt>
                <c:pt idx="980" formatCode="General">
                  <c:v>115.13000000000001</c:v>
                </c:pt>
                <c:pt idx="981" formatCode="General">
                  <c:v>115.36</c:v>
                </c:pt>
                <c:pt idx="982" formatCode="General">
                  <c:v>115.43</c:v>
                </c:pt>
                <c:pt idx="983" formatCode="General">
                  <c:v>115.79000000000002</c:v>
                </c:pt>
                <c:pt idx="984" formatCode="General">
                  <c:v>115.59000000000002</c:v>
                </c:pt>
                <c:pt idx="985" formatCode="General">
                  <c:v>114.59000000000002</c:v>
                </c:pt>
                <c:pt idx="986" formatCode="General">
                  <c:v>112.89000000000001</c:v>
                </c:pt>
                <c:pt idx="987" formatCode="General">
                  <c:v>113.25</c:v>
                </c:pt>
                <c:pt idx="988" formatCode="General">
                  <c:v>113.73000000000002</c:v>
                </c:pt>
                <c:pt idx="989" formatCode="General">
                  <c:v>113.36999999999999</c:v>
                </c:pt>
                <c:pt idx="990" formatCode="General">
                  <c:v>112.86999999999999</c:v>
                </c:pt>
                <c:pt idx="991" formatCode="General">
                  <c:v>112.15</c:v>
                </c:pt>
                <c:pt idx="992" formatCode="General">
                  <c:v>110.92000000000002</c:v>
                </c:pt>
                <c:pt idx="993" formatCode="General">
                  <c:v>111.38</c:v>
                </c:pt>
                <c:pt idx="994" formatCode="General">
                  <c:v>109.46000000000001</c:v>
                </c:pt>
                <c:pt idx="995" formatCode="General">
                  <c:v>108.73000000000002</c:v>
                </c:pt>
                <c:pt idx="996" formatCode="General">
                  <c:v>106.89000000000001</c:v>
                </c:pt>
                <c:pt idx="997" formatCode="General">
                  <c:v>105.93</c:v>
                </c:pt>
                <c:pt idx="998" formatCode="General">
                  <c:v>106.55000000000001</c:v>
                </c:pt>
                <c:pt idx="999" formatCode="General">
                  <c:v>109.05000000000001</c:v>
                </c:pt>
                <c:pt idx="1000" formatCode="General">
                  <c:v>108.82</c:v>
                </c:pt>
                <c:pt idx="1001" formatCode="General">
                  <c:v>104.82</c:v>
                </c:pt>
                <c:pt idx="1002" formatCode="General">
                  <c:v>106.80000000000001</c:v>
                </c:pt>
                <c:pt idx="1003" formatCode="General">
                  <c:v>107.72</c:v>
                </c:pt>
                <c:pt idx="1004" formatCode="General">
                  <c:v>108.26000000000002</c:v>
                </c:pt>
                <c:pt idx="1005" formatCode="General">
                  <c:v>108.53</c:v>
                </c:pt>
                <c:pt idx="1006" formatCode="General">
                  <c:v>108.88</c:v>
                </c:pt>
                <c:pt idx="1007" formatCode="General">
                  <c:v>111.67000000000002</c:v>
                </c:pt>
                <c:pt idx="1008" formatCode="General">
                  <c:v>111.98000000000002</c:v>
                </c:pt>
                <c:pt idx="1009" formatCode="General">
                  <c:v>112.23000000000002</c:v>
                </c:pt>
                <c:pt idx="1010" formatCode="General">
                  <c:v>112.75</c:v>
                </c:pt>
                <c:pt idx="1011" formatCode="General">
                  <c:v>112.52000000000001</c:v>
                </c:pt>
                <c:pt idx="1012" formatCode="General">
                  <c:v>110.89000000000001</c:v>
                </c:pt>
                <c:pt idx="1013" formatCode="General">
                  <c:v>109.47</c:v>
                </c:pt>
                <c:pt idx="1014" formatCode="General">
                  <c:v>108.26000000000002</c:v>
                </c:pt>
                <c:pt idx="1015" formatCode="General">
                  <c:v>106.63000000000001</c:v>
                </c:pt>
                <c:pt idx="1016" formatCode="General">
                  <c:v>103.06</c:v>
                </c:pt>
                <c:pt idx="1017" formatCode="General">
                  <c:v>103.08000000000001</c:v>
                </c:pt>
                <c:pt idx="1018" formatCode="General">
                  <c:v>105.79</c:v>
                </c:pt>
                <c:pt idx="1019" formatCode="General">
                  <c:v>106.27000000000001</c:v>
                </c:pt>
                <c:pt idx="1020" formatCode="General">
                  <c:v>105.81</c:v>
                </c:pt>
                <c:pt idx="1021" formatCode="General">
                  <c:v>105.32000000000001</c:v>
                </c:pt>
                <c:pt idx="1022" formatCode="General">
                  <c:v>105.16000000000001</c:v>
                </c:pt>
                <c:pt idx="1023" formatCode="General">
                  <c:v>105.16000000000001</c:v>
                </c:pt>
                <c:pt idx="1024" formatCode="General">
                  <c:v>104.86000000000001</c:v>
                </c:pt>
                <c:pt idx="1025" formatCode="General">
                  <c:v>105.01000000000002</c:v>
                </c:pt>
                <c:pt idx="1026" formatCode="General">
                  <c:v>104.27</c:v>
                </c:pt>
                <c:pt idx="1027" formatCode="General">
                  <c:v>103.20000000000002</c:v>
                </c:pt>
                <c:pt idx="1028" formatCode="General">
                  <c:v>102.18</c:v>
                </c:pt>
                <c:pt idx="1029" formatCode="General">
                  <c:v>101.95</c:v>
                </c:pt>
                <c:pt idx="1030" formatCode="General">
                  <c:v>101.23</c:v>
                </c:pt>
                <c:pt idx="1031" formatCode="General">
                  <c:v>102.5</c:v>
                </c:pt>
                <c:pt idx="1032" formatCode="General">
                  <c:v>104.41</c:v>
                </c:pt>
                <c:pt idx="1033" formatCode="General">
                  <c:v>104.74000000000001</c:v>
                </c:pt>
                <c:pt idx="1034" formatCode="General">
                  <c:v>105.91000000000001</c:v>
                </c:pt>
                <c:pt idx="1035" formatCode="General">
                  <c:v>105.81</c:v>
                </c:pt>
                <c:pt idx="1036" formatCode="General">
                  <c:v>105.58000000000001</c:v>
                </c:pt>
                <c:pt idx="1037" formatCode="General">
                  <c:v>103.38000000000001</c:v>
                </c:pt>
                <c:pt idx="1038" formatCode="0.00">
                  <c:v>103.2</c:v>
                </c:pt>
                <c:pt idx="1039" formatCode="0.00">
                  <c:v>99.88000000000001</c:v>
                </c:pt>
                <c:pt idx="1040" formatCode="0.00">
                  <c:v>98.4</c:v>
                </c:pt>
                <c:pt idx="1041" formatCode="0.00">
                  <c:v>97.09</c:v>
                </c:pt>
                <c:pt idx="1042" formatCode="0.00">
                  <c:v>95.53</c:v>
                </c:pt>
                <c:pt idx="1043" formatCode="0.00">
                  <c:v>94.15</c:v>
                </c:pt>
                <c:pt idx="1044" formatCode="0.00">
                  <c:v>91.73</c:v>
                </c:pt>
                <c:pt idx="1045" formatCode="0.00">
                  <c:v>88.81</c:v>
                </c:pt>
                <c:pt idx="1046" formatCode="0.00">
                  <c:v>85.02000000000001</c:v>
                </c:pt>
                <c:pt idx="1047" formatCode="0.00">
                  <c:v>76.02000000000001</c:v>
                </c:pt>
                <c:pt idx="1048" formatCode="0.00">
                  <c:v>76.960000000000008</c:v>
                </c:pt>
                <c:pt idx="1049" formatCode="0.00">
                  <c:v>81.95</c:v>
                </c:pt>
                <c:pt idx="1050" formatCode="0.00">
                  <c:v>84.460000000000008</c:v>
                </c:pt>
                <c:pt idx="1051" formatCode="0.00">
                  <c:v>82.54</c:v>
                </c:pt>
                <c:pt idx="1052" formatCode="0.00">
                  <c:v>82.75</c:v>
                </c:pt>
                <c:pt idx="1053" formatCode="0.00">
                  <c:v>80.83</c:v>
                </c:pt>
                <c:pt idx="1054" formatCode="0.00">
                  <c:v>80.350000000000009</c:v>
                </c:pt>
                <c:pt idx="1055" formatCode="0.00">
                  <c:v>80.680000000000007</c:v>
                </c:pt>
                <c:pt idx="1056" formatCode="0.00">
                  <c:v>80.72</c:v>
                </c:pt>
                <c:pt idx="1057" formatCode="0.00">
                  <c:v>82.25</c:v>
                </c:pt>
                <c:pt idx="1058" formatCode="0.00">
                  <c:v>82.75</c:v>
                </c:pt>
                <c:pt idx="1059" formatCode="0.00">
                  <c:v>84.710000000000008</c:v>
                </c:pt>
                <c:pt idx="1060" formatCode="0.00">
                  <c:v>86.63000000000001</c:v>
                </c:pt>
                <c:pt idx="1061" formatCode="0.00">
                  <c:v>90.77000000000001</c:v>
                </c:pt>
                <c:pt idx="1062" formatCode="0.00">
                  <c:v>90.81</c:v>
                </c:pt>
                <c:pt idx="1063" formatCode="0.00">
                  <c:v>89.910000000000011</c:v>
                </c:pt>
                <c:pt idx="1064" formatCode="0.00">
                  <c:v>89.550000000000011</c:v>
                </c:pt>
                <c:pt idx="1065" formatCode="0.00">
                  <c:v>91.58</c:v>
                </c:pt>
                <c:pt idx="1066" formatCode="0.00">
                  <c:v>92.79</c:v>
                </c:pt>
                <c:pt idx="1067" formatCode="0.00">
                  <c:v>94.9</c:v>
                </c:pt>
                <c:pt idx="1068" formatCode="0.00">
                  <c:v>96.84</c:v>
                </c:pt>
                <c:pt idx="1069" formatCode="0.00">
                  <c:v>96.42</c:v>
                </c:pt>
                <c:pt idx="1070" formatCode="0.00">
                  <c:v>95.31</c:v>
                </c:pt>
                <c:pt idx="1071" formatCode="0.00">
                  <c:v>95.56</c:v>
                </c:pt>
                <c:pt idx="1072" formatCode="0.00">
                  <c:v>95.200000000000017</c:v>
                </c:pt>
                <c:pt idx="1073" formatCode="0.00">
                  <c:v>94.68</c:v>
                </c:pt>
                <c:pt idx="1074" formatCode="0.00">
                  <c:v>96.06</c:v>
                </c:pt>
                <c:pt idx="1075" formatCode="0.00">
                  <c:v>91.59</c:v>
                </c:pt>
                <c:pt idx="1076" formatCode="0.00">
                  <c:v>91.28</c:v>
                </c:pt>
                <c:pt idx="1077" formatCode="0.00">
                  <c:v>91.88000000000001</c:v>
                </c:pt>
                <c:pt idx="1078" formatCode="0.00">
                  <c:v>91.65</c:v>
                </c:pt>
                <c:pt idx="1079" formatCode="0.00">
                  <c:v>89.56</c:v>
                </c:pt>
                <c:pt idx="1080" formatCode="0.00">
                  <c:v>87.460000000000008</c:v>
                </c:pt>
                <c:pt idx="1081" formatCode="0.00">
                  <c:v>87.12</c:v>
                </c:pt>
                <c:pt idx="1082" formatCode="0.00">
                  <c:v>83.75</c:v>
                </c:pt>
                <c:pt idx="1083" formatCode="0.00">
                  <c:v>83.460000000000008</c:v>
                </c:pt>
                <c:pt idx="1084" formatCode="0.00">
                  <c:v>83.92</c:v>
                </c:pt>
                <c:pt idx="1085" formatCode="0.00">
                  <c:v>83.15</c:v>
                </c:pt>
                <c:pt idx="1086" formatCode="0.00">
                  <c:v>81.410000000000011</c:v>
                </c:pt>
                <c:pt idx="1087" formatCode="0.00">
                  <c:v>80.740000000000009</c:v>
                </c:pt>
                <c:pt idx="1088" formatCode="0.00">
                  <c:v>80.150000000000006</c:v>
                </c:pt>
                <c:pt idx="1089" formatCode="0.00">
                  <c:v>80.150000000000006</c:v>
                </c:pt>
                <c:pt idx="1090" formatCode="0.00">
                  <c:v>81.240000000000009</c:v>
                </c:pt>
                <c:pt idx="1091" formatCode="0.00">
                  <c:v>81.34</c:v>
                </c:pt>
                <c:pt idx="1092" formatCode="0.00">
                  <c:v>78.220000000000013</c:v>
                </c:pt>
                <c:pt idx="1093" formatCode="0.00">
                  <c:v>77.350000000000009</c:v>
                </c:pt>
                <c:pt idx="1094" formatCode="0.00">
                  <c:v>77.600000000000009</c:v>
                </c:pt>
                <c:pt idx="1095" formatCode="0.00">
                  <c:v>78.52000000000001</c:v>
                </c:pt>
                <c:pt idx="1096" formatCode="0.00">
                  <c:v>80.63000000000001</c:v>
                </c:pt>
                <c:pt idx="1097" formatCode="0.00">
                  <c:v>78.740000000000009</c:v>
                </c:pt>
                <c:pt idx="1098" formatCode="0.00">
                  <c:v>78.740000000000009</c:v>
                </c:pt>
                <c:pt idx="1099" formatCode="0.00">
                  <c:v>78.290000000000006</c:v>
                </c:pt>
                <c:pt idx="1100" formatCode="0.00">
                  <c:v>75.3</c:v>
                </c:pt>
                <c:pt idx="1101" formatCode="0.00">
                  <c:v>73.789999999999992</c:v>
                </c:pt>
                <c:pt idx="1102" formatCode="0.00">
                  <c:v>73.460000000000008</c:v>
                </c:pt>
                <c:pt idx="1103" formatCode="0.00">
                  <c:v>73.260000000000005</c:v>
                </c:pt>
                <c:pt idx="1104" formatCode="0.00">
                  <c:v>72.210000000000008</c:v>
                </c:pt>
                <c:pt idx="1105" formatCode="0.00">
                  <c:v>73.760000000000005</c:v>
                </c:pt>
                <c:pt idx="1106" formatCode="0.00">
                  <c:v>72.320000000000007</c:v>
                </c:pt>
                <c:pt idx="1107" formatCode="0.00">
                  <c:v>72.34</c:v>
                </c:pt>
                <c:pt idx="1108" formatCode="0.00">
                  <c:v>71.42</c:v>
                </c:pt>
                <c:pt idx="1109" formatCode="0.00">
                  <c:v>70.710000000000008</c:v>
                </c:pt>
                <c:pt idx="1110" formatCode="0.00">
                  <c:v>71.42</c:v>
                </c:pt>
                <c:pt idx="1111" formatCode="0.00">
                  <c:v>69.87</c:v>
                </c:pt>
                <c:pt idx="1112" formatCode="0.00">
                  <c:v>69.910000000000011</c:v>
                </c:pt>
                <c:pt idx="1113" formatCode="0.00">
                  <c:v>68.860000000000014</c:v>
                </c:pt>
                <c:pt idx="1114" formatCode="0.00">
                  <c:v>69.319999999999993</c:v>
                </c:pt>
                <c:pt idx="1115" formatCode="0.00">
                  <c:v>68.850000000000009</c:v>
                </c:pt>
                <c:pt idx="1116" formatCode="0.00">
                  <c:v>68.83</c:v>
                </c:pt>
                <c:pt idx="1117" formatCode="0.00">
                  <c:v>69.290000000000006</c:v>
                </c:pt>
                <c:pt idx="1118" formatCode="0.00">
                  <c:v>71.36</c:v>
                </c:pt>
                <c:pt idx="1119" formatCode="0.00">
                  <c:v>71.480000000000018</c:v>
                </c:pt>
                <c:pt idx="1120" formatCode="0.00">
                  <c:v>72.09</c:v>
                </c:pt>
                <c:pt idx="1121" formatCode="0.00">
                  <c:v>75.430000000000007</c:v>
                </c:pt>
                <c:pt idx="1122" formatCode="0.00">
                  <c:v>73.87</c:v>
                </c:pt>
                <c:pt idx="1123" formatCode="0.00">
                  <c:v>71.78</c:v>
                </c:pt>
                <c:pt idx="1124" formatCode="0.00">
                  <c:v>72.37</c:v>
                </c:pt>
                <c:pt idx="1125" formatCode="0.00">
                  <c:v>74.33</c:v>
                </c:pt>
                <c:pt idx="1126" formatCode="0.00">
                  <c:v>75.31</c:v>
                </c:pt>
                <c:pt idx="1127" formatCode="0.00">
                  <c:v>74.850000000000009</c:v>
                </c:pt>
                <c:pt idx="1128" formatCode="0.00">
                  <c:v>74.410000000000011</c:v>
                </c:pt>
                <c:pt idx="1129" formatCode="0.00">
                  <c:v>75.58</c:v>
                </c:pt>
                <c:pt idx="1130" formatCode="0.00">
                  <c:v>75.930000000000007</c:v>
                </c:pt>
                <c:pt idx="1131" formatCode="0.00">
                  <c:v>76.510000000000005</c:v>
                </c:pt>
                <c:pt idx="1132" formatCode="0.00">
                  <c:v>77.75</c:v>
                </c:pt>
                <c:pt idx="1133" formatCode="0.00">
                  <c:v>78.94</c:v>
                </c:pt>
                <c:pt idx="1134" formatCode="0.00">
                  <c:v>79.67</c:v>
                </c:pt>
                <c:pt idx="1135" formatCode="0.00">
                  <c:v>80.100000000000009</c:v>
                </c:pt>
                <c:pt idx="1136" formatCode="0.00">
                  <c:v>78.31</c:v>
                </c:pt>
                <c:pt idx="1137" formatCode="0.00">
                  <c:v>76.740000000000009</c:v>
                </c:pt>
                <c:pt idx="1138" formatCode="0.00">
                  <c:v>77.664000000000001</c:v>
                </c:pt>
                <c:pt idx="1139" formatCode="0.00">
                  <c:v>76.3</c:v>
                </c:pt>
                <c:pt idx="1140" formatCode="0.00">
                  <c:v>74.980000000000018</c:v>
                </c:pt>
                <c:pt idx="1141" formatCode="0.00">
                  <c:v>74.06</c:v>
                </c:pt>
                <c:pt idx="1142" formatCode="0.00">
                  <c:v>74.930000000000007</c:v>
                </c:pt>
                <c:pt idx="1143" formatCode="0.00">
                  <c:v>74.930000000000007</c:v>
                </c:pt>
                <c:pt idx="1144" formatCode="0.00">
                  <c:v>76.260000000000005</c:v>
                </c:pt>
                <c:pt idx="1145" formatCode="0.00">
                  <c:v>76.260000000000005</c:v>
                </c:pt>
                <c:pt idx="1146" formatCode="0.00">
                  <c:v>75.930000000000007</c:v>
                </c:pt>
                <c:pt idx="1147" formatCode="0.00">
                  <c:v>74.319999999999993</c:v>
                </c:pt>
                <c:pt idx="1148" formatCode="0.00">
                  <c:v>75.420000000000016</c:v>
                </c:pt>
                <c:pt idx="1149" formatCode="0.00">
                  <c:v>76.110000000000014</c:v>
                </c:pt>
                <c:pt idx="1150" formatCode="0.00">
                  <c:v>76.110000000000014</c:v>
                </c:pt>
                <c:pt idx="1151" formatCode="0.00">
                  <c:v>77.13000000000001</c:v>
                </c:pt>
                <c:pt idx="1152" formatCode="0.00">
                  <c:v>76.67</c:v>
                </c:pt>
                <c:pt idx="1153" formatCode="0.00">
                  <c:v>76.47</c:v>
                </c:pt>
                <c:pt idx="1154" formatCode="0.00">
                  <c:v>74.820000000000007</c:v>
                </c:pt>
                <c:pt idx="1155" formatCode="0.00">
                  <c:v>74.09</c:v>
                </c:pt>
                <c:pt idx="1156" formatCode="0.00">
                  <c:v>72.84</c:v>
                </c:pt>
                <c:pt idx="1157" formatCode="0.00">
                  <c:v>72.070000000000007</c:v>
                </c:pt>
                <c:pt idx="1158" formatCode="0.00">
                  <c:v>69.61</c:v>
                </c:pt>
                <c:pt idx="1159" formatCode="0.00">
                  <c:v>70.650000000000006</c:v>
                </c:pt>
                <c:pt idx="1160" formatCode="0.00">
                  <c:v>69.69</c:v>
                </c:pt>
                <c:pt idx="1161" formatCode="0.00">
                  <c:v>67.38</c:v>
                </c:pt>
                <c:pt idx="1162" formatCode="0.00">
                  <c:v>67.87</c:v>
                </c:pt>
                <c:pt idx="1163" formatCode="0.00">
                  <c:v>68.31</c:v>
                </c:pt>
                <c:pt idx="1164" formatCode="0.00">
                  <c:v>67.850000000000009</c:v>
                </c:pt>
                <c:pt idx="1165" formatCode="0.00">
                  <c:v>67.850000000000009</c:v>
                </c:pt>
                <c:pt idx="1166" formatCode="0.00">
                  <c:v>66.180000000000007</c:v>
                </c:pt>
                <c:pt idx="1167" formatCode="0.00">
                  <c:v>65.97</c:v>
                </c:pt>
                <c:pt idx="1168" formatCode="0.00">
                  <c:v>65.7</c:v>
                </c:pt>
                <c:pt idx="1169" formatCode="0.00">
                  <c:v>65.900000000000006</c:v>
                </c:pt>
                <c:pt idx="1170" formatCode="0.00">
                  <c:v>65.05</c:v>
                </c:pt>
                <c:pt idx="1171" formatCode="0.00">
                  <c:v>63.410000000000011</c:v>
                </c:pt>
                <c:pt idx="1172" formatCode="0.00">
                  <c:v>61.850000000000009</c:v>
                </c:pt>
                <c:pt idx="1173" formatCode="0.00">
                  <c:v>61.370000000000005</c:v>
                </c:pt>
                <c:pt idx="1174" formatCode="0.00">
                  <c:v>61.11</c:v>
                </c:pt>
                <c:pt idx="1175" formatCode="0.00">
                  <c:v>61.280000000000008</c:v>
                </c:pt>
                <c:pt idx="1176" formatCode="0.00">
                  <c:v>60.590000000000011</c:v>
                </c:pt>
                <c:pt idx="1177" formatCode="0.00">
                  <c:v>61.430000000000007</c:v>
                </c:pt>
                <c:pt idx="1178" formatCode="0.00">
                  <c:v>63.8</c:v>
                </c:pt>
                <c:pt idx="1179" formatCode="0.00">
                  <c:v>63.77000000000001</c:v>
                </c:pt>
                <c:pt idx="1180" formatCode="0.00">
                  <c:v>64.06</c:v>
                </c:pt>
                <c:pt idx="1181" formatCode="0.00">
                  <c:v>63.39</c:v>
                </c:pt>
                <c:pt idx="1182" formatCode="0.00">
                  <c:v>63</c:v>
                </c:pt>
                <c:pt idx="1183" formatCode="0.00">
                  <c:v>62.170000000000009</c:v>
                </c:pt>
                <c:pt idx="1184" formatCode="0.00">
                  <c:v>61.250000000000007</c:v>
                </c:pt>
                <c:pt idx="1185" formatCode="0.00">
                  <c:v>61.550000000000004</c:v>
                </c:pt>
                <c:pt idx="1186" formatCode="0.00">
                  <c:v>60.77000000000001</c:v>
                </c:pt>
                <c:pt idx="1187" formatCode="0.00">
                  <c:v>60.77000000000001</c:v>
                </c:pt>
                <c:pt idx="1188" formatCode="0.00">
                  <c:v>59.39</c:v>
                </c:pt>
                <c:pt idx="1189" formatCode="0.00">
                  <c:v>59.14</c:v>
                </c:pt>
                <c:pt idx="1190" formatCode="0.00">
                  <c:v>60.33</c:v>
                </c:pt>
                <c:pt idx="1191" formatCode="0.00">
                  <c:v>61.120000000000012</c:v>
                </c:pt>
                <c:pt idx="1192" formatCode="0.00">
                  <c:v>61.120000000000012</c:v>
                </c:pt>
                <c:pt idx="1193" formatCode="0.00">
                  <c:v>61.120000000000012</c:v>
                </c:pt>
                <c:pt idx="1194" formatCode="0.00">
                  <c:v>62.839999999999996</c:v>
                </c:pt>
                <c:pt idx="1195" formatCode="0.00">
                  <c:v>62.8</c:v>
                </c:pt>
                <c:pt idx="1196" formatCode="0.00">
                  <c:v>62.440000000000005</c:v>
                </c:pt>
                <c:pt idx="1197" formatCode="0.00">
                  <c:v>63.94</c:v>
                </c:pt>
                <c:pt idx="1198" formatCode="0.00">
                  <c:v>67.080000000000013</c:v>
                </c:pt>
                <c:pt idx="1199" formatCode="0.00">
                  <c:v>66.849999999999994</c:v>
                </c:pt>
                <c:pt idx="1200" formatCode="0.00">
                  <c:v>65.98</c:v>
                </c:pt>
                <c:pt idx="1201" formatCode="0.00">
                  <c:v>64.289999999999992</c:v>
                </c:pt>
                <c:pt idx="1202" formatCode="0.00">
                  <c:v>65.31</c:v>
                </c:pt>
                <c:pt idx="1203" formatCode="0.00">
                  <c:v>65.699999999999989</c:v>
                </c:pt>
                <c:pt idx="1204" formatCode="0.00">
                  <c:v>63.53</c:v>
                </c:pt>
                <c:pt idx="1205" formatCode="0.00">
                  <c:v>63.53</c:v>
                </c:pt>
                <c:pt idx="1206" formatCode="0.00">
                  <c:v>60.960000000000008</c:v>
                </c:pt>
                <c:pt idx="1207" formatCode="0.00">
                  <c:v>60.94</c:v>
                </c:pt>
                <c:pt idx="1208" formatCode="0.00">
                  <c:v>59.19</c:v>
                </c:pt>
                <c:pt idx="1209" formatCode="0.00">
                  <c:v>55.27000000000001</c:v>
                </c:pt>
                <c:pt idx="1210" formatCode="0.00">
                  <c:v>54.02000000000001</c:v>
                </c:pt>
                <c:pt idx="1211" formatCode="0.00">
                  <c:v>54.27000000000001</c:v>
                </c:pt>
                <c:pt idx="1212" formatCode="0.00">
                  <c:v>54.77000000000001</c:v>
                </c:pt>
                <c:pt idx="1213" formatCode="0.00">
                  <c:v>54.31</c:v>
                </c:pt>
                <c:pt idx="1214" formatCode="0.00">
                  <c:v>54.56</c:v>
                </c:pt>
                <c:pt idx="1215" formatCode="0.00">
                  <c:v>53.930000000000007</c:v>
                </c:pt>
                <c:pt idx="1216" formatCode="0.00">
                  <c:v>53.990000000000009</c:v>
                </c:pt>
                <c:pt idx="1217" formatCode="0.00">
                  <c:v>54.2</c:v>
                </c:pt>
                <c:pt idx="1218" formatCode="0.00">
                  <c:v>53.490000000000009</c:v>
                </c:pt>
                <c:pt idx="1219" formatCode="0.00">
                  <c:v>54.95</c:v>
                </c:pt>
                <c:pt idx="1220" formatCode="0.00">
                  <c:v>56.2</c:v>
                </c:pt>
                <c:pt idx="1221" formatCode="0.00">
                  <c:v>57.39</c:v>
                </c:pt>
                <c:pt idx="1222" formatCode="0.00">
                  <c:v>58.91</c:v>
                </c:pt>
                <c:pt idx="1223" formatCode="0.00">
                  <c:v>57.430000000000007</c:v>
                </c:pt>
                <c:pt idx="1224" formatCode="0.00">
                  <c:v>53.55</c:v>
                </c:pt>
                <c:pt idx="1225" formatCode="0.00">
                  <c:v>52.83</c:v>
                </c:pt>
                <c:pt idx="1226" formatCode="0.00">
                  <c:v>46.240000000000009</c:v>
                </c:pt>
                <c:pt idx="1227" formatCode="0.00">
                  <c:v>54.370000000000005</c:v>
                </c:pt>
                <c:pt idx="1228" formatCode="0.00">
                  <c:v>52.990000000000009</c:v>
                </c:pt>
                <c:pt idx="1229" formatCode="0.00">
                  <c:v>52.78</c:v>
                </c:pt>
                <c:pt idx="1230" formatCode="0.00">
                  <c:v>52.670000000000009</c:v>
                </c:pt>
                <c:pt idx="1231" formatCode="0.00">
                  <c:v>53.760000000000005</c:v>
                </c:pt>
                <c:pt idx="1232" formatCode="0.00">
                  <c:v>55.95000000000001</c:v>
                </c:pt>
                <c:pt idx="1233" formatCode="0.00">
                  <c:v>55.970000000000006</c:v>
                </c:pt>
                <c:pt idx="1234" formatCode="0.00">
                  <c:v>55.07</c:v>
                </c:pt>
                <c:pt idx="1235" formatCode="0.00">
                  <c:v>55.7</c:v>
                </c:pt>
                <c:pt idx="1236" formatCode="0.00">
                  <c:v>57.890000000000008</c:v>
                </c:pt>
                <c:pt idx="1237" formatCode="0.00">
                  <c:v>58.160000000000004</c:v>
                </c:pt>
                <c:pt idx="1238" formatCode="0.00">
                  <c:v>57.180000000000007</c:v>
                </c:pt>
                <c:pt idx="1239" formatCode="0.00">
                  <c:v>56.230000000000004</c:v>
                </c:pt>
                <c:pt idx="1240" formatCode="0.00">
                  <c:v>56.990000000000009</c:v>
                </c:pt>
                <c:pt idx="1241" formatCode="0.00">
                  <c:v>57.490000000000009</c:v>
                </c:pt>
                <c:pt idx="1242" formatCode="0.00">
                  <c:v>58.090000000000011</c:v>
                </c:pt>
                <c:pt idx="1243" formatCode="0.00">
                  <c:v>58.260000000000005</c:v>
                </c:pt>
                <c:pt idx="1244" formatCode="0.00">
                  <c:v>57.26</c:v>
                </c:pt>
                <c:pt idx="1245" formatCode="0.00">
                  <c:v>57.76</c:v>
                </c:pt>
                <c:pt idx="1246" formatCode="0.00">
                  <c:v>58.84</c:v>
                </c:pt>
                <c:pt idx="1247" formatCode="0.00">
                  <c:v>60.010000000000005</c:v>
                </c:pt>
                <c:pt idx="1248" formatCode="0.00">
                  <c:v>58.42</c:v>
                </c:pt>
                <c:pt idx="1249" formatCode="0.00">
                  <c:v>57.269999999999996</c:v>
                </c:pt>
                <c:pt idx="1250" formatCode="0.00">
                  <c:v>57.930000000000007</c:v>
                </c:pt>
                <c:pt idx="1251" formatCode="0.00">
                  <c:v>59.180000000000007</c:v>
                </c:pt>
                <c:pt idx="1252" formatCode="0.00">
                  <c:v>62.68</c:v>
                </c:pt>
                <c:pt idx="1253" formatCode="0.00">
                  <c:v>62.68</c:v>
                </c:pt>
                <c:pt idx="1254" formatCode="0.00">
                  <c:v>62.78</c:v>
                </c:pt>
                <c:pt idx="1255" formatCode="0.00">
                  <c:v>61.91</c:v>
                </c:pt>
                <c:pt idx="1256" formatCode="0.00">
                  <c:v>63.83</c:v>
                </c:pt>
                <c:pt idx="1257" formatCode="0.00">
                  <c:v>63.42</c:v>
                </c:pt>
                <c:pt idx="1258" formatCode="0.00">
                  <c:v>63.29</c:v>
                </c:pt>
                <c:pt idx="1259" formatCode="0.00">
                  <c:v>62.980000000000004</c:v>
                </c:pt>
                <c:pt idx="1260" formatCode="0.00">
                  <c:v>62.22</c:v>
                </c:pt>
                <c:pt idx="1261" formatCode="0.00">
                  <c:v>61.890000000000008</c:v>
                </c:pt>
                <c:pt idx="1262" formatCode="0.00">
                  <c:v>60.65</c:v>
                </c:pt>
                <c:pt idx="1263" formatCode="0.00">
                  <c:v>60.78</c:v>
                </c:pt>
                <c:pt idx="1264" formatCode="0.00">
                  <c:v>61.010000000000005</c:v>
                </c:pt>
                <c:pt idx="1265" formatCode="0.00">
                  <c:v>60.03</c:v>
                </c:pt>
                <c:pt idx="1266" formatCode="0.00">
                  <c:v>59.34</c:v>
                </c:pt>
                <c:pt idx="1267" formatCode="0.00">
                  <c:v>56.7</c:v>
                </c:pt>
                <c:pt idx="1268" formatCode="0.00">
                  <c:v>57.67</c:v>
                </c:pt>
                <c:pt idx="1269" formatCode="0.00">
                  <c:v>57.310000000000009</c:v>
                </c:pt>
                <c:pt idx="1270" formatCode="0.00">
                  <c:v>55.180000000000007</c:v>
                </c:pt>
                <c:pt idx="1271" formatCode="0.00">
                  <c:v>55.430000000000007</c:v>
                </c:pt>
                <c:pt idx="1272" formatCode="0.00">
                  <c:v>54.63</c:v>
                </c:pt>
                <c:pt idx="1273" formatCode="0.00">
                  <c:v>54.46</c:v>
                </c:pt>
                <c:pt idx="1274" formatCode="0.00">
                  <c:v>53.36</c:v>
                </c:pt>
                <c:pt idx="1275" formatCode="0.00">
                  <c:v>52.67</c:v>
                </c:pt>
                <c:pt idx="1276" formatCode="0.00">
                  <c:v>53.740000000000009</c:v>
                </c:pt>
                <c:pt idx="1277" formatCode="0.00">
                  <c:v>52.72</c:v>
                </c:pt>
                <c:pt idx="1278" formatCode="0.00">
                  <c:v>52.160000000000004</c:v>
                </c:pt>
                <c:pt idx="1279" formatCode="0.00">
                  <c:v>51.370000000000005</c:v>
                </c:pt>
                <c:pt idx="1280" formatCode="0.00">
                  <c:v>50.410000000000004</c:v>
                </c:pt>
                <c:pt idx="1281" formatCode="0.00">
                  <c:v>52.91</c:v>
                </c:pt>
                <c:pt idx="1282" formatCode="0.00">
                  <c:v>52.86</c:v>
                </c:pt>
                <c:pt idx="1283" formatCode="0.00">
                  <c:v>53.92</c:v>
                </c:pt>
                <c:pt idx="1284" formatCode="0.00">
                  <c:v>55.220000000000006</c:v>
                </c:pt>
                <c:pt idx="1285" formatCode="0.00">
                  <c:v>56.07</c:v>
                </c:pt>
                <c:pt idx="1286" formatCode="0.00">
                  <c:v>54.790000000000006</c:v>
                </c:pt>
                <c:pt idx="1287" formatCode="0.00">
                  <c:v>53.46</c:v>
                </c:pt>
                <c:pt idx="1288" formatCode="0.00">
                  <c:v>53.46</c:v>
                </c:pt>
                <c:pt idx="1289" formatCode="0.00">
                  <c:v>53.46</c:v>
                </c:pt>
                <c:pt idx="1290" formatCode="0.00">
                  <c:v>53.31</c:v>
                </c:pt>
                <c:pt idx="1291" formatCode="0.00">
                  <c:v>54.480000000000011</c:v>
                </c:pt>
                <c:pt idx="1292" formatCode="0.00">
                  <c:v>53.870000000000005</c:v>
                </c:pt>
                <c:pt idx="1293" formatCode="0.00">
                  <c:v>54.13000000000001</c:v>
                </c:pt>
                <c:pt idx="1294" formatCode="0.00">
                  <c:v>53.39</c:v>
                </c:pt>
                <c:pt idx="1295" formatCode="0.00">
                  <c:v>53.77</c:v>
                </c:pt>
                <c:pt idx="1296" formatCode="0.00">
                  <c:v>53.92</c:v>
                </c:pt>
                <c:pt idx="1297" formatCode="0.00">
                  <c:v>52.77</c:v>
                </c:pt>
                <c:pt idx="1298" formatCode="0.00">
                  <c:v>51.29</c:v>
                </c:pt>
                <c:pt idx="1299" formatCode="0.00">
                  <c:v>50.14</c:v>
                </c:pt>
                <c:pt idx="1300" formatCode="0.00">
                  <c:v>49.53</c:v>
                </c:pt>
                <c:pt idx="1301" formatCode="0.00">
                  <c:v>48.61</c:v>
                </c:pt>
                <c:pt idx="1302" formatCode="0.00">
                  <c:v>48.53</c:v>
                </c:pt>
                <c:pt idx="1303" formatCode="0.00">
                  <c:v>49.32</c:v>
                </c:pt>
                <c:pt idx="1304" formatCode="0.00">
                  <c:v>49.370000000000005</c:v>
                </c:pt>
                <c:pt idx="1305" formatCode="0.00">
                  <c:v>49.370000000000005</c:v>
                </c:pt>
                <c:pt idx="1306" formatCode="0.00">
                  <c:v>48.730000000000004</c:v>
                </c:pt>
                <c:pt idx="1307" formatCode="0.00">
                  <c:v>46.070000000000007</c:v>
                </c:pt>
                <c:pt idx="1308" formatCode="0.00">
                  <c:v>45.43</c:v>
                </c:pt>
                <c:pt idx="1309" formatCode="0.00">
                  <c:v>44.87</c:v>
                </c:pt>
                <c:pt idx="1310" formatCode="0.00">
                  <c:v>44.92</c:v>
                </c:pt>
                <c:pt idx="1311" formatCode="0.00">
                  <c:v>45.79</c:v>
                </c:pt>
                <c:pt idx="1312" formatCode="0.00">
                  <c:v>45.050000000000004</c:v>
                </c:pt>
                <c:pt idx="1313" formatCode="0.00">
                  <c:v>40.96</c:v>
                </c:pt>
                <c:pt idx="1314" formatCode="0.00">
                  <c:v>40.14</c:v>
                </c:pt>
                <c:pt idx="1315" formatCode="0.00">
                  <c:v>42.16</c:v>
                </c:pt>
                <c:pt idx="1316" formatCode="0.00">
                  <c:v>41.47</c:v>
                </c:pt>
                <c:pt idx="1317" formatCode="0.00">
                  <c:v>38.58</c:v>
                </c:pt>
                <c:pt idx="1318" formatCode="0.00">
                  <c:v>38.57</c:v>
                </c:pt>
                <c:pt idx="1319" formatCode="0.00">
                  <c:v>38.269999999999996</c:v>
                </c:pt>
                <c:pt idx="1320" formatCode="0.00">
                  <c:v>38.550000000000004</c:v>
                </c:pt>
                <c:pt idx="1321" formatCode="0.00">
                  <c:v>39.06</c:v>
                </c:pt>
                <c:pt idx="1322" formatCode="0.00">
                  <c:v>38.53</c:v>
                </c:pt>
                <c:pt idx="1323" formatCode="0.00">
                  <c:v>38.200000000000003</c:v>
                </c:pt>
                <c:pt idx="1324" formatCode="0.00">
                  <c:v>40.04</c:v>
                </c:pt>
                <c:pt idx="1325" formatCode="0.00">
                  <c:v>42.540000000000006</c:v>
                </c:pt>
                <c:pt idx="1326" formatCode="0.00">
                  <c:v>42.690000000000005</c:v>
                </c:pt>
                <c:pt idx="1327" formatCode="0.00">
                  <c:v>42.690000000000005</c:v>
                </c:pt>
                <c:pt idx="1328" formatCode="0.00">
                  <c:v>43.180000000000007</c:v>
                </c:pt>
                <c:pt idx="1329" formatCode="0.00">
                  <c:v>42.900000000000006</c:v>
                </c:pt>
                <c:pt idx="1330" formatCode="0.00">
                  <c:v>42.900000000000006</c:v>
                </c:pt>
                <c:pt idx="1331" formatCode="0.00">
                  <c:v>44.97</c:v>
                </c:pt>
                <c:pt idx="1332" formatCode="0.00">
                  <c:v>46.120000000000005</c:v>
                </c:pt>
                <c:pt idx="1333" formatCode="0.00">
                  <c:v>49.57</c:v>
                </c:pt>
                <c:pt idx="1334" formatCode="0.00">
                  <c:v>50.720000000000006</c:v>
                </c:pt>
                <c:pt idx="1335" formatCode="0.00">
                  <c:v>50.210000000000008</c:v>
                </c:pt>
                <c:pt idx="1336" formatCode="0.00">
                  <c:v>48.550000000000004</c:v>
                </c:pt>
                <c:pt idx="1337" formatCode="0.00">
                  <c:v>46.61</c:v>
                </c:pt>
                <c:pt idx="1338" formatCode="0.00">
                  <c:v>46.61</c:v>
                </c:pt>
                <c:pt idx="1339" formatCode="0.00">
                  <c:v>48.63</c:v>
                </c:pt>
                <c:pt idx="1340" formatCode="0.00">
                  <c:v>50.24</c:v>
                </c:pt>
                <c:pt idx="1341" formatCode="0.00">
                  <c:v>51.75</c:v>
                </c:pt>
                <c:pt idx="1342" formatCode="0.00">
                  <c:v>49.99</c:v>
                </c:pt>
                <c:pt idx="1343" formatCode="0.00">
                  <c:v>51.680000000000007</c:v>
                </c:pt>
                <c:pt idx="1344" formatCode="0.00">
                  <c:v>52.91</c:v>
                </c:pt>
                <c:pt idx="1345" formatCode="0.00">
                  <c:v>52.480000000000004</c:v>
                </c:pt>
                <c:pt idx="1346" formatCode="0.00">
                  <c:v>51.540000000000006</c:v>
                </c:pt>
                <c:pt idx="1347" formatCode="0.00">
                  <c:v>50.42</c:v>
                </c:pt>
                <c:pt idx="1348" formatCode="0.00">
                  <c:v>50.03</c:v>
                </c:pt>
                <c:pt idx="1349" formatCode="0.00">
                  <c:v>48.75</c:v>
                </c:pt>
                <c:pt idx="1350" formatCode="0.00">
                  <c:v>49.64</c:v>
                </c:pt>
                <c:pt idx="1351" formatCode="0.00">
                  <c:v>48.970000000000006</c:v>
                </c:pt>
                <c:pt idx="1352" formatCode="0.00">
                  <c:v>49.629999999999995</c:v>
                </c:pt>
                <c:pt idx="1353" formatCode="0.00">
                  <c:v>51.8</c:v>
                </c:pt>
                <c:pt idx="1354" formatCode="0.00">
                  <c:v>54.14</c:v>
                </c:pt>
                <c:pt idx="1355" formatCode="0.00">
                  <c:v>53.400000000000006</c:v>
                </c:pt>
                <c:pt idx="1356" formatCode="0.00">
                  <c:v>51.790000000000006</c:v>
                </c:pt>
                <c:pt idx="1357" formatCode="0.00">
                  <c:v>52.5</c:v>
                </c:pt>
                <c:pt idx="1358" formatCode="0.00">
                  <c:v>54.440000000000005</c:v>
                </c:pt>
                <c:pt idx="1359" formatCode="0.00">
                  <c:v>55.13</c:v>
                </c:pt>
                <c:pt idx="1360" formatCode="0.00">
                  <c:v>56.280000000000008</c:v>
                </c:pt>
                <c:pt idx="1361" formatCode="0.00">
                  <c:v>56.330000000000005</c:v>
                </c:pt>
                <c:pt idx="1362" formatCode="0.00">
                  <c:v>55.97</c:v>
                </c:pt>
                <c:pt idx="1363" formatCode="0.00">
                  <c:v>56.38000000000001</c:v>
                </c:pt>
                <c:pt idx="1364" formatCode="0.00">
                  <c:v>57.550000000000011</c:v>
                </c:pt>
                <c:pt idx="1365" formatCode="0.00">
                  <c:v>57.600000000000009</c:v>
                </c:pt>
                <c:pt idx="1366" formatCode="0.00">
                  <c:v>56.91</c:v>
                </c:pt>
                <c:pt idx="1367" formatCode="0.00">
                  <c:v>55.990000000000009</c:v>
                </c:pt>
                <c:pt idx="1368" formatCode="0.00">
                  <c:v>54.920000000000009</c:v>
                </c:pt>
                <c:pt idx="1369" formatCode="0.00">
                  <c:v>51.81</c:v>
                </c:pt>
                <c:pt idx="1370" formatCode="0.00">
                  <c:v>50.760000000000005</c:v>
                </c:pt>
                <c:pt idx="1371" formatCode="0.00">
                  <c:v>50.760000000000005</c:v>
                </c:pt>
                <c:pt idx="1372" formatCode="0.00">
                  <c:v>50.140000000000008</c:v>
                </c:pt>
                <c:pt idx="1373" formatCode="0.00">
                  <c:v>50.680000000000007</c:v>
                </c:pt>
                <c:pt idx="1374" formatCode="0.00">
                  <c:v>51.500000000000007</c:v>
                </c:pt>
                <c:pt idx="1375" formatCode="0.00">
                  <c:v>49.690000000000005</c:v>
                </c:pt>
                <c:pt idx="1376" formatCode="0.00">
                  <c:v>49.56</c:v>
                </c:pt>
                <c:pt idx="1377" formatCode="0.00">
                  <c:v>49.86</c:v>
                </c:pt>
                <c:pt idx="1378" formatCode="0.00">
                  <c:v>48.879999999999995</c:v>
                </c:pt>
                <c:pt idx="1379" formatCode="0.00">
                  <c:v>47.93</c:v>
                </c:pt>
                <c:pt idx="1380" formatCode="0.00">
                  <c:v>41.59</c:v>
                </c:pt>
                <c:pt idx="1381" formatCode="0.00">
                  <c:v>45.04</c:v>
                </c:pt>
                <c:pt idx="1382" formatCode="0.00">
                  <c:v>41.49</c:v>
                </c:pt>
                <c:pt idx="1383" formatCode="0.00">
                  <c:v>40.11</c:v>
                </c:pt>
                <c:pt idx="1384" formatCode="0.00">
                  <c:v>34.680000000000007</c:v>
                </c:pt>
                <c:pt idx="1385" formatCode="0.00">
                  <c:v>38.590000000000003</c:v>
                </c:pt>
                <c:pt idx="1386" formatCode="0.00">
                  <c:v>38.590000000000003</c:v>
                </c:pt>
                <c:pt idx="1387" formatCode="0.00">
                  <c:v>39.46</c:v>
                </c:pt>
                <c:pt idx="1388" formatCode="0.00">
                  <c:v>40.400000000000006</c:v>
                </c:pt>
                <c:pt idx="1389" formatCode="0.00">
                  <c:v>39.409999999999997</c:v>
                </c:pt>
                <c:pt idx="1390" formatCode="0.00">
                  <c:v>38.200000000000003</c:v>
                </c:pt>
                <c:pt idx="1391" formatCode="0.00">
                  <c:v>40.050000000000004</c:v>
                </c:pt>
                <c:pt idx="1392" formatCode="0.00">
                  <c:v>39.120000000000005</c:v>
                </c:pt>
                <c:pt idx="1393" formatCode="0.00">
                  <c:v>37.940000000000005</c:v>
                </c:pt>
                <c:pt idx="1394" formatCode="0.00">
                  <c:v>37.67</c:v>
                </c:pt>
                <c:pt idx="1395" formatCode="0.00">
                  <c:v>37.090000000000003</c:v>
                </c:pt>
                <c:pt idx="1396" formatCode="0.00">
                  <c:v>37.78</c:v>
                </c:pt>
                <c:pt idx="1397" formatCode="0.00">
                  <c:v>40.770000000000003</c:v>
                </c:pt>
                <c:pt idx="1398" formatCode="0.00">
                  <c:v>42.88</c:v>
                </c:pt>
                <c:pt idx="1399" formatCode="0.00">
                  <c:v>41.63</c:v>
                </c:pt>
                <c:pt idx="1400" formatCode="0.00">
                  <c:v>41.5</c:v>
                </c:pt>
                <c:pt idx="1401" formatCode="0.00">
                  <c:v>41.96</c:v>
                </c:pt>
                <c:pt idx="1402" formatCode="0.00">
                  <c:v>41.56</c:v>
                </c:pt>
                <c:pt idx="1403" formatCode="0.00">
                  <c:v>42.940000000000005</c:v>
                </c:pt>
                <c:pt idx="1404" formatCode="0.00">
                  <c:v>41.790000000000006</c:v>
                </c:pt>
                <c:pt idx="1405" formatCode="0.00">
                  <c:v>42.790000000000006</c:v>
                </c:pt>
                <c:pt idx="1406" formatCode="0.00">
                  <c:v>43.92</c:v>
                </c:pt>
                <c:pt idx="1407" formatCode="0.00">
                  <c:v>45.39</c:v>
                </c:pt>
                <c:pt idx="1408" formatCode="0.00">
                  <c:v>44.930000000000007</c:v>
                </c:pt>
                <c:pt idx="1409" formatCode="0.00">
                  <c:v>45.36</c:v>
                </c:pt>
                <c:pt idx="1410" formatCode="0.00">
                  <c:v>45.56</c:v>
                </c:pt>
                <c:pt idx="1411" formatCode="0.00">
                  <c:v>45.66</c:v>
                </c:pt>
                <c:pt idx="1412" formatCode="0.00">
                  <c:v>45.7</c:v>
                </c:pt>
                <c:pt idx="1413" formatCode="0.00">
                  <c:v>46.300000000000004</c:v>
                </c:pt>
                <c:pt idx="1414" formatCode="0.00">
                  <c:v>44.96</c:v>
                </c:pt>
                <c:pt idx="1415" formatCode="0.00">
                  <c:v>44.49</c:v>
                </c:pt>
                <c:pt idx="1416" formatCode="0.00">
                  <c:v>45.960000000000008</c:v>
                </c:pt>
                <c:pt idx="1417" formatCode="0.00">
                  <c:v>46.14</c:v>
                </c:pt>
                <c:pt idx="1418" formatCode="0.00">
                  <c:v>47.730000000000004</c:v>
                </c:pt>
                <c:pt idx="1419" formatCode="0.00">
                  <c:v>47.480000000000004</c:v>
                </c:pt>
                <c:pt idx="1420" formatCode="0.00">
                  <c:v>46.830000000000005</c:v>
                </c:pt>
                <c:pt idx="1421" formatCode="0.00">
                  <c:v>45.870000000000005</c:v>
                </c:pt>
                <c:pt idx="1422" formatCode="0.00">
                  <c:v>46.02</c:v>
                </c:pt>
                <c:pt idx="1423" formatCode="0.00">
                  <c:v>45.92</c:v>
                </c:pt>
                <c:pt idx="1424" formatCode="0.00">
                  <c:v>46.05</c:v>
                </c:pt>
                <c:pt idx="1425" formatCode="0.00">
                  <c:v>46.690000000000005</c:v>
                </c:pt>
                <c:pt idx="1426" formatCode="0.00">
                  <c:v>47.350000000000009</c:v>
                </c:pt>
                <c:pt idx="1427" formatCode="0.00">
                  <c:v>48.269999999999996</c:v>
                </c:pt>
                <c:pt idx="1428" formatCode="0.00">
                  <c:v>47.370000000000005</c:v>
                </c:pt>
                <c:pt idx="1429" formatCode="0.00">
                  <c:v>46.5</c:v>
                </c:pt>
                <c:pt idx="1430" formatCode="0.00">
                  <c:v>45.95</c:v>
                </c:pt>
                <c:pt idx="1431" formatCode="0.00">
                  <c:v>45.152000000000008</c:v>
                </c:pt>
                <c:pt idx="1432" formatCode="0.00">
                  <c:v>43.544000000000004</c:v>
                </c:pt>
                <c:pt idx="1433" formatCode="0.00">
                  <c:v>43.644000000000005</c:v>
                </c:pt>
                <c:pt idx="1434" formatCode="0.00">
                  <c:v>44.738</c:v>
                </c:pt>
                <c:pt idx="1435" formatCode="0.00">
                  <c:v>44.036000000000001</c:v>
                </c:pt>
                <c:pt idx="1436" formatCode="0.00">
                  <c:v>42.701999999999998</c:v>
                </c:pt>
                <c:pt idx="1437" formatCode="0.00">
                  <c:v>41.582000000000008</c:v>
                </c:pt>
                <c:pt idx="1438" formatCode="0.00">
                  <c:v>41.932000000000002</c:v>
                </c:pt>
                <c:pt idx="1439" formatCode="0.00">
                  <c:v>41.798000000000002</c:v>
                </c:pt>
                <c:pt idx="1440" formatCode="0.00">
                  <c:v>42.738</c:v>
                </c:pt>
                <c:pt idx="1441" formatCode="0.00">
                  <c:v>42.078000000000003</c:v>
                </c:pt>
                <c:pt idx="1442" formatCode="0.00">
                  <c:v>42.258000000000003</c:v>
                </c:pt>
                <c:pt idx="1443" formatCode="0.00">
                  <c:v>37.758000000000003</c:v>
                </c:pt>
                <c:pt idx="1444" formatCode="0.00">
                  <c:v>42.715999999999994</c:v>
                </c:pt>
                <c:pt idx="1445" formatCode="0.00">
                  <c:v>44.574000000000005</c:v>
                </c:pt>
                <c:pt idx="1446" formatCode="0.00">
                  <c:v>44.398000000000003</c:v>
                </c:pt>
                <c:pt idx="1447" formatCode="0.00">
                  <c:v>44.037999999999997</c:v>
                </c:pt>
                <c:pt idx="1448" formatCode="0.00">
                  <c:v>42.617999999999995</c:v>
                </c:pt>
                <c:pt idx="1449" formatCode="0.00">
                  <c:v>42.415999999999997</c:v>
                </c:pt>
                <c:pt idx="1450" formatCode="0.00">
                  <c:v>42.076000000000001</c:v>
                </c:pt>
                <c:pt idx="1451" formatCode="0.00">
                  <c:v>42.076000000000001</c:v>
                </c:pt>
                <c:pt idx="1452" formatCode="0.00">
                  <c:v>41.294000000000004</c:v>
                </c:pt>
                <c:pt idx="1453" formatCode="0.00">
                  <c:v>40.067999999999998</c:v>
                </c:pt>
                <c:pt idx="1454" formatCode="0.00">
                  <c:v>38.908000000000001</c:v>
                </c:pt>
                <c:pt idx="1455" formatCode="0.00">
                  <c:v>38.698</c:v>
                </c:pt>
                <c:pt idx="1456" formatCode="0.00">
                  <c:v>38.752000000000002</c:v>
                </c:pt>
                <c:pt idx="1457" formatCode="0.00">
                  <c:v>38.282000000000011</c:v>
                </c:pt>
                <c:pt idx="1458" formatCode="0.00">
                  <c:v>38.612000000000002</c:v>
                </c:pt>
                <c:pt idx="1459" formatCode="0.00">
                  <c:v>37.452000000000005</c:v>
                </c:pt>
                <c:pt idx="1460" formatCode="0.00">
                  <c:v>37.82</c:v>
                </c:pt>
                <c:pt idx="1461" formatCode="0.00">
                  <c:v>38.050000000000004</c:v>
                </c:pt>
                <c:pt idx="1462" formatCode="0.00">
                  <c:v>37.054000000000002</c:v>
                </c:pt>
                <c:pt idx="1463" formatCode="0.00">
                  <c:v>37.554000000000002</c:v>
                </c:pt>
                <c:pt idx="1464" formatCode="0.00">
                  <c:v>37.378</c:v>
                </c:pt>
                <c:pt idx="1465" formatCode="0.00">
                  <c:v>36.945999999999998</c:v>
                </c:pt>
                <c:pt idx="1466" formatCode="0.00">
                  <c:v>37.045999999999999</c:v>
                </c:pt>
                <c:pt idx="1467" formatCode="0.00">
                  <c:v>37.905999999999999</c:v>
                </c:pt>
                <c:pt idx="1468" formatCode="0.00">
                  <c:v>38.256</c:v>
                </c:pt>
                <c:pt idx="1469" formatCode="0.00">
                  <c:v>38.372</c:v>
                </c:pt>
                <c:pt idx="1470" formatCode="0.00">
                  <c:v>38.53</c:v>
                </c:pt>
                <c:pt idx="1471" formatCode="0.00">
                  <c:v>38.604000000000006</c:v>
                </c:pt>
                <c:pt idx="1472" formatCode="0.00">
                  <c:v>37.925999999999995</c:v>
                </c:pt>
                <c:pt idx="1473" formatCode="0.00">
                  <c:v>37.950000000000003</c:v>
                </c:pt>
                <c:pt idx="1474" formatCode="0.00">
                  <c:v>36.945999999999998</c:v>
                </c:pt>
                <c:pt idx="1475" formatCode="0.00">
                  <c:v>36.996000000000002</c:v>
                </c:pt>
                <c:pt idx="1476" formatCode="0.00">
                  <c:v>36.105999999999995</c:v>
                </c:pt>
                <c:pt idx="1477" formatCode="0.00">
                  <c:v>35.274000000000008</c:v>
                </c:pt>
                <c:pt idx="1478" formatCode="0.00">
                  <c:v>35.015999999999998</c:v>
                </c:pt>
                <c:pt idx="1479" formatCode="0.00">
                  <c:v>34.616</c:v>
                </c:pt>
                <c:pt idx="1480" formatCode="0.00">
                  <c:v>33.932000000000002</c:v>
                </c:pt>
                <c:pt idx="1481" formatCode="0.00">
                  <c:v>32.506</c:v>
                </c:pt>
                <c:pt idx="1482" formatCode="0.00">
                  <c:v>30.42</c:v>
                </c:pt>
                <c:pt idx="1483" formatCode="0.00">
                  <c:v>30.604000000000006</c:v>
                </c:pt>
                <c:pt idx="1484" formatCode="0.00">
                  <c:v>31.020000000000003</c:v>
                </c:pt>
                <c:pt idx="1485" formatCode="0.00">
                  <c:v>30.1</c:v>
                </c:pt>
                <c:pt idx="1486" formatCode="0.00">
                  <c:v>29.865999999999996</c:v>
                </c:pt>
                <c:pt idx="1487" formatCode="0.00">
                  <c:v>29.64</c:v>
                </c:pt>
                <c:pt idx="1488" formatCode="0.00">
                  <c:v>29.448</c:v>
                </c:pt>
                <c:pt idx="1489" formatCode="0.00">
                  <c:v>28.496000000000002</c:v>
                </c:pt>
                <c:pt idx="1490" formatCode="0.00">
                  <c:v>28.996000000000002</c:v>
                </c:pt>
                <c:pt idx="1491" formatCode="0.00">
                  <c:v>29.660000000000004</c:v>
                </c:pt>
                <c:pt idx="1492" formatCode="0.00">
                  <c:v>29.612000000000005</c:v>
                </c:pt>
                <c:pt idx="1493" formatCode="0.00">
                  <c:v>30.410000000000004</c:v>
                </c:pt>
                <c:pt idx="1494" formatCode="0.00">
                  <c:v>31.462000000000003</c:v>
                </c:pt>
                <c:pt idx="1495" formatCode="0.00">
                  <c:v>32.606000000000002</c:v>
                </c:pt>
                <c:pt idx="1496" formatCode="0.00">
                  <c:v>33.066000000000003</c:v>
                </c:pt>
                <c:pt idx="1497" formatCode="0.00">
                  <c:v>33.308</c:v>
                </c:pt>
                <c:pt idx="1498" formatCode="0.00">
                  <c:v>32.994000000000007</c:v>
                </c:pt>
                <c:pt idx="1499" formatCode="0.00">
                  <c:v>32.994000000000007</c:v>
                </c:pt>
                <c:pt idx="1500" formatCode="0.00">
                  <c:v>34.11</c:v>
                </c:pt>
                <c:pt idx="1501" formatCode="0.00">
                  <c:v>35.305999999999997</c:v>
                </c:pt>
                <c:pt idx="1502" formatCode="0.00">
                  <c:v>35.540000000000006</c:v>
                </c:pt>
                <c:pt idx="1503" formatCode="0.00">
                  <c:v>35.724000000000004</c:v>
                </c:pt>
                <c:pt idx="1504" formatCode="0.00">
                  <c:v>35.218000000000004</c:v>
                </c:pt>
                <c:pt idx="1505" formatCode="0.00">
                  <c:v>35.222000000000001</c:v>
                </c:pt>
                <c:pt idx="1506" formatCode="0.00">
                  <c:v>34.754000000000005</c:v>
                </c:pt>
                <c:pt idx="1507" formatCode="0.00">
                  <c:v>34.356000000000002</c:v>
                </c:pt>
                <c:pt idx="1508" formatCode="0.00">
                  <c:v>34.222000000000001</c:v>
                </c:pt>
                <c:pt idx="1509" formatCode="0.00">
                  <c:v>34.008000000000003</c:v>
                </c:pt>
                <c:pt idx="1510" formatCode="0.00">
                  <c:v>33.054000000000002</c:v>
                </c:pt>
                <c:pt idx="1511" formatCode="0.00">
                  <c:v>33.182000000000009</c:v>
                </c:pt>
                <c:pt idx="1512" formatCode="0.00">
                  <c:v>32.17</c:v>
                </c:pt>
                <c:pt idx="1513" formatCode="0.00">
                  <c:v>34.010000000000005</c:v>
                </c:pt>
                <c:pt idx="1514" formatCode="0.00">
                  <c:v>35.528000000000006</c:v>
                </c:pt>
                <c:pt idx="1515" formatCode="0.00">
                  <c:v>35.82</c:v>
                </c:pt>
                <c:pt idx="1516" formatCode="0.00">
                  <c:v>34.585999999999999</c:v>
                </c:pt>
                <c:pt idx="1517" formatCode="0.00">
                  <c:v>34.402000000000001</c:v>
                </c:pt>
                <c:pt idx="1518" formatCode="0.00">
                  <c:v>34.862000000000002</c:v>
                </c:pt>
                <c:pt idx="1519" formatCode="0.00">
                  <c:v>34.862000000000002</c:v>
                </c:pt>
                <c:pt idx="1520" formatCode="0.00">
                  <c:v>34.770000000000003</c:v>
                </c:pt>
                <c:pt idx="1521" formatCode="0.00">
                  <c:v>35.782000000000004</c:v>
                </c:pt>
                <c:pt idx="1522" formatCode="0.00">
                  <c:v>35.832000000000001</c:v>
                </c:pt>
                <c:pt idx="1523" formatCode="0.00">
                  <c:v>35.647999999999996</c:v>
                </c:pt>
                <c:pt idx="1524" formatCode="0.00">
                  <c:v>36.521999999999998</c:v>
                </c:pt>
                <c:pt idx="1525" formatCode="0.00">
                  <c:v>37.020000000000003</c:v>
                </c:pt>
                <c:pt idx="1526" formatCode="0.00">
                  <c:v>37.610000000000007</c:v>
                </c:pt>
                <c:pt idx="1527" formatCode="0.00">
                  <c:v>38.760000000000005</c:v>
                </c:pt>
                <c:pt idx="1528" formatCode="0.00">
                  <c:v>38.200000000000003</c:v>
                </c:pt>
                <c:pt idx="1529" formatCode="0.00">
                  <c:v>37.004000000000005</c:v>
                </c:pt>
                <c:pt idx="1530" formatCode="0.00">
                  <c:v>36.72</c:v>
                </c:pt>
                <c:pt idx="1531" formatCode="0.00">
                  <c:v>35.658000000000001</c:v>
                </c:pt>
                <c:pt idx="1532" formatCode="0.00">
                  <c:v>38.786000000000001</c:v>
                </c:pt>
                <c:pt idx="1533" formatCode="0.00">
                  <c:v>39.012</c:v>
                </c:pt>
                <c:pt idx="1534" formatCode="0.00">
                  <c:v>39.045999999999999</c:v>
                </c:pt>
                <c:pt idx="1535" formatCode="0.00">
                  <c:v>39.777999999999999</c:v>
                </c:pt>
                <c:pt idx="1536" formatCode="0.00">
                  <c:v>41.944000000000003</c:v>
                </c:pt>
                <c:pt idx="1537" formatCode="0.00">
                  <c:v>44.244000000000007</c:v>
                </c:pt>
                <c:pt idx="1538" formatCode="0.00">
                  <c:v>43.14</c:v>
                </c:pt>
                <c:pt idx="1539" formatCode="0.00">
                  <c:v>43.098000000000006</c:v>
                </c:pt>
                <c:pt idx="1540" formatCode="0.00">
                  <c:v>42.926000000000002</c:v>
                </c:pt>
                <c:pt idx="1541" formatCode="0.00">
                  <c:v>42.612000000000009</c:v>
                </c:pt>
                <c:pt idx="1542" formatCode="0.00">
                  <c:v>42.707999999999998</c:v>
                </c:pt>
                <c:pt idx="1543" formatCode="0.00">
                  <c:v>44.367999999999995</c:v>
                </c:pt>
                <c:pt idx="1544" formatCode="0.00">
                  <c:v>45.894000000000005</c:v>
                </c:pt>
                <c:pt idx="1545" formatCode="0.00">
                  <c:v>44.748000000000005</c:v>
                </c:pt>
                <c:pt idx="1546" formatCode="0.00">
                  <c:v>46.822000000000003</c:v>
                </c:pt>
                <c:pt idx="1547" formatCode="0.00">
                  <c:v>56.665999999999997</c:v>
                </c:pt>
                <c:pt idx="1548" formatCode="0.00">
                  <c:v>54.491999999999997</c:v>
                </c:pt>
                <c:pt idx="1549" formatCode="0.00">
                  <c:v>50.436</c:v>
                </c:pt>
                <c:pt idx="1550" formatCode="0.00">
                  <c:v>50.298000000000002</c:v>
                </c:pt>
                <c:pt idx="1551" formatCode="0.00">
                  <c:v>49.04</c:v>
                </c:pt>
                <c:pt idx="1552" formatCode="0.00">
                  <c:v>47.836000000000006</c:v>
                </c:pt>
                <c:pt idx="1553" formatCode="0.00">
                  <c:v>45.068000000000005</c:v>
                </c:pt>
                <c:pt idx="1554" formatCode="0.00">
                  <c:v>46.13</c:v>
                </c:pt>
                <c:pt idx="1555" formatCode="0.00">
                  <c:v>49.04</c:v>
                </c:pt>
                <c:pt idx="1556" formatCode="0.00">
                  <c:v>49.96</c:v>
                </c:pt>
                <c:pt idx="1557" formatCode="0.00">
                  <c:v>51.24</c:v>
                </c:pt>
                <c:pt idx="1558" formatCode="0.00">
                  <c:v>50.88</c:v>
                </c:pt>
                <c:pt idx="1559" formatCode="0.00">
                  <c:v>49.45</c:v>
                </c:pt>
                <c:pt idx="1560" formatCode="0.00">
                  <c:v>48.35</c:v>
                </c:pt>
                <c:pt idx="1561" formatCode="0.00">
                  <c:v>48.902000000000001</c:v>
                </c:pt>
                <c:pt idx="1562" formatCode="0.00">
                  <c:v>47.100000000000009</c:v>
                </c:pt>
                <c:pt idx="1563" formatCode="0.00">
                  <c:v>46.962000000000003</c:v>
                </c:pt>
                <c:pt idx="1564" formatCode="0.00">
                  <c:v>46.612000000000002</c:v>
                </c:pt>
                <c:pt idx="1565" formatCode="0.00">
                  <c:v>47.772000000000006</c:v>
                </c:pt>
                <c:pt idx="1566" formatCode="0.00">
                  <c:v>47.672000000000004</c:v>
                </c:pt>
                <c:pt idx="1567" formatCode="0.00">
                  <c:v>47.304000000000002</c:v>
                </c:pt>
                <c:pt idx="1568" formatCode="0.00">
                  <c:v>47.207999999999998</c:v>
                </c:pt>
                <c:pt idx="1569" formatCode="0.00">
                  <c:v>46.644000000000005</c:v>
                </c:pt>
                <c:pt idx="1570" formatCode="0.00">
                  <c:v>45.600000000000009</c:v>
                </c:pt>
                <c:pt idx="1571" formatCode="0.00">
                  <c:v>48.21</c:v>
                </c:pt>
                <c:pt idx="1572" formatCode="0.00">
                  <c:v>50.878</c:v>
                </c:pt>
                <c:pt idx="1573" formatCode="0.00">
                  <c:v>51.798000000000002</c:v>
                </c:pt>
                <c:pt idx="1574" formatCode="0.00">
                  <c:v>50.478000000000002</c:v>
                </c:pt>
                <c:pt idx="1575" formatCode="0.00">
                  <c:v>49.614000000000004</c:v>
                </c:pt>
                <c:pt idx="1576" formatCode="0.00">
                  <c:v>50.921999999999997</c:v>
                </c:pt>
                <c:pt idx="1577" formatCode="0.00">
                  <c:v>52.75800000000001</c:v>
                </c:pt>
                <c:pt idx="1578" formatCode="0.00">
                  <c:v>55.545999999999999</c:v>
                </c:pt>
                <c:pt idx="1579" formatCode="0.00">
                  <c:v>57.613999999999997</c:v>
                </c:pt>
                <c:pt idx="1580" formatCode="0.00">
                  <c:v>55.956000000000003</c:v>
                </c:pt>
                <c:pt idx="1581" formatCode="0.00">
                  <c:v>55.676000000000002</c:v>
                </c:pt>
                <c:pt idx="1582" formatCode="0.00">
                  <c:v>52.034000000000006</c:v>
                </c:pt>
                <c:pt idx="1583" formatCode="0.00">
                  <c:v>51.286000000000001</c:v>
                </c:pt>
                <c:pt idx="1584" formatCode="0.00">
                  <c:v>55.315999999999995</c:v>
                </c:pt>
                <c:pt idx="1585" formatCode="0.00">
                  <c:v>58.375999999999998</c:v>
                </c:pt>
                <c:pt idx="1586" formatCode="0.00">
                  <c:v>58.375999999999998</c:v>
                </c:pt>
                <c:pt idx="1587" formatCode="0.00">
                  <c:v>56.535999999999994</c:v>
                </c:pt>
                <c:pt idx="1588" formatCode="0.00">
                  <c:v>54.644000000000005</c:v>
                </c:pt>
                <c:pt idx="1589" formatCode="0.00">
                  <c:v>53.498000000000005</c:v>
                </c:pt>
                <c:pt idx="1590" formatCode="0.00">
                  <c:v>51.708000000000006</c:v>
                </c:pt>
                <c:pt idx="1591" formatCode="0.00">
                  <c:v>48.488</c:v>
                </c:pt>
                <c:pt idx="1592" formatCode="0.00">
                  <c:v>50.137999999999998</c:v>
                </c:pt>
                <c:pt idx="1593" formatCode="0.00">
                  <c:v>50.338000000000001</c:v>
                </c:pt>
                <c:pt idx="1594" formatCode="0.00">
                  <c:v>49.134000000000007</c:v>
                </c:pt>
                <c:pt idx="1595" formatCode="0.00">
                  <c:v>45.874000000000009</c:v>
                </c:pt>
                <c:pt idx="1596" formatCode="0.00">
                  <c:v>46.088000000000001</c:v>
                </c:pt>
                <c:pt idx="1597" formatCode="0.00">
                  <c:v>48.494000000000007</c:v>
                </c:pt>
                <c:pt idx="1598" formatCode="0.00">
                  <c:v>48.28</c:v>
                </c:pt>
                <c:pt idx="1599" formatCode="0.00">
                  <c:v>46.74</c:v>
                </c:pt>
                <c:pt idx="1600" formatCode="0.00">
                  <c:v>46.050000000000004</c:v>
                </c:pt>
                <c:pt idx="1601" formatCode="0.00">
                  <c:v>44.122</c:v>
                </c:pt>
                <c:pt idx="1602" formatCode="0.00">
                  <c:v>43.352000000000004</c:v>
                </c:pt>
                <c:pt idx="1603" formatCode="0.00">
                  <c:v>42.014000000000003</c:v>
                </c:pt>
                <c:pt idx="1604" formatCode="0.00">
                  <c:v>41.353999999999999</c:v>
                </c:pt>
                <c:pt idx="1605" formatCode="0.00">
                  <c:v>42.81</c:v>
                </c:pt>
                <c:pt idx="1606" formatCode="0.00">
                  <c:v>41.062000000000005</c:v>
                </c:pt>
                <c:pt idx="1607" formatCode="0.00">
                  <c:v>40.594000000000001</c:v>
                </c:pt>
                <c:pt idx="1608" formatCode="0.00">
                  <c:v>40.244</c:v>
                </c:pt>
                <c:pt idx="1609" formatCode="0.00">
                  <c:v>41.324000000000005</c:v>
                </c:pt>
                <c:pt idx="1610" formatCode="0.00">
                  <c:v>42.244000000000007</c:v>
                </c:pt>
                <c:pt idx="1611" formatCode="0.00">
                  <c:v>43.578000000000003</c:v>
                </c:pt>
                <c:pt idx="1612" formatCode="0.00">
                  <c:v>42.930000000000007</c:v>
                </c:pt>
                <c:pt idx="1613" formatCode="0.00">
                  <c:v>43.114000000000004</c:v>
                </c:pt>
                <c:pt idx="1614" formatCode="0.00">
                  <c:v>42.963999999999999</c:v>
                </c:pt>
                <c:pt idx="1615" formatCode="0.00">
                  <c:v>43.147999999999996</c:v>
                </c:pt>
                <c:pt idx="1616" formatCode="0.00">
                  <c:v>41.488</c:v>
                </c:pt>
                <c:pt idx="1617" formatCode="0.00">
                  <c:v>40.89</c:v>
                </c:pt>
                <c:pt idx="1618" formatCode="0.00">
                  <c:v>40.936</c:v>
                </c:pt>
                <c:pt idx="1619" formatCode="0.00">
                  <c:v>41.841999999999999</c:v>
                </c:pt>
                <c:pt idx="1620" formatCode="0.00">
                  <c:v>41.665999999999997</c:v>
                </c:pt>
                <c:pt idx="1621" formatCode="0.00">
                  <c:v>41.39</c:v>
                </c:pt>
                <c:pt idx="1622" formatCode="0.00">
                  <c:v>42.612000000000002</c:v>
                </c:pt>
                <c:pt idx="1623" formatCode="0.00">
                  <c:v>41.894000000000005</c:v>
                </c:pt>
                <c:pt idx="1624" formatCode="0.00">
                  <c:v>41.434000000000005</c:v>
                </c:pt>
                <c:pt idx="1625" formatCode="0.00">
                  <c:v>42.952000000000005</c:v>
                </c:pt>
                <c:pt idx="1626" formatCode="0.00">
                  <c:v>42.902000000000008</c:v>
                </c:pt>
                <c:pt idx="1627" formatCode="0.00">
                  <c:v>43.462000000000003</c:v>
                </c:pt>
                <c:pt idx="1628" formatCode="0.00">
                  <c:v>44.044000000000004</c:v>
                </c:pt>
                <c:pt idx="1629" formatCode="0.00">
                  <c:v>43.572000000000003</c:v>
                </c:pt>
                <c:pt idx="1630" formatCode="0.00">
                  <c:v>44.994</c:v>
                </c:pt>
                <c:pt idx="1631" formatCode="0.00">
                  <c:v>44.944000000000003</c:v>
                </c:pt>
                <c:pt idx="1632" formatCode="0.00">
                  <c:v>44.944000000000003</c:v>
                </c:pt>
                <c:pt idx="1633" formatCode="0.00">
                  <c:v>44.44</c:v>
                </c:pt>
                <c:pt idx="1634" formatCode="0.00">
                  <c:v>44.440000000000005</c:v>
                </c:pt>
                <c:pt idx="1635" formatCode="0.00">
                  <c:v>46.464000000000006</c:v>
                </c:pt>
                <c:pt idx="1636" formatCode="0.00">
                  <c:v>48.760000000000005</c:v>
                </c:pt>
                <c:pt idx="1637" formatCode="0.00">
                  <c:v>49.721999999999994</c:v>
                </c:pt>
                <c:pt idx="1638" formatCode="0.00">
                  <c:v>48.832000000000008</c:v>
                </c:pt>
                <c:pt idx="1639" formatCode="0.00">
                  <c:v>49.040000000000006</c:v>
                </c:pt>
                <c:pt idx="1640" formatCode="0.00">
                  <c:v>47.334000000000003</c:v>
                </c:pt>
                <c:pt idx="1641" formatCode="0.00">
                  <c:v>46.514000000000003</c:v>
                </c:pt>
                <c:pt idx="1642" formatCode="0.00">
                  <c:v>46.614000000000004</c:v>
                </c:pt>
                <c:pt idx="1643" formatCode="0.00">
                  <c:v>47.81</c:v>
                </c:pt>
                <c:pt idx="1644" formatCode="0.00">
                  <c:v>47.078000000000003</c:v>
                </c:pt>
                <c:pt idx="1645" formatCode="0.00">
                  <c:v>49.067999999999998</c:v>
                </c:pt>
                <c:pt idx="1646" formatCode="0.00">
                  <c:v>51.061999999999998</c:v>
                </c:pt>
                <c:pt idx="1647" formatCode="0.00">
                  <c:v>52.488000000000007</c:v>
                </c:pt>
                <c:pt idx="1648" formatCode="0.00">
                  <c:v>53.63000000000001</c:v>
                </c:pt>
                <c:pt idx="1649" formatCode="0.00">
                  <c:v>53.224000000000004</c:v>
                </c:pt>
                <c:pt idx="1650" formatCode="0.00">
                  <c:v>54.975999999999999</c:v>
                </c:pt>
                <c:pt idx="1651" formatCode="0.00">
                  <c:v>55.206000000000003</c:v>
                </c:pt>
                <c:pt idx="1652" formatCode="0.00">
                  <c:v>54.975999999999999</c:v>
                </c:pt>
                <c:pt idx="1653" formatCode="0.00">
                  <c:v>53.430000000000007</c:v>
                </c:pt>
                <c:pt idx="1654" formatCode="0.00">
                  <c:v>55.324000000000012</c:v>
                </c:pt>
                <c:pt idx="1655" formatCode="0.00">
                  <c:v>55.806000000000004</c:v>
                </c:pt>
                <c:pt idx="1656" formatCode="0.00">
                  <c:v>55.806000000000004</c:v>
                </c:pt>
                <c:pt idx="1657" formatCode="0.00">
                  <c:v>54.334000000000003</c:v>
                </c:pt>
                <c:pt idx="1658" formatCode="0.00">
                  <c:v>53.46</c:v>
                </c:pt>
                <c:pt idx="1659" formatCode="0.00">
                  <c:v>55.134</c:v>
                </c:pt>
                <c:pt idx="1660" formatCode="0.00">
                  <c:v>54.190000000000005</c:v>
                </c:pt>
                <c:pt idx="1661" formatCode="0.00">
                  <c:v>56.05</c:v>
                </c:pt>
                <c:pt idx="1662" formatCode="0.00">
                  <c:v>55.242000000000004</c:v>
                </c:pt>
                <c:pt idx="1663" formatCode="0.00">
                  <c:v>55.96</c:v>
                </c:pt>
                <c:pt idx="1664" formatCode="0.00">
                  <c:v>56.558000000000014</c:v>
                </c:pt>
                <c:pt idx="1665" formatCode="0.00">
                  <c:v>56.599999999999994</c:v>
                </c:pt>
                <c:pt idx="1666" formatCode="0.00">
                  <c:v>56.596000000000004</c:v>
                </c:pt>
                <c:pt idx="1667" formatCode="0.00">
                  <c:v>56.411999999999992</c:v>
                </c:pt>
                <c:pt idx="1668" formatCode="0.00">
                  <c:v>54.42</c:v>
                </c:pt>
                <c:pt idx="1669" formatCode="0.00">
                  <c:v>53.684000000000005</c:v>
                </c:pt>
                <c:pt idx="1670" formatCode="0.00">
                  <c:v>53.641999999999996</c:v>
                </c:pt>
                <c:pt idx="1671" formatCode="0.00">
                  <c:v>53.695999999999998</c:v>
                </c:pt>
                <c:pt idx="1672" formatCode="0.00">
                  <c:v>52.775999999999996</c:v>
                </c:pt>
                <c:pt idx="1673" formatCode="0.00">
                  <c:v>53.484000000000009</c:v>
                </c:pt>
                <c:pt idx="1674" formatCode="0.00">
                  <c:v>53.484000000000009</c:v>
                </c:pt>
                <c:pt idx="1675" formatCode="0.00">
                  <c:v>52.885999999999996</c:v>
                </c:pt>
                <c:pt idx="1676" formatCode="0.00">
                  <c:v>52.654000000000011</c:v>
                </c:pt>
                <c:pt idx="1677" formatCode="0.00">
                  <c:v>51.264000000000003</c:v>
                </c:pt>
                <c:pt idx="1678" formatCode="0.00">
                  <c:v>50.42</c:v>
                </c:pt>
                <c:pt idx="1679" formatCode="0.00">
                  <c:v>50.028000000000006</c:v>
                </c:pt>
                <c:pt idx="1680" formatCode="0.00">
                  <c:v>50.028000000000006</c:v>
                </c:pt>
                <c:pt idx="1681" formatCode="0.00">
                  <c:v>48.326000000000001</c:v>
                </c:pt>
                <c:pt idx="1682" formatCode="0.00">
                  <c:v>48.458000000000006</c:v>
                </c:pt>
                <c:pt idx="1683" formatCode="0.00">
                  <c:v>48.458000000000006</c:v>
                </c:pt>
                <c:pt idx="1684" formatCode="0.00">
                  <c:v>47.75800000000001</c:v>
                </c:pt>
                <c:pt idx="1685" formatCode="0.00">
                  <c:v>46.684000000000005</c:v>
                </c:pt>
                <c:pt idx="1686" formatCode="0.00">
                  <c:v>45.902000000000008</c:v>
                </c:pt>
                <c:pt idx="1687" formatCode="0.00">
                  <c:v>46.161999999999999</c:v>
                </c:pt>
                <c:pt idx="1688" formatCode="0.00">
                  <c:v>45.432000000000002</c:v>
                </c:pt>
                <c:pt idx="1689" formatCode="0.00">
                  <c:v>45.385999999999996</c:v>
                </c:pt>
                <c:pt idx="1690" formatCode="0.00">
                  <c:v>45.754000000000005</c:v>
                </c:pt>
                <c:pt idx="1691" formatCode="0.00">
                  <c:v>45.295999999999999</c:v>
                </c:pt>
                <c:pt idx="1692" formatCode="0.00">
                  <c:v>45.104000000000006</c:v>
                </c:pt>
                <c:pt idx="1693" formatCode="0.00">
                  <c:v>46.661999999999999</c:v>
                </c:pt>
                <c:pt idx="1694" formatCode="0.00">
                  <c:v>46.707999999999998</c:v>
                </c:pt>
                <c:pt idx="1695" formatCode="0.00">
                  <c:v>46.155999999999999</c:v>
                </c:pt>
                <c:pt idx="1696" formatCode="0.00">
                  <c:v>45.646000000000001</c:v>
                </c:pt>
                <c:pt idx="1697" formatCode="0.00">
                  <c:v>45.295999999999999</c:v>
                </c:pt>
                <c:pt idx="1698" formatCode="0.00">
                  <c:v>44.995999999999995</c:v>
                </c:pt>
                <c:pt idx="1699" formatCode="0.00">
                  <c:v>44.995999999999995</c:v>
                </c:pt>
                <c:pt idx="1700" formatCode="0.00">
                  <c:v>47.254000000000005</c:v>
                </c:pt>
                <c:pt idx="1701" formatCode="0.00">
                  <c:v>48.211999999999996</c:v>
                </c:pt>
                <c:pt idx="1702" formatCode="0.00">
                  <c:v>48.411999999999999</c:v>
                </c:pt>
                <c:pt idx="1703" formatCode="0.00">
                  <c:v>48.75800000000001</c:v>
                </c:pt>
                <c:pt idx="1704" formatCode="0.00">
                  <c:v>49.64</c:v>
                </c:pt>
                <c:pt idx="1705" formatCode="0.00">
                  <c:v>50.506</c:v>
                </c:pt>
                <c:pt idx="1706" formatCode="0.00">
                  <c:v>50.940000000000005</c:v>
                </c:pt>
                <c:pt idx="1707" formatCode="0.00">
                  <c:v>51.440000000000005</c:v>
                </c:pt>
                <c:pt idx="1708" formatCode="0.00">
                  <c:v>52.388000000000005</c:v>
                </c:pt>
                <c:pt idx="1709" formatCode="0.00">
                  <c:v>52.63</c:v>
                </c:pt>
                <c:pt idx="1710" formatCode="0.00">
                  <c:v>53.728000000000002</c:v>
                </c:pt>
                <c:pt idx="1711" formatCode="0.00">
                  <c:v>57.44</c:v>
                </c:pt>
                <c:pt idx="1712" formatCode="0.00">
                  <c:v>58.974000000000004</c:v>
                </c:pt>
                <c:pt idx="1713" formatCode="0.00">
                  <c:v>58.364000000000011</c:v>
                </c:pt>
                <c:pt idx="1714" formatCode="0.00">
                  <c:v>58.422000000000004</c:v>
                </c:pt>
                <c:pt idx="1715" formatCode="0.00">
                  <c:v>58.528000000000006</c:v>
                </c:pt>
                <c:pt idx="1716" formatCode="0.00">
                  <c:v>59.334000000000003</c:v>
                </c:pt>
                <c:pt idx="1717" formatCode="0.00">
                  <c:v>60.084000000000003</c:v>
                </c:pt>
                <c:pt idx="1718" formatCode="0.00">
                  <c:v>59.94400000000001</c:v>
                </c:pt>
                <c:pt idx="1719" formatCode="0.00">
                  <c:v>59.785999999999994</c:v>
                </c:pt>
                <c:pt idx="1720" formatCode="0.00">
                  <c:v>61.606000000000002</c:v>
                </c:pt>
                <c:pt idx="1721" formatCode="0.00">
                  <c:v>62.388000000000012</c:v>
                </c:pt>
                <c:pt idx="1722" formatCode="0.00">
                  <c:v>64.932000000000002</c:v>
                </c:pt>
                <c:pt idx="1723" formatCode="0.00">
                  <c:v>67.408000000000015</c:v>
                </c:pt>
                <c:pt idx="1724" formatCode="0.00">
                  <c:v>70.597999999999999</c:v>
                </c:pt>
                <c:pt idx="1725" formatCode="0.00">
                  <c:v>69.831999999999994</c:v>
                </c:pt>
                <c:pt idx="1726" formatCode="0.00">
                  <c:v>64.036000000000001</c:v>
                </c:pt>
                <c:pt idx="1727" formatCode="0.00">
                  <c:v>64.206000000000003</c:v>
                </c:pt>
                <c:pt idx="1728" formatCode="0.00">
                  <c:v>64.212000000000003</c:v>
                </c:pt>
                <c:pt idx="1729" formatCode="0.00">
                  <c:v>63.964000000000013</c:v>
                </c:pt>
                <c:pt idx="1730" formatCode="0.00">
                  <c:v>62.324000000000012</c:v>
                </c:pt>
                <c:pt idx="1731" formatCode="0.00">
                  <c:v>66.141999999999996</c:v>
                </c:pt>
                <c:pt idx="1732" formatCode="0.00">
                  <c:v>70.126000000000005</c:v>
                </c:pt>
                <c:pt idx="1733" formatCode="0.00">
                  <c:v>71.864000000000004</c:v>
                </c:pt>
                <c:pt idx="1734" formatCode="0.00">
                  <c:v>73.224000000000004</c:v>
                </c:pt>
                <c:pt idx="1735" formatCode="0.00">
                  <c:v>74.42</c:v>
                </c:pt>
                <c:pt idx="1736" formatCode="0.00">
                  <c:v>69.868000000000009</c:v>
                </c:pt>
                <c:pt idx="1737" formatCode="0.00">
                  <c:v>66.311999999999998</c:v>
                </c:pt>
                <c:pt idx="1738" formatCode="0.00">
                  <c:v>72.474000000000018</c:v>
                </c:pt>
                <c:pt idx="1739" formatCode="0.00">
                  <c:v>70.818000000000012</c:v>
                </c:pt>
                <c:pt idx="1740" formatCode="0.00">
                  <c:v>73.670000000000016</c:v>
                </c:pt>
                <c:pt idx="1741" formatCode="0.00">
                  <c:v>73.628000000000014</c:v>
                </c:pt>
                <c:pt idx="1742" formatCode="0.00">
                  <c:v>76.424000000000007</c:v>
                </c:pt>
                <c:pt idx="1743" formatCode="0.00">
                  <c:v>76.216000000000008</c:v>
                </c:pt>
                <c:pt idx="1744" formatCode="0.00">
                  <c:v>76.416000000000011</c:v>
                </c:pt>
                <c:pt idx="1745" formatCode="0.00">
                  <c:v>79.141999999999996</c:v>
                </c:pt>
                <c:pt idx="1746" formatCode="0.00">
                  <c:v>78.736000000000004</c:v>
                </c:pt>
                <c:pt idx="1747" formatCode="0.00">
                  <c:v>77.464000000000013</c:v>
                </c:pt>
                <c:pt idx="1748" formatCode="0.00">
                  <c:v>77.2</c:v>
                </c:pt>
                <c:pt idx="1749" formatCode="0.00">
                  <c:v>76.08</c:v>
                </c:pt>
                <c:pt idx="1750" formatCode="0.00">
                  <c:v>76.448000000000008</c:v>
                </c:pt>
                <c:pt idx="1751" formatCode="0.00">
                  <c:v>74.238000000000014</c:v>
                </c:pt>
                <c:pt idx="1752" formatCode="0.00">
                  <c:v>74.122</c:v>
                </c:pt>
                <c:pt idx="1753" formatCode="0.00">
                  <c:v>71.724000000000004</c:v>
                </c:pt>
                <c:pt idx="1754" formatCode="0.00">
                  <c:v>71.225999999999999</c:v>
                </c:pt>
                <c:pt idx="1755" formatCode="0.00">
                  <c:v>71.225999999999999</c:v>
                </c:pt>
                <c:pt idx="1756" formatCode="0.00">
                  <c:v>71.915999999999997</c:v>
                </c:pt>
                <c:pt idx="1757" formatCode="0.00">
                  <c:v>73.710000000000008</c:v>
                </c:pt>
                <c:pt idx="1758" formatCode="0.00">
                  <c:v>73.25</c:v>
                </c:pt>
                <c:pt idx="1759" formatCode="0.00">
                  <c:v>71.318000000000012</c:v>
                </c:pt>
                <c:pt idx="1760" formatCode="0.00">
                  <c:v>71.318000000000012</c:v>
                </c:pt>
                <c:pt idx="1761" formatCode="0.00">
                  <c:v>70.022000000000006</c:v>
                </c:pt>
                <c:pt idx="1762" formatCode="0.00">
                  <c:v>69.116</c:v>
                </c:pt>
                <c:pt idx="1763" formatCode="0.00">
                  <c:v>68.853999999999999</c:v>
                </c:pt>
                <c:pt idx="1764" formatCode="0.00">
                  <c:v>68.98599999999999</c:v>
                </c:pt>
                <c:pt idx="1765" formatCode="0.00">
                  <c:v>69.846000000000004</c:v>
                </c:pt>
                <c:pt idx="1766" formatCode="0.00">
                  <c:v>71.25800000000001</c:v>
                </c:pt>
                <c:pt idx="1767" formatCode="0.00">
                  <c:v>73.284000000000006</c:v>
                </c:pt>
                <c:pt idx="1768" formatCode="0.00">
                  <c:v>73.652000000000001</c:v>
                </c:pt>
                <c:pt idx="1769" formatCode="0.00">
                  <c:v>72.50800000000001</c:v>
                </c:pt>
                <c:pt idx="1770" formatCode="0.00">
                  <c:v>75.623999999999995</c:v>
                </c:pt>
                <c:pt idx="1771" formatCode="0.00">
                  <c:v>73.69</c:v>
                </c:pt>
                <c:pt idx="1772" formatCode="0.00">
                  <c:v>72.451999999999998</c:v>
                </c:pt>
                <c:pt idx="1773" formatCode="0.00">
                  <c:v>71.451999999999998</c:v>
                </c:pt>
                <c:pt idx="1774" formatCode="0.00">
                  <c:v>71.646000000000001</c:v>
                </c:pt>
                <c:pt idx="1775" formatCode="0.00">
                  <c:v>73.341999999999999</c:v>
                </c:pt>
                <c:pt idx="1776" formatCode="0.00">
                  <c:v>75.42</c:v>
                </c:pt>
                <c:pt idx="1777" formatCode="0.00">
                  <c:v>75.602000000000004</c:v>
                </c:pt>
                <c:pt idx="1778" formatCode="0.00">
                  <c:v>77.114000000000019</c:v>
                </c:pt>
                <c:pt idx="1779" formatCode="0.00">
                  <c:v>77.26400000000001</c:v>
                </c:pt>
                <c:pt idx="1780" formatCode="0.00">
                  <c:v>77.26400000000001</c:v>
                </c:pt>
                <c:pt idx="1781" formatCode="0.00">
                  <c:v>76.964000000000013</c:v>
                </c:pt>
                <c:pt idx="1782" formatCode="0.00">
                  <c:v>77.314000000000007</c:v>
                </c:pt>
                <c:pt idx="1783" formatCode="0.00">
                  <c:v>77.314000000000007</c:v>
                </c:pt>
                <c:pt idx="1784" formatCode="0.00">
                  <c:v>75.53</c:v>
                </c:pt>
                <c:pt idx="1785" formatCode="0.00">
                  <c:v>75.676000000000002</c:v>
                </c:pt>
                <c:pt idx="1786" formatCode="0.00">
                  <c:v>78.793999999999997</c:v>
                </c:pt>
                <c:pt idx="1787" formatCode="0.00">
                  <c:v>79.688000000000002</c:v>
                </c:pt>
                <c:pt idx="1788" formatCode="0.00">
                  <c:v>79.994000000000014</c:v>
                </c:pt>
                <c:pt idx="1789" formatCode="0.00">
                  <c:v>81.274000000000001</c:v>
                </c:pt>
                <c:pt idx="1790" formatCode="0.00">
                  <c:v>86.488000000000014</c:v>
                </c:pt>
                <c:pt idx="1791" formatCode="0.00">
                  <c:v>85.672000000000011</c:v>
                </c:pt>
                <c:pt idx="1792" formatCode="0.00">
                  <c:v>86.134</c:v>
                </c:pt>
                <c:pt idx="1793" formatCode="0.00">
                  <c:v>85.114000000000019</c:v>
                </c:pt>
                <c:pt idx="1794" formatCode="0.00">
                  <c:v>84.714000000000013</c:v>
                </c:pt>
                <c:pt idx="1795" formatCode="0.00">
                  <c:v>86.685999999999993</c:v>
                </c:pt>
                <c:pt idx="1796" formatCode="0.00">
                  <c:v>88.031999999999996</c:v>
                </c:pt>
                <c:pt idx="1797" formatCode="0.00">
                  <c:v>86.440000000000012</c:v>
                </c:pt>
                <c:pt idx="1798" formatCode="0.00">
                  <c:v>84.475999999999999</c:v>
                </c:pt>
                <c:pt idx="1799" formatCode="0.00">
                  <c:v>83.188000000000002</c:v>
                </c:pt>
                <c:pt idx="1800" formatCode="0.00">
                  <c:v>86.618000000000009</c:v>
                </c:pt>
                <c:pt idx="1801" formatCode="0.00">
                  <c:v>85.224000000000018</c:v>
                </c:pt>
                <c:pt idx="1802" formatCode="0.00">
                  <c:v>85.224000000000018</c:v>
                </c:pt>
                <c:pt idx="1803" formatCode="0.00">
                  <c:v>85.972000000000008</c:v>
                </c:pt>
                <c:pt idx="1804" formatCode="0.00">
                  <c:v>84.652000000000001</c:v>
                </c:pt>
                <c:pt idx="1805" formatCode="0.00">
                  <c:v>81.641999999999996</c:v>
                </c:pt>
                <c:pt idx="1806" formatCode="0.00">
                  <c:v>80.085999999999999</c:v>
                </c:pt>
                <c:pt idx="1807" formatCode="0.00">
                  <c:v>79.602000000000004</c:v>
                </c:pt>
                <c:pt idx="1808" formatCode="0.00">
                  <c:v>78.826000000000008</c:v>
                </c:pt>
                <c:pt idx="1809" formatCode="0.00">
                  <c:v>77.756</c:v>
                </c:pt>
                <c:pt idx="1810" formatCode="0.00">
                  <c:v>79.680000000000007</c:v>
                </c:pt>
                <c:pt idx="1811" formatCode="0.00">
                  <c:v>79.03</c:v>
                </c:pt>
                <c:pt idx="1812" formatCode="0.00">
                  <c:v>80.528000000000006</c:v>
                </c:pt>
                <c:pt idx="1813" formatCode="0.00">
                  <c:v>81.49199999999999</c:v>
                </c:pt>
                <c:pt idx="1814" formatCode="0.00">
                  <c:v>80.548000000000002</c:v>
                </c:pt>
                <c:pt idx="1815" formatCode="0.00">
                  <c:v>79.903999999999996</c:v>
                </c:pt>
                <c:pt idx="1816" formatCode="0.00">
                  <c:v>76.098000000000013</c:v>
                </c:pt>
                <c:pt idx="1817" formatCode="0.00">
                  <c:v>74.678000000000011</c:v>
                </c:pt>
                <c:pt idx="1818" formatCode="0.00">
                  <c:v>75.635999999999996</c:v>
                </c:pt>
                <c:pt idx="1819" formatCode="0.00">
                  <c:v>73.319999999999993</c:v>
                </c:pt>
                <c:pt idx="1820" formatCode="0.00">
                  <c:v>70.281999999999996</c:v>
                </c:pt>
                <c:pt idx="1821" formatCode="0.00">
                  <c:v>70.462000000000003</c:v>
                </c:pt>
                <c:pt idx="1822" formatCode="0.00">
                  <c:v>71.01400000000001</c:v>
                </c:pt>
                <c:pt idx="1823" formatCode="0.00">
                  <c:v>70.055999999999997</c:v>
                </c:pt>
                <c:pt idx="1824" formatCode="0.00">
                  <c:v>68.704000000000008</c:v>
                </c:pt>
                <c:pt idx="1825" formatCode="0.00">
                  <c:v>69.058000000000007</c:v>
                </c:pt>
                <c:pt idx="1826" formatCode="0.00">
                  <c:v>69.658000000000015</c:v>
                </c:pt>
                <c:pt idx="1827" formatCode="0.00">
                  <c:v>73.154000000000011</c:v>
                </c:pt>
                <c:pt idx="1828" formatCode="0.00">
                  <c:v>69.775999999999996</c:v>
                </c:pt>
                <c:pt idx="1829" formatCode="0.00">
                  <c:v>66.878</c:v>
                </c:pt>
                <c:pt idx="1830" formatCode="0.00">
                  <c:v>64.99199999999999</c:v>
                </c:pt>
                <c:pt idx="1831" formatCode="0.00">
                  <c:v>64.902000000000001</c:v>
                </c:pt>
                <c:pt idx="1832" formatCode="0.00">
                  <c:v>58.684000000000005</c:v>
                </c:pt>
                <c:pt idx="1833" formatCode="0.00">
                  <c:v>58.834000000000003</c:v>
                </c:pt>
                <c:pt idx="1834" formatCode="0.00">
                  <c:v>54.463999999999999</c:v>
                </c:pt>
                <c:pt idx="1835" formatCode="0.00">
                  <c:v>53.890000000000008</c:v>
                </c:pt>
                <c:pt idx="1836" formatCode="0.00">
                  <c:v>56.678000000000011</c:v>
                </c:pt>
                <c:pt idx="1837" formatCode="0.00">
                  <c:v>57.78</c:v>
                </c:pt>
                <c:pt idx="1838" formatCode="0.00">
                  <c:v>59.908000000000008</c:v>
                </c:pt>
                <c:pt idx="1839" formatCode="0.00">
                  <c:v>58.766000000000005</c:v>
                </c:pt>
                <c:pt idx="1840" formatCode="0.00">
                  <c:v>58.636000000000003</c:v>
                </c:pt>
                <c:pt idx="1841" formatCode="0.00">
                  <c:v>59.318000000000012</c:v>
                </c:pt>
                <c:pt idx="1842" formatCode="0.00">
                  <c:v>59.118000000000009</c:v>
                </c:pt>
                <c:pt idx="1843" formatCode="0.00">
                  <c:v>59.256</c:v>
                </c:pt>
                <c:pt idx="1844" formatCode="0.00">
                  <c:v>59.256</c:v>
                </c:pt>
                <c:pt idx="1845" formatCode="0.00">
                  <c:v>61.058000000000014</c:v>
                </c:pt>
                <c:pt idx="1846" formatCode="0.00">
                  <c:v>60.752000000000002</c:v>
                </c:pt>
                <c:pt idx="1847" formatCode="0.00">
                  <c:v>56.068000000000012</c:v>
                </c:pt>
                <c:pt idx="1848" formatCode="0.00">
                  <c:v>54.328000000000003</c:v>
                </c:pt>
                <c:pt idx="1849" formatCode="0.00">
                  <c:v>52.410000000000004</c:v>
                </c:pt>
                <c:pt idx="1850" formatCode="0.00">
                  <c:v>52.275999999999996</c:v>
                </c:pt>
                <c:pt idx="1851" formatCode="0.00">
                  <c:v>52.275999999999996</c:v>
                </c:pt>
                <c:pt idx="1852" formatCode="0.00">
                  <c:v>51.760000000000005</c:v>
                </c:pt>
                <c:pt idx="1853" formatCode="0.00">
                  <c:v>51.141999999999996</c:v>
                </c:pt>
                <c:pt idx="1854" formatCode="0.00">
                  <c:v>52.036000000000001</c:v>
                </c:pt>
                <c:pt idx="1855" formatCode="0.00">
                  <c:v>52.404000000000011</c:v>
                </c:pt>
                <c:pt idx="1856" formatCode="0.00">
                  <c:v>53.19</c:v>
                </c:pt>
                <c:pt idx="1857" formatCode="0.00">
                  <c:v>52.475999999999999</c:v>
                </c:pt>
                <c:pt idx="1858" formatCode="0.00">
                  <c:v>53.158000000000008</c:v>
                </c:pt>
                <c:pt idx="1859" formatCode="0.00">
                  <c:v>53.238000000000014</c:v>
                </c:pt>
                <c:pt idx="1860" formatCode="0.00">
                  <c:v>52.238000000000007</c:v>
                </c:pt>
                <c:pt idx="1861" formatCode="0.00">
                  <c:v>51.05</c:v>
                </c:pt>
                <c:pt idx="1862" formatCode="0.00">
                  <c:v>49.877999999999986</c:v>
                </c:pt>
                <c:pt idx="1863" formatCode="0.00">
                  <c:v>48.911999999999992</c:v>
                </c:pt>
                <c:pt idx="1864" formatCode="0.00">
                  <c:v>48.911999999999992</c:v>
                </c:pt>
                <c:pt idx="1865" formatCode="0.00">
                  <c:v>49.831999999999994</c:v>
                </c:pt>
                <c:pt idx="1866" formatCode="0.00">
                  <c:v>49.664000000000009</c:v>
                </c:pt>
                <c:pt idx="1867" formatCode="0.00">
                  <c:v>48.994000000000007</c:v>
                </c:pt>
                <c:pt idx="1868" formatCode="0.00">
                  <c:v>51.498000000000005</c:v>
                </c:pt>
                <c:pt idx="1869" formatCode="0.00">
                  <c:v>50.578000000000003</c:v>
                </c:pt>
                <c:pt idx="1870" formatCode="0.00">
                  <c:v>52.53</c:v>
                </c:pt>
                <c:pt idx="1871" formatCode="0.00">
                  <c:v>51.782000000000004</c:v>
                </c:pt>
                <c:pt idx="1872" formatCode="0.00">
                  <c:v>52.058000000000014</c:v>
                </c:pt>
                <c:pt idx="1873" formatCode="0.00">
                  <c:v>51.981999999999999</c:v>
                </c:pt>
                <c:pt idx="1874" formatCode="0.00">
                  <c:v>52.354000000000006</c:v>
                </c:pt>
                <c:pt idx="1875" formatCode="0.00">
                  <c:v>52.228000000000009</c:v>
                </c:pt>
                <c:pt idx="1876" formatCode="0.00">
                  <c:v>52.374000000000002</c:v>
                </c:pt>
                <c:pt idx="1877" formatCode="0.00">
                  <c:v>52.949999999999996</c:v>
                </c:pt>
                <c:pt idx="1878" formatCode="0.00">
                  <c:v>53.472000000000001</c:v>
                </c:pt>
                <c:pt idx="1879" formatCode="0.00">
                  <c:v>54.240000000000009</c:v>
                </c:pt>
                <c:pt idx="1880" formatCode="0.00">
                  <c:v>55.016000000000005</c:v>
                </c:pt>
                <c:pt idx="1881" formatCode="0.00">
                  <c:v>54.918000000000006</c:v>
                </c:pt>
                <c:pt idx="1882" formatCode="0.00">
                  <c:v>55.010000000000005</c:v>
                </c:pt>
                <c:pt idx="1883" formatCode="0.00">
                  <c:v>55.308000000000007</c:v>
                </c:pt>
                <c:pt idx="1884" formatCode="0.00">
                  <c:v>55.308000000000007</c:v>
                </c:pt>
                <c:pt idx="1885" formatCode="0.00">
                  <c:v>57</c:v>
                </c:pt>
                <c:pt idx="1886" formatCode="0.00">
                  <c:v>59.668000000000006</c:v>
                </c:pt>
                <c:pt idx="1887" formatCode="0.00">
                  <c:v>60.495999999999995</c:v>
                </c:pt>
                <c:pt idx="1888" formatCode="0.00">
                  <c:v>60.964000000000006</c:v>
                </c:pt>
                <c:pt idx="1889" formatCode="0.00">
                  <c:v>62.564000000000007</c:v>
                </c:pt>
                <c:pt idx="1890" formatCode="0.00">
                  <c:v>61.414000000000001</c:v>
                </c:pt>
                <c:pt idx="1891" formatCode="0.00">
                  <c:v>62.116</c:v>
                </c:pt>
                <c:pt idx="1892" formatCode="0.00">
                  <c:v>62.031999999999996</c:v>
                </c:pt>
                <c:pt idx="1893" formatCode="0.00">
                  <c:v>62.768000000000001</c:v>
                </c:pt>
                <c:pt idx="1894" formatCode="0.00">
                  <c:v>62.951999999999998</c:v>
                </c:pt>
                <c:pt idx="1895" formatCode="0.00">
                  <c:v>64.331999999999994</c:v>
                </c:pt>
                <c:pt idx="1896" formatCode="0.00">
                  <c:v>63.072000000000003</c:v>
                </c:pt>
                <c:pt idx="1897" formatCode="0.00">
                  <c:v>63.210000000000008</c:v>
                </c:pt>
                <c:pt idx="1898" formatCode="0.00">
                  <c:v>62.841999999999999</c:v>
                </c:pt>
                <c:pt idx="1899" formatCode="0.00">
                  <c:v>64.974000000000004</c:v>
                </c:pt>
                <c:pt idx="1900" formatCode="0.00">
                  <c:v>65.331999999999994</c:v>
                </c:pt>
                <c:pt idx="1901" formatCode="0.00">
                  <c:v>65.924000000000007</c:v>
                </c:pt>
                <c:pt idx="1902" formatCode="0.00">
                  <c:v>63.142000000000003</c:v>
                </c:pt>
                <c:pt idx="1903" formatCode="0.00">
                  <c:v>64.188000000000002</c:v>
                </c:pt>
                <c:pt idx="1904" formatCode="0.00">
                  <c:v>64.188000000000002</c:v>
                </c:pt>
                <c:pt idx="1905" formatCode="0.00">
                  <c:v>65.126000000000005</c:v>
                </c:pt>
                <c:pt idx="1906" formatCode="0.00">
                  <c:v>65.568000000000012</c:v>
                </c:pt>
                <c:pt idx="1907" formatCode="0.00">
                  <c:v>65.17</c:v>
                </c:pt>
                <c:pt idx="1908" formatCode="0.00">
                  <c:v>65.05</c:v>
                </c:pt>
                <c:pt idx="1909" formatCode="0.00">
                  <c:v>68.944000000000017</c:v>
                </c:pt>
                <c:pt idx="1910" formatCode="0.00">
                  <c:v>68.844000000000008</c:v>
                </c:pt>
                <c:pt idx="1911" formatCode="0.00">
                  <c:v>67.971999999999994</c:v>
                </c:pt>
                <c:pt idx="1912" formatCode="0.00">
                  <c:v>68.846000000000004</c:v>
                </c:pt>
                <c:pt idx="1913" formatCode="0.00">
                  <c:v>69.957999999999998</c:v>
                </c:pt>
                <c:pt idx="1914" formatCode="0.00">
                  <c:v>72.073999999999998</c:v>
                </c:pt>
                <c:pt idx="1915" formatCode="0.00">
                  <c:v>70.594000000000008</c:v>
                </c:pt>
                <c:pt idx="1916" formatCode="0.00">
                  <c:v>70.594000000000008</c:v>
                </c:pt>
                <c:pt idx="1917" formatCode="0.00">
                  <c:v>73.171999999999997</c:v>
                </c:pt>
                <c:pt idx="1918" formatCode="0.00">
                  <c:v>71.188000000000002</c:v>
                </c:pt>
                <c:pt idx="1919" formatCode="0.00">
                  <c:v>68.86</c:v>
                </c:pt>
                <c:pt idx="1920" formatCode="0.00">
                  <c:v>69.572000000000003</c:v>
                </c:pt>
                <c:pt idx="1921" formatCode="0.00">
                  <c:v>68.951999999999998</c:v>
                </c:pt>
                <c:pt idx="1922" formatCode="0.00">
                  <c:v>71.024000000000001</c:v>
                </c:pt>
                <c:pt idx="1923" formatCode="0.00">
                  <c:v>72.63000000000001</c:v>
                </c:pt>
                <c:pt idx="1924" formatCode="0.00">
                  <c:v>75.896000000000001</c:v>
                </c:pt>
                <c:pt idx="1925" formatCode="0.00">
                  <c:v>77.668000000000006</c:v>
                </c:pt>
                <c:pt idx="1926" formatCode="0.00">
                  <c:v>74.091999999999985</c:v>
                </c:pt>
                <c:pt idx="1927" formatCode="0.00">
                  <c:v>75.150000000000006</c:v>
                </c:pt>
                <c:pt idx="1928" formatCode="0.00">
                  <c:v>75.518000000000001</c:v>
                </c:pt>
                <c:pt idx="1929" formatCode="0.00">
                  <c:v>74.138000000000005</c:v>
                </c:pt>
                <c:pt idx="1930" formatCode="0.00">
                  <c:v>73.686000000000007</c:v>
                </c:pt>
                <c:pt idx="1931" formatCode="0.00">
                  <c:v>73.818000000000012</c:v>
                </c:pt>
                <c:pt idx="1932" formatCode="0.00">
                  <c:v>75.444000000000003</c:v>
                </c:pt>
                <c:pt idx="1933" formatCode="0.00">
                  <c:v>75.444000000000003</c:v>
                </c:pt>
                <c:pt idx="1934" formatCode="0.00">
                  <c:v>75.766000000000005</c:v>
                </c:pt>
                <c:pt idx="1935" formatCode="0.00">
                  <c:v>75.73</c:v>
                </c:pt>
                <c:pt idx="1936" formatCode="0.00">
                  <c:v>74.212000000000003</c:v>
                </c:pt>
                <c:pt idx="1937" formatCode="0.00">
                  <c:v>73.268000000000015</c:v>
                </c:pt>
                <c:pt idx="1938" formatCode="0.00">
                  <c:v>72.266000000000005</c:v>
                </c:pt>
                <c:pt idx="1939" formatCode="0.00">
                  <c:v>72.128000000000014</c:v>
                </c:pt>
                <c:pt idx="1940" formatCode="0.00">
                  <c:v>73.298000000000016</c:v>
                </c:pt>
                <c:pt idx="1941" formatCode="0.00">
                  <c:v>74.234000000000009</c:v>
                </c:pt>
                <c:pt idx="1942" formatCode="0.00">
                  <c:v>72.164000000000016</c:v>
                </c:pt>
                <c:pt idx="1943" formatCode="0.00">
                  <c:v>69.348000000000013</c:v>
                </c:pt>
                <c:pt idx="1944" formatCode="0.00">
                  <c:v>69.531999999999996</c:v>
                </c:pt>
                <c:pt idx="1945" formatCode="0.00">
                  <c:v>66.501999999999995</c:v>
                </c:pt>
                <c:pt idx="1946" formatCode="0.00">
                  <c:v>65.366000000000014</c:v>
                </c:pt>
                <c:pt idx="1947" formatCode="0.00">
                  <c:v>61.611999999999995</c:v>
                </c:pt>
                <c:pt idx="1948" formatCode="0.00">
                  <c:v>60.384000000000007</c:v>
                </c:pt>
                <c:pt idx="1949" formatCode="0.00">
                  <c:v>60.534000000000006</c:v>
                </c:pt>
                <c:pt idx="1950" formatCode="0.00">
                  <c:v>61.945999999999998</c:v>
                </c:pt>
                <c:pt idx="1951" formatCode="0.00">
                  <c:v>62.551999999999992</c:v>
                </c:pt>
                <c:pt idx="1952" formatCode="0.00">
                  <c:v>61.571999999999996</c:v>
                </c:pt>
                <c:pt idx="1953" formatCode="0.00">
                  <c:v>61.526000000000003</c:v>
                </c:pt>
                <c:pt idx="1954" formatCode="0.00">
                  <c:v>61.826000000000008</c:v>
                </c:pt>
                <c:pt idx="1955" formatCode="0.00">
                  <c:v>62.026000000000003</c:v>
                </c:pt>
                <c:pt idx="1956" formatCode="0.00">
                  <c:v>61.776000000000003</c:v>
                </c:pt>
                <c:pt idx="1957" formatCode="0.00">
                  <c:v>61.314000000000007</c:v>
                </c:pt>
                <c:pt idx="1958" formatCode="0.00">
                  <c:v>62.230000000000004</c:v>
                </c:pt>
                <c:pt idx="1959" formatCode="0.00">
                  <c:v>59.252000000000002</c:v>
                </c:pt>
                <c:pt idx="1960" formatCode="0.00">
                  <c:v>57.628</c:v>
                </c:pt>
                <c:pt idx="1961" formatCode="0.00">
                  <c:v>57.122</c:v>
                </c:pt>
                <c:pt idx="1962" formatCode="0.00">
                  <c:v>57.261999999999993</c:v>
                </c:pt>
                <c:pt idx="1963" formatCode="0.00">
                  <c:v>61.724000000000011</c:v>
                </c:pt>
                <c:pt idx="1964" formatCode="0.00">
                  <c:v>61.932000000000002</c:v>
                </c:pt>
                <c:pt idx="1965" formatCode="0.00">
                  <c:v>60.5</c:v>
                </c:pt>
                <c:pt idx="1966" formatCode="0.00">
                  <c:v>60.5</c:v>
                </c:pt>
                <c:pt idx="1967" formatCode="0.00">
                  <c:v>58.038000000000011</c:v>
                </c:pt>
                <c:pt idx="1968" formatCode="0.00">
                  <c:v>59.216000000000001</c:v>
                </c:pt>
                <c:pt idx="1969" formatCode="0.00">
                  <c:v>58.038000000000011</c:v>
                </c:pt>
                <c:pt idx="1970" formatCode="0.00">
                  <c:v>60.318000000000012</c:v>
                </c:pt>
                <c:pt idx="1971" formatCode="0.00">
                  <c:v>60.521999999999991</c:v>
                </c:pt>
                <c:pt idx="1972" formatCode="0.00">
                  <c:v>57.091999999999999</c:v>
                </c:pt>
                <c:pt idx="1973" formatCode="0.00">
                  <c:v>54.14800000000001</c:v>
                </c:pt>
                <c:pt idx="1974" formatCode="0.00">
                  <c:v>54.055999999999997</c:v>
                </c:pt>
                <c:pt idx="1975" formatCode="0.00">
                  <c:v>54.466000000000008</c:v>
                </c:pt>
                <c:pt idx="1976" formatCode="0.00">
                  <c:v>54.328000000000017</c:v>
                </c:pt>
                <c:pt idx="1977" formatCode="0.00">
                  <c:v>55.301999999999992</c:v>
                </c:pt>
                <c:pt idx="1978" formatCode="0.00">
                  <c:v>55.183999999999997</c:v>
                </c:pt>
                <c:pt idx="1979" formatCode="0.00">
                  <c:v>58.726000000000013</c:v>
                </c:pt>
                <c:pt idx="1980" formatCode="0.00">
                  <c:v>57.808000000000007</c:v>
                </c:pt>
                <c:pt idx="1981" formatCode="0.00">
                  <c:v>56.696000000000005</c:v>
                </c:pt>
                <c:pt idx="1982" formatCode="0.00">
                  <c:v>56.301999999999992</c:v>
                </c:pt>
                <c:pt idx="1983" formatCode="0.00">
                  <c:v>56.486000000000004</c:v>
                </c:pt>
                <c:pt idx="1984" formatCode="0.00">
                  <c:v>56.44</c:v>
                </c:pt>
                <c:pt idx="1985" formatCode="0.00">
                  <c:v>55.77000000000001</c:v>
                </c:pt>
                <c:pt idx="1986" formatCode="0.00">
                  <c:v>54.66</c:v>
                </c:pt>
                <c:pt idx="1987" formatCode="0.00">
                  <c:v>54.91</c:v>
                </c:pt>
                <c:pt idx="1988" formatCode="0.00">
                  <c:v>55.834000000000003</c:v>
                </c:pt>
                <c:pt idx="1989" formatCode="0.00">
                  <c:v>56.391999999999996</c:v>
                </c:pt>
                <c:pt idx="1990" formatCode="0.00">
                  <c:v>56.391999999999996</c:v>
                </c:pt>
                <c:pt idx="1991" formatCode="0.00">
                  <c:v>58.921999999999997</c:v>
                </c:pt>
                <c:pt idx="1992" formatCode="0.00">
                  <c:v>58.944000000000003</c:v>
                </c:pt>
                <c:pt idx="1993" formatCode="0.00">
                  <c:v>59.533999999999999</c:v>
                </c:pt>
                <c:pt idx="1994" formatCode="0.00">
                  <c:v>59.706000000000003</c:v>
                </c:pt>
                <c:pt idx="1995" formatCode="0.00">
                  <c:v>58.416000000000004</c:v>
                </c:pt>
                <c:pt idx="1996" formatCode="0.00">
                  <c:v>58.806000000000004</c:v>
                </c:pt>
                <c:pt idx="1997" formatCode="0.00">
                  <c:v>59.065999999999995</c:v>
                </c:pt>
                <c:pt idx="1998" formatCode="0.00">
                  <c:v>59.571999999999996</c:v>
                </c:pt>
                <c:pt idx="1999" formatCode="0.00">
                  <c:v>60.465999999999994</c:v>
                </c:pt>
                <c:pt idx="2000" formatCode="0.00">
                  <c:v>59.736000000000004</c:v>
                </c:pt>
                <c:pt idx="2001" formatCode="0.00">
                  <c:v>58.338000000000008</c:v>
                </c:pt>
                <c:pt idx="2002" formatCode="0.00">
                  <c:v>57.05</c:v>
                </c:pt>
                <c:pt idx="2003" formatCode="0.00">
                  <c:v>58.798000000000002</c:v>
                </c:pt>
                <c:pt idx="2004" formatCode="0.00">
                  <c:v>59.33</c:v>
                </c:pt>
                <c:pt idx="2005" formatCode="0.00">
                  <c:v>59.284000000000006</c:v>
                </c:pt>
                <c:pt idx="2006" formatCode="0.00">
                  <c:v>60.224000000000004</c:v>
                </c:pt>
                <c:pt idx="2007" formatCode="0.00">
                  <c:v>58.884</c:v>
                </c:pt>
                <c:pt idx="2008" formatCode="0.00">
                  <c:v>60.308000000000007</c:v>
                </c:pt>
                <c:pt idx="2009" formatCode="0.00">
                  <c:v>63.564000000000007</c:v>
                </c:pt>
                <c:pt idx="2010" formatCode="0.00">
                  <c:v>64.27000000000001</c:v>
                </c:pt>
                <c:pt idx="2011" formatCode="0.00">
                  <c:v>63.994000000000007</c:v>
                </c:pt>
                <c:pt idx="2012" formatCode="0.00">
                  <c:v>63.282000000000004</c:v>
                </c:pt>
                <c:pt idx="2013" formatCode="0.00">
                  <c:v>65.218000000000018</c:v>
                </c:pt>
                <c:pt idx="2014" formatCode="0.00">
                  <c:v>64.460000000000008</c:v>
                </c:pt>
                <c:pt idx="2015" formatCode="0.00">
                  <c:v>64.316000000000003</c:v>
                </c:pt>
                <c:pt idx="2016" formatCode="0.00">
                  <c:v>64.546000000000006</c:v>
                </c:pt>
                <c:pt idx="2017" formatCode="0.00">
                  <c:v>65.788000000000011</c:v>
                </c:pt>
                <c:pt idx="2018" formatCode="0.00">
                  <c:v>66.170000000000016</c:v>
                </c:pt>
                <c:pt idx="2019" formatCode="0.00">
                  <c:v>66.570000000000007</c:v>
                </c:pt>
                <c:pt idx="2020" formatCode="0.00">
                  <c:v>66.266000000000005</c:v>
                </c:pt>
                <c:pt idx="2021" formatCode="0.00">
                  <c:v>66.864000000000004</c:v>
                </c:pt>
                <c:pt idx="2022" formatCode="0.00">
                  <c:v>67.691999999999993</c:v>
                </c:pt>
                <c:pt idx="2023" formatCode="0.00">
                  <c:v>68.260000000000005</c:v>
                </c:pt>
                <c:pt idx="2024" formatCode="0.00">
                  <c:v>68.984000000000009</c:v>
                </c:pt>
                <c:pt idx="2025" formatCode="0.00">
                  <c:v>70.158000000000015</c:v>
                </c:pt>
                <c:pt idx="2026" formatCode="0.00">
                  <c:v>69.691999999999993</c:v>
                </c:pt>
                <c:pt idx="2027" formatCode="0.00">
                  <c:v>68.311999999999998</c:v>
                </c:pt>
                <c:pt idx="2028" formatCode="0.00">
                  <c:v>68.305999999999997</c:v>
                </c:pt>
                <c:pt idx="2029" formatCode="0.00">
                  <c:v>68.006</c:v>
                </c:pt>
                <c:pt idx="2030" formatCode="0.00">
                  <c:v>68.385999999999996</c:v>
                </c:pt>
                <c:pt idx="2031" formatCode="0.00">
                  <c:v>70.225999999999999</c:v>
                </c:pt>
                <c:pt idx="2032" formatCode="0.00">
                  <c:v>69.352000000000004</c:v>
                </c:pt>
                <c:pt idx="2033" formatCode="0.00">
                  <c:v>67.078000000000003</c:v>
                </c:pt>
                <c:pt idx="2034" formatCode="0.00">
                  <c:v>67.506</c:v>
                </c:pt>
                <c:pt idx="2035" formatCode="0.00">
                  <c:v>68.191999999999993</c:v>
                </c:pt>
                <c:pt idx="2036" formatCode="0.00">
                  <c:v>67.778000000000006</c:v>
                </c:pt>
                <c:pt idx="2037" formatCode="0.00">
                  <c:v>67.778000000000006</c:v>
                </c:pt>
                <c:pt idx="2038" formatCode="0.00">
                  <c:v>67.548000000000002</c:v>
                </c:pt>
                <c:pt idx="2039" formatCode="0.00">
                  <c:v>66.176000000000002</c:v>
                </c:pt>
                <c:pt idx="2040" formatCode="0.00">
                  <c:v>67.14200000000001</c:v>
                </c:pt>
                <c:pt idx="2041" formatCode="0.00">
                  <c:v>67.356000000000009</c:v>
                </c:pt>
                <c:pt idx="2042" formatCode="0.00">
                  <c:v>69.334000000000003</c:v>
                </c:pt>
                <c:pt idx="2043" formatCode="0.00">
                  <c:v>69.180000000000007</c:v>
                </c:pt>
                <c:pt idx="2044" formatCode="0.00">
                  <c:v>70.36</c:v>
                </c:pt>
                <c:pt idx="2045" formatCode="0.00">
                  <c:v>69.932000000000002</c:v>
                </c:pt>
                <c:pt idx="2046" formatCode="0.00">
                  <c:v>67.786000000000001</c:v>
                </c:pt>
                <c:pt idx="2047" formatCode="0.00">
                  <c:v>69.25800000000001</c:v>
                </c:pt>
                <c:pt idx="2048" formatCode="0.00">
                  <c:v>70.554000000000016</c:v>
                </c:pt>
                <c:pt idx="2049" formatCode="0.00">
                  <c:v>71.322000000000003</c:v>
                </c:pt>
                <c:pt idx="2050" formatCode="0.00">
                  <c:v>70.632000000000005</c:v>
                </c:pt>
                <c:pt idx="2051" formatCode="0.00">
                  <c:v>70.632000000000005</c:v>
                </c:pt>
                <c:pt idx="2052" formatCode="0.00">
                  <c:v>70.632000000000005</c:v>
                </c:pt>
                <c:pt idx="2053" formatCode="0.00">
                  <c:v>70.281999999999996</c:v>
                </c:pt>
                <c:pt idx="2054" formatCode="0.00">
                  <c:v>70.132000000000005</c:v>
                </c:pt>
                <c:pt idx="2055" formatCode="0.00">
                  <c:v>70.231999999999999</c:v>
                </c:pt>
                <c:pt idx="2056" formatCode="0.00">
                  <c:v>71.988</c:v>
                </c:pt>
                <c:pt idx="2057" formatCode="0.00">
                  <c:v>72.77800000000002</c:v>
                </c:pt>
                <c:pt idx="2058" formatCode="0.00">
                  <c:v>72.864000000000004</c:v>
                </c:pt>
                <c:pt idx="2059" formatCode="0.00">
                  <c:v>72.366</c:v>
                </c:pt>
                <c:pt idx="2060" formatCode="0.00">
                  <c:v>72.411999999999992</c:v>
                </c:pt>
                <c:pt idx="2061" formatCode="0.00">
                  <c:v>70.618000000000009</c:v>
                </c:pt>
                <c:pt idx="2062" formatCode="0.00">
                  <c:v>69.078000000000003</c:v>
                </c:pt>
                <c:pt idx="2063" formatCode="0.00">
                  <c:v>69.652000000000001</c:v>
                </c:pt>
                <c:pt idx="2064" formatCode="0.00">
                  <c:v>69.50800000000001</c:v>
                </c:pt>
                <c:pt idx="2065" formatCode="0.00">
                  <c:v>66.614000000000004</c:v>
                </c:pt>
                <c:pt idx="2066" formatCode="0.00">
                  <c:v>65.204000000000008</c:v>
                </c:pt>
                <c:pt idx="2067" formatCode="0.00">
                  <c:v>64.054000000000002</c:v>
                </c:pt>
                <c:pt idx="2068" formatCode="0.00">
                  <c:v>64.978000000000009</c:v>
                </c:pt>
                <c:pt idx="2069" formatCode="0.00">
                  <c:v>66.784000000000006</c:v>
                </c:pt>
                <c:pt idx="2070" formatCode="0.00">
                  <c:v>66.278000000000006</c:v>
                </c:pt>
                <c:pt idx="2071" formatCode="0.00">
                  <c:v>64.63</c:v>
                </c:pt>
                <c:pt idx="2072" formatCode="0.00">
                  <c:v>62.710000000000008</c:v>
                </c:pt>
                <c:pt idx="2073" formatCode="0.00">
                  <c:v>62.254000000000005</c:v>
                </c:pt>
                <c:pt idx="2074" formatCode="0.00">
                  <c:v>63.266000000000005</c:v>
                </c:pt>
                <c:pt idx="2075" formatCode="0.00">
                  <c:v>62.881999999999991</c:v>
                </c:pt>
                <c:pt idx="2076" formatCode="0.00">
                  <c:v>59.524000000000001</c:v>
                </c:pt>
                <c:pt idx="2077" formatCode="0.00">
                  <c:v>58.603999999999999</c:v>
                </c:pt>
                <c:pt idx="2078" formatCode="0.00">
                  <c:v>60.756</c:v>
                </c:pt>
                <c:pt idx="2079" formatCode="0.00">
                  <c:v>60.488000000000007</c:v>
                </c:pt>
                <c:pt idx="2080" formatCode="0.00">
                  <c:v>60.634000000000015</c:v>
                </c:pt>
                <c:pt idx="2081" formatCode="0.00">
                  <c:v>62.75</c:v>
                </c:pt>
                <c:pt idx="2082" formatCode="0.00">
                  <c:v>61.578000000000003</c:v>
                </c:pt>
                <c:pt idx="2083" formatCode="0.00">
                  <c:v>61.841999999999999</c:v>
                </c:pt>
                <c:pt idx="2084" formatCode="0.00">
                  <c:v>61.841999999999999</c:v>
                </c:pt>
                <c:pt idx="2085" formatCode="0.00">
                  <c:v>61.841999999999999</c:v>
                </c:pt>
                <c:pt idx="2086" formatCode="0.00">
                  <c:v>62.531999999999996</c:v>
                </c:pt>
                <c:pt idx="2087" formatCode="0.00">
                  <c:v>64.088000000000008</c:v>
                </c:pt>
                <c:pt idx="2088" formatCode="0.00">
                  <c:v>62.57</c:v>
                </c:pt>
                <c:pt idx="2089" formatCode="0.00">
                  <c:v>62.826000000000001</c:v>
                </c:pt>
                <c:pt idx="2090" formatCode="0.00">
                  <c:v>62.288000000000011</c:v>
                </c:pt>
                <c:pt idx="2091" formatCode="0.00">
                  <c:v>60.984000000000009</c:v>
                </c:pt>
                <c:pt idx="2092" formatCode="0.00">
                  <c:v>60.151999999999994</c:v>
                </c:pt>
                <c:pt idx="2093" formatCode="0.00">
                  <c:v>61.055999999999997</c:v>
                </c:pt>
                <c:pt idx="2094" formatCode="0.00">
                  <c:v>61.541999999999994</c:v>
                </c:pt>
                <c:pt idx="2095" formatCode="0.00">
                  <c:v>60.208000000000006</c:v>
                </c:pt>
                <c:pt idx="2096" formatCode="0.00">
                  <c:v>60.936000000000007</c:v>
                </c:pt>
                <c:pt idx="2097" formatCode="0.00">
                  <c:v>60.66</c:v>
                </c:pt>
                <c:pt idx="2098" formatCode="0.00">
                  <c:v>59.390000000000008</c:v>
                </c:pt>
                <c:pt idx="2099" formatCode="0.00">
                  <c:v>59.988000000000007</c:v>
                </c:pt>
                <c:pt idx="2100" formatCode="0.00">
                  <c:v>58.544000000000011</c:v>
                </c:pt>
                <c:pt idx="2101" formatCode="0.00">
                  <c:v>58.911999999999992</c:v>
                </c:pt>
                <c:pt idx="2102" formatCode="0.00">
                  <c:v>58.911999999999992</c:v>
                </c:pt>
                <c:pt idx="2103" formatCode="0.00">
                  <c:v>60.475999999999999</c:v>
                </c:pt>
                <c:pt idx="2104" formatCode="0.00">
                  <c:v>60.025999999999996</c:v>
                </c:pt>
                <c:pt idx="2105" formatCode="0.00">
                  <c:v>59.531999999999996</c:v>
                </c:pt>
                <c:pt idx="2106" formatCode="0.00">
                  <c:v>60.314000000000007</c:v>
                </c:pt>
                <c:pt idx="2107" formatCode="0.00">
                  <c:v>60.74</c:v>
                </c:pt>
                <c:pt idx="2108" formatCode="0.00">
                  <c:v>59.811999999999998</c:v>
                </c:pt>
                <c:pt idx="2109" formatCode="0.00">
                  <c:v>60.042000000000002</c:v>
                </c:pt>
                <c:pt idx="2110" formatCode="0.00">
                  <c:v>60.112000000000002</c:v>
                </c:pt>
                <c:pt idx="2111" formatCode="0.00">
                  <c:v>60.526000000000003</c:v>
                </c:pt>
                <c:pt idx="2112" formatCode="0.00">
                  <c:v>60.353999999999999</c:v>
                </c:pt>
                <c:pt idx="2113" formatCode="0.00">
                  <c:v>61.434000000000005</c:v>
                </c:pt>
                <c:pt idx="2114" formatCode="0.00">
                  <c:v>62.165999999999997</c:v>
                </c:pt>
                <c:pt idx="2115" formatCode="0.00">
                  <c:v>61.89</c:v>
                </c:pt>
                <c:pt idx="2116" formatCode="0.00">
                  <c:v>59.984000000000009</c:v>
                </c:pt>
                <c:pt idx="2117" formatCode="0.00">
                  <c:v>59.866</c:v>
                </c:pt>
                <c:pt idx="2118" formatCode="0.00">
                  <c:v>59.353999999999999</c:v>
                </c:pt>
                <c:pt idx="2119" formatCode="0.00">
                  <c:v>61.364000000000011</c:v>
                </c:pt>
                <c:pt idx="2120" formatCode="0.00">
                  <c:v>60.276000000000003</c:v>
                </c:pt>
                <c:pt idx="2121" formatCode="0.00">
                  <c:v>60.184000000000005</c:v>
                </c:pt>
                <c:pt idx="2122" formatCode="0.00">
                  <c:v>62.7</c:v>
                </c:pt>
                <c:pt idx="2123" formatCode="0.00">
                  <c:v>63.096000000000004</c:v>
                </c:pt>
                <c:pt idx="2124" formatCode="0.00">
                  <c:v>61.76400000000001</c:v>
                </c:pt>
                <c:pt idx="2125" formatCode="0.00">
                  <c:v>61.902000000000001</c:v>
                </c:pt>
                <c:pt idx="2126" formatCode="0.00">
                  <c:v>62.53</c:v>
                </c:pt>
                <c:pt idx="2127" formatCode="0.00">
                  <c:v>61.644000000000005</c:v>
                </c:pt>
                <c:pt idx="2128" formatCode="0.00">
                  <c:v>61.598000000000013</c:v>
                </c:pt>
                <c:pt idx="2129" formatCode="0.00">
                  <c:v>62.051999999999992</c:v>
                </c:pt>
                <c:pt idx="2130" formatCode="0.00">
                  <c:v>62.603999999999999</c:v>
                </c:pt>
                <c:pt idx="2131" formatCode="0.00">
                  <c:v>63.184000000000005</c:v>
                </c:pt>
                <c:pt idx="2132" formatCode="0.00">
                  <c:v>62.896000000000001</c:v>
                </c:pt>
                <c:pt idx="2133" formatCode="0.00">
                  <c:v>62.59</c:v>
                </c:pt>
                <c:pt idx="2134" formatCode="0.00">
                  <c:v>62.59</c:v>
                </c:pt>
                <c:pt idx="2135" formatCode="0.00">
                  <c:v>62.59</c:v>
                </c:pt>
                <c:pt idx="2136" formatCode="0.00">
                  <c:v>61.230000000000004</c:v>
                </c:pt>
                <c:pt idx="2137" formatCode="0.00">
                  <c:v>61.980000000000004</c:v>
                </c:pt>
                <c:pt idx="2138" formatCode="0.00">
                  <c:v>61.111999999999995</c:v>
                </c:pt>
                <c:pt idx="2139" formatCode="0.00">
                  <c:v>63.274000000000001</c:v>
                </c:pt>
                <c:pt idx="2140" formatCode="0.00">
                  <c:v>63.918000000000006</c:v>
                </c:pt>
                <c:pt idx="2141" formatCode="0.00">
                  <c:v>63.964000000000013</c:v>
                </c:pt>
                <c:pt idx="2142" formatCode="0.00">
                  <c:v>64.164000000000016</c:v>
                </c:pt>
                <c:pt idx="2143" formatCode="0.00">
                  <c:v>63.602000000000004</c:v>
                </c:pt>
                <c:pt idx="2144" formatCode="0.00">
                  <c:v>63.384</c:v>
                </c:pt>
                <c:pt idx="2145" formatCode="0.00">
                  <c:v>62.286000000000001</c:v>
                </c:pt>
                <c:pt idx="2146" formatCode="0.00">
                  <c:v>62.240000000000009</c:v>
                </c:pt>
                <c:pt idx="2147" formatCode="0.00">
                  <c:v>60.622</c:v>
                </c:pt>
                <c:pt idx="2148" formatCode="0.00">
                  <c:v>59.84</c:v>
                </c:pt>
                <c:pt idx="2149" formatCode="0.00">
                  <c:v>59.978000000000009</c:v>
                </c:pt>
                <c:pt idx="2150" formatCode="0.00">
                  <c:v>61.13</c:v>
                </c:pt>
                <c:pt idx="2151" formatCode="0.00">
                  <c:v>61.634000000000007</c:v>
                </c:pt>
                <c:pt idx="2152" formatCode="0.00">
                  <c:v>61.173999999999999</c:v>
                </c:pt>
                <c:pt idx="2153" formatCode="0.00">
                  <c:v>61.910000000000004</c:v>
                </c:pt>
                <c:pt idx="2154" formatCode="0.00">
                  <c:v>62.686000000000007</c:v>
                </c:pt>
                <c:pt idx="2155" formatCode="0.00">
                  <c:v>61.875999999999998</c:v>
                </c:pt>
                <c:pt idx="2156" formatCode="0.00">
                  <c:v>62.336000000000006</c:v>
                </c:pt>
                <c:pt idx="2157" formatCode="0.00">
                  <c:v>62.481999999999999</c:v>
                </c:pt>
                <c:pt idx="2158" formatCode="0.00">
                  <c:v>63.284000000000006</c:v>
                </c:pt>
                <c:pt idx="2159" formatCode="0.00">
                  <c:v>63.026000000000003</c:v>
                </c:pt>
                <c:pt idx="2160" formatCode="0.00">
                  <c:v>62.994</c:v>
                </c:pt>
                <c:pt idx="2161" formatCode="0.00">
                  <c:v>62.643999999999998</c:v>
                </c:pt>
                <c:pt idx="2162" formatCode="0.00">
                  <c:v>62.744</c:v>
                </c:pt>
                <c:pt idx="2163" formatCode="0.00">
                  <c:v>62.671999999999997</c:v>
                </c:pt>
                <c:pt idx="2164" formatCode="0.00">
                  <c:v>64.051999999999992</c:v>
                </c:pt>
                <c:pt idx="2165" formatCode="0.00">
                  <c:v>62.934000000000012</c:v>
                </c:pt>
                <c:pt idx="2166" formatCode="0.00">
                  <c:v>62.836000000000006</c:v>
                </c:pt>
                <c:pt idx="2167" formatCode="0.00">
                  <c:v>61.824000000000005</c:v>
                </c:pt>
                <c:pt idx="2168" formatCode="0.00">
                  <c:v>61.924000000000007</c:v>
                </c:pt>
                <c:pt idx="2169" formatCode="0.00">
                  <c:v>62.244000000000007</c:v>
                </c:pt>
                <c:pt idx="2170" formatCode="0.00">
                  <c:v>63.423999999999999</c:v>
                </c:pt>
                <c:pt idx="2171" formatCode="0.00">
                  <c:v>64.28</c:v>
                </c:pt>
                <c:pt idx="2172" formatCode="0.00">
                  <c:v>64.688000000000002</c:v>
                </c:pt>
                <c:pt idx="2173" formatCode="0.00">
                  <c:v>64.688000000000002</c:v>
                </c:pt>
                <c:pt idx="2174" formatCode="0.00">
                  <c:v>63.89</c:v>
                </c:pt>
                <c:pt idx="2175" formatCode="0.00">
                  <c:v>63.84</c:v>
                </c:pt>
                <c:pt idx="2176" formatCode="0.00">
                  <c:v>62.39</c:v>
                </c:pt>
                <c:pt idx="2177" formatCode="0.00">
                  <c:v>61.775999999999996</c:v>
                </c:pt>
                <c:pt idx="2178" formatCode="0.00">
                  <c:v>61.996000000000009</c:v>
                </c:pt>
                <c:pt idx="2179" formatCode="0.00">
                  <c:v>61.744</c:v>
                </c:pt>
                <c:pt idx="2180" formatCode="0.00">
                  <c:v>62.836000000000006</c:v>
                </c:pt>
                <c:pt idx="2181" formatCode="0.00">
                  <c:v>61.744</c:v>
                </c:pt>
                <c:pt idx="2182" formatCode="0.00">
                  <c:v>61.744</c:v>
                </c:pt>
                <c:pt idx="2183" formatCode="0.00">
                  <c:v>61.92</c:v>
                </c:pt>
                <c:pt idx="2184" formatCode="0.00">
                  <c:v>63.622</c:v>
                </c:pt>
                <c:pt idx="2185" formatCode="0.00">
                  <c:v>62.81</c:v>
                </c:pt>
                <c:pt idx="2186" formatCode="0.00">
                  <c:v>62.81</c:v>
                </c:pt>
                <c:pt idx="2187" formatCode="0.00">
                  <c:v>63.06</c:v>
                </c:pt>
                <c:pt idx="2188" formatCode="0.00">
                  <c:v>64.043999999999997</c:v>
                </c:pt>
                <c:pt idx="2189" formatCode="0.00">
                  <c:v>64.411999999999992</c:v>
                </c:pt>
                <c:pt idx="2190" formatCode="0.00">
                  <c:v>64.458000000000013</c:v>
                </c:pt>
                <c:pt idx="2191" formatCode="0.00">
                  <c:v>65.624000000000009</c:v>
                </c:pt>
                <c:pt idx="2192" formatCode="0.00">
                  <c:v>65.945999999999998</c:v>
                </c:pt>
                <c:pt idx="2193" formatCode="0.00">
                  <c:v>66.932000000000002</c:v>
                </c:pt>
                <c:pt idx="2194" formatCode="0.00">
                  <c:v>67.53</c:v>
                </c:pt>
                <c:pt idx="2195" formatCode="0.00">
                  <c:v>67.073999999999998</c:v>
                </c:pt>
                <c:pt idx="2196" formatCode="0.00">
                  <c:v>67.09</c:v>
                </c:pt>
                <c:pt idx="2197" formatCode="0.00">
                  <c:v>67.16</c:v>
                </c:pt>
                <c:pt idx="2198" formatCode="0.00">
                  <c:v>68.826000000000008</c:v>
                </c:pt>
                <c:pt idx="2199" formatCode="0.00">
                  <c:v>69.14800000000001</c:v>
                </c:pt>
                <c:pt idx="2200" formatCode="0.00">
                  <c:v>68.78</c:v>
                </c:pt>
                <c:pt idx="2201" formatCode="0.00">
                  <c:v>68.28</c:v>
                </c:pt>
                <c:pt idx="2202" formatCode="0.00">
                  <c:v>68.805999999999997</c:v>
                </c:pt>
                <c:pt idx="2203" formatCode="0.00">
                  <c:v>68.760000000000005</c:v>
                </c:pt>
                <c:pt idx="2204" formatCode="0.00">
                  <c:v>68.254000000000005</c:v>
                </c:pt>
                <c:pt idx="2205" formatCode="0.00">
                  <c:v>67.378000000000014</c:v>
                </c:pt>
                <c:pt idx="2206" formatCode="0.00">
                  <c:v>67.286000000000001</c:v>
                </c:pt>
                <c:pt idx="2207" formatCode="0.00">
                  <c:v>67.47</c:v>
                </c:pt>
                <c:pt idx="2208" formatCode="0.00">
                  <c:v>67.47</c:v>
                </c:pt>
                <c:pt idx="2209" formatCode="0.00">
                  <c:v>67.746000000000009</c:v>
                </c:pt>
                <c:pt idx="2210" formatCode="0.00">
                  <c:v>67.746000000000009</c:v>
                </c:pt>
                <c:pt idx="2211" formatCode="0.00">
                  <c:v>67.837999999999994</c:v>
                </c:pt>
                <c:pt idx="2212" formatCode="0.00">
                  <c:v>67.788000000000011</c:v>
                </c:pt>
                <c:pt idx="2213" formatCode="0.00">
                  <c:v>67.938000000000002</c:v>
                </c:pt>
                <c:pt idx="2214" formatCode="0.00">
                  <c:v>67.938000000000002</c:v>
                </c:pt>
                <c:pt idx="2215" formatCode="0.00">
                  <c:v>67.938000000000002</c:v>
                </c:pt>
                <c:pt idx="2216" formatCode="0.00">
                  <c:v>68.858000000000004</c:v>
                </c:pt>
                <c:pt idx="2217" formatCode="0.00">
                  <c:v>69.418000000000006</c:v>
                </c:pt>
                <c:pt idx="2218" formatCode="0.00">
                  <c:v>68.819999999999993</c:v>
                </c:pt>
                <c:pt idx="2219" formatCode="0.00">
                  <c:v>68.634</c:v>
                </c:pt>
                <c:pt idx="2220" formatCode="0.00">
                  <c:v>68.404000000000011</c:v>
                </c:pt>
                <c:pt idx="2221" formatCode="0.00">
                  <c:v>68.704000000000008</c:v>
                </c:pt>
                <c:pt idx="2222" formatCode="0.00">
                  <c:v>69.772000000000006</c:v>
                </c:pt>
                <c:pt idx="2223" formatCode="0.00">
                  <c:v>68.618000000000009</c:v>
                </c:pt>
                <c:pt idx="2224" formatCode="0.00">
                  <c:v>67.835999999999999</c:v>
                </c:pt>
                <c:pt idx="2225" formatCode="0.00">
                  <c:v>67.475999999999999</c:v>
                </c:pt>
                <c:pt idx="2226" formatCode="0.00">
                  <c:v>67.292000000000002</c:v>
                </c:pt>
                <c:pt idx="2227" formatCode="0.00">
                  <c:v>69.51400000000001</c:v>
                </c:pt>
                <c:pt idx="2228" formatCode="0.00">
                  <c:v>68.410000000000011</c:v>
                </c:pt>
                <c:pt idx="2229" formatCode="0.00">
                  <c:v>68.686000000000007</c:v>
                </c:pt>
                <c:pt idx="2230" formatCode="0.00">
                  <c:v>68.451999999999998</c:v>
                </c:pt>
                <c:pt idx="2231" formatCode="0.00">
                  <c:v>67.152000000000001</c:v>
                </c:pt>
                <c:pt idx="2232" formatCode="0.00">
                  <c:v>67.811999999999998</c:v>
                </c:pt>
                <c:pt idx="2233" formatCode="0.00">
                  <c:v>66.570000000000007</c:v>
                </c:pt>
                <c:pt idx="2234" formatCode="0.00">
                  <c:v>66.256</c:v>
                </c:pt>
                <c:pt idx="2235" formatCode="0.00">
                  <c:v>69.22</c:v>
                </c:pt>
                <c:pt idx="2236" formatCode="0.00">
                  <c:v>69.22</c:v>
                </c:pt>
                <c:pt idx="2237" formatCode="0.00">
                  <c:v>69.024000000000001</c:v>
                </c:pt>
                <c:pt idx="2238" formatCode="0.00">
                  <c:v>70.740000000000009</c:v>
                </c:pt>
                <c:pt idx="2239" formatCode="0.00">
                  <c:v>72.240000000000009</c:v>
                </c:pt>
                <c:pt idx="2240" formatCode="0.00">
                  <c:v>72.320000000000007</c:v>
                </c:pt>
                <c:pt idx="2241" formatCode="0.00">
                  <c:v>71.594000000000008</c:v>
                </c:pt>
                <c:pt idx="2242" formatCode="0.00">
                  <c:v>71.796000000000006</c:v>
                </c:pt>
                <c:pt idx="2243" formatCode="0.00">
                  <c:v>70.928000000000011</c:v>
                </c:pt>
                <c:pt idx="2244" formatCode="0.00">
                  <c:v>71.671999999999997</c:v>
                </c:pt>
                <c:pt idx="2245" formatCode="0.00">
                  <c:v>70.56</c:v>
                </c:pt>
                <c:pt idx="2246" formatCode="0.00">
                  <c:v>68.766000000000005</c:v>
                </c:pt>
                <c:pt idx="2247" formatCode="0.00">
                  <c:v>68.674000000000007</c:v>
                </c:pt>
                <c:pt idx="2248" formatCode="0.00">
                  <c:v>67.281999999999996</c:v>
                </c:pt>
                <c:pt idx="2249" formatCode="0.00">
                  <c:v>63.684000000000005</c:v>
                </c:pt>
                <c:pt idx="2250" formatCode="0.00">
                  <c:v>59.67</c:v>
                </c:pt>
                <c:pt idx="2251" formatCode="0.00">
                  <c:v>57.210000000000008</c:v>
                </c:pt>
                <c:pt idx="2252" formatCode="0.00">
                  <c:v>58.276000000000003</c:v>
                </c:pt>
                <c:pt idx="2253" formatCode="0.00">
                  <c:v>58.538000000000011</c:v>
                </c:pt>
                <c:pt idx="2254" formatCode="0.00">
                  <c:v>59.97</c:v>
                </c:pt>
                <c:pt idx="2255" formatCode="0.00">
                  <c:v>59.60199999999999</c:v>
                </c:pt>
                <c:pt idx="2256" formatCode="0.00">
                  <c:v>61.635999999999996</c:v>
                </c:pt>
                <c:pt idx="2257" formatCode="0.00">
                  <c:v>60.34</c:v>
                </c:pt>
                <c:pt idx="2258" formatCode="0.00">
                  <c:v>59.006</c:v>
                </c:pt>
                <c:pt idx="2259" formatCode="0.00">
                  <c:v>59.788000000000011</c:v>
                </c:pt>
                <c:pt idx="2260" formatCode="0.00">
                  <c:v>59.650000000000006</c:v>
                </c:pt>
                <c:pt idx="2261" formatCode="0.00">
                  <c:v>59.788000000000011</c:v>
                </c:pt>
                <c:pt idx="2262" formatCode="0.00">
                  <c:v>59.788000000000011</c:v>
                </c:pt>
                <c:pt idx="2263" formatCode="0.00">
                  <c:v>60.754000000000005</c:v>
                </c:pt>
                <c:pt idx="2264" formatCode="0.00">
                  <c:v>61.318000000000012</c:v>
                </c:pt>
                <c:pt idx="2265" formatCode="0.00">
                  <c:v>61.915999999999997</c:v>
                </c:pt>
                <c:pt idx="2266" formatCode="0.00">
                  <c:v>60.858000000000004</c:v>
                </c:pt>
                <c:pt idx="2267" formatCode="0.00">
                  <c:v>62.068000000000012</c:v>
                </c:pt>
                <c:pt idx="2268" formatCode="0.00">
                  <c:v>64.740000000000009</c:v>
                </c:pt>
                <c:pt idx="2269" formatCode="0.00">
                  <c:v>64.278000000000006</c:v>
                </c:pt>
                <c:pt idx="2270" formatCode="0.00">
                  <c:v>63.864000000000011</c:v>
                </c:pt>
                <c:pt idx="2271" formatCode="0.00">
                  <c:v>64.320000000000007</c:v>
                </c:pt>
                <c:pt idx="2272" formatCode="0.00">
                  <c:v>64.546000000000006</c:v>
                </c:pt>
                <c:pt idx="2273" formatCode="0.00">
                  <c:v>64.224000000000004</c:v>
                </c:pt>
                <c:pt idx="2274" formatCode="0.00">
                  <c:v>64.391999999999996</c:v>
                </c:pt>
                <c:pt idx="2275" formatCode="0.00">
                  <c:v>64.986000000000004</c:v>
                </c:pt>
                <c:pt idx="2276" formatCode="0.00">
                  <c:v>64.19</c:v>
                </c:pt>
                <c:pt idx="2277" formatCode="0.00">
                  <c:v>63.839999999999996</c:v>
                </c:pt>
                <c:pt idx="2278" formatCode="0.00">
                  <c:v>63.675999999999995</c:v>
                </c:pt>
                <c:pt idx="2279" formatCode="0.00">
                  <c:v>63.914000000000001</c:v>
                </c:pt>
                <c:pt idx="2280" formatCode="0.00">
                  <c:v>63.184000000000012</c:v>
                </c:pt>
                <c:pt idx="2281" formatCode="0.00">
                  <c:v>63.375999999999998</c:v>
                </c:pt>
                <c:pt idx="2282" formatCode="0.00">
                  <c:v>63.391999999999996</c:v>
                </c:pt>
                <c:pt idx="2283" formatCode="0.00">
                  <c:v>64.194000000000003</c:v>
                </c:pt>
                <c:pt idx="2284" formatCode="0.00">
                  <c:v>63.78</c:v>
                </c:pt>
                <c:pt idx="2285" formatCode="0.00">
                  <c:v>63.834000000000003</c:v>
                </c:pt>
                <c:pt idx="2286" formatCode="0.00">
                  <c:v>63.984000000000002</c:v>
                </c:pt>
                <c:pt idx="2287" formatCode="0.00">
                  <c:v>64.501999999999995</c:v>
                </c:pt>
                <c:pt idx="2288" formatCode="0.00">
                  <c:v>65.001999999999995</c:v>
                </c:pt>
                <c:pt idx="2289" formatCode="0.00">
                  <c:v>66.44</c:v>
                </c:pt>
                <c:pt idx="2290" formatCode="0.00">
                  <c:v>66.44</c:v>
                </c:pt>
                <c:pt idx="2291" formatCode="0.00">
                  <c:v>70.576000000000008</c:v>
                </c:pt>
                <c:pt idx="2292" formatCode="0.00">
                  <c:v>71.725999999999999</c:v>
                </c:pt>
                <c:pt idx="2293" formatCode="0.00">
                  <c:v>77.218000000000004</c:v>
                </c:pt>
                <c:pt idx="2294" formatCode="0.00">
                  <c:v>76.968000000000004</c:v>
                </c:pt>
                <c:pt idx="2295" formatCode="0.00">
                  <c:v>78.910000000000011</c:v>
                </c:pt>
                <c:pt idx="2296" formatCode="0.00">
                  <c:v>78.588000000000008</c:v>
                </c:pt>
                <c:pt idx="2297" formatCode="0.00">
                  <c:v>78.588000000000008</c:v>
                </c:pt>
                <c:pt idx="2298" formatCode="0.00">
                  <c:v>78.588000000000008</c:v>
                </c:pt>
                <c:pt idx="2299" formatCode="0.00">
                  <c:v>82.18</c:v>
                </c:pt>
                <c:pt idx="2300" formatCode="0.00">
                  <c:v>85.224000000000004</c:v>
                </c:pt>
                <c:pt idx="2301" formatCode="0.00">
                  <c:v>81.944000000000003</c:v>
                </c:pt>
                <c:pt idx="2302" formatCode="0.00">
                  <c:v>79.314000000000007</c:v>
                </c:pt>
                <c:pt idx="2303" formatCode="0.00">
                  <c:v>78.293999999999997</c:v>
                </c:pt>
                <c:pt idx="2304" formatCode="0.00">
                  <c:v>79.286000000000001</c:v>
                </c:pt>
                <c:pt idx="2305" formatCode="0.00">
                  <c:v>78.872</c:v>
                </c:pt>
                <c:pt idx="2306" formatCode="0.00">
                  <c:v>79.846000000000004</c:v>
                </c:pt>
                <c:pt idx="2307" formatCode="0.00">
                  <c:v>79.854000000000013</c:v>
                </c:pt>
                <c:pt idx="2308" formatCode="0.00">
                  <c:v>79.165999999999997</c:v>
                </c:pt>
                <c:pt idx="2309" formatCode="0.00">
                  <c:v>78.188000000000017</c:v>
                </c:pt>
                <c:pt idx="2310" formatCode="0.00">
                  <c:v>78.188000000000017</c:v>
                </c:pt>
                <c:pt idx="2311" formatCode="0.00">
                  <c:v>76.210000000000008</c:v>
                </c:pt>
                <c:pt idx="2312" formatCode="0.00">
                  <c:v>75.290000000000006</c:v>
                </c:pt>
                <c:pt idx="2313" formatCode="0.00">
                  <c:v>75.06</c:v>
                </c:pt>
                <c:pt idx="2314" formatCode="0.00">
                  <c:v>76.440000000000012</c:v>
                </c:pt>
                <c:pt idx="2315" formatCode="0.00">
                  <c:v>78.756</c:v>
                </c:pt>
                <c:pt idx="2316" formatCode="0.00">
                  <c:v>77.974000000000018</c:v>
                </c:pt>
                <c:pt idx="2317" formatCode="0.00">
                  <c:v>79.278000000000006</c:v>
                </c:pt>
                <c:pt idx="2318" formatCode="0.00">
                  <c:v>78.069999999999993</c:v>
                </c:pt>
                <c:pt idx="2319" formatCode="0.00">
                  <c:v>80.185999999999993</c:v>
                </c:pt>
                <c:pt idx="2320" formatCode="0.00">
                  <c:v>78.161999999999992</c:v>
                </c:pt>
                <c:pt idx="2321" formatCode="0.00">
                  <c:v>76.459999999999994</c:v>
                </c:pt>
                <c:pt idx="2322" formatCode="0.00">
                  <c:v>77.885999999999996</c:v>
                </c:pt>
                <c:pt idx="2323" formatCode="0.00">
                  <c:v>76.411999999999992</c:v>
                </c:pt>
                <c:pt idx="2324" formatCode="0.00">
                  <c:v>78.745999999999995</c:v>
                </c:pt>
                <c:pt idx="2325" formatCode="0.00">
                  <c:v>78.068000000000012</c:v>
                </c:pt>
                <c:pt idx="2326" formatCode="0.00">
                  <c:v>79.540000000000006</c:v>
                </c:pt>
                <c:pt idx="2327" formatCode="0.00">
                  <c:v>79.00800000000001</c:v>
                </c:pt>
                <c:pt idx="2328" formatCode="0.00">
                  <c:v>76.09</c:v>
                </c:pt>
                <c:pt idx="2329" formatCode="0.00">
                  <c:v>76.635999999999996</c:v>
                </c:pt>
                <c:pt idx="2330" formatCode="0.00">
                  <c:v>79.12</c:v>
                </c:pt>
                <c:pt idx="2331" formatCode="0.00">
                  <c:v>77.418000000000006</c:v>
                </c:pt>
                <c:pt idx="2332" formatCode="0.00">
                  <c:v>77.28</c:v>
                </c:pt>
                <c:pt idx="2333" formatCode="0.00">
                  <c:v>76.411999999999992</c:v>
                </c:pt>
                <c:pt idx="2334" formatCode="0.00">
                  <c:v>76.006</c:v>
                </c:pt>
                <c:pt idx="2335" formatCode="0.00">
                  <c:v>79.000000000000014</c:v>
                </c:pt>
                <c:pt idx="2336" formatCode="0.00">
                  <c:v>79.782000000000011</c:v>
                </c:pt>
                <c:pt idx="2337" formatCode="0.00">
                  <c:v>80.992000000000004</c:v>
                </c:pt>
                <c:pt idx="2338" formatCode="0.00">
                  <c:v>83.965999999999994</c:v>
                </c:pt>
                <c:pt idx="2339" formatCode="0.00">
                  <c:v>83.531999999999996</c:v>
                </c:pt>
                <c:pt idx="2340" formatCode="0.00">
                  <c:v>83.39</c:v>
                </c:pt>
                <c:pt idx="2341" formatCode="0.00">
                  <c:v>85.360000000000014</c:v>
                </c:pt>
                <c:pt idx="2342" formatCode="0.00">
                  <c:v>83.791999999999987</c:v>
                </c:pt>
                <c:pt idx="2343" formatCode="0.00">
                  <c:v>84.720000000000013</c:v>
                </c:pt>
                <c:pt idx="2344" formatCode="0.00">
                  <c:v>86.15</c:v>
                </c:pt>
                <c:pt idx="2345" formatCode="0.00">
                  <c:v>89.001999999999995</c:v>
                </c:pt>
                <c:pt idx="2346" formatCode="0.00">
                  <c:v>89.001999999999995</c:v>
                </c:pt>
                <c:pt idx="2347" formatCode="0.00">
                  <c:v>87.622</c:v>
                </c:pt>
                <c:pt idx="2348" formatCode="0.00">
                  <c:v>85.966000000000008</c:v>
                </c:pt>
                <c:pt idx="2349" formatCode="0.00">
                  <c:v>84.972000000000008</c:v>
                </c:pt>
                <c:pt idx="2350" formatCode="0.00">
                  <c:v>84.972000000000008</c:v>
                </c:pt>
                <c:pt idx="2351" formatCode="0.00">
                  <c:v>88.528000000000006</c:v>
                </c:pt>
                <c:pt idx="2352" formatCode="0.00">
                  <c:v>87.08</c:v>
                </c:pt>
                <c:pt idx="2353" formatCode="0.00">
                  <c:v>85.462000000000003</c:v>
                </c:pt>
                <c:pt idx="2354" formatCode="0.00">
                  <c:v>85.692000000000007</c:v>
                </c:pt>
                <c:pt idx="2355" formatCode="0.00">
                  <c:v>85.376000000000005</c:v>
                </c:pt>
                <c:pt idx="2356" formatCode="0.00">
                  <c:v>84.731999999999999</c:v>
                </c:pt>
                <c:pt idx="2357" formatCode="0.00">
                  <c:v>85.706000000000003</c:v>
                </c:pt>
                <c:pt idx="2358" formatCode="0.00">
                  <c:v>85.706000000000003</c:v>
                </c:pt>
                <c:pt idx="2359" formatCode="0.00">
                  <c:v>85.85199999999999</c:v>
                </c:pt>
                <c:pt idx="2360" formatCode="0.00">
                  <c:v>86.098000000000013</c:v>
                </c:pt>
                <c:pt idx="2361" formatCode="0.00">
                  <c:v>85.795999999999992</c:v>
                </c:pt>
                <c:pt idx="2362" formatCode="0.00">
                  <c:v>88.888000000000005</c:v>
                </c:pt>
                <c:pt idx="2363" formatCode="0.00">
                  <c:v>87.554000000000002</c:v>
                </c:pt>
                <c:pt idx="2364" formatCode="0.00">
                  <c:v>88.231999999999999</c:v>
                </c:pt>
                <c:pt idx="2365" formatCode="0.00">
                  <c:v>87.458000000000013</c:v>
                </c:pt>
                <c:pt idx="2366" formatCode="0.00">
                  <c:v>86.191999999999993</c:v>
                </c:pt>
                <c:pt idx="2367" formatCode="0.00">
                  <c:v>84.968000000000018</c:v>
                </c:pt>
                <c:pt idx="2368" formatCode="0.00">
                  <c:v>86.64800000000001</c:v>
                </c:pt>
                <c:pt idx="2369" formatCode="0.00">
                  <c:v>89.604000000000013</c:v>
                </c:pt>
                <c:pt idx="2370" formatCode="0.00">
                  <c:v>91.412000000000006</c:v>
                </c:pt>
                <c:pt idx="2371" formatCode="0.00">
                  <c:v>91.412000000000006</c:v>
                </c:pt>
                <c:pt idx="2372" formatCode="0.00">
                  <c:v>91.76400000000001</c:v>
                </c:pt>
                <c:pt idx="2373" formatCode="0.00">
                  <c:v>93.65</c:v>
                </c:pt>
                <c:pt idx="2374" formatCode="0.00">
                  <c:v>92.74199999999999</c:v>
                </c:pt>
                <c:pt idx="2375" formatCode="0.00">
                  <c:v>94.146000000000001</c:v>
                </c:pt>
                <c:pt idx="2376" formatCode="0.00">
                  <c:v>98.14800000000001</c:v>
                </c:pt>
                <c:pt idx="2377" formatCode="0.00">
                  <c:v>95.831999999999994</c:v>
                </c:pt>
                <c:pt idx="2378" formatCode="0.00">
                  <c:v>93.59</c:v>
                </c:pt>
                <c:pt idx="2379" formatCode="0.00">
                  <c:v>92.534000000000006</c:v>
                </c:pt>
                <c:pt idx="2380" formatCode="0.00">
                  <c:v>90.786000000000001</c:v>
                </c:pt>
                <c:pt idx="2381" formatCode="0.00">
                  <c:v>88.484000000000009</c:v>
                </c:pt>
                <c:pt idx="2382" formatCode="0.00">
                  <c:v>90.02800000000002</c:v>
                </c:pt>
                <c:pt idx="2383" formatCode="0.00">
                  <c:v>90.02800000000002</c:v>
                </c:pt>
                <c:pt idx="2384" formatCode="0.00">
                  <c:v>88.551999999999992</c:v>
                </c:pt>
                <c:pt idx="2385" formatCode="0.00">
                  <c:v>88.551999999999992</c:v>
                </c:pt>
                <c:pt idx="2386" formatCode="0.00">
                  <c:v>90.288000000000011</c:v>
                </c:pt>
                <c:pt idx="2387" formatCode="0.00">
                  <c:v>95.498000000000019</c:v>
                </c:pt>
                <c:pt idx="2388" formatCode="0.00">
                  <c:v>95.64800000000001</c:v>
                </c:pt>
                <c:pt idx="2389" formatCode="0.00">
                  <c:v>98.224000000000004</c:v>
                </c:pt>
                <c:pt idx="2390" formatCode="0.00">
                  <c:v>96.888000000000005</c:v>
                </c:pt>
                <c:pt idx="2391" formatCode="0.00">
                  <c:v>95.174000000000007</c:v>
                </c:pt>
                <c:pt idx="2392" formatCode="0.00">
                  <c:v>97.460000000000008</c:v>
                </c:pt>
                <c:pt idx="2393" formatCode="0.00">
                  <c:v>99.220000000000027</c:v>
                </c:pt>
                <c:pt idx="2394" formatCode="0.00">
                  <c:v>102.006</c:v>
                </c:pt>
                <c:pt idx="2395" formatCode="0.00">
                  <c:v>100.94800000000001</c:v>
                </c:pt>
                <c:pt idx="2396" formatCode="0.00">
                  <c:v>99.836000000000013</c:v>
                </c:pt>
                <c:pt idx="2397" formatCode="0.00">
                  <c:v>97.190000000000012</c:v>
                </c:pt>
                <c:pt idx="2398" formatCode="0.00">
                  <c:v>98.11</c:v>
                </c:pt>
                <c:pt idx="2399" formatCode="0.00">
                  <c:v>99.581999999999994</c:v>
                </c:pt>
                <c:pt idx="2400" formatCode="0.00">
                  <c:v>100.134</c:v>
                </c:pt>
                <c:pt idx="2401" formatCode="0.00">
                  <c:v>101.64400000000001</c:v>
                </c:pt>
                <c:pt idx="2402" formatCode="0.00">
                  <c:v>105.69399999999999</c:v>
                </c:pt>
                <c:pt idx="2403" formatCode="0.00">
                  <c:v>104.732</c:v>
                </c:pt>
                <c:pt idx="2404" formatCode="0.00">
                  <c:v>99.406000000000006</c:v>
                </c:pt>
                <c:pt idx="2405" formatCode="0.00">
                  <c:v>92.31</c:v>
                </c:pt>
                <c:pt idx="2406" formatCode="0.00">
                  <c:v>95.73</c:v>
                </c:pt>
                <c:pt idx="2407" formatCode="0.00">
                  <c:v>99.842000000000013</c:v>
                </c:pt>
                <c:pt idx="2408" formatCode="0.00">
                  <c:v>97.793999999999997</c:v>
                </c:pt>
                <c:pt idx="2409" formatCode="0.00">
                  <c:v>94.73</c:v>
                </c:pt>
                <c:pt idx="2410" formatCode="0.00">
                  <c:v>92.685999999999993</c:v>
                </c:pt>
                <c:pt idx="2411" formatCode="0.00">
                  <c:v>94.50800000000001</c:v>
                </c:pt>
                <c:pt idx="2412" formatCode="0.00">
                  <c:v>93.994</c:v>
                </c:pt>
                <c:pt idx="2413" formatCode="0.00">
                  <c:v>92.213999999999999</c:v>
                </c:pt>
                <c:pt idx="2414" formatCode="0.00">
                  <c:v>90.314000000000021</c:v>
                </c:pt>
                <c:pt idx="2415" formatCode="0.00">
                  <c:v>92.200000000000017</c:v>
                </c:pt>
                <c:pt idx="2416" formatCode="0.00">
                  <c:v>88.75</c:v>
                </c:pt>
                <c:pt idx="2417" formatCode="0.00">
                  <c:v>89.550000000000011</c:v>
                </c:pt>
                <c:pt idx="2418" formatCode="0.00">
                  <c:v>90.89</c:v>
                </c:pt>
                <c:pt idx="2419" formatCode="0.00">
                  <c:v>92.6</c:v>
                </c:pt>
                <c:pt idx="2420" formatCode="0.00">
                  <c:v>94.31</c:v>
                </c:pt>
                <c:pt idx="2421" formatCode="0.00">
                  <c:v>93.183999999999997</c:v>
                </c:pt>
                <c:pt idx="2422" formatCode="0.00">
                  <c:v>95.668000000000006</c:v>
                </c:pt>
                <c:pt idx="2423" formatCode="0.00">
                  <c:v>93.192000000000007</c:v>
                </c:pt>
                <c:pt idx="2424" formatCode="0.00">
                  <c:v>89.548000000000002</c:v>
                </c:pt>
                <c:pt idx="2425" formatCode="0.00">
                  <c:v>85.134</c:v>
                </c:pt>
                <c:pt idx="2426" formatCode="0.00">
                  <c:v>77.078000000000003</c:v>
                </c:pt>
                <c:pt idx="2427" formatCode="0.00">
                  <c:v>76.428000000000011</c:v>
                </c:pt>
                <c:pt idx="2428" formatCode="0.00">
                  <c:v>72.195999999999998</c:v>
                </c:pt>
                <c:pt idx="2429" formatCode="0.00">
                  <c:v>74.036000000000001</c:v>
                </c:pt>
                <c:pt idx="2430" formatCode="0.00">
                  <c:v>74.036000000000001</c:v>
                </c:pt>
                <c:pt idx="2431" formatCode="0.00">
                  <c:v>74.036000000000001</c:v>
                </c:pt>
                <c:pt idx="2432" formatCode="0.00">
                  <c:v>67.240000000000009</c:v>
                </c:pt>
                <c:pt idx="2433" formatCode="0.00">
                  <c:v>68.841999999999985</c:v>
                </c:pt>
                <c:pt idx="2434" formatCode="0.00">
                  <c:v>67.165999999999997</c:v>
                </c:pt>
                <c:pt idx="2435" formatCode="0.00">
                  <c:v>67.706000000000003</c:v>
                </c:pt>
                <c:pt idx="2436" formatCode="0.00">
                  <c:v>65.84</c:v>
                </c:pt>
                <c:pt idx="2437" formatCode="0.00">
                  <c:v>65.86</c:v>
                </c:pt>
                <c:pt idx="2438" formatCode="0.00">
                  <c:v>60.846000000000004</c:v>
                </c:pt>
                <c:pt idx="2439" formatCode="0.00">
                  <c:v>61.686000000000007</c:v>
                </c:pt>
                <c:pt idx="2440" formatCode="0.00">
                  <c:v>64.320000000000007</c:v>
                </c:pt>
                <c:pt idx="2441" formatCode="0.00">
                  <c:v>61.52000000000001</c:v>
                </c:pt>
                <c:pt idx="2442" formatCode="0.00">
                  <c:v>58.352000000000004</c:v>
                </c:pt>
                <c:pt idx="2443" formatCode="0.00">
                  <c:v>57.72</c:v>
                </c:pt>
                <c:pt idx="2444" formatCode="0.00">
                  <c:v>55.584000000000003</c:v>
                </c:pt>
                <c:pt idx="2445" formatCode="0.00">
                  <c:v>57.882000000000005</c:v>
                </c:pt>
                <c:pt idx="2446" formatCode="0.00">
                  <c:v>61.318000000000012</c:v>
                </c:pt>
                <c:pt idx="2447" formatCode="0.00">
                  <c:v>59.06</c:v>
                </c:pt>
                <c:pt idx="2448" formatCode="0.00">
                  <c:v>60.531999999999996</c:v>
                </c:pt>
                <c:pt idx="2449" formatCode="0.00">
                  <c:v>59.635999999999996</c:v>
                </c:pt>
                <c:pt idx="2450" formatCode="0.00">
                  <c:v>58.204000000000008</c:v>
                </c:pt>
                <c:pt idx="2451" formatCode="0.00">
                  <c:v>62.245999999999995</c:v>
                </c:pt>
                <c:pt idx="2452" formatCode="0.00">
                  <c:v>63.994</c:v>
                </c:pt>
                <c:pt idx="2453" formatCode="0.00">
                  <c:v>66.259999999999991</c:v>
                </c:pt>
                <c:pt idx="2454" formatCode="0.00">
                  <c:v>69.151999999999987</c:v>
                </c:pt>
                <c:pt idx="2455" formatCode="0.00">
                  <c:v>71.331999999999994</c:v>
                </c:pt>
                <c:pt idx="2456" formatCode="0.00">
                  <c:v>68.740000000000009</c:v>
                </c:pt>
                <c:pt idx="2457" formatCode="0.00">
                  <c:v>67.84</c:v>
                </c:pt>
                <c:pt idx="2458" formatCode="0.00">
                  <c:v>67.471999999999994</c:v>
                </c:pt>
                <c:pt idx="2459" formatCode="0.00">
                  <c:v>65.95</c:v>
                </c:pt>
                <c:pt idx="2460" formatCode="0.00">
                  <c:v>65.731999999999999</c:v>
                </c:pt>
                <c:pt idx="2461" formatCode="0.00">
                  <c:v>67.718000000000004</c:v>
                </c:pt>
                <c:pt idx="2462" formatCode="0.00">
                  <c:v>62.951999999999998</c:v>
                </c:pt>
                <c:pt idx="2463" formatCode="0.00">
                  <c:v>63.201999999999998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58-4180-9B8E-C830C46BE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723952"/>
        <c:axId val="1964727760"/>
      </c:lineChart>
      <c:dateAx>
        <c:axId val="1964723952"/>
        <c:scaling>
          <c:orientation val="minMax"/>
          <c:min val="39965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27760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1964727760"/>
        <c:scaling>
          <c:orientation val="minMax"/>
        </c:scaling>
        <c:delete val="0"/>
        <c:axPos val="l"/>
        <c:majorGridlines>
          <c:spPr>
            <a:ln w="3175">
              <a:solidFill>
                <a:srgbClr val="717073"/>
              </a:solidFill>
              <a:prstDash val="dash"/>
            </a:ln>
          </c:spPr>
        </c:majorGridlines>
        <c:numFmt formatCode="#,##0_);\(#,##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2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134615384615391E-2"/>
          <c:y val="7.2649875842497338E-2"/>
          <c:w val="0.87740384615384615"/>
          <c:h val="0.72222523631659119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00377B"/>
              </a:solidFill>
              <a:prstDash val="solid"/>
            </a:ln>
          </c:spPr>
          <c:marker>
            <c:symbol val="square"/>
            <c:size val="5"/>
            <c:spPr>
              <a:noFill/>
              <a:ln w="9525">
                <a:noFill/>
                <a:prstDash val="solid"/>
              </a:ln>
            </c:spPr>
          </c:marker>
          <c:cat>
            <c:numRef>
              <c:f>Platts!$B$481:$B$2717</c:f>
              <c:numCache>
                <c:formatCode>[$-409]d\-mmm\-yy;@</c:formatCode>
                <c:ptCount val="2237"/>
                <c:pt idx="0">
                  <c:v>40343</c:v>
                </c:pt>
                <c:pt idx="1">
                  <c:v>40344</c:v>
                </c:pt>
                <c:pt idx="2">
                  <c:v>40345</c:v>
                </c:pt>
                <c:pt idx="3">
                  <c:v>40346</c:v>
                </c:pt>
                <c:pt idx="4">
                  <c:v>40347</c:v>
                </c:pt>
                <c:pt idx="5">
                  <c:v>40350</c:v>
                </c:pt>
                <c:pt idx="6">
                  <c:v>40351</c:v>
                </c:pt>
                <c:pt idx="7">
                  <c:v>40353</c:v>
                </c:pt>
                <c:pt idx="8">
                  <c:v>40354</c:v>
                </c:pt>
                <c:pt idx="9">
                  <c:v>40357</c:v>
                </c:pt>
                <c:pt idx="10">
                  <c:v>40358</c:v>
                </c:pt>
                <c:pt idx="11">
                  <c:v>40360</c:v>
                </c:pt>
                <c:pt idx="12">
                  <c:v>40361</c:v>
                </c:pt>
                <c:pt idx="13">
                  <c:v>40365</c:v>
                </c:pt>
                <c:pt idx="14">
                  <c:v>40366</c:v>
                </c:pt>
                <c:pt idx="15">
                  <c:v>40367</c:v>
                </c:pt>
                <c:pt idx="16">
                  <c:v>40368</c:v>
                </c:pt>
                <c:pt idx="17">
                  <c:v>40371</c:v>
                </c:pt>
                <c:pt idx="18">
                  <c:v>40372</c:v>
                </c:pt>
                <c:pt idx="19">
                  <c:v>40373</c:v>
                </c:pt>
                <c:pt idx="20">
                  <c:v>40374</c:v>
                </c:pt>
                <c:pt idx="21">
                  <c:v>40375</c:v>
                </c:pt>
                <c:pt idx="22">
                  <c:v>40378</c:v>
                </c:pt>
                <c:pt idx="23">
                  <c:v>40379</c:v>
                </c:pt>
                <c:pt idx="24">
                  <c:v>40380</c:v>
                </c:pt>
                <c:pt idx="25">
                  <c:v>40381</c:v>
                </c:pt>
                <c:pt idx="26">
                  <c:v>40382</c:v>
                </c:pt>
                <c:pt idx="27">
                  <c:v>40385</c:v>
                </c:pt>
                <c:pt idx="28">
                  <c:v>40386</c:v>
                </c:pt>
                <c:pt idx="29">
                  <c:v>40387</c:v>
                </c:pt>
                <c:pt idx="30">
                  <c:v>40388</c:v>
                </c:pt>
                <c:pt idx="31">
                  <c:v>40389</c:v>
                </c:pt>
                <c:pt idx="32">
                  <c:v>40392</c:v>
                </c:pt>
                <c:pt idx="33">
                  <c:v>40393</c:v>
                </c:pt>
                <c:pt idx="34">
                  <c:v>40394</c:v>
                </c:pt>
                <c:pt idx="35">
                  <c:v>40395</c:v>
                </c:pt>
                <c:pt idx="36">
                  <c:v>40396</c:v>
                </c:pt>
                <c:pt idx="37">
                  <c:v>40400</c:v>
                </c:pt>
                <c:pt idx="38">
                  <c:v>40401</c:v>
                </c:pt>
                <c:pt idx="39">
                  <c:v>40402</c:v>
                </c:pt>
                <c:pt idx="40">
                  <c:v>40403</c:v>
                </c:pt>
                <c:pt idx="41">
                  <c:v>40406</c:v>
                </c:pt>
                <c:pt idx="42">
                  <c:v>40407</c:v>
                </c:pt>
                <c:pt idx="43">
                  <c:v>40408</c:v>
                </c:pt>
                <c:pt idx="44">
                  <c:v>40409</c:v>
                </c:pt>
                <c:pt idx="45">
                  <c:v>40410</c:v>
                </c:pt>
                <c:pt idx="46">
                  <c:v>40413</c:v>
                </c:pt>
                <c:pt idx="47">
                  <c:v>40414</c:v>
                </c:pt>
                <c:pt idx="48">
                  <c:v>40415</c:v>
                </c:pt>
                <c:pt idx="49">
                  <c:v>40416</c:v>
                </c:pt>
                <c:pt idx="50">
                  <c:v>40417</c:v>
                </c:pt>
                <c:pt idx="51">
                  <c:v>40420</c:v>
                </c:pt>
                <c:pt idx="52">
                  <c:v>40421</c:v>
                </c:pt>
                <c:pt idx="53">
                  <c:v>40422</c:v>
                </c:pt>
                <c:pt idx="54">
                  <c:v>40423</c:v>
                </c:pt>
                <c:pt idx="55">
                  <c:v>40424</c:v>
                </c:pt>
                <c:pt idx="56">
                  <c:v>40428</c:v>
                </c:pt>
                <c:pt idx="57">
                  <c:v>40429</c:v>
                </c:pt>
                <c:pt idx="58">
                  <c:v>40430</c:v>
                </c:pt>
                <c:pt idx="59">
                  <c:v>40431</c:v>
                </c:pt>
                <c:pt idx="60">
                  <c:v>40434</c:v>
                </c:pt>
                <c:pt idx="61">
                  <c:v>40435</c:v>
                </c:pt>
                <c:pt idx="62">
                  <c:v>40436</c:v>
                </c:pt>
                <c:pt idx="63">
                  <c:v>40437</c:v>
                </c:pt>
                <c:pt idx="64">
                  <c:v>40438</c:v>
                </c:pt>
                <c:pt idx="65">
                  <c:v>40441</c:v>
                </c:pt>
                <c:pt idx="66">
                  <c:v>40442</c:v>
                </c:pt>
                <c:pt idx="67">
                  <c:v>40443</c:v>
                </c:pt>
                <c:pt idx="68">
                  <c:v>40444</c:v>
                </c:pt>
                <c:pt idx="69">
                  <c:v>40445</c:v>
                </c:pt>
                <c:pt idx="70">
                  <c:v>40448</c:v>
                </c:pt>
                <c:pt idx="71">
                  <c:v>40449</c:v>
                </c:pt>
                <c:pt idx="72">
                  <c:v>40450</c:v>
                </c:pt>
                <c:pt idx="73">
                  <c:v>40451</c:v>
                </c:pt>
                <c:pt idx="74">
                  <c:v>40452</c:v>
                </c:pt>
                <c:pt idx="75">
                  <c:v>40455</c:v>
                </c:pt>
                <c:pt idx="76">
                  <c:v>40456</c:v>
                </c:pt>
                <c:pt idx="77">
                  <c:v>40457</c:v>
                </c:pt>
                <c:pt idx="78">
                  <c:v>40458</c:v>
                </c:pt>
                <c:pt idx="79">
                  <c:v>40459</c:v>
                </c:pt>
                <c:pt idx="80">
                  <c:v>40462</c:v>
                </c:pt>
                <c:pt idx="81">
                  <c:v>40463</c:v>
                </c:pt>
                <c:pt idx="82">
                  <c:v>40464</c:v>
                </c:pt>
                <c:pt idx="83">
                  <c:v>40465</c:v>
                </c:pt>
                <c:pt idx="84">
                  <c:v>40466</c:v>
                </c:pt>
                <c:pt idx="85">
                  <c:v>40469</c:v>
                </c:pt>
                <c:pt idx="86">
                  <c:v>40470</c:v>
                </c:pt>
                <c:pt idx="87">
                  <c:v>40471</c:v>
                </c:pt>
                <c:pt idx="88">
                  <c:v>40472</c:v>
                </c:pt>
                <c:pt idx="89">
                  <c:v>40473</c:v>
                </c:pt>
                <c:pt idx="90">
                  <c:v>40476</c:v>
                </c:pt>
                <c:pt idx="91">
                  <c:v>40477</c:v>
                </c:pt>
                <c:pt idx="92">
                  <c:v>40478</c:v>
                </c:pt>
                <c:pt idx="93">
                  <c:v>40479</c:v>
                </c:pt>
                <c:pt idx="94">
                  <c:v>40480</c:v>
                </c:pt>
                <c:pt idx="95">
                  <c:v>40483</c:v>
                </c:pt>
                <c:pt idx="96">
                  <c:v>40484</c:v>
                </c:pt>
                <c:pt idx="97">
                  <c:v>40485</c:v>
                </c:pt>
                <c:pt idx="98">
                  <c:v>40486</c:v>
                </c:pt>
                <c:pt idx="99">
                  <c:v>40487</c:v>
                </c:pt>
                <c:pt idx="100">
                  <c:v>40490</c:v>
                </c:pt>
                <c:pt idx="101">
                  <c:v>40491</c:v>
                </c:pt>
                <c:pt idx="102">
                  <c:v>40492</c:v>
                </c:pt>
                <c:pt idx="103">
                  <c:v>40493</c:v>
                </c:pt>
                <c:pt idx="104">
                  <c:v>40494</c:v>
                </c:pt>
                <c:pt idx="105">
                  <c:v>40497</c:v>
                </c:pt>
                <c:pt idx="106">
                  <c:v>40498</c:v>
                </c:pt>
                <c:pt idx="107">
                  <c:v>40499</c:v>
                </c:pt>
                <c:pt idx="108">
                  <c:v>40500</c:v>
                </c:pt>
                <c:pt idx="109">
                  <c:v>40501</c:v>
                </c:pt>
                <c:pt idx="110">
                  <c:v>40504</c:v>
                </c:pt>
                <c:pt idx="111">
                  <c:v>40505</c:v>
                </c:pt>
                <c:pt idx="112">
                  <c:v>40506</c:v>
                </c:pt>
                <c:pt idx="113">
                  <c:v>40507</c:v>
                </c:pt>
                <c:pt idx="114">
                  <c:v>40508</c:v>
                </c:pt>
                <c:pt idx="115">
                  <c:v>40511</c:v>
                </c:pt>
                <c:pt idx="116">
                  <c:v>40512</c:v>
                </c:pt>
                <c:pt idx="117">
                  <c:v>40513</c:v>
                </c:pt>
                <c:pt idx="118">
                  <c:v>40514</c:v>
                </c:pt>
                <c:pt idx="119">
                  <c:v>40515</c:v>
                </c:pt>
                <c:pt idx="120">
                  <c:v>40518</c:v>
                </c:pt>
                <c:pt idx="121">
                  <c:v>40519</c:v>
                </c:pt>
                <c:pt idx="122">
                  <c:v>40520</c:v>
                </c:pt>
                <c:pt idx="123">
                  <c:v>40521</c:v>
                </c:pt>
                <c:pt idx="124">
                  <c:v>40522</c:v>
                </c:pt>
                <c:pt idx="125">
                  <c:v>40525</c:v>
                </c:pt>
                <c:pt idx="126">
                  <c:v>40526</c:v>
                </c:pt>
                <c:pt idx="127">
                  <c:v>40527</c:v>
                </c:pt>
                <c:pt idx="128">
                  <c:v>40528</c:v>
                </c:pt>
                <c:pt idx="129">
                  <c:v>40529</c:v>
                </c:pt>
                <c:pt idx="130">
                  <c:v>40532</c:v>
                </c:pt>
                <c:pt idx="131">
                  <c:v>40533</c:v>
                </c:pt>
                <c:pt idx="132">
                  <c:v>40534</c:v>
                </c:pt>
                <c:pt idx="133">
                  <c:v>40535</c:v>
                </c:pt>
                <c:pt idx="134">
                  <c:v>40539</c:v>
                </c:pt>
                <c:pt idx="135">
                  <c:v>40540</c:v>
                </c:pt>
                <c:pt idx="136">
                  <c:v>40541</c:v>
                </c:pt>
                <c:pt idx="137">
                  <c:v>40542</c:v>
                </c:pt>
                <c:pt idx="138">
                  <c:v>40543</c:v>
                </c:pt>
                <c:pt idx="139">
                  <c:v>40546</c:v>
                </c:pt>
                <c:pt idx="140">
                  <c:v>40547</c:v>
                </c:pt>
                <c:pt idx="141">
                  <c:v>40548</c:v>
                </c:pt>
                <c:pt idx="142">
                  <c:v>40549</c:v>
                </c:pt>
                <c:pt idx="143">
                  <c:v>40550</c:v>
                </c:pt>
                <c:pt idx="144">
                  <c:v>40553</c:v>
                </c:pt>
                <c:pt idx="145">
                  <c:v>40554</c:v>
                </c:pt>
                <c:pt idx="146">
                  <c:v>40555</c:v>
                </c:pt>
                <c:pt idx="147">
                  <c:v>40556</c:v>
                </c:pt>
                <c:pt idx="148">
                  <c:v>40557</c:v>
                </c:pt>
                <c:pt idx="149">
                  <c:v>40560</c:v>
                </c:pt>
                <c:pt idx="150">
                  <c:v>40561</c:v>
                </c:pt>
                <c:pt idx="151">
                  <c:v>40562</c:v>
                </c:pt>
                <c:pt idx="152">
                  <c:v>40563</c:v>
                </c:pt>
                <c:pt idx="153">
                  <c:v>40564</c:v>
                </c:pt>
                <c:pt idx="154">
                  <c:v>40567</c:v>
                </c:pt>
                <c:pt idx="155">
                  <c:v>40568</c:v>
                </c:pt>
                <c:pt idx="156">
                  <c:v>40569</c:v>
                </c:pt>
                <c:pt idx="157">
                  <c:v>40570</c:v>
                </c:pt>
                <c:pt idx="158">
                  <c:v>40571</c:v>
                </c:pt>
                <c:pt idx="159">
                  <c:v>40574</c:v>
                </c:pt>
                <c:pt idx="160">
                  <c:v>40575</c:v>
                </c:pt>
                <c:pt idx="161">
                  <c:v>40576</c:v>
                </c:pt>
                <c:pt idx="162">
                  <c:v>40577</c:v>
                </c:pt>
                <c:pt idx="163">
                  <c:v>40578</c:v>
                </c:pt>
                <c:pt idx="164">
                  <c:v>40581</c:v>
                </c:pt>
                <c:pt idx="165">
                  <c:v>40582</c:v>
                </c:pt>
                <c:pt idx="166">
                  <c:v>40583</c:v>
                </c:pt>
                <c:pt idx="167">
                  <c:v>40584</c:v>
                </c:pt>
                <c:pt idx="168">
                  <c:v>40585</c:v>
                </c:pt>
                <c:pt idx="169">
                  <c:v>40588</c:v>
                </c:pt>
                <c:pt idx="170">
                  <c:v>40589</c:v>
                </c:pt>
                <c:pt idx="171">
                  <c:v>40590</c:v>
                </c:pt>
                <c:pt idx="172">
                  <c:v>40591</c:v>
                </c:pt>
                <c:pt idx="173">
                  <c:v>40592</c:v>
                </c:pt>
                <c:pt idx="174">
                  <c:v>40595</c:v>
                </c:pt>
                <c:pt idx="175">
                  <c:v>40596</c:v>
                </c:pt>
                <c:pt idx="176">
                  <c:v>40597</c:v>
                </c:pt>
                <c:pt idx="177">
                  <c:v>40598</c:v>
                </c:pt>
                <c:pt idx="178">
                  <c:v>40599</c:v>
                </c:pt>
                <c:pt idx="179">
                  <c:v>40602</c:v>
                </c:pt>
                <c:pt idx="180">
                  <c:v>40603</c:v>
                </c:pt>
                <c:pt idx="181">
                  <c:v>40604</c:v>
                </c:pt>
                <c:pt idx="182">
                  <c:v>40605</c:v>
                </c:pt>
                <c:pt idx="183">
                  <c:v>40609</c:v>
                </c:pt>
                <c:pt idx="184">
                  <c:v>40610</c:v>
                </c:pt>
                <c:pt idx="185">
                  <c:v>40611</c:v>
                </c:pt>
                <c:pt idx="186">
                  <c:v>40612</c:v>
                </c:pt>
                <c:pt idx="187">
                  <c:v>40613</c:v>
                </c:pt>
                <c:pt idx="188">
                  <c:v>40616</c:v>
                </c:pt>
                <c:pt idx="189">
                  <c:v>40617</c:v>
                </c:pt>
                <c:pt idx="190">
                  <c:v>40618</c:v>
                </c:pt>
                <c:pt idx="191">
                  <c:v>40619</c:v>
                </c:pt>
                <c:pt idx="192">
                  <c:v>40620</c:v>
                </c:pt>
                <c:pt idx="193">
                  <c:v>40623</c:v>
                </c:pt>
                <c:pt idx="194">
                  <c:v>40624</c:v>
                </c:pt>
                <c:pt idx="195">
                  <c:v>40625</c:v>
                </c:pt>
                <c:pt idx="196">
                  <c:v>40626</c:v>
                </c:pt>
                <c:pt idx="197">
                  <c:v>40627</c:v>
                </c:pt>
                <c:pt idx="198">
                  <c:v>40630</c:v>
                </c:pt>
                <c:pt idx="199">
                  <c:v>40631</c:v>
                </c:pt>
                <c:pt idx="200">
                  <c:v>40632</c:v>
                </c:pt>
                <c:pt idx="201">
                  <c:v>40633</c:v>
                </c:pt>
                <c:pt idx="202">
                  <c:v>40634</c:v>
                </c:pt>
                <c:pt idx="203">
                  <c:v>40637</c:v>
                </c:pt>
                <c:pt idx="204">
                  <c:v>40638</c:v>
                </c:pt>
                <c:pt idx="205">
                  <c:v>40639</c:v>
                </c:pt>
                <c:pt idx="206">
                  <c:v>40640</c:v>
                </c:pt>
                <c:pt idx="207">
                  <c:v>40641</c:v>
                </c:pt>
                <c:pt idx="208">
                  <c:v>40644</c:v>
                </c:pt>
                <c:pt idx="209">
                  <c:v>40645</c:v>
                </c:pt>
                <c:pt idx="210">
                  <c:v>40646</c:v>
                </c:pt>
                <c:pt idx="211">
                  <c:v>40647</c:v>
                </c:pt>
                <c:pt idx="212">
                  <c:v>40648</c:v>
                </c:pt>
                <c:pt idx="213">
                  <c:v>40651</c:v>
                </c:pt>
                <c:pt idx="214">
                  <c:v>40652</c:v>
                </c:pt>
                <c:pt idx="215">
                  <c:v>40653</c:v>
                </c:pt>
                <c:pt idx="216">
                  <c:v>40658</c:v>
                </c:pt>
                <c:pt idx="217">
                  <c:v>40659</c:v>
                </c:pt>
                <c:pt idx="218">
                  <c:v>40660</c:v>
                </c:pt>
                <c:pt idx="219">
                  <c:v>40661</c:v>
                </c:pt>
                <c:pt idx="220">
                  <c:v>40662</c:v>
                </c:pt>
                <c:pt idx="221">
                  <c:v>40665</c:v>
                </c:pt>
                <c:pt idx="222">
                  <c:v>40666</c:v>
                </c:pt>
                <c:pt idx="223">
                  <c:v>40669</c:v>
                </c:pt>
                <c:pt idx="224">
                  <c:v>40672</c:v>
                </c:pt>
                <c:pt idx="225">
                  <c:v>40673</c:v>
                </c:pt>
                <c:pt idx="226">
                  <c:v>40674</c:v>
                </c:pt>
                <c:pt idx="227">
                  <c:v>40675</c:v>
                </c:pt>
                <c:pt idx="228">
                  <c:v>40676</c:v>
                </c:pt>
                <c:pt idx="229">
                  <c:v>40679</c:v>
                </c:pt>
                <c:pt idx="230">
                  <c:v>40680</c:v>
                </c:pt>
                <c:pt idx="231">
                  <c:v>40681</c:v>
                </c:pt>
                <c:pt idx="232">
                  <c:v>40682</c:v>
                </c:pt>
                <c:pt idx="233">
                  <c:v>40683</c:v>
                </c:pt>
                <c:pt idx="234">
                  <c:v>40686</c:v>
                </c:pt>
                <c:pt idx="235">
                  <c:v>40687</c:v>
                </c:pt>
                <c:pt idx="236">
                  <c:v>40688</c:v>
                </c:pt>
                <c:pt idx="237">
                  <c:v>40689</c:v>
                </c:pt>
                <c:pt idx="238">
                  <c:v>40690</c:v>
                </c:pt>
                <c:pt idx="239">
                  <c:v>40693</c:v>
                </c:pt>
                <c:pt idx="240">
                  <c:v>40694</c:v>
                </c:pt>
                <c:pt idx="241">
                  <c:v>40695</c:v>
                </c:pt>
                <c:pt idx="242">
                  <c:v>40696</c:v>
                </c:pt>
                <c:pt idx="243">
                  <c:v>40697</c:v>
                </c:pt>
                <c:pt idx="244">
                  <c:v>40700</c:v>
                </c:pt>
                <c:pt idx="245">
                  <c:v>40701</c:v>
                </c:pt>
                <c:pt idx="246">
                  <c:v>40702</c:v>
                </c:pt>
                <c:pt idx="247">
                  <c:v>40703</c:v>
                </c:pt>
                <c:pt idx="248">
                  <c:v>40704</c:v>
                </c:pt>
                <c:pt idx="249">
                  <c:v>40707</c:v>
                </c:pt>
                <c:pt idx="250">
                  <c:v>40708</c:v>
                </c:pt>
                <c:pt idx="251">
                  <c:v>40709</c:v>
                </c:pt>
                <c:pt idx="252">
                  <c:v>40710</c:v>
                </c:pt>
                <c:pt idx="253">
                  <c:v>40711</c:v>
                </c:pt>
                <c:pt idx="254">
                  <c:v>40714</c:v>
                </c:pt>
                <c:pt idx="255">
                  <c:v>40715</c:v>
                </c:pt>
                <c:pt idx="256">
                  <c:v>40716</c:v>
                </c:pt>
                <c:pt idx="257">
                  <c:v>40717</c:v>
                </c:pt>
                <c:pt idx="258">
                  <c:v>40718</c:v>
                </c:pt>
                <c:pt idx="259">
                  <c:v>40721</c:v>
                </c:pt>
                <c:pt idx="260">
                  <c:v>40722</c:v>
                </c:pt>
                <c:pt idx="261">
                  <c:v>40723</c:v>
                </c:pt>
                <c:pt idx="262">
                  <c:v>40724</c:v>
                </c:pt>
                <c:pt idx="263">
                  <c:v>40725</c:v>
                </c:pt>
                <c:pt idx="264">
                  <c:v>40728</c:v>
                </c:pt>
                <c:pt idx="265">
                  <c:v>40729</c:v>
                </c:pt>
                <c:pt idx="266">
                  <c:v>40730</c:v>
                </c:pt>
                <c:pt idx="267">
                  <c:v>40731</c:v>
                </c:pt>
                <c:pt idx="268">
                  <c:v>40732</c:v>
                </c:pt>
                <c:pt idx="269">
                  <c:v>40735</c:v>
                </c:pt>
                <c:pt idx="270">
                  <c:v>40736</c:v>
                </c:pt>
                <c:pt idx="271">
                  <c:v>40737</c:v>
                </c:pt>
                <c:pt idx="272">
                  <c:v>40738</c:v>
                </c:pt>
                <c:pt idx="273">
                  <c:v>40739</c:v>
                </c:pt>
                <c:pt idx="274">
                  <c:v>40742</c:v>
                </c:pt>
                <c:pt idx="275">
                  <c:v>40743</c:v>
                </c:pt>
                <c:pt idx="276">
                  <c:v>40744</c:v>
                </c:pt>
                <c:pt idx="277">
                  <c:v>40745</c:v>
                </c:pt>
                <c:pt idx="278">
                  <c:v>40746</c:v>
                </c:pt>
                <c:pt idx="279">
                  <c:v>40749</c:v>
                </c:pt>
                <c:pt idx="280">
                  <c:v>40750</c:v>
                </c:pt>
                <c:pt idx="281">
                  <c:v>40751</c:v>
                </c:pt>
                <c:pt idx="282">
                  <c:v>40752</c:v>
                </c:pt>
                <c:pt idx="283">
                  <c:v>40753</c:v>
                </c:pt>
                <c:pt idx="284">
                  <c:v>40756</c:v>
                </c:pt>
                <c:pt idx="285">
                  <c:v>40757</c:v>
                </c:pt>
                <c:pt idx="286">
                  <c:v>40758</c:v>
                </c:pt>
                <c:pt idx="287">
                  <c:v>40759</c:v>
                </c:pt>
                <c:pt idx="288">
                  <c:v>40760</c:v>
                </c:pt>
                <c:pt idx="289">
                  <c:v>40763</c:v>
                </c:pt>
                <c:pt idx="290">
                  <c:v>40765</c:v>
                </c:pt>
                <c:pt idx="291">
                  <c:v>40766</c:v>
                </c:pt>
                <c:pt idx="292">
                  <c:v>40767</c:v>
                </c:pt>
                <c:pt idx="293">
                  <c:v>40770</c:v>
                </c:pt>
                <c:pt idx="294">
                  <c:v>40771</c:v>
                </c:pt>
                <c:pt idx="295">
                  <c:v>40772</c:v>
                </c:pt>
                <c:pt idx="296">
                  <c:v>40773</c:v>
                </c:pt>
                <c:pt idx="297">
                  <c:v>40777</c:v>
                </c:pt>
                <c:pt idx="298">
                  <c:v>40778</c:v>
                </c:pt>
                <c:pt idx="299">
                  <c:v>40779</c:v>
                </c:pt>
                <c:pt idx="300">
                  <c:v>40780</c:v>
                </c:pt>
                <c:pt idx="301">
                  <c:v>40781</c:v>
                </c:pt>
                <c:pt idx="302">
                  <c:v>40784</c:v>
                </c:pt>
                <c:pt idx="303">
                  <c:v>40785</c:v>
                </c:pt>
                <c:pt idx="304">
                  <c:v>40786</c:v>
                </c:pt>
                <c:pt idx="305">
                  <c:v>40787</c:v>
                </c:pt>
                <c:pt idx="306">
                  <c:v>40788</c:v>
                </c:pt>
                <c:pt idx="307">
                  <c:v>40793</c:v>
                </c:pt>
                <c:pt idx="308">
                  <c:v>40795</c:v>
                </c:pt>
                <c:pt idx="309">
                  <c:v>40798</c:v>
                </c:pt>
                <c:pt idx="310">
                  <c:v>40799</c:v>
                </c:pt>
                <c:pt idx="311">
                  <c:v>40800</c:v>
                </c:pt>
                <c:pt idx="312">
                  <c:v>40801</c:v>
                </c:pt>
                <c:pt idx="313">
                  <c:v>40802</c:v>
                </c:pt>
                <c:pt idx="314">
                  <c:v>40805</c:v>
                </c:pt>
                <c:pt idx="315">
                  <c:v>40806</c:v>
                </c:pt>
                <c:pt idx="316">
                  <c:v>40807</c:v>
                </c:pt>
                <c:pt idx="317">
                  <c:v>40808</c:v>
                </c:pt>
                <c:pt idx="318">
                  <c:v>40809</c:v>
                </c:pt>
                <c:pt idx="319">
                  <c:v>40812</c:v>
                </c:pt>
                <c:pt idx="320">
                  <c:v>40813</c:v>
                </c:pt>
                <c:pt idx="321">
                  <c:v>40814</c:v>
                </c:pt>
                <c:pt idx="322">
                  <c:v>40815</c:v>
                </c:pt>
                <c:pt idx="323">
                  <c:v>40816</c:v>
                </c:pt>
                <c:pt idx="324">
                  <c:v>40819</c:v>
                </c:pt>
                <c:pt idx="325">
                  <c:v>40820</c:v>
                </c:pt>
                <c:pt idx="326">
                  <c:v>40821</c:v>
                </c:pt>
                <c:pt idx="327">
                  <c:v>40822</c:v>
                </c:pt>
                <c:pt idx="328">
                  <c:v>40823</c:v>
                </c:pt>
                <c:pt idx="329">
                  <c:v>40826</c:v>
                </c:pt>
                <c:pt idx="330">
                  <c:v>40827</c:v>
                </c:pt>
                <c:pt idx="331">
                  <c:v>40828</c:v>
                </c:pt>
                <c:pt idx="332">
                  <c:v>40829</c:v>
                </c:pt>
                <c:pt idx="333">
                  <c:v>40830</c:v>
                </c:pt>
                <c:pt idx="334">
                  <c:v>40833</c:v>
                </c:pt>
                <c:pt idx="335">
                  <c:v>40834</c:v>
                </c:pt>
                <c:pt idx="336">
                  <c:v>40835</c:v>
                </c:pt>
                <c:pt idx="337">
                  <c:v>40836</c:v>
                </c:pt>
                <c:pt idx="338">
                  <c:v>40837</c:v>
                </c:pt>
                <c:pt idx="339">
                  <c:v>40840</c:v>
                </c:pt>
                <c:pt idx="340">
                  <c:v>40841</c:v>
                </c:pt>
                <c:pt idx="341">
                  <c:v>40843</c:v>
                </c:pt>
                <c:pt idx="342">
                  <c:v>40844</c:v>
                </c:pt>
                <c:pt idx="343">
                  <c:v>40847</c:v>
                </c:pt>
                <c:pt idx="344">
                  <c:v>40848</c:v>
                </c:pt>
                <c:pt idx="345">
                  <c:v>40849</c:v>
                </c:pt>
                <c:pt idx="346">
                  <c:v>40850</c:v>
                </c:pt>
                <c:pt idx="347">
                  <c:v>40851</c:v>
                </c:pt>
                <c:pt idx="348">
                  <c:v>40855</c:v>
                </c:pt>
                <c:pt idx="349">
                  <c:v>40856</c:v>
                </c:pt>
                <c:pt idx="350">
                  <c:v>40857</c:v>
                </c:pt>
                <c:pt idx="351">
                  <c:v>40858</c:v>
                </c:pt>
                <c:pt idx="352">
                  <c:v>40861</c:v>
                </c:pt>
                <c:pt idx="353">
                  <c:v>40863</c:v>
                </c:pt>
                <c:pt idx="354">
                  <c:v>40864</c:v>
                </c:pt>
                <c:pt idx="355">
                  <c:v>40865</c:v>
                </c:pt>
                <c:pt idx="356">
                  <c:v>40868</c:v>
                </c:pt>
                <c:pt idx="357">
                  <c:v>40869</c:v>
                </c:pt>
                <c:pt idx="358">
                  <c:v>40870</c:v>
                </c:pt>
                <c:pt idx="359">
                  <c:v>40875</c:v>
                </c:pt>
                <c:pt idx="360">
                  <c:v>40876</c:v>
                </c:pt>
                <c:pt idx="361">
                  <c:v>40877</c:v>
                </c:pt>
                <c:pt idx="362">
                  <c:v>40878</c:v>
                </c:pt>
                <c:pt idx="363">
                  <c:v>40879</c:v>
                </c:pt>
                <c:pt idx="364">
                  <c:v>40882</c:v>
                </c:pt>
                <c:pt idx="365">
                  <c:v>40883</c:v>
                </c:pt>
                <c:pt idx="366">
                  <c:v>40884</c:v>
                </c:pt>
                <c:pt idx="367">
                  <c:v>40885</c:v>
                </c:pt>
                <c:pt idx="368">
                  <c:v>40886</c:v>
                </c:pt>
                <c:pt idx="369">
                  <c:v>40889</c:v>
                </c:pt>
                <c:pt idx="370">
                  <c:v>40890</c:v>
                </c:pt>
                <c:pt idx="371">
                  <c:v>40891</c:v>
                </c:pt>
                <c:pt idx="372">
                  <c:v>40892</c:v>
                </c:pt>
                <c:pt idx="373">
                  <c:v>40893</c:v>
                </c:pt>
                <c:pt idx="374">
                  <c:v>40896</c:v>
                </c:pt>
                <c:pt idx="375">
                  <c:v>40897</c:v>
                </c:pt>
                <c:pt idx="376">
                  <c:v>40898</c:v>
                </c:pt>
                <c:pt idx="377">
                  <c:v>40899</c:v>
                </c:pt>
                <c:pt idx="378">
                  <c:v>40900</c:v>
                </c:pt>
                <c:pt idx="379">
                  <c:v>40907</c:v>
                </c:pt>
                <c:pt idx="380">
                  <c:v>40911</c:v>
                </c:pt>
                <c:pt idx="381">
                  <c:v>40912</c:v>
                </c:pt>
                <c:pt idx="382">
                  <c:v>40913</c:v>
                </c:pt>
                <c:pt idx="383">
                  <c:v>40914</c:v>
                </c:pt>
                <c:pt idx="384">
                  <c:v>40917</c:v>
                </c:pt>
                <c:pt idx="385">
                  <c:v>40918</c:v>
                </c:pt>
                <c:pt idx="386">
                  <c:v>40919</c:v>
                </c:pt>
                <c:pt idx="387">
                  <c:v>40920</c:v>
                </c:pt>
                <c:pt idx="388">
                  <c:v>40921</c:v>
                </c:pt>
                <c:pt idx="389">
                  <c:v>40925</c:v>
                </c:pt>
                <c:pt idx="390">
                  <c:v>40926</c:v>
                </c:pt>
                <c:pt idx="391">
                  <c:v>40927</c:v>
                </c:pt>
                <c:pt idx="392">
                  <c:v>40928</c:v>
                </c:pt>
                <c:pt idx="393">
                  <c:v>40931</c:v>
                </c:pt>
                <c:pt idx="394">
                  <c:v>40933</c:v>
                </c:pt>
                <c:pt idx="395">
                  <c:v>40934</c:v>
                </c:pt>
                <c:pt idx="396">
                  <c:v>40935</c:v>
                </c:pt>
                <c:pt idx="397">
                  <c:v>40938</c:v>
                </c:pt>
                <c:pt idx="398">
                  <c:v>40939</c:v>
                </c:pt>
                <c:pt idx="399">
                  <c:v>40940</c:v>
                </c:pt>
                <c:pt idx="400">
                  <c:v>40941</c:v>
                </c:pt>
                <c:pt idx="401">
                  <c:v>40942</c:v>
                </c:pt>
                <c:pt idx="402">
                  <c:v>40945</c:v>
                </c:pt>
                <c:pt idx="403">
                  <c:v>40946</c:v>
                </c:pt>
                <c:pt idx="404">
                  <c:v>40947</c:v>
                </c:pt>
                <c:pt idx="405">
                  <c:v>40948</c:v>
                </c:pt>
                <c:pt idx="406">
                  <c:v>40949</c:v>
                </c:pt>
                <c:pt idx="407">
                  <c:v>40952</c:v>
                </c:pt>
                <c:pt idx="408">
                  <c:v>40953</c:v>
                </c:pt>
                <c:pt idx="409">
                  <c:v>40954</c:v>
                </c:pt>
                <c:pt idx="410">
                  <c:v>40955</c:v>
                </c:pt>
                <c:pt idx="411">
                  <c:v>40960</c:v>
                </c:pt>
                <c:pt idx="412">
                  <c:v>40961</c:v>
                </c:pt>
                <c:pt idx="413">
                  <c:v>40962</c:v>
                </c:pt>
                <c:pt idx="414">
                  <c:v>40963</c:v>
                </c:pt>
                <c:pt idx="415">
                  <c:v>40966</c:v>
                </c:pt>
                <c:pt idx="416">
                  <c:v>40967</c:v>
                </c:pt>
                <c:pt idx="417">
                  <c:v>40968</c:v>
                </c:pt>
                <c:pt idx="418">
                  <c:v>40969</c:v>
                </c:pt>
                <c:pt idx="419">
                  <c:v>40970</c:v>
                </c:pt>
                <c:pt idx="420">
                  <c:v>40973</c:v>
                </c:pt>
                <c:pt idx="421">
                  <c:v>40974</c:v>
                </c:pt>
                <c:pt idx="422">
                  <c:v>40975</c:v>
                </c:pt>
                <c:pt idx="423">
                  <c:v>40976</c:v>
                </c:pt>
                <c:pt idx="424">
                  <c:v>40977</c:v>
                </c:pt>
                <c:pt idx="425">
                  <c:v>40980</c:v>
                </c:pt>
                <c:pt idx="426">
                  <c:v>40981</c:v>
                </c:pt>
                <c:pt idx="427">
                  <c:v>40982</c:v>
                </c:pt>
                <c:pt idx="428">
                  <c:v>40983</c:v>
                </c:pt>
                <c:pt idx="429">
                  <c:v>40990</c:v>
                </c:pt>
                <c:pt idx="430">
                  <c:v>40994</c:v>
                </c:pt>
                <c:pt idx="431">
                  <c:v>40995</c:v>
                </c:pt>
                <c:pt idx="432">
                  <c:v>41001</c:v>
                </c:pt>
                <c:pt idx="433">
                  <c:v>41002</c:v>
                </c:pt>
                <c:pt idx="434">
                  <c:v>41008</c:v>
                </c:pt>
                <c:pt idx="435">
                  <c:v>41010</c:v>
                </c:pt>
                <c:pt idx="436">
                  <c:v>41012</c:v>
                </c:pt>
                <c:pt idx="437">
                  <c:v>41015</c:v>
                </c:pt>
                <c:pt idx="438">
                  <c:v>41016</c:v>
                </c:pt>
                <c:pt idx="439">
                  <c:v>41017</c:v>
                </c:pt>
                <c:pt idx="440">
                  <c:v>41018</c:v>
                </c:pt>
                <c:pt idx="441">
                  <c:v>41019</c:v>
                </c:pt>
                <c:pt idx="442">
                  <c:v>41022</c:v>
                </c:pt>
                <c:pt idx="443">
                  <c:v>41023</c:v>
                </c:pt>
                <c:pt idx="444">
                  <c:v>41024</c:v>
                </c:pt>
                <c:pt idx="445">
                  <c:v>41025</c:v>
                </c:pt>
                <c:pt idx="446">
                  <c:v>41026</c:v>
                </c:pt>
                <c:pt idx="447">
                  <c:v>41030</c:v>
                </c:pt>
                <c:pt idx="448">
                  <c:v>41031</c:v>
                </c:pt>
                <c:pt idx="449">
                  <c:v>41032</c:v>
                </c:pt>
                <c:pt idx="450">
                  <c:v>41033</c:v>
                </c:pt>
                <c:pt idx="451">
                  <c:v>41036</c:v>
                </c:pt>
                <c:pt idx="452">
                  <c:v>41037</c:v>
                </c:pt>
                <c:pt idx="453">
                  <c:v>41038</c:v>
                </c:pt>
                <c:pt idx="454">
                  <c:v>41039</c:v>
                </c:pt>
                <c:pt idx="455">
                  <c:v>41040</c:v>
                </c:pt>
                <c:pt idx="456">
                  <c:v>41043</c:v>
                </c:pt>
                <c:pt idx="457">
                  <c:v>41044</c:v>
                </c:pt>
                <c:pt idx="458">
                  <c:v>41045</c:v>
                </c:pt>
                <c:pt idx="459">
                  <c:v>41046</c:v>
                </c:pt>
                <c:pt idx="460">
                  <c:v>41047</c:v>
                </c:pt>
                <c:pt idx="461">
                  <c:v>41050</c:v>
                </c:pt>
                <c:pt idx="462">
                  <c:v>41051</c:v>
                </c:pt>
                <c:pt idx="463">
                  <c:v>41052</c:v>
                </c:pt>
                <c:pt idx="464">
                  <c:v>41053</c:v>
                </c:pt>
                <c:pt idx="465">
                  <c:v>41054</c:v>
                </c:pt>
                <c:pt idx="466">
                  <c:v>41057</c:v>
                </c:pt>
                <c:pt idx="467">
                  <c:v>41058</c:v>
                </c:pt>
                <c:pt idx="468">
                  <c:v>41059</c:v>
                </c:pt>
                <c:pt idx="469">
                  <c:v>41061</c:v>
                </c:pt>
                <c:pt idx="470">
                  <c:v>41064</c:v>
                </c:pt>
                <c:pt idx="471">
                  <c:v>41065</c:v>
                </c:pt>
                <c:pt idx="472">
                  <c:v>41067</c:v>
                </c:pt>
                <c:pt idx="473">
                  <c:v>41068</c:v>
                </c:pt>
                <c:pt idx="474">
                  <c:v>41071</c:v>
                </c:pt>
                <c:pt idx="475">
                  <c:v>41072</c:v>
                </c:pt>
                <c:pt idx="476">
                  <c:v>41073</c:v>
                </c:pt>
                <c:pt idx="477">
                  <c:v>41074</c:v>
                </c:pt>
                <c:pt idx="478">
                  <c:v>41075</c:v>
                </c:pt>
                <c:pt idx="479">
                  <c:v>41078</c:v>
                </c:pt>
                <c:pt idx="480">
                  <c:v>41079</c:v>
                </c:pt>
                <c:pt idx="481">
                  <c:v>41080</c:v>
                </c:pt>
                <c:pt idx="482">
                  <c:v>41081</c:v>
                </c:pt>
                <c:pt idx="483">
                  <c:v>41082</c:v>
                </c:pt>
                <c:pt idx="484">
                  <c:v>41085</c:v>
                </c:pt>
                <c:pt idx="485">
                  <c:v>41086</c:v>
                </c:pt>
                <c:pt idx="486">
                  <c:v>41087</c:v>
                </c:pt>
                <c:pt idx="487">
                  <c:v>41088</c:v>
                </c:pt>
                <c:pt idx="488">
                  <c:v>41089</c:v>
                </c:pt>
                <c:pt idx="489">
                  <c:v>41092</c:v>
                </c:pt>
                <c:pt idx="490">
                  <c:v>41093</c:v>
                </c:pt>
                <c:pt idx="491">
                  <c:v>41094</c:v>
                </c:pt>
                <c:pt idx="492">
                  <c:v>41095</c:v>
                </c:pt>
                <c:pt idx="493">
                  <c:v>41099</c:v>
                </c:pt>
                <c:pt idx="494">
                  <c:v>41100</c:v>
                </c:pt>
                <c:pt idx="495">
                  <c:v>41101</c:v>
                </c:pt>
                <c:pt idx="496">
                  <c:v>41102</c:v>
                </c:pt>
                <c:pt idx="497">
                  <c:v>41103</c:v>
                </c:pt>
                <c:pt idx="498">
                  <c:v>41106</c:v>
                </c:pt>
                <c:pt idx="499">
                  <c:v>41107</c:v>
                </c:pt>
                <c:pt idx="500">
                  <c:v>41108</c:v>
                </c:pt>
                <c:pt idx="501">
                  <c:v>41109</c:v>
                </c:pt>
                <c:pt idx="502">
                  <c:v>41110</c:v>
                </c:pt>
                <c:pt idx="503">
                  <c:v>41113</c:v>
                </c:pt>
                <c:pt idx="504">
                  <c:v>41114</c:v>
                </c:pt>
                <c:pt idx="505">
                  <c:v>41115</c:v>
                </c:pt>
                <c:pt idx="506">
                  <c:v>41116</c:v>
                </c:pt>
                <c:pt idx="507">
                  <c:v>41117</c:v>
                </c:pt>
                <c:pt idx="508">
                  <c:v>41120</c:v>
                </c:pt>
                <c:pt idx="509">
                  <c:v>41121</c:v>
                </c:pt>
                <c:pt idx="510">
                  <c:v>41122</c:v>
                </c:pt>
                <c:pt idx="511">
                  <c:v>41123</c:v>
                </c:pt>
                <c:pt idx="512">
                  <c:v>41124</c:v>
                </c:pt>
                <c:pt idx="513">
                  <c:v>41127</c:v>
                </c:pt>
                <c:pt idx="514">
                  <c:v>41128</c:v>
                </c:pt>
                <c:pt idx="515">
                  <c:v>41129</c:v>
                </c:pt>
                <c:pt idx="516">
                  <c:v>41130</c:v>
                </c:pt>
                <c:pt idx="517">
                  <c:v>41131</c:v>
                </c:pt>
                <c:pt idx="518">
                  <c:v>41134</c:v>
                </c:pt>
                <c:pt idx="519">
                  <c:v>41135</c:v>
                </c:pt>
                <c:pt idx="520">
                  <c:v>41136</c:v>
                </c:pt>
                <c:pt idx="521">
                  <c:v>41137</c:v>
                </c:pt>
                <c:pt idx="522">
                  <c:v>41138</c:v>
                </c:pt>
                <c:pt idx="523">
                  <c:v>41141</c:v>
                </c:pt>
                <c:pt idx="524">
                  <c:v>41142</c:v>
                </c:pt>
                <c:pt idx="525">
                  <c:v>41143</c:v>
                </c:pt>
                <c:pt idx="526">
                  <c:v>41144</c:v>
                </c:pt>
                <c:pt idx="527">
                  <c:v>41145</c:v>
                </c:pt>
                <c:pt idx="528">
                  <c:v>41148</c:v>
                </c:pt>
                <c:pt idx="529">
                  <c:v>41149</c:v>
                </c:pt>
                <c:pt idx="530">
                  <c:v>41150</c:v>
                </c:pt>
                <c:pt idx="531">
                  <c:v>41151</c:v>
                </c:pt>
                <c:pt idx="532">
                  <c:v>41152</c:v>
                </c:pt>
                <c:pt idx="533">
                  <c:v>41156</c:v>
                </c:pt>
                <c:pt idx="534">
                  <c:v>41157</c:v>
                </c:pt>
                <c:pt idx="535">
                  <c:v>41162</c:v>
                </c:pt>
                <c:pt idx="536">
                  <c:v>41163</c:v>
                </c:pt>
                <c:pt idx="537">
                  <c:v>41164</c:v>
                </c:pt>
                <c:pt idx="538">
                  <c:v>41165</c:v>
                </c:pt>
                <c:pt idx="539">
                  <c:v>41166</c:v>
                </c:pt>
                <c:pt idx="540">
                  <c:v>41169</c:v>
                </c:pt>
                <c:pt idx="541">
                  <c:v>41170</c:v>
                </c:pt>
                <c:pt idx="542">
                  <c:v>41171</c:v>
                </c:pt>
                <c:pt idx="543">
                  <c:v>41172</c:v>
                </c:pt>
                <c:pt idx="544">
                  <c:v>41173</c:v>
                </c:pt>
                <c:pt idx="545">
                  <c:v>41176</c:v>
                </c:pt>
                <c:pt idx="546">
                  <c:v>41177</c:v>
                </c:pt>
                <c:pt idx="547">
                  <c:v>41178</c:v>
                </c:pt>
                <c:pt idx="548">
                  <c:v>41179</c:v>
                </c:pt>
                <c:pt idx="549">
                  <c:v>41180</c:v>
                </c:pt>
                <c:pt idx="550">
                  <c:v>41183</c:v>
                </c:pt>
                <c:pt idx="551">
                  <c:v>41184</c:v>
                </c:pt>
                <c:pt idx="552">
                  <c:v>41185</c:v>
                </c:pt>
                <c:pt idx="553">
                  <c:v>41186</c:v>
                </c:pt>
                <c:pt idx="554">
                  <c:v>41187</c:v>
                </c:pt>
                <c:pt idx="555">
                  <c:v>41190</c:v>
                </c:pt>
                <c:pt idx="556">
                  <c:v>41191</c:v>
                </c:pt>
                <c:pt idx="557">
                  <c:v>41192</c:v>
                </c:pt>
                <c:pt idx="558">
                  <c:v>41194</c:v>
                </c:pt>
                <c:pt idx="559">
                  <c:v>41197</c:v>
                </c:pt>
                <c:pt idx="560">
                  <c:v>41198</c:v>
                </c:pt>
                <c:pt idx="561">
                  <c:v>41199</c:v>
                </c:pt>
                <c:pt idx="562">
                  <c:v>41200</c:v>
                </c:pt>
                <c:pt idx="563">
                  <c:v>41201</c:v>
                </c:pt>
                <c:pt idx="564">
                  <c:v>41204</c:v>
                </c:pt>
                <c:pt idx="565">
                  <c:v>41205</c:v>
                </c:pt>
                <c:pt idx="566">
                  <c:v>41206</c:v>
                </c:pt>
                <c:pt idx="567">
                  <c:v>41207</c:v>
                </c:pt>
                <c:pt idx="568">
                  <c:v>41208</c:v>
                </c:pt>
                <c:pt idx="569">
                  <c:v>41212</c:v>
                </c:pt>
                <c:pt idx="570">
                  <c:v>41213</c:v>
                </c:pt>
                <c:pt idx="571">
                  <c:v>41215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41225</c:v>
                </c:pt>
                <c:pt idx="578">
                  <c:v>41226</c:v>
                </c:pt>
                <c:pt idx="579">
                  <c:v>41228</c:v>
                </c:pt>
                <c:pt idx="580">
                  <c:v>41233</c:v>
                </c:pt>
                <c:pt idx="581">
                  <c:v>41234</c:v>
                </c:pt>
                <c:pt idx="582">
                  <c:v>41239</c:v>
                </c:pt>
                <c:pt idx="583">
                  <c:v>41240</c:v>
                </c:pt>
                <c:pt idx="584">
                  <c:v>41241</c:v>
                </c:pt>
                <c:pt idx="585">
                  <c:v>41242</c:v>
                </c:pt>
                <c:pt idx="586">
                  <c:v>41243</c:v>
                </c:pt>
                <c:pt idx="587">
                  <c:v>41247</c:v>
                </c:pt>
                <c:pt idx="588">
                  <c:v>41248</c:v>
                </c:pt>
                <c:pt idx="589">
                  <c:v>41249</c:v>
                </c:pt>
                <c:pt idx="590">
                  <c:v>41250</c:v>
                </c:pt>
                <c:pt idx="591">
                  <c:v>41253</c:v>
                </c:pt>
                <c:pt idx="592">
                  <c:v>41254</c:v>
                </c:pt>
                <c:pt idx="593">
                  <c:v>41255</c:v>
                </c:pt>
                <c:pt idx="594">
                  <c:v>41256</c:v>
                </c:pt>
                <c:pt idx="595">
                  <c:v>41257</c:v>
                </c:pt>
                <c:pt idx="596">
                  <c:v>41260</c:v>
                </c:pt>
                <c:pt idx="597">
                  <c:v>41261</c:v>
                </c:pt>
                <c:pt idx="598">
                  <c:v>41262</c:v>
                </c:pt>
                <c:pt idx="599">
                  <c:v>41267</c:v>
                </c:pt>
                <c:pt idx="600">
                  <c:v>41269</c:v>
                </c:pt>
                <c:pt idx="601">
                  <c:v>41270</c:v>
                </c:pt>
                <c:pt idx="602">
                  <c:v>41274</c:v>
                </c:pt>
                <c:pt idx="603">
                  <c:v>41276</c:v>
                </c:pt>
                <c:pt idx="604">
                  <c:v>41277</c:v>
                </c:pt>
                <c:pt idx="605">
                  <c:v>41281</c:v>
                </c:pt>
                <c:pt idx="606">
                  <c:v>41282</c:v>
                </c:pt>
                <c:pt idx="607">
                  <c:v>41283</c:v>
                </c:pt>
                <c:pt idx="608">
                  <c:v>41284</c:v>
                </c:pt>
                <c:pt idx="609">
                  <c:v>41285</c:v>
                </c:pt>
                <c:pt idx="610">
                  <c:v>41288</c:v>
                </c:pt>
                <c:pt idx="611">
                  <c:v>41289</c:v>
                </c:pt>
                <c:pt idx="612">
                  <c:v>41290</c:v>
                </c:pt>
                <c:pt idx="613">
                  <c:v>41291</c:v>
                </c:pt>
                <c:pt idx="614">
                  <c:v>41292</c:v>
                </c:pt>
                <c:pt idx="615">
                  <c:v>41296</c:v>
                </c:pt>
                <c:pt idx="616">
                  <c:v>41297</c:v>
                </c:pt>
                <c:pt idx="617">
                  <c:v>41299</c:v>
                </c:pt>
                <c:pt idx="618">
                  <c:v>41302</c:v>
                </c:pt>
                <c:pt idx="619">
                  <c:v>41303</c:v>
                </c:pt>
                <c:pt idx="620">
                  <c:v>41304</c:v>
                </c:pt>
                <c:pt idx="621">
                  <c:v>41305</c:v>
                </c:pt>
                <c:pt idx="622">
                  <c:v>41306</c:v>
                </c:pt>
                <c:pt idx="623">
                  <c:v>41309</c:v>
                </c:pt>
                <c:pt idx="624">
                  <c:v>41311</c:v>
                </c:pt>
                <c:pt idx="625">
                  <c:v>41312</c:v>
                </c:pt>
                <c:pt idx="626">
                  <c:v>41318</c:v>
                </c:pt>
                <c:pt idx="627">
                  <c:v>41319</c:v>
                </c:pt>
                <c:pt idx="628">
                  <c:v>41320</c:v>
                </c:pt>
                <c:pt idx="629">
                  <c:v>41323</c:v>
                </c:pt>
                <c:pt idx="630">
                  <c:v>41324</c:v>
                </c:pt>
                <c:pt idx="631">
                  <c:v>41327</c:v>
                </c:pt>
                <c:pt idx="632">
                  <c:v>41330</c:v>
                </c:pt>
                <c:pt idx="633">
                  <c:v>41331</c:v>
                </c:pt>
                <c:pt idx="634">
                  <c:v>41332</c:v>
                </c:pt>
                <c:pt idx="635">
                  <c:v>41334</c:v>
                </c:pt>
                <c:pt idx="636">
                  <c:v>41337</c:v>
                </c:pt>
                <c:pt idx="637">
                  <c:v>41339</c:v>
                </c:pt>
                <c:pt idx="638">
                  <c:v>41340</c:v>
                </c:pt>
                <c:pt idx="639">
                  <c:v>41341</c:v>
                </c:pt>
                <c:pt idx="640">
                  <c:v>41344</c:v>
                </c:pt>
                <c:pt idx="641">
                  <c:v>41345</c:v>
                </c:pt>
                <c:pt idx="642">
                  <c:v>41346</c:v>
                </c:pt>
                <c:pt idx="643">
                  <c:v>41347</c:v>
                </c:pt>
                <c:pt idx="644">
                  <c:v>41348</c:v>
                </c:pt>
                <c:pt idx="645">
                  <c:v>41351</c:v>
                </c:pt>
                <c:pt idx="646">
                  <c:v>41354</c:v>
                </c:pt>
                <c:pt idx="647">
                  <c:v>41355</c:v>
                </c:pt>
                <c:pt idx="648">
                  <c:v>41358</c:v>
                </c:pt>
                <c:pt idx="649">
                  <c:v>41359</c:v>
                </c:pt>
                <c:pt idx="650">
                  <c:v>41360</c:v>
                </c:pt>
                <c:pt idx="651">
                  <c:v>41361</c:v>
                </c:pt>
                <c:pt idx="652">
                  <c:v>41366</c:v>
                </c:pt>
                <c:pt idx="653">
                  <c:v>41367</c:v>
                </c:pt>
                <c:pt idx="654">
                  <c:v>41368</c:v>
                </c:pt>
                <c:pt idx="655">
                  <c:v>41372</c:v>
                </c:pt>
                <c:pt idx="656">
                  <c:v>41373</c:v>
                </c:pt>
                <c:pt idx="657">
                  <c:v>41375</c:v>
                </c:pt>
                <c:pt idx="658">
                  <c:v>41376</c:v>
                </c:pt>
                <c:pt idx="659">
                  <c:v>41379</c:v>
                </c:pt>
                <c:pt idx="660">
                  <c:v>41380</c:v>
                </c:pt>
                <c:pt idx="661">
                  <c:v>41382</c:v>
                </c:pt>
                <c:pt idx="662">
                  <c:v>41383</c:v>
                </c:pt>
                <c:pt idx="663">
                  <c:v>41386</c:v>
                </c:pt>
                <c:pt idx="664">
                  <c:v>41387</c:v>
                </c:pt>
                <c:pt idx="665">
                  <c:v>41388</c:v>
                </c:pt>
                <c:pt idx="666">
                  <c:v>41389</c:v>
                </c:pt>
                <c:pt idx="667">
                  <c:v>41390</c:v>
                </c:pt>
                <c:pt idx="668">
                  <c:v>41393</c:v>
                </c:pt>
                <c:pt idx="669">
                  <c:v>41397</c:v>
                </c:pt>
                <c:pt idx="670">
                  <c:v>41400</c:v>
                </c:pt>
                <c:pt idx="671">
                  <c:v>41402</c:v>
                </c:pt>
                <c:pt idx="672">
                  <c:v>41403</c:v>
                </c:pt>
                <c:pt idx="673">
                  <c:v>41404</c:v>
                </c:pt>
                <c:pt idx="674">
                  <c:v>41407</c:v>
                </c:pt>
                <c:pt idx="675">
                  <c:v>41411</c:v>
                </c:pt>
                <c:pt idx="676">
                  <c:v>41414</c:v>
                </c:pt>
                <c:pt idx="677">
                  <c:v>41416</c:v>
                </c:pt>
                <c:pt idx="678">
                  <c:v>41418</c:v>
                </c:pt>
                <c:pt idx="679">
                  <c:v>41422</c:v>
                </c:pt>
                <c:pt idx="680">
                  <c:v>41424</c:v>
                </c:pt>
                <c:pt idx="681">
                  <c:v>41425</c:v>
                </c:pt>
                <c:pt idx="682">
                  <c:v>41429</c:v>
                </c:pt>
                <c:pt idx="683">
                  <c:v>41431</c:v>
                </c:pt>
                <c:pt idx="684">
                  <c:v>41432</c:v>
                </c:pt>
                <c:pt idx="685">
                  <c:v>41435</c:v>
                </c:pt>
                <c:pt idx="686">
                  <c:v>41438</c:v>
                </c:pt>
                <c:pt idx="687">
                  <c:v>41439</c:v>
                </c:pt>
                <c:pt idx="688">
                  <c:v>41442</c:v>
                </c:pt>
                <c:pt idx="689">
                  <c:v>41445</c:v>
                </c:pt>
                <c:pt idx="690">
                  <c:v>41446</c:v>
                </c:pt>
                <c:pt idx="691">
                  <c:v>41449</c:v>
                </c:pt>
                <c:pt idx="692">
                  <c:v>41450</c:v>
                </c:pt>
                <c:pt idx="693">
                  <c:v>41452</c:v>
                </c:pt>
                <c:pt idx="694">
                  <c:v>41453</c:v>
                </c:pt>
                <c:pt idx="695">
                  <c:v>41456</c:v>
                </c:pt>
                <c:pt idx="696">
                  <c:v>41457</c:v>
                </c:pt>
                <c:pt idx="697">
                  <c:v>41458</c:v>
                </c:pt>
                <c:pt idx="698">
                  <c:v>41460</c:v>
                </c:pt>
                <c:pt idx="699">
                  <c:v>41466</c:v>
                </c:pt>
                <c:pt idx="700">
                  <c:v>41467</c:v>
                </c:pt>
                <c:pt idx="701">
                  <c:v>41470</c:v>
                </c:pt>
                <c:pt idx="702">
                  <c:v>41471</c:v>
                </c:pt>
                <c:pt idx="703">
                  <c:v>41472</c:v>
                </c:pt>
                <c:pt idx="704">
                  <c:v>41474</c:v>
                </c:pt>
                <c:pt idx="705">
                  <c:v>41480</c:v>
                </c:pt>
                <c:pt idx="706">
                  <c:v>41481</c:v>
                </c:pt>
                <c:pt idx="707">
                  <c:v>41484</c:v>
                </c:pt>
                <c:pt idx="708">
                  <c:v>41485</c:v>
                </c:pt>
                <c:pt idx="709">
                  <c:v>41486</c:v>
                </c:pt>
                <c:pt idx="710">
                  <c:v>41487</c:v>
                </c:pt>
                <c:pt idx="711">
                  <c:v>41498</c:v>
                </c:pt>
                <c:pt idx="712">
                  <c:v>41501</c:v>
                </c:pt>
                <c:pt idx="713">
                  <c:v>41502</c:v>
                </c:pt>
                <c:pt idx="714">
                  <c:v>41505</c:v>
                </c:pt>
                <c:pt idx="715">
                  <c:v>41507</c:v>
                </c:pt>
                <c:pt idx="716">
                  <c:v>41516</c:v>
                </c:pt>
                <c:pt idx="717">
                  <c:v>41520</c:v>
                </c:pt>
                <c:pt idx="718">
                  <c:v>41522</c:v>
                </c:pt>
                <c:pt idx="719">
                  <c:v>41523</c:v>
                </c:pt>
                <c:pt idx="720">
                  <c:v>41526</c:v>
                </c:pt>
                <c:pt idx="721">
                  <c:v>41527</c:v>
                </c:pt>
                <c:pt idx="722">
                  <c:v>41529</c:v>
                </c:pt>
                <c:pt idx="723">
                  <c:v>41534</c:v>
                </c:pt>
                <c:pt idx="724">
                  <c:v>41535</c:v>
                </c:pt>
                <c:pt idx="725">
                  <c:v>41554</c:v>
                </c:pt>
                <c:pt idx="726">
                  <c:v>41557</c:v>
                </c:pt>
                <c:pt idx="727">
                  <c:v>41558</c:v>
                </c:pt>
                <c:pt idx="728">
                  <c:v>41562</c:v>
                </c:pt>
                <c:pt idx="729">
                  <c:v>41563</c:v>
                </c:pt>
                <c:pt idx="730">
                  <c:v>41564</c:v>
                </c:pt>
                <c:pt idx="731">
                  <c:v>41565</c:v>
                </c:pt>
                <c:pt idx="732">
                  <c:v>41568</c:v>
                </c:pt>
                <c:pt idx="733">
                  <c:v>41569</c:v>
                </c:pt>
                <c:pt idx="734">
                  <c:v>41570</c:v>
                </c:pt>
                <c:pt idx="735">
                  <c:v>41571</c:v>
                </c:pt>
                <c:pt idx="736">
                  <c:v>41572</c:v>
                </c:pt>
                <c:pt idx="737">
                  <c:v>41575</c:v>
                </c:pt>
                <c:pt idx="738">
                  <c:v>41576</c:v>
                </c:pt>
                <c:pt idx="739">
                  <c:v>41577</c:v>
                </c:pt>
                <c:pt idx="740">
                  <c:v>41578</c:v>
                </c:pt>
                <c:pt idx="741">
                  <c:v>41579</c:v>
                </c:pt>
                <c:pt idx="742">
                  <c:v>41582</c:v>
                </c:pt>
                <c:pt idx="743">
                  <c:v>41583</c:v>
                </c:pt>
                <c:pt idx="744">
                  <c:v>41584</c:v>
                </c:pt>
                <c:pt idx="745">
                  <c:v>41585</c:v>
                </c:pt>
                <c:pt idx="746">
                  <c:v>41586</c:v>
                </c:pt>
                <c:pt idx="747">
                  <c:v>41589</c:v>
                </c:pt>
                <c:pt idx="748">
                  <c:v>41590</c:v>
                </c:pt>
                <c:pt idx="749">
                  <c:v>41591</c:v>
                </c:pt>
                <c:pt idx="750">
                  <c:v>41593</c:v>
                </c:pt>
                <c:pt idx="751">
                  <c:v>41596</c:v>
                </c:pt>
                <c:pt idx="752">
                  <c:v>41598</c:v>
                </c:pt>
                <c:pt idx="753">
                  <c:v>41599</c:v>
                </c:pt>
                <c:pt idx="754">
                  <c:v>41600</c:v>
                </c:pt>
                <c:pt idx="755">
                  <c:v>41603</c:v>
                </c:pt>
                <c:pt idx="756">
                  <c:v>41604</c:v>
                </c:pt>
                <c:pt idx="757">
                  <c:v>41605</c:v>
                </c:pt>
                <c:pt idx="758">
                  <c:v>41606</c:v>
                </c:pt>
                <c:pt idx="759">
                  <c:v>41607</c:v>
                </c:pt>
                <c:pt idx="760">
                  <c:v>41610</c:v>
                </c:pt>
                <c:pt idx="761">
                  <c:v>41611</c:v>
                </c:pt>
                <c:pt idx="762">
                  <c:v>41612</c:v>
                </c:pt>
                <c:pt idx="763">
                  <c:v>41613</c:v>
                </c:pt>
                <c:pt idx="764">
                  <c:v>41614</c:v>
                </c:pt>
                <c:pt idx="765">
                  <c:v>41617</c:v>
                </c:pt>
                <c:pt idx="766">
                  <c:v>41618</c:v>
                </c:pt>
                <c:pt idx="767">
                  <c:v>41619</c:v>
                </c:pt>
                <c:pt idx="768">
                  <c:v>41620</c:v>
                </c:pt>
                <c:pt idx="769">
                  <c:v>41621</c:v>
                </c:pt>
                <c:pt idx="770">
                  <c:v>41624</c:v>
                </c:pt>
                <c:pt idx="771">
                  <c:v>41625</c:v>
                </c:pt>
                <c:pt idx="772">
                  <c:v>41626</c:v>
                </c:pt>
                <c:pt idx="773">
                  <c:v>41627</c:v>
                </c:pt>
                <c:pt idx="774">
                  <c:v>41635</c:v>
                </c:pt>
                <c:pt idx="775">
                  <c:v>41639</c:v>
                </c:pt>
                <c:pt idx="776">
                  <c:v>41641</c:v>
                </c:pt>
                <c:pt idx="777">
                  <c:v>41642</c:v>
                </c:pt>
                <c:pt idx="778">
                  <c:v>41645</c:v>
                </c:pt>
                <c:pt idx="779">
                  <c:v>41646</c:v>
                </c:pt>
                <c:pt idx="780">
                  <c:v>41647</c:v>
                </c:pt>
                <c:pt idx="781">
                  <c:v>41648</c:v>
                </c:pt>
                <c:pt idx="782">
                  <c:v>41649</c:v>
                </c:pt>
                <c:pt idx="783">
                  <c:v>41652</c:v>
                </c:pt>
                <c:pt idx="784">
                  <c:v>41653</c:v>
                </c:pt>
                <c:pt idx="785">
                  <c:v>41654</c:v>
                </c:pt>
                <c:pt idx="786">
                  <c:v>41655</c:v>
                </c:pt>
                <c:pt idx="787">
                  <c:v>41656</c:v>
                </c:pt>
                <c:pt idx="788">
                  <c:v>41659</c:v>
                </c:pt>
                <c:pt idx="789">
                  <c:v>41660</c:v>
                </c:pt>
                <c:pt idx="790">
                  <c:v>41661</c:v>
                </c:pt>
                <c:pt idx="791">
                  <c:v>41662</c:v>
                </c:pt>
                <c:pt idx="792">
                  <c:v>41663</c:v>
                </c:pt>
                <c:pt idx="793">
                  <c:v>41666</c:v>
                </c:pt>
                <c:pt idx="794">
                  <c:v>41667</c:v>
                </c:pt>
                <c:pt idx="795">
                  <c:v>41668</c:v>
                </c:pt>
                <c:pt idx="796">
                  <c:v>41669</c:v>
                </c:pt>
                <c:pt idx="797">
                  <c:v>41673</c:v>
                </c:pt>
                <c:pt idx="798">
                  <c:v>41674</c:v>
                </c:pt>
                <c:pt idx="799">
                  <c:v>41675</c:v>
                </c:pt>
                <c:pt idx="800">
                  <c:v>41676</c:v>
                </c:pt>
                <c:pt idx="801">
                  <c:v>41677</c:v>
                </c:pt>
                <c:pt idx="802">
                  <c:v>41680</c:v>
                </c:pt>
                <c:pt idx="803">
                  <c:v>41681</c:v>
                </c:pt>
                <c:pt idx="804">
                  <c:v>41682</c:v>
                </c:pt>
                <c:pt idx="805">
                  <c:v>41683</c:v>
                </c:pt>
                <c:pt idx="806">
                  <c:v>41684</c:v>
                </c:pt>
                <c:pt idx="807">
                  <c:v>41687</c:v>
                </c:pt>
                <c:pt idx="808">
                  <c:v>41688</c:v>
                </c:pt>
                <c:pt idx="809">
                  <c:v>41689</c:v>
                </c:pt>
                <c:pt idx="810">
                  <c:v>41690</c:v>
                </c:pt>
                <c:pt idx="811">
                  <c:v>41691</c:v>
                </c:pt>
                <c:pt idx="812">
                  <c:v>41694</c:v>
                </c:pt>
                <c:pt idx="813">
                  <c:v>41695</c:v>
                </c:pt>
                <c:pt idx="814">
                  <c:v>41696</c:v>
                </c:pt>
                <c:pt idx="815">
                  <c:v>41697</c:v>
                </c:pt>
                <c:pt idx="816">
                  <c:v>41702</c:v>
                </c:pt>
                <c:pt idx="817">
                  <c:v>41703</c:v>
                </c:pt>
                <c:pt idx="818">
                  <c:v>41704</c:v>
                </c:pt>
                <c:pt idx="819">
                  <c:v>41705</c:v>
                </c:pt>
                <c:pt idx="820">
                  <c:v>41708</c:v>
                </c:pt>
                <c:pt idx="821">
                  <c:v>41709</c:v>
                </c:pt>
                <c:pt idx="822">
                  <c:v>41710</c:v>
                </c:pt>
                <c:pt idx="823">
                  <c:v>41711</c:v>
                </c:pt>
                <c:pt idx="824">
                  <c:v>41715</c:v>
                </c:pt>
                <c:pt idx="825">
                  <c:v>41716</c:v>
                </c:pt>
                <c:pt idx="826">
                  <c:v>41717</c:v>
                </c:pt>
                <c:pt idx="827">
                  <c:v>41718</c:v>
                </c:pt>
                <c:pt idx="828">
                  <c:v>41719</c:v>
                </c:pt>
                <c:pt idx="829">
                  <c:v>41722</c:v>
                </c:pt>
                <c:pt idx="830">
                  <c:v>41723</c:v>
                </c:pt>
                <c:pt idx="831">
                  <c:v>41724</c:v>
                </c:pt>
                <c:pt idx="832">
                  <c:v>41725</c:v>
                </c:pt>
                <c:pt idx="833">
                  <c:v>41726</c:v>
                </c:pt>
                <c:pt idx="834">
                  <c:v>41729</c:v>
                </c:pt>
                <c:pt idx="835">
                  <c:v>41730</c:v>
                </c:pt>
                <c:pt idx="836">
                  <c:v>41731</c:v>
                </c:pt>
                <c:pt idx="837">
                  <c:v>41732</c:v>
                </c:pt>
                <c:pt idx="838">
                  <c:v>41733</c:v>
                </c:pt>
                <c:pt idx="839">
                  <c:v>41736</c:v>
                </c:pt>
                <c:pt idx="840">
                  <c:v>41737</c:v>
                </c:pt>
                <c:pt idx="841">
                  <c:v>41738</c:v>
                </c:pt>
                <c:pt idx="842">
                  <c:v>41739</c:v>
                </c:pt>
                <c:pt idx="843">
                  <c:v>41740</c:v>
                </c:pt>
                <c:pt idx="844">
                  <c:v>41743</c:v>
                </c:pt>
                <c:pt idx="845">
                  <c:v>41744</c:v>
                </c:pt>
                <c:pt idx="846">
                  <c:v>41745</c:v>
                </c:pt>
                <c:pt idx="847">
                  <c:v>41746</c:v>
                </c:pt>
                <c:pt idx="848">
                  <c:v>41750</c:v>
                </c:pt>
                <c:pt idx="849">
                  <c:v>41751</c:v>
                </c:pt>
                <c:pt idx="850">
                  <c:v>41752</c:v>
                </c:pt>
                <c:pt idx="851">
                  <c:v>41753</c:v>
                </c:pt>
                <c:pt idx="852">
                  <c:v>41754</c:v>
                </c:pt>
                <c:pt idx="853">
                  <c:v>41757</c:v>
                </c:pt>
                <c:pt idx="854">
                  <c:v>41758</c:v>
                </c:pt>
                <c:pt idx="855">
                  <c:v>41761</c:v>
                </c:pt>
                <c:pt idx="856">
                  <c:v>41764</c:v>
                </c:pt>
                <c:pt idx="857">
                  <c:v>41765</c:v>
                </c:pt>
                <c:pt idx="858">
                  <c:v>41766</c:v>
                </c:pt>
                <c:pt idx="859">
                  <c:v>41767</c:v>
                </c:pt>
                <c:pt idx="860">
                  <c:v>41768</c:v>
                </c:pt>
                <c:pt idx="861">
                  <c:v>41771</c:v>
                </c:pt>
                <c:pt idx="862">
                  <c:v>41772</c:v>
                </c:pt>
                <c:pt idx="863">
                  <c:v>41773</c:v>
                </c:pt>
                <c:pt idx="864">
                  <c:v>41774</c:v>
                </c:pt>
                <c:pt idx="865">
                  <c:v>41775</c:v>
                </c:pt>
                <c:pt idx="866">
                  <c:v>41778</c:v>
                </c:pt>
                <c:pt idx="867">
                  <c:v>41779</c:v>
                </c:pt>
                <c:pt idx="868">
                  <c:v>41780</c:v>
                </c:pt>
                <c:pt idx="869">
                  <c:v>41781</c:v>
                </c:pt>
                <c:pt idx="870">
                  <c:v>41782</c:v>
                </c:pt>
                <c:pt idx="871">
                  <c:v>41785</c:v>
                </c:pt>
                <c:pt idx="872">
                  <c:v>41786</c:v>
                </c:pt>
                <c:pt idx="873">
                  <c:v>41787</c:v>
                </c:pt>
                <c:pt idx="874">
                  <c:v>41788</c:v>
                </c:pt>
                <c:pt idx="875">
                  <c:v>41789</c:v>
                </c:pt>
                <c:pt idx="876">
                  <c:v>41792</c:v>
                </c:pt>
                <c:pt idx="877">
                  <c:v>41793</c:v>
                </c:pt>
                <c:pt idx="878">
                  <c:v>41794</c:v>
                </c:pt>
                <c:pt idx="879">
                  <c:v>41795</c:v>
                </c:pt>
                <c:pt idx="880">
                  <c:v>41796</c:v>
                </c:pt>
                <c:pt idx="881">
                  <c:v>41799</c:v>
                </c:pt>
                <c:pt idx="882">
                  <c:v>41800</c:v>
                </c:pt>
                <c:pt idx="883">
                  <c:v>41801</c:v>
                </c:pt>
                <c:pt idx="884">
                  <c:v>41802</c:v>
                </c:pt>
                <c:pt idx="885">
                  <c:v>41803</c:v>
                </c:pt>
                <c:pt idx="886">
                  <c:v>41806</c:v>
                </c:pt>
                <c:pt idx="887">
                  <c:v>41807</c:v>
                </c:pt>
                <c:pt idx="888">
                  <c:v>41808</c:v>
                </c:pt>
                <c:pt idx="889">
                  <c:v>41809</c:v>
                </c:pt>
                <c:pt idx="890">
                  <c:v>41810</c:v>
                </c:pt>
                <c:pt idx="891">
                  <c:v>41813</c:v>
                </c:pt>
                <c:pt idx="892">
                  <c:v>41814</c:v>
                </c:pt>
                <c:pt idx="893">
                  <c:v>41815</c:v>
                </c:pt>
                <c:pt idx="894">
                  <c:v>41816</c:v>
                </c:pt>
                <c:pt idx="895">
                  <c:v>41817</c:v>
                </c:pt>
                <c:pt idx="896">
                  <c:v>41820</c:v>
                </c:pt>
                <c:pt idx="897">
                  <c:v>41821</c:v>
                </c:pt>
                <c:pt idx="898">
                  <c:v>41822</c:v>
                </c:pt>
                <c:pt idx="899">
                  <c:v>41823</c:v>
                </c:pt>
                <c:pt idx="900">
                  <c:v>41824</c:v>
                </c:pt>
                <c:pt idx="901">
                  <c:v>41827</c:v>
                </c:pt>
                <c:pt idx="902">
                  <c:v>41828</c:v>
                </c:pt>
                <c:pt idx="903">
                  <c:v>41829</c:v>
                </c:pt>
                <c:pt idx="904">
                  <c:v>41830</c:v>
                </c:pt>
                <c:pt idx="905">
                  <c:v>41831</c:v>
                </c:pt>
                <c:pt idx="906">
                  <c:v>41834</c:v>
                </c:pt>
                <c:pt idx="907">
                  <c:v>41835</c:v>
                </c:pt>
                <c:pt idx="908">
                  <c:v>41836</c:v>
                </c:pt>
                <c:pt idx="909">
                  <c:v>41837</c:v>
                </c:pt>
                <c:pt idx="910">
                  <c:v>41838</c:v>
                </c:pt>
                <c:pt idx="911">
                  <c:v>41841</c:v>
                </c:pt>
                <c:pt idx="912">
                  <c:v>41842</c:v>
                </c:pt>
                <c:pt idx="913">
                  <c:v>41843</c:v>
                </c:pt>
                <c:pt idx="914">
                  <c:v>41844</c:v>
                </c:pt>
                <c:pt idx="915">
                  <c:v>41845</c:v>
                </c:pt>
                <c:pt idx="916">
                  <c:v>41848</c:v>
                </c:pt>
                <c:pt idx="917">
                  <c:v>41849</c:v>
                </c:pt>
                <c:pt idx="918">
                  <c:v>41850</c:v>
                </c:pt>
                <c:pt idx="919">
                  <c:v>41851</c:v>
                </c:pt>
                <c:pt idx="920">
                  <c:v>41852</c:v>
                </c:pt>
                <c:pt idx="921">
                  <c:v>41855</c:v>
                </c:pt>
                <c:pt idx="922">
                  <c:v>41856</c:v>
                </c:pt>
                <c:pt idx="923">
                  <c:v>41857</c:v>
                </c:pt>
                <c:pt idx="924">
                  <c:v>41858</c:v>
                </c:pt>
                <c:pt idx="925">
                  <c:v>41859</c:v>
                </c:pt>
                <c:pt idx="926">
                  <c:v>41862</c:v>
                </c:pt>
                <c:pt idx="927">
                  <c:v>41863</c:v>
                </c:pt>
                <c:pt idx="928">
                  <c:v>41864</c:v>
                </c:pt>
                <c:pt idx="929">
                  <c:v>41865</c:v>
                </c:pt>
                <c:pt idx="930">
                  <c:v>41866</c:v>
                </c:pt>
                <c:pt idx="931">
                  <c:v>41869</c:v>
                </c:pt>
                <c:pt idx="932">
                  <c:v>41870</c:v>
                </c:pt>
                <c:pt idx="933">
                  <c:v>41871</c:v>
                </c:pt>
                <c:pt idx="934">
                  <c:v>41872</c:v>
                </c:pt>
                <c:pt idx="935">
                  <c:v>41873</c:v>
                </c:pt>
                <c:pt idx="936">
                  <c:v>41876</c:v>
                </c:pt>
                <c:pt idx="937">
                  <c:v>41877</c:v>
                </c:pt>
                <c:pt idx="938">
                  <c:v>41878</c:v>
                </c:pt>
                <c:pt idx="939">
                  <c:v>41879</c:v>
                </c:pt>
                <c:pt idx="940">
                  <c:v>41880</c:v>
                </c:pt>
                <c:pt idx="941">
                  <c:v>41883</c:v>
                </c:pt>
                <c:pt idx="942">
                  <c:v>41884</c:v>
                </c:pt>
                <c:pt idx="943">
                  <c:v>41885</c:v>
                </c:pt>
                <c:pt idx="944">
                  <c:v>41886</c:v>
                </c:pt>
                <c:pt idx="945">
                  <c:v>41887</c:v>
                </c:pt>
                <c:pt idx="946">
                  <c:v>41890</c:v>
                </c:pt>
                <c:pt idx="947">
                  <c:v>41891</c:v>
                </c:pt>
                <c:pt idx="948">
                  <c:v>41892</c:v>
                </c:pt>
                <c:pt idx="949">
                  <c:v>41893</c:v>
                </c:pt>
                <c:pt idx="950">
                  <c:v>41894</c:v>
                </c:pt>
                <c:pt idx="951">
                  <c:v>41897</c:v>
                </c:pt>
                <c:pt idx="952">
                  <c:v>41898</c:v>
                </c:pt>
                <c:pt idx="953">
                  <c:v>41899</c:v>
                </c:pt>
                <c:pt idx="954">
                  <c:v>41900</c:v>
                </c:pt>
                <c:pt idx="955">
                  <c:v>41901</c:v>
                </c:pt>
                <c:pt idx="956">
                  <c:v>41904</c:v>
                </c:pt>
                <c:pt idx="957">
                  <c:v>41905</c:v>
                </c:pt>
                <c:pt idx="958">
                  <c:v>41906</c:v>
                </c:pt>
                <c:pt idx="959">
                  <c:v>41907</c:v>
                </c:pt>
                <c:pt idx="960">
                  <c:v>41908</c:v>
                </c:pt>
                <c:pt idx="961">
                  <c:v>41911</c:v>
                </c:pt>
                <c:pt idx="962">
                  <c:v>41912</c:v>
                </c:pt>
                <c:pt idx="963">
                  <c:v>41913</c:v>
                </c:pt>
                <c:pt idx="964">
                  <c:v>41914</c:v>
                </c:pt>
                <c:pt idx="965">
                  <c:v>41915</c:v>
                </c:pt>
                <c:pt idx="966">
                  <c:v>41918</c:v>
                </c:pt>
                <c:pt idx="967">
                  <c:v>41919</c:v>
                </c:pt>
                <c:pt idx="968">
                  <c:v>41920</c:v>
                </c:pt>
                <c:pt idx="969">
                  <c:v>41921</c:v>
                </c:pt>
                <c:pt idx="970">
                  <c:v>41922</c:v>
                </c:pt>
                <c:pt idx="971">
                  <c:v>41925</c:v>
                </c:pt>
                <c:pt idx="972">
                  <c:v>41926</c:v>
                </c:pt>
                <c:pt idx="973">
                  <c:v>41927</c:v>
                </c:pt>
                <c:pt idx="974">
                  <c:v>41928</c:v>
                </c:pt>
                <c:pt idx="975">
                  <c:v>41929</c:v>
                </c:pt>
                <c:pt idx="976">
                  <c:v>41932</c:v>
                </c:pt>
                <c:pt idx="977">
                  <c:v>41933</c:v>
                </c:pt>
                <c:pt idx="978">
                  <c:v>41934</c:v>
                </c:pt>
                <c:pt idx="979">
                  <c:v>41935</c:v>
                </c:pt>
                <c:pt idx="980">
                  <c:v>41936</c:v>
                </c:pt>
                <c:pt idx="981">
                  <c:v>41939</c:v>
                </c:pt>
                <c:pt idx="982">
                  <c:v>41940</c:v>
                </c:pt>
                <c:pt idx="983">
                  <c:v>41941</c:v>
                </c:pt>
                <c:pt idx="984">
                  <c:v>41942</c:v>
                </c:pt>
                <c:pt idx="985">
                  <c:v>41943</c:v>
                </c:pt>
                <c:pt idx="986">
                  <c:v>41946</c:v>
                </c:pt>
                <c:pt idx="987">
                  <c:v>41947</c:v>
                </c:pt>
                <c:pt idx="988">
                  <c:v>41948</c:v>
                </c:pt>
                <c:pt idx="989">
                  <c:v>41949</c:v>
                </c:pt>
                <c:pt idx="990">
                  <c:v>41950</c:v>
                </c:pt>
                <c:pt idx="991">
                  <c:v>41953</c:v>
                </c:pt>
                <c:pt idx="992">
                  <c:v>41954</c:v>
                </c:pt>
                <c:pt idx="993">
                  <c:v>41955</c:v>
                </c:pt>
                <c:pt idx="994">
                  <c:v>41956</c:v>
                </c:pt>
                <c:pt idx="995">
                  <c:v>41957</c:v>
                </c:pt>
                <c:pt idx="996">
                  <c:v>41960</c:v>
                </c:pt>
                <c:pt idx="997">
                  <c:v>41961</c:v>
                </c:pt>
                <c:pt idx="998">
                  <c:v>41962</c:v>
                </c:pt>
                <c:pt idx="999">
                  <c:v>41963</c:v>
                </c:pt>
                <c:pt idx="1000">
                  <c:v>41964</c:v>
                </c:pt>
                <c:pt idx="1001">
                  <c:v>41967</c:v>
                </c:pt>
                <c:pt idx="1002">
                  <c:v>41968</c:v>
                </c:pt>
                <c:pt idx="1003">
                  <c:v>41969</c:v>
                </c:pt>
                <c:pt idx="1004">
                  <c:v>41970</c:v>
                </c:pt>
                <c:pt idx="1005">
                  <c:v>41971</c:v>
                </c:pt>
                <c:pt idx="1006">
                  <c:v>41974</c:v>
                </c:pt>
                <c:pt idx="1007">
                  <c:v>41975</c:v>
                </c:pt>
                <c:pt idx="1008">
                  <c:v>41976</c:v>
                </c:pt>
                <c:pt idx="1009">
                  <c:v>41977</c:v>
                </c:pt>
                <c:pt idx="1010">
                  <c:v>41978</c:v>
                </c:pt>
                <c:pt idx="1011">
                  <c:v>41981</c:v>
                </c:pt>
                <c:pt idx="1012">
                  <c:v>41982</c:v>
                </c:pt>
                <c:pt idx="1013">
                  <c:v>41983</c:v>
                </c:pt>
                <c:pt idx="1014">
                  <c:v>41984</c:v>
                </c:pt>
                <c:pt idx="1015">
                  <c:v>41985</c:v>
                </c:pt>
                <c:pt idx="1016">
                  <c:v>41988</c:v>
                </c:pt>
                <c:pt idx="1017">
                  <c:v>41989</c:v>
                </c:pt>
                <c:pt idx="1018">
                  <c:v>41990</c:v>
                </c:pt>
                <c:pt idx="1019">
                  <c:v>41991</c:v>
                </c:pt>
                <c:pt idx="1020">
                  <c:v>41992</c:v>
                </c:pt>
                <c:pt idx="1021">
                  <c:v>41995</c:v>
                </c:pt>
                <c:pt idx="1022">
                  <c:v>41996</c:v>
                </c:pt>
                <c:pt idx="1023">
                  <c:v>41997</c:v>
                </c:pt>
                <c:pt idx="1024">
                  <c:v>42002</c:v>
                </c:pt>
                <c:pt idx="1025">
                  <c:v>42003</c:v>
                </c:pt>
                <c:pt idx="1026">
                  <c:v>42004</c:v>
                </c:pt>
                <c:pt idx="1027">
                  <c:v>42006</c:v>
                </c:pt>
                <c:pt idx="1028">
                  <c:v>42009</c:v>
                </c:pt>
                <c:pt idx="1029">
                  <c:v>42010</c:v>
                </c:pt>
                <c:pt idx="1030">
                  <c:v>42011</c:v>
                </c:pt>
                <c:pt idx="1031">
                  <c:v>42012</c:v>
                </c:pt>
                <c:pt idx="1032">
                  <c:v>42013</c:v>
                </c:pt>
                <c:pt idx="1033">
                  <c:v>42016</c:v>
                </c:pt>
                <c:pt idx="1034">
                  <c:v>42017</c:v>
                </c:pt>
                <c:pt idx="1035">
                  <c:v>42018</c:v>
                </c:pt>
                <c:pt idx="1036">
                  <c:v>42019</c:v>
                </c:pt>
                <c:pt idx="1037">
                  <c:v>42020</c:v>
                </c:pt>
                <c:pt idx="1038">
                  <c:v>42023</c:v>
                </c:pt>
                <c:pt idx="1039">
                  <c:v>42024</c:v>
                </c:pt>
                <c:pt idx="1040">
                  <c:v>42025</c:v>
                </c:pt>
                <c:pt idx="1041">
                  <c:v>42026</c:v>
                </c:pt>
                <c:pt idx="1042">
                  <c:v>42027</c:v>
                </c:pt>
                <c:pt idx="1043">
                  <c:v>42030</c:v>
                </c:pt>
                <c:pt idx="1044">
                  <c:v>42031</c:v>
                </c:pt>
                <c:pt idx="1045">
                  <c:v>42032</c:v>
                </c:pt>
                <c:pt idx="1046">
                  <c:v>42033</c:v>
                </c:pt>
                <c:pt idx="1047">
                  <c:v>42034</c:v>
                </c:pt>
                <c:pt idx="1048">
                  <c:v>42037</c:v>
                </c:pt>
                <c:pt idx="1049">
                  <c:v>42038</c:v>
                </c:pt>
                <c:pt idx="1050">
                  <c:v>42039</c:v>
                </c:pt>
                <c:pt idx="1051">
                  <c:v>42040</c:v>
                </c:pt>
                <c:pt idx="1052">
                  <c:v>42041</c:v>
                </c:pt>
                <c:pt idx="1053">
                  <c:v>42044</c:v>
                </c:pt>
                <c:pt idx="1054">
                  <c:v>42045</c:v>
                </c:pt>
                <c:pt idx="1055">
                  <c:v>42046</c:v>
                </c:pt>
                <c:pt idx="1056">
                  <c:v>42047</c:v>
                </c:pt>
                <c:pt idx="1057">
                  <c:v>42048</c:v>
                </c:pt>
                <c:pt idx="1058">
                  <c:v>42051</c:v>
                </c:pt>
                <c:pt idx="1059">
                  <c:v>42052</c:v>
                </c:pt>
                <c:pt idx="1060">
                  <c:v>42053</c:v>
                </c:pt>
                <c:pt idx="1061">
                  <c:v>42054</c:v>
                </c:pt>
                <c:pt idx="1062">
                  <c:v>42055</c:v>
                </c:pt>
                <c:pt idx="1063">
                  <c:v>42058</c:v>
                </c:pt>
                <c:pt idx="1064">
                  <c:v>42059</c:v>
                </c:pt>
                <c:pt idx="1065">
                  <c:v>42060</c:v>
                </c:pt>
                <c:pt idx="1066">
                  <c:v>42061</c:v>
                </c:pt>
                <c:pt idx="1067">
                  <c:v>42062</c:v>
                </c:pt>
                <c:pt idx="1068">
                  <c:v>42065</c:v>
                </c:pt>
                <c:pt idx="1069">
                  <c:v>42066</c:v>
                </c:pt>
                <c:pt idx="1070">
                  <c:v>42067</c:v>
                </c:pt>
                <c:pt idx="1071">
                  <c:v>42068</c:v>
                </c:pt>
                <c:pt idx="1072">
                  <c:v>42069</c:v>
                </c:pt>
                <c:pt idx="1073">
                  <c:v>42072</c:v>
                </c:pt>
                <c:pt idx="1074">
                  <c:v>42073</c:v>
                </c:pt>
                <c:pt idx="1075">
                  <c:v>42074</c:v>
                </c:pt>
                <c:pt idx="1076">
                  <c:v>42075</c:v>
                </c:pt>
                <c:pt idx="1077">
                  <c:v>42076</c:v>
                </c:pt>
                <c:pt idx="1078">
                  <c:v>42079</c:v>
                </c:pt>
                <c:pt idx="1079">
                  <c:v>42080</c:v>
                </c:pt>
                <c:pt idx="1080">
                  <c:v>42081</c:v>
                </c:pt>
                <c:pt idx="1081">
                  <c:v>42082</c:v>
                </c:pt>
                <c:pt idx="1082">
                  <c:v>42083</c:v>
                </c:pt>
                <c:pt idx="1083">
                  <c:v>42086</c:v>
                </c:pt>
                <c:pt idx="1084">
                  <c:v>42087</c:v>
                </c:pt>
                <c:pt idx="1085">
                  <c:v>42088</c:v>
                </c:pt>
                <c:pt idx="1086">
                  <c:v>42089</c:v>
                </c:pt>
                <c:pt idx="1087">
                  <c:v>42090</c:v>
                </c:pt>
                <c:pt idx="1088">
                  <c:v>42093</c:v>
                </c:pt>
                <c:pt idx="1089">
                  <c:v>42094</c:v>
                </c:pt>
                <c:pt idx="1090">
                  <c:v>42095</c:v>
                </c:pt>
                <c:pt idx="1091">
                  <c:v>42096</c:v>
                </c:pt>
                <c:pt idx="1092">
                  <c:v>42100</c:v>
                </c:pt>
                <c:pt idx="1093">
                  <c:v>42101</c:v>
                </c:pt>
                <c:pt idx="1094">
                  <c:v>42102</c:v>
                </c:pt>
                <c:pt idx="1095">
                  <c:v>42103</c:v>
                </c:pt>
                <c:pt idx="1096">
                  <c:v>42104</c:v>
                </c:pt>
                <c:pt idx="1097">
                  <c:v>42107</c:v>
                </c:pt>
                <c:pt idx="1098">
                  <c:v>42108</c:v>
                </c:pt>
                <c:pt idx="1099">
                  <c:v>42109</c:v>
                </c:pt>
                <c:pt idx="1100">
                  <c:v>42110</c:v>
                </c:pt>
                <c:pt idx="1101">
                  <c:v>42111</c:v>
                </c:pt>
                <c:pt idx="1102">
                  <c:v>42114</c:v>
                </c:pt>
                <c:pt idx="1103">
                  <c:v>42115</c:v>
                </c:pt>
                <c:pt idx="1104">
                  <c:v>42116</c:v>
                </c:pt>
                <c:pt idx="1105">
                  <c:v>42117</c:v>
                </c:pt>
                <c:pt idx="1106">
                  <c:v>42118</c:v>
                </c:pt>
                <c:pt idx="1107">
                  <c:v>42121</c:v>
                </c:pt>
                <c:pt idx="1108">
                  <c:v>42122</c:v>
                </c:pt>
                <c:pt idx="1109">
                  <c:v>42123</c:v>
                </c:pt>
                <c:pt idx="1110">
                  <c:v>42124</c:v>
                </c:pt>
                <c:pt idx="1111">
                  <c:v>42125</c:v>
                </c:pt>
                <c:pt idx="1112">
                  <c:v>42128</c:v>
                </c:pt>
                <c:pt idx="1113">
                  <c:v>42129</c:v>
                </c:pt>
                <c:pt idx="1114">
                  <c:v>42130</c:v>
                </c:pt>
                <c:pt idx="1115">
                  <c:v>42131</c:v>
                </c:pt>
                <c:pt idx="1116">
                  <c:v>42132</c:v>
                </c:pt>
                <c:pt idx="1117">
                  <c:v>42135</c:v>
                </c:pt>
                <c:pt idx="1118">
                  <c:v>42136</c:v>
                </c:pt>
                <c:pt idx="1119">
                  <c:v>42137</c:v>
                </c:pt>
                <c:pt idx="1120">
                  <c:v>42138</c:v>
                </c:pt>
                <c:pt idx="1121">
                  <c:v>42139</c:v>
                </c:pt>
                <c:pt idx="1122">
                  <c:v>42142</c:v>
                </c:pt>
                <c:pt idx="1123">
                  <c:v>42143</c:v>
                </c:pt>
                <c:pt idx="1124">
                  <c:v>42144</c:v>
                </c:pt>
                <c:pt idx="1125">
                  <c:v>42145</c:v>
                </c:pt>
                <c:pt idx="1126">
                  <c:v>42146</c:v>
                </c:pt>
                <c:pt idx="1127">
                  <c:v>42150</c:v>
                </c:pt>
                <c:pt idx="1128">
                  <c:v>42151</c:v>
                </c:pt>
                <c:pt idx="1129">
                  <c:v>42152</c:v>
                </c:pt>
                <c:pt idx="1130">
                  <c:v>42153</c:v>
                </c:pt>
                <c:pt idx="1131">
                  <c:v>42157</c:v>
                </c:pt>
                <c:pt idx="1132">
                  <c:v>42158</c:v>
                </c:pt>
                <c:pt idx="1133">
                  <c:v>42159</c:v>
                </c:pt>
                <c:pt idx="1134">
                  <c:v>42160</c:v>
                </c:pt>
                <c:pt idx="1135">
                  <c:v>42163</c:v>
                </c:pt>
                <c:pt idx="1136">
                  <c:v>42164</c:v>
                </c:pt>
                <c:pt idx="1137">
                  <c:v>42165</c:v>
                </c:pt>
                <c:pt idx="1138">
                  <c:v>42166</c:v>
                </c:pt>
                <c:pt idx="1139">
                  <c:v>42167</c:v>
                </c:pt>
                <c:pt idx="1140">
                  <c:v>42170</c:v>
                </c:pt>
                <c:pt idx="1141">
                  <c:v>42171</c:v>
                </c:pt>
                <c:pt idx="1142">
                  <c:v>42172</c:v>
                </c:pt>
                <c:pt idx="1143">
                  <c:v>42173</c:v>
                </c:pt>
                <c:pt idx="1144">
                  <c:v>42174</c:v>
                </c:pt>
                <c:pt idx="1145">
                  <c:v>42177</c:v>
                </c:pt>
                <c:pt idx="1146">
                  <c:v>42178</c:v>
                </c:pt>
                <c:pt idx="1147">
                  <c:v>42179</c:v>
                </c:pt>
                <c:pt idx="1148">
                  <c:v>42180</c:v>
                </c:pt>
                <c:pt idx="1149">
                  <c:v>42181</c:v>
                </c:pt>
                <c:pt idx="1150">
                  <c:v>42184</c:v>
                </c:pt>
                <c:pt idx="1151">
                  <c:v>42185</c:v>
                </c:pt>
                <c:pt idx="1152">
                  <c:v>42186</c:v>
                </c:pt>
                <c:pt idx="1153">
                  <c:v>42187</c:v>
                </c:pt>
                <c:pt idx="1154">
                  <c:v>42188</c:v>
                </c:pt>
                <c:pt idx="1155">
                  <c:v>42191</c:v>
                </c:pt>
                <c:pt idx="1156">
                  <c:v>42192</c:v>
                </c:pt>
                <c:pt idx="1157">
                  <c:v>42193</c:v>
                </c:pt>
                <c:pt idx="1158">
                  <c:v>42194</c:v>
                </c:pt>
                <c:pt idx="1159">
                  <c:v>42195</c:v>
                </c:pt>
                <c:pt idx="1160">
                  <c:v>42198</c:v>
                </c:pt>
                <c:pt idx="1161">
                  <c:v>42199</c:v>
                </c:pt>
                <c:pt idx="1162">
                  <c:v>42200</c:v>
                </c:pt>
                <c:pt idx="1163">
                  <c:v>42201</c:v>
                </c:pt>
                <c:pt idx="1164">
                  <c:v>42205</c:v>
                </c:pt>
                <c:pt idx="1165">
                  <c:v>42206</c:v>
                </c:pt>
                <c:pt idx="1166">
                  <c:v>42207</c:v>
                </c:pt>
                <c:pt idx="1167">
                  <c:v>42208</c:v>
                </c:pt>
                <c:pt idx="1168">
                  <c:v>42209</c:v>
                </c:pt>
                <c:pt idx="1169">
                  <c:v>42212</c:v>
                </c:pt>
                <c:pt idx="1170">
                  <c:v>42213</c:v>
                </c:pt>
                <c:pt idx="1171">
                  <c:v>42214</c:v>
                </c:pt>
                <c:pt idx="1172">
                  <c:v>42215</c:v>
                </c:pt>
                <c:pt idx="1173">
                  <c:v>42216</c:v>
                </c:pt>
                <c:pt idx="1174">
                  <c:v>42219</c:v>
                </c:pt>
                <c:pt idx="1175">
                  <c:v>42220</c:v>
                </c:pt>
                <c:pt idx="1176">
                  <c:v>42221</c:v>
                </c:pt>
                <c:pt idx="1177">
                  <c:v>42222</c:v>
                </c:pt>
                <c:pt idx="1178">
                  <c:v>42227</c:v>
                </c:pt>
                <c:pt idx="1179">
                  <c:v>42228</c:v>
                </c:pt>
                <c:pt idx="1180">
                  <c:v>42229</c:v>
                </c:pt>
                <c:pt idx="1181">
                  <c:v>42230</c:v>
                </c:pt>
                <c:pt idx="1182">
                  <c:v>42233</c:v>
                </c:pt>
                <c:pt idx="1183">
                  <c:v>42234</c:v>
                </c:pt>
                <c:pt idx="1184">
                  <c:v>42235</c:v>
                </c:pt>
                <c:pt idx="1185">
                  <c:v>42236</c:v>
                </c:pt>
                <c:pt idx="1186">
                  <c:v>42237</c:v>
                </c:pt>
                <c:pt idx="1187">
                  <c:v>42240</c:v>
                </c:pt>
                <c:pt idx="1188">
                  <c:v>42241</c:v>
                </c:pt>
                <c:pt idx="1189">
                  <c:v>42242</c:v>
                </c:pt>
                <c:pt idx="1190">
                  <c:v>42243</c:v>
                </c:pt>
                <c:pt idx="1191">
                  <c:v>42244</c:v>
                </c:pt>
                <c:pt idx="1192">
                  <c:v>42247</c:v>
                </c:pt>
                <c:pt idx="1193">
                  <c:v>42248</c:v>
                </c:pt>
                <c:pt idx="1194">
                  <c:v>42249</c:v>
                </c:pt>
                <c:pt idx="1195">
                  <c:v>42250</c:v>
                </c:pt>
                <c:pt idx="1196">
                  <c:v>42251</c:v>
                </c:pt>
                <c:pt idx="1197">
                  <c:v>42254</c:v>
                </c:pt>
                <c:pt idx="1198">
                  <c:v>42255</c:v>
                </c:pt>
                <c:pt idx="1199">
                  <c:v>42256</c:v>
                </c:pt>
                <c:pt idx="1200">
                  <c:v>42257</c:v>
                </c:pt>
                <c:pt idx="1201">
                  <c:v>42261</c:v>
                </c:pt>
                <c:pt idx="1202">
                  <c:v>42262</c:v>
                </c:pt>
                <c:pt idx="1203">
                  <c:v>42263</c:v>
                </c:pt>
                <c:pt idx="1204">
                  <c:v>42264</c:v>
                </c:pt>
                <c:pt idx="1205">
                  <c:v>42265</c:v>
                </c:pt>
                <c:pt idx="1206">
                  <c:v>42268</c:v>
                </c:pt>
                <c:pt idx="1207">
                  <c:v>42269</c:v>
                </c:pt>
                <c:pt idx="1208">
                  <c:v>42270</c:v>
                </c:pt>
                <c:pt idx="1209">
                  <c:v>42272</c:v>
                </c:pt>
                <c:pt idx="1210">
                  <c:v>42275</c:v>
                </c:pt>
                <c:pt idx="1211">
                  <c:v>42276</c:v>
                </c:pt>
                <c:pt idx="1212">
                  <c:v>42277</c:v>
                </c:pt>
                <c:pt idx="1213">
                  <c:v>42278</c:v>
                </c:pt>
                <c:pt idx="1214">
                  <c:v>42279</c:v>
                </c:pt>
                <c:pt idx="1215">
                  <c:v>42282</c:v>
                </c:pt>
                <c:pt idx="1216">
                  <c:v>42283</c:v>
                </c:pt>
                <c:pt idx="1217">
                  <c:v>42284</c:v>
                </c:pt>
                <c:pt idx="1218">
                  <c:v>42285</c:v>
                </c:pt>
                <c:pt idx="1219">
                  <c:v>42286</c:v>
                </c:pt>
                <c:pt idx="1220">
                  <c:v>42289</c:v>
                </c:pt>
                <c:pt idx="1221">
                  <c:v>42290</c:v>
                </c:pt>
                <c:pt idx="1222">
                  <c:v>42291</c:v>
                </c:pt>
                <c:pt idx="1223">
                  <c:v>42292</c:v>
                </c:pt>
                <c:pt idx="1224">
                  <c:v>42293</c:v>
                </c:pt>
                <c:pt idx="1225">
                  <c:v>42296</c:v>
                </c:pt>
                <c:pt idx="1226">
                  <c:v>42297</c:v>
                </c:pt>
                <c:pt idx="1227">
                  <c:v>42298</c:v>
                </c:pt>
                <c:pt idx="1228">
                  <c:v>42299</c:v>
                </c:pt>
                <c:pt idx="1229">
                  <c:v>42300</c:v>
                </c:pt>
                <c:pt idx="1230">
                  <c:v>42303</c:v>
                </c:pt>
                <c:pt idx="1231">
                  <c:v>42304</c:v>
                </c:pt>
                <c:pt idx="1232">
                  <c:v>42305</c:v>
                </c:pt>
                <c:pt idx="1233">
                  <c:v>42306</c:v>
                </c:pt>
                <c:pt idx="1234">
                  <c:v>42307</c:v>
                </c:pt>
                <c:pt idx="1235">
                  <c:v>42310</c:v>
                </c:pt>
                <c:pt idx="1236">
                  <c:v>42311</c:v>
                </c:pt>
                <c:pt idx="1237">
                  <c:v>42312</c:v>
                </c:pt>
                <c:pt idx="1238">
                  <c:v>42313</c:v>
                </c:pt>
                <c:pt idx="1239">
                  <c:v>42314</c:v>
                </c:pt>
                <c:pt idx="1240">
                  <c:v>42317</c:v>
                </c:pt>
                <c:pt idx="1241">
                  <c:v>42319</c:v>
                </c:pt>
                <c:pt idx="1242">
                  <c:v>42320</c:v>
                </c:pt>
                <c:pt idx="1243">
                  <c:v>42321</c:v>
                </c:pt>
                <c:pt idx="1244">
                  <c:v>42324</c:v>
                </c:pt>
                <c:pt idx="1245">
                  <c:v>42325</c:v>
                </c:pt>
                <c:pt idx="1246">
                  <c:v>42326</c:v>
                </c:pt>
                <c:pt idx="1247">
                  <c:v>42327</c:v>
                </c:pt>
                <c:pt idx="1248">
                  <c:v>42328</c:v>
                </c:pt>
                <c:pt idx="1249">
                  <c:v>42331</c:v>
                </c:pt>
                <c:pt idx="1250">
                  <c:v>42332</c:v>
                </c:pt>
                <c:pt idx="1251">
                  <c:v>42333</c:v>
                </c:pt>
                <c:pt idx="1252">
                  <c:v>42334</c:v>
                </c:pt>
                <c:pt idx="1253">
                  <c:v>42335</c:v>
                </c:pt>
                <c:pt idx="1254">
                  <c:v>42338</c:v>
                </c:pt>
                <c:pt idx="1255">
                  <c:v>42339</c:v>
                </c:pt>
                <c:pt idx="1256">
                  <c:v>42340</c:v>
                </c:pt>
                <c:pt idx="1257">
                  <c:v>42341</c:v>
                </c:pt>
                <c:pt idx="1258">
                  <c:v>42342</c:v>
                </c:pt>
                <c:pt idx="1259">
                  <c:v>42345</c:v>
                </c:pt>
                <c:pt idx="1260">
                  <c:v>42346</c:v>
                </c:pt>
                <c:pt idx="1261">
                  <c:v>42347</c:v>
                </c:pt>
                <c:pt idx="1262">
                  <c:v>42348</c:v>
                </c:pt>
                <c:pt idx="1263">
                  <c:v>42349</c:v>
                </c:pt>
                <c:pt idx="1264">
                  <c:v>42352</c:v>
                </c:pt>
                <c:pt idx="1265">
                  <c:v>42353</c:v>
                </c:pt>
                <c:pt idx="1266">
                  <c:v>42354</c:v>
                </c:pt>
                <c:pt idx="1267">
                  <c:v>42355</c:v>
                </c:pt>
                <c:pt idx="1268">
                  <c:v>42356</c:v>
                </c:pt>
                <c:pt idx="1269">
                  <c:v>42359</c:v>
                </c:pt>
                <c:pt idx="1270">
                  <c:v>42360</c:v>
                </c:pt>
                <c:pt idx="1271">
                  <c:v>42361</c:v>
                </c:pt>
                <c:pt idx="1272">
                  <c:v>42362</c:v>
                </c:pt>
                <c:pt idx="1273">
                  <c:v>42366</c:v>
                </c:pt>
                <c:pt idx="1274">
                  <c:v>42367</c:v>
                </c:pt>
                <c:pt idx="1275">
                  <c:v>42368</c:v>
                </c:pt>
                <c:pt idx="1276">
                  <c:v>42369</c:v>
                </c:pt>
                <c:pt idx="1277">
                  <c:v>42370</c:v>
                </c:pt>
                <c:pt idx="1278">
                  <c:v>42374</c:v>
                </c:pt>
                <c:pt idx="1279">
                  <c:v>42375</c:v>
                </c:pt>
                <c:pt idx="1280">
                  <c:v>42376</c:v>
                </c:pt>
                <c:pt idx="1281">
                  <c:v>42377</c:v>
                </c:pt>
                <c:pt idx="1282">
                  <c:v>42380</c:v>
                </c:pt>
                <c:pt idx="1283">
                  <c:v>42381</c:v>
                </c:pt>
                <c:pt idx="1284">
                  <c:v>42382</c:v>
                </c:pt>
                <c:pt idx="1285">
                  <c:v>42383</c:v>
                </c:pt>
                <c:pt idx="1286">
                  <c:v>42384</c:v>
                </c:pt>
                <c:pt idx="1287">
                  <c:v>42387</c:v>
                </c:pt>
                <c:pt idx="1288">
                  <c:v>42388</c:v>
                </c:pt>
                <c:pt idx="1289">
                  <c:v>42389</c:v>
                </c:pt>
                <c:pt idx="1290">
                  <c:v>42390</c:v>
                </c:pt>
                <c:pt idx="1291">
                  <c:v>42391</c:v>
                </c:pt>
                <c:pt idx="1292">
                  <c:v>42394</c:v>
                </c:pt>
                <c:pt idx="1293">
                  <c:v>42395</c:v>
                </c:pt>
                <c:pt idx="1294">
                  <c:v>42396</c:v>
                </c:pt>
                <c:pt idx="1295">
                  <c:v>42397</c:v>
                </c:pt>
                <c:pt idx="1296">
                  <c:v>42398</c:v>
                </c:pt>
                <c:pt idx="1297">
                  <c:v>42401</c:v>
                </c:pt>
                <c:pt idx="1298">
                  <c:v>42402</c:v>
                </c:pt>
                <c:pt idx="1299">
                  <c:v>42403</c:v>
                </c:pt>
                <c:pt idx="1300">
                  <c:v>42404</c:v>
                </c:pt>
                <c:pt idx="1301">
                  <c:v>42405</c:v>
                </c:pt>
                <c:pt idx="1302">
                  <c:v>42410</c:v>
                </c:pt>
                <c:pt idx="1303">
                  <c:v>42411</c:v>
                </c:pt>
                <c:pt idx="1304">
                  <c:v>42412</c:v>
                </c:pt>
                <c:pt idx="1305">
                  <c:v>42415</c:v>
                </c:pt>
                <c:pt idx="1306">
                  <c:v>42416</c:v>
                </c:pt>
                <c:pt idx="1307">
                  <c:v>42417</c:v>
                </c:pt>
                <c:pt idx="1308">
                  <c:v>42418</c:v>
                </c:pt>
                <c:pt idx="1309">
                  <c:v>42419</c:v>
                </c:pt>
                <c:pt idx="1310">
                  <c:v>42422</c:v>
                </c:pt>
                <c:pt idx="1311">
                  <c:v>42423</c:v>
                </c:pt>
                <c:pt idx="1312">
                  <c:v>42424</c:v>
                </c:pt>
                <c:pt idx="1313">
                  <c:v>42425</c:v>
                </c:pt>
                <c:pt idx="1314">
                  <c:v>42426</c:v>
                </c:pt>
                <c:pt idx="1315">
                  <c:v>42429</c:v>
                </c:pt>
                <c:pt idx="1316">
                  <c:v>42430</c:v>
                </c:pt>
                <c:pt idx="1317">
                  <c:v>42431</c:v>
                </c:pt>
                <c:pt idx="1318">
                  <c:v>42432</c:v>
                </c:pt>
                <c:pt idx="1319">
                  <c:v>42433</c:v>
                </c:pt>
                <c:pt idx="1320">
                  <c:v>42436</c:v>
                </c:pt>
                <c:pt idx="1321">
                  <c:v>42437</c:v>
                </c:pt>
                <c:pt idx="1322">
                  <c:v>42438</c:v>
                </c:pt>
                <c:pt idx="1323">
                  <c:v>42439</c:v>
                </c:pt>
                <c:pt idx="1324">
                  <c:v>42440</c:v>
                </c:pt>
                <c:pt idx="1325">
                  <c:v>42443</c:v>
                </c:pt>
                <c:pt idx="1326">
                  <c:v>42444</c:v>
                </c:pt>
                <c:pt idx="1327">
                  <c:v>42445</c:v>
                </c:pt>
                <c:pt idx="1328">
                  <c:v>42446</c:v>
                </c:pt>
                <c:pt idx="1329">
                  <c:v>42447</c:v>
                </c:pt>
                <c:pt idx="1330">
                  <c:v>42450</c:v>
                </c:pt>
                <c:pt idx="1331">
                  <c:v>42451</c:v>
                </c:pt>
                <c:pt idx="1332">
                  <c:v>42452</c:v>
                </c:pt>
                <c:pt idx="1333">
                  <c:v>42453</c:v>
                </c:pt>
                <c:pt idx="1334">
                  <c:v>42457</c:v>
                </c:pt>
                <c:pt idx="1335">
                  <c:v>42458</c:v>
                </c:pt>
                <c:pt idx="1336">
                  <c:v>42459</c:v>
                </c:pt>
                <c:pt idx="1337">
                  <c:v>42460</c:v>
                </c:pt>
                <c:pt idx="1338">
                  <c:v>42461</c:v>
                </c:pt>
                <c:pt idx="1339">
                  <c:v>42464</c:v>
                </c:pt>
                <c:pt idx="1340">
                  <c:v>42465</c:v>
                </c:pt>
                <c:pt idx="1341">
                  <c:v>42466</c:v>
                </c:pt>
                <c:pt idx="1342">
                  <c:v>42467</c:v>
                </c:pt>
                <c:pt idx="1343">
                  <c:v>42468</c:v>
                </c:pt>
                <c:pt idx="1344">
                  <c:v>42471</c:v>
                </c:pt>
                <c:pt idx="1345">
                  <c:v>42472</c:v>
                </c:pt>
                <c:pt idx="1346">
                  <c:v>42473</c:v>
                </c:pt>
                <c:pt idx="1347">
                  <c:v>42474</c:v>
                </c:pt>
                <c:pt idx="1348">
                  <c:v>42475</c:v>
                </c:pt>
                <c:pt idx="1349">
                  <c:v>42478</c:v>
                </c:pt>
                <c:pt idx="1350">
                  <c:v>42479</c:v>
                </c:pt>
                <c:pt idx="1351">
                  <c:v>42480</c:v>
                </c:pt>
                <c:pt idx="1352">
                  <c:v>42481</c:v>
                </c:pt>
                <c:pt idx="1353">
                  <c:v>42482</c:v>
                </c:pt>
                <c:pt idx="1354">
                  <c:v>42485</c:v>
                </c:pt>
                <c:pt idx="1355">
                  <c:v>42486</c:v>
                </c:pt>
                <c:pt idx="1356">
                  <c:v>42487</c:v>
                </c:pt>
                <c:pt idx="1357">
                  <c:v>42488</c:v>
                </c:pt>
                <c:pt idx="1358">
                  <c:v>42489</c:v>
                </c:pt>
                <c:pt idx="1359">
                  <c:v>42492</c:v>
                </c:pt>
                <c:pt idx="1360">
                  <c:v>42493</c:v>
                </c:pt>
                <c:pt idx="1361">
                  <c:v>42494</c:v>
                </c:pt>
                <c:pt idx="1362">
                  <c:v>42495</c:v>
                </c:pt>
                <c:pt idx="1363">
                  <c:v>42496</c:v>
                </c:pt>
                <c:pt idx="1364">
                  <c:v>42499</c:v>
                </c:pt>
                <c:pt idx="1365">
                  <c:v>42500</c:v>
                </c:pt>
                <c:pt idx="1366">
                  <c:v>42501</c:v>
                </c:pt>
                <c:pt idx="1367">
                  <c:v>42502</c:v>
                </c:pt>
                <c:pt idx="1368">
                  <c:v>42503</c:v>
                </c:pt>
                <c:pt idx="1369">
                  <c:v>42506</c:v>
                </c:pt>
                <c:pt idx="1370">
                  <c:v>42507</c:v>
                </c:pt>
                <c:pt idx="1371">
                  <c:v>42508</c:v>
                </c:pt>
                <c:pt idx="1372">
                  <c:v>42509</c:v>
                </c:pt>
                <c:pt idx="1373">
                  <c:v>42510</c:v>
                </c:pt>
                <c:pt idx="1374">
                  <c:v>42513</c:v>
                </c:pt>
                <c:pt idx="1375">
                  <c:v>42514</c:v>
                </c:pt>
                <c:pt idx="1376">
                  <c:v>42515</c:v>
                </c:pt>
                <c:pt idx="1377">
                  <c:v>42516</c:v>
                </c:pt>
                <c:pt idx="1378">
                  <c:v>42517</c:v>
                </c:pt>
                <c:pt idx="1379">
                  <c:v>42521</c:v>
                </c:pt>
                <c:pt idx="1380">
                  <c:v>42522</c:v>
                </c:pt>
                <c:pt idx="1381">
                  <c:v>42523</c:v>
                </c:pt>
                <c:pt idx="1382">
                  <c:v>42524</c:v>
                </c:pt>
                <c:pt idx="1383">
                  <c:v>42527</c:v>
                </c:pt>
                <c:pt idx="1384">
                  <c:v>42528</c:v>
                </c:pt>
                <c:pt idx="1385">
                  <c:v>42529</c:v>
                </c:pt>
                <c:pt idx="1386">
                  <c:v>42530</c:v>
                </c:pt>
                <c:pt idx="1387">
                  <c:v>42531</c:v>
                </c:pt>
                <c:pt idx="1388">
                  <c:v>42534</c:v>
                </c:pt>
                <c:pt idx="1389">
                  <c:v>42535</c:v>
                </c:pt>
                <c:pt idx="1390">
                  <c:v>42536</c:v>
                </c:pt>
                <c:pt idx="1391">
                  <c:v>42537</c:v>
                </c:pt>
                <c:pt idx="1392">
                  <c:v>42538</c:v>
                </c:pt>
                <c:pt idx="1393">
                  <c:v>42541</c:v>
                </c:pt>
                <c:pt idx="1394">
                  <c:v>42542</c:v>
                </c:pt>
                <c:pt idx="1395">
                  <c:v>42543</c:v>
                </c:pt>
                <c:pt idx="1396">
                  <c:v>42544</c:v>
                </c:pt>
                <c:pt idx="1397">
                  <c:v>42545</c:v>
                </c:pt>
                <c:pt idx="1398">
                  <c:v>42548</c:v>
                </c:pt>
                <c:pt idx="1399">
                  <c:v>42549</c:v>
                </c:pt>
                <c:pt idx="1400">
                  <c:v>42550</c:v>
                </c:pt>
                <c:pt idx="1401">
                  <c:v>42551</c:v>
                </c:pt>
                <c:pt idx="1402">
                  <c:v>42552</c:v>
                </c:pt>
                <c:pt idx="1403">
                  <c:v>42555</c:v>
                </c:pt>
                <c:pt idx="1404">
                  <c:v>42556</c:v>
                </c:pt>
                <c:pt idx="1405">
                  <c:v>42557</c:v>
                </c:pt>
                <c:pt idx="1406">
                  <c:v>42558</c:v>
                </c:pt>
                <c:pt idx="1407">
                  <c:v>42559</c:v>
                </c:pt>
                <c:pt idx="1408">
                  <c:v>42562</c:v>
                </c:pt>
                <c:pt idx="1409">
                  <c:v>42563</c:v>
                </c:pt>
                <c:pt idx="1410">
                  <c:v>42564</c:v>
                </c:pt>
                <c:pt idx="1411">
                  <c:v>42565</c:v>
                </c:pt>
                <c:pt idx="1412">
                  <c:v>42566</c:v>
                </c:pt>
                <c:pt idx="1413">
                  <c:v>42569</c:v>
                </c:pt>
                <c:pt idx="1414">
                  <c:v>42570</c:v>
                </c:pt>
                <c:pt idx="1415">
                  <c:v>42571</c:v>
                </c:pt>
                <c:pt idx="1416">
                  <c:v>42572</c:v>
                </c:pt>
                <c:pt idx="1417">
                  <c:v>42573</c:v>
                </c:pt>
                <c:pt idx="1418">
                  <c:v>42576</c:v>
                </c:pt>
                <c:pt idx="1419">
                  <c:v>42577</c:v>
                </c:pt>
                <c:pt idx="1420">
                  <c:v>42578</c:v>
                </c:pt>
                <c:pt idx="1421">
                  <c:v>42579</c:v>
                </c:pt>
                <c:pt idx="1422">
                  <c:v>42580</c:v>
                </c:pt>
                <c:pt idx="1423">
                  <c:v>42583</c:v>
                </c:pt>
                <c:pt idx="1424">
                  <c:v>42584</c:v>
                </c:pt>
                <c:pt idx="1425">
                  <c:v>42585</c:v>
                </c:pt>
                <c:pt idx="1426">
                  <c:v>42586</c:v>
                </c:pt>
                <c:pt idx="1427">
                  <c:v>42587</c:v>
                </c:pt>
                <c:pt idx="1428">
                  <c:v>42590</c:v>
                </c:pt>
                <c:pt idx="1429">
                  <c:v>42591</c:v>
                </c:pt>
                <c:pt idx="1430">
                  <c:v>42592</c:v>
                </c:pt>
                <c:pt idx="1431">
                  <c:v>42593</c:v>
                </c:pt>
                <c:pt idx="1432">
                  <c:v>42594</c:v>
                </c:pt>
                <c:pt idx="1433">
                  <c:v>42597</c:v>
                </c:pt>
                <c:pt idx="1434">
                  <c:v>42598</c:v>
                </c:pt>
                <c:pt idx="1435">
                  <c:v>42599</c:v>
                </c:pt>
                <c:pt idx="1436">
                  <c:v>42600</c:v>
                </c:pt>
                <c:pt idx="1437">
                  <c:v>42601</c:v>
                </c:pt>
                <c:pt idx="1438">
                  <c:v>42604</c:v>
                </c:pt>
                <c:pt idx="1439">
                  <c:v>42605</c:v>
                </c:pt>
                <c:pt idx="1440">
                  <c:v>42606</c:v>
                </c:pt>
                <c:pt idx="1441">
                  <c:v>42607</c:v>
                </c:pt>
                <c:pt idx="1442">
                  <c:v>42608</c:v>
                </c:pt>
                <c:pt idx="1443">
                  <c:v>42611</c:v>
                </c:pt>
                <c:pt idx="1444">
                  <c:v>42612</c:v>
                </c:pt>
                <c:pt idx="1445">
                  <c:v>42613</c:v>
                </c:pt>
                <c:pt idx="1446">
                  <c:v>42614</c:v>
                </c:pt>
                <c:pt idx="1447">
                  <c:v>42615</c:v>
                </c:pt>
                <c:pt idx="1448">
                  <c:v>42618</c:v>
                </c:pt>
                <c:pt idx="1449">
                  <c:v>42619</c:v>
                </c:pt>
                <c:pt idx="1450">
                  <c:v>42620</c:v>
                </c:pt>
                <c:pt idx="1451">
                  <c:v>42621</c:v>
                </c:pt>
                <c:pt idx="1452">
                  <c:v>42622</c:v>
                </c:pt>
                <c:pt idx="1453">
                  <c:v>42625</c:v>
                </c:pt>
                <c:pt idx="1454">
                  <c:v>42626</c:v>
                </c:pt>
                <c:pt idx="1455">
                  <c:v>42627</c:v>
                </c:pt>
                <c:pt idx="1456">
                  <c:v>42628</c:v>
                </c:pt>
                <c:pt idx="1457">
                  <c:v>42629</c:v>
                </c:pt>
                <c:pt idx="1458">
                  <c:v>42632</c:v>
                </c:pt>
                <c:pt idx="1459">
                  <c:v>42633</c:v>
                </c:pt>
                <c:pt idx="1460">
                  <c:v>42634</c:v>
                </c:pt>
                <c:pt idx="1461">
                  <c:v>42635</c:v>
                </c:pt>
                <c:pt idx="1462">
                  <c:v>42636</c:v>
                </c:pt>
                <c:pt idx="1463">
                  <c:v>42639</c:v>
                </c:pt>
                <c:pt idx="1464">
                  <c:v>42640</c:v>
                </c:pt>
                <c:pt idx="1465">
                  <c:v>42641</c:v>
                </c:pt>
                <c:pt idx="1466">
                  <c:v>42642</c:v>
                </c:pt>
                <c:pt idx="1467">
                  <c:v>42643</c:v>
                </c:pt>
                <c:pt idx="1468">
                  <c:v>42646</c:v>
                </c:pt>
                <c:pt idx="1469">
                  <c:v>42647</c:v>
                </c:pt>
                <c:pt idx="1470">
                  <c:v>42648</c:v>
                </c:pt>
                <c:pt idx="1471">
                  <c:v>42649</c:v>
                </c:pt>
                <c:pt idx="1472">
                  <c:v>42650</c:v>
                </c:pt>
                <c:pt idx="1473">
                  <c:v>42653</c:v>
                </c:pt>
                <c:pt idx="1474">
                  <c:v>42654</c:v>
                </c:pt>
                <c:pt idx="1475">
                  <c:v>42655</c:v>
                </c:pt>
                <c:pt idx="1476">
                  <c:v>42656</c:v>
                </c:pt>
                <c:pt idx="1477">
                  <c:v>42657</c:v>
                </c:pt>
                <c:pt idx="1478">
                  <c:v>42660</c:v>
                </c:pt>
                <c:pt idx="1479">
                  <c:v>42661</c:v>
                </c:pt>
                <c:pt idx="1480">
                  <c:v>42662</c:v>
                </c:pt>
                <c:pt idx="1481">
                  <c:v>42663</c:v>
                </c:pt>
                <c:pt idx="1482">
                  <c:v>42664</c:v>
                </c:pt>
                <c:pt idx="1483">
                  <c:v>42667</c:v>
                </c:pt>
                <c:pt idx="1484">
                  <c:v>42668</c:v>
                </c:pt>
                <c:pt idx="1485">
                  <c:v>42669</c:v>
                </c:pt>
                <c:pt idx="1486">
                  <c:v>42670</c:v>
                </c:pt>
                <c:pt idx="1487">
                  <c:v>42671</c:v>
                </c:pt>
                <c:pt idx="1488">
                  <c:v>42674</c:v>
                </c:pt>
                <c:pt idx="1489">
                  <c:v>42675</c:v>
                </c:pt>
                <c:pt idx="1490">
                  <c:v>42676</c:v>
                </c:pt>
                <c:pt idx="1491">
                  <c:v>42677</c:v>
                </c:pt>
                <c:pt idx="1492">
                  <c:v>42678</c:v>
                </c:pt>
                <c:pt idx="1493">
                  <c:v>42681</c:v>
                </c:pt>
                <c:pt idx="1494">
                  <c:v>42682</c:v>
                </c:pt>
                <c:pt idx="1495">
                  <c:v>42683</c:v>
                </c:pt>
                <c:pt idx="1496">
                  <c:v>42684</c:v>
                </c:pt>
                <c:pt idx="1497">
                  <c:v>42685</c:v>
                </c:pt>
                <c:pt idx="1498">
                  <c:v>42688</c:v>
                </c:pt>
                <c:pt idx="1499">
                  <c:v>42689</c:v>
                </c:pt>
                <c:pt idx="1500">
                  <c:v>42690</c:v>
                </c:pt>
                <c:pt idx="1501">
                  <c:v>42691</c:v>
                </c:pt>
                <c:pt idx="1502">
                  <c:v>42692</c:v>
                </c:pt>
                <c:pt idx="1503">
                  <c:v>42695</c:v>
                </c:pt>
                <c:pt idx="1504">
                  <c:v>42696</c:v>
                </c:pt>
                <c:pt idx="1505">
                  <c:v>42697</c:v>
                </c:pt>
                <c:pt idx="1506">
                  <c:v>42698</c:v>
                </c:pt>
                <c:pt idx="1507">
                  <c:v>42699</c:v>
                </c:pt>
                <c:pt idx="1508">
                  <c:v>42702</c:v>
                </c:pt>
                <c:pt idx="1509">
                  <c:v>42703</c:v>
                </c:pt>
                <c:pt idx="1510">
                  <c:v>42704</c:v>
                </c:pt>
                <c:pt idx="1511">
                  <c:v>42705</c:v>
                </c:pt>
                <c:pt idx="1512">
                  <c:v>42706</c:v>
                </c:pt>
                <c:pt idx="1513">
                  <c:v>42709</c:v>
                </c:pt>
                <c:pt idx="1514">
                  <c:v>42710</c:v>
                </c:pt>
                <c:pt idx="1515">
                  <c:v>42711</c:v>
                </c:pt>
                <c:pt idx="1516">
                  <c:v>42712</c:v>
                </c:pt>
                <c:pt idx="1517">
                  <c:v>42713</c:v>
                </c:pt>
                <c:pt idx="1518">
                  <c:v>42716</c:v>
                </c:pt>
                <c:pt idx="1519">
                  <c:v>42717</c:v>
                </c:pt>
                <c:pt idx="1520">
                  <c:v>42718</c:v>
                </c:pt>
                <c:pt idx="1521">
                  <c:v>42719</c:v>
                </c:pt>
                <c:pt idx="1522">
                  <c:v>42720</c:v>
                </c:pt>
                <c:pt idx="1523">
                  <c:v>42723</c:v>
                </c:pt>
                <c:pt idx="1524">
                  <c:v>42724</c:v>
                </c:pt>
                <c:pt idx="1525">
                  <c:v>42725</c:v>
                </c:pt>
                <c:pt idx="1526">
                  <c:v>42726</c:v>
                </c:pt>
                <c:pt idx="1527">
                  <c:v>42727</c:v>
                </c:pt>
                <c:pt idx="1528">
                  <c:v>42730</c:v>
                </c:pt>
                <c:pt idx="1529">
                  <c:v>42731</c:v>
                </c:pt>
                <c:pt idx="1530">
                  <c:v>42732</c:v>
                </c:pt>
                <c:pt idx="1531">
                  <c:v>42733</c:v>
                </c:pt>
                <c:pt idx="1532">
                  <c:v>42734</c:v>
                </c:pt>
                <c:pt idx="1533">
                  <c:v>42737</c:v>
                </c:pt>
                <c:pt idx="1534">
                  <c:v>42738</c:v>
                </c:pt>
                <c:pt idx="1535">
                  <c:v>42739</c:v>
                </c:pt>
                <c:pt idx="1536">
                  <c:v>42740</c:v>
                </c:pt>
                <c:pt idx="1537">
                  <c:v>42741</c:v>
                </c:pt>
                <c:pt idx="1538">
                  <c:v>42744</c:v>
                </c:pt>
                <c:pt idx="1539">
                  <c:v>42745</c:v>
                </c:pt>
                <c:pt idx="1540">
                  <c:v>42746</c:v>
                </c:pt>
                <c:pt idx="1541">
                  <c:v>42747</c:v>
                </c:pt>
                <c:pt idx="1542">
                  <c:v>42748</c:v>
                </c:pt>
                <c:pt idx="1543">
                  <c:v>42751</c:v>
                </c:pt>
                <c:pt idx="1544">
                  <c:v>42752</c:v>
                </c:pt>
                <c:pt idx="1545">
                  <c:v>42753</c:v>
                </c:pt>
                <c:pt idx="1546">
                  <c:v>42754</c:v>
                </c:pt>
                <c:pt idx="1547">
                  <c:v>42755</c:v>
                </c:pt>
                <c:pt idx="1548">
                  <c:v>42758</c:v>
                </c:pt>
                <c:pt idx="1549">
                  <c:v>42759</c:v>
                </c:pt>
                <c:pt idx="1550">
                  <c:v>42760</c:v>
                </c:pt>
                <c:pt idx="1551">
                  <c:v>42761</c:v>
                </c:pt>
                <c:pt idx="1552">
                  <c:v>42762</c:v>
                </c:pt>
                <c:pt idx="1553">
                  <c:v>42765</c:v>
                </c:pt>
                <c:pt idx="1554">
                  <c:v>42766</c:v>
                </c:pt>
                <c:pt idx="1555">
                  <c:v>42767</c:v>
                </c:pt>
                <c:pt idx="1556">
                  <c:v>42768</c:v>
                </c:pt>
                <c:pt idx="1557">
                  <c:v>42769</c:v>
                </c:pt>
                <c:pt idx="1558">
                  <c:v>42772</c:v>
                </c:pt>
                <c:pt idx="1559">
                  <c:v>42773</c:v>
                </c:pt>
                <c:pt idx="1560">
                  <c:v>42774</c:v>
                </c:pt>
                <c:pt idx="1561">
                  <c:v>42775</c:v>
                </c:pt>
                <c:pt idx="1562">
                  <c:v>42776</c:v>
                </c:pt>
                <c:pt idx="1563">
                  <c:v>42779</c:v>
                </c:pt>
                <c:pt idx="1564">
                  <c:v>42780</c:v>
                </c:pt>
                <c:pt idx="1565">
                  <c:v>42781</c:v>
                </c:pt>
                <c:pt idx="1566">
                  <c:v>42782</c:v>
                </c:pt>
                <c:pt idx="1567">
                  <c:v>42783</c:v>
                </c:pt>
                <c:pt idx="1568">
                  <c:v>42786</c:v>
                </c:pt>
                <c:pt idx="1569">
                  <c:v>42787</c:v>
                </c:pt>
                <c:pt idx="1570">
                  <c:v>42788</c:v>
                </c:pt>
                <c:pt idx="1571">
                  <c:v>42789</c:v>
                </c:pt>
                <c:pt idx="1572">
                  <c:v>42790</c:v>
                </c:pt>
                <c:pt idx="1573">
                  <c:v>42793</c:v>
                </c:pt>
                <c:pt idx="1574">
                  <c:v>42794</c:v>
                </c:pt>
                <c:pt idx="1575">
                  <c:v>42795</c:v>
                </c:pt>
                <c:pt idx="1576">
                  <c:v>42796</c:v>
                </c:pt>
                <c:pt idx="1577">
                  <c:v>42797</c:v>
                </c:pt>
                <c:pt idx="1578">
                  <c:v>42800</c:v>
                </c:pt>
                <c:pt idx="1579">
                  <c:v>42801</c:v>
                </c:pt>
                <c:pt idx="1580">
                  <c:v>42802</c:v>
                </c:pt>
                <c:pt idx="1581">
                  <c:v>42803</c:v>
                </c:pt>
                <c:pt idx="1582">
                  <c:v>42804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42814</c:v>
                </c:pt>
                <c:pt idx="1589">
                  <c:v>42815</c:v>
                </c:pt>
                <c:pt idx="1590">
                  <c:v>42816</c:v>
                </c:pt>
                <c:pt idx="1591">
                  <c:v>42817</c:v>
                </c:pt>
                <c:pt idx="1592">
                  <c:v>42818</c:v>
                </c:pt>
                <c:pt idx="1593">
                  <c:v>42821</c:v>
                </c:pt>
                <c:pt idx="1594">
                  <c:v>42822</c:v>
                </c:pt>
                <c:pt idx="1595">
                  <c:v>42823</c:v>
                </c:pt>
                <c:pt idx="1596">
                  <c:v>42824</c:v>
                </c:pt>
                <c:pt idx="1597">
                  <c:v>42825</c:v>
                </c:pt>
                <c:pt idx="1598">
                  <c:v>42828</c:v>
                </c:pt>
                <c:pt idx="1599">
                  <c:v>42829</c:v>
                </c:pt>
                <c:pt idx="1600">
                  <c:v>42830</c:v>
                </c:pt>
                <c:pt idx="1601">
                  <c:v>42831</c:v>
                </c:pt>
                <c:pt idx="1602">
                  <c:v>42832</c:v>
                </c:pt>
                <c:pt idx="1603">
                  <c:v>42835</c:v>
                </c:pt>
                <c:pt idx="1604">
                  <c:v>42836</c:v>
                </c:pt>
                <c:pt idx="1605">
                  <c:v>42837</c:v>
                </c:pt>
                <c:pt idx="1606">
                  <c:v>42838</c:v>
                </c:pt>
                <c:pt idx="1607">
                  <c:v>42842</c:v>
                </c:pt>
                <c:pt idx="1608">
                  <c:v>42843</c:v>
                </c:pt>
                <c:pt idx="1609">
                  <c:v>42844</c:v>
                </c:pt>
                <c:pt idx="1610">
                  <c:v>42845</c:v>
                </c:pt>
                <c:pt idx="1611">
                  <c:v>42846</c:v>
                </c:pt>
                <c:pt idx="1612">
                  <c:v>42849</c:v>
                </c:pt>
                <c:pt idx="1613">
                  <c:v>42850</c:v>
                </c:pt>
                <c:pt idx="1614">
                  <c:v>42851</c:v>
                </c:pt>
                <c:pt idx="1615">
                  <c:v>42852</c:v>
                </c:pt>
                <c:pt idx="1616">
                  <c:v>42853</c:v>
                </c:pt>
                <c:pt idx="1617">
                  <c:v>42856</c:v>
                </c:pt>
                <c:pt idx="1618">
                  <c:v>42857</c:v>
                </c:pt>
                <c:pt idx="1619">
                  <c:v>42858</c:v>
                </c:pt>
                <c:pt idx="1620">
                  <c:v>42859</c:v>
                </c:pt>
                <c:pt idx="1621">
                  <c:v>42860</c:v>
                </c:pt>
                <c:pt idx="1622">
                  <c:v>42863</c:v>
                </c:pt>
                <c:pt idx="1623">
                  <c:v>42864</c:v>
                </c:pt>
                <c:pt idx="1624">
                  <c:v>42865</c:v>
                </c:pt>
                <c:pt idx="1625">
                  <c:v>42866</c:v>
                </c:pt>
                <c:pt idx="1626">
                  <c:v>42867</c:v>
                </c:pt>
                <c:pt idx="1627">
                  <c:v>42870</c:v>
                </c:pt>
                <c:pt idx="1628">
                  <c:v>42871</c:v>
                </c:pt>
                <c:pt idx="1629">
                  <c:v>42872</c:v>
                </c:pt>
                <c:pt idx="1630">
                  <c:v>42873</c:v>
                </c:pt>
                <c:pt idx="1631">
                  <c:v>42874</c:v>
                </c:pt>
                <c:pt idx="1632">
                  <c:v>42877</c:v>
                </c:pt>
                <c:pt idx="1633">
                  <c:v>42878</c:v>
                </c:pt>
                <c:pt idx="1634">
                  <c:v>42879</c:v>
                </c:pt>
                <c:pt idx="1635">
                  <c:v>42880</c:v>
                </c:pt>
                <c:pt idx="1636">
                  <c:v>42881</c:v>
                </c:pt>
                <c:pt idx="1637">
                  <c:v>42884</c:v>
                </c:pt>
                <c:pt idx="1638">
                  <c:v>42885</c:v>
                </c:pt>
                <c:pt idx="1639">
                  <c:v>42886</c:v>
                </c:pt>
                <c:pt idx="1640">
                  <c:v>42887</c:v>
                </c:pt>
                <c:pt idx="1641">
                  <c:v>42888</c:v>
                </c:pt>
                <c:pt idx="1642">
                  <c:v>42891</c:v>
                </c:pt>
                <c:pt idx="1643">
                  <c:v>42892</c:v>
                </c:pt>
                <c:pt idx="1644">
                  <c:v>42893</c:v>
                </c:pt>
                <c:pt idx="1645">
                  <c:v>42894</c:v>
                </c:pt>
                <c:pt idx="1646">
                  <c:v>42895</c:v>
                </c:pt>
                <c:pt idx="1647">
                  <c:v>42898</c:v>
                </c:pt>
                <c:pt idx="1648">
                  <c:v>42899</c:v>
                </c:pt>
                <c:pt idx="1649">
                  <c:v>42900</c:v>
                </c:pt>
                <c:pt idx="1650">
                  <c:v>42901</c:v>
                </c:pt>
                <c:pt idx="1651">
                  <c:v>42902</c:v>
                </c:pt>
                <c:pt idx="1652">
                  <c:v>42905</c:v>
                </c:pt>
                <c:pt idx="1653">
                  <c:v>42906</c:v>
                </c:pt>
                <c:pt idx="1654">
                  <c:v>42907</c:v>
                </c:pt>
                <c:pt idx="1655">
                  <c:v>42908</c:v>
                </c:pt>
                <c:pt idx="1656">
                  <c:v>42909</c:v>
                </c:pt>
                <c:pt idx="1657">
                  <c:v>42912</c:v>
                </c:pt>
                <c:pt idx="1658">
                  <c:v>42913</c:v>
                </c:pt>
                <c:pt idx="1659">
                  <c:v>42914</c:v>
                </c:pt>
                <c:pt idx="1660">
                  <c:v>42915</c:v>
                </c:pt>
                <c:pt idx="1661">
                  <c:v>42916</c:v>
                </c:pt>
                <c:pt idx="1662">
                  <c:v>42919</c:v>
                </c:pt>
                <c:pt idx="1663">
                  <c:v>42920</c:v>
                </c:pt>
                <c:pt idx="1664">
                  <c:v>42921</c:v>
                </c:pt>
                <c:pt idx="1665">
                  <c:v>42922</c:v>
                </c:pt>
                <c:pt idx="1666">
                  <c:v>42923</c:v>
                </c:pt>
                <c:pt idx="1667">
                  <c:v>42926</c:v>
                </c:pt>
                <c:pt idx="1668">
                  <c:v>42927</c:v>
                </c:pt>
                <c:pt idx="1669">
                  <c:v>42928</c:v>
                </c:pt>
                <c:pt idx="1670">
                  <c:v>42929</c:v>
                </c:pt>
                <c:pt idx="1671">
                  <c:v>42930</c:v>
                </c:pt>
                <c:pt idx="1672">
                  <c:v>42933</c:v>
                </c:pt>
                <c:pt idx="1673">
                  <c:v>42934</c:v>
                </c:pt>
                <c:pt idx="1674">
                  <c:v>42935</c:v>
                </c:pt>
                <c:pt idx="1675">
                  <c:v>42936</c:v>
                </c:pt>
                <c:pt idx="1676">
                  <c:v>42937</c:v>
                </c:pt>
                <c:pt idx="1677">
                  <c:v>42940</c:v>
                </c:pt>
                <c:pt idx="1678">
                  <c:v>42941</c:v>
                </c:pt>
                <c:pt idx="1679">
                  <c:v>42942</c:v>
                </c:pt>
                <c:pt idx="1680">
                  <c:v>42943</c:v>
                </c:pt>
                <c:pt idx="1681">
                  <c:v>42944</c:v>
                </c:pt>
                <c:pt idx="1682">
                  <c:v>42947</c:v>
                </c:pt>
                <c:pt idx="1683">
                  <c:v>42948</c:v>
                </c:pt>
                <c:pt idx="1684">
                  <c:v>42949</c:v>
                </c:pt>
                <c:pt idx="1685">
                  <c:v>42950</c:v>
                </c:pt>
                <c:pt idx="1686">
                  <c:v>42951</c:v>
                </c:pt>
                <c:pt idx="1687">
                  <c:v>42954</c:v>
                </c:pt>
                <c:pt idx="1688">
                  <c:v>42955</c:v>
                </c:pt>
                <c:pt idx="1689">
                  <c:v>42956</c:v>
                </c:pt>
                <c:pt idx="1690">
                  <c:v>42957</c:v>
                </c:pt>
                <c:pt idx="1691">
                  <c:v>42958</c:v>
                </c:pt>
                <c:pt idx="1692">
                  <c:v>42961</c:v>
                </c:pt>
                <c:pt idx="1693">
                  <c:v>42962</c:v>
                </c:pt>
                <c:pt idx="1694">
                  <c:v>42963</c:v>
                </c:pt>
                <c:pt idx="1695">
                  <c:v>42964</c:v>
                </c:pt>
                <c:pt idx="1696">
                  <c:v>42965</c:v>
                </c:pt>
                <c:pt idx="1697">
                  <c:v>42968</c:v>
                </c:pt>
                <c:pt idx="1698">
                  <c:v>42969</c:v>
                </c:pt>
                <c:pt idx="1699">
                  <c:v>42970</c:v>
                </c:pt>
                <c:pt idx="1700">
                  <c:v>42971</c:v>
                </c:pt>
                <c:pt idx="1701">
                  <c:v>42972</c:v>
                </c:pt>
                <c:pt idx="1702">
                  <c:v>42975</c:v>
                </c:pt>
                <c:pt idx="1703">
                  <c:v>42976</c:v>
                </c:pt>
                <c:pt idx="1704">
                  <c:v>42977</c:v>
                </c:pt>
                <c:pt idx="1705">
                  <c:v>42978</c:v>
                </c:pt>
                <c:pt idx="1706">
                  <c:v>42979</c:v>
                </c:pt>
                <c:pt idx="1707">
                  <c:v>42982</c:v>
                </c:pt>
                <c:pt idx="1708">
                  <c:v>42983</c:v>
                </c:pt>
                <c:pt idx="1709">
                  <c:v>42984</c:v>
                </c:pt>
                <c:pt idx="1710">
                  <c:v>42985</c:v>
                </c:pt>
                <c:pt idx="1711">
                  <c:v>42986</c:v>
                </c:pt>
                <c:pt idx="1712">
                  <c:v>42989</c:v>
                </c:pt>
                <c:pt idx="1713">
                  <c:v>42990</c:v>
                </c:pt>
                <c:pt idx="1714">
                  <c:v>42991</c:v>
                </c:pt>
                <c:pt idx="1715">
                  <c:v>42992</c:v>
                </c:pt>
                <c:pt idx="1716">
                  <c:v>42993</c:v>
                </c:pt>
                <c:pt idx="1717">
                  <c:v>42996</c:v>
                </c:pt>
                <c:pt idx="1718">
                  <c:v>42997</c:v>
                </c:pt>
                <c:pt idx="1719">
                  <c:v>42998</c:v>
                </c:pt>
                <c:pt idx="1720">
                  <c:v>42999</c:v>
                </c:pt>
                <c:pt idx="1721">
                  <c:v>43000</c:v>
                </c:pt>
                <c:pt idx="1722">
                  <c:v>43003</c:v>
                </c:pt>
                <c:pt idx="1723">
                  <c:v>43004</c:v>
                </c:pt>
                <c:pt idx="1724">
                  <c:v>43005</c:v>
                </c:pt>
                <c:pt idx="1725">
                  <c:v>43006</c:v>
                </c:pt>
                <c:pt idx="1726">
                  <c:v>43007</c:v>
                </c:pt>
                <c:pt idx="1727">
                  <c:v>43010</c:v>
                </c:pt>
                <c:pt idx="1728">
                  <c:v>43011</c:v>
                </c:pt>
                <c:pt idx="1729">
                  <c:v>43012</c:v>
                </c:pt>
                <c:pt idx="1730">
                  <c:v>43013</c:v>
                </c:pt>
                <c:pt idx="1731">
                  <c:v>43014</c:v>
                </c:pt>
                <c:pt idx="1732">
                  <c:v>43017</c:v>
                </c:pt>
                <c:pt idx="1733">
                  <c:v>43018</c:v>
                </c:pt>
                <c:pt idx="1734">
                  <c:v>43019</c:v>
                </c:pt>
                <c:pt idx="1735">
                  <c:v>43020</c:v>
                </c:pt>
                <c:pt idx="1736">
                  <c:v>43021</c:v>
                </c:pt>
                <c:pt idx="1737">
                  <c:v>43024</c:v>
                </c:pt>
                <c:pt idx="1738">
                  <c:v>43025</c:v>
                </c:pt>
                <c:pt idx="1739">
                  <c:v>43026</c:v>
                </c:pt>
                <c:pt idx="1740">
                  <c:v>43027</c:v>
                </c:pt>
                <c:pt idx="1741">
                  <c:v>43028</c:v>
                </c:pt>
                <c:pt idx="1742">
                  <c:v>43031</c:v>
                </c:pt>
                <c:pt idx="1743">
                  <c:v>43032</c:v>
                </c:pt>
                <c:pt idx="1744">
                  <c:v>43033</c:v>
                </c:pt>
                <c:pt idx="1745">
                  <c:v>43034</c:v>
                </c:pt>
                <c:pt idx="1746">
                  <c:v>43035</c:v>
                </c:pt>
                <c:pt idx="1747">
                  <c:v>43038</c:v>
                </c:pt>
                <c:pt idx="1748">
                  <c:v>43039</c:v>
                </c:pt>
                <c:pt idx="1749">
                  <c:v>43040</c:v>
                </c:pt>
                <c:pt idx="1750">
                  <c:v>43041</c:v>
                </c:pt>
                <c:pt idx="1751">
                  <c:v>43042</c:v>
                </c:pt>
                <c:pt idx="1752">
                  <c:v>43045</c:v>
                </c:pt>
                <c:pt idx="1753">
                  <c:v>43046</c:v>
                </c:pt>
                <c:pt idx="1754">
                  <c:v>43047</c:v>
                </c:pt>
                <c:pt idx="1755">
                  <c:v>43048</c:v>
                </c:pt>
                <c:pt idx="1756">
                  <c:v>43049</c:v>
                </c:pt>
                <c:pt idx="1757">
                  <c:v>43052</c:v>
                </c:pt>
                <c:pt idx="1758">
                  <c:v>43053</c:v>
                </c:pt>
                <c:pt idx="1759">
                  <c:v>43054</c:v>
                </c:pt>
                <c:pt idx="1760">
                  <c:v>43055</c:v>
                </c:pt>
                <c:pt idx="1761">
                  <c:v>43056</c:v>
                </c:pt>
                <c:pt idx="1762">
                  <c:v>43059</c:v>
                </c:pt>
                <c:pt idx="1763">
                  <c:v>43060</c:v>
                </c:pt>
                <c:pt idx="1764">
                  <c:v>43061</c:v>
                </c:pt>
                <c:pt idx="1765">
                  <c:v>43062</c:v>
                </c:pt>
                <c:pt idx="1766">
                  <c:v>43063</c:v>
                </c:pt>
                <c:pt idx="1767">
                  <c:v>43066</c:v>
                </c:pt>
                <c:pt idx="1768">
                  <c:v>43067</c:v>
                </c:pt>
                <c:pt idx="1769">
                  <c:v>43068</c:v>
                </c:pt>
                <c:pt idx="1770">
                  <c:v>43069</c:v>
                </c:pt>
                <c:pt idx="1771">
                  <c:v>43070</c:v>
                </c:pt>
                <c:pt idx="1772">
                  <c:v>43073</c:v>
                </c:pt>
                <c:pt idx="1773">
                  <c:v>43074</c:v>
                </c:pt>
                <c:pt idx="1774">
                  <c:v>43075</c:v>
                </c:pt>
                <c:pt idx="1775">
                  <c:v>43076</c:v>
                </c:pt>
                <c:pt idx="1776">
                  <c:v>43077</c:v>
                </c:pt>
                <c:pt idx="1777">
                  <c:v>43080</c:v>
                </c:pt>
                <c:pt idx="1778">
                  <c:v>43081</c:v>
                </c:pt>
                <c:pt idx="1779">
                  <c:v>43082</c:v>
                </c:pt>
                <c:pt idx="1780">
                  <c:v>43083</c:v>
                </c:pt>
                <c:pt idx="1781">
                  <c:v>43084</c:v>
                </c:pt>
                <c:pt idx="1782">
                  <c:v>43087</c:v>
                </c:pt>
                <c:pt idx="1783">
                  <c:v>43088</c:v>
                </c:pt>
                <c:pt idx="1784">
                  <c:v>43089</c:v>
                </c:pt>
                <c:pt idx="1785">
                  <c:v>43090</c:v>
                </c:pt>
                <c:pt idx="1786">
                  <c:v>43091</c:v>
                </c:pt>
                <c:pt idx="1787">
                  <c:v>43095</c:v>
                </c:pt>
                <c:pt idx="1788">
                  <c:v>43096</c:v>
                </c:pt>
                <c:pt idx="1789">
                  <c:v>43097</c:v>
                </c:pt>
                <c:pt idx="1790">
                  <c:v>43098</c:v>
                </c:pt>
                <c:pt idx="1791">
                  <c:v>43102</c:v>
                </c:pt>
                <c:pt idx="1792">
                  <c:v>43103</c:v>
                </c:pt>
                <c:pt idx="1793">
                  <c:v>43104</c:v>
                </c:pt>
                <c:pt idx="1794">
                  <c:v>43105</c:v>
                </c:pt>
                <c:pt idx="1795">
                  <c:v>43108</c:v>
                </c:pt>
                <c:pt idx="1796">
                  <c:v>43109</c:v>
                </c:pt>
                <c:pt idx="1797">
                  <c:v>43110</c:v>
                </c:pt>
                <c:pt idx="1798">
                  <c:v>43111</c:v>
                </c:pt>
                <c:pt idx="1799">
                  <c:v>43112</c:v>
                </c:pt>
                <c:pt idx="1800">
                  <c:v>43115</c:v>
                </c:pt>
                <c:pt idx="1801">
                  <c:v>43116</c:v>
                </c:pt>
                <c:pt idx="1802">
                  <c:v>43117</c:v>
                </c:pt>
                <c:pt idx="1803">
                  <c:v>43118</c:v>
                </c:pt>
                <c:pt idx="1804">
                  <c:v>43119</c:v>
                </c:pt>
                <c:pt idx="1805">
                  <c:v>43122</c:v>
                </c:pt>
                <c:pt idx="1806">
                  <c:v>43123</c:v>
                </c:pt>
                <c:pt idx="1807">
                  <c:v>43124</c:v>
                </c:pt>
                <c:pt idx="1808">
                  <c:v>43125</c:v>
                </c:pt>
                <c:pt idx="1809">
                  <c:v>43126</c:v>
                </c:pt>
                <c:pt idx="1810">
                  <c:v>43129</c:v>
                </c:pt>
                <c:pt idx="1811">
                  <c:v>43130</c:v>
                </c:pt>
                <c:pt idx="1812">
                  <c:v>43131</c:v>
                </c:pt>
                <c:pt idx="1813">
                  <c:v>43132</c:v>
                </c:pt>
                <c:pt idx="1814">
                  <c:v>43133</c:v>
                </c:pt>
                <c:pt idx="1815">
                  <c:v>43136</c:v>
                </c:pt>
                <c:pt idx="1816">
                  <c:v>43137</c:v>
                </c:pt>
                <c:pt idx="1817">
                  <c:v>43138</c:v>
                </c:pt>
                <c:pt idx="1818">
                  <c:v>43139</c:v>
                </c:pt>
                <c:pt idx="1819">
                  <c:v>43140</c:v>
                </c:pt>
                <c:pt idx="1820">
                  <c:v>43143</c:v>
                </c:pt>
                <c:pt idx="1821">
                  <c:v>43144</c:v>
                </c:pt>
                <c:pt idx="1822">
                  <c:v>43145</c:v>
                </c:pt>
                <c:pt idx="1823">
                  <c:v>43146</c:v>
                </c:pt>
                <c:pt idx="1824">
                  <c:v>43147</c:v>
                </c:pt>
                <c:pt idx="1825">
                  <c:v>43150</c:v>
                </c:pt>
                <c:pt idx="1826">
                  <c:v>43151</c:v>
                </c:pt>
                <c:pt idx="1827">
                  <c:v>43152</c:v>
                </c:pt>
                <c:pt idx="1828">
                  <c:v>43153</c:v>
                </c:pt>
                <c:pt idx="1829">
                  <c:v>43154</c:v>
                </c:pt>
                <c:pt idx="1830">
                  <c:v>43157</c:v>
                </c:pt>
                <c:pt idx="1831">
                  <c:v>43158</c:v>
                </c:pt>
                <c:pt idx="1832">
                  <c:v>43159</c:v>
                </c:pt>
                <c:pt idx="1833">
                  <c:v>43160</c:v>
                </c:pt>
                <c:pt idx="1834">
                  <c:v>43161</c:v>
                </c:pt>
                <c:pt idx="1835">
                  <c:v>43164</c:v>
                </c:pt>
                <c:pt idx="1836">
                  <c:v>43165</c:v>
                </c:pt>
                <c:pt idx="1837">
                  <c:v>43166</c:v>
                </c:pt>
                <c:pt idx="1838">
                  <c:v>43167</c:v>
                </c:pt>
                <c:pt idx="1839">
                  <c:v>43168</c:v>
                </c:pt>
                <c:pt idx="1840">
                  <c:v>43171</c:v>
                </c:pt>
                <c:pt idx="1841">
                  <c:v>43172</c:v>
                </c:pt>
                <c:pt idx="1842">
                  <c:v>43173</c:v>
                </c:pt>
                <c:pt idx="1843">
                  <c:v>43174</c:v>
                </c:pt>
                <c:pt idx="1844">
                  <c:v>43175</c:v>
                </c:pt>
                <c:pt idx="1845">
                  <c:v>43178</c:v>
                </c:pt>
                <c:pt idx="1846">
                  <c:v>43179</c:v>
                </c:pt>
                <c:pt idx="1847">
                  <c:v>43180</c:v>
                </c:pt>
                <c:pt idx="1848">
                  <c:v>43181</c:v>
                </c:pt>
                <c:pt idx="1849">
                  <c:v>43182</c:v>
                </c:pt>
                <c:pt idx="1850">
                  <c:v>43185</c:v>
                </c:pt>
                <c:pt idx="1851">
                  <c:v>43186</c:v>
                </c:pt>
                <c:pt idx="1852">
                  <c:v>43187</c:v>
                </c:pt>
                <c:pt idx="1853">
                  <c:v>43188</c:v>
                </c:pt>
                <c:pt idx="1854">
                  <c:v>43192</c:v>
                </c:pt>
                <c:pt idx="1855">
                  <c:v>43193</c:v>
                </c:pt>
                <c:pt idx="1856">
                  <c:v>43194</c:v>
                </c:pt>
                <c:pt idx="1857">
                  <c:v>43195</c:v>
                </c:pt>
                <c:pt idx="1858">
                  <c:v>43196</c:v>
                </c:pt>
                <c:pt idx="1859">
                  <c:v>43199</c:v>
                </c:pt>
                <c:pt idx="1860">
                  <c:v>43200</c:v>
                </c:pt>
                <c:pt idx="1861">
                  <c:v>43201</c:v>
                </c:pt>
                <c:pt idx="1862">
                  <c:v>43202</c:v>
                </c:pt>
                <c:pt idx="1863">
                  <c:v>43203</c:v>
                </c:pt>
                <c:pt idx="1864">
                  <c:v>43206</c:v>
                </c:pt>
                <c:pt idx="1865">
                  <c:v>43207</c:v>
                </c:pt>
                <c:pt idx="1866">
                  <c:v>43208</c:v>
                </c:pt>
                <c:pt idx="1867">
                  <c:v>43209</c:v>
                </c:pt>
                <c:pt idx="1868">
                  <c:v>43210</c:v>
                </c:pt>
                <c:pt idx="1869">
                  <c:v>43213</c:v>
                </c:pt>
                <c:pt idx="1870">
                  <c:v>43214</c:v>
                </c:pt>
                <c:pt idx="1871">
                  <c:v>43215</c:v>
                </c:pt>
                <c:pt idx="1872">
                  <c:v>43216</c:v>
                </c:pt>
                <c:pt idx="1873">
                  <c:v>43217</c:v>
                </c:pt>
                <c:pt idx="1874">
                  <c:v>43220</c:v>
                </c:pt>
                <c:pt idx="1875">
                  <c:v>43221</c:v>
                </c:pt>
                <c:pt idx="1876">
                  <c:v>43222</c:v>
                </c:pt>
                <c:pt idx="1877">
                  <c:v>43223</c:v>
                </c:pt>
                <c:pt idx="1878">
                  <c:v>43224</c:v>
                </c:pt>
                <c:pt idx="1879">
                  <c:v>43227</c:v>
                </c:pt>
                <c:pt idx="1880">
                  <c:v>43228</c:v>
                </c:pt>
                <c:pt idx="1881">
                  <c:v>43229</c:v>
                </c:pt>
                <c:pt idx="1882">
                  <c:v>43230</c:v>
                </c:pt>
                <c:pt idx="1883">
                  <c:v>43231</c:v>
                </c:pt>
                <c:pt idx="1884">
                  <c:v>43234</c:v>
                </c:pt>
                <c:pt idx="1885">
                  <c:v>43235</c:v>
                </c:pt>
                <c:pt idx="1886">
                  <c:v>43236</c:v>
                </c:pt>
                <c:pt idx="1887">
                  <c:v>43237</c:v>
                </c:pt>
                <c:pt idx="1888">
                  <c:v>43238</c:v>
                </c:pt>
                <c:pt idx="1889">
                  <c:v>43241</c:v>
                </c:pt>
                <c:pt idx="1890">
                  <c:v>43242</c:v>
                </c:pt>
                <c:pt idx="1891">
                  <c:v>43243</c:v>
                </c:pt>
                <c:pt idx="1892">
                  <c:v>43244</c:v>
                </c:pt>
                <c:pt idx="1893">
                  <c:v>43245</c:v>
                </c:pt>
                <c:pt idx="1894">
                  <c:v>43249</c:v>
                </c:pt>
                <c:pt idx="1895">
                  <c:v>43250</c:v>
                </c:pt>
                <c:pt idx="1896">
                  <c:v>43251</c:v>
                </c:pt>
                <c:pt idx="1897">
                  <c:v>43252</c:v>
                </c:pt>
                <c:pt idx="1898">
                  <c:v>43255</c:v>
                </c:pt>
                <c:pt idx="1899">
                  <c:v>43256</c:v>
                </c:pt>
                <c:pt idx="1900">
                  <c:v>43257</c:v>
                </c:pt>
                <c:pt idx="1901">
                  <c:v>43258</c:v>
                </c:pt>
                <c:pt idx="1902">
                  <c:v>43259</c:v>
                </c:pt>
                <c:pt idx="1903">
                  <c:v>43262</c:v>
                </c:pt>
                <c:pt idx="1904">
                  <c:v>43263</c:v>
                </c:pt>
                <c:pt idx="1905">
                  <c:v>43264</c:v>
                </c:pt>
                <c:pt idx="1906">
                  <c:v>43265</c:v>
                </c:pt>
                <c:pt idx="1907">
                  <c:v>43266</c:v>
                </c:pt>
                <c:pt idx="1908">
                  <c:v>43269</c:v>
                </c:pt>
                <c:pt idx="1909">
                  <c:v>43270</c:v>
                </c:pt>
                <c:pt idx="1910">
                  <c:v>43271</c:v>
                </c:pt>
                <c:pt idx="1911">
                  <c:v>43272</c:v>
                </c:pt>
                <c:pt idx="1912">
                  <c:v>43273</c:v>
                </c:pt>
                <c:pt idx="1913">
                  <c:v>43276</c:v>
                </c:pt>
                <c:pt idx="1914">
                  <c:v>43277</c:v>
                </c:pt>
                <c:pt idx="1915">
                  <c:v>43278</c:v>
                </c:pt>
                <c:pt idx="1916">
                  <c:v>43279</c:v>
                </c:pt>
                <c:pt idx="1917">
                  <c:v>43280</c:v>
                </c:pt>
                <c:pt idx="1918">
                  <c:v>43283</c:v>
                </c:pt>
                <c:pt idx="1919">
                  <c:v>43284</c:v>
                </c:pt>
                <c:pt idx="1920">
                  <c:v>43285</c:v>
                </c:pt>
                <c:pt idx="1921">
                  <c:v>43286</c:v>
                </c:pt>
                <c:pt idx="1922">
                  <c:v>43287</c:v>
                </c:pt>
                <c:pt idx="1923">
                  <c:v>43290</c:v>
                </c:pt>
                <c:pt idx="1924">
                  <c:v>43291</c:v>
                </c:pt>
                <c:pt idx="1925">
                  <c:v>43292</c:v>
                </c:pt>
                <c:pt idx="1926">
                  <c:v>43293</c:v>
                </c:pt>
                <c:pt idx="1927">
                  <c:v>43294</c:v>
                </c:pt>
                <c:pt idx="1928">
                  <c:v>43297</c:v>
                </c:pt>
                <c:pt idx="1929">
                  <c:v>43298</c:v>
                </c:pt>
                <c:pt idx="1930">
                  <c:v>43299</c:v>
                </c:pt>
                <c:pt idx="1931">
                  <c:v>43300</c:v>
                </c:pt>
                <c:pt idx="1932">
                  <c:v>43301</c:v>
                </c:pt>
                <c:pt idx="1933">
                  <c:v>43304</c:v>
                </c:pt>
                <c:pt idx="1934">
                  <c:v>43305</c:v>
                </c:pt>
                <c:pt idx="1935">
                  <c:v>43306</c:v>
                </c:pt>
                <c:pt idx="1936">
                  <c:v>43307</c:v>
                </c:pt>
                <c:pt idx="1937">
                  <c:v>43308</c:v>
                </c:pt>
                <c:pt idx="1938">
                  <c:v>43311</c:v>
                </c:pt>
                <c:pt idx="1939">
                  <c:v>43312</c:v>
                </c:pt>
                <c:pt idx="1940">
                  <c:v>43313</c:v>
                </c:pt>
                <c:pt idx="1941">
                  <c:v>43314</c:v>
                </c:pt>
                <c:pt idx="1942">
                  <c:v>43315</c:v>
                </c:pt>
                <c:pt idx="1943">
                  <c:v>43318</c:v>
                </c:pt>
                <c:pt idx="1944">
                  <c:v>43319</c:v>
                </c:pt>
                <c:pt idx="1945">
                  <c:v>43320</c:v>
                </c:pt>
                <c:pt idx="1946">
                  <c:v>43321</c:v>
                </c:pt>
                <c:pt idx="1947">
                  <c:v>43322</c:v>
                </c:pt>
                <c:pt idx="1948">
                  <c:v>43325</c:v>
                </c:pt>
                <c:pt idx="1949">
                  <c:v>43326</c:v>
                </c:pt>
                <c:pt idx="1950">
                  <c:v>43327</c:v>
                </c:pt>
                <c:pt idx="1951">
                  <c:v>43328</c:v>
                </c:pt>
                <c:pt idx="1952">
                  <c:v>43329</c:v>
                </c:pt>
                <c:pt idx="1953">
                  <c:v>43332</c:v>
                </c:pt>
                <c:pt idx="1954">
                  <c:v>43333</c:v>
                </c:pt>
                <c:pt idx="1955">
                  <c:v>43334</c:v>
                </c:pt>
                <c:pt idx="1956">
                  <c:v>43335</c:v>
                </c:pt>
                <c:pt idx="1957">
                  <c:v>43336</c:v>
                </c:pt>
                <c:pt idx="1958">
                  <c:v>43339</c:v>
                </c:pt>
                <c:pt idx="1959">
                  <c:v>43340</c:v>
                </c:pt>
                <c:pt idx="1960">
                  <c:v>43341</c:v>
                </c:pt>
                <c:pt idx="1961">
                  <c:v>43342</c:v>
                </c:pt>
                <c:pt idx="1962">
                  <c:v>43343</c:v>
                </c:pt>
                <c:pt idx="1963">
                  <c:v>43346</c:v>
                </c:pt>
                <c:pt idx="1964">
                  <c:v>43347</c:v>
                </c:pt>
                <c:pt idx="1965">
                  <c:v>43348</c:v>
                </c:pt>
                <c:pt idx="1966">
                  <c:v>43349</c:v>
                </c:pt>
                <c:pt idx="1967">
                  <c:v>43350</c:v>
                </c:pt>
                <c:pt idx="1968">
                  <c:v>43353</c:v>
                </c:pt>
                <c:pt idx="1969">
                  <c:v>43354</c:v>
                </c:pt>
                <c:pt idx="1970">
                  <c:v>43355</c:v>
                </c:pt>
                <c:pt idx="1971">
                  <c:v>43356</c:v>
                </c:pt>
                <c:pt idx="1972">
                  <c:v>43357</c:v>
                </c:pt>
                <c:pt idx="1973">
                  <c:v>43360</c:v>
                </c:pt>
                <c:pt idx="1974">
                  <c:v>43361</c:v>
                </c:pt>
                <c:pt idx="1975">
                  <c:v>43362</c:v>
                </c:pt>
                <c:pt idx="1976">
                  <c:v>43363</c:v>
                </c:pt>
                <c:pt idx="1977">
                  <c:v>43364</c:v>
                </c:pt>
                <c:pt idx="1978">
                  <c:v>43367</c:v>
                </c:pt>
                <c:pt idx="1979">
                  <c:v>43368</c:v>
                </c:pt>
                <c:pt idx="1980">
                  <c:v>43369</c:v>
                </c:pt>
                <c:pt idx="1981">
                  <c:v>43370</c:v>
                </c:pt>
                <c:pt idx="1982">
                  <c:v>43371</c:v>
                </c:pt>
                <c:pt idx="1983">
                  <c:v>43374</c:v>
                </c:pt>
                <c:pt idx="1984">
                  <c:v>43375</c:v>
                </c:pt>
                <c:pt idx="1985">
                  <c:v>43376</c:v>
                </c:pt>
                <c:pt idx="1986">
                  <c:v>43377</c:v>
                </c:pt>
                <c:pt idx="1987">
                  <c:v>43378</c:v>
                </c:pt>
                <c:pt idx="1988">
                  <c:v>43381</c:v>
                </c:pt>
                <c:pt idx="1989">
                  <c:v>43382</c:v>
                </c:pt>
                <c:pt idx="1990">
                  <c:v>43383</c:v>
                </c:pt>
                <c:pt idx="1991">
                  <c:v>43384</c:v>
                </c:pt>
                <c:pt idx="1992">
                  <c:v>43385</c:v>
                </c:pt>
                <c:pt idx="1993">
                  <c:v>43388</c:v>
                </c:pt>
                <c:pt idx="1994">
                  <c:v>43389</c:v>
                </c:pt>
                <c:pt idx="1995">
                  <c:v>43390</c:v>
                </c:pt>
                <c:pt idx="1996">
                  <c:v>43391</c:v>
                </c:pt>
                <c:pt idx="1997">
                  <c:v>43392</c:v>
                </c:pt>
                <c:pt idx="1998">
                  <c:v>43395</c:v>
                </c:pt>
                <c:pt idx="1999">
                  <c:v>43396</c:v>
                </c:pt>
                <c:pt idx="2000">
                  <c:v>43397</c:v>
                </c:pt>
                <c:pt idx="2001">
                  <c:v>43398</c:v>
                </c:pt>
                <c:pt idx="2002">
                  <c:v>43399</c:v>
                </c:pt>
                <c:pt idx="2003">
                  <c:v>43402</c:v>
                </c:pt>
                <c:pt idx="2004">
                  <c:v>43403</c:v>
                </c:pt>
                <c:pt idx="2005">
                  <c:v>43404</c:v>
                </c:pt>
                <c:pt idx="2006">
                  <c:v>43405</c:v>
                </c:pt>
                <c:pt idx="2007">
                  <c:v>43406</c:v>
                </c:pt>
                <c:pt idx="2008">
                  <c:v>43409</c:v>
                </c:pt>
                <c:pt idx="2009">
                  <c:v>43410</c:v>
                </c:pt>
                <c:pt idx="2010">
                  <c:v>43411</c:v>
                </c:pt>
                <c:pt idx="2011">
                  <c:v>43412</c:v>
                </c:pt>
                <c:pt idx="2012">
                  <c:v>43413</c:v>
                </c:pt>
                <c:pt idx="2013">
                  <c:v>43416</c:v>
                </c:pt>
                <c:pt idx="2014">
                  <c:v>43417</c:v>
                </c:pt>
                <c:pt idx="2015">
                  <c:v>43418</c:v>
                </c:pt>
                <c:pt idx="2016">
                  <c:v>43419</c:v>
                </c:pt>
                <c:pt idx="2017">
                  <c:v>43420</c:v>
                </c:pt>
                <c:pt idx="2018">
                  <c:v>43423</c:v>
                </c:pt>
                <c:pt idx="2019">
                  <c:v>43424</c:v>
                </c:pt>
                <c:pt idx="2020">
                  <c:v>43425</c:v>
                </c:pt>
                <c:pt idx="2021">
                  <c:v>43426</c:v>
                </c:pt>
                <c:pt idx="2022">
                  <c:v>43427</c:v>
                </c:pt>
                <c:pt idx="2023">
                  <c:v>43430</c:v>
                </c:pt>
                <c:pt idx="2024">
                  <c:v>43431</c:v>
                </c:pt>
                <c:pt idx="2025">
                  <c:v>43432</c:v>
                </c:pt>
                <c:pt idx="2026">
                  <c:v>43433</c:v>
                </c:pt>
                <c:pt idx="2027">
                  <c:v>43434</c:v>
                </c:pt>
                <c:pt idx="2028">
                  <c:v>43437</c:v>
                </c:pt>
                <c:pt idx="2029">
                  <c:v>43438</c:v>
                </c:pt>
                <c:pt idx="2030">
                  <c:v>43439</c:v>
                </c:pt>
                <c:pt idx="2031">
                  <c:v>43440</c:v>
                </c:pt>
                <c:pt idx="2032">
                  <c:v>43441</c:v>
                </c:pt>
                <c:pt idx="2033">
                  <c:v>43444</c:v>
                </c:pt>
                <c:pt idx="2034">
                  <c:v>43445</c:v>
                </c:pt>
                <c:pt idx="2035">
                  <c:v>43446</c:v>
                </c:pt>
                <c:pt idx="2036">
                  <c:v>43447</c:v>
                </c:pt>
                <c:pt idx="2037">
                  <c:v>43448</c:v>
                </c:pt>
                <c:pt idx="2038">
                  <c:v>43451</c:v>
                </c:pt>
                <c:pt idx="2039">
                  <c:v>43452</c:v>
                </c:pt>
                <c:pt idx="2040">
                  <c:v>43453</c:v>
                </c:pt>
                <c:pt idx="2041">
                  <c:v>43454</c:v>
                </c:pt>
                <c:pt idx="2042">
                  <c:v>43455</c:v>
                </c:pt>
                <c:pt idx="2043">
                  <c:v>43460</c:v>
                </c:pt>
                <c:pt idx="2044">
                  <c:v>43461</c:v>
                </c:pt>
                <c:pt idx="2045">
                  <c:v>43462</c:v>
                </c:pt>
                <c:pt idx="2046">
                  <c:v>43467</c:v>
                </c:pt>
                <c:pt idx="2047">
                  <c:v>43468</c:v>
                </c:pt>
                <c:pt idx="2048">
                  <c:v>43469</c:v>
                </c:pt>
                <c:pt idx="2049">
                  <c:v>43472</c:v>
                </c:pt>
                <c:pt idx="2050">
                  <c:v>43473</c:v>
                </c:pt>
                <c:pt idx="2051">
                  <c:v>43474</c:v>
                </c:pt>
                <c:pt idx="2052">
                  <c:v>43475</c:v>
                </c:pt>
                <c:pt idx="2053">
                  <c:v>43476</c:v>
                </c:pt>
                <c:pt idx="2054">
                  <c:v>43479</c:v>
                </c:pt>
                <c:pt idx="2055">
                  <c:v>43480</c:v>
                </c:pt>
                <c:pt idx="2056">
                  <c:v>43481</c:v>
                </c:pt>
                <c:pt idx="2057">
                  <c:v>43482</c:v>
                </c:pt>
                <c:pt idx="2058">
                  <c:v>43483</c:v>
                </c:pt>
                <c:pt idx="2059">
                  <c:v>43486</c:v>
                </c:pt>
                <c:pt idx="2060">
                  <c:v>43487</c:v>
                </c:pt>
                <c:pt idx="2061">
                  <c:v>43488</c:v>
                </c:pt>
                <c:pt idx="2062">
                  <c:v>43489</c:v>
                </c:pt>
                <c:pt idx="2063">
                  <c:v>43490</c:v>
                </c:pt>
                <c:pt idx="2064">
                  <c:v>43493</c:v>
                </c:pt>
                <c:pt idx="2065">
                  <c:v>43494</c:v>
                </c:pt>
                <c:pt idx="2066">
                  <c:v>43495</c:v>
                </c:pt>
                <c:pt idx="2067">
                  <c:v>43496</c:v>
                </c:pt>
                <c:pt idx="2068">
                  <c:v>43497</c:v>
                </c:pt>
                <c:pt idx="2069">
                  <c:v>43500</c:v>
                </c:pt>
                <c:pt idx="2070">
                  <c:v>43501</c:v>
                </c:pt>
                <c:pt idx="2071">
                  <c:v>43502</c:v>
                </c:pt>
                <c:pt idx="2072">
                  <c:v>43503</c:v>
                </c:pt>
                <c:pt idx="2073">
                  <c:v>43504</c:v>
                </c:pt>
                <c:pt idx="2074">
                  <c:v>43507</c:v>
                </c:pt>
                <c:pt idx="2075">
                  <c:v>43508</c:v>
                </c:pt>
                <c:pt idx="2076">
                  <c:v>43509</c:v>
                </c:pt>
                <c:pt idx="2077">
                  <c:v>43510</c:v>
                </c:pt>
                <c:pt idx="2078">
                  <c:v>43511</c:v>
                </c:pt>
                <c:pt idx="2079">
                  <c:v>43514</c:v>
                </c:pt>
                <c:pt idx="2080">
                  <c:v>43515</c:v>
                </c:pt>
                <c:pt idx="2081">
                  <c:v>43516</c:v>
                </c:pt>
                <c:pt idx="2082">
                  <c:v>43517</c:v>
                </c:pt>
                <c:pt idx="2083">
                  <c:v>43518</c:v>
                </c:pt>
                <c:pt idx="2084">
                  <c:v>43521</c:v>
                </c:pt>
                <c:pt idx="2085">
                  <c:v>43522</c:v>
                </c:pt>
                <c:pt idx="2086">
                  <c:v>43523</c:v>
                </c:pt>
                <c:pt idx="2087">
                  <c:v>43524</c:v>
                </c:pt>
                <c:pt idx="2088">
                  <c:v>43525</c:v>
                </c:pt>
                <c:pt idx="2089">
                  <c:v>43528</c:v>
                </c:pt>
                <c:pt idx="2090">
                  <c:v>43529</c:v>
                </c:pt>
                <c:pt idx="2091">
                  <c:v>43530</c:v>
                </c:pt>
                <c:pt idx="2092">
                  <c:v>43531</c:v>
                </c:pt>
                <c:pt idx="2093">
                  <c:v>43532</c:v>
                </c:pt>
                <c:pt idx="2094">
                  <c:v>43535</c:v>
                </c:pt>
                <c:pt idx="2095">
                  <c:v>43536</c:v>
                </c:pt>
                <c:pt idx="2096">
                  <c:v>43537</c:v>
                </c:pt>
                <c:pt idx="2097">
                  <c:v>43538</c:v>
                </c:pt>
                <c:pt idx="2098">
                  <c:v>43539</c:v>
                </c:pt>
                <c:pt idx="2099">
                  <c:v>43542</c:v>
                </c:pt>
                <c:pt idx="2100">
                  <c:v>43543</c:v>
                </c:pt>
                <c:pt idx="2101">
                  <c:v>43544</c:v>
                </c:pt>
                <c:pt idx="2102">
                  <c:v>43545</c:v>
                </c:pt>
                <c:pt idx="2103">
                  <c:v>43546</c:v>
                </c:pt>
                <c:pt idx="2104">
                  <c:v>43549</c:v>
                </c:pt>
                <c:pt idx="2105">
                  <c:v>43550</c:v>
                </c:pt>
                <c:pt idx="2106">
                  <c:v>43551</c:v>
                </c:pt>
                <c:pt idx="2107">
                  <c:v>43552</c:v>
                </c:pt>
                <c:pt idx="2108">
                  <c:v>43553</c:v>
                </c:pt>
                <c:pt idx="2109">
                  <c:v>43556</c:v>
                </c:pt>
                <c:pt idx="2110">
                  <c:v>43557</c:v>
                </c:pt>
                <c:pt idx="2111">
                  <c:v>43558</c:v>
                </c:pt>
                <c:pt idx="2112">
                  <c:v>43559</c:v>
                </c:pt>
                <c:pt idx="2113">
                  <c:v>43560</c:v>
                </c:pt>
                <c:pt idx="2114">
                  <c:v>43563</c:v>
                </c:pt>
                <c:pt idx="2115">
                  <c:v>43564</c:v>
                </c:pt>
                <c:pt idx="2116">
                  <c:v>43565</c:v>
                </c:pt>
                <c:pt idx="2117">
                  <c:v>43566</c:v>
                </c:pt>
                <c:pt idx="2118">
                  <c:v>43567</c:v>
                </c:pt>
                <c:pt idx="2119">
                  <c:v>43570</c:v>
                </c:pt>
                <c:pt idx="2120">
                  <c:v>43571</c:v>
                </c:pt>
                <c:pt idx="2121">
                  <c:v>43572</c:v>
                </c:pt>
                <c:pt idx="2122">
                  <c:v>43573</c:v>
                </c:pt>
                <c:pt idx="2123">
                  <c:v>43574</c:v>
                </c:pt>
                <c:pt idx="2124">
                  <c:v>43577</c:v>
                </c:pt>
                <c:pt idx="2125">
                  <c:v>43578</c:v>
                </c:pt>
                <c:pt idx="2126">
                  <c:v>43579</c:v>
                </c:pt>
                <c:pt idx="2127">
                  <c:v>43580</c:v>
                </c:pt>
                <c:pt idx="2128">
                  <c:v>43581</c:v>
                </c:pt>
                <c:pt idx="2129">
                  <c:v>43584</c:v>
                </c:pt>
                <c:pt idx="2130">
                  <c:v>43585</c:v>
                </c:pt>
                <c:pt idx="2131">
                  <c:v>43586</c:v>
                </c:pt>
                <c:pt idx="2132">
                  <c:v>43587</c:v>
                </c:pt>
                <c:pt idx="2133">
                  <c:v>43588</c:v>
                </c:pt>
                <c:pt idx="2134">
                  <c:v>43591</c:v>
                </c:pt>
                <c:pt idx="2135">
                  <c:v>43592</c:v>
                </c:pt>
                <c:pt idx="2136">
                  <c:v>43593</c:v>
                </c:pt>
                <c:pt idx="2137">
                  <c:v>43594</c:v>
                </c:pt>
                <c:pt idx="2138">
                  <c:v>43595</c:v>
                </c:pt>
                <c:pt idx="2139">
                  <c:v>43598</c:v>
                </c:pt>
                <c:pt idx="2140">
                  <c:v>43599</c:v>
                </c:pt>
                <c:pt idx="2141">
                  <c:v>43600</c:v>
                </c:pt>
                <c:pt idx="2142">
                  <c:v>43601</c:v>
                </c:pt>
                <c:pt idx="2143">
                  <c:v>43602</c:v>
                </c:pt>
                <c:pt idx="2144">
                  <c:v>43605</c:v>
                </c:pt>
                <c:pt idx="2145">
                  <c:v>43606</c:v>
                </c:pt>
                <c:pt idx="2146">
                  <c:v>43607</c:v>
                </c:pt>
                <c:pt idx="2147">
                  <c:v>43608</c:v>
                </c:pt>
                <c:pt idx="2148">
                  <c:v>43609</c:v>
                </c:pt>
                <c:pt idx="2149">
                  <c:v>43612</c:v>
                </c:pt>
                <c:pt idx="2150">
                  <c:v>43613</c:v>
                </c:pt>
                <c:pt idx="2151">
                  <c:v>43614</c:v>
                </c:pt>
                <c:pt idx="2152">
                  <c:v>43615</c:v>
                </c:pt>
                <c:pt idx="2153">
                  <c:v>43616</c:v>
                </c:pt>
                <c:pt idx="2154">
                  <c:v>43619</c:v>
                </c:pt>
                <c:pt idx="2155">
                  <c:v>43620</c:v>
                </c:pt>
                <c:pt idx="2156">
                  <c:v>43621</c:v>
                </c:pt>
                <c:pt idx="2157">
                  <c:v>43622</c:v>
                </c:pt>
                <c:pt idx="2158">
                  <c:v>43623</c:v>
                </c:pt>
                <c:pt idx="2159">
                  <c:v>43626</c:v>
                </c:pt>
                <c:pt idx="2160">
                  <c:v>43627</c:v>
                </c:pt>
                <c:pt idx="2161">
                  <c:v>43628</c:v>
                </c:pt>
                <c:pt idx="2162">
                  <c:v>43629</c:v>
                </c:pt>
                <c:pt idx="2163">
                  <c:v>43630</c:v>
                </c:pt>
                <c:pt idx="2164">
                  <c:v>43633</c:v>
                </c:pt>
                <c:pt idx="2165">
                  <c:v>43634</c:v>
                </c:pt>
                <c:pt idx="2166">
                  <c:v>43635</c:v>
                </c:pt>
                <c:pt idx="2167">
                  <c:v>43636</c:v>
                </c:pt>
                <c:pt idx="2168">
                  <c:v>43637</c:v>
                </c:pt>
                <c:pt idx="2169">
                  <c:v>43640</c:v>
                </c:pt>
                <c:pt idx="2170">
                  <c:v>43641</c:v>
                </c:pt>
                <c:pt idx="2171">
                  <c:v>43642</c:v>
                </c:pt>
                <c:pt idx="2172">
                  <c:v>43643</c:v>
                </c:pt>
                <c:pt idx="2173">
                  <c:v>43644</c:v>
                </c:pt>
                <c:pt idx="2174">
                  <c:v>43647</c:v>
                </c:pt>
                <c:pt idx="2175">
                  <c:v>43648</c:v>
                </c:pt>
                <c:pt idx="2176">
                  <c:v>43649</c:v>
                </c:pt>
                <c:pt idx="2177">
                  <c:v>43650</c:v>
                </c:pt>
                <c:pt idx="2178">
                  <c:v>43651</c:v>
                </c:pt>
                <c:pt idx="2179">
                  <c:v>43654</c:v>
                </c:pt>
                <c:pt idx="2180">
                  <c:v>43655</c:v>
                </c:pt>
                <c:pt idx="2181">
                  <c:v>43656</c:v>
                </c:pt>
                <c:pt idx="2182">
                  <c:v>43657</c:v>
                </c:pt>
                <c:pt idx="2183">
                  <c:v>43658</c:v>
                </c:pt>
                <c:pt idx="2184">
                  <c:v>43661</c:v>
                </c:pt>
                <c:pt idx="2185">
                  <c:v>43662</c:v>
                </c:pt>
                <c:pt idx="2186">
                  <c:v>43663</c:v>
                </c:pt>
                <c:pt idx="2187">
                  <c:v>43664</c:v>
                </c:pt>
                <c:pt idx="2188">
                  <c:v>43665</c:v>
                </c:pt>
                <c:pt idx="2189">
                  <c:v>43668</c:v>
                </c:pt>
                <c:pt idx="2190">
                  <c:v>43669</c:v>
                </c:pt>
                <c:pt idx="2191">
                  <c:v>43670</c:v>
                </c:pt>
                <c:pt idx="2192">
                  <c:v>43671</c:v>
                </c:pt>
                <c:pt idx="2193">
                  <c:v>43672</c:v>
                </c:pt>
                <c:pt idx="2194">
                  <c:v>43675</c:v>
                </c:pt>
                <c:pt idx="2195">
                  <c:v>43676</c:v>
                </c:pt>
                <c:pt idx="2196">
                  <c:v>43677</c:v>
                </c:pt>
                <c:pt idx="2197">
                  <c:v>43678</c:v>
                </c:pt>
                <c:pt idx="2198">
                  <c:v>43679</c:v>
                </c:pt>
                <c:pt idx="2199">
                  <c:v>43682</c:v>
                </c:pt>
                <c:pt idx="2200">
                  <c:v>43683</c:v>
                </c:pt>
                <c:pt idx="2201">
                  <c:v>43684</c:v>
                </c:pt>
                <c:pt idx="2202">
                  <c:v>43685</c:v>
                </c:pt>
                <c:pt idx="2203">
                  <c:v>43686</c:v>
                </c:pt>
                <c:pt idx="2204">
                  <c:v>43689</c:v>
                </c:pt>
                <c:pt idx="2205">
                  <c:v>43690</c:v>
                </c:pt>
                <c:pt idx="2206">
                  <c:v>43691</c:v>
                </c:pt>
                <c:pt idx="2207">
                  <c:v>43692</c:v>
                </c:pt>
                <c:pt idx="2208">
                  <c:v>43693</c:v>
                </c:pt>
                <c:pt idx="2209">
                  <c:v>43696</c:v>
                </c:pt>
                <c:pt idx="2210">
                  <c:v>43697</c:v>
                </c:pt>
                <c:pt idx="2211">
                  <c:v>43698</c:v>
                </c:pt>
                <c:pt idx="2212">
                  <c:v>43699</c:v>
                </c:pt>
                <c:pt idx="2213">
                  <c:v>43700</c:v>
                </c:pt>
                <c:pt idx="2214">
                  <c:v>43703</c:v>
                </c:pt>
                <c:pt idx="2215">
                  <c:v>43704</c:v>
                </c:pt>
                <c:pt idx="2216">
                  <c:v>43705</c:v>
                </c:pt>
                <c:pt idx="2217">
                  <c:v>43706</c:v>
                </c:pt>
                <c:pt idx="2218">
                  <c:v>43707</c:v>
                </c:pt>
                <c:pt idx="2219">
                  <c:v>43710</c:v>
                </c:pt>
                <c:pt idx="2220">
                  <c:v>43711</c:v>
                </c:pt>
                <c:pt idx="2221">
                  <c:v>43712</c:v>
                </c:pt>
                <c:pt idx="2222">
                  <c:v>43713</c:v>
                </c:pt>
                <c:pt idx="2223">
                  <c:v>43714</c:v>
                </c:pt>
                <c:pt idx="2224">
                  <c:v>43717</c:v>
                </c:pt>
                <c:pt idx="2225">
                  <c:v>43718</c:v>
                </c:pt>
                <c:pt idx="2226">
                  <c:v>43719</c:v>
                </c:pt>
                <c:pt idx="2227">
                  <c:v>43720</c:v>
                </c:pt>
                <c:pt idx="2228">
                  <c:v>43721</c:v>
                </c:pt>
                <c:pt idx="2229">
                  <c:v>43724</c:v>
                </c:pt>
                <c:pt idx="2230">
                  <c:v>43725</c:v>
                </c:pt>
                <c:pt idx="2231">
                  <c:v>43726</c:v>
                </c:pt>
                <c:pt idx="2232">
                  <c:v>43727</c:v>
                </c:pt>
                <c:pt idx="2233">
                  <c:v>43728</c:v>
                </c:pt>
                <c:pt idx="2234">
                  <c:v>43731</c:v>
                </c:pt>
                <c:pt idx="2235">
                  <c:v>43732</c:v>
                </c:pt>
                <c:pt idx="2236">
                  <c:v>43733</c:v>
                </c:pt>
              </c:numCache>
            </c:numRef>
          </c:cat>
          <c:val>
            <c:numRef>
              <c:f>Platts!$H$481:$H$2717</c:f>
              <c:numCache>
                <c:formatCode>0.00</c:formatCode>
                <c:ptCount val="2237"/>
                <c:pt idx="0">
                  <c:v>210</c:v>
                </c:pt>
                <c:pt idx="1">
                  <c:v>210</c:v>
                </c:pt>
                <c:pt idx="2">
                  <c:v>210</c:v>
                </c:pt>
                <c:pt idx="3">
                  <c:v>206</c:v>
                </c:pt>
                <c:pt idx="4">
                  <c:v>201</c:v>
                </c:pt>
                <c:pt idx="5">
                  <c:v>203</c:v>
                </c:pt>
                <c:pt idx="6">
                  <c:v>203</c:v>
                </c:pt>
                <c:pt idx="7">
                  <c:v>205</c:v>
                </c:pt>
                <c:pt idx="8">
                  <c:v>203</c:v>
                </c:pt>
                <c:pt idx="9">
                  <c:v>202</c:v>
                </c:pt>
                <c:pt idx="10">
                  <c:v>202</c:v>
                </c:pt>
                <c:pt idx="11">
                  <c:v>201.5</c:v>
                </c:pt>
                <c:pt idx="12">
                  <c:v>200.5</c:v>
                </c:pt>
                <c:pt idx="13">
                  <c:v>200</c:v>
                </c:pt>
                <c:pt idx="14">
                  <c:v>198</c:v>
                </c:pt>
                <c:pt idx="15">
                  <c:v>197</c:v>
                </c:pt>
                <c:pt idx="16">
                  <c:v>197</c:v>
                </c:pt>
                <c:pt idx="17">
                  <c:v>197</c:v>
                </c:pt>
                <c:pt idx="18">
                  <c:v>195</c:v>
                </c:pt>
                <c:pt idx="19">
                  <c:v>190</c:v>
                </c:pt>
                <c:pt idx="20">
                  <c:v>191</c:v>
                </c:pt>
                <c:pt idx="21">
                  <c:v>186</c:v>
                </c:pt>
                <c:pt idx="22">
                  <c:v>186</c:v>
                </c:pt>
                <c:pt idx="23">
                  <c:v>186</c:v>
                </c:pt>
                <c:pt idx="24">
                  <c:v>184</c:v>
                </c:pt>
                <c:pt idx="25">
                  <c:v>190</c:v>
                </c:pt>
                <c:pt idx="26">
                  <c:v>188</c:v>
                </c:pt>
                <c:pt idx="27">
                  <c:v>188</c:v>
                </c:pt>
                <c:pt idx="28">
                  <c:v>188</c:v>
                </c:pt>
                <c:pt idx="29">
                  <c:v>186.5</c:v>
                </c:pt>
                <c:pt idx="30">
                  <c:v>187</c:v>
                </c:pt>
                <c:pt idx="31">
                  <c:v>185</c:v>
                </c:pt>
                <c:pt idx="32">
                  <c:v>184</c:v>
                </c:pt>
                <c:pt idx="33">
                  <c:v>180</c:v>
                </c:pt>
                <c:pt idx="34">
                  <c:v>177</c:v>
                </c:pt>
                <c:pt idx="35">
                  <c:v>177</c:v>
                </c:pt>
                <c:pt idx="36">
                  <c:v>176</c:v>
                </c:pt>
                <c:pt idx="37">
                  <c:v>176</c:v>
                </c:pt>
                <c:pt idx="38">
                  <c:v>179</c:v>
                </c:pt>
                <c:pt idx="39">
                  <c:v>180</c:v>
                </c:pt>
                <c:pt idx="40">
                  <c:v>180</c:v>
                </c:pt>
                <c:pt idx="41">
                  <c:v>182</c:v>
                </c:pt>
                <c:pt idx="42">
                  <c:v>184</c:v>
                </c:pt>
                <c:pt idx="43">
                  <c:v>185</c:v>
                </c:pt>
                <c:pt idx="44">
                  <c:v>186</c:v>
                </c:pt>
                <c:pt idx="45">
                  <c:v>186</c:v>
                </c:pt>
                <c:pt idx="46">
                  <c:v>187</c:v>
                </c:pt>
                <c:pt idx="47">
                  <c:v>187</c:v>
                </c:pt>
                <c:pt idx="48">
                  <c:v>187</c:v>
                </c:pt>
                <c:pt idx="49">
                  <c:v>187</c:v>
                </c:pt>
                <c:pt idx="50">
                  <c:v>188</c:v>
                </c:pt>
                <c:pt idx="51">
                  <c:v>188</c:v>
                </c:pt>
                <c:pt idx="52">
                  <c:v>189</c:v>
                </c:pt>
                <c:pt idx="53">
                  <c:v>189</c:v>
                </c:pt>
                <c:pt idx="54">
                  <c:v>186</c:v>
                </c:pt>
                <c:pt idx="55">
                  <c:v>190</c:v>
                </c:pt>
                <c:pt idx="56">
                  <c:v>195</c:v>
                </c:pt>
                <c:pt idx="57">
                  <c:v>195</c:v>
                </c:pt>
                <c:pt idx="58">
                  <c:v>195</c:v>
                </c:pt>
                <c:pt idx="59">
                  <c:v>195</c:v>
                </c:pt>
                <c:pt idx="60">
                  <c:v>195</c:v>
                </c:pt>
                <c:pt idx="61">
                  <c:v>195</c:v>
                </c:pt>
                <c:pt idx="62">
                  <c:v>195</c:v>
                </c:pt>
                <c:pt idx="63">
                  <c:v>194</c:v>
                </c:pt>
                <c:pt idx="64">
                  <c:v>194</c:v>
                </c:pt>
                <c:pt idx="65">
                  <c:v>193</c:v>
                </c:pt>
                <c:pt idx="66">
                  <c:v>193</c:v>
                </c:pt>
                <c:pt idx="67">
                  <c:v>193</c:v>
                </c:pt>
                <c:pt idx="68">
                  <c:v>195</c:v>
                </c:pt>
                <c:pt idx="69">
                  <c:v>195</c:v>
                </c:pt>
                <c:pt idx="70">
                  <c:v>196</c:v>
                </c:pt>
                <c:pt idx="71">
                  <c:v>197</c:v>
                </c:pt>
                <c:pt idx="72">
                  <c:v>197</c:v>
                </c:pt>
                <c:pt idx="73">
                  <c:v>197</c:v>
                </c:pt>
                <c:pt idx="74">
                  <c:v>196</c:v>
                </c:pt>
                <c:pt idx="75">
                  <c:v>194</c:v>
                </c:pt>
                <c:pt idx="76">
                  <c:v>197</c:v>
                </c:pt>
                <c:pt idx="77">
                  <c:v>197</c:v>
                </c:pt>
                <c:pt idx="78">
                  <c:v>198</c:v>
                </c:pt>
                <c:pt idx="79">
                  <c:v>204</c:v>
                </c:pt>
                <c:pt idx="80">
                  <c:v>204</c:v>
                </c:pt>
                <c:pt idx="81">
                  <c:v>204</c:v>
                </c:pt>
                <c:pt idx="82">
                  <c:v>203</c:v>
                </c:pt>
                <c:pt idx="83">
                  <c:v>203</c:v>
                </c:pt>
                <c:pt idx="84">
                  <c:v>205</c:v>
                </c:pt>
                <c:pt idx="85">
                  <c:v>205</c:v>
                </c:pt>
                <c:pt idx="86">
                  <c:v>204</c:v>
                </c:pt>
                <c:pt idx="87">
                  <c:v>205</c:v>
                </c:pt>
                <c:pt idx="88">
                  <c:v>205</c:v>
                </c:pt>
                <c:pt idx="89">
                  <c:v>205.5</c:v>
                </c:pt>
                <c:pt idx="90">
                  <c:v>205.5</c:v>
                </c:pt>
                <c:pt idx="91">
                  <c:v>206</c:v>
                </c:pt>
                <c:pt idx="92">
                  <c:v>205</c:v>
                </c:pt>
                <c:pt idx="93">
                  <c:v>204</c:v>
                </c:pt>
                <c:pt idx="94">
                  <c:v>203</c:v>
                </c:pt>
                <c:pt idx="95">
                  <c:v>200</c:v>
                </c:pt>
                <c:pt idx="96">
                  <c:v>198</c:v>
                </c:pt>
                <c:pt idx="97">
                  <c:v>198</c:v>
                </c:pt>
                <c:pt idx="98">
                  <c:v>198</c:v>
                </c:pt>
                <c:pt idx="99">
                  <c:v>198</c:v>
                </c:pt>
                <c:pt idx="100">
                  <c:v>198.5</c:v>
                </c:pt>
                <c:pt idx="101">
                  <c:v>198.5</c:v>
                </c:pt>
                <c:pt idx="102">
                  <c:v>199</c:v>
                </c:pt>
                <c:pt idx="103">
                  <c:v>199</c:v>
                </c:pt>
                <c:pt idx="104">
                  <c:v>202.5</c:v>
                </c:pt>
                <c:pt idx="105">
                  <c:v>202.5</c:v>
                </c:pt>
                <c:pt idx="106">
                  <c:v>203.5</c:v>
                </c:pt>
                <c:pt idx="107">
                  <c:v>203.5</c:v>
                </c:pt>
                <c:pt idx="108">
                  <c:v>204</c:v>
                </c:pt>
                <c:pt idx="109">
                  <c:v>204</c:v>
                </c:pt>
                <c:pt idx="110">
                  <c:v>202</c:v>
                </c:pt>
                <c:pt idx="111">
                  <c:v>202</c:v>
                </c:pt>
                <c:pt idx="112">
                  <c:v>202</c:v>
                </c:pt>
                <c:pt idx="113">
                  <c:v>202</c:v>
                </c:pt>
                <c:pt idx="114">
                  <c:v>202</c:v>
                </c:pt>
                <c:pt idx="115">
                  <c:v>204</c:v>
                </c:pt>
                <c:pt idx="116">
                  <c:v>208</c:v>
                </c:pt>
                <c:pt idx="117">
                  <c:v>208</c:v>
                </c:pt>
                <c:pt idx="118">
                  <c:v>214</c:v>
                </c:pt>
                <c:pt idx="119">
                  <c:v>214</c:v>
                </c:pt>
                <c:pt idx="120">
                  <c:v>219</c:v>
                </c:pt>
                <c:pt idx="121">
                  <c:v>219</c:v>
                </c:pt>
                <c:pt idx="122">
                  <c:v>214.5</c:v>
                </c:pt>
                <c:pt idx="123">
                  <c:v>214.5</c:v>
                </c:pt>
                <c:pt idx="124">
                  <c:v>213</c:v>
                </c:pt>
                <c:pt idx="125">
                  <c:v>214.5</c:v>
                </c:pt>
                <c:pt idx="126">
                  <c:v>219</c:v>
                </c:pt>
                <c:pt idx="127">
                  <c:v>219</c:v>
                </c:pt>
                <c:pt idx="128">
                  <c:v>220</c:v>
                </c:pt>
                <c:pt idx="129">
                  <c:v>220</c:v>
                </c:pt>
                <c:pt idx="130">
                  <c:v>223.5</c:v>
                </c:pt>
                <c:pt idx="131">
                  <c:v>223.5</c:v>
                </c:pt>
                <c:pt idx="132">
                  <c:v>223.5</c:v>
                </c:pt>
                <c:pt idx="133">
                  <c:v>223.5</c:v>
                </c:pt>
                <c:pt idx="134">
                  <c:v>225</c:v>
                </c:pt>
                <c:pt idx="135">
                  <c:v>225</c:v>
                </c:pt>
                <c:pt idx="136">
                  <c:v>228</c:v>
                </c:pt>
                <c:pt idx="137">
                  <c:v>232</c:v>
                </c:pt>
                <c:pt idx="138">
                  <c:v>232</c:v>
                </c:pt>
                <c:pt idx="139">
                  <c:v>235</c:v>
                </c:pt>
                <c:pt idx="140">
                  <c:v>235</c:v>
                </c:pt>
                <c:pt idx="141">
                  <c:v>260</c:v>
                </c:pt>
                <c:pt idx="142">
                  <c:v>265</c:v>
                </c:pt>
                <c:pt idx="143">
                  <c:v>268</c:v>
                </c:pt>
                <c:pt idx="144">
                  <c:v>285</c:v>
                </c:pt>
                <c:pt idx="145">
                  <c:v>298</c:v>
                </c:pt>
                <c:pt idx="146">
                  <c:v>303</c:v>
                </c:pt>
                <c:pt idx="147">
                  <c:v>303</c:v>
                </c:pt>
                <c:pt idx="148">
                  <c:v>320</c:v>
                </c:pt>
                <c:pt idx="149">
                  <c:v>320</c:v>
                </c:pt>
                <c:pt idx="150">
                  <c:v>308</c:v>
                </c:pt>
                <c:pt idx="151">
                  <c:v>334</c:v>
                </c:pt>
                <c:pt idx="152">
                  <c:v>336</c:v>
                </c:pt>
                <c:pt idx="153">
                  <c:v>320</c:v>
                </c:pt>
                <c:pt idx="154">
                  <c:v>317</c:v>
                </c:pt>
                <c:pt idx="155">
                  <c:v>317</c:v>
                </c:pt>
                <c:pt idx="156">
                  <c:v>315</c:v>
                </c:pt>
                <c:pt idx="157">
                  <c:v>313</c:v>
                </c:pt>
                <c:pt idx="158">
                  <c:v>310</c:v>
                </c:pt>
                <c:pt idx="159">
                  <c:v>317</c:v>
                </c:pt>
                <c:pt idx="160">
                  <c:v>322</c:v>
                </c:pt>
                <c:pt idx="161">
                  <c:v>327</c:v>
                </c:pt>
                <c:pt idx="162">
                  <c:v>327</c:v>
                </c:pt>
                <c:pt idx="163">
                  <c:v>327</c:v>
                </c:pt>
                <c:pt idx="164">
                  <c:v>312</c:v>
                </c:pt>
                <c:pt idx="165">
                  <c:v>300</c:v>
                </c:pt>
                <c:pt idx="166">
                  <c:v>300</c:v>
                </c:pt>
                <c:pt idx="167">
                  <c:v>299</c:v>
                </c:pt>
                <c:pt idx="168">
                  <c:v>298</c:v>
                </c:pt>
                <c:pt idx="169">
                  <c:v>297.5</c:v>
                </c:pt>
                <c:pt idx="170">
                  <c:v>294.5</c:v>
                </c:pt>
                <c:pt idx="171">
                  <c:v>294.5</c:v>
                </c:pt>
                <c:pt idx="172">
                  <c:v>294.5</c:v>
                </c:pt>
                <c:pt idx="173">
                  <c:v>294.5</c:v>
                </c:pt>
                <c:pt idx="174">
                  <c:v>294</c:v>
                </c:pt>
                <c:pt idx="175">
                  <c:v>294</c:v>
                </c:pt>
                <c:pt idx="176">
                  <c:v>294</c:v>
                </c:pt>
                <c:pt idx="177">
                  <c:v>294</c:v>
                </c:pt>
                <c:pt idx="178">
                  <c:v>297</c:v>
                </c:pt>
                <c:pt idx="179">
                  <c:v>298</c:v>
                </c:pt>
                <c:pt idx="180">
                  <c:v>298</c:v>
                </c:pt>
                <c:pt idx="181">
                  <c:v>298</c:v>
                </c:pt>
                <c:pt idx="182">
                  <c:v>298</c:v>
                </c:pt>
                <c:pt idx="183">
                  <c:v>302.5</c:v>
                </c:pt>
                <c:pt idx="184">
                  <c:v>302.5</c:v>
                </c:pt>
                <c:pt idx="185">
                  <c:v>302.5</c:v>
                </c:pt>
                <c:pt idx="186">
                  <c:v>304</c:v>
                </c:pt>
                <c:pt idx="187">
                  <c:v>304</c:v>
                </c:pt>
                <c:pt idx="188">
                  <c:v>304</c:v>
                </c:pt>
                <c:pt idx="189">
                  <c:v>305</c:v>
                </c:pt>
                <c:pt idx="190">
                  <c:v>306</c:v>
                </c:pt>
                <c:pt idx="191">
                  <c:v>306</c:v>
                </c:pt>
                <c:pt idx="192">
                  <c:v>304.5</c:v>
                </c:pt>
                <c:pt idx="193">
                  <c:v>304.5</c:v>
                </c:pt>
                <c:pt idx="194">
                  <c:v>305.5</c:v>
                </c:pt>
                <c:pt idx="195">
                  <c:v>306</c:v>
                </c:pt>
                <c:pt idx="196">
                  <c:v>306</c:v>
                </c:pt>
                <c:pt idx="197">
                  <c:v>304</c:v>
                </c:pt>
                <c:pt idx="198">
                  <c:v>302</c:v>
                </c:pt>
                <c:pt idx="199">
                  <c:v>301</c:v>
                </c:pt>
                <c:pt idx="200">
                  <c:v>302</c:v>
                </c:pt>
                <c:pt idx="201">
                  <c:v>302</c:v>
                </c:pt>
                <c:pt idx="202">
                  <c:v>304</c:v>
                </c:pt>
                <c:pt idx="203">
                  <c:v>304</c:v>
                </c:pt>
                <c:pt idx="204">
                  <c:v>305.5</c:v>
                </c:pt>
                <c:pt idx="205">
                  <c:v>304.5</c:v>
                </c:pt>
                <c:pt idx="206">
                  <c:v>304</c:v>
                </c:pt>
                <c:pt idx="207">
                  <c:v>304</c:v>
                </c:pt>
                <c:pt idx="208">
                  <c:v>302</c:v>
                </c:pt>
                <c:pt idx="209">
                  <c:v>301</c:v>
                </c:pt>
                <c:pt idx="210">
                  <c:v>301</c:v>
                </c:pt>
                <c:pt idx="211">
                  <c:v>302</c:v>
                </c:pt>
                <c:pt idx="212">
                  <c:v>302</c:v>
                </c:pt>
                <c:pt idx="213">
                  <c:v>301</c:v>
                </c:pt>
                <c:pt idx="214">
                  <c:v>300</c:v>
                </c:pt>
                <c:pt idx="215">
                  <c:v>298</c:v>
                </c:pt>
                <c:pt idx="216">
                  <c:v>297</c:v>
                </c:pt>
                <c:pt idx="217">
                  <c:v>297</c:v>
                </c:pt>
                <c:pt idx="218">
                  <c:v>297</c:v>
                </c:pt>
                <c:pt idx="219">
                  <c:v>297</c:v>
                </c:pt>
                <c:pt idx="220">
                  <c:v>296</c:v>
                </c:pt>
                <c:pt idx="221">
                  <c:v>296</c:v>
                </c:pt>
                <c:pt idx="222">
                  <c:v>294.5</c:v>
                </c:pt>
                <c:pt idx="223">
                  <c:v>294</c:v>
                </c:pt>
                <c:pt idx="224">
                  <c:v>291</c:v>
                </c:pt>
                <c:pt idx="225">
                  <c:v>287</c:v>
                </c:pt>
                <c:pt idx="226">
                  <c:v>286</c:v>
                </c:pt>
                <c:pt idx="227">
                  <c:v>282</c:v>
                </c:pt>
                <c:pt idx="228">
                  <c:v>280</c:v>
                </c:pt>
                <c:pt idx="229">
                  <c:v>280</c:v>
                </c:pt>
                <c:pt idx="230">
                  <c:v>280</c:v>
                </c:pt>
                <c:pt idx="231">
                  <c:v>274</c:v>
                </c:pt>
                <c:pt idx="232">
                  <c:v>274</c:v>
                </c:pt>
                <c:pt idx="233">
                  <c:v>272</c:v>
                </c:pt>
                <c:pt idx="234">
                  <c:v>264</c:v>
                </c:pt>
                <c:pt idx="235">
                  <c:v>258</c:v>
                </c:pt>
                <c:pt idx="236">
                  <c:v>257</c:v>
                </c:pt>
                <c:pt idx="237">
                  <c:v>257</c:v>
                </c:pt>
                <c:pt idx="238">
                  <c:v>259</c:v>
                </c:pt>
                <c:pt idx="239">
                  <c:v>259</c:v>
                </c:pt>
                <c:pt idx="240">
                  <c:v>261</c:v>
                </c:pt>
                <c:pt idx="241">
                  <c:v>262</c:v>
                </c:pt>
                <c:pt idx="242">
                  <c:v>262</c:v>
                </c:pt>
                <c:pt idx="243">
                  <c:v>263</c:v>
                </c:pt>
                <c:pt idx="244">
                  <c:v>263</c:v>
                </c:pt>
                <c:pt idx="245">
                  <c:v>265</c:v>
                </c:pt>
                <c:pt idx="246">
                  <c:v>266</c:v>
                </c:pt>
                <c:pt idx="247">
                  <c:v>266</c:v>
                </c:pt>
                <c:pt idx="248">
                  <c:v>266</c:v>
                </c:pt>
                <c:pt idx="249">
                  <c:v>266</c:v>
                </c:pt>
                <c:pt idx="250">
                  <c:v>267</c:v>
                </c:pt>
                <c:pt idx="251">
                  <c:v>267</c:v>
                </c:pt>
                <c:pt idx="252">
                  <c:v>267</c:v>
                </c:pt>
                <c:pt idx="253">
                  <c:v>266</c:v>
                </c:pt>
                <c:pt idx="254">
                  <c:v>266</c:v>
                </c:pt>
                <c:pt idx="255">
                  <c:v>267</c:v>
                </c:pt>
                <c:pt idx="256">
                  <c:v>267.5</c:v>
                </c:pt>
                <c:pt idx="257">
                  <c:v>267.5</c:v>
                </c:pt>
                <c:pt idx="258">
                  <c:v>267</c:v>
                </c:pt>
                <c:pt idx="259">
                  <c:v>269</c:v>
                </c:pt>
                <c:pt idx="260">
                  <c:v>270</c:v>
                </c:pt>
                <c:pt idx="261">
                  <c:v>272</c:v>
                </c:pt>
                <c:pt idx="262">
                  <c:v>272.5</c:v>
                </c:pt>
                <c:pt idx="263">
                  <c:v>271.5</c:v>
                </c:pt>
                <c:pt idx="264">
                  <c:v>271</c:v>
                </c:pt>
                <c:pt idx="265">
                  <c:v>270</c:v>
                </c:pt>
                <c:pt idx="266">
                  <c:v>270</c:v>
                </c:pt>
                <c:pt idx="267">
                  <c:v>270</c:v>
                </c:pt>
                <c:pt idx="268">
                  <c:v>268.5</c:v>
                </c:pt>
                <c:pt idx="269">
                  <c:v>268.5</c:v>
                </c:pt>
                <c:pt idx="270">
                  <c:v>268.5</c:v>
                </c:pt>
                <c:pt idx="271">
                  <c:v>267.5</c:v>
                </c:pt>
                <c:pt idx="272">
                  <c:v>266</c:v>
                </c:pt>
                <c:pt idx="273">
                  <c:v>266</c:v>
                </c:pt>
                <c:pt idx="274">
                  <c:v>266</c:v>
                </c:pt>
                <c:pt idx="275">
                  <c:v>267.5</c:v>
                </c:pt>
                <c:pt idx="276">
                  <c:v>267.5</c:v>
                </c:pt>
                <c:pt idx="277">
                  <c:v>267.5</c:v>
                </c:pt>
                <c:pt idx="278">
                  <c:v>266</c:v>
                </c:pt>
                <c:pt idx="279">
                  <c:v>264.5</c:v>
                </c:pt>
                <c:pt idx="280">
                  <c:v>264</c:v>
                </c:pt>
                <c:pt idx="281">
                  <c:v>264</c:v>
                </c:pt>
                <c:pt idx="282">
                  <c:v>263</c:v>
                </c:pt>
                <c:pt idx="283">
                  <c:v>262</c:v>
                </c:pt>
                <c:pt idx="284">
                  <c:v>262</c:v>
                </c:pt>
                <c:pt idx="285">
                  <c:v>261</c:v>
                </c:pt>
                <c:pt idx="286">
                  <c:v>260</c:v>
                </c:pt>
                <c:pt idx="287">
                  <c:v>260</c:v>
                </c:pt>
                <c:pt idx="288">
                  <c:v>259</c:v>
                </c:pt>
                <c:pt idx="289">
                  <c:v>258</c:v>
                </c:pt>
                <c:pt idx="290">
                  <c:v>255</c:v>
                </c:pt>
                <c:pt idx="291">
                  <c:v>252</c:v>
                </c:pt>
                <c:pt idx="292">
                  <c:v>251</c:v>
                </c:pt>
                <c:pt idx="293">
                  <c:v>251</c:v>
                </c:pt>
                <c:pt idx="294">
                  <c:v>251</c:v>
                </c:pt>
                <c:pt idx="295">
                  <c:v>250.5</c:v>
                </c:pt>
                <c:pt idx="296">
                  <c:v>249</c:v>
                </c:pt>
                <c:pt idx="297">
                  <c:v>249</c:v>
                </c:pt>
                <c:pt idx="298">
                  <c:v>247.5</c:v>
                </c:pt>
                <c:pt idx="299">
                  <c:v>247.5</c:v>
                </c:pt>
                <c:pt idx="300">
                  <c:v>246</c:v>
                </c:pt>
                <c:pt idx="301">
                  <c:v>246</c:v>
                </c:pt>
                <c:pt idx="302">
                  <c:v>246</c:v>
                </c:pt>
                <c:pt idx="303">
                  <c:v>246</c:v>
                </c:pt>
                <c:pt idx="304">
                  <c:v>248</c:v>
                </c:pt>
                <c:pt idx="305">
                  <c:v>248</c:v>
                </c:pt>
                <c:pt idx="306">
                  <c:v>248</c:v>
                </c:pt>
                <c:pt idx="307">
                  <c:v>246</c:v>
                </c:pt>
                <c:pt idx="308">
                  <c:v>248</c:v>
                </c:pt>
                <c:pt idx="309">
                  <c:v>250</c:v>
                </c:pt>
                <c:pt idx="310">
                  <c:v>249</c:v>
                </c:pt>
                <c:pt idx="311">
                  <c:v>247</c:v>
                </c:pt>
                <c:pt idx="312">
                  <c:v>248</c:v>
                </c:pt>
                <c:pt idx="313">
                  <c:v>248</c:v>
                </c:pt>
                <c:pt idx="314">
                  <c:v>248</c:v>
                </c:pt>
                <c:pt idx="315">
                  <c:v>247</c:v>
                </c:pt>
                <c:pt idx="316">
                  <c:v>245</c:v>
                </c:pt>
                <c:pt idx="317">
                  <c:v>244</c:v>
                </c:pt>
                <c:pt idx="318">
                  <c:v>242</c:v>
                </c:pt>
                <c:pt idx="319">
                  <c:v>240</c:v>
                </c:pt>
                <c:pt idx="320">
                  <c:v>240.5</c:v>
                </c:pt>
                <c:pt idx="321">
                  <c:v>239.5</c:v>
                </c:pt>
                <c:pt idx="322">
                  <c:v>239</c:v>
                </c:pt>
                <c:pt idx="323">
                  <c:v>237</c:v>
                </c:pt>
                <c:pt idx="324">
                  <c:v>237</c:v>
                </c:pt>
                <c:pt idx="325">
                  <c:v>235</c:v>
                </c:pt>
                <c:pt idx="326">
                  <c:v>234</c:v>
                </c:pt>
                <c:pt idx="327">
                  <c:v>234</c:v>
                </c:pt>
                <c:pt idx="328">
                  <c:v>234</c:v>
                </c:pt>
                <c:pt idx="329">
                  <c:v>235.5</c:v>
                </c:pt>
                <c:pt idx="330">
                  <c:v>234.5</c:v>
                </c:pt>
                <c:pt idx="331">
                  <c:v>253</c:v>
                </c:pt>
                <c:pt idx="332">
                  <c:v>231.5</c:v>
                </c:pt>
                <c:pt idx="333">
                  <c:v>226</c:v>
                </c:pt>
                <c:pt idx="334">
                  <c:v>225</c:v>
                </c:pt>
                <c:pt idx="335">
                  <c:v>222</c:v>
                </c:pt>
                <c:pt idx="336">
                  <c:v>220</c:v>
                </c:pt>
                <c:pt idx="337">
                  <c:v>219</c:v>
                </c:pt>
                <c:pt idx="338">
                  <c:v>217.5</c:v>
                </c:pt>
                <c:pt idx="339">
                  <c:v>218.5</c:v>
                </c:pt>
                <c:pt idx="340">
                  <c:v>216</c:v>
                </c:pt>
                <c:pt idx="341">
                  <c:v>213.5</c:v>
                </c:pt>
                <c:pt idx="342">
                  <c:v>212.5</c:v>
                </c:pt>
                <c:pt idx="343">
                  <c:v>211.5</c:v>
                </c:pt>
                <c:pt idx="344">
                  <c:v>209.5</c:v>
                </c:pt>
                <c:pt idx="345">
                  <c:v>207</c:v>
                </c:pt>
                <c:pt idx="346">
                  <c:v>205</c:v>
                </c:pt>
                <c:pt idx="347">
                  <c:v>201</c:v>
                </c:pt>
                <c:pt idx="348">
                  <c:v>200</c:v>
                </c:pt>
                <c:pt idx="349">
                  <c:v>199</c:v>
                </c:pt>
                <c:pt idx="350">
                  <c:v>198</c:v>
                </c:pt>
                <c:pt idx="351">
                  <c:v>196.5</c:v>
                </c:pt>
                <c:pt idx="352">
                  <c:v>197</c:v>
                </c:pt>
                <c:pt idx="353">
                  <c:v>193</c:v>
                </c:pt>
                <c:pt idx="354">
                  <c:v>194.5</c:v>
                </c:pt>
                <c:pt idx="355">
                  <c:v>194.5</c:v>
                </c:pt>
                <c:pt idx="356">
                  <c:v>194.5</c:v>
                </c:pt>
                <c:pt idx="357">
                  <c:v>195</c:v>
                </c:pt>
                <c:pt idx="358">
                  <c:v>193</c:v>
                </c:pt>
                <c:pt idx="359">
                  <c:v>199</c:v>
                </c:pt>
                <c:pt idx="360">
                  <c:v>196.5</c:v>
                </c:pt>
                <c:pt idx="361">
                  <c:v>198</c:v>
                </c:pt>
                <c:pt idx="362">
                  <c:v>202</c:v>
                </c:pt>
                <c:pt idx="363">
                  <c:v>202.5</c:v>
                </c:pt>
                <c:pt idx="364">
                  <c:v>201</c:v>
                </c:pt>
                <c:pt idx="365">
                  <c:v>198.5</c:v>
                </c:pt>
                <c:pt idx="366">
                  <c:v>199.5</c:v>
                </c:pt>
                <c:pt idx="367">
                  <c:v>199.5</c:v>
                </c:pt>
                <c:pt idx="368">
                  <c:v>198</c:v>
                </c:pt>
                <c:pt idx="369">
                  <c:v>200</c:v>
                </c:pt>
                <c:pt idx="370">
                  <c:v>199.5</c:v>
                </c:pt>
                <c:pt idx="371">
                  <c:v>199.5</c:v>
                </c:pt>
                <c:pt idx="372">
                  <c:v>200</c:v>
                </c:pt>
                <c:pt idx="373">
                  <c:v>200</c:v>
                </c:pt>
                <c:pt idx="374">
                  <c:v>200</c:v>
                </c:pt>
                <c:pt idx="375">
                  <c:v>197.5</c:v>
                </c:pt>
                <c:pt idx="376">
                  <c:v>196.5</c:v>
                </c:pt>
                <c:pt idx="377">
                  <c:v>197</c:v>
                </c:pt>
                <c:pt idx="378">
                  <c:v>197</c:v>
                </c:pt>
                <c:pt idx="379">
                  <c:v>194.5</c:v>
                </c:pt>
                <c:pt idx="380">
                  <c:v>195.5</c:v>
                </c:pt>
                <c:pt idx="381">
                  <c:v>196</c:v>
                </c:pt>
                <c:pt idx="382">
                  <c:v>196</c:v>
                </c:pt>
                <c:pt idx="383">
                  <c:v>198</c:v>
                </c:pt>
                <c:pt idx="384">
                  <c:v>198</c:v>
                </c:pt>
                <c:pt idx="385">
                  <c:v>197.5</c:v>
                </c:pt>
                <c:pt idx="386">
                  <c:v>197.5</c:v>
                </c:pt>
                <c:pt idx="387">
                  <c:v>197.5</c:v>
                </c:pt>
                <c:pt idx="388">
                  <c:v>198</c:v>
                </c:pt>
                <c:pt idx="389">
                  <c:v>200</c:v>
                </c:pt>
                <c:pt idx="390">
                  <c:v>200.5</c:v>
                </c:pt>
                <c:pt idx="391">
                  <c:v>200.5</c:v>
                </c:pt>
                <c:pt idx="392">
                  <c:v>199.5</c:v>
                </c:pt>
                <c:pt idx="393">
                  <c:v>199.5</c:v>
                </c:pt>
                <c:pt idx="394">
                  <c:v>199.5</c:v>
                </c:pt>
                <c:pt idx="395">
                  <c:v>199.5</c:v>
                </c:pt>
                <c:pt idx="396">
                  <c:v>198</c:v>
                </c:pt>
                <c:pt idx="397">
                  <c:v>198</c:v>
                </c:pt>
                <c:pt idx="398">
                  <c:v>196.5</c:v>
                </c:pt>
                <c:pt idx="399">
                  <c:v>196.5</c:v>
                </c:pt>
                <c:pt idx="400">
                  <c:v>195</c:v>
                </c:pt>
                <c:pt idx="401">
                  <c:v>195</c:v>
                </c:pt>
                <c:pt idx="402">
                  <c:v>195</c:v>
                </c:pt>
                <c:pt idx="403">
                  <c:v>196</c:v>
                </c:pt>
                <c:pt idx="404">
                  <c:v>196.5</c:v>
                </c:pt>
                <c:pt idx="405">
                  <c:v>196.5</c:v>
                </c:pt>
                <c:pt idx="406">
                  <c:v>196.5</c:v>
                </c:pt>
                <c:pt idx="407">
                  <c:v>196</c:v>
                </c:pt>
                <c:pt idx="408">
                  <c:v>195</c:v>
                </c:pt>
                <c:pt idx="409">
                  <c:v>194.5</c:v>
                </c:pt>
                <c:pt idx="410">
                  <c:v>194.5</c:v>
                </c:pt>
                <c:pt idx="411">
                  <c:v>189</c:v>
                </c:pt>
                <c:pt idx="412">
                  <c:v>189</c:v>
                </c:pt>
                <c:pt idx="413">
                  <c:v>188</c:v>
                </c:pt>
                <c:pt idx="414">
                  <c:v>188</c:v>
                </c:pt>
                <c:pt idx="415">
                  <c:v>187</c:v>
                </c:pt>
                <c:pt idx="416">
                  <c:v>187</c:v>
                </c:pt>
                <c:pt idx="417">
                  <c:v>186.5</c:v>
                </c:pt>
                <c:pt idx="418">
                  <c:v>186.5</c:v>
                </c:pt>
                <c:pt idx="419">
                  <c:v>185.5</c:v>
                </c:pt>
                <c:pt idx="420">
                  <c:v>186</c:v>
                </c:pt>
                <c:pt idx="421">
                  <c:v>186</c:v>
                </c:pt>
                <c:pt idx="422">
                  <c:v>186.5</c:v>
                </c:pt>
                <c:pt idx="423">
                  <c:v>186.5</c:v>
                </c:pt>
                <c:pt idx="424">
                  <c:v>186.5</c:v>
                </c:pt>
                <c:pt idx="425">
                  <c:v>186.5</c:v>
                </c:pt>
                <c:pt idx="426">
                  <c:v>187</c:v>
                </c:pt>
                <c:pt idx="427">
                  <c:v>187</c:v>
                </c:pt>
                <c:pt idx="428">
                  <c:v>187</c:v>
                </c:pt>
                <c:pt idx="429">
                  <c:v>188.5</c:v>
                </c:pt>
                <c:pt idx="430">
                  <c:v>186</c:v>
                </c:pt>
                <c:pt idx="431">
                  <c:v>183.5</c:v>
                </c:pt>
                <c:pt idx="432">
                  <c:v>183.5</c:v>
                </c:pt>
                <c:pt idx="433">
                  <c:v>185</c:v>
                </c:pt>
                <c:pt idx="434">
                  <c:v>186.5</c:v>
                </c:pt>
                <c:pt idx="435">
                  <c:v>188.5</c:v>
                </c:pt>
                <c:pt idx="436">
                  <c:v>190.5</c:v>
                </c:pt>
                <c:pt idx="437">
                  <c:v>191.5</c:v>
                </c:pt>
                <c:pt idx="438">
                  <c:v>192.5</c:v>
                </c:pt>
                <c:pt idx="439">
                  <c:v>194</c:v>
                </c:pt>
                <c:pt idx="440">
                  <c:v>194</c:v>
                </c:pt>
                <c:pt idx="441">
                  <c:v>194</c:v>
                </c:pt>
                <c:pt idx="442">
                  <c:v>194</c:v>
                </c:pt>
                <c:pt idx="443">
                  <c:v>193.5</c:v>
                </c:pt>
                <c:pt idx="444">
                  <c:v>192.5</c:v>
                </c:pt>
                <c:pt idx="445">
                  <c:v>192.5</c:v>
                </c:pt>
                <c:pt idx="446">
                  <c:v>192.5</c:v>
                </c:pt>
                <c:pt idx="447">
                  <c:v>192.5</c:v>
                </c:pt>
                <c:pt idx="448">
                  <c:v>190.5</c:v>
                </c:pt>
                <c:pt idx="449">
                  <c:v>191.5</c:v>
                </c:pt>
                <c:pt idx="450">
                  <c:v>192</c:v>
                </c:pt>
                <c:pt idx="451">
                  <c:v>191</c:v>
                </c:pt>
                <c:pt idx="452">
                  <c:v>190</c:v>
                </c:pt>
                <c:pt idx="453">
                  <c:v>191</c:v>
                </c:pt>
                <c:pt idx="454">
                  <c:v>191</c:v>
                </c:pt>
                <c:pt idx="455">
                  <c:v>191.5</c:v>
                </c:pt>
                <c:pt idx="456">
                  <c:v>191</c:v>
                </c:pt>
                <c:pt idx="457">
                  <c:v>189</c:v>
                </c:pt>
                <c:pt idx="458">
                  <c:v>189</c:v>
                </c:pt>
                <c:pt idx="459">
                  <c:v>189</c:v>
                </c:pt>
                <c:pt idx="460">
                  <c:v>189</c:v>
                </c:pt>
                <c:pt idx="461">
                  <c:v>188.5</c:v>
                </c:pt>
                <c:pt idx="462">
                  <c:v>190</c:v>
                </c:pt>
                <c:pt idx="463">
                  <c:v>190</c:v>
                </c:pt>
                <c:pt idx="464">
                  <c:v>192</c:v>
                </c:pt>
                <c:pt idx="465">
                  <c:v>192</c:v>
                </c:pt>
                <c:pt idx="466">
                  <c:v>190</c:v>
                </c:pt>
                <c:pt idx="467">
                  <c:v>188</c:v>
                </c:pt>
                <c:pt idx="468">
                  <c:v>186</c:v>
                </c:pt>
                <c:pt idx="469">
                  <c:v>185</c:v>
                </c:pt>
                <c:pt idx="470">
                  <c:v>185.5</c:v>
                </c:pt>
                <c:pt idx="471">
                  <c:v>183.5</c:v>
                </c:pt>
                <c:pt idx="472">
                  <c:v>183</c:v>
                </c:pt>
                <c:pt idx="473">
                  <c:v>183</c:v>
                </c:pt>
                <c:pt idx="474">
                  <c:v>182.5</c:v>
                </c:pt>
                <c:pt idx="475">
                  <c:v>180.5</c:v>
                </c:pt>
                <c:pt idx="476">
                  <c:v>179.5</c:v>
                </c:pt>
                <c:pt idx="477">
                  <c:v>179.5</c:v>
                </c:pt>
                <c:pt idx="478">
                  <c:v>179</c:v>
                </c:pt>
                <c:pt idx="479">
                  <c:v>179</c:v>
                </c:pt>
                <c:pt idx="480">
                  <c:v>179</c:v>
                </c:pt>
                <c:pt idx="481">
                  <c:v>179.5</c:v>
                </c:pt>
                <c:pt idx="482">
                  <c:v>179</c:v>
                </c:pt>
                <c:pt idx="483">
                  <c:v>179</c:v>
                </c:pt>
                <c:pt idx="484">
                  <c:v>179</c:v>
                </c:pt>
                <c:pt idx="485">
                  <c:v>179.5</c:v>
                </c:pt>
                <c:pt idx="486">
                  <c:v>176.5</c:v>
                </c:pt>
                <c:pt idx="487">
                  <c:v>176.5</c:v>
                </c:pt>
                <c:pt idx="488">
                  <c:v>176.5</c:v>
                </c:pt>
                <c:pt idx="489">
                  <c:v>176.5</c:v>
                </c:pt>
                <c:pt idx="490">
                  <c:v>175.5</c:v>
                </c:pt>
                <c:pt idx="491">
                  <c:v>175.5</c:v>
                </c:pt>
                <c:pt idx="492">
                  <c:v>175.5</c:v>
                </c:pt>
                <c:pt idx="493">
                  <c:v>171</c:v>
                </c:pt>
                <c:pt idx="494">
                  <c:v>171</c:v>
                </c:pt>
                <c:pt idx="495">
                  <c:v>171</c:v>
                </c:pt>
                <c:pt idx="496">
                  <c:v>171</c:v>
                </c:pt>
                <c:pt idx="497">
                  <c:v>171.5</c:v>
                </c:pt>
                <c:pt idx="498">
                  <c:v>170.5</c:v>
                </c:pt>
                <c:pt idx="499">
                  <c:v>170.5</c:v>
                </c:pt>
                <c:pt idx="500">
                  <c:v>170.5</c:v>
                </c:pt>
                <c:pt idx="501">
                  <c:v>170</c:v>
                </c:pt>
                <c:pt idx="502">
                  <c:v>169.5</c:v>
                </c:pt>
                <c:pt idx="503">
                  <c:v>168.5</c:v>
                </c:pt>
                <c:pt idx="504">
                  <c:v>165</c:v>
                </c:pt>
                <c:pt idx="505">
                  <c:v>163.5</c:v>
                </c:pt>
                <c:pt idx="506">
                  <c:v>158</c:v>
                </c:pt>
                <c:pt idx="507">
                  <c:v>158</c:v>
                </c:pt>
                <c:pt idx="508">
                  <c:v>157.5</c:v>
                </c:pt>
                <c:pt idx="509">
                  <c:v>157.5</c:v>
                </c:pt>
                <c:pt idx="510">
                  <c:v>157</c:v>
                </c:pt>
                <c:pt idx="511">
                  <c:v>157.5</c:v>
                </c:pt>
                <c:pt idx="512">
                  <c:v>157</c:v>
                </c:pt>
                <c:pt idx="513">
                  <c:v>154</c:v>
                </c:pt>
                <c:pt idx="514">
                  <c:v>153</c:v>
                </c:pt>
                <c:pt idx="515">
                  <c:v>153</c:v>
                </c:pt>
                <c:pt idx="516">
                  <c:v>153</c:v>
                </c:pt>
                <c:pt idx="517">
                  <c:v>151</c:v>
                </c:pt>
                <c:pt idx="518">
                  <c:v>149.5</c:v>
                </c:pt>
                <c:pt idx="519">
                  <c:v>147.5</c:v>
                </c:pt>
                <c:pt idx="520">
                  <c:v>148.5</c:v>
                </c:pt>
                <c:pt idx="521">
                  <c:v>148.5</c:v>
                </c:pt>
                <c:pt idx="522">
                  <c:v>146.5</c:v>
                </c:pt>
                <c:pt idx="523">
                  <c:v>146.5</c:v>
                </c:pt>
                <c:pt idx="524">
                  <c:v>140.5</c:v>
                </c:pt>
                <c:pt idx="525">
                  <c:v>139.5</c:v>
                </c:pt>
                <c:pt idx="526">
                  <c:v>139</c:v>
                </c:pt>
                <c:pt idx="527">
                  <c:v>139</c:v>
                </c:pt>
                <c:pt idx="528">
                  <c:v>139</c:v>
                </c:pt>
                <c:pt idx="529">
                  <c:v>139</c:v>
                </c:pt>
                <c:pt idx="530">
                  <c:v>138</c:v>
                </c:pt>
                <c:pt idx="531">
                  <c:v>136.5</c:v>
                </c:pt>
                <c:pt idx="532">
                  <c:v>136.5</c:v>
                </c:pt>
                <c:pt idx="533">
                  <c:v>133.5</c:v>
                </c:pt>
                <c:pt idx="534">
                  <c:v>133.5</c:v>
                </c:pt>
                <c:pt idx="535">
                  <c:v>131</c:v>
                </c:pt>
                <c:pt idx="536">
                  <c:v>131</c:v>
                </c:pt>
                <c:pt idx="537">
                  <c:v>130.5</c:v>
                </c:pt>
                <c:pt idx="538">
                  <c:v>128.5</c:v>
                </c:pt>
                <c:pt idx="539">
                  <c:v>124.5</c:v>
                </c:pt>
                <c:pt idx="540">
                  <c:v>124.5</c:v>
                </c:pt>
                <c:pt idx="541">
                  <c:v>124.5</c:v>
                </c:pt>
                <c:pt idx="542">
                  <c:v>124.5</c:v>
                </c:pt>
                <c:pt idx="543">
                  <c:v>124.5</c:v>
                </c:pt>
                <c:pt idx="544">
                  <c:v>124</c:v>
                </c:pt>
                <c:pt idx="545">
                  <c:v>124</c:v>
                </c:pt>
                <c:pt idx="546">
                  <c:v>125</c:v>
                </c:pt>
                <c:pt idx="547">
                  <c:v>127</c:v>
                </c:pt>
                <c:pt idx="548">
                  <c:v>127.5</c:v>
                </c:pt>
                <c:pt idx="549">
                  <c:v>127.5</c:v>
                </c:pt>
                <c:pt idx="550">
                  <c:v>127.5</c:v>
                </c:pt>
                <c:pt idx="551">
                  <c:v>127.5</c:v>
                </c:pt>
                <c:pt idx="552">
                  <c:v>127.5</c:v>
                </c:pt>
                <c:pt idx="553">
                  <c:v>127</c:v>
                </c:pt>
                <c:pt idx="554">
                  <c:v>127</c:v>
                </c:pt>
                <c:pt idx="555">
                  <c:v>128.5</c:v>
                </c:pt>
                <c:pt idx="556">
                  <c:v>128.5</c:v>
                </c:pt>
                <c:pt idx="557">
                  <c:v>128.5</c:v>
                </c:pt>
                <c:pt idx="558">
                  <c:v>132</c:v>
                </c:pt>
                <c:pt idx="559">
                  <c:v>131.5</c:v>
                </c:pt>
                <c:pt idx="560">
                  <c:v>131.5</c:v>
                </c:pt>
                <c:pt idx="561">
                  <c:v>131.5</c:v>
                </c:pt>
                <c:pt idx="562">
                  <c:v>131.5</c:v>
                </c:pt>
                <c:pt idx="563">
                  <c:v>128.5</c:v>
                </c:pt>
                <c:pt idx="564">
                  <c:v>127</c:v>
                </c:pt>
                <c:pt idx="565">
                  <c:v>127</c:v>
                </c:pt>
                <c:pt idx="566">
                  <c:v>126</c:v>
                </c:pt>
                <c:pt idx="567">
                  <c:v>127</c:v>
                </c:pt>
                <c:pt idx="568">
                  <c:v>127</c:v>
                </c:pt>
                <c:pt idx="569">
                  <c:v>131.5</c:v>
                </c:pt>
                <c:pt idx="570">
                  <c:v>135</c:v>
                </c:pt>
                <c:pt idx="571">
                  <c:v>135.5</c:v>
                </c:pt>
                <c:pt idx="572">
                  <c:v>136</c:v>
                </c:pt>
                <c:pt idx="573">
                  <c:v>137</c:v>
                </c:pt>
                <c:pt idx="574">
                  <c:v>137.5</c:v>
                </c:pt>
                <c:pt idx="575">
                  <c:v>137.5</c:v>
                </c:pt>
                <c:pt idx="576">
                  <c:v>141.5</c:v>
                </c:pt>
                <c:pt idx="577">
                  <c:v>141.5</c:v>
                </c:pt>
                <c:pt idx="578">
                  <c:v>141.5</c:v>
                </c:pt>
                <c:pt idx="579">
                  <c:v>143</c:v>
                </c:pt>
                <c:pt idx="580">
                  <c:v>141</c:v>
                </c:pt>
                <c:pt idx="581">
                  <c:v>142</c:v>
                </c:pt>
                <c:pt idx="582">
                  <c:v>141.5</c:v>
                </c:pt>
                <c:pt idx="583">
                  <c:v>143</c:v>
                </c:pt>
                <c:pt idx="584">
                  <c:v>144</c:v>
                </c:pt>
                <c:pt idx="585">
                  <c:v>144</c:v>
                </c:pt>
                <c:pt idx="586">
                  <c:v>146</c:v>
                </c:pt>
                <c:pt idx="587">
                  <c:v>145.5</c:v>
                </c:pt>
                <c:pt idx="588">
                  <c:v>143.5</c:v>
                </c:pt>
                <c:pt idx="589">
                  <c:v>143.5</c:v>
                </c:pt>
                <c:pt idx="590">
                  <c:v>144</c:v>
                </c:pt>
                <c:pt idx="591">
                  <c:v>144</c:v>
                </c:pt>
                <c:pt idx="592">
                  <c:v>144.5</c:v>
                </c:pt>
                <c:pt idx="593">
                  <c:v>144.5</c:v>
                </c:pt>
                <c:pt idx="594">
                  <c:v>144.5</c:v>
                </c:pt>
                <c:pt idx="595">
                  <c:v>144.5</c:v>
                </c:pt>
                <c:pt idx="596">
                  <c:v>145</c:v>
                </c:pt>
                <c:pt idx="597">
                  <c:v>145</c:v>
                </c:pt>
                <c:pt idx="598">
                  <c:v>145</c:v>
                </c:pt>
                <c:pt idx="599">
                  <c:v>144.5</c:v>
                </c:pt>
                <c:pt idx="600">
                  <c:v>145</c:v>
                </c:pt>
                <c:pt idx="601">
                  <c:v>145</c:v>
                </c:pt>
                <c:pt idx="602">
                  <c:v>148</c:v>
                </c:pt>
                <c:pt idx="603">
                  <c:v>148</c:v>
                </c:pt>
                <c:pt idx="604">
                  <c:v>148</c:v>
                </c:pt>
                <c:pt idx="605">
                  <c:v>148.5</c:v>
                </c:pt>
                <c:pt idx="606">
                  <c:v>148.5</c:v>
                </c:pt>
                <c:pt idx="607">
                  <c:v>149.5</c:v>
                </c:pt>
                <c:pt idx="608">
                  <c:v>150</c:v>
                </c:pt>
                <c:pt idx="609">
                  <c:v>150</c:v>
                </c:pt>
                <c:pt idx="610">
                  <c:v>152</c:v>
                </c:pt>
                <c:pt idx="611">
                  <c:v>152</c:v>
                </c:pt>
                <c:pt idx="612">
                  <c:v>152.5</c:v>
                </c:pt>
                <c:pt idx="613">
                  <c:v>152.5</c:v>
                </c:pt>
                <c:pt idx="614">
                  <c:v>153</c:v>
                </c:pt>
                <c:pt idx="615">
                  <c:v>153</c:v>
                </c:pt>
                <c:pt idx="616">
                  <c:v>153.5</c:v>
                </c:pt>
                <c:pt idx="617">
                  <c:v>155.5</c:v>
                </c:pt>
                <c:pt idx="618">
                  <c:v>154.5</c:v>
                </c:pt>
                <c:pt idx="619">
                  <c:v>155</c:v>
                </c:pt>
                <c:pt idx="620">
                  <c:v>156.5</c:v>
                </c:pt>
                <c:pt idx="621">
                  <c:v>156.5</c:v>
                </c:pt>
                <c:pt idx="622">
                  <c:v>156.5</c:v>
                </c:pt>
                <c:pt idx="623">
                  <c:v>156.5</c:v>
                </c:pt>
                <c:pt idx="624">
                  <c:v>156.5</c:v>
                </c:pt>
                <c:pt idx="625">
                  <c:v>156.5</c:v>
                </c:pt>
                <c:pt idx="626">
                  <c:v>155.5</c:v>
                </c:pt>
                <c:pt idx="627">
                  <c:v>155.5</c:v>
                </c:pt>
                <c:pt idx="628">
                  <c:v>155</c:v>
                </c:pt>
                <c:pt idx="629">
                  <c:v>155</c:v>
                </c:pt>
                <c:pt idx="630">
                  <c:v>155</c:v>
                </c:pt>
                <c:pt idx="631">
                  <c:v>154.5</c:v>
                </c:pt>
                <c:pt idx="632">
                  <c:v>154.5</c:v>
                </c:pt>
                <c:pt idx="633">
                  <c:v>153.5</c:v>
                </c:pt>
                <c:pt idx="634">
                  <c:v>153</c:v>
                </c:pt>
                <c:pt idx="635">
                  <c:v>153</c:v>
                </c:pt>
                <c:pt idx="636">
                  <c:v>152.5</c:v>
                </c:pt>
                <c:pt idx="637">
                  <c:v>151</c:v>
                </c:pt>
                <c:pt idx="638">
                  <c:v>150.5</c:v>
                </c:pt>
                <c:pt idx="639">
                  <c:v>150.5</c:v>
                </c:pt>
                <c:pt idx="640">
                  <c:v>150.5</c:v>
                </c:pt>
                <c:pt idx="641">
                  <c:v>150.5</c:v>
                </c:pt>
                <c:pt idx="642">
                  <c:v>150.5</c:v>
                </c:pt>
                <c:pt idx="643">
                  <c:v>146</c:v>
                </c:pt>
                <c:pt idx="644">
                  <c:v>144.5</c:v>
                </c:pt>
                <c:pt idx="645">
                  <c:v>143.5</c:v>
                </c:pt>
                <c:pt idx="646">
                  <c:v>142</c:v>
                </c:pt>
                <c:pt idx="647">
                  <c:v>142.5</c:v>
                </c:pt>
                <c:pt idx="648">
                  <c:v>141.5</c:v>
                </c:pt>
                <c:pt idx="649">
                  <c:v>141</c:v>
                </c:pt>
                <c:pt idx="650">
                  <c:v>141</c:v>
                </c:pt>
                <c:pt idx="651">
                  <c:v>141</c:v>
                </c:pt>
                <c:pt idx="652">
                  <c:v>137.5</c:v>
                </c:pt>
                <c:pt idx="653">
                  <c:v>137.5</c:v>
                </c:pt>
                <c:pt idx="654">
                  <c:v>137.5</c:v>
                </c:pt>
                <c:pt idx="655">
                  <c:v>136</c:v>
                </c:pt>
                <c:pt idx="656">
                  <c:v>136</c:v>
                </c:pt>
                <c:pt idx="657">
                  <c:v>135.5</c:v>
                </c:pt>
                <c:pt idx="658">
                  <c:v>135</c:v>
                </c:pt>
                <c:pt idx="659">
                  <c:v>135</c:v>
                </c:pt>
                <c:pt idx="660">
                  <c:v>133</c:v>
                </c:pt>
                <c:pt idx="661">
                  <c:v>132.5</c:v>
                </c:pt>
                <c:pt idx="662">
                  <c:v>132.5</c:v>
                </c:pt>
                <c:pt idx="663">
                  <c:v>132</c:v>
                </c:pt>
                <c:pt idx="664">
                  <c:v>131</c:v>
                </c:pt>
                <c:pt idx="665">
                  <c:v>131</c:v>
                </c:pt>
                <c:pt idx="666">
                  <c:v>131</c:v>
                </c:pt>
                <c:pt idx="667">
                  <c:v>131</c:v>
                </c:pt>
                <c:pt idx="668">
                  <c:v>131.5</c:v>
                </c:pt>
                <c:pt idx="669">
                  <c:v>129.5</c:v>
                </c:pt>
                <c:pt idx="670">
                  <c:v>128.5</c:v>
                </c:pt>
                <c:pt idx="671">
                  <c:v>128.5</c:v>
                </c:pt>
                <c:pt idx="672">
                  <c:v>129</c:v>
                </c:pt>
                <c:pt idx="673">
                  <c:v>128.75</c:v>
                </c:pt>
                <c:pt idx="674">
                  <c:v>128.75</c:v>
                </c:pt>
                <c:pt idx="675">
                  <c:v>127</c:v>
                </c:pt>
                <c:pt idx="676">
                  <c:v>127</c:v>
                </c:pt>
                <c:pt idx="677">
                  <c:v>127</c:v>
                </c:pt>
                <c:pt idx="678">
                  <c:v>127</c:v>
                </c:pt>
                <c:pt idx="679">
                  <c:v>126</c:v>
                </c:pt>
                <c:pt idx="680">
                  <c:v>125</c:v>
                </c:pt>
                <c:pt idx="681">
                  <c:v>124</c:v>
                </c:pt>
                <c:pt idx="682">
                  <c:v>123.5</c:v>
                </c:pt>
                <c:pt idx="683">
                  <c:v>123.5</c:v>
                </c:pt>
                <c:pt idx="684">
                  <c:v>123.5</c:v>
                </c:pt>
                <c:pt idx="685">
                  <c:v>123</c:v>
                </c:pt>
                <c:pt idx="686">
                  <c:v>121.5</c:v>
                </c:pt>
                <c:pt idx="687">
                  <c:v>120</c:v>
                </c:pt>
                <c:pt idx="688">
                  <c:v>119.5</c:v>
                </c:pt>
                <c:pt idx="689">
                  <c:v>117.5</c:v>
                </c:pt>
                <c:pt idx="690">
                  <c:v>115.5</c:v>
                </c:pt>
                <c:pt idx="691">
                  <c:v>115.5</c:v>
                </c:pt>
                <c:pt idx="692">
                  <c:v>115.5</c:v>
                </c:pt>
                <c:pt idx="693">
                  <c:v>116</c:v>
                </c:pt>
                <c:pt idx="694">
                  <c:v>115.5</c:v>
                </c:pt>
                <c:pt idx="695">
                  <c:v>115.5</c:v>
                </c:pt>
                <c:pt idx="696">
                  <c:v>115.5</c:v>
                </c:pt>
                <c:pt idx="697">
                  <c:v>116</c:v>
                </c:pt>
                <c:pt idx="698">
                  <c:v>117</c:v>
                </c:pt>
                <c:pt idx="699">
                  <c:v>117</c:v>
                </c:pt>
                <c:pt idx="700">
                  <c:v>116.5</c:v>
                </c:pt>
                <c:pt idx="701">
                  <c:v>115</c:v>
                </c:pt>
                <c:pt idx="702">
                  <c:v>117</c:v>
                </c:pt>
                <c:pt idx="703">
                  <c:v>117</c:v>
                </c:pt>
                <c:pt idx="704">
                  <c:v>118.5</c:v>
                </c:pt>
                <c:pt idx="705">
                  <c:v>119.5</c:v>
                </c:pt>
                <c:pt idx="706">
                  <c:v>122</c:v>
                </c:pt>
                <c:pt idx="707">
                  <c:v>121.5</c:v>
                </c:pt>
                <c:pt idx="708">
                  <c:v>121.5</c:v>
                </c:pt>
                <c:pt idx="709">
                  <c:v>121.5</c:v>
                </c:pt>
                <c:pt idx="710">
                  <c:v>122</c:v>
                </c:pt>
                <c:pt idx="711">
                  <c:v>127</c:v>
                </c:pt>
                <c:pt idx="712">
                  <c:v>131.5</c:v>
                </c:pt>
                <c:pt idx="713">
                  <c:v>130.5</c:v>
                </c:pt>
                <c:pt idx="714">
                  <c:v>131.5</c:v>
                </c:pt>
                <c:pt idx="715">
                  <c:v>133</c:v>
                </c:pt>
                <c:pt idx="716">
                  <c:v>134</c:v>
                </c:pt>
                <c:pt idx="717">
                  <c:v>134.5</c:v>
                </c:pt>
                <c:pt idx="718">
                  <c:v>137</c:v>
                </c:pt>
                <c:pt idx="719">
                  <c:v>137</c:v>
                </c:pt>
                <c:pt idx="720">
                  <c:v>136.5</c:v>
                </c:pt>
                <c:pt idx="721">
                  <c:v>137</c:v>
                </c:pt>
                <c:pt idx="722">
                  <c:v>136</c:v>
                </c:pt>
                <c:pt idx="723">
                  <c:v>135</c:v>
                </c:pt>
                <c:pt idx="724">
                  <c:v>136.5</c:v>
                </c:pt>
                <c:pt idx="725">
                  <c:v>134</c:v>
                </c:pt>
                <c:pt idx="726">
                  <c:v>131.5</c:v>
                </c:pt>
                <c:pt idx="727">
                  <c:v>131.5</c:v>
                </c:pt>
                <c:pt idx="728">
                  <c:v>131.5</c:v>
                </c:pt>
                <c:pt idx="729">
                  <c:v>132</c:v>
                </c:pt>
                <c:pt idx="730">
                  <c:v>130.5</c:v>
                </c:pt>
                <c:pt idx="731">
                  <c:v>129</c:v>
                </c:pt>
                <c:pt idx="732">
                  <c:v>128.5</c:v>
                </c:pt>
                <c:pt idx="733">
                  <c:v>128.5</c:v>
                </c:pt>
                <c:pt idx="734">
                  <c:v>128.5</c:v>
                </c:pt>
                <c:pt idx="735">
                  <c:v>129.5</c:v>
                </c:pt>
                <c:pt idx="736">
                  <c:v>129.5</c:v>
                </c:pt>
                <c:pt idx="737">
                  <c:v>129.5</c:v>
                </c:pt>
                <c:pt idx="738">
                  <c:v>129.5</c:v>
                </c:pt>
                <c:pt idx="739">
                  <c:v>130</c:v>
                </c:pt>
                <c:pt idx="740">
                  <c:v>130</c:v>
                </c:pt>
                <c:pt idx="741">
                  <c:v>129</c:v>
                </c:pt>
                <c:pt idx="742">
                  <c:v>129</c:v>
                </c:pt>
                <c:pt idx="743">
                  <c:v>128.5</c:v>
                </c:pt>
                <c:pt idx="744">
                  <c:v>128.5</c:v>
                </c:pt>
                <c:pt idx="745">
                  <c:v>128.5</c:v>
                </c:pt>
                <c:pt idx="746">
                  <c:v>129</c:v>
                </c:pt>
                <c:pt idx="747">
                  <c:v>129.5</c:v>
                </c:pt>
                <c:pt idx="748">
                  <c:v>129.5</c:v>
                </c:pt>
                <c:pt idx="749">
                  <c:v>129</c:v>
                </c:pt>
                <c:pt idx="750">
                  <c:v>127</c:v>
                </c:pt>
                <c:pt idx="751">
                  <c:v>127</c:v>
                </c:pt>
                <c:pt idx="752">
                  <c:v>126.5</c:v>
                </c:pt>
                <c:pt idx="753">
                  <c:v>126</c:v>
                </c:pt>
                <c:pt idx="754">
                  <c:v>126</c:v>
                </c:pt>
                <c:pt idx="755">
                  <c:v>126</c:v>
                </c:pt>
                <c:pt idx="756">
                  <c:v>125.5</c:v>
                </c:pt>
                <c:pt idx="757">
                  <c:v>125.5</c:v>
                </c:pt>
                <c:pt idx="758">
                  <c:v>125.5</c:v>
                </c:pt>
                <c:pt idx="759">
                  <c:v>124</c:v>
                </c:pt>
                <c:pt idx="760">
                  <c:v>124</c:v>
                </c:pt>
                <c:pt idx="761">
                  <c:v>124</c:v>
                </c:pt>
                <c:pt idx="762">
                  <c:v>123.5</c:v>
                </c:pt>
                <c:pt idx="763">
                  <c:v>123.5</c:v>
                </c:pt>
                <c:pt idx="764">
                  <c:v>121.5</c:v>
                </c:pt>
                <c:pt idx="765">
                  <c:v>121.5</c:v>
                </c:pt>
                <c:pt idx="766">
                  <c:v>121.5</c:v>
                </c:pt>
                <c:pt idx="767">
                  <c:v>120.5</c:v>
                </c:pt>
                <c:pt idx="768">
                  <c:v>120.5</c:v>
                </c:pt>
                <c:pt idx="769">
                  <c:v>122</c:v>
                </c:pt>
                <c:pt idx="770">
                  <c:v>120</c:v>
                </c:pt>
                <c:pt idx="771">
                  <c:v>120</c:v>
                </c:pt>
                <c:pt idx="772">
                  <c:v>120.5</c:v>
                </c:pt>
                <c:pt idx="773">
                  <c:v>120</c:v>
                </c:pt>
                <c:pt idx="774">
                  <c:v>119</c:v>
                </c:pt>
                <c:pt idx="775">
                  <c:v>118</c:v>
                </c:pt>
                <c:pt idx="776">
                  <c:v>118</c:v>
                </c:pt>
                <c:pt idx="777">
                  <c:v>118.5</c:v>
                </c:pt>
                <c:pt idx="778">
                  <c:v>119.5</c:v>
                </c:pt>
                <c:pt idx="779">
                  <c:v>118.5</c:v>
                </c:pt>
                <c:pt idx="780">
                  <c:v>119</c:v>
                </c:pt>
                <c:pt idx="781">
                  <c:v>119</c:v>
                </c:pt>
                <c:pt idx="782">
                  <c:v>118</c:v>
                </c:pt>
                <c:pt idx="783">
                  <c:v>118</c:v>
                </c:pt>
                <c:pt idx="784">
                  <c:v>118</c:v>
                </c:pt>
                <c:pt idx="785">
                  <c:v>117.5</c:v>
                </c:pt>
                <c:pt idx="786">
                  <c:v>117.5</c:v>
                </c:pt>
                <c:pt idx="787">
                  <c:v>116.5</c:v>
                </c:pt>
                <c:pt idx="788">
                  <c:v>116.25</c:v>
                </c:pt>
                <c:pt idx="789">
                  <c:v>115.75</c:v>
                </c:pt>
                <c:pt idx="790">
                  <c:v>114.25</c:v>
                </c:pt>
                <c:pt idx="791">
                  <c:v>114.5</c:v>
                </c:pt>
                <c:pt idx="792">
                  <c:v>114.75</c:v>
                </c:pt>
                <c:pt idx="793">
                  <c:v>114.75</c:v>
                </c:pt>
                <c:pt idx="794">
                  <c:v>113</c:v>
                </c:pt>
                <c:pt idx="795">
                  <c:v>113</c:v>
                </c:pt>
                <c:pt idx="796">
                  <c:v>113</c:v>
                </c:pt>
                <c:pt idx="797">
                  <c:v>113</c:v>
                </c:pt>
                <c:pt idx="798">
                  <c:v>113.5</c:v>
                </c:pt>
                <c:pt idx="799">
                  <c:v>113.75</c:v>
                </c:pt>
                <c:pt idx="800">
                  <c:v>113.75</c:v>
                </c:pt>
                <c:pt idx="801">
                  <c:v>113.5</c:v>
                </c:pt>
                <c:pt idx="802">
                  <c:v>112.75</c:v>
                </c:pt>
                <c:pt idx="803">
                  <c:v>112.25</c:v>
                </c:pt>
                <c:pt idx="804">
                  <c:v>111.25</c:v>
                </c:pt>
                <c:pt idx="805">
                  <c:v>110</c:v>
                </c:pt>
                <c:pt idx="806">
                  <c:v>109.5</c:v>
                </c:pt>
                <c:pt idx="807">
                  <c:v>110</c:v>
                </c:pt>
                <c:pt idx="808">
                  <c:v>110.95</c:v>
                </c:pt>
                <c:pt idx="809">
                  <c:v>110.9</c:v>
                </c:pt>
                <c:pt idx="810">
                  <c:v>111.5</c:v>
                </c:pt>
                <c:pt idx="811">
                  <c:v>111.5</c:v>
                </c:pt>
                <c:pt idx="812">
                  <c:v>110.95</c:v>
                </c:pt>
                <c:pt idx="813">
                  <c:v>109.75</c:v>
                </c:pt>
                <c:pt idx="814">
                  <c:v>108.9</c:v>
                </c:pt>
                <c:pt idx="815">
                  <c:v>109.1</c:v>
                </c:pt>
                <c:pt idx="816">
                  <c:v>107</c:v>
                </c:pt>
                <c:pt idx="817">
                  <c:v>107.5</c:v>
                </c:pt>
                <c:pt idx="818">
                  <c:v>106.25</c:v>
                </c:pt>
                <c:pt idx="819">
                  <c:v>103</c:v>
                </c:pt>
                <c:pt idx="820">
                  <c:v>101.25</c:v>
                </c:pt>
                <c:pt idx="821">
                  <c:v>100</c:v>
                </c:pt>
                <c:pt idx="822">
                  <c:v>100</c:v>
                </c:pt>
                <c:pt idx="823">
                  <c:v>99.1</c:v>
                </c:pt>
                <c:pt idx="824">
                  <c:v>99</c:v>
                </c:pt>
                <c:pt idx="825">
                  <c:v>98.5</c:v>
                </c:pt>
                <c:pt idx="826">
                  <c:v>97.6</c:v>
                </c:pt>
                <c:pt idx="827">
                  <c:v>97.6</c:v>
                </c:pt>
                <c:pt idx="828">
                  <c:v>97.75</c:v>
                </c:pt>
                <c:pt idx="829">
                  <c:v>96.75</c:v>
                </c:pt>
                <c:pt idx="830">
                  <c:v>97.5</c:v>
                </c:pt>
                <c:pt idx="831">
                  <c:v>97.5</c:v>
                </c:pt>
                <c:pt idx="832">
                  <c:v>97</c:v>
                </c:pt>
                <c:pt idx="833">
                  <c:v>97.1</c:v>
                </c:pt>
                <c:pt idx="834">
                  <c:v>97.1</c:v>
                </c:pt>
                <c:pt idx="835">
                  <c:v>97.35</c:v>
                </c:pt>
                <c:pt idx="836">
                  <c:v>99.75</c:v>
                </c:pt>
                <c:pt idx="837">
                  <c:v>99.7</c:v>
                </c:pt>
                <c:pt idx="838">
                  <c:v>98.95</c:v>
                </c:pt>
                <c:pt idx="839">
                  <c:v>98.95</c:v>
                </c:pt>
                <c:pt idx="840">
                  <c:v>100.05</c:v>
                </c:pt>
                <c:pt idx="841">
                  <c:v>100.45</c:v>
                </c:pt>
                <c:pt idx="842">
                  <c:v>100.75</c:v>
                </c:pt>
                <c:pt idx="843">
                  <c:v>100.75</c:v>
                </c:pt>
                <c:pt idx="844">
                  <c:v>100.75</c:v>
                </c:pt>
                <c:pt idx="845">
                  <c:v>100.75</c:v>
                </c:pt>
                <c:pt idx="846">
                  <c:v>102.25</c:v>
                </c:pt>
                <c:pt idx="847">
                  <c:v>102.25</c:v>
                </c:pt>
                <c:pt idx="848">
                  <c:v>101.75</c:v>
                </c:pt>
                <c:pt idx="849">
                  <c:v>101.5</c:v>
                </c:pt>
                <c:pt idx="850">
                  <c:v>101</c:v>
                </c:pt>
                <c:pt idx="851">
                  <c:v>101</c:v>
                </c:pt>
                <c:pt idx="852">
                  <c:v>101.25</c:v>
                </c:pt>
                <c:pt idx="853">
                  <c:v>101.25</c:v>
                </c:pt>
                <c:pt idx="854">
                  <c:v>101</c:v>
                </c:pt>
                <c:pt idx="855">
                  <c:v>101.4</c:v>
                </c:pt>
                <c:pt idx="856">
                  <c:v>101.05</c:v>
                </c:pt>
                <c:pt idx="857">
                  <c:v>102</c:v>
                </c:pt>
                <c:pt idx="858">
                  <c:v>101.75</c:v>
                </c:pt>
                <c:pt idx="859">
                  <c:v>101.5</c:v>
                </c:pt>
                <c:pt idx="860">
                  <c:v>101.25</c:v>
                </c:pt>
                <c:pt idx="861">
                  <c:v>100.6</c:v>
                </c:pt>
                <c:pt idx="862">
                  <c:v>100.6</c:v>
                </c:pt>
                <c:pt idx="863">
                  <c:v>100</c:v>
                </c:pt>
                <c:pt idx="864">
                  <c:v>99.75</c:v>
                </c:pt>
                <c:pt idx="865">
                  <c:v>99.75</c:v>
                </c:pt>
                <c:pt idx="866">
                  <c:v>99.75</c:v>
                </c:pt>
                <c:pt idx="867">
                  <c:v>100</c:v>
                </c:pt>
                <c:pt idx="868">
                  <c:v>99.25</c:v>
                </c:pt>
                <c:pt idx="869">
                  <c:v>99.25</c:v>
                </c:pt>
                <c:pt idx="870">
                  <c:v>98</c:v>
                </c:pt>
                <c:pt idx="871">
                  <c:v>98</c:v>
                </c:pt>
                <c:pt idx="872">
                  <c:v>98.5</c:v>
                </c:pt>
                <c:pt idx="873">
                  <c:v>98.5</c:v>
                </c:pt>
                <c:pt idx="874">
                  <c:v>98.5</c:v>
                </c:pt>
                <c:pt idx="875">
                  <c:v>98.75</c:v>
                </c:pt>
                <c:pt idx="876">
                  <c:v>98.5</c:v>
                </c:pt>
                <c:pt idx="877">
                  <c:v>98.25</c:v>
                </c:pt>
                <c:pt idx="878">
                  <c:v>98.5</c:v>
                </c:pt>
                <c:pt idx="879">
                  <c:v>98.25</c:v>
                </c:pt>
                <c:pt idx="880">
                  <c:v>98.75</c:v>
                </c:pt>
                <c:pt idx="881">
                  <c:v>99.25</c:v>
                </c:pt>
                <c:pt idx="882">
                  <c:v>98.25</c:v>
                </c:pt>
                <c:pt idx="883">
                  <c:v>98</c:v>
                </c:pt>
                <c:pt idx="884">
                  <c:v>97.25</c:v>
                </c:pt>
                <c:pt idx="885">
                  <c:v>96.85</c:v>
                </c:pt>
                <c:pt idx="886">
                  <c:v>97.1</c:v>
                </c:pt>
                <c:pt idx="887">
                  <c:v>96.75</c:v>
                </c:pt>
                <c:pt idx="888">
                  <c:v>96</c:v>
                </c:pt>
                <c:pt idx="889">
                  <c:v>96</c:v>
                </c:pt>
                <c:pt idx="890">
                  <c:v>96.25</c:v>
                </c:pt>
                <c:pt idx="891">
                  <c:v>95.5</c:v>
                </c:pt>
                <c:pt idx="892">
                  <c:v>95.5</c:v>
                </c:pt>
                <c:pt idx="893">
                  <c:v>94.25</c:v>
                </c:pt>
                <c:pt idx="894">
                  <c:v>94.25</c:v>
                </c:pt>
                <c:pt idx="895">
                  <c:v>93</c:v>
                </c:pt>
                <c:pt idx="896">
                  <c:v>93</c:v>
                </c:pt>
                <c:pt idx="897">
                  <c:v>92.5</c:v>
                </c:pt>
                <c:pt idx="898">
                  <c:v>93.5</c:v>
                </c:pt>
                <c:pt idx="899">
                  <c:v>91.25</c:v>
                </c:pt>
                <c:pt idx="900">
                  <c:v>90.9</c:v>
                </c:pt>
                <c:pt idx="901">
                  <c:v>90.75</c:v>
                </c:pt>
                <c:pt idx="902">
                  <c:v>90.5</c:v>
                </c:pt>
                <c:pt idx="903">
                  <c:v>93.5</c:v>
                </c:pt>
                <c:pt idx="904">
                  <c:v>93.5</c:v>
                </c:pt>
                <c:pt idx="905">
                  <c:v>93.75</c:v>
                </c:pt>
                <c:pt idx="906">
                  <c:v>93.75</c:v>
                </c:pt>
                <c:pt idx="907">
                  <c:v>93.5</c:v>
                </c:pt>
                <c:pt idx="908">
                  <c:v>93</c:v>
                </c:pt>
                <c:pt idx="909">
                  <c:v>93</c:v>
                </c:pt>
                <c:pt idx="910">
                  <c:v>92.5</c:v>
                </c:pt>
                <c:pt idx="911">
                  <c:v>92.5</c:v>
                </c:pt>
                <c:pt idx="912">
                  <c:v>92.5</c:v>
                </c:pt>
                <c:pt idx="913">
                  <c:v>93</c:v>
                </c:pt>
                <c:pt idx="914">
                  <c:v>93</c:v>
                </c:pt>
                <c:pt idx="915">
                  <c:v>93.15</c:v>
                </c:pt>
                <c:pt idx="916">
                  <c:v>93.15</c:v>
                </c:pt>
                <c:pt idx="917">
                  <c:v>92.45</c:v>
                </c:pt>
                <c:pt idx="918">
                  <c:v>93.05</c:v>
                </c:pt>
                <c:pt idx="919">
                  <c:v>92.75</c:v>
                </c:pt>
                <c:pt idx="920">
                  <c:v>92.75</c:v>
                </c:pt>
                <c:pt idx="921">
                  <c:v>92.5</c:v>
                </c:pt>
                <c:pt idx="922">
                  <c:v>93.25</c:v>
                </c:pt>
                <c:pt idx="923">
                  <c:v>93.5</c:v>
                </c:pt>
                <c:pt idx="924">
                  <c:v>94</c:v>
                </c:pt>
                <c:pt idx="925">
                  <c:v>93.8</c:v>
                </c:pt>
                <c:pt idx="926">
                  <c:v>93.55</c:v>
                </c:pt>
                <c:pt idx="927">
                  <c:v>93.25</c:v>
                </c:pt>
                <c:pt idx="928">
                  <c:v>93</c:v>
                </c:pt>
                <c:pt idx="929">
                  <c:v>92.25</c:v>
                </c:pt>
                <c:pt idx="930">
                  <c:v>92.5</c:v>
                </c:pt>
                <c:pt idx="931">
                  <c:v>91.5</c:v>
                </c:pt>
                <c:pt idx="932">
                  <c:v>91.75</c:v>
                </c:pt>
                <c:pt idx="933">
                  <c:v>92.75</c:v>
                </c:pt>
                <c:pt idx="934">
                  <c:v>93.25</c:v>
                </c:pt>
                <c:pt idx="935">
                  <c:v>93.5</c:v>
                </c:pt>
                <c:pt idx="936">
                  <c:v>94.5</c:v>
                </c:pt>
                <c:pt idx="937">
                  <c:v>94.25</c:v>
                </c:pt>
                <c:pt idx="938">
                  <c:v>94.6</c:v>
                </c:pt>
                <c:pt idx="939">
                  <c:v>94.6</c:v>
                </c:pt>
                <c:pt idx="940">
                  <c:v>94.5</c:v>
                </c:pt>
                <c:pt idx="941">
                  <c:v>94.4</c:v>
                </c:pt>
                <c:pt idx="942">
                  <c:v>95.7</c:v>
                </c:pt>
                <c:pt idx="943">
                  <c:v>95</c:v>
                </c:pt>
                <c:pt idx="944">
                  <c:v>94.65</c:v>
                </c:pt>
                <c:pt idx="945">
                  <c:v>94.25</c:v>
                </c:pt>
                <c:pt idx="946">
                  <c:v>94</c:v>
                </c:pt>
                <c:pt idx="947">
                  <c:v>93.9</c:v>
                </c:pt>
                <c:pt idx="948">
                  <c:v>93.75</c:v>
                </c:pt>
                <c:pt idx="949">
                  <c:v>93.75</c:v>
                </c:pt>
                <c:pt idx="950">
                  <c:v>94.05</c:v>
                </c:pt>
                <c:pt idx="951">
                  <c:v>94.25</c:v>
                </c:pt>
                <c:pt idx="952">
                  <c:v>94.75</c:v>
                </c:pt>
                <c:pt idx="953">
                  <c:v>95.25</c:v>
                </c:pt>
                <c:pt idx="954">
                  <c:v>96.25</c:v>
                </c:pt>
                <c:pt idx="955">
                  <c:v>96.75</c:v>
                </c:pt>
                <c:pt idx="956">
                  <c:v>97</c:v>
                </c:pt>
                <c:pt idx="957">
                  <c:v>97</c:v>
                </c:pt>
                <c:pt idx="958">
                  <c:v>97.1</c:v>
                </c:pt>
                <c:pt idx="959">
                  <c:v>97.15</c:v>
                </c:pt>
                <c:pt idx="960">
                  <c:v>97.25</c:v>
                </c:pt>
                <c:pt idx="961">
                  <c:v>97.2</c:v>
                </c:pt>
                <c:pt idx="962">
                  <c:v>98.7</c:v>
                </c:pt>
                <c:pt idx="963">
                  <c:v>98.75</c:v>
                </c:pt>
                <c:pt idx="964">
                  <c:v>98.65</c:v>
                </c:pt>
                <c:pt idx="965">
                  <c:v>98.65</c:v>
                </c:pt>
                <c:pt idx="966">
                  <c:v>98.65</c:v>
                </c:pt>
                <c:pt idx="967">
                  <c:v>98.55</c:v>
                </c:pt>
                <c:pt idx="968">
                  <c:v>98.05</c:v>
                </c:pt>
                <c:pt idx="969">
                  <c:v>97.6</c:v>
                </c:pt>
                <c:pt idx="970">
                  <c:v>96.4</c:v>
                </c:pt>
                <c:pt idx="971">
                  <c:v>96.4</c:v>
                </c:pt>
                <c:pt idx="972">
                  <c:v>97.05</c:v>
                </c:pt>
                <c:pt idx="973">
                  <c:v>98</c:v>
                </c:pt>
                <c:pt idx="974">
                  <c:v>97.85</c:v>
                </c:pt>
                <c:pt idx="975">
                  <c:v>97.25</c:v>
                </c:pt>
                <c:pt idx="976">
                  <c:v>97.25</c:v>
                </c:pt>
                <c:pt idx="977">
                  <c:v>98.75</c:v>
                </c:pt>
                <c:pt idx="978">
                  <c:v>98.75</c:v>
                </c:pt>
                <c:pt idx="979">
                  <c:v>98.25</c:v>
                </c:pt>
                <c:pt idx="980">
                  <c:v>98.45</c:v>
                </c:pt>
                <c:pt idx="981">
                  <c:v>98.45</c:v>
                </c:pt>
                <c:pt idx="982">
                  <c:v>98</c:v>
                </c:pt>
                <c:pt idx="983">
                  <c:v>97.25</c:v>
                </c:pt>
                <c:pt idx="984">
                  <c:v>97.5</c:v>
                </c:pt>
                <c:pt idx="985">
                  <c:v>97.25</c:v>
                </c:pt>
                <c:pt idx="986">
                  <c:v>97.25</c:v>
                </c:pt>
                <c:pt idx="987">
                  <c:v>97.65</c:v>
                </c:pt>
                <c:pt idx="988">
                  <c:v>98.25</c:v>
                </c:pt>
                <c:pt idx="989">
                  <c:v>98.35</c:v>
                </c:pt>
                <c:pt idx="990">
                  <c:v>99</c:v>
                </c:pt>
                <c:pt idx="991">
                  <c:v>99</c:v>
                </c:pt>
                <c:pt idx="992">
                  <c:v>98.25</c:v>
                </c:pt>
                <c:pt idx="993">
                  <c:v>98.5</c:v>
                </c:pt>
                <c:pt idx="994">
                  <c:v>99</c:v>
                </c:pt>
                <c:pt idx="995">
                  <c:v>99.1</c:v>
                </c:pt>
                <c:pt idx="996">
                  <c:v>99</c:v>
                </c:pt>
                <c:pt idx="997">
                  <c:v>99</c:v>
                </c:pt>
                <c:pt idx="998">
                  <c:v>99.55</c:v>
                </c:pt>
                <c:pt idx="999">
                  <c:v>99.25</c:v>
                </c:pt>
                <c:pt idx="1000">
                  <c:v>99.35</c:v>
                </c:pt>
                <c:pt idx="1001">
                  <c:v>99.15</c:v>
                </c:pt>
                <c:pt idx="1002">
                  <c:v>99.05</c:v>
                </c:pt>
                <c:pt idx="1003">
                  <c:v>99.1</c:v>
                </c:pt>
                <c:pt idx="1004">
                  <c:v>99</c:v>
                </c:pt>
                <c:pt idx="1005">
                  <c:v>99.25</c:v>
                </c:pt>
                <c:pt idx="1006">
                  <c:v>99.6</c:v>
                </c:pt>
                <c:pt idx="1007">
                  <c:v>99.75</c:v>
                </c:pt>
                <c:pt idx="1008">
                  <c:v>99.8</c:v>
                </c:pt>
                <c:pt idx="1009">
                  <c:v>100.85</c:v>
                </c:pt>
                <c:pt idx="1010">
                  <c:v>101</c:v>
                </c:pt>
                <c:pt idx="1011">
                  <c:v>101.25</c:v>
                </c:pt>
                <c:pt idx="1012">
                  <c:v>101.5</c:v>
                </c:pt>
                <c:pt idx="1013">
                  <c:v>101.9</c:v>
                </c:pt>
                <c:pt idx="1014">
                  <c:v>102</c:v>
                </c:pt>
                <c:pt idx="1015">
                  <c:v>102.15</c:v>
                </c:pt>
                <c:pt idx="1016">
                  <c:v>102.3</c:v>
                </c:pt>
                <c:pt idx="1017">
                  <c:v>102.35</c:v>
                </c:pt>
                <c:pt idx="1018">
                  <c:v>102.35</c:v>
                </c:pt>
                <c:pt idx="1019">
                  <c:v>101.9</c:v>
                </c:pt>
                <c:pt idx="1020">
                  <c:v>101.2</c:v>
                </c:pt>
                <c:pt idx="1021">
                  <c:v>101.35</c:v>
                </c:pt>
                <c:pt idx="1022">
                  <c:v>101.45</c:v>
                </c:pt>
                <c:pt idx="1023">
                  <c:v>101.5</c:v>
                </c:pt>
                <c:pt idx="1024">
                  <c:v>102.25</c:v>
                </c:pt>
                <c:pt idx="1025">
                  <c:v>102.9</c:v>
                </c:pt>
                <c:pt idx="1026">
                  <c:v>102.5</c:v>
                </c:pt>
                <c:pt idx="1027">
                  <c:v>102.5</c:v>
                </c:pt>
                <c:pt idx="1028">
                  <c:v>101.05</c:v>
                </c:pt>
                <c:pt idx="1029">
                  <c:v>100.75</c:v>
                </c:pt>
                <c:pt idx="1030">
                  <c:v>101</c:v>
                </c:pt>
                <c:pt idx="1031">
                  <c:v>100.75</c:v>
                </c:pt>
                <c:pt idx="1032">
                  <c:v>100.85</c:v>
                </c:pt>
                <c:pt idx="1033">
                  <c:v>100.1</c:v>
                </c:pt>
                <c:pt idx="1034">
                  <c:v>99.8</c:v>
                </c:pt>
                <c:pt idx="1035">
                  <c:v>99.85</c:v>
                </c:pt>
                <c:pt idx="1036">
                  <c:v>99.5</c:v>
                </c:pt>
                <c:pt idx="1037">
                  <c:v>99.25</c:v>
                </c:pt>
                <c:pt idx="1038">
                  <c:v>98.55</c:v>
                </c:pt>
                <c:pt idx="1039">
                  <c:v>98</c:v>
                </c:pt>
                <c:pt idx="1040">
                  <c:v>98.65</c:v>
                </c:pt>
                <c:pt idx="1041">
                  <c:v>98.8</c:v>
                </c:pt>
                <c:pt idx="1042">
                  <c:v>97.9</c:v>
                </c:pt>
                <c:pt idx="1043">
                  <c:v>96.45</c:v>
                </c:pt>
                <c:pt idx="1044">
                  <c:v>96.25</c:v>
                </c:pt>
                <c:pt idx="1045">
                  <c:v>96.1</c:v>
                </c:pt>
                <c:pt idx="1046">
                  <c:v>96</c:v>
                </c:pt>
                <c:pt idx="1047">
                  <c:v>95</c:v>
                </c:pt>
                <c:pt idx="1048">
                  <c:v>95.25</c:v>
                </c:pt>
                <c:pt idx="1049">
                  <c:v>95.6</c:v>
                </c:pt>
                <c:pt idx="1050">
                  <c:v>95.6</c:v>
                </c:pt>
                <c:pt idx="1051">
                  <c:v>95.6</c:v>
                </c:pt>
                <c:pt idx="1052">
                  <c:v>95.35</c:v>
                </c:pt>
                <c:pt idx="1053">
                  <c:v>94.85</c:v>
                </c:pt>
                <c:pt idx="1054">
                  <c:v>95.1</c:v>
                </c:pt>
                <c:pt idx="1055">
                  <c:v>94.6</c:v>
                </c:pt>
                <c:pt idx="1056">
                  <c:v>94.2</c:v>
                </c:pt>
                <c:pt idx="1057">
                  <c:v>94</c:v>
                </c:pt>
                <c:pt idx="1058">
                  <c:v>94</c:v>
                </c:pt>
                <c:pt idx="1059">
                  <c:v>94.25</c:v>
                </c:pt>
                <c:pt idx="1060">
                  <c:v>94.5</c:v>
                </c:pt>
                <c:pt idx="1061">
                  <c:v>94.5</c:v>
                </c:pt>
                <c:pt idx="1062">
                  <c:v>94.5</c:v>
                </c:pt>
                <c:pt idx="1063">
                  <c:v>94.5</c:v>
                </c:pt>
                <c:pt idx="1064">
                  <c:v>94.5</c:v>
                </c:pt>
                <c:pt idx="1065">
                  <c:v>94.65</c:v>
                </c:pt>
                <c:pt idx="1066">
                  <c:v>94.55</c:v>
                </c:pt>
                <c:pt idx="1067">
                  <c:v>94.25</c:v>
                </c:pt>
                <c:pt idx="1068">
                  <c:v>94.25</c:v>
                </c:pt>
                <c:pt idx="1069">
                  <c:v>94</c:v>
                </c:pt>
                <c:pt idx="1070">
                  <c:v>94.1</c:v>
                </c:pt>
                <c:pt idx="1071">
                  <c:v>93.35</c:v>
                </c:pt>
                <c:pt idx="1072">
                  <c:v>93.1</c:v>
                </c:pt>
                <c:pt idx="1073">
                  <c:v>92.8</c:v>
                </c:pt>
                <c:pt idx="1074">
                  <c:v>92.75</c:v>
                </c:pt>
                <c:pt idx="1075">
                  <c:v>92.05</c:v>
                </c:pt>
                <c:pt idx="1076">
                  <c:v>92.1</c:v>
                </c:pt>
                <c:pt idx="1077">
                  <c:v>92.2</c:v>
                </c:pt>
                <c:pt idx="1078">
                  <c:v>92.25</c:v>
                </c:pt>
                <c:pt idx="1079">
                  <c:v>92.05</c:v>
                </c:pt>
                <c:pt idx="1080">
                  <c:v>91.4</c:v>
                </c:pt>
                <c:pt idx="1081">
                  <c:v>91.25</c:v>
                </c:pt>
                <c:pt idx="1082">
                  <c:v>91.2</c:v>
                </c:pt>
                <c:pt idx="1083">
                  <c:v>91</c:v>
                </c:pt>
                <c:pt idx="1084">
                  <c:v>90.55</c:v>
                </c:pt>
                <c:pt idx="1085">
                  <c:v>90.3</c:v>
                </c:pt>
                <c:pt idx="1086">
                  <c:v>89.85</c:v>
                </c:pt>
                <c:pt idx="1087">
                  <c:v>89.65</c:v>
                </c:pt>
                <c:pt idx="1088">
                  <c:v>87.95</c:v>
                </c:pt>
                <c:pt idx="1089">
                  <c:v>88.1</c:v>
                </c:pt>
                <c:pt idx="1090">
                  <c:v>87.4</c:v>
                </c:pt>
                <c:pt idx="1091">
                  <c:v>87.2</c:v>
                </c:pt>
                <c:pt idx="1092">
                  <c:v>87.2</c:v>
                </c:pt>
                <c:pt idx="1093">
                  <c:v>86.25</c:v>
                </c:pt>
                <c:pt idx="1094">
                  <c:v>85.8</c:v>
                </c:pt>
                <c:pt idx="1095">
                  <c:v>86.35</c:v>
                </c:pt>
                <c:pt idx="1096">
                  <c:v>86.4</c:v>
                </c:pt>
                <c:pt idx="1097">
                  <c:v>86.4</c:v>
                </c:pt>
                <c:pt idx="1098">
                  <c:v>85.5</c:v>
                </c:pt>
                <c:pt idx="1099">
                  <c:v>84.55</c:v>
                </c:pt>
                <c:pt idx="1100">
                  <c:v>84.3</c:v>
                </c:pt>
                <c:pt idx="1101">
                  <c:v>83.3</c:v>
                </c:pt>
                <c:pt idx="1102">
                  <c:v>83.25</c:v>
                </c:pt>
                <c:pt idx="1103">
                  <c:v>82.75</c:v>
                </c:pt>
                <c:pt idx="1104">
                  <c:v>82.7</c:v>
                </c:pt>
                <c:pt idx="1105">
                  <c:v>81.7</c:v>
                </c:pt>
                <c:pt idx="1106">
                  <c:v>81.650000000000006</c:v>
                </c:pt>
                <c:pt idx="1107">
                  <c:v>80.75</c:v>
                </c:pt>
                <c:pt idx="1108">
                  <c:v>80.5</c:v>
                </c:pt>
                <c:pt idx="1109">
                  <c:v>80.400000000000006</c:v>
                </c:pt>
                <c:pt idx="1110">
                  <c:v>78.650000000000006</c:v>
                </c:pt>
                <c:pt idx="1111">
                  <c:v>78.650000000000006</c:v>
                </c:pt>
                <c:pt idx="1112">
                  <c:v>79</c:v>
                </c:pt>
                <c:pt idx="1113">
                  <c:v>78.75</c:v>
                </c:pt>
                <c:pt idx="1114">
                  <c:v>77.5</c:v>
                </c:pt>
                <c:pt idx="1115">
                  <c:v>77</c:v>
                </c:pt>
                <c:pt idx="1116">
                  <c:v>77.650000000000006</c:v>
                </c:pt>
                <c:pt idx="1117">
                  <c:v>77.650000000000006</c:v>
                </c:pt>
                <c:pt idx="1118">
                  <c:v>77.5</c:v>
                </c:pt>
                <c:pt idx="1119">
                  <c:v>77.349999999999994</c:v>
                </c:pt>
                <c:pt idx="1120">
                  <c:v>77.75</c:v>
                </c:pt>
                <c:pt idx="1121">
                  <c:v>78.05</c:v>
                </c:pt>
                <c:pt idx="1122">
                  <c:v>78.55</c:v>
                </c:pt>
                <c:pt idx="1123">
                  <c:v>78.650000000000006</c:v>
                </c:pt>
                <c:pt idx="1124">
                  <c:v>78.75</c:v>
                </c:pt>
                <c:pt idx="1125">
                  <c:v>79</c:v>
                </c:pt>
                <c:pt idx="1126">
                  <c:v>79.5</c:v>
                </c:pt>
                <c:pt idx="1127">
                  <c:v>79.45</c:v>
                </c:pt>
                <c:pt idx="1128">
                  <c:v>79.3</c:v>
                </c:pt>
                <c:pt idx="1129">
                  <c:v>79.45</c:v>
                </c:pt>
                <c:pt idx="1130">
                  <c:v>81</c:v>
                </c:pt>
                <c:pt idx="1131">
                  <c:v>81</c:v>
                </c:pt>
                <c:pt idx="1132">
                  <c:v>80.900000000000006</c:v>
                </c:pt>
                <c:pt idx="1133">
                  <c:v>81.400000000000006</c:v>
                </c:pt>
                <c:pt idx="1134">
                  <c:v>81.650000000000006</c:v>
                </c:pt>
                <c:pt idx="1135">
                  <c:v>82.15</c:v>
                </c:pt>
                <c:pt idx="1136">
                  <c:v>82</c:v>
                </c:pt>
                <c:pt idx="1137">
                  <c:v>82.2</c:v>
                </c:pt>
                <c:pt idx="1138">
                  <c:v>82.6</c:v>
                </c:pt>
                <c:pt idx="1139">
                  <c:v>82.45</c:v>
                </c:pt>
                <c:pt idx="1140">
                  <c:v>84.2</c:v>
                </c:pt>
                <c:pt idx="1141">
                  <c:v>84.1</c:v>
                </c:pt>
                <c:pt idx="1142">
                  <c:v>85.3</c:v>
                </c:pt>
                <c:pt idx="1143">
                  <c:v>85.15</c:v>
                </c:pt>
                <c:pt idx="1144">
                  <c:v>85.15</c:v>
                </c:pt>
                <c:pt idx="1145">
                  <c:v>85.05</c:v>
                </c:pt>
                <c:pt idx="1146">
                  <c:v>84.8</c:v>
                </c:pt>
                <c:pt idx="1147">
                  <c:v>84.25</c:v>
                </c:pt>
                <c:pt idx="1148">
                  <c:v>84.05</c:v>
                </c:pt>
                <c:pt idx="1149">
                  <c:v>83.6</c:v>
                </c:pt>
                <c:pt idx="1150">
                  <c:v>83.6</c:v>
                </c:pt>
                <c:pt idx="1151">
                  <c:v>83.5</c:v>
                </c:pt>
                <c:pt idx="1152">
                  <c:v>83.5</c:v>
                </c:pt>
                <c:pt idx="1153">
                  <c:v>83.25</c:v>
                </c:pt>
                <c:pt idx="1154">
                  <c:v>83.2</c:v>
                </c:pt>
                <c:pt idx="1155">
                  <c:v>83.25</c:v>
                </c:pt>
                <c:pt idx="1156">
                  <c:v>82</c:v>
                </c:pt>
                <c:pt idx="1157">
                  <c:v>81.599999999999994</c:v>
                </c:pt>
                <c:pt idx="1158">
                  <c:v>80.05</c:v>
                </c:pt>
                <c:pt idx="1159">
                  <c:v>79.05</c:v>
                </c:pt>
                <c:pt idx="1160">
                  <c:v>78.75</c:v>
                </c:pt>
                <c:pt idx="1161">
                  <c:v>76.400000000000006</c:v>
                </c:pt>
                <c:pt idx="1162">
                  <c:v>76.3</c:v>
                </c:pt>
                <c:pt idx="1163">
                  <c:v>75.3</c:v>
                </c:pt>
                <c:pt idx="1164">
                  <c:v>74</c:v>
                </c:pt>
                <c:pt idx="1165">
                  <c:v>73.650000000000006</c:v>
                </c:pt>
                <c:pt idx="1166">
                  <c:v>73.650000000000006</c:v>
                </c:pt>
                <c:pt idx="1167">
                  <c:v>74.45</c:v>
                </c:pt>
                <c:pt idx="1168">
                  <c:v>75.2</c:v>
                </c:pt>
                <c:pt idx="1169">
                  <c:v>75.55</c:v>
                </c:pt>
                <c:pt idx="1170">
                  <c:v>76.650000000000006</c:v>
                </c:pt>
                <c:pt idx="1171">
                  <c:v>77</c:v>
                </c:pt>
                <c:pt idx="1172">
                  <c:v>77.2</c:v>
                </c:pt>
                <c:pt idx="1173">
                  <c:v>77.150000000000006</c:v>
                </c:pt>
                <c:pt idx="1174">
                  <c:v>76.8</c:v>
                </c:pt>
                <c:pt idx="1175">
                  <c:v>77.25</c:v>
                </c:pt>
                <c:pt idx="1176">
                  <c:v>77</c:v>
                </c:pt>
                <c:pt idx="1177">
                  <c:v>77</c:v>
                </c:pt>
                <c:pt idx="1178">
                  <c:v>76</c:v>
                </c:pt>
                <c:pt idx="1179">
                  <c:v>75.099999999999994</c:v>
                </c:pt>
                <c:pt idx="1180">
                  <c:v>74.3</c:v>
                </c:pt>
                <c:pt idx="1181">
                  <c:v>74.349999999999994</c:v>
                </c:pt>
                <c:pt idx="1182">
                  <c:v>75.349999999999994</c:v>
                </c:pt>
                <c:pt idx="1183">
                  <c:v>75.400000000000006</c:v>
                </c:pt>
                <c:pt idx="1184">
                  <c:v>75.45</c:v>
                </c:pt>
                <c:pt idx="1185">
                  <c:v>75.3</c:v>
                </c:pt>
                <c:pt idx="1186">
                  <c:v>75.2</c:v>
                </c:pt>
                <c:pt idx="1187">
                  <c:v>74.95</c:v>
                </c:pt>
                <c:pt idx="1188">
                  <c:v>74.849999999999994</c:v>
                </c:pt>
                <c:pt idx="1189">
                  <c:v>74.95</c:v>
                </c:pt>
                <c:pt idx="1190">
                  <c:v>75.3</c:v>
                </c:pt>
                <c:pt idx="1191">
                  <c:v>74.8</c:v>
                </c:pt>
                <c:pt idx="1192">
                  <c:v>73.599999999999994</c:v>
                </c:pt>
                <c:pt idx="1193">
                  <c:v>73.599999999999994</c:v>
                </c:pt>
                <c:pt idx="1194">
                  <c:v>73.150000000000006</c:v>
                </c:pt>
                <c:pt idx="1195">
                  <c:v>73.25</c:v>
                </c:pt>
                <c:pt idx="1196">
                  <c:v>72.75</c:v>
                </c:pt>
                <c:pt idx="1197">
                  <c:v>73.25</c:v>
                </c:pt>
                <c:pt idx="1198">
                  <c:v>73.2</c:v>
                </c:pt>
                <c:pt idx="1199">
                  <c:v>73.5</c:v>
                </c:pt>
                <c:pt idx="1200">
                  <c:v>73.25</c:v>
                </c:pt>
                <c:pt idx="1201">
                  <c:v>74.55</c:v>
                </c:pt>
                <c:pt idx="1202">
                  <c:v>74.650000000000006</c:v>
                </c:pt>
                <c:pt idx="1203">
                  <c:v>74.400000000000006</c:v>
                </c:pt>
                <c:pt idx="1204">
                  <c:v>74.3</c:v>
                </c:pt>
                <c:pt idx="1205">
                  <c:v>74</c:v>
                </c:pt>
                <c:pt idx="1206">
                  <c:v>73.849999999999994</c:v>
                </c:pt>
                <c:pt idx="1207">
                  <c:v>73.650000000000006</c:v>
                </c:pt>
                <c:pt idx="1208">
                  <c:v>73.650000000000006</c:v>
                </c:pt>
                <c:pt idx="1209">
                  <c:v>73.7</c:v>
                </c:pt>
                <c:pt idx="1210">
                  <c:v>73.8</c:v>
                </c:pt>
                <c:pt idx="1211">
                  <c:v>74.5</c:v>
                </c:pt>
                <c:pt idx="1212">
                  <c:v>74.599999999999994</c:v>
                </c:pt>
                <c:pt idx="1213">
                  <c:v>74.75</c:v>
                </c:pt>
                <c:pt idx="1214">
                  <c:v>74.849999999999994</c:v>
                </c:pt>
                <c:pt idx="1215">
                  <c:v>74.849999999999994</c:v>
                </c:pt>
                <c:pt idx="1216">
                  <c:v>74.75</c:v>
                </c:pt>
                <c:pt idx="1217">
                  <c:v>74.5</c:v>
                </c:pt>
                <c:pt idx="1218">
                  <c:v>74.5</c:v>
                </c:pt>
                <c:pt idx="1219">
                  <c:v>74.75</c:v>
                </c:pt>
                <c:pt idx="1220">
                  <c:v>74.5</c:v>
                </c:pt>
                <c:pt idx="1221">
                  <c:v>74.45</c:v>
                </c:pt>
                <c:pt idx="1222">
                  <c:v>74.7</c:v>
                </c:pt>
                <c:pt idx="1223">
                  <c:v>75.2</c:v>
                </c:pt>
                <c:pt idx="1224">
                  <c:v>75.3</c:v>
                </c:pt>
                <c:pt idx="1225">
                  <c:v>75.099999999999994</c:v>
                </c:pt>
                <c:pt idx="1226">
                  <c:v>75</c:v>
                </c:pt>
                <c:pt idx="1227">
                  <c:v>75.099999999999994</c:v>
                </c:pt>
                <c:pt idx="1228">
                  <c:v>74.7</c:v>
                </c:pt>
                <c:pt idx="1229">
                  <c:v>74.599999999999994</c:v>
                </c:pt>
                <c:pt idx="1230">
                  <c:v>74.650000000000006</c:v>
                </c:pt>
                <c:pt idx="1231">
                  <c:v>74.650000000000006</c:v>
                </c:pt>
                <c:pt idx="1232">
                  <c:v>75.5</c:v>
                </c:pt>
                <c:pt idx="1233">
                  <c:v>75.25</c:v>
                </c:pt>
                <c:pt idx="1234">
                  <c:v>73.3</c:v>
                </c:pt>
                <c:pt idx="1235">
                  <c:v>73.3</c:v>
                </c:pt>
                <c:pt idx="1236">
                  <c:v>73.05</c:v>
                </c:pt>
                <c:pt idx="1237">
                  <c:v>72.599999999999994</c:v>
                </c:pt>
                <c:pt idx="1238">
                  <c:v>72.650000000000006</c:v>
                </c:pt>
                <c:pt idx="1239">
                  <c:v>72.8</c:v>
                </c:pt>
                <c:pt idx="1240">
                  <c:v>72.55</c:v>
                </c:pt>
                <c:pt idx="1241">
                  <c:v>72.349999999999994</c:v>
                </c:pt>
                <c:pt idx="1242">
                  <c:v>70.849999999999994</c:v>
                </c:pt>
                <c:pt idx="1243">
                  <c:v>70.95</c:v>
                </c:pt>
                <c:pt idx="1244">
                  <c:v>70.75</c:v>
                </c:pt>
                <c:pt idx="1245">
                  <c:v>70.75</c:v>
                </c:pt>
                <c:pt idx="1246">
                  <c:v>71</c:v>
                </c:pt>
                <c:pt idx="1247">
                  <c:v>71.099999999999994</c:v>
                </c:pt>
                <c:pt idx="1248">
                  <c:v>70.599999999999994</c:v>
                </c:pt>
                <c:pt idx="1249">
                  <c:v>70.599999999999994</c:v>
                </c:pt>
                <c:pt idx="1250">
                  <c:v>70.400000000000006</c:v>
                </c:pt>
                <c:pt idx="1251">
                  <c:v>70.3</c:v>
                </c:pt>
                <c:pt idx="1252">
                  <c:v>70.3</c:v>
                </c:pt>
                <c:pt idx="1253">
                  <c:v>70.25</c:v>
                </c:pt>
                <c:pt idx="1254">
                  <c:v>70.25</c:v>
                </c:pt>
                <c:pt idx="1255">
                  <c:v>70.150000000000006</c:v>
                </c:pt>
                <c:pt idx="1256">
                  <c:v>70.2</c:v>
                </c:pt>
                <c:pt idx="1257">
                  <c:v>70.650000000000006</c:v>
                </c:pt>
                <c:pt idx="1258">
                  <c:v>70.900000000000006</c:v>
                </c:pt>
                <c:pt idx="1259">
                  <c:v>70.95</c:v>
                </c:pt>
                <c:pt idx="1260">
                  <c:v>71.2</c:v>
                </c:pt>
                <c:pt idx="1261">
                  <c:v>71.5</c:v>
                </c:pt>
                <c:pt idx="1262">
                  <c:v>71.5</c:v>
                </c:pt>
                <c:pt idx="1263">
                  <c:v>72.05</c:v>
                </c:pt>
                <c:pt idx="1264">
                  <c:v>72.05</c:v>
                </c:pt>
                <c:pt idx="1265">
                  <c:v>72.150000000000006</c:v>
                </c:pt>
                <c:pt idx="1266">
                  <c:v>72.400000000000006</c:v>
                </c:pt>
                <c:pt idx="1267">
                  <c:v>72.5</c:v>
                </c:pt>
                <c:pt idx="1268">
                  <c:v>72.599999999999994</c:v>
                </c:pt>
                <c:pt idx="1269">
                  <c:v>73.75</c:v>
                </c:pt>
                <c:pt idx="1270">
                  <c:v>73.75</c:v>
                </c:pt>
                <c:pt idx="1271">
                  <c:v>73.7</c:v>
                </c:pt>
                <c:pt idx="1272">
                  <c:v>73.45</c:v>
                </c:pt>
                <c:pt idx="1273">
                  <c:v>73.7</c:v>
                </c:pt>
                <c:pt idx="1274">
                  <c:v>73.7</c:v>
                </c:pt>
                <c:pt idx="1275">
                  <c:v>73.95</c:v>
                </c:pt>
                <c:pt idx="1276">
                  <c:v>73.45</c:v>
                </c:pt>
                <c:pt idx="1277">
                  <c:v>73.2</c:v>
                </c:pt>
                <c:pt idx="1278">
                  <c:v>73.25</c:v>
                </c:pt>
                <c:pt idx="1279">
                  <c:v>73.400000000000006</c:v>
                </c:pt>
                <c:pt idx="1280">
                  <c:v>73.45</c:v>
                </c:pt>
                <c:pt idx="1281">
                  <c:v>73.75</c:v>
                </c:pt>
                <c:pt idx="1282">
                  <c:v>74</c:v>
                </c:pt>
                <c:pt idx="1283">
                  <c:v>74.05</c:v>
                </c:pt>
                <c:pt idx="1284">
                  <c:v>74.05</c:v>
                </c:pt>
                <c:pt idx="1285">
                  <c:v>73.849999999999994</c:v>
                </c:pt>
                <c:pt idx="1286">
                  <c:v>74.150000000000006</c:v>
                </c:pt>
                <c:pt idx="1287">
                  <c:v>74.45</c:v>
                </c:pt>
                <c:pt idx="1288">
                  <c:v>74.2</c:v>
                </c:pt>
                <c:pt idx="1289">
                  <c:v>74.25</c:v>
                </c:pt>
                <c:pt idx="1290">
                  <c:v>73.75</c:v>
                </c:pt>
                <c:pt idx="1291">
                  <c:v>73.75</c:v>
                </c:pt>
                <c:pt idx="1292">
                  <c:v>73.8</c:v>
                </c:pt>
                <c:pt idx="1293">
                  <c:v>73.55</c:v>
                </c:pt>
                <c:pt idx="1294">
                  <c:v>73.75</c:v>
                </c:pt>
                <c:pt idx="1295">
                  <c:v>73.75</c:v>
                </c:pt>
                <c:pt idx="1296">
                  <c:v>73.25</c:v>
                </c:pt>
                <c:pt idx="1297">
                  <c:v>71.55</c:v>
                </c:pt>
                <c:pt idx="1298">
                  <c:v>71.349999999999994</c:v>
                </c:pt>
                <c:pt idx="1299">
                  <c:v>71.099999999999994</c:v>
                </c:pt>
                <c:pt idx="1300">
                  <c:v>71.05</c:v>
                </c:pt>
                <c:pt idx="1301">
                  <c:v>71.05</c:v>
                </c:pt>
                <c:pt idx="1302">
                  <c:v>71.05</c:v>
                </c:pt>
                <c:pt idx="1303">
                  <c:v>70.95</c:v>
                </c:pt>
                <c:pt idx="1304">
                  <c:v>70.900000000000006</c:v>
                </c:pt>
                <c:pt idx="1305">
                  <c:v>70.900000000000006</c:v>
                </c:pt>
                <c:pt idx="1306">
                  <c:v>71.2</c:v>
                </c:pt>
                <c:pt idx="1307">
                  <c:v>71.349999999999994</c:v>
                </c:pt>
                <c:pt idx="1308">
                  <c:v>71.25</c:v>
                </c:pt>
                <c:pt idx="1309">
                  <c:v>72.2</c:v>
                </c:pt>
                <c:pt idx="1310">
                  <c:v>73.400000000000006</c:v>
                </c:pt>
                <c:pt idx="1311">
                  <c:v>73.400000000000006</c:v>
                </c:pt>
                <c:pt idx="1312">
                  <c:v>73.400000000000006</c:v>
                </c:pt>
                <c:pt idx="1313">
                  <c:v>73.3</c:v>
                </c:pt>
                <c:pt idx="1314">
                  <c:v>73.8</c:v>
                </c:pt>
                <c:pt idx="1315">
                  <c:v>74.05</c:v>
                </c:pt>
                <c:pt idx="1316">
                  <c:v>74.25</c:v>
                </c:pt>
                <c:pt idx="1317">
                  <c:v>73.95</c:v>
                </c:pt>
                <c:pt idx="1318">
                  <c:v>73.95</c:v>
                </c:pt>
                <c:pt idx="1319">
                  <c:v>73.75</c:v>
                </c:pt>
                <c:pt idx="1320">
                  <c:v>74.599999999999994</c:v>
                </c:pt>
                <c:pt idx="1321">
                  <c:v>74.849999999999994</c:v>
                </c:pt>
                <c:pt idx="1322">
                  <c:v>74.5</c:v>
                </c:pt>
                <c:pt idx="1323">
                  <c:v>75.099999999999994</c:v>
                </c:pt>
                <c:pt idx="1324">
                  <c:v>75.25</c:v>
                </c:pt>
                <c:pt idx="1325">
                  <c:v>75.849999999999994</c:v>
                </c:pt>
                <c:pt idx="1326">
                  <c:v>75.95</c:v>
                </c:pt>
                <c:pt idx="1327">
                  <c:v>76.05</c:v>
                </c:pt>
                <c:pt idx="1328">
                  <c:v>76</c:v>
                </c:pt>
                <c:pt idx="1329">
                  <c:v>76.099999999999994</c:v>
                </c:pt>
                <c:pt idx="1330">
                  <c:v>76.349999999999994</c:v>
                </c:pt>
                <c:pt idx="1331">
                  <c:v>76.5</c:v>
                </c:pt>
                <c:pt idx="1332">
                  <c:v>76.75</c:v>
                </c:pt>
                <c:pt idx="1333">
                  <c:v>76.75</c:v>
                </c:pt>
                <c:pt idx="1334">
                  <c:v>76.8</c:v>
                </c:pt>
                <c:pt idx="1335">
                  <c:v>77</c:v>
                </c:pt>
                <c:pt idx="1336">
                  <c:v>77.8</c:v>
                </c:pt>
                <c:pt idx="1337">
                  <c:v>77.650000000000006</c:v>
                </c:pt>
                <c:pt idx="1338">
                  <c:v>77.900000000000006</c:v>
                </c:pt>
                <c:pt idx="1339">
                  <c:v>77.900000000000006</c:v>
                </c:pt>
                <c:pt idx="1340">
                  <c:v>77.7</c:v>
                </c:pt>
                <c:pt idx="1341">
                  <c:v>77.75</c:v>
                </c:pt>
                <c:pt idx="1342">
                  <c:v>77.75</c:v>
                </c:pt>
                <c:pt idx="1343">
                  <c:v>78.099999999999994</c:v>
                </c:pt>
                <c:pt idx="1344">
                  <c:v>78.349999999999994</c:v>
                </c:pt>
                <c:pt idx="1345">
                  <c:v>79.55</c:v>
                </c:pt>
                <c:pt idx="1346">
                  <c:v>79.5</c:v>
                </c:pt>
                <c:pt idx="1347">
                  <c:v>79.849999999999994</c:v>
                </c:pt>
                <c:pt idx="1348">
                  <c:v>81.3</c:v>
                </c:pt>
                <c:pt idx="1349">
                  <c:v>81.349999999999994</c:v>
                </c:pt>
                <c:pt idx="1350">
                  <c:v>81.599999999999994</c:v>
                </c:pt>
                <c:pt idx="1351">
                  <c:v>83.1</c:v>
                </c:pt>
                <c:pt idx="1352">
                  <c:v>83.4</c:v>
                </c:pt>
                <c:pt idx="1353">
                  <c:v>84.65</c:v>
                </c:pt>
                <c:pt idx="1354">
                  <c:v>86.75</c:v>
                </c:pt>
                <c:pt idx="1355">
                  <c:v>86.9</c:v>
                </c:pt>
                <c:pt idx="1356">
                  <c:v>87</c:v>
                </c:pt>
                <c:pt idx="1357">
                  <c:v>87</c:v>
                </c:pt>
                <c:pt idx="1358">
                  <c:v>87.1</c:v>
                </c:pt>
                <c:pt idx="1359">
                  <c:v>87.1</c:v>
                </c:pt>
                <c:pt idx="1360">
                  <c:v>87.1</c:v>
                </c:pt>
                <c:pt idx="1361">
                  <c:v>86.4</c:v>
                </c:pt>
                <c:pt idx="1362">
                  <c:v>86.4</c:v>
                </c:pt>
                <c:pt idx="1363">
                  <c:v>86.45</c:v>
                </c:pt>
                <c:pt idx="1364">
                  <c:v>86.45</c:v>
                </c:pt>
                <c:pt idx="1365">
                  <c:v>86.45</c:v>
                </c:pt>
                <c:pt idx="1366">
                  <c:v>87.15</c:v>
                </c:pt>
                <c:pt idx="1367">
                  <c:v>87.35</c:v>
                </c:pt>
                <c:pt idx="1368">
                  <c:v>86.75</c:v>
                </c:pt>
                <c:pt idx="1369">
                  <c:v>86.4</c:v>
                </c:pt>
                <c:pt idx="1370">
                  <c:v>86.35</c:v>
                </c:pt>
                <c:pt idx="1371">
                  <c:v>85.6</c:v>
                </c:pt>
                <c:pt idx="1372">
                  <c:v>85.7</c:v>
                </c:pt>
                <c:pt idx="1373">
                  <c:v>85.5</c:v>
                </c:pt>
                <c:pt idx="1374">
                  <c:v>84.5</c:v>
                </c:pt>
                <c:pt idx="1375">
                  <c:v>83.9</c:v>
                </c:pt>
                <c:pt idx="1376">
                  <c:v>83.95</c:v>
                </c:pt>
                <c:pt idx="1377">
                  <c:v>83</c:v>
                </c:pt>
                <c:pt idx="1378">
                  <c:v>82.25</c:v>
                </c:pt>
                <c:pt idx="1379">
                  <c:v>83.1</c:v>
                </c:pt>
                <c:pt idx="1380">
                  <c:v>83.4</c:v>
                </c:pt>
                <c:pt idx="1381">
                  <c:v>83.65</c:v>
                </c:pt>
                <c:pt idx="1382">
                  <c:v>84.45</c:v>
                </c:pt>
                <c:pt idx="1383">
                  <c:v>84.35</c:v>
                </c:pt>
                <c:pt idx="1384">
                  <c:v>84.35</c:v>
                </c:pt>
                <c:pt idx="1385">
                  <c:v>84.8</c:v>
                </c:pt>
                <c:pt idx="1386">
                  <c:v>84.6</c:v>
                </c:pt>
                <c:pt idx="1387">
                  <c:v>84.7</c:v>
                </c:pt>
                <c:pt idx="1388">
                  <c:v>85.2</c:v>
                </c:pt>
                <c:pt idx="1389">
                  <c:v>85.25</c:v>
                </c:pt>
                <c:pt idx="1390">
                  <c:v>85</c:v>
                </c:pt>
                <c:pt idx="1391">
                  <c:v>85.3</c:v>
                </c:pt>
                <c:pt idx="1392">
                  <c:v>85.3</c:v>
                </c:pt>
                <c:pt idx="1393">
                  <c:v>85.2</c:v>
                </c:pt>
                <c:pt idx="1394">
                  <c:v>85.2</c:v>
                </c:pt>
                <c:pt idx="1395">
                  <c:v>85.1</c:v>
                </c:pt>
                <c:pt idx="1396">
                  <c:v>85.3</c:v>
                </c:pt>
                <c:pt idx="1397">
                  <c:v>85.55</c:v>
                </c:pt>
                <c:pt idx="1398">
                  <c:v>85.95</c:v>
                </c:pt>
                <c:pt idx="1399">
                  <c:v>86.4</c:v>
                </c:pt>
                <c:pt idx="1400">
                  <c:v>86.3</c:v>
                </c:pt>
                <c:pt idx="1401">
                  <c:v>86.15</c:v>
                </c:pt>
                <c:pt idx="1402">
                  <c:v>86</c:v>
                </c:pt>
                <c:pt idx="1403">
                  <c:v>85.6</c:v>
                </c:pt>
                <c:pt idx="1404">
                  <c:v>85.5</c:v>
                </c:pt>
                <c:pt idx="1405">
                  <c:v>85.5</c:v>
                </c:pt>
                <c:pt idx="1406">
                  <c:v>85.95</c:v>
                </c:pt>
                <c:pt idx="1407">
                  <c:v>86.95</c:v>
                </c:pt>
                <c:pt idx="1408">
                  <c:v>87.15</c:v>
                </c:pt>
                <c:pt idx="1409">
                  <c:v>87.7</c:v>
                </c:pt>
                <c:pt idx="1410">
                  <c:v>87.9</c:v>
                </c:pt>
                <c:pt idx="1411">
                  <c:v>87.9</c:v>
                </c:pt>
                <c:pt idx="1412">
                  <c:v>87.9</c:v>
                </c:pt>
                <c:pt idx="1413">
                  <c:v>88.25</c:v>
                </c:pt>
                <c:pt idx="1414">
                  <c:v>88.3</c:v>
                </c:pt>
                <c:pt idx="1415">
                  <c:v>88.45</c:v>
                </c:pt>
                <c:pt idx="1416">
                  <c:v>88.5</c:v>
                </c:pt>
                <c:pt idx="1417">
                  <c:v>88.85</c:v>
                </c:pt>
                <c:pt idx="1418">
                  <c:v>88.95</c:v>
                </c:pt>
                <c:pt idx="1419">
                  <c:v>90.55</c:v>
                </c:pt>
                <c:pt idx="1420">
                  <c:v>91.75</c:v>
                </c:pt>
                <c:pt idx="1421">
                  <c:v>91.95</c:v>
                </c:pt>
                <c:pt idx="1422">
                  <c:v>92.05</c:v>
                </c:pt>
                <c:pt idx="1423">
                  <c:v>92.05</c:v>
                </c:pt>
                <c:pt idx="1424">
                  <c:v>92.15</c:v>
                </c:pt>
                <c:pt idx="1425">
                  <c:v>93</c:v>
                </c:pt>
                <c:pt idx="1426">
                  <c:v>95.75</c:v>
                </c:pt>
                <c:pt idx="1427">
                  <c:v>96.3</c:v>
                </c:pt>
                <c:pt idx="1428">
                  <c:v>96.5</c:v>
                </c:pt>
                <c:pt idx="1429">
                  <c:v>96.5</c:v>
                </c:pt>
                <c:pt idx="1430">
                  <c:v>97</c:v>
                </c:pt>
                <c:pt idx="1431">
                  <c:v>97.6</c:v>
                </c:pt>
                <c:pt idx="1432">
                  <c:v>98.75</c:v>
                </c:pt>
                <c:pt idx="1433">
                  <c:v>99.25</c:v>
                </c:pt>
                <c:pt idx="1434">
                  <c:v>100.7</c:v>
                </c:pt>
                <c:pt idx="1435">
                  <c:v>100.9</c:v>
                </c:pt>
                <c:pt idx="1436">
                  <c:v>103.9</c:v>
                </c:pt>
                <c:pt idx="1437">
                  <c:v>106.3</c:v>
                </c:pt>
                <c:pt idx="1438">
                  <c:v>106.5</c:v>
                </c:pt>
                <c:pt idx="1439">
                  <c:v>112.95</c:v>
                </c:pt>
                <c:pt idx="1440">
                  <c:v>115.6</c:v>
                </c:pt>
                <c:pt idx="1441">
                  <c:v>118</c:v>
                </c:pt>
                <c:pt idx="1442">
                  <c:v>119.25</c:v>
                </c:pt>
                <c:pt idx="1443">
                  <c:v>122.8</c:v>
                </c:pt>
                <c:pt idx="1444">
                  <c:v>129.15</c:v>
                </c:pt>
                <c:pt idx="1445">
                  <c:v>129.19999999999999</c:v>
                </c:pt>
                <c:pt idx="1446">
                  <c:v>129.94999999999999</c:v>
                </c:pt>
                <c:pt idx="1447">
                  <c:v>132</c:v>
                </c:pt>
                <c:pt idx="1448">
                  <c:v>143</c:v>
                </c:pt>
                <c:pt idx="1449">
                  <c:v>145.5</c:v>
                </c:pt>
                <c:pt idx="1450">
                  <c:v>149.4</c:v>
                </c:pt>
                <c:pt idx="1451">
                  <c:v>159.85</c:v>
                </c:pt>
                <c:pt idx="1452">
                  <c:v>161.75</c:v>
                </c:pt>
                <c:pt idx="1453">
                  <c:v>161.75</c:v>
                </c:pt>
                <c:pt idx="1454">
                  <c:v>167.65</c:v>
                </c:pt>
                <c:pt idx="1455">
                  <c:v>169.6</c:v>
                </c:pt>
                <c:pt idx="1456">
                  <c:v>172.6</c:v>
                </c:pt>
                <c:pt idx="1457">
                  <c:v>172.6</c:v>
                </c:pt>
                <c:pt idx="1458">
                  <c:v>176</c:v>
                </c:pt>
                <c:pt idx="1459">
                  <c:v>178.45</c:v>
                </c:pt>
                <c:pt idx="1460">
                  <c:v>178.9</c:v>
                </c:pt>
                <c:pt idx="1461">
                  <c:v>179.75</c:v>
                </c:pt>
                <c:pt idx="1462">
                  <c:v>179.6</c:v>
                </c:pt>
                <c:pt idx="1463">
                  <c:v>179.6</c:v>
                </c:pt>
                <c:pt idx="1464">
                  <c:v>182.6</c:v>
                </c:pt>
                <c:pt idx="1465">
                  <c:v>187.15</c:v>
                </c:pt>
                <c:pt idx="1466">
                  <c:v>187.1</c:v>
                </c:pt>
                <c:pt idx="1467">
                  <c:v>187.8</c:v>
                </c:pt>
                <c:pt idx="1468">
                  <c:v>187.8</c:v>
                </c:pt>
                <c:pt idx="1469">
                  <c:v>187.75</c:v>
                </c:pt>
                <c:pt idx="1470">
                  <c:v>187.75</c:v>
                </c:pt>
                <c:pt idx="1471">
                  <c:v>187.75</c:v>
                </c:pt>
                <c:pt idx="1472">
                  <c:v>187.7</c:v>
                </c:pt>
                <c:pt idx="1473">
                  <c:v>187.65</c:v>
                </c:pt>
                <c:pt idx="1474">
                  <c:v>188.4</c:v>
                </c:pt>
                <c:pt idx="1475">
                  <c:v>194.85</c:v>
                </c:pt>
                <c:pt idx="1476">
                  <c:v>196.7</c:v>
                </c:pt>
                <c:pt idx="1477">
                  <c:v>200.5</c:v>
                </c:pt>
                <c:pt idx="1478">
                  <c:v>202.3</c:v>
                </c:pt>
                <c:pt idx="1479">
                  <c:v>203.3</c:v>
                </c:pt>
                <c:pt idx="1480">
                  <c:v>207.2</c:v>
                </c:pt>
                <c:pt idx="1481">
                  <c:v>208.45</c:v>
                </c:pt>
                <c:pt idx="1482">
                  <c:v>208.5</c:v>
                </c:pt>
                <c:pt idx="1483">
                  <c:v>208.5</c:v>
                </c:pt>
                <c:pt idx="1484">
                  <c:v>212.5</c:v>
                </c:pt>
                <c:pt idx="1485">
                  <c:v>216.55</c:v>
                </c:pt>
                <c:pt idx="1486">
                  <c:v>220.05</c:v>
                </c:pt>
                <c:pt idx="1487">
                  <c:v>220.35</c:v>
                </c:pt>
                <c:pt idx="1488">
                  <c:v>224.1</c:v>
                </c:pt>
                <c:pt idx="1489">
                  <c:v>232.2</c:v>
                </c:pt>
                <c:pt idx="1490">
                  <c:v>233.3</c:v>
                </c:pt>
                <c:pt idx="1491">
                  <c:v>241.9</c:v>
                </c:pt>
                <c:pt idx="1492">
                  <c:v>242.75</c:v>
                </c:pt>
                <c:pt idx="1493">
                  <c:v>248</c:v>
                </c:pt>
                <c:pt idx="1494">
                  <c:v>255.6</c:v>
                </c:pt>
                <c:pt idx="1495">
                  <c:v>261.05</c:v>
                </c:pt>
                <c:pt idx="1496">
                  <c:v>264.10000000000002</c:v>
                </c:pt>
                <c:pt idx="1497">
                  <c:v>269.5</c:v>
                </c:pt>
                <c:pt idx="1498">
                  <c:v>269.3</c:v>
                </c:pt>
                <c:pt idx="1499">
                  <c:v>270.3</c:v>
                </c:pt>
                <c:pt idx="1500">
                  <c:v>270.14999999999998</c:v>
                </c:pt>
                <c:pt idx="1501">
                  <c:v>270.05</c:v>
                </c:pt>
                <c:pt idx="1502">
                  <c:v>270</c:v>
                </c:pt>
                <c:pt idx="1503">
                  <c:v>270</c:v>
                </c:pt>
                <c:pt idx="1504">
                  <c:v>269.10000000000002</c:v>
                </c:pt>
                <c:pt idx="1505">
                  <c:v>273</c:v>
                </c:pt>
                <c:pt idx="1506">
                  <c:v>273</c:v>
                </c:pt>
                <c:pt idx="1507">
                  <c:v>273.55</c:v>
                </c:pt>
                <c:pt idx="1508">
                  <c:v>274.10000000000002</c:v>
                </c:pt>
                <c:pt idx="1509">
                  <c:v>274.10000000000002</c:v>
                </c:pt>
                <c:pt idx="1510">
                  <c:v>274.3</c:v>
                </c:pt>
                <c:pt idx="1511">
                  <c:v>273.89999999999998</c:v>
                </c:pt>
                <c:pt idx="1512">
                  <c:v>272.8</c:v>
                </c:pt>
                <c:pt idx="1513">
                  <c:v>272.2</c:v>
                </c:pt>
                <c:pt idx="1514">
                  <c:v>272.14999999999998</c:v>
                </c:pt>
                <c:pt idx="1515">
                  <c:v>271.55</c:v>
                </c:pt>
                <c:pt idx="1516">
                  <c:v>267.60000000000002</c:v>
                </c:pt>
                <c:pt idx="1517">
                  <c:v>259.60000000000002</c:v>
                </c:pt>
                <c:pt idx="1518">
                  <c:v>250.5</c:v>
                </c:pt>
                <c:pt idx="1519">
                  <c:v>241.6</c:v>
                </c:pt>
                <c:pt idx="1520">
                  <c:v>238.85</c:v>
                </c:pt>
                <c:pt idx="1521">
                  <c:v>237.05</c:v>
                </c:pt>
                <c:pt idx="1522">
                  <c:v>235.15</c:v>
                </c:pt>
                <c:pt idx="1523">
                  <c:v>225.25</c:v>
                </c:pt>
                <c:pt idx="1524">
                  <c:v>222.35</c:v>
                </c:pt>
                <c:pt idx="1525">
                  <c:v>215.35</c:v>
                </c:pt>
                <c:pt idx="1526">
                  <c:v>214.55</c:v>
                </c:pt>
                <c:pt idx="1527">
                  <c:v>201.75</c:v>
                </c:pt>
                <c:pt idx="1528">
                  <c:v>201.75</c:v>
                </c:pt>
                <c:pt idx="1529">
                  <c:v>198.85</c:v>
                </c:pt>
                <c:pt idx="1530">
                  <c:v>182.1</c:v>
                </c:pt>
                <c:pt idx="1531">
                  <c:v>183.35</c:v>
                </c:pt>
                <c:pt idx="1532">
                  <c:v>183.6</c:v>
                </c:pt>
                <c:pt idx="1533">
                  <c:v>183.6</c:v>
                </c:pt>
                <c:pt idx="1534">
                  <c:v>183.4</c:v>
                </c:pt>
                <c:pt idx="1535">
                  <c:v>183.4</c:v>
                </c:pt>
                <c:pt idx="1536">
                  <c:v>173.55</c:v>
                </c:pt>
                <c:pt idx="1537">
                  <c:v>178.5</c:v>
                </c:pt>
                <c:pt idx="1538">
                  <c:v>176.4</c:v>
                </c:pt>
                <c:pt idx="1539">
                  <c:v>172.8</c:v>
                </c:pt>
                <c:pt idx="1540">
                  <c:v>172.75</c:v>
                </c:pt>
                <c:pt idx="1541">
                  <c:v>172.6</c:v>
                </c:pt>
                <c:pt idx="1542">
                  <c:v>168.6</c:v>
                </c:pt>
                <c:pt idx="1543">
                  <c:v>168.2</c:v>
                </c:pt>
                <c:pt idx="1544">
                  <c:v>164.2</c:v>
                </c:pt>
                <c:pt idx="1545">
                  <c:v>164.4</c:v>
                </c:pt>
                <c:pt idx="1546">
                  <c:v>163.95</c:v>
                </c:pt>
                <c:pt idx="1547">
                  <c:v>161.19999999999999</c:v>
                </c:pt>
                <c:pt idx="1548">
                  <c:v>160.94999999999999</c:v>
                </c:pt>
                <c:pt idx="1549">
                  <c:v>158.94999999999999</c:v>
                </c:pt>
                <c:pt idx="1550">
                  <c:v>158.5</c:v>
                </c:pt>
                <c:pt idx="1551">
                  <c:v>158.25</c:v>
                </c:pt>
                <c:pt idx="1552">
                  <c:v>158.1</c:v>
                </c:pt>
                <c:pt idx="1553">
                  <c:v>158.1</c:v>
                </c:pt>
                <c:pt idx="1554">
                  <c:v>158.1</c:v>
                </c:pt>
                <c:pt idx="1555">
                  <c:v>158.1</c:v>
                </c:pt>
                <c:pt idx="1556">
                  <c:v>158.1</c:v>
                </c:pt>
                <c:pt idx="1557">
                  <c:v>158</c:v>
                </c:pt>
                <c:pt idx="1558">
                  <c:v>158</c:v>
                </c:pt>
                <c:pt idx="1559">
                  <c:v>157.19999999999999</c:v>
                </c:pt>
                <c:pt idx="1560">
                  <c:v>156.15</c:v>
                </c:pt>
                <c:pt idx="1561">
                  <c:v>153.65</c:v>
                </c:pt>
                <c:pt idx="1562">
                  <c:v>149.80000000000001</c:v>
                </c:pt>
                <c:pt idx="1563">
                  <c:v>149.25</c:v>
                </c:pt>
                <c:pt idx="1564">
                  <c:v>144.75</c:v>
                </c:pt>
                <c:pt idx="1565">
                  <c:v>144.55000000000001</c:v>
                </c:pt>
                <c:pt idx="1566">
                  <c:v>144.05000000000001</c:v>
                </c:pt>
                <c:pt idx="1567">
                  <c:v>144.1</c:v>
                </c:pt>
                <c:pt idx="1568">
                  <c:v>144.15</c:v>
                </c:pt>
                <c:pt idx="1569">
                  <c:v>146</c:v>
                </c:pt>
                <c:pt idx="1570">
                  <c:v>146</c:v>
                </c:pt>
                <c:pt idx="1571">
                  <c:v>145.85</c:v>
                </c:pt>
                <c:pt idx="1572">
                  <c:v>145.9</c:v>
                </c:pt>
                <c:pt idx="1573">
                  <c:v>146</c:v>
                </c:pt>
                <c:pt idx="1574">
                  <c:v>148</c:v>
                </c:pt>
                <c:pt idx="1575">
                  <c:v>149.19999999999999</c:v>
                </c:pt>
                <c:pt idx="1576">
                  <c:v>149.9</c:v>
                </c:pt>
                <c:pt idx="1577">
                  <c:v>149.94999999999999</c:v>
                </c:pt>
                <c:pt idx="1578">
                  <c:v>149.9</c:v>
                </c:pt>
                <c:pt idx="1579">
                  <c:v>151</c:v>
                </c:pt>
                <c:pt idx="1580">
                  <c:v>149.35</c:v>
                </c:pt>
                <c:pt idx="1581">
                  <c:v>148.94999999999999</c:v>
                </c:pt>
                <c:pt idx="1582">
                  <c:v>149.30000000000001</c:v>
                </c:pt>
                <c:pt idx="1583">
                  <c:v>149.80000000000001</c:v>
                </c:pt>
                <c:pt idx="1584">
                  <c:v>149.80000000000001</c:v>
                </c:pt>
                <c:pt idx="1585">
                  <c:v>151.5</c:v>
                </c:pt>
                <c:pt idx="1586">
                  <c:v>152</c:v>
                </c:pt>
                <c:pt idx="1587">
                  <c:v>152.1</c:v>
                </c:pt>
                <c:pt idx="1588">
                  <c:v>152.15</c:v>
                </c:pt>
                <c:pt idx="1589">
                  <c:v>152.15</c:v>
                </c:pt>
                <c:pt idx="1590">
                  <c:v>151.5</c:v>
                </c:pt>
                <c:pt idx="1591">
                  <c:v>148.9</c:v>
                </c:pt>
                <c:pt idx="1592">
                  <c:v>148.6</c:v>
                </c:pt>
                <c:pt idx="1593">
                  <c:v>149.1</c:v>
                </c:pt>
                <c:pt idx="1594">
                  <c:v>150</c:v>
                </c:pt>
                <c:pt idx="1595">
                  <c:v>150.69999999999999</c:v>
                </c:pt>
                <c:pt idx="1596">
                  <c:v>150.75</c:v>
                </c:pt>
                <c:pt idx="1597">
                  <c:v>150.94999999999999</c:v>
                </c:pt>
                <c:pt idx="1598">
                  <c:v>151.6</c:v>
                </c:pt>
                <c:pt idx="1599">
                  <c:v>157</c:v>
                </c:pt>
                <c:pt idx="1600">
                  <c:v>170.1</c:v>
                </c:pt>
                <c:pt idx="1601">
                  <c:v>196</c:v>
                </c:pt>
                <c:pt idx="1602">
                  <c:v>235</c:v>
                </c:pt>
                <c:pt idx="1603">
                  <c:v>240</c:v>
                </c:pt>
                <c:pt idx="1604">
                  <c:v>247.5</c:v>
                </c:pt>
                <c:pt idx="1605">
                  <c:v>252.5</c:v>
                </c:pt>
                <c:pt idx="1606">
                  <c:v>252.5</c:v>
                </c:pt>
                <c:pt idx="1607">
                  <c:v>252.5</c:v>
                </c:pt>
                <c:pt idx="1608">
                  <c:v>247.5</c:v>
                </c:pt>
                <c:pt idx="1609">
                  <c:v>247.5</c:v>
                </c:pt>
                <c:pt idx="1610">
                  <c:v>237.5</c:v>
                </c:pt>
                <c:pt idx="1611">
                  <c:v>227.5</c:v>
                </c:pt>
                <c:pt idx="1612">
                  <c:v>227.5</c:v>
                </c:pt>
                <c:pt idx="1613">
                  <c:v>222.5</c:v>
                </c:pt>
                <c:pt idx="1614">
                  <c:v>222.5</c:v>
                </c:pt>
                <c:pt idx="1615">
                  <c:v>217.5</c:v>
                </c:pt>
                <c:pt idx="1616">
                  <c:v>212.5</c:v>
                </c:pt>
                <c:pt idx="1617">
                  <c:v>212.5</c:v>
                </c:pt>
                <c:pt idx="1618">
                  <c:v>212.5</c:v>
                </c:pt>
                <c:pt idx="1619">
                  <c:v>202.5</c:v>
                </c:pt>
                <c:pt idx="1620">
                  <c:v>192.5</c:v>
                </c:pt>
                <c:pt idx="1621">
                  <c:v>180.5</c:v>
                </c:pt>
                <c:pt idx="1622">
                  <c:v>178.5</c:v>
                </c:pt>
                <c:pt idx="1623">
                  <c:v>167.5</c:v>
                </c:pt>
                <c:pt idx="1624">
                  <c:v>167.5</c:v>
                </c:pt>
                <c:pt idx="1625">
                  <c:v>163.5</c:v>
                </c:pt>
                <c:pt idx="1626">
                  <c:v>151.19999999999999</c:v>
                </c:pt>
                <c:pt idx="1627">
                  <c:v>149.19999999999999</c:v>
                </c:pt>
                <c:pt idx="1628">
                  <c:v>147.25</c:v>
                </c:pt>
                <c:pt idx="1629">
                  <c:v>147.25</c:v>
                </c:pt>
                <c:pt idx="1630">
                  <c:v>146.30000000000001</c:v>
                </c:pt>
                <c:pt idx="1631">
                  <c:v>146</c:v>
                </c:pt>
                <c:pt idx="1632">
                  <c:v>146.5</c:v>
                </c:pt>
                <c:pt idx="1633">
                  <c:v>146.25</c:v>
                </c:pt>
                <c:pt idx="1634">
                  <c:v>146.4</c:v>
                </c:pt>
                <c:pt idx="1635">
                  <c:v>146.30000000000001</c:v>
                </c:pt>
                <c:pt idx="1636">
                  <c:v>146.80000000000001</c:v>
                </c:pt>
                <c:pt idx="1637">
                  <c:v>146.85</c:v>
                </c:pt>
                <c:pt idx="1638">
                  <c:v>146.85</c:v>
                </c:pt>
                <c:pt idx="1639">
                  <c:v>146.4</c:v>
                </c:pt>
                <c:pt idx="1640">
                  <c:v>139.69999999999999</c:v>
                </c:pt>
                <c:pt idx="1641">
                  <c:v>140.80000000000001</c:v>
                </c:pt>
                <c:pt idx="1642">
                  <c:v>140.85</c:v>
                </c:pt>
                <c:pt idx="1643">
                  <c:v>140.9</c:v>
                </c:pt>
                <c:pt idx="1644">
                  <c:v>140.9</c:v>
                </c:pt>
                <c:pt idx="1645">
                  <c:v>140.55000000000001</c:v>
                </c:pt>
                <c:pt idx="1646">
                  <c:v>138.69999999999999</c:v>
                </c:pt>
                <c:pt idx="1647">
                  <c:v>135.4</c:v>
                </c:pt>
                <c:pt idx="1648">
                  <c:v>133.30000000000001</c:v>
                </c:pt>
                <c:pt idx="1649">
                  <c:v>130.30000000000001</c:v>
                </c:pt>
                <c:pt idx="1650">
                  <c:v>128.80000000000001</c:v>
                </c:pt>
                <c:pt idx="1651">
                  <c:v>128.69999999999999</c:v>
                </c:pt>
                <c:pt idx="1652">
                  <c:v>128.69999999999999</c:v>
                </c:pt>
                <c:pt idx="1653">
                  <c:v>128.65</c:v>
                </c:pt>
                <c:pt idx="1654">
                  <c:v>129.05000000000001</c:v>
                </c:pt>
                <c:pt idx="1655">
                  <c:v>131.85</c:v>
                </c:pt>
                <c:pt idx="1656">
                  <c:v>134.9</c:v>
                </c:pt>
                <c:pt idx="1657">
                  <c:v>134.9</c:v>
                </c:pt>
                <c:pt idx="1658">
                  <c:v>135.4</c:v>
                </c:pt>
                <c:pt idx="1659">
                  <c:v>135.65</c:v>
                </c:pt>
                <c:pt idx="1660">
                  <c:v>135.80000000000001</c:v>
                </c:pt>
                <c:pt idx="1661">
                  <c:v>137.05000000000001</c:v>
                </c:pt>
                <c:pt idx="1662">
                  <c:v>137.80000000000001</c:v>
                </c:pt>
                <c:pt idx="1663">
                  <c:v>137.75</c:v>
                </c:pt>
                <c:pt idx="1664">
                  <c:v>138.25</c:v>
                </c:pt>
                <c:pt idx="1665">
                  <c:v>140.65</c:v>
                </c:pt>
                <c:pt idx="1666">
                  <c:v>141.05000000000001</c:v>
                </c:pt>
                <c:pt idx="1667">
                  <c:v>141.19999999999999</c:v>
                </c:pt>
                <c:pt idx="1668">
                  <c:v>144.69999999999999</c:v>
                </c:pt>
                <c:pt idx="1669">
                  <c:v>145.1</c:v>
                </c:pt>
                <c:pt idx="1670">
                  <c:v>148.1</c:v>
                </c:pt>
                <c:pt idx="1671">
                  <c:v>148.55000000000001</c:v>
                </c:pt>
                <c:pt idx="1672">
                  <c:v>149.05000000000001</c:v>
                </c:pt>
                <c:pt idx="1673">
                  <c:v>149.69999999999999</c:v>
                </c:pt>
                <c:pt idx="1674">
                  <c:v>151.44999999999999</c:v>
                </c:pt>
                <c:pt idx="1675">
                  <c:v>152.35</c:v>
                </c:pt>
                <c:pt idx="1676">
                  <c:v>155.35</c:v>
                </c:pt>
                <c:pt idx="1677">
                  <c:v>155.35</c:v>
                </c:pt>
                <c:pt idx="1678">
                  <c:v>155.4</c:v>
                </c:pt>
                <c:pt idx="1679">
                  <c:v>155.44999999999999</c:v>
                </c:pt>
                <c:pt idx="1680">
                  <c:v>155.6</c:v>
                </c:pt>
                <c:pt idx="1681">
                  <c:v>158.65</c:v>
                </c:pt>
                <c:pt idx="1682">
                  <c:v>160.69999999999999</c:v>
                </c:pt>
                <c:pt idx="1683">
                  <c:v>160.65</c:v>
                </c:pt>
                <c:pt idx="1684">
                  <c:v>163.55000000000001</c:v>
                </c:pt>
                <c:pt idx="1685">
                  <c:v>164.5</c:v>
                </c:pt>
                <c:pt idx="1686">
                  <c:v>165.9</c:v>
                </c:pt>
                <c:pt idx="1687">
                  <c:v>167.9</c:v>
                </c:pt>
                <c:pt idx="1688">
                  <c:v>170.4</c:v>
                </c:pt>
                <c:pt idx="1689">
                  <c:v>170.4</c:v>
                </c:pt>
                <c:pt idx="1690">
                  <c:v>171.7</c:v>
                </c:pt>
                <c:pt idx="1691">
                  <c:v>171.3</c:v>
                </c:pt>
                <c:pt idx="1692">
                  <c:v>170.95</c:v>
                </c:pt>
                <c:pt idx="1693">
                  <c:v>170.95</c:v>
                </c:pt>
                <c:pt idx="1694">
                  <c:v>170.3</c:v>
                </c:pt>
                <c:pt idx="1695">
                  <c:v>171.2</c:v>
                </c:pt>
                <c:pt idx="1696">
                  <c:v>171.05</c:v>
                </c:pt>
                <c:pt idx="1697">
                  <c:v>171.45</c:v>
                </c:pt>
                <c:pt idx="1698">
                  <c:v>173.45</c:v>
                </c:pt>
                <c:pt idx="1699">
                  <c:v>174.55</c:v>
                </c:pt>
                <c:pt idx="1700">
                  <c:v>174.55</c:v>
                </c:pt>
                <c:pt idx="1701">
                  <c:v>176.9</c:v>
                </c:pt>
                <c:pt idx="1702">
                  <c:v>178.2</c:v>
                </c:pt>
                <c:pt idx="1703">
                  <c:v>178.6</c:v>
                </c:pt>
                <c:pt idx="1704">
                  <c:v>178.7</c:v>
                </c:pt>
                <c:pt idx="1705">
                  <c:v>179.8</c:v>
                </c:pt>
                <c:pt idx="1706">
                  <c:v>179.8</c:v>
                </c:pt>
                <c:pt idx="1707">
                  <c:v>178.75</c:v>
                </c:pt>
                <c:pt idx="1708">
                  <c:v>178.75</c:v>
                </c:pt>
                <c:pt idx="1709">
                  <c:v>178.3</c:v>
                </c:pt>
                <c:pt idx="1710">
                  <c:v>178.65</c:v>
                </c:pt>
                <c:pt idx="1711">
                  <c:v>178.15</c:v>
                </c:pt>
                <c:pt idx="1712">
                  <c:v>179.15</c:v>
                </c:pt>
                <c:pt idx="1713">
                  <c:v>179</c:v>
                </c:pt>
                <c:pt idx="1714">
                  <c:v>178.8</c:v>
                </c:pt>
                <c:pt idx="1715">
                  <c:v>177.5</c:v>
                </c:pt>
                <c:pt idx="1716">
                  <c:v>176.5</c:v>
                </c:pt>
                <c:pt idx="1717">
                  <c:v>176</c:v>
                </c:pt>
                <c:pt idx="1718">
                  <c:v>175</c:v>
                </c:pt>
                <c:pt idx="1719">
                  <c:v>163.6</c:v>
                </c:pt>
                <c:pt idx="1720">
                  <c:v>163.69999999999999</c:v>
                </c:pt>
                <c:pt idx="1721">
                  <c:v>155.30000000000001</c:v>
                </c:pt>
                <c:pt idx="1722">
                  <c:v>153.55000000000001</c:v>
                </c:pt>
                <c:pt idx="1723">
                  <c:v>153.65</c:v>
                </c:pt>
                <c:pt idx="1724">
                  <c:v>153.05000000000001</c:v>
                </c:pt>
                <c:pt idx="1725">
                  <c:v>153.05000000000001</c:v>
                </c:pt>
                <c:pt idx="1726">
                  <c:v>153.30000000000001</c:v>
                </c:pt>
                <c:pt idx="1727">
                  <c:v>153.80000000000001</c:v>
                </c:pt>
                <c:pt idx="1728">
                  <c:v>153.80000000000001</c:v>
                </c:pt>
                <c:pt idx="1729">
                  <c:v>153.44999999999999</c:v>
                </c:pt>
                <c:pt idx="1730">
                  <c:v>152.94999999999999</c:v>
                </c:pt>
                <c:pt idx="1731">
                  <c:v>152.35</c:v>
                </c:pt>
                <c:pt idx="1732">
                  <c:v>152.5</c:v>
                </c:pt>
                <c:pt idx="1733">
                  <c:v>153</c:v>
                </c:pt>
                <c:pt idx="1734">
                  <c:v>151.80000000000001</c:v>
                </c:pt>
                <c:pt idx="1735">
                  <c:v>151.80000000000001</c:v>
                </c:pt>
                <c:pt idx="1736">
                  <c:v>151.80000000000001</c:v>
                </c:pt>
                <c:pt idx="1737">
                  <c:v>151.69999999999999</c:v>
                </c:pt>
                <c:pt idx="1738">
                  <c:v>151.6</c:v>
                </c:pt>
                <c:pt idx="1739">
                  <c:v>151.6</c:v>
                </c:pt>
                <c:pt idx="1740">
                  <c:v>151.25</c:v>
                </c:pt>
                <c:pt idx="1741">
                  <c:v>151.05000000000001</c:v>
                </c:pt>
                <c:pt idx="1742">
                  <c:v>151.05000000000001</c:v>
                </c:pt>
                <c:pt idx="1743">
                  <c:v>151.80000000000001</c:v>
                </c:pt>
                <c:pt idx="1744">
                  <c:v>152.1</c:v>
                </c:pt>
                <c:pt idx="1745">
                  <c:v>152.1</c:v>
                </c:pt>
                <c:pt idx="1746">
                  <c:v>152.6</c:v>
                </c:pt>
                <c:pt idx="1747">
                  <c:v>152.6</c:v>
                </c:pt>
                <c:pt idx="1748">
                  <c:v>152.19999999999999</c:v>
                </c:pt>
                <c:pt idx="1749">
                  <c:v>151.69999999999999</c:v>
                </c:pt>
                <c:pt idx="1750">
                  <c:v>151.69999999999999</c:v>
                </c:pt>
                <c:pt idx="1751">
                  <c:v>151.69999999999999</c:v>
                </c:pt>
                <c:pt idx="1752">
                  <c:v>151.69999999999999</c:v>
                </c:pt>
                <c:pt idx="1753">
                  <c:v>151.69999999999999</c:v>
                </c:pt>
                <c:pt idx="1754">
                  <c:v>152.75</c:v>
                </c:pt>
                <c:pt idx="1755">
                  <c:v>153.30000000000001</c:v>
                </c:pt>
                <c:pt idx="1756">
                  <c:v>153.9</c:v>
                </c:pt>
                <c:pt idx="1757">
                  <c:v>154.15</c:v>
                </c:pt>
                <c:pt idx="1758">
                  <c:v>154.30000000000001</c:v>
                </c:pt>
                <c:pt idx="1759">
                  <c:v>154.30000000000001</c:v>
                </c:pt>
                <c:pt idx="1760">
                  <c:v>154.30000000000001</c:v>
                </c:pt>
                <c:pt idx="1761">
                  <c:v>154.35</c:v>
                </c:pt>
                <c:pt idx="1762">
                  <c:v>154.35</c:v>
                </c:pt>
                <c:pt idx="1763">
                  <c:v>154.25</c:v>
                </c:pt>
                <c:pt idx="1764">
                  <c:v>155.1</c:v>
                </c:pt>
                <c:pt idx="1765">
                  <c:v>161.19999999999999</c:v>
                </c:pt>
                <c:pt idx="1766">
                  <c:v>161.19999999999999</c:v>
                </c:pt>
                <c:pt idx="1767">
                  <c:v>163.4</c:v>
                </c:pt>
                <c:pt idx="1768">
                  <c:v>166.4</c:v>
                </c:pt>
                <c:pt idx="1769">
                  <c:v>168.35</c:v>
                </c:pt>
                <c:pt idx="1770">
                  <c:v>168.35</c:v>
                </c:pt>
                <c:pt idx="1771">
                  <c:v>169.25</c:v>
                </c:pt>
                <c:pt idx="1772">
                  <c:v>172.1</c:v>
                </c:pt>
                <c:pt idx="1773">
                  <c:v>173.1</c:v>
                </c:pt>
                <c:pt idx="1774">
                  <c:v>175.1</c:v>
                </c:pt>
                <c:pt idx="1775">
                  <c:v>177.95</c:v>
                </c:pt>
                <c:pt idx="1776">
                  <c:v>177.9</c:v>
                </c:pt>
                <c:pt idx="1777">
                  <c:v>177.8</c:v>
                </c:pt>
                <c:pt idx="1778">
                  <c:v>177.8</c:v>
                </c:pt>
                <c:pt idx="1779">
                  <c:v>177.7</c:v>
                </c:pt>
                <c:pt idx="1780">
                  <c:v>177.9</c:v>
                </c:pt>
                <c:pt idx="1781">
                  <c:v>179</c:v>
                </c:pt>
                <c:pt idx="1782">
                  <c:v>179</c:v>
                </c:pt>
                <c:pt idx="1783">
                  <c:v>179.1</c:v>
                </c:pt>
                <c:pt idx="1784">
                  <c:v>179.4</c:v>
                </c:pt>
                <c:pt idx="1785">
                  <c:v>183.6</c:v>
                </c:pt>
                <c:pt idx="1786">
                  <c:v>183.7</c:v>
                </c:pt>
                <c:pt idx="1787">
                  <c:v>185.2</c:v>
                </c:pt>
                <c:pt idx="1788">
                  <c:v>185.3</c:v>
                </c:pt>
                <c:pt idx="1789">
                  <c:v>185.3</c:v>
                </c:pt>
                <c:pt idx="1790">
                  <c:v>185.3</c:v>
                </c:pt>
                <c:pt idx="1791">
                  <c:v>185.4</c:v>
                </c:pt>
                <c:pt idx="1792">
                  <c:v>185.05</c:v>
                </c:pt>
                <c:pt idx="1793">
                  <c:v>185</c:v>
                </c:pt>
                <c:pt idx="1794">
                  <c:v>184.95</c:v>
                </c:pt>
                <c:pt idx="1795">
                  <c:v>184.9</c:v>
                </c:pt>
                <c:pt idx="1796">
                  <c:v>184.9</c:v>
                </c:pt>
                <c:pt idx="1797">
                  <c:v>184.9</c:v>
                </c:pt>
                <c:pt idx="1798">
                  <c:v>185.5</c:v>
                </c:pt>
                <c:pt idx="1799">
                  <c:v>185.5</c:v>
                </c:pt>
                <c:pt idx="1800">
                  <c:v>185.5</c:v>
                </c:pt>
                <c:pt idx="1801">
                  <c:v>185.6</c:v>
                </c:pt>
                <c:pt idx="1802">
                  <c:v>185.85</c:v>
                </c:pt>
                <c:pt idx="1803">
                  <c:v>185.85</c:v>
                </c:pt>
                <c:pt idx="1804">
                  <c:v>185.75</c:v>
                </c:pt>
                <c:pt idx="1805">
                  <c:v>183.55</c:v>
                </c:pt>
                <c:pt idx="1806">
                  <c:v>181.45</c:v>
                </c:pt>
                <c:pt idx="1807">
                  <c:v>179</c:v>
                </c:pt>
                <c:pt idx="1808">
                  <c:v>178.95</c:v>
                </c:pt>
                <c:pt idx="1809">
                  <c:v>178.95</c:v>
                </c:pt>
                <c:pt idx="1810">
                  <c:v>178.95</c:v>
                </c:pt>
                <c:pt idx="1811">
                  <c:v>179.85</c:v>
                </c:pt>
                <c:pt idx="1812">
                  <c:v>180.05</c:v>
                </c:pt>
                <c:pt idx="1813">
                  <c:v>180.25</c:v>
                </c:pt>
                <c:pt idx="1814">
                  <c:v>183.85</c:v>
                </c:pt>
                <c:pt idx="1815">
                  <c:v>183.85</c:v>
                </c:pt>
                <c:pt idx="1816">
                  <c:v>188.35</c:v>
                </c:pt>
                <c:pt idx="1817">
                  <c:v>188.5</c:v>
                </c:pt>
                <c:pt idx="1818">
                  <c:v>189.5</c:v>
                </c:pt>
                <c:pt idx="1819">
                  <c:v>190.9</c:v>
                </c:pt>
                <c:pt idx="1820">
                  <c:v>191</c:v>
                </c:pt>
                <c:pt idx="1821">
                  <c:v>193.5</c:v>
                </c:pt>
                <c:pt idx="1822">
                  <c:v>195.35</c:v>
                </c:pt>
                <c:pt idx="1823">
                  <c:v>195.35</c:v>
                </c:pt>
                <c:pt idx="1824">
                  <c:v>195.35</c:v>
                </c:pt>
                <c:pt idx="1825">
                  <c:v>195.1</c:v>
                </c:pt>
                <c:pt idx="1826">
                  <c:v>194.95</c:v>
                </c:pt>
                <c:pt idx="1827">
                  <c:v>194.75</c:v>
                </c:pt>
                <c:pt idx="1828">
                  <c:v>194.85</c:v>
                </c:pt>
                <c:pt idx="1829">
                  <c:v>194.85</c:v>
                </c:pt>
                <c:pt idx="1830">
                  <c:v>194.9</c:v>
                </c:pt>
                <c:pt idx="1831">
                  <c:v>194.95</c:v>
                </c:pt>
                <c:pt idx="1832">
                  <c:v>195</c:v>
                </c:pt>
                <c:pt idx="1833">
                  <c:v>195</c:v>
                </c:pt>
                <c:pt idx="1834">
                  <c:v>200.95</c:v>
                </c:pt>
                <c:pt idx="1835">
                  <c:v>200.9</c:v>
                </c:pt>
                <c:pt idx="1836">
                  <c:v>200.8</c:v>
                </c:pt>
                <c:pt idx="1837">
                  <c:v>200.1</c:v>
                </c:pt>
                <c:pt idx="1838">
                  <c:v>202.35</c:v>
                </c:pt>
                <c:pt idx="1839">
                  <c:v>202.35</c:v>
                </c:pt>
                <c:pt idx="1840">
                  <c:v>202.35</c:v>
                </c:pt>
                <c:pt idx="1841">
                  <c:v>197.5</c:v>
                </c:pt>
                <c:pt idx="1842">
                  <c:v>197.5</c:v>
                </c:pt>
                <c:pt idx="1843">
                  <c:v>197.5</c:v>
                </c:pt>
                <c:pt idx="1844">
                  <c:v>197.5</c:v>
                </c:pt>
                <c:pt idx="1845">
                  <c:v>197.5</c:v>
                </c:pt>
                <c:pt idx="1846">
                  <c:v>196.9</c:v>
                </c:pt>
                <c:pt idx="1847">
                  <c:v>190.75</c:v>
                </c:pt>
                <c:pt idx="1848">
                  <c:v>190.6</c:v>
                </c:pt>
                <c:pt idx="1849">
                  <c:v>185.6</c:v>
                </c:pt>
                <c:pt idx="1850">
                  <c:v>185.7</c:v>
                </c:pt>
                <c:pt idx="1851">
                  <c:v>182.2</c:v>
                </c:pt>
                <c:pt idx="1852">
                  <c:v>180.25</c:v>
                </c:pt>
                <c:pt idx="1853">
                  <c:v>180.25</c:v>
                </c:pt>
                <c:pt idx="1854">
                  <c:v>179.3</c:v>
                </c:pt>
                <c:pt idx="1855">
                  <c:v>179.35</c:v>
                </c:pt>
                <c:pt idx="1856">
                  <c:v>180</c:v>
                </c:pt>
                <c:pt idx="1857">
                  <c:v>180.8</c:v>
                </c:pt>
                <c:pt idx="1858">
                  <c:v>180.8</c:v>
                </c:pt>
                <c:pt idx="1859">
                  <c:v>180.8</c:v>
                </c:pt>
                <c:pt idx="1860">
                  <c:v>180.6</c:v>
                </c:pt>
                <c:pt idx="1861">
                  <c:v>180.8</c:v>
                </c:pt>
                <c:pt idx="1862">
                  <c:v>180.25</c:v>
                </c:pt>
                <c:pt idx="1863">
                  <c:v>178.5</c:v>
                </c:pt>
                <c:pt idx="1864">
                  <c:v>178.5</c:v>
                </c:pt>
                <c:pt idx="1865">
                  <c:v>177.75</c:v>
                </c:pt>
                <c:pt idx="1866">
                  <c:v>173.75</c:v>
                </c:pt>
                <c:pt idx="1867">
                  <c:v>173.8</c:v>
                </c:pt>
                <c:pt idx="1868">
                  <c:v>173.3</c:v>
                </c:pt>
                <c:pt idx="1869">
                  <c:v>168.8</c:v>
                </c:pt>
                <c:pt idx="1870">
                  <c:v>166.5</c:v>
                </c:pt>
                <c:pt idx="1871">
                  <c:v>167.25</c:v>
                </c:pt>
                <c:pt idx="1872">
                  <c:v>167.25</c:v>
                </c:pt>
                <c:pt idx="1873">
                  <c:v>167.1</c:v>
                </c:pt>
                <c:pt idx="1874">
                  <c:v>166.9</c:v>
                </c:pt>
                <c:pt idx="1875">
                  <c:v>166.9</c:v>
                </c:pt>
                <c:pt idx="1876">
                  <c:v>166.85</c:v>
                </c:pt>
                <c:pt idx="1877">
                  <c:v>169.85</c:v>
                </c:pt>
                <c:pt idx="1878">
                  <c:v>169.85</c:v>
                </c:pt>
                <c:pt idx="1879">
                  <c:v>169.5</c:v>
                </c:pt>
                <c:pt idx="1880">
                  <c:v>169.75</c:v>
                </c:pt>
                <c:pt idx="1881">
                  <c:v>169.95</c:v>
                </c:pt>
                <c:pt idx="1882">
                  <c:v>169.95</c:v>
                </c:pt>
                <c:pt idx="1883">
                  <c:v>169.95</c:v>
                </c:pt>
                <c:pt idx="1884">
                  <c:v>169.95</c:v>
                </c:pt>
                <c:pt idx="1885">
                  <c:v>169.75</c:v>
                </c:pt>
                <c:pt idx="1886">
                  <c:v>169.95</c:v>
                </c:pt>
                <c:pt idx="1887">
                  <c:v>170.15</c:v>
                </c:pt>
                <c:pt idx="1888">
                  <c:v>171.25</c:v>
                </c:pt>
                <c:pt idx="1889">
                  <c:v>171.25</c:v>
                </c:pt>
                <c:pt idx="1890">
                  <c:v>171.2</c:v>
                </c:pt>
                <c:pt idx="1891">
                  <c:v>171.4</c:v>
                </c:pt>
                <c:pt idx="1892">
                  <c:v>171.45</c:v>
                </c:pt>
                <c:pt idx="1893">
                  <c:v>171.5</c:v>
                </c:pt>
                <c:pt idx="1894">
                  <c:v>171.6</c:v>
                </c:pt>
                <c:pt idx="1895">
                  <c:v>172.1</c:v>
                </c:pt>
                <c:pt idx="1896">
                  <c:v>172.35</c:v>
                </c:pt>
                <c:pt idx="1897">
                  <c:v>173.95</c:v>
                </c:pt>
                <c:pt idx="1898">
                  <c:v>176.85</c:v>
                </c:pt>
                <c:pt idx="1899">
                  <c:v>177.15</c:v>
                </c:pt>
                <c:pt idx="1900">
                  <c:v>177.15</c:v>
                </c:pt>
                <c:pt idx="1901">
                  <c:v>180.9</c:v>
                </c:pt>
                <c:pt idx="1902">
                  <c:v>181</c:v>
                </c:pt>
                <c:pt idx="1903">
                  <c:v>181</c:v>
                </c:pt>
                <c:pt idx="1904">
                  <c:v>181.1</c:v>
                </c:pt>
                <c:pt idx="1905">
                  <c:v>182.2</c:v>
                </c:pt>
                <c:pt idx="1906">
                  <c:v>182.25</c:v>
                </c:pt>
                <c:pt idx="1907">
                  <c:v>182.25</c:v>
                </c:pt>
                <c:pt idx="1908">
                  <c:v>182.45</c:v>
                </c:pt>
                <c:pt idx="1909">
                  <c:v>187.2</c:v>
                </c:pt>
                <c:pt idx="1910">
                  <c:v>187.4</c:v>
                </c:pt>
                <c:pt idx="1911">
                  <c:v>187.9</c:v>
                </c:pt>
                <c:pt idx="1912">
                  <c:v>186.9</c:v>
                </c:pt>
                <c:pt idx="1913">
                  <c:v>184</c:v>
                </c:pt>
                <c:pt idx="1914">
                  <c:v>183.5</c:v>
                </c:pt>
                <c:pt idx="1915">
                  <c:v>183</c:v>
                </c:pt>
                <c:pt idx="1916">
                  <c:v>184</c:v>
                </c:pt>
                <c:pt idx="1917">
                  <c:v>184</c:v>
                </c:pt>
                <c:pt idx="1918">
                  <c:v>183.9</c:v>
                </c:pt>
                <c:pt idx="1919">
                  <c:v>184.65</c:v>
                </c:pt>
                <c:pt idx="1920">
                  <c:v>184.95</c:v>
                </c:pt>
                <c:pt idx="1921">
                  <c:v>184.95</c:v>
                </c:pt>
                <c:pt idx="1922">
                  <c:v>183.95</c:v>
                </c:pt>
                <c:pt idx="1923">
                  <c:v>181.95</c:v>
                </c:pt>
                <c:pt idx="1924">
                  <c:v>180.95</c:v>
                </c:pt>
                <c:pt idx="1925">
                  <c:v>178.8</c:v>
                </c:pt>
                <c:pt idx="1926">
                  <c:v>169.8</c:v>
                </c:pt>
                <c:pt idx="1927">
                  <c:v>167.7</c:v>
                </c:pt>
                <c:pt idx="1928">
                  <c:v>168</c:v>
                </c:pt>
                <c:pt idx="1929">
                  <c:v>167.75</c:v>
                </c:pt>
                <c:pt idx="1930">
                  <c:v>166.25</c:v>
                </c:pt>
                <c:pt idx="1931">
                  <c:v>165.25</c:v>
                </c:pt>
                <c:pt idx="1932">
                  <c:v>163.25</c:v>
                </c:pt>
                <c:pt idx="1933">
                  <c:v>160.4</c:v>
                </c:pt>
                <c:pt idx="1934">
                  <c:v>159.80000000000001</c:v>
                </c:pt>
                <c:pt idx="1935">
                  <c:v>159</c:v>
                </c:pt>
                <c:pt idx="1936">
                  <c:v>153.55000000000001</c:v>
                </c:pt>
                <c:pt idx="1937">
                  <c:v>153.65</c:v>
                </c:pt>
                <c:pt idx="1938">
                  <c:v>153.65</c:v>
                </c:pt>
                <c:pt idx="1939">
                  <c:v>151.15</c:v>
                </c:pt>
                <c:pt idx="1940">
                  <c:v>151.15</c:v>
                </c:pt>
                <c:pt idx="1941">
                  <c:v>152.9</c:v>
                </c:pt>
                <c:pt idx="1942">
                  <c:v>155.4</c:v>
                </c:pt>
                <c:pt idx="1943">
                  <c:v>156.44999999999999</c:v>
                </c:pt>
                <c:pt idx="1944">
                  <c:v>157.94999999999999</c:v>
                </c:pt>
                <c:pt idx="1945">
                  <c:v>158.94999999999999</c:v>
                </c:pt>
                <c:pt idx="1946">
                  <c:v>158.94999999999999</c:v>
                </c:pt>
                <c:pt idx="1947">
                  <c:v>158.94999999999999</c:v>
                </c:pt>
                <c:pt idx="1948">
                  <c:v>159</c:v>
                </c:pt>
                <c:pt idx="1949">
                  <c:v>158.80000000000001</c:v>
                </c:pt>
                <c:pt idx="1950">
                  <c:v>158.80000000000001</c:v>
                </c:pt>
                <c:pt idx="1951">
                  <c:v>158.69999999999999</c:v>
                </c:pt>
                <c:pt idx="1952">
                  <c:v>157.5</c:v>
                </c:pt>
                <c:pt idx="1953">
                  <c:v>157.75</c:v>
                </c:pt>
                <c:pt idx="1954">
                  <c:v>157.5</c:v>
                </c:pt>
                <c:pt idx="1955">
                  <c:v>157.5</c:v>
                </c:pt>
                <c:pt idx="1956">
                  <c:v>157.25</c:v>
                </c:pt>
                <c:pt idx="1957">
                  <c:v>157.5</c:v>
                </c:pt>
                <c:pt idx="1958">
                  <c:v>157.25</c:v>
                </c:pt>
                <c:pt idx="1959">
                  <c:v>157.25</c:v>
                </c:pt>
                <c:pt idx="1960">
                  <c:v>160</c:v>
                </c:pt>
                <c:pt idx="1961">
                  <c:v>160.75</c:v>
                </c:pt>
                <c:pt idx="1962">
                  <c:v>167.05</c:v>
                </c:pt>
                <c:pt idx="1963">
                  <c:v>167.15</c:v>
                </c:pt>
                <c:pt idx="1964">
                  <c:v>167.15</c:v>
                </c:pt>
                <c:pt idx="1965">
                  <c:v>167.15</c:v>
                </c:pt>
                <c:pt idx="1966">
                  <c:v>168</c:v>
                </c:pt>
                <c:pt idx="1967">
                  <c:v>168.35</c:v>
                </c:pt>
                <c:pt idx="1968">
                  <c:v>168.2</c:v>
                </c:pt>
                <c:pt idx="1969">
                  <c:v>170.1</c:v>
                </c:pt>
                <c:pt idx="1970">
                  <c:v>173.9</c:v>
                </c:pt>
                <c:pt idx="1971">
                  <c:v>179.35</c:v>
                </c:pt>
                <c:pt idx="1972">
                  <c:v>181.75</c:v>
                </c:pt>
                <c:pt idx="1973">
                  <c:v>182.5</c:v>
                </c:pt>
                <c:pt idx="1974">
                  <c:v>182.25</c:v>
                </c:pt>
                <c:pt idx="1975">
                  <c:v>180</c:v>
                </c:pt>
                <c:pt idx="1976">
                  <c:v>179.6</c:v>
                </c:pt>
                <c:pt idx="1977">
                  <c:v>178.6</c:v>
                </c:pt>
                <c:pt idx="1978">
                  <c:v>178.7</c:v>
                </c:pt>
                <c:pt idx="1979">
                  <c:v>178.7</c:v>
                </c:pt>
                <c:pt idx="1980">
                  <c:v>178.2</c:v>
                </c:pt>
                <c:pt idx="1981">
                  <c:v>178.2</c:v>
                </c:pt>
                <c:pt idx="1982">
                  <c:v>178.35</c:v>
                </c:pt>
                <c:pt idx="1983">
                  <c:v>178.25</c:v>
                </c:pt>
                <c:pt idx="1984">
                  <c:v>180.25</c:v>
                </c:pt>
                <c:pt idx="1985">
                  <c:v>180.15</c:v>
                </c:pt>
                <c:pt idx="1986">
                  <c:v>180.15</c:v>
                </c:pt>
                <c:pt idx="1987">
                  <c:v>180</c:v>
                </c:pt>
                <c:pt idx="1988">
                  <c:v>179.8</c:v>
                </c:pt>
                <c:pt idx="1989">
                  <c:v>180</c:v>
                </c:pt>
                <c:pt idx="1990">
                  <c:v>180</c:v>
                </c:pt>
                <c:pt idx="1991">
                  <c:v>182.15</c:v>
                </c:pt>
                <c:pt idx="1992">
                  <c:v>182.25</c:v>
                </c:pt>
                <c:pt idx="1993">
                  <c:v>183.75</c:v>
                </c:pt>
                <c:pt idx="1994">
                  <c:v>183.8</c:v>
                </c:pt>
                <c:pt idx="1995">
                  <c:v>184.3</c:v>
                </c:pt>
                <c:pt idx="1996">
                  <c:v>184.5</c:v>
                </c:pt>
                <c:pt idx="1997">
                  <c:v>184.65</c:v>
                </c:pt>
                <c:pt idx="1998">
                  <c:v>188.15</c:v>
                </c:pt>
                <c:pt idx="1999">
                  <c:v>188.2</c:v>
                </c:pt>
                <c:pt idx="2000">
                  <c:v>189.15</c:v>
                </c:pt>
                <c:pt idx="2001">
                  <c:v>193.6</c:v>
                </c:pt>
                <c:pt idx="2002">
                  <c:v>193.6</c:v>
                </c:pt>
                <c:pt idx="2003">
                  <c:v>193.6</c:v>
                </c:pt>
                <c:pt idx="2004">
                  <c:v>193.75</c:v>
                </c:pt>
                <c:pt idx="2005">
                  <c:v>194.15</c:v>
                </c:pt>
                <c:pt idx="2006">
                  <c:v>193.9</c:v>
                </c:pt>
                <c:pt idx="2007">
                  <c:v>193.9</c:v>
                </c:pt>
                <c:pt idx="2008">
                  <c:v>194</c:v>
                </c:pt>
                <c:pt idx="2009">
                  <c:v>194</c:v>
                </c:pt>
                <c:pt idx="2010">
                  <c:v>194.5</c:v>
                </c:pt>
                <c:pt idx="2011">
                  <c:v>195</c:v>
                </c:pt>
                <c:pt idx="2012">
                  <c:v>195</c:v>
                </c:pt>
                <c:pt idx="2013">
                  <c:v>195.25</c:v>
                </c:pt>
                <c:pt idx="2014">
                  <c:v>195.1</c:v>
                </c:pt>
                <c:pt idx="2015">
                  <c:v>195.25</c:v>
                </c:pt>
                <c:pt idx="2016">
                  <c:v>195.5</c:v>
                </c:pt>
                <c:pt idx="2017">
                  <c:v>195.4</c:v>
                </c:pt>
                <c:pt idx="2018">
                  <c:v>194.9</c:v>
                </c:pt>
                <c:pt idx="2019">
                  <c:v>194.4</c:v>
                </c:pt>
                <c:pt idx="2020">
                  <c:v>194.4</c:v>
                </c:pt>
                <c:pt idx="2021">
                  <c:v>194.4</c:v>
                </c:pt>
                <c:pt idx="2022">
                  <c:v>194.25</c:v>
                </c:pt>
                <c:pt idx="2023">
                  <c:v>192.45</c:v>
                </c:pt>
                <c:pt idx="2024">
                  <c:v>190.9</c:v>
                </c:pt>
                <c:pt idx="2025">
                  <c:v>189.4</c:v>
                </c:pt>
                <c:pt idx="2026">
                  <c:v>189.2</c:v>
                </c:pt>
                <c:pt idx="2027">
                  <c:v>189.2</c:v>
                </c:pt>
                <c:pt idx="2028">
                  <c:v>188.9</c:v>
                </c:pt>
                <c:pt idx="2029">
                  <c:v>188.4</c:v>
                </c:pt>
                <c:pt idx="2030">
                  <c:v>186.5</c:v>
                </c:pt>
                <c:pt idx="2031">
                  <c:v>185.8</c:v>
                </c:pt>
                <c:pt idx="2032">
                  <c:v>185.9</c:v>
                </c:pt>
                <c:pt idx="2033">
                  <c:v>185.95</c:v>
                </c:pt>
                <c:pt idx="2034">
                  <c:v>185.95</c:v>
                </c:pt>
                <c:pt idx="2035">
                  <c:v>185.95</c:v>
                </c:pt>
                <c:pt idx="2036">
                  <c:v>185.9</c:v>
                </c:pt>
                <c:pt idx="2037">
                  <c:v>184.85</c:v>
                </c:pt>
                <c:pt idx="2038">
                  <c:v>184.7</c:v>
                </c:pt>
                <c:pt idx="2039">
                  <c:v>184.7</c:v>
                </c:pt>
                <c:pt idx="2040">
                  <c:v>183.75</c:v>
                </c:pt>
                <c:pt idx="2041">
                  <c:v>186.5</c:v>
                </c:pt>
                <c:pt idx="2042">
                  <c:v>186.5</c:v>
                </c:pt>
                <c:pt idx="2043">
                  <c:v>186.15</c:v>
                </c:pt>
                <c:pt idx="2044">
                  <c:v>183.4</c:v>
                </c:pt>
                <c:pt idx="2045">
                  <c:v>183.4</c:v>
                </c:pt>
                <c:pt idx="2046">
                  <c:v>184.4</c:v>
                </c:pt>
                <c:pt idx="2047">
                  <c:v>182.1</c:v>
                </c:pt>
                <c:pt idx="2048">
                  <c:v>182.15</c:v>
                </c:pt>
                <c:pt idx="2049">
                  <c:v>180.65</c:v>
                </c:pt>
                <c:pt idx="2050">
                  <c:v>178.7</c:v>
                </c:pt>
                <c:pt idx="2051">
                  <c:v>178.55</c:v>
                </c:pt>
                <c:pt idx="2052">
                  <c:v>177.1</c:v>
                </c:pt>
                <c:pt idx="2053">
                  <c:v>178.7</c:v>
                </c:pt>
                <c:pt idx="2054">
                  <c:v>172.2</c:v>
                </c:pt>
                <c:pt idx="2055">
                  <c:v>173.25</c:v>
                </c:pt>
                <c:pt idx="2056">
                  <c:v>174.5</c:v>
                </c:pt>
                <c:pt idx="2057">
                  <c:v>177.55</c:v>
                </c:pt>
                <c:pt idx="2058">
                  <c:v>177.55</c:v>
                </c:pt>
                <c:pt idx="2059">
                  <c:v>177.65</c:v>
                </c:pt>
                <c:pt idx="2060">
                  <c:v>177.9</c:v>
                </c:pt>
                <c:pt idx="2061">
                  <c:v>178.4</c:v>
                </c:pt>
                <c:pt idx="2062">
                  <c:v>178.5</c:v>
                </c:pt>
                <c:pt idx="2063">
                  <c:v>178.65</c:v>
                </c:pt>
                <c:pt idx="2064">
                  <c:v>178.8</c:v>
                </c:pt>
                <c:pt idx="2065">
                  <c:v>179.1</c:v>
                </c:pt>
                <c:pt idx="2066">
                  <c:v>179.3</c:v>
                </c:pt>
                <c:pt idx="2067">
                  <c:v>179.05</c:v>
                </c:pt>
                <c:pt idx="2068">
                  <c:v>178.55</c:v>
                </c:pt>
                <c:pt idx="2069">
                  <c:v>178.55</c:v>
                </c:pt>
                <c:pt idx="2070">
                  <c:v>178.55</c:v>
                </c:pt>
                <c:pt idx="2071">
                  <c:v>178.55</c:v>
                </c:pt>
                <c:pt idx="2072">
                  <c:v>177.3</c:v>
                </c:pt>
                <c:pt idx="2073">
                  <c:v>177.3</c:v>
                </c:pt>
                <c:pt idx="2074">
                  <c:v>177.15</c:v>
                </c:pt>
                <c:pt idx="2075">
                  <c:v>177.15</c:v>
                </c:pt>
                <c:pt idx="2076">
                  <c:v>177.5</c:v>
                </c:pt>
                <c:pt idx="2077">
                  <c:v>177.5</c:v>
                </c:pt>
                <c:pt idx="2078">
                  <c:v>178.05</c:v>
                </c:pt>
                <c:pt idx="2079">
                  <c:v>178.05</c:v>
                </c:pt>
                <c:pt idx="2080">
                  <c:v>178</c:v>
                </c:pt>
                <c:pt idx="2081">
                  <c:v>178.05</c:v>
                </c:pt>
                <c:pt idx="2082">
                  <c:v>182.7</c:v>
                </c:pt>
                <c:pt idx="2083">
                  <c:v>182.85</c:v>
                </c:pt>
                <c:pt idx="2084">
                  <c:v>182.85</c:v>
                </c:pt>
                <c:pt idx="2085">
                  <c:v>182.6</c:v>
                </c:pt>
                <c:pt idx="2086">
                  <c:v>182.35</c:v>
                </c:pt>
                <c:pt idx="2087">
                  <c:v>182.85</c:v>
                </c:pt>
                <c:pt idx="2088">
                  <c:v>183.25</c:v>
                </c:pt>
                <c:pt idx="2089">
                  <c:v>183.15</c:v>
                </c:pt>
                <c:pt idx="2090">
                  <c:v>183.4</c:v>
                </c:pt>
                <c:pt idx="2091">
                  <c:v>183.45</c:v>
                </c:pt>
                <c:pt idx="2092">
                  <c:v>182.75</c:v>
                </c:pt>
                <c:pt idx="2093">
                  <c:v>183.25</c:v>
                </c:pt>
                <c:pt idx="2094">
                  <c:v>183.5</c:v>
                </c:pt>
                <c:pt idx="2095">
                  <c:v>183.75</c:v>
                </c:pt>
                <c:pt idx="2096">
                  <c:v>183.35</c:v>
                </c:pt>
                <c:pt idx="2097">
                  <c:v>183.35</c:v>
                </c:pt>
                <c:pt idx="2098">
                  <c:v>183.2</c:v>
                </c:pt>
                <c:pt idx="2099">
                  <c:v>182.75</c:v>
                </c:pt>
                <c:pt idx="2100">
                  <c:v>180.35</c:v>
                </c:pt>
                <c:pt idx="2101">
                  <c:v>181.35</c:v>
                </c:pt>
                <c:pt idx="2102">
                  <c:v>181.35</c:v>
                </c:pt>
                <c:pt idx="2103">
                  <c:v>178.6</c:v>
                </c:pt>
                <c:pt idx="2104">
                  <c:v>178.6</c:v>
                </c:pt>
                <c:pt idx="2105">
                  <c:v>178.25</c:v>
                </c:pt>
                <c:pt idx="2106">
                  <c:v>178.45</c:v>
                </c:pt>
                <c:pt idx="2107">
                  <c:v>175.25</c:v>
                </c:pt>
                <c:pt idx="2108">
                  <c:v>175.3</c:v>
                </c:pt>
                <c:pt idx="2109">
                  <c:v>175.4</c:v>
                </c:pt>
                <c:pt idx="2110">
                  <c:v>174.4</c:v>
                </c:pt>
                <c:pt idx="2111">
                  <c:v>174.4</c:v>
                </c:pt>
                <c:pt idx="2112">
                  <c:v>174.4</c:v>
                </c:pt>
                <c:pt idx="2113">
                  <c:v>174.4</c:v>
                </c:pt>
                <c:pt idx="2114">
                  <c:v>174.45</c:v>
                </c:pt>
                <c:pt idx="2115">
                  <c:v>174.45</c:v>
                </c:pt>
                <c:pt idx="2116">
                  <c:v>174.45</c:v>
                </c:pt>
                <c:pt idx="2117">
                  <c:v>174.45</c:v>
                </c:pt>
                <c:pt idx="2118">
                  <c:v>174.95</c:v>
                </c:pt>
                <c:pt idx="2119">
                  <c:v>176.95</c:v>
                </c:pt>
                <c:pt idx="2120">
                  <c:v>179</c:v>
                </c:pt>
                <c:pt idx="2121">
                  <c:v>179.25</c:v>
                </c:pt>
                <c:pt idx="2122">
                  <c:v>179.25</c:v>
                </c:pt>
                <c:pt idx="2123">
                  <c:v>179.25</c:v>
                </c:pt>
                <c:pt idx="2124">
                  <c:v>179.55</c:v>
                </c:pt>
                <c:pt idx="2125">
                  <c:v>181.8</c:v>
                </c:pt>
                <c:pt idx="2126">
                  <c:v>181.8</c:v>
                </c:pt>
                <c:pt idx="2127">
                  <c:v>181.8</c:v>
                </c:pt>
                <c:pt idx="2128">
                  <c:v>182.05</c:v>
                </c:pt>
                <c:pt idx="2129">
                  <c:v>182.15</c:v>
                </c:pt>
                <c:pt idx="2130">
                  <c:v>182.15</c:v>
                </c:pt>
                <c:pt idx="2131">
                  <c:v>182.15</c:v>
                </c:pt>
                <c:pt idx="2132">
                  <c:v>182.25</c:v>
                </c:pt>
                <c:pt idx="2133">
                  <c:v>182.1</c:v>
                </c:pt>
                <c:pt idx="2134">
                  <c:v>182.25</c:v>
                </c:pt>
                <c:pt idx="2135">
                  <c:v>182.55</c:v>
                </c:pt>
                <c:pt idx="2136">
                  <c:v>182.55</c:v>
                </c:pt>
                <c:pt idx="2137">
                  <c:v>183.55</c:v>
                </c:pt>
                <c:pt idx="2138">
                  <c:v>183.6</c:v>
                </c:pt>
                <c:pt idx="2139">
                  <c:v>183.35</c:v>
                </c:pt>
                <c:pt idx="2140">
                  <c:v>183.1</c:v>
                </c:pt>
                <c:pt idx="2141">
                  <c:v>183.1</c:v>
                </c:pt>
                <c:pt idx="2142">
                  <c:v>182.8</c:v>
                </c:pt>
                <c:pt idx="2143">
                  <c:v>182.7</c:v>
                </c:pt>
                <c:pt idx="2144">
                  <c:v>182.7</c:v>
                </c:pt>
                <c:pt idx="2145">
                  <c:v>182.7</c:v>
                </c:pt>
                <c:pt idx="2146">
                  <c:v>184.7</c:v>
                </c:pt>
                <c:pt idx="2147">
                  <c:v>186.35</c:v>
                </c:pt>
                <c:pt idx="2148">
                  <c:v>187.85</c:v>
                </c:pt>
                <c:pt idx="2149">
                  <c:v>187.85</c:v>
                </c:pt>
                <c:pt idx="2150">
                  <c:v>186.35</c:v>
                </c:pt>
                <c:pt idx="2151">
                  <c:v>186.35</c:v>
                </c:pt>
                <c:pt idx="2152">
                  <c:v>186.35</c:v>
                </c:pt>
                <c:pt idx="2153">
                  <c:v>184.45</c:v>
                </c:pt>
                <c:pt idx="2154">
                  <c:v>182.7</c:v>
                </c:pt>
                <c:pt idx="2155">
                  <c:v>182.7</c:v>
                </c:pt>
                <c:pt idx="2156">
                  <c:v>182.7</c:v>
                </c:pt>
                <c:pt idx="2157">
                  <c:v>182.2</c:v>
                </c:pt>
                <c:pt idx="2158">
                  <c:v>182.2</c:v>
                </c:pt>
                <c:pt idx="2159">
                  <c:v>182.25</c:v>
                </c:pt>
                <c:pt idx="2160">
                  <c:v>181.85</c:v>
                </c:pt>
                <c:pt idx="2161">
                  <c:v>180.15</c:v>
                </c:pt>
                <c:pt idx="2162">
                  <c:v>180.5</c:v>
                </c:pt>
                <c:pt idx="2163">
                  <c:v>180.6</c:v>
                </c:pt>
                <c:pt idx="2164">
                  <c:v>180.35</c:v>
                </c:pt>
                <c:pt idx="2165">
                  <c:v>180.45</c:v>
                </c:pt>
                <c:pt idx="2166">
                  <c:v>178.75</c:v>
                </c:pt>
                <c:pt idx="2167">
                  <c:v>177.85</c:v>
                </c:pt>
                <c:pt idx="2168">
                  <c:v>178.35</c:v>
                </c:pt>
                <c:pt idx="2169">
                  <c:v>178.35</c:v>
                </c:pt>
                <c:pt idx="2170">
                  <c:v>177.95</c:v>
                </c:pt>
                <c:pt idx="2171">
                  <c:v>176.55</c:v>
                </c:pt>
                <c:pt idx="2172">
                  <c:v>176.25</c:v>
                </c:pt>
                <c:pt idx="2173">
                  <c:v>175.85</c:v>
                </c:pt>
                <c:pt idx="2174">
                  <c:v>174.75</c:v>
                </c:pt>
                <c:pt idx="2175">
                  <c:v>174.75</c:v>
                </c:pt>
                <c:pt idx="2176">
                  <c:v>174.1</c:v>
                </c:pt>
                <c:pt idx="2177">
                  <c:v>173.85</c:v>
                </c:pt>
                <c:pt idx="2178">
                  <c:v>173.25</c:v>
                </c:pt>
                <c:pt idx="2179">
                  <c:v>173.1</c:v>
                </c:pt>
                <c:pt idx="2180">
                  <c:v>173.5</c:v>
                </c:pt>
                <c:pt idx="2181">
                  <c:v>173.75</c:v>
                </c:pt>
                <c:pt idx="2182">
                  <c:v>172.75</c:v>
                </c:pt>
                <c:pt idx="2183">
                  <c:v>172.75</c:v>
                </c:pt>
                <c:pt idx="2184">
                  <c:v>172.75</c:v>
                </c:pt>
                <c:pt idx="2185">
                  <c:v>172.75</c:v>
                </c:pt>
                <c:pt idx="2186">
                  <c:v>171.9</c:v>
                </c:pt>
                <c:pt idx="2187">
                  <c:v>169.9</c:v>
                </c:pt>
                <c:pt idx="2188">
                  <c:v>167.15</c:v>
                </c:pt>
                <c:pt idx="2189">
                  <c:v>166.05</c:v>
                </c:pt>
                <c:pt idx="2190">
                  <c:v>166.05</c:v>
                </c:pt>
                <c:pt idx="2191">
                  <c:v>166.5</c:v>
                </c:pt>
                <c:pt idx="2192">
                  <c:v>162.15</c:v>
                </c:pt>
                <c:pt idx="2193">
                  <c:v>160.15</c:v>
                </c:pt>
                <c:pt idx="2194">
                  <c:v>160.15</c:v>
                </c:pt>
                <c:pt idx="2195">
                  <c:v>160.19999999999999</c:v>
                </c:pt>
                <c:pt idx="2196">
                  <c:v>159</c:v>
                </c:pt>
                <c:pt idx="2197">
                  <c:v>151.6</c:v>
                </c:pt>
                <c:pt idx="2198">
                  <c:v>150.9</c:v>
                </c:pt>
                <c:pt idx="2199">
                  <c:v>149.85</c:v>
                </c:pt>
                <c:pt idx="2200">
                  <c:v>148.75</c:v>
                </c:pt>
                <c:pt idx="2201">
                  <c:v>147.65</c:v>
                </c:pt>
                <c:pt idx="2202">
                  <c:v>146</c:v>
                </c:pt>
                <c:pt idx="2203">
                  <c:v>146</c:v>
                </c:pt>
                <c:pt idx="2204">
                  <c:v>146</c:v>
                </c:pt>
                <c:pt idx="2205">
                  <c:v>145.1</c:v>
                </c:pt>
                <c:pt idx="2206">
                  <c:v>143.75</c:v>
                </c:pt>
                <c:pt idx="2207">
                  <c:v>140.75</c:v>
                </c:pt>
                <c:pt idx="2208">
                  <c:v>138.75</c:v>
                </c:pt>
                <c:pt idx="2209">
                  <c:v>138.75</c:v>
                </c:pt>
                <c:pt idx="2210">
                  <c:v>138.85</c:v>
                </c:pt>
                <c:pt idx="2211">
                  <c:v>138.69999999999999</c:v>
                </c:pt>
                <c:pt idx="2212">
                  <c:v>137.19999999999999</c:v>
                </c:pt>
                <c:pt idx="2213">
                  <c:v>137.30000000000001</c:v>
                </c:pt>
                <c:pt idx="2214">
                  <c:v>137.55000000000001</c:v>
                </c:pt>
                <c:pt idx="2215">
                  <c:v>137.65</c:v>
                </c:pt>
                <c:pt idx="2216">
                  <c:v>137.4</c:v>
                </c:pt>
                <c:pt idx="2217">
                  <c:v>137.4</c:v>
                </c:pt>
                <c:pt idx="2218">
                  <c:v>137.4</c:v>
                </c:pt>
                <c:pt idx="2219">
                  <c:v>137.4</c:v>
                </c:pt>
                <c:pt idx="2220">
                  <c:v>137.5</c:v>
                </c:pt>
                <c:pt idx="2221">
                  <c:v>137.5</c:v>
                </c:pt>
                <c:pt idx="2222">
                  <c:v>137.6</c:v>
                </c:pt>
                <c:pt idx="2223">
                  <c:v>137.65</c:v>
                </c:pt>
                <c:pt idx="2224">
                  <c:v>137.75</c:v>
                </c:pt>
                <c:pt idx="2225">
                  <c:v>138</c:v>
                </c:pt>
                <c:pt idx="2226">
                  <c:v>138.75</c:v>
                </c:pt>
                <c:pt idx="2227">
                  <c:v>138.65</c:v>
                </c:pt>
                <c:pt idx="2228">
                  <c:v>138.25</c:v>
                </c:pt>
                <c:pt idx="2229">
                  <c:v>138.15</c:v>
                </c:pt>
                <c:pt idx="2230">
                  <c:v>127.85</c:v>
                </c:pt>
                <c:pt idx="2231">
                  <c:v>125.35</c:v>
                </c:pt>
                <c:pt idx="2232">
                  <c:v>125.55</c:v>
                </c:pt>
                <c:pt idx="2233">
                  <c:v>119.75</c:v>
                </c:pt>
                <c:pt idx="2234">
                  <c:v>119.65</c:v>
                </c:pt>
                <c:pt idx="2235">
                  <c:v>119.8</c:v>
                </c:pt>
                <c:pt idx="2236">
                  <c:v>117.4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F-425F-A453-C7408D54D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732656"/>
        <c:axId val="1964728848"/>
      </c:lineChart>
      <c:dateAx>
        <c:axId val="196473265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28848"/>
        <c:crosses val="autoZero"/>
        <c:auto val="0"/>
        <c:lblOffset val="100"/>
        <c:baseTimeUnit val="days"/>
        <c:majorUnit val="4"/>
        <c:majorTimeUnit val="months"/>
        <c:minorUnit val="1"/>
        <c:minorTimeUnit val="months"/>
      </c:dateAx>
      <c:valAx>
        <c:axId val="1964728848"/>
        <c:scaling>
          <c:orientation val="minMax"/>
          <c:min val="120"/>
        </c:scaling>
        <c:delete val="0"/>
        <c:axPos val="l"/>
        <c:majorGridlines>
          <c:spPr>
            <a:ln w="3175">
              <a:solidFill>
                <a:srgbClr val="717073"/>
              </a:solidFill>
              <a:prstDash val="dash"/>
            </a:ln>
          </c:spPr>
        </c:majorGridlines>
        <c:numFmt formatCode="#,##0_);\(#,##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32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Vale / Iron ore FOB</a:t>
            </a:r>
          </a:p>
        </c:rich>
      </c:tx>
      <c:layout>
        <c:manualLayout>
          <c:xMode val="edge"/>
          <c:yMode val="edge"/>
          <c:x val="0.38616108369022978"/>
          <c:y val="1.444315570824385E-3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9.1517956889514251E-2"/>
          <c:y val="0.10569147648102641"/>
          <c:w val="0.87276880838536763"/>
          <c:h val="0.69918976748986716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00377B"/>
              </a:solidFill>
              <a:prstDash val="solid"/>
            </a:ln>
          </c:spPr>
          <c:marker>
            <c:symbol val="square"/>
            <c:size val="5"/>
            <c:spPr>
              <a:noFill/>
              <a:ln w="9525">
                <a:noFill/>
                <a:prstDash val="solid"/>
              </a:ln>
            </c:spPr>
          </c:marker>
          <c:cat>
            <c:numRef>
              <c:f>Platts!$B$280:$B$2717</c:f>
              <c:numCache>
                <c:formatCode>[$-409]d\-mmm\-yy;@</c:formatCode>
                <c:ptCount val="2438"/>
                <c:pt idx="0">
                  <c:v>40043</c:v>
                </c:pt>
                <c:pt idx="1">
                  <c:v>40044</c:v>
                </c:pt>
                <c:pt idx="2">
                  <c:v>40045</c:v>
                </c:pt>
                <c:pt idx="3">
                  <c:v>40046</c:v>
                </c:pt>
                <c:pt idx="4">
                  <c:v>40049</c:v>
                </c:pt>
                <c:pt idx="5">
                  <c:v>40050</c:v>
                </c:pt>
                <c:pt idx="6">
                  <c:v>40051</c:v>
                </c:pt>
                <c:pt idx="7">
                  <c:v>40052</c:v>
                </c:pt>
                <c:pt idx="8">
                  <c:v>40053</c:v>
                </c:pt>
                <c:pt idx="9">
                  <c:v>40056</c:v>
                </c:pt>
                <c:pt idx="10">
                  <c:v>40057</c:v>
                </c:pt>
                <c:pt idx="11">
                  <c:v>40059</c:v>
                </c:pt>
                <c:pt idx="12">
                  <c:v>40060</c:v>
                </c:pt>
                <c:pt idx="13">
                  <c:v>40064</c:v>
                </c:pt>
                <c:pt idx="14">
                  <c:v>40065</c:v>
                </c:pt>
                <c:pt idx="15">
                  <c:v>40066</c:v>
                </c:pt>
                <c:pt idx="16">
                  <c:v>40067</c:v>
                </c:pt>
                <c:pt idx="17">
                  <c:v>40070</c:v>
                </c:pt>
                <c:pt idx="18">
                  <c:v>40071</c:v>
                </c:pt>
                <c:pt idx="19">
                  <c:v>40072</c:v>
                </c:pt>
                <c:pt idx="20">
                  <c:v>40073</c:v>
                </c:pt>
                <c:pt idx="21">
                  <c:v>40074</c:v>
                </c:pt>
                <c:pt idx="22">
                  <c:v>40077</c:v>
                </c:pt>
                <c:pt idx="23">
                  <c:v>40078</c:v>
                </c:pt>
                <c:pt idx="24">
                  <c:v>40079</c:v>
                </c:pt>
                <c:pt idx="25">
                  <c:v>40080</c:v>
                </c:pt>
                <c:pt idx="26">
                  <c:v>40081</c:v>
                </c:pt>
                <c:pt idx="27">
                  <c:v>40084</c:v>
                </c:pt>
                <c:pt idx="28">
                  <c:v>40085</c:v>
                </c:pt>
                <c:pt idx="29">
                  <c:v>40086</c:v>
                </c:pt>
                <c:pt idx="30">
                  <c:v>40087</c:v>
                </c:pt>
                <c:pt idx="31">
                  <c:v>40088</c:v>
                </c:pt>
                <c:pt idx="32">
                  <c:v>40091</c:v>
                </c:pt>
                <c:pt idx="33">
                  <c:v>40092</c:v>
                </c:pt>
                <c:pt idx="34">
                  <c:v>40093</c:v>
                </c:pt>
                <c:pt idx="35">
                  <c:v>40094</c:v>
                </c:pt>
                <c:pt idx="36">
                  <c:v>40095</c:v>
                </c:pt>
                <c:pt idx="37">
                  <c:v>40098</c:v>
                </c:pt>
                <c:pt idx="38">
                  <c:v>40099</c:v>
                </c:pt>
                <c:pt idx="39">
                  <c:v>40100</c:v>
                </c:pt>
                <c:pt idx="40">
                  <c:v>40101</c:v>
                </c:pt>
                <c:pt idx="41">
                  <c:v>40102</c:v>
                </c:pt>
                <c:pt idx="42">
                  <c:v>40105</c:v>
                </c:pt>
                <c:pt idx="43">
                  <c:v>40106</c:v>
                </c:pt>
                <c:pt idx="44">
                  <c:v>40107</c:v>
                </c:pt>
                <c:pt idx="45">
                  <c:v>40108</c:v>
                </c:pt>
                <c:pt idx="46">
                  <c:v>40109</c:v>
                </c:pt>
                <c:pt idx="47">
                  <c:v>40112</c:v>
                </c:pt>
                <c:pt idx="48">
                  <c:v>40113</c:v>
                </c:pt>
                <c:pt idx="49">
                  <c:v>40114</c:v>
                </c:pt>
                <c:pt idx="50">
                  <c:v>40115</c:v>
                </c:pt>
                <c:pt idx="51">
                  <c:v>40116</c:v>
                </c:pt>
                <c:pt idx="52">
                  <c:v>40119</c:v>
                </c:pt>
                <c:pt idx="53">
                  <c:v>40120</c:v>
                </c:pt>
                <c:pt idx="54">
                  <c:v>40121</c:v>
                </c:pt>
                <c:pt idx="55">
                  <c:v>40122</c:v>
                </c:pt>
                <c:pt idx="56">
                  <c:v>40123</c:v>
                </c:pt>
                <c:pt idx="57">
                  <c:v>40126</c:v>
                </c:pt>
                <c:pt idx="58">
                  <c:v>40127</c:v>
                </c:pt>
                <c:pt idx="59">
                  <c:v>40128</c:v>
                </c:pt>
                <c:pt idx="60">
                  <c:v>40129</c:v>
                </c:pt>
                <c:pt idx="61">
                  <c:v>40130</c:v>
                </c:pt>
                <c:pt idx="62">
                  <c:v>40133</c:v>
                </c:pt>
                <c:pt idx="63">
                  <c:v>40134</c:v>
                </c:pt>
                <c:pt idx="64">
                  <c:v>40135</c:v>
                </c:pt>
                <c:pt idx="65">
                  <c:v>40136</c:v>
                </c:pt>
                <c:pt idx="66">
                  <c:v>40137</c:v>
                </c:pt>
                <c:pt idx="67">
                  <c:v>40140</c:v>
                </c:pt>
                <c:pt idx="68">
                  <c:v>40141</c:v>
                </c:pt>
                <c:pt idx="69">
                  <c:v>40147</c:v>
                </c:pt>
                <c:pt idx="70">
                  <c:v>40148</c:v>
                </c:pt>
                <c:pt idx="71">
                  <c:v>40149</c:v>
                </c:pt>
                <c:pt idx="72">
                  <c:v>40150</c:v>
                </c:pt>
                <c:pt idx="73">
                  <c:v>40151</c:v>
                </c:pt>
                <c:pt idx="74">
                  <c:v>40154</c:v>
                </c:pt>
                <c:pt idx="75">
                  <c:v>40155</c:v>
                </c:pt>
                <c:pt idx="76">
                  <c:v>40156</c:v>
                </c:pt>
                <c:pt idx="77">
                  <c:v>40157</c:v>
                </c:pt>
                <c:pt idx="78">
                  <c:v>40158</c:v>
                </c:pt>
                <c:pt idx="79">
                  <c:v>40161</c:v>
                </c:pt>
                <c:pt idx="80">
                  <c:v>40162</c:v>
                </c:pt>
                <c:pt idx="81">
                  <c:v>40163</c:v>
                </c:pt>
                <c:pt idx="82">
                  <c:v>40164</c:v>
                </c:pt>
                <c:pt idx="83">
                  <c:v>40165</c:v>
                </c:pt>
                <c:pt idx="84">
                  <c:v>40166</c:v>
                </c:pt>
                <c:pt idx="85">
                  <c:v>40169</c:v>
                </c:pt>
                <c:pt idx="86">
                  <c:v>40170</c:v>
                </c:pt>
                <c:pt idx="87">
                  <c:v>40171</c:v>
                </c:pt>
                <c:pt idx="88">
                  <c:v>40175</c:v>
                </c:pt>
                <c:pt idx="89">
                  <c:v>40176</c:v>
                </c:pt>
                <c:pt idx="90">
                  <c:v>40177</c:v>
                </c:pt>
                <c:pt idx="91">
                  <c:v>40178</c:v>
                </c:pt>
                <c:pt idx="92">
                  <c:v>40182</c:v>
                </c:pt>
                <c:pt idx="93">
                  <c:v>40183</c:v>
                </c:pt>
                <c:pt idx="94">
                  <c:v>40184</c:v>
                </c:pt>
                <c:pt idx="95">
                  <c:v>40185</c:v>
                </c:pt>
                <c:pt idx="96">
                  <c:v>40186</c:v>
                </c:pt>
                <c:pt idx="97">
                  <c:v>40189</c:v>
                </c:pt>
                <c:pt idx="98">
                  <c:v>40190</c:v>
                </c:pt>
                <c:pt idx="99">
                  <c:v>40191</c:v>
                </c:pt>
                <c:pt idx="100">
                  <c:v>40192</c:v>
                </c:pt>
                <c:pt idx="101">
                  <c:v>40193</c:v>
                </c:pt>
                <c:pt idx="102">
                  <c:v>40197</c:v>
                </c:pt>
                <c:pt idx="103">
                  <c:v>40199</c:v>
                </c:pt>
                <c:pt idx="104">
                  <c:v>40200</c:v>
                </c:pt>
                <c:pt idx="105">
                  <c:v>40203</c:v>
                </c:pt>
                <c:pt idx="106">
                  <c:v>40204</c:v>
                </c:pt>
                <c:pt idx="107">
                  <c:v>40205</c:v>
                </c:pt>
                <c:pt idx="108">
                  <c:v>40206</c:v>
                </c:pt>
                <c:pt idx="109">
                  <c:v>40207</c:v>
                </c:pt>
                <c:pt idx="110">
                  <c:v>40210</c:v>
                </c:pt>
                <c:pt idx="111">
                  <c:v>40211</c:v>
                </c:pt>
                <c:pt idx="112">
                  <c:v>40212</c:v>
                </c:pt>
                <c:pt idx="113">
                  <c:v>40213</c:v>
                </c:pt>
                <c:pt idx="114">
                  <c:v>40214</c:v>
                </c:pt>
                <c:pt idx="115">
                  <c:v>40217</c:v>
                </c:pt>
                <c:pt idx="116">
                  <c:v>40218</c:v>
                </c:pt>
                <c:pt idx="117">
                  <c:v>40219</c:v>
                </c:pt>
                <c:pt idx="118">
                  <c:v>40220</c:v>
                </c:pt>
                <c:pt idx="119">
                  <c:v>40221</c:v>
                </c:pt>
                <c:pt idx="120">
                  <c:v>40225</c:v>
                </c:pt>
                <c:pt idx="121">
                  <c:v>40226</c:v>
                </c:pt>
                <c:pt idx="122">
                  <c:v>40227</c:v>
                </c:pt>
                <c:pt idx="123">
                  <c:v>40228</c:v>
                </c:pt>
                <c:pt idx="124">
                  <c:v>40231</c:v>
                </c:pt>
                <c:pt idx="125">
                  <c:v>40232</c:v>
                </c:pt>
                <c:pt idx="126">
                  <c:v>40233</c:v>
                </c:pt>
                <c:pt idx="127">
                  <c:v>40234</c:v>
                </c:pt>
                <c:pt idx="128">
                  <c:v>40235</c:v>
                </c:pt>
                <c:pt idx="129">
                  <c:v>40238</c:v>
                </c:pt>
                <c:pt idx="130">
                  <c:v>40239</c:v>
                </c:pt>
                <c:pt idx="131">
                  <c:v>40240</c:v>
                </c:pt>
                <c:pt idx="132">
                  <c:v>40241</c:v>
                </c:pt>
                <c:pt idx="133">
                  <c:v>40242</c:v>
                </c:pt>
                <c:pt idx="134">
                  <c:v>40245</c:v>
                </c:pt>
                <c:pt idx="135">
                  <c:v>40246</c:v>
                </c:pt>
                <c:pt idx="136">
                  <c:v>40247</c:v>
                </c:pt>
                <c:pt idx="137">
                  <c:v>40248</c:v>
                </c:pt>
                <c:pt idx="138">
                  <c:v>40249</c:v>
                </c:pt>
                <c:pt idx="139">
                  <c:v>40252</c:v>
                </c:pt>
                <c:pt idx="140">
                  <c:v>40253</c:v>
                </c:pt>
                <c:pt idx="141">
                  <c:v>40254</c:v>
                </c:pt>
                <c:pt idx="142">
                  <c:v>40255</c:v>
                </c:pt>
                <c:pt idx="143">
                  <c:v>40256</c:v>
                </c:pt>
                <c:pt idx="144">
                  <c:v>40259</c:v>
                </c:pt>
                <c:pt idx="145">
                  <c:v>40260</c:v>
                </c:pt>
                <c:pt idx="146">
                  <c:v>40261</c:v>
                </c:pt>
                <c:pt idx="147">
                  <c:v>40262</c:v>
                </c:pt>
                <c:pt idx="148">
                  <c:v>40263</c:v>
                </c:pt>
                <c:pt idx="149">
                  <c:v>40266</c:v>
                </c:pt>
                <c:pt idx="150">
                  <c:v>40267</c:v>
                </c:pt>
                <c:pt idx="151">
                  <c:v>40268</c:v>
                </c:pt>
                <c:pt idx="152">
                  <c:v>40269</c:v>
                </c:pt>
                <c:pt idx="153">
                  <c:v>40273</c:v>
                </c:pt>
                <c:pt idx="154">
                  <c:v>40274</c:v>
                </c:pt>
                <c:pt idx="155">
                  <c:v>40275</c:v>
                </c:pt>
                <c:pt idx="156">
                  <c:v>40276</c:v>
                </c:pt>
                <c:pt idx="157">
                  <c:v>40277</c:v>
                </c:pt>
                <c:pt idx="158">
                  <c:v>40280</c:v>
                </c:pt>
                <c:pt idx="159">
                  <c:v>40281</c:v>
                </c:pt>
                <c:pt idx="160">
                  <c:v>40282</c:v>
                </c:pt>
                <c:pt idx="161">
                  <c:v>40283</c:v>
                </c:pt>
                <c:pt idx="162">
                  <c:v>40284</c:v>
                </c:pt>
                <c:pt idx="163">
                  <c:v>40287</c:v>
                </c:pt>
                <c:pt idx="164">
                  <c:v>40288</c:v>
                </c:pt>
                <c:pt idx="165">
                  <c:v>40289</c:v>
                </c:pt>
                <c:pt idx="166">
                  <c:v>40290</c:v>
                </c:pt>
                <c:pt idx="167">
                  <c:v>40291</c:v>
                </c:pt>
                <c:pt idx="168">
                  <c:v>40294</c:v>
                </c:pt>
                <c:pt idx="169">
                  <c:v>40295</c:v>
                </c:pt>
                <c:pt idx="170">
                  <c:v>40296</c:v>
                </c:pt>
                <c:pt idx="171">
                  <c:v>40297</c:v>
                </c:pt>
                <c:pt idx="172">
                  <c:v>40298</c:v>
                </c:pt>
                <c:pt idx="173">
                  <c:v>40301</c:v>
                </c:pt>
                <c:pt idx="174">
                  <c:v>40302</c:v>
                </c:pt>
                <c:pt idx="175">
                  <c:v>40303</c:v>
                </c:pt>
                <c:pt idx="176">
                  <c:v>40304</c:v>
                </c:pt>
                <c:pt idx="177">
                  <c:v>40305</c:v>
                </c:pt>
                <c:pt idx="178">
                  <c:v>40308</c:v>
                </c:pt>
                <c:pt idx="179">
                  <c:v>40309</c:v>
                </c:pt>
                <c:pt idx="180">
                  <c:v>40310</c:v>
                </c:pt>
                <c:pt idx="181">
                  <c:v>40311</c:v>
                </c:pt>
                <c:pt idx="182">
                  <c:v>40312</c:v>
                </c:pt>
                <c:pt idx="183">
                  <c:v>40315</c:v>
                </c:pt>
                <c:pt idx="184">
                  <c:v>40316</c:v>
                </c:pt>
                <c:pt idx="185">
                  <c:v>40317</c:v>
                </c:pt>
                <c:pt idx="186">
                  <c:v>40318</c:v>
                </c:pt>
                <c:pt idx="187">
                  <c:v>40319</c:v>
                </c:pt>
                <c:pt idx="188">
                  <c:v>40322</c:v>
                </c:pt>
                <c:pt idx="189">
                  <c:v>40323</c:v>
                </c:pt>
                <c:pt idx="190">
                  <c:v>40324</c:v>
                </c:pt>
                <c:pt idx="191">
                  <c:v>40325</c:v>
                </c:pt>
                <c:pt idx="192">
                  <c:v>40332</c:v>
                </c:pt>
                <c:pt idx="193">
                  <c:v>40333</c:v>
                </c:pt>
                <c:pt idx="194">
                  <c:v>40336</c:v>
                </c:pt>
                <c:pt idx="195">
                  <c:v>40337</c:v>
                </c:pt>
                <c:pt idx="196">
                  <c:v>40338</c:v>
                </c:pt>
                <c:pt idx="197">
                  <c:v>40339</c:v>
                </c:pt>
                <c:pt idx="198">
                  <c:v>40340</c:v>
                </c:pt>
                <c:pt idx="199">
                  <c:v>40341</c:v>
                </c:pt>
                <c:pt idx="200">
                  <c:v>40342</c:v>
                </c:pt>
                <c:pt idx="201">
                  <c:v>40343</c:v>
                </c:pt>
                <c:pt idx="202">
                  <c:v>40344</c:v>
                </c:pt>
                <c:pt idx="203">
                  <c:v>40345</c:v>
                </c:pt>
                <c:pt idx="204">
                  <c:v>40346</c:v>
                </c:pt>
                <c:pt idx="205">
                  <c:v>40347</c:v>
                </c:pt>
                <c:pt idx="206">
                  <c:v>40350</c:v>
                </c:pt>
                <c:pt idx="207">
                  <c:v>40351</c:v>
                </c:pt>
                <c:pt idx="208">
                  <c:v>40353</c:v>
                </c:pt>
                <c:pt idx="209">
                  <c:v>40354</c:v>
                </c:pt>
                <c:pt idx="210">
                  <c:v>40357</c:v>
                </c:pt>
                <c:pt idx="211">
                  <c:v>40358</c:v>
                </c:pt>
                <c:pt idx="212">
                  <c:v>40360</c:v>
                </c:pt>
                <c:pt idx="213">
                  <c:v>40361</c:v>
                </c:pt>
                <c:pt idx="214">
                  <c:v>40365</c:v>
                </c:pt>
                <c:pt idx="215">
                  <c:v>40366</c:v>
                </c:pt>
                <c:pt idx="216">
                  <c:v>40367</c:v>
                </c:pt>
                <c:pt idx="217">
                  <c:v>40368</c:v>
                </c:pt>
                <c:pt idx="218">
                  <c:v>40371</c:v>
                </c:pt>
                <c:pt idx="219">
                  <c:v>40372</c:v>
                </c:pt>
                <c:pt idx="220">
                  <c:v>40373</c:v>
                </c:pt>
                <c:pt idx="221">
                  <c:v>40374</c:v>
                </c:pt>
                <c:pt idx="222">
                  <c:v>40375</c:v>
                </c:pt>
                <c:pt idx="223">
                  <c:v>40378</c:v>
                </c:pt>
                <c:pt idx="224">
                  <c:v>40379</c:v>
                </c:pt>
                <c:pt idx="225">
                  <c:v>40380</c:v>
                </c:pt>
                <c:pt idx="226">
                  <c:v>40381</c:v>
                </c:pt>
                <c:pt idx="227">
                  <c:v>40382</c:v>
                </c:pt>
                <c:pt idx="228">
                  <c:v>40385</c:v>
                </c:pt>
                <c:pt idx="229">
                  <c:v>40386</c:v>
                </c:pt>
                <c:pt idx="230">
                  <c:v>40387</c:v>
                </c:pt>
                <c:pt idx="231">
                  <c:v>40388</c:v>
                </c:pt>
                <c:pt idx="232">
                  <c:v>40389</c:v>
                </c:pt>
                <c:pt idx="233">
                  <c:v>40392</c:v>
                </c:pt>
                <c:pt idx="234">
                  <c:v>40393</c:v>
                </c:pt>
                <c:pt idx="235">
                  <c:v>40394</c:v>
                </c:pt>
                <c:pt idx="236">
                  <c:v>40395</c:v>
                </c:pt>
                <c:pt idx="237">
                  <c:v>40396</c:v>
                </c:pt>
                <c:pt idx="238">
                  <c:v>40400</c:v>
                </c:pt>
                <c:pt idx="239">
                  <c:v>40401</c:v>
                </c:pt>
                <c:pt idx="240">
                  <c:v>40402</c:v>
                </c:pt>
                <c:pt idx="241">
                  <c:v>40403</c:v>
                </c:pt>
                <c:pt idx="242">
                  <c:v>40406</c:v>
                </c:pt>
                <c:pt idx="243">
                  <c:v>40407</c:v>
                </c:pt>
                <c:pt idx="244">
                  <c:v>40408</c:v>
                </c:pt>
                <c:pt idx="245">
                  <c:v>40409</c:v>
                </c:pt>
                <c:pt idx="246">
                  <c:v>40410</c:v>
                </c:pt>
                <c:pt idx="247">
                  <c:v>40413</c:v>
                </c:pt>
                <c:pt idx="248">
                  <c:v>40414</c:v>
                </c:pt>
                <c:pt idx="249">
                  <c:v>40415</c:v>
                </c:pt>
                <c:pt idx="250">
                  <c:v>40416</c:v>
                </c:pt>
                <c:pt idx="251">
                  <c:v>40417</c:v>
                </c:pt>
                <c:pt idx="252">
                  <c:v>40420</c:v>
                </c:pt>
                <c:pt idx="253">
                  <c:v>40421</c:v>
                </c:pt>
                <c:pt idx="254">
                  <c:v>40422</c:v>
                </c:pt>
                <c:pt idx="255">
                  <c:v>40423</c:v>
                </c:pt>
                <c:pt idx="256">
                  <c:v>40424</c:v>
                </c:pt>
                <c:pt idx="257">
                  <c:v>40428</c:v>
                </c:pt>
                <c:pt idx="258">
                  <c:v>40429</c:v>
                </c:pt>
                <c:pt idx="259">
                  <c:v>40430</c:v>
                </c:pt>
                <c:pt idx="260">
                  <c:v>40431</c:v>
                </c:pt>
                <c:pt idx="261">
                  <c:v>40434</c:v>
                </c:pt>
                <c:pt idx="262">
                  <c:v>40435</c:v>
                </c:pt>
                <c:pt idx="263">
                  <c:v>40436</c:v>
                </c:pt>
                <c:pt idx="264">
                  <c:v>40437</c:v>
                </c:pt>
                <c:pt idx="265">
                  <c:v>40438</c:v>
                </c:pt>
                <c:pt idx="266">
                  <c:v>40441</c:v>
                </c:pt>
                <c:pt idx="267">
                  <c:v>40442</c:v>
                </c:pt>
                <c:pt idx="268">
                  <c:v>40443</c:v>
                </c:pt>
                <c:pt idx="269">
                  <c:v>40444</c:v>
                </c:pt>
                <c:pt idx="270">
                  <c:v>40445</c:v>
                </c:pt>
                <c:pt idx="271">
                  <c:v>40448</c:v>
                </c:pt>
                <c:pt idx="272">
                  <c:v>40449</c:v>
                </c:pt>
                <c:pt idx="273">
                  <c:v>40450</c:v>
                </c:pt>
                <c:pt idx="274">
                  <c:v>40451</c:v>
                </c:pt>
                <c:pt idx="275">
                  <c:v>40452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40462</c:v>
                </c:pt>
                <c:pt idx="282">
                  <c:v>40463</c:v>
                </c:pt>
                <c:pt idx="283">
                  <c:v>40464</c:v>
                </c:pt>
                <c:pt idx="284">
                  <c:v>40465</c:v>
                </c:pt>
                <c:pt idx="285">
                  <c:v>40466</c:v>
                </c:pt>
                <c:pt idx="286">
                  <c:v>40469</c:v>
                </c:pt>
                <c:pt idx="287">
                  <c:v>40470</c:v>
                </c:pt>
                <c:pt idx="288">
                  <c:v>40471</c:v>
                </c:pt>
                <c:pt idx="289">
                  <c:v>40472</c:v>
                </c:pt>
                <c:pt idx="290">
                  <c:v>40473</c:v>
                </c:pt>
                <c:pt idx="291">
                  <c:v>40476</c:v>
                </c:pt>
                <c:pt idx="292">
                  <c:v>40477</c:v>
                </c:pt>
                <c:pt idx="293">
                  <c:v>40478</c:v>
                </c:pt>
                <c:pt idx="294">
                  <c:v>40479</c:v>
                </c:pt>
                <c:pt idx="295">
                  <c:v>40480</c:v>
                </c:pt>
                <c:pt idx="296">
                  <c:v>40483</c:v>
                </c:pt>
                <c:pt idx="297">
                  <c:v>40484</c:v>
                </c:pt>
                <c:pt idx="298">
                  <c:v>40485</c:v>
                </c:pt>
                <c:pt idx="299">
                  <c:v>40486</c:v>
                </c:pt>
                <c:pt idx="300">
                  <c:v>40487</c:v>
                </c:pt>
                <c:pt idx="301">
                  <c:v>40490</c:v>
                </c:pt>
                <c:pt idx="302">
                  <c:v>40491</c:v>
                </c:pt>
                <c:pt idx="303">
                  <c:v>40492</c:v>
                </c:pt>
                <c:pt idx="304">
                  <c:v>40493</c:v>
                </c:pt>
                <c:pt idx="305">
                  <c:v>40494</c:v>
                </c:pt>
                <c:pt idx="306">
                  <c:v>40497</c:v>
                </c:pt>
                <c:pt idx="307">
                  <c:v>40498</c:v>
                </c:pt>
                <c:pt idx="308">
                  <c:v>40499</c:v>
                </c:pt>
                <c:pt idx="309">
                  <c:v>40500</c:v>
                </c:pt>
                <c:pt idx="310">
                  <c:v>40501</c:v>
                </c:pt>
                <c:pt idx="311">
                  <c:v>40504</c:v>
                </c:pt>
                <c:pt idx="312">
                  <c:v>40505</c:v>
                </c:pt>
                <c:pt idx="313">
                  <c:v>40506</c:v>
                </c:pt>
                <c:pt idx="314">
                  <c:v>40507</c:v>
                </c:pt>
                <c:pt idx="315">
                  <c:v>40508</c:v>
                </c:pt>
                <c:pt idx="316">
                  <c:v>40511</c:v>
                </c:pt>
                <c:pt idx="317">
                  <c:v>40512</c:v>
                </c:pt>
                <c:pt idx="318">
                  <c:v>40513</c:v>
                </c:pt>
                <c:pt idx="319">
                  <c:v>40514</c:v>
                </c:pt>
                <c:pt idx="320">
                  <c:v>40515</c:v>
                </c:pt>
                <c:pt idx="321">
                  <c:v>40518</c:v>
                </c:pt>
                <c:pt idx="322">
                  <c:v>40519</c:v>
                </c:pt>
                <c:pt idx="323">
                  <c:v>40520</c:v>
                </c:pt>
                <c:pt idx="324">
                  <c:v>40521</c:v>
                </c:pt>
                <c:pt idx="325">
                  <c:v>40522</c:v>
                </c:pt>
                <c:pt idx="326">
                  <c:v>40525</c:v>
                </c:pt>
                <c:pt idx="327">
                  <c:v>40526</c:v>
                </c:pt>
                <c:pt idx="328">
                  <c:v>40527</c:v>
                </c:pt>
                <c:pt idx="329">
                  <c:v>40528</c:v>
                </c:pt>
                <c:pt idx="330">
                  <c:v>40529</c:v>
                </c:pt>
                <c:pt idx="331">
                  <c:v>40532</c:v>
                </c:pt>
                <c:pt idx="332">
                  <c:v>40533</c:v>
                </c:pt>
                <c:pt idx="333">
                  <c:v>40534</c:v>
                </c:pt>
                <c:pt idx="334">
                  <c:v>40535</c:v>
                </c:pt>
                <c:pt idx="335">
                  <c:v>40539</c:v>
                </c:pt>
                <c:pt idx="336">
                  <c:v>40540</c:v>
                </c:pt>
                <c:pt idx="337">
                  <c:v>40541</c:v>
                </c:pt>
                <c:pt idx="338">
                  <c:v>40542</c:v>
                </c:pt>
                <c:pt idx="339">
                  <c:v>40543</c:v>
                </c:pt>
                <c:pt idx="340">
                  <c:v>40546</c:v>
                </c:pt>
                <c:pt idx="341">
                  <c:v>40547</c:v>
                </c:pt>
                <c:pt idx="342">
                  <c:v>40548</c:v>
                </c:pt>
                <c:pt idx="343">
                  <c:v>40549</c:v>
                </c:pt>
                <c:pt idx="344">
                  <c:v>40550</c:v>
                </c:pt>
                <c:pt idx="345">
                  <c:v>40553</c:v>
                </c:pt>
                <c:pt idx="346">
                  <c:v>40554</c:v>
                </c:pt>
                <c:pt idx="347">
                  <c:v>40555</c:v>
                </c:pt>
                <c:pt idx="348">
                  <c:v>40556</c:v>
                </c:pt>
                <c:pt idx="349">
                  <c:v>40557</c:v>
                </c:pt>
                <c:pt idx="350">
                  <c:v>40560</c:v>
                </c:pt>
                <c:pt idx="351">
                  <c:v>40561</c:v>
                </c:pt>
                <c:pt idx="352">
                  <c:v>40562</c:v>
                </c:pt>
                <c:pt idx="353">
                  <c:v>40563</c:v>
                </c:pt>
                <c:pt idx="354">
                  <c:v>40564</c:v>
                </c:pt>
                <c:pt idx="355">
                  <c:v>40567</c:v>
                </c:pt>
                <c:pt idx="356">
                  <c:v>40568</c:v>
                </c:pt>
                <c:pt idx="357">
                  <c:v>40569</c:v>
                </c:pt>
                <c:pt idx="358">
                  <c:v>40570</c:v>
                </c:pt>
                <c:pt idx="359">
                  <c:v>40571</c:v>
                </c:pt>
                <c:pt idx="360">
                  <c:v>40574</c:v>
                </c:pt>
                <c:pt idx="361">
                  <c:v>40575</c:v>
                </c:pt>
                <c:pt idx="362">
                  <c:v>40576</c:v>
                </c:pt>
                <c:pt idx="363">
                  <c:v>40577</c:v>
                </c:pt>
                <c:pt idx="364">
                  <c:v>40578</c:v>
                </c:pt>
                <c:pt idx="365">
                  <c:v>40581</c:v>
                </c:pt>
                <c:pt idx="366">
                  <c:v>40582</c:v>
                </c:pt>
                <c:pt idx="367">
                  <c:v>40583</c:v>
                </c:pt>
                <c:pt idx="368">
                  <c:v>40584</c:v>
                </c:pt>
                <c:pt idx="369">
                  <c:v>40585</c:v>
                </c:pt>
                <c:pt idx="370">
                  <c:v>40588</c:v>
                </c:pt>
                <c:pt idx="371">
                  <c:v>40589</c:v>
                </c:pt>
                <c:pt idx="372">
                  <c:v>40590</c:v>
                </c:pt>
                <c:pt idx="373">
                  <c:v>40591</c:v>
                </c:pt>
                <c:pt idx="374">
                  <c:v>40592</c:v>
                </c:pt>
                <c:pt idx="375">
                  <c:v>40595</c:v>
                </c:pt>
                <c:pt idx="376">
                  <c:v>40596</c:v>
                </c:pt>
                <c:pt idx="377">
                  <c:v>40597</c:v>
                </c:pt>
                <c:pt idx="378">
                  <c:v>40598</c:v>
                </c:pt>
                <c:pt idx="379">
                  <c:v>40599</c:v>
                </c:pt>
                <c:pt idx="380">
                  <c:v>40602</c:v>
                </c:pt>
                <c:pt idx="381">
                  <c:v>40603</c:v>
                </c:pt>
                <c:pt idx="382">
                  <c:v>40604</c:v>
                </c:pt>
                <c:pt idx="383">
                  <c:v>40605</c:v>
                </c:pt>
                <c:pt idx="384">
                  <c:v>40609</c:v>
                </c:pt>
                <c:pt idx="385">
                  <c:v>40610</c:v>
                </c:pt>
                <c:pt idx="386">
                  <c:v>40611</c:v>
                </c:pt>
                <c:pt idx="387">
                  <c:v>40612</c:v>
                </c:pt>
                <c:pt idx="388">
                  <c:v>40613</c:v>
                </c:pt>
                <c:pt idx="389">
                  <c:v>40616</c:v>
                </c:pt>
                <c:pt idx="390">
                  <c:v>40617</c:v>
                </c:pt>
                <c:pt idx="391">
                  <c:v>40618</c:v>
                </c:pt>
                <c:pt idx="392">
                  <c:v>40619</c:v>
                </c:pt>
                <c:pt idx="393">
                  <c:v>40620</c:v>
                </c:pt>
                <c:pt idx="394">
                  <c:v>40623</c:v>
                </c:pt>
                <c:pt idx="395">
                  <c:v>40624</c:v>
                </c:pt>
                <c:pt idx="396">
                  <c:v>40625</c:v>
                </c:pt>
                <c:pt idx="397">
                  <c:v>40626</c:v>
                </c:pt>
                <c:pt idx="398">
                  <c:v>40627</c:v>
                </c:pt>
                <c:pt idx="399">
                  <c:v>40630</c:v>
                </c:pt>
                <c:pt idx="400">
                  <c:v>40631</c:v>
                </c:pt>
                <c:pt idx="401">
                  <c:v>40632</c:v>
                </c:pt>
                <c:pt idx="402">
                  <c:v>40633</c:v>
                </c:pt>
                <c:pt idx="403">
                  <c:v>40634</c:v>
                </c:pt>
                <c:pt idx="404">
                  <c:v>40637</c:v>
                </c:pt>
                <c:pt idx="405">
                  <c:v>40638</c:v>
                </c:pt>
                <c:pt idx="406">
                  <c:v>40639</c:v>
                </c:pt>
                <c:pt idx="407">
                  <c:v>40640</c:v>
                </c:pt>
                <c:pt idx="408">
                  <c:v>40641</c:v>
                </c:pt>
                <c:pt idx="409">
                  <c:v>40644</c:v>
                </c:pt>
                <c:pt idx="410">
                  <c:v>40645</c:v>
                </c:pt>
                <c:pt idx="411">
                  <c:v>40646</c:v>
                </c:pt>
                <c:pt idx="412">
                  <c:v>40647</c:v>
                </c:pt>
                <c:pt idx="413">
                  <c:v>40648</c:v>
                </c:pt>
                <c:pt idx="414">
                  <c:v>40651</c:v>
                </c:pt>
                <c:pt idx="415">
                  <c:v>40652</c:v>
                </c:pt>
                <c:pt idx="416">
                  <c:v>40653</c:v>
                </c:pt>
                <c:pt idx="417">
                  <c:v>40658</c:v>
                </c:pt>
                <c:pt idx="418">
                  <c:v>40659</c:v>
                </c:pt>
                <c:pt idx="419">
                  <c:v>40660</c:v>
                </c:pt>
                <c:pt idx="420">
                  <c:v>40661</c:v>
                </c:pt>
                <c:pt idx="421">
                  <c:v>40662</c:v>
                </c:pt>
                <c:pt idx="422">
                  <c:v>40665</c:v>
                </c:pt>
                <c:pt idx="423">
                  <c:v>40666</c:v>
                </c:pt>
                <c:pt idx="424">
                  <c:v>40669</c:v>
                </c:pt>
                <c:pt idx="425">
                  <c:v>40672</c:v>
                </c:pt>
                <c:pt idx="426">
                  <c:v>40673</c:v>
                </c:pt>
                <c:pt idx="427">
                  <c:v>40674</c:v>
                </c:pt>
                <c:pt idx="428">
                  <c:v>40675</c:v>
                </c:pt>
                <c:pt idx="429">
                  <c:v>40676</c:v>
                </c:pt>
                <c:pt idx="430">
                  <c:v>40679</c:v>
                </c:pt>
                <c:pt idx="431">
                  <c:v>40680</c:v>
                </c:pt>
                <c:pt idx="432">
                  <c:v>40681</c:v>
                </c:pt>
                <c:pt idx="433">
                  <c:v>40682</c:v>
                </c:pt>
                <c:pt idx="434">
                  <c:v>40683</c:v>
                </c:pt>
                <c:pt idx="435">
                  <c:v>40686</c:v>
                </c:pt>
                <c:pt idx="436">
                  <c:v>40687</c:v>
                </c:pt>
                <c:pt idx="437">
                  <c:v>40688</c:v>
                </c:pt>
                <c:pt idx="438">
                  <c:v>40689</c:v>
                </c:pt>
                <c:pt idx="439">
                  <c:v>40690</c:v>
                </c:pt>
                <c:pt idx="440">
                  <c:v>40693</c:v>
                </c:pt>
                <c:pt idx="441">
                  <c:v>40694</c:v>
                </c:pt>
                <c:pt idx="442">
                  <c:v>40695</c:v>
                </c:pt>
                <c:pt idx="443">
                  <c:v>40696</c:v>
                </c:pt>
                <c:pt idx="444">
                  <c:v>40697</c:v>
                </c:pt>
                <c:pt idx="445">
                  <c:v>40700</c:v>
                </c:pt>
                <c:pt idx="446">
                  <c:v>40701</c:v>
                </c:pt>
                <c:pt idx="447">
                  <c:v>40702</c:v>
                </c:pt>
                <c:pt idx="448">
                  <c:v>40703</c:v>
                </c:pt>
                <c:pt idx="449">
                  <c:v>40704</c:v>
                </c:pt>
                <c:pt idx="450">
                  <c:v>40707</c:v>
                </c:pt>
                <c:pt idx="451">
                  <c:v>40708</c:v>
                </c:pt>
                <c:pt idx="452">
                  <c:v>40709</c:v>
                </c:pt>
                <c:pt idx="453">
                  <c:v>40710</c:v>
                </c:pt>
                <c:pt idx="454">
                  <c:v>40711</c:v>
                </c:pt>
                <c:pt idx="455">
                  <c:v>40714</c:v>
                </c:pt>
                <c:pt idx="456">
                  <c:v>40715</c:v>
                </c:pt>
                <c:pt idx="457">
                  <c:v>40716</c:v>
                </c:pt>
                <c:pt idx="458">
                  <c:v>40717</c:v>
                </c:pt>
                <c:pt idx="459">
                  <c:v>40718</c:v>
                </c:pt>
                <c:pt idx="460">
                  <c:v>40721</c:v>
                </c:pt>
                <c:pt idx="461">
                  <c:v>40722</c:v>
                </c:pt>
                <c:pt idx="462">
                  <c:v>40723</c:v>
                </c:pt>
                <c:pt idx="463">
                  <c:v>40724</c:v>
                </c:pt>
                <c:pt idx="464">
                  <c:v>40725</c:v>
                </c:pt>
                <c:pt idx="465">
                  <c:v>40728</c:v>
                </c:pt>
                <c:pt idx="466">
                  <c:v>40729</c:v>
                </c:pt>
                <c:pt idx="467">
                  <c:v>40730</c:v>
                </c:pt>
                <c:pt idx="468">
                  <c:v>40731</c:v>
                </c:pt>
                <c:pt idx="469">
                  <c:v>40732</c:v>
                </c:pt>
                <c:pt idx="470">
                  <c:v>40735</c:v>
                </c:pt>
                <c:pt idx="471">
                  <c:v>40736</c:v>
                </c:pt>
                <c:pt idx="472">
                  <c:v>40737</c:v>
                </c:pt>
                <c:pt idx="473">
                  <c:v>40738</c:v>
                </c:pt>
                <c:pt idx="474">
                  <c:v>40739</c:v>
                </c:pt>
                <c:pt idx="475">
                  <c:v>40742</c:v>
                </c:pt>
                <c:pt idx="476">
                  <c:v>40743</c:v>
                </c:pt>
                <c:pt idx="477">
                  <c:v>40744</c:v>
                </c:pt>
                <c:pt idx="478">
                  <c:v>40745</c:v>
                </c:pt>
                <c:pt idx="479">
                  <c:v>40746</c:v>
                </c:pt>
                <c:pt idx="480">
                  <c:v>40749</c:v>
                </c:pt>
                <c:pt idx="481">
                  <c:v>40750</c:v>
                </c:pt>
                <c:pt idx="482">
                  <c:v>40751</c:v>
                </c:pt>
                <c:pt idx="483">
                  <c:v>40752</c:v>
                </c:pt>
                <c:pt idx="484">
                  <c:v>40753</c:v>
                </c:pt>
                <c:pt idx="485">
                  <c:v>40756</c:v>
                </c:pt>
                <c:pt idx="486">
                  <c:v>40757</c:v>
                </c:pt>
                <c:pt idx="487">
                  <c:v>40758</c:v>
                </c:pt>
                <c:pt idx="488">
                  <c:v>40759</c:v>
                </c:pt>
                <c:pt idx="489">
                  <c:v>40760</c:v>
                </c:pt>
                <c:pt idx="490">
                  <c:v>40763</c:v>
                </c:pt>
                <c:pt idx="491">
                  <c:v>40765</c:v>
                </c:pt>
                <c:pt idx="492">
                  <c:v>40766</c:v>
                </c:pt>
                <c:pt idx="493">
                  <c:v>40767</c:v>
                </c:pt>
                <c:pt idx="494">
                  <c:v>40770</c:v>
                </c:pt>
                <c:pt idx="495">
                  <c:v>40771</c:v>
                </c:pt>
                <c:pt idx="496">
                  <c:v>40772</c:v>
                </c:pt>
                <c:pt idx="497">
                  <c:v>40773</c:v>
                </c:pt>
                <c:pt idx="498">
                  <c:v>40777</c:v>
                </c:pt>
                <c:pt idx="499">
                  <c:v>40778</c:v>
                </c:pt>
                <c:pt idx="500">
                  <c:v>40779</c:v>
                </c:pt>
                <c:pt idx="501">
                  <c:v>40780</c:v>
                </c:pt>
                <c:pt idx="502">
                  <c:v>40781</c:v>
                </c:pt>
                <c:pt idx="503">
                  <c:v>40784</c:v>
                </c:pt>
                <c:pt idx="504">
                  <c:v>40785</c:v>
                </c:pt>
                <c:pt idx="505">
                  <c:v>40786</c:v>
                </c:pt>
                <c:pt idx="506">
                  <c:v>40787</c:v>
                </c:pt>
                <c:pt idx="507">
                  <c:v>40788</c:v>
                </c:pt>
                <c:pt idx="508">
                  <c:v>40793</c:v>
                </c:pt>
                <c:pt idx="509">
                  <c:v>40795</c:v>
                </c:pt>
                <c:pt idx="510">
                  <c:v>40798</c:v>
                </c:pt>
                <c:pt idx="511">
                  <c:v>40799</c:v>
                </c:pt>
                <c:pt idx="512">
                  <c:v>40800</c:v>
                </c:pt>
                <c:pt idx="513">
                  <c:v>40801</c:v>
                </c:pt>
                <c:pt idx="514">
                  <c:v>40802</c:v>
                </c:pt>
                <c:pt idx="515">
                  <c:v>40805</c:v>
                </c:pt>
                <c:pt idx="516">
                  <c:v>40806</c:v>
                </c:pt>
                <c:pt idx="517">
                  <c:v>40807</c:v>
                </c:pt>
                <c:pt idx="518">
                  <c:v>40808</c:v>
                </c:pt>
                <c:pt idx="519">
                  <c:v>40809</c:v>
                </c:pt>
                <c:pt idx="520">
                  <c:v>40812</c:v>
                </c:pt>
                <c:pt idx="521">
                  <c:v>40813</c:v>
                </c:pt>
                <c:pt idx="522">
                  <c:v>40814</c:v>
                </c:pt>
                <c:pt idx="523">
                  <c:v>40815</c:v>
                </c:pt>
                <c:pt idx="524">
                  <c:v>40816</c:v>
                </c:pt>
                <c:pt idx="525">
                  <c:v>40819</c:v>
                </c:pt>
                <c:pt idx="526">
                  <c:v>40820</c:v>
                </c:pt>
                <c:pt idx="527">
                  <c:v>40821</c:v>
                </c:pt>
                <c:pt idx="528">
                  <c:v>40822</c:v>
                </c:pt>
                <c:pt idx="529">
                  <c:v>40823</c:v>
                </c:pt>
                <c:pt idx="530">
                  <c:v>40826</c:v>
                </c:pt>
                <c:pt idx="531">
                  <c:v>40827</c:v>
                </c:pt>
                <c:pt idx="532">
                  <c:v>40828</c:v>
                </c:pt>
                <c:pt idx="533">
                  <c:v>40829</c:v>
                </c:pt>
                <c:pt idx="534">
                  <c:v>40830</c:v>
                </c:pt>
                <c:pt idx="535">
                  <c:v>40833</c:v>
                </c:pt>
                <c:pt idx="536">
                  <c:v>40834</c:v>
                </c:pt>
                <c:pt idx="537">
                  <c:v>40835</c:v>
                </c:pt>
                <c:pt idx="538">
                  <c:v>40836</c:v>
                </c:pt>
                <c:pt idx="539">
                  <c:v>40837</c:v>
                </c:pt>
                <c:pt idx="540">
                  <c:v>40840</c:v>
                </c:pt>
                <c:pt idx="541">
                  <c:v>40841</c:v>
                </c:pt>
                <c:pt idx="542">
                  <c:v>40843</c:v>
                </c:pt>
                <c:pt idx="543">
                  <c:v>40844</c:v>
                </c:pt>
                <c:pt idx="544">
                  <c:v>40847</c:v>
                </c:pt>
                <c:pt idx="545">
                  <c:v>40848</c:v>
                </c:pt>
                <c:pt idx="546">
                  <c:v>40849</c:v>
                </c:pt>
                <c:pt idx="547">
                  <c:v>40850</c:v>
                </c:pt>
                <c:pt idx="548">
                  <c:v>40851</c:v>
                </c:pt>
                <c:pt idx="549">
                  <c:v>40855</c:v>
                </c:pt>
                <c:pt idx="550">
                  <c:v>40856</c:v>
                </c:pt>
                <c:pt idx="551">
                  <c:v>40857</c:v>
                </c:pt>
                <c:pt idx="552">
                  <c:v>40858</c:v>
                </c:pt>
                <c:pt idx="553">
                  <c:v>40861</c:v>
                </c:pt>
                <c:pt idx="554">
                  <c:v>40863</c:v>
                </c:pt>
                <c:pt idx="555">
                  <c:v>40864</c:v>
                </c:pt>
                <c:pt idx="556">
                  <c:v>40865</c:v>
                </c:pt>
                <c:pt idx="557">
                  <c:v>40868</c:v>
                </c:pt>
                <c:pt idx="558">
                  <c:v>40869</c:v>
                </c:pt>
                <c:pt idx="559">
                  <c:v>40870</c:v>
                </c:pt>
                <c:pt idx="560">
                  <c:v>40875</c:v>
                </c:pt>
                <c:pt idx="561">
                  <c:v>40876</c:v>
                </c:pt>
                <c:pt idx="562">
                  <c:v>40877</c:v>
                </c:pt>
                <c:pt idx="563">
                  <c:v>40878</c:v>
                </c:pt>
                <c:pt idx="564">
                  <c:v>40879</c:v>
                </c:pt>
                <c:pt idx="565">
                  <c:v>40882</c:v>
                </c:pt>
                <c:pt idx="566">
                  <c:v>40883</c:v>
                </c:pt>
                <c:pt idx="567">
                  <c:v>40884</c:v>
                </c:pt>
                <c:pt idx="568">
                  <c:v>40885</c:v>
                </c:pt>
                <c:pt idx="569">
                  <c:v>40886</c:v>
                </c:pt>
                <c:pt idx="570">
                  <c:v>40889</c:v>
                </c:pt>
                <c:pt idx="571">
                  <c:v>40890</c:v>
                </c:pt>
                <c:pt idx="572">
                  <c:v>40891</c:v>
                </c:pt>
                <c:pt idx="573">
                  <c:v>40892</c:v>
                </c:pt>
                <c:pt idx="574">
                  <c:v>40893</c:v>
                </c:pt>
                <c:pt idx="575">
                  <c:v>40896</c:v>
                </c:pt>
                <c:pt idx="576">
                  <c:v>40897</c:v>
                </c:pt>
                <c:pt idx="577">
                  <c:v>40898</c:v>
                </c:pt>
                <c:pt idx="578">
                  <c:v>40899</c:v>
                </c:pt>
                <c:pt idx="579">
                  <c:v>40900</c:v>
                </c:pt>
                <c:pt idx="580">
                  <c:v>40907</c:v>
                </c:pt>
                <c:pt idx="581">
                  <c:v>40911</c:v>
                </c:pt>
                <c:pt idx="582">
                  <c:v>40912</c:v>
                </c:pt>
                <c:pt idx="583">
                  <c:v>40913</c:v>
                </c:pt>
                <c:pt idx="584">
                  <c:v>40914</c:v>
                </c:pt>
                <c:pt idx="585">
                  <c:v>40917</c:v>
                </c:pt>
                <c:pt idx="586">
                  <c:v>40918</c:v>
                </c:pt>
                <c:pt idx="587">
                  <c:v>40919</c:v>
                </c:pt>
                <c:pt idx="588">
                  <c:v>40920</c:v>
                </c:pt>
                <c:pt idx="589">
                  <c:v>40921</c:v>
                </c:pt>
                <c:pt idx="590">
                  <c:v>40925</c:v>
                </c:pt>
                <c:pt idx="591">
                  <c:v>40926</c:v>
                </c:pt>
                <c:pt idx="592">
                  <c:v>40927</c:v>
                </c:pt>
                <c:pt idx="593">
                  <c:v>40928</c:v>
                </c:pt>
                <c:pt idx="594">
                  <c:v>40931</c:v>
                </c:pt>
                <c:pt idx="595">
                  <c:v>40933</c:v>
                </c:pt>
                <c:pt idx="596">
                  <c:v>40934</c:v>
                </c:pt>
                <c:pt idx="597">
                  <c:v>40935</c:v>
                </c:pt>
                <c:pt idx="598">
                  <c:v>40938</c:v>
                </c:pt>
                <c:pt idx="599">
                  <c:v>40939</c:v>
                </c:pt>
                <c:pt idx="600">
                  <c:v>40940</c:v>
                </c:pt>
                <c:pt idx="601">
                  <c:v>40941</c:v>
                </c:pt>
                <c:pt idx="602">
                  <c:v>40942</c:v>
                </c:pt>
                <c:pt idx="603">
                  <c:v>40945</c:v>
                </c:pt>
                <c:pt idx="604">
                  <c:v>40946</c:v>
                </c:pt>
                <c:pt idx="605">
                  <c:v>40947</c:v>
                </c:pt>
                <c:pt idx="606">
                  <c:v>40948</c:v>
                </c:pt>
                <c:pt idx="607">
                  <c:v>40949</c:v>
                </c:pt>
                <c:pt idx="608">
                  <c:v>40952</c:v>
                </c:pt>
                <c:pt idx="609">
                  <c:v>40953</c:v>
                </c:pt>
                <c:pt idx="610">
                  <c:v>40954</c:v>
                </c:pt>
                <c:pt idx="611">
                  <c:v>40955</c:v>
                </c:pt>
                <c:pt idx="612">
                  <c:v>40960</c:v>
                </c:pt>
                <c:pt idx="613">
                  <c:v>40961</c:v>
                </c:pt>
                <c:pt idx="614">
                  <c:v>40962</c:v>
                </c:pt>
                <c:pt idx="615">
                  <c:v>40963</c:v>
                </c:pt>
                <c:pt idx="616">
                  <c:v>40966</c:v>
                </c:pt>
                <c:pt idx="617">
                  <c:v>40967</c:v>
                </c:pt>
                <c:pt idx="618">
                  <c:v>40968</c:v>
                </c:pt>
                <c:pt idx="619">
                  <c:v>40969</c:v>
                </c:pt>
                <c:pt idx="620">
                  <c:v>40970</c:v>
                </c:pt>
                <c:pt idx="621">
                  <c:v>40973</c:v>
                </c:pt>
                <c:pt idx="622">
                  <c:v>40974</c:v>
                </c:pt>
                <c:pt idx="623">
                  <c:v>40975</c:v>
                </c:pt>
                <c:pt idx="624">
                  <c:v>40976</c:v>
                </c:pt>
                <c:pt idx="625">
                  <c:v>40977</c:v>
                </c:pt>
                <c:pt idx="626">
                  <c:v>40980</c:v>
                </c:pt>
                <c:pt idx="627">
                  <c:v>40981</c:v>
                </c:pt>
                <c:pt idx="628">
                  <c:v>40982</c:v>
                </c:pt>
                <c:pt idx="629">
                  <c:v>40983</c:v>
                </c:pt>
                <c:pt idx="630">
                  <c:v>40990</c:v>
                </c:pt>
                <c:pt idx="631">
                  <c:v>40994</c:v>
                </c:pt>
                <c:pt idx="632">
                  <c:v>40995</c:v>
                </c:pt>
                <c:pt idx="633">
                  <c:v>41001</c:v>
                </c:pt>
                <c:pt idx="634">
                  <c:v>41002</c:v>
                </c:pt>
                <c:pt idx="635">
                  <c:v>41008</c:v>
                </c:pt>
                <c:pt idx="636">
                  <c:v>41010</c:v>
                </c:pt>
                <c:pt idx="637">
                  <c:v>41012</c:v>
                </c:pt>
                <c:pt idx="638">
                  <c:v>41015</c:v>
                </c:pt>
                <c:pt idx="639">
                  <c:v>41016</c:v>
                </c:pt>
                <c:pt idx="640">
                  <c:v>41017</c:v>
                </c:pt>
                <c:pt idx="641">
                  <c:v>41018</c:v>
                </c:pt>
                <c:pt idx="642">
                  <c:v>41019</c:v>
                </c:pt>
                <c:pt idx="643">
                  <c:v>41022</c:v>
                </c:pt>
                <c:pt idx="644">
                  <c:v>41023</c:v>
                </c:pt>
                <c:pt idx="645">
                  <c:v>41024</c:v>
                </c:pt>
                <c:pt idx="646">
                  <c:v>41025</c:v>
                </c:pt>
                <c:pt idx="647">
                  <c:v>41026</c:v>
                </c:pt>
                <c:pt idx="648">
                  <c:v>41030</c:v>
                </c:pt>
                <c:pt idx="649">
                  <c:v>41031</c:v>
                </c:pt>
                <c:pt idx="650">
                  <c:v>41032</c:v>
                </c:pt>
                <c:pt idx="651">
                  <c:v>41033</c:v>
                </c:pt>
                <c:pt idx="652">
                  <c:v>41036</c:v>
                </c:pt>
                <c:pt idx="653">
                  <c:v>41037</c:v>
                </c:pt>
                <c:pt idx="654">
                  <c:v>41038</c:v>
                </c:pt>
                <c:pt idx="655">
                  <c:v>41039</c:v>
                </c:pt>
                <c:pt idx="656">
                  <c:v>41040</c:v>
                </c:pt>
                <c:pt idx="657">
                  <c:v>41043</c:v>
                </c:pt>
                <c:pt idx="658">
                  <c:v>41044</c:v>
                </c:pt>
                <c:pt idx="659">
                  <c:v>41045</c:v>
                </c:pt>
                <c:pt idx="660">
                  <c:v>41046</c:v>
                </c:pt>
                <c:pt idx="661">
                  <c:v>41047</c:v>
                </c:pt>
                <c:pt idx="662">
                  <c:v>41050</c:v>
                </c:pt>
                <c:pt idx="663">
                  <c:v>41051</c:v>
                </c:pt>
                <c:pt idx="664">
                  <c:v>41052</c:v>
                </c:pt>
                <c:pt idx="665">
                  <c:v>41053</c:v>
                </c:pt>
                <c:pt idx="666">
                  <c:v>41054</c:v>
                </c:pt>
                <c:pt idx="667">
                  <c:v>41057</c:v>
                </c:pt>
                <c:pt idx="668">
                  <c:v>41058</c:v>
                </c:pt>
                <c:pt idx="669">
                  <c:v>41059</c:v>
                </c:pt>
                <c:pt idx="670">
                  <c:v>41061</c:v>
                </c:pt>
                <c:pt idx="671">
                  <c:v>41064</c:v>
                </c:pt>
                <c:pt idx="672">
                  <c:v>41065</c:v>
                </c:pt>
                <c:pt idx="673">
                  <c:v>41067</c:v>
                </c:pt>
                <c:pt idx="674">
                  <c:v>41068</c:v>
                </c:pt>
                <c:pt idx="675">
                  <c:v>41071</c:v>
                </c:pt>
                <c:pt idx="676">
                  <c:v>41072</c:v>
                </c:pt>
                <c:pt idx="677">
                  <c:v>41073</c:v>
                </c:pt>
                <c:pt idx="678">
                  <c:v>41074</c:v>
                </c:pt>
                <c:pt idx="679">
                  <c:v>41075</c:v>
                </c:pt>
                <c:pt idx="680">
                  <c:v>41078</c:v>
                </c:pt>
                <c:pt idx="681">
                  <c:v>41079</c:v>
                </c:pt>
                <c:pt idx="682">
                  <c:v>41080</c:v>
                </c:pt>
                <c:pt idx="683">
                  <c:v>41081</c:v>
                </c:pt>
                <c:pt idx="684">
                  <c:v>41082</c:v>
                </c:pt>
                <c:pt idx="685">
                  <c:v>41085</c:v>
                </c:pt>
                <c:pt idx="686">
                  <c:v>41086</c:v>
                </c:pt>
                <c:pt idx="687">
                  <c:v>41087</c:v>
                </c:pt>
                <c:pt idx="688">
                  <c:v>41088</c:v>
                </c:pt>
                <c:pt idx="689">
                  <c:v>41089</c:v>
                </c:pt>
                <c:pt idx="690">
                  <c:v>41092</c:v>
                </c:pt>
                <c:pt idx="691">
                  <c:v>41093</c:v>
                </c:pt>
                <c:pt idx="692">
                  <c:v>41094</c:v>
                </c:pt>
                <c:pt idx="693">
                  <c:v>41095</c:v>
                </c:pt>
                <c:pt idx="694">
                  <c:v>41099</c:v>
                </c:pt>
                <c:pt idx="695">
                  <c:v>41100</c:v>
                </c:pt>
                <c:pt idx="696">
                  <c:v>41101</c:v>
                </c:pt>
                <c:pt idx="697">
                  <c:v>41102</c:v>
                </c:pt>
                <c:pt idx="698">
                  <c:v>41103</c:v>
                </c:pt>
                <c:pt idx="699">
                  <c:v>41106</c:v>
                </c:pt>
                <c:pt idx="700">
                  <c:v>41107</c:v>
                </c:pt>
                <c:pt idx="701">
                  <c:v>41108</c:v>
                </c:pt>
                <c:pt idx="702">
                  <c:v>41109</c:v>
                </c:pt>
                <c:pt idx="703">
                  <c:v>41110</c:v>
                </c:pt>
                <c:pt idx="704">
                  <c:v>41113</c:v>
                </c:pt>
                <c:pt idx="705">
                  <c:v>41114</c:v>
                </c:pt>
                <c:pt idx="706">
                  <c:v>41115</c:v>
                </c:pt>
                <c:pt idx="707">
                  <c:v>41116</c:v>
                </c:pt>
                <c:pt idx="708">
                  <c:v>41117</c:v>
                </c:pt>
                <c:pt idx="709">
                  <c:v>41120</c:v>
                </c:pt>
                <c:pt idx="710">
                  <c:v>41121</c:v>
                </c:pt>
                <c:pt idx="711">
                  <c:v>41122</c:v>
                </c:pt>
                <c:pt idx="712">
                  <c:v>41123</c:v>
                </c:pt>
                <c:pt idx="713">
                  <c:v>41124</c:v>
                </c:pt>
                <c:pt idx="714">
                  <c:v>41127</c:v>
                </c:pt>
                <c:pt idx="715">
                  <c:v>41128</c:v>
                </c:pt>
                <c:pt idx="716">
                  <c:v>41129</c:v>
                </c:pt>
                <c:pt idx="717">
                  <c:v>41130</c:v>
                </c:pt>
                <c:pt idx="718">
                  <c:v>41131</c:v>
                </c:pt>
                <c:pt idx="719">
                  <c:v>41134</c:v>
                </c:pt>
                <c:pt idx="720">
                  <c:v>41135</c:v>
                </c:pt>
                <c:pt idx="721">
                  <c:v>41136</c:v>
                </c:pt>
                <c:pt idx="722">
                  <c:v>41137</c:v>
                </c:pt>
                <c:pt idx="723">
                  <c:v>41138</c:v>
                </c:pt>
                <c:pt idx="724">
                  <c:v>41141</c:v>
                </c:pt>
                <c:pt idx="725">
                  <c:v>41142</c:v>
                </c:pt>
                <c:pt idx="726">
                  <c:v>41143</c:v>
                </c:pt>
                <c:pt idx="727">
                  <c:v>41144</c:v>
                </c:pt>
                <c:pt idx="728">
                  <c:v>41145</c:v>
                </c:pt>
                <c:pt idx="729">
                  <c:v>41148</c:v>
                </c:pt>
                <c:pt idx="730">
                  <c:v>41149</c:v>
                </c:pt>
                <c:pt idx="731">
                  <c:v>41150</c:v>
                </c:pt>
                <c:pt idx="732">
                  <c:v>41151</c:v>
                </c:pt>
                <c:pt idx="733">
                  <c:v>41152</c:v>
                </c:pt>
                <c:pt idx="734">
                  <c:v>41156</c:v>
                </c:pt>
                <c:pt idx="735">
                  <c:v>41157</c:v>
                </c:pt>
                <c:pt idx="736">
                  <c:v>41162</c:v>
                </c:pt>
                <c:pt idx="737">
                  <c:v>41163</c:v>
                </c:pt>
                <c:pt idx="738">
                  <c:v>41164</c:v>
                </c:pt>
                <c:pt idx="739">
                  <c:v>41165</c:v>
                </c:pt>
                <c:pt idx="740">
                  <c:v>41166</c:v>
                </c:pt>
                <c:pt idx="741">
                  <c:v>41169</c:v>
                </c:pt>
                <c:pt idx="742">
                  <c:v>41170</c:v>
                </c:pt>
                <c:pt idx="743">
                  <c:v>41171</c:v>
                </c:pt>
                <c:pt idx="744">
                  <c:v>41172</c:v>
                </c:pt>
                <c:pt idx="745">
                  <c:v>41173</c:v>
                </c:pt>
                <c:pt idx="746">
                  <c:v>41176</c:v>
                </c:pt>
                <c:pt idx="747">
                  <c:v>41177</c:v>
                </c:pt>
                <c:pt idx="748">
                  <c:v>41178</c:v>
                </c:pt>
                <c:pt idx="749">
                  <c:v>41179</c:v>
                </c:pt>
                <c:pt idx="750">
                  <c:v>41180</c:v>
                </c:pt>
                <c:pt idx="751">
                  <c:v>41183</c:v>
                </c:pt>
                <c:pt idx="752">
                  <c:v>41184</c:v>
                </c:pt>
                <c:pt idx="753">
                  <c:v>41185</c:v>
                </c:pt>
                <c:pt idx="754">
                  <c:v>41186</c:v>
                </c:pt>
                <c:pt idx="755">
                  <c:v>41187</c:v>
                </c:pt>
                <c:pt idx="756">
                  <c:v>41190</c:v>
                </c:pt>
                <c:pt idx="757">
                  <c:v>41191</c:v>
                </c:pt>
                <c:pt idx="758">
                  <c:v>41192</c:v>
                </c:pt>
                <c:pt idx="759">
                  <c:v>41194</c:v>
                </c:pt>
                <c:pt idx="760">
                  <c:v>41197</c:v>
                </c:pt>
                <c:pt idx="761">
                  <c:v>41198</c:v>
                </c:pt>
                <c:pt idx="762">
                  <c:v>41199</c:v>
                </c:pt>
                <c:pt idx="763">
                  <c:v>41200</c:v>
                </c:pt>
                <c:pt idx="764">
                  <c:v>41201</c:v>
                </c:pt>
                <c:pt idx="765">
                  <c:v>41204</c:v>
                </c:pt>
                <c:pt idx="766">
                  <c:v>41205</c:v>
                </c:pt>
                <c:pt idx="767">
                  <c:v>41206</c:v>
                </c:pt>
                <c:pt idx="768">
                  <c:v>41207</c:v>
                </c:pt>
                <c:pt idx="769">
                  <c:v>41208</c:v>
                </c:pt>
                <c:pt idx="770">
                  <c:v>41212</c:v>
                </c:pt>
                <c:pt idx="771">
                  <c:v>41213</c:v>
                </c:pt>
                <c:pt idx="772">
                  <c:v>41215</c:v>
                </c:pt>
                <c:pt idx="773">
                  <c:v>41218</c:v>
                </c:pt>
                <c:pt idx="774">
                  <c:v>41219</c:v>
                </c:pt>
                <c:pt idx="775">
                  <c:v>41220</c:v>
                </c:pt>
                <c:pt idx="776">
                  <c:v>41221</c:v>
                </c:pt>
                <c:pt idx="777">
                  <c:v>41222</c:v>
                </c:pt>
                <c:pt idx="778">
                  <c:v>41225</c:v>
                </c:pt>
                <c:pt idx="779">
                  <c:v>41226</c:v>
                </c:pt>
                <c:pt idx="780">
                  <c:v>41228</c:v>
                </c:pt>
                <c:pt idx="781">
                  <c:v>41233</c:v>
                </c:pt>
                <c:pt idx="782">
                  <c:v>41234</c:v>
                </c:pt>
                <c:pt idx="783">
                  <c:v>41239</c:v>
                </c:pt>
                <c:pt idx="784">
                  <c:v>41240</c:v>
                </c:pt>
                <c:pt idx="785">
                  <c:v>41241</c:v>
                </c:pt>
                <c:pt idx="786">
                  <c:v>41242</c:v>
                </c:pt>
                <c:pt idx="787">
                  <c:v>41243</c:v>
                </c:pt>
                <c:pt idx="788">
                  <c:v>41247</c:v>
                </c:pt>
                <c:pt idx="789">
                  <c:v>41248</c:v>
                </c:pt>
                <c:pt idx="790">
                  <c:v>41249</c:v>
                </c:pt>
                <c:pt idx="791">
                  <c:v>41250</c:v>
                </c:pt>
                <c:pt idx="792">
                  <c:v>41253</c:v>
                </c:pt>
                <c:pt idx="793">
                  <c:v>41254</c:v>
                </c:pt>
                <c:pt idx="794">
                  <c:v>41255</c:v>
                </c:pt>
                <c:pt idx="795">
                  <c:v>41256</c:v>
                </c:pt>
                <c:pt idx="796">
                  <c:v>41257</c:v>
                </c:pt>
                <c:pt idx="797">
                  <c:v>41260</c:v>
                </c:pt>
                <c:pt idx="798">
                  <c:v>41261</c:v>
                </c:pt>
                <c:pt idx="799">
                  <c:v>41262</c:v>
                </c:pt>
                <c:pt idx="800">
                  <c:v>41267</c:v>
                </c:pt>
                <c:pt idx="801">
                  <c:v>41269</c:v>
                </c:pt>
                <c:pt idx="802">
                  <c:v>41270</c:v>
                </c:pt>
                <c:pt idx="803">
                  <c:v>41274</c:v>
                </c:pt>
                <c:pt idx="804">
                  <c:v>41276</c:v>
                </c:pt>
                <c:pt idx="805">
                  <c:v>41277</c:v>
                </c:pt>
                <c:pt idx="806">
                  <c:v>41281</c:v>
                </c:pt>
                <c:pt idx="807">
                  <c:v>41282</c:v>
                </c:pt>
                <c:pt idx="808">
                  <c:v>41283</c:v>
                </c:pt>
                <c:pt idx="809">
                  <c:v>41284</c:v>
                </c:pt>
                <c:pt idx="810">
                  <c:v>41285</c:v>
                </c:pt>
                <c:pt idx="811">
                  <c:v>41288</c:v>
                </c:pt>
                <c:pt idx="812">
                  <c:v>41289</c:v>
                </c:pt>
                <c:pt idx="813">
                  <c:v>41290</c:v>
                </c:pt>
                <c:pt idx="814">
                  <c:v>41291</c:v>
                </c:pt>
                <c:pt idx="815">
                  <c:v>41292</c:v>
                </c:pt>
                <c:pt idx="816">
                  <c:v>41296</c:v>
                </c:pt>
                <c:pt idx="817">
                  <c:v>41297</c:v>
                </c:pt>
                <c:pt idx="818">
                  <c:v>41299</c:v>
                </c:pt>
                <c:pt idx="819">
                  <c:v>41302</c:v>
                </c:pt>
                <c:pt idx="820">
                  <c:v>41303</c:v>
                </c:pt>
                <c:pt idx="821">
                  <c:v>41304</c:v>
                </c:pt>
                <c:pt idx="822">
                  <c:v>41305</c:v>
                </c:pt>
                <c:pt idx="823">
                  <c:v>41306</c:v>
                </c:pt>
                <c:pt idx="824">
                  <c:v>41309</c:v>
                </c:pt>
                <c:pt idx="825">
                  <c:v>41311</c:v>
                </c:pt>
                <c:pt idx="826">
                  <c:v>41312</c:v>
                </c:pt>
                <c:pt idx="827">
                  <c:v>41318</c:v>
                </c:pt>
                <c:pt idx="828">
                  <c:v>41319</c:v>
                </c:pt>
                <c:pt idx="829">
                  <c:v>41320</c:v>
                </c:pt>
                <c:pt idx="830">
                  <c:v>41323</c:v>
                </c:pt>
                <c:pt idx="831">
                  <c:v>41324</c:v>
                </c:pt>
                <c:pt idx="832">
                  <c:v>41327</c:v>
                </c:pt>
                <c:pt idx="833">
                  <c:v>41330</c:v>
                </c:pt>
                <c:pt idx="834">
                  <c:v>41331</c:v>
                </c:pt>
                <c:pt idx="835">
                  <c:v>41332</c:v>
                </c:pt>
                <c:pt idx="836">
                  <c:v>41334</c:v>
                </c:pt>
                <c:pt idx="837">
                  <c:v>41337</c:v>
                </c:pt>
                <c:pt idx="838">
                  <c:v>41339</c:v>
                </c:pt>
                <c:pt idx="839">
                  <c:v>41340</c:v>
                </c:pt>
                <c:pt idx="840">
                  <c:v>41341</c:v>
                </c:pt>
                <c:pt idx="841">
                  <c:v>41344</c:v>
                </c:pt>
                <c:pt idx="842">
                  <c:v>41345</c:v>
                </c:pt>
                <c:pt idx="843">
                  <c:v>41346</c:v>
                </c:pt>
                <c:pt idx="844">
                  <c:v>41347</c:v>
                </c:pt>
                <c:pt idx="845">
                  <c:v>41348</c:v>
                </c:pt>
                <c:pt idx="846">
                  <c:v>41351</c:v>
                </c:pt>
                <c:pt idx="847">
                  <c:v>41354</c:v>
                </c:pt>
                <c:pt idx="848">
                  <c:v>41355</c:v>
                </c:pt>
                <c:pt idx="849">
                  <c:v>41358</c:v>
                </c:pt>
                <c:pt idx="850">
                  <c:v>41359</c:v>
                </c:pt>
                <c:pt idx="851">
                  <c:v>41360</c:v>
                </c:pt>
                <c:pt idx="852">
                  <c:v>41361</c:v>
                </c:pt>
                <c:pt idx="853">
                  <c:v>41366</c:v>
                </c:pt>
                <c:pt idx="854">
                  <c:v>41367</c:v>
                </c:pt>
                <c:pt idx="855">
                  <c:v>41368</c:v>
                </c:pt>
                <c:pt idx="856">
                  <c:v>41372</c:v>
                </c:pt>
                <c:pt idx="857">
                  <c:v>41373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41382</c:v>
                </c:pt>
                <c:pt idx="863">
                  <c:v>41383</c:v>
                </c:pt>
                <c:pt idx="864">
                  <c:v>41386</c:v>
                </c:pt>
                <c:pt idx="865">
                  <c:v>41387</c:v>
                </c:pt>
                <c:pt idx="866">
                  <c:v>41388</c:v>
                </c:pt>
                <c:pt idx="867">
                  <c:v>41389</c:v>
                </c:pt>
                <c:pt idx="868">
                  <c:v>41390</c:v>
                </c:pt>
                <c:pt idx="869">
                  <c:v>41393</c:v>
                </c:pt>
                <c:pt idx="870">
                  <c:v>41397</c:v>
                </c:pt>
                <c:pt idx="871">
                  <c:v>41400</c:v>
                </c:pt>
                <c:pt idx="872">
                  <c:v>41402</c:v>
                </c:pt>
                <c:pt idx="873">
                  <c:v>41403</c:v>
                </c:pt>
                <c:pt idx="874">
                  <c:v>41404</c:v>
                </c:pt>
                <c:pt idx="875">
                  <c:v>41407</c:v>
                </c:pt>
                <c:pt idx="876">
                  <c:v>41411</c:v>
                </c:pt>
                <c:pt idx="877">
                  <c:v>41414</c:v>
                </c:pt>
                <c:pt idx="878">
                  <c:v>41416</c:v>
                </c:pt>
                <c:pt idx="879">
                  <c:v>41418</c:v>
                </c:pt>
                <c:pt idx="880">
                  <c:v>41422</c:v>
                </c:pt>
                <c:pt idx="881">
                  <c:v>41424</c:v>
                </c:pt>
                <c:pt idx="882">
                  <c:v>41425</c:v>
                </c:pt>
                <c:pt idx="883">
                  <c:v>41429</c:v>
                </c:pt>
                <c:pt idx="884">
                  <c:v>41431</c:v>
                </c:pt>
                <c:pt idx="885">
                  <c:v>41432</c:v>
                </c:pt>
                <c:pt idx="886">
                  <c:v>41435</c:v>
                </c:pt>
                <c:pt idx="887">
                  <c:v>41438</c:v>
                </c:pt>
                <c:pt idx="888">
                  <c:v>41439</c:v>
                </c:pt>
                <c:pt idx="889">
                  <c:v>41442</c:v>
                </c:pt>
                <c:pt idx="890">
                  <c:v>41445</c:v>
                </c:pt>
                <c:pt idx="891">
                  <c:v>41446</c:v>
                </c:pt>
                <c:pt idx="892">
                  <c:v>41449</c:v>
                </c:pt>
                <c:pt idx="893">
                  <c:v>41450</c:v>
                </c:pt>
                <c:pt idx="894">
                  <c:v>41452</c:v>
                </c:pt>
                <c:pt idx="895">
                  <c:v>41453</c:v>
                </c:pt>
                <c:pt idx="896">
                  <c:v>41456</c:v>
                </c:pt>
                <c:pt idx="897">
                  <c:v>41457</c:v>
                </c:pt>
                <c:pt idx="898">
                  <c:v>41458</c:v>
                </c:pt>
                <c:pt idx="899">
                  <c:v>41460</c:v>
                </c:pt>
                <c:pt idx="900">
                  <c:v>41466</c:v>
                </c:pt>
                <c:pt idx="901">
                  <c:v>41467</c:v>
                </c:pt>
                <c:pt idx="902">
                  <c:v>41470</c:v>
                </c:pt>
                <c:pt idx="903">
                  <c:v>41471</c:v>
                </c:pt>
                <c:pt idx="904">
                  <c:v>41472</c:v>
                </c:pt>
                <c:pt idx="905">
                  <c:v>41474</c:v>
                </c:pt>
                <c:pt idx="906">
                  <c:v>41480</c:v>
                </c:pt>
                <c:pt idx="907">
                  <c:v>41481</c:v>
                </c:pt>
                <c:pt idx="908">
                  <c:v>41484</c:v>
                </c:pt>
                <c:pt idx="909">
                  <c:v>41485</c:v>
                </c:pt>
                <c:pt idx="910">
                  <c:v>41486</c:v>
                </c:pt>
                <c:pt idx="911">
                  <c:v>41487</c:v>
                </c:pt>
                <c:pt idx="912">
                  <c:v>41498</c:v>
                </c:pt>
                <c:pt idx="913">
                  <c:v>41501</c:v>
                </c:pt>
                <c:pt idx="914">
                  <c:v>41502</c:v>
                </c:pt>
                <c:pt idx="915">
                  <c:v>41505</c:v>
                </c:pt>
                <c:pt idx="916">
                  <c:v>41507</c:v>
                </c:pt>
                <c:pt idx="917">
                  <c:v>41516</c:v>
                </c:pt>
                <c:pt idx="918">
                  <c:v>41520</c:v>
                </c:pt>
                <c:pt idx="919">
                  <c:v>41522</c:v>
                </c:pt>
                <c:pt idx="920">
                  <c:v>41523</c:v>
                </c:pt>
                <c:pt idx="921">
                  <c:v>41526</c:v>
                </c:pt>
                <c:pt idx="922">
                  <c:v>41527</c:v>
                </c:pt>
                <c:pt idx="923">
                  <c:v>41529</c:v>
                </c:pt>
                <c:pt idx="924">
                  <c:v>41534</c:v>
                </c:pt>
                <c:pt idx="925">
                  <c:v>41535</c:v>
                </c:pt>
                <c:pt idx="926">
                  <c:v>41554</c:v>
                </c:pt>
                <c:pt idx="927">
                  <c:v>41557</c:v>
                </c:pt>
                <c:pt idx="928">
                  <c:v>41558</c:v>
                </c:pt>
                <c:pt idx="929">
                  <c:v>41562</c:v>
                </c:pt>
                <c:pt idx="930">
                  <c:v>41563</c:v>
                </c:pt>
                <c:pt idx="931">
                  <c:v>41564</c:v>
                </c:pt>
                <c:pt idx="932">
                  <c:v>41565</c:v>
                </c:pt>
                <c:pt idx="933">
                  <c:v>41568</c:v>
                </c:pt>
                <c:pt idx="934">
                  <c:v>41569</c:v>
                </c:pt>
                <c:pt idx="935">
                  <c:v>41570</c:v>
                </c:pt>
                <c:pt idx="936">
                  <c:v>41571</c:v>
                </c:pt>
                <c:pt idx="937">
                  <c:v>41572</c:v>
                </c:pt>
                <c:pt idx="938">
                  <c:v>41575</c:v>
                </c:pt>
                <c:pt idx="939">
                  <c:v>41576</c:v>
                </c:pt>
                <c:pt idx="940">
                  <c:v>41577</c:v>
                </c:pt>
                <c:pt idx="941">
                  <c:v>41578</c:v>
                </c:pt>
                <c:pt idx="942">
                  <c:v>41579</c:v>
                </c:pt>
                <c:pt idx="943">
                  <c:v>41582</c:v>
                </c:pt>
                <c:pt idx="944">
                  <c:v>41583</c:v>
                </c:pt>
                <c:pt idx="945">
                  <c:v>41584</c:v>
                </c:pt>
                <c:pt idx="946">
                  <c:v>41585</c:v>
                </c:pt>
                <c:pt idx="947">
                  <c:v>41586</c:v>
                </c:pt>
                <c:pt idx="948">
                  <c:v>41589</c:v>
                </c:pt>
                <c:pt idx="949">
                  <c:v>41590</c:v>
                </c:pt>
                <c:pt idx="950">
                  <c:v>41591</c:v>
                </c:pt>
                <c:pt idx="951">
                  <c:v>41593</c:v>
                </c:pt>
                <c:pt idx="952">
                  <c:v>41596</c:v>
                </c:pt>
                <c:pt idx="953">
                  <c:v>41598</c:v>
                </c:pt>
                <c:pt idx="954">
                  <c:v>41599</c:v>
                </c:pt>
                <c:pt idx="955">
                  <c:v>41600</c:v>
                </c:pt>
                <c:pt idx="956">
                  <c:v>41603</c:v>
                </c:pt>
                <c:pt idx="957">
                  <c:v>41604</c:v>
                </c:pt>
                <c:pt idx="958">
                  <c:v>41605</c:v>
                </c:pt>
                <c:pt idx="959">
                  <c:v>41606</c:v>
                </c:pt>
                <c:pt idx="960">
                  <c:v>41607</c:v>
                </c:pt>
                <c:pt idx="961">
                  <c:v>41610</c:v>
                </c:pt>
                <c:pt idx="962">
                  <c:v>41611</c:v>
                </c:pt>
                <c:pt idx="963">
                  <c:v>41612</c:v>
                </c:pt>
                <c:pt idx="964">
                  <c:v>41613</c:v>
                </c:pt>
                <c:pt idx="965">
                  <c:v>41614</c:v>
                </c:pt>
                <c:pt idx="966">
                  <c:v>41617</c:v>
                </c:pt>
                <c:pt idx="967">
                  <c:v>41618</c:v>
                </c:pt>
                <c:pt idx="968">
                  <c:v>41619</c:v>
                </c:pt>
                <c:pt idx="969">
                  <c:v>41620</c:v>
                </c:pt>
                <c:pt idx="970">
                  <c:v>41621</c:v>
                </c:pt>
                <c:pt idx="971">
                  <c:v>41624</c:v>
                </c:pt>
                <c:pt idx="972">
                  <c:v>41625</c:v>
                </c:pt>
                <c:pt idx="973">
                  <c:v>41626</c:v>
                </c:pt>
                <c:pt idx="974">
                  <c:v>41627</c:v>
                </c:pt>
                <c:pt idx="975">
                  <c:v>41635</c:v>
                </c:pt>
                <c:pt idx="976">
                  <c:v>41639</c:v>
                </c:pt>
                <c:pt idx="977">
                  <c:v>41641</c:v>
                </c:pt>
                <c:pt idx="978">
                  <c:v>41642</c:v>
                </c:pt>
                <c:pt idx="979">
                  <c:v>41645</c:v>
                </c:pt>
                <c:pt idx="980">
                  <c:v>41646</c:v>
                </c:pt>
                <c:pt idx="981">
                  <c:v>41647</c:v>
                </c:pt>
                <c:pt idx="982">
                  <c:v>41648</c:v>
                </c:pt>
                <c:pt idx="983">
                  <c:v>41649</c:v>
                </c:pt>
                <c:pt idx="984">
                  <c:v>41652</c:v>
                </c:pt>
                <c:pt idx="985">
                  <c:v>41653</c:v>
                </c:pt>
                <c:pt idx="986">
                  <c:v>41654</c:v>
                </c:pt>
                <c:pt idx="987">
                  <c:v>41655</c:v>
                </c:pt>
                <c:pt idx="988">
                  <c:v>41656</c:v>
                </c:pt>
                <c:pt idx="989">
                  <c:v>41659</c:v>
                </c:pt>
                <c:pt idx="990">
                  <c:v>41660</c:v>
                </c:pt>
                <c:pt idx="991">
                  <c:v>41661</c:v>
                </c:pt>
                <c:pt idx="992">
                  <c:v>41662</c:v>
                </c:pt>
                <c:pt idx="993">
                  <c:v>41663</c:v>
                </c:pt>
                <c:pt idx="994">
                  <c:v>41666</c:v>
                </c:pt>
                <c:pt idx="995">
                  <c:v>41667</c:v>
                </c:pt>
                <c:pt idx="996">
                  <c:v>41668</c:v>
                </c:pt>
                <c:pt idx="997">
                  <c:v>41669</c:v>
                </c:pt>
                <c:pt idx="998">
                  <c:v>41673</c:v>
                </c:pt>
                <c:pt idx="999">
                  <c:v>41674</c:v>
                </c:pt>
                <c:pt idx="1000">
                  <c:v>41675</c:v>
                </c:pt>
                <c:pt idx="1001">
                  <c:v>41676</c:v>
                </c:pt>
                <c:pt idx="1002">
                  <c:v>41677</c:v>
                </c:pt>
                <c:pt idx="1003">
                  <c:v>41680</c:v>
                </c:pt>
                <c:pt idx="1004">
                  <c:v>41681</c:v>
                </c:pt>
                <c:pt idx="1005">
                  <c:v>41682</c:v>
                </c:pt>
                <c:pt idx="1006">
                  <c:v>41683</c:v>
                </c:pt>
                <c:pt idx="1007">
                  <c:v>41684</c:v>
                </c:pt>
                <c:pt idx="1008">
                  <c:v>41687</c:v>
                </c:pt>
                <c:pt idx="1009">
                  <c:v>41688</c:v>
                </c:pt>
                <c:pt idx="1010">
                  <c:v>41689</c:v>
                </c:pt>
                <c:pt idx="1011">
                  <c:v>41690</c:v>
                </c:pt>
                <c:pt idx="1012">
                  <c:v>41691</c:v>
                </c:pt>
                <c:pt idx="1013">
                  <c:v>41694</c:v>
                </c:pt>
                <c:pt idx="1014">
                  <c:v>41695</c:v>
                </c:pt>
                <c:pt idx="1015">
                  <c:v>41696</c:v>
                </c:pt>
                <c:pt idx="1016">
                  <c:v>41697</c:v>
                </c:pt>
                <c:pt idx="1017">
                  <c:v>41702</c:v>
                </c:pt>
                <c:pt idx="1018">
                  <c:v>41703</c:v>
                </c:pt>
                <c:pt idx="1019">
                  <c:v>41704</c:v>
                </c:pt>
                <c:pt idx="1020">
                  <c:v>41705</c:v>
                </c:pt>
                <c:pt idx="1021">
                  <c:v>41708</c:v>
                </c:pt>
                <c:pt idx="1022">
                  <c:v>41709</c:v>
                </c:pt>
                <c:pt idx="1023">
                  <c:v>41710</c:v>
                </c:pt>
                <c:pt idx="1024">
                  <c:v>41711</c:v>
                </c:pt>
                <c:pt idx="1025">
                  <c:v>41715</c:v>
                </c:pt>
                <c:pt idx="1026">
                  <c:v>41716</c:v>
                </c:pt>
                <c:pt idx="1027">
                  <c:v>41717</c:v>
                </c:pt>
                <c:pt idx="1028">
                  <c:v>41718</c:v>
                </c:pt>
                <c:pt idx="1029">
                  <c:v>41719</c:v>
                </c:pt>
                <c:pt idx="1030">
                  <c:v>41722</c:v>
                </c:pt>
                <c:pt idx="1031">
                  <c:v>41723</c:v>
                </c:pt>
                <c:pt idx="1032">
                  <c:v>41724</c:v>
                </c:pt>
                <c:pt idx="1033">
                  <c:v>41725</c:v>
                </c:pt>
                <c:pt idx="1034">
                  <c:v>41726</c:v>
                </c:pt>
                <c:pt idx="1035">
                  <c:v>41729</c:v>
                </c:pt>
                <c:pt idx="1036">
                  <c:v>41730</c:v>
                </c:pt>
                <c:pt idx="1037">
                  <c:v>41731</c:v>
                </c:pt>
                <c:pt idx="1038">
                  <c:v>41732</c:v>
                </c:pt>
                <c:pt idx="1039">
                  <c:v>41733</c:v>
                </c:pt>
                <c:pt idx="1040">
                  <c:v>41736</c:v>
                </c:pt>
                <c:pt idx="1041">
                  <c:v>41737</c:v>
                </c:pt>
                <c:pt idx="1042">
                  <c:v>41738</c:v>
                </c:pt>
                <c:pt idx="1043">
                  <c:v>41739</c:v>
                </c:pt>
                <c:pt idx="1044">
                  <c:v>41740</c:v>
                </c:pt>
                <c:pt idx="1045">
                  <c:v>41743</c:v>
                </c:pt>
                <c:pt idx="1046">
                  <c:v>41744</c:v>
                </c:pt>
                <c:pt idx="1047">
                  <c:v>41745</c:v>
                </c:pt>
                <c:pt idx="1048">
                  <c:v>41746</c:v>
                </c:pt>
                <c:pt idx="1049">
                  <c:v>41750</c:v>
                </c:pt>
                <c:pt idx="1050">
                  <c:v>41751</c:v>
                </c:pt>
                <c:pt idx="1051">
                  <c:v>41752</c:v>
                </c:pt>
                <c:pt idx="1052">
                  <c:v>41753</c:v>
                </c:pt>
                <c:pt idx="1053">
                  <c:v>41754</c:v>
                </c:pt>
                <c:pt idx="1054">
                  <c:v>41757</c:v>
                </c:pt>
                <c:pt idx="1055">
                  <c:v>41758</c:v>
                </c:pt>
                <c:pt idx="1056">
                  <c:v>41761</c:v>
                </c:pt>
                <c:pt idx="1057">
                  <c:v>41764</c:v>
                </c:pt>
                <c:pt idx="1058">
                  <c:v>41765</c:v>
                </c:pt>
                <c:pt idx="1059">
                  <c:v>41766</c:v>
                </c:pt>
                <c:pt idx="1060">
                  <c:v>41767</c:v>
                </c:pt>
                <c:pt idx="1061">
                  <c:v>41768</c:v>
                </c:pt>
                <c:pt idx="1062">
                  <c:v>41771</c:v>
                </c:pt>
                <c:pt idx="1063">
                  <c:v>41772</c:v>
                </c:pt>
                <c:pt idx="1064">
                  <c:v>41773</c:v>
                </c:pt>
                <c:pt idx="1065">
                  <c:v>41774</c:v>
                </c:pt>
                <c:pt idx="1066">
                  <c:v>41775</c:v>
                </c:pt>
                <c:pt idx="1067">
                  <c:v>41778</c:v>
                </c:pt>
                <c:pt idx="1068">
                  <c:v>41779</c:v>
                </c:pt>
                <c:pt idx="1069">
                  <c:v>41780</c:v>
                </c:pt>
                <c:pt idx="1070">
                  <c:v>41781</c:v>
                </c:pt>
                <c:pt idx="1071">
                  <c:v>41782</c:v>
                </c:pt>
                <c:pt idx="1072">
                  <c:v>41785</c:v>
                </c:pt>
                <c:pt idx="1073">
                  <c:v>41786</c:v>
                </c:pt>
                <c:pt idx="1074">
                  <c:v>41787</c:v>
                </c:pt>
                <c:pt idx="1075">
                  <c:v>41788</c:v>
                </c:pt>
                <c:pt idx="1076">
                  <c:v>41789</c:v>
                </c:pt>
                <c:pt idx="1077">
                  <c:v>41792</c:v>
                </c:pt>
                <c:pt idx="1078">
                  <c:v>41793</c:v>
                </c:pt>
                <c:pt idx="1079">
                  <c:v>41794</c:v>
                </c:pt>
                <c:pt idx="1080">
                  <c:v>41795</c:v>
                </c:pt>
                <c:pt idx="1081">
                  <c:v>41796</c:v>
                </c:pt>
                <c:pt idx="1082">
                  <c:v>41799</c:v>
                </c:pt>
                <c:pt idx="1083">
                  <c:v>41800</c:v>
                </c:pt>
                <c:pt idx="1084">
                  <c:v>41801</c:v>
                </c:pt>
                <c:pt idx="1085">
                  <c:v>41802</c:v>
                </c:pt>
                <c:pt idx="1086">
                  <c:v>41803</c:v>
                </c:pt>
                <c:pt idx="1087">
                  <c:v>41806</c:v>
                </c:pt>
                <c:pt idx="1088">
                  <c:v>41807</c:v>
                </c:pt>
                <c:pt idx="1089">
                  <c:v>41808</c:v>
                </c:pt>
                <c:pt idx="1090">
                  <c:v>41809</c:v>
                </c:pt>
                <c:pt idx="1091">
                  <c:v>41810</c:v>
                </c:pt>
                <c:pt idx="1092">
                  <c:v>41813</c:v>
                </c:pt>
                <c:pt idx="1093">
                  <c:v>41814</c:v>
                </c:pt>
                <c:pt idx="1094">
                  <c:v>41815</c:v>
                </c:pt>
                <c:pt idx="1095">
                  <c:v>41816</c:v>
                </c:pt>
                <c:pt idx="1096">
                  <c:v>41817</c:v>
                </c:pt>
                <c:pt idx="1097">
                  <c:v>41820</c:v>
                </c:pt>
                <c:pt idx="1098">
                  <c:v>41821</c:v>
                </c:pt>
                <c:pt idx="1099">
                  <c:v>41822</c:v>
                </c:pt>
                <c:pt idx="1100">
                  <c:v>41823</c:v>
                </c:pt>
                <c:pt idx="1101">
                  <c:v>41824</c:v>
                </c:pt>
                <c:pt idx="1102">
                  <c:v>41827</c:v>
                </c:pt>
                <c:pt idx="1103">
                  <c:v>41828</c:v>
                </c:pt>
                <c:pt idx="1104">
                  <c:v>41829</c:v>
                </c:pt>
                <c:pt idx="1105">
                  <c:v>41830</c:v>
                </c:pt>
                <c:pt idx="1106">
                  <c:v>41831</c:v>
                </c:pt>
                <c:pt idx="1107">
                  <c:v>41834</c:v>
                </c:pt>
                <c:pt idx="1108">
                  <c:v>41835</c:v>
                </c:pt>
                <c:pt idx="1109">
                  <c:v>41836</c:v>
                </c:pt>
                <c:pt idx="1110">
                  <c:v>41837</c:v>
                </c:pt>
                <c:pt idx="1111">
                  <c:v>41838</c:v>
                </c:pt>
                <c:pt idx="1112">
                  <c:v>41841</c:v>
                </c:pt>
                <c:pt idx="1113">
                  <c:v>41842</c:v>
                </c:pt>
                <c:pt idx="1114">
                  <c:v>41843</c:v>
                </c:pt>
                <c:pt idx="1115">
                  <c:v>41844</c:v>
                </c:pt>
                <c:pt idx="1116">
                  <c:v>41845</c:v>
                </c:pt>
                <c:pt idx="1117">
                  <c:v>41848</c:v>
                </c:pt>
                <c:pt idx="1118">
                  <c:v>41849</c:v>
                </c:pt>
                <c:pt idx="1119">
                  <c:v>41850</c:v>
                </c:pt>
                <c:pt idx="1120">
                  <c:v>41851</c:v>
                </c:pt>
                <c:pt idx="1121">
                  <c:v>41852</c:v>
                </c:pt>
                <c:pt idx="1122">
                  <c:v>41855</c:v>
                </c:pt>
                <c:pt idx="1123">
                  <c:v>41856</c:v>
                </c:pt>
                <c:pt idx="1124">
                  <c:v>41857</c:v>
                </c:pt>
                <c:pt idx="1125">
                  <c:v>41858</c:v>
                </c:pt>
                <c:pt idx="1126">
                  <c:v>41859</c:v>
                </c:pt>
                <c:pt idx="1127">
                  <c:v>41862</c:v>
                </c:pt>
                <c:pt idx="1128">
                  <c:v>41863</c:v>
                </c:pt>
                <c:pt idx="1129">
                  <c:v>41864</c:v>
                </c:pt>
                <c:pt idx="1130">
                  <c:v>41865</c:v>
                </c:pt>
                <c:pt idx="1131">
                  <c:v>41866</c:v>
                </c:pt>
                <c:pt idx="1132">
                  <c:v>41869</c:v>
                </c:pt>
                <c:pt idx="1133">
                  <c:v>41870</c:v>
                </c:pt>
                <c:pt idx="1134">
                  <c:v>41871</c:v>
                </c:pt>
                <c:pt idx="1135">
                  <c:v>41872</c:v>
                </c:pt>
                <c:pt idx="1136">
                  <c:v>41873</c:v>
                </c:pt>
                <c:pt idx="1137">
                  <c:v>41876</c:v>
                </c:pt>
                <c:pt idx="1138">
                  <c:v>41877</c:v>
                </c:pt>
                <c:pt idx="1139">
                  <c:v>41878</c:v>
                </c:pt>
                <c:pt idx="1140">
                  <c:v>41879</c:v>
                </c:pt>
                <c:pt idx="1141">
                  <c:v>41880</c:v>
                </c:pt>
                <c:pt idx="1142">
                  <c:v>41883</c:v>
                </c:pt>
                <c:pt idx="1143">
                  <c:v>41884</c:v>
                </c:pt>
                <c:pt idx="1144">
                  <c:v>41885</c:v>
                </c:pt>
                <c:pt idx="1145">
                  <c:v>41886</c:v>
                </c:pt>
                <c:pt idx="1146">
                  <c:v>41887</c:v>
                </c:pt>
                <c:pt idx="1147">
                  <c:v>41890</c:v>
                </c:pt>
                <c:pt idx="1148">
                  <c:v>41891</c:v>
                </c:pt>
                <c:pt idx="1149">
                  <c:v>41892</c:v>
                </c:pt>
                <c:pt idx="1150">
                  <c:v>41893</c:v>
                </c:pt>
                <c:pt idx="1151">
                  <c:v>41894</c:v>
                </c:pt>
                <c:pt idx="1152">
                  <c:v>41897</c:v>
                </c:pt>
                <c:pt idx="1153">
                  <c:v>41898</c:v>
                </c:pt>
                <c:pt idx="1154">
                  <c:v>41899</c:v>
                </c:pt>
                <c:pt idx="1155">
                  <c:v>41900</c:v>
                </c:pt>
                <c:pt idx="1156">
                  <c:v>41901</c:v>
                </c:pt>
                <c:pt idx="1157">
                  <c:v>41904</c:v>
                </c:pt>
                <c:pt idx="1158">
                  <c:v>41905</c:v>
                </c:pt>
                <c:pt idx="1159">
                  <c:v>41906</c:v>
                </c:pt>
                <c:pt idx="1160">
                  <c:v>41907</c:v>
                </c:pt>
                <c:pt idx="1161">
                  <c:v>41908</c:v>
                </c:pt>
                <c:pt idx="1162">
                  <c:v>41911</c:v>
                </c:pt>
                <c:pt idx="1163">
                  <c:v>41912</c:v>
                </c:pt>
                <c:pt idx="1164">
                  <c:v>41913</c:v>
                </c:pt>
                <c:pt idx="1165">
                  <c:v>41914</c:v>
                </c:pt>
                <c:pt idx="1166">
                  <c:v>41915</c:v>
                </c:pt>
                <c:pt idx="1167">
                  <c:v>41918</c:v>
                </c:pt>
                <c:pt idx="1168">
                  <c:v>41919</c:v>
                </c:pt>
                <c:pt idx="1169">
                  <c:v>41920</c:v>
                </c:pt>
                <c:pt idx="1170">
                  <c:v>41921</c:v>
                </c:pt>
                <c:pt idx="1171">
                  <c:v>41922</c:v>
                </c:pt>
                <c:pt idx="1172">
                  <c:v>41925</c:v>
                </c:pt>
                <c:pt idx="1173">
                  <c:v>41926</c:v>
                </c:pt>
                <c:pt idx="1174">
                  <c:v>41927</c:v>
                </c:pt>
                <c:pt idx="1175">
                  <c:v>41928</c:v>
                </c:pt>
                <c:pt idx="1176">
                  <c:v>41929</c:v>
                </c:pt>
                <c:pt idx="1177">
                  <c:v>41932</c:v>
                </c:pt>
                <c:pt idx="1178">
                  <c:v>41933</c:v>
                </c:pt>
                <c:pt idx="1179">
                  <c:v>41934</c:v>
                </c:pt>
                <c:pt idx="1180">
                  <c:v>41935</c:v>
                </c:pt>
                <c:pt idx="1181">
                  <c:v>41936</c:v>
                </c:pt>
                <c:pt idx="1182">
                  <c:v>41939</c:v>
                </c:pt>
                <c:pt idx="1183">
                  <c:v>41940</c:v>
                </c:pt>
                <c:pt idx="1184">
                  <c:v>41941</c:v>
                </c:pt>
                <c:pt idx="1185">
                  <c:v>41942</c:v>
                </c:pt>
                <c:pt idx="1186">
                  <c:v>41943</c:v>
                </c:pt>
                <c:pt idx="1187">
                  <c:v>41946</c:v>
                </c:pt>
                <c:pt idx="1188">
                  <c:v>41947</c:v>
                </c:pt>
                <c:pt idx="1189">
                  <c:v>41948</c:v>
                </c:pt>
                <c:pt idx="1190">
                  <c:v>41949</c:v>
                </c:pt>
                <c:pt idx="1191">
                  <c:v>41950</c:v>
                </c:pt>
                <c:pt idx="1192">
                  <c:v>41953</c:v>
                </c:pt>
                <c:pt idx="1193">
                  <c:v>41954</c:v>
                </c:pt>
                <c:pt idx="1194">
                  <c:v>41955</c:v>
                </c:pt>
                <c:pt idx="1195">
                  <c:v>41956</c:v>
                </c:pt>
                <c:pt idx="1196">
                  <c:v>41957</c:v>
                </c:pt>
                <c:pt idx="1197">
                  <c:v>41960</c:v>
                </c:pt>
                <c:pt idx="1198">
                  <c:v>41961</c:v>
                </c:pt>
                <c:pt idx="1199">
                  <c:v>41962</c:v>
                </c:pt>
                <c:pt idx="1200">
                  <c:v>41963</c:v>
                </c:pt>
                <c:pt idx="1201">
                  <c:v>41964</c:v>
                </c:pt>
                <c:pt idx="1202">
                  <c:v>41967</c:v>
                </c:pt>
                <c:pt idx="1203">
                  <c:v>41968</c:v>
                </c:pt>
                <c:pt idx="1204">
                  <c:v>41969</c:v>
                </c:pt>
                <c:pt idx="1205">
                  <c:v>41970</c:v>
                </c:pt>
                <c:pt idx="1206">
                  <c:v>41971</c:v>
                </c:pt>
                <c:pt idx="1207">
                  <c:v>41974</c:v>
                </c:pt>
                <c:pt idx="1208">
                  <c:v>41975</c:v>
                </c:pt>
                <c:pt idx="1209">
                  <c:v>41976</c:v>
                </c:pt>
                <c:pt idx="1210">
                  <c:v>41977</c:v>
                </c:pt>
                <c:pt idx="1211">
                  <c:v>41978</c:v>
                </c:pt>
                <c:pt idx="1212">
                  <c:v>41981</c:v>
                </c:pt>
                <c:pt idx="1213">
                  <c:v>41982</c:v>
                </c:pt>
                <c:pt idx="1214">
                  <c:v>41983</c:v>
                </c:pt>
                <c:pt idx="1215">
                  <c:v>41984</c:v>
                </c:pt>
                <c:pt idx="1216">
                  <c:v>41985</c:v>
                </c:pt>
                <c:pt idx="1217">
                  <c:v>41988</c:v>
                </c:pt>
                <c:pt idx="1218">
                  <c:v>41989</c:v>
                </c:pt>
                <c:pt idx="1219">
                  <c:v>41990</c:v>
                </c:pt>
                <c:pt idx="1220">
                  <c:v>41991</c:v>
                </c:pt>
                <c:pt idx="1221">
                  <c:v>41992</c:v>
                </c:pt>
                <c:pt idx="1222">
                  <c:v>41995</c:v>
                </c:pt>
                <c:pt idx="1223">
                  <c:v>41996</c:v>
                </c:pt>
                <c:pt idx="1224">
                  <c:v>41997</c:v>
                </c:pt>
                <c:pt idx="1225">
                  <c:v>42002</c:v>
                </c:pt>
                <c:pt idx="1226">
                  <c:v>42003</c:v>
                </c:pt>
                <c:pt idx="1227">
                  <c:v>42004</c:v>
                </c:pt>
                <c:pt idx="1228">
                  <c:v>42006</c:v>
                </c:pt>
                <c:pt idx="1229">
                  <c:v>42009</c:v>
                </c:pt>
                <c:pt idx="1230">
                  <c:v>42010</c:v>
                </c:pt>
                <c:pt idx="1231">
                  <c:v>42011</c:v>
                </c:pt>
                <c:pt idx="1232">
                  <c:v>42012</c:v>
                </c:pt>
                <c:pt idx="1233">
                  <c:v>42013</c:v>
                </c:pt>
                <c:pt idx="1234">
                  <c:v>42016</c:v>
                </c:pt>
                <c:pt idx="1235">
                  <c:v>42017</c:v>
                </c:pt>
                <c:pt idx="1236">
                  <c:v>42018</c:v>
                </c:pt>
                <c:pt idx="1237">
                  <c:v>42019</c:v>
                </c:pt>
                <c:pt idx="1238">
                  <c:v>42020</c:v>
                </c:pt>
                <c:pt idx="1239">
                  <c:v>42023</c:v>
                </c:pt>
                <c:pt idx="1240">
                  <c:v>42024</c:v>
                </c:pt>
                <c:pt idx="1241">
                  <c:v>42025</c:v>
                </c:pt>
                <c:pt idx="1242">
                  <c:v>42026</c:v>
                </c:pt>
                <c:pt idx="1243">
                  <c:v>42027</c:v>
                </c:pt>
                <c:pt idx="1244">
                  <c:v>42030</c:v>
                </c:pt>
                <c:pt idx="1245">
                  <c:v>42031</c:v>
                </c:pt>
                <c:pt idx="1246">
                  <c:v>42032</c:v>
                </c:pt>
                <c:pt idx="1247">
                  <c:v>42033</c:v>
                </c:pt>
                <c:pt idx="1248">
                  <c:v>42034</c:v>
                </c:pt>
                <c:pt idx="1249">
                  <c:v>42037</c:v>
                </c:pt>
                <c:pt idx="1250">
                  <c:v>42038</c:v>
                </c:pt>
                <c:pt idx="1251">
                  <c:v>42039</c:v>
                </c:pt>
                <c:pt idx="1252">
                  <c:v>42040</c:v>
                </c:pt>
                <c:pt idx="1253">
                  <c:v>42041</c:v>
                </c:pt>
                <c:pt idx="1254">
                  <c:v>42044</c:v>
                </c:pt>
                <c:pt idx="1255">
                  <c:v>42045</c:v>
                </c:pt>
                <c:pt idx="1256">
                  <c:v>42046</c:v>
                </c:pt>
                <c:pt idx="1257">
                  <c:v>42047</c:v>
                </c:pt>
                <c:pt idx="1258">
                  <c:v>42048</c:v>
                </c:pt>
                <c:pt idx="1259">
                  <c:v>42051</c:v>
                </c:pt>
                <c:pt idx="1260">
                  <c:v>42052</c:v>
                </c:pt>
                <c:pt idx="1261">
                  <c:v>42053</c:v>
                </c:pt>
                <c:pt idx="1262">
                  <c:v>42054</c:v>
                </c:pt>
                <c:pt idx="1263">
                  <c:v>42055</c:v>
                </c:pt>
                <c:pt idx="1264">
                  <c:v>42058</c:v>
                </c:pt>
                <c:pt idx="1265">
                  <c:v>42059</c:v>
                </c:pt>
                <c:pt idx="1266">
                  <c:v>42060</c:v>
                </c:pt>
                <c:pt idx="1267">
                  <c:v>42061</c:v>
                </c:pt>
                <c:pt idx="1268">
                  <c:v>42062</c:v>
                </c:pt>
                <c:pt idx="1269">
                  <c:v>42065</c:v>
                </c:pt>
                <c:pt idx="1270">
                  <c:v>42066</c:v>
                </c:pt>
                <c:pt idx="1271">
                  <c:v>42067</c:v>
                </c:pt>
                <c:pt idx="1272">
                  <c:v>42068</c:v>
                </c:pt>
                <c:pt idx="1273">
                  <c:v>42069</c:v>
                </c:pt>
                <c:pt idx="1274">
                  <c:v>42072</c:v>
                </c:pt>
                <c:pt idx="1275">
                  <c:v>42073</c:v>
                </c:pt>
                <c:pt idx="1276">
                  <c:v>42074</c:v>
                </c:pt>
                <c:pt idx="1277">
                  <c:v>42075</c:v>
                </c:pt>
                <c:pt idx="1278">
                  <c:v>42076</c:v>
                </c:pt>
                <c:pt idx="1279">
                  <c:v>42079</c:v>
                </c:pt>
                <c:pt idx="1280">
                  <c:v>42080</c:v>
                </c:pt>
                <c:pt idx="1281">
                  <c:v>42081</c:v>
                </c:pt>
                <c:pt idx="1282">
                  <c:v>42082</c:v>
                </c:pt>
                <c:pt idx="1283">
                  <c:v>42083</c:v>
                </c:pt>
                <c:pt idx="1284">
                  <c:v>42086</c:v>
                </c:pt>
                <c:pt idx="1285">
                  <c:v>42087</c:v>
                </c:pt>
                <c:pt idx="1286">
                  <c:v>42088</c:v>
                </c:pt>
                <c:pt idx="1287">
                  <c:v>42089</c:v>
                </c:pt>
                <c:pt idx="1288">
                  <c:v>42090</c:v>
                </c:pt>
                <c:pt idx="1289">
                  <c:v>42093</c:v>
                </c:pt>
                <c:pt idx="1290">
                  <c:v>42094</c:v>
                </c:pt>
                <c:pt idx="1291">
                  <c:v>42095</c:v>
                </c:pt>
                <c:pt idx="1292">
                  <c:v>42096</c:v>
                </c:pt>
                <c:pt idx="1293">
                  <c:v>42100</c:v>
                </c:pt>
                <c:pt idx="1294">
                  <c:v>42101</c:v>
                </c:pt>
                <c:pt idx="1295">
                  <c:v>42102</c:v>
                </c:pt>
                <c:pt idx="1296">
                  <c:v>42103</c:v>
                </c:pt>
                <c:pt idx="1297">
                  <c:v>42104</c:v>
                </c:pt>
                <c:pt idx="1298">
                  <c:v>42107</c:v>
                </c:pt>
                <c:pt idx="1299">
                  <c:v>42108</c:v>
                </c:pt>
                <c:pt idx="1300">
                  <c:v>42109</c:v>
                </c:pt>
                <c:pt idx="1301">
                  <c:v>42110</c:v>
                </c:pt>
                <c:pt idx="1302">
                  <c:v>42111</c:v>
                </c:pt>
                <c:pt idx="1303">
                  <c:v>42114</c:v>
                </c:pt>
                <c:pt idx="1304">
                  <c:v>42115</c:v>
                </c:pt>
                <c:pt idx="1305">
                  <c:v>42116</c:v>
                </c:pt>
                <c:pt idx="1306">
                  <c:v>42117</c:v>
                </c:pt>
                <c:pt idx="1307">
                  <c:v>42118</c:v>
                </c:pt>
                <c:pt idx="1308">
                  <c:v>42121</c:v>
                </c:pt>
                <c:pt idx="1309">
                  <c:v>42122</c:v>
                </c:pt>
                <c:pt idx="1310">
                  <c:v>42123</c:v>
                </c:pt>
                <c:pt idx="1311">
                  <c:v>42124</c:v>
                </c:pt>
                <c:pt idx="1312">
                  <c:v>42125</c:v>
                </c:pt>
                <c:pt idx="1313">
                  <c:v>42128</c:v>
                </c:pt>
                <c:pt idx="1314">
                  <c:v>42129</c:v>
                </c:pt>
                <c:pt idx="1315">
                  <c:v>42130</c:v>
                </c:pt>
                <c:pt idx="1316">
                  <c:v>42131</c:v>
                </c:pt>
                <c:pt idx="1317">
                  <c:v>42132</c:v>
                </c:pt>
                <c:pt idx="1318">
                  <c:v>42135</c:v>
                </c:pt>
                <c:pt idx="1319">
                  <c:v>42136</c:v>
                </c:pt>
                <c:pt idx="1320">
                  <c:v>42137</c:v>
                </c:pt>
                <c:pt idx="1321">
                  <c:v>42138</c:v>
                </c:pt>
                <c:pt idx="1322">
                  <c:v>42139</c:v>
                </c:pt>
                <c:pt idx="1323">
                  <c:v>42142</c:v>
                </c:pt>
                <c:pt idx="1324">
                  <c:v>42143</c:v>
                </c:pt>
                <c:pt idx="1325">
                  <c:v>42144</c:v>
                </c:pt>
                <c:pt idx="1326">
                  <c:v>42145</c:v>
                </c:pt>
                <c:pt idx="1327">
                  <c:v>42146</c:v>
                </c:pt>
                <c:pt idx="1328">
                  <c:v>42150</c:v>
                </c:pt>
                <c:pt idx="1329">
                  <c:v>42151</c:v>
                </c:pt>
                <c:pt idx="1330">
                  <c:v>42152</c:v>
                </c:pt>
                <c:pt idx="1331">
                  <c:v>42153</c:v>
                </c:pt>
                <c:pt idx="1332">
                  <c:v>42157</c:v>
                </c:pt>
                <c:pt idx="1333">
                  <c:v>42158</c:v>
                </c:pt>
                <c:pt idx="1334">
                  <c:v>42159</c:v>
                </c:pt>
                <c:pt idx="1335">
                  <c:v>42160</c:v>
                </c:pt>
                <c:pt idx="1336">
                  <c:v>42163</c:v>
                </c:pt>
                <c:pt idx="1337">
                  <c:v>42164</c:v>
                </c:pt>
                <c:pt idx="1338">
                  <c:v>42165</c:v>
                </c:pt>
                <c:pt idx="1339">
                  <c:v>42166</c:v>
                </c:pt>
                <c:pt idx="1340">
                  <c:v>42167</c:v>
                </c:pt>
                <c:pt idx="1341">
                  <c:v>42170</c:v>
                </c:pt>
                <c:pt idx="1342">
                  <c:v>42171</c:v>
                </c:pt>
                <c:pt idx="1343">
                  <c:v>42172</c:v>
                </c:pt>
                <c:pt idx="1344">
                  <c:v>42173</c:v>
                </c:pt>
                <c:pt idx="1345">
                  <c:v>42174</c:v>
                </c:pt>
                <c:pt idx="1346">
                  <c:v>42177</c:v>
                </c:pt>
                <c:pt idx="1347">
                  <c:v>42178</c:v>
                </c:pt>
                <c:pt idx="1348">
                  <c:v>42179</c:v>
                </c:pt>
                <c:pt idx="1349">
                  <c:v>42180</c:v>
                </c:pt>
                <c:pt idx="1350">
                  <c:v>42181</c:v>
                </c:pt>
                <c:pt idx="1351">
                  <c:v>42184</c:v>
                </c:pt>
                <c:pt idx="1352">
                  <c:v>42185</c:v>
                </c:pt>
                <c:pt idx="1353">
                  <c:v>42186</c:v>
                </c:pt>
                <c:pt idx="1354">
                  <c:v>42187</c:v>
                </c:pt>
                <c:pt idx="1355">
                  <c:v>42188</c:v>
                </c:pt>
                <c:pt idx="1356">
                  <c:v>42191</c:v>
                </c:pt>
                <c:pt idx="1357">
                  <c:v>42192</c:v>
                </c:pt>
                <c:pt idx="1358">
                  <c:v>42193</c:v>
                </c:pt>
                <c:pt idx="1359">
                  <c:v>42194</c:v>
                </c:pt>
                <c:pt idx="1360">
                  <c:v>42195</c:v>
                </c:pt>
                <c:pt idx="1361">
                  <c:v>42198</c:v>
                </c:pt>
                <c:pt idx="1362">
                  <c:v>42199</c:v>
                </c:pt>
                <c:pt idx="1363">
                  <c:v>42200</c:v>
                </c:pt>
                <c:pt idx="1364">
                  <c:v>42201</c:v>
                </c:pt>
                <c:pt idx="1365">
                  <c:v>42205</c:v>
                </c:pt>
                <c:pt idx="1366">
                  <c:v>42206</c:v>
                </c:pt>
                <c:pt idx="1367">
                  <c:v>42207</c:v>
                </c:pt>
                <c:pt idx="1368">
                  <c:v>42208</c:v>
                </c:pt>
                <c:pt idx="1369">
                  <c:v>42209</c:v>
                </c:pt>
                <c:pt idx="1370">
                  <c:v>42212</c:v>
                </c:pt>
                <c:pt idx="1371">
                  <c:v>42213</c:v>
                </c:pt>
                <c:pt idx="1372">
                  <c:v>42214</c:v>
                </c:pt>
                <c:pt idx="1373">
                  <c:v>42215</c:v>
                </c:pt>
                <c:pt idx="1374">
                  <c:v>42216</c:v>
                </c:pt>
                <c:pt idx="1375">
                  <c:v>42219</c:v>
                </c:pt>
                <c:pt idx="1376">
                  <c:v>42220</c:v>
                </c:pt>
                <c:pt idx="1377">
                  <c:v>42221</c:v>
                </c:pt>
                <c:pt idx="1378">
                  <c:v>42222</c:v>
                </c:pt>
                <c:pt idx="1379">
                  <c:v>42227</c:v>
                </c:pt>
                <c:pt idx="1380">
                  <c:v>42228</c:v>
                </c:pt>
                <c:pt idx="1381">
                  <c:v>42229</c:v>
                </c:pt>
                <c:pt idx="1382">
                  <c:v>42230</c:v>
                </c:pt>
                <c:pt idx="1383">
                  <c:v>42233</c:v>
                </c:pt>
                <c:pt idx="1384">
                  <c:v>42234</c:v>
                </c:pt>
                <c:pt idx="1385">
                  <c:v>42235</c:v>
                </c:pt>
                <c:pt idx="1386">
                  <c:v>42236</c:v>
                </c:pt>
                <c:pt idx="1387">
                  <c:v>42237</c:v>
                </c:pt>
                <c:pt idx="1388">
                  <c:v>42240</c:v>
                </c:pt>
                <c:pt idx="1389">
                  <c:v>42241</c:v>
                </c:pt>
                <c:pt idx="1390">
                  <c:v>42242</c:v>
                </c:pt>
                <c:pt idx="1391">
                  <c:v>42243</c:v>
                </c:pt>
                <c:pt idx="1392">
                  <c:v>42244</c:v>
                </c:pt>
                <c:pt idx="1393">
                  <c:v>42247</c:v>
                </c:pt>
                <c:pt idx="1394">
                  <c:v>42248</c:v>
                </c:pt>
                <c:pt idx="1395">
                  <c:v>42249</c:v>
                </c:pt>
                <c:pt idx="1396">
                  <c:v>42250</c:v>
                </c:pt>
                <c:pt idx="1397">
                  <c:v>42251</c:v>
                </c:pt>
                <c:pt idx="1398">
                  <c:v>42254</c:v>
                </c:pt>
                <c:pt idx="1399">
                  <c:v>42255</c:v>
                </c:pt>
                <c:pt idx="1400">
                  <c:v>42256</c:v>
                </c:pt>
                <c:pt idx="1401">
                  <c:v>42257</c:v>
                </c:pt>
                <c:pt idx="1402">
                  <c:v>42261</c:v>
                </c:pt>
                <c:pt idx="1403">
                  <c:v>42262</c:v>
                </c:pt>
                <c:pt idx="1404">
                  <c:v>42263</c:v>
                </c:pt>
                <c:pt idx="1405">
                  <c:v>42264</c:v>
                </c:pt>
                <c:pt idx="1406">
                  <c:v>42265</c:v>
                </c:pt>
                <c:pt idx="1407">
                  <c:v>42268</c:v>
                </c:pt>
                <c:pt idx="1408">
                  <c:v>42269</c:v>
                </c:pt>
                <c:pt idx="1409">
                  <c:v>42270</c:v>
                </c:pt>
                <c:pt idx="1410">
                  <c:v>42272</c:v>
                </c:pt>
                <c:pt idx="1411">
                  <c:v>42275</c:v>
                </c:pt>
                <c:pt idx="1412">
                  <c:v>42276</c:v>
                </c:pt>
                <c:pt idx="1413">
                  <c:v>42277</c:v>
                </c:pt>
                <c:pt idx="1414">
                  <c:v>42278</c:v>
                </c:pt>
                <c:pt idx="1415">
                  <c:v>42279</c:v>
                </c:pt>
                <c:pt idx="1416">
                  <c:v>42282</c:v>
                </c:pt>
                <c:pt idx="1417">
                  <c:v>42283</c:v>
                </c:pt>
                <c:pt idx="1418">
                  <c:v>42284</c:v>
                </c:pt>
                <c:pt idx="1419">
                  <c:v>42285</c:v>
                </c:pt>
                <c:pt idx="1420">
                  <c:v>42286</c:v>
                </c:pt>
                <c:pt idx="1421">
                  <c:v>42289</c:v>
                </c:pt>
                <c:pt idx="1422">
                  <c:v>42290</c:v>
                </c:pt>
                <c:pt idx="1423">
                  <c:v>42291</c:v>
                </c:pt>
                <c:pt idx="1424">
                  <c:v>42292</c:v>
                </c:pt>
                <c:pt idx="1425">
                  <c:v>42293</c:v>
                </c:pt>
                <c:pt idx="1426">
                  <c:v>42296</c:v>
                </c:pt>
                <c:pt idx="1427">
                  <c:v>42297</c:v>
                </c:pt>
                <c:pt idx="1428">
                  <c:v>42298</c:v>
                </c:pt>
                <c:pt idx="1429">
                  <c:v>42299</c:v>
                </c:pt>
                <c:pt idx="1430">
                  <c:v>42300</c:v>
                </c:pt>
                <c:pt idx="1431">
                  <c:v>42303</c:v>
                </c:pt>
                <c:pt idx="1432">
                  <c:v>42304</c:v>
                </c:pt>
                <c:pt idx="1433">
                  <c:v>42305</c:v>
                </c:pt>
                <c:pt idx="1434">
                  <c:v>42306</c:v>
                </c:pt>
                <c:pt idx="1435">
                  <c:v>42307</c:v>
                </c:pt>
                <c:pt idx="1436">
                  <c:v>42310</c:v>
                </c:pt>
                <c:pt idx="1437">
                  <c:v>42311</c:v>
                </c:pt>
                <c:pt idx="1438">
                  <c:v>42312</c:v>
                </c:pt>
                <c:pt idx="1439">
                  <c:v>42313</c:v>
                </c:pt>
                <c:pt idx="1440">
                  <c:v>42314</c:v>
                </c:pt>
                <c:pt idx="1441">
                  <c:v>42317</c:v>
                </c:pt>
                <c:pt idx="1442">
                  <c:v>42319</c:v>
                </c:pt>
                <c:pt idx="1443">
                  <c:v>42320</c:v>
                </c:pt>
                <c:pt idx="1444">
                  <c:v>42321</c:v>
                </c:pt>
                <c:pt idx="1445">
                  <c:v>42324</c:v>
                </c:pt>
                <c:pt idx="1446">
                  <c:v>42325</c:v>
                </c:pt>
                <c:pt idx="1447">
                  <c:v>42326</c:v>
                </c:pt>
                <c:pt idx="1448">
                  <c:v>42327</c:v>
                </c:pt>
                <c:pt idx="1449">
                  <c:v>42328</c:v>
                </c:pt>
                <c:pt idx="1450">
                  <c:v>42331</c:v>
                </c:pt>
                <c:pt idx="1451">
                  <c:v>42332</c:v>
                </c:pt>
                <c:pt idx="1452">
                  <c:v>42333</c:v>
                </c:pt>
                <c:pt idx="1453">
                  <c:v>42334</c:v>
                </c:pt>
                <c:pt idx="1454">
                  <c:v>42335</c:v>
                </c:pt>
                <c:pt idx="1455">
                  <c:v>42338</c:v>
                </c:pt>
                <c:pt idx="1456">
                  <c:v>42339</c:v>
                </c:pt>
                <c:pt idx="1457">
                  <c:v>42340</c:v>
                </c:pt>
                <c:pt idx="1458">
                  <c:v>42341</c:v>
                </c:pt>
                <c:pt idx="1459">
                  <c:v>42342</c:v>
                </c:pt>
                <c:pt idx="1460">
                  <c:v>42345</c:v>
                </c:pt>
                <c:pt idx="1461">
                  <c:v>42346</c:v>
                </c:pt>
                <c:pt idx="1462">
                  <c:v>42347</c:v>
                </c:pt>
                <c:pt idx="1463">
                  <c:v>42348</c:v>
                </c:pt>
                <c:pt idx="1464">
                  <c:v>42349</c:v>
                </c:pt>
                <c:pt idx="1465">
                  <c:v>42352</c:v>
                </c:pt>
                <c:pt idx="1466">
                  <c:v>42353</c:v>
                </c:pt>
                <c:pt idx="1467">
                  <c:v>42354</c:v>
                </c:pt>
                <c:pt idx="1468">
                  <c:v>42355</c:v>
                </c:pt>
                <c:pt idx="1469">
                  <c:v>42356</c:v>
                </c:pt>
                <c:pt idx="1470">
                  <c:v>42359</c:v>
                </c:pt>
                <c:pt idx="1471">
                  <c:v>42360</c:v>
                </c:pt>
                <c:pt idx="1472">
                  <c:v>42361</c:v>
                </c:pt>
                <c:pt idx="1473">
                  <c:v>42362</c:v>
                </c:pt>
                <c:pt idx="1474">
                  <c:v>42366</c:v>
                </c:pt>
                <c:pt idx="1475">
                  <c:v>42367</c:v>
                </c:pt>
                <c:pt idx="1476">
                  <c:v>42368</c:v>
                </c:pt>
                <c:pt idx="1477">
                  <c:v>42369</c:v>
                </c:pt>
                <c:pt idx="1478">
                  <c:v>42370</c:v>
                </c:pt>
                <c:pt idx="1479">
                  <c:v>42374</c:v>
                </c:pt>
                <c:pt idx="1480">
                  <c:v>42375</c:v>
                </c:pt>
                <c:pt idx="1481">
                  <c:v>42376</c:v>
                </c:pt>
                <c:pt idx="1482">
                  <c:v>42377</c:v>
                </c:pt>
                <c:pt idx="1483">
                  <c:v>42380</c:v>
                </c:pt>
                <c:pt idx="1484">
                  <c:v>42381</c:v>
                </c:pt>
                <c:pt idx="1485">
                  <c:v>42382</c:v>
                </c:pt>
                <c:pt idx="1486">
                  <c:v>42383</c:v>
                </c:pt>
                <c:pt idx="1487">
                  <c:v>42384</c:v>
                </c:pt>
                <c:pt idx="1488">
                  <c:v>42387</c:v>
                </c:pt>
                <c:pt idx="1489">
                  <c:v>42388</c:v>
                </c:pt>
                <c:pt idx="1490">
                  <c:v>42389</c:v>
                </c:pt>
                <c:pt idx="1491">
                  <c:v>42390</c:v>
                </c:pt>
                <c:pt idx="1492">
                  <c:v>42391</c:v>
                </c:pt>
                <c:pt idx="1493">
                  <c:v>42394</c:v>
                </c:pt>
                <c:pt idx="1494">
                  <c:v>42395</c:v>
                </c:pt>
                <c:pt idx="1495">
                  <c:v>42396</c:v>
                </c:pt>
                <c:pt idx="1496">
                  <c:v>42397</c:v>
                </c:pt>
                <c:pt idx="1497">
                  <c:v>42398</c:v>
                </c:pt>
                <c:pt idx="1498">
                  <c:v>42401</c:v>
                </c:pt>
                <c:pt idx="1499">
                  <c:v>42402</c:v>
                </c:pt>
                <c:pt idx="1500">
                  <c:v>42403</c:v>
                </c:pt>
                <c:pt idx="1501">
                  <c:v>42404</c:v>
                </c:pt>
                <c:pt idx="1502">
                  <c:v>42405</c:v>
                </c:pt>
                <c:pt idx="1503">
                  <c:v>42410</c:v>
                </c:pt>
                <c:pt idx="1504">
                  <c:v>42411</c:v>
                </c:pt>
                <c:pt idx="1505">
                  <c:v>42412</c:v>
                </c:pt>
                <c:pt idx="1506">
                  <c:v>42415</c:v>
                </c:pt>
                <c:pt idx="1507">
                  <c:v>42416</c:v>
                </c:pt>
                <c:pt idx="1508">
                  <c:v>42417</c:v>
                </c:pt>
                <c:pt idx="1509">
                  <c:v>42418</c:v>
                </c:pt>
                <c:pt idx="1510">
                  <c:v>42419</c:v>
                </c:pt>
                <c:pt idx="1511">
                  <c:v>42422</c:v>
                </c:pt>
                <c:pt idx="1512">
                  <c:v>42423</c:v>
                </c:pt>
                <c:pt idx="1513">
                  <c:v>42424</c:v>
                </c:pt>
                <c:pt idx="1514">
                  <c:v>42425</c:v>
                </c:pt>
                <c:pt idx="1515">
                  <c:v>42426</c:v>
                </c:pt>
                <c:pt idx="1516">
                  <c:v>42429</c:v>
                </c:pt>
                <c:pt idx="1517">
                  <c:v>42430</c:v>
                </c:pt>
                <c:pt idx="1518">
                  <c:v>42431</c:v>
                </c:pt>
                <c:pt idx="1519">
                  <c:v>42432</c:v>
                </c:pt>
                <c:pt idx="1520">
                  <c:v>42433</c:v>
                </c:pt>
                <c:pt idx="1521">
                  <c:v>42436</c:v>
                </c:pt>
                <c:pt idx="1522">
                  <c:v>42437</c:v>
                </c:pt>
                <c:pt idx="1523">
                  <c:v>42438</c:v>
                </c:pt>
                <c:pt idx="1524">
                  <c:v>42439</c:v>
                </c:pt>
                <c:pt idx="1525">
                  <c:v>42440</c:v>
                </c:pt>
                <c:pt idx="1526">
                  <c:v>42443</c:v>
                </c:pt>
                <c:pt idx="1527">
                  <c:v>42444</c:v>
                </c:pt>
                <c:pt idx="1528">
                  <c:v>42445</c:v>
                </c:pt>
                <c:pt idx="1529">
                  <c:v>42446</c:v>
                </c:pt>
                <c:pt idx="1530">
                  <c:v>42447</c:v>
                </c:pt>
                <c:pt idx="1531">
                  <c:v>42450</c:v>
                </c:pt>
                <c:pt idx="1532">
                  <c:v>42451</c:v>
                </c:pt>
                <c:pt idx="1533">
                  <c:v>42452</c:v>
                </c:pt>
                <c:pt idx="1534">
                  <c:v>42453</c:v>
                </c:pt>
                <c:pt idx="1535">
                  <c:v>42457</c:v>
                </c:pt>
                <c:pt idx="1536">
                  <c:v>42458</c:v>
                </c:pt>
                <c:pt idx="1537">
                  <c:v>42459</c:v>
                </c:pt>
                <c:pt idx="1538">
                  <c:v>42460</c:v>
                </c:pt>
                <c:pt idx="1539">
                  <c:v>42461</c:v>
                </c:pt>
                <c:pt idx="1540">
                  <c:v>42464</c:v>
                </c:pt>
                <c:pt idx="1541">
                  <c:v>42465</c:v>
                </c:pt>
                <c:pt idx="1542">
                  <c:v>42466</c:v>
                </c:pt>
                <c:pt idx="1543">
                  <c:v>42467</c:v>
                </c:pt>
                <c:pt idx="1544">
                  <c:v>42468</c:v>
                </c:pt>
                <c:pt idx="1545">
                  <c:v>42471</c:v>
                </c:pt>
                <c:pt idx="1546">
                  <c:v>42472</c:v>
                </c:pt>
                <c:pt idx="1547">
                  <c:v>42473</c:v>
                </c:pt>
                <c:pt idx="1548">
                  <c:v>42474</c:v>
                </c:pt>
                <c:pt idx="1549">
                  <c:v>42475</c:v>
                </c:pt>
                <c:pt idx="1550">
                  <c:v>42478</c:v>
                </c:pt>
                <c:pt idx="1551">
                  <c:v>42479</c:v>
                </c:pt>
                <c:pt idx="1552">
                  <c:v>42480</c:v>
                </c:pt>
                <c:pt idx="1553">
                  <c:v>42481</c:v>
                </c:pt>
                <c:pt idx="1554">
                  <c:v>42482</c:v>
                </c:pt>
                <c:pt idx="1555">
                  <c:v>42485</c:v>
                </c:pt>
                <c:pt idx="1556">
                  <c:v>42486</c:v>
                </c:pt>
                <c:pt idx="1557">
                  <c:v>42487</c:v>
                </c:pt>
                <c:pt idx="1558">
                  <c:v>42488</c:v>
                </c:pt>
                <c:pt idx="1559">
                  <c:v>42489</c:v>
                </c:pt>
                <c:pt idx="1560">
                  <c:v>42492</c:v>
                </c:pt>
                <c:pt idx="1561">
                  <c:v>42493</c:v>
                </c:pt>
                <c:pt idx="1562">
                  <c:v>42494</c:v>
                </c:pt>
                <c:pt idx="1563">
                  <c:v>42495</c:v>
                </c:pt>
                <c:pt idx="1564">
                  <c:v>42496</c:v>
                </c:pt>
                <c:pt idx="1565">
                  <c:v>42499</c:v>
                </c:pt>
                <c:pt idx="1566">
                  <c:v>42500</c:v>
                </c:pt>
                <c:pt idx="1567">
                  <c:v>42501</c:v>
                </c:pt>
                <c:pt idx="1568">
                  <c:v>42502</c:v>
                </c:pt>
                <c:pt idx="1569">
                  <c:v>42503</c:v>
                </c:pt>
                <c:pt idx="1570">
                  <c:v>42506</c:v>
                </c:pt>
                <c:pt idx="1571">
                  <c:v>42507</c:v>
                </c:pt>
                <c:pt idx="1572">
                  <c:v>42508</c:v>
                </c:pt>
                <c:pt idx="1573">
                  <c:v>42509</c:v>
                </c:pt>
                <c:pt idx="1574">
                  <c:v>42510</c:v>
                </c:pt>
                <c:pt idx="1575">
                  <c:v>42513</c:v>
                </c:pt>
                <c:pt idx="1576">
                  <c:v>42514</c:v>
                </c:pt>
                <c:pt idx="1577">
                  <c:v>42515</c:v>
                </c:pt>
                <c:pt idx="1578">
                  <c:v>42516</c:v>
                </c:pt>
                <c:pt idx="1579">
                  <c:v>42517</c:v>
                </c:pt>
                <c:pt idx="1580">
                  <c:v>42521</c:v>
                </c:pt>
                <c:pt idx="1581">
                  <c:v>42522</c:v>
                </c:pt>
                <c:pt idx="1582">
                  <c:v>42523</c:v>
                </c:pt>
                <c:pt idx="1583">
                  <c:v>42524</c:v>
                </c:pt>
                <c:pt idx="1584">
                  <c:v>42527</c:v>
                </c:pt>
                <c:pt idx="1585">
                  <c:v>42528</c:v>
                </c:pt>
                <c:pt idx="1586">
                  <c:v>42529</c:v>
                </c:pt>
                <c:pt idx="1587">
                  <c:v>42530</c:v>
                </c:pt>
                <c:pt idx="1588">
                  <c:v>42531</c:v>
                </c:pt>
                <c:pt idx="1589">
                  <c:v>42534</c:v>
                </c:pt>
                <c:pt idx="1590">
                  <c:v>42535</c:v>
                </c:pt>
                <c:pt idx="1591">
                  <c:v>42536</c:v>
                </c:pt>
                <c:pt idx="1592">
                  <c:v>42537</c:v>
                </c:pt>
                <c:pt idx="1593">
                  <c:v>42538</c:v>
                </c:pt>
                <c:pt idx="1594">
                  <c:v>42541</c:v>
                </c:pt>
                <c:pt idx="1595">
                  <c:v>42542</c:v>
                </c:pt>
                <c:pt idx="1596">
                  <c:v>42543</c:v>
                </c:pt>
                <c:pt idx="1597">
                  <c:v>42544</c:v>
                </c:pt>
                <c:pt idx="1598">
                  <c:v>42545</c:v>
                </c:pt>
                <c:pt idx="1599">
                  <c:v>42548</c:v>
                </c:pt>
                <c:pt idx="1600">
                  <c:v>42549</c:v>
                </c:pt>
                <c:pt idx="1601">
                  <c:v>42550</c:v>
                </c:pt>
                <c:pt idx="1602">
                  <c:v>42551</c:v>
                </c:pt>
                <c:pt idx="1603">
                  <c:v>42552</c:v>
                </c:pt>
                <c:pt idx="1604">
                  <c:v>42555</c:v>
                </c:pt>
                <c:pt idx="1605">
                  <c:v>42556</c:v>
                </c:pt>
                <c:pt idx="1606">
                  <c:v>42557</c:v>
                </c:pt>
                <c:pt idx="1607">
                  <c:v>42558</c:v>
                </c:pt>
                <c:pt idx="1608">
                  <c:v>42559</c:v>
                </c:pt>
                <c:pt idx="1609">
                  <c:v>42562</c:v>
                </c:pt>
                <c:pt idx="1610">
                  <c:v>42563</c:v>
                </c:pt>
                <c:pt idx="1611">
                  <c:v>42564</c:v>
                </c:pt>
                <c:pt idx="1612">
                  <c:v>42565</c:v>
                </c:pt>
                <c:pt idx="1613">
                  <c:v>42566</c:v>
                </c:pt>
                <c:pt idx="1614">
                  <c:v>42569</c:v>
                </c:pt>
                <c:pt idx="1615">
                  <c:v>42570</c:v>
                </c:pt>
                <c:pt idx="1616">
                  <c:v>42571</c:v>
                </c:pt>
                <c:pt idx="1617">
                  <c:v>42572</c:v>
                </c:pt>
                <c:pt idx="1618">
                  <c:v>42573</c:v>
                </c:pt>
                <c:pt idx="1619">
                  <c:v>42576</c:v>
                </c:pt>
                <c:pt idx="1620">
                  <c:v>42577</c:v>
                </c:pt>
                <c:pt idx="1621">
                  <c:v>42578</c:v>
                </c:pt>
                <c:pt idx="1622">
                  <c:v>42579</c:v>
                </c:pt>
                <c:pt idx="1623">
                  <c:v>42580</c:v>
                </c:pt>
                <c:pt idx="1624">
                  <c:v>42583</c:v>
                </c:pt>
                <c:pt idx="1625">
                  <c:v>42584</c:v>
                </c:pt>
                <c:pt idx="1626">
                  <c:v>42585</c:v>
                </c:pt>
                <c:pt idx="1627">
                  <c:v>42586</c:v>
                </c:pt>
                <c:pt idx="1628">
                  <c:v>42587</c:v>
                </c:pt>
                <c:pt idx="1629">
                  <c:v>42590</c:v>
                </c:pt>
                <c:pt idx="1630">
                  <c:v>42591</c:v>
                </c:pt>
                <c:pt idx="1631">
                  <c:v>42592</c:v>
                </c:pt>
                <c:pt idx="1632">
                  <c:v>42593</c:v>
                </c:pt>
                <c:pt idx="1633">
                  <c:v>42594</c:v>
                </c:pt>
                <c:pt idx="1634">
                  <c:v>42597</c:v>
                </c:pt>
                <c:pt idx="1635">
                  <c:v>42598</c:v>
                </c:pt>
                <c:pt idx="1636">
                  <c:v>42599</c:v>
                </c:pt>
                <c:pt idx="1637">
                  <c:v>42600</c:v>
                </c:pt>
                <c:pt idx="1638">
                  <c:v>42601</c:v>
                </c:pt>
                <c:pt idx="1639">
                  <c:v>42604</c:v>
                </c:pt>
                <c:pt idx="1640">
                  <c:v>42605</c:v>
                </c:pt>
                <c:pt idx="1641">
                  <c:v>42606</c:v>
                </c:pt>
                <c:pt idx="1642">
                  <c:v>42607</c:v>
                </c:pt>
                <c:pt idx="1643">
                  <c:v>42608</c:v>
                </c:pt>
                <c:pt idx="1644">
                  <c:v>42611</c:v>
                </c:pt>
                <c:pt idx="1645">
                  <c:v>42612</c:v>
                </c:pt>
                <c:pt idx="1646">
                  <c:v>42613</c:v>
                </c:pt>
                <c:pt idx="1647">
                  <c:v>42614</c:v>
                </c:pt>
                <c:pt idx="1648">
                  <c:v>42615</c:v>
                </c:pt>
                <c:pt idx="1649">
                  <c:v>42618</c:v>
                </c:pt>
                <c:pt idx="1650">
                  <c:v>42619</c:v>
                </c:pt>
                <c:pt idx="1651">
                  <c:v>42620</c:v>
                </c:pt>
                <c:pt idx="1652">
                  <c:v>42621</c:v>
                </c:pt>
                <c:pt idx="1653">
                  <c:v>42622</c:v>
                </c:pt>
                <c:pt idx="1654">
                  <c:v>42625</c:v>
                </c:pt>
                <c:pt idx="1655">
                  <c:v>42626</c:v>
                </c:pt>
                <c:pt idx="1656">
                  <c:v>42627</c:v>
                </c:pt>
                <c:pt idx="1657">
                  <c:v>42628</c:v>
                </c:pt>
                <c:pt idx="1658">
                  <c:v>42629</c:v>
                </c:pt>
                <c:pt idx="1659">
                  <c:v>42632</c:v>
                </c:pt>
                <c:pt idx="1660">
                  <c:v>42633</c:v>
                </c:pt>
                <c:pt idx="1661">
                  <c:v>42634</c:v>
                </c:pt>
                <c:pt idx="1662">
                  <c:v>42635</c:v>
                </c:pt>
                <c:pt idx="1663">
                  <c:v>42636</c:v>
                </c:pt>
                <c:pt idx="1664">
                  <c:v>42639</c:v>
                </c:pt>
                <c:pt idx="1665">
                  <c:v>42640</c:v>
                </c:pt>
                <c:pt idx="1666">
                  <c:v>42641</c:v>
                </c:pt>
                <c:pt idx="1667">
                  <c:v>42642</c:v>
                </c:pt>
                <c:pt idx="1668">
                  <c:v>42643</c:v>
                </c:pt>
                <c:pt idx="1669">
                  <c:v>42646</c:v>
                </c:pt>
                <c:pt idx="1670">
                  <c:v>42647</c:v>
                </c:pt>
                <c:pt idx="1671">
                  <c:v>42648</c:v>
                </c:pt>
                <c:pt idx="1672">
                  <c:v>42649</c:v>
                </c:pt>
                <c:pt idx="1673">
                  <c:v>42650</c:v>
                </c:pt>
                <c:pt idx="1674">
                  <c:v>42653</c:v>
                </c:pt>
                <c:pt idx="1675">
                  <c:v>42654</c:v>
                </c:pt>
                <c:pt idx="1676">
                  <c:v>42655</c:v>
                </c:pt>
                <c:pt idx="1677">
                  <c:v>42656</c:v>
                </c:pt>
                <c:pt idx="1678">
                  <c:v>42657</c:v>
                </c:pt>
                <c:pt idx="1679">
                  <c:v>42660</c:v>
                </c:pt>
                <c:pt idx="1680">
                  <c:v>42661</c:v>
                </c:pt>
                <c:pt idx="1681">
                  <c:v>42662</c:v>
                </c:pt>
                <c:pt idx="1682">
                  <c:v>42663</c:v>
                </c:pt>
                <c:pt idx="1683">
                  <c:v>42664</c:v>
                </c:pt>
                <c:pt idx="1684">
                  <c:v>42667</c:v>
                </c:pt>
                <c:pt idx="1685">
                  <c:v>42668</c:v>
                </c:pt>
                <c:pt idx="1686">
                  <c:v>42669</c:v>
                </c:pt>
                <c:pt idx="1687">
                  <c:v>42670</c:v>
                </c:pt>
                <c:pt idx="1688">
                  <c:v>42671</c:v>
                </c:pt>
                <c:pt idx="1689">
                  <c:v>42674</c:v>
                </c:pt>
                <c:pt idx="1690">
                  <c:v>42675</c:v>
                </c:pt>
                <c:pt idx="1691">
                  <c:v>42676</c:v>
                </c:pt>
                <c:pt idx="1692">
                  <c:v>42677</c:v>
                </c:pt>
                <c:pt idx="1693">
                  <c:v>42678</c:v>
                </c:pt>
                <c:pt idx="1694">
                  <c:v>42681</c:v>
                </c:pt>
                <c:pt idx="1695">
                  <c:v>42682</c:v>
                </c:pt>
                <c:pt idx="1696">
                  <c:v>42683</c:v>
                </c:pt>
                <c:pt idx="1697">
                  <c:v>42684</c:v>
                </c:pt>
                <c:pt idx="1698">
                  <c:v>42685</c:v>
                </c:pt>
                <c:pt idx="1699">
                  <c:v>42688</c:v>
                </c:pt>
                <c:pt idx="1700">
                  <c:v>42689</c:v>
                </c:pt>
                <c:pt idx="1701">
                  <c:v>42690</c:v>
                </c:pt>
                <c:pt idx="1702">
                  <c:v>42691</c:v>
                </c:pt>
                <c:pt idx="1703">
                  <c:v>42692</c:v>
                </c:pt>
                <c:pt idx="1704">
                  <c:v>42695</c:v>
                </c:pt>
                <c:pt idx="1705">
                  <c:v>42696</c:v>
                </c:pt>
                <c:pt idx="1706">
                  <c:v>42697</c:v>
                </c:pt>
                <c:pt idx="1707">
                  <c:v>42698</c:v>
                </c:pt>
                <c:pt idx="1708">
                  <c:v>42699</c:v>
                </c:pt>
                <c:pt idx="1709">
                  <c:v>42702</c:v>
                </c:pt>
                <c:pt idx="1710">
                  <c:v>42703</c:v>
                </c:pt>
                <c:pt idx="1711">
                  <c:v>42704</c:v>
                </c:pt>
                <c:pt idx="1712">
                  <c:v>42705</c:v>
                </c:pt>
                <c:pt idx="1713">
                  <c:v>42706</c:v>
                </c:pt>
                <c:pt idx="1714">
                  <c:v>42709</c:v>
                </c:pt>
                <c:pt idx="1715">
                  <c:v>42710</c:v>
                </c:pt>
                <c:pt idx="1716">
                  <c:v>42711</c:v>
                </c:pt>
                <c:pt idx="1717">
                  <c:v>42712</c:v>
                </c:pt>
                <c:pt idx="1718">
                  <c:v>42713</c:v>
                </c:pt>
                <c:pt idx="1719">
                  <c:v>42716</c:v>
                </c:pt>
                <c:pt idx="1720">
                  <c:v>42717</c:v>
                </c:pt>
                <c:pt idx="1721">
                  <c:v>42718</c:v>
                </c:pt>
                <c:pt idx="1722">
                  <c:v>42719</c:v>
                </c:pt>
                <c:pt idx="1723">
                  <c:v>42720</c:v>
                </c:pt>
                <c:pt idx="1724">
                  <c:v>42723</c:v>
                </c:pt>
                <c:pt idx="1725">
                  <c:v>42724</c:v>
                </c:pt>
                <c:pt idx="1726">
                  <c:v>42725</c:v>
                </c:pt>
                <c:pt idx="1727">
                  <c:v>42726</c:v>
                </c:pt>
                <c:pt idx="1728">
                  <c:v>42727</c:v>
                </c:pt>
                <c:pt idx="1729">
                  <c:v>42730</c:v>
                </c:pt>
                <c:pt idx="1730">
                  <c:v>42731</c:v>
                </c:pt>
                <c:pt idx="1731">
                  <c:v>42732</c:v>
                </c:pt>
                <c:pt idx="1732">
                  <c:v>42733</c:v>
                </c:pt>
                <c:pt idx="1733">
                  <c:v>42734</c:v>
                </c:pt>
                <c:pt idx="1734">
                  <c:v>42737</c:v>
                </c:pt>
                <c:pt idx="1735">
                  <c:v>42738</c:v>
                </c:pt>
                <c:pt idx="1736">
                  <c:v>42739</c:v>
                </c:pt>
                <c:pt idx="1737">
                  <c:v>42740</c:v>
                </c:pt>
                <c:pt idx="1738">
                  <c:v>42741</c:v>
                </c:pt>
                <c:pt idx="1739">
                  <c:v>42744</c:v>
                </c:pt>
                <c:pt idx="1740">
                  <c:v>42745</c:v>
                </c:pt>
                <c:pt idx="1741">
                  <c:v>42746</c:v>
                </c:pt>
                <c:pt idx="1742">
                  <c:v>42747</c:v>
                </c:pt>
                <c:pt idx="1743">
                  <c:v>42748</c:v>
                </c:pt>
                <c:pt idx="1744">
                  <c:v>42751</c:v>
                </c:pt>
                <c:pt idx="1745">
                  <c:v>42752</c:v>
                </c:pt>
                <c:pt idx="1746">
                  <c:v>42753</c:v>
                </c:pt>
                <c:pt idx="1747">
                  <c:v>42754</c:v>
                </c:pt>
                <c:pt idx="1748">
                  <c:v>42755</c:v>
                </c:pt>
                <c:pt idx="1749">
                  <c:v>42758</c:v>
                </c:pt>
                <c:pt idx="1750">
                  <c:v>42759</c:v>
                </c:pt>
                <c:pt idx="1751">
                  <c:v>42760</c:v>
                </c:pt>
                <c:pt idx="1752">
                  <c:v>42761</c:v>
                </c:pt>
                <c:pt idx="1753">
                  <c:v>42762</c:v>
                </c:pt>
                <c:pt idx="1754">
                  <c:v>42765</c:v>
                </c:pt>
                <c:pt idx="1755">
                  <c:v>42766</c:v>
                </c:pt>
                <c:pt idx="1756">
                  <c:v>42767</c:v>
                </c:pt>
                <c:pt idx="1757">
                  <c:v>42768</c:v>
                </c:pt>
                <c:pt idx="1758">
                  <c:v>42769</c:v>
                </c:pt>
                <c:pt idx="1759">
                  <c:v>42772</c:v>
                </c:pt>
                <c:pt idx="1760">
                  <c:v>42773</c:v>
                </c:pt>
                <c:pt idx="1761">
                  <c:v>42774</c:v>
                </c:pt>
                <c:pt idx="1762">
                  <c:v>42775</c:v>
                </c:pt>
                <c:pt idx="1763">
                  <c:v>42776</c:v>
                </c:pt>
                <c:pt idx="1764">
                  <c:v>42779</c:v>
                </c:pt>
                <c:pt idx="1765">
                  <c:v>42780</c:v>
                </c:pt>
                <c:pt idx="1766">
                  <c:v>42781</c:v>
                </c:pt>
                <c:pt idx="1767">
                  <c:v>42782</c:v>
                </c:pt>
                <c:pt idx="1768">
                  <c:v>42783</c:v>
                </c:pt>
                <c:pt idx="1769">
                  <c:v>42786</c:v>
                </c:pt>
                <c:pt idx="1770">
                  <c:v>42787</c:v>
                </c:pt>
                <c:pt idx="1771">
                  <c:v>42788</c:v>
                </c:pt>
                <c:pt idx="1772">
                  <c:v>42789</c:v>
                </c:pt>
                <c:pt idx="1773">
                  <c:v>42790</c:v>
                </c:pt>
                <c:pt idx="1774">
                  <c:v>42793</c:v>
                </c:pt>
                <c:pt idx="1775">
                  <c:v>42794</c:v>
                </c:pt>
                <c:pt idx="1776">
                  <c:v>42795</c:v>
                </c:pt>
                <c:pt idx="1777">
                  <c:v>42796</c:v>
                </c:pt>
                <c:pt idx="1778">
                  <c:v>42797</c:v>
                </c:pt>
                <c:pt idx="1779">
                  <c:v>42800</c:v>
                </c:pt>
                <c:pt idx="1780">
                  <c:v>42801</c:v>
                </c:pt>
                <c:pt idx="1781">
                  <c:v>42802</c:v>
                </c:pt>
                <c:pt idx="1782">
                  <c:v>42803</c:v>
                </c:pt>
                <c:pt idx="1783">
                  <c:v>42804</c:v>
                </c:pt>
                <c:pt idx="1784">
                  <c:v>42807</c:v>
                </c:pt>
                <c:pt idx="1785">
                  <c:v>42808</c:v>
                </c:pt>
                <c:pt idx="1786">
                  <c:v>42809</c:v>
                </c:pt>
                <c:pt idx="1787">
                  <c:v>42810</c:v>
                </c:pt>
                <c:pt idx="1788">
                  <c:v>42811</c:v>
                </c:pt>
                <c:pt idx="1789">
                  <c:v>42814</c:v>
                </c:pt>
                <c:pt idx="1790">
                  <c:v>42815</c:v>
                </c:pt>
                <c:pt idx="1791">
                  <c:v>42816</c:v>
                </c:pt>
                <c:pt idx="1792">
                  <c:v>42817</c:v>
                </c:pt>
                <c:pt idx="1793">
                  <c:v>42818</c:v>
                </c:pt>
                <c:pt idx="1794">
                  <c:v>42821</c:v>
                </c:pt>
                <c:pt idx="1795">
                  <c:v>42822</c:v>
                </c:pt>
                <c:pt idx="1796">
                  <c:v>42823</c:v>
                </c:pt>
                <c:pt idx="1797">
                  <c:v>42824</c:v>
                </c:pt>
                <c:pt idx="1798">
                  <c:v>42825</c:v>
                </c:pt>
                <c:pt idx="1799">
                  <c:v>42828</c:v>
                </c:pt>
                <c:pt idx="1800">
                  <c:v>42829</c:v>
                </c:pt>
                <c:pt idx="1801">
                  <c:v>42830</c:v>
                </c:pt>
                <c:pt idx="1802">
                  <c:v>42831</c:v>
                </c:pt>
                <c:pt idx="1803">
                  <c:v>42832</c:v>
                </c:pt>
                <c:pt idx="1804">
                  <c:v>42835</c:v>
                </c:pt>
                <c:pt idx="1805">
                  <c:v>42836</c:v>
                </c:pt>
                <c:pt idx="1806">
                  <c:v>42837</c:v>
                </c:pt>
                <c:pt idx="1807">
                  <c:v>42838</c:v>
                </c:pt>
                <c:pt idx="1808">
                  <c:v>42842</c:v>
                </c:pt>
                <c:pt idx="1809">
                  <c:v>42843</c:v>
                </c:pt>
                <c:pt idx="1810">
                  <c:v>42844</c:v>
                </c:pt>
                <c:pt idx="1811">
                  <c:v>42845</c:v>
                </c:pt>
                <c:pt idx="1812">
                  <c:v>42846</c:v>
                </c:pt>
                <c:pt idx="1813">
                  <c:v>42849</c:v>
                </c:pt>
                <c:pt idx="1814">
                  <c:v>42850</c:v>
                </c:pt>
                <c:pt idx="1815">
                  <c:v>42851</c:v>
                </c:pt>
                <c:pt idx="1816">
                  <c:v>42852</c:v>
                </c:pt>
                <c:pt idx="1817">
                  <c:v>42853</c:v>
                </c:pt>
                <c:pt idx="1818">
                  <c:v>42856</c:v>
                </c:pt>
                <c:pt idx="1819">
                  <c:v>42857</c:v>
                </c:pt>
                <c:pt idx="1820">
                  <c:v>42858</c:v>
                </c:pt>
                <c:pt idx="1821">
                  <c:v>42859</c:v>
                </c:pt>
                <c:pt idx="1822">
                  <c:v>42860</c:v>
                </c:pt>
                <c:pt idx="1823">
                  <c:v>42863</c:v>
                </c:pt>
                <c:pt idx="1824">
                  <c:v>42864</c:v>
                </c:pt>
                <c:pt idx="1825">
                  <c:v>42865</c:v>
                </c:pt>
                <c:pt idx="1826">
                  <c:v>42866</c:v>
                </c:pt>
                <c:pt idx="1827">
                  <c:v>42867</c:v>
                </c:pt>
                <c:pt idx="1828">
                  <c:v>42870</c:v>
                </c:pt>
                <c:pt idx="1829">
                  <c:v>42871</c:v>
                </c:pt>
                <c:pt idx="1830">
                  <c:v>42872</c:v>
                </c:pt>
                <c:pt idx="1831">
                  <c:v>42873</c:v>
                </c:pt>
                <c:pt idx="1832">
                  <c:v>42874</c:v>
                </c:pt>
                <c:pt idx="1833">
                  <c:v>42877</c:v>
                </c:pt>
                <c:pt idx="1834">
                  <c:v>42878</c:v>
                </c:pt>
                <c:pt idx="1835">
                  <c:v>42879</c:v>
                </c:pt>
                <c:pt idx="1836">
                  <c:v>42880</c:v>
                </c:pt>
                <c:pt idx="1837">
                  <c:v>42881</c:v>
                </c:pt>
                <c:pt idx="1838">
                  <c:v>42884</c:v>
                </c:pt>
                <c:pt idx="1839">
                  <c:v>42885</c:v>
                </c:pt>
                <c:pt idx="1840">
                  <c:v>42886</c:v>
                </c:pt>
                <c:pt idx="1841">
                  <c:v>42887</c:v>
                </c:pt>
                <c:pt idx="1842">
                  <c:v>42888</c:v>
                </c:pt>
                <c:pt idx="1843">
                  <c:v>42891</c:v>
                </c:pt>
                <c:pt idx="1844">
                  <c:v>42892</c:v>
                </c:pt>
                <c:pt idx="1845">
                  <c:v>42893</c:v>
                </c:pt>
                <c:pt idx="1846">
                  <c:v>42894</c:v>
                </c:pt>
                <c:pt idx="1847">
                  <c:v>42895</c:v>
                </c:pt>
                <c:pt idx="1848">
                  <c:v>42898</c:v>
                </c:pt>
                <c:pt idx="1849">
                  <c:v>42899</c:v>
                </c:pt>
                <c:pt idx="1850">
                  <c:v>42900</c:v>
                </c:pt>
                <c:pt idx="1851">
                  <c:v>42901</c:v>
                </c:pt>
                <c:pt idx="1852">
                  <c:v>42902</c:v>
                </c:pt>
                <c:pt idx="1853">
                  <c:v>42905</c:v>
                </c:pt>
                <c:pt idx="1854">
                  <c:v>42906</c:v>
                </c:pt>
                <c:pt idx="1855">
                  <c:v>42907</c:v>
                </c:pt>
                <c:pt idx="1856">
                  <c:v>42908</c:v>
                </c:pt>
                <c:pt idx="1857">
                  <c:v>42909</c:v>
                </c:pt>
                <c:pt idx="1858">
                  <c:v>42912</c:v>
                </c:pt>
                <c:pt idx="1859">
                  <c:v>42913</c:v>
                </c:pt>
                <c:pt idx="1860">
                  <c:v>42914</c:v>
                </c:pt>
                <c:pt idx="1861">
                  <c:v>42915</c:v>
                </c:pt>
                <c:pt idx="1862">
                  <c:v>42916</c:v>
                </c:pt>
                <c:pt idx="1863">
                  <c:v>42919</c:v>
                </c:pt>
                <c:pt idx="1864">
                  <c:v>42920</c:v>
                </c:pt>
                <c:pt idx="1865">
                  <c:v>42921</c:v>
                </c:pt>
                <c:pt idx="1866">
                  <c:v>42922</c:v>
                </c:pt>
                <c:pt idx="1867">
                  <c:v>42923</c:v>
                </c:pt>
                <c:pt idx="1868">
                  <c:v>42926</c:v>
                </c:pt>
                <c:pt idx="1869">
                  <c:v>42927</c:v>
                </c:pt>
                <c:pt idx="1870">
                  <c:v>42928</c:v>
                </c:pt>
                <c:pt idx="1871">
                  <c:v>42929</c:v>
                </c:pt>
                <c:pt idx="1872">
                  <c:v>42930</c:v>
                </c:pt>
                <c:pt idx="1873">
                  <c:v>42933</c:v>
                </c:pt>
                <c:pt idx="1874">
                  <c:v>42934</c:v>
                </c:pt>
                <c:pt idx="1875">
                  <c:v>42935</c:v>
                </c:pt>
                <c:pt idx="1876">
                  <c:v>42936</c:v>
                </c:pt>
                <c:pt idx="1877">
                  <c:v>42937</c:v>
                </c:pt>
                <c:pt idx="1878">
                  <c:v>42940</c:v>
                </c:pt>
                <c:pt idx="1879">
                  <c:v>42941</c:v>
                </c:pt>
                <c:pt idx="1880">
                  <c:v>42942</c:v>
                </c:pt>
                <c:pt idx="1881">
                  <c:v>42943</c:v>
                </c:pt>
                <c:pt idx="1882">
                  <c:v>42944</c:v>
                </c:pt>
                <c:pt idx="1883">
                  <c:v>42947</c:v>
                </c:pt>
                <c:pt idx="1884">
                  <c:v>42948</c:v>
                </c:pt>
                <c:pt idx="1885">
                  <c:v>42949</c:v>
                </c:pt>
                <c:pt idx="1886">
                  <c:v>42950</c:v>
                </c:pt>
                <c:pt idx="1887">
                  <c:v>42951</c:v>
                </c:pt>
                <c:pt idx="1888">
                  <c:v>42954</c:v>
                </c:pt>
                <c:pt idx="1889">
                  <c:v>42955</c:v>
                </c:pt>
                <c:pt idx="1890">
                  <c:v>42956</c:v>
                </c:pt>
                <c:pt idx="1891">
                  <c:v>42957</c:v>
                </c:pt>
                <c:pt idx="1892">
                  <c:v>42958</c:v>
                </c:pt>
                <c:pt idx="1893">
                  <c:v>42961</c:v>
                </c:pt>
                <c:pt idx="1894">
                  <c:v>42962</c:v>
                </c:pt>
                <c:pt idx="1895">
                  <c:v>42963</c:v>
                </c:pt>
                <c:pt idx="1896">
                  <c:v>42964</c:v>
                </c:pt>
                <c:pt idx="1897">
                  <c:v>42965</c:v>
                </c:pt>
                <c:pt idx="1898">
                  <c:v>42968</c:v>
                </c:pt>
                <c:pt idx="1899">
                  <c:v>42969</c:v>
                </c:pt>
                <c:pt idx="1900">
                  <c:v>42970</c:v>
                </c:pt>
                <c:pt idx="1901">
                  <c:v>42971</c:v>
                </c:pt>
                <c:pt idx="1902">
                  <c:v>42972</c:v>
                </c:pt>
                <c:pt idx="1903">
                  <c:v>42975</c:v>
                </c:pt>
                <c:pt idx="1904">
                  <c:v>42976</c:v>
                </c:pt>
                <c:pt idx="1905">
                  <c:v>42977</c:v>
                </c:pt>
                <c:pt idx="1906">
                  <c:v>42978</c:v>
                </c:pt>
                <c:pt idx="1907">
                  <c:v>42979</c:v>
                </c:pt>
                <c:pt idx="1908">
                  <c:v>42982</c:v>
                </c:pt>
                <c:pt idx="1909">
                  <c:v>42983</c:v>
                </c:pt>
                <c:pt idx="1910">
                  <c:v>42984</c:v>
                </c:pt>
                <c:pt idx="1911">
                  <c:v>42985</c:v>
                </c:pt>
                <c:pt idx="1912">
                  <c:v>42986</c:v>
                </c:pt>
                <c:pt idx="1913">
                  <c:v>42989</c:v>
                </c:pt>
                <c:pt idx="1914">
                  <c:v>42990</c:v>
                </c:pt>
                <c:pt idx="1915">
                  <c:v>42991</c:v>
                </c:pt>
                <c:pt idx="1916">
                  <c:v>42992</c:v>
                </c:pt>
                <c:pt idx="1917">
                  <c:v>42993</c:v>
                </c:pt>
                <c:pt idx="1918">
                  <c:v>42996</c:v>
                </c:pt>
                <c:pt idx="1919">
                  <c:v>42997</c:v>
                </c:pt>
                <c:pt idx="1920">
                  <c:v>42998</c:v>
                </c:pt>
                <c:pt idx="1921">
                  <c:v>42999</c:v>
                </c:pt>
                <c:pt idx="1922">
                  <c:v>43000</c:v>
                </c:pt>
                <c:pt idx="1923">
                  <c:v>43003</c:v>
                </c:pt>
                <c:pt idx="1924">
                  <c:v>43004</c:v>
                </c:pt>
                <c:pt idx="1925">
                  <c:v>43005</c:v>
                </c:pt>
                <c:pt idx="1926">
                  <c:v>43006</c:v>
                </c:pt>
                <c:pt idx="1927">
                  <c:v>43007</c:v>
                </c:pt>
                <c:pt idx="1928">
                  <c:v>43010</c:v>
                </c:pt>
                <c:pt idx="1929">
                  <c:v>43011</c:v>
                </c:pt>
                <c:pt idx="1930">
                  <c:v>43012</c:v>
                </c:pt>
                <c:pt idx="1931">
                  <c:v>43013</c:v>
                </c:pt>
                <c:pt idx="1932">
                  <c:v>43014</c:v>
                </c:pt>
                <c:pt idx="1933">
                  <c:v>43017</c:v>
                </c:pt>
                <c:pt idx="1934">
                  <c:v>43018</c:v>
                </c:pt>
                <c:pt idx="1935">
                  <c:v>43019</c:v>
                </c:pt>
                <c:pt idx="1936">
                  <c:v>43020</c:v>
                </c:pt>
                <c:pt idx="1937">
                  <c:v>43021</c:v>
                </c:pt>
                <c:pt idx="1938">
                  <c:v>43024</c:v>
                </c:pt>
                <c:pt idx="1939">
                  <c:v>43025</c:v>
                </c:pt>
                <c:pt idx="1940">
                  <c:v>43026</c:v>
                </c:pt>
                <c:pt idx="1941">
                  <c:v>43027</c:v>
                </c:pt>
                <c:pt idx="1942">
                  <c:v>43028</c:v>
                </c:pt>
                <c:pt idx="1943">
                  <c:v>43031</c:v>
                </c:pt>
                <c:pt idx="1944">
                  <c:v>43032</c:v>
                </c:pt>
                <c:pt idx="1945">
                  <c:v>43033</c:v>
                </c:pt>
                <c:pt idx="1946">
                  <c:v>43034</c:v>
                </c:pt>
                <c:pt idx="1947">
                  <c:v>43035</c:v>
                </c:pt>
                <c:pt idx="1948">
                  <c:v>43038</c:v>
                </c:pt>
                <c:pt idx="1949">
                  <c:v>43039</c:v>
                </c:pt>
                <c:pt idx="1950">
                  <c:v>43040</c:v>
                </c:pt>
                <c:pt idx="1951">
                  <c:v>43041</c:v>
                </c:pt>
                <c:pt idx="1952">
                  <c:v>43042</c:v>
                </c:pt>
                <c:pt idx="1953">
                  <c:v>43045</c:v>
                </c:pt>
                <c:pt idx="1954">
                  <c:v>43046</c:v>
                </c:pt>
                <c:pt idx="1955">
                  <c:v>43047</c:v>
                </c:pt>
                <c:pt idx="1956">
                  <c:v>43048</c:v>
                </c:pt>
                <c:pt idx="1957">
                  <c:v>43049</c:v>
                </c:pt>
                <c:pt idx="1958">
                  <c:v>43052</c:v>
                </c:pt>
                <c:pt idx="1959">
                  <c:v>43053</c:v>
                </c:pt>
                <c:pt idx="1960">
                  <c:v>43054</c:v>
                </c:pt>
                <c:pt idx="1961">
                  <c:v>43055</c:v>
                </c:pt>
                <c:pt idx="1962">
                  <c:v>43056</c:v>
                </c:pt>
                <c:pt idx="1963">
                  <c:v>43059</c:v>
                </c:pt>
                <c:pt idx="1964">
                  <c:v>43060</c:v>
                </c:pt>
                <c:pt idx="1965">
                  <c:v>43061</c:v>
                </c:pt>
                <c:pt idx="1966">
                  <c:v>43062</c:v>
                </c:pt>
                <c:pt idx="1967">
                  <c:v>43063</c:v>
                </c:pt>
                <c:pt idx="1968">
                  <c:v>43066</c:v>
                </c:pt>
                <c:pt idx="1969">
                  <c:v>43067</c:v>
                </c:pt>
                <c:pt idx="1970">
                  <c:v>43068</c:v>
                </c:pt>
                <c:pt idx="1971">
                  <c:v>43069</c:v>
                </c:pt>
                <c:pt idx="1972">
                  <c:v>43070</c:v>
                </c:pt>
                <c:pt idx="1973">
                  <c:v>43073</c:v>
                </c:pt>
                <c:pt idx="1974">
                  <c:v>43074</c:v>
                </c:pt>
                <c:pt idx="1975">
                  <c:v>43075</c:v>
                </c:pt>
                <c:pt idx="1976">
                  <c:v>43076</c:v>
                </c:pt>
                <c:pt idx="1977">
                  <c:v>43077</c:v>
                </c:pt>
                <c:pt idx="1978">
                  <c:v>43080</c:v>
                </c:pt>
                <c:pt idx="1979">
                  <c:v>43081</c:v>
                </c:pt>
                <c:pt idx="1980">
                  <c:v>43082</c:v>
                </c:pt>
                <c:pt idx="1981">
                  <c:v>43083</c:v>
                </c:pt>
                <c:pt idx="1982">
                  <c:v>43084</c:v>
                </c:pt>
                <c:pt idx="1983">
                  <c:v>43087</c:v>
                </c:pt>
                <c:pt idx="1984">
                  <c:v>43088</c:v>
                </c:pt>
                <c:pt idx="1985">
                  <c:v>43089</c:v>
                </c:pt>
                <c:pt idx="1986">
                  <c:v>43090</c:v>
                </c:pt>
                <c:pt idx="1987">
                  <c:v>43091</c:v>
                </c:pt>
                <c:pt idx="1988">
                  <c:v>43095</c:v>
                </c:pt>
                <c:pt idx="1989">
                  <c:v>43096</c:v>
                </c:pt>
                <c:pt idx="1990">
                  <c:v>43097</c:v>
                </c:pt>
                <c:pt idx="1991">
                  <c:v>43098</c:v>
                </c:pt>
                <c:pt idx="1992">
                  <c:v>43102</c:v>
                </c:pt>
                <c:pt idx="1993">
                  <c:v>43103</c:v>
                </c:pt>
                <c:pt idx="1994">
                  <c:v>43104</c:v>
                </c:pt>
                <c:pt idx="1995">
                  <c:v>43105</c:v>
                </c:pt>
                <c:pt idx="1996">
                  <c:v>43108</c:v>
                </c:pt>
                <c:pt idx="1997">
                  <c:v>43109</c:v>
                </c:pt>
                <c:pt idx="1998">
                  <c:v>43110</c:v>
                </c:pt>
                <c:pt idx="1999">
                  <c:v>43111</c:v>
                </c:pt>
                <c:pt idx="2000">
                  <c:v>43112</c:v>
                </c:pt>
                <c:pt idx="2001">
                  <c:v>43115</c:v>
                </c:pt>
                <c:pt idx="2002">
                  <c:v>43116</c:v>
                </c:pt>
                <c:pt idx="2003">
                  <c:v>43117</c:v>
                </c:pt>
                <c:pt idx="2004">
                  <c:v>43118</c:v>
                </c:pt>
                <c:pt idx="2005">
                  <c:v>43119</c:v>
                </c:pt>
                <c:pt idx="2006">
                  <c:v>43122</c:v>
                </c:pt>
                <c:pt idx="2007">
                  <c:v>43123</c:v>
                </c:pt>
                <c:pt idx="2008">
                  <c:v>43124</c:v>
                </c:pt>
                <c:pt idx="2009">
                  <c:v>43125</c:v>
                </c:pt>
                <c:pt idx="2010">
                  <c:v>43126</c:v>
                </c:pt>
                <c:pt idx="2011">
                  <c:v>43129</c:v>
                </c:pt>
                <c:pt idx="2012">
                  <c:v>43130</c:v>
                </c:pt>
                <c:pt idx="2013">
                  <c:v>43131</c:v>
                </c:pt>
                <c:pt idx="2014">
                  <c:v>43132</c:v>
                </c:pt>
                <c:pt idx="2015">
                  <c:v>43133</c:v>
                </c:pt>
                <c:pt idx="2016">
                  <c:v>43136</c:v>
                </c:pt>
                <c:pt idx="2017">
                  <c:v>43137</c:v>
                </c:pt>
                <c:pt idx="2018">
                  <c:v>43138</c:v>
                </c:pt>
                <c:pt idx="2019">
                  <c:v>43139</c:v>
                </c:pt>
                <c:pt idx="2020">
                  <c:v>43140</c:v>
                </c:pt>
                <c:pt idx="2021">
                  <c:v>43143</c:v>
                </c:pt>
                <c:pt idx="2022">
                  <c:v>43144</c:v>
                </c:pt>
                <c:pt idx="2023">
                  <c:v>43145</c:v>
                </c:pt>
                <c:pt idx="2024">
                  <c:v>43146</c:v>
                </c:pt>
                <c:pt idx="2025">
                  <c:v>43147</c:v>
                </c:pt>
                <c:pt idx="2026">
                  <c:v>43150</c:v>
                </c:pt>
                <c:pt idx="2027">
                  <c:v>43151</c:v>
                </c:pt>
                <c:pt idx="2028">
                  <c:v>43152</c:v>
                </c:pt>
                <c:pt idx="2029">
                  <c:v>43153</c:v>
                </c:pt>
                <c:pt idx="2030">
                  <c:v>43154</c:v>
                </c:pt>
                <c:pt idx="2031">
                  <c:v>43157</c:v>
                </c:pt>
                <c:pt idx="2032">
                  <c:v>43158</c:v>
                </c:pt>
                <c:pt idx="2033">
                  <c:v>43159</c:v>
                </c:pt>
                <c:pt idx="2034">
                  <c:v>43160</c:v>
                </c:pt>
                <c:pt idx="2035">
                  <c:v>43161</c:v>
                </c:pt>
                <c:pt idx="2036">
                  <c:v>43164</c:v>
                </c:pt>
                <c:pt idx="2037">
                  <c:v>43165</c:v>
                </c:pt>
                <c:pt idx="2038">
                  <c:v>43166</c:v>
                </c:pt>
                <c:pt idx="2039">
                  <c:v>43167</c:v>
                </c:pt>
                <c:pt idx="2040">
                  <c:v>43168</c:v>
                </c:pt>
                <c:pt idx="2041">
                  <c:v>43171</c:v>
                </c:pt>
                <c:pt idx="2042">
                  <c:v>43172</c:v>
                </c:pt>
                <c:pt idx="2043">
                  <c:v>43173</c:v>
                </c:pt>
                <c:pt idx="2044">
                  <c:v>43174</c:v>
                </c:pt>
                <c:pt idx="2045">
                  <c:v>43175</c:v>
                </c:pt>
                <c:pt idx="2046">
                  <c:v>43178</c:v>
                </c:pt>
                <c:pt idx="2047">
                  <c:v>43179</c:v>
                </c:pt>
                <c:pt idx="2048">
                  <c:v>43180</c:v>
                </c:pt>
                <c:pt idx="2049">
                  <c:v>43181</c:v>
                </c:pt>
                <c:pt idx="2050">
                  <c:v>43182</c:v>
                </c:pt>
                <c:pt idx="2051">
                  <c:v>43185</c:v>
                </c:pt>
                <c:pt idx="2052">
                  <c:v>43186</c:v>
                </c:pt>
                <c:pt idx="2053">
                  <c:v>43187</c:v>
                </c:pt>
                <c:pt idx="2054">
                  <c:v>43188</c:v>
                </c:pt>
                <c:pt idx="2055">
                  <c:v>43192</c:v>
                </c:pt>
                <c:pt idx="2056">
                  <c:v>43193</c:v>
                </c:pt>
                <c:pt idx="2057">
                  <c:v>43194</c:v>
                </c:pt>
                <c:pt idx="2058">
                  <c:v>43195</c:v>
                </c:pt>
                <c:pt idx="2059">
                  <c:v>43196</c:v>
                </c:pt>
                <c:pt idx="2060">
                  <c:v>43199</c:v>
                </c:pt>
                <c:pt idx="2061">
                  <c:v>43200</c:v>
                </c:pt>
                <c:pt idx="2062">
                  <c:v>43201</c:v>
                </c:pt>
                <c:pt idx="2063">
                  <c:v>43202</c:v>
                </c:pt>
                <c:pt idx="2064">
                  <c:v>43203</c:v>
                </c:pt>
                <c:pt idx="2065">
                  <c:v>43206</c:v>
                </c:pt>
                <c:pt idx="2066">
                  <c:v>43207</c:v>
                </c:pt>
                <c:pt idx="2067">
                  <c:v>43208</c:v>
                </c:pt>
                <c:pt idx="2068">
                  <c:v>43209</c:v>
                </c:pt>
                <c:pt idx="2069">
                  <c:v>43210</c:v>
                </c:pt>
                <c:pt idx="2070">
                  <c:v>43213</c:v>
                </c:pt>
                <c:pt idx="2071">
                  <c:v>43214</c:v>
                </c:pt>
                <c:pt idx="2072">
                  <c:v>43215</c:v>
                </c:pt>
                <c:pt idx="2073">
                  <c:v>43216</c:v>
                </c:pt>
                <c:pt idx="2074">
                  <c:v>43217</c:v>
                </c:pt>
                <c:pt idx="2075">
                  <c:v>43220</c:v>
                </c:pt>
                <c:pt idx="2076">
                  <c:v>43221</c:v>
                </c:pt>
                <c:pt idx="2077">
                  <c:v>43222</c:v>
                </c:pt>
                <c:pt idx="2078">
                  <c:v>43223</c:v>
                </c:pt>
                <c:pt idx="2079">
                  <c:v>43224</c:v>
                </c:pt>
                <c:pt idx="2080">
                  <c:v>43227</c:v>
                </c:pt>
                <c:pt idx="2081">
                  <c:v>43228</c:v>
                </c:pt>
                <c:pt idx="2082">
                  <c:v>43229</c:v>
                </c:pt>
                <c:pt idx="2083">
                  <c:v>43230</c:v>
                </c:pt>
                <c:pt idx="2084">
                  <c:v>43231</c:v>
                </c:pt>
                <c:pt idx="2085">
                  <c:v>43234</c:v>
                </c:pt>
                <c:pt idx="2086">
                  <c:v>43235</c:v>
                </c:pt>
                <c:pt idx="2087">
                  <c:v>43236</c:v>
                </c:pt>
                <c:pt idx="2088">
                  <c:v>43237</c:v>
                </c:pt>
                <c:pt idx="2089">
                  <c:v>43238</c:v>
                </c:pt>
                <c:pt idx="2090">
                  <c:v>43241</c:v>
                </c:pt>
                <c:pt idx="2091">
                  <c:v>43242</c:v>
                </c:pt>
                <c:pt idx="2092">
                  <c:v>43243</c:v>
                </c:pt>
                <c:pt idx="2093">
                  <c:v>43244</c:v>
                </c:pt>
                <c:pt idx="2094">
                  <c:v>43245</c:v>
                </c:pt>
                <c:pt idx="2095">
                  <c:v>43249</c:v>
                </c:pt>
                <c:pt idx="2096">
                  <c:v>43250</c:v>
                </c:pt>
                <c:pt idx="2097">
                  <c:v>43251</c:v>
                </c:pt>
                <c:pt idx="2098">
                  <c:v>43252</c:v>
                </c:pt>
                <c:pt idx="2099">
                  <c:v>43255</c:v>
                </c:pt>
                <c:pt idx="2100">
                  <c:v>43256</c:v>
                </c:pt>
                <c:pt idx="2101">
                  <c:v>43257</c:v>
                </c:pt>
                <c:pt idx="2102">
                  <c:v>43258</c:v>
                </c:pt>
                <c:pt idx="2103">
                  <c:v>43259</c:v>
                </c:pt>
                <c:pt idx="2104">
                  <c:v>43262</c:v>
                </c:pt>
                <c:pt idx="2105">
                  <c:v>43263</c:v>
                </c:pt>
                <c:pt idx="2106">
                  <c:v>43264</c:v>
                </c:pt>
                <c:pt idx="2107">
                  <c:v>43265</c:v>
                </c:pt>
                <c:pt idx="2108">
                  <c:v>43266</c:v>
                </c:pt>
                <c:pt idx="2109">
                  <c:v>43269</c:v>
                </c:pt>
                <c:pt idx="2110">
                  <c:v>43270</c:v>
                </c:pt>
                <c:pt idx="2111">
                  <c:v>43271</c:v>
                </c:pt>
                <c:pt idx="2112">
                  <c:v>43272</c:v>
                </c:pt>
                <c:pt idx="2113">
                  <c:v>43273</c:v>
                </c:pt>
                <c:pt idx="2114">
                  <c:v>43276</c:v>
                </c:pt>
                <c:pt idx="2115">
                  <c:v>43277</c:v>
                </c:pt>
                <c:pt idx="2116">
                  <c:v>43278</c:v>
                </c:pt>
                <c:pt idx="2117">
                  <c:v>43279</c:v>
                </c:pt>
                <c:pt idx="2118">
                  <c:v>43280</c:v>
                </c:pt>
                <c:pt idx="2119">
                  <c:v>43283</c:v>
                </c:pt>
                <c:pt idx="2120">
                  <c:v>43284</c:v>
                </c:pt>
                <c:pt idx="2121">
                  <c:v>43285</c:v>
                </c:pt>
                <c:pt idx="2122">
                  <c:v>43286</c:v>
                </c:pt>
                <c:pt idx="2123">
                  <c:v>43287</c:v>
                </c:pt>
                <c:pt idx="2124">
                  <c:v>43290</c:v>
                </c:pt>
                <c:pt idx="2125">
                  <c:v>43291</c:v>
                </c:pt>
                <c:pt idx="2126">
                  <c:v>43292</c:v>
                </c:pt>
                <c:pt idx="2127">
                  <c:v>43293</c:v>
                </c:pt>
                <c:pt idx="2128">
                  <c:v>43294</c:v>
                </c:pt>
                <c:pt idx="2129">
                  <c:v>43297</c:v>
                </c:pt>
                <c:pt idx="2130">
                  <c:v>43298</c:v>
                </c:pt>
                <c:pt idx="2131">
                  <c:v>43299</c:v>
                </c:pt>
                <c:pt idx="2132">
                  <c:v>43300</c:v>
                </c:pt>
                <c:pt idx="2133">
                  <c:v>43301</c:v>
                </c:pt>
                <c:pt idx="2134">
                  <c:v>43304</c:v>
                </c:pt>
                <c:pt idx="2135">
                  <c:v>43305</c:v>
                </c:pt>
                <c:pt idx="2136">
                  <c:v>43306</c:v>
                </c:pt>
                <c:pt idx="2137">
                  <c:v>43307</c:v>
                </c:pt>
                <c:pt idx="2138">
                  <c:v>43308</c:v>
                </c:pt>
                <c:pt idx="2139">
                  <c:v>43311</c:v>
                </c:pt>
                <c:pt idx="2140">
                  <c:v>43312</c:v>
                </c:pt>
                <c:pt idx="2141">
                  <c:v>43313</c:v>
                </c:pt>
                <c:pt idx="2142">
                  <c:v>43314</c:v>
                </c:pt>
                <c:pt idx="2143">
                  <c:v>43315</c:v>
                </c:pt>
                <c:pt idx="2144">
                  <c:v>43318</c:v>
                </c:pt>
                <c:pt idx="2145">
                  <c:v>43319</c:v>
                </c:pt>
                <c:pt idx="2146">
                  <c:v>43320</c:v>
                </c:pt>
                <c:pt idx="2147">
                  <c:v>43321</c:v>
                </c:pt>
                <c:pt idx="2148">
                  <c:v>43322</c:v>
                </c:pt>
                <c:pt idx="2149">
                  <c:v>43325</c:v>
                </c:pt>
                <c:pt idx="2150">
                  <c:v>43326</c:v>
                </c:pt>
                <c:pt idx="2151">
                  <c:v>43327</c:v>
                </c:pt>
                <c:pt idx="2152">
                  <c:v>43328</c:v>
                </c:pt>
                <c:pt idx="2153">
                  <c:v>43329</c:v>
                </c:pt>
                <c:pt idx="2154">
                  <c:v>43332</c:v>
                </c:pt>
                <c:pt idx="2155">
                  <c:v>43333</c:v>
                </c:pt>
                <c:pt idx="2156">
                  <c:v>43334</c:v>
                </c:pt>
                <c:pt idx="2157">
                  <c:v>43335</c:v>
                </c:pt>
                <c:pt idx="2158">
                  <c:v>43336</c:v>
                </c:pt>
                <c:pt idx="2159">
                  <c:v>43339</c:v>
                </c:pt>
                <c:pt idx="2160">
                  <c:v>43340</c:v>
                </c:pt>
                <c:pt idx="2161">
                  <c:v>43341</c:v>
                </c:pt>
                <c:pt idx="2162">
                  <c:v>43342</c:v>
                </c:pt>
                <c:pt idx="2163">
                  <c:v>43343</c:v>
                </c:pt>
                <c:pt idx="2164">
                  <c:v>43346</c:v>
                </c:pt>
                <c:pt idx="2165">
                  <c:v>43347</c:v>
                </c:pt>
                <c:pt idx="2166">
                  <c:v>43348</c:v>
                </c:pt>
                <c:pt idx="2167">
                  <c:v>43349</c:v>
                </c:pt>
                <c:pt idx="2168">
                  <c:v>43350</c:v>
                </c:pt>
                <c:pt idx="2169">
                  <c:v>43353</c:v>
                </c:pt>
                <c:pt idx="2170">
                  <c:v>43354</c:v>
                </c:pt>
                <c:pt idx="2171">
                  <c:v>43355</c:v>
                </c:pt>
                <c:pt idx="2172">
                  <c:v>43356</c:v>
                </c:pt>
                <c:pt idx="2173">
                  <c:v>43357</c:v>
                </c:pt>
                <c:pt idx="2174">
                  <c:v>43360</c:v>
                </c:pt>
                <c:pt idx="2175">
                  <c:v>43361</c:v>
                </c:pt>
                <c:pt idx="2176">
                  <c:v>43362</c:v>
                </c:pt>
                <c:pt idx="2177">
                  <c:v>43363</c:v>
                </c:pt>
                <c:pt idx="2178">
                  <c:v>43364</c:v>
                </c:pt>
                <c:pt idx="2179">
                  <c:v>43367</c:v>
                </c:pt>
                <c:pt idx="2180">
                  <c:v>43368</c:v>
                </c:pt>
                <c:pt idx="2181">
                  <c:v>43369</c:v>
                </c:pt>
                <c:pt idx="2182">
                  <c:v>43370</c:v>
                </c:pt>
                <c:pt idx="2183">
                  <c:v>43371</c:v>
                </c:pt>
                <c:pt idx="2184">
                  <c:v>43374</c:v>
                </c:pt>
                <c:pt idx="2185">
                  <c:v>43375</c:v>
                </c:pt>
                <c:pt idx="2186">
                  <c:v>43376</c:v>
                </c:pt>
                <c:pt idx="2187">
                  <c:v>43377</c:v>
                </c:pt>
                <c:pt idx="2188">
                  <c:v>43378</c:v>
                </c:pt>
                <c:pt idx="2189">
                  <c:v>43381</c:v>
                </c:pt>
                <c:pt idx="2190">
                  <c:v>43382</c:v>
                </c:pt>
                <c:pt idx="2191">
                  <c:v>43383</c:v>
                </c:pt>
                <c:pt idx="2192">
                  <c:v>43384</c:v>
                </c:pt>
                <c:pt idx="2193">
                  <c:v>43385</c:v>
                </c:pt>
                <c:pt idx="2194">
                  <c:v>43388</c:v>
                </c:pt>
                <c:pt idx="2195">
                  <c:v>43389</c:v>
                </c:pt>
                <c:pt idx="2196">
                  <c:v>43390</c:v>
                </c:pt>
                <c:pt idx="2197">
                  <c:v>43391</c:v>
                </c:pt>
                <c:pt idx="2198">
                  <c:v>43392</c:v>
                </c:pt>
                <c:pt idx="2199">
                  <c:v>43395</c:v>
                </c:pt>
                <c:pt idx="2200">
                  <c:v>43396</c:v>
                </c:pt>
                <c:pt idx="2201">
                  <c:v>43397</c:v>
                </c:pt>
                <c:pt idx="2202">
                  <c:v>43398</c:v>
                </c:pt>
                <c:pt idx="2203">
                  <c:v>43399</c:v>
                </c:pt>
                <c:pt idx="2204">
                  <c:v>43402</c:v>
                </c:pt>
                <c:pt idx="2205">
                  <c:v>43403</c:v>
                </c:pt>
                <c:pt idx="2206">
                  <c:v>43404</c:v>
                </c:pt>
                <c:pt idx="2207">
                  <c:v>43405</c:v>
                </c:pt>
                <c:pt idx="2208">
                  <c:v>43406</c:v>
                </c:pt>
                <c:pt idx="2209">
                  <c:v>43409</c:v>
                </c:pt>
                <c:pt idx="2210">
                  <c:v>43410</c:v>
                </c:pt>
                <c:pt idx="2211">
                  <c:v>43411</c:v>
                </c:pt>
                <c:pt idx="2212">
                  <c:v>43412</c:v>
                </c:pt>
                <c:pt idx="2213">
                  <c:v>43413</c:v>
                </c:pt>
                <c:pt idx="2214">
                  <c:v>43416</c:v>
                </c:pt>
                <c:pt idx="2215">
                  <c:v>43417</c:v>
                </c:pt>
                <c:pt idx="2216">
                  <c:v>43418</c:v>
                </c:pt>
                <c:pt idx="2217">
                  <c:v>43419</c:v>
                </c:pt>
                <c:pt idx="2218">
                  <c:v>43420</c:v>
                </c:pt>
                <c:pt idx="2219">
                  <c:v>43423</c:v>
                </c:pt>
                <c:pt idx="2220">
                  <c:v>43424</c:v>
                </c:pt>
                <c:pt idx="2221">
                  <c:v>43425</c:v>
                </c:pt>
                <c:pt idx="2222">
                  <c:v>43426</c:v>
                </c:pt>
                <c:pt idx="2223">
                  <c:v>43427</c:v>
                </c:pt>
                <c:pt idx="2224">
                  <c:v>43430</c:v>
                </c:pt>
                <c:pt idx="2225">
                  <c:v>43431</c:v>
                </c:pt>
                <c:pt idx="2226">
                  <c:v>43432</c:v>
                </c:pt>
                <c:pt idx="2227">
                  <c:v>43433</c:v>
                </c:pt>
                <c:pt idx="2228">
                  <c:v>43434</c:v>
                </c:pt>
                <c:pt idx="2229">
                  <c:v>43437</c:v>
                </c:pt>
                <c:pt idx="2230">
                  <c:v>43438</c:v>
                </c:pt>
                <c:pt idx="2231">
                  <c:v>43439</c:v>
                </c:pt>
                <c:pt idx="2232">
                  <c:v>43440</c:v>
                </c:pt>
                <c:pt idx="2233">
                  <c:v>43441</c:v>
                </c:pt>
                <c:pt idx="2234">
                  <c:v>43444</c:v>
                </c:pt>
                <c:pt idx="2235">
                  <c:v>43445</c:v>
                </c:pt>
                <c:pt idx="2236">
                  <c:v>43446</c:v>
                </c:pt>
                <c:pt idx="2237">
                  <c:v>43447</c:v>
                </c:pt>
                <c:pt idx="2238">
                  <c:v>43448</c:v>
                </c:pt>
                <c:pt idx="2239">
                  <c:v>43451</c:v>
                </c:pt>
                <c:pt idx="2240">
                  <c:v>43452</c:v>
                </c:pt>
                <c:pt idx="2241">
                  <c:v>43453</c:v>
                </c:pt>
                <c:pt idx="2242">
                  <c:v>43454</c:v>
                </c:pt>
                <c:pt idx="2243">
                  <c:v>43455</c:v>
                </c:pt>
                <c:pt idx="2244">
                  <c:v>43460</c:v>
                </c:pt>
                <c:pt idx="2245">
                  <c:v>43461</c:v>
                </c:pt>
                <c:pt idx="2246">
                  <c:v>43462</c:v>
                </c:pt>
                <c:pt idx="2247">
                  <c:v>43467</c:v>
                </c:pt>
                <c:pt idx="2248">
                  <c:v>43468</c:v>
                </c:pt>
                <c:pt idx="2249">
                  <c:v>43469</c:v>
                </c:pt>
                <c:pt idx="2250">
                  <c:v>43472</c:v>
                </c:pt>
                <c:pt idx="2251">
                  <c:v>43473</c:v>
                </c:pt>
                <c:pt idx="2252">
                  <c:v>43474</c:v>
                </c:pt>
                <c:pt idx="2253">
                  <c:v>43475</c:v>
                </c:pt>
                <c:pt idx="2254">
                  <c:v>43476</c:v>
                </c:pt>
                <c:pt idx="2255">
                  <c:v>43479</c:v>
                </c:pt>
                <c:pt idx="2256">
                  <c:v>43480</c:v>
                </c:pt>
                <c:pt idx="2257">
                  <c:v>43481</c:v>
                </c:pt>
                <c:pt idx="2258">
                  <c:v>43482</c:v>
                </c:pt>
                <c:pt idx="2259">
                  <c:v>43483</c:v>
                </c:pt>
                <c:pt idx="2260">
                  <c:v>43486</c:v>
                </c:pt>
                <c:pt idx="2261">
                  <c:v>43487</c:v>
                </c:pt>
                <c:pt idx="2262">
                  <c:v>43488</c:v>
                </c:pt>
                <c:pt idx="2263">
                  <c:v>43489</c:v>
                </c:pt>
                <c:pt idx="2264">
                  <c:v>43490</c:v>
                </c:pt>
                <c:pt idx="2265">
                  <c:v>43493</c:v>
                </c:pt>
                <c:pt idx="2266">
                  <c:v>43494</c:v>
                </c:pt>
                <c:pt idx="2267">
                  <c:v>43495</c:v>
                </c:pt>
                <c:pt idx="2268">
                  <c:v>43496</c:v>
                </c:pt>
                <c:pt idx="2269">
                  <c:v>43497</c:v>
                </c:pt>
                <c:pt idx="2270">
                  <c:v>43500</c:v>
                </c:pt>
                <c:pt idx="2271">
                  <c:v>43501</c:v>
                </c:pt>
                <c:pt idx="2272">
                  <c:v>43502</c:v>
                </c:pt>
                <c:pt idx="2273">
                  <c:v>43503</c:v>
                </c:pt>
                <c:pt idx="2274">
                  <c:v>43504</c:v>
                </c:pt>
                <c:pt idx="2275">
                  <c:v>43507</c:v>
                </c:pt>
                <c:pt idx="2276">
                  <c:v>43508</c:v>
                </c:pt>
                <c:pt idx="2277">
                  <c:v>43509</c:v>
                </c:pt>
                <c:pt idx="2278">
                  <c:v>43510</c:v>
                </c:pt>
                <c:pt idx="2279">
                  <c:v>43511</c:v>
                </c:pt>
                <c:pt idx="2280">
                  <c:v>43514</c:v>
                </c:pt>
                <c:pt idx="2281">
                  <c:v>43515</c:v>
                </c:pt>
                <c:pt idx="2282">
                  <c:v>43516</c:v>
                </c:pt>
                <c:pt idx="2283">
                  <c:v>43517</c:v>
                </c:pt>
                <c:pt idx="2284">
                  <c:v>43518</c:v>
                </c:pt>
                <c:pt idx="2285">
                  <c:v>43521</c:v>
                </c:pt>
                <c:pt idx="2286">
                  <c:v>43522</c:v>
                </c:pt>
                <c:pt idx="2287">
                  <c:v>43523</c:v>
                </c:pt>
                <c:pt idx="2288">
                  <c:v>43524</c:v>
                </c:pt>
                <c:pt idx="2289">
                  <c:v>43525</c:v>
                </c:pt>
                <c:pt idx="2290">
                  <c:v>43528</c:v>
                </c:pt>
                <c:pt idx="2291">
                  <c:v>43529</c:v>
                </c:pt>
                <c:pt idx="2292">
                  <c:v>43530</c:v>
                </c:pt>
                <c:pt idx="2293">
                  <c:v>43531</c:v>
                </c:pt>
                <c:pt idx="2294">
                  <c:v>43532</c:v>
                </c:pt>
                <c:pt idx="2295">
                  <c:v>43535</c:v>
                </c:pt>
                <c:pt idx="2296">
                  <c:v>43536</c:v>
                </c:pt>
                <c:pt idx="2297">
                  <c:v>43537</c:v>
                </c:pt>
                <c:pt idx="2298">
                  <c:v>43538</c:v>
                </c:pt>
                <c:pt idx="2299">
                  <c:v>43539</c:v>
                </c:pt>
                <c:pt idx="2300">
                  <c:v>43542</c:v>
                </c:pt>
                <c:pt idx="2301">
                  <c:v>43543</c:v>
                </c:pt>
                <c:pt idx="2302">
                  <c:v>43544</c:v>
                </c:pt>
                <c:pt idx="2303">
                  <c:v>43545</c:v>
                </c:pt>
                <c:pt idx="2304">
                  <c:v>43546</c:v>
                </c:pt>
                <c:pt idx="2305">
                  <c:v>43549</c:v>
                </c:pt>
                <c:pt idx="2306">
                  <c:v>43550</c:v>
                </c:pt>
                <c:pt idx="2307">
                  <c:v>43551</c:v>
                </c:pt>
                <c:pt idx="2308">
                  <c:v>43552</c:v>
                </c:pt>
                <c:pt idx="2309">
                  <c:v>43553</c:v>
                </c:pt>
                <c:pt idx="2310">
                  <c:v>43556</c:v>
                </c:pt>
                <c:pt idx="2311">
                  <c:v>43557</c:v>
                </c:pt>
                <c:pt idx="2312">
                  <c:v>43558</c:v>
                </c:pt>
                <c:pt idx="2313">
                  <c:v>43559</c:v>
                </c:pt>
                <c:pt idx="2314">
                  <c:v>43560</c:v>
                </c:pt>
                <c:pt idx="2315">
                  <c:v>43563</c:v>
                </c:pt>
                <c:pt idx="2316">
                  <c:v>43564</c:v>
                </c:pt>
                <c:pt idx="2317">
                  <c:v>43565</c:v>
                </c:pt>
                <c:pt idx="2318">
                  <c:v>43566</c:v>
                </c:pt>
                <c:pt idx="2319">
                  <c:v>43567</c:v>
                </c:pt>
                <c:pt idx="2320">
                  <c:v>43570</c:v>
                </c:pt>
                <c:pt idx="2321">
                  <c:v>43571</c:v>
                </c:pt>
                <c:pt idx="2322">
                  <c:v>43572</c:v>
                </c:pt>
                <c:pt idx="2323">
                  <c:v>43573</c:v>
                </c:pt>
                <c:pt idx="2324">
                  <c:v>43574</c:v>
                </c:pt>
                <c:pt idx="2325">
                  <c:v>43577</c:v>
                </c:pt>
                <c:pt idx="2326">
                  <c:v>43578</c:v>
                </c:pt>
                <c:pt idx="2327">
                  <c:v>43579</c:v>
                </c:pt>
                <c:pt idx="2328">
                  <c:v>43580</c:v>
                </c:pt>
                <c:pt idx="2329">
                  <c:v>43581</c:v>
                </c:pt>
                <c:pt idx="2330">
                  <c:v>43584</c:v>
                </c:pt>
                <c:pt idx="2331">
                  <c:v>43585</c:v>
                </c:pt>
                <c:pt idx="2332">
                  <c:v>43586</c:v>
                </c:pt>
                <c:pt idx="2333">
                  <c:v>43587</c:v>
                </c:pt>
                <c:pt idx="2334">
                  <c:v>43588</c:v>
                </c:pt>
                <c:pt idx="2335">
                  <c:v>43591</c:v>
                </c:pt>
                <c:pt idx="2336">
                  <c:v>43592</c:v>
                </c:pt>
                <c:pt idx="2337">
                  <c:v>43593</c:v>
                </c:pt>
                <c:pt idx="2338">
                  <c:v>43594</c:v>
                </c:pt>
                <c:pt idx="2339">
                  <c:v>43595</c:v>
                </c:pt>
                <c:pt idx="2340">
                  <c:v>43598</c:v>
                </c:pt>
                <c:pt idx="2341">
                  <c:v>43599</c:v>
                </c:pt>
                <c:pt idx="2342">
                  <c:v>43600</c:v>
                </c:pt>
                <c:pt idx="2343">
                  <c:v>43601</c:v>
                </c:pt>
                <c:pt idx="2344">
                  <c:v>43602</c:v>
                </c:pt>
                <c:pt idx="2345">
                  <c:v>43605</c:v>
                </c:pt>
                <c:pt idx="2346">
                  <c:v>43606</c:v>
                </c:pt>
                <c:pt idx="2347">
                  <c:v>43607</c:v>
                </c:pt>
                <c:pt idx="2348">
                  <c:v>43608</c:v>
                </c:pt>
                <c:pt idx="2349">
                  <c:v>43609</c:v>
                </c:pt>
                <c:pt idx="2350">
                  <c:v>43612</c:v>
                </c:pt>
                <c:pt idx="2351">
                  <c:v>43613</c:v>
                </c:pt>
                <c:pt idx="2352">
                  <c:v>43614</c:v>
                </c:pt>
                <c:pt idx="2353">
                  <c:v>43615</c:v>
                </c:pt>
                <c:pt idx="2354">
                  <c:v>43616</c:v>
                </c:pt>
                <c:pt idx="2355">
                  <c:v>43619</c:v>
                </c:pt>
                <c:pt idx="2356">
                  <c:v>43620</c:v>
                </c:pt>
                <c:pt idx="2357">
                  <c:v>43621</c:v>
                </c:pt>
                <c:pt idx="2358">
                  <c:v>43622</c:v>
                </c:pt>
                <c:pt idx="2359">
                  <c:v>43623</c:v>
                </c:pt>
                <c:pt idx="2360">
                  <c:v>43626</c:v>
                </c:pt>
                <c:pt idx="2361">
                  <c:v>43627</c:v>
                </c:pt>
                <c:pt idx="2362">
                  <c:v>43628</c:v>
                </c:pt>
                <c:pt idx="2363">
                  <c:v>43629</c:v>
                </c:pt>
                <c:pt idx="2364">
                  <c:v>43630</c:v>
                </c:pt>
                <c:pt idx="2365">
                  <c:v>43633</c:v>
                </c:pt>
                <c:pt idx="2366">
                  <c:v>43634</c:v>
                </c:pt>
                <c:pt idx="2367">
                  <c:v>43635</c:v>
                </c:pt>
                <c:pt idx="2368">
                  <c:v>43636</c:v>
                </c:pt>
                <c:pt idx="2369">
                  <c:v>43637</c:v>
                </c:pt>
                <c:pt idx="2370">
                  <c:v>43640</c:v>
                </c:pt>
                <c:pt idx="2371">
                  <c:v>43641</c:v>
                </c:pt>
                <c:pt idx="2372">
                  <c:v>43642</c:v>
                </c:pt>
                <c:pt idx="2373">
                  <c:v>43643</c:v>
                </c:pt>
                <c:pt idx="2374">
                  <c:v>43644</c:v>
                </c:pt>
                <c:pt idx="2375">
                  <c:v>43647</c:v>
                </c:pt>
                <c:pt idx="2376">
                  <c:v>43648</c:v>
                </c:pt>
                <c:pt idx="2377">
                  <c:v>43649</c:v>
                </c:pt>
                <c:pt idx="2378">
                  <c:v>43650</c:v>
                </c:pt>
                <c:pt idx="2379">
                  <c:v>43651</c:v>
                </c:pt>
                <c:pt idx="2380">
                  <c:v>43654</c:v>
                </c:pt>
                <c:pt idx="2381">
                  <c:v>43655</c:v>
                </c:pt>
                <c:pt idx="2382">
                  <c:v>43656</c:v>
                </c:pt>
                <c:pt idx="2383">
                  <c:v>43657</c:v>
                </c:pt>
                <c:pt idx="2384">
                  <c:v>43658</c:v>
                </c:pt>
                <c:pt idx="2385">
                  <c:v>43661</c:v>
                </c:pt>
                <c:pt idx="2386">
                  <c:v>43662</c:v>
                </c:pt>
                <c:pt idx="2387">
                  <c:v>43663</c:v>
                </c:pt>
                <c:pt idx="2388">
                  <c:v>43664</c:v>
                </c:pt>
                <c:pt idx="2389">
                  <c:v>43665</c:v>
                </c:pt>
                <c:pt idx="2390">
                  <c:v>43668</c:v>
                </c:pt>
                <c:pt idx="2391">
                  <c:v>43669</c:v>
                </c:pt>
                <c:pt idx="2392">
                  <c:v>43670</c:v>
                </c:pt>
                <c:pt idx="2393">
                  <c:v>43671</c:v>
                </c:pt>
                <c:pt idx="2394">
                  <c:v>43672</c:v>
                </c:pt>
                <c:pt idx="2395">
                  <c:v>43675</c:v>
                </c:pt>
                <c:pt idx="2396">
                  <c:v>43676</c:v>
                </c:pt>
                <c:pt idx="2397">
                  <c:v>43677</c:v>
                </c:pt>
                <c:pt idx="2398">
                  <c:v>43678</c:v>
                </c:pt>
                <c:pt idx="2399">
                  <c:v>43679</c:v>
                </c:pt>
                <c:pt idx="2400">
                  <c:v>43682</c:v>
                </c:pt>
                <c:pt idx="2401">
                  <c:v>43683</c:v>
                </c:pt>
                <c:pt idx="2402">
                  <c:v>43684</c:v>
                </c:pt>
                <c:pt idx="2403">
                  <c:v>43685</c:v>
                </c:pt>
                <c:pt idx="2404">
                  <c:v>43686</c:v>
                </c:pt>
                <c:pt idx="2405">
                  <c:v>43689</c:v>
                </c:pt>
                <c:pt idx="2406">
                  <c:v>43690</c:v>
                </c:pt>
                <c:pt idx="2407">
                  <c:v>43691</c:v>
                </c:pt>
                <c:pt idx="2408">
                  <c:v>43692</c:v>
                </c:pt>
                <c:pt idx="2409">
                  <c:v>43693</c:v>
                </c:pt>
                <c:pt idx="2410">
                  <c:v>43696</c:v>
                </c:pt>
                <c:pt idx="2411">
                  <c:v>43697</c:v>
                </c:pt>
                <c:pt idx="2412">
                  <c:v>43698</c:v>
                </c:pt>
                <c:pt idx="2413">
                  <c:v>43699</c:v>
                </c:pt>
                <c:pt idx="2414">
                  <c:v>43700</c:v>
                </c:pt>
                <c:pt idx="2415">
                  <c:v>43703</c:v>
                </c:pt>
                <c:pt idx="2416">
                  <c:v>43704</c:v>
                </c:pt>
                <c:pt idx="2417">
                  <c:v>43705</c:v>
                </c:pt>
                <c:pt idx="2418">
                  <c:v>43706</c:v>
                </c:pt>
                <c:pt idx="2419">
                  <c:v>43707</c:v>
                </c:pt>
                <c:pt idx="2420">
                  <c:v>43710</c:v>
                </c:pt>
                <c:pt idx="2421">
                  <c:v>43711</c:v>
                </c:pt>
                <c:pt idx="2422">
                  <c:v>43712</c:v>
                </c:pt>
                <c:pt idx="2423">
                  <c:v>43713</c:v>
                </c:pt>
                <c:pt idx="2424">
                  <c:v>43714</c:v>
                </c:pt>
                <c:pt idx="2425">
                  <c:v>43717</c:v>
                </c:pt>
                <c:pt idx="2426">
                  <c:v>43718</c:v>
                </c:pt>
                <c:pt idx="2427">
                  <c:v>43719</c:v>
                </c:pt>
                <c:pt idx="2428">
                  <c:v>43720</c:v>
                </c:pt>
                <c:pt idx="2429">
                  <c:v>43721</c:v>
                </c:pt>
                <c:pt idx="2430">
                  <c:v>43724</c:v>
                </c:pt>
                <c:pt idx="2431">
                  <c:v>43725</c:v>
                </c:pt>
                <c:pt idx="2432">
                  <c:v>43726</c:v>
                </c:pt>
                <c:pt idx="2433">
                  <c:v>43727</c:v>
                </c:pt>
                <c:pt idx="2434">
                  <c:v>43728</c:v>
                </c:pt>
                <c:pt idx="2435">
                  <c:v>43731</c:v>
                </c:pt>
                <c:pt idx="2436">
                  <c:v>43732</c:v>
                </c:pt>
                <c:pt idx="2437">
                  <c:v>43733</c:v>
                </c:pt>
              </c:numCache>
            </c:numRef>
          </c:cat>
          <c:val>
            <c:numRef>
              <c:f>Platts!$N$280:$N$2717</c:f>
              <c:numCache>
                <c:formatCode>0%</c:formatCode>
                <c:ptCount val="2438"/>
                <c:pt idx="0">
                  <c:v>0.29017595307917887</c:v>
                </c:pt>
                <c:pt idx="1">
                  <c:v>0.30103124052168639</c:v>
                </c:pt>
                <c:pt idx="2">
                  <c:v>0.2959395376407824</c:v>
                </c:pt>
                <c:pt idx="3">
                  <c:v>0.3007474717866041</c:v>
                </c:pt>
                <c:pt idx="4">
                  <c:v>0.29677605066206103</c:v>
                </c:pt>
                <c:pt idx="5">
                  <c:v>0.29477829638273045</c:v>
                </c:pt>
                <c:pt idx="6">
                  <c:v>0.30352549553638974</c:v>
                </c:pt>
                <c:pt idx="7">
                  <c:v>0.3299835255354201</c:v>
                </c:pt>
                <c:pt idx="8">
                  <c:v>0.3304777594728171</c:v>
                </c:pt>
                <c:pt idx="9">
                  <c:v>0.32269443977826306</c:v>
                </c:pt>
                <c:pt idx="10">
                  <c:v>0.33005181347150253</c:v>
                </c:pt>
                <c:pt idx="11">
                  <c:v>0.34233602244826372</c:v>
                </c:pt>
                <c:pt idx="12">
                  <c:v>0.35953654188948303</c:v>
                </c:pt>
                <c:pt idx="13">
                  <c:v>0.38516746411483249</c:v>
                </c:pt>
                <c:pt idx="14">
                  <c:v>0.38688707280832091</c:v>
                </c:pt>
                <c:pt idx="15">
                  <c:v>0.39673105497771172</c:v>
                </c:pt>
                <c:pt idx="16">
                  <c:v>0.39074313110824266</c:v>
                </c:pt>
                <c:pt idx="17">
                  <c:v>0.38227938549481955</c:v>
                </c:pt>
                <c:pt idx="18">
                  <c:v>0.38950374866119247</c:v>
                </c:pt>
                <c:pt idx="19">
                  <c:v>0.39261979713186423</c:v>
                </c:pt>
                <c:pt idx="20">
                  <c:v>0.37669005647783671</c:v>
                </c:pt>
                <c:pt idx="21">
                  <c:v>0.37754578127674132</c:v>
                </c:pt>
                <c:pt idx="22">
                  <c:v>0.37630956404190602</c:v>
                </c:pt>
                <c:pt idx="23">
                  <c:v>0.39337614058803649</c:v>
                </c:pt>
                <c:pt idx="24">
                  <c:v>0.36465927099841516</c:v>
                </c:pt>
                <c:pt idx="25">
                  <c:v>0.35453827940015781</c:v>
                </c:pt>
                <c:pt idx="26">
                  <c:v>0.35817575083426023</c:v>
                </c:pt>
                <c:pt idx="27">
                  <c:v>0.36710274409700061</c:v>
                </c:pt>
                <c:pt idx="28">
                  <c:v>0.36812479897073008</c:v>
                </c:pt>
                <c:pt idx="29">
                  <c:v>0.37198456095207455</c:v>
                </c:pt>
                <c:pt idx="30">
                  <c:v>0.36154345006485084</c:v>
                </c:pt>
                <c:pt idx="31">
                  <c:v>0.37928181366870756</c:v>
                </c:pt>
                <c:pt idx="32">
                  <c:v>0.38871421479397644</c:v>
                </c:pt>
                <c:pt idx="33">
                  <c:v>0.39337508239947261</c:v>
                </c:pt>
                <c:pt idx="34">
                  <c:v>0.42319694868238555</c:v>
                </c:pt>
                <c:pt idx="35">
                  <c:v>0.42977624784853691</c:v>
                </c:pt>
                <c:pt idx="36">
                  <c:v>0.43815149409312021</c:v>
                </c:pt>
                <c:pt idx="37">
                  <c:v>0.43949930458970787</c:v>
                </c:pt>
                <c:pt idx="38">
                  <c:v>0.41131951299769659</c:v>
                </c:pt>
                <c:pt idx="39">
                  <c:v>0.42513539343740048</c:v>
                </c:pt>
                <c:pt idx="40">
                  <c:v>0.42191909689557855</c:v>
                </c:pt>
                <c:pt idx="41">
                  <c:v>0.42850233757859096</c:v>
                </c:pt>
                <c:pt idx="42">
                  <c:v>0.43994841205868124</c:v>
                </c:pt>
                <c:pt idx="43">
                  <c:v>0.43517604475156302</c:v>
                </c:pt>
                <c:pt idx="44">
                  <c:v>0.44154779472044592</c:v>
                </c:pt>
                <c:pt idx="45">
                  <c:v>0.45212765957446799</c:v>
                </c:pt>
                <c:pt idx="46">
                  <c:v>0.4555442866801892</c:v>
                </c:pt>
                <c:pt idx="47">
                  <c:v>0.45550630753494703</c:v>
                </c:pt>
                <c:pt idx="48">
                  <c:v>0.44067507671326284</c:v>
                </c:pt>
                <c:pt idx="49">
                  <c:v>0.41113563062298414</c:v>
                </c:pt>
                <c:pt idx="50">
                  <c:v>0.45098039215686264</c:v>
                </c:pt>
                <c:pt idx="51">
                  <c:v>0.42840336134453777</c:v>
                </c:pt>
                <c:pt idx="52">
                  <c:v>0.44254237288135595</c:v>
                </c:pt>
                <c:pt idx="53">
                  <c:v>0.45213849287169044</c:v>
                </c:pt>
                <c:pt idx="54">
                  <c:v>0.45570264765784113</c:v>
                </c:pt>
                <c:pt idx="55">
                  <c:v>0.48401264933239635</c:v>
                </c:pt>
                <c:pt idx="56">
                  <c:v>0.45710009976720983</c:v>
                </c:pt>
                <c:pt idx="57">
                  <c:v>0.47095709570957089</c:v>
                </c:pt>
                <c:pt idx="58">
                  <c:v>0.46744877726371437</c:v>
                </c:pt>
                <c:pt idx="59">
                  <c:v>0.45713820078226858</c:v>
                </c:pt>
                <c:pt idx="60">
                  <c:v>0.44198174706649285</c:v>
                </c:pt>
                <c:pt idx="61">
                  <c:v>0.48430962343096234</c:v>
                </c:pt>
                <c:pt idx="62">
                  <c:v>0.50977256574271501</c:v>
                </c:pt>
                <c:pt idx="63">
                  <c:v>0.51778093883357035</c:v>
                </c:pt>
                <c:pt idx="64">
                  <c:v>0.52539276580197292</c:v>
                </c:pt>
                <c:pt idx="65">
                  <c:v>0.50749464668094213</c:v>
                </c:pt>
                <c:pt idx="66">
                  <c:v>0.47812075983717772</c:v>
                </c:pt>
                <c:pt idx="67">
                  <c:v>0.47043363994743753</c:v>
                </c:pt>
                <c:pt idx="68">
                  <c:v>0.47355453350854126</c:v>
                </c:pt>
                <c:pt idx="69">
                  <c:v>0.47263435542367288</c:v>
                </c:pt>
                <c:pt idx="70">
                  <c:v>0.48803986710963448</c:v>
                </c:pt>
                <c:pt idx="71">
                  <c:v>0.49628629304523958</c:v>
                </c:pt>
                <c:pt idx="72">
                  <c:v>0.49605082417582413</c:v>
                </c:pt>
                <c:pt idx="73">
                  <c:v>0.48554714384033032</c:v>
                </c:pt>
                <c:pt idx="74">
                  <c:v>0.48537508602890567</c:v>
                </c:pt>
                <c:pt idx="75">
                  <c:v>0.4606101240362051</c:v>
                </c:pt>
                <c:pt idx="76">
                  <c:v>0.44717523140759646</c:v>
                </c:pt>
                <c:pt idx="77">
                  <c:v>0.43061909118633729</c:v>
                </c:pt>
                <c:pt idx="78">
                  <c:v>0.42940823069990991</c:v>
                </c:pt>
                <c:pt idx="79">
                  <c:v>0.42294322132097328</c:v>
                </c:pt>
                <c:pt idx="80">
                  <c:v>0.41750647854880502</c:v>
                </c:pt>
                <c:pt idx="81">
                  <c:v>0.41433066361556059</c:v>
                </c:pt>
                <c:pt idx="82">
                  <c:v>0.383927323549965</c:v>
                </c:pt>
                <c:pt idx="83">
                  <c:v>0.37430167597765363</c:v>
                </c:pt>
                <c:pt idx="84">
                  <c:v>0.36078276858418701</c:v>
                </c:pt>
                <c:pt idx="85">
                  <c:v>0.34971927635683092</c:v>
                </c:pt>
                <c:pt idx="86">
                  <c:v>0.35595757953836554</c:v>
                </c:pt>
                <c:pt idx="87">
                  <c:v>0.34039298741028351</c:v>
                </c:pt>
                <c:pt idx="88">
                  <c:v>0.34168725732439104</c:v>
                </c:pt>
                <c:pt idx="89">
                  <c:v>0.3293618971245274</c:v>
                </c:pt>
                <c:pt idx="90">
                  <c:v>0.32924733646465798</c:v>
                </c:pt>
                <c:pt idx="91">
                  <c:v>0.31434759068760149</c:v>
                </c:pt>
                <c:pt idx="92">
                  <c:v>0.32755820249052514</c:v>
                </c:pt>
                <c:pt idx="93">
                  <c:v>0.3147652388797364</c:v>
                </c:pt>
                <c:pt idx="94">
                  <c:v>0.33176671651356543</c:v>
                </c:pt>
                <c:pt idx="95">
                  <c:v>0.31044448873828978</c:v>
                </c:pt>
                <c:pt idx="96">
                  <c:v>0.30911233307148467</c:v>
                </c:pt>
                <c:pt idx="97">
                  <c:v>0.31044391597304793</c:v>
                </c:pt>
                <c:pt idx="98">
                  <c:v>0.31068542352589046</c:v>
                </c:pt>
                <c:pt idx="99">
                  <c:v>0.30391202802646938</c:v>
                </c:pt>
                <c:pt idx="100">
                  <c:v>0.30021409108602565</c:v>
                </c:pt>
                <c:pt idx="101">
                  <c:v>0.30556115252871241</c:v>
                </c:pt>
                <c:pt idx="102">
                  <c:v>0.33015873015873015</c:v>
                </c:pt>
                <c:pt idx="103">
                  <c:v>0.30756861063464835</c:v>
                </c:pt>
                <c:pt idx="104">
                  <c:v>0.29631217838765012</c:v>
                </c:pt>
                <c:pt idx="105">
                  <c:v>0.30170902716914988</c:v>
                </c:pt>
                <c:pt idx="106">
                  <c:v>0.29757400400623191</c:v>
                </c:pt>
                <c:pt idx="107">
                  <c:v>0.29349269588313415</c:v>
                </c:pt>
                <c:pt idx="108">
                  <c:v>0.29369531074713934</c:v>
                </c:pt>
                <c:pt idx="109">
                  <c:v>0.28428130511463845</c:v>
                </c:pt>
                <c:pt idx="110">
                  <c:v>0.2940224428139836</c:v>
                </c:pt>
                <c:pt idx="111">
                  <c:v>0.28714315482392161</c:v>
                </c:pt>
                <c:pt idx="112">
                  <c:v>0.28081123244929795</c:v>
                </c:pt>
                <c:pt idx="113">
                  <c:v>0.25064650885219808</c:v>
                </c:pt>
                <c:pt idx="114">
                  <c:v>0.25505350772889418</c:v>
                </c:pt>
                <c:pt idx="115">
                  <c:v>0.24725058915946582</c:v>
                </c:pt>
                <c:pt idx="116">
                  <c:v>0.26382765531062119</c:v>
                </c:pt>
                <c:pt idx="117">
                  <c:v>0.25736738703339879</c:v>
                </c:pt>
                <c:pt idx="118">
                  <c:v>0.26599921476246563</c:v>
                </c:pt>
                <c:pt idx="119">
                  <c:v>0.2617612752721617</c:v>
                </c:pt>
                <c:pt idx="120">
                  <c:v>0.27381415241057544</c:v>
                </c:pt>
                <c:pt idx="121">
                  <c:v>0.27646655567525213</c:v>
                </c:pt>
                <c:pt idx="122">
                  <c:v>0.28018757327080884</c:v>
                </c:pt>
                <c:pt idx="123">
                  <c:v>0.28224463813534423</c:v>
                </c:pt>
                <c:pt idx="124">
                  <c:v>0.27385124610591899</c:v>
                </c:pt>
                <c:pt idx="125">
                  <c:v>0.26671835627059504</c:v>
                </c:pt>
                <c:pt idx="126">
                  <c:v>0.25996240601503756</c:v>
                </c:pt>
                <c:pt idx="127">
                  <c:v>0.25885407009085848</c:v>
                </c:pt>
                <c:pt idx="128">
                  <c:v>0.2576528253028762</c:v>
                </c:pt>
                <c:pt idx="129">
                  <c:v>0.26320170165541479</c:v>
                </c:pt>
                <c:pt idx="130">
                  <c:v>0.26914559881897032</c:v>
                </c:pt>
                <c:pt idx="131">
                  <c:v>0.26939077378200976</c:v>
                </c:pt>
                <c:pt idx="132">
                  <c:v>0.278742684538418</c:v>
                </c:pt>
                <c:pt idx="133">
                  <c:v>0.29849148418491483</c:v>
                </c:pt>
                <c:pt idx="134">
                  <c:v>0.29837286806508528</c:v>
                </c:pt>
                <c:pt idx="135">
                  <c:v>0.30101940795922366</c:v>
                </c:pt>
                <c:pt idx="136">
                  <c:v>0.28348880597014919</c:v>
                </c:pt>
                <c:pt idx="137">
                  <c:v>0.28124999999999994</c:v>
                </c:pt>
                <c:pt idx="138">
                  <c:v>0.28144329896907211</c:v>
                </c:pt>
                <c:pt idx="139">
                  <c:v>0.27936272693590214</c:v>
                </c:pt>
                <c:pt idx="140">
                  <c:v>0.27881141618497113</c:v>
                </c:pt>
                <c:pt idx="141">
                  <c:v>0.26745603343200414</c:v>
                </c:pt>
                <c:pt idx="142">
                  <c:v>0.25192823608316567</c:v>
                </c:pt>
                <c:pt idx="143">
                  <c:v>0.24958081824279008</c:v>
                </c:pt>
                <c:pt idx="144">
                  <c:v>0.24888152444076217</c:v>
                </c:pt>
                <c:pt idx="145">
                  <c:v>0.25163398692810457</c:v>
                </c:pt>
                <c:pt idx="146">
                  <c:v>0.24499374217772216</c:v>
                </c:pt>
                <c:pt idx="147">
                  <c:v>0.23912705809257528</c:v>
                </c:pt>
                <c:pt idx="148">
                  <c:v>0.23788920652089932</c:v>
                </c:pt>
                <c:pt idx="149">
                  <c:v>0.24377237754246969</c:v>
                </c:pt>
                <c:pt idx="150">
                  <c:v>0.24834640824488538</c:v>
                </c:pt>
                <c:pt idx="151">
                  <c:v>0.2425041434383004</c:v>
                </c:pt>
                <c:pt idx="152">
                  <c:v>0.25018976772430546</c:v>
                </c:pt>
                <c:pt idx="153">
                  <c:v>0.24722055288461536</c:v>
                </c:pt>
                <c:pt idx="154">
                  <c:v>0.24513300639025115</c:v>
                </c:pt>
                <c:pt idx="155">
                  <c:v>0.24420664206642068</c:v>
                </c:pt>
                <c:pt idx="156">
                  <c:v>0.24598188194038575</c:v>
                </c:pt>
                <c:pt idx="157">
                  <c:v>0.23821218074656189</c:v>
                </c:pt>
                <c:pt idx="158">
                  <c:v>0.23293891029168956</c:v>
                </c:pt>
                <c:pt idx="159">
                  <c:v>0.228375562873849</c:v>
                </c:pt>
                <c:pt idx="160">
                  <c:v>0.22660195448284906</c:v>
                </c:pt>
                <c:pt idx="161">
                  <c:v>0.2214118259963532</c:v>
                </c:pt>
                <c:pt idx="162">
                  <c:v>0.21479008858646809</c:v>
                </c:pt>
                <c:pt idx="163">
                  <c:v>0.21069443557145592</c:v>
                </c:pt>
                <c:pt idx="164">
                  <c:v>0.20285874789338992</c:v>
                </c:pt>
                <c:pt idx="165">
                  <c:v>0.20045200577562933</c:v>
                </c:pt>
                <c:pt idx="166">
                  <c:v>0.20353370221327963</c:v>
                </c:pt>
                <c:pt idx="167">
                  <c:v>0.20673323092677928</c:v>
                </c:pt>
                <c:pt idx="168">
                  <c:v>0.20747207600462189</c:v>
                </c:pt>
                <c:pt idx="169">
                  <c:v>0.19738206324520474</c:v>
                </c:pt>
                <c:pt idx="170">
                  <c:v>0.19821288807722409</c:v>
                </c:pt>
                <c:pt idx="171">
                  <c:v>0.21365429076567388</c:v>
                </c:pt>
                <c:pt idx="172">
                  <c:v>0.21158098396904368</c:v>
                </c:pt>
                <c:pt idx="173">
                  <c:v>0.20798783858485353</c:v>
                </c:pt>
                <c:pt idx="174">
                  <c:v>0.19679380873410723</c:v>
                </c:pt>
                <c:pt idx="175">
                  <c:v>0.19301345657197225</c:v>
                </c:pt>
                <c:pt idx="176">
                  <c:v>0.18512765095231662</c:v>
                </c:pt>
                <c:pt idx="177">
                  <c:v>0.18302369413031772</c:v>
                </c:pt>
                <c:pt idx="178">
                  <c:v>0.20474839066934311</c:v>
                </c:pt>
                <c:pt idx="179">
                  <c:v>0.20952794671300318</c:v>
                </c:pt>
                <c:pt idx="180">
                  <c:v>0.21185076810534015</c:v>
                </c:pt>
                <c:pt idx="181">
                  <c:v>0.22002462675080806</c:v>
                </c:pt>
                <c:pt idx="182">
                  <c:v>0.21354649366697556</c:v>
                </c:pt>
                <c:pt idx="183">
                  <c:v>0.20628248242127789</c:v>
                </c:pt>
                <c:pt idx="184">
                  <c:v>0.20526004728132385</c:v>
                </c:pt>
                <c:pt idx="185">
                  <c:v>0.19965373416227278</c:v>
                </c:pt>
                <c:pt idx="186">
                  <c:v>0.1947376969303232</c:v>
                </c:pt>
                <c:pt idx="187">
                  <c:v>0.21589381720430104</c:v>
                </c:pt>
                <c:pt idx="188">
                  <c:v>0.21271021718921659</c:v>
                </c:pt>
                <c:pt idx="189">
                  <c:v>0.22006220839813373</c:v>
                </c:pt>
                <c:pt idx="190">
                  <c:v>0.2269824374667376</c:v>
                </c:pt>
                <c:pt idx="191">
                  <c:v>0.24337455830388691</c:v>
                </c:pt>
                <c:pt idx="192">
                  <c:v>0.23300215982721381</c:v>
                </c:pt>
                <c:pt idx="193">
                  <c:v>0.21836525307797536</c:v>
                </c:pt>
                <c:pt idx="194">
                  <c:v>0.21055319148936169</c:v>
                </c:pt>
                <c:pt idx="195">
                  <c:v>0.2161081816635482</c:v>
                </c:pt>
                <c:pt idx="196">
                  <c:v>0.21978398765643753</c:v>
                </c:pt>
                <c:pt idx="197">
                  <c:v>0.22925989672977623</c:v>
                </c:pt>
                <c:pt idx="198">
                  <c:v>0.23161953727506424</c:v>
                </c:pt>
                <c:pt idx="199">
                  <c:v>0.22819755170958209</c:v>
                </c:pt>
                <c:pt idx="200">
                  <c:v>0.22812051649928264</c:v>
                </c:pt>
                <c:pt idx="201">
                  <c:v>0.22743773744195861</c:v>
                </c:pt>
                <c:pt idx="202">
                  <c:v>0.23452933727311098</c:v>
                </c:pt>
                <c:pt idx="203">
                  <c:v>0.22457696730737636</c:v>
                </c:pt>
                <c:pt idx="204">
                  <c:v>0.2172333037228458</c:v>
                </c:pt>
                <c:pt idx="205">
                  <c:v>0.217071791972866</c:v>
                </c:pt>
                <c:pt idx="206">
                  <c:v>0.22424389454957142</c:v>
                </c:pt>
                <c:pt idx="207">
                  <c:v>0.21827370447617522</c:v>
                </c:pt>
                <c:pt idx="208">
                  <c:v>0.21947221766923455</c:v>
                </c:pt>
                <c:pt idx="209">
                  <c:v>0.23111374007098193</c:v>
                </c:pt>
                <c:pt idx="210">
                  <c:v>0.22408280040390438</c:v>
                </c:pt>
                <c:pt idx="211">
                  <c:v>0.21042405811792533</c:v>
                </c:pt>
                <c:pt idx="212">
                  <c:v>0.21544111217976741</c:v>
                </c:pt>
                <c:pt idx="213">
                  <c:v>0.21980847668026246</c:v>
                </c:pt>
                <c:pt idx="214">
                  <c:v>0.22277496382054993</c:v>
                </c:pt>
                <c:pt idx="215">
                  <c:v>0.23214936247723128</c:v>
                </c:pt>
                <c:pt idx="216">
                  <c:v>0.23390323754092396</c:v>
                </c:pt>
                <c:pt idx="217">
                  <c:v>0.24648679033164697</c:v>
                </c:pt>
                <c:pt idx="218">
                  <c:v>0.23729770417764395</c:v>
                </c:pt>
                <c:pt idx="219">
                  <c:v>0.24032105760151085</c:v>
                </c:pt>
                <c:pt idx="220">
                  <c:v>0.2390032093637908</c:v>
                </c:pt>
                <c:pt idx="221">
                  <c:v>0.23385738349241997</c:v>
                </c:pt>
                <c:pt idx="222">
                  <c:v>0.22777465843159272</c:v>
                </c:pt>
                <c:pt idx="223">
                  <c:v>0.23188541471634525</c:v>
                </c:pt>
                <c:pt idx="224">
                  <c:v>0.24128490600474536</c:v>
                </c:pt>
                <c:pt idx="225">
                  <c:v>0.2359700694815606</c:v>
                </c:pt>
                <c:pt idx="226">
                  <c:v>0.23829824256133636</c:v>
                </c:pt>
                <c:pt idx="227">
                  <c:v>0.23493516399694886</c:v>
                </c:pt>
                <c:pt idx="228">
                  <c:v>0.22896265560165974</c:v>
                </c:pt>
                <c:pt idx="229">
                  <c:v>0.22599242299456429</c:v>
                </c:pt>
                <c:pt idx="230">
                  <c:v>0.22707209416380578</c:v>
                </c:pt>
                <c:pt idx="231">
                  <c:v>0.22450309547083735</c:v>
                </c:pt>
                <c:pt idx="232">
                  <c:v>0.22530188832158196</c:v>
                </c:pt>
                <c:pt idx="233">
                  <c:v>0.23089753772835583</c:v>
                </c:pt>
                <c:pt idx="234">
                  <c:v>0.23135694389176281</c:v>
                </c:pt>
                <c:pt idx="235">
                  <c:v>0.2278610087065652</c:v>
                </c:pt>
                <c:pt idx="236">
                  <c:v>0.22864538395168246</c:v>
                </c:pt>
                <c:pt idx="237">
                  <c:v>0.22193311395117468</c:v>
                </c:pt>
                <c:pt idx="238">
                  <c:v>0.22217057866604695</c:v>
                </c:pt>
                <c:pt idx="239">
                  <c:v>0.2136645962732919</c:v>
                </c:pt>
                <c:pt idx="240">
                  <c:v>0.22114924181963286</c:v>
                </c:pt>
                <c:pt idx="241">
                  <c:v>0.22076372315035797</c:v>
                </c:pt>
                <c:pt idx="242">
                  <c:v>0.2259347653142402</c:v>
                </c:pt>
                <c:pt idx="243">
                  <c:v>0.22800318217979312</c:v>
                </c:pt>
                <c:pt idx="244">
                  <c:v>0.22967382657120125</c:v>
                </c:pt>
                <c:pt idx="245">
                  <c:v>0.22804780876494021</c:v>
                </c:pt>
                <c:pt idx="246">
                  <c:v>0.22603949269545673</c:v>
                </c:pt>
                <c:pt idx="247">
                  <c:v>0.22127278645833334</c:v>
                </c:pt>
                <c:pt idx="248">
                  <c:v>0.21919947398701403</c:v>
                </c:pt>
                <c:pt idx="249">
                  <c:v>0.21879917184265013</c:v>
                </c:pt>
                <c:pt idx="250">
                  <c:v>0.21762649800266312</c:v>
                </c:pt>
                <c:pt idx="251">
                  <c:v>0.22850412249705535</c:v>
                </c:pt>
                <c:pt idx="252">
                  <c:v>0.22568791659545376</c:v>
                </c:pt>
                <c:pt idx="253">
                  <c:v>0.22729203840598183</c:v>
                </c:pt>
                <c:pt idx="254">
                  <c:v>0.23876451775795324</c:v>
                </c:pt>
                <c:pt idx="255">
                  <c:v>0.23875955962685938</c:v>
                </c:pt>
                <c:pt idx="256">
                  <c:v>0.23815967523680648</c:v>
                </c:pt>
                <c:pt idx="257">
                  <c:v>0.233916143269394</c:v>
                </c:pt>
                <c:pt idx="258">
                  <c:v>0.23666954270923207</c:v>
                </c:pt>
                <c:pt idx="259">
                  <c:v>0.23925476603119583</c:v>
                </c:pt>
                <c:pt idx="260">
                  <c:v>0.2376949740034662</c:v>
                </c:pt>
                <c:pt idx="261">
                  <c:v>0.24575389948006932</c:v>
                </c:pt>
                <c:pt idx="262">
                  <c:v>0.24652139669204515</c:v>
                </c:pt>
                <c:pt idx="263">
                  <c:v>0.24975540336209193</c:v>
                </c:pt>
                <c:pt idx="264">
                  <c:v>0.2486491274692178</c:v>
                </c:pt>
                <c:pt idx="265">
                  <c:v>0.24507215769095386</c:v>
                </c:pt>
                <c:pt idx="266">
                  <c:v>0.24379016849053323</c:v>
                </c:pt>
                <c:pt idx="267">
                  <c:v>0.24654098927706675</c:v>
                </c:pt>
                <c:pt idx="268">
                  <c:v>0.24991352473192663</c:v>
                </c:pt>
                <c:pt idx="269">
                  <c:v>0.24871310912834591</c:v>
                </c:pt>
                <c:pt idx="270">
                  <c:v>0.25390922153664103</c:v>
                </c:pt>
                <c:pt idx="271">
                  <c:v>0.2575437410193559</c:v>
                </c:pt>
                <c:pt idx="272">
                  <c:v>0.25791893021312157</c:v>
                </c:pt>
                <c:pt idx="273">
                  <c:v>0.26106870229007634</c:v>
                </c:pt>
                <c:pt idx="274">
                  <c:v>0.26317118330247435</c:v>
                </c:pt>
                <c:pt idx="275">
                  <c:v>0.26679010267631714</c:v>
                </c:pt>
                <c:pt idx="276">
                  <c:v>0.26662178084497562</c:v>
                </c:pt>
                <c:pt idx="277">
                  <c:v>0.27209224036357516</c:v>
                </c:pt>
                <c:pt idx="278">
                  <c:v>0.27772091436369839</c:v>
                </c:pt>
                <c:pt idx="279">
                  <c:v>0.26984659233799979</c:v>
                </c:pt>
                <c:pt idx="280">
                  <c:v>0.26769819482572166</c:v>
                </c:pt>
                <c:pt idx="281">
                  <c:v>0.26720947446336046</c:v>
                </c:pt>
                <c:pt idx="282">
                  <c:v>0.25853304284676831</c:v>
                </c:pt>
                <c:pt idx="283">
                  <c:v>0.26466553699669165</c:v>
                </c:pt>
                <c:pt idx="284">
                  <c:v>0.26487710219922378</c:v>
                </c:pt>
                <c:pt idx="285">
                  <c:v>0.26059629331184531</c:v>
                </c:pt>
                <c:pt idx="286">
                  <c:v>0.26510878323932313</c:v>
                </c:pt>
                <c:pt idx="287">
                  <c:v>0.25592646347363324</c:v>
                </c:pt>
                <c:pt idx="288">
                  <c:v>0.26519916142557648</c:v>
                </c:pt>
                <c:pt idx="289">
                  <c:v>0.26097560975609757</c:v>
                </c:pt>
                <c:pt idx="290">
                  <c:v>0.26473501733531446</c:v>
                </c:pt>
                <c:pt idx="291">
                  <c:v>0.26965918536990852</c:v>
                </c:pt>
                <c:pt idx="292">
                  <c:v>0.27298420615128843</c:v>
                </c:pt>
                <c:pt idx="293">
                  <c:v>0.2633612892616346</c:v>
                </c:pt>
                <c:pt idx="294">
                  <c:v>0.26125534012487678</c:v>
                </c:pt>
                <c:pt idx="295">
                  <c:v>0.26189700130378096</c:v>
                </c:pt>
                <c:pt idx="296">
                  <c:v>0.26417861799217734</c:v>
                </c:pt>
                <c:pt idx="297">
                  <c:v>0.26644073267166951</c:v>
                </c:pt>
                <c:pt idx="298">
                  <c:v>0.25706818721786645</c:v>
                </c:pt>
                <c:pt idx="299">
                  <c:v>0.26426896012509771</c:v>
                </c:pt>
                <c:pt idx="300">
                  <c:v>0.26442533229085224</c:v>
                </c:pt>
                <c:pt idx="301">
                  <c:v>0.25695183102871905</c:v>
                </c:pt>
                <c:pt idx="302">
                  <c:v>0.25132035611890746</c:v>
                </c:pt>
                <c:pt idx="303">
                  <c:v>0.25196910027264463</c:v>
                </c:pt>
                <c:pt idx="304">
                  <c:v>0.24932775619958175</c:v>
                </c:pt>
                <c:pt idx="305">
                  <c:v>0.24081237911025141</c:v>
                </c:pt>
                <c:pt idx="306">
                  <c:v>0.2408867728016664</c:v>
                </c:pt>
                <c:pt idx="307">
                  <c:v>0.22963124908905408</c:v>
                </c:pt>
                <c:pt idx="308">
                  <c:v>0.22933974639265411</c:v>
                </c:pt>
                <c:pt idx="309">
                  <c:v>0.23663567693201626</c:v>
                </c:pt>
                <c:pt idx="310">
                  <c:v>0.23670830912260316</c:v>
                </c:pt>
                <c:pt idx="311">
                  <c:v>0.23822714681440441</c:v>
                </c:pt>
                <c:pt idx="312">
                  <c:v>0.23108324828692228</c:v>
                </c:pt>
                <c:pt idx="313">
                  <c:v>0.23902832819609568</c:v>
                </c:pt>
                <c:pt idx="314">
                  <c:v>0.23822410766530136</c:v>
                </c:pt>
                <c:pt idx="315">
                  <c:v>0.22772844457175592</c:v>
                </c:pt>
                <c:pt idx="316">
                  <c:v>0.22889172697601812</c:v>
                </c:pt>
                <c:pt idx="317">
                  <c:v>0.22287885183621778</c:v>
                </c:pt>
                <c:pt idx="318">
                  <c:v>0.2310398198958773</c:v>
                </c:pt>
                <c:pt idx="319">
                  <c:v>0.23551283850147323</c:v>
                </c:pt>
                <c:pt idx="320">
                  <c:v>0.24077451943314154</c:v>
                </c:pt>
                <c:pt idx="321">
                  <c:v>0.23976485408356074</c:v>
                </c:pt>
                <c:pt idx="322">
                  <c:v>0.23745538526138985</c:v>
                </c:pt>
                <c:pt idx="323">
                  <c:v>0.22788331071913162</c:v>
                </c:pt>
                <c:pt idx="324">
                  <c:v>0.22666214382632291</c:v>
                </c:pt>
                <c:pt idx="325">
                  <c:v>0.22862729234088455</c:v>
                </c:pt>
                <c:pt idx="326">
                  <c:v>0.23424824229313143</c:v>
                </c:pt>
                <c:pt idx="327">
                  <c:v>0.23176052084032484</c:v>
                </c:pt>
                <c:pt idx="328">
                  <c:v>0.22900865829921468</c:v>
                </c:pt>
                <c:pt idx="329">
                  <c:v>0.23035340225690926</c:v>
                </c:pt>
                <c:pt idx="330">
                  <c:v>0.22927224812487329</c:v>
                </c:pt>
                <c:pt idx="331">
                  <c:v>0.22422062350119901</c:v>
                </c:pt>
                <c:pt idx="332">
                  <c:v>0.22781774580335731</c:v>
                </c:pt>
                <c:pt idx="333">
                  <c:v>0.23014921396216359</c:v>
                </c:pt>
                <c:pt idx="334">
                  <c:v>0.22915001332267518</c:v>
                </c:pt>
                <c:pt idx="335">
                  <c:v>0.22462361993977917</c:v>
                </c:pt>
                <c:pt idx="336">
                  <c:v>0.2219471395115423</c:v>
                </c:pt>
                <c:pt idx="337">
                  <c:v>0.22596186015389763</c:v>
                </c:pt>
                <c:pt idx="338">
                  <c:v>0.2288577154308617</c:v>
                </c:pt>
                <c:pt idx="339">
                  <c:v>0.23092852371409484</c:v>
                </c:pt>
                <c:pt idx="340">
                  <c:v>0.23181998152303021</c:v>
                </c:pt>
                <c:pt idx="341">
                  <c:v>0.23637323478949449</c:v>
                </c:pt>
                <c:pt idx="342">
                  <c:v>0.23657684959483491</c:v>
                </c:pt>
                <c:pt idx="343">
                  <c:v>0.22755538282160903</c:v>
                </c:pt>
                <c:pt idx="344">
                  <c:v>0.22518346852066431</c:v>
                </c:pt>
                <c:pt idx="345">
                  <c:v>0.22292094455852157</c:v>
                </c:pt>
                <c:pt idx="346">
                  <c:v>0.22593847924793753</c:v>
                </c:pt>
                <c:pt idx="347">
                  <c:v>0.2314451890251612</c:v>
                </c:pt>
                <c:pt idx="348">
                  <c:v>0.22585503608409163</c:v>
                </c:pt>
                <c:pt idx="349">
                  <c:v>0.22236575013840187</c:v>
                </c:pt>
                <c:pt idx="350">
                  <c:v>0.22207887946922225</c:v>
                </c:pt>
                <c:pt idx="351">
                  <c:v>0.22558861106041248</c:v>
                </c:pt>
                <c:pt idx="352">
                  <c:v>0.22009800955895698</c:v>
                </c:pt>
                <c:pt idx="353">
                  <c:v>0.21428571428571427</c:v>
                </c:pt>
                <c:pt idx="354">
                  <c:v>0.21314429893067402</c:v>
                </c:pt>
                <c:pt idx="355">
                  <c:v>0.21710843373493977</c:v>
                </c:pt>
                <c:pt idx="356">
                  <c:v>0.21385542168674698</c:v>
                </c:pt>
                <c:pt idx="357">
                  <c:v>0.21735735735735734</c:v>
                </c:pt>
                <c:pt idx="358">
                  <c:v>0.2123078763231864</c:v>
                </c:pt>
                <c:pt idx="359">
                  <c:v>0.20450876038988219</c:v>
                </c:pt>
                <c:pt idx="360">
                  <c:v>0.20765516007869789</c:v>
                </c:pt>
                <c:pt idx="361">
                  <c:v>0.21236511059440763</c:v>
                </c:pt>
                <c:pt idx="362">
                  <c:v>0.20744396218562342</c:v>
                </c:pt>
                <c:pt idx="363">
                  <c:v>0.20631428741304478</c:v>
                </c:pt>
                <c:pt idx="364">
                  <c:v>0.20453059040371008</c:v>
                </c:pt>
                <c:pt idx="365">
                  <c:v>0.20417385100184318</c:v>
                </c:pt>
                <c:pt idx="366">
                  <c:v>0.20447113383673227</c:v>
                </c:pt>
                <c:pt idx="367">
                  <c:v>0.19755853040042456</c:v>
                </c:pt>
                <c:pt idx="368">
                  <c:v>0.19783562445159403</c:v>
                </c:pt>
                <c:pt idx="369">
                  <c:v>0.20024469820554647</c:v>
                </c:pt>
                <c:pt idx="370">
                  <c:v>0.20511473112629183</c:v>
                </c:pt>
                <c:pt idx="371">
                  <c:v>0.20462353694753391</c:v>
                </c:pt>
                <c:pt idx="372">
                  <c:v>0.20561346299423514</c:v>
                </c:pt>
                <c:pt idx="373">
                  <c:v>0.2076837741577626</c:v>
                </c:pt>
                <c:pt idx="374">
                  <c:v>0.2056354564132668</c:v>
                </c:pt>
                <c:pt idx="375">
                  <c:v>0.20818970640675144</c:v>
                </c:pt>
                <c:pt idx="376">
                  <c:v>0.20093738733325317</c:v>
                </c:pt>
                <c:pt idx="377">
                  <c:v>0.2047909249984915</c:v>
                </c:pt>
                <c:pt idx="378">
                  <c:v>0.2087375678808957</c:v>
                </c:pt>
                <c:pt idx="379">
                  <c:v>0.21025829805509541</c:v>
                </c:pt>
                <c:pt idx="380">
                  <c:v>0.21060727250353778</c:v>
                </c:pt>
                <c:pt idx="381">
                  <c:v>0.20949426000620539</c:v>
                </c:pt>
                <c:pt idx="382">
                  <c:v>0.21419209885789176</c:v>
                </c:pt>
                <c:pt idx="383">
                  <c:v>0.21888142615027303</c:v>
                </c:pt>
                <c:pt idx="384">
                  <c:v>0.21362905818064928</c:v>
                </c:pt>
                <c:pt idx="385">
                  <c:v>0.21528810709435425</c:v>
                </c:pt>
                <c:pt idx="386">
                  <c:v>0.21425778704548418</c:v>
                </c:pt>
                <c:pt idx="387">
                  <c:v>0.21296049119060331</c:v>
                </c:pt>
                <c:pt idx="388">
                  <c:v>0.21993573528406371</c:v>
                </c:pt>
                <c:pt idx="389">
                  <c:v>0.22532472042786691</c:v>
                </c:pt>
                <c:pt idx="390">
                  <c:v>0.22235384293777435</c:v>
                </c:pt>
                <c:pt idx="391">
                  <c:v>0.21629154762734301</c:v>
                </c:pt>
                <c:pt idx="392">
                  <c:v>0.21598464596613887</c:v>
                </c:pt>
                <c:pt idx="393">
                  <c:v>0.21829790124295317</c:v>
                </c:pt>
                <c:pt idx="394">
                  <c:v>0.21908365995404783</c:v>
                </c:pt>
                <c:pt idx="395">
                  <c:v>0.21756729407002628</c:v>
                </c:pt>
                <c:pt idx="396">
                  <c:v>0.22060311677798017</c:v>
                </c:pt>
                <c:pt idx="397">
                  <c:v>0.21904826372436198</c:v>
                </c:pt>
                <c:pt idx="398">
                  <c:v>0.21938810121430027</c:v>
                </c:pt>
                <c:pt idx="399">
                  <c:v>0.21816580872392308</c:v>
                </c:pt>
                <c:pt idx="400">
                  <c:v>0.22254471819102259</c:v>
                </c:pt>
                <c:pt idx="401">
                  <c:v>0.21516339869281048</c:v>
                </c:pt>
                <c:pt idx="402">
                  <c:v>0.21833060556464812</c:v>
                </c:pt>
                <c:pt idx="403">
                  <c:v>0.21760916249105222</c:v>
                </c:pt>
                <c:pt idx="404">
                  <c:v>0.21531617413409598</c:v>
                </c:pt>
                <c:pt idx="405">
                  <c:v>0.2171598758000127</c:v>
                </c:pt>
                <c:pt idx="406">
                  <c:v>0.21229544449358689</c:v>
                </c:pt>
                <c:pt idx="407">
                  <c:v>0.21150826056913125</c:v>
                </c:pt>
                <c:pt idx="408">
                  <c:v>0.21010588890953</c:v>
                </c:pt>
                <c:pt idx="409">
                  <c:v>0.20937114673242907</c:v>
                </c:pt>
                <c:pt idx="410">
                  <c:v>0.20326757090012329</c:v>
                </c:pt>
                <c:pt idx="411">
                  <c:v>0.19969173859432798</c:v>
                </c:pt>
                <c:pt idx="412">
                  <c:v>0.20302201218753882</c:v>
                </c:pt>
                <c:pt idx="413">
                  <c:v>0.20628028443773205</c:v>
                </c:pt>
                <c:pt idx="414">
                  <c:v>0.20168648920772764</c:v>
                </c:pt>
                <c:pt idx="415">
                  <c:v>0.20466516177577124</c:v>
                </c:pt>
                <c:pt idx="416">
                  <c:v>0.20890454030939504</c:v>
                </c:pt>
                <c:pt idx="417">
                  <c:v>0.21295356508500379</c:v>
                </c:pt>
                <c:pt idx="418">
                  <c:v>0.21428571428571427</c:v>
                </c:pt>
                <c:pt idx="419">
                  <c:v>0.20735184726010414</c:v>
                </c:pt>
                <c:pt idx="420">
                  <c:v>0.20338045482483097</c:v>
                </c:pt>
                <c:pt idx="421">
                  <c:v>0.20528580208973568</c:v>
                </c:pt>
                <c:pt idx="422">
                  <c:v>0.20196681007990164</c:v>
                </c:pt>
                <c:pt idx="423">
                  <c:v>0.19668100799016594</c:v>
                </c:pt>
                <c:pt idx="424">
                  <c:v>0.19122179755887067</c:v>
                </c:pt>
                <c:pt idx="425">
                  <c:v>0.193620178041543</c:v>
                </c:pt>
                <c:pt idx="426">
                  <c:v>0.19424726868711806</c:v>
                </c:pt>
                <c:pt idx="427">
                  <c:v>0.18621493893082919</c:v>
                </c:pt>
                <c:pt idx="428">
                  <c:v>0.18682199211045364</c:v>
                </c:pt>
                <c:pt idx="429">
                  <c:v>0.18352083075781928</c:v>
                </c:pt>
                <c:pt idx="430">
                  <c:v>0.18196447360277276</c:v>
                </c:pt>
                <c:pt idx="431">
                  <c:v>0.1848115367951971</c:v>
                </c:pt>
                <c:pt idx="432">
                  <c:v>0.18814768848898542</c:v>
                </c:pt>
                <c:pt idx="433">
                  <c:v>0.19224698528947531</c:v>
                </c:pt>
                <c:pt idx="434">
                  <c:v>0.19321430840587075</c:v>
                </c:pt>
                <c:pt idx="435">
                  <c:v>0.19364143324145885</c:v>
                </c:pt>
                <c:pt idx="436">
                  <c:v>0.19781068898905343</c:v>
                </c:pt>
                <c:pt idx="437">
                  <c:v>0.19827697888327503</c:v>
                </c:pt>
                <c:pt idx="438">
                  <c:v>0.20413757097174182</c:v>
                </c:pt>
                <c:pt idx="439">
                  <c:v>0.2080532532793839</c:v>
                </c:pt>
                <c:pt idx="440">
                  <c:v>0.20930995995010176</c:v>
                </c:pt>
                <c:pt idx="441">
                  <c:v>0.21347273689782953</c:v>
                </c:pt>
                <c:pt idx="442">
                  <c:v>0.20869392878377485</c:v>
                </c:pt>
                <c:pt idx="443">
                  <c:v>0.21207687703664294</c:v>
                </c:pt>
                <c:pt idx="444">
                  <c:v>0.20985039057328214</c:v>
                </c:pt>
                <c:pt idx="445">
                  <c:v>0.20693764067258044</c:v>
                </c:pt>
                <c:pt idx="446">
                  <c:v>0.20556251235747708</c:v>
                </c:pt>
                <c:pt idx="447">
                  <c:v>0.20419259744513593</c:v>
                </c:pt>
                <c:pt idx="448">
                  <c:v>0.20569931215198164</c:v>
                </c:pt>
                <c:pt idx="449">
                  <c:v>0.20093579412529244</c:v>
                </c:pt>
                <c:pt idx="450">
                  <c:v>0.19609737248840803</c:v>
                </c:pt>
                <c:pt idx="451">
                  <c:v>0.1980937660999485</c:v>
                </c:pt>
                <c:pt idx="452">
                  <c:v>0.1950338600451467</c:v>
                </c:pt>
                <c:pt idx="453">
                  <c:v>0.19238955175749756</c:v>
                </c:pt>
                <c:pt idx="454">
                  <c:v>0.19258303772976457</c:v>
                </c:pt>
                <c:pt idx="455">
                  <c:v>0.19616634178037687</c:v>
                </c:pt>
                <c:pt idx="456">
                  <c:v>0.2016574585635359</c:v>
                </c:pt>
                <c:pt idx="457">
                  <c:v>0.20279720279720276</c:v>
                </c:pt>
                <c:pt idx="458">
                  <c:v>0.20403557679543341</c:v>
                </c:pt>
                <c:pt idx="459">
                  <c:v>0.20418220564730954</c:v>
                </c:pt>
                <c:pt idx="460">
                  <c:v>0.20307122054540638</c:v>
                </c:pt>
                <c:pt idx="461">
                  <c:v>0.20737357691289379</c:v>
                </c:pt>
                <c:pt idx="462">
                  <c:v>0.2106211221562479</c:v>
                </c:pt>
                <c:pt idx="463">
                  <c:v>0.21301420094672976</c:v>
                </c:pt>
                <c:pt idx="464">
                  <c:v>0.22186089726572869</c:v>
                </c:pt>
                <c:pt idx="465">
                  <c:v>0.22171375513993899</c:v>
                </c:pt>
                <c:pt idx="466">
                  <c:v>0.2180837062384838</c:v>
                </c:pt>
                <c:pt idx="467">
                  <c:v>0.21507064364207223</c:v>
                </c:pt>
                <c:pt idx="468">
                  <c:v>0.21707999739634187</c:v>
                </c:pt>
                <c:pt idx="469">
                  <c:v>0.21635211911447791</c:v>
                </c:pt>
                <c:pt idx="470">
                  <c:v>0.21138901586886957</c:v>
                </c:pt>
                <c:pt idx="471">
                  <c:v>0.21049902786778998</c:v>
                </c:pt>
                <c:pt idx="472">
                  <c:v>0.21245799948307056</c:v>
                </c:pt>
                <c:pt idx="473">
                  <c:v>0.20751191856719495</c:v>
                </c:pt>
                <c:pt idx="474">
                  <c:v>0.20896676114403501</c:v>
                </c:pt>
                <c:pt idx="475">
                  <c:v>0.20792333912148689</c:v>
                </c:pt>
                <c:pt idx="476">
                  <c:v>0.21064443731965371</c:v>
                </c:pt>
                <c:pt idx="477">
                  <c:v>0.21113956466069136</c:v>
                </c:pt>
                <c:pt idx="478">
                  <c:v>0.21272657646157772</c:v>
                </c:pt>
                <c:pt idx="479">
                  <c:v>0.21304569823844779</c:v>
                </c:pt>
                <c:pt idx="480">
                  <c:v>0.21297414066967404</c:v>
                </c:pt>
                <c:pt idx="481">
                  <c:v>0.21410338225909376</c:v>
                </c:pt>
                <c:pt idx="482">
                  <c:v>0.20926527751226662</c:v>
                </c:pt>
                <c:pt idx="483">
                  <c:v>0.2096373255146918</c:v>
                </c:pt>
                <c:pt idx="484">
                  <c:v>0.20616460120749919</c:v>
                </c:pt>
                <c:pt idx="485">
                  <c:v>0.20442822996603344</c:v>
                </c:pt>
                <c:pt idx="486">
                  <c:v>0.19781736076266934</c:v>
                </c:pt>
                <c:pt idx="487">
                  <c:v>0.19325632219793942</c:v>
                </c:pt>
                <c:pt idx="488">
                  <c:v>0.18005003126954344</c:v>
                </c:pt>
                <c:pt idx="489">
                  <c:v>0.17599698075229586</c:v>
                </c:pt>
                <c:pt idx="490">
                  <c:v>0.15758263941458489</c:v>
                </c:pt>
                <c:pt idx="491">
                  <c:v>0.16187231895029017</c:v>
                </c:pt>
                <c:pt idx="492">
                  <c:v>0.17058972412047582</c:v>
                </c:pt>
                <c:pt idx="493">
                  <c:v>0.16775131105073607</c:v>
                </c:pt>
                <c:pt idx="494">
                  <c:v>0.17225667637007971</c:v>
                </c:pt>
                <c:pt idx="495">
                  <c:v>0.17068399798081776</c:v>
                </c:pt>
                <c:pt idx="496">
                  <c:v>0.1762763525527051</c:v>
                </c:pt>
                <c:pt idx="497">
                  <c:v>0.16656010230179027</c:v>
                </c:pt>
                <c:pt idx="498">
                  <c:v>0.16361892583120205</c:v>
                </c:pt>
                <c:pt idx="499">
                  <c:v>0.17048526193847341</c:v>
                </c:pt>
                <c:pt idx="500">
                  <c:v>0.1710644870639722</c:v>
                </c:pt>
                <c:pt idx="501">
                  <c:v>0.1677753613918383</c:v>
                </c:pt>
                <c:pt idx="502">
                  <c:v>0.17225278239733913</c:v>
                </c:pt>
                <c:pt idx="503">
                  <c:v>0.17647435077395421</c:v>
                </c:pt>
                <c:pt idx="504">
                  <c:v>0.17800946654726876</c:v>
                </c:pt>
                <c:pt idx="505">
                  <c:v>0.18125802310654685</c:v>
                </c:pt>
                <c:pt idx="506">
                  <c:v>0.18093709884467266</c:v>
                </c:pt>
                <c:pt idx="507">
                  <c:v>0.17585962195987354</c:v>
                </c:pt>
                <c:pt idx="508">
                  <c:v>0.18058778035576178</c:v>
                </c:pt>
                <c:pt idx="509">
                  <c:v>0.17297717842323651</c:v>
                </c:pt>
                <c:pt idx="510">
                  <c:v>0.17391020621247713</c:v>
                </c:pt>
                <c:pt idx="511">
                  <c:v>0.17526515647505564</c:v>
                </c:pt>
                <c:pt idx="512">
                  <c:v>0.1768159926106749</c:v>
                </c:pt>
                <c:pt idx="513">
                  <c:v>0.18089619514781916</c:v>
                </c:pt>
                <c:pt idx="514">
                  <c:v>0.17871723956275515</c:v>
                </c:pt>
                <c:pt idx="515">
                  <c:v>0.17495251195388745</c:v>
                </c:pt>
                <c:pt idx="516">
                  <c:v>0.17431252443633519</c:v>
                </c:pt>
                <c:pt idx="517">
                  <c:v>0.16787111317377179</c:v>
                </c:pt>
                <c:pt idx="518">
                  <c:v>0.15864384021483716</c:v>
                </c:pt>
                <c:pt idx="519">
                  <c:v>0.16181033319843516</c:v>
                </c:pt>
                <c:pt idx="520">
                  <c:v>0.16320434487440597</c:v>
                </c:pt>
                <c:pt idx="521">
                  <c:v>0.16809194773209274</c:v>
                </c:pt>
                <c:pt idx="522">
                  <c:v>0.16611661166116612</c:v>
                </c:pt>
                <c:pt idx="523">
                  <c:v>0.16516745087185164</c:v>
                </c:pt>
                <c:pt idx="524">
                  <c:v>0.15719801434087147</c:v>
                </c:pt>
                <c:pt idx="525">
                  <c:v>0.15067548938516678</c:v>
                </c:pt>
                <c:pt idx="526">
                  <c:v>0.15179126113066885</c:v>
                </c:pt>
                <c:pt idx="527">
                  <c:v>0.15745589856670342</c:v>
                </c:pt>
                <c:pt idx="528">
                  <c:v>0.16505324298160698</c:v>
                </c:pt>
                <c:pt idx="529">
                  <c:v>0.1615267597842622</c:v>
                </c:pt>
                <c:pt idx="530">
                  <c:v>0.17054972900682763</c:v>
                </c:pt>
                <c:pt idx="531">
                  <c:v>0.17530846587261961</c:v>
                </c:pt>
                <c:pt idx="532">
                  <c:v>0.18540027935014333</c:v>
                </c:pt>
                <c:pt idx="533">
                  <c:v>0.18763071407230356</c:v>
                </c:pt>
                <c:pt idx="534">
                  <c:v>0.19352874000761328</c:v>
                </c:pt>
                <c:pt idx="535">
                  <c:v>0.18536779324055666</c:v>
                </c:pt>
                <c:pt idx="536">
                  <c:v>0.19000641642605068</c:v>
                </c:pt>
                <c:pt idx="537">
                  <c:v>0.18544947506561676</c:v>
                </c:pt>
                <c:pt idx="538">
                  <c:v>0.18573340023415286</c:v>
                </c:pt>
                <c:pt idx="539">
                  <c:v>0.19379779099405264</c:v>
                </c:pt>
                <c:pt idx="540">
                  <c:v>0.2182173295454545</c:v>
                </c:pt>
                <c:pt idx="541">
                  <c:v>0.23401981736934135</c:v>
                </c:pt>
                <c:pt idx="542">
                  <c:v>0.27952672723431227</c:v>
                </c:pt>
                <c:pt idx="543">
                  <c:v>0.29111986001749779</c:v>
                </c:pt>
                <c:pt idx="544">
                  <c:v>0.26951633432329231</c:v>
                </c:pt>
                <c:pt idx="545">
                  <c:v>0.25389456308676361</c:v>
                </c:pt>
                <c:pt idx="546">
                  <c:v>0.253228410008071</c:v>
                </c:pt>
                <c:pt idx="547">
                  <c:v>0.24963631073610701</c:v>
                </c:pt>
                <c:pt idx="548">
                  <c:v>0.245465651724462</c:v>
                </c:pt>
                <c:pt idx="549">
                  <c:v>0.24103077763613184</c:v>
                </c:pt>
                <c:pt idx="550">
                  <c:v>0.22609320283738887</c:v>
                </c:pt>
                <c:pt idx="551">
                  <c:v>0.22411360028223673</c:v>
                </c:pt>
                <c:pt idx="552">
                  <c:v>0.22973570228940157</c:v>
                </c:pt>
                <c:pt idx="553">
                  <c:v>0.22356311859697864</c:v>
                </c:pt>
                <c:pt idx="554">
                  <c:v>0.21209851888833414</c:v>
                </c:pt>
                <c:pt idx="555">
                  <c:v>0.20377513336068936</c:v>
                </c:pt>
                <c:pt idx="556">
                  <c:v>0.20685628492785052</c:v>
                </c:pt>
                <c:pt idx="557">
                  <c:v>0.20385582564962279</c:v>
                </c:pt>
                <c:pt idx="558">
                  <c:v>0.20296861747243425</c:v>
                </c:pt>
                <c:pt idx="559">
                  <c:v>0.19966516873733367</c:v>
                </c:pt>
                <c:pt idx="560">
                  <c:v>0.21386361504549289</c:v>
                </c:pt>
                <c:pt idx="561">
                  <c:v>0.2085370440015043</c:v>
                </c:pt>
                <c:pt idx="562">
                  <c:v>0.21773740400824124</c:v>
                </c:pt>
                <c:pt idx="563">
                  <c:v>0.21705716963448918</c:v>
                </c:pt>
                <c:pt idx="564">
                  <c:v>0.21201732226632983</c:v>
                </c:pt>
                <c:pt idx="565">
                  <c:v>0.21932209534167119</c:v>
                </c:pt>
                <c:pt idx="566">
                  <c:v>0.21625766871165641</c:v>
                </c:pt>
                <c:pt idx="567">
                  <c:v>0.20732587513533021</c:v>
                </c:pt>
                <c:pt idx="568">
                  <c:v>0.20116777666271324</c:v>
                </c:pt>
                <c:pt idx="569">
                  <c:v>0.20936639118457301</c:v>
                </c:pt>
                <c:pt idx="570">
                  <c:v>0.20694196218605962</c:v>
                </c:pt>
                <c:pt idx="571">
                  <c:v>0.20345252774352648</c:v>
                </c:pt>
                <c:pt idx="572">
                  <c:v>0.20606296910030217</c:v>
                </c:pt>
                <c:pt idx="573">
                  <c:v>0.20303733797639775</c:v>
                </c:pt>
                <c:pt idx="574">
                  <c:v>0.20672417173103311</c:v>
                </c:pt>
                <c:pt idx="575">
                  <c:v>0.19961070559610708</c:v>
                </c:pt>
                <c:pt idx="576">
                  <c:v>0.20849084036056992</c:v>
                </c:pt>
                <c:pt idx="577">
                  <c:v>0.2072020026959368</c:v>
                </c:pt>
                <c:pt idx="578">
                  <c:v>0.2113149553357026</c:v>
                </c:pt>
                <c:pt idx="579">
                  <c:v>0.21205442698351856</c:v>
                </c:pt>
                <c:pt idx="580">
                  <c:v>0.20241577805039163</c:v>
                </c:pt>
                <c:pt idx="581">
                  <c:v>0.2194475974271661</c:v>
                </c:pt>
                <c:pt idx="582">
                  <c:v>0.21480393057213701</c:v>
                </c:pt>
                <c:pt idx="583">
                  <c:v>0.20308873415461523</c:v>
                </c:pt>
                <c:pt idx="584">
                  <c:v>0.19703912583715189</c:v>
                </c:pt>
                <c:pt idx="585">
                  <c:v>0.19413287316652286</c:v>
                </c:pt>
                <c:pt idx="586">
                  <c:v>0.19595231969813909</c:v>
                </c:pt>
                <c:pt idx="587">
                  <c:v>0.19861194413503555</c:v>
                </c:pt>
                <c:pt idx="588">
                  <c:v>0.20113999481820538</c:v>
                </c:pt>
                <c:pt idx="589">
                  <c:v>0.19362850047101138</c:v>
                </c:pt>
                <c:pt idx="590">
                  <c:v>0.20313698746909895</c:v>
                </c:pt>
                <c:pt idx="591">
                  <c:v>0.20855706128014997</c:v>
                </c:pt>
                <c:pt idx="592">
                  <c:v>0.20774051490514903</c:v>
                </c:pt>
                <c:pt idx="593">
                  <c:v>0.20503048780487804</c:v>
                </c:pt>
                <c:pt idx="594">
                  <c:v>0.20630081300813005</c:v>
                </c:pt>
                <c:pt idx="595">
                  <c:v>0.21205962059620592</c:v>
                </c:pt>
                <c:pt idx="596">
                  <c:v>0.20955944888586492</c:v>
                </c:pt>
                <c:pt idx="597">
                  <c:v>0.20938505844485852</c:v>
                </c:pt>
                <c:pt idx="598">
                  <c:v>0.20855434874126461</c:v>
                </c:pt>
                <c:pt idx="599">
                  <c:v>0.20940241681840757</c:v>
                </c:pt>
                <c:pt idx="600">
                  <c:v>0.21487467018469655</c:v>
                </c:pt>
                <c:pt idx="601">
                  <c:v>0.21685356200527706</c:v>
                </c:pt>
                <c:pt idx="602">
                  <c:v>0.21903037287019506</c:v>
                </c:pt>
                <c:pt idx="603">
                  <c:v>0.21511392199789181</c:v>
                </c:pt>
                <c:pt idx="604">
                  <c:v>0.21451691212170254</c:v>
                </c:pt>
                <c:pt idx="605">
                  <c:v>0.21623833688001309</c:v>
                </c:pt>
                <c:pt idx="606">
                  <c:v>0.21356374307140527</c:v>
                </c:pt>
                <c:pt idx="607">
                  <c:v>0.21111748790686236</c:v>
                </c:pt>
                <c:pt idx="608">
                  <c:v>0.21676992978108217</c:v>
                </c:pt>
                <c:pt idx="609">
                  <c:v>0.21654337592468056</c:v>
                </c:pt>
                <c:pt idx="610">
                  <c:v>0.21483245449906446</c:v>
                </c:pt>
                <c:pt idx="611">
                  <c:v>0.21712669295388307</c:v>
                </c:pt>
                <c:pt idx="612">
                  <c:v>0.21415206667800643</c:v>
                </c:pt>
                <c:pt idx="613">
                  <c:v>0.21347167885694845</c:v>
                </c:pt>
                <c:pt idx="614">
                  <c:v>0.2145857839018652</c:v>
                </c:pt>
                <c:pt idx="615">
                  <c:v>0.21785956580732699</c:v>
                </c:pt>
                <c:pt idx="616">
                  <c:v>0.21366303436714162</c:v>
                </c:pt>
                <c:pt idx="617">
                  <c:v>0.21454605699138501</c:v>
                </c:pt>
                <c:pt idx="618">
                  <c:v>0.20745997689387688</c:v>
                </c:pt>
                <c:pt idx="619">
                  <c:v>0.20790071382219336</c:v>
                </c:pt>
                <c:pt idx="620">
                  <c:v>0.20830629461388706</c:v>
                </c:pt>
                <c:pt idx="621">
                  <c:v>0.20068137573004538</c:v>
                </c:pt>
                <c:pt idx="622">
                  <c:v>0.18913448303781069</c:v>
                </c:pt>
                <c:pt idx="623">
                  <c:v>0.18689162881245941</c:v>
                </c:pt>
                <c:pt idx="624">
                  <c:v>0.18998286972836284</c:v>
                </c:pt>
                <c:pt idx="625">
                  <c:v>0.18643930822692745</c:v>
                </c:pt>
                <c:pt idx="626">
                  <c:v>0.18167124616130598</c:v>
                </c:pt>
                <c:pt idx="627">
                  <c:v>0.19017713365539454</c:v>
                </c:pt>
                <c:pt idx="628">
                  <c:v>0.18789680945109702</c:v>
                </c:pt>
                <c:pt idx="629">
                  <c:v>0.19022743711323639</c:v>
                </c:pt>
                <c:pt idx="630">
                  <c:v>0.18087814190264079</c:v>
                </c:pt>
                <c:pt idx="631">
                  <c:v>0.18371392324770064</c:v>
                </c:pt>
                <c:pt idx="632">
                  <c:v>0.18359930478748618</c:v>
                </c:pt>
                <c:pt idx="633">
                  <c:v>0.18701156611441075</c:v>
                </c:pt>
                <c:pt idx="634">
                  <c:v>0.1834166927164739</c:v>
                </c:pt>
                <c:pt idx="635">
                  <c:v>0.17939413064058063</c:v>
                </c:pt>
                <c:pt idx="636">
                  <c:v>0.17470959694394636</c:v>
                </c:pt>
                <c:pt idx="637">
                  <c:v>0.1873968727901312</c:v>
                </c:pt>
                <c:pt idx="638">
                  <c:v>0.17995877596321544</c:v>
                </c:pt>
                <c:pt idx="639">
                  <c:v>0.18221734357848515</c:v>
                </c:pt>
                <c:pt idx="640">
                  <c:v>0.1831464223661349</c:v>
                </c:pt>
                <c:pt idx="641">
                  <c:v>0.18031885651456844</c:v>
                </c:pt>
                <c:pt idx="642">
                  <c:v>0.18080251770259639</c:v>
                </c:pt>
                <c:pt idx="643">
                  <c:v>0.17957440075943359</c:v>
                </c:pt>
                <c:pt idx="644">
                  <c:v>0.18382531338455316</c:v>
                </c:pt>
                <c:pt idx="645">
                  <c:v>0.18236959158916297</c:v>
                </c:pt>
                <c:pt idx="646">
                  <c:v>0.18701256054511126</c:v>
                </c:pt>
                <c:pt idx="647">
                  <c:v>0.18238585678371583</c:v>
                </c:pt>
                <c:pt idx="648">
                  <c:v>0.18149379612359093</c:v>
                </c:pt>
                <c:pt idx="649">
                  <c:v>0.18230781785539416</c:v>
                </c:pt>
                <c:pt idx="650">
                  <c:v>0.18207855973813422</c:v>
                </c:pt>
                <c:pt idx="651">
                  <c:v>0.17955985328442811</c:v>
                </c:pt>
                <c:pt idx="652">
                  <c:v>0.17906957320638103</c:v>
                </c:pt>
                <c:pt idx="653">
                  <c:v>0.17470534146953104</c:v>
                </c:pt>
                <c:pt idx="654">
                  <c:v>0.17247181558135619</c:v>
                </c:pt>
                <c:pt idx="655">
                  <c:v>0.17561100666552726</c:v>
                </c:pt>
                <c:pt idx="656">
                  <c:v>0.17495186416943809</c:v>
                </c:pt>
                <c:pt idx="657">
                  <c:v>0.16977152899824252</c:v>
                </c:pt>
                <c:pt idx="658">
                  <c:v>0.16918697740615546</c:v>
                </c:pt>
                <c:pt idx="659">
                  <c:v>0.16596694953104063</c:v>
                </c:pt>
                <c:pt idx="660">
                  <c:v>0.16192540413618708</c:v>
                </c:pt>
                <c:pt idx="661">
                  <c:v>0.16483016118750571</c:v>
                </c:pt>
                <c:pt idx="662">
                  <c:v>0.16890104879160964</c:v>
                </c:pt>
                <c:pt idx="663">
                  <c:v>0.16417910447761191</c:v>
                </c:pt>
                <c:pt idx="664">
                  <c:v>0.16912442396313362</c:v>
                </c:pt>
                <c:pt idx="665">
                  <c:v>0.16730945821854912</c:v>
                </c:pt>
                <c:pt idx="666">
                  <c:v>0.16684931506849313</c:v>
                </c:pt>
                <c:pt idx="667">
                  <c:v>0.16669708029197078</c:v>
                </c:pt>
                <c:pt idx="668">
                  <c:v>0.16821927624507343</c:v>
                </c:pt>
                <c:pt idx="669">
                  <c:v>0.16373489694385215</c:v>
                </c:pt>
                <c:pt idx="670">
                  <c:v>0.15704347826086956</c:v>
                </c:pt>
                <c:pt idx="671">
                  <c:v>0.15715785789289463</c:v>
                </c:pt>
                <c:pt idx="672">
                  <c:v>0.16112441252106058</c:v>
                </c:pt>
                <c:pt idx="673">
                  <c:v>0.17024851861678605</c:v>
                </c:pt>
                <c:pt idx="674">
                  <c:v>0.16500262743037306</c:v>
                </c:pt>
                <c:pt idx="675">
                  <c:v>0.15836713558298091</c:v>
                </c:pt>
                <c:pt idx="676">
                  <c:v>0.15977395324942203</c:v>
                </c:pt>
                <c:pt idx="677">
                  <c:v>0.15902688860435338</c:v>
                </c:pt>
                <c:pt idx="678">
                  <c:v>0.15825823296555208</c:v>
                </c:pt>
                <c:pt idx="679">
                  <c:v>0.16239959839357429</c:v>
                </c:pt>
                <c:pt idx="680">
                  <c:v>0.16061058569769371</c:v>
                </c:pt>
                <c:pt idx="681">
                  <c:v>0.16540424831220155</c:v>
                </c:pt>
                <c:pt idx="682">
                  <c:v>0.16720577258024383</c:v>
                </c:pt>
                <c:pt idx="683">
                  <c:v>0.15935430463576158</c:v>
                </c:pt>
                <c:pt idx="684">
                  <c:v>0.15874067937033967</c:v>
                </c:pt>
                <c:pt idx="685">
                  <c:v>0.1552253673113638</c:v>
                </c:pt>
                <c:pt idx="686">
                  <c:v>0.1621072245278225</c:v>
                </c:pt>
                <c:pt idx="687">
                  <c:v>0.16217598908594816</c:v>
                </c:pt>
                <c:pt idx="688">
                  <c:v>0.1607601438109913</c:v>
                </c:pt>
                <c:pt idx="689">
                  <c:v>0.17126833477135461</c:v>
                </c:pt>
                <c:pt idx="690">
                  <c:v>0.1734253666954271</c:v>
                </c:pt>
                <c:pt idx="691">
                  <c:v>0.17434377646062654</c:v>
                </c:pt>
                <c:pt idx="692">
                  <c:v>0.17434377646062654</c:v>
                </c:pt>
                <c:pt idx="693">
                  <c:v>0.17653631284916199</c:v>
                </c:pt>
                <c:pt idx="694">
                  <c:v>0.16999140154772138</c:v>
                </c:pt>
                <c:pt idx="695">
                  <c:v>0.16837177041789492</c:v>
                </c:pt>
                <c:pt idx="696">
                  <c:v>0.17057268722466959</c:v>
                </c:pt>
                <c:pt idx="697">
                  <c:v>0.16997968018376181</c:v>
                </c:pt>
                <c:pt idx="698">
                  <c:v>0.17253799525608363</c:v>
                </c:pt>
                <c:pt idx="699">
                  <c:v>0.17478174781747816</c:v>
                </c:pt>
                <c:pt idx="700">
                  <c:v>0.17843083401995788</c:v>
                </c:pt>
                <c:pt idx="701">
                  <c:v>0.18174196553330227</c:v>
                </c:pt>
                <c:pt idx="702">
                  <c:v>0.18548004928442802</c:v>
                </c:pt>
                <c:pt idx="703">
                  <c:v>0.18288124221221122</c:v>
                </c:pt>
                <c:pt idx="704">
                  <c:v>0.17913942823690113</c:v>
                </c:pt>
                <c:pt idx="705">
                  <c:v>0.17421533571712353</c:v>
                </c:pt>
                <c:pt idx="706">
                  <c:v>0.17587635114658046</c:v>
                </c:pt>
                <c:pt idx="707">
                  <c:v>0.17936991869918698</c:v>
                </c:pt>
                <c:pt idx="708">
                  <c:v>0.18913915458191916</c:v>
                </c:pt>
                <c:pt idx="709">
                  <c:v>0.18790496760259179</c:v>
                </c:pt>
                <c:pt idx="710">
                  <c:v>0.18564229147382494</c:v>
                </c:pt>
                <c:pt idx="711">
                  <c:v>0.1867872187403678</c:v>
                </c:pt>
                <c:pt idx="712">
                  <c:v>0.18362512873326467</c:v>
                </c:pt>
                <c:pt idx="713">
                  <c:v>0.18825952626158601</c:v>
                </c:pt>
                <c:pt idx="714">
                  <c:v>0.18913666121112926</c:v>
                </c:pt>
                <c:pt idx="715">
                  <c:v>0.18913666121112926</c:v>
                </c:pt>
                <c:pt idx="716">
                  <c:v>0.1918300318177153</c:v>
                </c:pt>
                <c:pt idx="717">
                  <c:v>0.1943959765985836</c:v>
                </c:pt>
                <c:pt idx="718">
                  <c:v>0.19987514306523776</c:v>
                </c:pt>
                <c:pt idx="719">
                  <c:v>0.20014685828175807</c:v>
                </c:pt>
                <c:pt idx="720">
                  <c:v>0.19239256068088681</c:v>
                </c:pt>
                <c:pt idx="721">
                  <c:v>0.19020477095207936</c:v>
                </c:pt>
                <c:pt idx="722">
                  <c:v>0.19112699747687131</c:v>
                </c:pt>
                <c:pt idx="723">
                  <c:v>0.19082824386585232</c:v>
                </c:pt>
                <c:pt idx="724">
                  <c:v>0.19264973749062464</c:v>
                </c:pt>
                <c:pt idx="725">
                  <c:v>0.19798136645962733</c:v>
                </c:pt>
                <c:pt idx="726">
                  <c:v>0.20446224256292905</c:v>
                </c:pt>
                <c:pt idx="727">
                  <c:v>0.20273940252686271</c:v>
                </c:pt>
                <c:pt idx="728">
                  <c:v>0.20703505355404092</c:v>
                </c:pt>
                <c:pt idx="729">
                  <c:v>0.21253822629969418</c:v>
                </c:pt>
                <c:pt idx="730">
                  <c:v>0.21607515657620041</c:v>
                </c:pt>
                <c:pt idx="731">
                  <c:v>0.21880945909214464</c:v>
                </c:pt>
                <c:pt idx="732">
                  <c:v>0.22318074300820925</c:v>
                </c:pt>
                <c:pt idx="733">
                  <c:v>0.22818511290772231</c:v>
                </c:pt>
                <c:pt idx="734">
                  <c:v>0.22528018158604055</c:v>
                </c:pt>
                <c:pt idx="735">
                  <c:v>0.22953610441197331</c:v>
                </c:pt>
                <c:pt idx="736">
                  <c:v>0.22432500630835225</c:v>
                </c:pt>
                <c:pt idx="737">
                  <c:v>0.21714829349506481</c:v>
                </c:pt>
                <c:pt idx="738">
                  <c:v>0.22895162293247107</c:v>
                </c:pt>
                <c:pt idx="739">
                  <c:v>0.24343032944494289</c:v>
                </c:pt>
                <c:pt idx="740">
                  <c:v>0.22827496757457846</c:v>
                </c:pt>
                <c:pt idx="741">
                  <c:v>0.2255998136501281</c:v>
                </c:pt>
                <c:pt idx="742">
                  <c:v>0.21526095573662188</c:v>
                </c:pt>
                <c:pt idx="743">
                  <c:v>0.2074742268041237</c:v>
                </c:pt>
                <c:pt idx="744">
                  <c:v>0.21603890962560796</c:v>
                </c:pt>
                <c:pt idx="745">
                  <c:v>0.2197076850542197</c:v>
                </c:pt>
                <c:pt idx="746">
                  <c:v>0.22370477220819809</c:v>
                </c:pt>
                <c:pt idx="747">
                  <c:v>0.21572845703358431</c:v>
                </c:pt>
                <c:pt idx="748">
                  <c:v>0.2163001912045889</c:v>
                </c:pt>
                <c:pt idx="749">
                  <c:v>0.21675817617569826</c:v>
                </c:pt>
                <c:pt idx="750">
                  <c:v>0.21248812915479579</c:v>
                </c:pt>
                <c:pt idx="751">
                  <c:v>0.21355650522317185</c:v>
                </c:pt>
                <c:pt idx="752">
                  <c:v>0.21177587844254508</c:v>
                </c:pt>
                <c:pt idx="753">
                  <c:v>0.21164465786314521</c:v>
                </c:pt>
                <c:pt idx="754">
                  <c:v>0.21690821256038645</c:v>
                </c:pt>
                <c:pt idx="755">
                  <c:v>0.21388888888888888</c:v>
                </c:pt>
                <c:pt idx="756">
                  <c:v>0.20511376436134265</c:v>
                </c:pt>
                <c:pt idx="757">
                  <c:v>0.19179088809573797</c:v>
                </c:pt>
                <c:pt idx="758">
                  <c:v>0.19167196439923712</c:v>
                </c:pt>
                <c:pt idx="759">
                  <c:v>0.20010995052226496</c:v>
                </c:pt>
                <c:pt idx="760">
                  <c:v>0.20582633053221286</c:v>
                </c:pt>
                <c:pt idx="761">
                  <c:v>0.21023745519713261</c:v>
                </c:pt>
                <c:pt idx="762">
                  <c:v>0.2055537116937714</c:v>
                </c:pt>
                <c:pt idx="763">
                  <c:v>0.20302696752889376</c:v>
                </c:pt>
                <c:pt idx="764">
                  <c:v>0.19768584215696977</c:v>
                </c:pt>
                <c:pt idx="765">
                  <c:v>0.19613526570048306</c:v>
                </c:pt>
                <c:pt idx="766">
                  <c:v>0.18612557101880378</c:v>
                </c:pt>
                <c:pt idx="767">
                  <c:v>0.18445267054468534</c:v>
                </c:pt>
                <c:pt idx="768">
                  <c:v>0.19384843039847793</c:v>
                </c:pt>
                <c:pt idx="769">
                  <c:v>0.19321424796533135</c:v>
                </c:pt>
                <c:pt idx="770">
                  <c:v>0.19337776367290807</c:v>
                </c:pt>
                <c:pt idx="771">
                  <c:v>0.19474859147443391</c:v>
                </c:pt>
                <c:pt idx="772">
                  <c:v>0.1947302120512282</c:v>
                </c:pt>
                <c:pt idx="773">
                  <c:v>0.19578881206788185</c:v>
                </c:pt>
                <c:pt idx="774">
                  <c:v>0.1967934611757309</c:v>
                </c:pt>
                <c:pt idx="775">
                  <c:v>0.19129984464008282</c:v>
                </c:pt>
                <c:pt idx="776">
                  <c:v>0.18537432335818604</c:v>
                </c:pt>
                <c:pt idx="777">
                  <c:v>0.18399918674392601</c:v>
                </c:pt>
                <c:pt idx="778">
                  <c:v>0.1819285642011535</c:v>
                </c:pt>
                <c:pt idx="779">
                  <c:v>0.17909541637154711</c:v>
                </c:pt>
                <c:pt idx="780">
                  <c:v>0.17816683831101957</c:v>
                </c:pt>
                <c:pt idx="781">
                  <c:v>0.18291139240506327</c:v>
                </c:pt>
                <c:pt idx="782">
                  <c:v>0.18274326902692387</c:v>
                </c:pt>
                <c:pt idx="783">
                  <c:v>0.18895784292745557</c:v>
                </c:pt>
                <c:pt idx="784">
                  <c:v>0.18562231759656653</c:v>
                </c:pt>
                <c:pt idx="785">
                  <c:v>0.18658892128279886</c:v>
                </c:pt>
                <c:pt idx="786">
                  <c:v>0.1909759792252759</c:v>
                </c:pt>
                <c:pt idx="787">
                  <c:v>0.18758071459319844</c:v>
                </c:pt>
                <c:pt idx="788">
                  <c:v>0.18115177723868792</c:v>
                </c:pt>
                <c:pt idx="789">
                  <c:v>0.18347960764068144</c:v>
                </c:pt>
                <c:pt idx="790">
                  <c:v>0.17960823706680057</c:v>
                </c:pt>
                <c:pt idx="791">
                  <c:v>0.18037720706260033</c:v>
                </c:pt>
                <c:pt idx="792">
                  <c:v>0.17761886354851178</c:v>
                </c:pt>
                <c:pt idx="793">
                  <c:v>0.1813877077696173</c:v>
                </c:pt>
                <c:pt idx="794">
                  <c:v>0.18285714285714286</c:v>
                </c:pt>
                <c:pt idx="795">
                  <c:v>0.1795741473525532</c:v>
                </c:pt>
                <c:pt idx="796">
                  <c:v>0.18018842037867006</c:v>
                </c:pt>
                <c:pt idx="797">
                  <c:v>0.18011527377521613</c:v>
                </c:pt>
                <c:pt idx="798">
                  <c:v>0.18227127091491632</c:v>
                </c:pt>
                <c:pt idx="799">
                  <c:v>0.17502806320697695</c:v>
                </c:pt>
                <c:pt idx="800">
                  <c:v>0.17283738510437247</c:v>
                </c:pt>
                <c:pt idx="801">
                  <c:v>0.17240942487965538</c:v>
                </c:pt>
                <c:pt idx="802">
                  <c:v>0.17279812285259363</c:v>
                </c:pt>
                <c:pt idx="803">
                  <c:v>0.17071184231959602</c:v>
                </c:pt>
                <c:pt idx="804">
                  <c:v>0.1724442304606002</c:v>
                </c:pt>
                <c:pt idx="805">
                  <c:v>0.16558871659004132</c:v>
                </c:pt>
                <c:pt idx="806">
                  <c:v>0.16102156816943081</c:v>
                </c:pt>
                <c:pt idx="807">
                  <c:v>0.15019908568057808</c:v>
                </c:pt>
                <c:pt idx="808">
                  <c:v>0.15057174474363702</c:v>
                </c:pt>
                <c:pt idx="809">
                  <c:v>0.15341877176087118</c:v>
                </c:pt>
                <c:pt idx="810">
                  <c:v>0.15420808985353265</c:v>
                </c:pt>
                <c:pt idx="811">
                  <c:v>0.15382864081353873</c:v>
                </c:pt>
                <c:pt idx="812">
                  <c:v>0.15747725328563653</c:v>
                </c:pt>
                <c:pt idx="813">
                  <c:v>0.16000962463907603</c:v>
                </c:pt>
                <c:pt idx="814">
                  <c:v>0.16409583196586808</c:v>
                </c:pt>
                <c:pt idx="815">
                  <c:v>0.16530426884650315</c:v>
                </c:pt>
                <c:pt idx="816">
                  <c:v>0.16475597772682607</c:v>
                </c:pt>
                <c:pt idx="817">
                  <c:v>0.16253668079556571</c:v>
                </c:pt>
                <c:pt idx="818">
                  <c:v>0.15755963894261765</c:v>
                </c:pt>
                <c:pt idx="819">
                  <c:v>0.1554716374738872</c:v>
                </c:pt>
                <c:pt idx="820">
                  <c:v>0.1581743540207679</c:v>
                </c:pt>
                <c:pt idx="821">
                  <c:v>0.15259816600047024</c:v>
                </c:pt>
                <c:pt idx="822">
                  <c:v>0.15414596866641195</c:v>
                </c:pt>
                <c:pt idx="823">
                  <c:v>0.15602189781021897</c:v>
                </c:pt>
                <c:pt idx="824">
                  <c:v>0.15238525887406737</c:v>
                </c:pt>
                <c:pt idx="825">
                  <c:v>0.15210643683702987</c:v>
                </c:pt>
                <c:pt idx="826">
                  <c:v>0.14956364730665059</c:v>
                </c:pt>
                <c:pt idx="827">
                  <c:v>0.1503164556962025</c:v>
                </c:pt>
                <c:pt idx="828">
                  <c:v>0.14911091018685951</c:v>
                </c:pt>
                <c:pt idx="829">
                  <c:v>0.14700120554550933</c:v>
                </c:pt>
                <c:pt idx="830">
                  <c:v>0.14382602285293034</c:v>
                </c:pt>
                <c:pt idx="831">
                  <c:v>0.14147698162921757</c:v>
                </c:pt>
                <c:pt idx="832">
                  <c:v>0.13878020713463751</c:v>
                </c:pt>
                <c:pt idx="833">
                  <c:v>0.13882679411084559</c:v>
                </c:pt>
                <c:pt idx="834">
                  <c:v>0.14198720419332458</c:v>
                </c:pt>
                <c:pt idx="835">
                  <c:v>0.14374369715305249</c:v>
                </c:pt>
                <c:pt idx="836">
                  <c:v>0.14418966187329965</c:v>
                </c:pt>
                <c:pt idx="837">
                  <c:v>0.14389523277170005</c:v>
                </c:pt>
                <c:pt idx="838">
                  <c:v>0.15113772455089819</c:v>
                </c:pt>
                <c:pt idx="839">
                  <c:v>0.15155841065905307</c:v>
                </c:pt>
                <c:pt idx="840">
                  <c:v>0.14786887848241922</c:v>
                </c:pt>
                <c:pt idx="841">
                  <c:v>0.14836392657621708</c:v>
                </c:pt>
                <c:pt idx="842">
                  <c:v>0.14934595939330711</c:v>
                </c:pt>
                <c:pt idx="843">
                  <c:v>0.14917867918203151</c:v>
                </c:pt>
                <c:pt idx="844">
                  <c:v>0.15492957746478875</c:v>
                </c:pt>
                <c:pt idx="845">
                  <c:v>0.15386638611257233</c:v>
                </c:pt>
                <c:pt idx="846">
                  <c:v>0.15307645045203194</c:v>
                </c:pt>
                <c:pt idx="847">
                  <c:v>0.15069824995580694</c:v>
                </c:pt>
                <c:pt idx="848">
                  <c:v>0.14984282221446035</c:v>
                </c:pt>
                <c:pt idx="849">
                  <c:v>0.14722918647877581</c:v>
                </c:pt>
                <c:pt idx="850">
                  <c:v>0.14646464646464646</c:v>
                </c:pt>
                <c:pt idx="851">
                  <c:v>0.14794660318000166</c:v>
                </c:pt>
                <c:pt idx="852">
                  <c:v>0.14817036592681462</c:v>
                </c:pt>
                <c:pt idx="853">
                  <c:v>0.14288177977063032</c:v>
                </c:pt>
                <c:pt idx="854">
                  <c:v>0.14615848926446492</c:v>
                </c:pt>
                <c:pt idx="855">
                  <c:v>0.14633094765887728</c:v>
                </c:pt>
                <c:pt idx="856">
                  <c:v>0.14740765842087425</c:v>
                </c:pt>
                <c:pt idx="857">
                  <c:v>0.15350323828749263</c:v>
                </c:pt>
                <c:pt idx="858">
                  <c:v>0.14324614242099182</c:v>
                </c:pt>
                <c:pt idx="859">
                  <c:v>0.14415380806997277</c:v>
                </c:pt>
                <c:pt idx="860">
                  <c:v>0.13627671073418141</c:v>
                </c:pt>
                <c:pt idx="861">
                  <c:v>0.13977770293027958</c:v>
                </c:pt>
                <c:pt idx="862">
                  <c:v>0.13553269279823144</c:v>
                </c:pt>
                <c:pt idx="863">
                  <c:v>0.13647980916680866</c:v>
                </c:pt>
                <c:pt idx="864">
                  <c:v>9.1235184029943852</c:v>
                </c:pt>
                <c:pt idx="865">
                  <c:v>0.14077127888001376</c:v>
                </c:pt>
                <c:pt idx="866">
                  <c:v>0.14472092621392776</c:v>
                </c:pt>
                <c:pt idx="867">
                  <c:v>0.53448275862068972</c:v>
                </c:pt>
                <c:pt idx="868">
                  <c:v>0.14586426762162635</c:v>
                </c:pt>
                <c:pt idx="869">
                  <c:v>0.1483366979724392</c:v>
                </c:pt>
                <c:pt idx="870">
                  <c:v>0.15524230698360053</c:v>
                </c:pt>
                <c:pt idx="871">
                  <c:v>0.15454629033740919</c:v>
                </c:pt>
                <c:pt idx="872">
                  <c:v>0.1581328026053917</c:v>
                </c:pt>
                <c:pt idx="873">
                  <c:v>0.1571506253398586</c:v>
                </c:pt>
                <c:pt idx="874">
                  <c:v>0.15374852687879612</c:v>
                </c:pt>
                <c:pt idx="875">
                  <c:v>0.15329930732774336</c:v>
                </c:pt>
                <c:pt idx="876">
                  <c:v>0.15018279776794302</c:v>
                </c:pt>
                <c:pt idx="877">
                  <c:v>0.15471588712794743</c:v>
                </c:pt>
                <c:pt idx="878">
                  <c:v>0.15191079767464022</c:v>
                </c:pt>
                <c:pt idx="879">
                  <c:v>0.14781282759935194</c:v>
                </c:pt>
                <c:pt idx="880">
                  <c:v>0.1550616780507697</c:v>
                </c:pt>
                <c:pt idx="881">
                  <c:v>0.16499125874125872</c:v>
                </c:pt>
                <c:pt idx="882">
                  <c:v>0.15998222419731137</c:v>
                </c:pt>
                <c:pt idx="883">
                  <c:v>0.15717873587275011</c:v>
                </c:pt>
                <c:pt idx="884">
                  <c:v>0.1590736933232334</c:v>
                </c:pt>
                <c:pt idx="885">
                  <c:v>0.15939800065912335</c:v>
                </c:pt>
                <c:pt idx="886">
                  <c:v>0.15715385461343889</c:v>
                </c:pt>
                <c:pt idx="887">
                  <c:v>0.15930859848067819</c:v>
                </c:pt>
                <c:pt idx="888">
                  <c:v>0.15130099582396403</c:v>
                </c:pt>
                <c:pt idx="889">
                  <c:v>0.14869263887430431</c:v>
                </c:pt>
                <c:pt idx="890">
                  <c:v>0.13910466067048241</c:v>
                </c:pt>
                <c:pt idx="891">
                  <c:v>0.14117282035370771</c:v>
                </c:pt>
                <c:pt idx="892">
                  <c:v>0.13824786324786326</c:v>
                </c:pt>
                <c:pt idx="893">
                  <c:v>0.14533173548316808</c:v>
                </c:pt>
                <c:pt idx="894">
                  <c:v>0.14287268770402611</c:v>
                </c:pt>
                <c:pt idx="895">
                  <c:v>0.14248564308159065</c:v>
                </c:pt>
                <c:pt idx="896">
                  <c:v>0.14325933946940986</c:v>
                </c:pt>
                <c:pt idx="897">
                  <c:v>0.13634918953278946</c:v>
                </c:pt>
                <c:pt idx="898">
                  <c:v>0.13197969543147209</c:v>
                </c:pt>
                <c:pt idx="899">
                  <c:v>0.12474074074074075</c:v>
                </c:pt>
                <c:pt idx="900">
                  <c:v>0.13222818137493905</c:v>
                </c:pt>
                <c:pt idx="901">
                  <c:v>0.12787453093428267</c:v>
                </c:pt>
                <c:pt idx="902">
                  <c:v>0.12923223652837387</c:v>
                </c:pt>
                <c:pt idx="903">
                  <c:v>0.13266082984392841</c:v>
                </c:pt>
                <c:pt idx="904">
                  <c:v>0.13626436235875036</c:v>
                </c:pt>
                <c:pt idx="905">
                  <c:v>0.12795111563744097</c:v>
                </c:pt>
                <c:pt idx="906">
                  <c:v>0.13385826771653542</c:v>
                </c:pt>
                <c:pt idx="907">
                  <c:v>0.13379823337982333</c:v>
                </c:pt>
                <c:pt idx="908">
                  <c:v>0.13203665606882362</c:v>
                </c:pt>
                <c:pt idx="909">
                  <c:v>0.12975664756177768</c:v>
                </c:pt>
                <c:pt idx="910">
                  <c:v>0.12971542025148908</c:v>
                </c:pt>
                <c:pt idx="911">
                  <c:v>0.12949640287769781</c:v>
                </c:pt>
                <c:pt idx="912">
                  <c:v>0.13587944920758638</c:v>
                </c:pt>
                <c:pt idx="913">
                  <c:v>0.13598126788656664</c:v>
                </c:pt>
                <c:pt idx="914">
                  <c:v>0.14325926478264109</c:v>
                </c:pt>
                <c:pt idx="915">
                  <c:v>0.13563853488993852</c:v>
                </c:pt>
                <c:pt idx="916">
                  <c:v>0.13055681303757355</c:v>
                </c:pt>
                <c:pt idx="917">
                  <c:v>0.12869518621059212</c:v>
                </c:pt>
                <c:pt idx="918">
                  <c:v>0.13740870976467404</c:v>
                </c:pt>
                <c:pt idx="919">
                  <c:v>0.14269962326564367</c:v>
                </c:pt>
                <c:pt idx="920">
                  <c:v>0.14637803392371848</c:v>
                </c:pt>
                <c:pt idx="921">
                  <c:v>0.15555343875023811</c:v>
                </c:pt>
                <c:pt idx="922">
                  <c:v>0.16160353778119591</c:v>
                </c:pt>
                <c:pt idx="923">
                  <c:v>0.15780827212988013</c:v>
                </c:pt>
                <c:pt idx="924">
                  <c:v>0.16381145463760768</c:v>
                </c:pt>
                <c:pt idx="925">
                  <c:v>0.17228580266006804</c:v>
                </c:pt>
                <c:pt idx="926">
                  <c:v>0.15385380407757335</c:v>
                </c:pt>
                <c:pt idx="927">
                  <c:v>0.14976174268209666</c:v>
                </c:pt>
                <c:pt idx="928">
                  <c:v>0.14619662550664531</c:v>
                </c:pt>
                <c:pt idx="929">
                  <c:v>0.15373739277971535</c:v>
                </c:pt>
                <c:pt idx="930">
                  <c:v>0.15482592697424286</c:v>
                </c:pt>
                <c:pt idx="931">
                  <c:v>0.15685905281988513</c:v>
                </c:pt>
                <c:pt idx="932">
                  <c:v>0.15060297279611104</c:v>
                </c:pt>
                <c:pt idx="933">
                  <c:v>0.15274910865077876</c:v>
                </c:pt>
                <c:pt idx="934">
                  <c:v>0.15666289165722916</c:v>
                </c:pt>
                <c:pt idx="935">
                  <c:v>0.15118035882908407</c:v>
                </c:pt>
                <c:pt idx="936">
                  <c:v>0.15093444644720616</c:v>
                </c:pt>
                <c:pt idx="937">
                  <c:v>0.15181268882175225</c:v>
                </c:pt>
                <c:pt idx="938">
                  <c:v>0.15344990548204157</c:v>
                </c:pt>
                <c:pt idx="939">
                  <c:v>0.15201877934272301</c:v>
                </c:pt>
                <c:pt idx="940">
                  <c:v>0.14633924511141425</c:v>
                </c:pt>
                <c:pt idx="941">
                  <c:v>0.14240618886715276</c:v>
                </c:pt>
                <c:pt idx="942">
                  <c:v>0.14213814647691772</c:v>
                </c:pt>
                <c:pt idx="943">
                  <c:v>0.14924851450541765</c:v>
                </c:pt>
                <c:pt idx="944">
                  <c:v>0.14644315122035959</c:v>
                </c:pt>
                <c:pt idx="945">
                  <c:v>0.14923480542195017</c:v>
                </c:pt>
                <c:pt idx="946">
                  <c:v>0.1405123751628311</c:v>
                </c:pt>
                <c:pt idx="947">
                  <c:v>0.1401754385964912</c:v>
                </c:pt>
                <c:pt idx="948">
                  <c:v>0.14020908372133883</c:v>
                </c:pt>
                <c:pt idx="949">
                  <c:v>0.13552758954501451</c:v>
                </c:pt>
                <c:pt idx="950">
                  <c:v>0.13468248429867408</c:v>
                </c:pt>
                <c:pt idx="951">
                  <c:v>0.13585458304617504</c:v>
                </c:pt>
                <c:pt idx="952">
                  <c:v>0.13757753273604409</c:v>
                </c:pt>
                <c:pt idx="953">
                  <c:v>0.13416862438005742</c:v>
                </c:pt>
                <c:pt idx="954">
                  <c:v>0.13219838443498652</c:v>
                </c:pt>
                <c:pt idx="955">
                  <c:v>0.13401525658807212</c:v>
                </c:pt>
                <c:pt idx="956">
                  <c:v>0.13124837563891537</c:v>
                </c:pt>
                <c:pt idx="957">
                  <c:v>0.12712669487865963</c:v>
                </c:pt>
                <c:pt idx="958">
                  <c:v>0.12769270698157278</c:v>
                </c:pt>
                <c:pt idx="959">
                  <c:v>0.12880705122611047</c:v>
                </c:pt>
                <c:pt idx="960">
                  <c:v>0.13570732571529806</c:v>
                </c:pt>
                <c:pt idx="961">
                  <c:v>0.13147902869757175</c:v>
                </c:pt>
                <c:pt idx="962">
                  <c:v>0.13057240833553149</c:v>
                </c:pt>
                <c:pt idx="963">
                  <c:v>0.13151627414659964</c:v>
                </c:pt>
                <c:pt idx="964">
                  <c:v>0.133782227341189</c:v>
                </c:pt>
                <c:pt idx="965">
                  <c:v>0.13597860008916629</c:v>
                </c:pt>
                <c:pt idx="966">
                  <c:v>0.13928957807428774</c:v>
                </c:pt>
                <c:pt idx="967">
                  <c:v>0.13763691865685043</c:v>
                </c:pt>
                <c:pt idx="968">
                  <c:v>0.13584871185821304</c:v>
                </c:pt>
                <c:pt idx="969">
                  <c:v>0.13593304515773014</c:v>
                </c:pt>
                <c:pt idx="970">
                  <c:v>0.13724389559360087</c:v>
                </c:pt>
                <c:pt idx="971">
                  <c:v>0.13943170017936371</c:v>
                </c:pt>
                <c:pt idx="972">
                  <c:v>0.13815110276865319</c:v>
                </c:pt>
                <c:pt idx="973">
                  <c:v>0.13617606602475926</c:v>
                </c:pt>
                <c:pt idx="974">
                  <c:v>0.13609630582613491</c:v>
                </c:pt>
                <c:pt idx="975">
                  <c:v>0.1452966991032246</c:v>
                </c:pt>
                <c:pt idx="976">
                  <c:v>0.14279026217228463</c:v>
                </c:pt>
                <c:pt idx="977">
                  <c:v>0.13488674340883772</c:v>
                </c:pt>
                <c:pt idx="978">
                  <c:v>0.13236652503232954</c:v>
                </c:pt>
                <c:pt idx="979">
                  <c:v>0.13166866304247674</c:v>
                </c:pt>
                <c:pt idx="980">
                  <c:v>0.12894930198383542</c:v>
                </c:pt>
                <c:pt idx="981">
                  <c:v>0.12492164413002595</c:v>
                </c:pt>
                <c:pt idx="982">
                  <c:v>0.12100375066976245</c:v>
                </c:pt>
                <c:pt idx="983">
                  <c:v>0.1222489530428584</c:v>
                </c:pt>
                <c:pt idx="984">
                  <c:v>0.12062084257206208</c:v>
                </c:pt>
                <c:pt idx="985">
                  <c:v>0.12068965517241378</c:v>
                </c:pt>
                <c:pt idx="986">
                  <c:v>0.12444765082514202</c:v>
                </c:pt>
                <c:pt idx="987">
                  <c:v>0.12597058554855212</c:v>
                </c:pt>
                <c:pt idx="988">
                  <c:v>0.12737853316090889</c:v>
                </c:pt>
                <c:pt idx="989">
                  <c:v>0.12932570571133825</c:v>
                </c:pt>
                <c:pt idx="990">
                  <c:v>0.12875994566272073</c:v>
                </c:pt>
                <c:pt idx="991">
                  <c:v>0.1311602638727202</c:v>
                </c:pt>
                <c:pt idx="992">
                  <c:v>0.12420833727195386</c:v>
                </c:pt>
                <c:pt idx="993">
                  <c:v>0.12138891502775948</c:v>
                </c:pt>
                <c:pt idx="994">
                  <c:v>0.12371231452603723</c:v>
                </c:pt>
                <c:pt idx="995">
                  <c:v>0.12533232054690466</c:v>
                </c:pt>
                <c:pt idx="996">
                  <c:v>0.12904146063141878</c:v>
                </c:pt>
                <c:pt idx="997">
                  <c:v>0.12837580829212628</c:v>
                </c:pt>
                <c:pt idx="998">
                  <c:v>0.1256913980545489</c:v>
                </c:pt>
                <c:pt idx="999">
                  <c:v>0.12960670412341679</c:v>
                </c:pt>
                <c:pt idx="1000">
                  <c:v>0.13445861705188453</c:v>
                </c:pt>
                <c:pt idx="1001">
                  <c:v>0.14031007751937982</c:v>
                </c:pt>
                <c:pt idx="1002">
                  <c:v>0.14073204149540028</c:v>
                </c:pt>
                <c:pt idx="1003">
                  <c:v>0.13643943109367337</c:v>
                </c:pt>
                <c:pt idx="1004">
                  <c:v>0.1429418156672923</c:v>
                </c:pt>
                <c:pt idx="1005">
                  <c:v>0.13853658536585364</c:v>
                </c:pt>
                <c:pt idx="1006">
                  <c:v>0.13791782396322191</c:v>
                </c:pt>
                <c:pt idx="1007">
                  <c:v>0.13996562917700972</c:v>
                </c:pt>
                <c:pt idx="1008">
                  <c:v>0.13841941270890376</c:v>
                </c:pt>
                <c:pt idx="1009">
                  <c:v>0.13675456006048578</c:v>
                </c:pt>
                <c:pt idx="1010">
                  <c:v>0.13856791058912671</c:v>
                </c:pt>
                <c:pt idx="1011">
                  <c:v>0.14151673437802281</c:v>
                </c:pt>
                <c:pt idx="1012">
                  <c:v>0.14273255813953489</c:v>
                </c:pt>
                <c:pt idx="1013">
                  <c:v>0.14397276732078493</c:v>
                </c:pt>
                <c:pt idx="1014">
                  <c:v>0.14126016260162602</c:v>
                </c:pt>
                <c:pt idx="1015">
                  <c:v>0.14326913173344319</c:v>
                </c:pt>
                <c:pt idx="1016">
                  <c:v>0.15000523395791898</c:v>
                </c:pt>
                <c:pt idx="1017">
                  <c:v>0.14891131173659053</c:v>
                </c:pt>
                <c:pt idx="1018">
                  <c:v>0.14989643519023219</c:v>
                </c:pt>
                <c:pt idx="1019">
                  <c:v>0.15471230717261569</c:v>
                </c:pt>
                <c:pt idx="1020">
                  <c:v>0.1533756763114561</c:v>
                </c:pt>
                <c:pt idx="1021">
                  <c:v>0.16850828729281767</c:v>
                </c:pt>
                <c:pt idx="1022">
                  <c:v>0.1629417879417879</c:v>
                </c:pt>
                <c:pt idx="1023">
                  <c:v>0.1561928004881025</c:v>
                </c:pt>
                <c:pt idx="1024">
                  <c:v>0.14705185886810324</c:v>
                </c:pt>
                <c:pt idx="1025">
                  <c:v>0.15180518536467166</c:v>
                </c:pt>
                <c:pt idx="1026">
                  <c:v>0.15395770392749245</c:v>
                </c:pt>
                <c:pt idx="1027">
                  <c:v>0.15637758258072498</c:v>
                </c:pt>
                <c:pt idx="1028">
                  <c:v>0.1594275046670815</c:v>
                </c:pt>
                <c:pt idx="1029">
                  <c:v>0.16162617749132371</c:v>
                </c:pt>
                <c:pt idx="1030">
                  <c:v>0.16253716551040634</c:v>
                </c:pt>
                <c:pt idx="1031">
                  <c:v>0.1619452887537994</c:v>
                </c:pt>
                <c:pt idx="1032">
                  <c:v>0.15963746223564956</c:v>
                </c:pt>
                <c:pt idx="1033">
                  <c:v>0.16113800023609962</c:v>
                </c:pt>
                <c:pt idx="1034">
                  <c:v>0.15791296317672859</c:v>
                </c:pt>
                <c:pt idx="1035">
                  <c:v>0.15236311556681723</c:v>
                </c:pt>
                <c:pt idx="1036">
                  <c:v>0.15185552251954629</c:v>
                </c:pt>
                <c:pt idx="1037">
                  <c:v>0.15949282615949281</c:v>
                </c:pt>
                <c:pt idx="1038">
                  <c:v>0.16069235064209939</c:v>
                </c:pt>
                <c:pt idx="1039">
                  <c:v>0.1581131251364927</c:v>
                </c:pt>
                <c:pt idx="1040">
                  <c:v>0.16143981032438839</c:v>
                </c:pt>
                <c:pt idx="1041">
                  <c:v>0.15879873551106427</c:v>
                </c:pt>
                <c:pt idx="1042">
                  <c:v>0.15479140850888062</c:v>
                </c:pt>
                <c:pt idx="1043">
                  <c:v>0.15359883841526653</c:v>
                </c:pt>
                <c:pt idx="1044">
                  <c:v>0.15486307837582625</c:v>
                </c:pt>
                <c:pt idx="1045">
                  <c:v>0.15529510255336962</c:v>
                </c:pt>
                <c:pt idx="1046">
                  <c:v>0.14600840336134452</c:v>
                </c:pt>
                <c:pt idx="1047">
                  <c:v>0.14649345162653146</c:v>
                </c:pt>
                <c:pt idx="1048">
                  <c:v>0.1467832604622111</c:v>
                </c:pt>
                <c:pt idx="1049">
                  <c:v>0.15067147068457257</c:v>
                </c:pt>
                <c:pt idx="1050">
                  <c:v>0.14986853637160386</c:v>
                </c:pt>
                <c:pt idx="1051">
                  <c:v>0.14791031780583369</c:v>
                </c:pt>
                <c:pt idx="1052">
                  <c:v>0.15122749590834694</c:v>
                </c:pt>
                <c:pt idx="1053">
                  <c:v>0.15084859312192941</c:v>
                </c:pt>
                <c:pt idx="1054">
                  <c:v>0.15252686942602331</c:v>
                </c:pt>
                <c:pt idx="1055">
                  <c:v>0.15335169880624425</c:v>
                </c:pt>
                <c:pt idx="1056">
                  <c:v>0.16202985074626866</c:v>
                </c:pt>
                <c:pt idx="1057">
                  <c:v>0.16019650131799662</c:v>
                </c:pt>
                <c:pt idx="1058">
                  <c:v>0.15943755958055292</c:v>
                </c:pt>
                <c:pt idx="1059">
                  <c:v>0.16295850871918219</c:v>
                </c:pt>
                <c:pt idx="1060">
                  <c:v>0.16423043852106617</c:v>
                </c:pt>
                <c:pt idx="1061">
                  <c:v>0.16385930146148128</c:v>
                </c:pt>
                <c:pt idx="1062">
                  <c:v>0.17192763568309419</c:v>
                </c:pt>
                <c:pt idx="1063">
                  <c:v>0.17317529631940112</c:v>
                </c:pt>
                <c:pt idx="1064">
                  <c:v>0.17429837518463809</c:v>
                </c:pt>
                <c:pt idx="1065">
                  <c:v>0.17187115810179493</c:v>
                </c:pt>
                <c:pt idx="1066">
                  <c:v>0.17553055484530808</c:v>
                </c:pt>
                <c:pt idx="1067">
                  <c:v>0.17285067873303164</c:v>
                </c:pt>
                <c:pt idx="1068">
                  <c:v>0.16868556701030926</c:v>
                </c:pt>
                <c:pt idx="1069">
                  <c:v>0.16709118695873659</c:v>
                </c:pt>
                <c:pt idx="1070">
                  <c:v>0.16395882425896066</c:v>
                </c:pt>
                <c:pt idx="1071">
                  <c:v>0.16738633477266951</c:v>
                </c:pt>
                <c:pt idx="1072">
                  <c:v>0.16738633477266951</c:v>
                </c:pt>
                <c:pt idx="1073">
                  <c:v>0.16694341550645037</c:v>
                </c:pt>
                <c:pt idx="1074">
                  <c:v>0.17343957503320054</c:v>
                </c:pt>
                <c:pt idx="1075">
                  <c:v>0.17807290960834804</c:v>
                </c:pt>
                <c:pt idx="1076">
                  <c:v>0.17356384426898991</c:v>
                </c:pt>
                <c:pt idx="1077">
                  <c:v>0.17526617526617524</c:v>
                </c:pt>
                <c:pt idx="1078">
                  <c:v>0.17559894751419469</c:v>
                </c:pt>
                <c:pt idx="1079">
                  <c:v>0.17109544468546636</c:v>
                </c:pt>
                <c:pt idx="1080">
                  <c:v>0.17616150442477874</c:v>
                </c:pt>
                <c:pt idx="1081">
                  <c:v>0.18095106441802597</c:v>
                </c:pt>
                <c:pt idx="1082">
                  <c:v>0.18608232987958553</c:v>
                </c:pt>
                <c:pt idx="1083">
                  <c:v>0.18681940319615328</c:v>
                </c:pt>
                <c:pt idx="1084">
                  <c:v>0.18468216185942313</c:v>
                </c:pt>
                <c:pt idx="1085">
                  <c:v>0.18190926005438671</c:v>
                </c:pt>
                <c:pt idx="1086">
                  <c:v>0.18323558861393219</c:v>
                </c:pt>
                <c:pt idx="1087">
                  <c:v>0.18486784780714491</c:v>
                </c:pt>
                <c:pt idx="1088">
                  <c:v>0.182198499711483</c:v>
                </c:pt>
                <c:pt idx="1089">
                  <c:v>0.18750907770515612</c:v>
                </c:pt>
                <c:pt idx="1090">
                  <c:v>0.18683713497021648</c:v>
                </c:pt>
                <c:pt idx="1091">
                  <c:v>0.18559676721027563</c:v>
                </c:pt>
                <c:pt idx="1092">
                  <c:v>0.1844170403587444</c:v>
                </c:pt>
                <c:pt idx="1093">
                  <c:v>0.18047006155567988</c:v>
                </c:pt>
                <c:pt idx="1094">
                  <c:v>0.18102372034956304</c:v>
                </c:pt>
                <c:pt idx="1095">
                  <c:v>0.1781784435900835</c:v>
                </c:pt>
                <c:pt idx="1096">
                  <c:v>0.17991065385136049</c:v>
                </c:pt>
                <c:pt idx="1097">
                  <c:v>0.18431317915853998</c:v>
                </c:pt>
                <c:pt idx="1098">
                  <c:v>0.18598866933812352</c:v>
                </c:pt>
                <c:pt idx="1099">
                  <c:v>0.18431319790125117</c:v>
                </c:pt>
                <c:pt idx="1100">
                  <c:v>0.18629664055238346</c:v>
                </c:pt>
                <c:pt idx="1101">
                  <c:v>0.18744154976619903</c:v>
                </c:pt>
                <c:pt idx="1102">
                  <c:v>0.18680284907942479</c:v>
                </c:pt>
                <c:pt idx="1103">
                  <c:v>0.18219105583487696</c:v>
                </c:pt>
                <c:pt idx="1104">
                  <c:v>0.1837218490715132</c:v>
                </c:pt>
                <c:pt idx="1105">
                  <c:v>0.18076068487779373</c:v>
                </c:pt>
                <c:pt idx="1106">
                  <c:v>0.17826366559485529</c:v>
                </c:pt>
                <c:pt idx="1107">
                  <c:v>0.17595642259944264</c:v>
                </c:pt>
                <c:pt idx="1108">
                  <c:v>0.17572486506840718</c:v>
                </c:pt>
                <c:pt idx="1109">
                  <c:v>0.1797752808988764</c:v>
                </c:pt>
                <c:pt idx="1110">
                  <c:v>0.17852126165240709</c:v>
                </c:pt>
                <c:pt idx="1111">
                  <c:v>0.18347667448527494</c:v>
                </c:pt>
                <c:pt idx="1112">
                  <c:v>0.18348269468479603</c:v>
                </c:pt>
                <c:pt idx="1113">
                  <c:v>0.18912188728702489</c:v>
                </c:pt>
                <c:pt idx="1114">
                  <c:v>0.19125100026673775</c:v>
                </c:pt>
                <c:pt idx="1115">
                  <c:v>0.19659735349716445</c:v>
                </c:pt>
                <c:pt idx="1116">
                  <c:v>0.19431469371413318</c:v>
                </c:pt>
                <c:pt idx="1117">
                  <c:v>0.19791805685306285</c:v>
                </c:pt>
                <c:pt idx="1118">
                  <c:v>0.19354838709677419</c:v>
                </c:pt>
                <c:pt idx="1119">
                  <c:v>0.18856543404143719</c:v>
                </c:pt>
                <c:pt idx="1120">
                  <c:v>0.18898985908073224</c:v>
                </c:pt>
                <c:pt idx="1121">
                  <c:v>0.18850914962325083</c:v>
                </c:pt>
                <c:pt idx="1122">
                  <c:v>0.18761601697162553</c:v>
                </c:pt>
                <c:pt idx="1123">
                  <c:v>0.18249901458415449</c:v>
                </c:pt>
                <c:pt idx="1124">
                  <c:v>0.18407567993693336</c:v>
                </c:pt>
                <c:pt idx="1125">
                  <c:v>0.17878905743549847</c:v>
                </c:pt>
                <c:pt idx="1126">
                  <c:v>0.18038346158862659</c:v>
                </c:pt>
                <c:pt idx="1127">
                  <c:v>0.18360141231855628</c:v>
                </c:pt>
                <c:pt idx="1128">
                  <c:v>0.18698209035017374</c:v>
                </c:pt>
                <c:pt idx="1129">
                  <c:v>0.18558509920367119</c:v>
                </c:pt>
                <c:pt idx="1130">
                  <c:v>0.18574958813838549</c:v>
                </c:pt>
                <c:pt idx="1131">
                  <c:v>0.19023171916192591</c:v>
                </c:pt>
                <c:pt idx="1132">
                  <c:v>0.19839103577072262</c:v>
                </c:pt>
                <c:pt idx="1133">
                  <c:v>0.19646142958244869</c:v>
                </c:pt>
                <c:pt idx="1134">
                  <c:v>0.20203759506385421</c:v>
                </c:pt>
                <c:pt idx="1135">
                  <c:v>0.20673790442267737</c:v>
                </c:pt>
                <c:pt idx="1136">
                  <c:v>0.20244585236481508</c:v>
                </c:pt>
                <c:pt idx="1137">
                  <c:v>0.19953154735763431</c:v>
                </c:pt>
                <c:pt idx="1138">
                  <c:v>0.20280029476787029</c:v>
                </c:pt>
                <c:pt idx="1139">
                  <c:v>0.20162122328666174</c:v>
                </c:pt>
                <c:pt idx="1140">
                  <c:v>0.1980961015412511</c:v>
                </c:pt>
                <c:pt idx="1141">
                  <c:v>0.19796877368500834</c:v>
                </c:pt>
                <c:pt idx="1142">
                  <c:v>0.19878234398782343</c:v>
                </c:pt>
                <c:pt idx="1143">
                  <c:v>0.19468892261001516</c:v>
                </c:pt>
                <c:pt idx="1144">
                  <c:v>0.19938508839354344</c:v>
                </c:pt>
                <c:pt idx="1145">
                  <c:v>0.20217631288440305</c:v>
                </c:pt>
                <c:pt idx="1146">
                  <c:v>0.20501212611156019</c:v>
                </c:pt>
                <c:pt idx="1147">
                  <c:v>0.20303079680625713</c:v>
                </c:pt>
                <c:pt idx="1148">
                  <c:v>0.20487645229913271</c:v>
                </c:pt>
                <c:pt idx="1149">
                  <c:v>0.20202349869451697</c:v>
                </c:pt>
                <c:pt idx="1150">
                  <c:v>0.2048192771084337</c:v>
                </c:pt>
                <c:pt idx="1151">
                  <c:v>0.20022790167670518</c:v>
                </c:pt>
                <c:pt idx="1152">
                  <c:v>0.19498432601880877</c:v>
                </c:pt>
                <c:pt idx="1153">
                  <c:v>0.1969578171554022</c:v>
                </c:pt>
                <c:pt idx="1154">
                  <c:v>0.1934124258507649</c:v>
                </c:pt>
                <c:pt idx="1155">
                  <c:v>0.19435242151758952</c:v>
                </c:pt>
                <c:pt idx="1156">
                  <c:v>0.19047619047619047</c:v>
                </c:pt>
                <c:pt idx="1157">
                  <c:v>0.18401158114846386</c:v>
                </c:pt>
                <c:pt idx="1158">
                  <c:v>0.18644897959183671</c:v>
                </c:pt>
                <c:pt idx="1159">
                  <c:v>0.18830219333874898</c:v>
                </c:pt>
                <c:pt idx="1160">
                  <c:v>0.18627612308704949</c:v>
                </c:pt>
                <c:pt idx="1161">
                  <c:v>0.18413690965937135</c:v>
                </c:pt>
                <c:pt idx="1162">
                  <c:v>0.18302744569792892</c:v>
                </c:pt>
                <c:pt idx="1163">
                  <c:v>0.18616841393304023</c:v>
                </c:pt>
                <c:pt idx="1164">
                  <c:v>0.18000994530084535</c:v>
                </c:pt>
                <c:pt idx="1165">
                  <c:v>0.181446335078534</c:v>
                </c:pt>
                <c:pt idx="1166">
                  <c:v>0.18030104712041881</c:v>
                </c:pt>
                <c:pt idx="1167">
                  <c:v>0.18504581151832458</c:v>
                </c:pt>
                <c:pt idx="1168">
                  <c:v>0.18125397835773394</c:v>
                </c:pt>
                <c:pt idx="1169">
                  <c:v>0.18264331210191084</c:v>
                </c:pt>
                <c:pt idx="1170">
                  <c:v>0.18017296604740549</c:v>
                </c:pt>
                <c:pt idx="1171">
                  <c:v>0.17047231779793556</c:v>
                </c:pt>
                <c:pt idx="1172">
                  <c:v>0.17098986285032794</c:v>
                </c:pt>
                <c:pt idx="1173">
                  <c:v>0.17651458489154828</c:v>
                </c:pt>
                <c:pt idx="1174">
                  <c:v>0.17520460745680508</c:v>
                </c:pt>
                <c:pt idx="1175">
                  <c:v>0.17327733706641782</c:v>
                </c:pt>
                <c:pt idx="1176">
                  <c:v>0.16750880416475269</c:v>
                </c:pt>
                <c:pt idx="1177">
                  <c:v>0.16331811263318116</c:v>
                </c:pt>
                <c:pt idx="1178">
                  <c:v>0.16921139619077602</c:v>
                </c:pt>
                <c:pt idx="1179">
                  <c:v>0.17031323784039037</c:v>
                </c:pt>
                <c:pt idx="1180">
                  <c:v>0.17765748031496062</c:v>
                </c:pt>
                <c:pt idx="1181">
                  <c:v>0.18313094847390876</c:v>
                </c:pt>
                <c:pt idx="1182">
                  <c:v>0.17874640986653151</c:v>
                </c:pt>
                <c:pt idx="1183">
                  <c:v>0.1925094988239551</c:v>
                </c:pt>
                <c:pt idx="1184">
                  <c:v>0.18881895594224357</c:v>
                </c:pt>
                <c:pt idx="1185">
                  <c:v>0.18278975492905838</c:v>
                </c:pt>
                <c:pt idx="1186">
                  <c:v>0.18422494066094575</c:v>
                </c:pt>
                <c:pt idx="1187">
                  <c:v>0.18081384643712023</c:v>
                </c:pt>
                <c:pt idx="1188">
                  <c:v>0.17485337243401758</c:v>
                </c:pt>
                <c:pt idx="1189">
                  <c:v>0.17726682736881141</c:v>
                </c:pt>
                <c:pt idx="1190">
                  <c:v>0.16929060937210594</c:v>
                </c:pt>
                <c:pt idx="1191">
                  <c:v>0.1739852398523985</c:v>
                </c:pt>
                <c:pt idx="1192">
                  <c:v>0.16900355206580664</c:v>
                </c:pt>
                <c:pt idx="1193">
                  <c:v>0.16232939035486804</c:v>
                </c:pt>
                <c:pt idx="1194">
                  <c:v>0.15693950177935942</c:v>
                </c:pt>
                <c:pt idx="1195">
                  <c:v>0.15194284718592091</c:v>
                </c:pt>
                <c:pt idx="1196">
                  <c:v>0.15056866406382616</c:v>
                </c:pt>
                <c:pt idx="1197">
                  <c:v>0.15410064426258052</c:v>
                </c:pt>
                <c:pt idx="1198">
                  <c:v>0.15929038281979457</c:v>
                </c:pt>
                <c:pt idx="1199">
                  <c:v>0.16221843649441606</c:v>
                </c:pt>
                <c:pt idx="1200">
                  <c:v>0.18793252595155704</c:v>
                </c:pt>
                <c:pt idx="1201">
                  <c:v>0.17307338605848813</c:v>
                </c:pt>
                <c:pt idx="1202">
                  <c:v>0.1766371013398754</c:v>
                </c:pt>
                <c:pt idx="1203">
                  <c:v>0.17809776430466087</c:v>
                </c:pt>
                <c:pt idx="1204">
                  <c:v>0.17600151889120938</c:v>
                </c:pt>
                <c:pt idx="1205">
                  <c:v>0.1724330357142857</c:v>
                </c:pt>
                <c:pt idx="1206">
                  <c:v>0.16103663985701516</c:v>
                </c:pt>
                <c:pt idx="1207">
                  <c:v>0.15597641593710915</c:v>
                </c:pt>
                <c:pt idx="1208">
                  <c:v>0.1512620301434538</c:v>
                </c:pt>
                <c:pt idx="1209">
                  <c:v>0.15314183123877914</c:v>
                </c:pt>
                <c:pt idx="1210">
                  <c:v>0.14423907410606321</c:v>
                </c:pt>
                <c:pt idx="1211">
                  <c:v>0.14408528198074277</c:v>
                </c:pt>
                <c:pt idx="1212">
                  <c:v>0.14025883175935638</c:v>
                </c:pt>
                <c:pt idx="1213">
                  <c:v>0.14120576204872842</c:v>
                </c:pt>
                <c:pt idx="1214">
                  <c:v>0.13230391296718721</c:v>
                </c:pt>
                <c:pt idx="1215">
                  <c:v>0.12628283179683422</c:v>
                </c:pt>
                <c:pt idx="1216">
                  <c:v>0.12377345498364604</c:v>
                </c:pt>
                <c:pt idx="1217">
                  <c:v>0.11774802608994163</c:v>
                </c:pt>
                <c:pt idx="1218">
                  <c:v>0.122947956688788</c:v>
                </c:pt>
                <c:pt idx="1219">
                  <c:v>0.12551939058171746</c:v>
                </c:pt>
                <c:pt idx="1220">
                  <c:v>0.12933378653976887</c:v>
                </c:pt>
                <c:pt idx="1221">
                  <c:v>0.13564405932344609</c:v>
                </c:pt>
                <c:pt idx="1222">
                  <c:v>0.13847997261211914</c:v>
                </c:pt>
                <c:pt idx="1223">
                  <c:v>0.142133752400908</c:v>
                </c:pt>
                <c:pt idx="1224">
                  <c:v>0.13965130329708267</c:v>
                </c:pt>
                <c:pt idx="1225">
                  <c:v>0.13856032443393035</c:v>
                </c:pt>
                <c:pt idx="1226">
                  <c:v>0.13209955328653478</c:v>
                </c:pt>
                <c:pt idx="1227">
                  <c:v>0.13050414805360561</c:v>
                </c:pt>
                <c:pt idx="1228">
                  <c:v>0.12647339917171074</c:v>
                </c:pt>
                <c:pt idx="1229">
                  <c:v>0.12485866580520111</c:v>
                </c:pt>
                <c:pt idx="1230">
                  <c:v>0.12752624157919476</c:v>
                </c:pt>
                <c:pt idx="1231">
                  <c:v>0.13150425733207188</c:v>
                </c:pt>
                <c:pt idx="1232">
                  <c:v>0.13540843735187233</c:v>
                </c:pt>
                <c:pt idx="1233">
                  <c:v>0.13575738329628453</c:v>
                </c:pt>
                <c:pt idx="1234">
                  <c:v>0.13741562198649954</c:v>
                </c:pt>
                <c:pt idx="1235">
                  <c:v>0.13734044272095652</c:v>
                </c:pt>
                <c:pt idx="1236">
                  <c:v>0.13239901071723001</c:v>
                </c:pt>
                <c:pt idx="1237">
                  <c:v>0.13145771635406384</c:v>
                </c:pt>
                <c:pt idx="1238">
                  <c:v>0.13784625471234224</c:v>
                </c:pt>
                <c:pt idx="1239">
                  <c:v>0.14009661835748793</c:v>
                </c:pt>
                <c:pt idx="1240">
                  <c:v>0.14105156723963597</c:v>
                </c:pt>
                <c:pt idx="1241">
                  <c:v>0.15167548500881833</c:v>
                </c:pt>
                <c:pt idx="1242">
                  <c:v>0.15068493150684931</c:v>
                </c:pt>
                <c:pt idx="1243">
                  <c:v>0.13697435002617342</c:v>
                </c:pt>
                <c:pt idx="1244">
                  <c:v>0.13537513591881115</c:v>
                </c:pt>
                <c:pt idx="1245">
                  <c:v>0.13386252931625472</c:v>
                </c:pt>
                <c:pt idx="1246">
                  <c:v>0.13179571663920922</c:v>
                </c:pt>
                <c:pt idx="1247">
                  <c:v>0.12688211531399193</c:v>
                </c:pt>
                <c:pt idx="1248">
                  <c:v>0.13174662668665668</c:v>
                </c:pt>
                <c:pt idx="1249">
                  <c:v>0.14163660527814695</c:v>
                </c:pt>
                <c:pt idx="1250">
                  <c:v>0.14663193152214363</c:v>
                </c:pt>
                <c:pt idx="1251">
                  <c:v>0.1437784522003035</c:v>
                </c:pt>
                <c:pt idx="1252">
                  <c:v>0.14474693251533741</c:v>
                </c:pt>
                <c:pt idx="1253">
                  <c:v>0.14307961845435077</c:v>
                </c:pt>
                <c:pt idx="1254">
                  <c:v>0.15433445744891885</c:v>
                </c:pt>
                <c:pt idx="1255">
                  <c:v>0.13778113778113779</c:v>
                </c:pt>
                <c:pt idx="1256">
                  <c:v>0.14037079076806658</c:v>
                </c:pt>
                <c:pt idx="1257">
                  <c:v>0.1433605341246291</c:v>
                </c:pt>
                <c:pt idx="1258">
                  <c:v>0.14578051430641073</c:v>
                </c:pt>
                <c:pt idx="1259">
                  <c:v>0.14357053682896381</c:v>
                </c:pt>
                <c:pt idx="1260">
                  <c:v>0.14582953093630224</c:v>
                </c:pt>
                <c:pt idx="1261">
                  <c:v>0.14927048260381595</c:v>
                </c:pt>
                <c:pt idx="1262">
                  <c:v>0.1438458660680883</c:v>
                </c:pt>
                <c:pt idx="1263">
                  <c:v>0.14646464646464646</c:v>
                </c:pt>
                <c:pt idx="1264">
                  <c:v>0.14087413243293939</c:v>
                </c:pt>
                <c:pt idx="1265">
                  <c:v>0.14280469897209982</c:v>
                </c:pt>
                <c:pt idx="1266">
                  <c:v>0.1431223315388899</c:v>
                </c:pt>
                <c:pt idx="1267">
                  <c:v>0.13559948272676886</c:v>
                </c:pt>
                <c:pt idx="1268">
                  <c:v>0.13897733657988387</c:v>
                </c:pt>
                <c:pt idx="1269">
                  <c:v>0.1340896410637902</c:v>
                </c:pt>
                <c:pt idx="1270">
                  <c:v>0.13223293768545993</c:v>
                </c:pt>
                <c:pt idx="1271">
                  <c:v>0.13037710820541973</c:v>
                </c:pt>
                <c:pt idx="1272">
                  <c:v>0.12731526613374927</c:v>
                </c:pt>
                <c:pt idx="1273">
                  <c:v>0.12804148384523334</c:v>
                </c:pt>
                <c:pt idx="1274">
                  <c:v>0.12578235412881084</c:v>
                </c:pt>
                <c:pt idx="1275">
                  <c:v>0.12631145854762393</c:v>
                </c:pt>
                <c:pt idx="1276">
                  <c:v>0.12487121368225838</c:v>
                </c:pt>
                <c:pt idx="1277">
                  <c:v>0.12185725871857259</c:v>
                </c:pt>
                <c:pt idx="1278">
                  <c:v>0.11788535547903585</c:v>
                </c:pt>
                <c:pt idx="1279">
                  <c:v>0.11889811626493821</c:v>
                </c:pt>
                <c:pt idx="1280">
                  <c:v>0.1253847732403037</c:v>
                </c:pt>
                <c:pt idx="1281">
                  <c:v>0.13284132841328411</c:v>
                </c:pt>
                <c:pt idx="1282">
                  <c:v>0.12876953554919657</c:v>
                </c:pt>
                <c:pt idx="1283">
                  <c:v>0.13951415199465123</c:v>
                </c:pt>
                <c:pt idx="1284">
                  <c:v>0.14536954585930542</c:v>
                </c:pt>
                <c:pt idx="1285">
                  <c:v>0.13736623716968771</c:v>
                </c:pt>
                <c:pt idx="1286">
                  <c:v>0.1380688124306326</c:v>
                </c:pt>
                <c:pt idx="1287">
                  <c:v>0.14501953125</c:v>
                </c:pt>
                <c:pt idx="1288">
                  <c:v>0.14125560538116591</c:v>
                </c:pt>
                <c:pt idx="1289">
                  <c:v>0.1373339658444023</c:v>
                </c:pt>
                <c:pt idx="1290">
                  <c:v>0.13624306727755006</c:v>
                </c:pt>
                <c:pt idx="1291">
                  <c:v>0.14463452566096424</c:v>
                </c:pt>
                <c:pt idx="1292">
                  <c:v>0.14933886440238528</c:v>
                </c:pt>
                <c:pt idx="1293">
                  <c:v>0.15207734517899141</c:v>
                </c:pt>
                <c:pt idx="1294">
                  <c:v>0.15745784695201037</c:v>
                </c:pt>
                <c:pt idx="1295">
                  <c:v>0.15616999487967229</c:v>
                </c:pt>
                <c:pt idx="1296">
                  <c:v>0.16013495977160652</c:v>
                </c:pt>
                <c:pt idx="1297">
                  <c:v>0.15811518324607329</c:v>
                </c:pt>
                <c:pt idx="1298">
                  <c:v>0.14660339660339661</c:v>
                </c:pt>
                <c:pt idx="1299">
                  <c:v>0.14409967089797834</c:v>
                </c:pt>
                <c:pt idx="1300">
                  <c:v>0.14499882876551884</c:v>
                </c:pt>
                <c:pt idx="1301">
                  <c:v>0.1410166315296322</c:v>
                </c:pt>
                <c:pt idx="1302">
                  <c:v>0.13594256600277904</c:v>
                </c:pt>
                <c:pt idx="1303">
                  <c:v>0.13682983682983682</c:v>
                </c:pt>
                <c:pt idx="1304">
                  <c:v>0.13729603729603726</c:v>
                </c:pt>
                <c:pt idx="1305">
                  <c:v>0.1445408049810985</c:v>
                </c:pt>
                <c:pt idx="1306">
                  <c:v>0.15437987857762359</c:v>
                </c:pt>
                <c:pt idx="1307">
                  <c:v>0.15977405688924753</c:v>
                </c:pt>
                <c:pt idx="1308">
                  <c:v>0.15970031545741323</c:v>
                </c:pt>
                <c:pt idx="1309">
                  <c:v>0.1531567416849233</c:v>
                </c:pt>
                <c:pt idx="1310">
                  <c:v>0.14953656024716785</c:v>
                </c:pt>
                <c:pt idx="1311">
                  <c:v>0.16477150826003004</c:v>
                </c:pt>
                <c:pt idx="1312">
                  <c:v>0.1731388114138597</c:v>
                </c:pt>
                <c:pt idx="1313">
                  <c:v>0.16512440880115153</c:v>
                </c:pt>
                <c:pt idx="1314">
                  <c:v>0.17515923566878983</c:v>
                </c:pt>
                <c:pt idx="1315">
                  <c:v>0.15826086956521737</c:v>
                </c:pt>
                <c:pt idx="1316">
                  <c:v>0.15683136627325464</c:v>
                </c:pt>
                <c:pt idx="1317">
                  <c:v>0.1476393188854489</c:v>
                </c:pt>
                <c:pt idx="1318">
                  <c:v>0.1447741447741448</c:v>
                </c:pt>
                <c:pt idx="1319">
                  <c:v>0.14043445121951217</c:v>
                </c:pt>
                <c:pt idx="1320">
                  <c:v>0.1381451299961195</c:v>
                </c:pt>
                <c:pt idx="1321">
                  <c:v>0.14141213804046013</c:v>
                </c:pt>
                <c:pt idx="1322">
                  <c:v>0.14231461123326003</c:v>
                </c:pt>
                <c:pt idx="1323">
                  <c:v>0.13702564102564102</c:v>
                </c:pt>
                <c:pt idx="1324">
                  <c:v>0.13315874294923449</c:v>
                </c:pt>
                <c:pt idx="1325">
                  <c:v>0.13498060036757198</c:v>
                </c:pt>
                <c:pt idx="1326">
                  <c:v>0.13399153737658676</c:v>
                </c:pt>
                <c:pt idx="1327">
                  <c:v>0.12683397683397685</c:v>
                </c:pt>
                <c:pt idx="1328">
                  <c:v>0.12079793128925009</c:v>
                </c:pt>
                <c:pt idx="1329">
                  <c:v>0.12434456928838949</c:v>
                </c:pt>
                <c:pt idx="1330">
                  <c:v>0.12550685460513611</c:v>
                </c:pt>
                <c:pt idx="1331">
                  <c:v>0.12</c:v>
                </c:pt>
                <c:pt idx="1332">
                  <c:v>0.1250918442321822</c:v>
                </c:pt>
                <c:pt idx="1333">
                  <c:v>0.12080536912751677</c:v>
                </c:pt>
                <c:pt idx="1334">
                  <c:v>0.11513859275053304</c:v>
                </c:pt>
                <c:pt idx="1335">
                  <c:v>0.11556896857802236</c:v>
                </c:pt>
                <c:pt idx="1336">
                  <c:v>0.11559764159371091</c:v>
                </c:pt>
                <c:pt idx="1337">
                  <c:v>0.11404753458673286</c:v>
                </c:pt>
                <c:pt idx="1338">
                  <c:v>0.11763683753258034</c:v>
                </c:pt>
                <c:pt idx="1339">
                  <c:v>0.11909722222222222</c:v>
                </c:pt>
                <c:pt idx="1340">
                  <c:v>0.11966262519768055</c:v>
                </c:pt>
                <c:pt idx="1341">
                  <c:v>0.11555634934809784</c:v>
                </c:pt>
                <c:pt idx="1342">
                  <c:v>0.11598689002184995</c:v>
                </c:pt>
                <c:pt idx="1343">
                  <c:v>0.12314225053078555</c:v>
                </c:pt>
                <c:pt idx="1344">
                  <c:v>0.13159968479117412</c:v>
                </c:pt>
                <c:pt idx="1345">
                  <c:v>0.12825059101654845</c:v>
                </c:pt>
                <c:pt idx="1346">
                  <c:v>0.12744315915436774</c:v>
                </c:pt>
                <c:pt idx="1347">
                  <c:v>0.12707182320441987</c:v>
                </c:pt>
                <c:pt idx="1348">
                  <c:v>0.12427184466019417</c:v>
                </c:pt>
                <c:pt idx="1349">
                  <c:v>0.12396860535318976</c:v>
                </c:pt>
                <c:pt idx="1350">
                  <c:v>0.12570621468926554</c:v>
                </c:pt>
                <c:pt idx="1351">
                  <c:v>0.12274368231046932</c:v>
                </c:pt>
                <c:pt idx="1352">
                  <c:v>0.12049918166939444</c:v>
                </c:pt>
                <c:pt idx="1353">
                  <c:v>0.1201752555810557</c:v>
                </c:pt>
                <c:pt idx="1354">
                  <c:v>0.14065881221447463</c:v>
                </c:pt>
                <c:pt idx="1355">
                  <c:v>0.12988454706927174</c:v>
                </c:pt>
                <c:pt idx="1356">
                  <c:v>0.13521330441070137</c:v>
                </c:pt>
                <c:pt idx="1357">
                  <c:v>0.14011468461730242</c:v>
                </c:pt>
                <c:pt idx="1358">
                  <c:v>0.15340253748558244</c:v>
                </c:pt>
                <c:pt idx="1359">
                  <c:v>0.14045089401399324</c:v>
                </c:pt>
                <c:pt idx="1360">
                  <c:v>0.14071002850479397</c:v>
                </c:pt>
                <c:pt idx="1361">
                  <c:v>0.14951849974657883</c:v>
                </c:pt>
                <c:pt idx="1362">
                  <c:v>0.14108910891089108</c:v>
                </c:pt>
                <c:pt idx="1363">
                  <c:v>0.13905100228368436</c:v>
                </c:pt>
                <c:pt idx="1364">
                  <c:v>0.14607329842931938</c:v>
                </c:pt>
                <c:pt idx="1365">
                  <c:v>0.13508114856429462</c:v>
                </c:pt>
                <c:pt idx="1366">
                  <c:v>0.14187116564417177</c:v>
                </c:pt>
                <c:pt idx="1367">
                  <c:v>0.14206642066420661</c:v>
                </c:pt>
                <c:pt idx="1368">
                  <c:v>0.14016458720467215</c:v>
                </c:pt>
                <c:pt idx="1369">
                  <c:v>0.13615529792396872</c:v>
                </c:pt>
                <c:pt idx="1370">
                  <c:v>0.1320804658549497</c:v>
                </c:pt>
                <c:pt idx="1371">
                  <c:v>0.13245033112582782</c:v>
                </c:pt>
                <c:pt idx="1372">
                  <c:v>0.12943097014925373</c:v>
                </c:pt>
                <c:pt idx="1373">
                  <c:v>0.12466970934422292</c:v>
                </c:pt>
                <c:pt idx="1374">
                  <c:v>0.12674698795180722</c:v>
                </c:pt>
                <c:pt idx="1375">
                  <c:v>0.12154432793136319</c:v>
                </c:pt>
                <c:pt idx="1376">
                  <c:v>0.12584215591915304</c:v>
                </c:pt>
                <c:pt idx="1377">
                  <c:v>0.12645551932929666</c:v>
                </c:pt>
                <c:pt idx="1378">
                  <c:v>0.13352476669059582</c:v>
                </c:pt>
                <c:pt idx="1379">
                  <c:v>0.12432811404533768</c:v>
                </c:pt>
                <c:pt idx="1380">
                  <c:v>0.12431693989071038</c:v>
                </c:pt>
                <c:pt idx="1381">
                  <c:v>0.11610486891385767</c:v>
                </c:pt>
                <c:pt idx="1382">
                  <c:v>0.11640329401290896</c:v>
                </c:pt>
                <c:pt idx="1383">
                  <c:v>0.11441798941798943</c:v>
                </c:pt>
                <c:pt idx="1384">
                  <c:v>0.11150131694468832</c:v>
                </c:pt>
                <c:pt idx="1385">
                  <c:v>0.10621988611476128</c:v>
                </c:pt>
                <c:pt idx="1386">
                  <c:v>0.10919037199124726</c:v>
                </c:pt>
                <c:pt idx="1387">
                  <c:v>0.10259179265658747</c:v>
                </c:pt>
                <c:pt idx="1388">
                  <c:v>9.6307829181494664E-2</c:v>
                </c:pt>
                <c:pt idx="1389">
                  <c:v>9.6426163182737695E-2</c:v>
                </c:pt>
                <c:pt idx="1390">
                  <c:v>9.6605744125326368E-2</c:v>
                </c:pt>
                <c:pt idx="1391">
                  <c:v>0.10836584308625921</c:v>
                </c:pt>
                <c:pt idx="1392">
                  <c:v>0.10119421747328723</c:v>
                </c:pt>
                <c:pt idx="1393">
                  <c:v>0.10425442291491153</c:v>
                </c:pt>
                <c:pt idx="1394">
                  <c:v>0.10057655349135168</c:v>
                </c:pt>
                <c:pt idx="1395">
                  <c:v>0.105297580117724</c:v>
                </c:pt>
                <c:pt idx="1396">
                  <c:v>0.10821382007822686</c:v>
                </c:pt>
                <c:pt idx="1397">
                  <c:v>0.10300522648083624</c:v>
                </c:pt>
                <c:pt idx="1398">
                  <c:v>0.10271444082519003</c:v>
                </c:pt>
                <c:pt idx="1399">
                  <c:v>0.1068751338616406</c:v>
                </c:pt>
                <c:pt idx="1400">
                  <c:v>0.10538542766631466</c:v>
                </c:pt>
                <c:pt idx="1401">
                  <c:v>0.10752019888129274</c:v>
                </c:pt>
                <c:pt idx="1402">
                  <c:v>0.10618534937724297</c:v>
                </c:pt>
                <c:pt idx="1403">
                  <c:v>0.10408602150537634</c:v>
                </c:pt>
                <c:pt idx="1404">
                  <c:v>0.10946681175190424</c:v>
                </c:pt>
                <c:pt idx="1405">
                  <c:v>0.11405917788802267</c:v>
                </c:pt>
                <c:pt idx="1406">
                  <c:v>0.11436707697960684</c:v>
                </c:pt>
                <c:pt idx="1407">
                  <c:v>0.11593804417560258</c:v>
                </c:pt>
                <c:pt idx="1408">
                  <c:v>0.10662076981536947</c:v>
                </c:pt>
                <c:pt idx="1409">
                  <c:v>0.1042329003542556</c:v>
                </c:pt>
                <c:pt idx="1410">
                  <c:v>0.10584984309868389</c:v>
                </c:pt>
                <c:pt idx="1411">
                  <c:v>9.787888990428549E-2</c:v>
                </c:pt>
                <c:pt idx="1412">
                  <c:v>9.6107984355623385E-2</c:v>
                </c:pt>
                <c:pt idx="1413">
                  <c:v>0.10048327671180439</c:v>
                </c:pt>
                <c:pt idx="1414">
                  <c:v>9.9677102344517751E-2</c:v>
                </c:pt>
                <c:pt idx="1415">
                  <c:v>0.10646893863776796</c:v>
                </c:pt>
                <c:pt idx="1416">
                  <c:v>0.10956505277107292</c:v>
                </c:pt>
                <c:pt idx="1417">
                  <c:v>0.12686053286720694</c:v>
                </c:pt>
                <c:pt idx="1418">
                  <c:v>0.12079782751193933</c:v>
                </c:pt>
                <c:pt idx="1419">
                  <c:v>0.11823035850495803</c:v>
                </c:pt>
                <c:pt idx="1420">
                  <c:v>0.12342898328753547</c:v>
                </c:pt>
                <c:pt idx="1421">
                  <c:v>0.1192152232163132</c:v>
                </c:pt>
                <c:pt idx="1422">
                  <c:v>0.11145525364869305</c:v>
                </c:pt>
                <c:pt idx="1423">
                  <c:v>0.1150509241795549</c:v>
                </c:pt>
                <c:pt idx="1424">
                  <c:v>0.11883258864911113</c:v>
                </c:pt>
                <c:pt idx="1425">
                  <c:v>0.11384161992584846</c:v>
                </c:pt>
                <c:pt idx="1426">
                  <c:v>0.11139632876446939</c:v>
                </c:pt>
                <c:pt idx="1427">
                  <c:v>0.11131077168813018</c:v>
                </c:pt>
                <c:pt idx="1428">
                  <c:v>0.115914464891539</c:v>
                </c:pt>
                <c:pt idx="1429">
                  <c:v>0.12222853894258102</c:v>
                </c:pt>
                <c:pt idx="1430">
                  <c:v>0.12205821635012387</c:v>
                </c:pt>
                <c:pt idx="1431">
                  <c:v>0.1201609111331696</c:v>
                </c:pt>
                <c:pt idx="1432">
                  <c:v>0.11136434269139127</c:v>
                </c:pt>
                <c:pt idx="1433">
                  <c:v>0.11321157748584854</c:v>
                </c:pt>
                <c:pt idx="1434">
                  <c:v>0.1107879428873612</c:v>
                </c:pt>
                <c:pt idx="1435">
                  <c:v>0.11458607095926412</c:v>
                </c:pt>
                <c:pt idx="1436">
                  <c:v>0.12225400766448967</c:v>
                </c:pt>
                <c:pt idx="1437">
                  <c:v>0.12568567928849123</c:v>
                </c:pt>
                <c:pt idx="1438">
                  <c:v>0.12199689657017496</c:v>
                </c:pt>
                <c:pt idx="1439">
                  <c:v>0.11882206463487252</c:v>
                </c:pt>
                <c:pt idx="1440">
                  <c:v>0.1117529557847001</c:v>
                </c:pt>
                <c:pt idx="1441">
                  <c:v>0.10684324381364428</c:v>
                </c:pt>
                <c:pt idx="1442">
                  <c:v>0.1056043496445002</c:v>
                </c:pt>
                <c:pt idx="1443">
                  <c:v>0.1024184301052851</c:v>
                </c:pt>
                <c:pt idx="1444">
                  <c:v>0.10303659486114716</c:v>
                </c:pt>
                <c:pt idx="1445">
                  <c:v>0.10309812454667909</c:v>
                </c:pt>
                <c:pt idx="1446">
                  <c:v>9.9140431366344997E-2</c:v>
                </c:pt>
                <c:pt idx="1447">
                  <c:v>0.10276679841897232</c:v>
                </c:pt>
                <c:pt idx="1448">
                  <c:v>0.10528879987008066</c:v>
                </c:pt>
                <c:pt idx="1449">
                  <c:v>0.10271380689804302</c:v>
                </c:pt>
                <c:pt idx="1450">
                  <c:v>0.10496870326261565</c:v>
                </c:pt>
                <c:pt idx="1451">
                  <c:v>0.11027952599648465</c:v>
                </c:pt>
                <c:pt idx="1452">
                  <c:v>0.1065227324651588</c:v>
                </c:pt>
                <c:pt idx="1453">
                  <c:v>0.10775363993529004</c:v>
                </c:pt>
                <c:pt idx="1454">
                  <c:v>0.10521042084168336</c:v>
                </c:pt>
                <c:pt idx="1455">
                  <c:v>0.10367316803051745</c:v>
                </c:pt>
                <c:pt idx="1456">
                  <c:v>0.11045364891518737</c:v>
                </c:pt>
                <c:pt idx="1457">
                  <c:v>0.10978956999085085</c:v>
                </c:pt>
                <c:pt idx="1458">
                  <c:v>0.11025145067698258</c:v>
                </c:pt>
                <c:pt idx="1459">
                  <c:v>0.10897009966777407</c:v>
                </c:pt>
                <c:pt idx="1460">
                  <c:v>0.10781490658273624</c:v>
                </c:pt>
                <c:pt idx="1461">
                  <c:v>0.10526315789473685</c:v>
                </c:pt>
                <c:pt idx="1462">
                  <c:v>0.11172235805487639</c:v>
                </c:pt>
                <c:pt idx="1463">
                  <c:v>0.11475294778214486</c:v>
                </c:pt>
                <c:pt idx="1464">
                  <c:v>0.10863567388605323</c:v>
                </c:pt>
                <c:pt idx="1465">
                  <c:v>0.1078894133513149</c:v>
                </c:pt>
                <c:pt idx="1466">
                  <c:v>0.11245441037417261</c:v>
                </c:pt>
                <c:pt idx="1467">
                  <c:v>0.11344952318316343</c:v>
                </c:pt>
                <c:pt idx="1468">
                  <c:v>0.10266353060835293</c:v>
                </c:pt>
                <c:pt idx="1469">
                  <c:v>9.8141446359565718E-2</c:v>
                </c:pt>
                <c:pt idx="1470">
                  <c:v>9.2844613802697623E-2</c:v>
                </c:pt>
                <c:pt idx="1471">
                  <c:v>9.4271646451302996E-2</c:v>
                </c:pt>
                <c:pt idx="1472">
                  <c:v>0.10395829544765714</c:v>
                </c:pt>
                <c:pt idx="1473">
                  <c:v>0.10001818512456807</c:v>
                </c:pt>
                <c:pt idx="1474">
                  <c:v>9.4986807387862804E-2</c:v>
                </c:pt>
                <c:pt idx="1475">
                  <c:v>9.431824619044922E-2</c:v>
                </c:pt>
                <c:pt idx="1476">
                  <c:v>9.2009003939223399E-2</c:v>
                </c:pt>
                <c:pt idx="1477">
                  <c:v>9.2094950173552778E-2</c:v>
                </c:pt>
                <c:pt idx="1478">
                  <c:v>9.3418138451927979E-2</c:v>
                </c:pt>
                <c:pt idx="1479">
                  <c:v>8.9432740900573501E-2</c:v>
                </c:pt>
                <c:pt idx="1480">
                  <c:v>8.3731369051044474E-2</c:v>
                </c:pt>
                <c:pt idx="1481">
                  <c:v>7.8879962743043416E-2</c:v>
                </c:pt>
                <c:pt idx="1482">
                  <c:v>7.5974519315060482E-2</c:v>
                </c:pt>
                <c:pt idx="1483">
                  <c:v>7.4688308633262757E-2</c:v>
                </c:pt>
                <c:pt idx="1484">
                  <c:v>7.1700853149391897E-2</c:v>
                </c:pt>
                <c:pt idx="1485">
                  <c:v>6.7205111204870091E-2</c:v>
                </c:pt>
                <c:pt idx="1486">
                  <c:v>7.584706248057195E-2</c:v>
                </c:pt>
                <c:pt idx="1487">
                  <c:v>6.9685386650985004E-2</c:v>
                </c:pt>
                <c:pt idx="1488">
                  <c:v>6.6707948660211652E-2</c:v>
                </c:pt>
                <c:pt idx="1489">
                  <c:v>6.5047459519821327E-2</c:v>
                </c:pt>
                <c:pt idx="1490">
                  <c:v>6.7368299311860294E-2</c:v>
                </c:pt>
                <c:pt idx="1491">
                  <c:v>6.3949770362188255E-2</c:v>
                </c:pt>
                <c:pt idx="1492">
                  <c:v>6.5113877574436346E-2</c:v>
                </c:pt>
                <c:pt idx="1493">
                  <c:v>6.1671734266536625E-2</c:v>
                </c:pt>
                <c:pt idx="1494">
                  <c:v>6.3848144952545302E-2</c:v>
                </c:pt>
                <c:pt idx="1495">
                  <c:v>6.4557598792689061E-2</c:v>
                </c:pt>
                <c:pt idx="1496">
                  <c:v>6.3351194463049793E-2</c:v>
                </c:pt>
                <c:pt idx="1497">
                  <c:v>6.8727558348294443E-2</c:v>
                </c:pt>
                <c:pt idx="1498">
                  <c:v>6.4892393625759826E-2</c:v>
                </c:pt>
                <c:pt idx="1499">
                  <c:v>5.834683954619125E-2</c:v>
                </c:pt>
                <c:pt idx="1500">
                  <c:v>6.1685721882478048E-2</c:v>
                </c:pt>
                <c:pt idx="1501">
                  <c:v>6.940144478844168E-2</c:v>
                </c:pt>
                <c:pt idx="1502">
                  <c:v>6.8324607329842926E-2</c:v>
                </c:pt>
                <c:pt idx="1503">
                  <c:v>7.0262674305480485E-2</c:v>
                </c:pt>
                <c:pt idx="1504">
                  <c:v>6.4814814814814811E-2</c:v>
                </c:pt>
                <c:pt idx="1505">
                  <c:v>7.3756239833978346E-2</c:v>
                </c:pt>
                <c:pt idx="1506">
                  <c:v>6.7807971948641257E-2</c:v>
                </c:pt>
                <c:pt idx="1507">
                  <c:v>7.1003793704501175E-2</c:v>
                </c:pt>
                <c:pt idx="1508">
                  <c:v>7.8369103109153307E-2</c:v>
                </c:pt>
                <c:pt idx="1509">
                  <c:v>7.240183015737342E-2</c:v>
                </c:pt>
                <c:pt idx="1510">
                  <c:v>7.0093457943925228E-2</c:v>
                </c:pt>
                <c:pt idx="1511">
                  <c:v>7.5490461983545781E-2</c:v>
                </c:pt>
                <c:pt idx="1512">
                  <c:v>7.2090866944830787E-2</c:v>
                </c:pt>
                <c:pt idx="1513">
                  <c:v>6.7984593252587128E-2</c:v>
                </c:pt>
                <c:pt idx="1514">
                  <c:v>6.5228532823929541E-2</c:v>
                </c:pt>
                <c:pt idx="1515">
                  <c:v>6.3597108795644411E-2</c:v>
                </c:pt>
                <c:pt idx="1516">
                  <c:v>6.8839561674627708E-2</c:v>
                </c:pt>
                <c:pt idx="1517">
                  <c:v>7.2124053371799501E-2</c:v>
                </c:pt>
                <c:pt idx="1518">
                  <c:v>7.9095306576022997E-2</c:v>
                </c:pt>
                <c:pt idx="1519">
                  <c:v>9.1847680343255564E-2</c:v>
                </c:pt>
                <c:pt idx="1520">
                  <c:v>9.3545769082909735E-2</c:v>
                </c:pt>
                <c:pt idx="1521">
                  <c:v>8.2059788938693409E-2</c:v>
                </c:pt>
                <c:pt idx="1522">
                  <c:v>7.3405270498421785E-2</c:v>
                </c:pt>
                <c:pt idx="1523">
                  <c:v>7.7920532952652874E-2</c:v>
                </c:pt>
                <c:pt idx="1524">
                  <c:v>7.7140244144896411E-2</c:v>
                </c:pt>
                <c:pt idx="1525">
                  <c:v>7.8099510603588912E-2</c:v>
                </c:pt>
                <c:pt idx="1526">
                  <c:v>7.7765699473200098E-2</c:v>
                </c:pt>
                <c:pt idx="1527">
                  <c:v>7.8547971953492488E-2</c:v>
                </c:pt>
                <c:pt idx="1528">
                  <c:v>8.6277910253631032E-2</c:v>
                </c:pt>
                <c:pt idx="1529">
                  <c:v>8.605220228384991E-2</c:v>
                </c:pt>
                <c:pt idx="1530">
                  <c:v>8.3466773418734985E-2</c:v>
                </c:pt>
                <c:pt idx="1531">
                  <c:v>8.2552693208430922E-2</c:v>
                </c:pt>
                <c:pt idx="1532">
                  <c:v>8.3136792452830191E-2</c:v>
                </c:pt>
                <c:pt idx="1533">
                  <c:v>7.7654196157735084E-2</c:v>
                </c:pt>
                <c:pt idx="1534">
                  <c:v>8.3557394002068255E-2</c:v>
                </c:pt>
                <c:pt idx="1535">
                  <c:v>8.4454623532779841E-2</c:v>
                </c:pt>
                <c:pt idx="1536">
                  <c:v>8.7473460721868346E-2</c:v>
                </c:pt>
                <c:pt idx="1537">
                  <c:v>9.0285762957284618E-2</c:v>
                </c:pt>
                <c:pt idx="1538">
                  <c:v>9.0320089247404103E-2</c:v>
                </c:pt>
                <c:pt idx="1539">
                  <c:v>9.0429540316503382E-2</c:v>
                </c:pt>
                <c:pt idx="1540">
                  <c:v>8.5165296190635995E-2</c:v>
                </c:pt>
                <c:pt idx="1541">
                  <c:v>8.7307627261965157E-2</c:v>
                </c:pt>
                <c:pt idx="1542">
                  <c:v>8.684968649381461E-2</c:v>
                </c:pt>
                <c:pt idx="1543">
                  <c:v>8.7256667524226048E-2</c:v>
                </c:pt>
                <c:pt idx="1544">
                  <c:v>9.8245614035087706E-2</c:v>
                </c:pt>
                <c:pt idx="1545">
                  <c:v>0.10122381248703588</c:v>
                </c:pt>
                <c:pt idx="1546">
                  <c:v>0.10456385864224223</c:v>
                </c:pt>
                <c:pt idx="1547">
                  <c:v>0.10888451291555658</c:v>
                </c:pt>
                <c:pt idx="1548">
                  <c:v>0.10400570545584215</c:v>
                </c:pt>
                <c:pt idx="1549">
                  <c:v>0.10662313056798484</c:v>
                </c:pt>
                <c:pt idx="1550">
                  <c:v>0.10349161462629118</c:v>
                </c:pt>
                <c:pt idx="1551">
                  <c:v>0.10879866560521625</c:v>
                </c:pt>
                <c:pt idx="1552">
                  <c:v>0.10927879595290391</c:v>
                </c:pt>
                <c:pt idx="1553">
                  <c:v>9.5983615093553659E-2</c:v>
                </c:pt>
                <c:pt idx="1554">
                  <c:v>9.6861820001429691E-2</c:v>
                </c:pt>
                <c:pt idx="1555">
                  <c:v>9.1421797542926925E-2</c:v>
                </c:pt>
                <c:pt idx="1556">
                  <c:v>0.10070338624745358</c:v>
                </c:pt>
                <c:pt idx="1557">
                  <c:v>0.10899660726124089</c:v>
                </c:pt>
                <c:pt idx="1558">
                  <c:v>0.10159809096825513</c:v>
                </c:pt>
                <c:pt idx="1559">
                  <c:v>9.7128957105659858E-2</c:v>
                </c:pt>
                <c:pt idx="1560">
                  <c:v>9.6786350555022618E-2</c:v>
                </c:pt>
                <c:pt idx="1561">
                  <c:v>9.2153671996603945E-2</c:v>
                </c:pt>
                <c:pt idx="1562">
                  <c:v>8.893931630188126E-2</c:v>
                </c:pt>
                <c:pt idx="1563">
                  <c:v>8.6545291412763084E-2</c:v>
                </c:pt>
                <c:pt idx="1564">
                  <c:v>9.2442175292024434E-2</c:v>
                </c:pt>
                <c:pt idx="1565">
                  <c:v>8.8887972281801675E-2</c:v>
                </c:pt>
                <c:pt idx="1566">
                  <c:v>9.0749531293629587E-2</c:v>
                </c:pt>
                <c:pt idx="1567">
                  <c:v>9.1382255949779487E-2</c:v>
                </c:pt>
                <c:pt idx="1568">
                  <c:v>9.0365123946757844E-2</c:v>
                </c:pt>
                <c:pt idx="1569">
                  <c:v>9.0029210446004246E-2</c:v>
                </c:pt>
                <c:pt idx="1570">
                  <c:v>9.1780940808887351E-2</c:v>
                </c:pt>
                <c:pt idx="1571">
                  <c:v>8.8876974471068571E-2</c:v>
                </c:pt>
                <c:pt idx="1572">
                  <c:v>8.5542667771333875E-2</c:v>
                </c:pt>
                <c:pt idx="1573">
                  <c:v>8.8147197261446292E-2</c:v>
                </c:pt>
                <c:pt idx="1574">
                  <c:v>8.6427795874049931E-2</c:v>
                </c:pt>
                <c:pt idx="1575">
                  <c:v>9.0657721771451885E-2</c:v>
                </c:pt>
                <c:pt idx="1576">
                  <c:v>9.0191917327920271E-2</c:v>
                </c:pt>
                <c:pt idx="1577">
                  <c:v>9.6872471081068209E-2</c:v>
                </c:pt>
                <c:pt idx="1578">
                  <c:v>9.8176718092566617E-2</c:v>
                </c:pt>
                <c:pt idx="1579">
                  <c:v>9.2968932492408313E-2</c:v>
                </c:pt>
                <c:pt idx="1580">
                  <c:v>9.5708927962593143E-2</c:v>
                </c:pt>
                <c:pt idx="1581">
                  <c:v>9.9275755037690303E-2</c:v>
                </c:pt>
                <c:pt idx="1582">
                  <c:v>0.1031209621310009</c:v>
                </c:pt>
                <c:pt idx="1583">
                  <c:v>0.11155744845610298</c:v>
                </c:pt>
                <c:pt idx="1584">
                  <c:v>0.11551936369661962</c:v>
                </c:pt>
                <c:pt idx="1585">
                  <c:v>0.11014732204323281</c:v>
                </c:pt>
                <c:pt idx="1586">
                  <c:v>0.1176333566270673</c:v>
                </c:pt>
                <c:pt idx="1587">
                  <c:v>0.10738971099874749</c:v>
                </c:pt>
                <c:pt idx="1588">
                  <c:v>0.10264407410855601</c:v>
                </c:pt>
                <c:pt idx="1589">
                  <c:v>0.10127931769722816</c:v>
                </c:pt>
                <c:pt idx="1590">
                  <c:v>0.10195719244118782</c:v>
                </c:pt>
                <c:pt idx="1591">
                  <c:v>0.10589386157984837</c:v>
                </c:pt>
                <c:pt idx="1592">
                  <c:v>0.1079734219269103</c:v>
                </c:pt>
                <c:pt idx="1593">
                  <c:v>0.10659146312317767</c:v>
                </c:pt>
                <c:pt idx="1594">
                  <c:v>0.11088177410838575</c:v>
                </c:pt>
                <c:pt idx="1595">
                  <c:v>0.1118627687847306</c:v>
                </c:pt>
                <c:pt idx="1596">
                  <c:v>0.11006289308176101</c:v>
                </c:pt>
                <c:pt idx="1597">
                  <c:v>0.11839404210626818</c:v>
                </c:pt>
                <c:pt idx="1598">
                  <c:v>0.1098131968914418</c:v>
                </c:pt>
                <c:pt idx="1599">
                  <c:v>0.10197429688955111</c:v>
                </c:pt>
                <c:pt idx="1600">
                  <c:v>0.1095520022376579</c:v>
                </c:pt>
                <c:pt idx="1601">
                  <c:v>0.11159173530900555</c:v>
                </c:pt>
                <c:pt idx="1602">
                  <c:v>0.11488511488511487</c:v>
                </c:pt>
                <c:pt idx="1603">
                  <c:v>0.11842467639768658</c:v>
                </c:pt>
                <c:pt idx="1604">
                  <c:v>0.11468195759434592</c:v>
                </c:pt>
                <c:pt idx="1605">
                  <c:v>0.10924706301174796</c:v>
                </c:pt>
                <c:pt idx="1606">
                  <c:v>0.10924706301174796</c:v>
                </c:pt>
                <c:pt idx="1607">
                  <c:v>0.10846084608460847</c:v>
                </c:pt>
                <c:pt idx="1608">
                  <c:v>0.11138613861386137</c:v>
                </c:pt>
                <c:pt idx="1609">
                  <c:v>0.11019283746556473</c:v>
                </c:pt>
                <c:pt idx="1610">
                  <c:v>0.10972108285479899</c:v>
                </c:pt>
                <c:pt idx="1611">
                  <c:v>0.1098105466393146</c:v>
                </c:pt>
                <c:pt idx="1612">
                  <c:v>0.10935452162516381</c:v>
                </c:pt>
                <c:pt idx="1613">
                  <c:v>0.10929853181076671</c:v>
                </c:pt>
                <c:pt idx="1614">
                  <c:v>0.11492795876114421</c:v>
                </c:pt>
                <c:pt idx="1615">
                  <c:v>0.11179429849077696</c:v>
                </c:pt>
                <c:pt idx="1616">
                  <c:v>0.11091088514180288</c:v>
                </c:pt>
                <c:pt idx="1617">
                  <c:v>0.1110646308303702</c:v>
                </c:pt>
                <c:pt idx="1618">
                  <c:v>0.11279153744848973</c:v>
                </c:pt>
                <c:pt idx="1619">
                  <c:v>0.10862476563136872</c:v>
                </c:pt>
                <c:pt idx="1620">
                  <c:v>0.11104147898633035</c:v>
                </c:pt>
                <c:pt idx="1621">
                  <c:v>0.10992988873647308</c:v>
                </c:pt>
                <c:pt idx="1622">
                  <c:v>0.10814842438933431</c:v>
                </c:pt>
                <c:pt idx="1623">
                  <c:v>0.1080339696377574</c:v>
                </c:pt>
                <c:pt idx="1624">
                  <c:v>0.10040745052386495</c:v>
                </c:pt>
                <c:pt idx="1625">
                  <c:v>0.10035141107850595</c:v>
                </c:pt>
                <c:pt idx="1626">
                  <c:v>0.10531868451688009</c:v>
                </c:pt>
                <c:pt idx="1627">
                  <c:v>0.11079917649260713</c:v>
                </c:pt>
                <c:pt idx="1628">
                  <c:v>0.10881353481310098</c:v>
                </c:pt>
                <c:pt idx="1629">
                  <c:v>0.10805289753789915</c:v>
                </c:pt>
                <c:pt idx="1630">
                  <c:v>0.10876966634412071</c:v>
                </c:pt>
                <c:pt idx="1631">
                  <c:v>0.10674715647660764</c:v>
                </c:pt>
                <c:pt idx="1632">
                  <c:v>0.10998877665544332</c:v>
                </c:pt>
                <c:pt idx="1633">
                  <c:v>0.102296223745783</c:v>
                </c:pt>
                <c:pt idx="1634">
                  <c:v>0.10703081749400258</c:v>
                </c:pt>
                <c:pt idx="1635">
                  <c:v>0.10615521855486174</c:v>
                </c:pt>
                <c:pt idx="1636">
                  <c:v>0.10806994677962418</c:v>
                </c:pt>
                <c:pt idx="1637">
                  <c:v>0.10561115082201572</c:v>
                </c:pt>
                <c:pt idx="1638">
                  <c:v>0.10555535910039249</c:v>
                </c:pt>
                <c:pt idx="1639">
                  <c:v>0.1021201413427562</c:v>
                </c:pt>
                <c:pt idx="1640">
                  <c:v>0.10371757721393737</c:v>
                </c:pt>
                <c:pt idx="1641">
                  <c:v>9.9801460682124379E-2</c:v>
                </c:pt>
                <c:pt idx="1642">
                  <c:v>0.10363836824696802</c:v>
                </c:pt>
                <c:pt idx="1643">
                  <c:v>0.10152000596080768</c:v>
                </c:pt>
                <c:pt idx="1644">
                  <c:v>0.10458223034189629</c:v>
                </c:pt>
                <c:pt idx="1645">
                  <c:v>0.10131108462455304</c:v>
                </c:pt>
                <c:pt idx="1646">
                  <c:v>9.9855995149310289E-2</c:v>
                </c:pt>
                <c:pt idx="1647">
                  <c:v>0.1007778027073517</c:v>
                </c:pt>
                <c:pt idx="1648">
                  <c:v>0.10470421060504073</c:v>
                </c:pt>
                <c:pt idx="1649">
                  <c:v>0.10588813674696518</c:v>
                </c:pt>
                <c:pt idx="1650">
                  <c:v>0.10863372203441331</c:v>
                </c:pt>
                <c:pt idx="1651">
                  <c:v>0.11001872659176029</c:v>
                </c:pt>
                <c:pt idx="1652">
                  <c:v>0.10987703292344307</c:v>
                </c:pt>
                <c:pt idx="1653">
                  <c:v>0.10374190453346126</c:v>
                </c:pt>
                <c:pt idx="1654">
                  <c:v>0.10793955384984408</c:v>
                </c:pt>
                <c:pt idx="1655">
                  <c:v>0.10242933410586434</c:v>
                </c:pt>
                <c:pt idx="1656">
                  <c:v>0.10359486565685747</c:v>
                </c:pt>
                <c:pt idx="1657">
                  <c:v>0.10380122993107432</c:v>
                </c:pt>
                <c:pt idx="1658">
                  <c:v>0.10532266845345281</c:v>
                </c:pt>
                <c:pt idx="1659">
                  <c:v>0.10881672521634821</c:v>
                </c:pt>
                <c:pt idx="1660">
                  <c:v>0.11132412531044397</c:v>
                </c:pt>
                <c:pt idx="1661">
                  <c:v>0.1184957324206057</c:v>
                </c:pt>
                <c:pt idx="1662">
                  <c:v>0.11929917238950519</c:v>
                </c:pt>
                <c:pt idx="1663">
                  <c:v>0.11942008548891729</c:v>
                </c:pt>
                <c:pt idx="1664">
                  <c:v>0.11758534772916028</c:v>
                </c:pt>
                <c:pt idx="1665">
                  <c:v>0.12009890498057224</c:v>
                </c:pt>
                <c:pt idx="1666">
                  <c:v>0.12526605179141539</c:v>
                </c:pt>
                <c:pt idx="1667">
                  <c:v>0.11851185118511852</c:v>
                </c:pt>
                <c:pt idx="1668">
                  <c:v>0.11775284747794811</c:v>
                </c:pt>
                <c:pt idx="1669">
                  <c:v>0.12262761071150013</c:v>
                </c:pt>
                <c:pt idx="1670">
                  <c:v>0.11939709941725453</c:v>
                </c:pt>
                <c:pt idx="1671">
                  <c:v>0.12208583539385377</c:v>
                </c:pt>
                <c:pt idx="1672">
                  <c:v>0.12245532936261001</c:v>
                </c:pt>
                <c:pt idx="1673">
                  <c:v>0.1237887812249978</c:v>
                </c:pt>
                <c:pt idx="1674">
                  <c:v>0.12464553265332033</c:v>
                </c:pt>
                <c:pt idx="1675">
                  <c:v>0.11988716502115657</c:v>
                </c:pt>
                <c:pt idx="1676">
                  <c:v>0.12021812773692474</c:v>
                </c:pt>
                <c:pt idx="1677">
                  <c:v>0.11341728536855489</c:v>
                </c:pt>
                <c:pt idx="1678">
                  <c:v>0.11240934730056407</c:v>
                </c:pt>
                <c:pt idx="1679">
                  <c:v>0.11246188571654853</c:v>
                </c:pt>
                <c:pt idx="1680">
                  <c:v>0.11464468001570474</c:v>
                </c:pt>
                <c:pt idx="1681">
                  <c:v>0.11353032659409019</c:v>
                </c:pt>
                <c:pt idx="1682">
                  <c:v>0.1151026952737268</c:v>
                </c:pt>
                <c:pt idx="1683">
                  <c:v>0.11894356830704921</c:v>
                </c:pt>
                <c:pt idx="1684">
                  <c:v>0.12079362715902323</c:v>
                </c:pt>
                <c:pt idx="1685">
                  <c:v>0.11821030640668524</c:v>
                </c:pt>
                <c:pt idx="1686">
                  <c:v>0.11717027842778173</c:v>
                </c:pt>
                <c:pt idx="1687">
                  <c:v>0.11908025495168252</c:v>
                </c:pt>
                <c:pt idx="1688">
                  <c:v>0.118106192872548</c:v>
                </c:pt>
                <c:pt idx="1689">
                  <c:v>0.11823400765445598</c:v>
                </c:pt>
                <c:pt idx="1690">
                  <c:v>0.11629082819294165</c:v>
                </c:pt>
                <c:pt idx="1691">
                  <c:v>0.11184341921310165</c:v>
                </c:pt>
                <c:pt idx="1692">
                  <c:v>0.11277192045909513</c:v>
                </c:pt>
                <c:pt idx="1693">
                  <c:v>0.11156458033653364</c:v>
                </c:pt>
                <c:pt idx="1694">
                  <c:v>0.11638476771743012</c:v>
                </c:pt>
                <c:pt idx="1695">
                  <c:v>0.12085657498236838</c:v>
                </c:pt>
                <c:pt idx="1696">
                  <c:v>0.11950964085504835</c:v>
                </c:pt>
                <c:pt idx="1697">
                  <c:v>0.11868027533823876</c:v>
                </c:pt>
                <c:pt idx="1698">
                  <c:v>0.10892659848720927</c:v>
                </c:pt>
                <c:pt idx="1699">
                  <c:v>0.11012143429946158</c:v>
                </c:pt>
                <c:pt idx="1700">
                  <c:v>0.11431070023112</c:v>
                </c:pt>
                <c:pt idx="1701">
                  <c:v>0.11385228794816683</c:v>
                </c:pt>
                <c:pt idx="1702">
                  <c:v>0.11384164953591228</c:v>
                </c:pt>
                <c:pt idx="1703">
                  <c:v>0.11318866862610216</c:v>
                </c:pt>
                <c:pt idx="1704">
                  <c:v>0.12290610358770294</c:v>
                </c:pt>
                <c:pt idx="1705">
                  <c:v>0.12533639744791508</c:v>
                </c:pt>
                <c:pt idx="1706">
                  <c:v>0.11964178763939196</c:v>
                </c:pt>
                <c:pt idx="1707">
                  <c:v>0.11674830234888123</c:v>
                </c:pt>
                <c:pt idx="1708">
                  <c:v>0.11498962088932589</c:v>
                </c:pt>
                <c:pt idx="1709">
                  <c:v>0.12227895726955119</c:v>
                </c:pt>
                <c:pt idx="1710">
                  <c:v>0.12237361882406823</c:v>
                </c:pt>
                <c:pt idx="1711">
                  <c:v>0.12803112558812885</c:v>
                </c:pt>
                <c:pt idx="1712">
                  <c:v>0.11328200458095315</c:v>
                </c:pt>
                <c:pt idx="1713">
                  <c:v>0.11917873986839501</c:v>
                </c:pt>
                <c:pt idx="1714">
                  <c:v>0.11755124202524771</c:v>
                </c:pt>
                <c:pt idx="1715">
                  <c:v>0.11965556581735208</c:v>
                </c:pt>
                <c:pt idx="1716">
                  <c:v>0.11985763634460378</c:v>
                </c:pt>
                <c:pt idx="1717">
                  <c:v>0.11729820510129105</c:v>
                </c:pt>
                <c:pt idx="1718">
                  <c:v>0.1148974036850921</c:v>
                </c:pt>
                <c:pt idx="1719">
                  <c:v>0.11119253999140787</c:v>
                </c:pt>
                <c:pt idx="1720">
                  <c:v>0.10782869335500914</c:v>
                </c:pt>
                <c:pt idx="1721">
                  <c:v>0.10688836104513061</c:v>
                </c:pt>
                <c:pt idx="1722">
                  <c:v>0.10945595854922278</c:v>
                </c:pt>
                <c:pt idx="1723">
                  <c:v>0.1073869610935857</c:v>
                </c:pt>
                <c:pt idx="1724">
                  <c:v>0.10098367517789869</c:v>
                </c:pt>
                <c:pt idx="1725">
                  <c:v>0.10641450470109645</c:v>
                </c:pt>
                <c:pt idx="1726">
                  <c:v>0.10671595477725912</c:v>
                </c:pt>
                <c:pt idx="1727">
                  <c:v>0.10861078578997267</c:v>
                </c:pt>
                <c:pt idx="1728">
                  <c:v>0.10824698845927049</c:v>
                </c:pt>
                <c:pt idx="1729">
                  <c:v>0.10824698845927049</c:v>
                </c:pt>
                <c:pt idx="1730">
                  <c:v>0.10985038100005563</c:v>
                </c:pt>
                <c:pt idx="1731">
                  <c:v>0.10880477547144211</c:v>
                </c:pt>
                <c:pt idx="1732">
                  <c:v>0.10798634812286689</c:v>
                </c:pt>
                <c:pt idx="1733">
                  <c:v>0.10684539667405142</c:v>
                </c:pt>
                <c:pt idx="1734">
                  <c:v>0.10684539667405142</c:v>
                </c:pt>
                <c:pt idx="1735">
                  <c:v>0.11496386849847191</c:v>
                </c:pt>
                <c:pt idx="1736">
                  <c:v>0.11647086058220962</c:v>
                </c:pt>
                <c:pt idx="1737">
                  <c:v>0.12054492113747932</c:v>
                </c:pt>
                <c:pt idx="1738">
                  <c:v>0.11582060128141944</c:v>
                </c:pt>
                <c:pt idx="1739">
                  <c:v>0.11768748389313634</c:v>
                </c:pt>
                <c:pt idx="1740">
                  <c:v>0.12574026775940947</c:v>
                </c:pt>
                <c:pt idx="1741">
                  <c:v>0.12704000873314775</c:v>
                </c:pt>
                <c:pt idx="1742">
                  <c:v>0.12817031445174604</c:v>
                </c:pt>
                <c:pt idx="1743">
                  <c:v>0.13212335190599656</c:v>
                </c:pt>
                <c:pt idx="1744">
                  <c:v>0.12667936104940231</c:v>
                </c:pt>
                <c:pt idx="1745">
                  <c:v>0.12905414574569141</c:v>
                </c:pt>
                <c:pt idx="1746">
                  <c:v>0.13719428035112902</c:v>
                </c:pt>
                <c:pt idx="1747">
                  <c:v>0.13715501315568496</c:v>
                </c:pt>
                <c:pt idx="1748">
                  <c:v>0.13999385869413505</c:v>
                </c:pt>
                <c:pt idx="1749">
                  <c:v>0.14330124621635626</c:v>
                </c:pt>
                <c:pt idx="1750">
                  <c:v>0.14266772739326439</c:v>
                </c:pt>
                <c:pt idx="1751">
                  <c:v>0.14258882040157667</c:v>
                </c:pt>
                <c:pt idx="1752">
                  <c:v>0.13771818346863082</c:v>
                </c:pt>
                <c:pt idx="1753">
                  <c:v>0.13809794988610477</c:v>
                </c:pt>
                <c:pt idx="1754">
                  <c:v>0.13343860012424932</c:v>
                </c:pt>
                <c:pt idx="1755">
                  <c:v>0.13226963255548047</c:v>
                </c:pt>
                <c:pt idx="1756">
                  <c:v>0.13555112916160073</c:v>
                </c:pt>
                <c:pt idx="1757">
                  <c:v>0.13477507307861447</c:v>
                </c:pt>
                <c:pt idx="1758">
                  <c:v>0.12882298424467101</c:v>
                </c:pt>
                <c:pt idx="1759">
                  <c:v>0.12632803002272847</c:v>
                </c:pt>
                <c:pt idx="1760">
                  <c:v>0.12221742772292309</c:v>
                </c:pt>
                <c:pt idx="1761">
                  <c:v>0.12260315229394639</c:v>
                </c:pt>
                <c:pt idx="1762">
                  <c:v>0.12450933820036501</c:v>
                </c:pt>
                <c:pt idx="1763">
                  <c:v>0.12870044540689521</c:v>
                </c:pt>
                <c:pt idx="1764">
                  <c:v>0.13111645546202938</c:v>
                </c:pt>
                <c:pt idx="1765">
                  <c:v>0.130264263703427</c:v>
                </c:pt>
                <c:pt idx="1766">
                  <c:v>0.12898506977500174</c:v>
                </c:pt>
                <c:pt idx="1767">
                  <c:v>0.12759358037455645</c:v>
                </c:pt>
                <c:pt idx="1768">
                  <c:v>0.12949453455154991</c:v>
                </c:pt>
                <c:pt idx="1769">
                  <c:v>0.12654869298387283</c:v>
                </c:pt>
                <c:pt idx="1770">
                  <c:v>0.13086150490730644</c:v>
                </c:pt>
                <c:pt idx="1771">
                  <c:v>0.13003239241092085</c:v>
                </c:pt>
                <c:pt idx="1772">
                  <c:v>0.12725507836545291</c:v>
                </c:pt>
                <c:pt idx="1773">
                  <c:v>0.12646054719430685</c:v>
                </c:pt>
                <c:pt idx="1774">
                  <c:v>0.12249186081414946</c:v>
                </c:pt>
                <c:pt idx="1775">
                  <c:v>0.12144466347507742</c:v>
                </c:pt>
                <c:pt idx="1776">
                  <c:v>0.12543415000469349</c:v>
                </c:pt>
                <c:pt idx="1777">
                  <c:v>0.11585167263760295</c:v>
                </c:pt>
                <c:pt idx="1778">
                  <c:v>0.12025705240277842</c:v>
                </c:pt>
                <c:pt idx="1779">
                  <c:v>0.12175105950368682</c:v>
                </c:pt>
                <c:pt idx="1780">
                  <c:v>0.12399170891291861</c:v>
                </c:pt>
                <c:pt idx="1781">
                  <c:v>0.11884123514484561</c:v>
                </c:pt>
                <c:pt idx="1782">
                  <c:v>0.12001116382919341</c:v>
                </c:pt>
                <c:pt idx="1783">
                  <c:v>0.12179124440557643</c:v>
                </c:pt>
                <c:pt idx="1784">
                  <c:v>0.12349397590361444</c:v>
                </c:pt>
                <c:pt idx="1785">
                  <c:v>0.12476274832342148</c:v>
                </c:pt>
                <c:pt idx="1786">
                  <c:v>0.13262467713093581</c:v>
                </c:pt>
                <c:pt idx="1787">
                  <c:v>0.12798802336425663</c:v>
                </c:pt>
                <c:pt idx="1788">
                  <c:v>0.125763519888762</c:v>
                </c:pt>
                <c:pt idx="1789">
                  <c:v>0.12877953544253104</c:v>
                </c:pt>
                <c:pt idx="1790">
                  <c:v>0.12405056637493755</c:v>
                </c:pt>
                <c:pt idx="1791">
                  <c:v>0.12761455850451267</c:v>
                </c:pt>
                <c:pt idx="1792">
                  <c:v>0.12322174625839548</c:v>
                </c:pt>
                <c:pt idx="1793">
                  <c:v>0.12684124386252049</c:v>
                </c:pt>
                <c:pt idx="1794">
                  <c:v>0.13289320167325916</c:v>
                </c:pt>
                <c:pt idx="1795">
                  <c:v>0.1343986829780591</c:v>
                </c:pt>
                <c:pt idx="1796">
                  <c:v>0.1354662460923198</c:v>
                </c:pt>
                <c:pt idx="1797">
                  <c:v>0.13617677286742033</c:v>
                </c:pt>
                <c:pt idx="1798">
                  <c:v>0.13827433628318583</c:v>
                </c:pt>
                <c:pt idx="1799">
                  <c:v>0.13742071881606766</c:v>
                </c:pt>
                <c:pt idx="1800">
                  <c:v>0.14154870940882594</c:v>
                </c:pt>
                <c:pt idx="1801">
                  <c:v>0.12890614320474614</c:v>
                </c:pt>
                <c:pt idx="1802">
                  <c:v>0.13127722999312086</c:v>
                </c:pt>
                <c:pt idx="1803">
                  <c:v>0.13801250037381502</c:v>
                </c:pt>
                <c:pt idx="1804">
                  <c:v>0.14217134416543578</c:v>
                </c:pt>
                <c:pt idx="1805">
                  <c:v>0.14098178792641214</c:v>
                </c:pt>
                <c:pt idx="1806">
                  <c:v>0.14893326971576579</c:v>
                </c:pt>
                <c:pt idx="1807">
                  <c:v>0.14821361797600027</c:v>
                </c:pt>
                <c:pt idx="1808">
                  <c:v>0.16157461809635723</c:v>
                </c:pt>
                <c:pt idx="1809">
                  <c:v>0.15902764891445537</c:v>
                </c:pt>
                <c:pt idx="1810">
                  <c:v>0.15014644129997526</c:v>
                </c:pt>
                <c:pt idx="1811">
                  <c:v>0.15264797507788161</c:v>
                </c:pt>
                <c:pt idx="1812">
                  <c:v>0.14806035921746674</c:v>
                </c:pt>
                <c:pt idx="1813">
                  <c:v>0.14889561991627812</c:v>
                </c:pt>
                <c:pt idx="1814">
                  <c:v>0.15263660549832866</c:v>
                </c:pt>
                <c:pt idx="1815">
                  <c:v>0.14717286489767017</c:v>
                </c:pt>
                <c:pt idx="1816">
                  <c:v>0.14242701038600764</c:v>
                </c:pt>
                <c:pt idx="1817">
                  <c:v>0.14479546375050628</c:v>
                </c:pt>
                <c:pt idx="1818">
                  <c:v>0.14648305656811125</c:v>
                </c:pt>
                <c:pt idx="1819">
                  <c:v>0.14445281535589108</c:v>
                </c:pt>
                <c:pt idx="1820">
                  <c:v>0.13760863839873583</c:v>
                </c:pt>
                <c:pt idx="1821">
                  <c:v>0.14179210958122276</c:v>
                </c:pt>
                <c:pt idx="1822">
                  <c:v>0.15038285966720658</c:v>
                </c:pt>
                <c:pt idx="1823">
                  <c:v>0.15512306811677162</c:v>
                </c:pt>
                <c:pt idx="1824">
                  <c:v>0.1580074986609534</c:v>
                </c:pt>
                <c:pt idx="1825">
                  <c:v>0.15992042237355575</c:v>
                </c:pt>
                <c:pt idx="1826">
                  <c:v>0.16093508500772796</c:v>
                </c:pt>
                <c:pt idx="1827">
                  <c:v>0.1615110867779907</c:v>
                </c:pt>
                <c:pt idx="1828">
                  <c:v>0.16354062572065492</c:v>
                </c:pt>
                <c:pt idx="1829">
                  <c:v>0.16735363712693682</c:v>
                </c:pt>
                <c:pt idx="1830">
                  <c:v>0.16055649558187629</c:v>
                </c:pt>
                <c:pt idx="1831">
                  <c:v>0.15245064410397136</c:v>
                </c:pt>
                <c:pt idx="1832">
                  <c:v>0.15839572594905751</c:v>
                </c:pt>
                <c:pt idx="1833">
                  <c:v>0.1594725571959878</c:v>
                </c:pt>
                <c:pt idx="1834">
                  <c:v>0.16520540602626441</c:v>
                </c:pt>
                <c:pt idx="1835">
                  <c:v>0.16571988246816849</c:v>
                </c:pt>
                <c:pt idx="1836">
                  <c:v>0.1698143470066964</c:v>
                </c:pt>
                <c:pt idx="1837">
                  <c:v>0.17439483153418386</c:v>
                </c:pt>
                <c:pt idx="1838">
                  <c:v>0.17439483153418386</c:v>
                </c:pt>
                <c:pt idx="1839">
                  <c:v>0.17579065660619683</c:v>
                </c:pt>
                <c:pt idx="1840">
                  <c:v>0.16853253865979376</c:v>
                </c:pt>
                <c:pt idx="1841">
                  <c:v>0.16716332612156587</c:v>
                </c:pt>
                <c:pt idx="1842">
                  <c:v>0.15942366693852189</c:v>
                </c:pt>
                <c:pt idx="1843">
                  <c:v>0.15995096682352009</c:v>
                </c:pt>
                <c:pt idx="1844">
                  <c:v>0.15495907100704359</c:v>
                </c:pt>
                <c:pt idx="1845">
                  <c:v>0.15642501255262445</c:v>
                </c:pt>
                <c:pt idx="1846">
                  <c:v>0.15886127012178719</c:v>
                </c:pt>
                <c:pt idx="1847">
                  <c:v>0.15986302951021508</c:v>
                </c:pt>
                <c:pt idx="1848">
                  <c:v>0.15528899415517439</c:v>
                </c:pt>
                <c:pt idx="1849">
                  <c:v>0.15317454239105457</c:v>
                </c:pt>
                <c:pt idx="1850">
                  <c:v>0.15179287432695612</c:v>
                </c:pt>
                <c:pt idx="1851">
                  <c:v>0.14806421152030219</c:v>
                </c:pt>
                <c:pt idx="1852">
                  <c:v>0.1473668461998803</c:v>
                </c:pt>
                <c:pt idx="1853">
                  <c:v>0.14804572271386426</c:v>
                </c:pt>
                <c:pt idx="1854">
                  <c:v>0.14123164170423147</c:v>
                </c:pt>
                <c:pt idx="1855">
                  <c:v>0.14476128045449577</c:v>
                </c:pt>
                <c:pt idx="1856">
                  <c:v>0.14724595528085802</c:v>
                </c:pt>
                <c:pt idx="1857">
                  <c:v>0.14771823244376941</c:v>
                </c:pt>
                <c:pt idx="1858">
                  <c:v>0.15079192883488823</c:v>
                </c:pt>
                <c:pt idx="1859">
                  <c:v>0.14771929824561403</c:v>
                </c:pt>
                <c:pt idx="1860">
                  <c:v>0.14614198565395187</c:v>
                </c:pt>
                <c:pt idx="1861">
                  <c:v>0.14447236180904524</c:v>
                </c:pt>
                <c:pt idx="1862">
                  <c:v>0.14352732760317563</c:v>
                </c:pt>
                <c:pt idx="1863">
                  <c:v>0.14257400421967903</c:v>
                </c:pt>
                <c:pt idx="1864">
                  <c:v>0.14524375549548962</c:v>
                </c:pt>
                <c:pt idx="1865">
                  <c:v>0.14070448837658575</c:v>
                </c:pt>
                <c:pt idx="1866">
                  <c:v>0.14121743616198093</c:v>
                </c:pt>
                <c:pt idx="1867">
                  <c:v>0.13972087687993881</c:v>
                </c:pt>
                <c:pt idx="1868">
                  <c:v>0.14439573008006101</c:v>
                </c:pt>
                <c:pt idx="1869">
                  <c:v>0.14316358888267117</c:v>
                </c:pt>
                <c:pt idx="1870">
                  <c:v>0.14760908168442416</c:v>
                </c:pt>
                <c:pt idx="1871">
                  <c:v>0.14348995412118334</c:v>
                </c:pt>
                <c:pt idx="1872">
                  <c:v>0.14719455141465898</c:v>
                </c:pt>
                <c:pt idx="1873">
                  <c:v>0.14313417674762213</c:v>
                </c:pt>
                <c:pt idx="1874">
                  <c:v>0.14418661605338887</c:v>
                </c:pt>
                <c:pt idx="1875">
                  <c:v>0.14289181481706206</c:v>
                </c:pt>
                <c:pt idx="1876">
                  <c:v>0.14459472300528967</c:v>
                </c:pt>
                <c:pt idx="1877">
                  <c:v>0.1405247086682869</c:v>
                </c:pt>
                <c:pt idx="1878">
                  <c:v>0.14317317878731226</c:v>
                </c:pt>
                <c:pt idx="1879">
                  <c:v>0.14694592021619629</c:v>
                </c:pt>
                <c:pt idx="1880">
                  <c:v>0.14321010248901903</c:v>
                </c:pt>
                <c:pt idx="1881">
                  <c:v>0.14439159122295533</c:v>
                </c:pt>
                <c:pt idx="1882">
                  <c:v>0.14865488086087625</c:v>
                </c:pt>
                <c:pt idx="1883">
                  <c:v>0.14548038988164302</c:v>
                </c:pt>
                <c:pt idx="1884">
                  <c:v>0.14365812561733773</c:v>
                </c:pt>
                <c:pt idx="1885">
                  <c:v>0.14564820808568235</c:v>
                </c:pt>
                <c:pt idx="1886">
                  <c:v>0.14263719025070445</c:v>
                </c:pt>
                <c:pt idx="1887">
                  <c:v>0.14251407987649733</c:v>
                </c:pt>
                <c:pt idx="1888">
                  <c:v>0.143602408635569</c:v>
                </c:pt>
                <c:pt idx="1889">
                  <c:v>0.14448820013032265</c:v>
                </c:pt>
                <c:pt idx="1890">
                  <c:v>0.14222171855965093</c:v>
                </c:pt>
                <c:pt idx="1891">
                  <c:v>0.13461433335155523</c:v>
                </c:pt>
                <c:pt idx="1892">
                  <c:v>0.13611844692925773</c:v>
                </c:pt>
                <c:pt idx="1893">
                  <c:v>0.14130119082195761</c:v>
                </c:pt>
                <c:pt idx="1894">
                  <c:v>0.14057379405507961</c:v>
                </c:pt>
                <c:pt idx="1895">
                  <c:v>0.1464787098271261</c:v>
                </c:pt>
                <c:pt idx="1896">
                  <c:v>0.13685514755575581</c:v>
                </c:pt>
                <c:pt idx="1897">
                  <c:v>0.13809720501170314</c:v>
                </c:pt>
                <c:pt idx="1898">
                  <c:v>0.13162749024981554</c:v>
                </c:pt>
                <c:pt idx="1899">
                  <c:v>0.12875315445228408</c:v>
                </c:pt>
                <c:pt idx="1900">
                  <c:v>0.13942126005506669</c:v>
                </c:pt>
                <c:pt idx="1901">
                  <c:v>0.1426480372588157</c:v>
                </c:pt>
                <c:pt idx="1902">
                  <c:v>0.14142323684419608</c:v>
                </c:pt>
                <c:pt idx="1903">
                  <c:v>0.14594405028460439</c:v>
                </c:pt>
                <c:pt idx="1904">
                  <c:v>0.14724642401541674</c:v>
                </c:pt>
                <c:pt idx="1905">
                  <c:v>0.14644124739223494</c:v>
                </c:pt>
                <c:pt idx="1906">
                  <c:v>0.14673135040559884</c:v>
                </c:pt>
                <c:pt idx="1907">
                  <c:v>0.14977996924871428</c:v>
                </c:pt>
                <c:pt idx="1908">
                  <c:v>0.14914341525222397</c:v>
                </c:pt>
                <c:pt idx="1909">
                  <c:v>0.15027069853426647</c:v>
                </c:pt>
                <c:pt idx="1910">
                  <c:v>0.15496146175820621</c:v>
                </c:pt>
                <c:pt idx="1911">
                  <c:v>0.15886881039471526</c:v>
                </c:pt>
                <c:pt idx="1912">
                  <c:v>0.1537375806049871</c:v>
                </c:pt>
                <c:pt idx="1913">
                  <c:v>0.15597271517302569</c:v>
                </c:pt>
                <c:pt idx="1914">
                  <c:v>0.1540287593113045</c:v>
                </c:pt>
                <c:pt idx="1915">
                  <c:v>0.1487189158606568</c:v>
                </c:pt>
                <c:pt idx="1916">
                  <c:v>0.148827670306524</c:v>
                </c:pt>
                <c:pt idx="1917">
                  <c:v>0.15645728788140967</c:v>
                </c:pt>
                <c:pt idx="1918">
                  <c:v>0.15690617269746304</c:v>
                </c:pt>
                <c:pt idx="1919">
                  <c:v>0.1621003879582569</c:v>
                </c:pt>
                <c:pt idx="1920">
                  <c:v>0.16201083131903432</c:v>
                </c:pt>
                <c:pt idx="1921">
                  <c:v>0.16749983769395574</c:v>
                </c:pt>
                <c:pt idx="1922">
                  <c:v>0.16825649178590354</c:v>
                </c:pt>
                <c:pt idx="1923">
                  <c:v>0.16271847226352129</c:v>
                </c:pt>
                <c:pt idx="1924">
                  <c:v>0.159816614470668</c:v>
                </c:pt>
                <c:pt idx="1925">
                  <c:v>0.159707123673104</c:v>
                </c:pt>
                <c:pt idx="1926">
                  <c:v>0.16143701682582992</c:v>
                </c:pt>
                <c:pt idx="1927">
                  <c:v>0.16367064330526931</c:v>
                </c:pt>
                <c:pt idx="1928">
                  <c:v>0.16271471549186425</c:v>
                </c:pt>
                <c:pt idx="1929">
                  <c:v>0.16622061716054556</c:v>
                </c:pt>
                <c:pt idx="1930">
                  <c:v>0.16786454286454283</c:v>
                </c:pt>
                <c:pt idx="1931">
                  <c:v>0.16619369148970869</c:v>
                </c:pt>
                <c:pt idx="1932">
                  <c:v>0.16278322352563074</c:v>
                </c:pt>
                <c:pt idx="1933">
                  <c:v>0.16556403159387026</c:v>
                </c:pt>
                <c:pt idx="1934">
                  <c:v>0.17040327618518777</c:v>
                </c:pt>
                <c:pt idx="1935">
                  <c:v>0.17138755645810719</c:v>
                </c:pt>
                <c:pt idx="1936">
                  <c:v>0.17219098180294087</c:v>
                </c:pt>
                <c:pt idx="1937">
                  <c:v>0.16930205430626658</c:v>
                </c:pt>
                <c:pt idx="1938">
                  <c:v>0.16954078666925013</c:v>
                </c:pt>
                <c:pt idx="1939">
                  <c:v>0.16958677685950413</c:v>
                </c:pt>
                <c:pt idx="1940">
                  <c:v>0.16776859504132233</c:v>
                </c:pt>
                <c:pt idx="1941">
                  <c:v>0.17798683621075845</c:v>
                </c:pt>
                <c:pt idx="1942">
                  <c:v>0.1736017292623615</c:v>
                </c:pt>
                <c:pt idx="1943">
                  <c:v>0.17316241083428097</c:v>
                </c:pt>
                <c:pt idx="1944">
                  <c:v>0.17208793395006464</c:v>
                </c:pt>
                <c:pt idx="1945">
                  <c:v>0.17068173556723176</c:v>
                </c:pt>
                <c:pt idx="1946">
                  <c:v>0.17305401807608772</c:v>
                </c:pt>
                <c:pt idx="1947">
                  <c:v>0.18486370687744696</c:v>
                </c:pt>
                <c:pt idx="1948">
                  <c:v>0.18166346011543585</c:v>
                </c:pt>
                <c:pt idx="1949">
                  <c:v>0.17974516211948735</c:v>
                </c:pt>
                <c:pt idx="1950">
                  <c:v>0.18480341628626115</c:v>
                </c:pt>
                <c:pt idx="1951">
                  <c:v>0.18552674405988936</c:v>
                </c:pt>
                <c:pt idx="1952">
                  <c:v>0.18284285300086983</c:v>
                </c:pt>
                <c:pt idx="1953">
                  <c:v>0.1793072914892892</c:v>
                </c:pt>
                <c:pt idx="1954">
                  <c:v>0.1785220038748962</c:v>
                </c:pt>
                <c:pt idx="1955">
                  <c:v>0.18325807817129955</c:v>
                </c:pt>
                <c:pt idx="1956">
                  <c:v>0.17992256047742536</c:v>
                </c:pt>
                <c:pt idx="1957">
                  <c:v>0.178274262649152</c:v>
                </c:pt>
                <c:pt idx="1958">
                  <c:v>0.17895109851169383</c:v>
                </c:pt>
                <c:pt idx="1959">
                  <c:v>0.17518379056840591</c:v>
                </c:pt>
                <c:pt idx="1960">
                  <c:v>0.18038785217709477</c:v>
                </c:pt>
                <c:pt idx="1961">
                  <c:v>0.18156984155891462</c:v>
                </c:pt>
                <c:pt idx="1962">
                  <c:v>0.18107246480639036</c:v>
                </c:pt>
                <c:pt idx="1963">
                  <c:v>0.17945807916016457</c:v>
                </c:pt>
                <c:pt idx="1964">
                  <c:v>0.18548730316356932</c:v>
                </c:pt>
                <c:pt idx="1965">
                  <c:v>0.18278401955127119</c:v>
                </c:pt>
                <c:pt idx="1966">
                  <c:v>0.18271579804560259</c:v>
                </c:pt>
                <c:pt idx="1967">
                  <c:v>0.18443242516881111</c:v>
                </c:pt>
                <c:pt idx="1968">
                  <c:v>0.18272870398284929</c:v>
                </c:pt>
                <c:pt idx="1969">
                  <c:v>0.19395371131196931</c:v>
                </c:pt>
                <c:pt idx="1970">
                  <c:v>0.18722579328639932</c:v>
                </c:pt>
                <c:pt idx="1971">
                  <c:v>0.18115328615447127</c:v>
                </c:pt>
                <c:pt idx="1972">
                  <c:v>0.1829718659773048</c:v>
                </c:pt>
                <c:pt idx="1973">
                  <c:v>0.18721264843052296</c:v>
                </c:pt>
                <c:pt idx="1974">
                  <c:v>0.18531538770590597</c:v>
                </c:pt>
                <c:pt idx="1975">
                  <c:v>0.18855634406390342</c:v>
                </c:pt>
                <c:pt idx="1976">
                  <c:v>0.18825591586327783</c:v>
                </c:pt>
                <c:pt idx="1977">
                  <c:v>0.18333956937310791</c:v>
                </c:pt>
                <c:pt idx="1978">
                  <c:v>0.18270689364571044</c:v>
                </c:pt>
                <c:pt idx="1979">
                  <c:v>0.18655961136225624</c:v>
                </c:pt>
                <c:pt idx="1980">
                  <c:v>0.1823193411264612</c:v>
                </c:pt>
                <c:pt idx="1981">
                  <c:v>0.18493988180150805</c:v>
                </c:pt>
                <c:pt idx="1982">
                  <c:v>0.18521589175565428</c:v>
                </c:pt>
                <c:pt idx="1983">
                  <c:v>0.18170662639229751</c:v>
                </c:pt>
                <c:pt idx="1984">
                  <c:v>0.17986618951299205</c:v>
                </c:pt>
                <c:pt idx="1985">
                  <c:v>0.18548613932556174</c:v>
                </c:pt>
                <c:pt idx="1986">
                  <c:v>0.19041749628646376</c:v>
                </c:pt>
                <c:pt idx="1987">
                  <c:v>0.18277162746481027</c:v>
                </c:pt>
                <c:pt idx="1988">
                  <c:v>0.18740304064536145</c:v>
                </c:pt>
                <c:pt idx="1989">
                  <c:v>0.18642328503016356</c:v>
                </c:pt>
                <c:pt idx="1990">
                  <c:v>0.18870263068199422</c:v>
                </c:pt>
                <c:pt idx="1991">
                  <c:v>0.18590016416367725</c:v>
                </c:pt>
                <c:pt idx="1992">
                  <c:v>0.19298775880308291</c:v>
                </c:pt>
                <c:pt idx="1993">
                  <c:v>0.19302989334535073</c:v>
                </c:pt>
                <c:pt idx="1994">
                  <c:v>0.19361361784323786</c:v>
                </c:pt>
                <c:pt idx="1995">
                  <c:v>0.19577051926298156</c:v>
                </c:pt>
                <c:pt idx="1996">
                  <c:v>0.19677362169828047</c:v>
                </c:pt>
                <c:pt idx="1997">
                  <c:v>0.1939642543217111</c:v>
                </c:pt>
                <c:pt idx="1998">
                  <c:v>0.19062391279137189</c:v>
                </c:pt>
                <c:pt idx="1999">
                  <c:v>0.19171013996978245</c:v>
                </c:pt>
                <c:pt idx="2000">
                  <c:v>0.19413992997761581</c:v>
                </c:pt>
                <c:pt idx="2001">
                  <c:v>0.19806183393840027</c:v>
                </c:pt>
                <c:pt idx="2002">
                  <c:v>0.19280883084941294</c:v>
                </c:pt>
                <c:pt idx="2003">
                  <c:v>0.19630620827574036</c:v>
                </c:pt>
                <c:pt idx="2004">
                  <c:v>0.19521539496388152</c:v>
                </c:pt>
                <c:pt idx="2005">
                  <c:v>0.19024292996895736</c:v>
                </c:pt>
                <c:pt idx="2006">
                  <c:v>0.19206367516437881</c:v>
                </c:pt>
                <c:pt idx="2007">
                  <c:v>0.18933182265422344</c:v>
                </c:pt>
                <c:pt idx="2008">
                  <c:v>0.19524190442331052</c:v>
                </c:pt>
                <c:pt idx="2009">
                  <c:v>0.18990497419052088</c:v>
                </c:pt>
                <c:pt idx="2010">
                  <c:v>0.19342559532591694</c:v>
                </c:pt>
                <c:pt idx="2011">
                  <c:v>0.19254035232671368</c:v>
                </c:pt>
                <c:pt idx="2012">
                  <c:v>0.19230769230769232</c:v>
                </c:pt>
                <c:pt idx="2013">
                  <c:v>0.19780585106382978</c:v>
                </c:pt>
                <c:pt idx="2014">
                  <c:v>0.19630037830270169</c:v>
                </c:pt>
                <c:pt idx="2015">
                  <c:v>0.18617495100659182</c:v>
                </c:pt>
                <c:pt idx="2016">
                  <c:v>0.17870020480572302</c:v>
                </c:pt>
                <c:pt idx="2017">
                  <c:v>0.1887828852269442</c:v>
                </c:pt>
                <c:pt idx="2018">
                  <c:v>0.18064241046048893</c:v>
                </c:pt>
                <c:pt idx="2019">
                  <c:v>0.17674312188983582</c:v>
                </c:pt>
                <c:pt idx="2020">
                  <c:v>0.19045230578585548</c:v>
                </c:pt>
                <c:pt idx="2021">
                  <c:v>0.1887146611221808</c:v>
                </c:pt>
                <c:pt idx="2022">
                  <c:v>0.18808288686679703</c:v>
                </c:pt>
                <c:pt idx="2023">
                  <c:v>0.19629286896048903</c:v>
                </c:pt>
                <c:pt idx="2024">
                  <c:v>0.20005096839959224</c:v>
                </c:pt>
                <c:pt idx="2025">
                  <c:v>0.19990938951183598</c:v>
                </c:pt>
                <c:pt idx="2026">
                  <c:v>0.19990938951183598</c:v>
                </c:pt>
                <c:pt idx="2027">
                  <c:v>0.19891295068438578</c:v>
                </c:pt>
                <c:pt idx="2028">
                  <c:v>0.19477556607540067</c:v>
                </c:pt>
                <c:pt idx="2029">
                  <c:v>0.19905456202300947</c:v>
                </c:pt>
                <c:pt idx="2030">
                  <c:v>0.19725509807190086</c:v>
                </c:pt>
                <c:pt idx="2031">
                  <c:v>0.20129709527604492</c:v>
                </c:pt>
                <c:pt idx="2032">
                  <c:v>0.19886363636363635</c:v>
                </c:pt>
                <c:pt idx="2033">
                  <c:v>0.18972998369399996</c:v>
                </c:pt>
                <c:pt idx="2034">
                  <c:v>0.18753797713086232</c:v>
                </c:pt>
                <c:pt idx="2035">
                  <c:v>0.18961171372737828</c:v>
                </c:pt>
                <c:pt idx="2036">
                  <c:v>0.1942731405078317</c:v>
                </c:pt>
                <c:pt idx="2037">
                  <c:v>0.19425142135186355</c:v>
                </c:pt>
                <c:pt idx="2038">
                  <c:v>0.18904298785751278</c:v>
                </c:pt>
                <c:pt idx="2039">
                  <c:v>0.19035037679767014</c:v>
                </c:pt>
                <c:pt idx="2040">
                  <c:v>0.1976872584504018</c:v>
                </c:pt>
                <c:pt idx="2041">
                  <c:v>0.20295375776688418</c:v>
                </c:pt>
                <c:pt idx="2042">
                  <c:v>0.19852873280187139</c:v>
                </c:pt>
                <c:pt idx="2043">
                  <c:v>0.1952563488260661</c:v>
                </c:pt>
                <c:pt idx="2044">
                  <c:v>0.19388032227888588</c:v>
                </c:pt>
                <c:pt idx="2045">
                  <c:v>0.198050440971685</c:v>
                </c:pt>
                <c:pt idx="2046">
                  <c:v>0.19885185775793332</c:v>
                </c:pt>
                <c:pt idx="2047">
                  <c:v>0.20159347190541974</c:v>
                </c:pt>
                <c:pt idx="2048">
                  <c:v>0.20532355451585368</c:v>
                </c:pt>
                <c:pt idx="2049">
                  <c:v>0.20005725008746544</c:v>
                </c:pt>
                <c:pt idx="2050">
                  <c:v>0.21016732746455211</c:v>
                </c:pt>
                <c:pt idx="2051">
                  <c:v>0.21653812026482833</c:v>
                </c:pt>
                <c:pt idx="2052">
                  <c:v>0.20129699124366318</c:v>
                </c:pt>
                <c:pt idx="2053">
                  <c:v>0.20582594894855175</c:v>
                </c:pt>
                <c:pt idx="2054">
                  <c:v>0.20978328990335451</c:v>
                </c:pt>
                <c:pt idx="2055">
                  <c:v>0.2057370517928287</c:v>
                </c:pt>
                <c:pt idx="2056">
                  <c:v>0.20754165448699208</c:v>
                </c:pt>
                <c:pt idx="2057">
                  <c:v>0.20455353966559944</c:v>
                </c:pt>
                <c:pt idx="2058">
                  <c:v>0.20940461175253064</c:v>
                </c:pt>
                <c:pt idx="2059">
                  <c:v>0.20471524206849714</c:v>
                </c:pt>
                <c:pt idx="2060">
                  <c:v>0.19989765240197022</c:v>
                </c:pt>
                <c:pt idx="2061">
                  <c:v>0.20440644114342776</c:v>
                </c:pt>
                <c:pt idx="2062">
                  <c:v>0.2100047946300144</c:v>
                </c:pt>
                <c:pt idx="2063">
                  <c:v>0.2081940597841658</c:v>
                </c:pt>
                <c:pt idx="2064">
                  <c:v>0.2106344721294631</c:v>
                </c:pt>
                <c:pt idx="2065">
                  <c:v>0.21284271284271281</c:v>
                </c:pt>
                <c:pt idx="2066">
                  <c:v>0.22343396728288337</c:v>
                </c:pt>
                <c:pt idx="2067">
                  <c:v>0.22946147798742139</c:v>
                </c:pt>
                <c:pt idx="2068">
                  <c:v>0.22943680738357544</c:v>
                </c:pt>
                <c:pt idx="2069">
                  <c:v>0.23252723890512886</c:v>
                </c:pt>
                <c:pt idx="2070">
                  <c:v>0.22548247341473018</c:v>
                </c:pt>
                <c:pt idx="2071">
                  <c:v>0.22997032640949555</c:v>
                </c:pt>
                <c:pt idx="2072">
                  <c:v>0.23034180838525001</c:v>
                </c:pt>
                <c:pt idx="2073">
                  <c:v>0.23338000933520034</c:v>
                </c:pt>
                <c:pt idx="2074">
                  <c:v>0.23828231757310736</c:v>
                </c:pt>
                <c:pt idx="2075">
                  <c:v>0.23492667028788705</c:v>
                </c:pt>
                <c:pt idx="2076">
                  <c:v>0.22983432916892996</c:v>
                </c:pt>
                <c:pt idx="2077">
                  <c:v>0.22703221112507441</c:v>
                </c:pt>
                <c:pt idx="2078">
                  <c:v>0.23139972678505982</c:v>
                </c:pt>
                <c:pt idx="2079">
                  <c:v>0.23651145602365117</c:v>
                </c:pt>
                <c:pt idx="2080">
                  <c:v>0.22963159465464067</c:v>
                </c:pt>
                <c:pt idx="2081">
                  <c:v>0.22621007573263088</c:v>
                </c:pt>
                <c:pt idx="2082">
                  <c:v>0.23289640874740855</c:v>
                </c:pt>
                <c:pt idx="2083">
                  <c:v>0.24049831784417572</c:v>
                </c:pt>
                <c:pt idx="2084">
                  <c:v>0.24304631354804362</c:v>
                </c:pt>
                <c:pt idx="2085">
                  <c:v>0.2473317252090011</c:v>
                </c:pt>
                <c:pt idx="2086">
                  <c:v>0.24704244954766877</c:v>
                </c:pt>
                <c:pt idx="2087">
                  <c:v>0.24628056125272649</c:v>
                </c:pt>
                <c:pt idx="2088">
                  <c:v>0.24177202972686035</c:v>
                </c:pt>
                <c:pt idx="2089">
                  <c:v>0.23557925351429956</c:v>
                </c:pt>
                <c:pt idx="2090">
                  <c:v>0.24023072819418509</c:v>
                </c:pt>
                <c:pt idx="2091">
                  <c:v>0.24037016002405373</c:v>
                </c:pt>
                <c:pt idx="2092">
                  <c:v>0.24160124001752198</c:v>
                </c:pt>
                <c:pt idx="2093">
                  <c:v>0.23482823805488556</c:v>
                </c:pt>
                <c:pt idx="2094">
                  <c:v>0.23276262525715041</c:v>
                </c:pt>
                <c:pt idx="2095">
                  <c:v>0.22331516682174662</c:v>
                </c:pt>
                <c:pt idx="2096">
                  <c:v>0.21594896331738433</c:v>
                </c:pt>
                <c:pt idx="2097">
                  <c:v>0.21554456700900212</c:v>
                </c:pt>
                <c:pt idx="2098">
                  <c:v>0.22715497700926102</c:v>
                </c:pt>
                <c:pt idx="2099">
                  <c:v>0.22713321055862493</c:v>
                </c:pt>
                <c:pt idx="2100">
                  <c:v>0.2264513033743803</c:v>
                </c:pt>
                <c:pt idx="2101">
                  <c:v>0.23716825644020501</c:v>
                </c:pt>
                <c:pt idx="2102">
                  <c:v>0.22468261956557026</c:v>
                </c:pt>
                <c:pt idx="2103">
                  <c:v>0.22158834525881521</c:v>
                </c:pt>
                <c:pt idx="2104">
                  <c:v>0.21867612293144206</c:v>
                </c:pt>
                <c:pt idx="2105">
                  <c:v>0.22094201063560395</c:v>
                </c:pt>
                <c:pt idx="2106">
                  <c:v>0.2211587382345459</c:v>
                </c:pt>
                <c:pt idx="2107">
                  <c:v>0.21824572615433774</c:v>
                </c:pt>
                <c:pt idx="2108">
                  <c:v>0.21041699952069021</c:v>
                </c:pt>
                <c:pt idx="2109">
                  <c:v>0.21041699952069021</c:v>
                </c:pt>
                <c:pt idx="2110">
                  <c:v>0.2118242691491099</c:v>
                </c:pt>
                <c:pt idx="2111">
                  <c:v>0.20958373668925459</c:v>
                </c:pt>
                <c:pt idx="2112">
                  <c:v>0.20585155125016366</c:v>
                </c:pt>
                <c:pt idx="2113">
                  <c:v>0.20245282422480007</c:v>
                </c:pt>
                <c:pt idx="2114">
                  <c:v>0.19618886698582555</c:v>
                </c:pt>
                <c:pt idx="2115">
                  <c:v>0.1996435494965918</c:v>
                </c:pt>
                <c:pt idx="2116">
                  <c:v>0.19418988841094692</c:v>
                </c:pt>
                <c:pt idx="2117">
                  <c:v>0.20093707745039463</c:v>
                </c:pt>
                <c:pt idx="2118">
                  <c:v>0.20225924523539063</c:v>
                </c:pt>
                <c:pt idx="2119">
                  <c:v>0.20052660308897666</c:v>
                </c:pt>
                <c:pt idx="2120">
                  <c:v>0.20163881748071977</c:v>
                </c:pt>
                <c:pt idx="2121">
                  <c:v>0.20702055359440469</c:v>
                </c:pt>
                <c:pt idx="2122">
                  <c:v>0.21189839572192512</c:v>
                </c:pt>
                <c:pt idx="2123">
                  <c:v>0.21724632365200569</c:v>
                </c:pt>
                <c:pt idx="2124">
                  <c:v>0.21544249959103548</c:v>
                </c:pt>
                <c:pt idx="2125">
                  <c:v>0.21238277574066258</c:v>
                </c:pt>
                <c:pt idx="2126">
                  <c:v>0.20678719717527055</c:v>
                </c:pt>
                <c:pt idx="2127">
                  <c:v>0.21030528186076561</c:v>
                </c:pt>
                <c:pt idx="2128">
                  <c:v>0.20961618224164885</c:v>
                </c:pt>
                <c:pt idx="2129">
                  <c:v>0.20993600103432672</c:v>
                </c:pt>
                <c:pt idx="2130">
                  <c:v>0.21255775154004106</c:v>
                </c:pt>
                <c:pt idx="2131">
                  <c:v>0.21462181108159151</c:v>
                </c:pt>
                <c:pt idx="2132">
                  <c:v>0.20352695784084443</c:v>
                </c:pt>
                <c:pt idx="2133">
                  <c:v>0.20515342874369305</c:v>
                </c:pt>
                <c:pt idx="2134">
                  <c:v>0.20906753024097532</c:v>
                </c:pt>
                <c:pt idx="2135">
                  <c:v>0.21981354958176361</c:v>
                </c:pt>
                <c:pt idx="2136">
                  <c:v>0.22312890475583322</c:v>
                </c:pt>
                <c:pt idx="2137">
                  <c:v>0.22514041358182282</c:v>
                </c:pt>
                <c:pt idx="2138">
                  <c:v>0.22544182851433212</c:v>
                </c:pt>
                <c:pt idx="2139">
                  <c:v>0.23135348142498488</c:v>
                </c:pt>
                <c:pt idx="2140">
                  <c:v>0.23330574829715447</c:v>
                </c:pt>
                <c:pt idx="2141">
                  <c:v>0.22741977225672877</c:v>
                </c:pt>
                <c:pt idx="2142">
                  <c:v>0.22672953943543694</c:v>
                </c:pt>
                <c:pt idx="2143">
                  <c:v>0.22797378060535953</c:v>
                </c:pt>
                <c:pt idx="2144">
                  <c:v>0.22184031281533806</c:v>
                </c:pt>
                <c:pt idx="2145">
                  <c:v>0.21764156813939017</c:v>
                </c:pt>
                <c:pt idx="2146">
                  <c:v>0.21565050704922087</c:v>
                </c:pt>
                <c:pt idx="2147">
                  <c:v>0.21070368538214199</c:v>
                </c:pt>
                <c:pt idx="2148">
                  <c:v>0.20957896384410707</c:v>
                </c:pt>
                <c:pt idx="2149">
                  <c:v>0.20942982456140349</c:v>
                </c:pt>
                <c:pt idx="2150">
                  <c:v>0.21862477961211732</c:v>
                </c:pt>
                <c:pt idx="2151">
                  <c:v>0.20946645946645948</c:v>
                </c:pt>
                <c:pt idx="2152">
                  <c:v>0.20565842957610164</c:v>
                </c:pt>
                <c:pt idx="2153">
                  <c:v>0.21054677377558953</c:v>
                </c:pt>
                <c:pt idx="2154">
                  <c:v>0.20736520465974917</c:v>
                </c:pt>
                <c:pt idx="2155">
                  <c:v>0.20795542886758228</c:v>
                </c:pt>
                <c:pt idx="2156">
                  <c:v>0.21249028245659496</c:v>
                </c:pt>
                <c:pt idx="2157">
                  <c:v>0.20881782945736432</c:v>
                </c:pt>
                <c:pt idx="2158">
                  <c:v>0.20778975825972149</c:v>
                </c:pt>
                <c:pt idx="2159">
                  <c:v>0.21636682056997292</c:v>
                </c:pt>
                <c:pt idx="2160">
                  <c:v>0.21397866581754496</c:v>
                </c:pt>
                <c:pt idx="2161">
                  <c:v>0.21313035204567077</c:v>
                </c:pt>
                <c:pt idx="2162">
                  <c:v>0.20563987258759603</c:v>
                </c:pt>
                <c:pt idx="2163">
                  <c:v>0.20493075824380552</c:v>
                </c:pt>
                <c:pt idx="2164">
                  <c:v>0.20478451084427063</c:v>
                </c:pt>
                <c:pt idx="2165">
                  <c:v>0.19124100938680968</c:v>
                </c:pt>
                <c:pt idx="2166">
                  <c:v>0.19136869559942984</c:v>
                </c:pt>
                <c:pt idx="2167">
                  <c:v>0.19407757126635988</c:v>
                </c:pt>
                <c:pt idx="2168">
                  <c:v>0.192655116244632</c:v>
                </c:pt>
                <c:pt idx="2169">
                  <c:v>0.19336851835286401</c:v>
                </c:pt>
                <c:pt idx="2170">
                  <c:v>0.18914890445669993</c:v>
                </c:pt>
                <c:pt idx="2171">
                  <c:v>0.19237641453245979</c:v>
                </c:pt>
                <c:pt idx="2172">
                  <c:v>0.18655740563159268</c:v>
                </c:pt>
                <c:pt idx="2173">
                  <c:v>0.19161797882802103</c:v>
                </c:pt>
                <c:pt idx="2174">
                  <c:v>0.19424251235824366</c:v>
                </c:pt>
                <c:pt idx="2175">
                  <c:v>0.20225541886350323</c:v>
                </c:pt>
                <c:pt idx="2176">
                  <c:v>0.20666802313751709</c:v>
                </c:pt>
                <c:pt idx="2177">
                  <c:v>0.21116928446771377</c:v>
                </c:pt>
                <c:pt idx="2178">
                  <c:v>0.22064640900167024</c:v>
                </c:pt>
                <c:pt idx="2179">
                  <c:v>0.21950785122740354</c:v>
                </c:pt>
                <c:pt idx="2180">
                  <c:v>0.22664447284724906</c:v>
                </c:pt>
                <c:pt idx="2181">
                  <c:v>0.2221728175485401</c:v>
                </c:pt>
                <c:pt idx="2182">
                  <c:v>0.21994960723284424</c:v>
                </c:pt>
                <c:pt idx="2183">
                  <c:v>0.21905352345525933</c:v>
                </c:pt>
                <c:pt idx="2184">
                  <c:v>0.22185811708440348</c:v>
                </c:pt>
                <c:pt idx="2185">
                  <c:v>0.23025442967068604</c:v>
                </c:pt>
                <c:pt idx="2186">
                  <c:v>0.22791644538856429</c:v>
                </c:pt>
                <c:pt idx="2187">
                  <c:v>0.2222614736966057</c:v>
                </c:pt>
                <c:pt idx="2188">
                  <c:v>0.22093673643616238</c:v>
                </c:pt>
                <c:pt idx="2189">
                  <c:v>0.22388059701492538</c:v>
                </c:pt>
                <c:pt idx="2190">
                  <c:v>0.22568183798541924</c:v>
                </c:pt>
                <c:pt idx="2191">
                  <c:v>0.21392146129246015</c:v>
                </c:pt>
                <c:pt idx="2192">
                  <c:v>0.21723336239465274</c:v>
                </c:pt>
                <c:pt idx="2193">
                  <c:v>0.22233878252761022</c:v>
                </c:pt>
                <c:pt idx="2194">
                  <c:v>0.22601017484357638</c:v>
                </c:pt>
                <c:pt idx="2195">
                  <c:v>0.22531439217512805</c:v>
                </c:pt>
                <c:pt idx="2196">
                  <c:v>0.22831508341455023</c:v>
                </c:pt>
                <c:pt idx="2197">
                  <c:v>0.22078754845667314</c:v>
                </c:pt>
                <c:pt idx="2198">
                  <c:v>0.22495430155079899</c:v>
                </c:pt>
                <c:pt idx="2199">
                  <c:v>0.23371272748829214</c:v>
                </c:pt>
                <c:pt idx="2200">
                  <c:v>0.22632705224989597</c:v>
                </c:pt>
                <c:pt idx="2201">
                  <c:v>0.20859107517910058</c:v>
                </c:pt>
                <c:pt idx="2202">
                  <c:v>0.21517322028943134</c:v>
                </c:pt>
                <c:pt idx="2203">
                  <c:v>0.21940424540663306</c:v>
                </c:pt>
                <c:pt idx="2204">
                  <c:v>0.20846724712207093</c:v>
                </c:pt>
                <c:pt idx="2205">
                  <c:v>0.21726828687157493</c:v>
                </c:pt>
                <c:pt idx="2206">
                  <c:v>0.22267445289919188</c:v>
                </c:pt>
                <c:pt idx="2207">
                  <c:v>0.23313805017275047</c:v>
                </c:pt>
                <c:pt idx="2208">
                  <c:v>0.23318642839893744</c:v>
                </c:pt>
                <c:pt idx="2209">
                  <c:v>0.222479052297024</c:v>
                </c:pt>
                <c:pt idx="2210">
                  <c:v>0.22088991620918808</c:v>
                </c:pt>
                <c:pt idx="2211">
                  <c:v>0.22195178488641631</c:v>
                </c:pt>
                <c:pt idx="2212">
                  <c:v>0.21444727169918007</c:v>
                </c:pt>
                <c:pt idx="2213">
                  <c:v>0.20210409745293464</c:v>
                </c:pt>
                <c:pt idx="2214">
                  <c:v>0.19994469026548672</c:v>
                </c:pt>
                <c:pt idx="2215">
                  <c:v>0.20392770343883562</c:v>
                </c:pt>
                <c:pt idx="2216">
                  <c:v>0.20237896261630173</c:v>
                </c:pt>
                <c:pt idx="2217">
                  <c:v>0.210495150011279</c:v>
                </c:pt>
                <c:pt idx="2218">
                  <c:v>0.20886817725192547</c:v>
                </c:pt>
                <c:pt idx="2219">
                  <c:v>0.20861678004535147</c:v>
                </c:pt>
                <c:pt idx="2220">
                  <c:v>0.2046069278422476</c:v>
                </c:pt>
                <c:pt idx="2221">
                  <c:v>0.2089582665928881</c:v>
                </c:pt>
                <c:pt idx="2222">
                  <c:v>0.21328141256205227</c:v>
                </c:pt>
                <c:pt idx="2223">
                  <c:v>0.20821556434897304</c:v>
                </c:pt>
                <c:pt idx="2224">
                  <c:v>0.21367521367521367</c:v>
                </c:pt>
                <c:pt idx="2225">
                  <c:v>0.22531026044397831</c:v>
                </c:pt>
                <c:pt idx="2226">
                  <c:v>0.23199945088887361</c:v>
                </c:pt>
                <c:pt idx="2227">
                  <c:v>0.23010693908230548</c:v>
                </c:pt>
                <c:pt idx="2228">
                  <c:v>0.22844755711188927</c:v>
                </c:pt>
                <c:pt idx="2229">
                  <c:v>0.23623368343344187</c:v>
                </c:pt>
                <c:pt idx="2230">
                  <c:v>0.22065026932312287</c:v>
                </c:pt>
                <c:pt idx="2231">
                  <c:v>0.22538945972820681</c:v>
                </c:pt>
                <c:pt idx="2232">
                  <c:v>0.22929871538487609</c:v>
                </c:pt>
                <c:pt idx="2233">
                  <c:v>0.21977654378805109</c:v>
                </c:pt>
                <c:pt idx="2234">
                  <c:v>0.21559094719195304</c:v>
                </c:pt>
                <c:pt idx="2235">
                  <c:v>0.21760219442028497</c:v>
                </c:pt>
                <c:pt idx="2236">
                  <c:v>0.21776945206395928</c:v>
                </c:pt>
                <c:pt idx="2237">
                  <c:v>0.2146360733449649</c:v>
                </c:pt>
                <c:pt idx="2238">
                  <c:v>0.21135718712286763</c:v>
                </c:pt>
                <c:pt idx="2239">
                  <c:v>0.21044641126687771</c:v>
                </c:pt>
                <c:pt idx="2240">
                  <c:v>0.216734036609813</c:v>
                </c:pt>
                <c:pt idx="2241">
                  <c:v>0.20509763485209767</c:v>
                </c:pt>
                <c:pt idx="2242">
                  <c:v>0.19987642879209142</c:v>
                </c:pt>
                <c:pt idx="2243">
                  <c:v>0.20069074955661345</c:v>
                </c:pt>
                <c:pt idx="2244">
                  <c:v>0.2046536389828385</c:v>
                </c:pt>
                <c:pt idx="2245">
                  <c:v>0.20195895522388058</c:v>
                </c:pt>
                <c:pt idx="2246">
                  <c:v>0.20171660521178691</c:v>
                </c:pt>
                <c:pt idx="2247">
                  <c:v>0.20973467862481315</c:v>
                </c:pt>
                <c:pt idx="2248">
                  <c:v>0.19924835383277428</c:v>
                </c:pt>
                <c:pt idx="2249">
                  <c:v>0.21573877450527804</c:v>
                </c:pt>
                <c:pt idx="2250">
                  <c:v>0.21545412057952953</c:v>
                </c:pt>
                <c:pt idx="2251">
                  <c:v>0.22023809523809526</c:v>
                </c:pt>
                <c:pt idx="2252">
                  <c:v>0.22787235379106729</c:v>
                </c:pt>
                <c:pt idx="2253">
                  <c:v>0.2253027505710799</c:v>
                </c:pt>
                <c:pt idx="2254">
                  <c:v>0.22331602937452513</c:v>
                </c:pt>
                <c:pt idx="2255">
                  <c:v>0.22295506185306743</c:v>
                </c:pt>
                <c:pt idx="2256">
                  <c:v>0.22179454820797578</c:v>
                </c:pt>
                <c:pt idx="2257">
                  <c:v>0.21980247375144094</c:v>
                </c:pt>
                <c:pt idx="2258">
                  <c:v>0.22687362809658201</c:v>
                </c:pt>
                <c:pt idx="2259">
                  <c:v>0.22887489425697902</c:v>
                </c:pt>
                <c:pt idx="2260">
                  <c:v>0.22833833458364589</c:v>
                </c:pt>
                <c:pt idx="2261">
                  <c:v>0.22402406126941801</c:v>
                </c:pt>
                <c:pt idx="2262">
                  <c:v>0.22691609488938805</c:v>
                </c:pt>
                <c:pt idx="2263">
                  <c:v>0.22366044551475014</c:v>
                </c:pt>
                <c:pt idx="2264">
                  <c:v>0.20559903672486454</c:v>
                </c:pt>
                <c:pt idx="2265">
                  <c:v>0.15869417365676713</c:v>
                </c:pt>
                <c:pt idx="2266">
                  <c:v>0.16005353707163372</c:v>
                </c:pt>
                <c:pt idx="2267">
                  <c:v>0.16304488590743091</c:v>
                </c:pt>
                <c:pt idx="2268">
                  <c:v>0.16162561064338424</c:v>
                </c:pt>
                <c:pt idx="2269">
                  <c:v>0.15929539982258267</c:v>
                </c:pt>
                <c:pt idx="2270">
                  <c:v>0.15460375629867154</c:v>
                </c:pt>
                <c:pt idx="2271">
                  <c:v>0.15409477273884051</c:v>
                </c:pt>
                <c:pt idx="2272">
                  <c:v>0.14455133099200893</c:v>
                </c:pt>
                <c:pt idx="2273">
                  <c:v>0.13592114869798003</c:v>
                </c:pt>
                <c:pt idx="2274">
                  <c:v>0.13364779874213836</c:v>
                </c:pt>
                <c:pt idx="2275">
                  <c:v>0.1369227765303134</c:v>
                </c:pt>
                <c:pt idx="2276">
                  <c:v>0.1494061578031621</c:v>
                </c:pt>
                <c:pt idx="2277">
                  <c:v>0.15326844968963141</c:v>
                </c:pt>
                <c:pt idx="2278">
                  <c:v>0.15311656534571047</c:v>
                </c:pt>
                <c:pt idx="2279">
                  <c:v>0.15632924231666498</c:v>
                </c:pt>
                <c:pt idx="2280">
                  <c:v>0.15442226285599778</c:v>
                </c:pt>
                <c:pt idx="2281">
                  <c:v>0.15265359280687252</c:v>
                </c:pt>
                <c:pt idx="2282">
                  <c:v>0.15448551145693859</c:v>
                </c:pt>
                <c:pt idx="2283">
                  <c:v>0.15385992735458123</c:v>
                </c:pt>
                <c:pt idx="2284">
                  <c:v>0.15987107996111932</c:v>
                </c:pt>
                <c:pt idx="2285">
                  <c:v>0.16467655163364386</c:v>
                </c:pt>
                <c:pt idx="2286">
                  <c:v>0.16629034400318765</c:v>
                </c:pt>
                <c:pt idx="2287">
                  <c:v>0.1664002131628031</c:v>
                </c:pt>
                <c:pt idx="2288">
                  <c:v>0.16326530612244897</c:v>
                </c:pt>
                <c:pt idx="2289">
                  <c:v>0.15732134694499467</c:v>
                </c:pt>
                <c:pt idx="2290">
                  <c:v>0.1592838638520532</c:v>
                </c:pt>
                <c:pt idx="2291">
                  <c:v>0.15969121319912208</c:v>
                </c:pt>
                <c:pt idx="2292">
                  <c:v>0.15998462917894199</c:v>
                </c:pt>
                <c:pt idx="2293">
                  <c:v>0.15713466191105679</c:v>
                </c:pt>
                <c:pt idx="2294">
                  <c:v>0.16107571454159311</c:v>
                </c:pt>
                <c:pt idx="2295">
                  <c:v>0.16989275438137591</c:v>
                </c:pt>
                <c:pt idx="2296">
                  <c:v>0.16755257684307837</c:v>
                </c:pt>
                <c:pt idx="2297">
                  <c:v>0.17379469193320421</c:v>
                </c:pt>
                <c:pt idx="2298">
                  <c:v>0.16699260914840119</c:v>
                </c:pt>
                <c:pt idx="2299">
                  <c:v>0.16908336322180659</c:v>
                </c:pt>
                <c:pt idx="2300">
                  <c:v>0.16696002011566505</c:v>
                </c:pt>
                <c:pt idx="2301">
                  <c:v>0.17340016200891045</c:v>
                </c:pt>
                <c:pt idx="2302">
                  <c:v>0.17729005125509265</c:v>
                </c:pt>
                <c:pt idx="2303">
                  <c:v>0.17563547157993634</c:v>
                </c:pt>
                <c:pt idx="2304">
                  <c:v>0.16203235591506571</c:v>
                </c:pt>
                <c:pt idx="2305">
                  <c:v>0.16611124028003821</c:v>
                </c:pt>
                <c:pt idx="2306">
                  <c:v>0.16847826086956522</c:v>
                </c:pt>
                <c:pt idx="2307">
                  <c:v>0.16581165262000735</c:v>
                </c:pt>
                <c:pt idx="2308">
                  <c:v>0.16617109175591402</c:v>
                </c:pt>
                <c:pt idx="2309">
                  <c:v>0.16531645569620251</c:v>
                </c:pt>
                <c:pt idx="2310">
                  <c:v>0.17021383269409138</c:v>
                </c:pt>
                <c:pt idx="2311">
                  <c:v>0.16631272224417226</c:v>
                </c:pt>
                <c:pt idx="2312">
                  <c:v>0.1588738298835243</c:v>
                </c:pt>
                <c:pt idx="2313">
                  <c:v>0.16125556672891828</c:v>
                </c:pt>
                <c:pt idx="2314">
                  <c:v>0.16057081184794342</c:v>
                </c:pt>
                <c:pt idx="2315">
                  <c:v>0.16190253045923148</c:v>
                </c:pt>
                <c:pt idx="2316">
                  <c:v>0.16194863471453125</c:v>
                </c:pt>
                <c:pt idx="2317">
                  <c:v>0.16005665722379603</c:v>
                </c:pt>
                <c:pt idx="2318">
                  <c:v>0.1555426581543819</c:v>
                </c:pt>
                <c:pt idx="2319">
                  <c:v>0.1487607020066965</c:v>
                </c:pt>
                <c:pt idx="2320">
                  <c:v>0.14921013010943573</c:v>
                </c:pt>
                <c:pt idx="2321">
                  <c:v>0.15486978156170825</c:v>
                </c:pt>
                <c:pt idx="2322">
                  <c:v>0.15436335295349321</c:v>
                </c:pt>
                <c:pt idx="2323">
                  <c:v>0.15675752012427621</c:v>
                </c:pt>
                <c:pt idx="2324">
                  <c:v>0.15675752012427621</c:v>
                </c:pt>
                <c:pt idx="2325">
                  <c:v>0.14752394722573647</c:v>
                </c:pt>
                <c:pt idx="2326">
                  <c:v>0.15124023886081764</c:v>
                </c:pt>
                <c:pt idx="2327">
                  <c:v>0.14696590297442139</c:v>
                </c:pt>
                <c:pt idx="2328">
                  <c:v>0.14797180600289406</c:v>
                </c:pt>
                <c:pt idx="2329">
                  <c:v>0.15015929535232383</c:v>
                </c:pt>
                <c:pt idx="2330">
                  <c:v>0.15082849454751451</c:v>
                </c:pt>
                <c:pt idx="2331">
                  <c:v>0.14911441439339135</c:v>
                </c:pt>
                <c:pt idx="2332">
                  <c:v>0.14444729657200198</c:v>
                </c:pt>
                <c:pt idx="2333">
                  <c:v>0.14396869030424453</c:v>
                </c:pt>
                <c:pt idx="2334">
                  <c:v>0.14855165044484189</c:v>
                </c:pt>
                <c:pt idx="2335">
                  <c:v>0.14592754906988673</c:v>
                </c:pt>
                <c:pt idx="2336">
                  <c:v>0.14051390513905138</c:v>
                </c:pt>
                <c:pt idx="2337">
                  <c:v>0.14196952737738994</c:v>
                </c:pt>
                <c:pt idx="2338">
                  <c:v>0.13883851663795449</c:v>
                </c:pt>
                <c:pt idx="2339">
                  <c:v>0.14258272542248848</c:v>
                </c:pt>
                <c:pt idx="2340">
                  <c:v>0.13899201782067944</c:v>
                </c:pt>
                <c:pt idx="2341">
                  <c:v>0.14170040485829954</c:v>
                </c:pt>
                <c:pt idx="2342">
                  <c:v>0.13849136737143383</c:v>
                </c:pt>
                <c:pt idx="2343">
                  <c:v>0.12845408687112181</c:v>
                </c:pt>
                <c:pt idx="2344">
                  <c:v>0.12678860543473502</c:v>
                </c:pt>
                <c:pt idx="2345">
                  <c:v>0.1248194985341093</c:v>
                </c:pt>
                <c:pt idx="2346">
                  <c:v>0.12760995597402031</c:v>
                </c:pt>
                <c:pt idx="2347">
                  <c:v>0.12546716497597438</c:v>
                </c:pt>
                <c:pt idx="2348">
                  <c:v>0.12712686808565699</c:v>
                </c:pt>
                <c:pt idx="2349">
                  <c:v>0.12767403819599346</c:v>
                </c:pt>
                <c:pt idx="2350">
                  <c:v>0.12246810938582547</c:v>
                </c:pt>
                <c:pt idx="2351">
                  <c:v>0.12939310459971617</c:v>
                </c:pt>
                <c:pt idx="2352">
                  <c:v>0.13313388182498131</c:v>
                </c:pt>
                <c:pt idx="2353">
                  <c:v>0.13540968725009184</c:v>
                </c:pt>
                <c:pt idx="2354">
                  <c:v>0.13735597999691582</c:v>
                </c:pt>
                <c:pt idx="2355">
                  <c:v>0.14104244835224447</c:v>
                </c:pt>
                <c:pt idx="2356">
                  <c:v>0.14040076420669123</c:v>
                </c:pt>
                <c:pt idx="2357">
                  <c:v>0.13784600346558845</c:v>
                </c:pt>
                <c:pt idx="2358">
                  <c:v>0.14149878037763122</c:v>
                </c:pt>
                <c:pt idx="2359">
                  <c:v>0.14149878037763122</c:v>
                </c:pt>
                <c:pt idx="2360">
                  <c:v>0.13755980861244019</c:v>
                </c:pt>
                <c:pt idx="2361">
                  <c:v>0.1388510754151919</c:v>
                </c:pt>
                <c:pt idx="2362">
                  <c:v>0.13831967213114754</c:v>
                </c:pt>
                <c:pt idx="2363">
                  <c:v>0.13672829451050658</c:v>
                </c:pt>
                <c:pt idx="2364">
                  <c:v>0.13541408636776484</c:v>
                </c:pt>
                <c:pt idx="2365">
                  <c:v>0.13522600710278015</c:v>
                </c:pt>
                <c:pt idx="2366">
                  <c:v>0.13810794171967986</c:v>
                </c:pt>
                <c:pt idx="2367">
                  <c:v>0.13646442249546459</c:v>
                </c:pt>
                <c:pt idx="2368">
                  <c:v>0.13440385859655316</c:v>
                </c:pt>
                <c:pt idx="2369">
                  <c:v>0.1340294012759044</c:v>
                </c:pt>
                <c:pt idx="2370">
                  <c:v>0.13662406346408107</c:v>
                </c:pt>
                <c:pt idx="2371">
                  <c:v>0.13715402819220082</c:v>
                </c:pt>
                <c:pt idx="2372">
                  <c:v>0.13698909387422281</c:v>
                </c:pt>
                <c:pt idx="2373">
                  <c:v>0.13486373039304292</c:v>
                </c:pt>
                <c:pt idx="2374">
                  <c:v>0.13422014500569238</c:v>
                </c:pt>
                <c:pt idx="2375">
                  <c:v>0.13704694817205146</c:v>
                </c:pt>
                <c:pt idx="2376">
                  <c:v>0.12574034476886106</c:v>
                </c:pt>
                <c:pt idx="2377">
                  <c:v>0.12765916816254821</c:v>
                </c:pt>
                <c:pt idx="2378">
                  <c:v>0.13449892360622093</c:v>
                </c:pt>
                <c:pt idx="2379">
                  <c:v>0.14212978008883109</c:v>
                </c:pt>
                <c:pt idx="2380">
                  <c:v>0.13893241408127024</c:v>
                </c:pt>
                <c:pt idx="2381">
                  <c:v>0.13381142204683397</c:v>
                </c:pt>
                <c:pt idx="2382">
                  <c:v>0.14121520747694133</c:v>
                </c:pt>
                <c:pt idx="2383">
                  <c:v>0.14609944051514831</c:v>
                </c:pt>
                <c:pt idx="2384">
                  <c:v>0.14888979996979049</c:v>
                </c:pt>
                <c:pt idx="2385">
                  <c:v>0.14813560756761332</c:v>
                </c:pt>
                <c:pt idx="2386">
                  <c:v>0.14926484669234205</c:v>
                </c:pt>
                <c:pt idx="2387">
                  <c:v>0.15127854772594182</c:v>
                </c:pt>
                <c:pt idx="2388">
                  <c:v>0.1551254512035786</c:v>
                </c:pt>
                <c:pt idx="2389">
                  <c:v>0.15227765726681125</c:v>
                </c:pt>
                <c:pt idx="2390">
                  <c:v>0.1568450704225352</c:v>
                </c:pt>
                <c:pt idx="2391">
                  <c:v>0.1528754885538805</c:v>
                </c:pt>
                <c:pt idx="2392">
                  <c:v>0.1476510067114094</c:v>
                </c:pt>
                <c:pt idx="2393">
                  <c:v>0.14319654427645789</c:v>
                </c:pt>
                <c:pt idx="2394">
                  <c:v>0.14070618174106669</c:v>
                </c:pt>
                <c:pt idx="2395">
                  <c:v>0.14208447802197802</c:v>
                </c:pt>
                <c:pt idx="2396">
                  <c:v>0.13755905841033575</c:v>
                </c:pt>
                <c:pt idx="2397">
                  <c:v>0.13938964718001545</c:v>
                </c:pt>
                <c:pt idx="2398">
                  <c:v>0.13981328449546612</c:v>
                </c:pt>
                <c:pt idx="2399">
                  <c:v>0.14424319308384428</c:v>
                </c:pt>
                <c:pt idx="2400">
                  <c:v>0.14997794441993825</c:v>
                </c:pt>
                <c:pt idx="2401">
                  <c:v>0.15373946721096979</c:v>
                </c:pt>
                <c:pt idx="2402">
                  <c:v>0.16122776885145992</c:v>
                </c:pt>
                <c:pt idx="2403">
                  <c:v>0.16167810254470799</c:v>
                </c:pt>
                <c:pt idx="2404">
                  <c:v>0.15600518666594632</c:v>
                </c:pt>
                <c:pt idx="2405">
                  <c:v>0.15262845102382624</c:v>
                </c:pt>
                <c:pt idx="2406">
                  <c:v>0.17400356930398569</c:v>
                </c:pt>
                <c:pt idx="2407">
                  <c:v>0.16065773800877375</c:v>
                </c:pt>
                <c:pt idx="2408">
                  <c:v>0.16332668314325702</c:v>
                </c:pt>
                <c:pt idx="2409">
                  <c:v>0.16069476855817802</c:v>
                </c:pt>
                <c:pt idx="2410">
                  <c:v>0.16221142162818955</c:v>
                </c:pt>
                <c:pt idx="2411">
                  <c:v>0.16383237169754022</c:v>
                </c:pt>
                <c:pt idx="2412">
                  <c:v>0.17848338428162902</c:v>
                </c:pt>
                <c:pt idx="2413">
                  <c:v>0.17459391109814218</c:v>
                </c:pt>
                <c:pt idx="2414">
                  <c:v>0.16262437810945274</c:v>
                </c:pt>
                <c:pt idx="2415">
                  <c:v>0.16710013003901167</c:v>
                </c:pt>
                <c:pt idx="2416">
                  <c:v>0.1770290649849191</c:v>
                </c:pt>
                <c:pt idx="2417">
                  <c:v>0.18069993069993071</c:v>
                </c:pt>
                <c:pt idx="2418">
                  <c:v>0.19286125503742085</c:v>
                </c:pt>
                <c:pt idx="2419">
                  <c:v>0.19004180919802355</c:v>
                </c:pt>
                <c:pt idx="2420">
                  <c:v>0.17939267425552036</c:v>
                </c:pt>
                <c:pt idx="2421">
                  <c:v>0.1847273958686082</c:v>
                </c:pt>
                <c:pt idx="2422">
                  <c:v>0.18568690940329083</c:v>
                </c:pt>
                <c:pt idx="2423">
                  <c:v>0.18998591454825944</c:v>
                </c:pt>
                <c:pt idx="2424">
                  <c:v>0.19483197031131877</c:v>
                </c:pt>
                <c:pt idx="2425">
                  <c:v>0.1865180091893455</c:v>
                </c:pt>
                <c:pt idx="2426">
                  <c:v>0.18329843422820891</c:v>
                </c:pt>
                <c:pt idx="2427">
                  <c:v>0.17823724720796863</c:v>
                </c:pt>
                <c:pt idx="2428">
                  <c:v>0.17598912540490516</c:v>
                </c:pt>
                <c:pt idx="2429">
                  <c:v>0.17033028654741211</c:v>
                </c:pt>
                <c:pt idx="2430">
                  <c:v>0.17267966249636307</c:v>
                </c:pt>
                <c:pt idx="2431">
                  <c:v>0.17585495283018868</c:v>
                </c:pt>
                <c:pt idx="2432">
                  <c:v>0.17444273179985773</c:v>
                </c:pt>
                <c:pt idx="2433">
                  <c:v>0.17558756633813494</c:v>
                </c:pt>
                <c:pt idx="2434">
                  <c:v>0.17616990202641028</c:v>
                </c:pt>
                <c:pt idx="2435">
                  <c:v>0.1693788948285537</c:v>
                </c:pt>
                <c:pt idx="2436">
                  <c:v>0.17807218197992122</c:v>
                </c:pt>
                <c:pt idx="2437">
                  <c:v>0.18148159868358599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4-456D-9372-D821FEE07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729936"/>
        <c:axId val="1964717968"/>
      </c:lineChart>
      <c:dateAx>
        <c:axId val="196472993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17968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196471796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717073"/>
              </a:solidFill>
              <a:prstDash val="dash"/>
            </a:ln>
          </c:spPr>
        </c:majorGridlines>
        <c:numFmt formatCode="_(* #,##0.00_);_(* \(#,##0.00\);_(* &quot;-&quot;??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29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8235294117647065E-2"/>
          <c:y val="8.542734528930121E-2"/>
          <c:w val="0.8529411764705882"/>
          <c:h val="0.72864500393815745"/>
        </c:manualLayout>
      </c:layout>
      <c:lineChart>
        <c:grouping val="standard"/>
        <c:varyColors val="0"/>
        <c:ser>
          <c:idx val="0"/>
          <c:order val="0"/>
          <c:tx>
            <c:v>62%</c:v>
          </c:tx>
          <c:spPr>
            <a:ln w="25400">
              <a:solidFill>
                <a:srgbClr val="00377B"/>
              </a:solidFill>
              <a:prstDash val="solid"/>
            </a:ln>
          </c:spPr>
          <c:marker>
            <c:symbol val="square"/>
            <c:size val="5"/>
            <c:spPr>
              <a:noFill/>
              <a:ln w="9525">
                <a:noFill/>
                <a:prstDash val="solid"/>
              </a:ln>
            </c:spPr>
          </c:marker>
          <c:cat>
            <c:numRef>
              <c:f>Platts!$B$7:$B$2717</c:f>
              <c:numCache>
                <c:formatCode>[$-409]d\-mmm\-yy;@</c:formatCode>
                <c:ptCount val="2711"/>
                <c:pt idx="0">
                  <c:v>39615</c:v>
                </c:pt>
                <c:pt idx="1">
                  <c:v>39616</c:v>
                </c:pt>
                <c:pt idx="2">
                  <c:v>39617</c:v>
                </c:pt>
                <c:pt idx="3">
                  <c:v>39618</c:v>
                </c:pt>
                <c:pt idx="4">
                  <c:v>39619</c:v>
                </c:pt>
                <c:pt idx="5">
                  <c:v>39622</c:v>
                </c:pt>
                <c:pt idx="6">
                  <c:v>39623</c:v>
                </c:pt>
                <c:pt idx="7">
                  <c:v>39624</c:v>
                </c:pt>
                <c:pt idx="8">
                  <c:v>39625</c:v>
                </c:pt>
                <c:pt idx="9">
                  <c:v>39630</c:v>
                </c:pt>
                <c:pt idx="10">
                  <c:v>39631</c:v>
                </c:pt>
                <c:pt idx="11">
                  <c:v>39632</c:v>
                </c:pt>
                <c:pt idx="12">
                  <c:v>39636</c:v>
                </c:pt>
                <c:pt idx="13">
                  <c:v>39637</c:v>
                </c:pt>
                <c:pt idx="14">
                  <c:v>39638</c:v>
                </c:pt>
                <c:pt idx="15">
                  <c:v>39639</c:v>
                </c:pt>
                <c:pt idx="16">
                  <c:v>39640</c:v>
                </c:pt>
                <c:pt idx="17">
                  <c:v>39643</c:v>
                </c:pt>
                <c:pt idx="18">
                  <c:v>39644</c:v>
                </c:pt>
                <c:pt idx="19">
                  <c:v>39645</c:v>
                </c:pt>
                <c:pt idx="20">
                  <c:v>39646</c:v>
                </c:pt>
                <c:pt idx="21">
                  <c:v>39647</c:v>
                </c:pt>
                <c:pt idx="22">
                  <c:v>39650</c:v>
                </c:pt>
                <c:pt idx="23">
                  <c:v>39651</c:v>
                </c:pt>
                <c:pt idx="24">
                  <c:v>39652</c:v>
                </c:pt>
                <c:pt idx="25">
                  <c:v>39653</c:v>
                </c:pt>
                <c:pt idx="26">
                  <c:v>39654</c:v>
                </c:pt>
                <c:pt idx="27">
                  <c:v>39657</c:v>
                </c:pt>
                <c:pt idx="28">
                  <c:v>39658</c:v>
                </c:pt>
                <c:pt idx="29">
                  <c:v>39659</c:v>
                </c:pt>
                <c:pt idx="30">
                  <c:v>39660</c:v>
                </c:pt>
                <c:pt idx="31">
                  <c:v>39661</c:v>
                </c:pt>
                <c:pt idx="32">
                  <c:v>39664</c:v>
                </c:pt>
                <c:pt idx="33">
                  <c:v>39665</c:v>
                </c:pt>
                <c:pt idx="34">
                  <c:v>39666</c:v>
                </c:pt>
                <c:pt idx="35">
                  <c:v>39667</c:v>
                </c:pt>
                <c:pt idx="36">
                  <c:v>39668</c:v>
                </c:pt>
                <c:pt idx="37">
                  <c:v>39671</c:v>
                </c:pt>
                <c:pt idx="38">
                  <c:v>39672</c:v>
                </c:pt>
                <c:pt idx="39">
                  <c:v>39673</c:v>
                </c:pt>
                <c:pt idx="40">
                  <c:v>39674</c:v>
                </c:pt>
                <c:pt idx="41">
                  <c:v>39675</c:v>
                </c:pt>
                <c:pt idx="42">
                  <c:v>39678</c:v>
                </c:pt>
                <c:pt idx="43">
                  <c:v>39679</c:v>
                </c:pt>
                <c:pt idx="44">
                  <c:v>39680</c:v>
                </c:pt>
                <c:pt idx="45">
                  <c:v>39681</c:v>
                </c:pt>
                <c:pt idx="46">
                  <c:v>39682</c:v>
                </c:pt>
                <c:pt idx="47">
                  <c:v>39685</c:v>
                </c:pt>
                <c:pt idx="48">
                  <c:v>39686</c:v>
                </c:pt>
                <c:pt idx="49">
                  <c:v>39687</c:v>
                </c:pt>
                <c:pt idx="50">
                  <c:v>39688</c:v>
                </c:pt>
                <c:pt idx="51">
                  <c:v>39689</c:v>
                </c:pt>
                <c:pt idx="52">
                  <c:v>39693</c:v>
                </c:pt>
                <c:pt idx="53">
                  <c:v>39694</c:v>
                </c:pt>
                <c:pt idx="54">
                  <c:v>39695</c:v>
                </c:pt>
                <c:pt idx="55">
                  <c:v>39696</c:v>
                </c:pt>
                <c:pt idx="56">
                  <c:v>39699</c:v>
                </c:pt>
                <c:pt idx="57">
                  <c:v>39700</c:v>
                </c:pt>
                <c:pt idx="58">
                  <c:v>39701</c:v>
                </c:pt>
                <c:pt idx="59">
                  <c:v>39702</c:v>
                </c:pt>
                <c:pt idx="60">
                  <c:v>39703</c:v>
                </c:pt>
                <c:pt idx="61">
                  <c:v>39706</c:v>
                </c:pt>
                <c:pt idx="62">
                  <c:v>39707</c:v>
                </c:pt>
                <c:pt idx="63">
                  <c:v>39708</c:v>
                </c:pt>
                <c:pt idx="64">
                  <c:v>39709</c:v>
                </c:pt>
                <c:pt idx="65">
                  <c:v>39710</c:v>
                </c:pt>
                <c:pt idx="66">
                  <c:v>39713</c:v>
                </c:pt>
                <c:pt idx="67">
                  <c:v>39714</c:v>
                </c:pt>
                <c:pt idx="68">
                  <c:v>39715</c:v>
                </c:pt>
                <c:pt idx="69">
                  <c:v>39716</c:v>
                </c:pt>
                <c:pt idx="70">
                  <c:v>39717</c:v>
                </c:pt>
                <c:pt idx="71">
                  <c:v>39720</c:v>
                </c:pt>
                <c:pt idx="72">
                  <c:v>39721</c:v>
                </c:pt>
                <c:pt idx="73">
                  <c:v>39722</c:v>
                </c:pt>
                <c:pt idx="74">
                  <c:v>39723</c:v>
                </c:pt>
                <c:pt idx="75">
                  <c:v>39724</c:v>
                </c:pt>
                <c:pt idx="76">
                  <c:v>39727</c:v>
                </c:pt>
                <c:pt idx="77">
                  <c:v>39728</c:v>
                </c:pt>
                <c:pt idx="78">
                  <c:v>39729</c:v>
                </c:pt>
                <c:pt idx="79">
                  <c:v>39730</c:v>
                </c:pt>
                <c:pt idx="80">
                  <c:v>39734</c:v>
                </c:pt>
                <c:pt idx="81">
                  <c:v>39735</c:v>
                </c:pt>
                <c:pt idx="82">
                  <c:v>39736</c:v>
                </c:pt>
                <c:pt idx="83">
                  <c:v>39737</c:v>
                </c:pt>
                <c:pt idx="84">
                  <c:v>39738</c:v>
                </c:pt>
                <c:pt idx="85">
                  <c:v>39741</c:v>
                </c:pt>
                <c:pt idx="86">
                  <c:v>39742</c:v>
                </c:pt>
                <c:pt idx="87">
                  <c:v>39743</c:v>
                </c:pt>
                <c:pt idx="88">
                  <c:v>39744</c:v>
                </c:pt>
                <c:pt idx="89">
                  <c:v>39745</c:v>
                </c:pt>
                <c:pt idx="90">
                  <c:v>39748</c:v>
                </c:pt>
                <c:pt idx="91">
                  <c:v>39749</c:v>
                </c:pt>
                <c:pt idx="92">
                  <c:v>39750</c:v>
                </c:pt>
                <c:pt idx="93">
                  <c:v>39751</c:v>
                </c:pt>
                <c:pt idx="94">
                  <c:v>39752</c:v>
                </c:pt>
                <c:pt idx="95">
                  <c:v>39755</c:v>
                </c:pt>
                <c:pt idx="96">
                  <c:v>39756</c:v>
                </c:pt>
                <c:pt idx="97">
                  <c:v>39757</c:v>
                </c:pt>
                <c:pt idx="98">
                  <c:v>39758</c:v>
                </c:pt>
                <c:pt idx="99">
                  <c:v>39759</c:v>
                </c:pt>
                <c:pt idx="100">
                  <c:v>39762</c:v>
                </c:pt>
                <c:pt idx="101">
                  <c:v>39763</c:v>
                </c:pt>
                <c:pt idx="102">
                  <c:v>39764</c:v>
                </c:pt>
                <c:pt idx="103">
                  <c:v>39765</c:v>
                </c:pt>
                <c:pt idx="104">
                  <c:v>39766</c:v>
                </c:pt>
                <c:pt idx="105">
                  <c:v>39769</c:v>
                </c:pt>
                <c:pt idx="106">
                  <c:v>39770</c:v>
                </c:pt>
                <c:pt idx="107">
                  <c:v>39772</c:v>
                </c:pt>
                <c:pt idx="108">
                  <c:v>39773</c:v>
                </c:pt>
                <c:pt idx="109">
                  <c:v>39776</c:v>
                </c:pt>
                <c:pt idx="110">
                  <c:v>39777</c:v>
                </c:pt>
                <c:pt idx="111">
                  <c:v>39778</c:v>
                </c:pt>
                <c:pt idx="112">
                  <c:v>39783</c:v>
                </c:pt>
                <c:pt idx="113">
                  <c:v>39784</c:v>
                </c:pt>
                <c:pt idx="114">
                  <c:v>39785</c:v>
                </c:pt>
                <c:pt idx="115">
                  <c:v>39786</c:v>
                </c:pt>
                <c:pt idx="116">
                  <c:v>39787</c:v>
                </c:pt>
                <c:pt idx="117">
                  <c:v>39791</c:v>
                </c:pt>
                <c:pt idx="118">
                  <c:v>39792</c:v>
                </c:pt>
                <c:pt idx="119">
                  <c:v>39793</c:v>
                </c:pt>
                <c:pt idx="120">
                  <c:v>39794</c:v>
                </c:pt>
                <c:pt idx="121">
                  <c:v>39797</c:v>
                </c:pt>
                <c:pt idx="122">
                  <c:v>39798</c:v>
                </c:pt>
                <c:pt idx="123">
                  <c:v>39799</c:v>
                </c:pt>
                <c:pt idx="124">
                  <c:v>39800</c:v>
                </c:pt>
                <c:pt idx="125">
                  <c:v>39801</c:v>
                </c:pt>
                <c:pt idx="126">
                  <c:v>39804</c:v>
                </c:pt>
                <c:pt idx="127">
                  <c:v>39805</c:v>
                </c:pt>
                <c:pt idx="128">
                  <c:v>39811</c:v>
                </c:pt>
                <c:pt idx="129">
                  <c:v>39812</c:v>
                </c:pt>
                <c:pt idx="130">
                  <c:v>39813</c:v>
                </c:pt>
                <c:pt idx="131">
                  <c:v>39815</c:v>
                </c:pt>
                <c:pt idx="132">
                  <c:v>39819</c:v>
                </c:pt>
                <c:pt idx="133">
                  <c:v>39820</c:v>
                </c:pt>
                <c:pt idx="134">
                  <c:v>39821</c:v>
                </c:pt>
                <c:pt idx="135">
                  <c:v>39822</c:v>
                </c:pt>
                <c:pt idx="136">
                  <c:v>39825</c:v>
                </c:pt>
                <c:pt idx="137">
                  <c:v>39826</c:v>
                </c:pt>
                <c:pt idx="138">
                  <c:v>39827</c:v>
                </c:pt>
                <c:pt idx="139">
                  <c:v>39829</c:v>
                </c:pt>
                <c:pt idx="140">
                  <c:v>39833</c:v>
                </c:pt>
                <c:pt idx="141">
                  <c:v>39834</c:v>
                </c:pt>
                <c:pt idx="142">
                  <c:v>39835</c:v>
                </c:pt>
                <c:pt idx="143">
                  <c:v>39836</c:v>
                </c:pt>
                <c:pt idx="144">
                  <c:v>39841</c:v>
                </c:pt>
                <c:pt idx="145">
                  <c:v>39842</c:v>
                </c:pt>
                <c:pt idx="146">
                  <c:v>39843</c:v>
                </c:pt>
                <c:pt idx="147">
                  <c:v>39846</c:v>
                </c:pt>
                <c:pt idx="148">
                  <c:v>39848</c:v>
                </c:pt>
                <c:pt idx="149">
                  <c:v>39849</c:v>
                </c:pt>
                <c:pt idx="150">
                  <c:v>39850</c:v>
                </c:pt>
                <c:pt idx="151">
                  <c:v>39853</c:v>
                </c:pt>
                <c:pt idx="152">
                  <c:v>39854</c:v>
                </c:pt>
                <c:pt idx="153">
                  <c:v>39855</c:v>
                </c:pt>
                <c:pt idx="154">
                  <c:v>39856</c:v>
                </c:pt>
                <c:pt idx="155">
                  <c:v>39857</c:v>
                </c:pt>
                <c:pt idx="156">
                  <c:v>39861</c:v>
                </c:pt>
                <c:pt idx="157">
                  <c:v>39862</c:v>
                </c:pt>
                <c:pt idx="158">
                  <c:v>39863</c:v>
                </c:pt>
                <c:pt idx="159">
                  <c:v>39864</c:v>
                </c:pt>
                <c:pt idx="160">
                  <c:v>39867</c:v>
                </c:pt>
                <c:pt idx="161">
                  <c:v>39868</c:v>
                </c:pt>
                <c:pt idx="162">
                  <c:v>39869</c:v>
                </c:pt>
                <c:pt idx="163">
                  <c:v>39870</c:v>
                </c:pt>
                <c:pt idx="164">
                  <c:v>39871</c:v>
                </c:pt>
                <c:pt idx="165">
                  <c:v>39874</c:v>
                </c:pt>
                <c:pt idx="166">
                  <c:v>39875</c:v>
                </c:pt>
                <c:pt idx="167">
                  <c:v>39876</c:v>
                </c:pt>
                <c:pt idx="168">
                  <c:v>39877</c:v>
                </c:pt>
                <c:pt idx="169">
                  <c:v>39878</c:v>
                </c:pt>
                <c:pt idx="170">
                  <c:v>39881</c:v>
                </c:pt>
                <c:pt idx="171">
                  <c:v>39882</c:v>
                </c:pt>
                <c:pt idx="172">
                  <c:v>39883</c:v>
                </c:pt>
                <c:pt idx="173">
                  <c:v>39884</c:v>
                </c:pt>
                <c:pt idx="174">
                  <c:v>39885</c:v>
                </c:pt>
                <c:pt idx="175">
                  <c:v>39888</c:v>
                </c:pt>
                <c:pt idx="176">
                  <c:v>39889</c:v>
                </c:pt>
                <c:pt idx="177">
                  <c:v>39890</c:v>
                </c:pt>
                <c:pt idx="178">
                  <c:v>39891</c:v>
                </c:pt>
                <c:pt idx="179">
                  <c:v>39892</c:v>
                </c:pt>
                <c:pt idx="180">
                  <c:v>39895</c:v>
                </c:pt>
                <c:pt idx="181">
                  <c:v>39896</c:v>
                </c:pt>
                <c:pt idx="182">
                  <c:v>39897</c:v>
                </c:pt>
                <c:pt idx="183">
                  <c:v>39898</c:v>
                </c:pt>
                <c:pt idx="184">
                  <c:v>39902</c:v>
                </c:pt>
                <c:pt idx="185">
                  <c:v>39903</c:v>
                </c:pt>
                <c:pt idx="186">
                  <c:v>39904</c:v>
                </c:pt>
                <c:pt idx="187">
                  <c:v>39906</c:v>
                </c:pt>
                <c:pt idx="188">
                  <c:v>39909</c:v>
                </c:pt>
                <c:pt idx="189">
                  <c:v>39910</c:v>
                </c:pt>
                <c:pt idx="190">
                  <c:v>39911</c:v>
                </c:pt>
                <c:pt idx="191">
                  <c:v>39912</c:v>
                </c:pt>
                <c:pt idx="192">
                  <c:v>39916</c:v>
                </c:pt>
                <c:pt idx="193">
                  <c:v>39917</c:v>
                </c:pt>
                <c:pt idx="194">
                  <c:v>39918</c:v>
                </c:pt>
                <c:pt idx="195">
                  <c:v>39919</c:v>
                </c:pt>
                <c:pt idx="196">
                  <c:v>39920</c:v>
                </c:pt>
                <c:pt idx="197">
                  <c:v>39923</c:v>
                </c:pt>
                <c:pt idx="198">
                  <c:v>39924</c:v>
                </c:pt>
                <c:pt idx="199">
                  <c:v>39925</c:v>
                </c:pt>
                <c:pt idx="200">
                  <c:v>39926</c:v>
                </c:pt>
                <c:pt idx="201">
                  <c:v>39927</c:v>
                </c:pt>
                <c:pt idx="202">
                  <c:v>39930</c:v>
                </c:pt>
                <c:pt idx="203">
                  <c:v>39931</c:v>
                </c:pt>
                <c:pt idx="204">
                  <c:v>39932</c:v>
                </c:pt>
                <c:pt idx="205">
                  <c:v>39933</c:v>
                </c:pt>
                <c:pt idx="206">
                  <c:v>39937</c:v>
                </c:pt>
                <c:pt idx="207">
                  <c:v>39938</c:v>
                </c:pt>
                <c:pt idx="208">
                  <c:v>39939</c:v>
                </c:pt>
                <c:pt idx="209">
                  <c:v>39940</c:v>
                </c:pt>
                <c:pt idx="210">
                  <c:v>39946</c:v>
                </c:pt>
                <c:pt idx="211">
                  <c:v>39947</c:v>
                </c:pt>
                <c:pt idx="212">
                  <c:v>39948</c:v>
                </c:pt>
                <c:pt idx="213">
                  <c:v>39951</c:v>
                </c:pt>
                <c:pt idx="214">
                  <c:v>39952</c:v>
                </c:pt>
                <c:pt idx="215">
                  <c:v>39953</c:v>
                </c:pt>
                <c:pt idx="216">
                  <c:v>39954</c:v>
                </c:pt>
                <c:pt idx="217">
                  <c:v>39955</c:v>
                </c:pt>
                <c:pt idx="218">
                  <c:v>39959</c:v>
                </c:pt>
                <c:pt idx="219">
                  <c:v>39960</c:v>
                </c:pt>
                <c:pt idx="220">
                  <c:v>39961</c:v>
                </c:pt>
                <c:pt idx="221">
                  <c:v>39962</c:v>
                </c:pt>
                <c:pt idx="222">
                  <c:v>39965</c:v>
                </c:pt>
                <c:pt idx="223">
                  <c:v>39966</c:v>
                </c:pt>
                <c:pt idx="224">
                  <c:v>39967</c:v>
                </c:pt>
                <c:pt idx="225">
                  <c:v>39968</c:v>
                </c:pt>
                <c:pt idx="226">
                  <c:v>39969</c:v>
                </c:pt>
                <c:pt idx="227">
                  <c:v>39972</c:v>
                </c:pt>
                <c:pt idx="228">
                  <c:v>39973</c:v>
                </c:pt>
                <c:pt idx="229">
                  <c:v>39974</c:v>
                </c:pt>
                <c:pt idx="230">
                  <c:v>39975</c:v>
                </c:pt>
                <c:pt idx="231">
                  <c:v>39978</c:v>
                </c:pt>
                <c:pt idx="232">
                  <c:v>39979</c:v>
                </c:pt>
                <c:pt idx="233">
                  <c:v>39980</c:v>
                </c:pt>
                <c:pt idx="234">
                  <c:v>39981</c:v>
                </c:pt>
                <c:pt idx="235">
                  <c:v>39982</c:v>
                </c:pt>
                <c:pt idx="236">
                  <c:v>39983</c:v>
                </c:pt>
                <c:pt idx="237">
                  <c:v>39986</c:v>
                </c:pt>
                <c:pt idx="238">
                  <c:v>39987</c:v>
                </c:pt>
                <c:pt idx="239">
                  <c:v>39988</c:v>
                </c:pt>
                <c:pt idx="240">
                  <c:v>39989</c:v>
                </c:pt>
                <c:pt idx="241">
                  <c:v>39990</c:v>
                </c:pt>
                <c:pt idx="242">
                  <c:v>39993</c:v>
                </c:pt>
                <c:pt idx="243">
                  <c:v>39994</c:v>
                </c:pt>
                <c:pt idx="244">
                  <c:v>39995</c:v>
                </c:pt>
                <c:pt idx="245">
                  <c:v>39996</c:v>
                </c:pt>
                <c:pt idx="246">
                  <c:v>40000</c:v>
                </c:pt>
                <c:pt idx="247">
                  <c:v>40001</c:v>
                </c:pt>
                <c:pt idx="248">
                  <c:v>40002</c:v>
                </c:pt>
                <c:pt idx="249">
                  <c:v>40003</c:v>
                </c:pt>
                <c:pt idx="250">
                  <c:v>40007</c:v>
                </c:pt>
                <c:pt idx="251">
                  <c:v>40008</c:v>
                </c:pt>
                <c:pt idx="252">
                  <c:v>40009</c:v>
                </c:pt>
                <c:pt idx="253">
                  <c:v>40010</c:v>
                </c:pt>
                <c:pt idx="254">
                  <c:v>40011</c:v>
                </c:pt>
                <c:pt idx="255">
                  <c:v>40014</c:v>
                </c:pt>
                <c:pt idx="256">
                  <c:v>40015</c:v>
                </c:pt>
                <c:pt idx="257">
                  <c:v>40016</c:v>
                </c:pt>
                <c:pt idx="258">
                  <c:v>40017</c:v>
                </c:pt>
                <c:pt idx="259">
                  <c:v>40018</c:v>
                </c:pt>
                <c:pt idx="260">
                  <c:v>40021</c:v>
                </c:pt>
                <c:pt idx="261">
                  <c:v>40022</c:v>
                </c:pt>
                <c:pt idx="262">
                  <c:v>40023</c:v>
                </c:pt>
                <c:pt idx="263">
                  <c:v>40024</c:v>
                </c:pt>
                <c:pt idx="264">
                  <c:v>40025</c:v>
                </c:pt>
                <c:pt idx="265">
                  <c:v>40028</c:v>
                </c:pt>
                <c:pt idx="266">
                  <c:v>40029</c:v>
                </c:pt>
                <c:pt idx="267">
                  <c:v>40030</c:v>
                </c:pt>
                <c:pt idx="268">
                  <c:v>40031</c:v>
                </c:pt>
                <c:pt idx="269">
                  <c:v>40032</c:v>
                </c:pt>
                <c:pt idx="270">
                  <c:v>40035</c:v>
                </c:pt>
                <c:pt idx="271">
                  <c:v>40037</c:v>
                </c:pt>
                <c:pt idx="272">
                  <c:v>40038</c:v>
                </c:pt>
                <c:pt idx="273">
                  <c:v>40043</c:v>
                </c:pt>
                <c:pt idx="274">
                  <c:v>40044</c:v>
                </c:pt>
                <c:pt idx="275">
                  <c:v>40045</c:v>
                </c:pt>
                <c:pt idx="276">
                  <c:v>40046</c:v>
                </c:pt>
                <c:pt idx="277">
                  <c:v>40049</c:v>
                </c:pt>
                <c:pt idx="278">
                  <c:v>40050</c:v>
                </c:pt>
                <c:pt idx="279">
                  <c:v>40051</c:v>
                </c:pt>
                <c:pt idx="280">
                  <c:v>40052</c:v>
                </c:pt>
                <c:pt idx="281">
                  <c:v>40053</c:v>
                </c:pt>
                <c:pt idx="282">
                  <c:v>40056</c:v>
                </c:pt>
                <c:pt idx="283">
                  <c:v>40057</c:v>
                </c:pt>
                <c:pt idx="284">
                  <c:v>40059</c:v>
                </c:pt>
                <c:pt idx="285">
                  <c:v>40060</c:v>
                </c:pt>
                <c:pt idx="286">
                  <c:v>40064</c:v>
                </c:pt>
                <c:pt idx="287">
                  <c:v>40065</c:v>
                </c:pt>
                <c:pt idx="288">
                  <c:v>40066</c:v>
                </c:pt>
                <c:pt idx="289">
                  <c:v>40067</c:v>
                </c:pt>
                <c:pt idx="290">
                  <c:v>40070</c:v>
                </c:pt>
                <c:pt idx="291">
                  <c:v>40071</c:v>
                </c:pt>
                <c:pt idx="292">
                  <c:v>40072</c:v>
                </c:pt>
                <c:pt idx="293">
                  <c:v>40073</c:v>
                </c:pt>
                <c:pt idx="294">
                  <c:v>40074</c:v>
                </c:pt>
                <c:pt idx="295">
                  <c:v>40077</c:v>
                </c:pt>
                <c:pt idx="296">
                  <c:v>40078</c:v>
                </c:pt>
                <c:pt idx="297">
                  <c:v>40079</c:v>
                </c:pt>
                <c:pt idx="298">
                  <c:v>40080</c:v>
                </c:pt>
                <c:pt idx="299">
                  <c:v>40081</c:v>
                </c:pt>
                <c:pt idx="300">
                  <c:v>40084</c:v>
                </c:pt>
                <c:pt idx="301">
                  <c:v>40085</c:v>
                </c:pt>
                <c:pt idx="302">
                  <c:v>40086</c:v>
                </c:pt>
                <c:pt idx="303">
                  <c:v>40087</c:v>
                </c:pt>
                <c:pt idx="304">
                  <c:v>40088</c:v>
                </c:pt>
                <c:pt idx="305">
                  <c:v>40091</c:v>
                </c:pt>
                <c:pt idx="306">
                  <c:v>40092</c:v>
                </c:pt>
                <c:pt idx="307">
                  <c:v>40093</c:v>
                </c:pt>
                <c:pt idx="308">
                  <c:v>40094</c:v>
                </c:pt>
                <c:pt idx="309">
                  <c:v>40095</c:v>
                </c:pt>
                <c:pt idx="310">
                  <c:v>40098</c:v>
                </c:pt>
                <c:pt idx="311">
                  <c:v>40099</c:v>
                </c:pt>
                <c:pt idx="312">
                  <c:v>40100</c:v>
                </c:pt>
                <c:pt idx="313">
                  <c:v>40101</c:v>
                </c:pt>
                <c:pt idx="314">
                  <c:v>40102</c:v>
                </c:pt>
                <c:pt idx="315">
                  <c:v>40105</c:v>
                </c:pt>
                <c:pt idx="316">
                  <c:v>40106</c:v>
                </c:pt>
                <c:pt idx="317">
                  <c:v>40107</c:v>
                </c:pt>
                <c:pt idx="318">
                  <c:v>40108</c:v>
                </c:pt>
                <c:pt idx="319">
                  <c:v>40109</c:v>
                </c:pt>
                <c:pt idx="320">
                  <c:v>40112</c:v>
                </c:pt>
                <c:pt idx="321">
                  <c:v>40113</c:v>
                </c:pt>
                <c:pt idx="322">
                  <c:v>40114</c:v>
                </c:pt>
                <c:pt idx="323">
                  <c:v>40115</c:v>
                </c:pt>
                <c:pt idx="324">
                  <c:v>40116</c:v>
                </c:pt>
                <c:pt idx="325">
                  <c:v>40119</c:v>
                </c:pt>
                <c:pt idx="326">
                  <c:v>40120</c:v>
                </c:pt>
                <c:pt idx="327">
                  <c:v>40121</c:v>
                </c:pt>
                <c:pt idx="328">
                  <c:v>40122</c:v>
                </c:pt>
                <c:pt idx="329">
                  <c:v>40123</c:v>
                </c:pt>
                <c:pt idx="330">
                  <c:v>40126</c:v>
                </c:pt>
                <c:pt idx="331">
                  <c:v>40127</c:v>
                </c:pt>
                <c:pt idx="332">
                  <c:v>40128</c:v>
                </c:pt>
                <c:pt idx="333">
                  <c:v>40129</c:v>
                </c:pt>
                <c:pt idx="334">
                  <c:v>40130</c:v>
                </c:pt>
                <c:pt idx="335">
                  <c:v>40133</c:v>
                </c:pt>
                <c:pt idx="336">
                  <c:v>40134</c:v>
                </c:pt>
                <c:pt idx="337">
                  <c:v>40135</c:v>
                </c:pt>
                <c:pt idx="338">
                  <c:v>40136</c:v>
                </c:pt>
                <c:pt idx="339">
                  <c:v>40137</c:v>
                </c:pt>
                <c:pt idx="340">
                  <c:v>40140</c:v>
                </c:pt>
                <c:pt idx="341">
                  <c:v>40141</c:v>
                </c:pt>
                <c:pt idx="342">
                  <c:v>40147</c:v>
                </c:pt>
                <c:pt idx="343">
                  <c:v>40148</c:v>
                </c:pt>
                <c:pt idx="344">
                  <c:v>40149</c:v>
                </c:pt>
                <c:pt idx="345">
                  <c:v>40150</c:v>
                </c:pt>
                <c:pt idx="346">
                  <c:v>40151</c:v>
                </c:pt>
                <c:pt idx="347">
                  <c:v>40154</c:v>
                </c:pt>
                <c:pt idx="348">
                  <c:v>40155</c:v>
                </c:pt>
                <c:pt idx="349">
                  <c:v>40156</c:v>
                </c:pt>
                <c:pt idx="350">
                  <c:v>40157</c:v>
                </c:pt>
                <c:pt idx="351">
                  <c:v>40158</c:v>
                </c:pt>
                <c:pt idx="352">
                  <c:v>40161</c:v>
                </c:pt>
                <c:pt idx="353">
                  <c:v>40162</c:v>
                </c:pt>
                <c:pt idx="354">
                  <c:v>40163</c:v>
                </c:pt>
                <c:pt idx="355">
                  <c:v>40164</c:v>
                </c:pt>
                <c:pt idx="356">
                  <c:v>40165</c:v>
                </c:pt>
                <c:pt idx="357">
                  <c:v>40166</c:v>
                </c:pt>
                <c:pt idx="358">
                  <c:v>40169</c:v>
                </c:pt>
                <c:pt idx="359">
                  <c:v>40170</c:v>
                </c:pt>
                <c:pt idx="360">
                  <c:v>40171</c:v>
                </c:pt>
                <c:pt idx="361">
                  <c:v>40175</c:v>
                </c:pt>
                <c:pt idx="362">
                  <c:v>40176</c:v>
                </c:pt>
                <c:pt idx="363">
                  <c:v>40177</c:v>
                </c:pt>
                <c:pt idx="364">
                  <c:v>40178</c:v>
                </c:pt>
                <c:pt idx="365">
                  <c:v>40182</c:v>
                </c:pt>
                <c:pt idx="366">
                  <c:v>40183</c:v>
                </c:pt>
                <c:pt idx="367">
                  <c:v>40184</c:v>
                </c:pt>
                <c:pt idx="368">
                  <c:v>40185</c:v>
                </c:pt>
                <c:pt idx="369">
                  <c:v>40186</c:v>
                </c:pt>
                <c:pt idx="370">
                  <c:v>40189</c:v>
                </c:pt>
                <c:pt idx="371">
                  <c:v>40190</c:v>
                </c:pt>
                <c:pt idx="372">
                  <c:v>40191</c:v>
                </c:pt>
                <c:pt idx="373">
                  <c:v>40192</c:v>
                </c:pt>
                <c:pt idx="374">
                  <c:v>40193</c:v>
                </c:pt>
                <c:pt idx="375">
                  <c:v>40197</c:v>
                </c:pt>
                <c:pt idx="376">
                  <c:v>40199</c:v>
                </c:pt>
                <c:pt idx="377">
                  <c:v>40200</c:v>
                </c:pt>
                <c:pt idx="378">
                  <c:v>40203</c:v>
                </c:pt>
                <c:pt idx="379">
                  <c:v>40204</c:v>
                </c:pt>
                <c:pt idx="380">
                  <c:v>40205</c:v>
                </c:pt>
                <c:pt idx="381">
                  <c:v>40206</c:v>
                </c:pt>
                <c:pt idx="382">
                  <c:v>40207</c:v>
                </c:pt>
                <c:pt idx="383">
                  <c:v>40210</c:v>
                </c:pt>
                <c:pt idx="384">
                  <c:v>40211</c:v>
                </c:pt>
                <c:pt idx="385">
                  <c:v>40212</c:v>
                </c:pt>
                <c:pt idx="386">
                  <c:v>40213</c:v>
                </c:pt>
                <c:pt idx="387">
                  <c:v>40214</c:v>
                </c:pt>
                <c:pt idx="388">
                  <c:v>40217</c:v>
                </c:pt>
                <c:pt idx="389">
                  <c:v>40218</c:v>
                </c:pt>
                <c:pt idx="390">
                  <c:v>40219</c:v>
                </c:pt>
                <c:pt idx="391">
                  <c:v>40220</c:v>
                </c:pt>
                <c:pt idx="392">
                  <c:v>40221</c:v>
                </c:pt>
                <c:pt idx="393">
                  <c:v>40225</c:v>
                </c:pt>
                <c:pt idx="394">
                  <c:v>40226</c:v>
                </c:pt>
                <c:pt idx="395">
                  <c:v>40227</c:v>
                </c:pt>
                <c:pt idx="396">
                  <c:v>40228</c:v>
                </c:pt>
                <c:pt idx="397">
                  <c:v>40231</c:v>
                </c:pt>
                <c:pt idx="398">
                  <c:v>40232</c:v>
                </c:pt>
                <c:pt idx="399">
                  <c:v>40233</c:v>
                </c:pt>
                <c:pt idx="400">
                  <c:v>40234</c:v>
                </c:pt>
                <c:pt idx="401">
                  <c:v>40235</c:v>
                </c:pt>
                <c:pt idx="402">
                  <c:v>40238</c:v>
                </c:pt>
                <c:pt idx="403">
                  <c:v>40239</c:v>
                </c:pt>
                <c:pt idx="404">
                  <c:v>40240</c:v>
                </c:pt>
                <c:pt idx="405">
                  <c:v>40241</c:v>
                </c:pt>
                <c:pt idx="406">
                  <c:v>40242</c:v>
                </c:pt>
                <c:pt idx="407">
                  <c:v>40245</c:v>
                </c:pt>
                <c:pt idx="408">
                  <c:v>40246</c:v>
                </c:pt>
                <c:pt idx="409">
                  <c:v>40247</c:v>
                </c:pt>
                <c:pt idx="410">
                  <c:v>40248</c:v>
                </c:pt>
                <c:pt idx="411">
                  <c:v>40249</c:v>
                </c:pt>
                <c:pt idx="412">
                  <c:v>40252</c:v>
                </c:pt>
                <c:pt idx="413">
                  <c:v>40253</c:v>
                </c:pt>
                <c:pt idx="414">
                  <c:v>40254</c:v>
                </c:pt>
                <c:pt idx="415">
                  <c:v>40255</c:v>
                </c:pt>
                <c:pt idx="416">
                  <c:v>40256</c:v>
                </c:pt>
                <c:pt idx="417">
                  <c:v>40259</c:v>
                </c:pt>
                <c:pt idx="418">
                  <c:v>40260</c:v>
                </c:pt>
                <c:pt idx="419">
                  <c:v>40261</c:v>
                </c:pt>
                <c:pt idx="420">
                  <c:v>40262</c:v>
                </c:pt>
                <c:pt idx="421">
                  <c:v>40263</c:v>
                </c:pt>
                <c:pt idx="422">
                  <c:v>40266</c:v>
                </c:pt>
                <c:pt idx="423">
                  <c:v>40267</c:v>
                </c:pt>
                <c:pt idx="424">
                  <c:v>40268</c:v>
                </c:pt>
                <c:pt idx="425">
                  <c:v>40269</c:v>
                </c:pt>
                <c:pt idx="426">
                  <c:v>40273</c:v>
                </c:pt>
                <c:pt idx="427">
                  <c:v>40274</c:v>
                </c:pt>
                <c:pt idx="428">
                  <c:v>40275</c:v>
                </c:pt>
                <c:pt idx="429">
                  <c:v>40276</c:v>
                </c:pt>
                <c:pt idx="430">
                  <c:v>40277</c:v>
                </c:pt>
                <c:pt idx="431">
                  <c:v>40280</c:v>
                </c:pt>
                <c:pt idx="432">
                  <c:v>40281</c:v>
                </c:pt>
                <c:pt idx="433">
                  <c:v>40282</c:v>
                </c:pt>
                <c:pt idx="434">
                  <c:v>40283</c:v>
                </c:pt>
                <c:pt idx="435">
                  <c:v>40284</c:v>
                </c:pt>
                <c:pt idx="436">
                  <c:v>40287</c:v>
                </c:pt>
                <c:pt idx="437">
                  <c:v>40288</c:v>
                </c:pt>
                <c:pt idx="438">
                  <c:v>40289</c:v>
                </c:pt>
                <c:pt idx="439">
                  <c:v>40290</c:v>
                </c:pt>
                <c:pt idx="440">
                  <c:v>40291</c:v>
                </c:pt>
                <c:pt idx="441">
                  <c:v>40294</c:v>
                </c:pt>
                <c:pt idx="442">
                  <c:v>40295</c:v>
                </c:pt>
                <c:pt idx="443">
                  <c:v>40296</c:v>
                </c:pt>
                <c:pt idx="444">
                  <c:v>40297</c:v>
                </c:pt>
                <c:pt idx="445">
                  <c:v>40298</c:v>
                </c:pt>
                <c:pt idx="446">
                  <c:v>40301</c:v>
                </c:pt>
                <c:pt idx="447">
                  <c:v>40302</c:v>
                </c:pt>
                <c:pt idx="448">
                  <c:v>40303</c:v>
                </c:pt>
                <c:pt idx="449">
                  <c:v>40304</c:v>
                </c:pt>
                <c:pt idx="450">
                  <c:v>40305</c:v>
                </c:pt>
                <c:pt idx="451">
                  <c:v>40308</c:v>
                </c:pt>
                <c:pt idx="452">
                  <c:v>40309</c:v>
                </c:pt>
                <c:pt idx="453">
                  <c:v>40310</c:v>
                </c:pt>
                <c:pt idx="454">
                  <c:v>40311</c:v>
                </c:pt>
                <c:pt idx="455">
                  <c:v>40312</c:v>
                </c:pt>
                <c:pt idx="456">
                  <c:v>40315</c:v>
                </c:pt>
                <c:pt idx="457">
                  <c:v>40316</c:v>
                </c:pt>
                <c:pt idx="458">
                  <c:v>40317</c:v>
                </c:pt>
                <c:pt idx="459">
                  <c:v>40318</c:v>
                </c:pt>
                <c:pt idx="460">
                  <c:v>40319</c:v>
                </c:pt>
                <c:pt idx="461">
                  <c:v>40322</c:v>
                </c:pt>
                <c:pt idx="462">
                  <c:v>40323</c:v>
                </c:pt>
                <c:pt idx="463">
                  <c:v>40324</c:v>
                </c:pt>
                <c:pt idx="464">
                  <c:v>40325</c:v>
                </c:pt>
                <c:pt idx="465">
                  <c:v>40332</c:v>
                </c:pt>
                <c:pt idx="466">
                  <c:v>40333</c:v>
                </c:pt>
                <c:pt idx="467">
                  <c:v>40336</c:v>
                </c:pt>
                <c:pt idx="468">
                  <c:v>40337</c:v>
                </c:pt>
                <c:pt idx="469">
                  <c:v>40338</c:v>
                </c:pt>
                <c:pt idx="470">
                  <c:v>40339</c:v>
                </c:pt>
                <c:pt idx="471">
                  <c:v>40340</c:v>
                </c:pt>
                <c:pt idx="472">
                  <c:v>40341</c:v>
                </c:pt>
                <c:pt idx="473">
                  <c:v>40342</c:v>
                </c:pt>
                <c:pt idx="474">
                  <c:v>40343</c:v>
                </c:pt>
                <c:pt idx="475">
                  <c:v>40344</c:v>
                </c:pt>
                <c:pt idx="476">
                  <c:v>40345</c:v>
                </c:pt>
                <c:pt idx="477">
                  <c:v>40346</c:v>
                </c:pt>
                <c:pt idx="478">
                  <c:v>40347</c:v>
                </c:pt>
                <c:pt idx="479">
                  <c:v>40350</c:v>
                </c:pt>
                <c:pt idx="480">
                  <c:v>40351</c:v>
                </c:pt>
                <c:pt idx="481">
                  <c:v>40353</c:v>
                </c:pt>
                <c:pt idx="482">
                  <c:v>40354</c:v>
                </c:pt>
                <c:pt idx="483">
                  <c:v>40357</c:v>
                </c:pt>
                <c:pt idx="484">
                  <c:v>40358</c:v>
                </c:pt>
                <c:pt idx="485">
                  <c:v>40360</c:v>
                </c:pt>
                <c:pt idx="486">
                  <c:v>40361</c:v>
                </c:pt>
                <c:pt idx="487">
                  <c:v>40365</c:v>
                </c:pt>
                <c:pt idx="488">
                  <c:v>40366</c:v>
                </c:pt>
                <c:pt idx="489">
                  <c:v>40367</c:v>
                </c:pt>
                <c:pt idx="490">
                  <c:v>40368</c:v>
                </c:pt>
                <c:pt idx="491">
                  <c:v>40371</c:v>
                </c:pt>
                <c:pt idx="492">
                  <c:v>40372</c:v>
                </c:pt>
                <c:pt idx="493">
                  <c:v>40373</c:v>
                </c:pt>
                <c:pt idx="494">
                  <c:v>40374</c:v>
                </c:pt>
                <c:pt idx="495">
                  <c:v>40375</c:v>
                </c:pt>
                <c:pt idx="496">
                  <c:v>40378</c:v>
                </c:pt>
                <c:pt idx="497">
                  <c:v>40379</c:v>
                </c:pt>
                <c:pt idx="498">
                  <c:v>40380</c:v>
                </c:pt>
                <c:pt idx="499">
                  <c:v>40381</c:v>
                </c:pt>
                <c:pt idx="500">
                  <c:v>40382</c:v>
                </c:pt>
                <c:pt idx="501">
                  <c:v>40385</c:v>
                </c:pt>
                <c:pt idx="502">
                  <c:v>40386</c:v>
                </c:pt>
                <c:pt idx="503">
                  <c:v>40387</c:v>
                </c:pt>
                <c:pt idx="504">
                  <c:v>40388</c:v>
                </c:pt>
                <c:pt idx="505">
                  <c:v>40389</c:v>
                </c:pt>
                <c:pt idx="506">
                  <c:v>40392</c:v>
                </c:pt>
                <c:pt idx="507">
                  <c:v>40393</c:v>
                </c:pt>
                <c:pt idx="508">
                  <c:v>40394</c:v>
                </c:pt>
                <c:pt idx="509">
                  <c:v>40395</c:v>
                </c:pt>
                <c:pt idx="510">
                  <c:v>40396</c:v>
                </c:pt>
                <c:pt idx="511">
                  <c:v>40400</c:v>
                </c:pt>
                <c:pt idx="512">
                  <c:v>40401</c:v>
                </c:pt>
                <c:pt idx="513">
                  <c:v>40402</c:v>
                </c:pt>
                <c:pt idx="514">
                  <c:v>40403</c:v>
                </c:pt>
                <c:pt idx="515">
                  <c:v>40406</c:v>
                </c:pt>
                <c:pt idx="516">
                  <c:v>40407</c:v>
                </c:pt>
                <c:pt idx="517">
                  <c:v>40408</c:v>
                </c:pt>
                <c:pt idx="518">
                  <c:v>40409</c:v>
                </c:pt>
                <c:pt idx="519">
                  <c:v>40410</c:v>
                </c:pt>
                <c:pt idx="520">
                  <c:v>40413</c:v>
                </c:pt>
                <c:pt idx="521">
                  <c:v>40414</c:v>
                </c:pt>
                <c:pt idx="522">
                  <c:v>40415</c:v>
                </c:pt>
                <c:pt idx="523">
                  <c:v>40416</c:v>
                </c:pt>
                <c:pt idx="524">
                  <c:v>40417</c:v>
                </c:pt>
                <c:pt idx="525">
                  <c:v>40420</c:v>
                </c:pt>
                <c:pt idx="526">
                  <c:v>40421</c:v>
                </c:pt>
                <c:pt idx="527">
                  <c:v>40422</c:v>
                </c:pt>
                <c:pt idx="528">
                  <c:v>40423</c:v>
                </c:pt>
                <c:pt idx="529">
                  <c:v>40424</c:v>
                </c:pt>
                <c:pt idx="530">
                  <c:v>40428</c:v>
                </c:pt>
                <c:pt idx="531">
                  <c:v>40429</c:v>
                </c:pt>
                <c:pt idx="532">
                  <c:v>40430</c:v>
                </c:pt>
                <c:pt idx="533">
                  <c:v>40431</c:v>
                </c:pt>
                <c:pt idx="534">
                  <c:v>40434</c:v>
                </c:pt>
                <c:pt idx="535">
                  <c:v>40435</c:v>
                </c:pt>
                <c:pt idx="536">
                  <c:v>40436</c:v>
                </c:pt>
                <c:pt idx="537">
                  <c:v>40437</c:v>
                </c:pt>
                <c:pt idx="538">
                  <c:v>40438</c:v>
                </c:pt>
                <c:pt idx="539">
                  <c:v>40441</c:v>
                </c:pt>
                <c:pt idx="540">
                  <c:v>40442</c:v>
                </c:pt>
                <c:pt idx="541">
                  <c:v>40443</c:v>
                </c:pt>
                <c:pt idx="542">
                  <c:v>40444</c:v>
                </c:pt>
                <c:pt idx="543">
                  <c:v>40445</c:v>
                </c:pt>
                <c:pt idx="544">
                  <c:v>40448</c:v>
                </c:pt>
                <c:pt idx="545">
                  <c:v>40449</c:v>
                </c:pt>
                <c:pt idx="546">
                  <c:v>40450</c:v>
                </c:pt>
                <c:pt idx="547">
                  <c:v>40451</c:v>
                </c:pt>
                <c:pt idx="548">
                  <c:v>40452</c:v>
                </c:pt>
                <c:pt idx="549">
                  <c:v>40455</c:v>
                </c:pt>
                <c:pt idx="550">
                  <c:v>40456</c:v>
                </c:pt>
                <c:pt idx="551">
                  <c:v>40457</c:v>
                </c:pt>
                <c:pt idx="552">
                  <c:v>40458</c:v>
                </c:pt>
                <c:pt idx="553">
                  <c:v>40459</c:v>
                </c:pt>
                <c:pt idx="554">
                  <c:v>40462</c:v>
                </c:pt>
                <c:pt idx="555">
                  <c:v>40463</c:v>
                </c:pt>
                <c:pt idx="556">
                  <c:v>40464</c:v>
                </c:pt>
                <c:pt idx="557">
                  <c:v>40465</c:v>
                </c:pt>
                <c:pt idx="558">
                  <c:v>40466</c:v>
                </c:pt>
                <c:pt idx="559">
                  <c:v>40469</c:v>
                </c:pt>
                <c:pt idx="560">
                  <c:v>40470</c:v>
                </c:pt>
                <c:pt idx="561">
                  <c:v>40471</c:v>
                </c:pt>
                <c:pt idx="562">
                  <c:v>40472</c:v>
                </c:pt>
                <c:pt idx="563">
                  <c:v>40473</c:v>
                </c:pt>
                <c:pt idx="564">
                  <c:v>40476</c:v>
                </c:pt>
                <c:pt idx="565">
                  <c:v>40477</c:v>
                </c:pt>
                <c:pt idx="566">
                  <c:v>40478</c:v>
                </c:pt>
                <c:pt idx="567">
                  <c:v>40479</c:v>
                </c:pt>
                <c:pt idx="568">
                  <c:v>40480</c:v>
                </c:pt>
                <c:pt idx="569">
                  <c:v>40483</c:v>
                </c:pt>
                <c:pt idx="570">
                  <c:v>40484</c:v>
                </c:pt>
                <c:pt idx="571">
                  <c:v>40485</c:v>
                </c:pt>
                <c:pt idx="572">
                  <c:v>40486</c:v>
                </c:pt>
                <c:pt idx="573">
                  <c:v>40487</c:v>
                </c:pt>
                <c:pt idx="574">
                  <c:v>40490</c:v>
                </c:pt>
                <c:pt idx="575">
                  <c:v>40491</c:v>
                </c:pt>
                <c:pt idx="576">
                  <c:v>40492</c:v>
                </c:pt>
                <c:pt idx="577">
                  <c:v>40493</c:v>
                </c:pt>
                <c:pt idx="578">
                  <c:v>40494</c:v>
                </c:pt>
                <c:pt idx="579">
                  <c:v>40497</c:v>
                </c:pt>
                <c:pt idx="580">
                  <c:v>40498</c:v>
                </c:pt>
                <c:pt idx="581">
                  <c:v>40499</c:v>
                </c:pt>
                <c:pt idx="582">
                  <c:v>40500</c:v>
                </c:pt>
                <c:pt idx="583">
                  <c:v>40501</c:v>
                </c:pt>
                <c:pt idx="584">
                  <c:v>40504</c:v>
                </c:pt>
                <c:pt idx="585">
                  <c:v>40505</c:v>
                </c:pt>
                <c:pt idx="586">
                  <c:v>40506</c:v>
                </c:pt>
                <c:pt idx="587">
                  <c:v>40507</c:v>
                </c:pt>
                <c:pt idx="588">
                  <c:v>40508</c:v>
                </c:pt>
                <c:pt idx="589">
                  <c:v>40511</c:v>
                </c:pt>
                <c:pt idx="590">
                  <c:v>40512</c:v>
                </c:pt>
                <c:pt idx="591">
                  <c:v>40513</c:v>
                </c:pt>
                <c:pt idx="592">
                  <c:v>40514</c:v>
                </c:pt>
                <c:pt idx="593">
                  <c:v>40515</c:v>
                </c:pt>
                <c:pt idx="594">
                  <c:v>40518</c:v>
                </c:pt>
                <c:pt idx="595">
                  <c:v>40519</c:v>
                </c:pt>
                <c:pt idx="596">
                  <c:v>40520</c:v>
                </c:pt>
                <c:pt idx="597">
                  <c:v>40521</c:v>
                </c:pt>
                <c:pt idx="598">
                  <c:v>40522</c:v>
                </c:pt>
                <c:pt idx="599">
                  <c:v>40525</c:v>
                </c:pt>
                <c:pt idx="600">
                  <c:v>40526</c:v>
                </c:pt>
                <c:pt idx="601">
                  <c:v>40527</c:v>
                </c:pt>
                <c:pt idx="602">
                  <c:v>40528</c:v>
                </c:pt>
                <c:pt idx="603">
                  <c:v>40529</c:v>
                </c:pt>
                <c:pt idx="604">
                  <c:v>40532</c:v>
                </c:pt>
                <c:pt idx="605">
                  <c:v>40533</c:v>
                </c:pt>
                <c:pt idx="606">
                  <c:v>40534</c:v>
                </c:pt>
                <c:pt idx="607">
                  <c:v>40535</c:v>
                </c:pt>
                <c:pt idx="608">
                  <c:v>40539</c:v>
                </c:pt>
                <c:pt idx="609">
                  <c:v>40540</c:v>
                </c:pt>
                <c:pt idx="610">
                  <c:v>40541</c:v>
                </c:pt>
                <c:pt idx="611">
                  <c:v>40542</c:v>
                </c:pt>
                <c:pt idx="612">
                  <c:v>40543</c:v>
                </c:pt>
                <c:pt idx="613">
                  <c:v>40546</c:v>
                </c:pt>
                <c:pt idx="614">
                  <c:v>40547</c:v>
                </c:pt>
                <c:pt idx="615">
                  <c:v>40548</c:v>
                </c:pt>
                <c:pt idx="616">
                  <c:v>40549</c:v>
                </c:pt>
                <c:pt idx="617">
                  <c:v>40550</c:v>
                </c:pt>
                <c:pt idx="618">
                  <c:v>40553</c:v>
                </c:pt>
                <c:pt idx="619">
                  <c:v>40554</c:v>
                </c:pt>
                <c:pt idx="620">
                  <c:v>40555</c:v>
                </c:pt>
                <c:pt idx="621">
                  <c:v>40556</c:v>
                </c:pt>
                <c:pt idx="622">
                  <c:v>40557</c:v>
                </c:pt>
                <c:pt idx="623">
                  <c:v>40560</c:v>
                </c:pt>
                <c:pt idx="624">
                  <c:v>40561</c:v>
                </c:pt>
                <c:pt idx="625">
                  <c:v>40562</c:v>
                </c:pt>
                <c:pt idx="626">
                  <c:v>40563</c:v>
                </c:pt>
                <c:pt idx="627">
                  <c:v>40564</c:v>
                </c:pt>
                <c:pt idx="628">
                  <c:v>40567</c:v>
                </c:pt>
                <c:pt idx="629">
                  <c:v>40568</c:v>
                </c:pt>
                <c:pt idx="630">
                  <c:v>40569</c:v>
                </c:pt>
                <c:pt idx="631">
                  <c:v>40570</c:v>
                </c:pt>
                <c:pt idx="632">
                  <c:v>40571</c:v>
                </c:pt>
                <c:pt idx="633">
                  <c:v>40574</c:v>
                </c:pt>
                <c:pt idx="634">
                  <c:v>40575</c:v>
                </c:pt>
                <c:pt idx="635">
                  <c:v>40576</c:v>
                </c:pt>
                <c:pt idx="636">
                  <c:v>40577</c:v>
                </c:pt>
                <c:pt idx="637">
                  <c:v>40578</c:v>
                </c:pt>
                <c:pt idx="638">
                  <c:v>40581</c:v>
                </c:pt>
                <c:pt idx="639">
                  <c:v>40582</c:v>
                </c:pt>
                <c:pt idx="640">
                  <c:v>40583</c:v>
                </c:pt>
                <c:pt idx="641">
                  <c:v>40584</c:v>
                </c:pt>
                <c:pt idx="642">
                  <c:v>40585</c:v>
                </c:pt>
                <c:pt idx="643">
                  <c:v>40588</c:v>
                </c:pt>
                <c:pt idx="644">
                  <c:v>40589</c:v>
                </c:pt>
                <c:pt idx="645">
                  <c:v>40590</c:v>
                </c:pt>
                <c:pt idx="646">
                  <c:v>40591</c:v>
                </c:pt>
                <c:pt idx="647">
                  <c:v>40592</c:v>
                </c:pt>
                <c:pt idx="648">
                  <c:v>40595</c:v>
                </c:pt>
                <c:pt idx="649">
                  <c:v>40596</c:v>
                </c:pt>
                <c:pt idx="650">
                  <c:v>40597</c:v>
                </c:pt>
                <c:pt idx="651">
                  <c:v>40598</c:v>
                </c:pt>
                <c:pt idx="652">
                  <c:v>40599</c:v>
                </c:pt>
                <c:pt idx="653">
                  <c:v>40602</c:v>
                </c:pt>
                <c:pt idx="654">
                  <c:v>40603</c:v>
                </c:pt>
                <c:pt idx="655">
                  <c:v>40604</c:v>
                </c:pt>
                <c:pt idx="656">
                  <c:v>40605</c:v>
                </c:pt>
                <c:pt idx="657">
                  <c:v>40609</c:v>
                </c:pt>
                <c:pt idx="658">
                  <c:v>40610</c:v>
                </c:pt>
                <c:pt idx="659">
                  <c:v>40611</c:v>
                </c:pt>
                <c:pt idx="660">
                  <c:v>40612</c:v>
                </c:pt>
                <c:pt idx="661">
                  <c:v>40613</c:v>
                </c:pt>
                <c:pt idx="662">
                  <c:v>40616</c:v>
                </c:pt>
                <c:pt idx="663">
                  <c:v>40617</c:v>
                </c:pt>
                <c:pt idx="664">
                  <c:v>40618</c:v>
                </c:pt>
                <c:pt idx="665">
                  <c:v>40619</c:v>
                </c:pt>
                <c:pt idx="666">
                  <c:v>40620</c:v>
                </c:pt>
                <c:pt idx="667">
                  <c:v>40623</c:v>
                </c:pt>
                <c:pt idx="668">
                  <c:v>40624</c:v>
                </c:pt>
                <c:pt idx="669">
                  <c:v>40625</c:v>
                </c:pt>
                <c:pt idx="670">
                  <c:v>40626</c:v>
                </c:pt>
                <c:pt idx="671">
                  <c:v>40627</c:v>
                </c:pt>
                <c:pt idx="672">
                  <c:v>40630</c:v>
                </c:pt>
                <c:pt idx="673">
                  <c:v>40631</c:v>
                </c:pt>
                <c:pt idx="674">
                  <c:v>40632</c:v>
                </c:pt>
                <c:pt idx="675">
                  <c:v>40633</c:v>
                </c:pt>
                <c:pt idx="676">
                  <c:v>40634</c:v>
                </c:pt>
                <c:pt idx="677">
                  <c:v>40637</c:v>
                </c:pt>
                <c:pt idx="678">
                  <c:v>40638</c:v>
                </c:pt>
                <c:pt idx="679">
                  <c:v>40639</c:v>
                </c:pt>
                <c:pt idx="680">
                  <c:v>40640</c:v>
                </c:pt>
                <c:pt idx="681">
                  <c:v>40641</c:v>
                </c:pt>
                <c:pt idx="682">
                  <c:v>40644</c:v>
                </c:pt>
                <c:pt idx="683">
                  <c:v>40645</c:v>
                </c:pt>
                <c:pt idx="684">
                  <c:v>40646</c:v>
                </c:pt>
                <c:pt idx="685">
                  <c:v>40647</c:v>
                </c:pt>
                <c:pt idx="686">
                  <c:v>40648</c:v>
                </c:pt>
                <c:pt idx="687">
                  <c:v>40651</c:v>
                </c:pt>
                <c:pt idx="688">
                  <c:v>40652</c:v>
                </c:pt>
                <c:pt idx="689">
                  <c:v>40653</c:v>
                </c:pt>
                <c:pt idx="690">
                  <c:v>40658</c:v>
                </c:pt>
                <c:pt idx="691">
                  <c:v>40659</c:v>
                </c:pt>
                <c:pt idx="692">
                  <c:v>40660</c:v>
                </c:pt>
                <c:pt idx="693">
                  <c:v>40661</c:v>
                </c:pt>
                <c:pt idx="694">
                  <c:v>40662</c:v>
                </c:pt>
                <c:pt idx="695">
                  <c:v>40665</c:v>
                </c:pt>
                <c:pt idx="696">
                  <c:v>40666</c:v>
                </c:pt>
                <c:pt idx="697">
                  <c:v>40669</c:v>
                </c:pt>
                <c:pt idx="698">
                  <c:v>40672</c:v>
                </c:pt>
                <c:pt idx="699">
                  <c:v>40673</c:v>
                </c:pt>
                <c:pt idx="700">
                  <c:v>40674</c:v>
                </c:pt>
                <c:pt idx="701">
                  <c:v>40675</c:v>
                </c:pt>
                <c:pt idx="702">
                  <c:v>40676</c:v>
                </c:pt>
                <c:pt idx="703">
                  <c:v>40679</c:v>
                </c:pt>
                <c:pt idx="704">
                  <c:v>40680</c:v>
                </c:pt>
                <c:pt idx="705">
                  <c:v>40681</c:v>
                </c:pt>
                <c:pt idx="706">
                  <c:v>40682</c:v>
                </c:pt>
                <c:pt idx="707">
                  <c:v>40683</c:v>
                </c:pt>
                <c:pt idx="708">
                  <c:v>40686</c:v>
                </c:pt>
                <c:pt idx="709">
                  <c:v>40687</c:v>
                </c:pt>
                <c:pt idx="710">
                  <c:v>40688</c:v>
                </c:pt>
                <c:pt idx="711">
                  <c:v>40689</c:v>
                </c:pt>
                <c:pt idx="712">
                  <c:v>40690</c:v>
                </c:pt>
                <c:pt idx="713">
                  <c:v>40693</c:v>
                </c:pt>
                <c:pt idx="714">
                  <c:v>40694</c:v>
                </c:pt>
                <c:pt idx="715">
                  <c:v>40695</c:v>
                </c:pt>
                <c:pt idx="716">
                  <c:v>40696</c:v>
                </c:pt>
                <c:pt idx="717">
                  <c:v>40697</c:v>
                </c:pt>
                <c:pt idx="718">
                  <c:v>40700</c:v>
                </c:pt>
                <c:pt idx="719">
                  <c:v>40701</c:v>
                </c:pt>
                <c:pt idx="720">
                  <c:v>40702</c:v>
                </c:pt>
                <c:pt idx="721">
                  <c:v>40703</c:v>
                </c:pt>
                <c:pt idx="722">
                  <c:v>40704</c:v>
                </c:pt>
                <c:pt idx="723">
                  <c:v>40707</c:v>
                </c:pt>
                <c:pt idx="724">
                  <c:v>40708</c:v>
                </c:pt>
                <c:pt idx="725">
                  <c:v>40709</c:v>
                </c:pt>
                <c:pt idx="726">
                  <c:v>40710</c:v>
                </c:pt>
                <c:pt idx="727">
                  <c:v>40711</c:v>
                </c:pt>
                <c:pt idx="728">
                  <c:v>40714</c:v>
                </c:pt>
                <c:pt idx="729">
                  <c:v>40715</c:v>
                </c:pt>
                <c:pt idx="730">
                  <c:v>40716</c:v>
                </c:pt>
                <c:pt idx="731">
                  <c:v>40717</c:v>
                </c:pt>
                <c:pt idx="732">
                  <c:v>40718</c:v>
                </c:pt>
                <c:pt idx="733">
                  <c:v>40721</c:v>
                </c:pt>
                <c:pt idx="734">
                  <c:v>40722</c:v>
                </c:pt>
                <c:pt idx="735">
                  <c:v>40723</c:v>
                </c:pt>
                <c:pt idx="736">
                  <c:v>40724</c:v>
                </c:pt>
                <c:pt idx="737">
                  <c:v>40725</c:v>
                </c:pt>
                <c:pt idx="738">
                  <c:v>40728</c:v>
                </c:pt>
                <c:pt idx="739">
                  <c:v>40729</c:v>
                </c:pt>
                <c:pt idx="740">
                  <c:v>40730</c:v>
                </c:pt>
                <c:pt idx="741">
                  <c:v>40731</c:v>
                </c:pt>
                <c:pt idx="742">
                  <c:v>40732</c:v>
                </c:pt>
                <c:pt idx="743">
                  <c:v>40735</c:v>
                </c:pt>
                <c:pt idx="744">
                  <c:v>40736</c:v>
                </c:pt>
                <c:pt idx="745">
                  <c:v>40737</c:v>
                </c:pt>
                <c:pt idx="746">
                  <c:v>40738</c:v>
                </c:pt>
                <c:pt idx="747">
                  <c:v>40739</c:v>
                </c:pt>
                <c:pt idx="748">
                  <c:v>40742</c:v>
                </c:pt>
                <c:pt idx="749">
                  <c:v>40743</c:v>
                </c:pt>
                <c:pt idx="750">
                  <c:v>40744</c:v>
                </c:pt>
                <c:pt idx="751">
                  <c:v>40745</c:v>
                </c:pt>
                <c:pt idx="752">
                  <c:v>40746</c:v>
                </c:pt>
                <c:pt idx="753">
                  <c:v>40749</c:v>
                </c:pt>
                <c:pt idx="754">
                  <c:v>40750</c:v>
                </c:pt>
                <c:pt idx="755">
                  <c:v>40751</c:v>
                </c:pt>
                <c:pt idx="756">
                  <c:v>40752</c:v>
                </c:pt>
                <c:pt idx="757">
                  <c:v>40753</c:v>
                </c:pt>
                <c:pt idx="758">
                  <c:v>40756</c:v>
                </c:pt>
                <c:pt idx="759">
                  <c:v>40757</c:v>
                </c:pt>
                <c:pt idx="760">
                  <c:v>40758</c:v>
                </c:pt>
                <c:pt idx="761">
                  <c:v>40759</c:v>
                </c:pt>
                <c:pt idx="762">
                  <c:v>40760</c:v>
                </c:pt>
                <c:pt idx="763">
                  <c:v>40763</c:v>
                </c:pt>
                <c:pt idx="764">
                  <c:v>40765</c:v>
                </c:pt>
                <c:pt idx="765">
                  <c:v>40766</c:v>
                </c:pt>
                <c:pt idx="766">
                  <c:v>40767</c:v>
                </c:pt>
                <c:pt idx="767">
                  <c:v>40770</c:v>
                </c:pt>
                <c:pt idx="768">
                  <c:v>40771</c:v>
                </c:pt>
                <c:pt idx="769">
                  <c:v>40772</c:v>
                </c:pt>
                <c:pt idx="770">
                  <c:v>40773</c:v>
                </c:pt>
                <c:pt idx="771">
                  <c:v>40777</c:v>
                </c:pt>
                <c:pt idx="772">
                  <c:v>40778</c:v>
                </c:pt>
                <c:pt idx="773">
                  <c:v>40779</c:v>
                </c:pt>
                <c:pt idx="774">
                  <c:v>40780</c:v>
                </c:pt>
                <c:pt idx="775">
                  <c:v>40781</c:v>
                </c:pt>
                <c:pt idx="776">
                  <c:v>40784</c:v>
                </c:pt>
                <c:pt idx="777">
                  <c:v>40785</c:v>
                </c:pt>
                <c:pt idx="778">
                  <c:v>40786</c:v>
                </c:pt>
                <c:pt idx="779">
                  <c:v>40787</c:v>
                </c:pt>
                <c:pt idx="780">
                  <c:v>40788</c:v>
                </c:pt>
                <c:pt idx="781">
                  <c:v>40793</c:v>
                </c:pt>
                <c:pt idx="782">
                  <c:v>40795</c:v>
                </c:pt>
                <c:pt idx="783">
                  <c:v>40798</c:v>
                </c:pt>
                <c:pt idx="784">
                  <c:v>40799</c:v>
                </c:pt>
                <c:pt idx="785">
                  <c:v>40800</c:v>
                </c:pt>
                <c:pt idx="786">
                  <c:v>40801</c:v>
                </c:pt>
                <c:pt idx="787">
                  <c:v>40802</c:v>
                </c:pt>
                <c:pt idx="788">
                  <c:v>40805</c:v>
                </c:pt>
                <c:pt idx="789">
                  <c:v>40806</c:v>
                </c:pt>
                <c:pt idx="790">
                  <c:v>40807</c:v>
                </c:pt>
                <c:pt idx="791">
                  <c:v>40808</c:v>
                </c:pt>
                <c:pt idx="792">
                  <c:v>40809</c:v>
                </c:pt>
                <c:pt idx="793">
                  <c:v>40812</c:v>
                </c:pt>
                <c:pt idx="794">
                  <c:v>40813</c:v>
                </c:pt>
                <c:pt idx="795">
                  <c:v>40814</c:v>
                </c:pt>
                <c:pt idx="796">
                  <c:v>40815</c:v>
                </c:pt>
                <c:pt idx="797">
                  <c:v>40816</c:v>
                </c:pt>
                <c:pt idx="798">
                  <c:v>40819</c:v>
                </c:pt>
                <c:pt idx="799">
                  <c:v>40820</c:v>
                </c:pt>
                <c:pt idx="800">
                  <c:v>40821</c:v>
                </c:pt>
                <c:pt idx="801">
                  <c:v>40822</c:v>
                </c:pt>
                <c:pt idx="802">
                  <c:v>40823</c:v>
                </c:pt>
                <c:pt idx="803">
                  <c:v>40826</c:v>
                </c:pt>
                <c:pt idx="804">
                  <c:v>40827</c:v>
                </c:pt>
                <c:pt idx="805">
                  <c:v>40828</c:v>
                </c:pt>
                <c:pt idx="806">
                  <c:v>40829</c:v>
                </c:pt>
                <c:pt idx="807">
                  <c:v>40830</c:v>
                </c:pt>
                <c:pt idx="808">
                  <c:v>40833</c:v>
                </c:pt>
                <c:pt idx="809">
                  <c:v>40834</c:v>
                </c:pt>
                <c:pt idx="810">
                  <c:v>40835</c:v>
                </c:pt>
                <c:pt idx="811">
                  <c:v>40836</c:v>
                </c:pt>
                <c:pt idx="812">
                  <c:v>40837</c:v>
                </c:pt>
                <c:pt idx="813">
                  <c:v>40840</c:v>
                </c:pt>
                <c:pt idx="814">
                  <c:v>40841</c:v>
                </c:pt>
                <c:pt idx="815">
                  <c:v>40843</c:v>
                </c:pt>
                <c:pt idx="816">
                  <c:v>40844</c:v>
                </c:pt>
                <c:pt idx="817">
                  <c:v>40847</c:v>
                </c:pt>
                <c:pt idx="818">
                  <c:v>40848</c:v>
                </c:pt>
                <c:pt idx="819">
                  <c:v>40849</c:v>
                </c:pt>
                <c:pt idx="820">
                  <c:v>40850</c:v>
                </c:pt>
                <c:pt idx="821">
                  <c:v>40851</c:v>
                </c:pt>
                <c:pt idx="822">
                  <c:v>40855</c:v>
                </c:pt>
                <c:pt idx="823">
                  <c:v>40856</c:v>
                </c:pt>
                <c:pt idx="824">
                  <c:v>40857</c:v>
                </c:pt>
                <c:pt idx="825">
                  <c:v>40858</c:v>
                </c:pt>
                <c:pt idx="826">
                  <c:v>40861</c:v>
                </c:pt>
                <c:pt idx="827">
                  <c:v>40863</c:v>
                </c:pt>
                <c:pt idx="828">
                  <c:v>40864</c:v>
                </c:pt>
                <c:pt idx="829">
                  <c:v>40865</c:v>
                </c:pt>
                <c:pt idx="830">
                  <c:v>40868</c:v>
                </c:pt>
                <c:pt idx="831">
                  <c:v>40869</c:v>
                </c:pt>
                <c:pt idx="832">
                  <c:v>40870</c:v>
                </c:pt>
                <c:pt idx="833">
                  <c:v>40875</c:v>
                </c:pt>
                <c:pt idx="834">
                  <c:v>40876</c:v>
                </c:pt>
                <c:pt idx="835">
                  <c:v>40877</c:v>
                </c:pt>
                <c:pt idx="836">
                  <c:v>40878</c:v>
                </c:pt>
                <c:pt idx="837">
                  <c:v>40879</c:v>
                </c:pt>
                <c:pt idx="838">
                  <c:v>40882</c:v>
                </c:pt>
                <c:pt idx="839">
                  <c:v>40883</c:v>
                </c:pt>
                <c:pt idx="840">
                  <c:v>40884</c:v>
                </c:pt>
                <c:pt idx="841">
                  <c:v>40885</c:v>
                </c:pt>
                <c:pt idx="842">
                  <c:v>40886</c:v>
                </c:pt>
                <c:pt idx="843">
                  <c:v>40889</c:v>
                </c:pt>
                <c:pt idx="844">
                  <c:v>40890</c:v>
                </c:pt>
                <c:pt idx="845">
                  <c:v>40891</c:v>
                </c:pt>
                <c:pt idx="846">
                  <c:v>40892</c:v>
                </c:pt>
                <c:pt idx="847">
                  <c:v>40893</c:v>
                </c:pt>
                <c:pt idx="848">
                  <c:v>40896</c:v>
                </c:pt>
                <c:pt idx="849">
                  <c:v>40897</c:v>
                </c:pt>
                <c:pt idx="850">
                  <c:v>40898</c:v>
                </c:pt>
                <c:pt idx="851">
                  <c:v>40899</c:v>
                </c:pt>
                <c:pt idx="852">
                  <c:v>40900</c:v>
                </c:pt>
                <c:pt idx="853">
                  <c:v>40907</c:v>
                </c:pt>
                <c:pt idx="854">
                  <c:v>40911</c:v>
                </c:pt>
                <c:pt idx="855">
                  <c:v>40912</c:v>
                </c:pt>
                <c:pt idx="856">
                  <c:v>40913</c:v>
                </c:pt>
                <c:pt idx="857">
                  <c:v>40914</c:v>
                </c:pt>
                <c:pt idx="858">
                  <c:v>40917</c:v>
                </c:pt>
                <c:pt idx="859">
                  <c:v>40918</c:v>
                </c:pt>
                <c:pt idx="860">
                  <c:v>40919</c:v>
                </c:pt>
                <c:pt idx="861">
                  <c:v>40920</c:v>
                </c:pt>
                <c:pt idx="862">
                  <c:v>40921</c:v>
                </c:pt>
                <c:pt idx="863">
                  <c:v>40925</c:v>
                </c:pt>
                <c:pt idx="864">
                  <c:v>40926</c:v>
                </c:pt>
                <c:pt idx="865">
                  <c:v>40927</c:v>
                </c:pt>
                <c:pt idx="866">
                  <c:v>40928</c:v>
                </c:pt>
                <c:pt idx="867">
                  <c:v>40931</c:v>
                </c:pt>
                <c:pt idx="868">
                  <c:v>40933</c:v>
                </c:pt>
                <c:pt idx="869">
                  <c:v>40934</c:v>
                </c:pt>
                <c:pt idx="870">
                  <c:v>40935</c:v>
                </c:pt>
                <c:pt idx="871">
                  <c:v>40938</c:v>
                </c:pt>
                <c:pt idx="872">
                  <c:v>40939</c:v>
                </c:pt>
                <c:pt idx="873">
                  <c:v>40940</c:v>
                </c:pt>
                <c:pt idx="874">
                  <c:v>40941</c:v>
                </c:pt>
                <c:pt idx="875">
                  <c:v>40942</c:v>
                </c:pt>
                <c:pt idx="876">
                  <c:v>40945</c:v>
                </c:pt>
                <c:pt idx="877">
                  <c:v>40946</c:v>
                </c:pt>
                <c:pt idx="878">
                  <c:v>40947</c:v>
                </c:pt>
                <c:pt idx="879">
                  <c:v>40948</c:v>
                </c:pt>
                <c:pt idx="880">
                  <c:v>40949</c:v>
                </c:pt>
                <c:pt idx="881">
                  <c:v>40952</c:v>
                </c:pt>
                <c:pt idx="882">
                  <c:v>40953</c:v>
                </c:pt>
                <c:pt idx="883">
                  <c:v>40954</c:v>
                </c:pt>
                <c:pt idx="884">
                  <c:v>40955</c:v>
                </c:pt>
                <c:pt idx="885">
                  <c:v>40960</c:v>
                </c:pt>
                <c:pt idx="886">
                  <c:v>40961</c:v>
                </c:pt>
                <c:pt idx="887">
                  <c:v>40962</c:v>
                </c:pt>
                <c:pt idx="888">
                  <c:v>40963</c:v>
                </c:pt>
                <c:pt idx="889">
                  <c:v>40966</c:v>
                </c:pt>
                <c:pt idx="890">
                  <c:v>40967</c:v>
                </c:pt>
                <c:pt idx="891">
                  <c:v>40968</c:v>
                </c:pt>
                <c:pt idx="892">
                  <c:v>40969</c:v>
                </c:pt>
                <c:pt idx="893">
                  <c:v>40970</c:v>
                </c:pt>
                <c:pt idx="894">
                  <c:v>40973</c:v>
                </c:pt>
                <c:pt idx="895">
                  <c:v>40974</c:v>
                </c:pt>
                <c:pt idx="896">
                  <c:v>40975</c:v>
                </c:pt>
                <c:pt idx="897">
                  <c:v>40976</c:v>
                </c:pt>
                <c:pt idx="898">
                  <c:v>40977</c:v>
                </c:pt>
                <c:pt idx="899">
                  <c:v>40980</c:v>
                </c:pt>
                <c:pt idx="900">
                  <c:v>40981</c:v>
                </c:pt>
                <c:pt idx="901">
                  <c:v>40982</c:v>
                </c:pt>
                <c:pt idx="902">
                  <c:v>40983</c:v>
                </c:pt>
                <c:pt idx="903">
                  <c:v>40990</c:v>
                </c:pt>
                <c:pt idx="904">
                  <c:v>40994</c:v>
                </c:pt>
                <c:pt idx="905">
                  <c:v>40995</c:v>
                </c:pt>
                <c:pt idx="906">
                  <c:v>41001</c:v>
                </c:pt>
                <c:pt idx="907">
                  <c:v>41002</c:v>
                </c:pt>
                <c:pt idx="908">
                  <c:v>41008</c:v>
                </c:pt>
                <c:pt idx="909">
                  <c:v>41010</c:v>
                </c:pt>
                <c:pt idx="910">
                  <c:v>41012</c:v>
                </c:pt>
                <c:pt idx="911">
                  <c:v>41015</c:v>
                </c:pt>
                <c:pt idx="912">
                  <c:v>41016</c:v>
                </c:pt>
                <c:pt idx="913">
                  <c:v>41017</c:v>
                </c:pt>
                <c:pt idx="914">
                  <c:v>41018</c:v>
                </c:pt>
                <c:pt idx="915">
                  <c:v>41019</c:v>
                </c:pt>
                <c:pt idx="916">
                  <c:v>41022</c:v>
                </c:pt>
                <c:pt idx="917">
                  <c:v>41023</c:v>
                </c:pt>
                <c:pt idx="918">
                  <c:v>41024</c:v>
                </c:pt>
                <c:pt idx="919">
                  <c:v>41025</c:v>
                </c:pt>
                <c:pt idx="920">
                  <c:v>41026</c:v>
                </c:pt>
                <c:pt idx="921">
                  <c:v>41030</c:v>
                </c:pt>
                <c:pt idx="922">
                  <c:v>41031</c:v>
                </c:pt>
                <c:pt idx="923">
                  <c:v>41032</c:v>
                </c:pt>
                <c:pt idx="924">
                  <c:v>41033</c:v>
                </c:pt>
                <c:pt idx="925">
                  <c:v>41036</c:v>
                </c:pt>
                <c:pt idx="926">
                  <c:v>41037</c:v>
                </c:pt>
                <c:pt idx="927">
                  <c:v>41038</c:v>
                </c:pt>
                <c:pt idx="928">
                  <c:v>41039</c:v>
                </c:pt>
                <c:pt idx="929">
                  <c:v>41040</c:v>
                </c:pt>
                <c:pt idx="930">
                  <c:v>41043</c:v>
                </c:pt>
                <c:pt idx="931">
                  <c:v>41044</c:v>
                </c:pt>
                <c:pt idx="932">
                  <c:v>41045</c:v>
                </c:pt>
                <c:pt idx="933">
                  <c:v>41046</c:v>
                </c:pt>
                <c:pt idx="934">
                  <c:v>41047</c:v>
                </c:pt>
                <c:pt idx="935">
                  <c:v>41050</c:v>
                </c:pt>
                <c:pt idx="936">
                  <c:v>41051</c:v>
                </c:pt>
                <c:pt idx="937">
                  <c:v>41052</c:v>
                </c:pt>
                <c:pt idx="938">
                  <c:v>41053</c:v>
                </c:pt>
                <c:pt idx="939">
                  <c:v>41054</c:v>
                </c:pt>
                <c:pt idx="940">
                  <c:v>41057</c:v>
                </c:pt>
                <c:pt idx="941">
                  <c:v>41058</c:v>
                </c:pt>
                <c:pt idx="942">
                  <c:v>41059</c:v>
                </c:pt>
                <c:pt idx="943">
                  <c:v>41061</c:v>
                </c:pt>
                <c:pt idx="944">
                  <c:v>41064</c:v>
                </c:pt>
                <c:pt idx="945">
                  <c:v>41065</c:v>
                </c:pt>
                <c:pt idx="946">
                  <c:v>41067</c:v>
                </c:pt>
                <c:pt idx="947">
                  <c:v>41068</c:v>
                </c:pt>
                <c:pt idx="948">
                  <c:v>41071</c:v>
                </c:pt>
                <c:pt idx="949">
                  <c:v>41072</c:v>
                </c:pt>
                <c:pt idx="950">
                  <c:v>41073</c:v>
                </c:pt>
                <c:pt idx="951">
                  <c:v>41074</c:v>
                </c:pt>
                <c:pt idx="952">
                  <c:v>41075</c:v>
                </c:pt>
                <c:pt idx="953">
                  <c:v>41078</c:v>
                </c:pt>
                <c:pt idx="954">
                  <c:v>41079</c:v>
                </c:pt>
                <c:pt idx="955">
                  <c:v>41080</c:v>
                </c:pt>
                <c:pt idx="956">
                  <c:v>41081</c:v>
                </c:pt>
                <c:pt idx="957">
                  <c:v>41082</c:v>
                </c:pt>
                <c:pt idx="958">
                  <c:v>41085</c:v>
                </c:pt>
                <c:pt idx="959">
                  <c:v>41086</c:v>
                </c:pt>
                <c:pt idx="960">
                  <c:v>41087</c:v>
                </c:pt>
                <c:pt idx="961">
                  <c:v>41088</c:v>
                </c:pt>
                <c:pt idx="962">
                  <c:v>41089</c:v>
                </c:pt>
                <c:pt idx="963">
                  <c:v>41092</c:v>
                </c:pt>
                <c:pt idx="964">
                  <c:v>41093</c:v>
                </c:pt>
                <c:pt idx="965">
                  <c:v>41094</c:v>
                </c:pt>
                <c:pt idx="966">
                  <c:v>41095</c:v>
                </c:pt>
                <c:pt idx="967">
                  <c:v>41099</c:v>
                </c:pt>
                <c:pt idx="968">
                  <c:v>41100</c:v>
                </c:pt>
                <c:pt idx="969">
                  <c:v>41101</c:v>
                </c:pt>
                <c:pt idx="970">
                  <c:v>41102</c:v>
                </c:pt>
                <c:pt idx="971">
                  <c:v>41103</c:v>
                </c:pt>
                <c:pt idx="972">
                  <c:v>41106</c:v>
                </c:pt>
                <c:pt idx="973">
                  <c:v>41107</c:v>
                </c:pt>
                <c:pt idx="974">
                  <c:v>41108</c:v>
                </c:pt>
                <c:pt idx="975">
                  <c:v>41109</c:v>
                </c:pt>
                <c:pt idx="976">
                  <c:v>41110</c:v>
                </c:pt>
                <c:pt idx="977">
                  <c:v>41113</c:v>
                </c:pt>
                <c:pt idx="978">
                  <c:v>41114</c:v>
                </c:pt>
                <c:pt idx="979">
                  <c:v>41115</c:v>
                </c:pt>
                <c:pt idx="980">
                  <c:v>41116</c:v>
                </c:pt>
                <c:pt idx="981">
                  <c:v>41117</c:v>
                </c:pt>
                <c:pt idx="982">
                  <c:v>41120</c:v>
                </c:pt>
                <c:pt idx="983">
                  <c:v>41121</c:v>
                </c:pt>
                <c:pt idx="984">
                  <c:v>41122</c:v>
                </c:pt>
                <c:pt idx="985">
                  <c:v>41123</c:v>
                </c:pt>
                <c:pt idx="986">
                  <c:v>41124</c:v>
                </c:pt>
                <c:pt idx="987">
                  <c:v>41127</c:v>
                </c:pt>
                <c:pt idx="988">
                  <c:v>41128</c:v>
                </c:pt>
                <c:pt idx="989">
                  <c:v>41129</c:v>
                </c:pt>
                <c:pt idx="990">
                  <c:v>41130</c:v>
                </c:pt>
                <c:pt idx="991">
                  <c:v>41131</c:v>
                </c:pt>
                <c:pt idx="992">
                  <c:v>41134</c:v>
                </c:pt>
                <c:pt idx="993">
                  <c:v>41135</c:v>
                </c:pt>
                <c:pt idx="994">
                  <c:v>41136</c:v>
                </c:pt>
                <c:pt idx="995">
                  <c:v>41137</c:v>
                </c:pt>
                <c:pt idx="996">
                  <c:v>41138</c:v>
                </c:pt>
                <c:pt idx="997">
                  <c:v>41141</c:v>
                </c:pt>
                <c:pt idx="998">
                  <c:v>41142</c:v>
                </c:pt>
                <c:pt idx="999">
                  <c:v>41143</c:v>
                </c:pt>
                <c:pt idx="1000">
                  <c:v>41144</c:v>
                </c:pt>
                <c:pt idx="1001">
                  <c:v>41145</c:v>
                </c:pt>
                <c:pt idx="1002">
                  <c:v>41148</c:v>
                </c:pt>
                <c:pt idx="1003">
                  <c:v>41149</c:v>
                </c:pt>
                <c:pt idx="1004">
                  <c:v>41150</c:v>
                </c:pt>
                <c:pt idx="1005">
                  <c:v>41151</c:v>
                </c:pt>
                <c:pt idx="1006">
                  <c:v>41152</c:v>
                </c:pt>
                <c:pt idx="1007">
                  <c:v>41156</c:v>
                </c:pt>
                <c:pt idx="1008">
                  <c:v>41157</c:v>
                </c:pt>
                <c:pt idx="1009">
                  <c:v>41162</c:v>
                </c:pt>
                <c:pt idx="1010">
                  <c:v>41163</c:v>
                </c:pt>
                <c:pt idx="1011">
                  <c:v>41164</c:v>
                </c:pt>
                <c:pt idx="1012">
                  <c:v>41165</c:v>
                </c:pt>
                <c:pt idx="1013">
                  <c:v>41166</c:v>
                </c:pt>
                <c:pt idx="1014">
                  <c:v>41169</c:v>
                </c:pt>
                <c:pt idx="1015">
                  <c:v>41170</c:v>
                </c:pt>
                <c:pt idx="1016">
                  <c:v>41171</c:v>
                </c:pt>
                <c:pt idx="1017">
                  <c:v>41172</c:v>
                </c:pt>
                <c:pt idx="1018">
                  <c:v>41173</c:v>
                </c:pt>
                <c:pt idx="1019">
                  <c:v>41176</c:v>
                </c:pt>
                <c:pt idx="1020">
                  <c:v>41177</c:v>
                </c:pt>
                <c:pt idx="1021">
                  <c:v>41178</c:v>
                </c:pt>
                <c:pt idx="1022">
                  <c:v>41179</c:v>
                </c:pt>
                <c:pt idx="1023">
                  <c:v>41180</c:v>
                </c:pt>
                <c:pt idx="1024">
                  <c:v>41183</c:v>
                </c:pt>
                <c:pt idx="1025">
                  <c:v>41184</c:v>
                </c:pt>
                <c:pt idx="1026">
                  <c:v>41185</c:v>
                </c:pt>
                <c:pt idx="1027">
                  <c:v>41186</c:v>
                </c:pt>
                <c:pt idx="1028">
                  <c:v>41187</c:v>
                </c:pt>
                <c:pt idx="1029">
                  <c:v>41190</c:v>
                </c:pt>
                <c:pt idx="1030">
                  <c:v>41191</c:v>
                </c:pt>
                <c:pt idx="1031">
                  <c:v>41192</c:v>
                </c:pt>
                <c:pt idx="1032">
                  <c:v>41194</c:v>
                </c:pt>
                <c:pt idx="1033">
                  <c:v>41197</c:v>
                </c:pt>
                <c:pt idx="1034">
                  <c:v>41198</c:v>
                </c:pt>
                <c:pt idx="1035">
                  <c:v>41199</c:v>
                </c:pt>
                <c:pt idx="1036">
                  <c:v>41200</c:v>
                </c:pt>
                <c:pt idx="1037">
                  <c:v>41201</c:v>
                </c:pt>
                <c:pt idx="1038">
                  <c:v>41204</c:v>
                </c:pt>
                <c:pt idx="1039">
                  <c:v>41205</c:v>
                </c:pt>
                <c:pt idx="1040">
                  <c:v>41206</c:v>
                </c:pt>
                <c:pt idx="1041">
                  <c:v>41207</c:v>
                </c:pt>
                <c:pt idx="1042">
                  <c:v>41208</c:v>
                </c:pt>
                <c:pt idx="1043">
                  <c:v>41212</c:v>
                </c:pt>
                <c:pt idx="1044">
                  <c:v>41213</c:v>
                </c:pt>
                <c:pt idx="1045">
                  <c:v>41215</c:v>
                </c:pt>
                <c:pt idx="1046">
                  <c:v>41218</c:v>
                </c:pt>
                <c:pt idx="1047">
                  <c:v>41219</c:v>
                </c:pt>
                <c:pt idx="1048">
                  <c:v>41220</c:v>
                </c:pt>
                <c:pt idx="1049">
                  <c:v>41221</c:v>
                </c:pt>
                <c:pt idx="1050">
                  <c:v>41222</c:v>
                </c:pt>
                <c:pt idx="1051">
                  <c:v>41225</c:v>
                </c:pt>
                <c:pt idx="1052">
                  <c:v>41226</c:v>
                </c:pt>
                <c:pt idx="1053">
                  <c:v>41228</c:v>
                </c:pt>
                <c:pt idx="1054">
                  <c:v>41233</c:v>
                </c:pt>
                <c:pt idx="1055">
                  <c:v>41234</c:v>
                </c:pt>
                <c:pt idx="1056">
                  <c:v>41239</c:v>
                </c:pt>
                <c:pt idx="1057">
                  <c:v>41240</c:v>
                </c:pt>
                <c:pt idx="1058">
                  <c:v>41241</c:v>
                </c:pt>
                <c:pt idx="1059">
                  <c:v>41242</c:v>
                </c:pt>
                <c:pt idx="1060">
                  <c:v>41243</c:v>
                </c:pt>
                <c:pt idx="1061">
                  <c:v>41247</c:v>
                </c:pt>
                <c:pt idx="1062">
                  <c:v>41248</c:v>
                </c:pt>
                <c:pt idx="1063">
                  <c:v>41249</c:v>
                </c:pt>
                <c:pt idx="1064">
                  <c:v>41250</c:v>
                </c:pt>
                <c:pt idx="1065">
                  <c:v>41253</c:v>
                </c:pt>
                <c:pt idx="1066">
                  <c:v>41254</c:v>
                </c:pt>
                <c:pt idx="1067">
                  <c:v>41255</c:v>
                </c:pt>
                <c:pt idx="1068">
                  <c:v>41256</c:v>
                </c:pt>
                <c:pt idx="1069">
                  <c:v>41257</c:v>
                </c:pt>
                <c:pt idx="1070">
                  <c:v>41260</c:v>
                </c:pt>
                <c:pt idx="1071">
                  <c:v>41261</c:v>
                </c:pt>
                <c:pt idx="1072">
                  <c:v>41262</c:v>
                </c:pt>
                <c:pt idx="1073">
                  <c:v>41267</c:v>
                </c:pt>
                <c:pt idx="1074">
                  <c:v>41269</c:v>
                </c:pt>
                <c:pt idx="1075">
                  <c:v>41270</c:v>
                </c:pt>
                <c:pt idx="1076">
                  <c:v>41274</c:v>
                </c:pt>
                <c:pt idx="1077">
                  <c:v>41276</c:v>
                </c:pt>
                <c:pt idx="1078">
                  <c:v>41277</c:v>
                </c:pt>
                <c:pt idx="1079">
                  <c:v>41281</c:v>
                </c:pt>
                <c:pt idx="1080">
                  <c:v>41282</c:v>
                </c:pt>
                <c:pt idx="1081">
                  <c:v>41283</c:v>
                </c:pt>
                <c:pt idx="1082">
                  <c:v>41284</c:v>
                </c:pt>
                <c:pt idx="1083">
                  <c:v>41285</c:v>
                </c:pt>
                <c:pt idx="1084">
                  <c:v>41288</c:v>
                </c:pt>
                <c:pt idx="1085">
                  <c:v>41289</c:v>
                </c:pt>
                <c:pt idx="1086">
                  <c:v>41290</c:v>
                </c:pt>
                <c:pt idx="1087">
                  <c:v>41291</c:v>
                </c:pt>
                <c:pt idx="1088">
                  <c:v>41292</c:v>
                </c:pt>
                <c:pt idx="1089">
                  <c:v>41296</c:v>
                </c:pt>
                <c:pt idx="1090">
                  <c:v>41297</c:v>
                </c:pt>
                <c:pt idx="1091">
                  <c:v>41299</c:v>
                </c:pt>
                <c:pt idx="1092">
                  <c:v>41302</c:v>
                </c:pt>
                <c:pt idx="1093">
                  <c:v>41303</c:v>
                </c:pt>
                <c:pt idx="1094">
                  <c:v>41304</c:v>
                </c:pt>
                <c:pt idx="1095">
                  <c:v>41305</c:v>
                </c:pt>
                <c:pt idx="1096">
                  <c:v>41306</c:v>
                </c:pt>
                <c:pt idx="1097">
                  <c:v>41309</c:v>
                </c:pt>
                <c:pt idx="1098">
                  <c:v>41311</c:v>
                </c:pt>
                <c:pt idx="1099">
                  <c:v>41312</c:v>
                </c:pt>
                <c:pt idx="1100">
                  <c:v>41318</c:v>
                </c:pt>
                <c:pt idx="1101">
                  <c:v>41319</c:v>
                </c:pt>
                <c:pt idx="1102">
                  <c:v>41320</c:v>
                </c:pt>
                <c:pt idx="1103">
                  <c:v>41323</c:v>
                </c:pt>
                <c:pt idx="1104">
                  <c:v>41324</c:v>
                </c:pt>
                <c:pt idx="1105">
                  <c:v>41327</c:v>
                </c:pt>
                <c:pt idx="1106">
                  <c:v>41330</c:v>
                </c:pt>
                <c:pt idx="1107">
                  <c:v>41331</c:v>
                </c:pt>
                <c:pt idx="1108">
                  <c:v>41332</c:v>
                </c:pt>
                <c:pt idx="1109">
                  <c:v>41334</c:v>
                </c:pt>
                <c:pt idx="1110">
                  <c:v>41337</c:v>
                </c:pt>
                <c:pt idx="1111">
                  <c:v>41339</c:v>
                </c:pt>
                <c:pt idx="1112">
                  <c:v>41340</c:v>
                </c:pt>
                <c:pt idx="1113">
                  <c:v>41341</c:v>
                </c:pt>
                <c:pt idx="1114">
                  <c:v>41344</c:v>
                </c:pt>
                <c:pt idx="1115">
                  <c:v>41345</c:v>
                </c:pt>
                <c:pt idx="1116">
                  <c:v>41346</c:v>
                </c:pt>
                <c:pt idx="1117">
                  <c:v>41347</c:v>
                </c:pt>
                <c:pt idx="1118">
                  <c:v>41348</c:v>
                </c:pt>
                <c:pt idx="1119">
                  <c:v>41351</c:v>
                </c:pt>
                <c:pt idx="1120">
                  <c:v>41354</c:v>
                </c:pt>
                <c:pt idx="1121">
                  <c:v>41355</c:v>
                </c:pt>
                <c:pt idx="1122">
                  <c:v>41358</c:v>
                </c:pt>
                <c:pt idx="1123">
                  <c:v>41359</c:v>
                </c:pt>
                <c:pt idx="1124">
                  <c:v>41360</c:v>
                </c:pt>
                <c:pt idx="1125">
                  <c:v>41361</c:v>
                </c:pt>
                <c:pt idx="1126">
                  <c:v>41366</c:v>
                </c:pt>
                <c:pt idx="1127">
                  <c:v>41367</c:v>
                </c:pt>
                <c:pt idx="1128">
                  <c:v>41368</c:v>
                </c:pt>
                <c:pt idx="1129">
                  <c:v>41372</c:v>
                </c:pt>
                <c:pt idx="1130">
                  <c:v>41373</c:v>
                </c:pt>
                <c:pt idx="1131">
                  <c:v>41375</c:v>
                </c:pt>
                <c:pt idx="1132">
                  <c:v>41376</c:v>
                </c:pt>
                <c:pt idx="1133">
                  <c:v>41379</c:v>
                </c:pt>
                <c:pt idx="1134">
                  <c:v>41380</c:v>
                </c:pt>
                <c:pt idx="1135">
                  <c:v>41382</c:v>
                </c:pt>
                <c:pt idx="1136">
                  <c:v>41383</c:v>
                </c:pt>
                <c:pt idx="1137">
                  <c:v>41386</c:v>
                </c:pt>
                <c:pt idx="1138">
                  <c:v>41387</c:v>
                </c:pt>
                <c:pt idx="1139">
                  <c:v>41388</c:v>
                </c:pt>
                <c:pt idx="1140">
                  <c:v>41389</c:v>
                </c:pt>
                <c:pt idx="1141">
                  <c:v>41390</c:v>
                </c:pt>
                <c:pt idx="1142">
                  <c:v>41393</c:v>
                </c:pt>
                <c:pt idx="1143">
                  <c:v>41397</c:v>
                </c:pt>
                <c:pt idx="1144">
                  <c:v>41400</c:v>
                </c:pt>
                <c:pt idx="1145">
                  <c:v>41402</c:v>
                </c:pt>
                <c:pt idx="1146">
                  <c:v>41403</c:v>
                </c:pt>
                <c:pt idx="1147">
                  <c:v>41404</c:v>
                </c:pt>
                <c:pt idx="1148">
                  <c:v>41407</c:v>
                </c:pt>
                <c:pt idx="1149">
                  <c:v>41411</c:v>
                </c:pt>
                <c:pt idx="1150">
                  <c:v>41414</c:v>
                </c:pt>
                <c:pt idx="1151">
                  <c:v>41416</c:v>
                </c:pt>
                <c:pt idx="1152">
                  <c:v>41418</c:v>
                </c:pt>
                <c:pt idx="1153">
                  <c:v>41422</c:v>
                </c:pt>
                <c:pt idx="1154">
                  <c:v>41424</c:v>
                </c:pt>
                <c:pt idx="1155">
                  <c:v>41425</c:v>
                </c:pt>
                <c:pt idx="1156">
                  <c:v>41429</c:v>
                </c:pt>
                <c:pt idx="1157">
                  <c:v>41431</c:v>
                </c:pt>
                <c:pt idx="1158">
                  <c:v>41432</c:v>
                </c:pt>
                <c:pt idx="1159">
                  <c:v>41435</c:v>
                </c:pt>
                <c:pt idx="1160">
                  <c:v>41438</c:v>
                </c:pt>
                <c:pt idx="1161">
                  <c:v>41439</c:v>
                </c:pt>
                <c:pt idx="1162">
                  <c:v>41442</c:v>
                </c:pt>
                <c:pt idx="1163">
                  <c:v>41445</c:v>
                </c:pt>
                <c:pt idx="1164">
                  <c:v>41446</c:v>
                </c:pt>
                <c:pt idx="1165">
                  <c:v>41449</c:v>
                </c:pt>
                <c:pt idx="1166">
                  <c:v>41450</c:v>
                </c:pt>
                <c:pt idx="1167">
                  <c:v>41452</c:v>
                </c:pt>
                <c:pt idx="1168">
                  <c:v>41453</c:v>
                </c:pt>
                <c:pt idx="1169">
                  <c:v>41456</c:v>
                </c:pt>
                <c:pt idx="1170">
                  <c:v>41457</c:v>
                </c:pt>
                <c:pt idx="1171">
                  <c:v>41458</c:v>
                </c:pt>
                <c:pt idx="1172">
                  <c:v>41460</c:v>
                </c:pt>
                <c:pt idx="1173">
                  <c:v>41466</c:v>
                </c:pt>
                <c:pt idx="1174">
                  <c:v>41467</c:v>
                </c:pt>
                <c:pt idx="1175">
                  <c:v>41470</c:v>
                </c:pt>
                <c:pt idx="1176">
                  <c:v>41471</c:v>
                </c:pt>
                <c:pt idx="1177">
                  <c:v>41472</c:v>
                </c:pt>
                <c:pt idx="1178">
                  <c:v>41474</c:v>
                </c:pt>
                <c:pt idx="1179">
                  <c:v>41480</c:v>
                </c:pt>
                <c:pt idx="1180">
                  <c:v>41481</c:v>
                </c:pt>
                <c:pt idx="1181">
                  <c:v>41484</c:v>
                </c:pt>
                <c:pt idx="1182">
                  <c:v>41485</c:v>
                </c:pt>
                <c:pt idx="1183">
                  <c:v>41486</c:v>
                </c:pt>
                <c:pt idx="1184">
                  <c:v>41487</c:v>
                </c:pt>
                <c:pt idx="1185">
                  <c:v>41498</c:v>
                </c:pt>
                <c:pt idx="1186">
                  <c:v>41501</c:v>
                </c:pt>
                <c:pt idx="1187">
                  <c:v>41502</c:v>
                </c:pt>
                <c:pt idx="1188">
                  <c:v>41505</c:v>
                </c:pt>
                <c:pt idx="1189">
                  <c:v>41507</c:v>
                </c:pt>
                <c:pt idx="1190">
                  <c:v>41516</c:v>
                </c:pt>
                <c:pt idx="1191">
                  <c:v>41520</c:v>
                </c:pt>
                <c:pt idx="1192">
                  <c:v>41522</c:v>
                </c:pt>
                <c:pt idx="1193">
                  <c:v>41523</c:v>
                </c:pt>
                <c:pt idx="1194">
                  <c:v>41526</c:v>
                </c:pt>
                <c:pt idx="1195">
                  <c:v>41527</c:v>
                </c:pt>
                <c:pt idx="1196">
                  <c:v>41529</c:v>
                </c:pt>
                <c:pt idx="1197">
                  <c:v>41534</c:v>
                </c:pt>
                <c:pt idx="1198">
                  <c:v>41535</c:v>
                </c:pt>
                <c:pt idx="1199">
                  <c:v>41554</c:v>
                </c:pt>
                <c:pt idx="1200">
                  <c:v>41557</c:v>
                </c:pt>
                <c:pt idx="1201">
                  <c:v>41558</c:v>
                </c:pt>
                <c:pt idx="1202">
                  <c:v>41562</c:v>
                </c:pt>
                <c:pt idx="1203">
                  <c:v>41563</c:v>
                </c:pt>
                <c:pt idx="1204">
                  <c:v>41564</c:v>
                </c:pt>
                <c:pt idx="1205">
                  <c:v>41565</c:v>
                </c:pt>
                <c:pt idx="1206">
                  <c:v>41568</c:v>
                </c:pt>
                <c:pt idx="1207">
                  <c:v>41569</c:v>
                </c:pt>
                <c:pt idx="1208">
                  <c:v>41570</c:v>
                </c:pt>
                <c:pt idx="1209">
                  <c:v>41571</c:v>
                </c:pt>
                <c:pt idx="1210">
                  <c:v>41572</c:v>
                </c:pt>
                <c:pt idx="1211">
                  <c:v>41575</c:v>
                </c:pt>
                <c:pt idx="1212">
                  <c:v>41576</c:v>
                </c:pt>
                <c:pt idx="1213">
                  <c:v>41577</c:v>
                </c:pt>
                <c:pt idx="1214">
                  <c:v>41578</c:v>
                </c:pt>
                <c:pt idx="1215">
                  <c:v>41579</c:v>
                </c:pt>
                <c:pt idx="1216">
                  <c:v>41582</c:v>
                </c:pt>
                <c:pt idx="1217">
                  <c:v>41583</c:v>
                </c:pt>
                <c:pt idx="1218">
                  <c:v>41584</c:v>
                </c:pt>
                <c:pt idx="1219">
                  <c:v>41585</c:v>
                </c:pt>
                <c:pt idx="1220">
                  <c:v>41586</c:v>
                </c:pt>
                <c:pt idx="1221">
                  <c:v>41589</c:v>
                </c:pt>
                <c:pt idx="1222">
                  <c:v>41590</c:v>
                </c:pt>
                <c:pt idx="1223">
                  <c:v>41591</c:v>
                </c:pt>
                <c:pt idx="1224">
                  <c:v>41593</c:v>
                </c:pt>
                <c:pt idx="1225">
                  <c:v>41596</c:v>
                </c:pt>
                <c:pt idx="1226">
                  <c:v>41598</c:v>
                </c:pt>
                <c:pt idx="1227">
                  <c:v>41599</c:v>
                </c:pt>
                <c:pt idx="1228">
                  <c:v>41600</c:v>
                </c:pt>
                <c:pt idx="1229">
                  <c:v>41603</c:v>
                </c:pt>
                <c:pt idx="1230">
                  <c:v>41604</c:v>
                </c:pt>
                <c:pt idx="1231">
                  <c:v>41605</c:v>
                </c:pt>
                <c:pt idx="1232">
                  <c:v>41606</c:v>
                </c:pt>
                <c:pt idx="1233">
                  <c:v>41607</c:v>
                </c:pt>
                <c:pt idx="1234">
                  <c:v>41610</c:v>
                </c:pt>
                <c:pt idx="1235">
                  <c:v>41611</c:v>
                </c:pt>
                <c:pt idx="1236">
                  <c:v>41612</c:v>
                </c:pt>
                <c:pt idx="1237">
                  <c:v>41613</c:v>
                </c:pt>
                <c:pt idx="1238">
                  <c:v>41614</c:v>
                </c:pt>
                <c:pt idx="1239">
                  <c:v>41617</c:v>
                </c:pt>
                <c:pt idx="1240">
                  <c:v>41618</c:v>
                </c:pt>
                <c:pt idx="1241">
                  <c:v>41619</c:v>
                </c:pt>
                <c:pt idx="1242">
                  <c:v>41620</c:v>
                </c:pt>
                <c:pt idx="1243">
                  <c:v>41621</c:v>
                </c:pt>
                <c:pt idx="1244">
                  <c:v>41624</c:v>
                </c:pt>
                <c:pt idx="1245">
                  <c:v>41625</c:v>
                </c:pt>
                <c:pt idx="1246">
                  <c:v>41626</c:v>
                </c:pt>
                <c:pt idx="1247">
                  <c:v>41627</c:v>
                </c:pt>
                <c:pt idx="1248">
                  <c:v>41635</c:v>
                </c:pt>
                <c:pt idx="1249">
                  <c:v>41639</c:v>
                </c:pt>
                <c:pt idx="1250">
                  <c:v>41641</c:v>
                </c:pt>
                <c:pt idx="1251">
                  <c:v>41642</c:v>
                </c:pt>
                <c:pt idx="1252">
                  <c:v>41645</c:v>
                </c:pt>
                <c:pt idx="1253">
                  <c:v>41646</c:v>
                </c:pt>
                <c:pt idx="1254">
                  <c:v>41647</c:v>
                </c:pt>
                <c:pt idx="1255">
                  <c:v>41648</c:v>
                </c:pt>
                <c:pt idx="1256">
                  <c:v>41649</c:v>
                </c:pt>
                <c:pt idx="1257">
                  <c:v>41652</c:v>
                </c:pt>
                <c:pt idx="1258">
                  <c:v>41653</c:v>
                </c:pt>
                <c:pt idx="1259">
                  <c:v>41654</c:v>
                </c:pt>
                <c:pt idx="1260">
                  <c:v>41655</c:v>
                </c:pt>
                <c:pt idx="1261">
                  <c:v>41656</c:v>
                </c:pt>
                <c:pt idx="1262">
                  <c:v>41659</c:v>
                </c:pt>
                <c:pt idx="1263">
                  <c:v>41660</c:v>
                </c:pt>
                <c:pt idx="1264">
                  <c:v>41661</c:v>
                </c:pt>
                <c:pt idx="1265">
                  <c:v>41662</c:v>
                </c:pt>
                <c:pt idx="1266">
                  <c:v>41663</c:v>
                </c:pt>
                <c:pt idx="1267">
                  <c:v>41666</c:v>
                </c:pt>
                <c:pt idx="1268">
                  <c:v>41667</c:v>
                </c:pt>
                <c:pt idx="1269">
                  <c:v>41668</c:v>
                </c:pt>
                <c:pt idx="1270">
                  <c:v>41669</c:v>
                </c:pt>
                <c:pt idx="1271">
                  <c:v>41673</c:v>
                </c:pt>
                <c:pt idx="1272">
                  <c:v>41674</c:v>
                </c:pt>
                <c:pt idx="1273">
                  <c:v>41675</c:v>
                </c:pt>
                <c:pt idx="1274">
                  <c:v>41676</c:v>
                </c:pt>
                <c:pt idx="1275">
                  <c:v>41677</c:v>
                </c:pt>
                <c:pt idx="1276">
                  <c:v>41680</c:v>
                </c:pt>
                <c:pt idx="1277">
                  <c:v>41681</c:v>
                </c:pt>
                <c:pt idx="1278">
                  <c:v>41682</c:v>
                </c:pt>
                <c:pt idx="1279">
                  <c:v>41683</c:v>
                </c:pt>
                <c:pt idx="1280">
                  <c:v>41684</c:v>
                </c:pt>
                <c:pt idx="1281">
                  <c:v>41687</c:v>
                </c:pt>
                <c:pt idx="1282">
                  <c:v>41688</c:v>
                </c:pt>
                <c:pt idx="1283">
                  <c:v>41689</c:v>
                </c:pt>
                <c:pt idx="1284">
                  <c:v>41690</c:v>
                </c:pt>
                <c:pt idx="1285">
                  <c:v>41691</c:v>
                </c:pt>
                <c:pt idx="1286">
                  <c:v>41694</c:v>
                </c:pt>
                <c:pt idx="1287">
                  <c:v>41695</c:v>
                </c:pt>
                <c:pt idx="1288">
                  <c:v>41696</c:v>
                </c:pt>
                <c:pt idx="1289">
                  <c:v>41697</c:v>
                </c:pt>
                <c:pt idx="1290">
                  <c:v>41702</c:v>
                </c:pt>
                <c:pt idx="1291">
                  <c:v>41703</c:v>
                </c:pt>
                <c:pt idx="1292">
                  <c:v>41704</c:v>
                </c:pt>
                <c:pt idx="1293">
                  <c:v>41705</c:v>
                </c:pt>
                <c:pt idx="1294">
                  <c:v>41708</c:v>
                </c:pt>
                <c:pt idx="1295">
                  <c:v>41709</c:v>
                </c:pt>
                <c:pt idx="1296">
                  <c:v>41710</c:v>
                </c:pt>
                <c:pt idx="1297">
                  <c:v>41711</c:v>
                </c:pt>
                <c:pt idx="1298">
                  <c:v>41715</c:v>
                </c:pt>
                <c:pt idx="1299">
                  <c:v>41716</c:v>
                </c:pt>
                <c:pt idx="1300">
                  <c:v>41717</c:v>
                </c:pt>
                <c:pt idx="1301">
                  <c:v>41718</c:v>
                </c:pt>
                <c:pt idx="1302">
                  <c:v>41719</c:v>
                </c:pt>
                <c:pt idx="1303">
                  <c:v>41722</c:v>
                </c:pt>
                <c:pt idx="1304">
                  <c:v>41723</c:v>
                </c:pt>
                <c:pt idx="1305">
                  <c:v>41724</c:v>
                </c:pt>
                <c:pt idx="1306">
                  <c:v>41725</c:v>
                </c:pt>
                <c:pt idx="1307">
                  <c:v>41726</c:v>
                </c:pt>
                <c:pt idx="1308">
                  <c:v>41729</c:v>
                </c:pt>
                <c:pt idx="1309">
                  <c:v>41730</c:v>
                </c:pt>
                <c:pt idx="1310">
                  <c:v>41731</c:v>
                </c:pt>
                <c:pt idx="1311">
                  <c:v>41732</c:v>
                </c:pt>
                <c:pt idx="1312">
                  <c:v>41733</c:v>
                </c:pt>
                <c:pt idx="1313">
                  <c:v>41736</c:v>
                </c:pt>
                <c:pt idx="1314">
                  <c:v>41737</c:v>
                </c:pt>
                <c:pt idx="1315">
                  <c:v>41738</c:v>
                </c:pt>
                <c:pt idx="1316">
                  <c:v>41739</c:v>
                </c:pt>
                <c:pt idx="1317">
                  <c:v>41740</c:v>
                </c:pt>
                <c:pt idx="1318">
                  <c:v>41743</c:v>
                </c:pt>
                <c:pt idx="1319">
                  <c:v>41744</c:v>
                </c:pt>
                <c:pt idx="1320">
                  <c:v>41745</c:v>
                </c:pt>
                <c:pt idx="1321">
                  <c:v>41746</c:v>
                </c:pt>
                <c:pt idx="1322">
                  <c:v>41750</c:v>
                </c:pt>
                <c:pt idx="1323">
                  <c:v>41751</c:v>
                </c:pt>
                <c:pt idx="1324">
                  <c:v>41752</c:v>
                </c:pt>
                <c:pt idx="1325">
                  <c:v>41753</c:v>
                </c:pt>
                <c:pt idx="1326">
                  <c:v>41754</c:v>
                </c:pt>
                <c:pt idx="1327">
                  <c:v>41757</c:v>
                </c:pt>
                <c:pt idx="1328">
                  <c:v>41758</c:v>
                </c:pt>
                <c:pt idx="1329">
                  <c:v>41761</c:v>
                </c:pt>
                <c:pt idx="1330">
                  <c:v>41764</c:v>
                </c:pt>
                <c:pt idx="1331">
                  <c:v>41765</c:v>
                </c:pt>
                <c:pt idx="1332">
                  <c:v>41766</c:v>
                </c:pt>
                <c:pt idx="1333">
                  <c:v>41767</c:v>
                </c:pt>
                <c:pt idx="1334">
                  <c:v>41768</c:v>
                </c:pt>
                <c:pt idx="1335">
                  <c:v>41771</c:v>
                </c:pt>
                <c:pt idx="1336">
                  <c:v>41772</c:v>
                </c:pt>
                <c:pt idx="1337">
                  <c:v>41773</c:v>
                </c:pt>
                <c:pt idx="1338">
                  <c:v>41774</c:v>
                </c:pt>
                <c:pt idx="1339">
                  <c:v>41775</c:v>
                </c:pt>
                <c:pt idx="1340">
                  <c:v>41778</c:v>
                </c:pt>
                <c:pt idx="1341">
                  <c:v>41779</c:v>
                </c:pt>
                <c:pt idx="1342">
                  <c:v>41780</c:v>
                </c:pt>
                <c:pt idx="1343">
                  <c:v>41781</c:v>
                </c:pt>
                <c:pt idx="1344">
                  <c:v>41782</c:v>
                </c:pt>
                <c:pt idx="1345">
                  <c:v>41785</c:v>
                </c:pt>
                <c:pt idx="1346">
                  <c:v>41786</c:v>
                </c:pt>
                <c:pt idx="1347">
                  <c:v>41787</c:v>
                </c:pt>
                <c:pt idx="1348">
                  <c:v>41788</c:v>
                </c:pt>
                <c:pt idx="1349">
                  <c:v>41789</c:v>
                </c:pt>
                <c:pt idx="1350">
                  <c:v>41792</c:v>
                </c:pt>
                <c:pt idx="1351">
                  <c:v>41793</c:v>
                </c:pt>
                <c:pt idx="1352">
                  <c:v>41794</c:v>
                </c:pt>
                <c:pt idx="1353">
                  <c:v>41795</c:v>
                </c:pt>
                <c:pt idx="1354">
                  <c:v>41796</c:v>
                </c:pt>
                <c:pt idx="1355">
                  <c:v>41799</c:v>
                </c:pt>
                <c:pt idx="1356">
                  <c:v>41800</c:v>
                </c:pt>
                <c:pt idx="1357">
                  <c:v>41801</c:v>
                </c:pt>
                <c:pt idx="1358">
                  <c:v>41802</c:v>
                </c:pt>
                <c:pt idx="1359">
                  <c:v>41803</c:v>
                </c:pt>
                <c:pt idx="1360">
                  <c:v>41806</c:v>
                </c:pt>
                <c:pt idx="1361">
                  <c:v>41807</c:v>
                </c:pt>
                <c:pt idx="1362">
                  <c:v>41808</c:v>
                </c:pt>
                <c:pt idx="1363">
                  <c:v>41809</c:v>
                </c:pt>
                <c:pt idx="1364">
                  <c:v>41810</c:v>
                </c:pt>
                <c:pt idx="1365">
                  <c:v>41813</c:v>
                </c:pt>
                <c:pt idx="1366">
                  <c:v>41814</c:v>
                </c:pt>
                <c:pt idx="1367">
                  <c:v>41815</c:v>
                </c:pt>
                <c:pt idx="1368">
                  <c:v>41816</c:v>
                </c:pt>
                <c:pt idx="1369">
                  <c:v>41817</c:v>
                </c:pt>
                <c:pt idx="1370">
                  <c:v>41820</c:v>
                </c:pt>
                <c:pt idx="1371">
                  <c:v>41821</c:v>
                </c:pt>
                <c:pt idx="1372">
                  <c:v>41822</c:v>
                </c:pt>
                <c:pt idx="1373">
                  <c:v>41823</c:v>
                </c:pt>
                <c:pt idx="1374">
                  <c:v>41824</c:v>
                </c:pt>
                <c:pt idx="1375">
                  <c:v>41827</c:v>
                </c:pt>
                <c:pt idx="1376">
                  <c:v>41828</c:v>
                </c:pt>
                <c:pt idx="1377">
                  <c:v>41829</c:v>
                </c:pt>
                <c:pt idx="1378">
                  <c:v>41830</c:v>
                </c:pt>
                <c:pt idx="1379">
                  <c:v>41831</c:v>
                </c:pt>
                <c:pt idx="1380">
                  <c:v>41834</c:v>
                </c:pt>
                <c:pt idx="1381">
                  <c:v>41835</c:v>
                </c:pt>
                <c:pt idx="1382">
                  <c:v>41836</c:v>
                </c:pt>
                <c:pt idx="1383">
                  <c:v>41837</c:v>
                </c:pt>
                <c:pt idx="1384">
                  <c:v>41838</c:v>
                </c:pt>
                <c:pt idx="1385">
                  <c:v>41841</c:v>
                </c:pt>
                <c:pt idx="1386">
                  <c:v>41842</c:v>
                </c:pt>
                <c:pt idx="1387">
                  <c:v>41843</c:v>
                </c:pt>
                <c:pt idx="1388">
                  <c:v>41844</c:v>
                </c:pt>
                <c:pt idx="1389">
                  <c:v>41845</c:v>
                </c:pt>
                <c:pt idx="1390">
                  <c:v>41848</c:v>
                </c:pt>
                <c:pt idx="1391">
                  <c:v>41849</c:v>
                </c:pt>
                <c:pt idx="1392">
                  <c:v>41850</c:v>
                </c:pt>
                <c:pt idx="1393">
                  <c:v>41851</c:v>
                </c:pt>
                <c:pt idx="1394">
                  <c:v>41852</c:v>
                </c:pt>
                <c:pt idx="1395">
                  <c:v>41855</c:v>
                </c:pt>
                <c:pt idx="1396">
                  <c:v>41856</c:v>
                </c:pt>
                <c:pt idx="1397">
                  <c:v>41857</c:v>
                </c:pt>
                <c:pt idx="1398">
                  <c:v>41858</c:v>
                </c:pt>
                <c:pt idx="1399">
                  <c:v>41859</c:v>
                </c:pt>
                <c:pt idx="1400">
                  <c:v>41862</c:v>
                </c:pt>
                <c:pt idx="1401">
                  <c:v>41863</c:v>
                </c:pt>
                <c:pt idx="1402">
                  <c:v>41864</c:v>
                </c:pt>
                <c:pt idx="1403">
                  <c:v>41865</c:v>
                </c:pt>
                <c:pt idx="1404">
                  <c:v>41866</c:v>
                </c:pt>
                <c:pt idx="1405">
                  <c:v>41869</c:v>
                </c:pt>
                <c:pt idx="1406">
                  <c:v>41870</c:v>
                </c:pt>
                <c:pt idx="1407">
                  <c:v>41871</c:v>
                </c:pt>
                <c:pt idx="1408">
                  <c:v>41872</c:v>
                </c:pt>
                <c:pt idx="1409">
                  <c:v>41873</c:v>
                </c:pt>
                <c:pt idx="1410">
                  <c:v>41876</c:v>
                </c:pt>
                <c:pt idx="1411">
                  <c:v>41877</c:v>
                </c:pt>
                <c:pt idx="1412">
                  <c:v>41878</c:v>
                </c:pt>
                <c:pt idx="1413">
                  <c:v>41879</c:v>
                </c:pt>
                <c:pt idx="1414">
                  <c:v>41880</c:v>
                </c:pt>
                <c:pt idx="1415">
                  <c:v>41883</c:v>
                </c:pt>
                <c:pt idx="1416">
                  <c:v>41884</c:v>
                </c:pt>
                <c:pt idx="1417">
                  <c:v>41885</c:v>
                </c:pt>
                <c:pt idx="1418">
                  <c:v>41886</c:v>
                </c:pt>
                <c:pt idx="1419">
                  <c:v>41887</c:v>
                </c:pt>
                <c:pt idx="1420">
                  <c:v>41890</c:v>
                </c:pt>
                <c:pt idx="1421">
                  <c:v>41891</c:v>
                </c:pt>
                <c:pt idx="1422">
                  <c:v>41892</c:v>
                </c:pt>
                <c:pt idx="1423">
                  <c:v>41893</c:v>
                </c:pt>
                <c:pt idx="1424">
                  <c:v>41894</c:v>
                </c:pt>
                <c:pt idx="1425">
                  <c:v>41897</c:v>
                </c:pt>
                <c:pt idx="1426">
                  <c:v>41898</c:v>
                </c:pt>
                <c:pt idx="1427">
                  <c:v>41899</c:v>
                </c:pt>
                <c:pt idx="1428">
                  <c:v>41900</c:v>
                </c:pt>
                <c:pt idx="1429">
                  <c:v>41901</c:v>
                </c:pt>
                <c:pt idx="1430">
                  <c:v>41904</c:v>
                </c:pt>
                <c:pt idx="1431">
                  <c:v>41905</c:v>
                </c:pt>
                <c:pt idx="1432">
                  <c:v>41906</c:v>
                </c:pt>
                <c:pt idx="1433">
                  <c:v>41907</c:v>
                </c:pt>
                <c:pt idx="1434">
                  <c:v>41908</c:v>
                </c:pt>
                <c:pt idx="1435">
                  <c:v>41911</c:v>
                </c:pt>
                <c:pt idx="1436">
                  <c:v>41912</c:v>
                </c:pt>
                <c:pt idx="1437">
                  <c:v>41913</c:v>
                </c:pt>
                <c:pt idx="1438">
                  <c:v>41914</c:v>
                </c:pt>
                <c:pt idx="1439">
                  <c:v>41915</c:v>
                </c:pt>
                <c:pt idx="1440">
                  <c:v>41918</c:v>
                </c:pt>
                <c:pt idx="1441">
                  <c:v>41919</c:v>
                </c:pt>
                <c:pt idx="1442">
                  <c:v>41920</c:v>
                </c:pt>
                <c:pt idx="1443">
                  <c:v>41921</c:v>
                </c:pt>
                <c:pt idx="1444">
                  <c:v>41922</c:v>
                </c:pt>
                <c:pt idx="1445">
                  <c:v>41925</c:v>
                </c:pt>
                <c:pt idx="1446">
                  <c:v>41926</c:v>
                </c:pt>
                <c:pt idx="1447">
                  <c:v>41927</c:v>
                </c:pt>
                <c:pt idx="1448">
                  <c:v>41928</c:v>
                </c:pt>
                <c:pt idx="1449">
                  <c:v>41929</c:v>
                </c:pt>
                <c:pt idx="1450">
                  <c:v>41932</c:v>
                </c:pt>
                <c:pt idx="1451">
                  <c:v>41933</c:v>
                </c:pt>
                <c:pt idx="1452">
                  <c:v>41934</c:v>
                </c:pt>
                <c:pt idx="1453">
                  <c:v>41935</c:v>
                </c:pt>
                <c:pt idx="1454">
                  <c:v>41936</c:v>
                </c:pt>
                <c:pt idx="1455">
                  <c:v>41939</c:v>
                </c:pt>
                <c:pt idx="1456">
                  <c:v>41940</c:v>
                </c:pt>
                <c:pt idx="1457">
                  <c:v>41941</c:v>
                </c:pt>
                <c:pt idx="1458">
                  <c:v>41942</c:v>
                </c:pt>
                <c:pt idx="1459">
                  <c:v>41943</c:v>
                </c:pt>
                <c:pt idx="1460">
                  <c:v>41946</c:v>
                </c:pt>
                <c:pt idx="1461">
                  <c:v>41947</c:v>
                </c:pt>
                <c:pt idx="1462">
                  <c:v>41948</c:v>
                </c:pt>
                <c:pt idx="1463">
                  <c:v>41949</c:v>
                </c:pt>
                <c:pt idx="1464">
                  <c:v>41950</c:v>
                </c:pt>
                <c:pt idx="1465">
                  <c:v>41953</c:v>
                </c:pt>
                <c:pt idx="1466">
                  <c:v>41954</c:v>
                </c:pt>
                <c:pt idx="1467">
                  <c:v>41955</c:v>
                </c:pt>
                <c:pt idx="1468">
                  <c:v>41956</c:v>
                </c:pt>
                <c:pt idx="1469">
                  <c:v>41957</c:v>
                </c:pt>
                <c:pt idx="1470">
                  <c:v>41960</c:v>
                </c:pt>
                <c:pt idx="1471">
                  <c:v>41961</c:v>
                </c:pt>
                <c:pt idx="1472">
                  <c:v>41962</c:v>
                </c:pt>
                <c:pt idx="1473">
                  <c:v>41963</c:v>
                </c:pt>
                <c:pt idx="1474">
                  <c:v>41964</c:v>
                </c:pt>
                <c:pt idx="1475">
                  <c:v>41967</c:v>
                </c:pt>
                <c:pt idx="1476">
                  <c:v>41968</c:v>
                </c:pt>
                <c:pt idx="1477">
                  <c:v>41969</c:v>
                </c:pt>
                <c:pt idx="1478">
                  <c:v>41970</c:v>
                </c:pt>
                <c:pt idx="1479">
                  <c:v>41971</c:v>
                </c:pt>
                <c:pt idx="1480">
                  <c:v>41974</c:v>
                </c:pt>
                <c:pt idx="1481">
                  <c:v>41975</c:v>
                </c:pt>
                <c:pt idx="1482">
                  <c:v>41976</c:v>
                </c:pt>
                <c:pt idx="1483">
                  <c:v>41977</c:v>
                </c:pt>
                <c:pt idx="1484">
                  <c:v>41978</c:v>
                </c:pt>
                <c:pt idx="1485">
                  <c:v>41981</c:v>
                </c:pt>
                <c:pt idx="1486">
                  <c:v>41982</c:v>
                </c:pt>
                <c:pt idx="1487">
                  <c:v>41983</c:v>
                </c:pt>
                <c:pt idx="1488">
                  <c:v>41984</c:v>
                </c:pt>
                <c:pt idx="1489">
                  <c:v>41985</c:v>
                </c:pt>
                <c:pt idx="1490">
                  <c:v>41988</c:v>
                </c:pt>
                <c:pt idx="1491">
                  <c:v>41989</c:v>
                </c:pt>
                <c:pt idx="1492">
                  <c:v>41990</c:v>
                </c:pt>
                <c:pt idx="1493">
                  <c:v>41991</c:v>
                </c:pt>
                <c:pt idx="1494">
                  <c:v>41992</c:v>
                </c:pt>
                <c:pt idx="1495">
                  <c:v>41995</c:v>
                </c:pt>
                <c:pt idx="1496">
                  <c:v>41996</c:v>
                </c:pt>
                <c:pt idx="1497">
                  <c:v>41997</c:v>
                </c:pt>
                <c:pt idx="1498">
                  <c:v>42002</c:v>
                </c:pt>
                <c:pt idx="1499">
                  <c:v>42003</c:v>
                </c:pt>
                <c:pt idx="1500">
                  <c:v>42004</c:v>
                </c:pt>
                <c:pt idx="1501">
                  <c:v>42006</c:v>
                </c:pt>
                <c:pt idx="1502">
                  <c:v>42009</c:v>
                </c:pt>
                <c:pt idx="1503">
                  <c:v>42010</c:v>
                </c:pt>
                <c:pt idx="1504">
                  <c:v>42011</c:v>
                </c:pt>
                <c:pt idx="1505">
                  <c:v>42012</c:v>
                </c:pt>
                <c:pt idx="1506">
                  <c:v>42013</c:v>
                </c:pt>
                <c:pt idx="1507">
                  <c:v>42016</c:v>
                </c:pt>
                <c:pt idx="1508">
                  <c:v>42017</c:v>
                </c:pt>
                <c:pt idx="1509">
                  <c:v>42018</c:v>
                </c:pt>
                <c:pt idx="1510">
                  <c:v>42019</c:v>
                </c:pt>
                <c:pt idx="1511">
                  <c:v>42020</c:v>
                </c:pt>
                <c:pt idx="1512">
                  <c:v>42023</c:v>
                </c:pt>
                <c:pt idx="1513">
                  <c:v>42024</c:v>
                </c:pt>
                <c:pt idx="1514">
                  <c:v>42025</c:v>
                </c:pt>
                <c:pt idx="1515">
                  <c:v>42026</c:v>
                </c:pt>
                <c:pt idx="1516">
                  <c:v>42027</c:v>
                </c:pt>
                <c:pt idx="1517">
                  <c:v>42030</c:v>
                </c:pt>
                <c:pt idx="1518">
                  <c:v>42031</c:v>
                </c:pt>
                <c:pt idx="1519">
                  <c:v>42032</c:v>
                </c:pt>
                <c:pt idx="1520">
                  <c:v>42033</c:v>
                </c:pt>
                <c:pt idx="1521">
                  <c:v>42034</c:v>
                </c:pt>
                <c:pt idx="1522">
                  <c:v>42037</c:v>
                </c:pt>
                <c:pt idx="1523">
                  <c:v>42038</c:v>
                </c:pt>
                <c:pt idx="1524">
                  <c:v>42039</c:v>
                </c:pt>
                <c:pt idx="1525">
                  <c:v>42040</c:v>
                </c:pt>
                <c:pt idx="1526">
                  <c:v>42041</c:v>
                </c:pt>
                <c:pt idx="1527">
                  <c:v>42044</c:v>
                </c:pt>
                <c:pt idx="1528">
                  <c:v>42045</c:v>
                </c:pt>
                <c:pt idx="1529">
                  <c:v>42046</c:v>
                </c:pt>
                <c:pt idx="1530">
                  <c:v>42047</c:v>
                </c:pt>
                <c:pt idx="1531">
                  <c:v>42048</c:v>
                </c:pt>
                <c:pt idx="1532">
                  <c:v>42051</c:v>
                </c:pt>
                <c:pt idx="1533">
                  <c:v>42052</c:v>
                </c:pt>
                <c:pt idx="1534">
                  <c:v>42053</c:v>
                </c:pt>
                <c:pt idx="1535">
                  <c:v>42054</c:v>
                </c:pt>
                <c:pt idx="1536">
                  <c:v>42055</c:v>
                </c:pt>
                <c:pt idx="1537">
                  <c:v>42058</c:v>
                </c:pt>
                <c:pt idx="1538">
                  <c:v>42059</c:v>
                </c:pt>
                <c:pt idx="1539">
                  <c:v>42060</c:v>
                </c:pt>
                <c:pt idx="1540">
                  <c:v>42061</c:v>
                </c:pt>
                <c:pt idx="1541">
                  <c:v>42062</c:v>
                </c:pt>
                <c:pt idx="1542">
                  <c:v>42065</c:v>
                </c:pt>
                <c:pt idx="1543">
                  <c:v>42066</c:v>
                </c:pt>
                <c:pt idx="1544">
                  <c:v>42067</c:v>
                </c:pt>
                <c:pt idx="1545">
                  <c:v>42068</c:v>
                </c:pt>
                <c:pt idx="1546">
                  <c:v>42069</c:v>
                </c:pt>
                <c:pt idx="1547">
                  <c:v>42072</c:v>
                </c:pt>
                <c:pt idx="1548">
                  <c:v>42073</c:v>
                </c:pt>
                <c:pt idx="1549">
                  <c:v>42074</c:v>
                </c:pt>
                <c:pt idx="1550">
                  <c:v>42075</c:v>
                </c:pt>
                <c:pt idx="1551">
                  <c:v>42076</c:v>
                </c:pt>
                <c:pt idx="1552">
                  <c:v>42079</c:v>
                </c:pt>
                <c:pt idx="1553">
                  <c:v>42080</c:v>
                </c:pt>
                <c:pt idx="1554">
                  <c:v>42081</c:v>
                </c:pt>
                <c:pt idx="1555">
                  <c:v>42082</c:v>
                </c:pt>
                <c:pt idx="1556">
                  <c:v>42083</c:v>
                </c:pt>
                <c:pt idx="1557">
                  <c:v>42086</c:v>
                </c:pt>
                <c:pt idx="1558">
                  <c:v>42087</c:v>
                </c:pt>
                <c:pt idx="1559">
                  <c:v>42088</c:v>
                </c:pt>
                <c:pt idx="1560">
                  <c:v>42089</c:v>
                </c:pt>
                <c:pt idx="1561">
                  <c:v>42090</c:v>
                </c:pt>
                <c:pt idx="1562">
                  <c:v>42093</c:v>
                </c:pt>
                <c:pt idx="1563">
                  <c:v>42094</c:v>
                </c:pt>
                <c:pt idx="1564">
                  <c:v>42095</c:v>
                </c:pt>
                <c:pt idx="1565">
                  <c:v>42096</c:v>
                </c:pt>
                <c:pt idx="1566">
                  <c:v>42100</c:v>
                </c:pt>
                <c:pt idx="1567">
                  <c:v>42101</c:v>
                </c:pt>
                <c:pt idx="1568">
                  <c:v>42102</c:v>
                </c:pt>
                <c:pt idx="1569">
                  <c:v>42103</c:v>
                </c:pt>
                <c:pt idx="1570">
                  <c:v>42104</c:v>
                </c:pt>
                <c:pt idx="1571">
                  <c:v>42107</c:v>
                </c:pt>
                <c:pt idx="1572">
                  <c:v>42108</c:v>
                </c:pt>
                <c:pt idx="1573">
                  <c:v>42109</c:v>
                </c:pt>
                <c:pt idx="1574">
                  <c:v>42110</c:v>
                </c:pt>
                <c:pt idx="1575">
                  <c:v>42111</c:v>
                </c:pt>
                <c:pt idx="1576">
                  <c:v>42114</c:v>
                </c:pt>
                <c:pt idx="1577">
                  <c:v>42115</c:v>
                </c:pt>
                <c:pt idx="1578">
                  <c:v>42116</c:v>
                </c:pt>
                <c:pt idx="1579">
                  <c:v>42117</c:v>
                </c:pt>
                <c:pt idx="1580">
                  <c:v>42118</c:v>
                </c:pt>
                <c:pt idx="1581">
                  <c:v>42121</c:v>
                </c:pt>
                <c:pt idx="1582">
                  <c:v>42122</c:v>
                </c:pt>
                <c:pt idx="1583">
                  <c:v>42123</c:v>
                </c:pt>
                <c:pt idx="1584">
                  <c:v>42124</c:v>
                </c:pt>
                <c:pt idx="1585">
                  <c:v>42125</c:v>
                </c:pt>
                <c:pt idx="1586">
                  <c:v>42128</c:v>
                </c:pt>
                <c:pt idx="1587">
                  <c:v>42129</c:v>
                </c:pt>
                <c:pt idx="1588">
                  <c:v>42130</c:v>
                </c:pt>
                <c:pt idx="1589">
                  <c:v>42131</c:v>
                </c:pt>
                <c:pt idx="1590">
                  <c:v>42132</c:v>
                </c:pt>
                <c:pt idx="1591">
                  <c:v>42135</c:v>
                </c:pt>
                <c:pt idx="1592">
                  <c:v>42136</c:v>
                </c:pt>
                <c:pt idx="1593">
                  <c:v>42137</c:v>
                </c:pt>
                <c:pt idx="1594">
                  <c:v>42138</c:v>
                </c:pt>
                <c:pt idx="1595">
                  <c:v>42139</c:v>
                </c:pt>
                <c:pt idx="1596">
                  <c:v>42142</c:v>
                </c:pt>
                <c:pt idx="1597">
                  <c:v>42143</c:v>
                </c:pt>
                <c:pt idx="1598">
                  <c:v>42144</c:v>
                </c:pt>
                <c:pt idx="1599">
                  <c:v>42145</c:v>
                </c:pt>
                <c:pt idx="1600">
                  <c:v>42146</c:v>
                </c:pt>
                <c:pt idx="1601">
                  <c:v>42150</c:v>
                </c:pt>
                <c:pt idx="1602">
                  <c:v>42151</c:v>
                </c:pt>
                <c:pt idx="1603">
                  <c:v>42152</c:v>
                </c:pt>
                <c:pt idx="1604">
                  <c:v>42153</c:v>
                </c:pt>
                <c:pt idx="1605">
                  <c:v>42157</c:v>
                </c:pt>
                <c:pt idx="1606">
                  <c:v>42158</c:v>
                </c:pt>
                <c:pt idx="1607">
                  <c:v>42159</c:v>
                </c:pt>
                <c:pt idx="1608">
                  <c:v>42160</c:v>
                </c:pt>
                <c:pt idx="1609">
                  <c:v>42163</c:v>
                </c:pt>
                <c:pt idx="1610">
                  <c:v>42164</c:v>
                </c:pt>
                <c:pt idx="1611">
                  <c:v>42165</c:v>
                </c:pt>
                <c:pt idx="1612">
                  <c:v>42166</c:v>
                </c:pt>
                <c:pt idx="1613">
                  <c:v>42167</c:v>
                </c:pt>
                <c:pt idx="1614">
                  <c:v>42170</c:v>
                </c:pt>
                <c:pt idx="1615">
                  <c:v>42171</c:v>
                </c:pt>
                <c:pt idx="1616">
                  <c:v>42172</c:v>
                </c:pt>
                <c:pt idx="1617">
                  <c:v>42173</c:v>
                </c:pt>
                <c:pt idx="1618">
                  <c:v>42174</c:v>
                </c:pt>
                <c:pt idx="1619">
                  <c:v>42177</c:v>
                </c:pt>
                <c:pt idx="1620">
                  <c:v>42178</c:v>
                </c:pt>
                <c:pt idx="1621">
                  <c:v>42179</c:v>
                </c:pt>
                <c:pt idx="1622">
                  <c:v>42180</c:v>
                </c:pt>
                <c:pt idx="1623">
                  <c:v>42181</c:v>
                </c:pt>
                <c:pt idx="1624">
                  <c:v>42184</c:v>
                </c:pt>
                <c:pt idx="1625">
                  <c:v>42185</c:v>
                </c:pt>
                <c:pt idx="1626">
                  <c:v>42186</c:v>
                </c:pt>
                <c:pt idx="1627">
                  <c:v>42187</c:v>
                </c:pt>
                <c:pt idx="1628">
                  <c:v>42188</c:v>
                </c:pt>
                <c:pt idx="1629">
                  <c:v>42191</c:v>
                </c:pt>
                <c:pt idx="1630">
                  <c:v>42192</c:v>
                </c:pt>
                <c:pt idx="1631">
                  <c:v>42193</c:v>
                </c:pt>
                <c:pt idx="1632">
                  <c:v>42194</c:v>
                </c:pt>
                <c:pt idx="1633">
                  <c:v>42195</c:v>
                </c:pt>
                <c:pt idx="1634">
                  <c:v>42198</c:v>
                </c:pt>
                <c:pt idx="1635">
                  <c:v>42199</c:v>
                </c:pt>
                <c:pt idx="1636">
                  <c:v>42200</c:v>
                </c:pt>
                <c:pt idx="1637">
                  <c:v>42201</c:v>
                </c:pt>
                <c:pt idx="1638">
                  <c:v>42205</c:v>
                </c:pt>
                <c:pt idx="1639">
                  <c:v>42206</c:v>
                </c:pt>
                <c:pt idx="1640">
                  <c:v>42207</c:v>
                </c:pt>
                <c:pt idx="1641">
                  <c:v>42208</c:v>
                </c:pt>
                <c:pt idx="1642">
                  <c:v>42209</c:v>
                </c:pt>
                <c:pt idx="1643">
                  <c:v>42212</c:v>
                </c:pt>
                <c:pt idx="1644">
                  <c:v>42213</c:v>
                </c:pt>
                <c:pt idx="1645">
                  <c:v>42214</c:v>
                </c:pt>
                <c:pt idx="1646">
                  <c:v>42215</c:v>
                </c:pt>
                <c:pt idx="1647">
                  <c:v>42216</c:v>
                </c:pt>
                <c:pt idx="1648">
                  <c:v>42219</c:v>
                </c:pt>
                <c:pt idx="1649">
                  <c:v>42220</c:v>
                </c:pt>
                <c:pt idx="1650">
                  <c:v>42221</c:v>
                </c:pt>
                <c:pt idx="1651">
                  <c:v>42222</c:v>
                </c:pt>
                <c:pt idx="1652">
                  <c:v>42227</c:v>
                </c:pt>
                <c:pt idx="1653">
                  <c:v>42228</c:v>
                </c:pt>
                <c:pt idx="1654">
                  <c:v>42229</c:v>
                </c:pt>
                <c:pt idx="1655">
                  <c:v>42230</c:v>
                </c:pt>
                <c:pt idx="1656">
                  <c:v>42233</c:v>
                </c:pt>
                <c:pt idx="1657">
                  <c:v>42234</c:v>
                </c:pt>
                <c:pt idx="1658">
                  <c:v>42235</c:v>
                </c:pt>
                <c:pt idx="1659">
                  <c:v>42236</c:v>
                </c:pt>
                <c:pt idx="1660">
                  <c:v>42237</c:v>
                </c:pt>
                <c:pt idx="1661">
                  <c:v>42240</c:v>
                </c:pt>
                <c:pt idx="1662">
                  <c:v>42241</c:v>
                </c:pt>
                <c:pt idx="1663">
                  <c:v>42242</c:v>
                </c:pt>
                <c:pt idx="1664">
                  <c:v>42243</c:v>
                </c:pt>
                <c:pt idx="1665">
                  <c:v>42244</c:v>
                </c:pt>
                <c:pt idx="1666">
                  <c:v>42247</c:v>
                </c:pt>
                <c:pt idx="1667">
                  <c:v>42248</c:v>
                </c:pt>
                <c:pt idx="1668">
                  <c:v>42249</c:v>
                </c:pt>
                <c:pt idx="1669">
                  <c:v>42250</c:v>
                </c:pt>
                <c:pt idx="1670">
                  <c:v>42251</c:v>
                </c:pt>
                <c:pt idx="1671">
                  <c:v>42254</c:v>
                </c:pt>
                <c:pt idx="1672">
                  <c:v>42255</c:v>
                </c:pt>
                <c:pt idx="1673">
                  <c:v>42256</c:v>
                </c:pt>
                <c:pt idx="1674">
                  <c:v>42257</c:v>
                </c:pt>
                <c:pt idx="1675">
                  <c:v>42261</c:v>
                </c:pt>
                <c:pt idx="1676">
                  <c:v>42262</c:v>
                </c:pt>
                <c:pt idx="1677">
                  <c:v>42263</c:v>
                </c:pt>
                <c:pt idx="1678">
                  <c:v>42264</c:v>
                </c:pt>
                <c:pt idx="1679">
                  <c:v>42265</c:v>
                </c:pt>
                <c:pt idx="1680">
                  <c:v>42268</c:v>
                </c:pt>
                <c:pt idx="1681">
                  <c:v>42269</c:v>
                </c:pt>
                <c:pt idx="1682">
                  <c:v>42270</c:v>
                </c:pt>
                <c:pt idx="1683">
                  <c:v>42272</c:v>
                </c:pt>
                <c:pt idx="1684">
                  <c:v>42275</c:v>
                </c:pt>
                <c:pt idx="1685">
                  <c:v>42276</c:v>
                </c:pt>
                <c:pt idx="1686">
                  <c:v>42277</c:v>
                </c:pt>
                <c:pt idx="1687">
                  <c:v>42278</c:v>
                </c:pt>
                <c:pt idx="1688">
                  <c:v>42279</c:v>
                </c:pt>
                <c:pt idx="1689">
                  <c:v>42282</c:v>
                </c:pt>
                <c:pt idx="1690">
                  <c:v>42283</c:v>
                </c:pt>
                <c:pt idx="1691">
                  <c:v>42284</c:v>
                </c:pt>
                <c:pt idx="1692">
                  <c:v>42285</c:v>
                </c:pt>
                <c:pt idx="1693">
                  <c:v>42286</c:v>
                </c:pt>
                <c:pt idx="1694">
                  <c:v>42289</c:v>
                </c:pt>
                <c:pt idx="1695">
                  <c:v>42290</c:v>
                </c:pt>
                <c:pt idx="1696">
                  <c:v>42291</c:v>
                </c:pt>
                <c:pt idx="1697">
                  <c:v>42292</c:v>
                </c:pt>
                <c:pt idx="1698">
                  <c:v>42293</c:v>
                </c:pt>
                <c:pt idx="1699">
                  <c:v>42296</c:v>
                </c:pt>
                <c:pt idx="1700">
                  <c:v>42297</c:v>
                </c:pt>
                <c:pt idx="1701">
                  <c:v>42298</c:v>
                </c:pt>
                <c:pt idx="1702">
                  <c:v>42299</c:v>
                </c:pt>
                <c:pt idx="1703">
                  <c:v>42300</c:v>
                </c:pt>
                <c:pt idx="1704">
                  <c:v>42303</c:v>
                </c:pt>
                <c:pt idx="1705">
                  <c:v>42304</c:v>
                </c:pt>
                <c:pt idx="1706">
                  <c:v>42305</c:v>
                </c:pt>
                <c:pt idx="1707">
                  <c:v>42306</c:v>
                </c:pt>
                <c:pt idx="1708">
                  <c:v>42307</c:v>
                </c:pt>
                <c:pt idx="1709">
                  <c:v>42310</c:v>
                </c:pt>
                <c:pt idx="1710">
                  <c:v>42311</c:v>
                </c:pt>
                <c:pt idx="1711">
                  <c:v>42312</c:v>
                </c:pt>
                <c:pt idx="1712">
                  <c:v>42313</c:v>
                </c:pt>
                <c:pt idx="1713">
                  <c:v>42314</c:v>
                </c:pt>
                <c:pt idx="1714">
                  <c:v>42317</c:v>
                </c:pt>
                <c:pt idx="1715">
                  <c:v>42319</c:v>
                </c:pt>
                <c:pt idx="1716">
                  <c:v>42320</c:v>
                </c:pt>
                <c:pt idx="1717">
                  <c:v>42321</c:v>
                </c:pt>
                <c:pt idx="1718">
                  <c:v>42324</c:v>
                </c:pt>
                <c:pt idx="1719">
                  <c:v>42325</c:v>
                </c:pt>
                <c:pt idx="1720">
                  <c:v>42326</c:v>
                </c:pt>
                <c:pt idx="1721">
                  <c:v>42327</c:v>
                </c:pt>
                <c:pt idx="1722">
                  <c:v>42328</c:v>
                </c:pt>
                <c:pt idx="1723">
                  <c:v>42331</c:v>
                </c:pt>
                <c:pt idx="1724">
                  <c:v>42332</c:v>
                </c:pt>
                <c:pt idx="1725">
                  <c:v>42333</c:v>
                </c:pt>
                <c:pt idx="1726">
                  <c:v>42334</c:v>
                </c:pt>
                <c:pt idx="1727">
                  <c:v>42335</c:v>
                </c:pt>
                <c:pt idx="1728">
                  <c:v>42338</c:v>
                </c:pt>
                <c:pt idx="1729">
                  <c:v>42339</c:v>
                </c:pt>
                <c:pt idx="1730">
                  <c:v>42340</c:v>
                </c:pt>
                <c:pt idx="1731">
                  <c:v>42341</c:v>
                </c:pt>
                <c:pt idx="1732">
                  <c:v>42342</c:v>
                </c:pt>
                <c:pt idx="1733">
                  <c:v>42345</c:v>
                </c:pt>
                <c:pt idx="1734">
                  <c:v>42346</c:v>
                </c:pt>
                <c:pt idx="1735">
                  <c:v>42347</c:v>
                </c:pt>
                <c:pt idx="1736">
                  <c:v>42348</c:v>
                </c:pt>
                <c:pt idx="1737">
                  <c:v>42349</c:v>
                </c:pt>
                <c:pt idx="1738">
                  <c:v>42352</c:v>
                </c:pt>
                <c:pt idx="1739">
                  <c:v>42353</c:v>
                </c:pt>
                <c:pt idx="1740">
                  <c:v>42354</c:v>
                </c:pt>
                <c:pt idx="1741">
                  <c:v>42355</c:v>
                </c:pt>
                <c:pt idx="1742">
                  <c:v>42356</c:v>
                </c:pt>
                <c:pt idx="1743">
                  <c:v>42359</c:v>
                </c:pt>
                <c:pt idx="1744">
                  <c:v>42360</c:v>
                </c:pt>
                <c:pt idx="1745">
                  <c:v>42361</c:v>
                </c:pt>
                <c:pt idx="1746">
                  <c:v>42362</c:v>
                </c:pt>
                <c:pt idx="1747">
                  <c:v>42366</c:v>
                </c:pt>
                <c:pt idx="1748">
                  <c:v>42367</c:v>
                </c:pt>
                <c:pt idx="1749">
                  <c:v>42368</c:v>
                </c:pt>
                <c:pt idx="1750">
                  <c:v>42369</c:v>
                </c:pt>
                <c:pt idx="1751">
                  <c:v>42370</c:v>
                </c:pt>
                <c:pt idx="1752">
                  <c:v>42374</c:v>
                </c:pt>
                <c:pt idx="1753">
                  <c:v>42375</c:v>
                </c:pt>
                <c:pt idx="1754">
                  <c:v>42376</c:v>
                </c:pt>
                <c:pt idx="1755">
                  <c:v>42377</c:v>
                </c:pt>
                <c:pt idx="1756">
                  <c:v>42380</c:v>
                </c:pt>
                <c:pt idx="1757">
                  <c:v>42381</c:v>
                </c:pt>
                <c:pt idx="1758">
                  <c:v>42382</c:v>
                </c:pt>
                <c:pt idx="1759">
                  <c:v>42383</c:v>
                </c:pt>
                <c:pt idx="1760">
                  <c:v>42384</c:v>
                </c:pt>
                <c:pt idx="1761">
                  <c:v>42387</c:v>
                </c:pt>
                <c:pt idx="1762">
                  <c:v>42388</c:v>
                </c:pt>
                <c:pt idx="1763">
                  <c:v>42389</c:v>
                </c:pt>
                <c:pt idx="1764">
                  <c:v>42390</c:v>
                </c:pt>
                <c:pt idx="1765">
                  <c:v>42391</c:v>
                </c:pt>
                <c:pt idx="1766">
                  <c:v>42394</c:v>
                </c:pt>
                <c:pt idx="1767">
                  <c:v>42395</c:v>
                </c:pt>
                <c:pt idx="1768">
                  <c:v>42396</c:v>
                </c:pt>
                <c:pt idx="1769">
                  <c:v>42397</c:v>
                </c:pt>
                <c:pt idx="1770">
                  <c:v>42398</c:v>
                </c:pt>
                <c:pt idx="1771">
                  <c:v>42401</c:v>
                </c:pt>
                <c:pt idx="1772">
                  <c:v>42402</c:v>
                </c:pt>
                <c:pt idx="1773">
                  <c:v>42403</c:v>
                </c:pt>
                <c:pt idx="1774">
                  <c:v>42404</c:v>
                </c:pt>
                <c:pt idx="1775">
                  <c:v>42405</c:v>
                </c:pt>
                <c:pt idx="1776">
                  <c:v>42410</c:v>
                </c:pt>
                <c:pt idx="1777">
                  <c:v>42411</c:v>
                </c:pt>
                <c:pt idx="1778">
                  <c:v>42412</c:v>
                </c:pt>
                <c:pt idx="1779">
                  <c:v>42415</c:v>
                </c:pt>
                <c:pt idx="1780">
                  <c:v>42416</c:v>
                </c:pt>
                <c:pt idx="1781">
                  <c:v>42417</c:v>
                </c:pt>
                <c:pt idx="1782">
                  <c:v>42418</c:v>
                </c:pt>
                <c:pt idx="1783">
                  <c:v>42419</c:v>
                </c:pt>
                <c:pt idx="1784">
                  <c:v>42422</c:v>
                </c:pt>
                <c:pt idx="1785">
                  <c:v>42423</c:v>
                </c:pt>
                <c:pt idx="1786">
                  <c:v>42424</c:v>
                </c:pt>
                <c:pt idx="1787">
                  <c:v>42425</c:v>
                </c:pt>
                <c:pt idx="1788">
                  <c:v>42426</c:v>
                </c:pt>
                <c:pt idx="1789">
                  <c:v>42429</c:v>
                </c:pt>
                <c:pt idx="1790">
                  <c:v>42430</c:v>
                </c:pt>
                <c:pt idx="1791">
                  <c:v>42431</c:v>
                </c:pt>
                <c:pt idx="1792">
                  <c:v>42432</c:v>
                </c:pt>
                <c:pt idx="1793">
                  <c:v>42433</c:v>
                </c:pt>
                <c:pt idx="1794">
                  <c:v>42436</c:v>
                </c:pt>
                <c:pt idx="1795">
                  <c:v>42437</c:v>
                </c:pt>
                <c:pt idx="1796">
                  <c:v>42438</c:v>
                </c:pt>
                <c:pt idx="1797">
                  <c:v>42439</c:v>
                </c:pt>
                <c:pt idx="1798">
                  <c:v>42440</c:v>
                </c:pt>
                <c:pt idx="1799">
                  <c:v>42443</c:v>
                </c:pt>
                <c:pt idx="1800">
                  <c:v>42444</c:v>
                </c:pt>
                <c:pt idx="1801">
                  <c:v>42445</c:v>
                </c:pt>
                <c:pt idx="1802">
                  <c:v>42446</c:v>
                </c:pt>
                <c:pt idx="1803">
                  <c:v>42447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42457</c:v>
                </c:pt>
                <c:pt idx="1809">
                  <c:v>42458</c:v>
                </c:pt>
                <c:pt idx="1810">
                  <c:v>42459</c:v>
                </c:pt>
                <c:pt idx="1811">
                  <c:v>42460</c:v>
                </c:pt>
                <c:pt idx="1812">
                  <c:v>42461</c:v>
                </c:pt>
                <c:pt idx="1813">
                  <c:v>42464</c:v>
                </c:pt>
                <c:pt idx="1814">
                  <c:v>42465</c:v>
                </c:pt>
                <c:pt idx="1815">
                  <c:v>42466</c:v>
                </c:pt>
                <c:pt idx="1816">
                  <c:v>42467</c:v>
                </c:pt>
                <c:pt idx="1817">
                  <c:v>42468</c:v>
                </c:pt>
                <c:pt idx="1818">
                  <c:v>42471</c:v>
                </c:pt>
                <c:pt idx="1819">
                  <c:v>42472</c:v>
                </c:pt>
                <c:pt idx="1820">
                  <c:v>42473</c:v>
                </c:pt>
                <c:pt idx="1821">
                  <c:v>42474</c:v>
                </c:pt>
                <c:pt idx="1822">
                  <c:v>42475</c:v>
                </c:pt>
                <c:pt idx="1823">
                  <c:v>42478</c:v>
                </c:pt>
                <c:pt idx="1824">
                  <c:v>42479</c:v>
                </c:pt>
                <c:pt idx="1825">
                  <c:v>42480</c:v>
                </c:pt>
                <c:pt idx="1826">
                  <c:v>42481</c:v>
                </c:pt>
                <c:pt idx="1827">
                  <c:v>42482</c:v>
                </c:pt>
                <c:pt idx="1828">
                  <c:v>42485</c:v>
                </c:pt>
                <c:pt idx="1829">
                  <c:v>42486</c:v>
                </c:pt>
                <c:pt idx="1830">
                  <c:v>42487</c:v>
                </c:pt>
                <c:pt idx="1831">
                  <c:v>42488</c:v>
                </c:pt>
                <c:pt idx="1832">
                  <c:v>42489</c:v>
                </c:pt>
                <c:pt idx="1833">
                  <c:v>42492</c:v>
                </c:pt>
                <c:pt idx="1834">
                  <c:v>42493</c:v>
                </c:pt>
                <c:pt idx="1835">
                  <c:v>42494</c:v>
                </c:pt>
                <c:pt idx="1836">
                  <c:v>42495</c:v>
                </c:pt>
                <c:pt idx="1837">
                  <c:v>42496</c:v>
                </c:pt>
                <c:pt idx="1838">
                  <c:v>42499</c:v>
                </c:pt>
                <c:pt idx="1839">
                  <c:v>42500</c:v>
                </c:pt>
                <c:pt idx="1840">
                  <c:v>42501</c:v>
                </c:pt>
                <c:pt idx="1841">
                  <c:v>42502</c:v>
                </c:pt>
                <c:pt idx="1842">
                  <c:v>42503</c:v>
                </c:pt>
                <c:pt idx="1843">
                  <c:v>42506</c:v>
                </c:pt>
                <c:pt idx="1844">
                  <c:v>42507</c:v>
                </c:pt>
                <c:pt idx="1845">
                  <c:v>42508</c:v>
                </c:pt>
                <c:pt idx="1846">
                  <c:v>42509</c:v>
                </c:pt>
                <c:pt idx="1847">
                  <c:v>42510</c:v>
                </c:pt>
                <c:pt idx="1848">
                  <c:v>42513</c:v>
                </c:pt>
                <c:pt idx="1849">
                  <c:v>42514</c:v>
                </c:pt>
                <c:pt idx="1850">
                  <c:v>42515</c:v>
                </c:pt>
                <c:pt idx="1851">
                  <c:v>42516</c:v>
                </c:pt>
                <c:pt idx="1852">
                  <c:v>42517</c:v>
                </c:pt>
                <c:pt idx="1853">
                  <c:v>42521</c:v>
                </c:pt>
                <c:pt idx="1854">
                  <c:v>42522</c:v>
                </c:pt>
                <c:pt idx="1855">
                  <c:v>42523</c:v>
                </c:pt>
                <c:pt idx="1856">
                  <c:v>42524</c:v>
                </c:pt>
                <c:pt idx="1857">
                  <c:v>42527</c:v>
                </c:pt>
                <c:pt idx="1858">
                  <c:v>42528</c:v>
                </c:pt>
                <c:pt idx="1859">
                  <c:v>42529</c:v>
                </c:pt>
                <c:pt idx="1860">
                  <c:v>42530</c:v>
                </c:pt>
                <c:pt idx="1861">
                  <c:v>42531</c:v>
                </c:pt>
                <c:pt idx="1862">
                  <c:v>42534</c:v>
                </c:pt>
                <c:pt idx="1863">
                  <c:v>42535</c:v>
                </c:pt>
                <c:pt idx="1864">
                  <c:v>42536</c:v>
                </c:pt>
                <c:pt idx="1865">
                  <c:v>42537</c:v>
                </c:pt>
                <c:pt idx="1866">
                  <c:v>42538</c:v>
                </c:pt>
                <c:pt idx="1867">
                  <c:v>42541</c:v>
                </c:pt>
                <c:pt idx="1868">
                  <c:v>42542</c:v>
                </c:pt>
                <c:pt idx="1869">
                  <c:v>42543</c:v>
                </c:pt>
                <c:pt idx="1870">
                  <c:v>42544</c:v>
                </c:pt>
                <c:pt idx="1871">
                  <c:v>42545</c:v>
                </c:pt>
                <c:pt idx="1872">
                  <c:v>42548</c:v>
                </c:pt>
                <c:pt idx="1873">
                  <c:v>42549</c:v>
                </c:pt>
                <c:pt idx="1874">
                  <c:v>42550</c:v>
                </c:pt>
                <c:pt idx="1875">
                  <c:v>42551</c:v>
                </c:pt>
                <c:pt idx="1876">
                  <c:v>42552</c:v>
                </c:pt>
                <c:pt idx="1877">
                  <c:v>42555</c:v>
                </c:pt>
                <c:pt idx="1878">
                  <c:v>42556</c:v>
                </c:pt>
                <c:pt idx="1879">
                  <c:v>42557</c:v>
                </c:pt>
                <c:pt idx="1880">
                  <c:v>42558</c:v>
                </c:pt>
                <c:pt idx="1881">
                  <c:v>42559</c:v>
                </c:pt>
                <c:pt idx="1882">
                  <c:v>42562</c:v>
                </c:pt>
                <c:pt idx="1883">
                  <c:v>42563</c:v>
                </c:pt>
                <c:pt idx="1884">
                  <c:v>42564</c:v>
                </c:pt>
                <c:pt idx="1885">
                  <c:v>42565</c:v>
                </c:pt>
                <c:pt idx="1886">
                  <c:v>42566</c:v>
                </c:pt>
                <c:pt idx="1887">
                  <c:v>42569</c:v>
                </c:pt>
                <c:pt idx="1888">
                  <c:v>42570</c:v>
                </c:pt>
                <c:pt idx="1889">
                  <c:v>42571</c:v>
                </c:pt>
                <c:pt idx="1890">
                  <c:v>42572</c:v>
                </c:pt>
                <c:pt idx="1891">
                  <c:v>42573</c:v>
                </c:pt>
                <c:pt idx="1892">
                  <c:v>42576</c:v>
                </c:pt>
                <c:pt idx="1893">
                  <c:v>42577</c:v>
                </c:pt>
                <c:pt idx="1894">
                  <c:v>42578</c:v>
                </c:pt>
                <c:pt idx="1895">
                  <c:v>42579</c:v>
                </c:pt>
                <c:pt idx="1896">
                  <c:v>42580</c:v>
                </c:pt>
                <c:pt idx="1897">
                  <c:v>42583</c:v>
                </c:pt>
                <c:pt idx="1898">
                  <c:v>42584</c:v>
                </c:pt>
                <c:pt idx="1899">
                  <c:v>42585</c:v>
                </c:pt>
                <c:pt idx="1900">
                  <c:v>42586</c:v>
                </c:pt>
                <c:pt idx="1901">
                  <c:v>42587</c:v>
                </c:pt>
                <c:pt idx="1902">
                  <c:v>42590</c:v>
                </c:pt>
                <c:pt idx="1903">
                  <c:v>42591</c:v>
                </c:pt>
                <c:pt idx="1904">
                  <c:v>42592</c:v>
                </c:pt>
                <c:pt idx="1905">
                  <c:v>42593</c:v>
                </c:pt>
                <c:pt idx="1906">
                  <c:v>42594</c:v>
                </c:pt>
                <c:pt idx="1907">
                  <c:v>42597</c:v>
                </c:pt>
                <c:pt idx="1908">
                  <c:v>42598</c:v>
                </c:pt>
                <c:pt idx="1909">
                  <c:v>42599</c:v>
                </c:pt>
                <c:pt idx="1910">
                  <c:v>42600</c:v>
                </c:pt>
                <c:pt idx="1911">
                  <c:v>42601</c:v>
                </c:pt>
                <c:pt idx="1912">
                  <c:v>42604</c:v>
                </c:pt>
                <c:pt idx="1913">
                  <c:v>42605</c:v>
                </c:pt>
                <c:pt idx="1914">
                  <c:v>42606</c:v>
                </c:pt>
                <c:pt idx="1915">
                  <c:v>42607</c:v>
                </c:pt>
                <c:pt idx="1916">
                  <c:v>42608</c:v>
                </c:pt>
                <c:pt idx="1917">
                  <c:v>42611</c:v>
                </c:pt>
                <c:pt idx="1918">
                  <c:v>42612</c:v>
                </c:pt>
                <c:pt idx="1919">
                  <c:v>42613</c:v>
                </c:pt>
                <c:pt idx="1920">
                  <c:v>42614</c:v>
                </c:pt>
                <c:pt idx="1921">
                  <c:v>42615</c:v>
                </c:pt>
                <c:pt idx="1922">
                  <c:v>42618</c:v>
                </c:pt>
                <c:pt idx="1923">
                  <c:v>42619</c:v>
                </c:pt>
                <c:pt idx="1924">
                  <c:v>42620</c:v>
                </c:pt>
                <c:pt idx="1925">
                  <c:v>42621</c:v>
                </c:pt>
                <c:pt idx="1926">
                  <c:v>42622</c:v>
                </c:pt>
                <c:pt idx="1927">
                  <c:v>42625</c:v>
                </c:pt>
                <c:pt idx="1928">
                  <c:v>42626</c:v>
                </c:pt>
                <c:pt idx="1929">
                  <c:v>42627</c:v>
                </c:pt>
                <c:pt idx="1930">
                  <c:v>42628</c:v>
                </c:pt>
                <c:pt idx="1931">
                  <c:v>42629</c:v>
                </c:pt>
                <c:pt idx="1932">
                  <c:v>42632</c:v>
                </c:pt>
                <c:pt idx="1933">
                  <c:v>42633</c:v>
                </c:pt>
                <c:pt idx="1934">
                  <c:v>42634</c:v>
                </c:pt>
                <c:pt idx="1935">
                  <c:v>42635</c:v>
                </c:pt>
                <c:pt idx="1936">
                  <c:v>42636</c:v>
                </c:pt>
                <c:pt idx="1937">
                  <c:v>42639</c:v>
                </c:pt>
                <c:pt idx="1938">
                  <c:v>42640</c:v>
                </c:pt>
                <c:pt idx="1939">
                  <c:v>42641</c:v>
                </c:pt>
                <c:pt idx="1940">
                  <c:v>42642</c:v>
                </c:pt>
                <c:pt idx="1941">
                  <c:v>42643</c:v>
                </c:pt>
                <c:pt idx="1942">
                  <c:v>42646</c:v>
                </c:pt>
                <c:pt idx="1943">
                  <c:v>42647</c:v>
                </c:pt>
                <c:pt idx="1944">
                  <c:v>42648</c:v>
                </c:pt>
                <c:pt idx="1945">
                  <c:v>42649</c:v>
                </c:pt>
                <c:pt idx="1946">
                  <c:v>42650</c:v>
                </c:pt>
                <c:pt idx="1947">
                  <c:v>42653</c:v>
                </c:pt>
                <c:pt idx="1948">
                  <c:v>42654</c:v>
                </c:pt>
                <c:pt idx="1949">
                  <c:v>42655</c:v>
                </c:pt>
                <c:pt idx="1950">
                  <c:v>42656</c:v>
                </c:pt>
                <c:pt idx="1951">
                  <c:v>42657</c:v>
                </c:pt>
                <c:pt idx="1952">
                  <c:v>42660</c:v>
                </c:pt>
                <c:pt idx="1953">
                  <c:v>42661</c:v>
                </c:pt>
                <c:pt idx="1954">
                  <c:v>42662</c:v>
                </c:pt>
                <c:pt idx="1955">
                  <c:v>42663</c:v>
                </c:pt>
                <c:pt idx="1956">
                  <c:v>42664</c:v>
                </c:pt>
                <c:pt idx="1957">
                  <c:v>42667</c:v>
                </c:pt>
                <c:pt idx="1958">
                  <c:v>42668</c:v>
                </c:pt>
                <c:pt idx="1959">
                  <c:v>42669</c:v>
                </c:pt>
                <c:pt idx="1960">
                  <c:v>42670</c:v>
                </c:pt>
                <c:pt idx="1961">
                  <c:v>42671</c:v>
                </c:pt>
                <c:pt idx="1962">
                  <c:v>42674</c:v>
                </c:pt>
                <c:pt idx="1963">
                  <c:v>42675</c:v>
                </c:pt>
                <c:pt idx="1964">
                  <c:v>42676</c:v>
                </c:pt>
                <c:pt idx="1965">
                  <c:v>42677</c:v>
                </c:pt>
                <c:pt idx="1966">
                  <c:v>42678</c:v>
                </c:pt>
                <c:pt idx="1967">
                  <c:v>42681</c:v>
                </c:pt>
                <c:pt idx="1968">
                  <c:v>42682</c:v>
                </c:pt>
                <c:pt idx="1969">
                  <c:v>42683</c:v>
                </c:pt>
                <c:pt idx="1970">
                  <c:v>42684</c:v>
                </c:pt>
                <c:pt idx="1971">
                  <c:v>42685</c:v>
                </c:pt>
                <c:pt idx="1972">
                  <c:v>42688</c:v>
                </c:pt>
                <c:pt idx="1973">
                  <c:v>42689</c:v>
                </c:pt>
                <c:pt idx="1974">
                  <c:v>42690</c:v>
                </c:pt>
                <c:pt idx="1975">
                  <c:v>42691</c:v>
                </c:pt>
                <c:pt idx="1976">
                  <c:v>42692</c:v>
                </c:pt>
                <c:pt idx="1977">
                  <c:v>42695</c:v>
                </c:pt>
                <c:pt idx="1978">
                  <c:v>42696</c:v>
                </c:pt>
                <c:pt idx="1979">
                  <c:v>42697</c:v>
                </c:pt>
                <c:pt idx="1980">
                  <c:v>42698</c:v>
                </c:pt>
                <c:pt idx="1981">
                  <c:v>42699</c:v>
                </c:pt>
                <c:pt idx="1982">
                  <c:v>42702</c:v>
                </c:pt>
                <c:pt idx="1983">
                  <c:v>42703</c:v>
                </c:pt>
                <c:pt idx="1984">
                  <c:v>42704</c:v>
                </c:pt>
                <c:pt idx="1985">
                  <c:v>42705</c:v>
                </c:pt>
                <c:pt idx="1986">
                  <c:v>42706</c:v>
                </c:pt>
                <c:pt idx="1987">
                  <c:v>42709</c:v>
                </c:pt>
                <c:pt idx="1988">
                  <c:v>42710</c:v>
                </c:pt>
                <c:pt idx="1989">
                  <c:v>42711</c:v>
                </c:pt>
                <c:pt idx="1990">
                  <c:v>42712</c:v>
                </c:pt>
                <c:pt idx="1991">
                  <c:v>42713</c:v>
                </c:pt>
                <c:pt idx="1992">
                  <c:v>42716</c:v>
                </c:pt>
                <c:pt idx="1993">
                  <c:v>42717</c:v>
                </c:pt>
                <c:pt idx="1994">
                  <c:v>42718</c:v>
                </c:pt>
                <c:pt idx="1995">
                  <c:v>42719</c:v>
                </c:pt>
                <c:pt idx="1996">
                  <c:v>42720</c:v>
                </c:pt>
                <c:pt idx="1997">
                  <c:v>42723</c:v>
                </c:pt>
                <c:pt idx="1998">
                  <c:v>42724</c:v>
                </c:pt>
                <c:pt idx="1999">
                  <c:v>42725</c:v>
                </c:pt>
                <c:pt idx="2000">
                  <c:v>42726</c:v>
                </c:pt>
                <c:pt idx="2001">
                  <c:v>42727</c:v>
                </c:pt>
                <c:pt idx="2002">
                  <c:v>42730</c:v>
                </c:pt>
                <c:pt idx="2003">
                  <c:v>42731</c:v>
                </c:pt>
                <c:pt idx="2004">
                  <c:v>42732</c:v>
                </c:pt>
                <c:pt idx="2005">
                  <c:v>42733</c:v>
                </c:pt>
                <c:pt idx="2006">
                  <c:v>42734</c:v>
                </c:pt>
                <c:pt idx="2007">
                  <c:v>42737</c:v>
                </c:pt>
                <c:pt idx="2008">
                  <c:v>42738</c:v>
                </c:pt>
                <c:pt idx="2009">
                  <c:v>42739</c:v>
                </c:pt>
                <c:pt idx="2010">
                  <c:v>42740</c:v>
                </c:pt>
                <c:pt idx="2011">
                  <c:v>42741</c:v>
                </c:pt>
                <c:pt idx="2012">
                  <c:v>42744</c:v>
                </c:pt>
                <c:pt idx="2013">
                  <c:v>42745</c:v>
                </c:pt>
                <c:pt idx="2014">
                  <c:v>42746</c:v>
                </c:pt>
                <c:pt idx="2015">
                  <c:v>42747</c:v>
                </c:pt>
                <c:pt idx="2016">
                  <c:v>42748</c:v>
                </c:pt>
                <c:pt idx="2017">
                  <c:v>42751</c:v>
                </c:pt>
                <c:pt idx="2018">
                  <c:v>42752</c:v>
                </c:pt>
                <c:pt idx="2019">
                  <c:v>42753</c:v>
                </c:pt>
                <c:pt idx="2020">
                  <c:v>42754</c:v>
                </c:pt>
                <c:pt idx="2021">
                  <c:v>42755</c:v>
                </c:pt>
                <c:pt idx="2022">
                  <c:v>42758</c:v>
                </c:pt>
                <c:pt idx="2023">
                  <c:v>42759</c:v>
                </c:pt>
                <c:pt idx="2024">
                  <c:v>42760</c:v>
                </c:pt>
                <c:pt idx="2025">
                  <c:v>42761</c:v>
                </c:pt>
                <c:pt idx="2026">
                  <c:v>42762</c:v>
                </c:pt>
                <c:pt idx="2027">
                  <c:v>42765</c:v>
                </c:pt>
                <c:pt idx="2028">
                  <c:v>42766</c:v>
                </c:pt>
                <c:pt idx="2029">
                  <c:v>42767</c:v>
                </c:pt>
                <c:pt idx="2030">
                  <c:v>42768</c:v>
                </c:pt>
                <c:pt idx="2031">
                  <c:v>42769</c:v>
                </c:pt>
                <c:pt idx="2032">
                  <c:v>42772</c:v>
                </c:pt>
                <c:pt idx="2033">
                  <c:v>42773</c:v>
                </c:pt>
                <c:pt idx="2034">
                  <c:v>42774</c:v>
                </c:pt>
                <c:pt idx="2035">
                  <c:v>42775</c:v>
                </c:pt>
                <c:pt idx="2036">
                  <c:v>42776</c:v>
                </c:pt>
                <c:pt idx="2037">
                  <c:v>42779</c:v>
                </c:pt>
                <c:pt idx="2038">
                  <c:v>42780</c:v>
                </c:pt>
                <c:pt idx="2039">
                  <c:v>42781</c:v>
                </c:pt>
                <c:pt idx="2040">
                  <c:v>42782</c:v>
                </c:pt>
                <c:pt idx="2041">
                  <c:v>42783</c:v>
                </c:pt>
                <c:pt idx="2042">
                  <c:v>42786</c:v>
                </c:pt>
                <c:pt idx="2043">
                  <c:v>42787</c:v>
                </c:pt>
                <c:pt idx="2044">
                  <c:v>42788</c:v>
                </c:pt>
                <c:pt idx="2045">
                  <c:v>42789</c:v>
                </c:pt>
                <c:pt idx="2046">
                  <c:v>42790</c:v>
                </c:pt>
                <c:pt idx="2047">
                  <c:v>42793</c:v>
                </c:pt>
                <c:pt idx="2048">
                  <c:v>42794</c:v>
                </c:pt>
                <c:pt idx="2049">
                  <c:v>42795</c:v>
                </c:pt>
                <c:pt idx="2050">
                  <c:v>42796</c:v>
                </c:pt>
                <c:pt idx="2051">
                  <c:v>42797</c:v>
                </c:pt>
                <c:pt idx="2052">
                  <c:v>42800</c:v>
                </c:pt>
                <c:pt idx="2053">
                  <c:v>42801</c:v>
                </c:pt>
                <c:pt idx="2054">
                  <c:v>42802</c:v>
                </c:pt>
                <c:pt idx="2055">
                  <c:v>42803</c:v>
                </c:pt>
                <c:pt idx="2056">
                  <c:v>42804</c:v>
                </c:pt>
                <c:pt idx="2057">
                  <c:v>42807</c:v>
                </c:pt>
                <c:pt idx="2058">
                  <c:v>42808</c:v>
                </c:pt>
                <c:pt idx="2059">
                  <c:v>42809</c:v>
                </c:pt>
                <c:pt idx="2060">
                  <c:v>42810</c:v>
                </c:pt>
                <c:pt idx="2061">
                  <c:v>42811</c:v>
                </c:pt>
                <c:pt idx="2062">
                  <c:v>42814</c:v>
                </c:pt>
                <c:pt idx="2063">
                  <c:v>42815</c:v>
                </c:pt>
                <c:pt idx="2064">
                  <c:v>42816</c:v>
                </c:pt>
                <c:pt idx="2065">
                  <c:v>42817</c:v>
                </c:pt>
                <c:pt idx="2066">
                  <c:v>42818</c:v>
                </c:pt>
                <c:pt idx="2067">
                  <c:v>42821</c:v>
                </c:pt>
                <c:pt idx="2068">
                  <c:v>42822</c:v>
                </c:pt>
                <c:pt idx="2069">
                  <c:v>42823</c:v>
                </c:pt>
                <c:pt idx="2070">
                  <c:v>42824</c:v>
                </c:pt>
                <c:pt idx="2071">
                  <c:v>42825</c:v>
                </c:pt>
                <c:pt idx="2072">
                  <c:v>42828</c:v>
                </c:pt>
                <c:pt idx="2073">
                  <c:v>42829</c:v>
                </c:pt>
                <c:pt idx="2074">
                  <c:v>42830</c:v>
                </c:pt>
                <c:pt idx="2075">
                  <c:v>42831</c:v>
                </c:pt>
                <c:pt idx="2076">
                  <c:v>42832</c:v>
                </c:pt>
                <c:pt idx="2077">
                  <c:v>42835</c:v>
                </c:pt>
                <c:pt idx="2078">
                  <c:v>42836</c:v>
                </c:pt>
                <c:pt idx="2079">
                  <c:v>42837</c:v>
                </c:pt>
                <c:pt idx="2080">
                  <c:v>42838</c:v>
                </c:pt>
                <c:pt idx="2081">
                  <c:v>42842</c:v>
                </c:pt>
                <c:pt idx="2082">
                  <c:v>42843</c:v>
                </c:pt>
                <c:pt idx="2083">
                  <c:v>42844</c:v>
                </c:pt>
                <c:pt idx="2084">
                  <c:v>42845</c:v>
                </c:pt>
                <c:pt idx="2085">
                  <c:v>42846</c:v>
                </c:pt>
                <c:pt idx="2086">
                  <c:v>42849</c:v>
                </c:pt>
                <c:pt idx="2087">
                  <c:v>42850</c:v>
                </c:pt>
                <c:pt idx="2088">
                  <c:v>42851</c:v>
                </c:pt>
                <c:pt idx="2089">
                  <c:v>42852</c:v>
                </c:pt>
                <c:pt idx="2090">
                  <c:v>42853</c:v>
                </c:pt>
                <c:pt idx="2091">
                  <c:v>42856</c:v>
                </c:pt>
                <c:pt idx="2092">
                  <c:v>42857</c:v>
                </c:pt>
                <c:pt idx="2093">
                  <c:v>42858</c:v>
                </c:pt>
                <c:pt idx="2094">
                  <c:v>42859</c:v>
                </c:pt>
                <c:pt idx="2095">
                  <c:v>42860</c:v>
                </c:pt>
                <c:pt idx="2096">
                  <c:v>42863</c:v>
                </c:pt>
                <c:pt idx="2097">
                  <c:v>42864</c:v>
                </c:pt>
                <c:pt idx="2098">
                  <c:v>42865</c:v>
                </c:pt>
                <c:pt idx="2099">
                  <c:v>42866</c:v>
                </c:pt>
                <c:pt idx="2100">
                  <c:v>42867</c:v>
                </c:pt>
                <c:pt idx="2101">
                  <c:v>42870</c:v>
                </c:pt>
                <c:pt idx="2102">
                  <c:v>42871</c:v>
                </c:pt>
                <c:pt idx="2103">
                  <c:v>42872</c:v>
                </c:pt>
                <c:pt idx="2104">
                  <c:v>42873</c:v>
                </c:pt>
                <c:pt idx="2105">
                  <c:v>42874</c:v>
                </c:pt>
                <c:pt idx="2106">
                  <c:v>42877</c:v>
                </c:pt>
                <c:pt idx="2107">
                  <c:v>42878</c:v>
                </c:pt>
                <c:pt idx="2108">
                  <c:v>42879</c:v>
                </c:pt>
                <c:pt idx="2109">
                  <c:v>42880</c:v>
                </c:pt>
                <c:pt idx="2110">
                  <c:v>42881</c:v>
                </c:pt>
                <c:pt idx="2111">
                  <c:v>42884</c:v>
                </c:pt>
                <c:pt idx="2112">
                  <c:v>42885</c:v>
                </c:pt>
                <c:pt idx="2113">
                  <c:v>42886</c:v>
                </c:pt>
                <c:pt idx="2114">
                  <c:v>42887</c:v>
                </c:pt>
                <c:pt idx="2115">
                  <c:v>42888</c:v>
                </c:pt>
                <c:pt idx="2116">
                  <c:v>42891</c:v>
                </c:pt>
                <c:pt idx="2117">
                  <c:v>42892</c:v>
                </c:pt>
                <c:pt idx="2118">
                  <c:v>42893</c:v>
                </c:pt>
                <c:pt idx="2119">
                  <c:v>42894</c:v>
                </c:pt>
                <c:pt idx="2120">
                  <c:v>42895</c:v>
                </c:pt>
                <c:pt idx="2121">
                  <c:v>42898</c:v>
                </c:pt>
                <c:pt idx="2122">
                  <c:v>42899</c:v>
                </c:pt>
                <c:pt idx="2123">
                  <c:v>42900</c:v>
                </c:pt>
                <c:pt idx="2124">
                  <c:v>42901</c:v>
                </c:pt>
                <c:pt idx="2125">
                  <c:v>42902</c:v>
                </c:pt>
                <c:pt idx="2126">
                  <c:v>42905</c:v>
                </c:pt>
                <c:pt idx="2127">
                  <c:v>42906</c:v>
                </c:pt>
                <c:pt idx="2128">
                  <c:v>42907</c:v>
                </c:pt>
                <c:pt idx="2129">
                  <c:v>42908</c:v>
                </c:pt>
                <c:pt idx="2130">
                  <c:v>42909</c:v>
                </c:pt>
                <c:pt idx="2131">
                  <c:v>42912</c:v>
                </c:pt>
                <c:pt idx="2132">
                  <c:v>42913</c:v>
                </c:pt>
                <c:pt idx="2133">
                  <c:v>42914</c:v>
                </c:pt>
                <c:pt idx="2134">
                  <c:v>42915</c:v>
                </c:pt>
                <c:pt idx="2135">
                  <c:v>42916</c:v>
                </c:pt>
                <c:pt idx="2136">
                  <c:v>42919</c:v>
                </c:pt>
                <c:pt idx="2137">
                  <c:v>42920</c:v>
                </c:pt>
                <c:pt idx="2138">
                  <c:v>42921</c:v>
                </c:pt>
                <c:pt idx="2139">
                  <c:v>42922</c:v>
                </c:pt>
                <c:pt idx="2140">
                  <c:v>42923</c:v>
                </c:pt>
                <c:pt idx="2141">
                  <c:v>42926</c:v>
                </c:pt>
                <c:pt idx="2142">
                  <c:v>42927</c:v>
                </c:pt>
                <c:pt idx="2143">
                  <c:v>42928</c:v>
                </c:pt>
                <c:pt idx="2144">
                  <c:v>42929</c:v>
                </c:pt>
                <c:pt idx="2145">
                  <c:v>42930</c:v>
                </c:pt>
                <c:pt idx="2146">
                  <c:v>42933</c:v>
                </c:pt>
                <c:pt idx="2147">
                  <c:v>42934</c:v>
                </c:pt>
                <c:pt idx="2148">
                  <c:v>42935</c:v>
                </c:pt>
                <c:pt idx="2149">
                  <c:v>42936</c:v>
                </c:pt>
                <c:pt idx="2150">
                  <c:v>42937</c:v>
                </c:pt>
                <c:pt idx="2151">
                  <c:v>42940</c:v>
                </c:pt>
                <c:pt idx="2152">
                  <c:v>42941</c:v>
                </c:pt>
                <c:pt idx="2153">
                  <c:v>42942</c:v>
                </c:pt>
                <c:pt idx="2154">
                  <c:v>42943</c:v>
                </c:pt>
                <c:pt idx="2155">
                  <c:v>42944</c:v>
                </c:pt>
                <c:pt idx="2156">
                  <c:v>42947</c:v>
                </c:pt>
                <c:pt idx="2157">
                  <c:v>42948</c:v>
                </c:pt>
                <c:pt idx="2158">
                  <c:v>42949</c:v>
                </c:pt>
                <c:pt idx="2159">
                  <c:v>42950</c:v>
                </c:pt>
                <c:pt idx="2160">
                  <c:v>42951</c:v>
                </c:pt>
                <c:pt idx="2161">
                  <c:v>42954</c:v>
                </c:pt>
                <c:pt idx="2162">
                  <c:v>42955</c:v>
                </c:pt>
                <c:pt idx="2163">
                  <c:v>42956</c:v>
                </c:pt>
                <c:pt idx="2164">
                  <c:v>42957</c:v>
                </c:pt>
                <c:pt idx="2165">
                  <c:v>42958</c:v>
                </c:pt>
                <c:pt idx="2166">
                  <c:v>42961</c:v>
                </c:pt>
                <c:pt idx="2167">
                  <c:v>42962</c:v>
                </c:pt>
                <c:pt idx="2168">
                  <c:v>42963</c:v>
                </c:pt>
                <c:pt idx="2169">
                  <c:v>42964</c:v>
                </c:pt>
                <c:pt idx="2170">
                  <c:v>42965</c:v>
                </c:pt>
                <c:pt idx="2171">
                  <c:v>42968</c:v>
                </c:pt>
                <c:pt idx="2172">
                  <c:v>42969</c:v>
                </c:pt>
                <c:pt idx="2173">
                  <c:v>42970</c:v>
                </c:pt>
                <c:pt idx="2174">
                  <c:v>42971</c:v>
                </c:pt>
                <c:pt idx="2175">
                  <c:v>42972</c:v>
                </c:pt>
                <c:pt idx="2176">
                  <c:v>42975</c:v>
                </c:pt>
                <c:pt idx="2177">
                  <c:v>42976</c:v>
                </c:pt>
                <c:pt idx="2178">
                  <c:v>42977</c:v>
                </c:pt>
                <c:pt idx="2179">
                  <c:v>42978</c:v>
                </c:pt>
                <c:pt idx="2180">
                  <c:v>42979</c:v>
                </c:pt>
                <c:pt idx="2181">
                  <c:v>42982</c:v>
                </c:pt>
                <c:pt idx="2182">
                  <c:v>42983</c:v>
                </c:pt>
                <c:pt idx="2183">
                  <c:v>42984</c:v>
                </c:pt>
                <c:pt idx="2184">
                  <c:v>42985</c:v>
                </c:pt>
                <c:pt idx="2185">
                  <c:v>42986</c:v>
                </c:pt>
                <c:pt idx="2186">
                  <c:v>42989</c:v>
                </c:pt>
                <c:pt idx="2187">
                  <c:v>42990</c:v>
                </c:pt>
                <c:pt idx="2188">
                  <c:v>42991</c:v>
                </c:pt>
                <c:pt idx="2189">
                  <c:v>42992</c:v>
                </c:pt>
                <c:pt idx="2190">
                  <c:v>42993</c:v>
                </c:pt>
                <c:pt idx="2191">
                  <c:v>42996</c:v>
                </c:pt>
                <c:pt idx="2192">
                  <c:v>42997</c:v>
                </c:pt>
                <c:pt idx="2193">
                  <c:v>42998</c:v>
                </c:pt>
                <c:pt idx="2194">
                  <c:v>42999</c:v>
                </c:pt>
                <c:pt idx="2195">
                  <c:v>43000</c:v>
                </c:pt>
                <c:pt idx="2196">
                  <c:v>43003</c:v>
                </c:pt>
                <c:pt idx="2197">
                  <c:v>43004</c:v>
                </c:pt>
                <c:pt idx="2198">
                  <c:v>43005</c:v>
                </c:pt>
                <c:pt idx="2199">
                  <c:v>43006</c:v>
                </c:pt>
                <c:pt idx="2200">
                  <c:v>43007</c:v>
                </c:pt>
                <c:pt idx="2201">
                  <c:v>43010</c:v>
                </c:pt>
                <c:pt idx="2202">
                  <c:v>43011</c:v>
                </c:pt>
                <c:pt idx="2203">
                  <c:v>43012</c:v>
                </c:pt>
                <c:pt idx="2204">
                  <c:v>43013</c:v>
                </c:pt>
                <c:pt idx="2205">
                  <c:v>43014</c:v>
                </c:pt>
                <c:pt idx="2206">
                  <c:v>43017</c:v>
                </c:pt>
                <c:pt idx="2207">
                  <c:v>43018</c:v>
                </c:pt>
                <c:pt idx="2208">
                  <c:v>43019</c:v>
                </c:pt>
                <c:pt idx="2209">
                  <c:v>43020</c:v>
                </c:pt>
                <c:pt idx="2210">
                  <c:v>43021</c:v>
                </c:pt>
                <c:pt idx="2211">
                  <c:v>43024</c:v>
                </c:pt>
                <c:pt idx="2212">
                  <c:v>43025</c:v>
                </c:pt>
                <c:pt idx="2213">
                  <c:v>43026</c:v>
                </c:pt>
                <c:pt idx="2214">
                  <c:v>43027</c:v>
                </c:pt>
                <c:pt idx="2215">
                  <c:v>43028</c:v>
                </c:pt>
                <c:pt idx="2216">
                  <c:v>43031</c:v>
                </c:pt>
                <c:pt idx="2217">
                  <c:v>43032</c:v>
                </c:pt>
                <c:pt idx="2218">
                  <c:v>43033</c:v>
                </c:pt>
                <c:pt idx="2219">
                  <c:v>43034</c:v>
                </c:pt>
                <c:pt idx="2220">
                  <c:v>43035</c:v>
                </c:pt>
                <c:pt idx="2221">
                  <c:v>43038</c:v>
                </c:pt>
                <c:pt idx="2222">
                  <c:v>43039</c:v>
                </c:pt>
                <c:pt idx="2223">
                  <c:v>43040</c:v>
                </c:pt>
                <c:pt idx="2224">
                  <c:v>43041</c:v>
                </c:pt>
                <c:pt idx="2225">
                  <c:v>43042</c:v>
                </c:pt>
                <c:pt idx="2226">
                  <c:v>43045</c:v>
                </c:pt>
                <c:pt idx="2227">
                  <c:v>43046</c:v>
                </c:pt>
                <c:pt idx="2228">
                  <c:v>43047</c:v>
                </c:pt>
                <c:pt idx="2229">
                  <c:v>43048</c:v>
                </c:pt>
                <c:pt idx="2230">
                  <c:v>43049</c:v>
                </c:pt>
                <c:pt idx="2231">
                  <c:v>43052</c:v>
                </c:pt>
                <c:pt idx="2232">
                  <c:v>43053</c:v>
                </c:pt>
                <c:pt idx="2233">
                  <c:v>43054</c:v>
                </c:pt>
                <c:pt idx="2234">
                  <c:v>43055</c:v>
                </c:pt>
                <c:pt idx="2235">
                  <c:v>43056</c:v>
                </c:pt>
                <c:pt idx="2236">
                  <c:v>43059</c:v>
                </c:pt>
                <c:pt idx="2237">
                  <c:v>43060</c:v>
                </c:pt>
                <c:pt idx="2238">
                  <c:v>43061</c:v>
                </c:pt>
                <c:pt idx="2239">
                  <c:v>43062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43115</c:v>
                </c:pt>
                <c:pt idx="2275">
                  <c:v>43116</c:v>
                </c:pt>
                <c:pt idx="2276">
                  <c:v>43117</c:v>
                </c:pt>
                <c:pt idx="2277">
                  <c:v>43118</c:v>
                </c:pt>
                <c:pt idx="2278">
                  <c:v>43119</c:v>
                </c:pt>
                <c:pt idx="2279">
                  <c:v>43122</c:v>
                </c:pt>
                <c:pt idx="2280">
                  <c:v>43123</c:v>
                </c:pt>
                <c:pt idx="2281">
                  <c:v>43124</c:v>
                </c:pt>
                <c:pt idx="2282">
                  <c:v>43125</c:v>
                </c:pt>
                <c:pt idx="2283">
                  <c:v>43126</c:v>
                </c:pt>
                <c:pt idx="2284">
                  <c:v>43129</c:v>
                </c:pt>
                <c:pt idx="2285">
                  <c:v>43130</c:v>
                </c:pt>
                <c:pt idx="2286">
                  <c:v>43131</c:v>
                </c:pt>
                <c:pt idx="2287">
                  <c:v>43132</c:v>
                </c:pt>
                <c:pt idx="2288">
                  <c:v>43133</c:v>
                </c:pt>
                <c:pt idx="2289">
                  <c:v>43136</c:v>
                </c:pt>
                <c:pt idx="2290">
                  <c:v>43137</c:v>
                </c:pt>
                <c:pt idx="2291">
                  <c:v>43138</c:v>
                </c:pt>
                <c:pt idx="2292">
                  <c:v>43139</c:v>
                </c:pt>
                <c:pt idx="2293">
                  <c:v>43140</c:v>
                </c:pt>
                <c:pt idx="2294">
                  <c:v>43143</c:v>
                </c:pt>
                <c:pt idx="2295">
                  <c:v>43144</c:v>
                </c:pt>
                <c:pt idx="2296">
                  <c:v>43145</c:v>
                </c:pt>
                <c:pt idx="2297">
                  <c:v>43146</c:v>
                </c:pt>
                <c:pt idx="2298">
                  <c:v>43147</c:v>
                </c:pt>
                <c:pt idx="2299">
                  <c:v>43150</c:v>
                </c:pt>
                <c:pt idx="2300">
                  <c:v>43151</c:v>
                </c:pt>
                <c:pt idx="2301">
                  <c:v>43152</c:v>
                </c:pt>
                <c:pt idx="2302">
                  <c:v>43153</c:v>
                </c:pt>
                <c:pt idx="2303">
                  <c:v>43154</c:v>
                </c:pt>
                <c:pt idx="2304">
                  <c:v>43157</c:v>
                </c:pt>
                <c:pt idx="2305">
                  <c:v>43158</c:v>
                </c:pt>
                <c:pt idx="2306">
                  <c:v>43159</c:v>
                </c:pt>
                <c:pt idx="2307">
                  <c:v>43160</c:v>
                </c:pt>
                <c:pt idx="2308">
                  <c:v>43161</c:v>
                </c:pt>
                <c:pt idx="2309">
                  <c:v>43164</c:v>
                </c:pt>
                <c:pt idx="2310">
                  <c:v>43165</c:v>
                </c:pt>
                <c:pt idx="2311">
                  <c:v>43166</c:v>
                </c:pt>
                <c:pt idx="2312">
                  <c:v>43167</c:v>
                </c:pt>
                <c:pt idx="2313">
                  <c:v>43168</c:v>
                </c:pt>
                <c:pt idx="2314">
                  <c:v>43171</c:v>
                </c:pt>
                <c:pt idx="2315">
                  <c:v>43172</c:v>
                </c:pt>
                <c:pt idx="2316">
                  <c:v>43173</c:v>
                </c:pt>
                <c:pt idx="2317">
                  <c:v>43174</c:v>
                </c:pt>
                <c:pt idx="2318">
                  <c:v>43175</c:v>
                </c:pt>
                <c:pt idx="2319">
                  <c:v>43178</c:v>
                </c:pt>
                <c:pt idx="2320">
                  <c:v>43179</c:v>
                </c:pt>
                <c:pt idx="2321">
                  <c:v>43180</c:v>
                </c:pt>
                <c:pt idx="2322">
                  <c:v>43181</c:v>
                </c:pt>
                <c:pt idx="2323">
                  <c:v>43182</c:v>
                </c:pt>
                <c:pt idx="2324">
                  <c:v>43185</c:v>
                </c:pt>
                <c:pt idx="2325">
                  <c:v>43186</c:v>
                </c:pt>
                <c:pt idx="2326">
                  <c:v>43187</c:v>
                </c:pt>
                <c:pt idx="2327">
                  <c:v>43188</c:v>
                </c:pt>
                <c:pt idx="2328">
                  <c:v>43192</c:v>
                </c:pt>
                <c:pt idx="2329">
                  <c:v>43193</c:v>
                </c:pt>
                <c:pt idx="2330">
                  <c:v>43194</c:v>
                </c:pt>
                <c:pt idx="2331">
                  <c:v>43195</c:v>
                </c:pt>
                <c:pt idx="2332">
                  <c:v>43196</c:v>
                </c:pt>
                <c:pt idx="2333">
                  <c:v>43199</c:v>
                </c:pt>
                <c:pt idx="2334">
                  <c:v>43200</c:v>
                </c:pt>
                <c:pt idx="2335">
                  <c:v>43201</c:v>
                </c:pt>
                <c:pt idx="2336">
                  <c:v>43202</c:v>
                </c:pt>
                <c:pt idx="2337">
                  <c:v>43203</c:v>
                </c:pt>
                <c:pt idx="2338">
                  <c:v>43206</c:v>
                </c:pt>
                <c:pt idx="2339">
                  <c:v>43207</c:v>
                </c:pt>
                <c:pt idx="2340">
                  <c:v>43208</c:v>
                </c:pt>
                <c:pt idx="2341">
                  <c:v>43209</c:v>
                </c:pt>
                <c:pt idx="2342">
                  <c:v>43210</c:v>
                </c:pt>
                <c:pt idx="2343">
                  <c:v>43213</c:v>
                </c:pt>
                <c:pt idx="2344">
                  <c:v>43214</c:v>
                </c:pt>
                <c:pt idx="2345">
                  <c:v>43215</c:v>
                </c:pt>
                <c:pt idx="2346">
                  <c:v>43216</c:v>
                </c:pt>
                <c:pt idx="2347">
                  <c:v>43217</c:v>
                </c:pt>
                <c:pt idx="2348">
                  <c:v>43220</c:v>
                </c:pt>
                <c:pt idx="2349">
                  <c:v>43221</c:v>
                </c:pt>
                <c:pt idx="2350">
                  <c:v>43222</c:v>
                </c:pt>
                <c:pt idx="2351">
                  <c:v>43223</c:v>
                </c:pt>
                <c:pt idx="2352">
                  <c:v>43224</c:v>
                </c:pt>
                <c:pt idx="2353">
                  <c:v>43227</c:v>
                </c:pt>
                <c:pt idx="2354">
                  <c:v>43228</c:v>
                </c:pt>
                <c:pt idx="2355">
                  <c:v>43229</c:v>
                </c:pt>
                <c:pt idx="2356">
                  <c:v>43230</c:v>
                </c:pt>
                <c:pt idx="2357">
                  <c:v>43231</c:v>
                </c:pt>
                <c:pt idx="2358">
                  <c:v>43234</c:v>
                </c:pt>
                <c:pt idx="2359">
                  <c:v>43235</c:v>
                </c:pt>
                <c:pt idx="2360">
                  <c:v>43236</c:v>
                </c:pt>
                <c:pt idx="2361">
                  <c:v>43237</c:v>
                </c:pt>
                <c:pt idx="2362">
                  <c:v>43238</c:v>
                </c:pt>
                <c:pt idx="2363">
                  <c:v>43241</c:v>
                </c:pt>
                <c:pt idx="2364">
                  <c:v>43242</c:v>
                </c:pt>
                <c:pt idx="2365">
                  <c:v>43243</c:v>
                </c:pt>
                <c:pt idx="2366">
                  <c:v>43244</c:v>
                </c:pt>
                <c:pt idx="2367">
                  <c:v>43245</c:v>
                </c:pt>
                <c:pt idx="2368">
                  <c:v>43249</c:v>
                </c:pt>
                <c:pt idx="2369">
                  <c:v>43250</c:v>
                </c:pt>
                <c:pt idx="2370">
                  <c:v>43251</c:v>
                </c:pt>
                <c:pt idx="2371">
                  <c:v>43252</c:v>
                </c:pt>
                <c:pt idx="2372">
                  <c:v>43255</c:v>
                </c:pt>
                <c:pt idx="2373">
                  <c:v>43256</c:v>
                </c:pt>
                <c:pt idx="2374">
                  <c:v>43257</c:v>
                </c:pt>
                <c:pt idx="2375">
                  <c:v>43258</c:v>
                </c:pt>
                <c:pt idx="2376">
                  <c:v>43259</c:v>
                </c:pt>
                <c:pt idx="2377">
                  <c:v>43262</c:v>
                </c:pt>
                <c:pt idx="2378">
                  <c:v>43263</c:v>
                </c:pt>
                <c:pt idx="2379">
                  <c:v>43264</c:v>
                </c:pt>
                <c:pt idx="2380">
                  <c:v>43265</c:v>
                </c:pt>
                <c:pt idx="2381">
                  <c:v>43266</c:v>
                </c:pt>
                <c:pt idx="2382">
                  <c:v>43269</c:v>
                </c:pt>
                <c:pt idx="2383">
                  <c:v>43270</c:v>
                </c:pt>
                <c:pt idx="2384">
                  <c:v>43271</c:v>
                </c:pt>
                <c:pt idx="2385">
                  <c:v>43272</c:v>
                </c:pt>
                <c:pt idx="2386">
                  <c:v>43273</c:v>
                </c:pt>
                <c:pt idx="2387">
                  <c:v>43276</c:v>
                </c:pt>
                <c:pt idx="2388">
                  <c:v>43277</c:v>
                </c:pt>
                <c:pt idx="2389">
                  <c:v>43278</c:v>
                </c:pt>
                <c:pt idx="2390">
                  <c:v>43279</c:v>
                </c:pt>
                <c:pt idx="2391">
                  <c:v>43280</c:v>
                </c:pt>
                <c:pt idx="2392">
                  <c:v>43283</c:v>
                </c:pt>
                <c:pt idx="2393">
                  <c:v>43284</c:v>
                </c:pt>
                <c:pt idx="2394">
                  <c:v>43285</c:v>
                </c:pt>
                <c:pt idx="2395">
                  <c:v>43286</c:v>
                </c:pt>
                <c:pt idx="2396">
                  <c:v>43287</c:v>
                </c:pt>
                <c:pt idx="2397">
                  <c:v>43290</c:v>
                </c:pt>
                <c:pt idx="2398">
                  <c:v>43291</c:v>
                </c:pt>
                <c:pt idx="2399">
                  <c:v>43292</c:v>
                </c:pt>
                <c:pt idx="2400">
                  <c:v>43293</c:v>
                </c:pt>
                <c:pt idx="2401">
                  <c:v>43294</c:v>
                </c:pt>
                <c:pt idx="2402">
                  <c:v>43297</c:v>
                </c:pt>
                <c:pt idx="2403">
                  <c:v>43298</c:v>
                </c:pt>
                <c:pt idx="2404">
                  <c:v>43299</c:v>
                </c:pt>
                <c:pt idx="2405">
                  <c:v>43300</c:v>
                </c:pt>
                <c:pt idx="2406">
                  <c:v>43301</c:v>
                </c:pt>
                <c:pt idx="2407">
                  <c:v>43304</c:v>
                </c:pt>
                <c:pt idx="2408">
                  <c:v>43305</c:v>
                </c:pt>
                <c:pt idx="2409">
                  <c:v>43306</c:v>
                </c:pt>
                <c:pt idx="2410">
                  <c:v>43307</c:v>
                </c:pt>
                <c:pt idx="2411">
                  <c:v>43308</c:v>
                </c:pt>
                <c:pt idx="2412">
                  <c:v>43311</c:v>
                </c:pt>
                <c:pt idx="2413">
                  <c:v>43312</c:v>
                </c:pt>
                <c:pt idx="2414">
                  <c:v>43313</c:v>
                </c:pt>
                <c:pt idx="2415">
                  <c:v>43314</c:v>
                </c:pt>
                <c:pt idx="2416">
                  <c:v>43315</c:v>
                </c:pt>
                <c:pt idx="2417">
                  <c:v>43318</c:v>
                </c:pt>
                <c:pt idx="2418">
                  <c:v>43319</c:v>
                </c:pt>
                <c:pt idx="2419">
                  <c:v>43320</c:v>
                </c:pt>
                <c:pt idx="2420">
                  <c:v>43321</c:v>
                </c:pt>
                <c:pt idx="2421">
                  <c:v>43322</c:v>
                </c:pt>
                <c:pt idx="2422">
                  <c:v>43325</c:v>
                </c:pt>
                <c:pt idx="2423">
                  <c:v>43326</c:v>
                </c:pt>
                <c:pt idx="2424">
                  <c:v>43327</c:v>
                </c:pt>
                <c:pt idx="2425">
                  <c:v>43328</c:v>
                </c:pt>
                <c:pt idx="2426">
                  <c:v>43329</c:v>
                </c:pt>
                <c:pt idx="2427">
                  <c:v>43332</c:v>
                </c:pt>
                <c:pt idx="2428">
                  <c:v>43333</c:v>
                </c:pt>
                <c:pt idx="2429">
                  <c:v>43334</c:v>
                </c:pt>
                <c:pt idx="2430">
                  <c:v>43335</c:v>
                </c:pt>
                <c:pt idx="2431">
                  <c:v>43336</c:v>
                </c:pt>
                <c:pt idx="2432">
                  <c:v>43339</c:v>
                </c:pt>
                <c:pt idx="2433">
                  <c:v>43340</c:v>
                </c:pt>
                <c:pt idx="2434">
                  <c:v>43341</c:v>
                </c:pt>
                <c:pt idx="2435">
                  <c:v>43342</c:v>
                </c:pt>
                <c:pt idx="2436">
                  <c:v>43343</c:v>
                </c:pt>
                <c:pt idx="2437">
                  <c:v>43346</c:v>
                </c:pt>
                <c:pt idx="2438">
                  <c:v>43347</c:v>
                </c:pt>
                <c:pt idx="2439">
                  <c:v>43348</c:v>
                </c:pt>
                <c:pt idx="2440">
                  <c:v>43349</c:v>
                </c:pt>
                <c:pt idx="2441">
                  <c:v>43350</c:v>
                </c:pt>
                <c:pt idx="2442">
                  <c:v>43353</c:v>
                </c:pt>
                <c:pt idx="2443">
                  <c:v>43354</c:v>
                </c:pt>
                <c:pt idx="2444">
                  <c:v>43355</c:v>
                </c:pt>
                <c:pt idx="2445">
                  <c:v>43356</c:v>
                </c:pt>
                <c:pt idx="2446">
                  <c:v>43357</c:v>
                </c:pt>
                <c:pt idx="2447">
                  <c:v>43360</c:v>
                </c:pt>
                <c:pt idx="2448">
                  <c:v>43361</c:v>
                </c:pt>
                <c:pt idx="2449">
                  <c:v>43362</c:v>
                </c:pt>
                <c:pt idx="2450">
                  <c:v>43363</c:v>
                </c:pt>
                <c:pt idx="2451">
                  <c:v>43364</c:v>
                </c:pt>
                <c:pt idx="2452">
                  <c:v>43367</c:v>
                </c:pt>
                <c:pt idx="2453">
                  <c:v>43368</c:v>
                </c:pt>
                <c:pt idx="2454">
                  <c:v>43369</c:v>
                </c:pt>
                <c:pt idx="2455">
                  <c:v>43370</c:v>
                </c:pt>
                <c:pt idx="2456">
                  <c:v>43371</c:v>
                </c:pt>
                <c:pt idx="2457">
                  <c:v>43374</c:v>
                </c:pt>
                <c:pt idx="2458">
                  <c:v>43375</c:v>
                </c:pt>
                <c:pt idx="2459">
                  <c:v>43376</c:v>
                </c:pt>
                <c:pt idx="2460">
                  <c:v>43377</c:v>
                </c:pt>
                <c:pt idx="2461">
                  <c:v>43378</c:v>
                </c:pt>
                <c:pt idx="2462">
                  <c:v>43381</c:v>
                </c:pt>
                <c:pt idx="2463">
                  <c:v>43382</c:v>
                </c:pt>
                <c:pt idx="2464">
                  <c:v>43383</c:v>
                </c:pt>
                <c:pt idx="2465">
                  <c:v>43384</c:v>
                </c:pt>
                <c:pt idx="2466">
                  <c:v>43385</c:v>
                </c:pt>
                <c:pt idx="2467">
                  <c:v>43388</c:v>
                </c:pt>
                <c:pt idx="2468">
                  <c:v>43389</c:v>
                </c:pt>
                <c:pt idx="2469">
                  <c:v>43390</c:v>
                </c:pt>
                <c:pt idx="2470">
                  <c:v>43391</c:v>
                </c:pt>
                <c:pt idx="2471">
                  <c:v>43392</c:v>
                </c:pt>
                <c:pt idx="2472">
                  <c:v>43395</c:v>
                </c:pt>
                <c:pt idx="2473">
                  <c:v>43396</c:v>
                </c:pt>
                <c:pt idx="2474">
                  <c:v>43397</c:v>
                </c:pt>
                <c:pt idx="2475">
                  <c:v>43398</c:v>
                </c:pt>
                <c:pt idx="2476">
                  <c:v>43399</c:v>
                </c:pt>
                <c:pt idx="2477">
                  <c:v>43402</c:v>
                </c:pt>
                <c:pt idx="2478">
                  <c:v>43403</c:v>
                </c:pt>
                <c:pt idx="2479">
                  <c:v>43404</c:v>
                </c:pt>
                <c:pt idx="2480">
                  <c:v>43405</c:v>
                </c:pt>
                <c:pt idx="2481">
                  <c:v>43406</c:v>
                </c:pt>
                <c:pt idx="2482">
                  <c:v>43409</c:v>
                </c:pt>
                <c:pt idx="2483">
                  <c:v>43410</c:v>
                </c:pt>
                <c:pt idx="2484">
                  <c:v>43411</c:v>
                </c:pt>
                <c:pt idx="2485">
                  <c:v>43412</c:v>
                </c:pt>
                <c:pt idx="2486">
                  <c:v>43413</c:v>
                </c:pt>
                <c:pt idx="2487">
                  <c:v>43416</c:v>
                </c:pt>
                <c:pt idx="2488">
                  <c:v>43417</c:v>
                </c:pt>
                <c:pt idx="2489">
                  <c:v>43418</c:v>
                </c:pt>
                <c:pt idx="2490">
                  <c:v>43419</c:v>
                </c:pt>
                <c:pt idx="2491">
                  <c:v>43420</c:v>
                </c:pt>
                <c:pt idx="2492">
                  <c:v>43423</c:v>
                </c:pt>
                <c:pt idx="2493">
                  <c:v>43424</c:v>
                </c:pt>
                <c:pt idx="2494">
                  <c:v>43425</c:v>
                </c:pt>
                <c:pt idx="2495">
                  <c:v>43426</c:v>
                </c:pt>
                <c:pt idx="2496">
                  <c:v>43427</c:v>
                </c:pt>
                <c:pt idx="2497">
                  <c:v>43430</c:v>
                </c:pt>
                <c:pt idx="2498">
                  <c:v>43431</c:v>
                </c:pt>
                <c:pt idx="2499">
                  <c:v>43432</c:v>
                </c:pt>
                <c:pt idx="2500">
                  <c:v>43433</c:v>
                </c:pt>
                <c:pt idx="2501">
                  <c:v>43434</c:v>
                </c:pt>
                <c:pt idx="2502">
                  <c:v>43437</c:v>
                </c:pt>
                <c:pt idx="2503">
                  <c:v>43438</c:v>
                </c:pt>
                <c:pt idx="2504">
                  <c:v>43439</c:v>
                </c:pt>
                <c:pt idx="2505">
                  <c:v>43440</c:v>
                </c:pt>
                <c:pt idx="2506">
                  <c:v>43441</c:v>
                </c:pt>
                <c:pt idx="2507">
                  <c:v>43444</c:v>
                </c:pt>
                <c:pt idx="2508">
                  <c:v>43445</c:v>
                </c:pt>
                <c:pt idx="2509">
                  <c:v>43446</c:v>
                </c:pt>
                <c:pt idx="2510">
                  <c:v>43447</c:v>
                </c:pt>
                <c:pt idx="2511">
                  <c:v>43448</c:v>
                </c:pt>
                <c:pt idx="2512">
                  <c:v>43451</c:v>
                </c:pt>
                <c:pt idx="2513">
                  <c:v>43452</c:v>
                </c:pt>
                <c:pt idx="2514">
                  <c:v>43453</c:v>
                </c:pt>
                <c:pt idx="2515">
                  <c:v>43454</c:v>
                </c:pt>
                <c:pt idx="2516">
                  <c:v>43455</c:v>
                </c:pt>
                <c:pt idx="2517">
                  <c:v>43460</c:v>
                </c:pt>
                <c:pt idx="2518">
                  <c:v>43461</c:v>
                </c:pt>
                <c:pt idx="2519">
                  <c:v>43462</c:v>
                </c:pt>
                <c:pt idx="2520">
                  <c:v>43467</c:v>
                </c:pt>
                <c:pt idx="2521">
                  <c:v>43468</c:v>
                </c:pt>
                <c:pt idx="2522">
                  <c:v>43469</c:v>
                </c:pt>
                <c:pt idx="2523">
                  <c:v>43472</c:v>
                </c:pt>
                <c:pt idx="2524">
                  <c:v>43473</c:v>
                </c:pt>
                <c:pt idx="2525">
                  <c:v>43474</c:v>
                </c:pt>
                <c:pt idx="2526">
                  <c:v>43475</c:v>
                </c:pt>
                <c:pt idx="2527">
                  <c:v>43476</c:v>
                </c:pt>
                <c:pt idx="2528">
                  <c:v>43479</c:v>
                </c:pt>
                <c:pt idx="2529">
                  <c:v>43480</c:v>
                </c:pt>
                <c:pt idx="2530">
                  <c:v>43481</c:v>
                </c:pt>
                <c:pt idx="2531">
                  <c:v>43482</c:v>
                </c:pt>
                <c:pt idx="2532">
                  <c:v>43483</c:v>
                </c:pt>
                <c:pt idx="2533">
                  <c:v>43486</c:v>
                </c:pt>
                <c:pt idx="2534">
                  <c:v>43487</c:v>
                </c:pt>
                <c:pt idx="2535">
                  <c:v>43488</c:v>
                </c:pt>
                <c:pt idx="2536">
                  <c:v>43489</c:v>
                </c:pt>
                <c:pt idx="2537">
                  <c:v>43490</c:v>
                </c:pt>
                <c:pt idx="2538">
                  <c:v>43493</c:v>
                </c:pt>
                <c:pt idx="2539">
                  <c:v>43494</c:v>
                </c:pt>
                <c:pt idx="2540">
                  <c:v>43495</c:v>
                </c:pt>
                <c:pt idx="2541">
                  <c:v>43496</c:v>
                </c:pt>
                <c:pt idx="2542">
                  <c:v>43497</c:v>
                </c:pt>
                <c:pt idx="2543">
                  <c:v>43500</c:v>
                </c:pt>
                <c:pt idx="2544">
                  <c:v>43501</c:v>
                </c:pt>
                <c:pt idx="2545">
                  <c:v>43502</c:v>
                </c:pt>
                <c:pt idx="2546">
                  <c:v>43503</c:v>
                </c:pt>
                <c:pt idx="2547">
                  <c:v>43504</c:v>
                </c:pt>
                <c:pt idx="2548">
                  <c:v>43507</c:v>
                </c:pt>
                <c:pt idx="2549">
                  <c:v>43508</c:v>
                </c:pt>
                <c:pt idx="2550">
                  <c:v>43509</c:v>
                </c:pt>
                <c:pt idx="2551">
                  <c:v>43510</c:v>
                </c:pt>
                <c:pt idx="2552">
                  <c:v>43511</c:v>
                </c:pt>
                <c:pt idx="2553">
                  <c:v>43514</c:v>
                </c:pt>
                <c:pt idx="2554">
                  <c:v>43515</c:v>
                </c:pt>
                <c:pt idx="2555">
                  <c:v>43516</c:v>
                </c:pt>
                <c:pt idx="2556">
                  <c:v>43517</c:v>
                </c:pt>
                <c:pt idx="2557">
                  <c:v>43518</c:v>
                </c:pt>
                <c:pt idx="2558">
                  <c:v>43521</c:v>
                </c:pt>
                <c:pt idx="2559">
                  <c:v>43522</c:v>
                </c:pt>
                <c:pt idx="2560">
                  <c:v>43523</c:v>
                </c:pt>
                <c:pt idx="2561">
                  <c:v>43524</c:v>
                </c:pt>
                <c:pt idx="2562">
                  <c:v>43525</c:v>
                </c:pt>
                <c:pt idx="2563">
                  <c:v>43528</c:v>
                </c:pt>
                <c:pt idx="2564">
                  <c:v>43529</c:v>
                </c:pt>
                <c:pt idx="2565">
                  <c:v>43530</c:v>
                </c:pt>
                <c:pt idx="2566">
                  <c:v>43531</c:v>
                </c:pt>
                <c:pt idx="2567">
                  <c:v>43532</c:v>
                </c:pt>
                <c:pt idx="2568">
                  <c:v>43535</c:v>
                </c:pt>
                <c:pt idx="2569">
                  <c:v>43536</c:v>
                </c:pt>
                <c:pt idx="2570">
                  <c:v>43537</c:v>
                </c:pt>
                <c:pt idx="2571">
                  <c:v>43538</c:v>
                </c:pt>
                <c:pt idx="2572">
                  <c:v>43539</c:v>
                </c:pt>
                <c:pt idx="2573">
                  <c:v>43542</c:v>
                </c:pt>
                <c:pt idx="2574">
                  <c:v>43543</c:v>
                </c:pt>
                <c:pt idx="2575">
                  <c:v>43544</c:v>
                </c:pt>
                <c:pt idx="2576">
                  <c:v>43545</c:v>
                </c:pt>
                <c:pt idx="2577">
                  <c:v>43546</c:v>
                </c:pt>
                <c:pt idx="2578">
                  <c:v>43549</c:v>
                </c:pt>
                <c:pt idx="2579">
                  <c:v>43550</c:v>
                </c:pt>
                <c:pt idx="2580">
                  <c:v>43551</c:v>
                </c:pt>
                <c:pt idx="2581">
                  <c:v>43552</c:v>
                </c:pt>
                <c:pt idx="2582">
                  <c:v>43553</c:v>
                </c:pt>
                <c:pt idx="2583">
                  <c:v>43556</c:v>
                </c:pt>
                <c:pt idx="2584">
                  <c:v>43557</c:v>
                </c:pt>
                <c:pt idx="2585">
                  <c:v>43558</c:v>
                </c:pt>
                <c:pt idx="2586">
                  <c:v>43559</c:v>
                </c:pt>
                <c:pt idx="2587">
                  <c:v>43560</c:v>
                </c:pt>
                <c:pt idx="2588">
                  <c:v>43563</c:v>
                </c:pt>
                <c:pt idx="2589">
                  <c:v>43564</c:v>
                </c:pt>
                <c:pt idx="2590">
                  <c:v>43565</c:v>
                </c:pt>
                <c:pt idx="2591">
                  <c:v>43566</c:v>
                </c:pt>
                <c:pt idx="2592">
                  <c:v>43567</c:v>
                </c:pt>
                <c:pt idx="2593">
                  <c:v>43570</c:v>
                </c:pt>
                <c:pt idx="2594">
                  <c:v>43571</c:v>
                </c:pt>
                <c:pt idx="2595">
                  <c:v>43572</c:v>
                </c:pt>
                <c:pt idx="2596">
                  <c:v>43573</c:v>
                </c:pt>
                <c:pt idx="2597">
                  <c:v>43574</c:v>
                </c:pt>
                <c:pt idx="2598">
                  <c:v>43577</c:v>
                </c:pt>
                <c:pt idx="2599">
                  <c:v>43578</c:v>
                </c:pt>
                <c:pt idx="2600">
                  <c:v>43579</c:v>
                </c:pt>
                <c:pt idx="2601">
                  <c:v>43580</c:v>
                </c:pt>
                <c:pt idx="2602">
                  <c:v>43581</c:v>
                </c:pt>
                <c:pt idx="2603">
                  <c:v>43584</c:v>
                </c:pt>
                <c:pt idx="2604">
                  <c:v>43585</c:v>
                </c:pt>
                <c:pt idx="2605">
                  <c:v>43586</c:v>
                </c:pt>
                <c:pt idx="2606">
                  <c:v>43587</c:v>
                </c:pt>
                <c:pt idx="2607">
                  <c:v>43588</c:v>
                </c:pt>
                <c:pt idx="2608">
                  <c:v>43591</c:v>
                </c:pt>
                <c:pt idx="2609">
                  <c:v>43592</c:v>
                </c:pt>
                <c:pt idx="2610">
                  <c:v>43593</c:v>
                </c:pt>
                <c:pt idx="2611">
                  <c:v>43594</c:v>
                </c:pt>
                <c:pt idx="2612">
                  <c:v>43595</c:v>
                </c:pt>
                <c:pt idx="2613">
                  <c:v>43598</c:v>
                </c:pt>
                <c:pt idx="2614">
                  <c:v>43599</c:v>
                </c:pt>
                <c:pt idx="2615">
                  <c:v>43600</c:v>
                </c:pt>
                <c:pt idx="2616">
                  <c:v>43601</c:v>
                </c:pt>
                <c:pt idx="2617">
                  <c:v>43602</c:v>
                </c:pt>
                <c:pt idx="2618">
                  <c:v>43605</c:v>
                </c:pt>
                <c:pt idx="2619">
                  <c:v>43606</c:v>
                </c:pt>
                <c:pt idx="2620">
                  <c:v>43607</c:v>
                </c:pt>
                <c:pt idx="2621">
                  <c:v>43608</c:v>
                </c:pt>
                <c:pt idx="2622">
                  <c:v>43609</c:v>
                </c:pt>
                <c:pt idx="2623">
                  <c:v>43612</c:v>
                </c:pt>
                <c:pt idx="2624">
                  <c:v>43613</c:v>
                </c:pt>
                <c:pt idx="2625">
                  <c:v>43614</c:v>
                </c:pt>
                <c:pt idx="2626">
                  <c:v>43615</c:v>
                </c:pt>
                <c:pt idx="2627">
                  <c:v>43616</c:v>
                </c:pt>
                <c:pt idx="2628">
                  <c:v>43619</c:v>
                </c:pt>
                <c:pt idx="2629">
                  <c:v>43620</c:v>
                </c:pt>
                <c:pt idx="2630">
                  <c:v>43621</c:v>
                </c:pt>
                <c:pt idx="2631">
                  <c:v>43622</c:v>
                </c:pt>
                <c:pt idx="2632">
                  <c:v>43623</c:v>
                </c:pt>
                <c:pt idx="2633">
                  <c:v>43626</c:v>
                </c:pt>
                <c:pt idx="2634">
                  <c:v>43627</c:v>
                </c:pt>
                <c:pt idx="2635">
                  <c:v>43628</c:v>
                </c:pt>
                <c:pt idx="2636">
                  <c:v>43629</c:v>
                </c:pt>
                <c:pt idx="2637">
                  <c:v>43630</c:v>
                </c:pt>
                <c:pt idx="2638">
                  <c:v>43633</c:v>
                </c:pt>
                <c:pt idx="2639">
                  <c:v>43634</c:v>
                </c:pt>
                <c:pt idx="2640">
                  <c:v>43635</c:v>
                </c:pt>
                <c:pt idx="2641">
                  <c:v>43636</c:v>
                </c:pt>
                <c:pt idx="2642">
                  <c:v>43637</c:v>
                </c:pt>
                <c:pt idx="2643">
                  <c:v>43640</c:v>
                </c:pt>
                <c:pt idx="2644">
                  <c:v>43641</c:v>
                </c:pt>
                <c:pt idx="2645">
                  <c:v>43642</c:v>
                </c:pt>
                <c:pt idx="2646">
                  <c:v>43643</c:v>
                </c:pt>
                <c:pt idx="2647">
                  <c:v>43644</c:v>
                </c:pt>
                <c:pt idx="2648">
                  <c:v>43647</c:v>
                </c:pt>
                <c:pt idx="2649">
                  <c:v>43648</c:v>
                </c:pt>
                <c:pt idx="2650">
                  <c:v>43649</c:v>
                </c:pt>
                <c:pt idx="2651">
                  <c:v>43650</c:v>
                </c:pt>
                <c:pt idx="2652">
                  <c:v>43651</c:v>
                </c:pt>
                <c:pt idx="2653">
                  <c:v>43654</c:v>
                </c:pt>
                <c:pt idx="2654">
                  <c:v>43655</c:v>
                </c:pt>
                <c:pt idx="2655">
                  <c:v>43656</c:v>
                </c:pt>
                <c:pt idx="2656">
                  <c:v>43657</c:v>
                </c:pt>
                <c:pt idx="2657">
                  <c:v>43658</c:v>
                </c:pt>
                <c:pt idx="2658">
                  <c:v>43661</c:v>
                </c:pt>
                <c:pt idx="2659">
                  <c:v>43662</c:v>
                </c:pt>
                <c:pt idx="2660">
                  <c:v>43663</c:v>
                </c:pt>
                <c:pt idx="2661">
                  <c:v>43664</c:v>
                </c:pt>
                <c:pt idx="2662">
                  <c:v>43665</c:v>
                </c:pt>
                <c:pt idx="2663">
                  <c:v>43668</c:v>
                </c:pt>
                <c:pt idx="2664">
                  <c:v>43669</c:v>
                </c:pt>
                <c:pt idx="2665">
                  <c:v>43670</c:v>
                </c:pt>
                <c:pt idx="2666">
                  <c:v>43671</c:v>
                </c:pt>
                <c:pt idx="2667">
                  <c:v>43672</c:v>
                </c:pt>
                <c:pt idx="2668">
                  <c:v>43675</c:v>
                </c:pt>
                <c:pt idx="2669">
                  <c:v>43676</c:v>
                </c:pt>
                <c:pt idx="2670">
                  <c:v>43677</c:v>
                </c:pt>
                <c:pt idx="2671">
                  <c:v>43678</c:v>
                </c:pt>
                <c:pt idx="2672">
                  <c:v>43679</c:v>
                </c:pt>
                <c:pt idx="2673">
                  <c:v>43682</c:v>
                </c:pt>
                <c:pt idx="2674">
                  <c:v>43683</c:v>
                </c:pt>
                <c:pt idx="2675">
                  <c:v>43684</c:v>
                </c:pt>
                <c:pt idx="2676">
                  <c:v>43685</c:v>
                </c:pt>
                <c:pt idx="2677">
                  <c:v>43686</c:v>
                </c:pt>
                <c:pt idx="2678">
                  <c:v>43689</c:v>
                </c:pt>
                <c:pt idx="2679">
                  <c:v>43690</c:v>
                </c:pt>
                <c:pt idx="2680">
                  <c:v>43691</c:v>
                </c:pt>
                <c:pt idx="2681">
                  <c:v>43692</c:v>
                </c:pt>
                <c:pt idx="2682">
                  <c:v>43693</c:v>
                </c:pt>
                <c:pt idx="2683">
                  <c:v>43696</c:v>
                </c:pt>
                <c:pt idx="2684">
                  <c:v>43697</c:v>
                </c:pt>
                <c:pt idx="2685">
                  <c:v>43698</c:v>
                </c:pt>
                <c:pt idx="2686">
                  <c:v>43699</c:v>
                </c:pt>
                <c:pt idx="2687">
                  <c:v>43700</c:v>
                </c:pt>
                <c:pt idx="2688">
                  <c:v>43703</c:v>
                </c:pt>
                <c:pt idx="2689">
                  <c:v>43704</c:v>
                </c:pt>
                <c:pt idx="2690">
                  <c:v>43705</c:v>
                </c:pt>
                <c:pt idx="2691">
                  <c:v>43706</c:v>
                </c:pt>
                <c:pt idx="2692">
                  <c:v>43707</c:v>
                </c:pt>
                <c:pt idx="2693">
                  <c:v>43710</c:v>
                </c:pt>
                <c:pt idx="2694">
                  <c:v>43711</c:v>
                </c:pt>
                <c:pt idx="2695">
                  <c:v>43712</c:v>
                </c:pt>
                <c:pt idx="2696">
                  <c:v>43713</c:v>
                </c:pt>
                <c:pt idx="2697">
                  <c:v>43714</c:v>
                </c:pt>
                <c:pt idx="2698">
                  <c:v>43717</c:v>
                </c:pt>
                <c:pt idx="2699">
                  <c:v>43718</c:v>
                </c:pt>
                <c:pt idx="2700">
                  <c:v>43719</c:v>
                </c:pt>
                <c:pt idx="2701">
                  <c:v>43720</c:v>
                </c:pt>
                <c:pt idx="2702">
                  <c:v>43721</c:v>
                </c:pt>
                <c:pt idx="2703">
                  <c:v>43724</c:v>
                </c:pt>
                <c:pt idx="2704">
                  <c:v>43725</c:v>
                </c:pt>
                <c:pt idx="2705">
                  <c:v>43726</c:v>
                </c:pt>
                <c:pt idx="2706">
                  <c:v>43727</c:v>
                </c:pt>
                <c:pt idx="2707">
                  <c:v>43728</c:v>
                </c:pt>
                <c:pt idx="2708">
                  <c:v>43731</c:v>
                </c:pt>
                <c:pt idx="2709">
                  <c:v>43732</c:v>
                </c:pt>
                <c:pt idx="2710">
                  <c:v>43733</c:v>
                </c:pt>
              </c:numCache>
            </c:numRef>
          </c:cat>
          <c:val>
            <c:numRef>
              <c:f>Platts!$E$7:$E$2717</c:f>
              <c:numCache>
                <c:formatCode>#,##0.00_);\(#,##0.00\)</c:formatCode>
                <c:ptCount val="2711"/>
                <c:pt idx="247">
                  <c:v>3.95</c:v>
                </c:pt>
                <c:pt idx="248">
                  <c:v>5</c:v>
                </c:pt>
                <c:pt idx="249">
                  <c:v>4.5</c:v>
                </c:pt>
                <c:pt idx="250">
                  <c:v>4.5</c:v>
                </c:pt>
                <c:pt idx="251">
                  <c:v>4.75</c:v>
                </c:pt>
                <c:pt idx="252">
                  <c:v>4.75</c:v>
                </c:pt>
                <c:pt idx="253">
                  <c:v>4.75</c:v>
                </c:pt>
                <c:pt idx="254">
                  <c:v>4.75</c:v>
                </c:pt>
                <c:pt idx="255">
                  <c:v>4.75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5.5</c:v>
                </c:pt>
                <c:pt idx="262">
                  <c:v>5.5</c:v>
                </c:pt>
                <c:pt idx="263">
                  <c:v>5.5</c:v>
                </c:pt>
                <c:pt idx="264">
                  <c:v>5.5</c:v>
                </c:pt>
                <c:pt idx="265">
                  <c:v>5.5</c:v>
                </c:pt>
                <c:pt idx="266">
                  <c:v>5.5</c:v>
                </c:pt>
                <c:pt idx="267">
                  <c:v>5.5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5</c:v>
                </c:pt>
                <c:pt idx="274">
                  <c:v>5</c:v>
                </c:pt>
                <c:pt idx="275">
                  <c:v>4.75</c:v>
                </c:pt>
                <c:pt idx="276">
                  <c:v>4.75</c:v>
                </c:pt>
                <c:pt idx="277">
                  <c:v>4.5</c:v>
                </c:pt>
                <c:pt idx="278">
                  <c:v>4.5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3.75</c:v>
                </c:pt>
                <c:pt idx="284">
                  <c:v>3.75</c:v>
                </c:pt>
                <c:pt idx="285">
                  <c:v>3.75</c:v>
                </c:pt>
                <c:pt idx="286">
                  <c:v>3.75</c:v>
                </c:pt>
                <c:pt idx="287">
                  <c:v>3.75</c:v>
                </c:pt>
                <c:pt idx="288">
                  <c:v>3.75</c:v>
                </c:pt>
                <c:pt idx="289">
                  <c:v>3.75</c:v>
                </c:pt>
                <c:pt idx="290">
                  <c:v>3.75</c:v>
                </c:pt>
                <c:pt idx="291">
                  <c:v>3.75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4.5</c:v>
                </c:pt>
                <c:pt idx="312">
                  <c:v>4.5</c:v>
                </c:pt>
                <c:pt idx="313">
                  <c:v>4.5</c:v>
                </c:pt>
                <c:pt idx="314">
                  <c:v>4.5</c:v>
                </c:pt>
                <c:pt idx="315">
                  <c:v>4.5</c:v>
                </c:pt>
                <c:pt idx="316">
                  <c:v>4.5</c:v>
                </c:pt>
                <c:pt idx="317">
                  <c:v>4.5</c:v>
                </c:pt>
                <c:pt idx="318">
                  <c:v>4</c:v>
                </c:pt>
                <c:pt idx="319">
                  <c:v>3.5</c:v>
                </c:pt>
                <c:pt idx="320">
                  <c:v>3.5</c:v>
                </c:pt>
                <c:pt idx="321">
                  <c:v>3.5</c:v>
                </c:pt>
                <c:pt idx="322">
                  <c:v>3.75</c:v>
                </c:pt>
                <c:pt idx="323">
                  <c:v>3.75</c:v>
                </c:pt>
                <c:pt idx="324">
                  <c:v>3.75</c:v>
                </c:pt>
                <c:pt idx="325">
                  <c:v>3.75</c:v>
                </c:pt>
                <c:pt idx="326">
                  <c:v>4</c:v>
                </c:pt>
                <c:pt idx="327">
                  <c:v>5</c:v>
                </c:pt>
                <c:pt idx="328">
                  <c:v>5</c:v>
                </c:pt>
                <c:pt idx="329">
                  <c:v>4.5</c:v>
                </c:pt>
                <c:pt idx="330">
                  <c:v>4</c:v>
                </c:pt>
                <c:pt idx="331">
                  <c:v>4</c:v>
                </c:pt>
                <c:pt idx="332">
                  <c:v>4.5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4.5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4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5</c:v>
                </c:pt>
                <c:pt idx="365">
                  <c:v>5</c:v>
                </c:pt>
                <c:pt idx="366">
                  <c:v>5.5</c:v>
                </c:pt>
                <c:pt idx="367">
                  <c:v>5</c:v>
                </c:pt>
                <c:pt idx="368">
                  <c:v>5.5</c:v>
                </c:pt>
                <c:pt idx="369">
                  <c:v>5.5</c:v>
                </c:pt>
                <c:pt idx="370">
                  <c:v>5.5</c:v>
                </c:pt>
                <c:pt idx="371">
                  <c:v>5.5</c:v>
                </c:pt>
                <c:pt idx="372">
                  <c:v>5.5</c:v>
                </c:pt>
                <c:pt idx="373">
                  <c:v>5.5</c:v>
                </c:pt>
                <c:pt idx="374">
                  <c:v>5.5</c:v>
                </c:pt>
                <c:pt idx="375">
                  <c:v>5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4.5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5</c:v>
                </c:pt>
                <c:pt idx="400">
                  <c:v>4.5</c:v>
                </c:pt>
                <c:pt idx="401">
                  <c:v>4.5</c:v>
                </c:pt>
                <c:pt idx="402">
                  <c:v>4.5</c:v>
                </c:pt>
                <c:pt idx="403">
                  <c:v>4.5</c:v>
                </c:pt>
                <c:pt idx="404">
                  <c:v>4.5</c:v>
                </c:pt>
                <c:pt idx="405">
                  <c:v>4.5</c:v>
                </c:pt>
                <c:pt idx="406">
                  <c:v>4.5</c:v>
                </c:pt>
                <c:pt idx="407">
                  <c:v>4.5</c:v>
                </c:pt>
                <c:pt idx="408">
                  <c:v>4.5</c:v>
                </c:pt>
                <c:pt idx="409">
                  <c:v>4.5</c:v>
                </c:pt>
                <c:pt idx="410">
                  <c:v>4.5</c:v>
                </c:pt>
                <c:pt idx="411">
                  <c:v>4.5</c:v>
                </c:pt>
                <c:pt idx="412">
                  <c:v>4.5</c:v>
                </c:pt>
                <c:pt idx="413">
                  <c:v>4.5</c:v>
                </c:pt>
                <c:pt idx="414">
                  <c:v>4.5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4.5</c:v>
                </c:pt>
                <c:pt idx="424">
                  <c:v>4.5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5.5</c:v>
                </c:pt>
                <c:pt idx="444">
                  <c:v>5.5</c:v>
                </c:pt>
                <c:pt idx="445">
                  <c:v>5.5</c:v>
                </c:pt>
                <c:pt idx="446">
                  <c:v>5.5</c:v>
                </c:pt>
                <c:pt idx="447">
                  <c:v>5.5</c:v>
                </c:pt>
                <c:pt idx="448">
                  <c:v>5.5</c:v>
                </c:pt>
                <c:pt idx="449">
                  <c:v>5.5</c:v>
                </c:pt>
                <c:pt idx="450">
                  <c:v>5.5</c:v>
                </c:pt>
                <c:pt idx="451">
                  <c:v>5.5</c:v>
                </c:pt>
                <c:pt idx="452">
                  <c:v>5.5</c:v>
                </c:pt>
                <c:pt idx="453">
                  <c:v>5.5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5</c:v>
                </c:pt>
                <c:pt idx="464">
                  <c:v>5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5.5</c:v>
                </c:pt>
                <c:pt idx="489">
                  <c:v>5.5</c:v>
                </c:pt>
                <c:pt idx="490">
                  <c:v>5</c:v>
                </c:pt>
                <c:pt idx="491">
                  <c:v>5</c:v>
                </c:pt>
                <c:pt idx="492">
                  <c:v>5.5</c:v>
                </c:pt>
                <c:pt idx="493">
                  <c:v>5.5</c:v>
                </c:pt>
                <c:pt idx="494">
                  <c:v>6</c:v>
                </c:pt>
                <c:pt idx="495">
                  <c:v>6</c:v>
                </c:pt>
                <c:pt idx="496">
                  <c:v>6.5</c:v>
                </c:pt>
                <c:pt idx="497">
                  <c:v>6.5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6.5</c:v>
                </c:pt>
                <c:pt idx="507">
                  <c:v>6.5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5.5</c:v>
                </c:pt>
                <c:pt idx="524">
                  <c:v>5.5</c:v>
                </c:pt>
                <c:pt idx="525">
                  <c:v>5.5</c:v>
                </c:pt>
                <c:pt idx="526">
                  <c:v>5.5</c:v>
                </c:pt>
                <c:pt idx="527">
                  <c:v>5.5</c:v>
                </c:pt>
                <c:pt idx="528">
                  <c:v>5.5</c:v>
                </c:pt>
                <c:pt idx="529">
                  <c:v>5.5</c:v>
                </c:pt>
                <c:pt idx="530">
                  <c:v>5.5</c:v>
                </c:pt>
                <c:pt idx="531">
                  <c:v>5.5</c:v>
                </c:pt>
                <c:pt idx="532">
                  <c:v>5.5</c:v>
                </c:pt>
                <c:pt idx="533">
                  <c:v>5.5</c:v>
                </c:pt>
                <c:pt idx="534">
                  <c:v>5.5</c:v>
                </c:pt>
                <c:pt idx="535">
                  <c:v>5.5</c:v>
                </c:pt>
                <c:pt idx="536">
                  <c:v>5.5</c:v>
                </c:pt>
                <c:pt idx="537">
                  <c:v>5.5</c:v>
                </c:pt>
                <c:pt idx="538">
                  <c:v>5.5</c:v>
                </c:pt>
                <c:pt idx="539">
                  <c:v>5.5</c:v>
                </c:pt>
                <c:pt idx="540">
                  <c:v>5.5</c:v>
                </c:pt>
                <c:pt idx="541">
                  <c:v>5.5</c:v>
                </c:pt>
                <c:pt idx="542">
                  <c:v>5.5</c:v>
                </c:pt>
                <c:pt idx="543">
                  <c:v>5.5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5.5</c:v>
                </c:pt>
                <c:pt idx="587">
                  <c:v>5</c:v>
                </c:pt>
                <c:pt idx="588">
                  <c:v>4.5</c:v>
                </c:pt>
                <c:pt idx="589">
                  <c:v>4.5</c:v>
                </c:pt>
                <c:pt idx="590">
                  <c:v>4.5</c:v>
                </c:pt>
                <c:pt idx="591">
                  <c:v>4.5</c:v>
                </c:pt>
                <c:pt idx="592">
                  <c:v>4.5</c:v>
                </c:pt>
                <c:pt idx="593">
                  <c:v>4.5</c:v>
                </c:pt>
                <c:pt idx="594">
                  <c:v>4.5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5.5</c:v>
                </c:pt>
                <c:pt idx="622">
                  <c:v>5.5</c:v>
                </c:pt>
                <c:pt idx="623">
                  <c:v>5.5</c:v>
                </c:pt>
                <c:pt idx="624">
                  <c:v>5.5</c:v>
                </c:pt>
                <c:pt idx="625">
                  <c:v>5.5</c:v>
                </c:pt>
                <c:pt idx="626">
                  <c:v>5.5</c:v>
                </c:pt>
                <c:pt idx="627">
                  <c:v>5.5</c:v>
                </c:pt>
                <c:pt idx="628">
                  <c:v>5.5</c:v>
                </c:pt>
                <c:pt idx="629">
                  <c:v>5.5</c:v>
                </c:pt>
                <c:pt idx="630">
                  <c:v>5.5</c:v>
                </c:pt>
                <c:pt idx="631">
                  <c:v>5.5</c:v>
                </c:pt>
                <c:pt idx="632">
                  <c:v>5.5</c:v>
                </c:pt>
                <c:pt idx="633">
                  <c:v>5.5</c:v>
                </c:pt>
                <c:pt idx="634">
                  <c:v>5.5</c:v>
                </c:pt>
                <c:pt idx="635">
                  <c:v>5.5</c:v>
                </c:pt>
                <c:pt idx="636">
                  <c:v>5.5</c:v>
                </c:pt>
                <c:pt idx="637">
                  <c:v>5.5</c:v>
                </c:pt>
                <c:pt idx="638">
                  <c:v>5.5</c:v>
                </c:pt>
                <c:pt idx="639">
                  <c:v>5.5</c:v>
                </c:pt>
                <c:pt idx="640">
                  <c:v>5.5</c:v>
                </c:pt>
                <c:pt idx="641">
                  <c:v>5.5</c:v>
                </c:pt>
                <c:pt idx="642">
                  <c:v>5.5</c:v>
                </c:pt>
                <c:pt idx="643">
                  <c:v>5.5</c:v>
                </c:pt>
                <c:pt idx="644">
                  <c:v>5.5</c:v>
                </c:pt>
                <c:pt idx="645">
                  <c:v>5.5</c:v>
                </c:pt>
                <c:pt idx="646">
                  <c:v>5.5</c:v>
                </c:pt>
                <c:pt idx="647">
                  <c:v>5.5</c:v>
                </c:pt>
                <c:pt idx="648">
                  <c:v>5.5</c:v>
                </c:pt>
                <c:pt idx="649">
                  <c:v>5.5</c:v>
                </c:pt>
                <c:pt idx="650">
                  <c:v>5.5</c:v>
                </c:pt>
                <c:pt idx="651">
                  <c:v>5.5</c:v>
                </c:pt>
                <c:pt idx="652">
                  <c:v>5.5</c:v>
                </c:pt>
                <c:pt idx="653">
                  <c:v>5.5</c:v>
                </c:pt>
                <c:pt idx="654">
                  <c:v>5.5</c:v>
                </c:pt>
                <c:pt idx="655">
                  <c:v>5.5</c:v>
                </c:pt>
                <c:pt idx="656">
                  <c:v>5.5</c:v>
                </c:pt>
                <c:pt idx="657">
                  <c:v>5.5</c:v>
                </c:pt>
                <c:pt idx="658">
                  <c:v>5.5</c:v>
                </c:pt>
                <c:pt idx="659">
                  <c:v>5.5</c:v>
                </c:pt>
                <c:pt idx="660">
                  <c:v>5.5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5.25</c:v>
                </c:pt>
                <c:pt idx="665">
                  <c:v>5.25</c:v>
                </c:pt>
                <c:pt idx="666">
                  <c:v>5.25</c:v>
                </c:pt>
                <c:pt idx="667">
                  <c:v>5.25</c:v>
                </c:pt>
                <c:pt idx="668">
                  <c:v>5.25</c:v>
                </c:pt>
                <c:pt idx="669">
                  <c:v>5.25</c:v>
                </c:pt>
                <c:pt idx="670">
                  <c:v>5.25</c:v>
                </c:pt>
                <c:pt idx="671">
                  <c:v>5.25</c:v>
                </c:pt>
                <c:pt idx="672">
                  <c:v>5.25</c:v>
                </c:pt>
                <c:pt idx="673">
                  <c:v>5.25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5.25</c:v>
                </c:pt>
                <c:pt idx="721">
                  <c:v>5.25</c:v>
                </c:pt>
                <c:pt idx="722">
                  <c:v>5.25</c:v>
                </c:pt>
                <c:pt idx="723">
                  <c:v>5.25</c:v>
                </c:pt>
                <c:pt idx="724">
                  <c:v>5.25</c:v>
                </c:pt>
                <c:pt idx="725">
                  <c:v>5.25</c:v>
                </c:pt>
                <c:pt idx="726">
                  <c:v>5.25</c:v>
                </c:pt>
                <c:pt idx="727">
                  <c:v>5.25</c:v>
                </c:pt>
                <c:pt idx="728">
                  <c:v>5.25</c:v>
                </c:pt>
                <c:pt idx="729">
                  <c:v>5</c:v>
                </c:pt>
                <c:pt idx="730">
                  <c:v>4.75</c:v>
                </c:pt>
                <c:pt idx="731">
                  <c:v>4.75</c:v>
                </c:pt>
                <c:pt idx="732">
                  <c:v>4.75</c:v>
                </c:pt>
                <c:pt idx="733">
                  <c:v>4.75</c:v>
                </c:pt>
                <c:pt idx="734">
                  <c:v>4.75</c:v>
                </c:pt>
                <c:pt idx="735">
                  <c:v>4.75</c:v>
                </c:pt>
                <c:pt idx="736">
                  <c:v>4.75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5.25</c:v>
                </c:pt>
                <c:pt idx="758">
                  <c:v>5.25</c:v>
                </c:pt>
                <c:pt idx="759">
                  <c:v>5.25</c:v>
                </c:pt>
                <c:pt idx="760">
                  <c:v>5.25</c:v>
                </c:pt>
                <c:pt idx="761">
                  <c:v>5.25</c:v>
                </c:pt>
                <c:pt idx="762">
                  <c:v>5.5</c:v>
                </c:pt>
                <c:pt idx="763">
                  <c:v>5.5</c:v>
                </c:pt>
                <c:pt idx="764">
                  <c:v>5.5</c:v>
                </c:pt>
                <c:pt idx="765">
                  <c:v>5.5</c:v>
                </c:pt>
                <c:pt idx="766">
                  <c:v>5.5</c:v>
                </c:pt>
                <c:pt idx="767">
                  <c:v>5.5</c:v>
                </c:pt>
                <c:pt idx="768">
                  <c:v>5.5</c:v>
                </c:pt>
                <c:pt idx="769">
                  <c:v>5.5</c:v>
                </c:pt>
                <c:pt idx="770">
                  <c:v>5.25</c:v>
                </c:pt>
                <c:pt idx="771">
                  <c:v>5.25</c:v>
                </c:pt>
                <c:pt idx="772">
                  <c:v>5.25</c:v>
                </c:pt>
                <c:pt idx="773">
                  <c:v>5.25</c:v>
                </c:pt>
                <c:pt idx="774">
                  <c:v>5.25</c:v>
                </c:pt>
                <c:pt idx="775">
                  <c:v>5.25</c:v>
                </c:pt>
                <c:pt idx="776">
                  <c:v>5.25</c:v>
                </c:pt>
                <c:pt idx="777">
                  <c:v>5.25</c:v>
                </c:pt>
                <c:pt idx="778">
                  <c:v>5.25</c:v>
                </c:pt>
                <c:pt idx="779">
                  <c:v>5.25</c:v>
                </c:pt>
                <c:pt idx="780">
                  <c:v>5.25</c:v>
                </c:pt>
                <c:pt idx="781">
                  <c:v>5.25</c:v>
                </c:pt>
                <c:pt idx="782">
                  <c:v>5.25</c:v>
                </c:pt>
                <c:pt idx="783">
                  <c:v>5.25</c:v>
                </c:pt>
                <c:pt idx="784">
                  <c:v>5.25</c:v>
                </c:pt>
                <c:pt idx="785">
                  <c:v>5.25</c:v>
                </c:pt>
                <c:pt idx="786">
                  <c:v>5.25</c:v>
                </c:pt>
                <c:pt idx="787">
                  <c:v>5.25</c:v>
                </c:pt>
                <c:pt idx="788">
                  <c:v>5.25</c:v>
                </c:pt>
                <c:pt idx="789">
                  <c:v>5.25</c:v>
                </c:pt>
                <c:pt idx="790">
                  <c:v>5.25</c:v>
                </c:pt>
                <c:pt idx="791">
                  <c:v>5.25</c:v>
                </c:pt>
                <c:pt idx="792">
                  <c:v>5.25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4.75</c:v>
                </c:pt>
                <c:pt idx="811">
                  <c:v>4.75</c:v>
                </c:pt>
                <c:pt idx="812">
                  <c:v>4.75</c:v>
                </c:pt>
                <c:pt idx="813">
                  <c:v>4.75</c:v>
                </c:pt>
                <c:pt idx="814">
                  <c:v>4.5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3.5</c:v>
                </c:pt>
                <c:pt idx="823">
                  <c:v>3.5</c:v>
                </c:pt>
                <c:pt idx="824">
                  <c:v>3.5</c:v>
                </c:pt>
                <c:pt idx="825">
                  <c:v>3.5</c:v>
                </c:pt>
                <c:pt idx="826">
                  <c:v>3.5</c:v>
                </c:pt>
                <c:pt idx="827">
                  <c:v>3.75</c:v>
                </c:pt>
                <c:pt idx="828">
                  <c:v>3.75</c:v>
                </c:pt>
                <c:pt idx="829">
                  <c:v>3.75</c:v>
                </c:pt>
                <c:pt idx="830">
                  <c:v>3.75</c:v>
                </c:pt>
                <c:pt idx="831">
                  <c:v>3.75</c:v>
                </c:pt>
                <c:pt idx="832">
                  <c:v>3.75</c:v>
                </c:pt>
                <c:pt idx="833">
                  <c:v>3.75</c:v>
                </c:pt>
                <c:pt idx="834">
                  <c:v>3.75</c:v>
                </c:pt>
                <c:pt idx="835">
                  <c:v>3.75</c:v>
                </c:pt>
                <c:pt idx="836">
                  <c:v>3.75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3.75</c:v>
                </c:pt>
                <c:pt idx="844">
                  <c:v>3.75</c:v>
                </c:pt>
                <c:pt idx="845">
                  <c:v>3.75</c:v>
                </c:pt>
                <c:pt idx="846">
                  <c:v>3.75</c:v>
                </c:pt>
                <c:pt idx="847">
                  <c:v>3.75</c:v>
                </c:pt>
                <c:pt idx="848">
                  <c:v>3.75</c:v>
                </c:pt>
                <c:pt idx="849">
                  <c:v>3.75</c:v>
                </c:pt>
                <c:pt idx="850">
                  <c:v>3.75</c:v>
                </c:pt>
                <c:pt idx="851">
                  <c:v>3.75</c:v>
                </c:pt>
                <c:pt idx="852">
                  <c:v>3.75</c:v>
                </c:pt>
                <c:pt idx="853">
                  <c:v>3.75</c:v>
                </c:pt>
                <c:pt idx="854">
                  <c:v>3.75</c:v>
                </c:pt>
                <c:pt idx="855">
                  <c:v>3.75</c:v>
                </c:pt>
                <c:pt idx="856">
                  <c:v>3.75</c:v>
                </c:pt>
                <c:pt idx="857">
                  <c:v>3.75</c:v>
                </c:pt>
                <c:pt idx="858">
                  <c:v>3.75</c:v>
                </c:pt>
                <c:pt idx="859">
                  <c:v>3.75</c:v>
                </c:pt>
                <c:pt idx="860">
                  <c:v>3.75</c:v>
                </c:pt>
                <c:pt idx="861">
                  <c:v>3.75</c:v>
                </c:pt>
                <c:pt idx="862">
                  <c:v>3.75</c:v>
                </c:pt>
                <c:pt idx="863">
                  <c:v>3.75</c:v>
                </c:pt>
                <c:pt idx="864">
                  <c:v>3.75</c:v>
                </c:pt>
                <c:pt idx="865">
                  <c:v>3.75</c:v>
                </c:pt>
                <c:pt idx="866">
                  <c:v>3.75</c:v>
                </c:pt>
                <c:pt idx="867">
                  <c:v>3.75</c:v>
                </c:pt>
                <c:pt idx="868">
                  <c:v>3.75</c:v>
                </c:pt>
                <c:pt idx="869">
                  <c:v>3.75</c:v>
                </c:pt>
                <c:pt idx="870">
                  <c:v>3.75</c:v>
                </c:pt>
                <c:pt idx="871">
                  <c:v>3.75</c:v>
                </c:pt>
                <c:pt idx="872">
                  <c:v>3.75</c:v>
                </c:pt>
                <c:pt idx="873">
                  <c:v>3.75</c:v>
                </c:pt>
                <c:pt idx="874">
                  <c:v>3.75</c:v>
                </c:pt>
                <c:pt idx="875">
                  <c:v>3.75</c:v>
                </c:pt>
                <c:pt idx="876">
                  <c:v>3.75</c:v>
                </c:pt>
                <c:pt idx="877">
                  <c:v>3.75</c:v>
                </c:pt>
                <c:pt idx="878">
                  <c:v>3.75</c:v>
                </c:pt>
                <c:pt idx="879">
                  <c:v>3.75</c:v>
                </c:pt>
                <c:pt idx="880">
                  <c:v>3.75</c:v>
                </c:pt>
                <c:pt idx="881">
                  <c:v>3.75</c:v>
                </c:pt>
                <c:pt idx="882">
                  <c:v>3.75</c:v>
                </c:pt>
                <c:pt idx="883">
                  <c:v>3.75</c:v>
                </c:pt>
                <c:pt idx="884">
                  <c:v>3.75</c:v>
                </c:pt>
                <c:pt idx="885">
                  <c:v>3.75</c:v>
                </c:pt>
                <c:pt idx="886">
                  <c:v>3.75</c:v>
                </c:pt>
                <c:pt idx="887">
                  <c:v>3.75</c:v>
                </c:pt>
                <c:pt idx="888">
                  <c:v>3.75</c:v>
                </c:pt>
                <c:pt idx="889">
                  <c:v>3.75</c:v>
                </c:pt>
                <c:pt idx="890">
                  <c:v>3.75</c:v>
                </c:pt>
                <c:pt idx="891">
                  <c:v>3.75</c:v>
                </c:pt>
                <c:pt idx="892">
                  <c:v>3.75</c:v>
                </c:pt>
                <c:pt idx="893">
                  <c:v>3.75</c:v>
                </c:pt>
                <c:pt idx="894">
                  <c:v>3.75</c:v>
                </c:pt>
                <c:pt idx="895">
                  <c:v>3.75</c:v>
                </c:pt>
                <c:pt idx="896">
                  <c:v>3.75</c:v>
                </c:pt>
                <c:pt idx="897">
                  <c:v>3.75</c:v>
                </c:pt>
                <c:pt idx="898">
                  <c:v>3.75</c:v>
                </c:pt>
                <c:pt idx="899">
                  <c:v>3.75</c:v>
                </c:pt>
                <c:pt idx="900">
                  <c:v>3.75</c:v>
                </c:pt>
                <c:pt idx="901">
                  <c:v>3.75</c:v>
                </c:pt>
                <c:pt idx="902">
                  <c:v>3.75</c:v>
                </c:pt>
                <c:pt idx="903">
                  <c:v>3.75</c:v>
                </c:pt>
                <c:pt idx="904">
                  <c:v>3.75</c:v>
                </c:pt>
                <c:pt idx="905">
                  <c:v>3.75</c:v>
                </c:pt>
                <c:pt idx="906">
                  <c:v>3.75</c:v>
                </c:pt>
                <c:pt idx="907">
                  <c:v>3.75</c:v>
                </c:pt>
                <c:pt idx="908">
                  <c:v>3.75</c:v>
                </c:pt>
                <c:pt idx="909">
                  <c:v>3.75</c:v>
                </c:pt>
                <c:pt idx="910">
                  <c:v>3.75</c:v>
                </c:pt>
                <c:pt idx="911">
                  <c:v>3.75</c:v>
                </c:pt>
                <c:pt idx="912">
                  <c:v>3.75</c:v>
                </c:pt>
                <c:pt idx="913">
                  <c:v>3.75</c:v>
                </c:pt>
                <c:pt idx="914">
                  <c:v>3.75</c:v>
                </c:pt>
                <c:pt idx="915">
                  <c:v>3.75</c:v>
                </c:pt>
                <c:pt idx="916">
                  <c:v>3.75</c:v>
                </c:pt>
                <c:pt idx="917">
                  <c:v>3.5</c:v>
                </c:pt>
                <c:pt idx="918">
                  <c:v>3.5</c:v>
                </c:pt>
                <c:pt idx="919">
                  <c:v>3.5</c:v>
                </c:pt>
                <c:pt idx="920">
                  <c:v>3.5</c:v>
                </c:pt>
                <c:pt idx="921">
                  <c:v>3.5</c:v>
                </c:pt>
                <c:pt idx="922">
                  <c:v>3.25</c:v>
                </c:pt>
                <c:pt idx="923">
                  <c:v>3.25</c:v>
                </c:pt>
                <c:pt idx="924">
                  <c:v>3.25</c:v>
                </c:pt>
                <c:pt idx="925">
                  <c:v>3.25</c:v>
                </c:pt>
                <c:pt idx="926">
                  <c:v>3.25</c:v>
                </c:pt>
                <c:pt idx="927">
                  <c:v>3.25</c:v>
                </c:pt>
                <c:pt idx="928">
                  <c:v>3.25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3.25</c:v>
                </c:pt>
                <c:pt idx="944">
                  <c:v>3.25</c:v>
                </c:pt>
                <c:pt idx="945">
                  <c:v>3.25</c:v>
                </c:pt>
                <c:pt idx="946">
                  <c:v>3.25</c:v>
                </c:pt>
                <c:pt idx="947">
                  <c:v>3.25</c:v>
                </c:pt>
                <c:pt idx="948">
                  <c:v>3.25</c:v>
                </c:pt>
                <c:pt idx="949">
                  <c:v>3.25</c:v>
                </c:pt>
                <c:pt idx="950">
                  <c:v>3.25</c:v>
                </c:pt>
                <c:pt idx="951">
                  <c:v>3.25</c:v>
                </c:pt>
                <c:pt idx="952">
                  <c:v>3.25</c:v>
                </c:pt>
                <c:pt idx="953">
                  <c:v>3.25</c:v>
                </c:pt>
                <c:pt idx="954">
                  <c:v>3.25</c:v>
                </c:pt>
                <c:pt idx="955">
                  <c:v>3.25</c:v>
                </c:pt>
                <c:pt idx="956">
                  <c:v>3.25</c:v>
                </c:pt>
                <c:pt idx="957">
                  <c:v>3.25</c:v>
                </c:pt>
                <c:pt idx="958">
                  <c:v>3.25</c:v>
                </c:pt>
                <c:pt idx="959">
                  <c:v>3.25</c:v>
                </c:pt>
                <c:pt idx="960">
                  <c:v>3.25</c:v>
                </c:pt>
                <c:pt idx="961">
                  <c:v>3.25</c:v>
                </c:pt>
                <c:pt idx="962">
                  <c:v>3.25</c:v>
                </c:pt>
                <c:pt idx="963">
                  <c:v>3.25</c:v>
                </c:pt>
                <c:pt idx="964">
                  <c:v>3.25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2.9</c:v>
                </c:pt>
                <c:pt idx="970">
                  <c:v>2.9</c:v>
                </c:pt>
                <c:pt idx="971">
                  <c:v>2.9</c:v>
                </c:pt>
                <c:pt idx="972">
                  <c:v>2.8</c:v>
                </c:pt>
                <c:pt idx="973">
                  <c:v>2.8</c:v>
                </c:pt>
                <c:pt idx="974">
                  <c:v>2.8</c:v>
                </c:pt>
                <c:pt idx="975">
                  <c:v>2.7</c:v>
                </c:pt>
                <c:pt idx="976">
                  <c:v>2.7</c:v>
                </c:pt>
                <c:pt idx="977">
                  <c:v>2.7</c:v>
                </c:pt>
                <c:pt idx="978">
                  <c:v>2.7</c:v>
                </c:pt>
                <c:pt idx="979">
                  <c:v>2.6</c:v>
                </c:pt>
                <c:pt idx="980">
                  <c:v>2.6</c:v>
                </c:pt>
                <c:pt idx="981">
                  <c:v>2.6</c:v>
                </c:pt>
                <c:pt idx="982">
                  <c:v>2.6</c:v>
                </c:pt>
                <c:pt idx="983">
                  <c:v>2.6</c:v>
                </c:pt>
                <c:pt idx="984">
                  <c:v>2.6</c:v>
                </c:pt>
                <c:pt idx="985">
                  <c:v>2.6</c:v>
                </c:pt>
                <c:pt idx="986">
                  <c:v>2.6</c:v>
                </c:pt>
                <c:pt idx="987">
                  <c:v>2.6</c:v>
                </c:pt>
                <c:pt idx="988">
                  <c:v>2.6</c:v>
                </c:pt>
                <c:pt idx="989">
                  <c:v>2.6</c:v>
                </c:pt>
                <c:pt idx="990">
                  <c:v>2.6</c:v>
                </c:pt>
                <c:pt idx="991">
                  <c:v>2.5</c:v>
                </c:pt>
                <c:pt idx="992">
                  <c:v>2.5</c:v>
                </c:pt>
                <c:pt idx="993">
                  <c:v>2.5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2.5</c:v>
                </c:pt>
                <c:pt idx="998">
                  <c:v>2.5</c:v>
                </c:pt>
                <c:pt idx="999">
                  <c:v>2.4</c:v>
                </c:pt>
                <c:pt idx="1000">
                  <c:v>2.4</c:v>
                </c:pt>
                <c:pt idx="1001">
                  <c:v>2.2999999999999998</c:v>
                </c:pt>
                <c:pt idx="1002">
                  <c:v>2.1</c:v>
                </c:pt>
                <c:pt idx="1003">
                  <c:v>2.1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2.5</c:v>
                </c:pt>
                <c:pt idx="1010">
                  <c:v>2.5</c:v>
                </c:pt>
                <c:pt idx="1011">
                  <c:v>2.5</c:v>
                </c:pt>
                <c:pt idx="1012">
                  <c:v>2.2999999999999998</c:v>
                </c:pt>
                <c:pt idx="1013">
                  <c:v>2.2999999999999998</c:v>
                </c:pt>
                <c:pt idx="1014">
                  <c:v>2.2999999999999998</c:v>
                </c:pt>
                <c:pt idx="1015">
                  <c:v>2.2999999999999998</c:v>
                </c:pt>
                <c:pt idx="1016">
                  <c:v>2.2999999999999998</c:v>
                </c:pt>
                <c:pt idx="1017">
                  <c:v>2.2999999999999998</c:v>
                </c:pt>
                <c:pt idx="1018">
                  <c:v>2.2501322647201838</c:v>
                </c:pt>
                <c:pt idx="1019">
                  <c:v>2.2999999999999998</c:v>
                </c:pt>
                <c:pt idx="1020">
                  <c:v>2.2999999999999998</c:v>
                </c:pt>
                <c:pt idx="1021">
                  <c:v>2.2999999999999998</c:v>
                </c:pt>
                <c:pt idx="1022">
                  <c:v>2.2999999999999998</c:v>
                </c:pt>
                <c:pt idx="1023">
                  <c:v>2.2999999999999998</c:v>
                </c:pt>
                <c:pt idx="1024">
                  <c:v>2.2999999999999998</c:v>
                </c:pt>
                <c:pt idx="1025">
                  <c:v>2.2999999999999998</c:v>
                </c:pt>
                <c:pt idx="1026">
                  <c:v>2.2999999999999998</c:v>
                </c:pt>
                <c:pt idx="1027">
                  <c:v>2.2999999999999998</c:v>
                </c:pt>
                <c:pt idx="1028">
                  <c:v>2.2999999999999998</c:v>
                </c:pt>
                <c:pt idx="1029">
                  <c:v>2.2999999999999998</c:v>
                </c:pt>
                <c:pt idx="1030">
                  <c:v>2.2999999999999998</c:v>
                </c:pt>
                <c:pt idx="1031">
                  <c:v>2.2999999999999998</c:v>
                </c:pt>
                <c:pt idx="1032">
                  <c:v>2.2999999999999998</c:v>
                </c:pt>
                <c:pt idx="1033">
                  <c:v>2.2999999999999998</c:v>
                </c:pt>
                <c:pt idx="1034">
                  <c:v>2.2999999999999998</c:v>
                </c:pt>
                <c:pt idx="1035">
                  <c:v>2.2999999999999998</c:v>
                </c:pt>
                <c:pt idx="1036">
                  <c:v>2.2999999999999998</c:v>
                </c:pt>
                <c:pt idx="1037">
                  <c:v>2.2999999999999998</c:v>
                </c:pt>
                <c:pt idx="1038">
                  <c:v>2.2999999999999998</c:v>
                </c:pt>
                <c:pt idx="1039">
                  <c:v>2.2999999999999998</c:v>
                </c:pt>
                <c:pt idx="1040">
                  <c:v>2.2999999999999998</c:v>
                </c:pt>
                <c:pt idx="1041">
                  <c:v>2.2999999999999998</c:v>
                </c:pt>
                <c:pt idx="1042">
                  <c:v>2.2999999999999998</c:v>
                </c:pt>
                <c:pt idx="1043">
                  <c:v>2.2000000000000002</c:v>
                </c:pt>
                <c:pt idx="1044">
                  <c:v>2.1</c:v>
                </c:pt>
                <c:pt idx="1045">
                  <c:v>2.1</c:v>
                </c:pt>
                <c:pt idx="1046">
                  <c:v>2.1</c:v>
                </c:pt>
                <c:pt idx="1047">
                  <c:v>2.1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2.0499999999999998</c:v>
                </c:pt>
                <c:pt idx="1063">
                  <c:v>2.0499999999999998</c:v>
                </c:pt>
                <c:pt idx="1064">
                  <c:v>2.0499999999999998</c:v>
                </c:pt>
                <c:pt idx="1065">
                  <c:v>2.0499999999999998</c:v>
                </c:pt>
                <c:pt idx="1066">
                  <c:v>2.0499999999999998</c:v>
                </c:pt>
                <c:pt idx="1067">
                  <c:v>2.0499999999999998</c:v>
                </c:pt>
                <c:pt idx="1068">
                  <c:v>2.0499999999999998</c:v>
                </c:pt>
                <c:pt idx="1069">
                  <c:v>2.0499999999999998</c:v>
                </c:pt>
                <c:pt idx="1070">
                  <c:v>2.0499999999999998</c:v>
                </c:pt>
                <c:pt idx="1071">
                  <c:v>2.15</c:v>
                </c:pt>
                <c:pt idx="1072">
                  <c:v>2.2000000000000002</c:v>
                </c:pt>
                <c:pt idx="1073">
                  <c:v>2.2000000000000002</c:v>
                </c:pt>
                <c:pt idx="1074">
                  <c:v>2.2000000000000002</c:v>
                </c:pt>
                <c:pt idx="1075">
                  <c:v>2.2999999999999998</c:v>
                </c:pt>
                <c:pt idx="1076">
                  <c:v>2.2999999999999998</c:v>
                </c:pt>
                <c:pt idx="1077">
                  <c:v>2.2999999999999998</c:v>
                </c:pt>
                <c:pt idx="1078">
                  <c:v>2.2999999999999998</c:v>
                </c:pt>
                <c:pt idx="1079">
                  <c:v>2.5</c:v>
                </c:pt>
                <c:pt idx="1080">
                  <c:v>2.5</c:v>
                </c:pt>
                <c:pt idx="1081">
                  <c:v>2.5</c:v>
                </c:pt>
                <c:pt idx="1082">
                  <c:v>2.5</c:v>
                </c:pt>
                <c:pt idx="1083">
                  <c:v>2.5</c:v>
                </c:pt>
                <c:pt idx="1084">
                  <c:v>2.5</c:v>
                </c:pt>
                <c:pt idx="1085">
                  <c:v>2.4500000000000002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2.4500000000000002</c:v>
                </c:pt>
                <c:pt idx="1095">
                  <c:v>2.4500000000000002</c:v>
                </c:pt>
                <c:pt idx="1096">
                  <c:v>2.5</c:v>
                </c:pt>
                <c:pt idx="1097">
                  <c:v>2.5</c:v>
                </c:pt>
                <c:pt idx="1098">
                  <c:v>2.5</c:v>
                </c:pt>
                <c:pt idx="1099">
                  <c:v>2.5</c:v>
                </c:pt>
                <c:pt idx="1100">
                  <c:v>2.5</c:v>
                </c:pt>
                <c:pt idx="1101">
                  <c:v>2.5</c:v>
                </c:pt>
                <c:pt idx="1102">
                  <c:v>2.5</c:v>
                </c:pt>
                <c:pt idx="1103">
                  <c:v>2.6</c:v>
                </c:pt>
                <c:pt idx="1104">
                  <c:v>2.7</c:v>
                </c:pt>
                <c:pt idx="1105">
                  <c:v>2.6</c:v>
                </c:pt>
                <c:pt idx="1106">
                  <c:v>2.6</c:v>
                </c:pt>
                <c:pt idx="1107">
                  <c:v>2.6</c:v>
                </c:pt>
                <c:pt idx="1108">
                  <c:v>2.6</c:v>
                </c:pt>
                <c:pt idx="1109">
                  <c:v>2.6</c:v>
                </c:pt>
                <c:pt idx="1110">
                  <c:v>2.5</c:v>
                </c:pt>
                <c:pt idx="1111">
                  <c:v>2.5</c:v>
                </c:pt>
                <c:pt idx="1112">
                  <c:v>2.5</c:v>
                </c:pt>
                <c:pt idx="1113">
                  <c:v>2.5</c:v>
                </c:pt>
                <c:pt idx="1114">
                  <c:v>2.5</c:v>
                </c:pt>
                <c:pt idx="1115">
                  <c:v>2.5</c:v>
                </c:pt>
                <c:pt idx="1116">
                  <c:v>2.5</c:v>
                </c:pt>
                <c:pt idx="1117">
                  <c:v>2.5</c:v>
                </c:pt>
                <c:pt idx="1118">
                  <c:v>2.5</c:v>
                </c:pt>
                <c:pt idx="1119">
                  <c:v>2.5</c:v>
                </c:pt>
                <c:pt idx="1120">
                  <c:v>2.5</c:v>
                </c:pt>
                <c:pt idx="1121">
                  <c:v>2.5</c:v>
                </c:pt>
                <c:pt idx="1122">
                  <c:v>2.5</c:v>
                </c:pt>
                <c:pt idx="1123">
                  <c:v>2.5</c:v>
                </c:pt>
                <c:pt idx="1124">
                  <c:v>2.5</c:v>
                </c:pt>
                <c:pt idx="1125">
                  <c:v>2.5</c:v>
                </c:pt>
                <c:pt idx="1126">
                  <c:v>2.5</c:v>
                </c:pt>
                <c:pt idx="1127">
                  <c:v>2.5</c:v>
                </c:pt>
                <c:pt idx="1128">
                  <c:v>2.5</c:v>
                </c:pt>
                <c:pt idx="1129">
                  <c:v>2.5</c:v>
                </c:pt>
                <c:pt idx="1130">
                  <c:v>2.5</c:v>
                </c:pt>
                <c:pt idx="1131">
                  <c:v>2.5</c:v>
                </c:pt>
                <c:pt idx="1132">
                  <c:v>2.5</c:v>
                </c:pt>
                <c:pt idx="1133">
                  <c:v>2.5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2.5</c:v>
                </c:pt>
                <c:pt idx="1139">
                  <c:v>2.5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2.1</c:v>
                </c:pt>
                <c:pt idx="1150">
                  <c:v>2.1</c:v>
                </c:pt>
                <c:pt idx="1151">
                  <c:v>2.1</c:v>
                </c:pt>
                <c:pt idx="1152">
                  <c:v>2.1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2.1</c:v>
                </c:pt>
                <c:pt idx="1170">
                  <c:v>2.1</c:v>
                </c:pt>
                <c:pt idx="1171">
                  <c:v>2.1</c:v>
                </c:pt>
                <c:pt idx="1172">
                  <c:v>2.2000000000000002</c:v>
                </c:pt>
                <c:pt idx="1173">
                  <c:v>2.2000000000000002</c:v>
                </c:pt>
                <c:pt idx="1174">
                  <c:v>2.2000000000000002</c:v>
                </c:pt>
                <c:pt idx="1175">
                  <c:v>2.2000000000000002</c:v>
                </c:pt>
                <c:pt idx="1176">
                  <c:v>2.2000000000000002</c:v>
                </c:pt>
                <c:pt idx="1177">
                  <c:v>2.2000000000000002</c:v>
                </c:pt>
                <c:pt idx="1178">
                  <c:v>2.2000000000000002</c:v>
                </c:pt>
                <c:pt idx="1179">
                  <c:v>2.2000000000000002</c:v>
                </c:pt>
                <c:pt idx="1180">
                  <c:v>2.2000000000000002</c:v>
                </c:pt>
                <c:pt idx="1181">
                  <c:v>2.2000000000000002</c:v>
                </c:pt>
                <c:pt idx="1182">
                  <c:v>2.2000000000000002</c:v>
                </c:pt>
                <c:pt idx="1183">
                  <c:v>2.2000000000000002</c:v>
                </c:pt>
                <c:pt idx="1184">
                  <c:v>2.2000000000000002</c:v>
                </c:pt>
                <c:pt idx="1185">
                  <c:v>2.2999999999999998</c:v>
                </c:pt>
                <c:pt idx="1186">
                  <c:v>2.4</c:v>
                </c:pt>
                <c:pt idx="1187">
                  <c:v>2.2999999999999998</c:v>
                </c:pt>
                <c:pt idx="1188">
                  <c:v>2.2999999999999998</c:v>
                </c:pt>
                <c:pt idx="1189">
                  <c:v>2.2999999999999998</c:v>
                </c:pt>
                <c:pt idx="1190">
                  <c:v>2.2999999999999998</c:v>
                </c:pt>
                <c:pt idx="1191">
                  <c:v>2.2999999999999998</c:v>
                </c:pt>
                <c:pt idx="1192">
                  <c:v>2.2999999999999998</c:v>
                </c:pt>
                <c:pt idx="1193">
                  <c:v>2.2999999999999998</c:v>
                </c:pt>
                <c:pt idx="1194">
                  <c:v>2.2999999999999998</c:v>
                </c:pt>
                <c:pt idx="1195">
                  <c:v>2.2999999999999998</c:v>
                </c:pt>
                <c:pt idx="1196">
                  <c:v>2.2999999999999998</c:v>
                </c:pt>
                <c:pt idx="1197">
                  <c:v>2.2999999999999998</c:v>
                </c:pt>
                <c:pt idx="1198">
                  <c:v>2.2999999999999998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2.4</c:v>
                </c:pt>
                <c:pt idx="1214">
                  <c:v>2.4</c:v>
                </c:pt>
                <c:pt idx="1215">
                  <c:v>2.4</c:v>
                </c:pt>
                <c:pt idx="1216">
                  <c:v>2.4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2.4</c:v>
                </c:pt>
                <c:pt idx="1225">
                  <c:v>2.4</c:v>
                </c:pt>
                <c:pt idx="1226">
                  <c:v>2.4</c:v>
                </c:pt>
                <c:pt idx="1227" formatCode="0.00">
                  <c:v>2.4</c:v>
                </c:pt>
                <c:pt idx="1228">
                  <c:v>2.4</c:v>
                </c:pt>
                <c:pt idx="1229">
                  <c:v>2.4</c:v>
                </c:pt>
                <c:pt idx="1230">
                  <c:v>2.4</c:v>
                </c:pt>
                <c:pt idx="1231">
                  <c:v>2.4</c:v>
                </c:pt>
                <c:pt idx="1232">
                  <c:v>2.4</c:v>
                </c:pt>
                <c:pt idx="1233" formatCode="0.00">
                  <c:v>2.4</c:v>
                </c:pt>
                <c:pt idx="1234" formatCode="0.00">
                  <c:v>2.4</c:v>
                </c:pt>
                <c:pt idx="1235" formatCode="0.00">
                  <c:v>2.4</c:v>
                </c:pt>
                <c:pt idx="1236">
                  <c:v>2.4</c:v>
                </c:pt>
                <c:pt idx="1237">
                  <c:v>2.4</c:v>
                </c:pt>
                <c:pt idx="1238">
                  <c:v>2.4</c:v>
                </c:pt>
                <c:pt idx="1239">
                  <c:v>2.4</c:v>
                </c:pt>
                <c:pt idx="1240">
                  <c:v>2.4</c:v>
                </c:pt>
                <c:pt idx="1241">
                  <c:v>2.4</c:v>
                </c:pt>
                <c:pt idx="1242">
                  <c:v>2.4</c:v>
                </c:pt>
                <c:pt idx="1243">
                  <c:v>2.4</c:v>
                </c:pt>
                <c:pt idx="1244">
                  <c:v>2.4</c:v>
                </c:pt>
                <c:pt idx="1245">
                  <c:v>2.4</c:v>
                </c:pt>
                <c:pt idx="1246">
                  <c:v>2.4</c:v>
                </c:pt>
                <c:pt idx="1247">
                  <c:v>2.4</c:v>
                </c:pt>
                <c:pt idx="1248">
                  <c:v>2.2999999999999998</c:v>
                </c:pt>
                <c:pt idx="1249">
                  <c:v>2.2999999999999998</c:v>
                </c:pt>
                <c:pt idx="1250">
                  <c:v>2.2999999999999998</c:v>
                </c:pt>
                <c:pt idx="1251">
                  <c:v>2.2999999999999998</c:v>
                </c:pt>
                <c:pt idx="1252">
                  <c:v>2.2999999999999998</c:v>
                </c:pt>
                <c:pt idx="1253">
                  <c:v>2.2999999999999998</c:v>
                </c:pt>
                <c:pt idx="1254">
                  <c:v>2.2999999999999998</c:v>
                </c:pt>
                <c:pt idx="1255">
                  <c:v>2.2999999999999998</c:v>
                </c:pt>
                <c:pt idx="1256" formatCode="0.00">
                  <c:v>2.2999999999999998</c:v>
                </c:pt>
                <c:pt idx="1257">
                  <c:v>2.2999999999999998</c:v>
                </c:pt>
                <c:pt idx="1258" formatCode="0.00">
                  <c:v>2.2999999999999998</c:v>
                </c:pt>
                <c:pt idx="1259">
                  <c:v>2.2999999999999998</c:v>
                </c:pt>
                <c:pt idx="1260">
                  <c:v>2.2999999999999998</c:v>
                </c:pt>
                <c:pt idx="1261">
                  <c:v>2.2999999999999998</c:v>
                </c:pt>
                <c:pt idx="1262">
                  <c:v>2.2999999999999998</c:v>
                </c:pt>
                <c:pt idx="1263">
                  <c:v>2.2000000000000002</c:v>
                </c:pt>
                <c:pt idx="1264">
                  <c:v>2.2000000000000002</c:v>
                </c:pt>
                <c:pt idx="1265">
                  <c:v>2.2000000000000002</c:v>
                </c:pt>
                <c:pt idx="1266">
                  <c:v>2.2000000000000002</c:v>
                </c:pt>
                <c:pt idx="1267">
                  <c:v>2.2000000000000002</c:v>
                </c:pt>
                <c:pt idx="1268">
                  <c:v>2.2000000000000002</c:v>
                </c:pt>
                <c:pt idx="1269">
                  <c:v>2.2000000000000002</c:v>
                </c:pt>
                <c:pt idx="1270">
                  <c:v>2.2000000000000002</c:v>
                </c:pt>
                <c:pt idx="1271">
                  <c:v>2.2000000000000002</c:v>
                </c:pt>
                <c:pt idx="1272">
                  <c:v>2.2000000000000002</c:v>
                </c:pt>
                <c:pt idx="1273">
                  <c:v>2.2000000000000002</c:v>
                </c:pt>
                <c:pt idx="1274">
                  <c:v>2.2000000000000002</c:v>
                </c:pt>
                <c:pt idx="1275">
                  <c:v>2.2000000000000002</c:v>
                </c:pt>
                <c:pt idx="1276">
                  <c:v>2.2000000000000002</c:v>
                </c:pt>
                <c:pt idx="1277">
                  <c:v>2.2000000000000002</c:v>
                </c:pt>
                <c:pt idx="1278">
                  <c:v>2.2000000000000002</c:v>
                </c:pt>
                <c:pt idx="1279">
                  <c:v>2.2000000000000002</c:v>
                </c:pt>
                <c:pt idx="1280">
                  <c:v>2.2000000000000002</c:v>
                </c:pt>
                <c:pt idx="1281">
                  <c:v>2.2000000000000002</c:v>
                </c:pt>
                <c:pt idx="1282">
                  <c:v>2.2000000000000002</c:v>
                </c:pt>
                <c:pt idx="1283">
                  <c:v>2.2000000000000002</c:v>
                </c:pt>
                <c:pt idx="1284">
                  <c:v>2.2000000000000002</c:v>
                </c:pt>
                <c:pt idx="1285">
                  <c:v>2.2000000000000002</c:v>
                </c:pt>
                <c:pt idx="1286">
                  <c:v>2.2000000000000002</c:v>
                </c:pt>
                <c:pt idx="1287">
                  <c:v>2.2000000000000002</c:v>
                </c:pt>
                <c:pt idx="1288">
                  <c:v>2.2000000000000002</c:v>
                </c:pt>
                <c:pt idx="1289">
                  <c:v>2.2000000000000002</c:v>
                </c:pt>
                <c:pt idx="1290">
                  <c:v>2.2000000000000002</c:v>
                </c:pt>
                <c:pt idx="1291">
                  <c:v>2.2000000000000002</c:v>
                </c:pt>
                <c:pt idx="1292">
                  <c:v>2.2000000000000002</c:v>
                </c:pt>
                <c:pt idx="1293">
                  <c:v>2.2000000000000002</c:v>
                </c:pt>
                <c:pt idx="1294">
                  <c:v>2.2000000000000002</c:v>
                </c:pt>
                <c:pt idx="1295">
                  <c:v>2.2000000000000002</c:v>
                </c:pt>
                <c:pt idx="1296">
                  <c:v>2.2000000000000002</c:v>
                </c:pt>
                <c:pt idx="1297">
                  <c:v>2.2000000000000002</c:v>
                </c:pt>
                <c:pt idx="1298">
                  <c:v>2.2000000000000002</c:v>
                </c:pt>
                <c:pt idx="1299">
                  <c:v>2.2000000000000002</c:v>
                </c:pt>
                <c:pt idx="1300">
                  <c:v>2.2000000000000002</c:v>
                </c:pt>
                <c:pt idx="1301">
                  <c:v>2.2000000000000002</c:v>
                </c:pt>
                <c:pt idx="1302">
                  <c:v>2.2000000000000002</c:v>
                </c:pt>
                <c:pt idx="1303">
                  <c:v>2.2000000000000002</c:v>
                </c:pt>
                <c:pt idx="1304">
                  <c:v>2.2000000000000002</c:v>
                </c:pt>
                <c:pt idx="1305">
                  <c:v>2.2000000000000002</c:v>
                </c:pt>
                <c:pt idx="1306">
                  <c:v>2</c:v>
                </c:pt>
                <c:pt idx="1307">
                  <c:v>2</c:v>
                </c:pt>
                <c:pt idx="1308">
                  <c:v>2.1</c:v>
                </c:pt>
                <c:pt idx="1309">
                  <c:v>2.1</c:v>
                </c:pt>
                <c:pt idx="1310">
                  <c:v>2.1</c:v>
                </c:pt>
                <c:pt idx="1311">
                  <c:v>2.1</c:v>
                </c:pt>
                <c:pt idx="1312">
                  <c:v>2.1</c:v>
                </c:pt>
                <c:pt idx="1313">
                  <c:v>2.1</c:v>
                </c:pt>
                <c:pt idx="1314">
                  <c:v>2.1</c:v>
                </c:pt>
                <c:pt idx="1315">
                  <c:v>2.1</c:v>
                </c:pt>
                <c:pt idx="1316">
                  <c:v>2.1</c:v>
                </c:pt>
                <c:pt idx="1317">
                  <c:v>2.1</c:v>
                </c:pt>
                <c:pt idx="1318">
                  <c:v>2.1</c:v>
                </c:pt>
                <c:pt idx="1319">
                  <c:v>2.1</c:v>
                </c:pt>
                <c:pt idx="1320">
                  <c:v>2.1</c:v>
                </c:pt>
                <c:pt idx="1321">
                  <c:v>2.1</c:v>
                </c:pt>
                <c:pt idx="1322">
                  <c:v>2.1</c:v>
                </c:pt>
                <c:pt idx="1323">
                  <c:v>2.1</c:v>
                </c:pt>
                <c:pt idx="1324">
                  <c:v>2.1</c:v>
                </c:pt>
                <c:pt idx="1325">
                  <c:v>2.1</c:v>
                </c:pt>
                <c:pt idx="1326">
                  <c:v>1.9</c:v>
                </c:pt>
                <c:pt idx="1327">
                  <c:v>1.9</c:v>
                </c:pt>
                <c:pt idx="1328">
                  <c:v>1.9</c:v>
                </c:pt>
                <c:pt idx="1329">
                  <c:v>1.9</c:v>
                </c:pt>
                <c:pt idx="1330">
                  <c:v>1.9</c:v>
                </c:pt>
                <c:pt idx="1331">
                  <c:v>1.9</c:v>
                </c:pt>
                <c:pt idx="1332">
                  <c:v>1.9</c:v>
                </c:pt>
                <c:pt idx="1333">
                  <c:v>1.9</c:v>
                </c:pt>
                <c:pt idx="1334">
                  <c:v>1.9</c:v>
                </c:pt>
                <c:pt idx="1335">
                  <c:v>1.8</c:v>
                </c:pt>
                <c:pt idx="1336">
                  <c:v>1.8</c:v>
                </c:pt>
                <c:pt idx="1337">
                  <c:v>1.8</c:v>
                </c:pt>
                <c:pt idx="1338">
                  <c:v>1.8</c:v>
                </c:pt>
                <c:pt idx="1339">
                  <c:v>1.8</c:v>
                </c:pt>
                <c:pt idx="1340">
                  <c:v>1.8</c:v>
                </c:pt>
                <c:pt idx="1341">
                  <c:v>1.8</c:v>
                </c:pt>
                <c:pt idx="1342">
                  <c:v>1.8</c:v>
                </c:pt>
                <c:pt idx="1343">
                  <c:v>1.8</c:v>
                </c:pt>
                <c:pt idx="1344">
                  <c:v>1.8</c:v>
                </c:pt>
                <c:pt idx="1345">
                  <c:v>1.8</c:v>
                </c:pt>
                <c:pt idx="1346">
                  <c:v>1.8</c:v>
                </c:pt>
                <c:pt idx="1347">
                  <c:v>1.75</c:v>
                </c:pt>
                <c:pt idx="1348">
                  <c:v>1.75</c:v>
                </c:pt>
                <c:pt idx="1349">
                  <c:v>1.8</c:v>
                </c:pt>
                <c:pt idx="1350">
                  <c:v>1.8</c:v>
                </c:pt>
                <c:pt idx="1351">
                  <c:v>1.8</c:v>
                </c:pt>
                <c:pt idx="1352">
                  <c:v>1.8</c:v>
                </c:pt>
                <c:pt idx="1353">
                  <c:v>1.8</c:v>
                </c:pt>
                <c:pt idx="1354">
                  <c:v>1.8</c:v>
                </c:pt>
                <c:pt idx="1355">
                  <c:v>1.8</c:v>
                </c:pt>
                <c:pt idx="1356">
                  <c:v>1.8</c:v>
                </c:pt>
                <c:pt idx="1357">
                  <c:v>1.8</c:v>
                </c:pt>
                <c:pt idx="1358">
                  <c:v>1.7</c:v>
                </c:pt>
                <c:pt idx="1359">
                  <c:v>1.7</c:v>
                </c:pt>
                <c:pt idx="1360">
                  <c:v>1.7</c:v>
                </c:pt>
                <c:pt idx="1361">
                  <c:v>1.7</c:v>
                </c:pt>
                <c:pt idx="1362">
                  <c:v>1.7</c:v>
                </c:pt>
                <c:pt idx="1363">
                  <c:v>1.7</c:v>
                </c:pt>
                <c:pt idx="1364">
                  <c:v>1.7</c:v>
                </c:pt>
                <c:pt idx="1365">
                  <c:v>1.7</c:v>
                </c:pt>
                <c:pt idx="1366">
                  <c:v>1.7</c:v>
                </c:pt>
                <c:pt idx="1367">
                  <c:v>1.7</c:v>
                </c:pt>
                <c:pt idx="1368">
                  <c:v>1.7</c:v>
                </c:pt>
                <c:pt idx="1369">
                  <c:v>1.7</c:v>
                </c:pt>
                <c:pt idx="1370">
                  <c:v>1.7</c:v>
                </c:pt>
                <c:pt idx="1371">
                  <c:v>1.7</c:v>
                </c:pt>
                <c:pt idx="1372">
                  <c:v>1.7</c:v>
                </c:pt>
                <c:pt idx="1373">
                  <c:v>1.7</c:v>
                </c:pt>
                <c:pt idx="1374">
                  <c:v>1.7</c:v>
                </c:pt>
                <c:pt idx="1375">
                  <c:v>1.7</c:v>
                </c:pt>
                <c:pt idx="1376">
                  <c:v>1.7</c:v>
                </c:pt>
                <c:pt idx="1377">
                  <c:v>1.7</c:v>
                </c:pt>
                <c:pt idx="1378">
                  <c:v>1.7</c:v>
                </c:pt>
                <c:pt idx="1379">
                  <c:v>1.7</c:v>
                </c:pt>
                <c:pt idx="1380">
                  <c:v>1.7</c:v>
                </c:pt>
                <c:pt idx="1381">
                  <c:v>1.7</c:v>
                </c:pt>
                <c:pt idx="1382">
                  <c:v>1.7</c:v>
                </c:pt>
                <c:pt idx="1383">
                  <c:v>1.7</c:v>
                </c:pt>
                <c:pt idx="1384">
                  <c:v>1.7</c:v>
                </c:pt>
                <c:pt idx="1385">
                  <c:v>1.7</c:v>
                </c:pt>
                <c:pt idx="1386">
                  <c:v>1.7</c:v>
                </c:pt>
                <c:pt idx="1387">
                  <c:v>1.7</c:v>
                </c:pt>
                <c:pt idx="1388">
                  <c:v>1.7</c:v>
                </c:pt>
                <c:pt idx="1389">
                  <c:v>1.7</c:v>
                </c:pt>
                <c:pt idx="1390">
                  <c:v>1.7</c:v>
                </c:pt>
                <c:pt idx="1391">
                  <c:v>1.7</c:v>
                </c:pt>
                <c:pt idx="1392">
                  <c:v>1.7</c:v>
                </c:pt>
                <c:pt idx="1393">
                  <c:v>1.7</c:v>
                </c:pt>
                <c:pt idx="1394">
                  <c:v>1.7</c:v>
                </c:pt>
                <c:pt idx="1395">
                  <c:v>1.7</c:v>
                </c:pt>
                <c:pt idx="1396">
                  <c:v>1.7</c:v>
                </c:pt>
                <c:pt idx="1397">
                  <c:v>1.7</c:v>
                </c:pt>
                <c:pt idx="1398">
                  <c:v>1.7</c:v>
                </c:pt>
                <c:pt idx="1399">
                  <c:v>1.7</c:v>
                </c:pt>
                <c:pt idx="1400">
                  <c:v>1.7</c:v>
                </c:pt>
                <c:pt idx="1401">
                  <c:v>1.7</c:v>
                </c:pt>
                <c:pt idx="1402">
                  <c:v>1.7</c:v>
                </c:pt>
                <c:pt idx="1403">
                  <c:v>1.7</c:v>
                </c:pt>
                <c:pt idx="1404">
                  <c:v>1.7</c:v>
                </c:pt>
                <c:pt idx="1405">
                  <c:v>1.7</c:v>
                </c:pt>
                <c:pt idx="1406">
                  <c:v>1.6</c:v>
                </c:pt>
                <c:pt idx="1407">
                  <c:v>1.6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1.6</c:v>
                </c:pt>
                <c:pt idx="1412">
                  <c:v>1.6</c:v>
                </c:pt>
                <c:pt idx="1413">
                  <c:v>1.6</c:v>
                </c:pt>
                <c:pt idx="1414">
                  <c:v>1.6</c:v>
                </c:pt>
                <c:pt idx="1415">
                  <c:v>1.6</c:v>
                </c:pt>
                <c:pt idx="1416">
                  <c:v>1.6</c:v>
                </c:pt>
                <c:pt idx="1417">
                  <c:v>1.6</c:v>
                </c:pt>
                <c:pt idx="1418">
                  <c:v>1.6</c:v>
                </c:pt>
                <c:pt idx="1419">
                  <c:v>1.6</c:v>
                </c:pt>
                <c:pt idx="1420">
                  <c:v>1.6</c:v>
                </c:pt>
                <c:pt idx="1421">
                  <c:v>1.6</c:v>
                </c:pt>
                <c:pt idx="1422">
                  <c:v>1.6</c:v>
                </c:pt>
                <c:pt idx="1423">
                  <c:v>1.5</c:v>
                </c:pt>
                <c:pt idx="1424">
                  <c:v>1.5</c:v>
                </c:pt>
                <c:pt idx="1425">
                  <c:v>1.5</c:v>
                </c:pt>
                <c:pt idx="1426">
                  <c:v>1.5</c:v>
                </c:pt>
                <c:pt idx="1427">
                  <c:v>1.5</c:v>
                </c:pt>
                <c:pt idx="1428" formatCode="0.00">
                  <c:v>1.5</c:v>
                </c:pt>
                <c:pt idx="1429" formatCode="0.00">
                  <c:v>1.5</c:v>
                </c:pt>
                <c:pt idx="1430" formatCode="0.00">
                  <c:v>1.5</c:v>
                </c:pt>
                <c:pt idx="1431" formatCode="0.00">
                  <c:v>1.5</c:v>
                </c:pt>
                <c:pt idx="1432" formatCode="0.00">
                  <c:v>1.5</c:v>
                </c:pt>
                <c:pt idx="1433" formatCode="0.00">
                  <c:v>1.45</c:v>
                </c:pt>
                <c:pt idx="1434" formatCode="0.00">
                  <c:v>1.45</c:v>
                </c:pt>
                <c:pt idx="1435" formatCode="0.00">
                  <c:v>1.45</c:v>
                </c:pt>
                <c:pt idx="1436" formatCode="0.00">
                  <c:v>1.45</c:v>
                </c:pt>
                <c:pt idx="1437" formatCode="0.00">
                  <c:v>1.45</c:v>
                </c:pt>
                <c:pt idx="1438" formatCode="0.00">
                  <c:v>1.45</c:v>
                </c:pt>
                <c:pt idx="1439" formatCode="0.00">
                  <c:v>1.45</c:v>
                </c:pt>
                <c:pt idx="1440" formatCode="0.00">
                  <c:v>1.45</c:v>
                </c:pt>
                <c:pt idx="1441" formatCode="0.00">
                  <c:v>1.45</c:v>
                </c:pt>
                <c:pt idx="1442" formatCode="0.00">
                  <c:v>1.45</c:v>
                </c:pt>
                <c:pt idx="1443" formatCode="0.00">
                  <c:v>1.45</c:v>
                </c:pt>
                <c:pt idx="1444" formatCode="0.00">
                  <c:v>1.45</c:v>
                </c:pt>
                <c:pt idx="1445" formatCode="0.00">
                  <c:v>1.45</c:v>
                </c:pt>
                <c:pt idx="1446" formatCode="0.00">
                  <c:v>1.45</c:v>
                </c:pt>
                <c:pt idx="1447" formatCode="0.00">
                  <c:v>1.45</c:v>
                </c:pt>
                <c:pt idx="1448" formatCode="0.00">
                  <c:v>1.45</c:v>
                </c:pt>
                <c:pt idx="1449" formatCode="0.00">
                  <c:v>1.45</c:v>
                </c:pt>
                <c:pt idx="1450" formatCode="0.00">
                  <c:v>1.45</c:v>
                </c:pt>
                <c:pt idx="1451" formatCode="0.00">
                  <c:v>1.45</c:v>
                </c:pt>
                <c:pt idx="1452" formatCode="0.00">
                  <c:v>1.45</c:v>
                </c:pt>
                <c:pt idx="1453" formatCode="0.00">
                  <c:v>1.45</c:v>
                </c:pt>
                <c:pt idx="1454" formatCode="0.00">
                  <c:v>1.45</c:v>
                </c:pt>
                <c:pt idx="1455" formatCode="0.00">
                  <c:v>1.45</c:v>
                </c:pt>
                <c:pt idx="1456" formatCode="0.00">
                  <c:v>1.45</c:v>
                </c:pt>
                <c:pt idx="1457" formatCode="0.00">
                  <c:v>1.45</c:v>
                </c:pt>
                <c:pt idx="1458" formatCode="0.00">
                  <c:v>1.45</c:v>
                </c:pt>
                <c:pt idx="1459" formatCode="0.00">
                  <c:v>1.45</c:v>
                </c:pt>
                <c:pt idx="1460" formatCode="0.00">
                  <c:v>1.45</c:v>
                </c:pt>
                <c:pt idx="1461" formatCode="0.00">
                  <c:v>1.45</c:v>
                </c:pt>
                <c:pt idx="1462" formatCode="0.00">
                  <c:v>1.45</c:v>
                </c:pt>
                <c:pt idx="1463" formatCode="0.00">
                  <c:v>1.45</c:v>
                </c:pt>
                <c:pt idx="1464" formatCode="0.00">
                  <c:v>1.45</c:v>
                </c:pt>
                <c:pt idx="1465" formatCode="0.00">
                  <c:v>1.45</c:v>
                </c:pt>
                <c:pt idx="1466" formatCode="0.00">
                  <c:v>1.45</c:v>
                </c:pt>
                <c:pt idx="1467" formatCode="0.00">
                  <c:v>1.45</c:v>
                </c:pt>
                <c:pt idx="1468" formatCode="0.00">
                  <c:v>1.45</c:v>
                </c:pt>
                <c:pt idx="1469" formatCode="0.00">
                  <c:v>1.45</c:v>
                </c:pt>
                <c:pt idx="1470" formatCode="0.00">
                  <c:v>1.45</c:v>
                </c:pt>
                <c:pt idx="1471" formatCode="0.00">
                  <c:v>1.45</c:v>
                </c:pt>
                <c:pt idx="1472" formatCode="0.00">
                  <c:v>1.35</c:v>
                </c:pt>
                <c:pt idx="1473" formatCode="0.00">
                  <c:v>1.35</c:v>
                </c:pt>
                <c:pt idx="1474" formatCode="0.00">
                  <c:v>1.35</c:v>
                </c:pt>
                <c:pt idx="1475" formatCode="0.00">
                  <c:v>1.35</c:v>
                </c:pt>
                <c:pt idx="1476" formatCode="0.00">
                  <c:v>1.35</c:v>
                </c:pt>
                <c:pt idx="1477" formatCode="0.00">
                  <c:v>1.35</c:v>
                </c:pt>
                <c:pt idx="1478" formatCode="0.00">
                  <c:v>1.35</c:v>
                </c:pt>
                <c:pt idx="1479" formatCode="0.00">
                  <c:v>1.35</c:v>
                </c:pt>
                <c:pt idx="1480" formatCode="0.00">
                  <c:v>1.35</c:v>
                </c:pt>
                <c:pt idx="1481" formatCode="0.00">
                  <c:v>1.35</c:v>
                </c:pt>
                <c:pt idx="1482" formatCode="0.00">
                  <c:v>1.3</c:v>
                </c:pt>
                <c:pt idx="1483" formatCode="0.00">
                  <c:v>1.3</c:v>
                </c:pt>
                <c:pt idx="1484" formatCode="0.00">
                  <c:v>1.3</c:v>
                </c:pt>
                <c:pt idx="1485" formatCode="0.00">
                  <c:v>1.3</c:v>
                </c:pt>
                <c:pt idx="1486" formatCode="0.00">
                  <c:v>1.3</c:v>
                </c:pt>
                <c:pt idx="1487" formatCode="0.00">
                  <c:v>1.3</c:v>
                </c:pt>
                <c:pt idx="1488" formatCode="0.00">
                  <c:v>1.3</c:v>
                </c:pt>
                <c:pt idx="1489" formatCode="0.00">
                  <c:v>1.3</c:v>
                </c:pt>
                <c:pt idx="1490" formatCode="0.00">
                  <c:v>1.3</c:v>
                </c:pt>
                <c:pt idx="1491" formatCode="0.00">
                  <c:v>1.3</c:v>
                </c:pt>
                <c:pt idx="1492" formatCode="0.00">
                  <c:v>1.3</c:v>
                </c:pt>
                <c:pt idx="1493" formatCode="0.00">
                  <c:v>1.3</c:v>
                </c:pt>
                <c:pt idx="1494" formatCode="0.00">
                  <c:v>1.3</c:v>
                </c:pt>
                <c:pt idx="1495" formatCode="0.00">
                  <c:v>1.3</c:v>
                </c:pt>
                <c:pt idx="1496" formatCode="0.00">
                  <c:v>1.3</c:v>
                </c:pt>
                <c:pt idx="1497" formatCode="0.00">
                  <c:v>1.3</c:v>
                </c:pt>
                <c:pt idx="1498" formatCode="0.00">
                  <c:v>1.3</c:v>
                </c:pt>
                <c:pt idx="1499" formatCode="0.00">
                  <c:v>1.3</c:v>
                </c:pt>
                <c:pt idx="1500" formatCode="0.00">
                  <c:v>1.3</c:v>
                </c:pt>
                <c:pt idx="1501" formatCode="0.00">
                  <c:v>1.3</c:v>
                </c:pt>
                <c:pt idx="1502" formatCode="0.00">
                  <c:v>1.3</c:v>
                </c:pt>
                <c:pt idx="1503" formatCode="0.00">
                  <c:v>1.3</c:v>
                </c:pt>
                <c:pt idx="1504" formatCode="0.00">
                  <c:v>1.3</c:v>
                </c:pt>
                <c:pt idx="1505" formatCode="0.00">
                  <c:v>1.3</c:v>
                </c:pt>
                <c:pt idx="1506" formatCode="0.00">
                  <c:v>1.3</c:v>
                </c:pt>
                <c:pt idx="1507" formatCode="0.00">
                  <c:v>1.3</c:v>
                </c:pt>
                <c:pt idx="1508" formatCode="0.00">
                  <c:v>1.3</c:v>
                </c:pt>
                <c:pt idx="1509" formatCode="0.00">
                  <c:v>1.3</c:v>
                </c:pt>
                <c:pt idx="1510" formatCode="0.00">
                  <c:v>1.3</c:v>
                </c:pt>
                <c:pt idx="1511" formatCode="0.00">
                  <c:v>1.3</c:v>
                </c:pt>
                <c:pt idx="1512" formatCode="0.00">
                  <c:v>1.3</c:v>
                </c:pt>
                <c:pt idx="1513" formatCode="0.00">
                  <c:v>1.3</c:v>
                </c:pt>
                <c:pt idx="1514" formatCode="0.00">
                  <c:v>1.3</c:v>
                </c:pt>
                <c:pt idx="1515" formatCode="0.00">
                  <c:v>1.3</c:v>
                </c:pt>
                <c:pt idx="1516" formatCode="0.00">
                  <c:v>1.3</c:v>
                </c:pt>
                <c:pt idx="1517" formatCode="0.00">
                  <c:v>1.3</c:v>
                </c:pt>
                <c:pt idx="1518" formatCode="0.00">
                  <c:v>1.3</c:v>
                </c:pt>
                <c:pt idx="1519" formatCode="0.00">
                  <c:v>1.3</c:v>
                </c:pt>
                <c:pt idx="1520" formatCode="0.00">
                  <c:v>1.3</c:v>
                </c:pt>
                <c:pt idx="1521" formatCode="0.00">
                  <c:v>1.25</c:v>
                </c:pt>
                <c:pt idx="1522" formatCode="0.00">
                  <c:v>1.25</c:v>
                </c:pt>
                <c:pt idx="1523" formatCode="0.00">
                  <c:v>1.25</c:v>
                </c:pt>
                <c:pt idx="1524" formatCode="0.00">
                  <c:v>1.25</c:v>
                </c:pt>
                <c:pt idx="1525" formatCode="0.00">
                  <c:v>1.25</c:v>
                </c:pt>
                <c:pt idx="1526" formatCode="0.00">
                  <c:v>1.25</c:v>
                </c:pt>
                <c:pt idx="1527" formatCode="0.00">
                  <c:v>1.1499999999999999</c:v>
                </c:pt>
                <c:pt idx="1528" formatCode="0.00">
                  <c:v>1.1499999999999999</c:v>
                </c:pt>
                <c:pt idx="1529" formatCode="0.00">
                  <c:v>1.1499999999999999</c:v>
                </c:pt>
                <c:pt idx="1530" formatCode="0.00">
                  <c:v>1.1499999999999999</c:v>
                </c:pt>
                <c:pt idx="1531" formatCode="0.00">
                  <c:v>1.1499999999999999</c:v>
                </c:pt>
                <c:pt idx="1532" formatCode="0.00">
                  <c:v>1.1499999999999999</c:v>
                </c:pt>
                <c:pt idx="1533" formatCode="0.00">
                  <c:v>1.1499999999999999</c:v>
                </c:pt>
                <c:pt idx="1534" formatCode="0.00">
                  <c:v>1.1499999999999999</c:v>
                </c:pt>
                <c:pt idx="1535" formatCode="0.00">
                  <c:v>1.1499999999999999</c:v>
                </c:pt>
                <c:pt idx="1536" formatCode="0.00">
                  <c:v>1.1499999999999999</c:v>
                </c:pt>
                <c:pt idx="1537" formatCode="0.00">
                  <c:v>1.1499999999999999</c:v>
                </c:pt>
                <c:pt idx="1538" formatCode="0.00">
                  <c:v>1.1499999999999999</c:v>
                </c:pt>
                <c:pt idx="1539" formatCode="0.00">
                  <c:v>1.1499999999999999</c:v>
                </c:pt>
                <c:pt idx="1540" formatCode="0.00">
                  <c:v>1.1499999999999999</c:v>
                </c:pt>
                <c:pt idx="1541" formatCode="0.00">
                  <c:v>1.1499999999999999</c:v>
                </c:pt>
                <c:pt idx="1542" formatCode="0.00">
                  <c:v>1.1499999999999999</c:v>
                </c:pt>
                <c:pt idx="1543" formatCode="0.00">
                  <c:v>1.1499999999999999</c:v>
                </c:pt>
                <c:pt idx="1544" formatCode="0.00">
                  <c:v>1.1499999999999999</c:v>
                </c:pt>
                <c:pt idx="1545" formatCode="0.00">
                  <c:v>1.1499999999999999</c:v>
                </c:pt>
                <c:pt idx="1546" formatCode="0.00">
                  <c:v>1.1499999999999999</c:v>
                </c:pt>
                <c:pt idx="1547" formatCode="0.00">
                  <c:v>1.1499999999999999</c:v>
                </c:pt>
                <c:pt idx="1548" formatCode="0.00">
                  <c:v>1.1000000000000001</c:v>
                </c:pt>
                <c:pt idx="1549" formatCode="0.00">
                  <c:v>1.1000000000000001</c:v>
                </c:pt>
                <c:pt idx="1550" formatCode="0.00">
                  <c:v>1.1000000000000001</c:v>
                </c:pt>
                <c:pt idx="1551" formatCode="0.00">
                  <c:v>1.1000000000000001</c:v>
                </c:pt>
                <c:pt idx="1552" formatCode="0.00">
                  <c:v>1.1000000000000001</c:v>
                </c:pt>
                <c:pt idx="1553" formatCode="0.00">
                  <c:v>1.1000000000000001</c:v>
                </c:pt>
                <c:pt idx="1554" formatCode="0.00">
                  <c:v>1.1000000000000001</c:v>
                </c:pt>
                <c:pt idx="1555" formatCode="0.00">
                  <c:v>1.1000000000000001</c:v>
                </c:pt>
                <c:pt idx="1556" formatCode="0.00">
                  <c:v>1.1000000000000001</c:v>
                </c:pt>
                <c:pt idx="1557" formatCode="0.00">
                  <c:v>1.1000000000000001</c:v>
                </c:pt>
                <c:pt idx="1558" formatCode="0.00">
                  <c:v>1.1000000000000001</c:v>
                </c:pt>
                <c:pt idx="1559" formatCode="0.00">
                  <c:v>1.1000000000000001</c:v>
                </c:pt>
                <c:pt idx="1560" formatCode="0.00">
                  <c:v>1.1000000000000001</c:v>
                </c:pt>
                <c:pt idx="1561" formatCode="0.00">
                  <c:v>1.1000000000000001</c:v>
                </c:pt>
                <c:pt idx="1562" formatCode="0.00">
                  <c:v>1.1000000000000001</c:v>
                </c:pt>
                <c:pt idx="1563" formatCode="0.00">
                  <c:v>1.1000000000000001</c:v>
                </c:pt>
                <c:pt idx="1564" formatCode="0.00">
                  <c:v>1</c:v>
                </c:pt>
                <c:pt idx="1565" formatCode="0.00">
                  <c:v>1</c:v>
                </c:pt>
                <c:pt idx="1566" formatCode="0.00">
                  <c:v>1</c:v>
                </c:pt>
                <c:pt idx="1567" formatCode="0.00">
                  <c:v>1</c:v>
                </c:pt>
                <c:pt idx="1568" formatCode="0.00">
                  <c:v>1</c:v>
                </c:pt>
                <c:pt idx="1569" formatCode="0.00">
                  <c:v>1</c:v>
                </c:pt>
                <c:pt idx="1570" formatCode="0.00">
                  <c:v>1</c:v>
                </c:pt>
                <c:pt idx="1571" formatCode="0.00">
                  <c:v>1</c:v>
                </c:pt>
                <c:pt idx="1572" formatCode="0.00">
                  <c:v>1</c:v>
                </c:pt>
                <c:pt idx="1573" formatCode="0.00">
                  <c:v>1</c:v>
                </c:pt>
                <c:pt idx="1574" formatCode="0.00">
                  <c:v>1</c:v>
                </c:pt>
                <c:pt idx="1575" formatCode="0.00">
                  <c:v>1</c:v>
                </c:pt>
                <c:pt idx="1576" formatCode="0.00">
                  <c:v>1</c:v>
                </c:pt>
                <c:pt idx="1577" formatCode="0.00">
                  <c:v>1</c:v>
                </c:pt>
                <c:pt idx="1578" formatCode="0.00">
                  <c:v>1</c:v>
                </c:pt>
                <c:pt idx="1579" formatCode="0.00">
                  <c:v>1</c:v>
                </c:pt>
                <c:pt idx="1580" formatCode="0.00">
                  <c:v>1</c:v>
                </c:pt>
                <c:pt idx="1581" formatCode="0.00">
                  <c:v>1</c:v>
                </c:pt>
                <c:pt idx="1582" formatCode="0.00">
                  <c:v>1</c:v>
                </c:pt>
                <c:pt idx="1583" formatCode="0.00">
                  <c:v>1</c:v>
                </c:pt>
                <c:pt idx="1584" formatCode="0.00">
                  <c:v>1</c:v>
                </c:pt>
                <c:pt idx="1585" formatCode="0.00">
                  <c:v>1</c:v>
                </c:pt>
                <c:pt idx="1586" formatCode="0.00">
                  <c:v>1</c:v>
                </c:pt>
                <c:pt idx="1587" formatCode="0.00">
                  <c:v>1</c:v>
                </c:pt>
                <c:pt idx="1588" formatCode="0.00">
                  <c:v>1.1000000000000001</c:v>
                </c:pt>
                <c:pt idx="1589" formatCode="0.00">
                  <c:v>1.1000000000000001</c:v>
                </c:pt>
                <c:pt idx="1590" formatCode="0.00">
                  <c:v>1.1000000000000001</c:v>
                </c:pt>
                <c:pt idx="1591" formatCode="0.00">
                  <c:v>1.2</c:v>
                </c:pt>
                <c:pt idx="1592" formatCode="0.00">
                  <c:v>1.2</c:v>
                </c:pt>
                <c:pt idx="1593" formatCode="0.00">
                  <c:v>1.2</c:v>
                </c:pt>
                <c:pt idx="1594" formatCode="0.00">
                  <c:v>1.2</c:v>
                </c:pt>
                <c:pt idx="1595" formatCode="0.00">
                  <c:v>1.2</c:v>
                </c:pt>
                <c:pt idx="1596" formatCode="0.00">
                  <c:v>1.2</c:v>
                </c:pt>
                <c:pt idx="1597" formatCode="0.00">
                  <c:v>1.2</c:v>
                </c:pt>
                <c:pt idx="1598" formatCode="0.00">
                  <c:v>1.2</c:v>
                </c:pt>
                <c:pt idx="1599" formatCode="0.00">
                  <c:v>1.2</c:v>
                </c:pt>
                <c:pt idx="1600" formatCode="0.00">
                  <c:v>1.2</c:v>
                </c:pt>
                <c:pt idx="1601" formatCode="0.00">
                  <c:v>1.2</c:v>
                </c:pt>
                <c:pt idx="1602" formatCode="0.00">
                  <c:v>1.2</c:v>
                </c:pt>
                <c:pt idx="1603" formatCode="0.00">
                  <c:v>1.2</c:v>
                </c:pt>
                <c:pt idx="1604" formatCode="0.00">
                  <c:v>1.2</c:v>
                </c:pt>
                <c:pt idx="1605" formatCode="0.00">
                  <c:v>1.2</c:v>
                </c:pt>
                <c:pt idx="1606" formatCode="0.00">
                  <c:v>1.2</c:v>
                </c:pt>
                <c:pt idx="1607" formatCode="0.00">
                  <c:v>1.3</c:v>
                </c:pt>
                <c:pt idx="1608" formatCode="0.00">
                  <c:v>1.3</c:v>
                </c:pt>
                <c:pt idx="1609" formatCode="0.00">
                  <c:v>1.3</c:v>
                </c:pt>
                <c:pt idx="1610" formatCode="0.00">
                  <c:v>1.3</c:v>
                </c:pt>
                <c:pt idx="1611" formatCode="0.00">
                  <c:v>1.3</c:v>
                </c:pt>
                <c:pt idx="1612" formatCode="0.00">
                  <c:v>1.3</c:v>
                </c:pt>
                <c:pt idx="1613" formatCode="0.00">
                  <c:v>1.3</c:v>
                </c:pt>
                <c:pt idx="1614" formatCode="0.00">
                  <c:v>1.3</c:v>
                </c:pt>
                <c:pt idx="1615" formatCode="0.00">
                  <c:v>1.3</c:v>
                </c:pt>
                <c:pt idx="1616" formatCode="0.00">
                  <c:v>1.3</c:v>
                </c:pt>
                <c:pt idx="1617" formatCode="0.00">
                  <c:v>1.3</c:v>
                </c:pt>
                <c:pt idx="1618" formatCode="0.00">
                  <c:v>1.3</c:v>
                </c:pt>
                <c:pt idx="1619" formatCode="0.00">
                  <c:v>1.3</c:v>
                </c:pt>
                <c:pt idx="1620" formatCode="0.00">
                  <c:v>1.3</c:v>
                </c:pt>
                <c:pt idx="1621" formatCode="0.00">
                  <c:v>1.3</c:v>
                </c:pt>
                <c:pt idx="1622" formatCode="0.00">
                  <c:v>1.3</c:v>
                </c:pt>
                <c:pt idx="1623" formatCode="0.00">
                  <c:v>1.3</c:v>
                </c:pt>
                <c:pt idx="1624" formatCode="0.00">
                  <c:v>1.3</c:v>
                </c:pt>
                <c:pt idx="1625" formatCode="0.00">
                  <c:v>1.3</c:v>
                </c:pt>
                <c:pt idx="1626" formatCode="0.00">
                  <c:v>1.3</c:v>
                </c:pt>
                <c:pt idx="1627" formatCode="0.00">
                  <c:v>1.1499999999999999</c:v>
                </c:pt>
                <c:pt idx="1628" formatCode="0.00">
                  <c:v>1.1000000000000001</c:v>
                </c:pt>
                <c:pt idx="1629" formatCode="0.00">
                  <c:v>1.1000000000000001</c:v>
                </c:pt>
                <c:pt idx="1630" formatCode="0.00">
                  <c:v>1.05</c:v>
                </c:pt>
                <c:pt idx="1631" formatCode="0.00">
                  <c:v>1</c:v>
                </c:pt>
                <c:pt idx="1632" formatCode="0.00">
                  <c:v>1</c:v>
                </c:pt>
                <c:pt idx="1633" formatCode="0.00">
                  <c:v>1</c:v>
                </c:pt>
                <c:pt idx="1634" formatCode="0.00">
                  <c:v>1</c:v>
                </c:pt>
                <c:pt idx="1635" formatCode="0.00">
                  <c:v>1</c:v>
                </c:pt>
                <c:pt idx="1636" formatCode="0.00">
                  <c:v>1</c:v>
                </c:pt>
                <c:pt idx="1637" formatCode="0.00">
                  <c:v>1</c:v>
                </c:pt>
                <c:pt idx="1638" formatCode="0.00">
                  <c:v>1</c:v>
                </c:pt>
                <c:pt idx="1639" formatCode="0.00">
                  <c:v>1</c:v>
                </c:pt>
                <c:pt idx="1640" formatCode="0.00">
                  <c:v>0.95</c:v>
                </c:pt>
                <c:pt idx="1641" formatCode="0.00">
                  <c:v>0.95</c:v>
                </c:pt>
                <c:pt idx="1642" formatCode="0.00">
                  <c:v>0.9</c:v>
                </c:pt>
                <c:pt idx="1643" formatCode="0.00">
                  <c:v>0.9</c:v>
                </c:pt>
                <c:pt idx="1644" formatCode="0.00">
                  <c:v>0.9</c:v>
                </c:pt>
                <c:pt idx="1645" formatCode="0.00">
                  <c:v>0.95</c:v>
                </c:pt>
                <c:pt idx="1646" formatCode="0.00">
                  <c:v>0.95</c:v>
                </c:pt>
                <c:pt idx="1647" formatCode="0.00">
                  <c:v>0.95</c:v>
                </c:pt>
                <c:pt idx="1648" formatCode="0.00">
                  <c:v>0.95</c:v>
                </c:pt>
                <c:pt idx="1649" formatCode="0.00">
                  <c:v>0.95</c:v>
                </c:pt>
                <c:pt idx="1650" formatCode="0.00">
                  <c:v>0.95</c:v>
                </c:pt>
                <c:pt idx="1651" formatCode="0.00">
                  <c:v>0.95</c:v>
                </c:pt>
                <c:pt idx="1652" formatCode="0.00">
                  <c:v>0.95</c:v>
                </c:pt>
                <c:pt idx="1653" formatCode="0.00">
                  <c:v>0.95</c:v>
                </c:pt>
                <c:pt idx="1654" formatCode="0.00">
                  <c:v>0.95</c:v>
                </c:pt>
                <c:pt idx="1655" formatCode="0.00">
                  <c:v>0.95</c:v>
                </c:pt>
                <c:pt idx="1656" formatCode="0.00">
                  <c:v>0.95</c:v>
                </c:pt>
                <c:pt idx="1657" formatCode="0.00">
                  <c:v>0.95</c:v>
                </c:pt>
                <c:pt idx="1658" formatCode="0.00">
                  <c:v>0.95</c:v>
                </c:pt>
                <c:pt idx="1659" formatCode="0.00">
                  <c:v>0.95</c:v>
                </c:pt>
                <c:pt idx="1660" formatCode="0.00">
                  <c:v>0.95</c:v>
                </c:pt>
                <c:pt idx="1661" formatCode="0.00">
                  <c:v>0.95</c:v>
                </c:pt>
                <c:pt idx="1662" formatCode="0.00">
                  <c:v>0.95</c:v>
                </c:pt>
                <c:pt idx="1663" formatCode="0.00">
                  <c:v>0.95</c:v>
                </c:pt>
                <c:pt idx="1664" formatCode="0.00">
                  <c:v>0.95</c:v>
                </c:pt>
                <c:pt idx="1665" formatCode="0.00">
                  <c:v>0.95</c:v>
                </c:pt>
                <c:pt idx="1666" formatCode="0.00">
                  <c:v>0.95</c:v>
                </c:pt>
                <c:pt idx="1667" formatCode="0.00">
                  <c:v>0.95</c:v>
                </c:pt>
                <c:pt idx="1668" formatCode="0.00">
                  <c:v>0.95</c:v>
                </c:pt>
                <c:pt idx="1669" formatCode="0.00">
                  <c:v>0.95</c:v>
                </c:pt>
                <c:pt idx="1670" formatCode="0.00">
                  <c:v>0.95</c:v>
                </c:pt>
                <c:pt idx="1671" formatCode="0.00">
                  <c:v>0.95</c:v>
                </c:pt>
                <c:pt idx="1672" formatCode="0.00">
                  <c:v>0.95</c:v>
                </c:pt>
                <c:pt idx="1673" formatCode="0.00">
                  <c:v>0.95</c:v>
                </c:pt>
                <c:pt idx="1674" formatCode="0.00">
                  <c:v>0.95</c:v>
                </c:pt>
                <c:pt idx="1675" formatCode="0.00">
                  <c:v>1</c:v>
                </c:pt>
                <c:pt idx="1676" formatCode="0.00">
                  <c:v>1</c:v>
                </c:pt>
                <c:pt idx="1677" formatCode="0.00">
                  <c:v>1</c:v>
                </c:pt>
                <c:pt idx="1678" formatCode="0.00">
                  <c:v>1</c:v>
                </c:pt>
                <c:pt idx="1679" formatCode="0.00">
                  <c:v>1</c:v>
                </c:pt>
                <c:pt idx="1680" formatCode="0.00">
                  <c:v>1</c:v>
                </c:pt>
                <c:pt idx="1681" formatCode="0.00">
                  <c:v>1</c:v>
                </c:pt>
                <c:pt idx="1682" formatCode="0.00">
                  <c:v>1</c:v>
                </c:pt>
                <c:pt idx="1683" formatCode="0.00">
                  <c:v>1</c:v>
                </c:pt>
                <c:pt idx="1684" formatCode="0.00">
                  <c:v>1</c:v>
                </c:pt>
                <c:pt idx="1685" formatCode="0.00">
                  <c:v>1</c:v>
                </c:pt>
                <c:pt idx="1686" formatCode="0.00">
                  <c:v>1</c:v>
                </c:pt>
                <c:pt idx="1687" formatCode="0.00">
                  <c:v>1</c:v>
                </c:pt>
                <c:pt idx="1688" formatCode="0.00">
                  <c:v>1</c:v>
                </c:pt>
                <c:pt idx="1689" formatCode="0.00">
                  <c:v>1</c:v>
                </c:pt>
                <c:pt idx="1690" formatCode="0.00">
                  <c:v>1</c:v>
                </c:pt>
                <c:pt idx="1691" formatCode="0.00">
                  <c:v>1</c:v>
                </c:pt>
                <c:pt idx="1692" formatCode="0.00">
                  <c:v>1</c:v>
                </c:pt>
                <c:pt idx="1693" formatCode="0.00">
                  <c:v>1</c:v>
                </c:pt>
                <c:pt idx="1694" formatCode="0.00">
                  <c:v>1</c:v>
                </c:pt>
                <c:pt idx="1695" formatCode="0.00">
                  <c:v>1</c:v>
                </c:pt>
                <c:pt idx="1696" formatCode="0.00">
                  <c:v>1</c:v>
                </c:pt>
                <c:pt idx="1697" formatCode="0.00">
                  <c:v>1</c:v>
                </c:pt>
                <c:pt idx="1698" formatCode="0.00">
                  <c:v>1</c:v>
                </c:pt>
                <c:pt idx="1699" formatCode="0.00">
                  <c:v>1</c:v>
                </c:pt>
                <c:pt idx="1700" formatCode="0.00">
                  <c:v>1</c:v>
                </c:pt>
                <c:pt idx="1701" formatCode="0.00">
                  <c:v>1</c:v>
                </c:pt>
                <c:pt idx="1702" formatCode="0.00">
                  <c:v>0.95</c:v>
                </c:pt>
                <c:pt idx="1703" formatCode="0.00">
                  <c:v>0.95</c:v>
                </c:pt>
                <c:pt idx="1704" formatCode="0.00">
                  <c:v>0.95</c:v>
                </c:pt>
                <c:pt idx="1705" formatCode="0.00">
                  <c:v>0.95</c:v>
                </c:pt>
                <c:pt idx="1706" formatCode="0.00">
                  <c:v>0.95</c:v>
                </c:pt>
                <c:pt idx="1707" formatCode="0.00">
                  <c:v>0.95</c:v>
                </c:pt>
                <c:pt idx="1708" formatCode="0.00">
                  <c:v>0.95</c:v>
                </c:pt>
                <c:pt idx="1709" formatCode="0.00">
                  <c:v>0.95</c:v>
                </c:pt>
                <c:pt idx="1710" formatCode="0.00">
                  <c:v>0.95</c:v>
                </c:pt>
                <c:pt idx="1711" formatCode="0.00">
                  <c:v>0.95</c:v>
                </c:pt>
                <c:pt idx="1712" formatCode="0.00">
                  <c:v>0.85</c:v>
                </c:pt>
                <c:pt idx="1713" formatCode="0.00">
                  <c:v>0.85</c:v>
                </c:pt>
                <c:pt idx="1714" formatCode="0.00">
                  <c:v>0.85</c:v>
                </c:pt>
                <c:pt idx="1715" formatCode="0.00">
                  <c:v>0.85</c:v>
                </c:pt>
                <c:pt idx="1716" formatCode="0.00">
                  <c:v>0.85</c:v>
                </c:pt>
                <c:pt idx="1717" formatCode="0.00">
                  <c:v>0.85</c:v>
                </c:pt>
                <c:pt idx="1718" formatCode="0.00">
                  <c:v>0.85</c:v>
                </c:pt>
                <c:pt idx="1719" formatCode="0.00">
                  <c:v>0.85</c:v>
                </c:pt>
                <c:pt idx="1720" formatCode="0.00">
                  <c:v>0.85</c:v>
                </c:pt>
                <c:pt idx="1721" formatCode="0.00">
                  <c:v>0.85</c:v>
                </c:pt>
                <c:pt idx="1722" formatCode="0.00">
                  <c:v>0.85</c:v>
                </c:pt>
                <c:pt idx="1723" formatCode="0.00">
                  <c:v>0.85</c:v>
                </c:pt>
                <c:pt idx="1724" formatCode="0.00">
                  <c:v>0.85</c:v>
                </c:pt>
                <c:pt idx="1725" formatCode="0.00">
                  <c:v>0.85</c:v>
                </c:pt>
                <c:pt idx="1726" formatCode="0.00">
                  <c:v>0.85</c:v>
                </c:pt>
                <c:pt idx="1727" formatCode="0.00">
                  <c:v>0.85</c:v>
                </c:pt>
                <c:pt idx="1728" formatCode="0.00">
                  <c:v>0.8</c:v>
                </c:pt>
                <c:pt idx="1729" formatCode="0.00">
                  <c:v>0.75</c:v>
                </c:pt>
                <c:pt idx="1730" formatCode="0.00">
                  <c:v>0.75</c:v>
                </c:pt>
                <c:pt idx="1731" formatCode="0.00">
                  <c:v>0.75</c:v>
                </c:pt>
                <c:pt idx="1732" formatCode="0.00">
                  <c:v>0.75</c:v>
                </c:pt>
                <c:pt idx="1733" formatCode="0.00">
                  <c:v>0.75</c:v>
                </c:pt>
                <c:pt idx="1734" formatCode="0.00">
                  <c:v>0.75</c:v>
                </c:pt>
                <c:pt idx="1735" formatCode="0.00">
                  <c:v>0.7</c:v>
                </c:pt>
                <c:pt idx="1736" formatCode="0.00">
                  <c:v>0.7</c:v>
                </c:pt>
                <c:pt idx="1737" formatCode="0.00">
                  <c:v>0.7</c:v>
                </c:pt>
                <c:pt idx="1738" formatCode="0.00">
                  <c:v>0.7</c:v>
                </c:pt>
                <c:pt idx="1739" formatCode="0.00">
                  <c:v>0.7</c:v>
                </c:pt>
                <c:pt idx="1740" formatCode="0.00">
                  <c:v>0.7</c:v>
                </c:pt>
                <c:pt idx="1741" formatCode="0.00">
                  <c:v>0.7</c:v>
                </c:pt>
                <c:pt idx="1742" formatCode="0.00">
                  <c:v>0.7</c:v>
                </c:pt>
                <c:pt idx="1743" formatCode="0.00">
                  <c:v>0.7</c:v>
                </c:pt>
                <c:pt idx="1744" formatCode="0.00">
                  <c:v>0.7</c:v>
                </c:pt>
                <c:pt idx="1745" formatCode="0.00">
                  <c:v>0.7</c:v>
                </c:pt>
                <c:pt idx="1746" formatCode="0.00">
                  <c:v>0.7</c:v>
                </c:pt>
                <c:pt idx="1747" formatCode="0.00">
                  <c:v>0.7</c:v>
                </c:pt>
                <c:pt idx="1748" formatCode="0.00">
                  <c:v>0.7</c:v>
                </c:pt>
                <c:pt idx="1749" formatCode="0.00">
                  <c:v>0.7</c:v>
                </c:pt>
                <c:pt idx="1750" formatCode="0.00">
                  <c:v>0.7</c:v>
                </c:pt>
                <c:pt idx="1751" formatCode="0.00">
                  <c:v>0.7</c:v>
                </c:pt>
                <c:pt idx="1752" formatCode="0.00">
                  <c:v>0.7</c:v>
                </c:pt>
                <c:pt idx="1753" formatCode="0.00">
                  <c:v>0.7</c:v>
                </c:pt>
                <c:pt idx="1754" formatCode="0.00">
                  <c:v>0.7</c:v>
                </c:pt>
                <c:pt idx="1755" formatCode="0.00">
                  <c:v>0.7</c:v>
                </c:pt>
                <c:pt idx="1756" formatCode="0.00">
                  <c:v>0.7</c:v>
                </c:pt>
                <c:pt idx="1757" formatCode="0.00">
                  <c:v>0.7</c:v>
                </c:pt>
                <c:pt idx="1758" formatCode="0.00">
                  <c:v>0.7</c:v>
                </c:pt>
                <c:pt idx="1759" formatCode="0.00">
                  <c:v>0.7</c:v>
                </c:pt>
                <c:pt idx="1760" formatCode="0.00">
                  <c:v>0.7</c:v>
                </c:pt>
                <c:pt idx="1761" formatCode="0.00">
                  <c:v>0.7</c:v>
                </c:pt>
                <c:pt idx="1762" formatCode="0.00">
                  <c:v>0.7</c:v>
                </c:pt>
                <c:pt idx="1763" formatCode="0.00">
                  <c:v>0.7</c:v>
                </c:pt>
                <c:pt idx="1764" formatCode="0.00">
                  <c:v>0.7</c:v>
                </c:pt>
                <c:pt idx="1765" formatCode="0.00">
                  <c:v>0.7</c:v>
                </c:pt>
                <c:pt idx="1766" formatCode="0.00">
                  <c:v>0.7</c:v>
                </c:pt>
                <c:pt idx="1767" formatCode="0.00">
                  <c:v>0.7</c:v>
                </c:pt>
                <c:pt idx="1768" formatCode="0.00">
                  <c:v>0.7</c:v>
                </c:pt>
                <c:pt idx="1769" formatCode="0.00">
                  <c:v>0.7</c:v>
                </c:pt>
                <c:pt idx="1770" formatCode="0.00">
                  <c:v>0.7</c:v>
                </c:pt>
                <c:pt idx="1771" formatCode="0.00">
                  <c:v>0.7</c:v>
                </c:pt>
                <c:pt idx="1772" formatCode="0.00">
                  <c:v>0.7</c:v>
                </c:pt>
                <c:pt idx="1773" formatCode="0.00">
                  <c:v>0.7</c:v>
                </c:pt>
                <c:pt idx="1774" formatCode="0.00">
                  <c:v>0.7</c:v>
                </c:pt>
                <c:pt idx="1775" formatCode="0.00">
                  <c:v>0.7</c:v>
                </c:pt>
                <c:pt idx="1776" formatCode="0.00">
                  <c:v>0.7</c:v>
                </c:pt>
                <c:pt idx="1777" formatCode="0.00">
                  <c:v>0.7</c:v>
                </c:pt>
                <c:pt idx="1778" formatCode="0.00">
                  <c:v>0.7</c:v>
                </c:pt>
                <c:pt idx="1779" formatCode="0.00">
                  <c:v>0.75</c:v>
                </c:pt>
                <c:pt idx="1780" formatCode="0.00">
                  <c:v>0.75</c:v>
                </c:pt>
                <c:pt idx="1781" formatCode="0.00">
                  <c:v>0.75</c:v>
                </c:pt>
                <c:pt idx="1782" formatCode="0.00">
                  <c:v>0.8</c:v>
                </c:pt>
                <c:pt idx="1783" formatCode="0.00">
                  <c:v>0.8</c:v>
                </c:pt>
                <c:pt idx="1784" formatCode="0.00">
                  <c:v>0.85</c:v>
                </c:pt>
                <c:pt idx="1785" formatCode="0.00">
                  <c:v>0.85</c:v>
                </c:pt>
                <c:pt idx="1786" formatCode="0.00">
                  <c:v>0.85</c:v>
                </c:pt>
                <c:pt idx="1787" formatCode="0.00">
                  <c:v>0.85</c:v>
                </c:pt>
                <c:pt idx="1788" formatCode="0.00">
                  <c:v>0.85</c:v>
                </c:pt>
                <c:pt idx="1789" formatCode="0.00">
                  <c:v>0.85</c:v>
                </c:pt>
                <c:pt idx="1790" formatCode="0.00">
                  <c:v>0.85</c:v>
                </c:pt>
                <c:pt idx="1791" formatCode="0.00">
                  <c:v>0.85</c:v>
                </c:pt>
                <c:pt idx="1792" formatCode="0.00">
                  <c:v>0.85</c:v>
                </c:pt>
                <c:pt idx="1793" formatCode="0.00">
                  <c:v>0.9</c:v>
                </c:pt>
                <c:pt idx="1794" formatCode="0.00">
                  <c:v>1.05</c:v>
                </c:pt>
                <c:pt idx="1795" formatCode="0.00">
                  <c:v>1.05</c:v>
                </c:pt>
                <c:pt idx="1796" formatCode="0.00">
                  <c:v>1</c:v>
                </c:pt>
                <c:pt idx="1797" formatCode="0.00">
                  <c:v>1</c:v>
                </c:pt>
                <c:pt idx="1798" formatCode="0.00">
                  <c:v>1</c:v>
                </c:pt>
                <c:pt idx="1799" formatCode="0.00">
                  <c:v>0.95</c:v>
                </c:pt>
                <c:pt idx="1800" formatCode="0.00">
                  <c:v>0.95</c:v>
                </c:pt>
                <c:pt idx="1801" formatCode="0.00">
                  <c:v>0.95</c:v>
                </c:pt>
                <c:pt idx="1802" formatCode="0.00">
                  <c:v>0.95</c:v>
                </c:pt>
                <c:pt idx="1803" formatCode="0.00">
                  <c:v>0.95</c:v>
                </c:pt>
                <c:pt idx="1804" formatCode="0.00">
                  <c:v>0.95</c:v>
                </c:pt>
                <c:pt idx="1805" formatCode="0.00">
                  <c:v>0.95</c:v>
                </c:pt>
                <c:pt idx="1806" formatCode="0.00">
                  <c:v>0.95</c:v>
                </c:pt>
                <c:pt idx="1807" formatCode="0.00">
                  <c:v>0.95</c:v>
                </c:pt>
                <c:pt idx="1808" formatCode="0.00">
                  <c:v>0.95</c:v>
                </c:pt>
                <c:pt idx="1809" formatCode="0.00">
                  <c:v>0.95</c:v>
                </c:pt>
                <c:pt idx="1810" formatCode="0.00">
                  <c:v>0.95</c:v>
                </c:pt>
                <c:pt idx="1811" formatCode="0.00">
                  <c:v>0.95</c:v>
                </c:pt>
                <c:pt idx="1812" formatCode="0.00">
                  <c:v>1.05</c:v>
                </c:pt>
                <c:pt idx="1813" formatCode="0.00">
                  <c:v>1.05</c:v>
                </c:pt>
                <c:pt idx="1814" formatCode="0.00">
                  <c:v>1.05</c:v>
                </c:pt>
                <c:pt idx="1815" formatCode="0.00">
                  <c:v>1.05</c:v>
                </c:pt>
                <c:pt idx="1816" formatCode="0.00">
                  <c:v>1.05</c:v>
                </c:pt>
                <c:pt idx="1817" formatCode="0.00">
                  <c:v>1.05</c:v>
                </c:pt>
                <c:pt idx="1818" formatCode="0.00">
                  <c:v>1.05</c:v>
                </c:pt>
                <c:pt idx="1819" formatCode="0.00">
                  <c:v>1.05</c:v>
                </c:pt>
                <c:pt idx="1820" formatCode="0.00">
                  <c:v>1.05</c:v>
                </c:pt>
                <c:pt idx="1821" formatCode="0.00">
                  <c:v>1.05</c:v>
                </c:pt>
                <c:pt idx="1822" formatCode="0.00">
                  <c:v>1.05</c:v>
                </c:pt>
                <c:pt idx="1823" formatCode="0.00">
                  <c:v>1.05</c:v>
                </c:pt>
                <c:pt idx="1824" formatCode="0.00">
                  <c:v>1.2</c:v>
                </c:pt>
                <c:pt idx="1825" formatCode="0.00">
                  <c:v>1.2</c:v>
                </c:pt>
                <c:pt idx="1826" formatCode="0.00">
                  <c:v>1.3</c:v>
                </c:pt>
                <c:pt idx="1827" formatCode="0.00">
                  <c:v>1.2</c:v>
                </c:pt>
                <c:pt idx="1828" formatCode="0.00">
                  <c:v>1.2</c:v>
                </c:pt>
                <c:pt idx="1829" formatCode="0.00">
                  <c:v>1.1499999999999999</c:v>
                </c:pt>
                <c:pt idx="1830" formatCode="0.00">
                  <c:v>1.1499999999999999</c:v>
                </c:pt>
                <c:pt idx="1831" formatCode="0.00">
                  <c:v>1.1499999999999999</c:v>
                </c:pt>
                <c:pt idx="1832" formatCode="0.00">
                  <c:v>1.1499999999999999</c:v>
                </c:pt>
                <c:pt idx="1833" formatCode="0.00">
                  <c:v>1.1499999999999999</c:v>
                </c:pt>
                <c:pt idx="1834" formatCode="0.00">
                  <c:v>1.1499999999999999</c:v>
                </c:pt>
                <c:pt idx="1835" formatCode="0.00">
                  <c:v>1.1499999999999999</c:v>
                </c:pt>
                <c:pt idx="1836" formatCode="0.00">
                  <c:v>1.1499999999999999</c:v>
                </c:pt>
                <c:pt idx="1837" formatCode="0.00">
                  <c:v>1.1000000000000001</c:v>
                </c:pt>
                <c:pt idx="1838" formatCode="0.00">
                  <c:v>1.1000000000000001</c:v>
                </c:pt>
                <c:pt idx="1839" formatCode="0.00">
                  <c:v>1.1000000000000001</c:v>
                </c:pt>
                <c:pt idx="1840" formatCode="0.00">
                  <c:v>1.1000000000000001</c:v>
                </c:pt>
                <c:pt idx="1841" formatCode="0.00">
                  <c:v>1</c:v>
                </c:pt>
                <c:pt idx="1842" formatCode="0.00">
                  <c:v>1</c:v>
                </c:pt>
                <c:pt idx="1843" formatCode="0.00">
                  <c:v>1</c:v>
                </c:pt>
                <c:pt idx="1844" formatCode="0.00">
                  <c:v>1</c:v>
                </c:pt>
                <c:pt idx="1845" formatCode="0.00">
                  <c:v>1</c:v>
                </c:pt>
                <c:pt idx="1846" formatCode="0.00">
                  <c:v>1</c:v>
                </c:pt>
                <c:pt idx="1847" formatCode="0.00">
                  <c:v>1</c:v>
                </c:pt>
                <c:pt idx="1848" formatCode="0.00">
                  <c:v>1</c:v>
                </c:pt>
                <c:pt idx="1849" formatCode="0.00">
                  <c:v>0.95</c:v>
                </c:pt>
                <c:pt idx="1850" formatCode="0.00">
                  <c:v>0.95</c:v>
                </c:pt>
                <c:pt idx="1851" formatCode="0.00">
                  <c:v>0.95</c:v>
                </c:pt>
                <c:pt idx="1852" formatCode="0.00">
                  <c:v>0.95</c:v>
                </c:pt>
                <c:pt idx="1853" formatCode="0.00">
                  <c:v>0.95</c:v>
                </c:pt>
                <c:pt idx="1854" formatCode="0.00">
                  <c:v>0.9</c:v>
                </c:pt>
                <c:pt idx="1855" formatCode="0.00">
                  <c:v>0.9</c:v>
                </c:pt>
                <c:pt idx="1856" formatCode="0.00">
                  <c:v>0.9</c:v>
                </c:pt>
                <c:pt idx="1857" formatCode="0.00">
                  <c:v>0.9</c:v>
                </c:pt>
                <c:pt idx="1858" formatCode="0.00">
                  <c:v>0.95</c:v>
                </c:pt>
                <c:pt idx="1859" formatCode="0.00">
                  <c:v>0.95</c:v>
                </c:pt>
                <c:pt idx="1860" formatCode="0.00">
                  <c:v>0.95</c:v>
                </c:pt>
                <c:pt idx="1861" formatCode="0.00">
                  <c:v>0.95</c:v>
                </c:pt>
                <c:pt idx="1862" formatCode="0.00">
                  <c:v>0.95</c:v>
                </c:pt>
                <c:pt idx="1863" formatCode="0.00">
                  <c:v>0.95</c:v>
                </c:pt>
                <c:pt idx="1864" formatCode="0.00">
                  <c:v>0.95</c:v>
                </c:pt>
                <c:pt idx="1865" formatCode="0.00">
                  <c:v>0.95</c:v>
                </c:pt>
                <c:pt idx="1866" formatCode="0.00">
                  <c:v>0.95</c:v>
                </c:pt>
                <c:pt idx="1867" formatCode="0.00">
                  <c:v>0.95</c:v>
                </c:pt>
                <c:pt idx="1868" formatCode="0.00">
                  <c:v>0.95</c:v>
                </c:pt>
                <c:pt idx="1869" formatCode="0.00">
                  <c:v>0.95</c:v>
                </c:pt>
                <c:pt idx="1870" formatCode="0.00">
                  <c:v>0.95</c:v>
                </c:pt>
                <c:pt idx="1871" formatCode="0.00">
                  <c:v>0.95</c:v>
                </c:pt>
                <c:pt idx="1872" formatCode="0.00">
                  <c:v>0.95</c:v>
                </c:pt>
                <c:pt idx="1873" formatCode="0.00">
                  <c:v>0.95</c:v>
                </c:pt>
                <c:pt idx="1874" formatCode="0.00">
                  <c:v>0.95</c:v>
                </c:pt>
                <c:pt idx="1875" formatCode="0.00">
                  <c:v>1</c:v>
                </c:pt>
                <c:pt idx="1876" formatCode="0.00">
                  <c:v>1</c:v>
                </c:pt>
                <c:pt idx="1877" formatCode="0.00">
                  <c:v>1</c:v>
                </c:pt>
                <c:pt idx="1878" formatCode="0.00">
                  <c:v>1</c:v>
                </c:pt>
                <c:pt idx="1879" formatCode="0.00">
                  <c:v>1</c:v>
                </c:pt>
                <c:pt idx="1880" formatCode="0.00">
                  <c:v>1</c:v>
                </c:pt>
                <c:pt idx="1881" formatCode="0.00">
                  <c:v>1</c:v>
                </c:pt>
                <c:pt idx="1882" formatCode="0.00">
                  <c:v>1</c:v>
                </c:pt>
                <c:pt idx="1883" formatCode="0.00">
                  <c:v>1.05</c:v>
                </c:pt>
                <c:pt idx="1884" formatCode="0.00">
                  <c:v>1.05</c:v>
                </c:pt>
                <c:pt idx="1885" formatCode="0.00">
                  <c:v>1.05</c:v>
                </c:pt>
                <c:pt idx="1886" formatCode="0.00">
                  <c:v>1.05</c:v>
                </c:pt>
                <c:pt idx="1887" formatCode="0.00">
                  <c:v>1.05</c:v>
                </c:pt>
                <c:pt idx="1888" formatCode="0.00">
                  <c:v>1</c:v>
                </c:pt>
                <c:pt idx="1889" formatCode="0.00">
                  <c:v>1</c:v>
                </c:pt>
                <c:pt idx="1890" formatCode="0.00">
                  <c:v>1</c:v>
                </c:pt>
                <c:pt idx="1891" formatCode="0.00">
                  <c:v>1</c:v>
                </c:pt>
                <c:pt idx="1892" formatCode="0.00">
                  <c:v>1</c:v>
                </c:pt>
                <c:pt idx="1893" formatCode="0.00">
                  <c:v>1</c:v>
                </c:pt>
                <c:pt idx="1894" formatCode="0.00">
                  <c:v>1.05</c:v>
                </c:pt>
                <c:pt idx="1895" formatCode="0.00">
                  <c:v>1.05</c:v>
                </c:pt>
                <c:pt idx="1896" formatCode="0.00">
                  <c:v>1.05</c:v>
                </c:pt>
                <c:pt idx="1897" formatCode="0.00">
                  <c:v>1.05</c:v>
                </c:pt>
                <c:pt idx="1898" formatCode="0.00">
                  <c:v>1.05</c:v>
                </c:pt>
                <c:pt idx="1899" formatCode="0.00">
                  <c:v>1.05</c:v>
                </c:pt>
                <c:pt idx="1900" formatCode="0.00">
                  <c:v>1.05</c:v>
                </c:pt>
                <c:pt idx="1901" formatCode="0.00">
                  <c:v>1.05</c:v>
                </c:pt>
                <c:pt idx="1902" formatCode="0.00">
                  <c:v>1.1000000000000001</c:v>
                </c:pt>
                <c:pt idx="1903" formatCode="0.00">
                  <c:v>1.1000000000000001</c:v>
                </c:pt>
                <c:pt idx="1904" formatCode="0.00">
                  <c:v>1.1000000000000001</c:v>
                </c:pt>
                <c:pt idx="1905" formatCode="0.00">
                  <c:v>1.1000000000000001</c:v>
                </c:pt>
                <c:pt idx="1906" formatCode="0.00">
                  <c:v>1.1000000000000001</c:v>
                </c:pt>
                <c:pt idx="1907" formatCode="0.00">
                  <c:v>1.1000000000000001</c:v>
                </c:pt>
                <c:pt idx="1908" formatCode="0.00">
                  <c:v>1.1000000000000001</c:v>
                </c:pt>
                <c:pt idx="1909" formatCode="0.00">
                  <c:v>1.1000000000000001</c:v>
                </c:pt>
                <c:pt idx="1910" formatCode="0.00">
                  <c:v>1.1000000000000001</c:v>
                </c:pt>
                <c:pt idx="1911" formatCode="0.00">
                  <c:v>1.1000000000000001</c:v>
                </c:pt>
                <c:pt idx="1912" formatCode="0.00">
                  <c:v>1.1000000000000001</c:v>
                </c:pt>
                <c:pt idx="1913" formatCode="0.00">
                  <c:v>1.1000000000000001</c:v>
                </c:pt>
                <c:pt idx="1914" formatCode="0.00">
                  <c:v>1.1000000000000001</c:v>
                </c:pt>
                <c:pt idx="1915" formatCode="0.00">
                  <c:v>1.1000000000000001</c:v>
                </c:pt>
                <c:pt idx="1916" formatCode="0.00">
                  <c:v>1.1000000000000001</c:v>
                </c:pt>
                <c:pt idx="1917" formatCode="0.00">
                  <c:v>1.1000000000000001</c:v>
                </c:pt>
                <c:pt idx="1918" formatCode="0.00">
                  <c:v>1.05</c:v>
                </c:pt>
                <c:pt idx="1919" formatCode="0.00">
                  <c:v>1.05</c:v>
                </c:pt>
                <c:pt idx="1920" formatCode="0.00">
                  <c:v>1.05</c:v>
                </c:pt>
                <c:pt idx="1921" formatCode="0.00">
                  <c:v>1.05</c:v>
                </c:pt>
                <c:pt idx="1922" formatCode="0.00">
                  <c:v>1.05</c:v>
                </c:pt>
                <c:pt idx="1923" formatCode="0.00">
                  <c:v>1.05</c:v>
                </c:pt>
                <c:pt idx="1924" formatCode="0.00">
                  <c:v>1.05</c:v>
                </c:pt>
                <c:pt idx="1925" formatCode="0.00">
                  <c:v>1</c:v>
                </c:pt>
                <c:pt idx="1926" formatCode="0.00">
                  <c:v>1</c:v>
                </c:pt>
                <c:pt idx="1927" formatCode="0.00">
                  <c:v>1</c:v>
                </c:pt>
                <c:pt idx="1928" formatCode="0.00">
                  <c:v>1</c:v>
                </c:pt>
                <c:pt idx="1929" formatCode="0.00">
                  <c:v>1</c:v>
                </c:pt>
                <c:pt idx="1930" formatCode="0.00">
                  <c:v>1</c:v>
                </c:pt>
                <c:pt idx="1931" formatCode="0.00">
                  <c:v>1</c:v>
                </c:pt>
                <c:pt idx="1932" formatCode="0.00">
                  <c:v>1</c:v>
                </c:pt>
                <c:pt idx="1933" formatCode="0.00">
                  <c:v>1</c:v>
                </c:pt>
                <c:pt idx="1934" formatCode="0.00">
                  <c:v>1</c:v>
                </c:pt>
                <c:pt idx="1935" formatCode="0.00">
                  <c:v>1</c:v>
                </c:pt>
                <c:pt idx="1936" formatCode="0.00">
                  <c:v>1</c:v>
                </c:pt>
                <c:pt idx="1937" formatCode="0.00">
                  <c:v>1</c:v>
                </c:pt>
                <c:pt idx="1938" formatCode="0.00">
                  <c:v>1</c:v>
                </c:pt>
                <c:pt idx="1939" formatCode="0.00">
                  <c:v>1</c:v>
                </c:pt>
                <c:pt idx="1940" formatCode="0.00">
                  <c:v>1</c:v>
                </c:pt>
                <c:pt idx="1941" formatCode="0.00">
                  <c:v>1</c:v>
                </c:pt>
                <c:pt idx="1942" formatCode="0.00">
                  <c:v>1</c:v>
                </c:pt>
                <c:pt idx="1943" formatCode="0.00">
                  <c:v>0.95</c:v>
                </c:pt>
                <c:pt idx="1944" formatCode="0.00">
                  <c:v>0.95</c:v>
                </c:pt>
                <c:pt idx="1945" formatCode="0.00">
                  <c:v>0.95</c:v>
                </c:pt>
                <c:pt idx="1946" formatCode="0.00">
                  <c:v>0.95</c:v>
                </c:pt>
                <c:pt idx="1947" formatCode="0.00">
                  <c:v>0.95</c:v>
                </c:pt>
                <c:pt idx="1948" formatCode="0.00">
                  <c:v>0.95</c:v>
                </c:pt>
                <c:pt idx="1949" formatCode="0.00">
                  <c:v>0.95</c:v>
                </c:pt>
                <c:pt idx="1950" formatCode="0.00">
                  <c:v>0.95</c:v>
                </c:pt>
                <c:pt idx="1951" formatCode="0.00">
                  <c:v>1</c:v>
                </c:pt>
                <c:pt idx="1952" formatCode="0.00">
                  <c:v>1</c:v>
                </c:pt>
                <c:pt idx="1953" formatCode="0.00">
                  <c:v>1</c:v>
                </c:pt>
                <c:pt idx="1954" formatCode="0.00">
                  <c:v>1</c:v>
                </c:pt>
                <c:pt idx="1955" formatCode="0.00">
                  <c:v>1</c:v>
                </c:pt>
                <c:pt idx="1956" formatCode="0.00">
                  <c:v>1</c:v>
                </c:pt>
                <c:pt idx="1957" formatCode="0.00">
                  <c:v>1</c:v>
                </c:pt>
                <c:pt idx="1958" formatCode="0.00">
                  <c:v>1.05</c:v>
                </c:pt>
                <c:pt idx="1959" formatCode="0.00">
                  <c:v>1.1000000000000001</c:v>
                </c:pt>
                <c:pt idx="1960" formatCode="0.00">
                  <c:v>1.1000000000000001</c:v>
                </c:pt>
                <c:pt idx="1961" formatCode="0.00">
                  <c:v>1.1000000000000001</c:v>
                </c:pt>
                <c:pt idx="1962" formatCode="0.00">
                  <c:v>1.1000000000000001</c:v>
                </c:pt>
                <c:pt idx="1963" formatCode="0.00">
                  <c:v>1.1000000000000001</c:v>
                </c:pt>
                <c:pt idx="1964" formatCode="0.00">
                  <c:v>1.1000000000000001</c:v>
                </c:pt>
                <c:pt idx="1965" formatCode="0.00">
                  <c:v>1.1000000000000001</c:v>
                </c:pt>
                <c:pt idx="1966" formatCode="0.00">
                  <c:v>1.2</c:v>
                </c:pt>
                <c:pt idx="1967" formatCode="0.00">
                  <c:v>1.25</c:v>
                </c:pt>
                <c:pt idx="1968" formatCode="0.00">
                  <c:v>1.25</c:v>
                </c:pt>
                <c:pt idx="1969" formatCode="0.00">
                  <c:v>1.3</c:v>
                </c:pt>
                <c:pt idx="1970" formatCode="0.00">
                  <c:v>1.3</c:v>
                </c:pt>
                <c:pt idx="1971" formatCode="0.00">
                  <c:v>1.45</c:v>
                </c:pt>
                <c:pt idx="1972" formatCode="0.00">
                  <c:v>1.45</c:v>
                </c:pt>
                <c:pt idx="1973" formatCode="0.00">
                  <c:v>1.2</c:v>
                </c:pt>
                <c:pt idx="1974" formatCode="0.00">
                  <c:v>1.2</c:v>
                </c:pt>
                <c:pt idx="1975" formatCode="0.00">
                  <c:v>1.2</c:v>
                </c:pt>
                <c:pt idx="1976" formatCode="0.00">
                  <c:v>1.2</c:v>
                </c:pt>
                <c:pt idx="1977" formatCode="0.00">
                  <c:v>1.2</c:v>
                </c:pt>
                <c:pt idx="1978" formatCode="0.00">
                  <c:v>1.3</c:v>
                </c:pt>
                <c:pt idx="1979" formatCode="0.00">
                  <c:v>1.3</c:v>
                </c:pt>
                <c:pt idx="1980" formatCode="0.00">
                  <c:v>1.3</c:v>
                </c:pt>
                <c:pt idx="1981" formatCode="0.00">
                  <c:v>1.4</c:v>
                </c:pt>
                <c:pt idx="1982" formatCode="0.00">
                  <c:v>1.4</c:v>
                </c:pt>
                <c:pt idx="1983" formatCode="0.00">
                  <c:v>1.3</c:v>
                </c:pt>
                <c:pt idx="1984" formatCode="0.00">
                  <c:v>1.25</c:v>
                </c:pt>
                <c:pt idx="1985" formatCode="0.00">
                  <c:v>1.35</c:v>
                </c:pt>
                <c:pt idx="1986" formatCode="0.00">
                  <c:v>1.3</c:v>
                </c:pt>
                <c:pt idx="1987" formatCode="0.00">
                  <c:v>1.5</c:v>
                </c:pt>
                <c:pt idx="1988" formatCode="0.00">
                  <c:v>1.5</c:v>
                </c:pt>
                <c:pt idx="1989" formatCode="0.00">
                  <c:v>1.55</c:v>
                </c:pt>
                <c:pt idx="1990" formatCode="0.00">
                  <c:v>1.55</c:v>
                </c:pt>
                <c:pt idx="1991" formatCode="0.00">
                  <c:v>1.55</c:v>
                </c:pt>
                <c:pt idx="1992" formatCode="0.00">
                  <c:v>1.6</c:v>
                </c:pt>
                <c:pt idx="1993" formatCode="0.00">
                  <c:v>1.6</c:v>
                </c:pt>
                <c:pt idx="1994" formatCode="0.00">
                  <c:v>1.6</c:v>
                </c:pt>
                <c:pt idx="1995" formatCode="0.00">
                  <c:v>1.6</c:v>
                </c:pt>
                <c:pt idx="1996" formatCode="0.00">
                  <c:v>1.6</c:v>
                </c:pt>
                <c:pt idx="1997" formatCode="0.00">
                  <c:v>1.6</c:v>
                </c:pt>
                <c:pt idx="1998" formatCode="0.00">
                  <c:v>1.5</c:v>
                </c:pt>
                <c:pt idx="1999" formatCode="0.00">
                  <c:v>1.5</c:v>
                </c:pt>
                <c:pt idx="2000" formatCode="0.00">
                  <c:v>1.45</c:v>
                </c:pt>
                <c:pt idx="2001" formatCode="0.00">
                  <c:v>1.45</c:v>
                </c:pt>
                <c:pt idx="2002" formatCode="0.00">
                  <c:v>1.45</c:v>
                </c:pt>
                <c:pt idx="2003" formatCode="0.00">
                  <c:v>1.45</c:v>
                </c:pt>
                <c:pt idx="2004" formatCode="0.00">
                  <c:v>1.5</c:v>
                </c:pt>
                <c:pt idx="2005" formatCode="0.00">
                  <c:v>1.5</c:v>
                </c:pt>
                <c:pt idx="2006" formatCode="0.00">
                  <c:v>1.5</c:v>
                </c:pt>
                <c:pt idx="2007" formatCode="0.00">
                  <c:v>1.5</c:v>
                </c:pt>
                <c:pt idx="2008" formatCode="0.00">
                  <c:v>1.5</c:v>
                </c:pt>
                <c:pt idx="2009" formatCode="0.00">
                  <c:v>1.5</c:v>
                </c:pt>
                <c:pt idx="2010" formatCode="0.00">
                  <c:v>1.5</c:v>
                </c:pt>
                <c:pt idx="2011" formatCode="0.00">
                  <c:v>1.45</c:v>
                </c:pt>
                <c:pt idx="2012" formatCode="0.00">
                  <c:v>1.45</c:v>
                </c:pt>
                <c:pt idx="2013" formatCode="0.00">
                  <c:v>1.45</c:v>
                </c:pt>
                <c:pt idx="2014" formatCode="0.00">
                  <c:v>1.45</c:v>
                </c:pt>
                <c:pt idx="2015" formatCode="0.00">
                  <c:v>1.5</c:v>
                </c:pt>
                <c:pt idx="2016" formatCode="0.00">
                  <c:v>1.5</c:v>
                </c:pt>
                <c:pt idx="2017" formatCode="0.00">
                  <c:v>1.5</c:v>
                </c:pt>
                <c:pt idx="2018" formatCode="0.00">
                  <c:v>1.5</c:v>
                </c:pt>
                <c:pt idx="2019" formatCode="0.00">
                  <c:v>1.5</c:v>
                </c:pt>
                <c:pt idx="2020" formatCode="0.00">
                  <c:v>1.5</c:v>
                </c:pt>
                <c:pt idx="2021" formatCode="0.00">
                  <c:v>1.4</c:v>
                </c:pt>
                <c:pt idx="2022" formatCode="0.00">
                  <c:v>1.4</c:v>
                </c:pt>
                <c:pt idx="2023" formatCode="0.00">
                  <c:v>1.45</c:v>
                </c:pt>
                <c:pt idx="2024" formatCode="0.00">
                  <c:v>1.45</c:v>
                </c:pt>
                <c:pt idx="2025" formatCode="0.00">
                  <c:v>1.5</c:v>
                </c:pt>
                <c:pt idx="2026" formatCode="0.00">
                  <c:v>1.5</c:v>
                </c:pt>
                <c:pt idx="2027" formatCode="0.00">
                  <c:v>1.5</c:v>
                </c:pt>
                <c:pt idx="2028" formatCode="0.00">
                  <c:v>1.5</c:v>
                </c:pt>
                <c:pt idx="2029" formatCode="0.00">
                  <c:v>1.5</c:v>
                </c:pt>
                <c:pt idx="2030" formatCode="0.00">
                  <c:v>1.5</c:v>
                </c:pt>
                <c:pt idx="2031" formatCode="0.00">
                  <c:v>1.45</c:v>
                </c:pt>
                <c:pt idx="2032" formatCode="0.00">
                  <c:v>1.45</c:v>
                </c:pt>
                <c:pt idx="2033" formatCode="0.00">
                  <c:v>1.45</c:v>
                </c:pt>
                <c:pt idx="2034" formatCode="0.00">
                  <c:v>1.5</c:v>
                </c:pt>
                <c:pt idx="2035" formatCode="0.00">
                  <c:v>1.5</c:v>
                </c:pt>
                <c:pt idx="2036" formatCode="0.00">
                  <c:v>1.55</c:v>
                </c:pt>
                <c:pt idx="2037" formatCode="0.00">
                  <c:v>1.7</c:v>
                </c:pt>
                <c:pt idx="2038" formatCode="0.00">
                  <c:v>1.7</c:v>
                </c:pt>
                <c:pt idx="2039" formatCode="0.00">
                  <c:v>1.7</c:v>
                </c:pt>
                <c:pt idx="2040" formatCode="0.00">
                  <c:v>1.65</c:v>
                </c:pt>
                <c:pt idx="2041" formatCode="0.00">
                  <c:v>1.65</c:v>
                </c:pt>
                <c:pt idx="2042" formatCode="0.00">
                  <c:v>1.7</c:v>
                </c:pt>
                <c:pt idx="2043" formatCode="0.00">
                  <c:v>1.7</c:v>
                </c:pt>
                <c:pt idx="2044" formatCode="0.00">
                  <c:v>1.7</c:v>
                </c:pt>
                <c:pt idx="2045" formatCode="0.00">
                  <c:v>1.7</c:v>
                </c:pt>
                <c:pt idx="2046" formatCode="0.00">
                  <c:v>1.65</c:v>
                </c:pt>
                <c:pt idx="2047" formatCode="0.00">
                  <c:v>1.7</c:v>
                </c:pt>
                <c:pt idx="2048" formatCode="0.00">
                  <c:v>1.7</c:v>
                </c:pt>
                <c:pt idx="2049" formatCode="0.00">
                  <c:v>1.7</c:v>
                </c:pt>
                <c:pt idx="2050" formatCode="0.00">
                  <c:v>1.7</c:v>
                </c:pt>
                <c:pt idx="2051" formatCode="0.00">
                  <c:v>1.7</c:v>
                </c:pt>
                <c:pt idx="2052" formatCode="0.00">
                  <c:v>1.6</c:v>
                </c:pt>
                <c:pt idx="2053" formatCode="0.00">
                  <c:v>1.6</c:v>
                </c:pt>
                <c:pt idx="2054" formatCode="0.00">
                  <c:v>1.6</c:v>
                </c:pt>
                <c:pt idx="2055" formatCode="0.00">
                  <c:v>1.6</c:v>
                </c:pt>
                <c:pt idx="2056" formatCode="0.00">
                  <c:v>1.6</c:v>
                </c:pt>
                <c:pt idx="2057" formatCode="0.00">
                  <c:v>1.6</c:v>
                </c:pt>
                <c:pt idx="2058" formatCode="0.00">
                  <c:v>1.6</c:v>
                </c:pt>
                <c:pt idx="2059" formatCode="0.00">
                  <c:v>1.6</c:v>
                </c:pt>
                <c:pt idx="2060" formatCode="0.00">
                  <c:v>1.7</c:v>
                </c:pt>
                <c:pt idx="2061" formatCode="0.00">
                  <c:v>1.7</c:v>
                </c:pt>
                <c:pt idx="2062" formatCode="0.00">
                  <c:v>1.7</c:v>
                </c:pt>
                <c:pt idx="2063" formatCode="0.00">
                  <c:v>1.6</c:v>
                </c:pt>
                <c:pt idx="2064" formatCode="0.00">
                  <c:v>1.55</c:v>
                </c:pt>
                <c:pt idx="2065" formatCode="0.00">
                  <c:v>1.55</c:v>
                </c:pt>
                <c:pt idx="2066" formatCode="0.00">
                  <c:v>1.55</c:v>
                </c:pt>
                <c:pt idx="2067" formatCode="0.00">
                  <c:v>1.5</c:v>
                </c:pt>
                <c:pt idx="2068" formatCode="0.00">
                  <c:v>1.5</c:v>
                </c:pt>
                <c:pt idx="2069" formatCode="0.00">
                  <c:v>1.5</c:v>
                </c:pt>
                <c:pt idx="2070" formatCode="0.00">
                  <c:v>1.5</c:v>
                </c:pt>
                <c:pt idx="2071" formatCode="0.00">
                  <c:v>1.5</c:v>
                </c:pt>
                <c:pt idx="2072" formatCode="0.00">
                  <c:v>1.5</c:v>
                </c:pt>
                <c:pt idx="2073" formatCode="0.00">
                  <c:v>1.5</c:v>
                </c:pt>
                <c:pt idx="2074" formatCode="0.00">
                  <c:v>1.5</c:v>
                </c:pt>
                <c:pt idx="2075" formatCode="0.00">
                  <c:v>1.5</c:v>
                </c:pt>
                <c:pt idx="2076" formatCode="0.00">
                  <c:v>1.4</c:v>
                </c:pt>
                <c:pt idx="2077" formatCode="0.00">
                  <c:v>1.4</c:v>
                </c:pt>
                <c:pt idx="2078" formatCode="0.00">
                  <c:v>1.4</c:v>
                </c:pt>
                <c:pt idx="2079" formatCode="0.00">
                  <c:v>1.25</c:v>
                </c:pt>
                <c:pt idx="2080" formatCode="0.00">
                  <c:v>1.25</c:v>
                </c:pt>
                <c:pt idx="2081" formatCode="0.00">
                  <c:v>1.2</c:v>
                </c:pt>
                <c:pt idx="2082" formatCode="0.00">
                  <c:v>1.2</c:v>
                </c:pt>
                <c:pt idx="2083" formatCode="0.00">
                  <c:v>1.2</c:v>
                </c:pt>
                <c:pt idx="2084" formatCode="0.00">
                  <c:v>1.2</c:v>
                </c:pt>
                <c:pt idx="2085" formatCode="0.00">
                  <c:v>1.2</c:v>
                </c:pt>
                <c:pt idx="2086" formatCode="0.00">
                  <c:v>1.2</c:v>
                </c:pt>
                <c:pt idx="2087" formatCode="0.00">
                  <c:v>1.2</c:v>
                </c:pt>
                <c:pt idx="2088" formatCode="0.00">
                  <c:v>1.2</c:v>
                </c:pt>
                <c:pt idx="2089" formatCode="0.00">
                  <c:v>1.2</c:v>
                </c:pt>
                <c:pt idx="2090" formatCode="0.00">
                  <c:v>1.2</c:v>
                </c:pt>
                <c:pt idx="2091" formatCode="0.00">
                  <c:v>1.2</c:v>
                </c:pt>
                <c:pt idx="2092" formatCode="0.00">
                  <c:v>1.2</c:v>
                </c:pt>
                <c:pt idx="2093" formatCode="0.00">
                  <c:v>1.2</c:v>
                </c:pt>
                <c:pt idx="2094" formatCode="0.00">
                  <c:v>1.1499999999999999</c:v>
                </c:pt>
                <c:pt idx="2095" formatCode="0.00">
                  <c:v>1.1499999999999999</c:v>
                </c:pt>
                <c:pt idx="2096" formatCode="0.00">
                  <c:v>1.1000000000000001</c:v>
                </c:pt>
                <c:pt idx="2097" formatCode="0.00">
                  <c:v>1.1000000000000001</c:v>
                </c:pt>
                <c:pt idx="2098" formatCode="0.00">
                  <c:v>1.1000000000000001</c:v>
                </c:pt>
                <c:pt idx="2099" formatCode="0.00">
                  <c:v>1.1000000000000001</c:v>
                </c:pt>
                <c:pt idx="2100" formatCode="0.00">
                  <c:v>1.1000000000000001</c:v>
                </c:pt>
                <c:pt idx="2101" formatCode="0.00">
                  <c:v>1.1000000000000001</c:v>
                </c:pt>
                <c:pt idx="2102" formatCode="0.00">
                  <c:v>1.1000000000000001</c:v>
                </c:pt>
                <c:pt idx="2103" formatCode="0.00">
                  <c:v>1.1000000000000001</c:v>
                </c:pt>
                <c:pt idx="2104" formatCode="0.00">
                  <c:v>1.1000000000000001</c:v>
                </c:pt>
                <c:pt idx="2105" formatCode="0.00">
                  <c:v>1.1000000000000001</c:v>
                </c:pt>
                <c:pt idx="2106" formatCode="0.00">
                  <c:v>1.1499999999999999</c:v>
                </c:pt>
                <c:pt idx="2107" formatCode="0.00">
                  <c:v>1.1499999999999999</c:v>
                </c:pt>
                <c:pt idx="2108" formatCode="0.00">
                  <c:v>1.1499999999999999</c:v>
                </c:pt>
                <c:pt idx="2109" formatCode="0.00">
                  <c:v>1.1000000000000001</c:v>
                </c:pt>
                <c:pt idx="2110" formatCode="0.00">
                  <c:v>1.1000000000000001</c:v>
                </c:pt>
                <c:pt idx="2111" formatCode="0.00">
                  <c:v>1.1000000000000001</c:v>
                </c:pt>
                <c:pt idx="2112" formatCode="0.00">
                  <c:v>1.1000000000000001</c:v>
                </c:pt>
                <c:pt idx="2113" formatCode="0.00">
                  <c:v>1.05</c:v>
                </c:pt>
                <c:pt idx="2114" formatCode="0.00">
                  <c:v>1.05</c:v>
                </c:pt>
                <c:pt idx="2115" formatCode="0.00">
                  <c:v>1.05</c:v>
                </c:pt>
                <c:pt idx="2116" formatCode="0.00">
                  <c:v>1.05</c:v>
                </c:pt>
                <c:pt idx="2117" formatCode="0.00">
                  <c:v>1.05</c:v>
                </c:pt>
                <c:pt idx="2118" formatCode="0.00">
                  <c:v>1.05</c:v>
                </c:pt>
                <c:pt idx="2119" formatCode="0.00">
                  <c:v>1.05</c:v>
                </c:pt>
                <c:pt idx="2120" formatCode="0.00">
                  <c:v>1</c:v>
                </c:pt>
                <c:pt idx="2121" formatCode="0.00">
                  <c:v>1</c:v>
                </c:pt>
                <c:pt idx="2122" formatCode="0.00">
                  <c:v>1</c:v>
                </c:pt>
                <c:pt idx="2123" formatCode="0.00">
                  <c:v>1</c:v>
                </c:pt>
                <c:pt idx="2124" formatCode="0.00">
                  <c:v>1</c:v>
                </c:pt>
                <c:pt idx="2125" formatCode="0.00">
                  <c:v>1</c:v>
                </c:pt>
                <c:pt idx="2126" formatCode="0.00">
                  <c:v>1</c:v>
                </c:pt>
                <c:pt idx="2127" formatCode="0.00">
                  <c:v>1</c:v>
                </c:pt>
                <c:pt idx="2128" formatCode="0.00">
                  <c:v>1</c:v>
                </c:pt>
                <c:pt idx="2129" formatCode="0.00">
                  <c:v>1</c:v>
                </c:pt>
                <c:pt idx="2130" formatCode="0.00">
                  <c:v>1</c:v>
                </c:pt>
                <c:pt idx="2131" formatCode="0.00">
                  <c:v>1</c:v>
                </c:pt>
                <c:pt idx="2132" formatCode="0.00">
                  <c:v>1.05</c:v>
                </c:pt>
                <c:pt idx="2133" formatCode="0.00">
                  <c:v>1.05</c:v>
                </c:pt>
                <c:pt idx="2134" formatCode="0.00">
                  <c:v>1.1499999999999999</c:v>
                </c:pt>
                <c:pt idx="2135" formatCode="0.00">
                  <c:v>1.1499999999999999</c:v>
                </c:pt>
                <c:pt idx="2136" formatCode="0.00">
                  <c:v>1.1499999999999999</c:v>
                </c:pt>
                <c:pt idx="2137" formatCode="0.00">
                  <c:v>1.1499999999999999</c:v>
                </c:pt>
                <c:pt idx="2138" formatCode="0.00">
                  <c:v>1.1499999999999999</c:v>
                </c:pt>
                <c:pt idx="2139" formatCode="0.00">
                  <c:v>1.1499999999999999</c:v>
                </c:pt>
                <c:pt idx="2140" formatCode="0.00">
                  <c:v>1.1499999999999999</c:v>
                </c:pt>
                <c:pt idx="2141" formatCode="0.00">
                  <c:v>1.1499999999999999</c:v>
                </c:pt>
                <c:pt idx="2142" formatCode="0.00">
                  <c:v>1.1499999999999999</c:v>
                </c:pt>
                <c:pt idx="2143" formatCode="0.00">
                  <c:v>1.1499999999999999</c:v>
                </c:pt>
                <c:pt idx="2144" formatCode="0.00">
                  <c:v>1.1499999999999999</c:v>
                </c:pt>
                <c:pt idx="2145" formatCode="0.00">
                  <c:v>1.1499999999999999</c:v>
                </c:pt>
                <c:pt idx="2146" formatCode="0.00">
                  <c:v>1.1499999999999999</c:v>
                </c:pt>
                <c:pt idx="2147" formatCode="0.00">
                  <c:v>1.2</c:v>
                </c:pt>
                <c:pt idx="2148" formatCode="0.00">
                  <c:v>1.2</c:v>
                </c:pt>
                <c:pt idx="2149" formatCode="0.00">
                  <c:v>1.2</c:v>
                </c:pt>
                <c:pt idx="2150" formatCode="0.00">
                  <c:v>1.2</c:v>
                </c:pt>
                <c:pt idx="2151" formatCode="0.00">
                  <c:v>1.2</c:v>
                </c:pt>
                <c:pt idx="2152" formatCode="0.00">
                  <c:v>1.2</c:v>
                </c:pt>
                <c:pt idx="2153" formatCode="0.00">
                  <c:v>1.2</c:v>
                </c:pt>
                <c:pt idx="2154" formatCode="0.00">
                  <c:v>1.2</c:v>
                </c:pt>
                <c:pt idx="2155" formatCode="0.00">
                  <c:v>1.2</c:v>
                </c:pt>
                <c:pt idx="2156" formatCode="0.00">
                  <c:v>1.3</c:v>
                </c:pt>
                <c:pt idx="2157" formatCode="0.00">
                  <c:v>1.3</c:v>
                </c:pt>
                <c:pt idx="2158" formatCode="0.00">
                  <c:v>1.3</c:v>
                </c:pt>
                <c:pt idx="2159" formatCode="0.00">
                  <c:v>1.3</c:v>
                </c:pt>
                <c:pt idx="2160" formatCode="0.00">
                  <c:v>1.3</c:v>
                </c:pt>
                <c:pt idx="2161" formatCode="0.00">
                  <c:v>1.35</c:v>
                </c:pt>
                <c:pt idx="2162" formatCode="0.00">
                  <c:v>1.3</c:v>
                </c:pt>
                <c:pt idx="2163" formatCode="0.00">
                  <c:v>1.3</c:v>
                </c:pt>
                <c:pt idx="2164" formatCode="0.00">
                  <c:v>1.3</c:v>
                </c:pt>
                <c:pt idx="2165" formatCode="0.00">
                  <c:v>1.3</c:v>
                </c:pt>
                <c:pt idx="2166" formatCode="0.00">
                  <c:v>1.3</c:v>
                </c:pt>
                <c:pt idx="2167" formatCode="0.00">
                  <c:v>1.25</c:v>
                </c:pt>
                <c:pt idx="2168" formatCode="0.00">
                  <c:v>1.25</c:v>
                </c:pt>
                <c:pt idx="2169" formatCode="0.00">
                  <c:v>1.3</c:v>
                </c:pt>
                <c:pt idx="2170" formatCode="0.00">
                  <c:v>1.3</c:v>
                </c:pt>
                <c:pt idx="2171" formatCode="0.00">
                  <c:v>1.35</c:v>
                </c:pt>
                <c:pt idx="2172" formatCode="0.00">
                  <c:v>1.35</c:v>
                </c:pt>
                <c:pt idx="2173" formatCode="0.00">
                  <c:v>1.3</c:v>
                </c:pt>
                <c:pt idx="2174" formatCode="0.00">
                  <c:v>1.3</c:v>
                </c:pt>
                <c:pt idx="2175" formatCode="0.00">
                  <c:v>1.3</c:v>
                </c:pt>
                <c:pt idx="2176" formatCode="0.00">
                  <c:v>1.3</c:v>
                </c:pt>
                <c:pt idx="2177" formatCode="0.00">
                  <c:v>1.3</c:v>
                </c:pt>
                <c:pt idx="2178" formatCode="0.00">
                  <c:v>1.3</c:v>
                </c:pt>
                <c:pt idx="2179" formatCode="0.00">
                  <c:v>1.3</c:v>
                </c:pt>
                <c:pt idx="2180" formatCode="0.00">
                  <c:v>1.3</c:v>
                </c:pt>
                <c:pt idx="2181" formatCode="0.00">
                  <c:v>1.3</c:v>
                </c:pt>
                <c:pt idx="2182" formatCode="0.00">
                  <c:v>1.35</c:v>
                </c:pt>
                <c:pt idx="2183" formatCode="0.00">
                  <c:v>1.35</c:v>
                </c:pt>
                <c:pt idx="2184" formatCode="0.00">
                  <c:v>1.3</c:v>
                </c:pt>
                <c:pt idx="2185" formatCode="0.00">
                  <c:v>1.3</c:v>
                </c:pt>
                <c:pt idx="2186" formatCode="0.00">
                  <c:v>1.3</c:v>
                </c:pt>
                <c:pt idx="2187" formatCode="0.00">
                  <c:v>1.3</c:v>
                </c:pt>
                <c:pt idx="2188" formatCode="0.00">
                  <c:v>1.3</c:v>
                </c:pt>
                <c:pt idx="2189" formatCode="0.00">
                  <c:v>1.3</c:v>
                </c:pt>
                <c:pt idx="2190" formatCode="0.00">
                  <c:v>1.25</c:v>
                </c:pt>
                <c:pt idx="2191" formatCode="0.00">
                  <c:v>1.25</c:v>
                </c:pt>
                <c:pt idx="2192" formatCode="0.00">
                  <c:v>1.2</c:v>
                </c:pt>
                <c:pt idx="2193" formatCode="0.00">
                  <c:v>1.2</c:v>
                </c:pt>
                <c:pt idx="2194" formatCode="0.00">
                  <c:v>1.1000000000000001</c:v>
                </c:pt>
                <c:pt idx="2195" formatCode="0.00">
                  <c:v>1.1000000000000001</c:v>
                </c:pt>
                <c:pt idx="2196" formatCode="0.00">
                  <c:v>1.1000000000000001</c:v>
                </c:pt>
                <c:pt idx="2197" formatCode="0.00">
                  <c:v>1.1000000000000001</c:v>
                </c:pt>
                <c:pt idx="2198" formatCode="0.00">
                  <c:v>1.1000000000000001</c:v>
                </c:pt>
                <c:pt idx="2199" formatCode="0.00">
                  <c:v>1.1000000000000001</c:v>
                </c:pt>
                <c:pt idx="2200" formatCode="0.00">
                  <c:v>1.1000000000000001</c:v>
                </c:pt>
                <c:pt idx="2201" formatCode="0.00">
                  <c:v>1.1000000000000001</c:v>
                </c:pt>
                <c:pt idx="2202" formatCode="0.00">
                  <c:v>1.1000000000000001</c:v>
                </c:pt>
                <c:pt idx="2203" formatCode="0.00">
                  <c:v>1.1000000000000001</c:v>
                </c:pt>
                <c:pt idx="2204" formatCode="0.00">
                  <c:v>1.1000000000000001</c:v>
                </c:pt>
                <c:pt idx="2205" formatCode="0.00">
                  <c:v>1.1000000000000001</c:v>
                </c:pt>
                <c:pt idx="2206" formatCode="0.00">
                  <c:v>1.1000000000000001</c:v>
                </c:pt>
                <c:pt idx="2207" formatCode="0.00">
                  <c:v>1.05</c:v>
                </c:pt>
                <c:pt idx="2208" formatCode="0.00">
                  <c:v>1.05</c:v>
                </c:pt>
                <c:pt idx="2209" formatCode="0.00">
                  <c:v>1.05</c:v>
                </c:pt>
                <c:pt idx="2210" formatCode="0.00">
                  <c:v>1.1000000000000001</c:v>
                </c:pt>
                <c:pt idx="2211" formatCode="0.00">
                  <c:v>1.1000000000000001</c:v>
                </c:pt>
                <c:pt idx="2212" formatCode="0.00">
                  <c:v>1.1000000000000001</c:v>
                </c:pt>
                <c:pt idx="2213" formatCode="0.00">
                  <c:v>1.1000000000000001</c:v>
                </c:pt>
                <c:pt idx="2214" formatCode="0.00">
                  <c:v>1.05</c:v>
                </c:pt>
                <c:pt idx="2215" formatCode="0.00">
                  <c:v>1.05</c:v>
                </c:pt>
                <c:pt idx="2216" formatCode="0.00">
                  <c:v>1.05</c:v>
                </c:pt>
                <c:pt idx="2217" formatCode="0.00">
                  <c:v>1.05</c:v>
                </c:pt>
                <c:pt idx="2218" formatCode="0.00">
                  <c:v>1.1000000000000001</c:v>
                </c:pt>
                <c:pt idx="2219" formatCode="0.00">
                  <c:v>1.1000000000000001</c:v>
                </c:pt>
                <c:pt idx="2220" formatCode="0.00">
                  <c:v>1.1000000000000001</c:v>
                </c:pt>
                <c:pt idx="2221" formatCode="0.00">
                  <c:v>1.1000000000000001</c:v>
                </c:pt>
                <c:pt idx="2222" formatCode="0.00">
                  <c:v>1.1000000000000001</c:v>
                </c:pt>
                <c:pt idx="2223" formatCode="0.00">
                  <c:v>1.1000000000000001</c:v>
                </c:pt>
                <c:pt idx="2224" formatCode="0.00">
                  <c:v>1.2</c:v>
                </c:pt>
                <c:pt idx="2225" formatCode="0.00">
                  <c:v>1.2</c:v>
                </c:pt>
                <c:pt idx="2226" formatCode="0.00">
                  <c:v>1.25</c:v>
                </c:pt>
                <c:pt idx="2227" formatCode="0.00">
                  <c:v>1.25</c:v>
                </c:pt>
                <c:pt idx="2228" formatCode="0.00">
                  <c:v>1.25</c:v>
                </c:pt>
                <c:pt idx="2229" formatCode="0.00">
                  <c:v>1.25</c:v>
                </c:pt>
                <c:pt idx="2230" formatCode="0.00">
                  <c:v>1.25</c:v>
                </c:pt>
                <c:pt idx="2231" formatCode="0.00">
                  <c:v>1.25</c:v>
                </c:pt>
                <c:pt idx="2232" formatCode="0.00">
                  <c:v>1.25</c:v>
                </c:pt>
                <c:pt idx="2233" formatCode="0.00">
                  <c:v>1.25</c:v>
                </c:pt>
                <c:pt idx="2234" formatCode="0.00">
                  <c:v>1.25</c:v>
                </c:pt>
                <c:pt idx="2235" formatCode="0.00">
                  <c:v>1.25</c:v>
                </c:pt>
                <c:pt idx="2236" formatCode="0.00">
                  <c:v>1.25</c:v>
                </c:pt>
                <c:pt idx="2237" formatCode="0.00">
                  <c:v>1.25</c:v>
                </c:pt>
                <c:pt idx="2238" formatCode="0.00">
                  <c:v>1.3</c:v>
                </c:pt>
                <c:pt idx="2239" formatCode="0.00">
                  <c:v>1.3</c:v>
                </c:pt>
                <c:pt idx="2240" formatCode="0.00">
                  <c:v>1.35</c:v>
                </c:pt>
                <c:pt idx="2241" formatCode="0.00">
                  <c:v>1.35</c:v>
                </c:pt>
                <c:pt idx="2242" formatCode="0.00">
                  <c:v>1.35</c:v>
                </c:pt>
                <c:pt idx="2243" formatCode="0.00">
                  <c:v>1.35</c:v>
                </c:pt>
                <c:pt idx="2244" formatCode="0.00">
                  <c:v>1.35</c:v>
                </c:pt>
                <c:pt idx="2245" formatCode="0.00">
                  <c:v>1.4</c:v>
                </c:pt>
                <c:pt idx="2246" formatCode="0.00">
                  <c:v>1.4</c:v>
                </c:pt>
                <c:pt idx="2247" formatCode="0.00">
                  <c:v>1.4</c:v>
                </c:pt>
                <c:pt idx="2248" formatCode="0.00">
                  <c:v>1.35</c:v>
                </c:pt>
                <c:pt idx="2249" formatCode="0.00">
                  <c:v>1.35</c:v>
                </c:pt>
                <c:pt idx="2250" formatCode="0.00">
                  <c:v>1.35</c:v>
                </c:pt>
                <c:pt idx="2251" formatCode="0.00">
                  <c:v>1.3</c:v>
                </c:pt>
                <c:pt idx="2252" formatCode="0.00">
                  <c:v>1.4</c:v>
                </c:pt>
                <c:pt idx="2253" formatCode="0.00">
                  <c:v>1.4</c:v>
                </c:pt>
                <c:pt idx="2254" formatCode="0.00">
                  <c:v>1.4</c:v>
                </c:pt>
                <c:pt idx="2255" formatCode="0.00">
                  <c:v>1.4</c:v>
                </c:pt>
                <c:pt idx="2256" formatCode="0.00">
                  <c:v>1.4</c:v>
                </c:pt>
                <c:pt idx="2257" formatCode="0.00">
                  <c:v>1.4</c:v>
                </c:pt>
                <c:pt idx="2258" formatCode="0.00">
                  <c:v>1.4</c:v>
                </c:pt>
                <c:pt idx="2259" formatCode="0.00">
                  <c:v>1.4</c:v>
                </c:pt>
                <c:pt idx="2260" formatCode="0.00">
                  <c:v>1.45</c:v>
                </c:pt>
                <c:pt idx="2261" formatCode="0.00">
                  <c:v>1.45</c:v>
                </c:pt>
                <c:pt idx="2262" formatCode="0.00">
                  <c:v>1.45</c:v>
                </c:pt>
                <c:pt idx="2263" formatCode="0.00">
                  <c:v>1.45</c:v>
                </c:pt>
                <c:pt idx="2264" formatCode="0.00">
                  <c:v>1.45</c:v>
                </c:pt>
                <c:pt idx="2265" formatCode="0.00">
                  <c:v>1.45</c:v>
                </c:pt>
                <c:pt idx="2266" formatCode="0.00">
                  <c:v>1.45</c:v>
                </c:pt>
                <c:pt idx="2267" formatCode="0.00">
                  <c:v>1.5</c:v>
                </c:pt>
                <c:pt idx="2268" formatCode="0.00">
                  <c:v>1.5</c:v>
                </c:pt>
                <c:pt idx="2269" formatCode="0.00">
                  <c:v>1.5</c:v>
                </c:pt>
                <c:pt idx="2270" formatCode="0.00">
                  <c:v>1.55</c:v>
                </c:pt>
                <c:pt idx="2271" formatCode="0.00">
                  <c:v>1.55</c:v>
                </c:pt>
                <c:pt idx="2272" formatCode="0.00">
                  <c:v>1.55</c:v>
                </c:pt>
                <c:pt idx="2273" formatCode="0.00">
                  <c:v>1.55</c:v>
                </c:pt>
                <c:pt idx="2274" formatCode="0.00">
                  <c:v>1.5</c:v>
                </c:pt>
                <c:pt idx="2275" formatCode="0.00">
                  <c:v>1.5</c:v>
                </c:pt>
                <c:pt idx="2276" formatCode="0.00">
                  <c:v>1.45</c:v>
                </c:pt>
                <c:pt idx="2277" formatCode="0.00">
                  <c:v>1.45</c:v>
                </c:pt>
                <c:pt idx="2278" formatCode="0.00">
                  <c:v>1.45</c:v>
                </c:pt>
                <c:pt idx="2279" formatCode="0.00">
                  <c:v>1.45</c:v>
                </c:pt>
                <c:pt idx="2280" formatCode="0.00">
                  <c:v>1.4</c:v>
                </c:pt>
                <c:pt idx="2281" formatCode="0.00">
                  <c:v>1.4</c:v>
                </c:pt>
                <c:pt idx="2282" formatCode="0.00">
                  <c:v>1.45</c:v>
                </c:pt>
                <c:pt idx="2283" formatCode="0.00">
                  <c:v>1.45</c:v>
                </c:pt>
                <c:pt idx="2284" formatCode="0.00">
                  <c:v>1.45</c:v>
                </c:pt>
                <c:pt idx="2285" formatCode="0.00">
                  <c:v>1.4</c:v>
                </c:pt>
                <c:pt idx="2286" formatCode="0.00">
                  <c:v>1.4</c:v>
                </c:pt>
                <c:pt idx="2287" formatCode="0.00">
                  <c:v>1.4</c:v>
                </c:pt>
                <c:pt idx="2288" formatCode="0.00">
                  <c:v>1.4</c:v>
                </c:pt>
                <c:pt idx="2289" formatCode="0.00">
                  <c:v>1.45</c:v>
                </c:pt>
                <c:pt idx="2290" formatCode="0.00">
                  <c:v>1.45</c:v>
                </c:pt>
                <c:pt idx="2291" formatCode="0.00">
                  <c:v>1.5</c:v>
                </c:pt>
                <c:pt idx="2292" formatCode="0.00">
                  <c:v>1.5</c:v>
                </c:pt>
                <c:pt idx="2293" formatCode="0.00">
                  <c:v>1.5</c:v>
                </c:pt>
                <c:pt idx="2294" formatCode="0.00">
                  <c:v>1.5</c:v>
                </c:pt>
                <c:pt idx="2295" formatCode="0.00">
                  <c:v>1.5</c:v>
                </c:pt>
                <c:pt idx="2296" formatCode="0.00">
                  <c:v>1.5</c:v>
                </c:pt>
                <c:pt idx="2297" formatCode="0.00">
                  <c:v>1.5</c:v>
                </c:pt>
                <c:pt idx="2298" formatCode="0.00">
                  <c:v>1.5</c:v>
                </c:pt>
                <c:pt idx="2299" formatCode="0.00">
                  <c:v>1.5</c:v>
                </c:pt>
                <c:pt idx="2300" formatCode="0.00">
                  <c:v>1.5</c:v>
                </c:pt>
                <c:pt idx="2301" formatCode="0.00">
                  <c:v>1.5</c:v>
                </c:pt>
                <c:pt idx="2302" formatCode="0.00">
                  <c:v>1.5</c:v>
                </c:pt>
                <c:pt idx="2303" formatCode="0.00">
                  <c:v>1.5</c:v>
                </c:pt>
                <c:pt idx="2304" formatCode="0.00">
                  <c:v>1.55</c:v>
                </c:pt>
                <c:pt idx="2305" formatCode="0.00">
                  <c:v>1.55</c:v>
                </c:pt>
                <c:pt idx="2306" formatCode="0.00">
                  <c:v>1.55</c:v>
                </c:pt>
                <c:pt idx="2307" formatCode="0.00">
                  <c:v>1.55</c:v>
                </c:pt>
                <c:pt idx="2308" formatCode="0.00">
                  <c:v>1.5</c:v>
                </c:pt>
                <c:pt idx="2309" formatCode="0.00">
                  <c:v>1.5</c:v>
                </c:pt>
                <c:pt idx="2310" formatCode="0.00">
                  <c:v>1.45</c:v>
                </c:pt>
                <c:pt idx="2311" formatCode="0.00">
                  <c:v>1.45</c:v>
                </c:pt>
                <c:pt idx="2312" formatCode="0.00">
                  <c:v>1.4</c:v>
                </c:pt>
                <c:pt idx="2313" formatCode="0.00">
                  <c:v>1.4</c:v>
                </c:pt>
                <c:pt idx="2314" formatCode="0.00">
                  <c:v>1.4</c:v>
                </c:pt>
                <c:pt idx="2315" formatCode="0.00">
                  <c:v>1.4</c:v>
                </c:pt>
                <c:pt idx="2316" formatCode="0.00">
                  <c:v>1.4</c:v>
                </c:pt>
                <c:pt idx="2317" formatCode="0.00">
                  <c:v>1.4</c:v>
                </c:pt>
                <c:pt idx="2318" formatCode="0.00">
                  <c:v>1.35</c:v>
                </c:pt>
                <c:pt idx="2319" formatCode="0.00">
                  <c:v>1.35</c:v>
                </c:pt>
                <c:pt idx="2320" formatCode="0.00">
                  <c:v>1.35</c:v>
                </c:pt>
                <c:pt idx="2321" formatCode="0.00">
                  <c:v>1.35</c:v>
                </c:pt>
                <c:pt idx="2322" formatCode="0.00">
                  <c:v>1.35</c:v>
                </c:pt>
                <c:pt idx="2323" formatCode="0.00">
                  <c:v>1.3</c:v>
                </c:pt>
                <c:pt idx="2324" formatCode="0.00">
                  <c:v>1.3</c:v>
                </c:pt>
                <c:pt idx="2325" formatCode="0.00">
                  <c:v>1.3</c:v>
                </c:pt>
                <c:pt idx="2326" formatCode="0.00">
                  <c:v>1.3</c:v>
                </c:pt>
                <c:pt idx="2327" formatCode="0.00">
                  <c:v>1.3</c:v>
                </c:pt>
                <c:pt idx="2328" formatCode="0.00">
                  <c:v>1.3</c:v>
                </c:pt>
                <c:pt idx="2329" formatCode="0.00">
                  <c:v>1.3</c:v>
                </c:pt>
                <c:pt idx="2330" formatCode="0.00">
                  <c:v>1.3</c:v>
                </c:pt>
                <c:pt idx="2331" formatCode="0.00">
                  <c:v>1.3</c:v>
                </c:pt>
                <c:pt idx="2332" formatCode="0.00">
                  <c:v>1.3</c:v>
                </c:pt>
                <c:pt idx="2333" formatCode="0.00">
                  <c:v>1.3</c:v>
                </c:pt>
                <c:pt idx="2334" formatCode="0.00">
                  <c:v>1.3</c:v>
                </c:pt>
                <c:pt idx="2335" formatCode="0.00">
                  <c:v>1.3</c:v>
                </c:pt>
                <c:pt idx="2336" formatCode="0.00">
                  <c:v>1.3</c:v>
                </c:pt>
                <c:pt idx="2337" formatCode="0.00">
                  <c:v>1.3</c:v>
                </c:pt>
                <c:pt idx="2338" formatCode="0.00">
                  <c:v>1.3</c:v>
                </c:pt>
                <c:pt idx="2339" formatCode="0.00">
                  <c:v>1.3</c:v>
                </c:pt>
                <c:pt idx="2340" formatCode="0.00">
                  <c:v>1.3</c:v>
                </c:pt>
                <c:pt idx="2341" formatCode="0.00">
                  <c:v>1.35</c:v>
                </c:pt>
                <c:pt idx="2342" formatCode="0.00">
                  <c:v>1.35</c:v>
                </c:pt>
                <c:pt idx="2343" formatCode="0.00">
                  <c:v>1.35</c:v>
                </c:pt>
                <c:pt idx="2344" formatCode="0.00">
                  <c:v>1.35</c:v>
                </c:pt>
                <c:pt idx="2345" formatCode="0.00">
                  <c:v>1.35</c:v>
                </c:pt>
                <c:pt idx="2346" formatCode="0.00">
                  <c:v>1.35</c:v>
                </c:pt>
                <c:pt idx="2347" formatCode="0.00">
                  <c:v>1.35</c:v>
                </c:pt>
                <c:pt idx="2348" formatCode="0.00">
                  <c:v>1.35</c:v>
                </c:pt>
                <c:pt idx="2349" formatCode="0.00">
                  <c:v>1.35</c:v>
                </c:pt>
                <c:pt idx="2350" formatCode="0.00">
                  <c:v>1.35</c:v>
                </c:pt>
                <c:pt idx="2351" formatCode="0.00">
                  <c:v>1.35</c:v>
                </c:pt>
                <c:pt idx="2352" formatCode="0.00">
                  <c:v>1.35</c:v>
                </c:pt>
                <c:pt idx="2353" formatCode="0.00">
                  <c:v>1.35</c:v>
                </c:pt>
                <c:pt idx="2354" formatCode="0.00">
                  <c:v>1.35</c:v>
                </c:pt>
                <c:pt idx="2355" formatCode="0.00">
                  <c:v>1.35</c:v>
                </c:pt>
                <c:pt idx="2356" formatCode="0.00">
                  <c:v>1.35</c:v>
                </c:pt>
                <c:pt idx="2357" formatCode="0.00">
                  <c:v>1.35</c:v>
                </c:pt>
                <c:pt idx="2358" formatCode="0.00">
                  <c:v>1.35</c:v>
                </c:pt>
                <c:pt idx="2359" formatCode="0.00">
                  <c:v>1.35</c:v>
                </c:pt>
                <c:pt idx="2360" formatCode="0.00">
                  <c:v>1.35</c:v>
                </c:pt>
                <c:pt idx="2361" formatCode="0.00">
                  <c:v>1.35</c:v>
                </c:pt>
                <c:pt idx="2362" formatCode="0.00">
                  <c:v>1.35</c:v>
                </c:pt>
                <c:pt idx="2363" formatCode="0.00">
                  <c:v>1.3</c:v>
                </c:pt>
                <c:pt idx="2364" formatCode="0.00">
                  <c:v>1.3</c:v>
                </c:pt>
                <c:pt idx="2365" formatCode="0.00">
                  <c:v>1.3</c:v>
                </c:pt>
                <c:pt idx="2366" formatCode="0.00">
                  <c:v>1.3</c:v>
                </c:pt>
                <c:pt idx="2367" formatCode="0.00">
                  <c:v>1.3</c:v>
                </c:pt>
                <c:pt idx="2368" formatCode="0.00">
                  <c:v>1.3</c:v>
                </c:pt>
                <c:pt idx="2369" formatCode="0.00">
                  <c:v>1.3</c:v>
                </c:pt>
                <c:pt idx="2370" formatCode="0.00">
                  <c:v>1.3</c:v>
                </c:pt>
                <c:pt idx="2371" formatCode="0.00">
                  <c:v>1.3</c:v>
                </c:pt>
                <c:pt idx="2372" formatCode="0.00">
                  <c:v>1.3</c:v>
                </c:pt>
                <c:pt idx="2373" formatCode="0.00">
                  <c:v>1.3</c:v>
                </c:pt>
                <c:pt idx="2374" formatCode="0.00">
                  <c:v>1.3</c:v>
                </c:pt>
                <c:pt idx="2375" formatCode="0.00">
                  <c:v>1.3</c:v>
                </c:pt>
                <c:pt idx="2376" formatCode="0.00">
                  <c:v>1.3</c:v>
                </c:pt>
                <c:pt idx="2377" formatCode="0.00">
                  <c:v>1.3</c:v>
                </c:pt>
                <c:pt idx="2378" formatCode="0.00">
                  <c:v>1.3</c:v>
                </c:pt>
                <c:pt idx="2379" formatCode="0.00">
                  <c:v>1.3</c:v>
                </c:pt>
                <c:pt idx="2380" formatCode="0.00">
                  <c:v>1.3</c:v>
                </c:pt>
                <c:pt idx="2381" formatCode="0.00">
                  <c:v>1.3</c:v>
                </c:pt>
                <c:pt idx="2382" formatCode="0.00">
                  <c:v>1.3</c:v>
                </c:pt>
                <c:pt idx="2383" formatCode="0.00">
                  <c:v>1.3</c:v>
                </c:pt>
                <c:pt idx="2384" formatCode="0.00">
                  <c:v>1.3</c:v>
                </c:pt>
                <c:pt idx="2385" formatCode="0.00">
                  <c:v>1.3</c:v>
                </c:pt>
                <c:pt idx="2386" formatCode="0.00">
                  <c:v>1.3</c:v>
                </c:pt>
                <c:pt idx="2387" formatCode="0.00">
                  <c:v>1.3</c:v>
                </c:pt>
                <c:pt idx="2388" formatCode="0.00">
                  <c:v>1.3</c:v>
                </c:pt>
                <c:pt idx="2389" formatCode="0.00">
                  <c:v>1.3</c:v>
                </c:pt>
                <c:pt idx="2390" formatCode="0.00">
                  <c:v>1.3</c:v>
                </c:pt>
                <c:pt idx="2391" formatCode="0.00">
                  <c:v>1.3</c:v>
                </c:pt>
                <c:pt idx="2392" formatCode="0.00">
                  <c:v>1.3</c:v>
                </c:pt>
                <c:pt idx="2393" formatCode="0.00">
                  <c:v>1.3</c:v>
                </c:pt>
                <c:pt idx="2394" formatCode="0.00">
                  <c:v>1.3</c:v>
                </c:pt>
                <c:pt idx="2395" formatCode="0.00">
                  <c:v>1.3</c:v>
                </c:pt>
                <c:pt idx="2396" formatCode="0.00">
                  <c:v>1.3</c:v>
                </c:pt>
                <c:pt idx="2397" formatCode="0.00">
                  <c:v>1.3</c:v>
                </c:pt>
                <c:pt idx="2398" formatCode="0.00">
                  <c:v>1.3</c:v>
                </c:pt>
                <c:pt idx="2399" formatCode="0.00">
                  <c:v>1.3</c:v>
                </c:pt>
                <c:pt idx="2400" formatCode="0.00">
                  <c:v>1.3</c:v>
                </c:pt>
                <c:pt idx="2401" formatCode="0.00">
                  <c:v>1.3</c:v>
                </c:pt>
                <c:pt idx="2402" formatCode="0.00">
                  <c:v>1.3</c:v>
                </c:pt>
                <c:pt idx="2403" formatCode="0.00">
                  <c:v>1.3</c:v>
                </c:pt>
                <c:pt idx="2404" formatCode="0.00">
                  <c:v>1.3</c:v>
                </c:pt>
                <c:pt idx="2405" formatCode="0.00">
                  <c:v>1.3</c:v>
                </c:pt>
                <c:pt idx="2406" formatCode="0.00">
                  <c:v>1.3</c:v>
                </c:pt>
                <c:pt idx="2407" formatCode="0.00">
                  <c:v>1.3</c:v>
                </c:pt>
                <c:pt idx="2408" formatCode="0.00">
                  <c:v>1.3</c:v>
                </c:pt>
                <c:pt idx="2409" formatCode="0.00">
                  <c:v>1.3</c:v>
                </c:pt>
                <c:pt idx="2410" formatCode="0.00">
                  <c:v>1.3</c:v>
                </c:pt>
                <c:pt idx="2411" formatCode="0.00">
                  <c:v>1.35</c:v>
                </c:pt>
                <c:pt idx="2412" formatCode="0.00">
                  <c:v>1.35</c:v>
                </c:pt>
                <c:pt idx="2413" formatCode="0.00">
                  <c:v>1.35</c:v>
                </c:pt>
                <c:pt idx="2414" formatCode="0.00">
                  <c:v>1.35</c:v>
                </c:pt>
                <c:pt idx="2415" formatCode="0.00">
                  <c:v>1.35</c:v>
                </c:pt>
                <c:pt idx="2416" formatCode="0.00">
                  <c:v>1.35</c:v>
                </c:pt>
                <c:pt idx="2417" formatCode="0.00">
                  <c:v>1.35</c:v>
                </c:pt>
                <c:pt idx="2418" formatCode="0.00">
                  <c:v>1.35</c:v>
                </c:pt>
                <c:pt idx="2419" formatCode="0.00">
                  <c:v>1.35</c:v>
                </c:pt>
                <c:pt idx="2420" formatCode="0.00">
                  <c:v>1.35</c:v>
                </c:pt>
                <c:pt idx="2421" formatCode="0.00">
                  <c:v>1.35</c:v>
                </c:pt>
                <c:pt idx="2422" formatCode="0.00">
                  <c:v>1.35</c:v>
                </c:pt>
                <c:pt idx="2423" formatCode="0.00">
                  <c:v>1.35</c:v>
                </c:pt>
                <c:pt idx="2424" formatCode="0.00">
                  <c:v>1.35</c:v>
                </c:pt>
                <c:pt idx="2425" formatCode="0.00">
                  <c:v>1.35</c:v>
                </c:pt>
                <c:pt idx="2426" formatCode="0.00">
                  <c:v>1.35</c:v>
                </c:pt>
                <c:pt idx="2427" formatCode="0.00">
                  <c:v>1.35</c:v>
                </c:pt>
                <c:pt idx="2428" formatCode="0.00">
                  <c:v>1.35</c:v>
                </c:pt>
                <c:pt idx="2429" formatCode="0.00">
                  <c:v>1.35</c:v>
                </c:pt>
                <c:pt idx="2430" formatCode="0.00">
                  <c:v>1.35</c:v>
                </c:pt>
                <c:pt idx="2431" formatCode="0.00">
                  <c:v>1.35</c:v>
                </c:pt>
                <c:pt idx="2432" formatCode="0.00">
                  <c:v>1.3</c:v>
                </c:pt>
                <c:pt idx="2433" formatCode="0.00">
                  <c:v>1.3</c:v>
                </c:pt>
                <c:pt idx="2434" formatCode="0.00">
                  <c:v>1.3</c:v>
                </c:pt>
                <c:pt idx="2435" formatCode="0.00">
                  <c:v>1.3</c:v>
                </c:pt>
                <c:pt idx="2436" formatCode="0.00">
                  <c:v>1.3</c:v>
                </c:pt>
                <c:pt idx="2437" formatCode="0.00">
                  <c:v>1.3</c:v>
                </c:pt>
                <c:pt idx="2438" formatCode="0.00">
                  <c:v>1.3</c:v>
                </c:pt>
                <c:pt idx="2439" formatCode="0.00">
                  <c:v>1.3</c:v>
                </c:pt>
                <c:pt idx="2440" formatCode="0.00">
                  <c:v>1.35</c:v>
                </c:pt>
                <c:pt idx="2441" formatCode="0.00">
                  <c:v>1.35</c:v>
                </c:pt>
                <c:pt idx="2442" formatCode="0.00">
                  <c:v>1.35</c:v>
                </c:pt>
                <c:pt idx="2443" formatCode="0.00">
                  <c:v>1.35</c:v>
                </c:pt>
                <c:pt idx="2444" formatCode="0.00">
                  <c:v>1.35</c:v>
                </c:pt>
                <c:pt idx="2445" formatCode="0.00">
                  <c:v>1.35</c:v>
                </c:pt>
                <c:pt idx="2446" formatCode="0.00">
                  <c:v>1.35</c:v>
                </c:pt>
                <c:pt idx="2447" formatCode="0.00">
                  <c:v>1.35</c:v>
                </c:pt>
                <c:pt idx="2448" formatCode="0.00">
                  <c:v>1.35</c:v>
                </c:pt>
                <c:pt idx="2449" formatCode="0.00">
                  <c:v>1.35</c:v>
                </c:pt>
                <c:pt idx="2450" formatCode="0.00">
                  <c:v>1.35</c:v>
                </c:pt>
                <c:pt idx="2451" formatCode="0.00">
                  <c:v>1.35</c:v>
                </c:pt>
                <c:pt idx="2452" formatCode="0.00">
                  <c:v>1.35</c:v>
                </c:pt>
                <c:pt idx="2453" formatCode="0.00">
                  <c:v>1.35</c:v>
                </c:pt>
                <c:pt idx="2454" formatCode="0.00">
                  <c:v>1.35</c:v>
                </c:pt>
                <c:pt idx="2455" formatCode="0.00">
                  <c:v>1.35</c:v>
                </c:pt>
                <c:pt idx="2456" formatCode="0.00">
                  <c:v>1.35</c:v>
                </c:pt>
                <c:pt idx="2457" formatCode="0.00">
                  <c:v>1.35</c:v>
                </c:pt>
                <c:pt idx="2458" formatCode="0.00">
                  <c:v>1.35</c:v>
                </c:pt>
                <c:pt idx="2459" formatCode="0.00">
                  <c:v>1.35</c:v>
                </c:pt>
                <c:pt idx="2460" formatCode="0.00">
                  <c:v>1.35</c:v>
                </c:pt>
                <c:pt idx="2461" formatCode="0.00">
                  <c:v>1.35</c:v>
                </c:pt>
                <c:pt idx="2462" formatCode="0.00">
                  <c:v>1.35</c:v>
                </c:pt>
                <c:pt idx="2463" formatCode="0.00">
                  <c:v>1.35</c:v>
                </c:pt>
                <c:pt idx="2464" formatCode="0.00">
                  <c:v>1.4</c:v>
                </c:pt>
                <c:pt idx="2465" formatCode="0.00">
                  <c:v>1.4</c:v>
                </c:pt>
                <c:pt idx="2466" formatCode="0.00">
                  <c:v>1.4</c:v>
                </c:pt>
                <c:pt idx="2467" formatCode="0.00">
                  <c:v>1.4</c:v>
                </c:pt>
                <c:pt idx="2468" formatCode="0.00">
                  <c:v>1.4</c:v>
                </c:pt>
                <c:pt idx="2469" formatCode="0.00">
                  <c:v>1.4</c:v>
                </c:pt>
                <c:pt idx="2470" formatCode="0.00">
                  <c:v>1.4</c:v>
                </c:pt>
                <c:pt idx="2471" formatCode="0.00">
                  <c:v>1.4</c:v>
                </c:pt>
                <c:pt idx="2472" formatCode="0.00">
                  <c:v>1.4</c:v>
                </c:pt>
                <c:pt idx="2473" formatCode="0.00">
                  <c:v>1.4</c:v>
                </c:pt>
                <c:pt idx="2474" formatCode="0.00">
                  <c:v>1.45</c:v>
                </c:pt>
                <c:pt idx="2475" formatCode="0.00">
                  <c:v>1.45</c:v>
                </c:pt>
                <c:pt idx="2476" formatCode="0.00">
                  <c:v>1.45</c:v>
                </c:pt>
                <c:pt idx="2477" formatCode="0.00">
                  <c:v>1.45</c:v>
                </c:pt>
                <c:pt idx="2478" formatCode="0.00">
                  <c:v>1.45</c:v>
                </c:pt>
                <c:pt idx="2479" formatCode="0.00">
                  <c:v>1.45</c:v>
                </c:pt>
                <c:pt idx="2480" formatCode="0.00">
                  <c:v>1.45</c:v>
                </c:pt>
                <c:pt idx="2481" formatCode="0.00">
                  <c:v>1.45</c:v>
                </c:pt>
                <c:pt idx="2482" formatCode="0.00">
                  <c:v>1.45</c:v>
                </c:pt>
                <c:pt idx="2483" formatCode="0.00">
                  <c:v>1.45</c:v>
                </c:pt>
                <c:pt idx="2484" formatCode="0.00">
                  <c:v>1.45</c:v>
                </c:pt>
                <c:pt idx="2485" formatCode="0.00">
                  <c:v>1.45</c:v>
                </c:pt>
                <c:pt idx="2486" formatCode="0.00">
                  <c:v>1.45</c:v>
                </c:pt>
                <c:pt idx="2487" formatCode="0.00">
                  <c:v>1.45</c:v>
                </c:pt>
                <c:pt idx="2488" formatCode="0.00">
                  <c:v>1.45</c:v>
                </c:pt>
                <c:pt idx="2489" formatCode="0.00">
                  <c:v>1.45</c:v>
                </c:pt>
                <c:pt idx="2490" formatCode="0.00">
                  <c:v>1.45</c:v>
                </c:pt>
                <c:pt idx="2491" formatCode="0.00">
                  <c:v>1.45</c:v>
                </c:pt>
                <c:pt idx="2492" formatCode="0.00">
                  <c:v>1.45</c:v>
                </c:pt>
                <c:pt idx="2493" formatCode="0.00">
                  <c:v>1.45</c:v>
                </c:pt>
                <c:pt idx="2494" formatCode="0.00">
                  <c:v>1.45</c:v>
                </c:pt>
                <c:pt idx="2495" formatCode="0.00">
                  <c:v>1.45</c:v>
                </c:pt>
                <c:pt idx="2496" formatCode="0.00">
                  <c:v>1.45</c:v>
                </c:pt>
                <c:pt idx="2497" formatCode="0.00">
                  <c:v>1.3</c:v>
                </c:pt>
                <c:pt idx="2498" formatCode="0.00">
                  <c:v>1.3</c:v>
                </c:pt>
                <c:pt idx="2499" formatCode="0.00">
                  <c:v>1.3</c:v>
                </c:pt>
                <c:pt idx="2500" formatCode="0.00">
                  <c:v>1.3</c:v>
                </c:pt>
                <c:pt idx="2501" formatCode="0.00">
                  <c:v>1.3</c:v>
                </c:pt>
                <c:pt idx="2502" formatCode="0.00">
                  <c:v>1.3</c:v>
                </c:pt>
                <c:pt idx="2503" formatCode="0.00">
                  <c:v>1.3</c:v>
                </c:pt>
                <c:pt idx="2504" formatCode="0.00">
                  <c:v>1.3</c:v>
                </c:pt>
                <c:pt idx="2505" formatCode="0.00">
                  <c:v>1.3</c:v>
                </c:pt>
                <c:pt idx="2506" formatCode="0.00">
                  <c:v>1.3</c:v>
                </c:pt>
                <c:pt idx="2507" formatCode="0.00">
                  <c:v>1.3</c:v>
                </c:pt>
                <c:pt idx="2508" formatCode="0.00">
                  <c:v>1.3</c:v>
                </c:pt>
                <c:pt idx="2509" formatCode="0.00">
                  <c:v>1.3</c:v>
                </c:pt>
                <c:pt idx="2510" formatCode="0.00">
                  <c:v>1.3</c:v>
                </c:pt>
                <c:pt idx="2511" formatCode="0.00">
                  <c:v>1.3</c:v>
                </c:pt>
                <c:pt idx="2512" formatCode="0.00">
                  <c:v>1.3</c:v>
                </c:pt>
                <c:pt idx="2513" formatCode="0.00">
                  <c:v>1.3</c:v>
                </c:pt>
                <c:pt idx="2514" formatCode="0.00">
                  <c:v>1.35</c:v>
                </c:pt>
                <c:pt idx="2515" formatCode="0.00">
                  <c:v>1.35</c:v>
                </c:pt>
                <c:pt idx="2516" formatCode="0.00">
                  <c:v>1.35</c:v>
                </c:pt>
                <c:pt idx="2517" formatCode="0.00">
                  <c:v>1.35</c:v>
                </c:pt>
                <c:pt idx="2518" formatCode="0.00">
                  <c:v>1.35</c:v>
                </c:pt>
                <c:pt idx="2519" formatCode="0.00">
                  <c:v>1.35</c:v>
                </c:pt>
                <c:pt idx="2520" formatCode="0.00">
                  <c:v>1.35</c:v>
                </c:pt>
                <c:pt idx="2521" formatCode="0.00">
                  <c:v>1.35</c:v>
                </c:pt>
                <c:pt idx="2522" formatCode="0.00">
                  <c:v>1.35</c:v>
                </c:pt>
                <c:pt idx="2523" formatCode="0.00">
                  <c:v>1.4</c:v>
                </c:pt>
                <c:pt idx="2524" formatCode="0.00">
                  <c:v>1.4</c:v>
                </c:pt>
                <c:pt idx="2525" formatCode="0.00">
                  <c:v>1.4</c:v>
                </c:pt>
                <c:pt idx="2526" formatCode="0.00">
                  <c:v>1.4</c:v>
                </c:pt>
                <c:pt idx="2527" formatCode="0.00">
                  <c:v>1.4</c:v>
                </c:pt>
                <c:pt idx="2528" formatCode="0.00">
                  <c:v>1.4</c:v>
                </c:pt>
                <c:pt idx="2529" formatCode="0.00">
                  <c:v>1.4</c:v>
                </c:pt>
                <c:pt idx="2530" formatCode="0.00">
                  <c:v>1.4</c:v>
                </c:pt>
                <c:pt idx="2531" formatCode="0.00">
                  <c:v>1.4</c:v>
                </c:pt>
                <c:pt idx="2532" formatCode="0.00">
                  <c:v>1.4</c:v>
                </c:pt>
                <c:pt idx="2533" formatCode="0.00">
                  <c:v>1.4</c:v>
                </c:pt>
                <c:pt idx="2534" formatCode="0.00">
                  <c:v>1.4</c:v>
                </c:pt>
                <c:pt idx="2535" formatCode="0.00">
                  <c:v>1.4</c:v>
                </c:pt>
                <c:pt idx="2536" formatCode="0.00">
                  <c:v>1.4</c:v>
                </c:pt>
                <c:pt idx="2537" formatCode="0.00">
                  <c:v>1.4</c:v>
                </c:pt>
                <c:pt idx="2538" formatCode="0.00">
                  <c:v>1.4</c:v>
                </c:pt>
                <c:pt idx="2539" formatCode="0.00">
                  <c:v>1.4</c:v>
                </c:pt>
                <c:pt idx="2540" formatCode="0.00">
                  <c:v>1.6</c:v>
                </c:pt>
                <c:pt idx="2541" formatCode="0.00">
                  <c:v>1.6</c:v>
                </c:pt>
                <c:pt idx="2542" formatCode="0.00">
                  <c:v>1.6</c:v>
                </c:pt>
                <c:pt idx="2543" formatCode="0.00">
                  <c:v>1.6</c:v>
                </c:pt>
                <c:pt idx="2544" formatCode="0.00">
                  <c:v>1.6</c:v>
                </c:pt>
                <c:pt idx="2545" formatCode="0.00">
                  <c:v>1.6</c:v>
                </c:pt>
                <c:pt idx="2546" formatCode="0.00">
                  <c:v>1.6</c:v>
                </c:pt>
                <c:pt idx="2547" formatCode="0.00">
                  <c:v>1.6</c:v>
                </c:pt>
                <c:pt idx="2548" formatCode="0.00">
                  <c:v>1.7</c:v>
                </c:pt>
                <c:pt idx="2549" formatCode="0.00">
                  <c:v>1.7</c:v>
                </c:pt>
                <c:pt idx="2550" formatCode="0.00">
                  <c:v>1.7</c:v>
                </c:pt>
                <c:pt idx="2551" formatCode="0.00">
                  <c:v>1.7</c:v>
                </c:pt>
                <c:pt idx="2552" formatCode="0.00">
                  <c:v>1.7</c:v>
                </c:pt>
                <c:pt idx="2553" formatCode="0.00">
                  <c:v>1.7</c:v>
                </c:pt>
                <c:pt idx="2554" formatCode="0.00">
                  <c:v>1.45</c:v>
                </c:pt>
                <c:pt idx="2555" formatCode="0.00">
                  <c:v>1.45</c:v>
                </c:pt>
                <c:pt idx="2556" formatCode="0.00">
                  <c:v>1.45</c:v>
                </c:pt>
                <c:pt idx="2557" formatCode="0.00">
                  <c:v>1.45</c:v>
                </c:pt>
                <c:pt idx="2558" formatCode="0.00">
                  <c:v>1.45</c:v>
                </c:pt>
                <c:pt idx="2559" formatCode="0.00">
                  <c:v>1.45</c:v>
                </c:pt>
                <c:pt idx="2560" formatCode="0.00">
                  <c:v>1.45</c:v>
                </c:pt>
                <c:pt idx="2561" formatCode="0.00">
                  <c:v>1.45</c:v>
                </c:pt>
                <c:pt idx="2562" formatCode="0.00">
                  <c:v>1.45</c:v>
                </c:pt>
                <c:pt idx="2563" formatCode="0.00">
                  <c:v>1.45</c:v>
                </c:pt>
                <c:pt idx="2564" formatCode="0.00">
                  <c:v>1.45</c:v>
                </c:pt>
                <c:pt idx="2565" formatCode="0.00">
                  <c:v>1.45</c:v>
                </c:pt>
                <c:pt idx="2566" formatCode="0.00">
                  <c:v>1.45</c:v>
                </c:pt>
                <c:pt idx="2567" formatCode="0.00">
                  <c:v>1.35</c:v>
                </c:pt>
                <c:pt idx="2568" formatCode="0.00">
                  <c:v>1.35</c:v>
                </c:pt>
                <c:pt idx="2569" formatCode="0.00">
                  <c:v>1.35</c:v>
                </c:pt>
                <c:pt idx="2570" formatCode="0.00">
                  <c:v>1.35</c:v>
                </c:pt>
                <c:pt idx="2571" formatCode="0.00">
                  <c:v>1.35</c:v>
                </c:pt>
                <c:pt idx="2572" formatCode="0.00">
                  <c:v>1.35</c:v>
                </c:pt>
                <c:pt idx="2573" formatCode="0.00">
                  <c:v>1.35</c:v>
                </c:pt>
                <c:pt idx="2574" formatCode="0.00">
                  <c:v>1.35</c:v>
                </c:pt>
                <c:pt idx="2575" formatCode="0.00">
                  <c:v>1.35</c:v>
                </c:pt>
                <c:pt idx="2576" formatCode="0.00">
                  <c:v>1.35</c:v>
                </c:pt>
                <c:pt idx="2577" formatCode="0.00">
                  <c:v>1.35</c:v>
                </c:pt>
                <c:pt idx="2578" formatCode="0.00">
                  <c:v>1.35</c:v>
                </c:pt>
                <c:pt idx="2579" formatCode="0.00">
                  <c:v>1.35</c:v>
                </c:pt>
                <c:pt idx="2580" formatCode="0.00">
                  <c:v>1.35</c:v>
                </c:pt>
                <c:pt idx="2581" formatCode="0.00">
                  <c:v>1.35</c:v>
                </c:pt>
                <c:pt idx="2582" formatCode="0.00">
                  <c:v>1.35</c:v>
                </c:pt>
                <c:pt idx="2583" formatCode="0.00">
                  <c:v>1.35</c:v>
                </c:pt>
                <c:pt idx="2584" formatCode="0.00">
                  <c:v>1.35</c:v>
                </c:pt>
                <c:pt idx="2585" formatCode="0.00">
                  <c:v>1.35</c:v>
                </c:pt>
                <c:pt idx="2586" formatCode="0.00">
                  <c:v>1.35</c:v>
                </c:pt>
                <c:pt idx="2587" formatCode="0.00">
                  <c:v>1.35</c:v>
                </c:pt>
                <c:pt idx="2588" formatCode="0.00">
                  <c:v>1.35</c:v>
                </c:pt>
                <c:pt idx="2589" formatCode="0.00">
                  <c:v>1.35</c:v>
                </c:pt>
                <c:pt idx="2590" formatCode="0.00">
                  <c:v>1.35</c:v>
                </c:pt>
                <c:pt idx="2591" formatCode="0.00">
                  <c:v>1.35</c:v>
                </c:pt>
                <c:pt idx="2592" formatCode="0.00">
                  <c:v>1.35</c:v>
                </c:pt>
                <c:pt idx="2593" formatCode="0.00">
                  <c:v>1.35</c:v>
                </c:pt>
                <c:pt idx="2594" formatCode="0.00">
                  <c:v>1.35</c:v>
                </c:pt>
                <c:pt idx="2595" formatCode="0.00">
                  <c:v>1.4</c:v>
                </c:pt>
                <c:pt idx="2596" formatCode="0.00">
                  <c:v>1.4</c:v>
                </c:pt>
                <c:pt idx="2597" formatCode="0.00">
                  <c:v>1.4</c:v>
                </c:pt>
                <c:pt idx="2598" formatCode="0.00">
                  <c:v>1.4</c:v>
                </c:pt>
                <c:pt idx="2599" formatCode="0.00">
                  <c:v>1.4</c:v>
                </c:pt>
                <c:pt idx="2600" formatCode="0.00">
                  <c:v>1.4</c:v>
                </c:pt>
                <c:pt idx="2601" formatCode="0.00">
                  <c:v>1.4</c:v>
                </c:pt>
                <c:pt idx="2602" formatCode="0.00">
                  <c:v>1.4</c:v>
                </c:pt>
                <c:pt idx="2603" formatCode="0.00">
                  <c:v>1.45</c:v>
                </c:pt>
                <c:pt idx="2604" formatCode="0.00">
                  <c:v>1.45</c:v>
                </c:pt>
                <c:pt idx="2605" formatCode="0.00">
                  <c:v>1.45</c:v>
                </c:pt>
                <c:pt idx="2606" formatCode="0.00">
                  <c:v>1.45</c:v>
                </c:pt>
                <c:pt idx="2607" formatCode="0.00">
                  <c:v>1.45</c:v>
                </c:pt>
                <c:pt idx="2608" formatCode="0.00">
                  <c:v>1.45</c:v>
                </c:pt>
                <c:pt idx="2609" formatCode="0.00">
                  <c:v>1.45</c:v>
                </c:pt>
                <c:pt idx="2610" formatCode="0.00">
                  <c:v>1.45</c:v>
                </c:pt>
                <c:pt idx="2611" formatCode="0.00">
                  <c:v>1.45</c:v>
                </c:pt>
                <c:pt idx="2612" formatCode="0.00">
                  <c:v>1.45</c:v>
                </c:pt>
                <c:pt idx="2613" formatCode="0.00">
                  <c:v>1.45</c:v>
                </c:pt>
                <c:pt idx="2614" formatCode="0.00">
                  <c:v>1.45</c:v>
                </c:pt>
                <c:pt idx="2615" formatCode="0.00">
                  <c:v>1.45</c:v>
                </c:pt>
                <c:pt idx="2616" formatCode="0.00">
                  <c:v>1.5</c:v>
                </c:pt>
                <c:pt idx="2617" formatCode="0.00">
                  <c:v>1.5</c:v>
                </c:pt>
                <c:pt idx="2618" formatCode="0.00">
                  <c:v>1.5</c:v>
                </c:pt>
                <c:pt idx="2619" formatCode="0.00">
                  <c:v>1.5</c:v>
                </c:pt>
                <c:pt idx="2620" formatCode="0.00">
                  <c:v>1.5</c:v>
                </c:pt>
                <c:pt idx="2621" formatCode="0.00">
                  <c:v>1.5</c:v>
                </c:pt>
                <c:pt idx="2622" formatCode="0.00">
                  <c:v>1.5</c:v>
                </c:pt>
                <c:pt idx="2623" formatCode="0.00">
                  <c:v>1.5</c:v>
                </c:pt>
                <c:pt idx="2624" formatCode="0.00">
                  <c:v>1.5</c:v>
                </c:pt>
                <c:pt idx="2625" formatCode="0.00">
                  <c:v>1.5</c:v>
                </c:pt>
                <c:pt idx="2626" formatCode="0.00">
                  <c:v>1.5</c:v>
                </c:pt>
                <c:pt idx="2627" formatCode="0.00">
                  <c:v>1.5</c:v>
                </c:pt>
                <c:pt idx="2628" formatCode="0.00">
                  <c:v>1.5</c:v>
                </c:pt>
                <c:pt idx="2629" formatCode="0.00">
                  <c:v>1.2</c:v>
                </c:pt>
                <c:pt idx="2630" formatCode="0.00">
                  <c:v>1.2</c:v>
                </c:pt>
                <c:pt idx="2631" formatCode="0.00">
                  <c:v>1.5</c:v>
                </c:pt>
                <c:pt idx="2632" formatCode="0.00">
                  <c:v>1.5</c:v>
                </c:pt>
                <c:pt idx="2633" formatCode="0.00">
                  <c:v>1.5</c:v>
                </c:pt>
                <c:pt idx="2634" formatCode="0.00">
                  <c:v>1.6</c:v>
                </c:pt>
                <c:pt idx="2635" formatCode="0.00">
                  <c:v>1.6</c:v>
                </c:pt>
                <c:pt idx="2636" formatCode="0.00">
                  <c:v>1.6</c:v>
                </c:pt>
                <c:pt idx="2637" formatCode="0.00">
                  <c:v>1.6</c:v>
                </c:pt>
                <c:pt idx="2638" formatCode="0.00">
                  <c:v>1.6</c:v>
                </c:pt>
                <c:pt idx="2639" formatCode="0.00">
                  <c:v>1.6</c:v>
                </c:pt>
                <c:pt idx="2640" formatCode="0.00">
                  <c:v>1.6</c:v>
                </c:pt>
                <c:pt idx="2641" formatCode="0.00">
                  <c:v>1.6</c:v>
                </c:pt>
                <c:pt idx="2642" formatCode="0.00">
                  <c:v>1.6</c:v>
                </c:pt>
                <c:pt idx="2643" formatCode="0.00">
                  <c:v>1.6</c:v>
                </c:pt>
                <c:pt idx="2644" formatCode="0.00">
                  <c:v>1.6</c:v>
                </c:pt>
                <c:pt idx="2645" formatCode="0.00">
                  <c:v>1.6</c:v>
                </c:pt>
                <c:pt idx="2646" formatCode="0.00">
                  <c:v>1.6</c:v>
                </c:pt>
                <c:pt idx="2647" formatCode="0.00">
                  <c:v>1.6</c:v>
                </c:pt>
                <c:pt idx="2648" formatCode="0.00">
                  <c:v>1.6</c:v>
                </c:pt>
                <c:pt idx="2649" formatCode="0.00">
                  <c:v>1.6</c:v>
                </c:pt>
                <c:pt idx="2650" formatCode="0.00">
                  <c:v>1.6</c:v>
                </c:pt>
                <c:pt idx="2651" formatCode="0.00">
                  <c:v>1.6</c:v>
                </c:pt>
                <c:pt idx="2652" formatCode="0.00">
                  <c:v>1.6</c:v>
                </c:pt>
                <c:pt idx="2653" formatCode="0.00">
                  <c:v>1.6</c:v>
                </c:pt>
                <c:pt idx="2654" formatCode="0.00">
                  <c:v>1.6</c:v>
                </c:pt>
                <c:pt idx="2655" formatCode="0.00">
                  <c:v>1.6</c:v>
                </c:pt>
                <c:pt idx="2656" formatCode="0.00">
                  <c:v>1.6</c:v>
                </c:pt>
                <c:pt idx="2657" formatCode="0.00">
                  <c:v>1.6</c:v>
                </c:pt>
                <c:pt idx="2658" formatCode="0.00">
                  <c:v>1.6</c:v>
                </c:pt>
                <c:pt idx="2659" formatCode="0.00">
                  <c:v>1.6</c:v>
                </c:pt>
                <c:pt idx="2660" formatCode="0.00">
                  <c:v>1.6</c:v>
                </c:pt>
                <c:pt idx="2661" formatCode="0.00">
                  <c:v>1.6</c:v>
                </c:pt>
                <c:pt idx="2662" formatCode="0.00">
                  <c:v>1.6</c:v>
                </c:pt>
                <c:pt idx="2663" formatCode="0.00">
                  <c:v>1.6</c:v>
                </c:pt>
                <c:pt idx="2664" formatCode="0.00">
                  <c:v>1.6</c:v>
                </c:pt>
                <c:pt idx="2665" formatCode="0.00">
                  <c:v>1.6</c:v>
                </c:pt>
                <c:pt idx="2666" formatCode="0.00">
                  <c:v>1.6</c:v>
                </c:pt>
                <c:pt idx="2667" formatCode="0.00">
                  <c:v>1.6</c:v>
                </c:pt>
                <c:pt idx="2668" formatCode="0.00">
                  <c:v>1.6</c:v>
                </c:pt>
                <c:pt idx="2669" formatCode="0.00">
                  <c:v>1.6</c:v>
                </c:pt>
                <c:pt idx="2670" formatCode="0.00">
                  <c:v>1.6</c:v>
                </c:pt>
                <c:pt idx="2671" formatCode="0.00">
                  <c:v>1.6</c:v>
                </c:pt>
                <c:pt idx="2672" formatCode="0.00">
                  <c:v>1.6</c:v>
                </c:pt>
                <c:pt idx="2673" formatCode="0.00">
                  <c:v>1.6</c:v>
                </c:pt>
                <c:pt idx="2674" formatCode="0.00">
                  <c:v>1.6</c:v>
                </c:pt>
                <c:pt idx="2675" formatCode="0.00">
                  <c:v>1.6</c:v>
                </c:pt>
                <c:pt idx="2676" formatCode="0.00">
                  <c:v>1.6</c:v>
                </c:pt>
                <c:pt idx="2677" formatCode="0.00">
                  <c:v>1.6</c:v>
                </c:pt>
                <c:pt idx="2678" formatCode="0.00">
                  <c:v>1.6</c:v>
                </c:pt>
                <c:pt idx="2679" formatCode="0.00">
                  <c:v>1.6</c:v>
                </c:pt>
                <c:pt idx="2680" formatCode="0.00">
                  <c:v>1.6</c:v>
                </c:pt>
                <c:pt idx="2681" formatCode="0.00">
                  <c:v>1.6</c:v>
                </c:pt>
                <c:pt idx="2682" formatCode="0.00">
                  <c:v>1.6</c:v>
                </c:pt>
                <c:pt idx="2683" formatCode="0.00">
                  <c:v>1.6</c:v>
                </c:pt>
                <c:pt idx="2684" formatCode="0.00">
                  <c:v>1.6</c:v>
                </c:pt>
                <c:pt idx="2685" formatCode="0.00">
                  <c:v>1.6</c:v>
                </c:pt>
                <c:pt idx="2686" formatCode="0.00">
                  <c:v>1.6</c:v>
                </c:pt>
                <c:pt idx="2687" formatCode="0.00">
                  <c:v>1.6</c:v>
                </c:pt>
                <c:pt idx="2688" formatCode="0.00">
                  <c:v>1.45</c:v>
                </c:pt>
                <c:pt idx="2689" formatCode="0.00">
                  <c:v>1.45</c:v>
                </c:pt>
                <c:pt idx="2690" formatCode="0.00">
                  <c:v>1.45</c:v>
                </c:pt>
                <c:pt idx="2691" formatCode="0.00">
                  <c:v>1.45</c:v>
                </c:pt>
                <c:pt idx="2692" formatCode="0.00">
                  <c:v>1.45</c:v>
                </c:pt>
                <c:pt idx="2693" formatCode="0.00">
                  <c:v>1.45</c:v>
                </c:pt>
                <c:pt idx="2694" formatCode="0.00">
                  <c:v>1.45</c:v>
                </c:pt>
                <c:pt idx="2695" formatCode="0.00">
                  <c:v>1.45</c:v>
                </c:pt>
                <c:pt idx="2696" formatCode="0.00">
                  <c:v>1.45</c:v>
                </c:pt>
                <c:pt idx="2697" formatCode="0.00">
                  <c:v>1.45</c:v>
                </c:pt>
                <c:pt idx="2698" formatCode="0.00">
                  <c:v>1.45</c:v>
                </c:pt>
                <c:pt idx="2699" formatCode="0.00">
                  <c:v>1.45</c:v>
                </c:pt>
                <c:pt idx="2700" formatCode="0.00">
                  <c:v>1.45</c:v>
                </c:pt>
                <c:pt idx="2701" formatCode="0.00">
                  <c:v>1.45</c:v>
                </c:pt>
                <c:pt idx="2702" formatCode="0.00">
                  <c:v>1.45</c:v>
                </c:pt>
                <c:pt idx="2703" formatCode="0.00">
                  <c:v>1.45</c:v>
                </c:pt>
                <c:pt idx="2704" formatCode="0.00">
                  <c:v>1.45</c:v>
                </c:pt>
                <c:pt idx="2705" formatCode="0.00">
                  <c:v>1.45</c:v>
                </c:pt>
                <c:pt idx="2706" formatCode="0.00">
                  <c:v>1.45</c:v>
                </c:pt>
                <c:pt idx="2707" formatCode="0.00">
                  <c:v>1.45</c:v>
                </c:pt>
                <c:pt idx="2708" formatCode="0.00">
                  <c:v>1.45</c:v>
                </c:pt>
                <c:pt idx="2709" formatCode="0.00">
                  <c:v>1.45</c:v>
                </c:pt>
                <c:pt idx="2710" formatCode="0.00">
                  <c:v>1.45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1-4799-8B8B-1AB0EF1B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718512"/>
        <c:axId val="1964719056"/>
      </c:lineChart>
      <c:dateAx>
        <c:axId val="1964718512"/>
        <c:scaling>
          <c:orientation val="minMax"/>
          <c:min val="40024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19056"/>
        <c:crosses val="autoZero"/>
        <c:auto val="0"/>
        <c:lblOffset val="100"/>
        <c:baseTimeUnit val="days"/>
        <c:majorUnit val="4"/>
        <c:majorTimeUnit val="months"/>
        <c:minorUnit val="2"/>
        <c:minorTimeUnit val="months"/>
      </c:dateAx>
      <c:valAx>
        <c:axId val="1964719056"/>
        <c:scaling>
          <c:orientation val="minMax"/>
          <c:min val="1"/>
        </c:scaling>
        <c:delete val="0"/>
        <c:axPos val="l"/>
        <c:majorGridlines>
          <c:spPr>
            <a:ln w="3175">
              <a:solidFill>
                <a:srgbClr val="717073"/>
              </a:solidFill>
              <a:prstDash val="dash"/>
            </a:ln>
          </c:spPr>
        </c:majorGridlines>
        <c:numFmt formatCode="#,##0.0_);\(#,##0.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18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85805886016757E-2"/>
          <c:y val="8.542734528930121E-2"/>
          <c:w val="0.91128874010812966"/>
          <c:h val="0.67336848639802138"/>
        </c:manualLayout>
      </c:layout>
      <c:lineChart>
        <c:grouping val="standard"/>
        <c:varyColors val="0"/>
        <c:ser>
          <c:idx val="0"/>
          <c:order val="0"/>
          <c:tx>
            <c:v>62%</c:v>
          </c:tx>
          <c:spPr>
            <a:ln w="25400">
              <a:solidFill>
                <a:srgbClr val="00377B"/>
              </a:solidFill>
              <a:prstDash val="solid"/>
            </a:ln>
          </c:spPr>
          <c:marker>
            <c:symbol val="square"/>
            <c:size val="5"/>
            <c:spPr>
              <a:noFill/>
              <a:ln w="9525">
                <a:noFill/>
                <a:prstDash val="solid"/>
              </a:ln>
            </c:spPr>
          </c:marker>
          <c:cat>
            <c:numRef>
              <c:f>Platts!$B$7:$B$2717</c:f>
              <c:numCache>
                <c:formatCode>[$-409]d\-mmm\-yy;@</c:formatCode>
                <c:ptCount val="2711"/>
                <c:pt idx="0">
                  <c:v>39615</c:v>
                </c:pt>
                <c:pt idx="1">
                  <c:v>39616</c:v>
                </c:pt>
                <c:pt idx="2">
                  <c:v>39617</c:v>
                </c:pt>
                <c:pt idx="3">
                  <c:v>39618</c:v>
                </c:pt>
                <c:pt idx="4">
                  <c:v>39619</c:v>
                </c:pt>
                <c:pt idx="5">
                  <c:v>39622</c:v>
                </c:pt>
                <c:pt idx="6">
                  <c:v>39623</c:v>
                </c:pt>
                <c:pt idx="7">
                  <c:v>39624</c:v>
                </c:pt>
                <c:pt idx="8">
                  <c:v>39625</c:v>
                </c:pt>
                <c:pt idx="9">
                  <c:v>39630</c:v>
                </c:pt>
                <c:pt idx="10">
                  <c:v>39631</c:v>
                </c:pt>
                <c:pt idx="11">
                  <c:v>39632</c:v>
                </c:pt>
                <c:pt idx="12">
                  <c:v>39636</c:v>
                </c:pt>
                <c:pt idx="13">
                  <c:v>39637</c:v>
                </c:pt>
                <c:pt idx="14">
                  <c:v>39638</c:v>
                </c:pt>
                <c:pt idx="15">
                  <c:v>39639</c:v>
                </c:pt>
                <c:pt idx="16">
                  <c:v>39640</c:v>
                </c:pt>
                <c:pt idx="17">
                  <c:v>39643</c:v>
                </c:pt>
                <c:pt idx="18">
                  <c:v>39644</c:v>
                </c:pt>
                <c:pt idx="19">
                  <c:v>39645</c:v>
                </c:pt>
                <c:pt idx="20">
                  <c:v>39646</c:v>
                </c:pt>
                <c:pt idx="21">
                  <c:v>39647</c:v>
                </c:pt>
                <c:pt idx="22">
                  <c:v>39650</c:v>
                </c:pt>
                <c:pt idx="23">
                  <c:v>39651</c:v>
                </c:pt>
                <c:pt idx="24">
                  <c:v>39652</c:v>
                </c:pt>
                <c:pt idx="25">
                  <c:v>39653</c:v>
                </c:pt>
                <c:pt idx="26">
                  <c:v>39654</c:v>
                </c:pt>
                <c:pt idx="27">
                  <c:v>39657</c:v>
                </c:pt>
                <c:pt idx="28">
                  <c:v>39658</c:v>
                </c:pt>
                <c:pt idx="29">
                  <c:v>39659</c:v>
                </c:pt>
                <c:pt idx="30">
                  <c:v>39660</c:v>
                </c:pt>
                <c:pt idx="31">
                  <c:v>39661</c:v>
                </c:pt>
                <c:pt idx="32">
                  <c:v>39664</c:v>
                </c:pt>
                <c:pt idx="33">
                  <c:v>39665</c:v>
                </c:pt>
                <c:pt idx="34">
                  <c:v>39666</c:v>
                </c:pt>
                <c:pt idx="35">
                  <c:v>39667</c:v>
                </c:pt>
                <c:pt idx="36">
                  <c:v>39668</c:v>
                </c:pt>
                <c:pt idx="37">
                  <c:v>39671</c:v>
                </c:pt>
                <c:pt idx="38">
                  <c:v>39672</c:v>
                </c:pt>
                <c:pt idx="39">
                  <c:v>39673</c:v>
                </c:pt>
                <c:pt idx="40">
                  <c:v>39674</c:v>
                </c:pt>
                <c:pt idx="41">
                  <c:v>39675</c:v>
                </c:pt>
                <c:pt idx="42">
                  <c:v>39678</c:v>
                </c:pt>
                <c:pt idx="43">
                  <c:v>39679</c:v>
                </c:pt>
                <c:pt idx="44">
                  <c:v>39680</c:v>
                </c:pt>
                <c:pt idx="45">
                  <c:v>39681</c:v>
                </c:pt>
                <c:pt idx="46">
                  <c:v>39682</c:v>
                </c:pt>
                <c:pt idx="47">
                  <c:v>39685</c:v>
                </c:pt>
                <c:pt idx="48">
                  <c:v>39686</c:v>
                </c:pt>
                <c:pt idx="49">
                  <c:v>39687</c:v>
                </c:pt>
                <c:pt idx="50">
                  <c:v>39688</c:v>
                </c:pt>
                <c:pt idx="51">
                  <c:v>39689</c:v>
                </c:pt>
                <c:pt idx="52">
                  <c:v>39693</c:v>
                </c:pt>
                <c:pt idx="53">
                  <c:v>39694</c:v>
                </c:pt>
                <c:pt idx="54">
                  <c:v>39695</c:v>
                </c:pt>
                <c:pt idx="55">
                  <c:v>39696</c:v>
                </c:pt>
                <c:pt idx="56">
                  <c:v>39699</c:v>
                </c:pt>
                <c:pt idx="57">
                  <c:v>39700</c:v>
                </c:pt>
                <c:pt idx="58">
                  <c:v>39701</c:v>
                </c:pt>
                <c:pt idx="59">
                  <c:v>39702</c:v>
                </c:pt>
                <c:pt idx="60">
                  <c:v>39703</c:v>
                </c:pt>
                <c:pt idx="61">
                  <c:v>39706</c:v>
                </c:pt>
                <c:pt idx="62">
                  <c:v>39707</c:v>
                </c:pt>
                <c:pt idx="63">
                  <c:v>39708</c:v>
                </c:pt>
                <c:pt idx="64">
                  <c:v>39709</c:v>
                </c:pt>
                <c:pt idx="65">
                  <c:v>39710</c:v>
                </c:pt>
                <c:pt idx="66">
                  <c:v>39713</c:v>
                </c:pt>
                <c:pt idx="67">
                  <c:v>39714</c:v>
                </c:pt>
                <c:pt idx="68">
                  <c:v>39715</c:v>
                </c:pt>
                <c:pt idx="69">
                  <c:v>39716</c:v>
                </c:pt>
                <c:pt idx="70">
                  <c:v>39717</c:v>
                </c:pt>
                <c:pt idx="71">
                  <c:v>39720</c:v>
                </c:pt>
                <c:pt idx="72">
                  <c:v>39721</c:v>
                </c:pt>
                <c:pt idx="73">
                  <c:v>39722</c:v>
                </c:pt>
                <c:pt idx="74">
                  <c:v>39723</c:v>
                </c:pt>
                <c:pt idx="75">
                  <c:v>39724</c:v>
                </c:pt>
                <c:pt idx="76">
                  <c:v>39727</c:v>
                </c:pt>
                <c:pt idx="77">
                  <c:v>39728</c:v>
                </c:pt>
                <c:pt idx="78">
                  <c:v>39729</c:v>
                </c:pt>
                <c:pt idx="79">
                  <c:v>39730</c:v>
                </c:pt>
                <c:pt idx="80">
                  <c:v>39734</c:v>
                </c:pt>
                <c:pt idx="81">
                  <c:v>39735</c:v>
                </c:pt>
                <c:pt idx="82">
                  <c:v>39736</c:v>
                </c:pt>
                <c:pt idx="83">
                  <c:v>39737</c:v>
                </c:pt>
                <c:pt idx="84">
                  <c:v>39738</c:v>
                </c:pt>
                <c:pt idx="85">
                  <c:v>39741</c:v>
                </c:pt>
                <c:pt idx="86">
                  <c:v>39742</c:v>
                </c:pt>
                <c:pt idx="87">
                  <c:v>39743</c:v>
                </c:pt>
                <c:pt idx="88">
                  <c:v>39744</c:v>
                </c:pt>
                <c:pt idx="89">
                  <c:v>39745</c:v>
                </c:pt>
                <c:pt idx="90">
                  <c:v>39748</c:v>
                </c:pt>
                <c:pt idx="91">
                  <c:v>39749</c:v>
                </c:pt>
                <c:pt idx="92">
                  <c:v>39750</c:v>
                </c:pt>
                <c:pt idx="93">
                  <c:v>39751</c:v>
                </c:pt>
                <c:pt idx="94">
                  <c:v>39752</c:v>
                </c:pt>
                <c:pt idx="95">
                  <c:v>39755</c:v>
                </c:pt>
                <c:pt idx="96">
                  <c:v>39756</c:v>
                </c:pt>
                <c:pt idx="97">
                  <c:v>39757</c:v>
                </c:pt>
                <c:pt idx="98">
                  <c:v>39758</c:v>
                </c:pt>
                <c:pt idx="99">
                  <c:v>39759</c:v>
                </c:pt>
                <c:pt idx="100">
                  <c:v>39762</c:v>
                </c:pt>
                <c:pt idx="101">
                  <c:v>39763</c:v>
                </c:pt>
                <c:pt idx="102">
                  <c:v>39764</c:v>
                </c:pt>
                <c:pt idx="103">
                  <c:v>39765</c:v>
                </c:pt>
                <c:pt idx="104">
                  <c:v>39766</c:v>
                </c:pt>
                <c:pt idx="105">
                  <c:v>39769</c:v>
                </c:pt>
                <c:pt idx="106">
                  <c:v>39770</c:v>
                </c:pt>
                <c:pt idx="107">
                  <c:v>39772</c:v>
                </c:pt>
                <c:pt idx="108">
                  <c:v>39773</c:v>
                </c:pt>
                <c:pt idx="109">
                  <c:v>39776</c:v>
                </c:pt>
                <c:pt idx="110">
                  <c:v>39777</c:v>
                </c:pt>
                <c:pt idx="111">
                  <c:v>39778</c:v>
                </c:pt>
                <c:pt idx="112">
                  <c:v>39783</c:v>
                </c:pt>
                <c:pt idx="113">
                  <c:v>39784</c:v>
                </c:pt>
                <c:pt idx="114">
                  <c:v>39785</c:v>
                </c:pt>
                <c:pt idx="115">
                  <c:v>39786</c:v>
                </c:pt>
                <c:pt idx="116">
                  <c:v>39787</c:v>
                </c:pt>
                <c:pt idx="117">
                  <c:v>39791</c:v>
                </c:pt>
                <c:pt idx="118">
                  <c:v>39792</c:v>
                </c:pt>
                <c:pt idx="119">
                  <c:v>39793</c:v>
                </c:pt>
                <c:pt idx="120">
                  <c:v>39794</c:v>
                </c:pt>
                <c:pt idx="121">
                  <c:v>39797</c:v>
                </c:pt>
                <c:pt idx="122">
                  <c:v>39798</c:v>
                </c:pt>
                <c:pt idx="123">
                  <c:v>39799</c:v>
                </c:pt>
                <c:pt idx="124">
                  <c:v>39800</c:v>
                </c:pt>
                <c:pt idx="125">
                  <c:v>39801</c:v>
                </c:pt>
                <c:pt idx="126">
                  <c:v>39804</c:v>
                </c:pt>
                <c:pt idx="127">
                  <c:v>39805</c:v>
                </c:pt>
                <c:pt idx="128">
                  <c:v>39811</c:v>
                </c:pt>
                <c:pt idx="129">
                  <c:v>39812</c:v>
                </c:pt>
                <c:pt idx="130">
                  <c:v>39813</c:v>
                </c:pt>
                <c:pt idx="131">
                  <c:v>39815</c:v>
                </c:pt>
                <c:pt idx="132">
                  <c:v>39819</c:v>
                </c:pt>
                <c:pt idx="133">
                  <c:v>39820</c:v>
                </c:pt>
                <c:pt idx="134">
                  <c:v>39821</c:v>
                </c:pt>
                <c:pt idx="135">
                  <c:v>39822</c:v>
                </c:pt>
                <c:pt idx="136">
                  <c:v>39825</c:v>
                </c:pt>
                <c:pt idx="137">
                  <c:v>39826</c:v>
                </c:pt>
                <c:pt idx="138">
                  <c:v>39827</c:v>
                </c:pt>
                <c:pt idx="139">
                  <c:v>39829</c:v>
                </c:pt>
                <c:pt idx="140">
                  <c:v>39833</c:v>
                </c:pt>
                <c:pt idx="141">
                  <c:v>39834</c:v>
                </c:pt>
                <c:pt idx="142">
                  <c:v>39835</c:v>
                </c:pt>
                <c:pt idx="143">
                  <c:v>39836</c:v>
                </c:pt>
                <c:pt idx="144">
                  <c:v>39841</c:v>
                </c:pt>
                <c:pt idx="145">
                  <c:v>39842</c:v>
                </c:pt>
                <c:pt idx="146">
                  <c:v>39843</c:v>
                </c:pt>
                <c:pt idx="147">
                  <c:v>39846</c:v>
                </c:pt>
                <c:pt idx="148">
                  <c:v>39848</c:v>
                </c:pt>
                <c:pt idx="149">
                  <c:v>39849</c:v>
                </c:pt>
                <c:pt idx="150">
                  <c:v>39850</c:v>
                </c:pt>
                <c:pt idx="151">
                  <c:v>39853</c:v>
                </c:pt>
                <c:pt idx="152">
                  <c:v>39854</c:v>
                </c:pt>
                <c:pt idx="153">
                  <c:v>39855</c:v>
                </c:pt>
                <c:pt idx="154">
                  <c:v>39856</c:v>
                </c:pt>
                <c:pt idx="155">
                  <c:v>39857</c:v>
                </c:pt>
                <c:pt idx="156">
                  <c:v>39861</c:v>
                </c:pt>
                <c:pt idx="157">
                  <c:v>39862</c:v>
                </c:pt>
                <c:pt idx="158">
                  <c:v>39863</c:v>
                </c:pt>
                <c:pt idx="159">
                  <c:v>39864</c:v>
                </c:pt>
                <c:pt idx="160">
                  <c:v>39867</c:v>
                </c:pt>
                <c:pt idx="161">
                  <c:v>39868</c:v>
                </c:pt>
                <c:pt idx="162">
                  <c:v>39869</c:v>
                </c:pt>
                <c:pt idx="163">
                  <c:v>39870</c:v>
                </c:pt>
                <c:pt idx="164">
                  <c:v>39871</c:v>
                </c:pt>
                <c:pt idx="165">
                  <c:v>39874</c:v>
                </c:pt>
                <c:pt idx="166">
                  <c:v>39875</c:v>
                </c:pt>
                <c:pt idx="167">
                  <c:v>39876</c:v>
                </c:pt>
                <c:pt idx="168">
                  <c:v>39877</c:v>
                </c:pt>
                <c:pt idx="169">
                  <c:v>39878</c:v>
                </c:pt>
                <c:pt idx="170">
                  <c:v>39881</c:v>
                </c:pt>
                <c:pt idx="171">
                  <c:v>39882</c:v>
                </c:pt>
                <c:pt idx="172">
                  <c:v>39883</c:v>
                </c:pt>
                <c:pt idx="173">
                  <c:v>39884</c:v>
                </c:pt>
                <c:pt idx="174">
                  <c:v>39885</c:v>
                </c:pt>
                <c:pt idx="175">
                  <c:v>39888</c:v>
                </c:pt>
                <c:pt idx="176">
                  <c:v>39889</c:v>
                </c:pt>
                <c:pt idx="177">
                  <c:v>39890</c:v>
                </c:pt>
                <c:pt idx="178">
                  <c:v>39891</c:v>
                </c:pt>
                <c:pt idx="179">
                  <c:v>39892</c:v>
                </c:pt>
                <c:pt idx="180">
                  <c:v>39895</c:v>
                </c:pt>
                <c:pt idx="181">
                  <c:v>39896</c:v>
                </c:pt>
                <c:pt idx="182">
                  <c:v>39897</c:v>
                </c:pt>
                <c:pt idx="183">
                  <c:v>39898</c:v>
                </c:pt>
                <c:pt idx="184">
                  <c:v>39902</c:v>
                </c:pt>
                <c:pt idx="185">
                  <c:v>39903</c:v>
                </c:pt>
                <c:pt idx="186">
                  <c:v>39904</c:v>
                </c:pt>
                <c:pt idx="187">
                  <c:v>39906</c:v>
                </c:pt>
                <c:pt idx="188">
                  <c:v>39909</c:v>
                </c:pt>
                <c:pt idx="189">
                  <c:v>39910</c:v>
                </c:pt>
                <c:pt idx="190">
                  <c:v>39911</c:v>
                </c:pt>
                <c:pt idx="191">
                  <c:v>39912</c:v>
                </c:pt>
                <c:pt idx="192">
                  <c:v>39916</c:v>
                </c:pt>
                <c:pt idx="193">
                  <c:v>39917</c:v>
                </c:pt>
                <c:pt idx="194">
                  <c:v>39918</c:v>
                </c:pt>
                <c:pt idx="195">
                  <c:v>39919</c:v>
                </c:pt>
                <c:pt idx="196">
                  <c:v>39920</c:v>
                </c:pt>
                <c:pt idx="197">
                  <c:v>39923</c:v>
                </c:pt>
                <c:pt idx="198">
                  <c:v>39924</c:v>
                </c:pt>
                <c:pt idx="199">
                  <c:v>39925</c:v>
                </c:pt>
                <c:pt idx="200">
                  <c:v>39926</c:v>
                </c:pt>
                <c:pt idx="201">
                  <c:v>39927</c:v>
                </c:pt>
                <c:pt idx="202">
                  <c:v>39930</c:v>
                </c:pt>
                <c:pt idx="203">
                  <c:v>39931</c:v>
                </c:pt>
                <c:pt idx="204">
                  <c:v>39932</c:v>
                </c:pt>
                <c:pt idx="205">
                  <c:v>39933</c:v>
                </c:pt>
                <c:pt idx="206">
                  <c:v>39937</c:v>
                </c:pt>
                <c:pt idx="207">
                  <c:v>39938</c:v>
                </c:pt>
                <c:pt idx="208">
                  <c:v>39939</c:v>
                </c:pt>
                <c:pt idx="209">
                  <c:v>39940</c:v>
                </c:pt>
                <c:pt idx="210">
                  <c:v>39946</c:v>
                </c:pt>
                <c:pt idx="211">
                  <c:v>39947</c:v>
                </c:pt>
                <c:pt idx="212">
                  <c:v>39948</c:v>
                </c:pt>
                <c:pt idx="213">
                  <c:v>39951</c:v>
                </c:pt>
                <c:pt idx="214">
                  <c:v>39952</c:v>
                </c:pt>
                <c:pt idx="215">
                  <c:v>39953</c:v>
                </c:pt>
                <c:pt idx="216">
                  <c:v>39954</c:v>
                </c:pt>
                <c:pt idx="217">
                  <c:v>39955</c:v>
                </c:pt>
                <c:pt idx="218">
                  <c:v>39959</c:v>
                </c:pt>
                <c:pt idx="219">
                  <c:v>39960</c:v>
                </c:pt>
                <c:pt idx="220">
                  <c:v>39961</c:v>
                </c:pt>
                <c:pt idx="221">
                  <c:v>39962</c:v>
                </c:pt>
                <c:pt idx="222">
                  <c:v>39965</c:v>
                </c:pt>
                <c:pt idx="223">
                  <c:v>39966</c:v>
                </c:pt>
                <c:pt idx="224">
                  <c:v>39967</c:v>
                </c:pt>
                <c:pt idx="225">
                  <c:v>39968</c:v>
                </c:pt>
                <c:pt idx="226">
                  <c:v>39969</c:v>
                </c:pt>
                <c:pt idx="227">
                  <c:v>39972</c:v>
                </c:pt>
                <c:pt idx="228">
                  <c:v>39973</c:v>
                </c:pt>
                <c:pt idx="229">
                  <c:v>39974</c:v>
                </c:pt>
                <c:pt idx="230">
                  <c:v>39975</c:v>
                </c:pt>
                <c:pt idx="231">
                  <c:v>39978</c:v>
                </c:pt>
                <c:pt idx="232">
                  <c:v>39979</c:v>
                </c:pt>
                <c:pt idx="233">
                  <c:v>39980</c:v>
                </c:pt>
                <c:pt idx="234">
                  <c:v>39981</c:v>
                </c:pt>
                <c:pt idx="235">
                  <c:v>39982</c:v>
                </c:pt>
                <c:pt idx="236">
                  <c:v>39983</c:v>
                </c:pt>
                <c:pt idx="237">
                  <c:v>39986</c:v>
                </c:pt>
                <c:pt idx="238">
                  <c:v>39987</c:v>
                </c:pt>
                <c:pt idx="239">
                  <c:v>39988</c:v>
                </c:pt>
                <c:pt idx="240">
                  <c:v>39989</c:v>
                </c:pt>
                <c:pt idx="241">
                  <c:v>39990</c:v>
                </c:pt>
                <c:pt idx="242">
                  <c:v>39993</c:v>
                </c:pt>
                <c:pt idx="243">
                  <c:v>39994</c:v>
                </c:pt>
                <c:pt idx="244">
                  <c:v>39995</c:v>
                </c:pt>
                <c:pt idx="245">
                  <c:v>39996</c:v>
                </c:pt>
                <c:pt idx="246">
                  <c:v>40000</c:v>
                </c:pt>
                <c:pt idx="247">
                  <c:v>40001</c:v>
                </c:pt>
                <c:pt idx="248">
                  <c:v>40002</c:v>
                </c:pt>
                <c:pt idx="249">
                  <c:v>40003</c:v>
                </c:pt>
                <c:pt idx="250">
                  <c:v>40007</c:v>
                </c:pt>
                <c:pt idx="251">
                  <c:v>40008</c:v>
                </c:pt>
                <c:pt idx="252">
                  <c:v>40009</c:v>
                </c:pt>
                <c:pt idx="253">
                  <c:v>40010</c:v>
                </c:pt>
                <c:pt idx="254">
                  <c:v>40011</c:v>
                </c:pt>
                <c:pt idx="255">
                  <c:v>40014</c:v>
                </c:pt>
                <c:pt idx="256">
                  <c:v>40015</c:v>
                </c:pt>
                <c:pt idx="257">
                  <c:v>40016</c:v>
                </c:pt>
                <c:pt idx="258">
                  <c:v>40017</c:v>
                </c:pt>
                <c:pt idx="259">
                  <c:v>40018</c:v>
                </c:pt>
                <c:pt idx="260">
                  <c:v>40021</c:v>
                </c:pt>
                <c:pt idx="261">
                  <c:v>40022</c:v>
                </c:pt>
                <c:pt idx="262">
                  <c:v>40023</c:v>
                </c:pt>
                <c:pt idx="263">
                  <c:v>40024</c:v>
                </c:pt>
                <c:pt idx="264">
                  <c:v>40025</c:v>
                </c:pt>
                <c:pt idx="265">
                  <c:v>40028</c:v>
                </c:pt>
                <c:pt idx="266">
                  <c:v>40029</c:v>
                </c:pt>
                <c:pt idx="267">
                  <c:v>40030</c:v>
                </c:pt>
                <c:pt idx="268">
                  <c:v>40031</c:v>
                </c:pt>
                <c:pt idx="269">
                  <c:v>40032</c:v>
                </c:pt>
                <c:pt idx="270">
                  <c:v>40035</c:v>
                </c:pt>
                <c:pt idx="271">
                  <c:v>40037</c:v>
                </c:pt>
                <c:pt idx="272">
                  <c:v>40038</c:v>
                </c:pt>
                <c:pt idx="273">
                  <c:v>40043</c:v>
                </c:pt>
                <c:pt idx="274">
                  <c:v>40044</c:v>
                </c:pt>
                <c:pt idx="275">
                  <c:v>40045</c:v>
                </c:pt>
                <c:pt idx="276">
                  <c:v>40046</c:v>
                </c:pt>
                <c:pt idx="277">
                  <c:v>40049</c:v>
                </c:pt>
                <c:pt idx="278">
                  <c:v>40050</c:v>
                </c:pt>
                <c:pt idx="279">
                  <c:v>40051</c:v>
                </c:pt>
                <c:pt idx="280">
                  <c:v>40052</c:v>
                </c:pt>
                <c:pt idx="281">
                  <c:v>40053</c:v>
                </c:pt>
                <c:pt idx="282">
                  <c:v>40056</c:v>
                </c:pt>
                <c:pt idx="283">
                  <c:v>40057</c:v>
                </c:pt>
                <c:pt idx="284">
                  <c:v>40059</c:v>
                </c:pt>
                <c:pt idx="285">
                  <c:v>40060</c:v>
                </c:pt>
                <c:pt idx="286">
                  <c:v>40064</c:v>
                </c:pt>
                <c:pt idx="287">
                  <c:v>40065</c:v>
                </c:pt>
                <c:pt idx="288">
                  <c:v>40066</c:v>
                </c:pt>
                <c:pt idx="289">
                  <c:v>40067</c:v>
                </c:pt>
                <c:pt idx="290">
                  <c:v>40070</c:v>
                </c:pt>
                <c:pt idx="291">
                  <c:v>40071</c:v>
                </c:pt>
                <c:pt idx="292">
                  <c:v>40072</c:v>
                </c:pt>
                <c:pt idx="293">
                  <c:v>40073</c:v>
                </c:pt>
                <c:pt idx="294">
                  <c:v>40074</c:v>
                </c:pt>
                <c:pt idx="295">
                  <c:v>40077</c:v>
                </c:pt>
                <c:pt idx="296">
                  <c:v>40078</c:v>
                </c:pt>
                <c:pt idx="297">
                  <c:v>40079</c:v>
                </c:pt>
                <c:pt idx="298">
                  <c:v>40080</c:v>
                </c:pt>
                <c:pt idx="299">
                  <c:v>40081</c:v>
                </c:pt>
                <c:pt idx="300">
                  <c:v>40084</c:v>
                </c:pt>
                <c:pt idx="301">
                  <c:v>40085</c:v>
                </c:pt>
                <c:pt idx="302">
                  <c:v>40086</c:v>
                </c:pt>
                <c:pt idx="303">
                  <c:v>40087</c:v>
                </c:pt>
                <c:pt idx="304">
                  <c:v>40088</c:v>
                </c:pt>
                <c:pt idx="305">
                  <c:v>40091</c:v>
                </c:pt>
                <c:pt idx="306">
                  <c:v>40092</c:v>
                </c:pt>
                <c:pt idx="307">
                  <c:v>40093</c:v>
                </c:pt>
                <c:pt idx="308">
                  <c:v>40094</c:v>
                </c:pt>
                <c:pt idx="309">
                  <c:v>40095</c:v>
                </c:pt>
                <c:pt idx="310">
                  <c:v>40098</c:v>
                </c:pt>
                <c:pt idx="311">
                  <c:v>40099</c:v>
                </c:pt>
                <c:pt idx="312">
                  <c:v>40100</c:v>
                </c:pt>
                <c:pt idx="313">
                  <c:v>40101</c:v>
                </c:pt>
                <c:pt idx="314">
                  <c:v>40102</c:v>
                </c:pt>
                <c:pt idx="315">
                  <c:v>40105</c:v>
                </c:pt>
                <c:pt idx="316">
                  <c:v>40106</c:v>
                </c:pt>
                <c:pt idx="317">
                  <c:v>40107</c:v>
                </c:pt>
                <c:pt idx="318">
                  <c:v>40108</c:v>
                </c:pt>
                <c:pt idx="319">
                  <c:v>40109</c:v>
                </c:pt>
                <c:pt idx="320">
                  <c:v>40112</c:v>
                </c:pt>
                <c:pt idx="321">
                  <c:v>40113</c:v>
                </c:pt>
                <c:pt idx="322">
                  <c:v>40114</c:v>
                </c:pt>
                <c:pt idx="323">
                  <c:v>40115</c:v>
                </c:pt>
                <c:pt idx="324">
                  <c:v>40116</c:v>
                </c:pt>
                <c:pt idx="325">
                  <c:v>40119</c:v>
                </c:pt>
                <c:pt idx="326">
                  <c:v>40120</c:v>
                </c:pt>
                <c:pt idx="327">
                  <c:v>40121</c:v>
                </c:pt>
                <c:pt idx="328">
                  <c:v>40122</c:v>
                </c:pt>
                <c:pt idx="329">
                  <c:v>40123</c:v>
                </c:pt>
                <c:pt idx="330">
                  <c:v>40126</c:v>
                </c:pt>
                <c:pt idx="331">
                  <c:v>40127</c:v>
                </c:pt>
                <c:pt idx="332">
                  <c:v>40128</c:v>
                </c:pt>
                <c:pt idx="333">
                  <c:v>40129</c:v>
                </c:pt>
                <c:pt idx="334">
                  <c:v>40130</c:v>
                </c:pt>
                <c:pt idx="335">
                  <c:v>40133</c:v>
                </c:pt>
                <c:pt idx="336">
                  <c:v>40134</c:v>
                </c:pt>
                <c:pt idx="337">
                  <c:v>40135</c:v>
                </c:pt>
                <c:pt idx="338">
                  <c:v>40136</c:v>
                </c:pt>
                <c:pt idx="339">
                  <c:v>40137</c:v>
                </c:pt>
                <c:pt idx="340">
                  <c:v>40140</c:v>
                </c:pt>
                <c:pt idx="341">
                  <c:v>40141</c:v>
                </c:pt>
                <c:pt idx="342">
                  <c:v>40147</c:v>
                </c:pt>
                <c:pt idx="343">
                  <c:v>40148</c:v>
                </c:pt>
                <c:pt idx="344">
                  <c:v>40149</c:v>
                </c:pt>
                <c:pt idx="345">
                  <c:v>40150</c:v>
                </c:pt>
                <c:pt idx="346">
                  <c:v>40151</c:v>
                </c:pt>
                <c:pt idx="347">
                  <c:v>40154</c:v>
                </c:pt>
                <c:pt idx="348">
                  <c:v>40155</c:v>
                </c:pt>
                <c:pt idx="349">
                  <c:v>40156</c:v>
                </c:pt>
                <c:pt idx="350">
                  <c:v>40157</c:v>
                </c:pt>
                <c:pt idx="351">
                  <c:v>40158</c:v>
                </c:pt>
                <c:pt idx="352">
                  <c:v>40161</c:v>
                </c:pt>
                <c:pt idx="353">
                  <c:v>40162</c:v>
                </c:pt>
                <c:pt idx="354">
                  <c:v>40163</c:v>
                </c:pt>
                <c:pt idx="355">
                  <c:v>40164</c:v>
                </c:pt>
                <c:pt idx="356">
                  <c:v>40165</c:v>
                </c:pt>
                <c:pt idx="357">
                  <c:v>40166</c:v>
                </c:pt>
                <c:pt idx="358">
                  <c:v>40169</c:v>
                </c:pt>
                <c:pt idx="359">
                  <c:v>40170</c:v>
                </c:pt>
                <c:pt idx="360">
                  <c:v>40171</c:v>
                </c:pt>
                <c:pt idx="361">
                  <c:v>40175</c:v>
                </c:pt>
                <c:pt idx="362">
                  <c:v>40176</c:v>
                </c:pt>
                <c:pt idx="363">
                  <c:v>40177</c:v>
                </c:pt>
                <c:pt idx="364">
                  <c:v>40178</c:v>
                </c:pt>
                <c:pt idx="365">
                  <c:v>40182</c:v>
                </c:pt>
                <c:pt idx="366">
                  <c:v>40183</c:v>
                </c:pt>
                <c:pt idx="367">
                  <c:v>40184</c:v>
                </c:pt>
                <c:pt idx="368">
                  <c:v>40185</c:v>
                </c:pt>
                <c:pt idx="369">
                  <c:v>40186</c:v>
                </c:pt>
                <c:pt idx="370">
                  <c:v>40189</c:v>
                </c:pt>
                <c:pt idx="371">
                  <c:v>40190</c:v>
                </c:pt>
                <c:pt idx="372">
                  <c:v>40191</c:v>
                </c:pt>
                <c:pt idx="373">
                  <c:v>40192</c:v>
                </c:pt>
                <c:pt idx="374">
                  <c:v>40193</c:v>
                </c:pt>
                <c:pt idx="375">
                  <c:v>40197</c:v>
                </c:pt>
                <c:pt idx="376">
                  <c:v>40199</c:v>
                </c:pt>
                <c:pt idx="377">
                  <c:v>40200</c:v>
                </c:pt>
                <c:pt idx="378">
                  <c:v>40203</c:v>
                </c:pt>
                <c:pt idx="379">
                  <c:v>40204</c:v>
                </c:pt>
                <c:pt idx="380">
                  <c:v>40205</c:v>
                </c:pt>
                <c:pt idx="381">
                  <c:v>40206</c:v>
                </c:pt>
                <c:pt idx="382">
                  <c:v>40207</c:v>
                </c:pt>
                <c:pt idx="383">
                  <c:v>40210</c:v>
                </c:pt>
                <c:pt idx="384">
                  <c:v>40211</c:v>
                </c:pt>
                <c:pt idx="385">
                  <c:v>40212</c:v>
                </c:pt>
                <c:pt idx="386">
                  <c:v>40213</c:v>
                </c:pt>
                <c:pt idx="387">
                  <c:v>40214</c:v>
                </c:pt>
                <c:pt idx="388">
                  <c:v>40217</c:v>
                </c:pt>
                <c:pt idx="389">
                  <c:v>40218</c:v>
                </c:pt>
                <c:pt idx="390">
                  <c:v>40219</c:v>
                </c:pt>
                <c:pt idx="391">
                  <c:v>40220</c:v>
                </c:pt>
                <c:pt idx="392">
                  <c:v>40221</c:v>
                </c:pt>
                <c:pt idx="393">
                  <c:v>40225</c:v>
                </c:pt>
                <c:pt idx="394">
                  <c:v>40226</c:v>
                </c:pt>
                <c:pt idx="395">
                  <c:v>40227</c:v>
                </c:pt>
                <c:pt idx="396">
                  <c:v>40228</c:v>
                </c:pt>
                <c:pt idx="397">
                  <c:v>40231</c:v>
                </c:pt>
                <c:pt idx="398">
                  <c:v>40232</c:v>
                </c:pt>
                <c:pt idx="399">
                  <c:v>40233</c:v>
                </c:pt>
                <c:pt idx="400">
                  <c:v>40234</c:v>
                </c:pt>
                <c:pt idx="401">
                  <c:v>40235</c:v>
                </c:pt>
                <c:pt idx="402">
                  <c:v>40238</c:v>
                </c:pt>
                <c:pt idx="403">
                  <c:v>40239</c:v>
                </c:pt>
                <c:pt idx="404">
                  <c:v>40240</c:v>
                </c:pt>
                <c:pt idx="405">
                  <c:v>40241</c:v>
                </c:pt>
                <c:pt idx="406">
                  <c:v>40242</c:v>
                </c:pt>
                <c:pt idx="407">
                  <c:v>40245</c:v>
                </c:pt>
                <c:pt idx="408">
                  <c:v>40246</c:v>
                </c:pt>
                <c:pt idx="409">
                  <c:v>40247</c:v>
                </c:pt>
                <c:pt idx="410">
                  <c:v>40248</c:v>
                </c:pt>
                <c:pt idx="411">
                  <c:v>40249</c:v>
                </c:pt>
                <c:pt idx="412">
                  <c:v>40252</c:v>
                </c:pt>
                <c:pt idx="413">
                  <c:v>40253</c:v>
                </c:pt>
                <c:pt idx="414">
                  <c:v>40254</c:v>
                </c:pt>
                <c:pt idx="415">
                  <c:v>40255</c:v>
                </c:pt>
                <c:pt idx="416">
                  <c:v>40256</c:v>
                </c:pt>
                <c:pt idx="417">
                  <c:v>40259</c:v>
                </c:pt>
                <c:pt idx="418">
                  <c:v>40260</c:v>
                </c:pt>
                <c:pt idx="419">
                  <c:v>40261</c:v>
                </c:pt>
                <c:pt idx="420">
                  <c:v>40262</c:v>
                </c:pt>
                <c:pt idx="421">
                  <c:v>40263</c:v>
                </c:pt>
                <c:pt idx="422">
                  <c:v>40266</c:v>
                </c:pt>
                <c:pt idx="423">
                  <c:v>40267</c:v>
                </c:pt>
                <c:pt idx="424">
                  <c:v>40268</c:v>
                </c:pt>
                <c:pt idx="425">
                  <c:v>40269</c:v>
                </c:pt>
                <c:pt idx="426">
                  <c:v>40273</c:v>
                </c:pt>
                <c:pt idx="427">
                  <c:v>40274</c:v>
                </c:pt>
                <c:pt idx="428">
                  <c:v>40275</c:v>
                </c:pt>
                <c:pt idx="429">
                  <c:v>40276</c:v>
                </c:pt>
                <c:pt idx="430">
                  <c:v>40277</c:v>
                </c:pt>
                <c:pt idx="431">
                  <c:v>40280</c:v>
                </c:pt>
                <c:pt idx="432">
                  <c:v>40281</c:v>
                </c:pt>
                <c:pt idx="433">
                  <c:v>40282</c:v>
                </c:pt>
                <c:pt idx="434">
                  <c:v>40283</c:v>
                </c:pt>
                <c:pt idx="435">
                  <c:v>40284</c:v>
                </c:pt>
                <c:pt idx="436">
                  <c:v>40287</c:v>
                </c:pt>
                <c:pt idx="437">
                  <c:v>40288</c:v>
                </c:pt>
                <c:pt idx="438">
                  <c:v>40289</c:v>
                </c:pt>
                <c:pt idx="439">
                  <c:v>40290</c:v>
                </c:pt>
                <c:pt idx="440">
                  <c:v>40291</c:v>
                </c:pt>
                <c:pt idx="441">
                  <c:v>40294</c:v>
                </c:pt>
                <c:pt idx="442">
                  <c:v>40295</c:v>
                </c:pt>
                <c:pt idx="443">
                  <c:v>40296</c:v>
                </c:pt>
                <c:pt idx="444">
                  <c:v>40297</c:v>
                </c:pt>
                <c:pt idx="445">
                  <c:v>40298</c:v>
                </c:pt>
                <c:pt idx="446">
                  <c:v>40301</c:v>
                </c:pt>
                <c:pt idx="447">
                  <c:v>40302</c:v>
                </c:pt>
                <c:pt idx="448">
                  <c:v>40303</c:v>
                </c:pt>
                <c:pt idx="449">
                  <c:v>40304</c:v>
                </c:pt>
                <c:pt idx="450">
                  <c:v>40305</c:v>
                </c:pt>
                <c:pt idx="451">
                  <c:v>40308</c:v>
                </c:pt>
                <c:pt idx="452">
                  <c:v>40309</c:v>
                </c:pt>
                <c:pt idx="453">
                  <c:v>40310</c:v>
                </c:pt>
                <c:pt idx="454">
                  <c:v>40311</c:v>
                </c:pt>
                <c:pt idx="455">
                  <c:v>40312</c:v>
                </c:pt>
                <c:pt idx="456">
                  <c:v>40315</c:v>
                </c:pt>
                <c:pt idx="457">
                  <c:v>40316</c:v>
                </c:pt>
                <c:pt idx="458">
                  <c:v>40317</c:v>
                </c:pt>
                <c:pt idx="459">
                  <c:v>40318</c:v>
                </c:pt>
                <c:pt idx="460">
                  <c:v>40319</c:v>
                </c:pt>
                <c:pt idx="461">
                  <c:v>40322</c:v>
                </c:pt>
                <c:pt idx="462">
                  <c:v>40323</c:v>
                </c:pt>
                <c:pt idx="463">
                  <c:v>40324</c:v>
                </c:pt>
                <c:pt idx="464">
                  <c:v>40325</c:v>
                </c:pt>
                <c:pt idx="465">
                  <c:v>40332</c:v>
                </c:pt>
                <c:pt idx="466">
                  <c:v>40333</c:v>
                </c:pt>
                <c:pt idx="467">
                  <c:v>40336</c:v>
                </c:pt>
                <c:pt idx="468">
                  <c:v>40337</c:v>
                </c:pt>
                <c:pt idx="469">
                  <c:v>40338</c:v>
                </c:pt>
                <c:pt idx="470">
                  <c:v>40339</c:v>
                </c:pt>
                <c:pt idx="471">
                  <c:v>40340</c:v>
                </c:pt>
                <c:pt idx="472">
                  <c:v>40341</c:v>
                </c:pt>
                <c:pt idx="473">
                  <c:v>40342</c:v>
                </c:pt>
                <c:pt idx="474">
                  <c:v>40343</c:v>
                </c:pt>
                <c:pt idx="475">
                  <c:v>40344</c:v>
                </c:pt>
                <c:pt idx="476">
                  <c:v>40345</c:v>
                </c:pt>
                <c:pt idx="477">
                  <c:v>40346</c:v>
                </c:pt>
                <c:pt idx="478">
                  <c:v>40347</c:v>
                </c:pt>
                <c:pt idx="479">
                  <c:v>40350</c:v>
                </c:pt>
                <c:pt idx="480">
                  <c:v>40351</c:v>
                </c:pt>
                <c:pt idx="481">
                  <c:v>40353</c:v>
                </c:pt>
                <c:pt idx="482">
                  <c:v>40354</c:v>
                </c:pt>
                <c:pt idx="483">
                  <c:v>40357</c:v>
                </c:pt>
                <c:pt idx="484">
                  <c:v>40358</c:v>
                </c:pt>
                <c:pt idx="485">
                  <c:v>40360</c:v>
                </c:pt>
                <c:pt idx="486">
                  <c:v>40361</c:v>
                </c:pt>
                <c:pt idx="487">
                  <c:v>40365</c:v>
                </c:pt>
                <c:pt idx="488">
                  <c:v>40366</c:v>
                </c:pt>
                <c:pt idx="489">
                  <c:v>40367</c:v>
                </c:pt>
                <c:pt idx="490">
                  <c:v>40368</c:v>
                </c:pt>
                <c:pt idx="491">
                  <c:v>40371</c:v>
                </c:pt>
                <c:pt idx="492">
                  <c:v>40372</c:v>
                </c:pt>
                <c:pt idx="493">
                  <c:v>40373</c:v>
                </c:pt>
                <c:pt idx="494">
                  <c:v>40374</c:v>
                </c:pt>
                <c:pt idx="495">
                  <c:v>40375</c:v>
                </c:pt>
                <c:pt idx="496">
                  <c:v>40378</c:v>
                </c:pt>
                <c:pt idx="497">
                  <c:v>40379</c:v>
                </c:pt>
                <c:pt idx="498">
                  <c:v>40380</c:v>
                </c:pt>
                <c:pt idx="499">
                  <c:v>40381</c:v>
                </c:pt>
                <c:pt idx="500">
                  <c:v>40382</c:v>
                </c:pt>
                <c:pt idx="501">
                  <c:v>40385</c:v>
                </c:pt>
                <c:pt idx="502">
                  <c:v>40386</c:v>
                </c:pt>
                <c:pt idx="503">
                  <c:v>40387</c:v>
                </c:pt>
                <c:pt idx="504">
                  <c:v>40388</c:v>
                </c:pt>
                <c:pt idx="505">
                  <c:v>40389</c:v>
                </c:pt>
                <c:pt idx="506">
                  <c:v>40392</c:v>
                </c:pt>
                <c:pt idx="507">
                  <c:v>40393</c:v>
                </c:pt>
                <c:pt idx="508">
                  <c:v>40394</c:v>
                </c:pt>
                <c:pt idx="509">
                  <c:v>40395</c:v>
                </c:pt>
                <c:pt idx="510">
                  <c:v>40396</c:v>
                </c:pt>
                <c:pt idx="511">
                  <c:v>40400</c:v>
                </c:pt>
                <c:pt idx="512">
                  <c:v>40401</c:v>
                </c:pt>
                <c:pt idx="513">
                  <c:v>40402</c:v>
                </c:pt>
                <c:pt idx="514">
                  <c:v>40403</c:v>
                </c:pt>
                <c:pt idx="515">
                  <c:v>40406</c:v>
                </c:pt>
                <c:pt idx="516">
                  <c:v>40407</c:v>
                </c:pt>
                <c:pt idx="517">
                  <c:v>40408</c:v>
                </c:pt>
                <c:pt idx="518">
                  <c:v>40409</c:v>
                </c:pt>
                <c:pt idx="519">
                  <c:v>40410</c:v>
                </c:pt>
                <c:pt idx="520">
                  <c:v>40413</c:v>
                </c:pt>
                <c:pt idx="521">
                  <c:v>40414</c:v>
                </c:pt>
                <c:pt idx="522">
                  <c:v>40415</c:v>
                </c:pt>
                <c:pt idx="523">
                  <c:v>40416</c:v>
                </c:pt>
                <c:pt idx="524">
                  <c:v>40417</c:v>
                </c:pt>
                <c:pt idx="525">
                  <c:v>40420</c:v>
                </c:pt>
                <c:pt idx="526">
                  <c:v>40421</c:v>
                </c:pt>
                <c:pt idx="527">
                  <c:v>40422</c:v>
                </c:pt>
                <c:pt idx="528">
                  <c:v>40423</c:v>
                </c:pt>
                <c:pt idx="529">
                  <c:v>40424</c:v>
                </c:pt>
                <c:pt idx="530">
                  <c:v>40428</c:v>
                </c:pt>
                <c:pt idx="531">
                  <c:v>40429</c:v>
                </c:pt>
                <c:pt idx="532">
                  <c:v>40430</c:v>
                </c:pt>
                <c:pt idx="533">
                  <c:v>40431</c:v>
                </c:pt>
                <c:pt idx="534">
                  <c:v>40434</c:v>
                </c:pt>
                <c:pt idx="535">
                  <c:v>40435</c:v>
                </c:pt>
                <c:pt idx="536">
                  <c:v>40436</c:v>
                </c:pt>
                <c:pt idx="537">
                  <c:v>40437</c:v>
                </c:pt>
                <c:pt idx="538">
                  <c:v>40438</c:v>
                </c:pt>
                <c:pt idx="539">
                  <c:v>40441</c:v>
                </c:pt>
                <c:pt idx="540">
                  <c:v>40442</c:v>
                </c:pt>
                <c:pt idx="541">
                  <c:v>40443</c:v>
                </c:pt>
                <c:pt idx="542">
                  <c:v>40444</c:v>
                </c:pt>
                <c:pt idx="543">
                  <c:v>40445</c:v>
                </c:pt>
                <c:pt idx="544">
                  <c:v>40448</c:v>
                </c:pt>
                <c:pt idx="545">
                  <c:v>40449</c:v>
                </c:pt>
                <c:pt idx="546">
                  <c:v>40450</c:v>
                </c:pt>
                <c:pt idx="547">
                  <c:v>40451</c:v>
                </c:pt>
                <c:pt idx="548">
                  <c:v>40452</c:v>
                </c:pt>
                <c:pt idx="549">
                  <c:v>40455</c:v>
                </c:pt>
                <c:pt idx="550">
                  <c:v>40456</c:v>
                </c:pt>
                <c:pt idx="551">
                  <c:v>40457</c:v>
                </c:pt>
                <c:pt idx="552">
                  <c:v>40458</c:v>
                </c:pt>
                <c:pt idx="553">
                  <c:v>40459</c:v>
                </c:pt>
                <c:pt idx="554">
                  <c:v>40462</c:v>
                </c:pt>
                <c:pt idx="555">
                  <c:v>40463</c:v>
                </c:pt>
                <c:pt idx="556">
                  <c:v>40464</c:v>
                </c:pt>
                <c:pt idx="557">
                  <c:v>40465</c:v>
                </c:pt>
                <c:pt idx="558">
                  <c:v>40466</c:v>
                </c:pt>
                <c:pt idx="559">
                  <c:v>40469</c:v>
                </c:pt>
                <c:pt idx="560">
                  <c:v>40470</c:v>
                </c:pt>
                <c:pt idx="561">
                  <c:v>40471</c:v>
                </c:pt>
                <c:pt idx="562">
                  <c:v>40472</c:v>
                </c:pt>
                <c:pt idx="563">
                  <c:v>40473</c:v>
                </c:pt>
                <c:pt idx="564">
                  <c:v>40476</c:v>
                </c:pt>
                <c:pt idx="565">
                  <c:v>40477</c:v>
                </c:pt>
                <c:pt idx="566">
                  <c:v>40478</c:v>
                </c:pt>
                <c:pt idx="567">
                  <c:v>40479</c:v>
                </c:pt>
                <c:pt idx="568">
                  <c:v>40480</c:v>
                </c:pt>
                <c:pt idx="569">
                  <c:v>40483</c:v>
                </c:pt>
                <c:pt idx="570">
                  <c:v>40484</c:v>
                </c:pt>
                <c:pt idx="571">
                  <c:v>40485</c:v>
                </c:pt>
                <c:pt idx="572">
                  <c:v>40486</c:v>
                </c:pt>
                <c:pt idx="573">
                  <c:v>40487</c:v>
                </c:pt>
                <c:pt idx="574">
                  <c:v>40490</c:v>
                </c:pt>
                <c:pt idx="575">
                  <c:v>40491</c:v>
                </c:pt>
                <c:pt idx="576">
                  <c:v>40492</c:v>
                </c:pt>
                <c:pt idx="577">
                  <c:v>40493</c:v>
                </c:pt>
                <c:pt idx="578">
                  <c:v>40494</c:v>
                </c:pt>
                <c:pt idx="579">
                  <c:v>40497</c:v>
                </c:pt>
                <c:pt idx="580">
                  <c:v>40498</c:v>
                </c:pt>
                <c:pt idx="581">
                  <c:v>40499</c:v>
                </c:pt>
                <c:pt idx="582">
                  <c:v>40500</c:v>
                </c:pt>
                <c:pt idx="583">
                  <c:v>40501</c:v>
                </c:pt>
                <c:pt idx="584">
                  <c:v>40504</c:v>
                </c:pt>
                <c:pt idx="585">
                  <c:v>40505</c:v>
                </c:pt>
                <c:pt idx="586">
                  <c:v>40506</c:v>
                </c:pt>
                <c:pt idx="587">
                  <c:v>40507</c:v>
                </c:pt>
                <c:pt idx="588">
                  <c:v>40508</c:v>
                </c:pt>
                <c:pt idx="589">
                  <c:v>40511</c:v>
                </c:pt>
                <c:pt idx="590">
                  <c:v>40512</c:v>
                </c:pt>
                <c:pt idx="591">
                  <c:v>40513</c:v>
                </c:pt>
                <c:pt idx="592">
                  <c:v>40514</c:v>
                </c:pt>
                <c:pt idx="593">
                  <c:v>40515</c:v>
                </c:pt>
                <c:pt idx="594">
                  <c:v>40518</c:v>
                </c:pt>
                <c:pt idx="595">
                  <c:v>40519</c:v>
                </c:pt>
                <c:pt idx="596">
                  <c:v>40520</c:v>
                </c:pt>
                <c:pt idx="597">
                  <c:v>40521</c:v>
                </c:pt>
                <c:pt idx="598">
                  <c:v>40522</c:v>
                </c:pt>
                <c:pt idx="599">
                  <c:v>40525</c:v>
                </c:pt>
                <c:pt idx="600">
                  <c:v>40526</c:v>
                </c:pt>
                <c:pt idx="601">
                  <c:v>40527</c:v>
                </c:pt>
                <c:pt idx="602">
                  <c:v>40528</c:v>
                </c:pt>
                <c:pt idx="603">
                  <c:v>40529</c:v>
                </c:pt>
                <c:pt idx="604">
                  <c:v>40532</c:v>
                </c:pt>
                <c:pt idx="605">
                  <c:v>40533</c:v>
                </c:pt>
                <c:pt idx="606">
                  <c:v>40534</c:v>
                </c:pt>
                <c:pt idx="607">
                  <c:v>40535</c:v>
                </c:pt>
                <c:pt idx="608">
                  <c:v>40539</c:v>
                </c:pt>
                <c:pt idx="609">
                  <c:v>40540</c:v>
                </c:pt>
                <c:pt idx="610">
                  <c:v>40541</c:v>
                </c:pt>
                <c:pt idx="611">
                  <c:v>40542</c:v>
                </c:pt>
                <c:pt idx="612">
                  <c:v>40543</c:v>
                </c:pt>
                <c:pt idx="613">
                  <c:v>40546</c:v>
                </c:pt>
                <c:pt idx="614">
                  <c:v>40547</c:v>
                </c:pt>
                <c:pt idx="615">
                  <c:v>40548</c:v>
                </c:pt>
                <c:pt idx="616">
                  <c:v>40549</c:v>
                </c:pt>
                <c:pt idx="617">
                  <c:v>40550</c:v>
                </c:pt>
                <c:pt idx="618">
                  <c:v>40553</c:v>
                </c:pt>
                <c:pt idx="619">
                  <c:v>40554</c:v>
                </c:pt>
                <c:pt idx="620">
                  <c:v>40555</c:v>
                </c:pt>
                <c:pt idx="621">
                  <c:v>40556</c:v>
                </c:pt>
                <c:pt idx="622">
                  <c:v>40557</c:v>
                </c:pt>
                <c:pt idx="623">
                  <c:v>40560</c:v>
                </c:pt>
                <c:pt idx="624">
                  <c:v>40561</c:v>
                </c:pt>
                <c:pt idx="625">
                  <c:v>40562</c:v>
                </c:pt>
                <c:pt idx="626">
                  <c:v>40563</c:v>
                </c:pt>
                <c:pt idx="627">
                  <c:v>40564</c:v>
                </c:pt>
                <c:pt idx="628">
                  <c:v>40567</c:v>
                </c:pt>
                <c:pt idx="629">
                  <c:v>40568</c:v>
                </c:pt>
                <c:pt idx="630">
                  <c:v>40569</c:v>
                </c:pt>
                <c:pt idx="631">
                  <c:v>40570</c:v>
                </c:pt>
                <c:pt idx="632">
                  <c:v>40571</c:v>
                </c:pt>
                <c:pt idx="633">
                  <c:v>40574</c:v>
                </c:pt>
                <c:pt idx="634">
                  <c:v>40575</c:v>
                </c:pt>
                <c:pt idx="635">
                  <c:v>40576</c:v>
                </c:pt>
                <c:pt idx="636">
                  <c:v>40577</c:v>
                </c:pt>
                <c:pt idx="637">
                  <c:v>40578</c:v>
                </c:pt>
                <c:pt idx="638">
                  <c:v>40581</c:v>
                </c:pt>
                <c:pt idx="639">
                  <c:v>40582</c:v>
                </c:pt>
                <c:pt idx="640">
                  <c:v>40583</c:v>
                </c:pt>
                <c:pt idx="641">
                  <c:v>40584</c:v>
                </c:pt>
                <c:pt idx="642">
                  <c:v>40585</c:v>
                </c:pt>
                <c:pt idx="643">
                  <c:v>40588</c:v>
                </c:pt>
                <c:pt idx="644">
                  <c:v>40589</c:v>
                </c:pt>
                <c:pt idx="645">
                  <c:v>40590</c:v>
                </c:pt>
                <c:pt idx="646">
                  <c:v>40591</c:v>
                </c:pt>
                <c:pt idx="647">
                  <c:v>40592</c:v>
                </c:pt>
                <c:pt idx="648">
                  <c:v>40595</c:v>
                </c:pt>
                <c:pt idx="649">
                  <c:v>40596</c:v>
                </c:pt>
                <c:pt idx="650">
                  <c:v>40597</c:v>
                </c:pt>
                <c:pt idx="651">
                  <c:v>40598</c:v>
                </c:pt>
                <c:pt idx="652">
                  <c:v>40599</c:v>
                </c:pt>
                <c:pt idx="653">
                  <c:v>40602</c:v>
                </c:pt>
                <c:pt idx="654">
                  <c:v>40603</c:v>
                </c:pt>
                <c:pt idx="655">
                  <c:v>40604</c:v>
                </c:pt>
                <c:pt idx="656">
                  <c:v>40605</c:v>
                </c:pt>
                <c:pt idx="657">
                  <c:v>40609</c:v>
                </c:pt>
                <c:pt idx="658">
                  <c:v>40610</c:v>
                </c:pt>
                <c:pt idx="659">
                  <c:v>40611</c:v>
                </c:pt>
                <c:pt idx="660">
                  <c:v>40612</c:v>
                </c:pt>
                <c:pt idx="661">
                  <c:v>40613</c:v>
                </c:pt>
                <c:pt idx="662">
                  <c:v>40616</c:v>
                </c:pt>
                <c:pt idx="663">
                  <c:v>40617</c:v>
                </c:pt>
                <c:pt idx="664">
                  <c:v>40618</c:v>
                </c:pt>
                <c:pt idx="665">
                  <c:v>40619</c:v>
                </c:pt>
                <c:pt idx="666">
                  <c:v>40620</c:v>
                </c:pt>
                <c:pt idx="667">
                  <c:v>40623</c:v>
                </c:pt>
                <c:pt idx="668">
                  <c:v>40624</c:v>
                </c:pt>
                <c:pt idx="669">
                  <c:v>40625</c:v>
                </c:pt>
                <c:pt idx="670">
                  <c:v>40626</c:v>
                </c:pt>
                <c:pt idx="671">
                  <c:v>40627</c:v>
                </c:pt>
                <c:pt idx="672">
                  <c:v>40630</c:v>
                </c:pt>
                <c:pt idx="673">
                  <c:v>40631</c:v>
                </c:pt>
                <c:pt idx="674">
                  <c:v>40632</c:v>
                </c:pt>
                <c:pt idx="675">
                  <c:v>40633</c:v>
                </c:pt>
                <c:pt idx="676">
                  <c:v>40634</c:v>
                </c:pt>
                <c:pt idx="677">
                  <c:v>40637</c:v>
                </c:pt>
                <c:pt idx="678">
                  <c:v>40638</c:v>
                </c:pt>
                <c:pt idx="679">
                  <c:v>40639</c:v>
                </c:pt>
                <c:pt idx="680">
                  <c:v>40640</c:v>
                </c:pt>
                <c:pt idx="681">
                  <c:v>40641</c:v>
                </c:pt>
                <c:pt idx="682">
                  <c:v>40644</c:v>
                </c:pt>
                <c:pt idx="683">
                  <c:v>40645</c:v>
                </c:pt>
                <c:pt idx="684">
                  <c:v>40646</c:v>
                </c:pt>
                <c:pt idx="685">
                  <c:v>40647</c:v>
                </c:pt>
                <c:pt idx="686">
                  <c:v>40648</c:v>
                </c:pt>
                <c:pt idx="687">
                  <c:v>40651</c:v>
                </c:pt>
                <c:pt idx="688">
                  <c:v>40652</c:v>
                </c:pt>
                <c:pt idx="689">
                  <c:v>40653</c:v>
                </c:pt>
                <c:pt idx="690">
                  <c:v>40658</c:v>
                </c:pt>
                <c:pt idx="691">
                  <c:v>40659</c:v>
                </c:pt>
                <c:pt idx="692">
                  <c:v>40660</c:v>
                </c:pt>
                <c:pt idx="693">
                  <c:v>40661</c:v>
                </c:pt>
                <c:pt idx="694">
                  <c:v>40662</c:v>
                </c:pt>
                <c:pt idx="695">
                  <c:v>40665</c:v>
                </c:pt>
                <c:pt idx="696">
                  <c:v>40666</c:v>
                </c:pt>
                <c:pt idx="697">
                  <c:v>40669</c:v>
                </c:pt>
                <c:pt idx="698">
                  <c:v>40672</c:v>
                </c:pt>
                <c:pt idx="699">
                  <c:v>40673</c:v>
                </c:pt>
                <c:pt idx="700">
                  <c:v>40674</c:v>
                </c:pt>
                <c:pt idx="701">
                  <c:v>40675</c:v>
                </c:pt>
                <c:pt idx="702">
                  <c:v>40676</c:v>
                </c:pt>
                <c:pt idx="703">
                  <c:v>40679</c:v>
                </c:pt>
                <c:pt idx="704">
                  <c:v>40680</c:v>
                </c:pt>
                <c:pt idx="705">
                  <c:v>40681</c:v>
                </c:pt>
                <c:pt idx="706">
                  <c:v>40682</c:v>
                </c:pt>
                <c:pt idx="707">
                  <c:v>40683</c:v>
                </c:pt>
                <c:pt idx="708">
                  <c:v>40686</c:v>
                </c:pt>
                <c:pt idx="709">
                  <c:v>40687</c:v>
                </c:pt>
                <c:pt idx="710">
                  <c:v>40688</c:v>
                </c:pt>
                <c:pt idx="711">
                  <c:v>40689</c:v>
                </c:pt>
                <c:pt idx="712">
                  <c:v>40690</c:v>
                </c:pt>
                <c:pt idx="713">
                  <c:v>40693</c:v>
                </c:pt>
                <c:pt idx="714">
                  <c:v>40694</c:v>
                </c:pt>
                <c:pt idx="715">
                  <c:v>40695</c:v>
                </c:pt>
                <c:pt idx="716">
                  <c:v>40696</c:v>
                </c:pt>
                <c:pt idx="717">
                  <c:v>40697</c:v>
                </c:pt>
                <c:pt idx="718">
                  <c:v>40700</c:v>
                </c:pt>
                <c:pt idx="719">
                  <c:v>40701</c:v>
                </c:pt>
                <c:pt idx="720">
                  <c:v>40702</c:v>
                </c:pt>
                <c:pt idx="721">
                  <c:v>40703</c:v>
                </c:pt>
                <c:pt idx="722">
                  <c:v>40704</c:v>
                </c:pt>
                <c:pt idx="723">
                  <c:v>40707</c:v>
                </c:pt>
                <c:pt idx="724">
                  <c:v>40708</c:v>
                </c:pt>
                <c:pt idx="725">
                  <c:v>40709</c:v>
                </c:pt>
                <c:pt idx="726">
                  <c:v>40710</c:v>
                </c:pt>
                <c:pt idx="727">
                  <c:v>40711</c:v>
                </c:pt>
                <c:pt idx="728">
                  <c:v>40714</c:v>
                </c:pt>
                <c:pt idx="729">
                  <c:v>40715</c:v>
                </c:pt>
                <c:pt idx="730">
                  <c:v>40716</c:v>
                </c:pt>
                <c:pt idx="731">
                  <c:v>40717</c:v>
                </c:pt>
                <c:pt idx="732">
                  <c:v>40718</c:v>
                </c:pt>
                <c:pt idx="733">
                  <c:v>40721</c:v>
                </c:pt>
                <c:pt idx="734">
                  <c:v>40722</c:v>
                </c:pt>
                <c:pt idx="735">
                  <c:v>40723</c:v>
                </c:pt>
                <c:pt idx="736">
                  <c:v>40724</c:v>
                </c:pt>
                <c:pt idx="737">
                  <c:v>40725</c:v>
                </c:pt>
                <c:pt idx="738">
                  <c:v>40728</c:v>
                </c:pt>
                <c:pt idx="739">
                  <c:v>40729</c:v>
                </c:pt>
                <c:pt idx="740">
                  <c:v>40730</c:v>
                </c:pt>
                <c:pt idx="741">
                  <c:v>40731</c:v>
                </c:pt>
                <c:pt idx="742">
                  <c:v>40732</c:v>
                </c:pt>
                <c:pt idx="743">
                  <c:v>40735</c:v>
                </c:pt>
                <c:pt idx="744">
                  <c:v>40736</c:v>
                </c:pt>
                <c:pt idx="745">
                  <c:v>40737</c:v>
                </c:pt>
                <c:pt idx="746">
                  <c:v>40738</c:v>
                </c:pt>
                <c:pt idx="747">
                  <c:v>40739</c:v>
                </c:pt>
                <c:pt idx="748">
                  <c:v>40742</c:v>
                </c:pt>
                <c:pt idx="749">
                  <c:v>40743</c:v>
                </c:pt>
                <c:pt idx="750">
                  <c:v>40744</c:v>
                </c:pt>
                <c:pt idx="751">
                  <c:v>40745</c:v>
                </c:pt>
                <c:pt idx="752">
                  <c:v>40746</c:v>
                </c:pt>
                <c:pt idx="753">
                  <c:v>40749</c:v>
                </c:pt>
                <c:pt idx="754">
                  <c:v>40750</c:v>
                </c:pt>
                <c:pt idx="755">
                  <c:v>40751</c:v>
                </c:pt>
                <c:pt idx="756">
                  <c:v>40752</c:v>
                </c:pt>
                <c:pt idx="757">
                  <c:v>40753</c:v>
                </c:pt>
                <c:pt idx="758">
                  <c:v>40756</c:v>
                </c:pt>
                <c:pt idx="759">
                  <c:v>40757</c:v>
                </c:pt>
                <c:pt idx="760">
                  <c:v>40758</c:v>
                </c:pt>
                <c:pt idx="761">
                  <c:v>40759</c:v>
                </c:pt>
                <c:pt idx="762">
                  <c:v>40760</c:v>
                </c:pt>
                <c:pt idx="763">
                  <c:v>40763</c:v>
                </c:pt>
                <c:pt idx="764">
                  <c:v>40765</c:v>
                </c:pt>
                <c:pt idx="765">
                  <c:v>40766</c:v>
                </c:pt>
                <c:pt idx="766">
                  <c:v>40767</c:v>
                </c:pt>
                <c:pt idx="767">
                  <c:v>40770</c:v>
                </c:pt>
                <c:pt idx="768">
                  <c:v>40771</c:v>
                </c:pt>
                <c:pt idx="769">
                  <c:v>40772</c:v>
                </c:pt>
                <c:pt idx="770">
                  <c:v>40773</c:v>
                </c:pt>
                <c:pt idx="771">
                  <c:v>40777</c:v>
                </c:pt>
                <c:pt idx="772">
                  <c:v>40778</c:v>
                </c:pt>
                <c:pt idx="773">
                  <c:v>40779</c:v>
                </c:pt>
                <c:pt idx="774">
                  <c:v>40780</c:v>
                </c:pt>
                <c:pt idx="775">
                  <c:v>40781</c:v>
                </c:pt>
                <c:pt idx="776">
                  <c:v>40784</c:v>
                </c:pt>
                <c:pt idx="777">
                  <c:v>40785</c:v>
                </c:pt>
                <c:pt idx="778">
                  <c:v>40786</c:v>
                </c:pt>
                <c:pt idx="779">
                  <c:v>40787</c:v>
                </c:pt>
                <c:pt idx="780">
                  <c:v>40788</c:v>
                </c:pt>
                <c:pt idx="781">
                  <c:v>40793</c:v>
                </c:pt>
                <c:pt idx="782">
                  <c:v>40795</c:v>
                </c:pt>
                <c:pt idx="783">
                  <c:v>40798</c:v>
                </c:pt>
                <c:pt idx="784">
                  <c:v>40799</c:v>
                </c:pt>
                <c:pt idx="785">
                  <c:v>40800</c:v>
                </c:pt>
                <c:pt idx="786">
                  <c:v>40801</c:v>
                </c:pt>
                <c:pt idx="787">
                  <c:v>40802</c:v>
                </c:pt>
                <c:pt idx="788">
                  <c:v>40805</c:v>
                </c:pt>
                <c:pt idx="789">
                  <c:v>40806</c:v>
                </c:pt>
                <c:pt idx="790">
                  <c:v>40807</c:v>
                </c:pt>
                <c:pt idx="791">
                  <c:v>40808</c:v>
                </c:pt>
                <c:pt idx="792">
                  <c:v>40809</c:v>
                </c:pt>
                <c:pt idx="793">
                  <c:v>40812</c:v>
                </c:pt>
                <c:pt idx="794">
                  <c:v>40813</c:v>
                </c:pt>
                <c:pt idx="795">
                  <c:v>40814</c:v>
                </c:pt>
                <c:pt idx="796">
                  <c:v>40815</c:v>
                </c:pt>
                <c:pt idx="797">
                  <c:v>40816</c:v>
                </c:pt>
                <c:pt idx="798">
                  <c:v>40819</c:v>
                </c:pt>
                <c:pt idx="799">
                  <c:v>40820</c:v>
                </c:pt>
                <c:pt idx="800">
                  <c:v>40821</c:v>
                </c:pt>
                <c:pt idx="801">
                  <c:v>40822</c:v>
                </c:pt>
                <c:pt idx="802">
                  <c:v>40823</c:v>
                </c:pt>
                <c:pt idx="803">
                  <c:v>40826</c:v>
                </c:pt>
                <c:pt idx="804">
                  <c:v>40827</c:v>
                </c:pt>
                <c:pt idx="805">
                  <c:v>40828</c:v>
                </c:pt>
                <c:pt idx="806">
                  <c:v>40829</c:v>
                </c:pt>
                <c:pt idx="807">
                  <c:v>40830</c:v>
                </c:pt>
                <c:pt idx="808">
                  <c:v>40833</c:v>
                </c:pt>
                <c:pt idx="809">
                  <c:v>40834</c:v>
                </c:pt>
                <c:pt idx="810">
                  <c:v>40835</c:v>
                </c:pt>
                <c:pt idx="811">
                  <c:v>40836</c:v>
                </c:pt>
                <c:pt idx="812">
                  <c:v>40837</c:v>
                </c:pt>
                <c:pt idx="813">
                  <c:v>40840</c:v>
                </c:pt>
                <c:pt idx="814">
                  <c:v>40841</c:v>
                </c:pt>
                <c:pt idx="815">
                  <c:v>40843</c:v>
                </c:pt>
                <c:pt idx="816">
                  <c:v>40844</c:v>
                </c:pt>
                <c:pt idx="817">
                  <c:v>40847</c:v>
                </c:pt>
                <c:pt idx="818">
                  <c:v>40848</c:v>
                </c:pt>
                <c:pt idx="819">
                  <c:v>40849</c:v>
                </c:pt>
                <c:pt idx="820">
                  <c:v>40850</c:v>
                </c:pt>
                <c:pt idx="821">
                  <c:v>40851</c:v>
                </c:pt>
                <c:pt idx="822">
                  <c:v>40855</c:v>
                </c:pt>
                <c:pt idx="823">
                  <c:v>40856</c:v>
                </c:pt>
                <c:pt idx="824">
                  <c:v>40857</c:v>
                </c:pt>
                <c:pt idx="825">
                  <c:v>40858</c:v>
                </c:pt>
                <c:pt idx="826">
                  <c:v>40861</c:v>
                </c:pt>
                <c:pt idx="827">
                  <c:v>40863</c:v>
                </c:pt>
                <c:pt idx="828">
                  <c:v>40864</c:v>
                </c:pt>
                <c:pt idx="829">
                  <c:v>40865</c:v>
                </c:pt>
                <c:pt idx="830">
                  <c:v>40868</c:v>
                </c:pt>
                <c:pt idx="831">
                  <c:v>40869</c:v>
                </c:pt>
                <c:pt idx="832">
                  <c:v>40870</c:v>
                </c:pt>
                <c:pt idx="833">
                  <c:v>40875</c:v>
                </c:pt>
                <c:pt idx="834">
                  <c:v>40876</c:v>
                </c:pt>
                <c:pt idx="835">
                  <c:v>40877</c:v>
                </c:pt>
                <c:pt idx="836">
                  <c:v>40878</c:v>
                </c:pt>
                <c:pt idx="837">
                  <c:v>40879</c:v>
                </c:pt>
                <c:pt idx="838">
                  <c:v>40882</c:v>
                </c:pt>
                <c:pt idx="839">
                  <c:v>40883</c:v>
                </c:pt>
                <c:pt idx="840">
                  <c:v>40884</c:v>
                </c:pt>
                <c:pt idx="841">
                  <c:v>40885</c:v>
                </c:pt>
                <c:pt idx="842">
                  <c:v>40886</c:v>
                </c:pt>
                <c:pt idx="843">
                  <c:v>40889</c:v>
                </c:pt>
                <c:pt idx="844">
                  <c:v>40890</c:v>
                </c:pt>
                <c:pt idx="845">
                  <c:v>40891</c:v>
                </c:pt>
                <c:pt idx="846">
                  <c:v>40892</c:v>
                </c:pt>
                <c:pt idx="847">
                  <c:v>40893</c:v>
                </c:pt>
                <c:pt idx="848">
                  <c:v>40896</c:v>
                </c:pt>
                <c:pt idx="849">
                  <c:v>40897</c:v>
                </c:pt>
                <c:pt idx="850">
                  <c:v>40898</c:v>
                </c:pt>
                <c:pt idx="851">
                  <c:v>40899</c:v>
                </c:pt>
                <c:pt idx="852">
                  <c:v>40900</c:v>
                </c:pt>
                <c:pt idx="853">
                  <c:v>40907</c:v>
                </c:pt>
                <c:pt idx="854">
                  <c:v>40911</c:v>
                </c:pt>
                <c:pt idx="855">
                  <c:v>40912</c:v>
                </c:pt>
                <c:pt idx="856">
                  <c:v>40913</c:v>
                </c:pt>
                <c:pt idx="857">
                  <c:v>40914</c:v>
                </c:pt>
                <c:pt idx="858">
                  <c:v>40917</c:v>
                </c:pt>
                <c:pt idx="859">
                  <c:v>40918</c:v>
                </c:pt>
                <c:pt idx="860">
                  <c:v>40919</c:v>
                </c:pt>
                <c:pt idx="861">
                  <c:v>40920</c:v>
                </c:pt>
                <c:pt idx="862">
                  <c:v>40921</c:v>
                </c:pt>
                <c:pt idx="863">
                  <c:v>40925</c:v>
                </c:pt>
                <c:pt idx="864">
                  <c:v>40926</c:v>
                </c:pt>
                <c:pt idx="865">
                  <c:v>40927</c:v>
                </c:pt>
                <c:pt idx="866">
                  <c:v>40928</c:v>
                </c:pt>
                <c:pt idx="867">
                  <c:v>40931</c:v>
                </c:pt>
                <c:pt idx="868">
                  <c:v>40933</c:v>
                </c:pt>
                <c:pt idx="869">
                  <c:v>40934</c:v>
                </c:pt>
                <c:pt idx="870">
                  <c:v>40935</c:v>
                </c:pt>
                <c:pt idx="871">
                  <c:v>40938</c:v>
                </c:pt>
                <c:pt idx="872">
                  <c:v>40939</c:v>
                </c:pt>
                <c:pt idx="873">
                  <c:v>40940</c:v>
                </c:pt>
                <c:pt idx="874">
                  <c:v>40941</c:v>
                </c:pt>
                <c:pt idx="875">
                  <c:v>40942</c:v>
                </c:pt>
                <c:pt idx="876">
                  <c:v>40945</c:v>
                </c:pt>
                <c:pt idx="877">
                  <c:v>40946</c:v>
                </c:pt>
                <c:pt idx="878">
                  <c:v>40947</c:v>
                </c:pt>
                <c:pt idx="879">
                  <c:v>40948</c:v>
                </c:pt>
                <c:pt idx="880">
                  <c:v>40949</c:v>
                </c:pt>
                <c:pt idx="881">
                  <c:v>40952</c:v>
                </c:pt>
                <c:pt idx="882">
                  <c:v>40953</c:v>
                </c:pt>
                <c:pt idx="883">
                  <c:v>40954</c:v>
                </c:pt>
                <c:pt idx="884">
                  <c:v>40955</c:v>
                </c:pt>
                <c:pt idx="885">
                  <c:v>40960</c:v>
                </c:pt>
                <c:pt idx="886">
                  <c:v>40961</c:v>
                </c:pt>
                <c:pt idx="887">
                  <c:v>40962</c:v>
                </c:pt>
                <c:pt idx="888">
                  <c:v>40963</c:v>
                </c:pt>
                <c:pt idx="889">
                  <c:v>40966</c:v>
                </c:pt>
                <c:pt idx="890">
                  <c:v>40967</c:v>
                </c:pt>
                <c:pt idx="891">
                  <c:v>40968</c:v>
                </c:pt>
                <c:pt idx="892">
                  <c:v>40969</c:v>
                </c:pt>
                <c:pt idx="893">
                  <c:v>40970</c:v>
                </c:pt>
                <c:pt idx="894">
                  <c:v>40973</c:v>
                </c:pt>
                <c:pt idx="895">
                  <c:v>40974</c:v>
                </c:pt>
                <c:pt idx="896">
                  <c:v>40975</c:v>
                </c:pt>
                <c:pt idx="897">
                  <c:v>40976</c:v>
                </c:pt>
                <c:pt idx="898">
                  <c:v>40977</c:v>
                </c:pt>
                <c:pt idx="899">
                  <c:v>40980</c:v>
                </c:pt>
                <c:pt idx="900">
                  <c:v>40981</c:v>
                </c:pt>
                <c:pt idx="901">
                  <c:v>40982</c:v>
                </c:pt>
                <c:pt idx="902">
                  <c:v>40983</c:v>
                </c:pt>
                <c:pt idx="903">
                  <c:v>40990</c:v>
                </c:pt>
                <c:pt idx="904">
                  <c:v>40994</c:v>
                </c:pt>
                <c:pt idx="905">
                  <c:v>40995</c:v>
                </c:pt>
                <c:pt idx="906">
                  <c:v>41001</c:v>
                </c:pt>
                <c:pt idx="907">
                  <c:v>41002</c:v>
                </c:pt>
                <c:pt idx="908">
                  <c:v>41008</c:v>
                </c:pt>
                <c:pt idx="909">
                  <c:v>41010</c:v>
                </c:pt>
                <c:pt idx="910">
                  <c:v>41012</c:v>
                </c:pt>
                <c:pt idx="911">
                  <c:v>41015</c:v>
                </c:pt>
                <c:pt idx="912">
                  <c:v>41016</c:v>
                </c:pt>
                <c:pt idx="913">
                  <c:v>41017</c:v>
                </c:pt>
                <c:pt idx="914">
                  <c:v>41018</c:v>
                </c:pt>
                <c:pt idx="915">
                  <c:v>41019</c:v>
                </c:pt>
                <c:pt idx="916">
                  <c:v>41022</c:v>
                </c:pt>
                <c:pt idx="917">
                  <c:v>41023</c:v>
                </c:pt>
                <c:pt idx="918">
                  <c:v>41024</c:v>
                </c:pt>
                <c:pt idx="919">
                  <c:v>41025</c:v>
                </c:pt>
                <c:pt idx="920">
                  <c:v>41026</c:v>
                </c:pt>
                <c:pt idx="921">
                  <c:v>41030</c:v>
                </c:pt>
                <c:pt idx="922">
                  <c:v>41031</c:v>
                </c:pt>
                <c:pt idx="923">
                  <c:v>41032</c:v>
                </c:pt>
                <c:pt idx="924">
                  <c:v>41033</c:v>
                </c:pt>
                <c:pt idx="925">
                  <c:v>41036</c:v>
                </c:pt>
                <c:pt idx="926">
                  <c:v>41037</c:v>
                </c:pt>
                <c:pt idx="927">
                  <c:v>41038</c:v>
                </c:pt>
                <c:pt idx="928">
                  <c:v>41039</c:v>
                </c:pt>
                <c:pt idx="929">
                  <c:v>41040</c:v>
                </c:pt>
                <c:pt idx="930">
                  <c:v>41043</c:v>
                </c:pt>
                <c:pt idx="931">
                  <c:v>41044</c:v>
                </c:pt>
                <c:pt idx="932">
                  <c:v>41045</c:v>
                </c:pt>
                <c:pt idx="933">
                  <c:v>41046</c:v>
                </c:pt>
                <c:pt idx="934">
                  <c:v>41047</c:v>
                </c:pt>
                <c:pt idx="935">
                  <c:v>41050</c:v>
                </c:pt>
                <c:pt idx="936">
                  <c:v>41051</c:v>
                </c:pt>
                <c:pt idx="937">
                  <c:v>41052</c:v>
                </c:pt>
                <c:pt idx="938">
                  <c:v>41053</c:v>
                </c:pt>
                <c:pt idx="939">
                  <c:v>41054</c:v>
                </c:pt>
                <c:pt idx="940">
                  <c:v>41057</c:v>
                </c:pt>
                <c:pt idx="941">
                  <c:v>41058</c:v>
                </c:pt>
                <c:pt idx="942">
                  <c:v>41059</c:v>
                </c:pt>
                <c:pt idx="943">
                  <c:v>41061</c:v>
                </c:pt>
                <c:pt idx="944">
                  <c:v>41064</c:v>
                </c:pt>
                <c:pt idx="945">
                  <c:v>41065</c:v>
                </c:pt>
                <c:pt idx="946">
                  <c:v>41067</c:v>
                </c:pt>
                <c:pt idx="947">
                  <c:v>41068</c:v>
                </c:pt>
                <c:pt idx="948">
                  <c:v>41071</c:v>
                </c:pt>
                <c:pt idx="949">
                  <c:v>41072</c:v>
                </c:pt>
                <c:pt idx="950">
                  <c:v>41073</c:v>
                </c:pt>
                <c:pt idx="951">
                  <c:v>41074</c:v>
                </c:pt>
                <c:pt idx="952">
                  <c:v>41075</c:v>
                </c:pt>
                <c:pt idx="953">
                  <c:v>41078</c:v>
                </c:pt>
                <c:pt idx="954">
                  <c:v>41079</c:v>
                </c:pt>
                <c:pt idx="955">
                  <c:v>41080</c:v>
                </c:pt>
                <c:pt idx="956">
                  <c:v>41081</c:v>
                </c:pt>
                <c:pt idx="957">
                  <c:v>41082</c:v>
                </c:pt>
                <c:pt idx="958">
                  <c:v>41085</c:v>
                </c:pt>
                <c:pt idx="959">
                  <c:v>41086</c:v>
                </c:pt>
                <c:pt idx="960">
                  <c:v>41087</c:v>
                </c:pt>
                <c:pt idx="961">
                  <c:v>41088</c:v>
                </c:pt>
                <c:pt idx="962">
                  <c:v>41089</c:v>
                </c:pt>
                <c:pt idx="963">
                  <c:v>41092</c:v>
                </c:pt>
                <c:pt idx="964">
                  <c:v>41093</c:v>
                </c:pt>
                <c:pt idx="965">
                  <c:v>41094</c:v>
                </c:pt>
                <c:pt idx="966">
                  <c:v>41095</c:v>
                </c:pt>
                <c:pt idx="967">
                  <c:v>41099</c:v>
                </c:pt>
                <c:pt idx="968">
                  <c:v>41100</c:v>
                </c:pt>
                <c:pt idx="969">
                  <c:v>41101</c:v>
                </c:pt>
                <c:pt idx="970">
                  <c:v>41102</c:v>
                </c:pt>
                <c:pt idx="971">
                  <c:v>41103</c:v>
                </c:pt>
                <c:pt idx="972">
                  <c:v>41106</c:v>
                </c:pt>
                <c:pt idx="973">
                  <c:v>41107</c:v>
                </c:pt>
                <c:pt idx="974">
                  <c:v>41108</c:v>
                </c:pt>
                <c:pt idx="975">
                  <c:v>41109</c:v>
                </c:pt>
                <c:pt idx="976">
                  <c:v>41110</c:v>
                </c:pt>
                <c:pt idx="977">
                  <c:v>41113</c:v>
                </c:pt>
                <c:pt idx="978">
                  <c:v>41114</c:v>
                </c:pt>
                <c:pt idx="979">
                  <c:v>41115</c:v>
                </c:pt>
                <c:pt idx="980">
                  <c:v>41116</c:v>
                </c:pt>
                <c:pt idx="981">
                  <c:v>41117</c:v>
                </c:pt>
                <c:pt idx="982">
                  <c:v>41120</c:v>
                </c:pt>
                <c:pt idx="983">
                  <c:v>41121</c:v>
                </c:pt>
                <c:pt idx="984">
                  <c:v>41122</c:v>
                </c:pt>
                <c:pt idx="985">
                  <c:v>41123</c:v>
                </c:pt>
                <c:pt idx="986">
                  <c:v>41124</c:v>
                </c:pt>
                <c:pt idx="987">
                  <c:v>41127</c:v>
                </c:pt>
                <c:pt idx="988">
                  <c:v>41128</c:v>
                </c:pt>
                <c:pt idx="989">
                  <c:v>41129</c:v>
                </c:pt>
                <c:pt idx="990">
                  <c:v>41130</c:v>
                </c:pt>
                <c:pt idx="991">
                  <c:v>41131</c:v>
                </c:pt>
                <c:pt idx="992">
                  <c:v>41134</c:v>
                </c:pt>
                <c:pt idx="993">
                  <c:v>41135</c:v>
                </c:pt>
                <c:pt idx="994">
                  <c:v>41136</c:v>
                </c:pt>
                <c:pt idx="995">
                  <c:v>41137</c:v>
                </c:pt>
                <c:pt idx="996">
                  <c:v>41138</c:v>
                </c:pt>
                <c:pt idx="997">
                  <c:v>41141</c:v>
                </c:pt>
                <c:pt idx="998">
                  <c:v>41142</c:v>
                </c:pt>
                <c:pt idx="999">
                  <c:v>41143</c:v>
                </c:pt>
                <c:pt idx="1000">
                  <c:v>41144</c:v>
                </c:pt>
                <c:pt idx="1001">
                  <c:v>41145</c:v>
                </c:pt>
                <c:pt idx="1002">
                  <c:v>41148</c:v>
                </c:pt>
                <c:pt idx="1003">
                  <c:v>41149</c:v>
                </c:pt>
                <c:pt idx="1004">
                  <c:v>41150</c:v>
                </c:pt>
                <c:pt idx="1005">
                  <c:v>41151</c:v>
                </c:pt>
                <c:pt idx="1006">
                  <c:v>41152</c:v>
                </c:pt>
                <c:pt idx="1007">
                  <c:v>41156</c:v>
                </c:pt>
                <c:pt idx="1008">
                  <c:v>41157</c:v>
                </c:pt>
                <c:pt idx="1009">
                  <c:v>41162</c:v>
                </c:pt>
                <c:pt idx="1010">
                  <c:v>41163</c:v>
                </c:pt>
                <c:pt idx="1011">
                  <c:v>41164</c:v>
                </c:pt>
                <c:pt idx="1012">
                  <c:v>41165</c:v>
                </c:pt>
                <c:pt idx="1013">
                  <c:v>41166</c:v>
                </c:pt>
                <c:pt idx="1014">
                  <c:v>41169</c:v>
                </c:pt>
                <c:pt idx="1015">
                  <c:v>41170</c:v>
                </c:pt>
                <c:pt idx="1016">
                  <c:v>41171</c:v>
                </c:pt>
                <c:pt idx="1017">
                  <c:v>41172</c:v>
                </c:pt>
                <c:pt idx="1018">
                  <c:v>41173</c:v>
                </c:pt>
                <c:pt idx="1019">
                  <c:v>41176</c:v>
                </c:pt>
                <c:pt idx="1020">
                  <c:v>41177</c:v>
                </c:pt>
                <c:pt idx="1021">
                  <c:v>41178</c:v>
                </c:pt>
                <c:pt idx="1022">
                  <c:v>41179</c:v>
                </c:pt>
                <c:pt idx="1023">
                  <c:v>41180</c:v>
                </c:pt>
                <c:pt idx="1024">
                  <c:v>41183</c:v>
                </c:pt>
                <c:pt idx="1025">
                  <c:v>41184</c:v>
                </c:pt>
                <c:pt idx="1026">
                  <c:v>41185</c:v>
                </c:pt>
                <c:pt idx="1027">
                  <c:v>41186</c:v>
                </c:pt>
                <c:pt idx="1028">
                  <c:v>41187</c:v>
                </c:pt>
                <c:pt idx="1029">
                  <c:v>41190</c:v>
                </c:pt>
                <c:pt idx="1030">
                  <c:v>41191</c:v>
                </c:pt>
                <c:pt idx="1031">
                  <c:v>41192</c:v>
                </c:pt>
                <c:pt idx="1032">
                  <c:v>41194</c:v>
                </c:pt>
                <c:pt idx="1033">
                  <c:v>41197</c:v>
                </c:pt>
                <c:pt idx="1034">
                  <c:v>41198</c:v>
                </c:pt>
                <c:pt idx="1035">
                  <c:v>41199</c:v>
                </c:pt>
                <c:pt idx="1036">
                  <c:v>41200</c:v>
                </c:pt>
                <c:pt idx="1037">
                  <c:v>41201</c:v>
                </c:pt>
                <c:pt idx="1038">
                  <c:v>41204</c:v>
                </c:pt>
                <c:pt idx="1039">
                  <c:v>41205</c:v>
                </c:pt>
                <c:pt idx="1040">
                  <c:v>41206</c:v>
                </c:pt>
                <c:pt idx="1041">
                  <c:v>41207</c:v>
                </c:pt>
                <c:pt idx="1042">
                  <c:v>41208</c:v>
                </c:pt>
                <c:pt idx="1043">
                  <c:v>41212</c:v>
                </c:pt>
                <c:pt idx="1044">
                  <c:v>41213</c:v>
                </c:pt>
                <c:pt idx="1045">
                  <c:v>41215</c:v>
                </c:pt>
                <c:pt idx="1046">
                  <c:v>41218</c:v>
                </c:pt>
                <c:pt idx="1047">
                  <c:v>41219</c:v>
                </c:pt>
                <c:pt idx="1048">
                  <c:v>41220</c:v>
                </c:pt>
                <c:pt idx="1049">
                  <c:v>41221</c:v>
                </c:pt>
                <c:pt idx="1050">
                  <c:v>41222</c:v>
                </c:pt>
                <c:pt idx="1051">
                  <c:v>41225</c:v>
                </c:pt>
                <c:pt idx="1052">
                  <c:v>41226</c:v>
                </c:pt>
                <c:pt idx="1053">
                  <c:v>41228</c:v>
                </c:pt>
                <c:pt idx="1054">
                  <c:v>41233</c:v>
                </c:pt>
                <c:pt idx="1055">
                  <c:v>41234</c:v>
                </c:pt>
                <c:pt idx="1056">
                  <c:v>41239</c:v>
                </c:pt>
                <c:pt idx="1057">
                  <c:v>41240</c:v>
                </c:pt>
                <c:pt idx="1058">
                  <c:v>41241</c:v>
                </c:pt>
                <c:pt idx="1059">
                  <c:v>41242</c:v>
                </c:pt>
                <c:pt idx="1060">
                  <c:v>41243</c:v>
                </c:pt>
                <c:pt idx="1061">
                  <c:v>41247</c:v>
                </c:pt>
                <c:pt idx="1062">
                  <c:v>41248</c:v>
                </c:pt>
                <c:pt idx="1063">
                  <c:v>41249</c:v>
                </c:pt>
                <c:pt idx="1064">
                  <c:v>41250</c:v>
                </c:pt>
                <c:pt idx="1065">
                  <c:v>41253</c:v>
                </c:pt>
                <c:pt idx="1066">
                  <c:v>41254</c:v>
                </c:pt>
                <c:pt idx="1067">
                  <c:v>41255</c:v>
                </c:pt>
                <c:pt idx="1068">
                  <c:v>41256</c:v>
                </c:pt>
                <c:pt idx="1069">
                  <c:v>41257</c:v>
                </c:pt>
                <c:pt idx="1070">
                  <c:v>41260</c:v>
                </c:pt>
                <c:pt idx="1071">
                  <c:v>41261</c:v>
                </c:pt>
                <c:pt idx="1072">
                  <c:v>41262</c:v>
                </c:pt>
                <c:pt idx="1073">
                  <c:v>41267</c:v>
                </c:pt>
                <c:pt idx="1074">
                  <c:v>41269</c:v>
                </c:pt>
                <c:pt idx="1075">
                  <c:v>41270</c:v>
                </c:pt>
                <c:pt idx="1076">
                  <c:v>41274</c:v>
                </c:pt>
                <c:pt idx="1077">
                  <c:v>41276</c:v>
                </c:pt>
                <c:pt idx="1078">
                  <c:v>41277</c:v>
                </c:pt>
                <c:pt idx="1079">
                  <c:v>41281</c:v>
                </c:pt>
                <c:pt idx="1080">
                  <c:v>41282</c:v>
                </c:pt>
                <c:pt idx="1081">
                  <c:v>41283</c:v>
                </c:pt>
                <c:pt idx="1082">
                  <c:v>41284</c:v>
                </c:pt>
                <c:pt idx="1083">
                  <c:v>41285</c:v>
                </c:pt>
                <c:pt idx="1084">
                  <c:v>41288</c:v>
                </c:pt>
                <c:pt idx="1085">
                  <c:v>41289</c:v>
                </c:pt>
                <c:pt idx="1086">
                  <c:v>41290</c:v>
                </c:pt>
                <c:pt idx="1087">
                  <c:v>41291</c:v>
                </c:pt>
                <c:pt idx="1088">
                  <c:v>41292</c:v>
                </c:pt>
                <c:pt idx="1089">
                  <c:v>41296</c:v>
                </c:pt>
                <c:pt idx="1090">
                  <c:v>41297</c:v>
                </c:pt>
                <c:pt idx="1091">
                  <c:v>41299</c:v>
                </c:pt>
                <c:pt idx="1092">
                  <c:v>41302</c:v>
                </c:pt>
                <c:pt idx="1093">
                  <c:v>41303</c:v>
                </c:pt>
                <c:pt idx="1094">
                  <c:v>41304</c:v>
                </c:pt>
                <c:pt idx="1095">
                  <c:v>41305</c:v>
                </c:pt>
                <c:pt idx="1096">
                  <c:v>41306</c:v>
                </c:pt>
                <c:pt idx="1097">
                  <c:v>41309</c:v>
                </c:pt>
                <c:pt idx="1098">
                  <c:v>41311</c:v>
                </c:pt>
                <c:pt idx="1099">
                  <c:v>41312</c:v>
                </c:pt>
                <c:pt idx="1100">
                  <c:v>41318</c:v>
                </c:pt>
                <c:pt idx="1101">
                  <c:v>41319</c:v>
                </c:pt>
                <c:pt idx="1102">
                  <c:v>41320</c:v>
                </c:pt>
                <c:pt idx="1103">
                  <c:v>41323</c:v>
                </c:pt>
                <c:pt idx="1104">
                  <c:v>41324</c:v>
                </c:pt>
                <c:pt idx="1105">
                  <c:v>41327</c:v>
                </c:pt>
                <c:pt idx="1106">
                  <c:v>41330</c:v>
                </c:pt>
                <c:pt idx="1107">
                  <c:v>41331</c:v>
                </c:pt>
                <c:pt idx="1108">
                  <c:v>41332</c:v>
                </c:pt>
                <c:pt idx="1109">
                  <c:v>41334</c:v>
                </c:pt>
                <c:pt idx="1110">
                  <c:v>41337</c:v>
                </c:pt>
                <c:pt idx="1111">
                  <c:v>41339</c:v>
                </c:pt>
                <c:pt idx="1112">
                  <c:v>41340</c:v>
                </c:pt>
                <c:pt idx="1113">
                  <c:v>41341</c:v>
                </c:pt>
                <c:pt idx="1114">
                  <c:v>41344</c:v>
                </c:pt>
                <c:pt idx="1115">
                  <c:v>41345</c:v>
                </c:pt>
                <c:pt idx="1116">
                  <c:v>41346</c:v>
                </c:pt>
                <c:pt idx="1117">
                  <c:v>41347</c:v>
                </c:pt>
                <c:pt idx="1118">
                  <c:v>41348</c:v>
                </c:pt>
                <c:pt idx="1119">
                  <c:v>41351</c:v>
                </c:pt>
                <c:pt idx="1120">
                  <c:v>41354</c:v>
                </c:pt>
                <c:pt idx="1121">
                  <c:v>41355</c:v>
                </c:pt>
                <c:pt idx="1122">
                  <c:v>41358</c:v>
                </c:pt>
                <c:pt idx="1123">
                  <c:v>41359</c:v>
                </c:pt>
                <c:pt idx="1124">
                  <c:v>41360</c:v>
                </c:pt>
                <c:pt idx="1125">
                  <c:v>41361</c:v>
                </c:pt>
                <c:pt idx="1126">
                  <c:v>41366</c:v>
                </c:pt>
                <c:pt idx="1127">
                  <c:v>41367</c:v>
                </c:pt>
                <c:pt idx="1128">
                  <c:v>41368</c:v>
                </c:pt>
                <c:pt idx="1129">
                  <c:v>41372</c:v>
                </c:pt>
                <c:pt idx="1130">
                  <c:v>41373</c:v>
                </c:pt>
                <c:pt idx="1131">
                  <c:v>41375</c:v>
                </c:pt>
                <c:pt idx="1132">
                  <c:v>41376</c:v>
                </c:pt>
                <c:pt idx="1133">
                  <c:v>41379</c:v>
                </c:pt>
                <c:pt idx="1134">
                  <c:v>41380</c:v>
                </c:pt>
                <c:pt idx="1135">
                  <c:v>41382</c:v>
                </c:pt>
                <c:pt idx="1136">
                  <c:v>41383</c:v>
                </c:pt>
                <c:pt idx="1137">
                  <c:v>41386</c:v>
                </c:pt>
                <c:pt idx="1138">
                  <c:v>41387</c:v>
                </c:pt>
                <c:pt idx="1139">
                  <c:v>41388</c:v>
                </c:pt>
                <c:pt idx="1140">
                  <c:v>41389</c:v>
                </c:pt>
                <c:pt idx="1141">
                  <c:v>41390</c:v>
                </c:pt>
                <c:pt idx="1142">
                  <c:v>41393</c:v>
                </c:pt>
                <c:pt idx="1143">
                  <c:v>41397</c:v>
                </c:pt>
                <c:pt idx="1144">
                  <c:v>41400</c:v>
                </c:pt>
                <c:pt idx="1145">
                  <c:v>41402</c:v>
                </c:pt>
                <c:pt idx="1146">
                  <c:v>41403</c:v>
                </c:pt>
                <c:pt idx="1147">
                  <c:v>41404</c:v>
                </c:pt>
                <c:pt idx="1148">
                  <c:v>41407</c:v>
                </c:pt>
                <c:pt idx="1149">
                  <c:v>41411</c:v>
                </c:pt>
                <c:pt idx="1150">
                  <c:v>41414</c:v>
                </c:pt>
                <c:pt idx="1151">
                  <c:v>41416</c:v>
                </c:pt>
                <c:pt idx="1152">
                  <c:v>41418</c:v>
                </c:pt>
                <c:pt idx="1153">
                  <c:v>41422</c:v>
                </c:pt>
                <c:pt idx="1154">
                  <c:v>41424</c:v>
                </c:pt>
                <c:pt idx="1155">
                  <c:v>41425</c:v>
                </c:pt>
                <c:pt idx="1156">
                  <c:v>41429</c:v>
                </c:pt>
                <c:pt idx="1157">
                  <c:v>41431</c:v>
                </c:pt>
                <c:pt idx="1158">
                  <c:v>41432</c:v>
                </c:pt>
                <c:pt idx="1159">
                  <c:v>41435</c:v>
                </c:pt>
                <c:pt idx="1160">
                  <c:v>41438</c:v>
                </c:pt>
                <c:pt idx="1161">
                  <c:v>41439</c:v>
                </c:pt>
                <c:pt idx="1162">
                  <c:v>41442</c:v>
                </c:pt>
                <c:pt idx="1163">
                  <c:v>41445</c:v>
                </c:pt>
                <c:pt idx="1164">
                  <c:v>41446</c:v>
                </c:pt>
                <c:pt idx="1165">
                  <c:v>41449</c:v>
                </c:pt>
                <c:pt idx="1166">
                  <c:v>41450</c:v>
                </c:pt>
                <c:pt idx="1167">
                  <c:v>41452</c:v>
                </c:pt>
                <c:pt idx="1168">
                  <c:v>41453</c:v>
                </c:pt>
                <c:pt idx="1169">
                  <c:v>41456</c:v>
                </c:pt>
                <c:pt idx="1170">
                  <c:v>41457</c:v>
                </c:pt>
                <c:pt idx="1171">
                  <c:v>41458</c:v>
                </c:pt>
                <c:pt idx="1172">
                  <c:v>41460</c:v>
                </c:pt>
                <c:pt idx="1173">
                  <c:v>41466</c:v>
                </c:pt>
                <c:pt idx="1174">
                  <c:v>41467</c:v>
                </c:pt>
                <c:pt idx="1175">
                  <c:v>41470</c:v>
                </c:pt>
                <c:pt idx="1176">
                  <c:v>41471</c:v>
                </c:pt>
                <c:pt idx="1177">
                  <c:v>41472</c:v>
                </c:pt>
                <c:pt idx="1178">
                  <c:v>41474</c:v>
                </c:pt>
                <c:pt idx="1179">
                  <c:v>41480</c:v>
                </c:pt>
                <c:pt idx="1180">
                  <c:v>41481</c:v>
                </c:pt>
                <c:pt idx="1181">
                  <c:v>41484</c:v>
                </c:pt>
                <c:pt idx="1182">
                  <c:v>41485</c:v>
                </c:pt>
                <c:pt idx="1183">
                  <c:v>41486</c:v>
                </c:pt>
                <c:pt idx="1184">
                  <c:v>41487</c:v>
                </c:pt>
                <c:pt idx="1185">
                  <c:v>41498</c:v>
                </c:pt>
                <c:pt idx="1186">
                  <c:v>41501</c:v>
                </c:pt>
                <c:pt idx="1187">
                  <c:v>41502</c:v>
                </c:pt>
                <c:pt idx="1188">
                  <c:v>41505</c:v>
                </c:pt>
                <c:pt idx="1189">
                  <c:v>41507</c:v>
                </c:pt>
                <c:pt idx="1190">
                  <c:v>41516</c:v>
                </c:pt>
                <c:pt idx="1191">
                  <c:v>41520</c:v>
                </c:pt>
                <c:pt idx="1192">
                  <c:v>41522</c:v>
                </c:pt>
                <c:pt idx="1193">
                  <c:v>41523</c:v>
                </c:pt>
                <c:pt idx="1194">
                  <c:v>41526</c:v>
                </c:pt>
                <c:pt idx="1195">
                  <c:v>41527</c:v>
                </c:pt>
                <c:pt idx="1196">
                  <c:v>41529</c:v>
                </c:pt>
                <c:pt idx="1197">
                  <c:v>41534</c:v>
                </c:pt>
                <c:pt idx="1198">
                  <c:v>41535</c:v>
                </c:pt>
                <c:pt idx="1199">
                  <c:v>41554</c:v>
                </c:pt>
                <c:pt idx="1200">
                  <c:v>41557</c:v>
                </c:pt>
                <c:pt idx="1201">
                  <c:v>41558</c:v>
                </c:pt>
                <c:pt idx="1202">
                  <c:v>41562</c:v>
                </c:pt>
                <c:pt idx="1203">
                  <c:v>41563</c:v>
                </c:pt>
                <c:pt idx="1204">
                  <c:v>41564</c:v>
                </c:pt>
                <c:pt idx="1205">
                  <c:v>41565</c:v>
                </c:pt>
                <c:pt idx="1206">
                  <c:v>41568</c:v>
                </c:pt>
                <c:pt idx="1207">
                  <c:v>41569</c:v>
                </c:pt>
                <c:pt idx="1208">
                  <c:v>41570</c:v>
                </c:pt>
                <c:pt idx="1209">
                  <c:v>41571</c:v>
                </c:pt>
                <c:pt idx="1210">
                  <c:v>41572</c:v>
                </c:pt>
                <c:pt idx="1211">
                  <c:v>41575</c:v>
                </c:pt>
                <c:pt idx="1212">
                  <c:v>41576</c:v>
                </c:pt>
                <c:pt idx="1213">
                  <c:v>41577</c:v>
                </c:pt>
                <c:pt idx="1214">
                  <c:v>41578</c:v>
                </c:pt>
                <c:pt idx="1215">
                  <c:v>41579</c:v>
                </c:pt>
                <c:pt idx="1216">
                  <c:v>41582</c:v>
                </c:pt>
                <c:pt idx="1217">
                  <c:v>41583</c:v>
                </c:pt>
                <c:pt idx="1218">
                  <c:v>41584</c:v>
                </c:pt>
                <c:pt idx="1219">
                  <c:v>41585</c:v>
                </c:pt>
                <c:pt idx="1220">
                  <c:v>41586</c:v>
                </c:pt>
                <c:pt idx="1221">
                  <c:v>41589</c:v>
                </c:pt>
                <c:pt idx="1222">
                  <c:v>41590</c:v>
                </c:pt>
                <c:pt idx="1223">
                  <c:v>41591</c:v>
                </c:pt>
                <c:pt idx="1224">
                  <c:v>41593</c:v>
                </c:pt>
                <c:pt idx="1225">
                  <c:v>41596</c:v>
                </c:pt>
                <c:pt idx="1226">
                  <c:v>41598</c:v>
                </c:pt>
                <c:pt idx="1227">
                  <c:v>41599</c:v>
                </c:pt>
                <c:pt idx="1228">
                  <c:v>41600</c:v>
                </c:pt>
                <c:pt idx="1229">
                  <c:v>41603</c:v>
                </c:pt>
                <c:pt idx="1230">
                  <c:v>41604</c:v>
                </c:pt>
                <c:pt idx="1231">
                  <c:v>41605</c:v>
                </c:pt>
                <c:pt idx="1232">
                  <c:v>41606</c:v>
                </c:pt>
                <c:pt idx="1233">
                  <c:v>41607</c:v>
                </c:pt>
                <c:pt idx="1234">
                  <c:v>41610</c:v>
                </c:pt>
                <c:pt idx="1235">
                  <c:v>41611</c:v>
                </c:pt>
                <c:pt idx="1236">
                  <c:v>41612</c:v>
                </c:pt>
                <c:pt idx="1237">
                  <c:v>41613</c:v>
                </c:pt>
                <c:pt idx="1238">
                  <c:v>41614</c:v>
                </c:pt>
                <c:pt idx="1239">
                  <c:v>41617</c:v>
                </c:pt>
                <c:pt idx="1240">
                  <c:v>41618</c:v>
                </c:pt>
                <c:pt idx="1241">
                  <c:v>41619</c:v>
                </c:pt>
                <c:pt idx="1242">
                  <c:v>41620</c:v>
                </c:pt>
                <c:pt idx="1243">
                  <c:v>41621</c:v>
                </c:pt>
                <c:pt idx="1244">
                  <c:v>41624</c:v>
                </c:pt>
                <c:pt idx="1245">
                  <c:v>41625</c:v>
                </c:pt>
                <c:pt idx="1246">
                  <c:v>41626</c:v>
                </c:pt>
                <c:pt idx="1247">
                  <c:v>41627</c:v>
                </c:pt>
                <c:pt idx="1248">
                  <c:v>41635</c:v>
                </c:pt>
                <c:pt idx="1249">
                  <c:v>41639</c:v>
                </c:pt>
                <c:pt idx="1250">
                  <c:v>41641</c:v>
                </c:pt>
                <c:pt idx="1251">
                  <c:v>41642</c:v>
                </c:pt>
                <c:pt idx="1252">
                  <c:v>41645</c:v>
                </c:pt>
                <c:pt idx="1253">
                  <c:v>41646</c:v>
                </c:pt>
                <c:pt idx="1254">
                  <c:v>41647</c:v>
                </c:pt>
                <c:pt idx="1255">
                  <c:v>41648</c:v>
                </c:pt>
                <c:pt idx="1256">
                  <c:v>41649</c:v>
                </c:pt>
                <c:pt idx="1257">
                  <c:v>41652</c:v>
                </c:pt>
                <c:pt idx="1258">
                  <c:v>41653</c:v>
                </c:pt>
                <c:pt idx="1259">
                  <c:v>41654</c:v>
                </c:pt>
                <c:pt idx="1260">
                  <c:v>41655</c:v>
                </c:pt>
                <c:pt idx="1261">
                  <c:v>41656</c:v>
                </c:pt>
                <c:pt idx="1262">
                  <c:v>41659</c:v>
                </c:pt>
                <c:pt idx="1263">
                  <c:v>41660</c:v>
                </c:pt>
                <c:pt idx="1264">
                  <c:v>41661</c:v>
                </c:pt>
                <c:pt idx="1265">
                  <c:v>41662</c:v>
                </c:pt>
                <c:pt idx="1266">
                  <c:v>41663</c:v>
                </c:pt>
                <c:pt idx="1267">
                  <c:v>41666</c:v>
                </c:pt>
                <c:pt idx="1268">
                  <c:v>41667</c:v>
                </c:pt>
                <c:pt idx="1269">
                  <c:v>41668</c:v>
                </c:pt>
                <c:pt idx="1270">
                  <c:v>41669</c:v>
                </c:pt>
                <c:pt idx="1271">
                  <c:v>41673</c:v>
                </c:pt>
                <c:pt idx="1272">
                  <c:v>41674</c:v>
                </c:pt>
                <c:pt idx="1273">
                  <c:v>41675</c:v>
                </c:pt>
                <c:pt idx="1274">
                  <c:v>41676</c:v>
                </c:pt>
                <c:pt idx="1275">
                  <c:v>41677</c:v>
                </c:pt>
                <c:pt idx="1276">
                  <c:v>41680</c:v>
                </c:pt>
                <c:pt idx="1277">
                  <c:v>41681</c:v>
                </c:pt>
                <c:pt idx="1278">
                  <c:v>41682</c:v>
                </c:pt>
                <c:pt idx="1279">
                  <c:v>41683</c:v>
                </c:pt>
                <c:pt idx="1280">
                  <c:v>41684</c:v>
                </c:pt>
                <c:pt idx="1281">
                  <c:v>41687</c:v>
                </c:pt>
                <c:pt idx="1282">
                  <c:v>41688</c:v>
                </c:pt>
                <c:pt idx="1283">
                  <c:v>41689</c:v>
                </c:pt>
                <c:pt idx="1284">
                  <c:v>41690</c:v>
                </c:pt>
                <c:pt idx="1285">
                  <c:v>41691</c:v>
                </c:pt>
                <c:pt idx="1286">
                  <c:v>41694</c:v>
                </c:pt>
                <c:pt idx="1287">
                  <c:v>41695</c:v>
                </c:pt>
                <c:pt idx="1288">
                  <c:v>41696</c:v>
                </c:pt>
                <c:pt idx="1289">
                  <c:v>41697</c:v>
                </c:pt>
                <c:pt idx="1290">
                  <c:v>41702</c:v>
                </c:pt>
                <c:pt idx="1291">
                  <c:v>41703</c:v>
                </c:pt>
                <c:pt idx="1292">
                  <c:v>41704</c:v>
                </c:pt>
                <c:pt idx="1293">
                  <c:v>41705</c:v>
                </c:pt>
                <c:pt idx="1294">
                  <c:v>41708</c:v>
                </c:pt>
                <c:pt idx="1295">
                  <c:v>41709</c:v>
                </c:pt>
                <c:pt idx="1296">
                  <c:v>41710</c:v>
                </c:pt>
                <c:pt idx="1297">
                  <c:v>41711</c:v>
                </c:pt>
                <c:pt idx="1298">
                  <c:v>41715</c:v>
                </c:pt>
                <c:pt idx="1299">
                  <c:v>41716</c:v>
                </c:pt>
                <c:pt idx="1300">
                  <c:v>41717</c:v>
                </c:pt>
                <c:pt idx="1301">
                  <c:v>41718</c:v>
                </c:pt>
                <c:pt idx="1302">
                  <c:v>41719</c:v>
                </c:pt>
                <c:pt idx="1303">
                  <c:v>41722</c:v>
                </c:pt>
                <c:pt idx="1304">
                  <c:v>41723</c:v>
                </c:pt>
                <c:pt idx="1305">
                  <c:v>41724</c:v>
                </c:pt>
                <c:pt idx="1306">
                  <c:v>41725</c:v>
                </c:pt>
                <c:pt idx="1307">
                  <c:v>41726</c:v>
                </c:pt>
                <c:pt idx="1308">
                  <c:v>41729</c:v>
                </c:pt>
                <c:pt idx="1309">
                  <c:v>41730</c:v>
                </c:pt>
                <c:pt idx="1310">
                  <c:v>41731</c:v>
                </c:pt>
                <c:pt idx="1311">
                  <c:v>41732</c:v>
                </c:pt>
                <c:pt idx="1312">
                  <c:v>41733</c:v>
                </c:pt>
                <c:pt idx="1313">
                  <c:v>41736</c:v>
                </c:pt>
                <c:pt idx="1314">
                  <c:v>41737</c:v>
                </c:pt>
                <c:pt idx="1315">
                  <c:v>41738</c:v>
                </c:pt>
                <c:pt idx="1316">
                  <c:v>41739</c:v>
                </c:pt>
                <c:pt idx="1317">
                  <c:v>41740</c:v>
                </c:pt>
                <c:pt idx="1318">
                  <c:v>41743</c:v>
                </c:pt>
                <c:pt idx="1319">
                  <c:v>41744</c:v>
                </c:pt>
                <c:pt idx="1320">
                  <c:v>41745</c:v>
                </c:pt>
                <c:pt idx="1321">
                  <c:v>41746</c:v>
                </c:pt>
                <c:pt idx="1322">
                  <c:v>41750</c:v>
                </c:pt>
                <c:pt idx="1323">
                  <c:v>41751</c:v>
                </c:pt>
                <c:pt idx="1324">
                  <c:v>41752</c:v>
                </c:pt>
                <c:pt idx="1325">
                  <c:v>41753</c:v>
                </c:pt>
                <c:pt idx="1326">
                  <c:v>41754</c:v>
                </c:pt>
                <c:pt idx="1327">
                  <c:v>41757</c:v>
                </c:pt>
                <c:pt idx="1328">
                  <c:v>41758</c:v>
                </c:pt>
                <c:pt idx="1329">
                  <c:v>41761</c:v>
                </c:pt>
                <c:pt idx="1330">
                  <c:v>41764</c:v>
                </c:pt>
                <c:pt idx="1331">
                  <c:v>41765</c:v>
                </c:pt>
                <c:pt idx="1332">
                  <c:v>41766</c:v>
                </c:pt>
                <c:pt idx="1333">
                  <c:v>41767</c:v>
                </c:pt>
                <c:pt idx="1334">
                  <c:v>41768</c:v>
                </c:pt>
                <c:pt idx="1335">
                  <c:v>41771</c:v>
                </c:pt>
                <c:pt idx="1336">
                  <c:v>41772</c:v>
                </c:pt>
                <c:pt idx="1337">
                  <c:v>41773</c:v>
                </c:pt>
                <c:pt idx="1338">
                  <c:v>41774</c:v>
                </c:pt>
                <c:pt idx="1339">
                  <c:v>41775</c:v>
                </c:pt>
                <c:pt idx="1340">
                  <c:v>41778</c:v>
                </c:pt>
                <c:pt idx="1341">
                  <c:v>41779</c:v>
                </c:pt>
                <c:pt idx="1342">
                  <c:v>41780</c:v>
                </c:pt>
                <c:pt idx="1343">
                  <c:v>41781</c:v>
                </c:pt>
                <c:pt idx="1344">
                  <c:v>41782</c:v>
                </c:pt>
                <c:pt idx="1345">
                  <c:v>41785</c:v>
                </c:pt>
                <c:pt idx="1346">
                  <c:v>41786</c:v>
                </c:pt>
                <c:pt idx="1347">
                  <c:v>41787</c:v>
                </c:pt>
                <c:pt idx="1348">
                  <c:v>41788</c:v>
                </c:pt>
                <c:pt idx="1349">
                  <c:v>41789</c:v>
                </c:pt>
                <c:pt idx="1350">
                  <c:v>41792</c:v>
                </c:pt>
                <c:pt idx="1351">
                  <c:v>41793</c:v>
                </c:pt>
                <c:pt idx="1352">
                  <c:v>41794</c:v>
                </c:pt>
                <c:pt idx="1353">
                  <c:v>41795</c:v>
                </c:pt>
                <c:pt idx="1354">
                  <c:v>41796</c:v>
                </c:pt>
                <c:pt idx="1355">
                  <c:v>41799</c:v>
                </c:pt>
                <c:pt idx="1356">
                  <c:v>41800</c:v>
                </c:pt>
                <c:pt idx="1357">
                  <c:v>41801</c:v>
                </c:pt>
                <c:pt idx="1358">
                  <c:v>41802</c:v>
                </c:pt>
                <c:pt idx="1359">
                  <c:v>41803</c:v>
                </c:pt>
                <c:pt idx="1360">
                  <c:v>41806</c:v>
                </c:pt>
                <c:pt idx="1361">
                  <c:v>41807</c:v>
                </c:pt>
                <c:pt idx="1362">
                  <c:v>41808</c:v>
                </c:pt>
                <c:pt idx="1363">
                  <c:v>41809</c:v>
                </c:pt>
                <c:pt idx="1364">
                  <c:v>41810</c:v>
                </c:pt>
                <c:pt idx="1365">
                  <c:v>41813</c:v>
                </c:pt>
                <c:pt idx="1366">
                  <c:v>41814</c:v>
                </c:pt>
                <c:pt idx="1367">
                  <c:v>41815</c:v>
                </c:pt>
                <c:pt idx="1368">
                  <c:v>41816</c:v>
                </c:pt>
                <c:pt idx="1369">
                  <c:v>41817</c:v>
                </c:pt>
                <c:pt idx="1370">
                  <c:v>41820</c:v>
                </c:pt>
                <c:pt idx="1371">
                  <c:v>41821</c:v>
                </c:pt>
                <c:pt idx="1372">
                  <c:v>41822</c:v>
                </c:pt>
                <c:pt idx="1373">
                  <c:v>41823</c:v>
                </c:pt>
                <c:pt idx="1374">
                  <c:v>41824</c:v>
                </c:pt>
                <c:pt idx="1375">
                  <c:v>41827</c:v>
                </c:pt>
                <c:pt idx="1376">
                  <c:v>41828</c:v>
                </c:pt>
                <c:pt idx="1377">
                  <c:v>41829</c:v>
                </c:pt>
                <c:pt idx="1378">
                  <c:v>41830</c:v>
                </c:pt>
                <c:pt idx="1379">
                  <c:v>41831</c:v>
                </c:pt>
                <c:pt idx="1380">
                  <c:v>41834</c:v>
                </c:pt>
                <c:pt idx="1381">
                  <c:v>41835</c:v>
                </c:pt>
                <c:pt idx="1382">
                  <c:v>41836</c:v>
                </c:pt>
                <c:pt idx="1383">
                  <c:v>41837</c:v>
                </c:pt>
                <c:pt idx="1384">
                  <c:v>41838</c:v>
                </c:pt>
                <c:pt idx="1385">
                  <c:v>41841</c:v>
                </c:pt>
                <c:pt idx="1386">
                  <c:v>41842</c:v>
                </c:pt>
                <c:pt idx="1387">
                  <c:v>41843</c:v>
                </c:pt>
                <c:pt idx="1388">
                  <c:v>41844</c:v>
                </c:pt>
                <c:pt idx="1389">
                  <c:v>41845</c:v>
                </c:pt>
                <c:pt idx="1390">
                  <c:v>41848</c:v>
                </c:pt>
                <c:pt idx="1391">
                  <c:v>41849</c:v>
                </c:pt>
                <c:pt idx="1392">
                  <c:v>41850</c:v>
                </c:pt>
                <c:pt idx="1393">
                  <c:v>41851</c:v>
                </c:pt>
                <c:pt idx="1394">
                  <c:v>41852</c:v>
                </c:pt>
                <c:pt idx="1395">
                  <c:v>41855</c:v>
                </c:pt>
                <c:pt idx="1396">
                  <c:v>41856</c:v>
                </c:pt>
                <c:pt idx="1397">
                  <c:v>41857</c:v>
                </c:pt>
                <c:pt idx="1398">
                  <c:v>41858</c:v>
                </c:pt>
                <c:pt idx="1399">
                  <c:v>41859</c:v>
                </c:pt>
                <c:pt idx="1400">
                  <c:v>41862</c:v>
                </c:pt>
                <c:pt idx="1401">
                  <c:v>41863</c:v>
                </c:pt>
                <c:pt idx="1402">
                  <c:v>41864</c:v>
                </c:pt>
                <c:pt idx="1403">
                  <c:v>41865</c:v>
                </c:pt>
                <c:pt idx="1404">
                  <c:v>41866</c:v>
                </c:pt>
                <c:pt idx="1405">
                  <c:v>41869</c:v>
                </c:pt>
                <c:pt idx="1406">
                  <c:v>41870</c:v>
                </c:pt>
                <c:pt idx="1407">
                  <c:v>41871</c:v>
                </c:pt>
                <c:pt idx="1408">
                  <c:v>41872</c:v>
                </c:pt>
                <c:pt idx="1409">
                  <c:v>41873</c:v>
                </c:pt>
                <c:pt idx="1410">
                  <c:v>41876</c:v>
                </c:pt>
                <c:pt idx="1411">
                  <c:v>41877</c:v>
                </c:pt>
                <c:pt idx="1412">
                  <c:v>41878</c:v>
                </c:pt>
                <c:pt idx="1413">
                  <c:v>41879</c:v>
                </c:pt>
                <c:pt idx="1414">
                  <c:v>41880</c:v>
                </c:pt>
                <c:pt idx="1415">
                  <c:v>41883</c:v>
                </c:pt>
                <c:pt idx="1416">
                  <c:v>41884</c:v>
                </c:pt>
                <c:pt idx="1417">
                  <c:v>41885</c:v>
                </c:pt>
                <c:pt idx="1418">
                  <c:v>41886</c:v>
                </c:pt>
                <c:pt idx="1419">
                  <c:v>41887</c:v>
                </c:pt>
                <c:pt idx="1420">
                  <c:v>41890</c:v>
                </c:pt>
                <c:pt idx="1421">
                  <c:v>41891</c:v>
                </c:pt>
                <c:pt idx="1422">
                  <c:v>41892</c:v>
                </c:pt>
                <c:pt idx="1423">
                  <c:v>41893</c:v>
                </c:pt>
                <c:pt idx="1424">
                  <c:v>41894</c:v>
                </c:pt>
                <c:pt idx="1425">
                  <c:v>41897</c:v>
                </c:pt>
                <c:pt idx="1426">
                  <c:v>41898</c:v>
                </c:pt>
                <c:pt idx="1427">
                  <c:v>41899</c:v>
                </c:pt>
                <c:pt idx="1428">
                  <c:v>41900</c:v>
                </c:pt>
                <c:pt idx="1429">
                  <c:v>41901</c:v>
                </c:pt>
                <c:pt idx="1430">
                  <c:v>41904</c:v>
                </c:pt>
                <c:pt idx="1431">
                  <c:v>41905</c:v>
                </c:pt>
                <c:pt idx="1432">
                  <c:v>41906</c:v>
                </c:pt>
                <c:pt idx="1433">
                  <c:v>41907</c:v>
                </c:pt>
                <c:pt idx="1434">
                  <c:v>41908</c:v>
                </c:pt>
                <c:pt idx="1435">
                  <c:v>41911</c:v>
                </c:pt>
                <c:pt idx="1436">
                  <c:v>41912</c:v>
                </c:pt>
                <c:pt idx="1437">
                  <c:v>41913</c:v>
                </c:pt>
                <c:pt idx="1438">
                  <c:v>41914</c:v>
                </c:pt>
                <c:pt idx="1439">
                  <c:v>41915</c:v>
                </c:pt>
                <c:pt idx="1440">
                  <c:v>41918</c:v>
                </c:pt>
                <c:pt idx="1441">
                  <c:v>41919</c:v>
                </c:pt>
                <c:pt idx="1442">
                  <c:v>41920</c:v>
                </c:pt>
                <c:pt idx="1443">
                  <c:v>41921</c:v>
                </c:pt>
                <c:pt idx="1444">
                  <c:v>41922</c:v>
                </c:pt>
                <c:pt idx="1445">
                  <c:v>41925</c:v>
                </c:pt>
                <c:pt idx="1446">
                  <c:v>41926</c:v>
                </c:pt>
                <c:pt idx="1447">
                  <c:v>41927</c:v>
                </c:pt>
                <c:pt idx="1448">
                  <c:v>41928</c:v>
                </c:pt>
                <c:pt idx="1449">
                  <c:v>41929</c:v>
                </c:pt>
                <c:pt idx="1450">
                  <c:v>41932</c:v>
                </c:pt>
                <c:pt idx="1451">
                  <c:v>41933</c:v>
                </c:pt>
                <c:pt idx="1452">
                  <c:v>41934</c:v>
                </c:pt>
                <c:pt idx="1453">
                  <c:v>41935</c:v>
                </c:pt>
                <c:pt idx="1454">
                  <c:v>41936</c:v>
                </c:pt>
                <c:pt idx="1455">
                  <c:v>41939</c:v>
                </c:pt>
                <c:pt idx="1456">
                  <c:v>41940</c:v>
                </c:pt>
                <c:pt idx="1457">
                  <c:v>41941</c:v>
                </c:pt>
                <c:pt idx="1458">
                  <c:v>41942</c:v>
                </c:pt>
                <c:pt idx="1459">
                  <c:v>41943</c:v>
                </c:pt>
                <c:pt idx="1460">
                  <c:v>41946</c:v>
                </c:pt>
                <c:pt idx="1461">
                  <c:v>41947</c:v>
                </c:pt>
                <c:pt idx="1462">
                  <c:v>41948</c:v>
                </c:pt>
                <c:pt idx="1463">
                  <c:v>41949</c:v>
                </c:pt>
                <c:pt idx="1464">
                  <c:v>41950</c:v>
                </c:pt>
                <c:pt idx="1465">
                  <c:v>41953</c:v>
                </c:pt>
                <c:pt idx="1466">
                  <c:v>41954</c:v>
                </c:pt>
                <c:pt idx="1467">
                  <c:v>41955</c:v>
                </c:pt>
                <c:pt idx="1468">
                  <c:v>41956</c:v>
                </c:pt>
                <c:pt idx="1469">
                  <c:v>41957</c:v>
                </c:pt>
                <c:pt idx="1470">
                  <c:v>41960</c:v>
                </c:pt>
                <c:pt idx="1471">
                  <c:v>41961</c:v>
                </c:pt>
                <c:pt idx="1472">
                  <c:v>41962</c:v>
                </c:pt>
                <c:pt idx="1473">
                  <c:v>41963</c:v>
                </c:pt>
                <c:pt idx="1474">
                  <c:v>41964</c:v>
                </c:pt>
                <c:pt idx="1475">
                  <c:v>41967</c:v>
                </c:pt>
                <c:pt idx="1476">
                  <c:v>41968</c:v>
                </c:pt>
                <c:pt idx="1477">
                  <c:v>41969</c:v>
                </c:pt>
                <c:pt idx="1478">
                  <c:v>41970</c:v>
                </c:pt>
                <c:pt idx="1479">
                  <c:v>41971</c:v>
                </c:pt>
                <c:pt idx="1480">
                  <c:v>41974</c:v>
                </c:pt>
                <c:pt idx="1481">
                  <c:v>41975</c:v>
                </c:pt>
                <c:pt idx="1482">
                  <c:v>41976</c:v>
                </c:pt>
                <c:pt idx="1483">
                  <c:v>41977</c:v>
                </c:pt>
                <c:pt idx="1484">
                  <c:v>41978</c:v>
                </c:pt>
                <c:pt idx="1485">
                  <c:v>41981</c:v>
                </c:pt>
                <c:pt idx="1486">
                  <c:v>41982</c:v>
                </c:pt>
                <c:pt idx="1487">
                  <c:v>41983</c:v>
                </c:pt>
                <c:pt idx="1488">
                  <c:v>41984</c:v>
                </c:pt>
                <c:pt idx="1489">
                  <c:v>41985</c:v>
                </c:pt>
                <c:pt idx="1490">
                  <c:v>41988</c:v>
                </c:pt>
                <c:pt idx="1491">
                  <c:v>41989</c:v>
                </c:pt>
                <c:pt idx="1492">
                  <c:v>41990</c:v>
                </c:pt>
                <c:pt idx="1493">
                  <c:v>41991</c:v>
                </c:pt>
                <c:pt idx="1494">
                  <c:v>41992</c:v>
                </c:pt>
                <c:pt idx="1495">
                  <c:v>41995</c:v>
                </c:pt>
                <c:pt idx="1496">
                  <c:v>41996</c:v>
                </c:pt>
                <c:pt idx="1497">
                  <c:v>41997</c:v>
                </c:pt>
                <c:pt idx="1498">
                  <c:v>42002</c:v>
                </c:pt>
                <c:pt idx="1499">
                  <c:v>42003</c:v>
                </c:pt>
                <c:pt idx="1500">
                  <c:v>42004</c:v>
                </c:pt>
                <c:pt idx="1501">
                  <c:v>42006</c:v>
                </c:pt>
                <c:pt idx="1502">
                  <c:v>42009</c:v>
                </c:pt>
                <c:pt idx="1503">
                  <c:v>42010</c:v>
                </c:pt>
                <c:pt idx="1504">
                  <c:v>42011</c:v>
                </c:pt>
                <c:pt idx="1505">
                  <c:v>42012</c:v>
                </c:pt>
                <c:pt idx="1506">
                  <c:v>42013</c:v>
                </c:pt>
                <c:pt idx="1507">
                  <c:v>42016</c:v>
                </c:pt>
                <c:pt idx="1508">
                  <c:v>42017</c:v>
                </c:pt>
                <c:pt idx="1509">
                  <c:v>42018</c:v>
                </c:pt>
                <c:pt idx="1510">
                  <c:v>42019</c:v>
                </c:pt>
                <c:pt idx="1511">
                  <c:v>42020</c:v>
                </c:pt>
                <c:pt idx="1512">
                  <c:v>42023</c:v>
                </c:pt>
                <c:pt idx="1513">
                  <c:v>42024</c:v>
                </c:pt>
                <c:pt idx="1514">
                  <c:v>42025</c:v>
                </c:pt>
                <c:pt idx="1515">
                  <c:v>42026</c:v>
                </c:pt>
                <c:pt idx="1516">
                  <c:v>42027</c:v>
                </c:pt>
                <c:pt idx="1517">
                  <c:v>42030</c:v>
                </c:pt>
                <c:pt idx="1518">
                  <c:v>42031</c:v>
                </c:pt>
                <c:pt idx="1519">
                  <c:v>42032</c:v>
                </c:pt>
                <c:pt idx="1520">
                  <c:v>42033</c:v>
                </c:pt>
                <c:pt idx="1521">
                  <c:v>42034</c:v>
                </c:pt>
                <c:pt idx="1522">
                  <c:v>42037</c:v>
                </c:pt>
                <c:pt idx="1523">
                  <c:v>42038</c:v>
                </c:pt>
                <c:pt idx="1524">
                  <c:v>42039</c:v>
                </c:pt>
                <c:pt idx="1525">
                  <c:v>42040</c:v>
                </c:pt>
                <c:pt idx="1526">
                  <c:v>42041</c:v>
                </c:pt>
                <c:pt idx="1527">
                  <c:v>42044</c:v>
                </c:pt>
                <c:pt idx="1528">
                  <c:v>42045</c:v>
                </c:pt>
                <c:pt idx="1529">
                  <c:v>42046</c:v>
                </c:pt>
                <c:pt idx="1530">
                  <c:v>42047</c:v>
                </c:pt>
                <c:pt idx="1531">
                  <c:v>42048</c:v>
                </c:pt>
                <c:pt idx="1532">
                  <c:v>42051</c:v>
                </c:pt>
                <c:pt idx="1533">
                  <c:v>42052</c:v>
                </c:pt>
                <c:pt idx="1534">
                  <c:v>42053</c:v>
                </c:pt>
                <c:pt idx="1535">
                  <c:v>42054</c:v>
                </c:pt>
                <c:pt idx="1536">
                  <c:v>42055</c:v>
                </c:pt>
                <c:pt idx="1537">
                  <c:v>42058</c:v>
                </c:pt>
                <c:pt idx="1538">
                  <c:v>42059</c:v>
                </c:pt>
                <c:pt idx="1539">
                  <c:v>42060</c:v>
                </c:pt>
                <c:pt idx="1540">
                  <c:v>42061</c:v>
                </c:pt>
                <c:pt idx="1541">
                  <c:v>42062</c:v>
                </c:pt>
                <c:pt idx="1542">
                  <c:v>42065</c:v>
                </c:pt>
                <c:pt idx="1543">
                  <c:v>42066</c:v>
                </c:pt>
                <c:pt idx="1544">
                  <c:v>42067</c:v>
                </c:pt>
                <c:pt idx="1545">
                  <c:v>42068</c:v>
                </c:pt>
                <c:pt idx="1546">
                  <c:v>42069</c:v>
                </c:pt>
                <c:pt idx="1547">
                  <c:v>42072</c:v>
                </c:pt>
                <c:pt idx="1548">
                  <c:v>42073</c:v>
                </c:pt>
                <c:pt idx="1549">
                  <c:v>42074</c:v>
                </c:pt>
                <c:pt idx="1550">
                  <c:v>42075</c:v>
                </c:pt>
                <c:pt idx="1551">
                  <c:v>42076</c:v>
                </c:pt>
                <c:pt idx="1552">
                  <c:v>42079</c:v>
                </c:pt>
                <c:pt idx="1553">
                  <c:v>42080</c:v>
                </c:pt>
                <c:pt idx="1554">
                  <c:v>42081</c:v>
                </c:pt>
                <c:pt idx="1555">
                  <c:v>42082</c:v>
                </c:pt>
                <c:pt idx="1556">
                  <c:v>42083</c:v>
                </c:pt>
                <c:pt idx="1557">
                  <c:v>42086</c:v>
                </c:pt>
                <c:pt idx="1558">
                  <c:v>42087</c:v>
                </c:pt>
                <c:pt idx="1559">
                  <c:v>42088</c:v>
                </c:pt>
                <c:pt idx="1560">
                  <c:v>42089</c:v>
                </c:pt>
                <c:pt idx="1561">
                  <c:v>42090</c:v>
                </c:pt>
                <c:pt idx="1562">
                  <c:v>42093</c:v>
                </c:pt>
                <c:pt idx="1563">
                  <c:v>42094</c:v>
                </c:pt>
                <c:pt idx="1564">
                  <c:v>42095</c:v>
                </c:pt>
                <c:pt idx="1565">
                  <c:v>42096</c:v>
                </c:pt>
                <c:pt idx="1566">
                  <c:v>42100</c:v>
                </c:pt>
                <c:pt idx="1567">
                  <c:v>42101</c:v>
                </c:pt>
                <c:pt idx="1568">
                  <c:v>42102</c:v>
                </c:pt>
                <c:pt idx="1569">
                  <c:v>42103</c:v>
                </c:pt>
                <c:pt idx="1570">
                  <c:v>42104</c:v>
                </c:pt>
                <c:pt idx="1571">
                  <c:v>42107</c:v>
                </c:pt>
                <c:pt idx="1572">
                  <c:v>42108</c:v>
                </c:pt>
                <c:pt idx="1573">
                  <c:v>42109</c:v>
                </c:pt>
                <c:pt idx="1574">
                  <c:v>42110</c:v>
                </c:pt>
                <c:pt idx="1575">
                  <c:v>42111</c:v>
                </c:pt>
                <c:pt idx="1576">
                  <c:v>42114</c:v>
                </c:pt>
                <c:pt idx="1577">
                  <c:v>42115</c:v>
                </c:pt>
                <c:pt idx="1578">
                  <c:v>42116</c:v>
                </c:pt>
                <c:pt idx="1579">
                  <c:v>42117</c:v>
                </c:pt>
                <c:pt idx="1580">
                  <c:v>42118</c:v>
                </c:pt>
                <c:pt idx="1581">
                  <c:v>42121</c:v>
                </c:pt>
                <c:pt idx="1582">
                  <c:v>42122</c:v>
                </c:pt>
                <c:pt idx="1583">
                  <c:v>42123</c:v>
                </c:pt>
                <c:pt idx="1584">
                  <c:v>42124</c:v>
                </c:pt>
                <c:pt idx="1585">
                  <c:v>42125</c:v>
                </c:pt>
                <c:pt idx="1586">
                  <c:v>42128</c:v>
                </c:pt>
                <c:pt idx="1587">
                  <c:v>42129</c:v>
                </c:pt>
                <c:pt idx="1588">
                  <c:v>42130</c:v>
                </c:pt>
                <c:pt idx="1589">
                  <c:v>42131</c:v>
                </c:pt>
                <c:pt idx="1590">
                  <c:v>42132</c:v>
                </c:pt>
                <c:pt idx="1591">
                  <c:v>42135</c:v>
                </c:pt>
                <c:pt idx="1592">
                  <c:v>42136</c:v>
                </c:pt>
                <c:pt idx="1593">
                  <c:v>42137</c:v>
                </c:pt>
                <c:pt idx="1594">
                  <c:v>42138</c:v>
                </c:pt>
                <c:pt idx="1595">
                  <c:v>42139</c:v>
                </c:pt>
                <c:pt idx="1596">
                  <c:v>42142</c:v>
                </c:pt>
                <c:pt idx="1597">
                  <c:v>42143</c:v>
                </c:pt>
                <c:pt idx="1598">
                  <c:v>42144</c:v>
                </c:pt>
                <c:pt idx="1599">
                  <c:v>42145</c:v>
                </c:pt>
                <c:pt idx="1600">
                  <c:v>42146</c:v>
                </c:pt>
                <c:pt idx="1601">
                  <c:v>42150</c:v>
                </c:pt>
                <c:pt idx="1602">
                  <c:v>42151</c:v>
                </c:pt>
                <c:pt idx="1603">
                  <c:v>42152</c:v>
                </c:pt>
                <c:pt idx="1604">
                  <c:v>42153</c:v>
                </c:pt>
                <c:pt idx="1605">
                  <c:v>42157</c:v>
                </c:pt>
                <c:pt idx="1606">
                  <c:v>42158</c:v>
                </c:pt>
                <c:pt idx="1607">
                  <c:v>42159</c:v>
                </c:pt>
                <c:pt idx="1608">
                  <c:v>42160</c:v>
                </c:pt>
                <c:pt idx="1609">
                  <c:v>42163</c:v>
                </c:pt>
                <c:pt idx="1610">
                  <c:v>42164</c:v>
                </c:pt>
                <c:pt idx="1611">
                  <c:v>42165</c:v>
                </c:pt>
                <c:pt idx="1612">
                  <c:v>42166</c:v>
                </c:pt>
                <c:pt idx="1613">
                  <c:v>42167</c:v>
                </c:pt>
                <c:pt idx="1614">
                  <c:v>42170</c:v>
                </c:pt>
                <c:pt idx="1615">
                  <c:v>42171</c:v>
                </c:pt>
                <c:pt idx="1616">
                  <c:v>42172</c:v>
                </c:pt>
                <c:pt idx="1617">
                  <c:v>42173</c:v>
                </c:pt>
                <c:pt idx="1618">
                  <c:v>42174</c:v>
                </c:pt>
                <c:pt idx="1619">
                  <c:v>42177</c:v>
                </c:pt>
                <c:pt idx="1620">
                  <c:v>42178</c:v>
                </c:pt>
                <c:pt idx="1621">
                  <c:v>42179</c:v>
                </c:pt>
                <c:pt idx="1622">
                  <c:v>42180</c:v>
                </c:pt>
                <c:pt idx="1623">
                  <c:v>42181</c:v>
                </c:pt>
                <c:pt idx="1624">
                  <c:v>42184</c:v>
                </c:pt>
                <c:pt idx="1625">
                  <c:v>42185</c:v>
                </c:pt>
                <c:pt idx="1626">
                  <c:v>42186</c:v>
                </c:pt>
                <c:pt idx="1627">
                  <c:v>42187</c:v>
                </c:pt>
                <c:pt idx="1628">
                  <c:v>42188</c:v>
                </c:pt>
                <c:pt idx="1629">
                  <c:v>42191</c:v>
                </c:pt>
                <c:pt idx="1630">
                  <c:v>42192</c:v>
                </c:pt>
                <c:pt idx="1631">
                  <c:v>42193</c:v>
                </c:pt>
                <c:pt idx="1632">
                  <c:v>42194</c:v>
                </c:pt>
                <c:pt idx="1633">
                  <c:v>42195</c:v>
                </c:pt>
                <c:pt idx="1634">
                  <c:v>42198</c:v>
                </c:pt>
                <c:pt idx="1635">
                  <c:v>42199</c:v>
                </c:pt>
                <c:pt idx="1636">
                  <c:v>42200</c:v>
                </c:pt>
                <c:pt idx="1637">
                  <c:v>42201</c:v>
                </c:pt>
                <c:pt idx="1638">
                  <c:v>42205</c:v>
                </c:pt>
                <c:pt idx="1639">
                  <c:v>42206</c:v>
                </c:pt>
                <c:pt idx="1640">
                  <c:v>42207</c:v>
                </c:pt>
                <c:pt idx="1641">
                  <c:v>42208</c:v>
                </c:pt>
                <c:pt idx="1642">
                  <c:v>42209</c:v>
                </c:pt>
                <c:pt idx="1643">
                  <c:v>42212</c:v>
                </c:pt>
                <c:pt idx="1644">
                  <c:v>42213</c:v>
                </c:pt>
                <c:pt idx="1645">
                  <c:v>42214</c:v>
                </c:pt>
                <c:pt idx="1646">
                  <c:v>42215</c:v>
                </c:pt>
                <c:pt idx="1647">
                  <c:v>42216</c:v>
                </c:pt>
                <c:pt idx="1648">
                  <c:v>42219</c:v>
                </c:pt>
                <c:pt idx="1649">
                  <c:v>42220</c:v>
                </c:pt>
                <c:pt idx="1650">
                  <c:v>42221</c:v>
                </c:pt>
                <c:pt idx="1651">
                  <c:v>42222</c:v>
                </c:pt>
                <c:pt idx="1652">
                  <c:v>42227</c:v>
                </c:pt>
                <c:pt idx="1653">
                  <c:v>42228</c:v>
                </c:pt>
                <c:pt idx="1654">
                  <c:v>42229</c:v>
                </c:pt>
                <c:pt idx="1655">
                  <c:v>42230</c:v>
                </c:pt>
                <c:pt idx="1656">
                  <c:v>42233</c:v>
                </c:pt>
                <c:pt idx="1657">
                  <c:v>42234</c:v>
                </c:pt>
                <c:pt idx="1658">
                  <c:v>42235</c:v>
                </c:pt>
                <c:pt idx="1659">
                  <c:v>42236</c:v>
                </c:pt>
                <c:pt idx="1660">
                  <c:v>42237</c:v>
                </c:pt>
                <c:pt idx="1661">
                  <c:v>42240</c:v>
                </c:pt>
                <c:pt idx="1662">
                  <c:v>42241</c:v>
                </c:pt>
                <c:pt idx="1663">
                  <c:v>42242</c:v>
                </c:pt>
                <c:pt idx="1664">
                  <c:v>42243</c:v>
                </c:pt>
                <c:pt idx="1665">
                  <c:v>42244</c:v>
                </c:pt>
                <c:pt idx="1666">
                  <c:v>42247</c:v>
                </c:pt>
                <c:pt idx="1667">
                  <c:v>42248</c:v>
                </c:pt>
                <c:pt idx="1668">
                  <c:v>42249</c:v>
                </c:pt>
                <c:pt idx="1669">
                  <c:v>42250</c:v>
                </c:pt>
                <c:pt idx="1670">
                  <c:v>42251</c:v>
                </c:pt>
                <c:pt idx="1671">
                  <c:v>42254</c:v>
                </c:pt>
                <c:pt idx="1672">
                  <c:v>42255</c:v>
                </c:pt>
                <c:pt idx="1673">
                  <c:v>42256</c:v>
                </c:pt>
                <c:pt idx="1674">
                  <c:v>42257</c:v>
                </c:pt>
                <c:pt idx="1675">
                  <c:v>42261</c:v>
                </c:pt>
                <c:pt idx="1676">
                  <c:v>42262</c:v>
                </c:pt>
                <c:pt idx="1677">
                  <c:v>42263</c:v>
                </c:pt>
                <c:pt idx="1678">
                  <c:v>42264</c:v>
                </c:pt>
                <c:pt idx="1679">
                  <c:v>42265</c:v>
                </c:pt>
                <c:pt idx="1680">
                  <c:v>42268</c:v>
                </c:pt>
                <c:pt idx="1681">
                  <c:v>42269</c:v>
                </c:pt>
                <c:pt idx="1682">
                  <c:v>42270</c:v>
                </c:pt>
                <c:pt idx="1683">
                  <c:v>42272</c:v>
                </c:pt>
                <c:pt idx="1684">
                  <c:v>42275</c:v>
                </c:pt>
                <c:pt idx="1685">
                  <c:v>42276</c:v>
                </c:pt>
                <c:pt idx="1686">
                  <c:v>42277</c:v>
                </c:pt>
                <c:pt idx="1687">
                  <c:v>42278</c:v>
                </c:pt>
                <c:pt idx="1688">
                  <c:v>42279</c:v>
                </c:pt>
                <c:pt idx="1689">
                  <c:v>42282</c:v>
                </c:pt>
                <c:pt idx="1690">
                  <c:v>42283</c:v>
                </c:pt>
                <c:pt idx="1691">
                  <c:v>42284</c:v>
                </c:pt>
                <c:pt idx="1692">
                  <c:v>42285</c:v>
                </c:pt>
                <c:pt idx="1693">
                  <c:v>42286</c:v>
                </c:pt>
                <c:pt idx="1694">
                  <c:v>42289</c:v>
                </c:pt>
                <c:pt idx="1695">
                  <c:v>42290</c:v>
                </c:pt>
                <c:pt idx="1696">
                  <c:v>42291</c:v>
                </c:pt>
                <c:pt idx="1697">
                  <c:v>42292</c:v>
                </c:pt>
                <c:pt idx="1698">
                  <c:v>42293</c:v>
                </c:pt>
                <c:pt idx="1699">
                  <c:v>42296</c:v>
                </c:pt>
                <c:pt idx="1700">
                  <c:v>42297</c:v>
                </c:pt>
                <c:pt idx="1701">
                  <c:v>42298</c:v>
                </c:pt>
                <c:pt idx="1702">
                  <c:v>42299</c:v>
                </c:pt>
                <c:pt idx="1703">
                  <c:v>42300</c:v>
                </c:pt>
                <c:pt idx="1704">
                  <c:v>42303</c:v>
                </c:pt>
                <c:pt idx="1705">
                  <c:v>42304</c:v>
                </c:pt>
                <c:pt idx="1706">
                  <c:v>42305</c:v>
                </c:pt>
                <c:pt idx="1707">
                  <c:v>42306</c:v>
                </c:pt>
                <c:pt idx="1708">
                  <c:v>42307</c:v>
                </c:pt>
                <c:pt idx="1709">
                  <c:v>42310</c:v>
                </c:pt>
                <c:pt idx="1710">
                  <c:v>42311</c:v>
                </c:pt>
                <c:pt idx="1711">
                  <c:v>42312</c:v>
                </c:pt>
                <c:pt idx="1712">
                  <c:v>42313</c:v>
                </c:pt>
                <c:pt idx="1713">
                  <c:v>42314</c:v>
                </c:pt>
                <c:pt idx="1714">
                  <c:v>42317</c:v>
                </c:pt>
                <c:pt idx="1715">
                  <c:v>42319</c:v>
                </c:pt>
                <c:pt idx="1716">
                  <c:v>42320</c:v>
                </c:pt>
                <c:pt idx="1717">
                  <c:v>42321</c:v>
                </c:pt>
                <c:pt idx="1718">
                  <c:v>42324</c:v>
                </c:pt>
                <c:pt idx="1719">
                  <c:v>42325</c:v>
                </c:pt>
                <c:pt idx="1720">
                  <c:v>42326</c:v>
                </c:pt>
                <c:pt idx="1721">
                  <c:v>42327</c:v>
                </c:pt>
                <c:pt idx="1722">
                  <c:v>42328</c:v>
                </c:pt>
                <c:pt idx="1723">
                  <c:v>42331</c:v>
                </c:pt>
                <c:pt idx="1724">
                  <c:v>42332</c:v>
                </c:pt>
                <c:pt idx="1725">
                  <c:v>42333</c:v>
                </c:pt>
                <c:pt idx="1726">
                  <c:v>42334</c:v>
                </c:pt>
                <c:pt idx="1727">
                  <c:v>42335</c:v>
                </c:pt>
                <c:pt idx="1728">
                  <c:v>42338</c:v>
                </c:pt>
                <c:pt idx="1729">
                  <c:v>42339</c:v>
                </c:pt>
                <c:pt idx="1730">
                  <c:v>42340</c:v>
                </c:pt>
                <c:pt idx="1731">
                  <c:v>42341</c:v>
                </c:pt>
                <c:pt idx="1732">
                  <c:v>42342</c:v>
                </c:pt>
                <c:pt idx="1733">
                  <c:v>42345</c:v>
                </c:pt>
                <c:pt idx="1734">
                  <c:v>42346</c:v>
                </c:pt>
                <c:pt idx="1735">
                  <c:v>42347</c:v>
                </c:pt>
                <c:pt idx="1736">
                  <c:v>42348</c:v>
                </c:pt>
                <c:pt idx="1737">
                  <c:v>42349</c:v>
                </c:pt>
                <c:pt idx="1738">
                  <c:v>42352</c:v>
                </c:pt>
                <c:pt idx="1739">
                  <c:v>42353</c:v>
                </c:pt>
                <c:pt idx="1740">
                  <c:v>42354</c:v>
                </c:pt>
                <c:pt idx="1741">
                  <c:v>42355</c:v>
                </c:pt>
                <c:pt idx="1742">
                  <c:v>42356</c:v>
                </c:pt>
                <c:pt idx="1743">
                  <c:v>42359</c:v>
                </c:pt>
                <c:pt idx="1744">
                  <c:v>42360</c:v>
                </c:pt>
                <c:pt idx="1745">
                  <c:v>42361</c:v>
                </c:pt>
                <c:pt idx="1746">
                  <c:v>42362</c:v>
                </c:pt>
                <c:pt idx="1747">
                  <c:v>42366</c:v>
                </c:pt>
                <c:pt idx="1748">
                  <c:v>42367</c:v>
                </c:pt>
                <c:pt idx="1749">
                  <c:v>42368</c:v>
                </c:pt>
                <c:pt idx="1750">
                  <c:v>42369</c:v>
                </c:pt>
                <c:pt idx="1751">
                  <c:v>42370</c:v>
                </c:pt>
                <c:pt idx="1752">
                  <c:v>42374</c:v>
                </c:pt>
                <c:pt idx="1753">
                  <c:v>42375</c:v>
                </c:pt>
                <c:pt idx="1754">
                  <c:v>42376</c:v>
                </c:pt>
                <c:pt idx="1755">
                  <c:v>42377</c:v>
                </c:pt>
                <c:pt idx="1756">
                  <c:v>42380</c:v>
                </c:pt>
                <c:pt idx="1757">
                  <c:v>42381</c:v>
                </c:pt>
                <c:pt idx="1758">
                  <c:v>42382</c:v>
                </c:pt>
                <c:pt idx="1759">
                  <c:v>42383</c:v>
                </c:pt>
                <c:pt idx="1760">
                  <c:v>42384</c:v>
                </c:pt>
                <c:pt idx="1761">
                  <c:v>42387</c:v>
                </c:pt>
                <c:pt idx="1762">
                  <c:v>42388</c:v>
                </c:pt>
                <c:pt idx="1763">
                  <c:v>42389</c:v>
                </c:pt>
                <c:pt idx="1764">
                  <c:v>42390</c:v>
                </c:pt>
                <c:pt idx="1765">
                  <c:v>42391</c:v>
                </c:pt>
                <c:pt idx="1766">
                  <c:v>42394</c:v>
                </c:pt>
                <c:pt idx="1767">
                  <c:v>42395</c:v>
                </c:pt>
                <c:pt idx="1768">
                  <c:v>42396</c:v>
                </c:pt>
                <c:pt idx="1769">
                  <c:v>42397</c:v>
                </c:pt>
                <c:pt idx="1770">
                  <c:v>42398</c:v>
                </c:pt>
                <c:pt idx="1771">
                  <c:v>42401</c:v>
                </c:pt>
                <c:pt idx="1772">
                  <c:v>42402</c:v>
                </c:pt>
                <c:pt idx="1773">
                  <c:v>42403</c:v>
                </c:pt>
                <c:pt idx="1774">
                  <c:v>42404</c:v>
                </c:pt>
                <c:pt idx="1775">
                  <c:v>42405</c:v>
                </c:pt>
                <c:pt idx="1776">
                  <c:v>42410</c:v>
                </c:pt>
                <c:pt idx="1777">
                  <c:v>42411</c:v>
                </c:pt>
                <c:pt idx="1778">
                  <c:v>42412</c:v>
                </c:pt>
                <c:pt idx="1779">
                  <c:v>42415</c:v>
                </c:pt>
                <c:pt idx="1780">
                  <c:v>42416</c:v>
                </c:pt>
                <c:pt idx="1781">
                  <c:v>42417</c:v>
                </c:pt>
                <c:pt idx="1782">
                  <c:v>42418</c:v>
                </c:pt>
                <c:pt idx="1783">
                  <c:v>42419</c:v>
                </c:pt>
                <c:pt idx="1784">
                  <c:v>42422</c:v>
                </c:pt>
                <c:pt idx="1785">
                  <c:v>42423</c:v>
                </c:pt>
                <c:pt idx="1786">
                  <c:v>42424</c:v>
                </c:pt>
                <c:pt idx="1787">
                  <c:v>42425</c:v>
                </c:pt>
                <c:pt idx="1788">
                  <c:v>42426</c:v>
                </c:pt>
                <c:pt idx="1789">
                  <c:v>42429</c:v>
                </c:pt>
                <c:pt idx="1790">
                  <c:v>42430</c:v>
                </c:pt>
                <c:pt idx="1791">
                  <c:v>42431</c:v>
                </c:pt>
                <c:pt idx="1792">
                  <c:v>42432</c:v>
                </c:pt>
                <c:pt idx="1793">
                  <c:v>42433</c:v>
                </c:pt>
                <c:pt idx="1794">
                  <c:v>42436</c:v>
                </c:pt>
                <c:pt idx="1795">
                  <c:v>42437</c:v>
                </c:pt>
                <c:pt idx="1796">
                  <c:v>42438</c:v>
                </c:pt>
                <c:pt idx="1797">
                  <c:v>42439</c:v>
                </c:pt>
                <c:pt idx="1798">
                  <c:v>42440</c:v>
                </c:pt>
                <c:pt idx="1799">
                  <c:v>42443</c:v>
                </c:pt>
                <c:pt idx="1800">
                  <c:v>42444</c:v>
                </c:pt>
                <c:pt idx="1801">
                  <c:v>42445</c:v>
                </c:pt>
                <c:pt idx="1802">
                  <c:v>42446</c:v>
                </c:pt>
                <c:pt idx="1803">
                  <c:v>42447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42457</c:v>
                </c:pt>
                <c:pt idx="1809">
                  <c:v>42458</c:v>
                </c:pt>
                <c:pt idx="1810">
                  <c:v>42459</c:v>
                </c:pt>
                <c:pt idx="1811">
                  <c:v>42460</c:v>
                </c:pt>
                <c:pt idx="1812">
                  <c:v>42461</c:v>
                </c:pt>
                <c:pt idx="1813">
                  <c:v>42464</c:v>
                </c:pt>
                <c:pt idx="1814">
                  <c:v>42465</c:v>
                </c:pt>
                <c:pt idx="1815">
                  <c:v>42466</c:v>
                </c:pt>
                <c:pt idx="1816">
                  <c:v>42467</c:v>
                </c:pt>
                <c:pt idx="1817">
                  <c:v>42468</c:v>
                </c:pt>
                <c:pt idx="1818">
                  <c:v>42471</c:v>
                </c:pt>
                <c:pt idx="1819">
                  <c:v>42472</c:v>
                </c:pt>
                <c:pt idx="1820">
                  <c:v>42473</c:v>
                </c:pt>
                <c:pt idx="1821">
                  <c:v>42474</c:v>
                </c:pt>
                <c:pt idx="1822">
                  <c:v>42475</c:v>
                </c:pt>
                <c:pt idx="1823">
                  <c:v>42478</c:v>
                </c:pt>
                <c:pt idx="1824">
                  <c:v>42479</c:v>
                </c:pt>
                <c:pt idx="1825">
                  <c:v>42480</c:v>
                </c:pt>
                <c:pt idx="1826">
                  <c:v>42481</c:v>
                </c:pt>
                <c:pt idx="1827">
                  <c:v>42482</c:v>
                </c:pt>
                <c:pt idx="1828">
                  <c:v>42485</c:v>
                </c:pt>
                <c:pt idx="1829">
                  <c:v>42486</c:v>
                </c:pt>
                <c:pt idx="1830">
                  <c:v>42487</c:v>
                </c:pt>
                <c:pt idx="1831">
                  <c:v>42488</c:v>
                </c:pt>
                <c:pt idx="1832">
                  <c:v>42489</c:v>
                </c:pt>
                <c:pt idx="1833">
                  <c:v>42492</c:v>
                </c:pt>
                <c:pt idx="1834">
                  <c:v>42493</c:v>
                </c:pt>
                <c:pt idx="1835">
                  <c:v>42494</c:v>
                </c:pt>
                <c:pt idx="1836">
                  <c:v>42495</c:v>
                </c:pt>
                <c:pt idx="1837">
                  <c:v>42496</c:v>
                </c:pt>
                <c:pt idx="1838">
                  <c:v>42499</c:v>
                </c:pt>
                <c:pt idx="1839">
                  <c:v>42500</c:v>
                </c:pt>
                <c:pt idx="1840">
                  <c:v>42501</c:v>
                </c:pt>
                <c:pt idx="1841">
                  <c:v>42502</c:v>
                </c:pt>
                <c:pt idx="1842">
                  <c:v>42503</c:v>
                </c:pt>
                <c:pt idx="1843">
                  <c:v>42506</c:v>
                </c:pt>
                <c:pt idx="1844">
                  <c:v>42507</c:v>
                </c:pt>
                <c:pt idx="1845">
                  <c:v>42508</c:v>
                </c:pt>
                <c:pt idx="1846">
                  <c:v>42509</c:v>
                </c:pt>
                <c:pt idx="1847">
                  <c:v>42510</c:v>
                </c:pt>
                <c:pt idx="1848">
                  <c:v>42513</c:v>
                </c:pt>
                <c:pt idx="1849">
                  <c:v>42514</c:v>
                </c:pt>
                <c:pt idx="1850">
                  <c:v>42515</c:v>
                </c:pt>
                <c:pt idx="1851">
                  <c:v>42516</c:v>
                </c:pt>
                <c:pt idx="1852">
                  <c:v>42517</c:v>
                </c:pt>
                <c:pt idx="1853">
                  <c:v>42521</c:v>
                </c:pt>
                <c:pt idx="1854">
                  <c:v>42522</c:v>
                </c:pt>
                <c:pt idx="1855">
                  <c:v>42523</c:v>
                </c:pt>
                <c:pt idx="1856">
                  <c:v>42524</c:v>
                </c:pt>
                <c:pt idx="1857">
                  <c:v>42527</c:v>
                </c:pt>
                <c:pt idx="1858">
                  <c:v>42528</c:v>
                </c:pt>
                <c:pt idx="1859">
                  <c:v>42529</c:v>
                </c:pt>
                <c:pt idx="1860">
                  <c:v>42530</c:v>
                </c:pt>
                <c:pt idx="1861">
                  <c:v>42531</c:v>
                </c:pt>
                <c:pt idx="1862">
                  <c:v>42534</c:v>
                </c:pt>
                <c:pt idx="1863">
                  <c:v>42535</c:v>
                </c:pt>
                <c:pt idx="1864">
                  <c:v>42536</c:v>
                </c:pt>
                <c:pt idx="1865">
                  <c:v>42537</c:v>
                </c:pt>
                <c:pt idx="1866">
                  <c:v>42538</c:v>
                </c:pt>
                <c:pt idx="1867">
                  <c:v>42541</c:v>
                </c:pt>
                <c:pt idx="1868">
                  <c:v>42542</c:v>
                </c:pt>
                <c:pt idx="1869">
                  <c:v>42543</c:v>
                </c:pt>
                <c:pt idx="1870">
                  <c:v>42544</c:v>
                </c:pt>
                <c:pt idx="1871">
                  <c:v>42545</c:v>
                </c:pt>
                <c:pt idx="1872">
                  <c:v>42548</c:v>
                </c:pt>
                <c:pt idx="1873">
                  <c:v>42549</c:v>
                </c:pt>
                <c:pt idx="1874">
                  <c:v>42550</c:v>
                </c:pt>
                <c:pt idx="1875">
                  <c:v>42551</c:v>
                </c:pt>
                <c:pt idx="1876">
                  <c:v>42552</c:v>
                </c:pt>
                <c:pt idx="1877">
                  <c:v>42555</c:v>
                </c:pt>
                <c:pt idx="1878">
                  <c:v>42556</c:v>
                </c:pt>
                <c:pt idx="1879">
                  <c:v>42557</c:v>
                </c:pt>
                <c:pt idx="1880">
                  <c:v>42558</c:v>
                </c:pt>
                <c:pt idx="1881">
                  <c:v>42559</c:v>
                </c:pt>
                <c:pt idx="1882">
                  <c:v>42562</c:v>
                </c:pt>
                <c:pt idx="1883">
                  <c:v>42563</c:v>
                </c:pt>
                <c:pt idx="1884">
                  <c:v>42564</c:v>
                </c:pt>
                <c:pt idx="1885">
                  <c:v>42565</c:v>
                </c:pt>
                <c:pt idx="1886">
                  <c:v>42566</c:v>
                </c:pt>
                <c:pt idx="1887">
                  <c:v>42569</c:v>
                </c:pt>
                <c:pt idx="1888">
                  <c:v>42570</c:v>
                </c:pt>
                <c:pt idx="1889">
                  <c:v>42571</c:v>
                </c:pt>
                <c:pt idx="1890">
                  <c:v>42572</c:v>
                </c:pt>
                <c:pt idx="1891">
                  <c:v>42573</c:v>
                </c:pt>
                <c:pt idx="1892">
                  <c:v>42576</c:v>
                </c:pt>
                <c:pt idx="1893">
                  <c:v>42577</c:v>
                </c:pt>
                <c:pt idx="1894">
                  <c:v>42578</c:v>
                </c:pt>
                <c:pt idx="1895">
                  <c:v>42579</c:v>
                </c:pt>
                <c:pt idx="1896">
                  <c:v>42580</c:v>
                </c:pt>
                <c:pt idx="1897">
                  <c:v>42583</c:v>
                </c:pt>
                <c:pt idx="1898">
                  <c:v>42584</c:v>
                </c:pt>
                <c:pt idx="1899">
                  <c:v>42585</c:v>
                </c:pt>
                <c:pt idx="1900">
                  <c:v>42586</c:v>
                </c:pt>
                <c:pt idx="1901">
                  <c:v>42587</c:v>
                </c:pt>
                <c:pt idx="1902">
                  <c:v>42590</c:v>
                </c:pt>
                <c:pt idx="1903">
                  <c:v>42591</c:v>
                </c:pt>
                <c:pt idx="1904">
                  <c:v>42592</c:v>
                </c:pt>
                <c:pt idx="1905">
                  <c:v>42593</c:v>
                </c:pt>
                <c:pt idx="1906">
                  <c:v>42594</c:v>
                </c:pt>
                <c:pt idx="1907">
                  <c:v>42597</c:v>
                </c:pt>
                <c:pt idx="1908">
                  <c:v>42598</c:v>
                </c:pt>
                <c:pt idx="1909">
                  <c:v>42599</c:v>
                </c:pt>
                <c:pt idx="1910">
                  <c:v>42600</c:v>
                </c:pt>
                <c:pt idx="1911">
                  <c:v>42601</c:v>
                </c:pt>
                <c:pt idx="1912">
                  <c:v>42604</c:v>
                </c:pt>
                <c:pt idx="1913">
                  <c:v>42605</c:v>
                </c:pt>
                <c:pt idx="1914">
                  <c:v>42606</c:v>
                </c:pt>
                <c:pt idx="1915">
                  <c:v>42607</c:v>
                </c:pt>
                <c:pt idx="1916">
                  <c:v>42608</c:v>
                </c:pt>
                <c:pt idx="1917">
                  <c:v>42611</c:v>
                </c:pt>
                <c:pt idx="1918">
                  <c:v>42612</c:v>
                </c:pt>
                <c:pt idx="1919">
                  <c:v>42613</c:v>
                </c:pt>
                <c:pt idx="1920">
                  <c:v>42614</c:v>
                </c:pt>
                <c:pt idx="1921">
                  <c:v>42615</c:v>
                </c:pt>
                <c:pt idx="1922">
                  <c:v>42618</c:v>
                </c:pt>
                <c:pt idx="1923">
                  <c:v>42619</c:v>
                </c:pt>
                <c:pt idx="1924">
                  <c:v>42620</c:v>
                </c:pt>
                <c:pt idx="1925">
                  <c:v>42621</c:v>
                </c:pt>
                <c:pt idx="1926">
                  <c:v>42622</c:v>
                </c:pt>
                <c:pt idx="1927">
                  <c:v>42625</c:v>
                </c:pt>
                <c:pt idx="1928">
                  <c:v>42626</c:v>
                </c:pt>
                <c:pt idx="1929">
                  <c:v>42627</c:v>
                </c:pt>
                <c:pt idx="1930">
                  <c:v>42628</c:v>
                </c:pt>
                <c:pt idx="1931">
                  <c:v>42629</c:v>
                </c:pt>
                <c:pt idx="1932">
                  <c:v>42632</c:v>
                </c:pt>
                <c:pt idx="1933">
                  <c:v>42633</c:v>
                </c:pt>
                <c:pt idx="1934">
                  <c:v>42634</c:v>
                </c:pt>
                <c:pt idx="1935">
                  <c:v>42635</c:v>
                </c:pt>
                <c:pt idx="1936">
                  <c:v>42636</c:v>
                </c:pt>
                <c:pt idx="1937">
                  <c:v>42639</c:v>
                </c:pt>
                <c:pt idx="1938">
                  <c:v>42640</c:v>
                </c:pt>
                <c:pt idx="1939">
                  <c:v>42641</c:v>
                </c:pt>
                <c:pt idx="1940">
                  <c:v>42642</c:v>
                </c:pt>
                <c:pt idx="1941">
                  <c:v>42643</c:v>
                </c:pt>
                <c:pt idx="1942">
                  <c:v>42646</c:v>
                </c:pt>
                <c:pt idx="1943">
                  <c:v>42647</c:v>
                </c:pt>
                <c:pt idx="1944">
                  <c:v>42648</c:v>
                </c:pt>
                <c:pt idx="1945">
                  <c:v>42649</c:v>
                </c:pt>
                <c:pt idx="1946">
                  <c:v>42650</c:v>
                </c:pt>
                <c:pt idx="1947">
                  <c:v>42653</c:v>
                </c:pt>
                <c:pt idx="1948">
                  <c:v>42654</c:v>
                </c:pt>
                <c:pt idx="1949">
                  <c:v>42655</c:v>
                </c:pt>
                <c:pt idx="1950">
                  <c:v>42656</c:v>
                </c:pt>
                <c:pt idx="1951">
                  <c:v>42657</c:v>
                </c:pt>
                <c:pt idx="1952">
                  <c:v>42660</c:v>
                </c:pt>
                <c:pt idx="1953">
                  <c:v>42661</c:v>
                </c:pt>
                <c:pt idx="1954">
                  <c:v>42662</c:v>
                </c:pt>
                <c:pt idx="1955">
                  <c:v>42663</c:v>
                </c:pt>
                <c:pt idx="1956">
                  <c:v>42664</c:v>
                </c:pt>
                <c:pt idx="1957">
                  <c:v>42667</c:v>
                </c:pt>
                <c:pt idx="1958">
                  <c:v>42668</c:v>
                </c:pt>
                <c:pt idx="1959">
                  <c:v>42669</c:v>
                </c:pt>
                <c:pt idx="1960">
                  <c:v>42670</c:v>
                </c:pt>
                <c:pt idx="1961">
                  <c:v>42671</c:v>
                </c:pt>
                <c:pt idx="1962">
                  <c:v>42674</c:v>
                </c:pt>
                <c:pt idx="1963">
                  <c:v>42675</c:v>
                </c:pt>
                <c:pt idx="1964">
                  <c:v>42676</c:v>
                </c:pt>
                <c:pt idx="1965">
                  <c:v>42677</c:v>
                </c:pt>
                <c:pt idx="1966">
                  <c:v>42678</c:v>
                </c:pt>
                <c:pt idx="1967">
                  <c:v>42681</c:v>
                </c:pt>
                <c:pt idx="1968">
                  <c:v>42682</c:v>
                </c:pt>
                <c:pt idx="1969">
                  <c:v>42683</c:v>
                </c:pt>
                <c:pt idx="1970">
                  <c:v>42684</c:v>
                </c:pt>
                <c:pt idx="1971">
                  <c:v>42685</c:v>
                </c:pt>
                <c:pt idx="1972">
                  <c:v>42688</c:v>
                </c:pt>
                <c:pt idx="1973">
                  <c:v>42689</c:v>
                </c:pt>
                <c:pt idx="1974">
                  <c:v>42690</c:v>
                </c:pt>
                <c:pt idx="1975">
                  <c:v>42691</c:v>
                </c:pt>
                <c:pt idx="1976">
                  <c:v>42692</c:v>
                </c:pt>
                <c:pt idx="1977">
                  <c:v>42695</c:v>
                </c:pt>
                <c:pt idx="1978">
                  <c:v>42696</c:v>
                </c:pt>
                <c:pt idx="1979">
                  <c:v>42697</c:v>
                </c:pt>
                <c:pt idx="1980">
                  <c:v>42698</c:v>
                </c:pt>
                <c:pt idx="1981">
                  <c:v>42699</c:v>
                </c:pt>
                <c:pt idx="1982">
                  <c:v>42702</c:v>
                </c:pt>
                <c:pt idx="1983">
                  <c:v>42703</c:v>
                </c:pt>
                <c:pt idx="1984">
                  <c:v>42704</c:v>
                </c:pt>
                <c:pt idx="1985">
                  <c:v>42705</c:v>
                </c:pt>
                <c:pt idx="1986">
                  <c:v>42706</c:v>
                </c:pt>
                <c:pt idx="1987">
                  <c:v>42709</c:v>
                </c:pt>
                <c:pt idx="1988">
                  <c:v>42710</c:v>
                </c:pt>
                <c:pt idx="1989">
                  <c:v>42711</c:v>
                </c:pt>
                <c:pt idx="1990">
                  <c:v>42712</c:v>
                </c:pt>
                <c:pt idx="1991">
                  <c:v>42713</c:v>
                </c:pt>
                <c:pt idx="1992">
                  <c:v>42716</c:v>
                </c:pt>
                <c:pt idx="1993">
                  <c:v>42717</c:v>
                </c:pt>
                <c:pt idx="1994">
                  <c:v>42718</c:v>
                </c:pt>
                <c:pt idx="1995">
                  <c:v>42719</c:v>
                </c:pt>
                <c:pt idx="1996">
                  <c:v>42720</c:v>
                </c:pt>
                <c:pt idx="1997">
                  <c:v>42723</c:v>
                </c:pt>
                <c:pt idx="1998">
                  <c:v>42724</c:v>
                </c:pt>
                <c:pt idx="1999">
                  <c:v>42725</c:v>
                </c:pt>
                <c:pt idx="2000">
                  <c:v>42726</c:v>
                </c:pt>
                <c:pt idx="2001">
                  <c:v>42727</c:v>
                </c:pt>
                <c:pt idx="2002">
                  <c:v>42730</c:v>
                </c:pt>
                <c:pt idx="2003">
                  <c:v>42731</c:v>
                </c:pt>
                <c:pt idx="2004">
                  <c:v>42732</c:v>
                </c:pt>
                <c:pt idx="2005">
                  <c:v>42733</c:v>
                </c:pt>
                <c:pt idx="2006">
                  <c:v>42734</c:v>
                </c:pt>
                <c:pt idx="2007">
                  <c:v>42737</c:v>
                </c:pt>
                <c:pt idx="2008">
                  <c:v>42738</c:v>
                </c:pt>
                <c:pt idx="2009">
                  <c:v>42739</c:v>
                </c:pt>
                <c:pt idx="2010">
                  <c:v>42740</c:v>
                </c:pt>
                <c:pt idx="2011">
                  <c:v>42741</c:v>
                </c:pt>
                <c:pt idx="2012">
                  <c:v>42744</c:v>
                </c:pt>
                <c:pt idx="2013">
                  <c:v>42745</c:v>
                </c:pt>
                <c:pt idx="2014">
                  <c:v>42746</c:v>
                </c:pt>
                <c:pt idx="2015">
                  <c:v>42747</c:v>
                </c:pt>
                <c:pt idx="2016">
                  <c:v>42748</c:v>
                </c:pt>
                <c:pt idx="2017">
                  <c:v>42751</c:v>
                </c:pt>
                <c:pt idx="2018">
                  <c:v>42752</c:v>
                </c:pt>
                <c:pt idx="2019">
                  <c:v>42753</c:v>
                </c:pt>
                <c:pt idx="2020">
                  <c:v>42754</c:v>
                </c:pt>
                <c:pt idx="2021">
                  <c:v>42755</c:v>
                </c:pt>
                <c:pt idx="2022">
                  <c:v>42758</c:v>
                </c:pt>
                <c:pt idx="2023">
                  <c:v>42759</c:v>
                </c:pt>
                <c:pt idx="2024">
                  <c:v>42760</c:v>
                </c:pt>
                <c:pt idx="2025">
                  <c:v>42761</c:v>
                </c:pt>
                <c:pt idx="2026">
                  <c:v>42762</c:v>
                </c:pt>
                <c:pt idx="2027">
                  <c:v>42765</c:v>
                </c:pt>
                <c:pt idx="2028">
                  <c:v>42766</c:v>
                </c:pt>
                <c:pt idx="2029">
                  <c:v>42767</c:v>
                </c:pt>
                <c:pt idx="2030">
                  <c:v>42768</c:v>
                </c:pt>
                <c:pt idx="2031">
                  <c:v>42769</c:v>
                </c:pt>
                <c:pt idx="2032">
                  <c:v>42772</c:v>
                </c:pt>
                <c:pt idx="2033">
                  <c:v>42773</c:v>
                </c:pt>
                <c:pt idx="2034">
                  <c:v>42774</c:v>
                </c:pt>
                <c:pt idx="2035">
                  <c:v>42775</c:v>
                </c:pt>
                <c:pt idx="2036">
                  <c:v>42776</c:v>
                </c:pt>
                <c:pt idx="2037">
                  <c:v>42779</c:v>
                </c:pt>
                <c:pt idx="2038">
                  <c:v>42780</c:v>
                </c:pt>
                <c:pt idx="2039">
                  <c:v>42781</c:v>
                </c:pt>
                <c:pt idx="2040">
                  <c:v>42782</c:v>
                </c:pt>
                <c:pt idx="2041">
                  <c:v>42783</c:v>
                </c:pt>
                <c:pt idx="2042">
                  <c:v>42786</c:v>
                </c:pt>
                <c:pt idx="2043">
                  <c:v>42787</c:v>
                </c:pt>
                <c:pt idx="2044">
                  <c:v>42788</c:v>
                </c:pt>
                <c:pt idx="2045">
                  <c:v>42789</c:v>
                </c:pt>
                <c:pt idx="2046">
                  <c:v>42790</c:v>
                </c:pt>
                <c:pt idx="2047">
                  <c:v>42793</c:v>
                </c:pt>
                <c:pt idx="2048">
                  <c:v>42794</c:v>
                </c:pt>
                <c:pt idx="2049">
                  <c:v>42795</c:v>
                </c:pt>
                <c:pt idx="2050">
                  <c:v>42796</c:v>
                </c:pt>
                <c:pt idx="2051">
                  <c:v>42797</c:v>
                </c:pt>
                <c:pt idx="2052">
                  <c:v>42800</c:v>
                </c:pt>
                <c:pt idx="2053">
                  <c:v>42801</c:v>
                </c:pt>
                <c:pt idx="2054">
                  <c:v>42802</c:v>
                </c:pt>
                <c:pt idx="2055">
                  <c:v>42803</c:v>
                </c:pt>
                <c:pt idx="2056">
                  <c:v>42804</c:v>
                </c:pt>
                <c:pt idx="2057">
                  <c:v>42807</c:v>
                </c:pt>
                <c:pt idx="2058">
                  <c:v>42808</c:v>
                </c:pt>
                <c:pt idx="2059">
                  <c:v>42809</c:v>
                </c:pt>
                <c:pt idx="2060">
                  <c:v>42810</c:v>
                </c:pt>
                <c:pt idx="2061">
                  <c:v>42811</c:v>
                </c:pt>
                <c:pt idx="2062">
                  <c:v>42814</c:v>
                </c:pt>
                <c:pt idx="2063">
                  <c:v>42815</c:v>
                </c:pt>
                <c:pt idx="2064">
                  <c:v>42816</c:v>
                </c:pt>
                <c:pt idx="2065">
                  <c:v>42817</c:v>
                </c:pt>
                <c:pt idx="2066">
                  <c:v>42818</c:v>
                </c:pt>
                <c:pt idx="2067">
                  <c:v>42821</c:v>
                </c:pt>
                <c:pt idx="2068">
                  <c:v>42822</c:v>
                </c:pt>
                <c:pt idx="2069">
                  <c:v>42823</c:v>
                </c:pt>
                <c:pt idx="2070">
                  <c:v>42824</c:v>
                </c:pt>
                <c:pt idx="2071">
                  <c:v>42825</c:v>
                </c:pt>
                <c:pt idx="2072">
                  <c:v>42828</c:v>
                </c:pt>
                <c:pt idx="2073">
                  <c:v>42829</c:v>
                </c:pt>
                <c:pt idx="2074">
                  <c:v>42830</c:v>
                </c:pt>
                <c:pt idx="2075">
                  <c:v>42831</c:v>
                </c:pt>
                <c:pt idx="2076">
                  <c:v>42832</c:v>
                </c:pt>
                <c:pt idx="2077">
                  <c:v>42835</c:v>
                </c:pt>
                <c:pt idx="2078">
                  <c:v>42836</c:v>
                </c:pt>
                <c:pt idx="2079">
                  <c:v>42837</c:v>
                </c:pt>
                <c:pt idx="2080">
                  <c:v>42838</c:v>
                </c:pt>
                <c:pt idx="2081">
                  <c:v>42842</c:v>
                </c:pt>
                <c:pt idx="2082">
                  <c:v>42843</c:v>
                </c:pt>
                <c:pt idx="2083">
                  <c:v>42844</c:v>
                </c:pt>
                <c:pt idx="2084">
                  <c:v>42845</c:v>
                </c:pt>
                <c:pt idx="2085">
                  <c:v>42846</c:v>
                </c:pt>
                <c:pt idx="2086">
                  <c:v>42849</c:v>
                </c:pt>
                <c:pt idx="2087">
                  <c:v>42850</c:v>
                </c:pt>
                <c:pt idx="2088">
                  <c:v>42851</c:v>
                </c:pt>
                <c:pt idx="2089">
                  <c:v>42852</c:v>
                </c:pt>
                <c:pt idx="2090">
                  <c:v>42853</c:v>
                </c:pt>
                <c:pt idx="2091">
                  <c:v>42856</c:v>
                </c:pt>
                <c:pt idx="2092">
                  <c:v>42857</c:v>
                </c:pt>
                <c:pt idx="2093">
                  <c:v>42858</c:v>
                </c:pt>
                <c:pt idx="2094">
                  <c:v>42859</c:v>
                </c:pt>
                <c:pt idx="2095">
                  <c:v>42860</c:v>
                </c:pt>
                <c:pt idx="2096">
                  <c:v>42863</c:v>
                </c:pt>
                <c:pt idx="2097">
                  <c:v>42864</c:v>
                </c:pt>
                <c:pt idx="2098">
                  <c:v>42865</c:v>
                </c:pt>
                <c:pt idx="2099">
                  <c:v>42866</c:v>
                </c:pt>
                <c:pt idx="2100">
                  <c:v>42867</c:v>
                </c:pt>
                <c:pt idx="2101">
                  <c:v>42870</c:v>
                </c:pt>
                <c:pt idx="2102">
                  <c:v>42871</c:v>
                </c:pt>
                <c:pt idx="2103">
                  <c:v>42872</c:v>
                </c:pt>
                <c:pt idx="2104">
                  <c:v>42873</c:v>
                </c:pt>
                <c:pt idx="2105">
                  <c:v>42874</c:v>
                </c:pt>
                <c:pt idx="2106">
                  <c:v>42877</c:v>
                </c:pt>
                <c:pt idx="2107">
                  <c:v>42878</c:v>
                </c:pt>
                <c:pt idx="2108">
                  <c:v>42879</c:v>
                </c:pt>
                <c:pt idx="2109">
                  <c:v>42880</c:v>
                </c:pt>
                <c:pt idx="2110">
                  <c:v>42881</c:v>
                </c:pt>
                <c:pt idx="2111">
                  <c:v>42884</c:v>
                </c:pt>
                <c:pt idx="2112">
                  <c:v>42885</c:v>
                </c:pt>
                <c:pt idx="2113">
                  <c:v>42886</c:v>
                </c:pt>
                <c:pt idx="2114">
                  <c:v>42887</c:v>
                </c:pt>
                <c:pt idx="2115">
                  <c:v>42888</c:v>
                </c:pt>
                <c:pt idx="2116">
                  <c:v>42891</c:v>
                </c:pt>
                <c:pt idx="2117">
                  <c:v>42892</c:v>
                </c:pt>
                <c:pt idx="2118">
                  <c:v>42893</c:v>
                </c:pt>
                <c:pt idx="2119">
                  <c:v>42894</c:v>
                </c:pt>
                <c:pt idx="2120">
                  <c:v>42895</c:v>
                </c:pt>
                <c:pt idx="2121">
                  <c:v>42898</c:v>
                </c:pt>
                <c:pt idx="2122">
                  <c:v>42899</c:v>
                </c:pt>
                <c:pt idx="2123">
                  <c:v>42900</c:v>
                </c:pt>
                <c:pt idx="2124">
                  <c:v>42901</c:v>
                </c:pt>
                <c:pt idx="2125">
                  <c:v>42902</c:v>
                </c:pt>
                <c:pt idx="2126">
                  <c:v>42905</c:v>
                </c:pt>
                <c:pt idx="2127">
                  <c:v>42906</c:v>
                </c:pt>
                <c:pt idx="2128">
                  <c:v>42907</c:v>
                </c:pt>
                <c:pt idx="2129">
                  <c:v>42908</c:v>
                </c:pt>
                <c:pt idx="2130">
                  <c:v>42909</c:v>
                </c:pt>
                <c:pt idx="2131">
                  <c:v>42912</c:v>
                </c:pt>
                <c:pt idx="2132">
                  <c:v>42913</c:v>
                </c:pt>
                <c:pt idx="2133">
                  <c:v>42914</c:v>
                </c:pt>
                <c:pt idx="2134">
                  <c:v>42915</c:v>
                </c:pt>
                <c:pt idx="2135">
                  <c:v>42916</c:v>
                </c:pt>
                <c:pt idx="2136">
                  <c:v>42919</c:v>
                </c:pt>
                <c:pt idx="2137">
                  <c:v>42920</c:v>
                </c:pt>
                <c:pt idx="2138">
                  <c:v>42921</c:v>
                </c:pt>
                <c:pt idx="2139">
                  <c:v>42922</c:v>
                </c:pt>
                <c:pt idx="2140">
                  <c:v>42923</c:v>
                </c:pt>
                <c:pt idx="2141">
                  <c:v>42926</c:v>
                </c:pt>
                <c:pt idx="2142">
                  <c:v>42927</c:v>
                </c:pt>
                <c:pt idx="2143">
                  <c:v>42928</c:v>
                </c:pt>
                <c:pt idx="2144">
                  <c:v>42929</c:v>
                </c:pt>
                <c:pt idx="2145">
                  <c:v>42930</c:v>
                </c:pt>
                <c:pt idx="2146">
                  <c:v>42933</c:v>
                </c:pt>
                <c:pt idx="2147">
                  <c:v>42934</c:v>
                </c:pt>
                <c:pt idx="2148">
                  <c:v>42935</c:v>
                </c:pt>
                <c:pt idx="2149">
                  <c:v>42936</c:v>
                </c:pt>
                <c:pt idx="2150">
                  <c:v>42937</c:v>
                </c:pt>
                <c:pt idx="2151">
                  <c:v>42940</c:v>
                </c:pt>
                <c:pt idx="2152">
                  <c:v>42941</c:v>
                </c:pt>
                <c:pt idx="2153">
                  <c:v>42942</c:v>
                </c:pt>
                <c:pt idx="2154">
                  <c:v>42943</c:v>
                </c:pt>
                <c:pt idx="2155">
                  <c:v>42944</c:v>
                </c:pt>
                <c:pt idx="2156">
                  <c:v>42947</c:v>
                </c:pt>
                <c:pt idx="2157">
                  <c:v>42948</c:v>
                </c:pt>
                <c:pt idx="2158">
                  <c:v>42949</c:v>
                </c:pt>
                <c:pt idx="2159">
                  <c:v>42950</c:v>
                </c:pt>
                <c:pt idx="2160">
                  <c:v>42951</c:v>
                </c:pt>
                <c:pt idx="2161">
                  <c:v>42954</c:v>
                </c:pt>
                <c:pt idx="2162">
                  <c:v>42955</c:v>
                </c:pt>
                <c:pt idx="2163">
                  <c:v>42956</c:v>
                </c:pt>
                <c:pt idx="2164">
                  <c:v>42957</c:v>
                </c:pt>
                <c:pt idx="2165">
                  <c:v>42958</c:v>
                </c:pt>
                <c:pt idx="2166">
                  <c:v>42961</c:v>
                </c:pt>
                <c:pt idx="2167">
                  <c:v>42962</c:v>
                </c:pt>
                <c:pt idx="2168">
                  <c:v>42963</c:v>
                </c:pt>
                <c:pt idx="2169">
                  <c:v>42964</c:v>
                </c:pt>
                <c:pt idx="2170">
                  <c:v>42965</c:v>
                </c:pt>
                <c:pt idx="2171">
                  <c:v>42968</c:v>
                </c:pt>
                <c:pt idx="2172">
                  <c:v>42969</c:v>
                </c:pt>
                <c:pt idx="2173">
                  <c:v>42970</c:v>
                </c:pt>
                <c:pt idx="2174">
                  <c:v>42971</c:v>
                </c:pt>
                <c:pt idx="2175">
                  <c:v>42972</c:v>
                </c:pt>
                <c:pt idx="2176">
                  <c:v>42975</c:v>
                </c:pt>
                <c:pt idx="2177">
                  <c:v>42976</c:v>
                </c:pt>
                <c:pt idx="2178">
                  <c:v>42977</c:v>
                </c:pt>
                <c:pt idx="2179">
                  <c:v>42978</c:v>
                </c:pt>
                <c:pt idx="2180">
                  <c:v>42979</c:v>
                </c:pt>
                <c:pt idx="2181">
                  <c:v>42982</c:v>
                </c:pt>
                <c:pt idx="2182">
                  <c:v>42983</c:v>
                </c:pt>
                <c:pt idx="2183">
                  <c:v>42984</c:v>
                </c:pt>
                <c:pt idx="2184">
                  <c:v>42985</c:v>
                </c:pt>
                <c:pt idx="2185">
                  <c:v>42986</c:v>
                </c:pt>
                <c:pt idx="2186">
                  <c:v>42989</c:v>
                </c:pt>
                <c:pt idx="2187">
                  <c:v>42990</c:v>
                </c:pt>
                <c:pt idx="2188">
                  <c:v>42991</c:v>
                </c:pt>
                <c:pt idx="2189">
                  <c:v>42992</c:v>
                </c:pt>
                <c:pt idx="2190">
                  <c:v>42993</c:v>
                </c:pt>
                <c:pt idx="2191">
                  <c:v>42996</c:v>
                </c:pt>
                <c:pt idx="2192">
                  <c:v>42997</c:v>
                </c:pt>
                <c:pt idx="2193">
                  <c:v>42998</c:v>
                </c:pt>
                <c:pt idx="2194">
                  <c:v>42999</c:v>
                </c:pt>
                <c:pt idx="2195">
                  <c:v>43000</c:v>
                </c:pt>
                <c:pt idx="2196">
                  <c:v>43003</c:v>
                </c:pt>
                <c:pt idx="2197">
                  <c:v>43004</c:v>
                </c:pt>
                <c:pt idx="2198">
                  <c:v>43005</c:v>
                </c:pt>
                <c:pt idx="2199">
                  <c:v>43006</c:v>
                </c:pt>
                <c:pt idx="2200">
                  <c:v>43007</c:v>
                </c:pt>
                <c:pt idx="2201">
                  <c:v>43010</c:v>
                </c:pt>
                <c:pt idx="2202">
                  <c:v>43011</c:v>
                </c:pt>
                <c:pt idx="2203">
                  <c:v>43012</c:v>
                </c:pt>
                <c:pt idx="2204">
                  <c:v>43013</c:v>
                </c:pt>
                <c:pt idx="2205">
                  <c:v>43014</c:v>
                </c:pt>
                <c:pt idx="2206">
                  <c:v>43017</c:v>
                </c:pt>
                <c:pt idx="2207">
                  <c:v>43018</c:v>
                </c:pt>
                <c:pt idx="2208">
                  <c:v>43019</c:v>
                </c:pt>
                <c:pt idx="2209">
                  <c:v>43020</c:v>
                </c:pt>
                <c:pt idx="2210">
                  <c:v>43021</c:v>
                </c:pt>
                <c:pt idx="2211">
                  <c:v>43024</c:v>
                </c:pt>
                <c:pt idx="2212">
                  <c:v>43025</c:v>
                </c:pt>
                <c:pt idx="2213">
                  <c:v>43026</c:v>
                </c:pt>
                <c:pt idx="2214">
                  <c:v>43027</c:v>
                </c:pt>
                <c:pt idx="2215">
                  <c:v>43028</c:v>
                </c:pt>
                <c:pt idx="2216">
                  <c:v>43031</c:v>
                </c:pt>
                <c:pt idx="2217">
                  <c:v>43032</c:v>
                </c:pt>
                <c:pt idx="2218">
                  <c:v>43033</c:v>
                </c:pt>
                <c:pt idx="2219">
                  <c:v>43034</c:v>
                </c:pt>
                <c:pt idx="2220">
                  <c:v>43035</c:v>
                </c:pt>
                <c:pt idx="2221">
                  <c:v>43038</c:v>
                </c:pt>
                <c:pt idx="2222">
                  <c:v>43039</c:v>
                </c:pt>
                <c:pt idx="2223">
                  <c:v>43040</c:v>
                </c:pt>
                <c:pt idx="2224">
                  <c:v>43041</c:v>
                </c:pt>
                <c:pt idx="2225">
                  <c:v>43042</c:v>
                </c:pt>
                <c:pt idx="2226">
                  <c:v>43045</c:v>
                </c:pt>
                <c:pt idx="2227">
                  <c:v>43046</c:v>
                </c:pt>
                <c:pt idx="2228">
                  <c:v>43047</c:v>
                </c:pt>
                <c:pt idx="2229">
                  <c:v>43048</c:v>
                </c:pt>
                <c:pt idx="2230">
                  <c:v>43049</c:v>
                </c:pt>
                <c:pt idx="2231">
                  <c:v>43052</c:v>
                </c:pt>
                <c:pt idx="2232">
                  <c:v>43053</c:v>
                </c:pt>
                <c:pt idx="2233">
                  <c:v>43054</c:v>
                </c:pt>
                <c:pt idx="2234">
                  <c:v>43055</c:v>
                </c:pt>
                <c:pt idx="2235">
                  <c:v>43056</c:v>
                </c:pt>
                <c:pt idx="2236">
                  <c:v>43059</c:v>
                </c:pt>
                <c:pt idx="2237">
                  <c:v>43060</c:v>
                </c:pt>
                <c:pt idx="2238">
                  <c:v>43061</c:v>
                </c:pt>
                <c:pt idx="2239">
                  <c:v>43062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43115</c:v>
                </c:pt>
                <c:pt idx="2275">
                  <c:v>43116</c:v>
                </c:pt>
                <c:pt idx="2276">
                  <c:v>43117</c:v>
                </c:pt>
                <c:pt idx="2277">
                  <c:v>43118</c:v>
                </c:pt>
                <c:pt idx="2278">
                  <c:v>43119</c:v>
                </c:pt>
                <c:pt idx="2279">
                  <c:v>43122</c:v>
                </c:pt>
                <c:pt idx="2280">
                  <c:v>43123</c:v>
                </c:pt>
                <c:pt idx="2281">
                  <c:v>43124</c:v>
                </c:pt>
                <c:pt idx="2282">
                  <c:v>43125</c:v>
                </c:pt>
                <c:pt idx="2283">
                  <c:v>43126</c:v>
                </c:pt>
                <c:pt idx="2284">
                  <c:v>43129</c:v>
                </c:pt>
                <c:pt idx="2285">
                  <c:v>43130</c:v>
                </c:pt>
                <c:pt idx="2286">
                  <c:v>43131</c:v>
                </c:pt>
                <c:pt idx="2287">
                  <c:v>43132</c:v>
                </c:pt>
                <c:pt idx="2288">
                  <c:v>43133</c:v>
                </c:pt>
                <c:pt idx="2289">
                  <c:v>43136</c:v>
                </c:pt>
                <c:pt idx="2290">
                  <c:v>43137</c:v>
                </c:pt>
                <c:pt idx="2291">
                  <c:v>43138</c:v>
                </c:pt>
                <c:pt idx="2292">
                  <c:v>43139</c:v>
                </c:pt>
                <c:pt idx="2293">
                  <c:v>43140</c:v>
                </c:pt>
                <c:pt idx="2294">
                  <c:v>43143</c:v>
                </c:pt>
                <c:pt idx="2295">
                  <c:v>43144</c:v>
                </c:pt>
                <c:pt idx="2296">
                  <c:v>43145</c:v>
                </c:pt>
                <c:pt idx="2297">
                  <c:v>43146</c:v>
                </c:pt>
                <c:pt idx="2298">
                  <c:v>43147</c:v>
                </c:pt>
                <c:pt idx="2299">
                  <c:v>43150</c:v>
                </c:pt>
                <c:pt idx="2300">
                  <c:v>43151</c:v>
                </c:pt>
                <c:pt idx="2301">
                  <c:v>43152</c:v>
                </c:pt>
                <c:pt idx="2302">
                  <c:v>43153</c:v>
                </c:pt>
                <c:pt idx="2303">
                  <c:v>43154</c:v>
                </c:pt>
                <c:pt idx="2304">
                  <c:v>43157</c:v>
                </c:pt>
                <c:pt idx="2305">
                  <c:v>43158</c:v>
                </c:pt>
                <c:pt idx="2306">
                  <c:v>43159</c:v>
                </c:pt>
                <c:pt idx="2307">
                  <c:v>43160</c:v>
                </c:pt>
                <c:pt idx="2308">
                  <c:v>43161</c:v>
                </c:pt>
                <c:pt idx="2309">
                  <c:v>43164</c:v>
                </c:pt>
                <c:pt idx="2310">
                  <c:v>43165</c:v>
                </c:pt>
                <c:pt idx="2311">
                  <c:v>43166</c:v>
                </c:pt>
                <c:pt idx="2312">
                  <c:v>43167</c:v>
                </c:pt>
                <c:pt idx="2313">
                  <c:v>43168</c:v>
                </c:pt>
                <c:pt idx="2314">
                  <c:v>43171</c:v>
                </c:pt>
                <c:pt idx="2315">
                  <c:v>43172</c:v>
                </c:pt>
                <c:pt idx="2316">
                  <c:v>43173</c:v>
                </c:pt>
                <c:pt idx="2317">
                  <c:v>43174</c:v>
                </c:pt>
                <c:pt idx="2318">
                  <c:v>43175</c:v>
                </c:pt>
                <c:pt idx="2319">
                  <c:v>43178</c:v>
                </c:pt>
                <c:pt idx="2320">
                  <c:v>43179</c:v>
                </c:pt>
                <c:pt idx="2321">
                  <c:v>43180</c:v>
                </c:pt>
                <c:pt idx="2322">
                  <c:v>43181</c:v>
                </c:pt>
                <c:pt idx="2323">
                  <c:v>43182</c:v>
                </c:pt>
                <c:pt idx="2324">
                  <c:v>43185</c:v>
                </c:pt>
                <c:pt idx="2325">
                  <c:v>43186</c:v>
                </c:pt>
                <c:pt idx="2326">
                  <c:v>43187</c:v>
                </c:pt>
                <c:pt idx="2327">
                  <c:v>43188</c:v>
                </c:pt>
                <c:pt idx="2328">
                  <c:v>43192</c:v>
                </c:pt>
                <c:pt idx="2329">
                  <c:v>43193</c:v>
                </c:pt>
                <c:pt idx="2330">
                  <c:v>43194</c:v>
                </c:pt>
                <c:pt idx="2331">
                  <c:v>43195</c:v>
                </c:pt>
                <c:pt idx="2332">
                  <c:v>43196</c:v>
                </c:pt>
                <c:pt idx="2333">
                  <c:v>43199</c:v>
                </c:pt>
                <c:pt idx="2334">
                  <c:v>43200</c:v>
                </c:pt>
                <c:pt idx="2335">
                  <c:v>43201</c:v>
                </c:pt>
                <c:pt idx="2336">
                  <c:v>43202</c:v>
                </c:pt>
                <c:pt idx="2337">
                  <c:v>43203</c:v>
                </c:pt>
                <c:pt idx="2338">
                  <c:v>43206</c:v>
                </c:pt>
                <c:pt idx="2339">
                  <c:v>43207</c:v>
                </c:pt>
                <c:pt idx="2340">
                  <c:v>43208</c:v>
                </c:pt>
                <c:pt idx="2341">
                  <c:v>43209</c:v>
                </c:pt>
                <c:pt idx="2342">
                  <c:v>43210</c:v>
                </c:pt>
                <c:pt idx="2343">
                  <c:v>43213</c:v>
                </c:pt>
                <c:pt idx="2344">
                  <c:v>43214</c:v>
                </c:pt>
                <c:pt idx="2345">
                  <c:v>43215</c:v>
                </c:pt>
                <c:pt idx="2346">
                  <c:v>43216</c:v>
                </c:pt>
                <c:pt idx="2347">
                  <c:v>43217</c:v>
                </c:pt>
                <c:pt idx="2348">
                  <c:v>43220</c:v>
                </c:pt>
                <c:pt idx="2349">
                  <c:v>43221</c:v>
                </c:pt>
                <c:pt idx="2350">
                  <c:v>43222</c:v>
                </c:pt>
                <c:pt idx="2351">
                  <c:v>43223</c:v>
                </c:pt>
                <c:pt idx="2352">
                  <c:v>43224</c:v>
                </c:pt>
                <c:pt idx="2353">
                  <c:v>43227</c:v>
                </c:pt>
                <c:pt idx="2354">
                  <c:v>43228</c:v>
                </c:pt>
                <c:pt idx="2355">
                  <c:v>43229</c:v>
                </c:pt>
                <c:pt idx="2356">
                  <c:v>43230</c:v>
                </c:pt>
                <c:pt idx="2357">
                  <c:v>43231</c:v>
                </c:pt>
                <c:pt idx="2358">
                  <c:v>43234</c:v>
                </c:pt>
                <c:pt idx="2359">
                  <c:v>43235</c:v>
                </c:pt>
                <c:pt idx="2360">
                  <c:v>43236</c:v>
                </c:pt>
                <c:pt idx="2361">
                  <c:v>43237</c:v>
                </c:pt>
                <c:pt idx="2362">
                  <c:v>43238</c:v>
                </c:pt>
                <c:pt idx="2363">
                  <c:v>43241</c:v>
                </c:pt>
                <c:pt idx="2364">
                  <c:v>43242</c:v>
                </c:pt>
                <c:pt idx="2365">
                  <c:v>43243</c:v>
                </c:pt>
                <c:pt idx="2366">
                  <c:v>43244</c:v>
                </c:pt>
                <c:pt idx="2367">
                  <c:v>43245</c:v>
                </c:pt>
                <c:pt idx="2368">
                  <c:v>43249</c:v>
                </c:pt>
                <c:pt idx="2369">
                  <c:v>43250</c:v>
                </c:pt>
                <c:pt idx="2370">
                  <c:v>43251</c:v>
                </c:pt>
                <c:pt idx="2371">
                  <c:v>43252</c:v>
                </c:pt>
                <c:pt idx="2372">
                  <c:v>43255</c:v>
                </c:pt>
                <c:pt idx="2373">
                  <c:v>43256</c:v>
                </c:pt>
                <c:pt idx="2374">
                  <c:v>43257</c:v>
                </c:pt>
                <c:pt idx="2375">
                  <c:v>43258</c:v>
                </c:pt>
                <c:pt idx="2376">
                  <c:v>43259</c:v>
                </c:pt>
                <c:pt idx="2377">
                  <c:v>43262</c:v>
                </c:pt>
                <c:pt idx="2378">
                  <c:v>43263</c:v>
                </c:pt>
                <c:pt idx="2379">
                  <c:v>43264</c:v>
                </c:pt>
                <c:pt idx="2380">
                  <c:v>43265</c:v>
                </c:pt>
                <c:pt idx="2381">
                  <c:v>43266</c:v>
                </c:pt>
                <c:pt idx="2382">
                  <c:v>43269</c:v>
                </c:pt>
                <c:pt idx="2383">
                  <c:v>43270</c:v>
                </c:pt>
                <c:pt idx="2384">
                  <c:v>43271</c:v>
                </c:pt>
                <c:pt idx="2385">
                  <c:v>43272</c:v>
                </c:pt>
                <c:pt idx="2386">
                  <c:v>43273</c:v>
                </c:pt>
                <c:pt idx="2387">
                  <c:v>43276</c:v>
                </c:pt>
                <c:pt idx="2388">
                  <c:v>43277</c:v>
                </c:pt>
                <c:pt idx="2389">
                  <c:v>43278</c:v>
                </c:pt>
                <c:pt idx="2390">
                  <c:v>43279</c:v>
                </c:pt>
                <c:pt idx="2391">
                  <c:v>43280</c:v>
                </c:pt>
                <c:pt idx="2392">
                  <c:v>43283</c:v>
                </c:pt>
                <c:pt idx="2393">
                  <c:v>43284</c:v>
                </c:pt>
                <c:pt idx="2394">
                  <c:v>43285</c:v>
                </c:pt>
                <c:pt idx="2395">
                  <c:v>43286</c:v>
                </c:pt>
                <c:pt idx="2396">
                  <c:v>43287</c:v>
                </c:pt>
                <c:pt idx="2397">
                  <c:v>43290</c:v>
                </c:pt>
                <c:pt idx="2398">
                  <c:v>43291</c:v>
                </c:pt>
                <c:pt idx="2399">
                  <c:v>43292</c:v>
                </c:pt>
                <c:pt idx="2400">
                  <c:v>43293</c:v>
                </c:pt>
                <c:pt idx="2401">
                  <c:v>43294</c:v>
                </c:pt>
                <c:pt idx="2402">
                  <c:v>43297</c:v>
                </c:pt>
                <c:pt idx="2403">
                  <c:v>43298</c:v>
                </c:pt>
                <c:pt idx="2404">
                  <c:v>43299</c:v>
                </c:pt>
                <c:pt idx="2405">
                  <c:v>43300</c:v>
                </c:pt>
                <c:pt idx="2406">
                  <c:v>43301</c:v>
                </c:pt>
                <c:pt idx="2407">
                  <c:v>43304</c:v>
                </c:pt>
                <c:pt idx="2408">
                  <c:v>43305</c:v>
                </c:pt>
                <c:pt idx="2409">
                  <c:v>43306</c:v>
                </c:pt>
                <c:pt idx="2410">
                  <c:v>43307</c:v>
                </c:pt>
                <c:pt idx="2411">
                  <c:v>43308</c:v>
                </c:pt>
                <c:pt idx="2412">
                  <c:v>43311</c:v>
                </c:pt>
                <c:pt idx="2413">
                  <c:v>43312</c:v>
                </c:pt>
                <c:pt idx="2414">
                  <c:v>43313</c:v>
                </c:pt>
                <c:pt idx="2415">
                  <c:v>43314</c:v>
                </c:pt>
                <c:pt idx="2416">
                  <c:v>43315</c:v>
                </c:pt>
                <c:pt idx="2417">
                  <c:v>43318</c:v>
                </c:pt>
                <c:pt idx="2418">
                  <c:v>43319</c:v>
                </c:pt>
                <c:pt idx="2419">
                  <c:v>43320</c:v>
                </c:pt>
                <c:pt idx="2420">
                  <c:v>43321</c:v>
                </c:pt>
                <c:pt idx="2421">
                  <c:v>43322</c:v>
                </c:pt>
                <c:pt idx="2422">
                  <c:v>43325</c:v>
                </c:pt>
                <c:pt idx="2423">
                  <c:v>43326</c:v>
                </c:pt>
                <c:pt idx="2424">
                  <c:v>43327</c:v>
                </c:pt>
                <c:pt idx="2425">
                  <c:v>43328</c:v>
                </c:pt>
                <c:pt idx="2426">
                  <c:v>43329</c:v>
                </c:pt>
                <c:pt idx="2427">
                  <c:v>43332</c:v>
                </c:pt>
                <c:pt idx="2428">
                  <c:v>43333</c:v>
                </c:pt>
                <c:pt idx="2429">
                  <c:v>43334</c:v>
                </c:pt>
                <c:pt idx="2430">
                  <c:v>43335</c:v>
                </c:pt>
                <c:pt idx="2431">
                  <c:v>43336</c:v>
                </c:pt>
                <c:pt idx="2432">
                  <c:v>43339</c:v>
                </c:pt>
                <c:pt idx="2433">
                  <c:v>43340</c:v>
                </c:pt>
                <c:pt idx="2434">
                  <c:v>43341</c:v>
                </c:pt>
                <c:pt idx="2435">
                  <c:v>43342</c:v>
                </c:pt>
                <c:pt idx="2436">
                  <c:v>43343</c:v>
                </c:pt>
                <c:pt idx="2437">
                  <c:v>43346</c:v>
                </c:pt>
                <c:pt idx="2438">
                  <c:v>43347</c:v>
                </c:pt>
                <c:pt idx="2439">
                  <c:v>43348</c:v>
                </c:pt>
                <c:pt idx="2440">
                  <c:v>43349</c:v>
                </c:pt>
                <c:pt idx="2441">
                  <c:v>43350</c:v>
                </c:pt>
                <c:pt idx="2442">
                  <c:v>43353</c:v>
                </c:pt>
                <c:pt idx="2443">
                  <c:v>43354</c:v>
                </c:pt>
                <c:pt idx="2444">
                  <c:v>43355</c:v>
                </c:pt>
                <c:pt idx="2445">
                  <c:v>43356</c:v>
                </c:pt>
                <c:pt idx="2446">
                  <c:v>43357</c:v>
                </c:pt>
                <c:pt idx="2447">
                  <c:v>43360</c:v>
                </c:pt>
                <c:pt idx="2448">
                  <c:v>43361</c:v>
                </c:pt>
                <c:pt idx="2449">
                  <c:v>43362</c:v>
                </c:pt>
                <c:pt idx="2450">
                  <c:v>43363</c:v>
                </c:pt>
                <c:pt idx="2451">
                  <c:v>43364</c:v>
                </c:pt>
                <c:pt idx="2452">
                  <c:v>43367</c:v>
                </c:pt>
                <c:pt idx="2453">
                  <c:v>43368</c:v>
                </c:pt>
                <c:pt idx="2454">
                  <c:v>43369</c:v>
                </c:pt>
                <c:pt idx="2455">
                  <c:v>43370</c:v>
                </c:pt>
                <c:pt idx="2456">
                  <c:v>43371</c:v>
                </c:pt>
                <c:pt idx="2457">
                  <c:v>43374</c:v>
                </c:pt>
                <c:pt idx="2458">
                  <c:v>43375</c:v>
                </c:pt>
                <c:pt idx="2459">
                  <c:v>43376</c:v>
                </c:pt>
                <c:pt idx="2460">
                  <c:v>43377</c:v>
                </c:pt>
                <c:pt idx="2461">
                  <c:v>43378</c:v>
                </c:pt>
                <c:pt idx="2462">
                  <c:v>43381</c:v>
                </c:pt>
                <c:pt idx="2463">
                  <c:v>43382</c:v>
                </c:pt>
                <c:pt idx="2464">
                  <c:v>43383</c:v>
                </c:pt>
                <c:pt idx="2465">
                  <c:v>43384</c:v>
                </c:pt>
                <c:pt idx="2466">
                  <c:v>43385</c:v>
                </c:pt>
                <c:pt idx="2467">
                  <c:v>43388</c:v>
                </c:pt>
                <c:pt idx="2468">
                  <c:v>43389</c:v>
                </c:pt>
                <c:pt idx="2469">
                  <c:v>43390</c:v>
                </c:pt>
                <c:pt idx="2470">
                  <c:v>43391</c:v>
                </c:pt>
                <c:pt idx="2471">
                  <c:v>43392</c:v>
                </c:pt>
                <c:pt idx="2472">
                  <c:v>43395</c:v>
                </c:pt>
                <c:pt idx="2473">
                  <c:v>43396</c:v>
                </c:pt>
                <c:pt idx="2474">
                  <c:v>43397</c:v>
                </c:pt>
                <c:pt idx="2475">
                  <c:v>43398</c:v>
                </c:pt>
                <c:pt idx="2476">
                  <c:v>43399</c:v>
                </c:pt>
                <c:pt idx="2477">
                  <c:v>43402</c:v>
                </c:pt>
                <c:pt idx="2478">
                  <c:v>43403</c:v>
                </c:pt>
                <c:pt idx="2479">
                  <c:v>43404</c:v>
                </c:pt>
                <c:pt idx="2480">
                  <c:v>43405</c:v>
                </c:pt>
                <c:pt idx="2481">
                  <c:v>43406</c:v>
                </c:pt>
                <c:pt idx="2482">
                  <c:v>43409</c:v>
                </c:pt>
                <c:pt idx="2483">
                  <c:v>43410</c:v>
                </c:pt>
                <c:pt idx="2484">
                  <c:v>43411</c:v>
                </c:pt>
                <c:pt idx="2485">
                  <c:v>43412</c:v>
                </c:pt>
                <c:pt idx="2486">
                  <c:v>43413</c:v>
                </c:pt>
                <c:pt idx="2487">
                  <c:v>43416</c:v>
                </c:pt>
                <c:pt idx="2488">
                  <c:v>43417</c:v>
                </c:pt>
                <c:pt idx="2489">
                  <c:v>43418</c:v>
                </c:pt>
                <c:pt idx="2490">
                  <c:v>43419</c:v>
                </c:pt>
                <c:pt idx="2491">
                  <c:v>43420</c:v>
                </c:pt>
                <c:pt idx="2492">
                  <c:v>43423</c:v>
                </c:pt>
                <c:pt idx="2493">
                  <c:v>43424</c:v>
                </c:pt>
                <c:pt idx="2494">
                  <c:v>43425</c:v>
                </c:pt>
                <c:pt idx="2495">
                  <c:v>43426</c:v>
                </c:pt>
                <c:pt idx="2496">
                  <c:v>43427</c:v>
                </c:pt>
                <c:pt idx="2497">
                  <c:v>43430</c:v>
                </c:pt>
                <c:pt idx="2498">
                  <c:v>43431</c:v>
                </c:pt>
                <c:pt idx="2499">
                  <c:v>43432</c:v>
                </c:pt>
                <c:pt idx="2500">
                  <c:v>43433</c:v>
                </c:pt>
                <c:pt idx="2501">
                  <c:v>43434</c:v>
                </c:pt>
                <c:pt idx="2502">
                  <c:v>43437</c:v>
                </c:pt>
                <c:pt idx="2503">
                  <c:v>43438</c:v>
                </c:pt>
                <c:pt idx="2504">
                  <c:v>43439</c:v>
                </c:pt>
                <c:pt idx="2505">
                  <c:v>43440</c:v>
                </c:pt>
                <c:pt idx="2506">
                  <c:v>43441</c:v>
                </c:pt>
                <c:pt idx="2507">
                  <c:v>43444</c:v>
                </c:pt>
                <c:pt idx="2508">
                  <c:v>43445</c:v>
                </c:pt>
                <c:pt idx="2509">
                  <c:v>43446</c:v>
                </c:pt>
                <c:pt idx="2510">
                  <c:v>43447</c:v>
                </c:pt>
                <c:pt idx="2511">
                  <c:v>43448</c:v>
                </c:pt>
                <c:pt idx="2512">
                  <c:v>43451</c:v>
                </c:pt>
                <c:pt idx="2513">
                  <c:v>43452</c:v>
                </c:pt>
                <c:pt idx="2514">
                  <c:v>43453</c:v>
                </c:pt>
                <c:pt idx="2515">
                  <c:v>43454</c:v>
                </c:pt>
                <c:pt idx="2516">
                  <c:v>43455</c:v>
                </c:pt>
                <c:pt idx="2517">
                  <c:v>43460</c:v>
                </c:pt>
                <c:pt idx="2518">
                  <c:v>43461</c:v>
                </c:pt>
                <c:pt idx="2519">
                  <c:v>43462</c:v>
                </c:pt>
                <c:pt idx="2520">
                  <c:v>43467</c:v>
                </c:pt>
                <c:pt idx="2521">
                  <c:v>43468</c:v>
                </c:pt>
                <c:pt idx="2522">
                  <c:v>43469</c:v>
                </c:pt>
                <c:pt idx="2523">
                  <c:v>43472</c:v>
                </c:pt>
                <c:pt idx="2524">
                  <c:v>43473</c:v>
                </c:pt>
                <c:pt idx="2525">
                  <c:v>43474</c:v>
                </c:pt>
                <c:pt idx="2526">
                  <c:v>43475</c:v>
                </c:pt>
                <c:pt idx="2527">
                  <c:v>43476</c:v>
                </c:pt>
                <c:pt idx="2528">
                  <c:v>43479</c:v>
                </c:pt>
                <c:pt idx="2529">
                  <c:v>43480</c:v>
                </c:pt>
                <c:pt idx="2530">
                  <c:v>43481</c:v>
                </c:pt>
                <c:pt idx="2531">
                  <c:v>43482</c:v>
                </c:pt>
                <c:pt idx="2532">
                  <c:v>43483</c:v>
                </c:pt>
                <c:pt idx="2533">
                  <c:v>43486</c:v>
                </c:pt>
                <c:pt idx="2534">
                  <c:v>43487</c:v>
                </c:pt>
                <c:pt idx="2535">
                  <c:v>43488</c:v>
                </c:pt>
                <c:pt idx="2536">
                  <c:v>43489</c:v>
                </c:pt>
                <c:pt idx="2537">
                  <c:v>43490</c:v>
                </c:pt>
                <c:pt idx="2538">
                  <c:v>43493</c:v>
                </c:pt>
                <c:pt idx="2539">
                  <c:v>43494</c:v>
                </c:pt>
                <c:pt idx="2540">
                  <c:v>43495</c:v>
                </c:pt>
                <c:pt idx="2541">
                  <c:v>43496</c:v>
                </c:pt>
                <c:pt idx="2542">
                  <c:v>43497</c:v>
                </c:pt>
                <c:pt idx="2543">
                  <c:v>43500</c:v>
                </c:pt>
                <c:pt idx="2544">
                  <c:v>43501</c:v>
                </c:pt>
                <c:pt idx="2545">
                  <c:v>43502</c:v>
                </c:pt>
                <c:pt idx="2546">
                  <c:v>43503</c:v>
                </c:pt>
                <c:pt idx="2547">
                  <c:v>43504</c:v>
                </c:pt>
                <c:pt idx="2548">
                  <c:v>43507</c:v>
                </c:pt>
                <c:pt idx="2549">
                  <c:v>43508</c:v>
                </c:pt>
                <c:pt idx="2550">
                  <c:v>43509</c:v>
                </c:pt>
                <c:pt idx="2551">
                  <c:v>43510</c:v>
                </c:pt>
                <c:pt idx="2552">
                  <c:v>43511</c:v>
                </c:pt>
                <c:pt idx="2553">
                  <c:v>43514</c:v>
                </c:pt>
                <c:pt idx="2554">
                  <c:v>43515</c:v>
                </c:pt>
                <c:pt idx="2555">
                  <c:v>43516</c:v>
                </c:pt>
                <c:pt idx="2556">
                  <c:v>43517</c:v>
                </c:pt>
                <c:pt idx="2557">
                  <c:v>43518</c:v>
                </c:pt>
                <c:pt idx="2558">
                  <c:v>43521</c:v>
                </c:pt>
                <c:pt idx="2559">
                  <c:v>43522</c:v>
                </c:pt>
                <c:pt idx="2560">
                  <c:v>43523</c:v>
                </c:pt>
                <c:pt idx="2561">
                  <c:v>43524</c:v>
                </c:pt>
                <c:pt idx="2562">
                  <c:v>43525</c:v>
                </c:pt>
                <c:pt idx="2563">
                  <c:v>43528</c:v>
                </c:pt>
                <c:pt idx="2564">
                  <c:v>43529</c:v>
                </c:pt>
                <c:pt idx="2565">
                  <c:v>43530</c:v>
                </c:pt>
                <c:pt idx="2566">
                  <c:v>43531</c:v>
                </c:pt>
                <c:pt idx="2567">
                  <c:v>43532</c:v>
                </c:pt>
                <c:pt idx="2568">
                  <c:v>43535</c:v>
                </c:pt>
                <c:pt idx="2569">
                  <c:v>43536</c:v>
                </c:pt>
                <c:pt idx="2570">
                  <c:v>43537</c:v>
                </c:pt>
                <c:pt idx="2571">
                  <c:v>43538</c:v>
                </c:pt>
                <c:pt idx="2572">
                  <c:v>43539</c:v>
                </c:pt>
                <c:pt idx="2573">
                  <c:v>43542</c:v>
                </c:pt>
                <c:pt idx="2574">
                  <c:v>43543</c:v>
                </c:pt>
                <c:pt idx="2575">
                  <c:v>43544</c:v>
                </c:pt>
                <c:pt idx="2576">
                  <c:v>43545</c:v>
                </c:pt>
                <c:pt idx="2577">
                  <c:v>43546</c:v>
                </c:pt>
                <c:pt idx="2578">
                  <c:v>43549</c:v>
                </c:pt>
                <c:pt idx="2579">
                  <c:v>43550</c:v>
                </c:pt>
                <c:pt idx="2580">
                  <c:v>43551</c:v>
                </c:pt>
                <c:pt idx="2581">
                  <c:v>43552</c:v>
                </c:pt>
                <c:pt idx="2582">
                  <c:v>43553</c:v>
                </c:pt>
                <c:pt idx="2583">
                  <c:v>43556</c:v>
                </c:pt>
                <c:pt idx="2584">
                  <c:v>43557</c:v>
                </c:pt>
                <c:pt idx="2585">
                  <c:v>43558</c:v>
                </c:pt>
                <c:pt idx="2586">
                  <c:v>43559</c:v>
                </c:pt>
                <c:pt idx="2587">
                  <c:v>43560</c:v>
                </c:pt>
                <c:pt idx="2588">
                  <c:v>43563</c:v>
                </c:pt>
                <c:pt idx="2589">
                  <c:v>43564</c:v>
                </c:pt>
                <c:pt idx="2590">
                  <c:v>43565</c:v>
                </c:pt>
                <c:pt idx="2591">
                  <c:v>43566</c:v>
                </c:pt>
                <c:pt idx="2592">
                  <c:v>43567</c:v>
                </c:pt>
                <c:pt idx="2593">
                  <c:v>43570</c:v>
                </c:pt>
                <c:pt idx="2594">
                  <c:v>43571</c:v>
                </c:pt>
                <c:pt idx="2595">
                  <c:v>43572</c:v>
                </c:pt>
                <c:pt idx="2596">
                  <c:v>43573</c:v>
                </c:pt>
                <c:pt idx="2597">
                  <c:v>43574</c:v>
                </c:pt>
                <c:pt idx="2598">
                  <c:v>43577</c:v>
                </c:pt>
                <c:pt idx="2599">
                  <c:v>43578</c:v>
                </c:pt>
                <c:pt idx="2600">
                  <c:v>43579</c:v>
                </c:pt>
                <c:pt idx="2601">
                  <c:v>43580</c:v>
                </c:pt>
                <c:pt idx="2602">
                  <c:v>43581</c:v>
                </c:pt>
                <c:pt idx="2603">
                  <c:v>43584</c:v>
                </c:pt>
                <c:pt idx="2604">
                  <c:v>43585</c:v>
                </c:pt>
                <c:pt idx="2605">
                  <c:v>43586</c:v>
                </c:pt>
                <c:pt idx="2606">
                  <c:v>43587</c:v>
                </c:pt>
                <c:pt idx="2607">
                  <c:v>43588</c:v>
                </c:pt>
                <c:pt idx="2608">
                  <c:v>43591</c:v>
                </c:pt>
                <c:pt idx="2609">
                  <c:v>43592</c:v>
                </c:pt>
                <c:pt idx="2610">
                  <c:v>43593</c:v>
                </c:pt>
                <c:pt idx="2611">
                  <c:v>43594</c:v>
                </c:pt>
                <c:pt idx="2612">
                  <c:v>43595</c:v>
                </c:pt>
                <c:pt idx="2613">
                  <c:v>43598</c:v>
                </c:pt>
                <c:pt idx="2614">
                  <c:v>43599</c:v>
                </c:pt>
                <c:pt idx="2615">
                  <c:v>43600</c:v>
                </c:pt>
                <c:pt idx="2616">
                  <c:v>43601</c:v>
                </c:pt>
                <c:pt idx="2617">
                  <c:v>43602</c:v>
                </c:pt>
                <c:pt idx="2618">
                  <c:v>43605</c:v>
                </c:pt>
                <c:pt idx="2619">
                  <c:v>43606</c:v>
                </c:pt>
                <c:pt idx="2620">
                  <c:v>43607</c:v>
                </c:pt>
                <c:pt idx="2621">
                  <c:v>43608</c:v>
                </c:pt>
                <c:pt idx="2622">
                  <c:v>43609</c:v>
                </c:pt>
                <c:pt idx="2623">
                  <c:v>43612</c:v>
                </c:pt>
                <c:pt idx="2624">
                  <c:v>43613</c:v>
                </c:pt>
                <c:pt idx="2625">
                  <c:v>43614</c:v>
                </c:pt>
                <c:pt idx="2626">
                  <c:v>43615</c:v>
                </c:pt>
                <c:pt idx="2627">
                  <c:v>43616</c:v>
                </c:pt>
                <c:pt idx="2628">
                  <c:v>43619</c:v>
                </c:pt>
                <c:pt idx="2629">
                  <c:v>43620</c:v>
                </c:pt>
                <c:pt idx="2630">
                  <c:v>43621</c:v>
                </c:pt>
                <c:pt idx="2631">
                  <c:v>43622</c:v>
                </c:pt>
                <c:pt idx="2632">
                  <c:v>43623</c:v>
                </c:pt>
                <c:pt idx="2633">
                  <c:v>43626</c:v>
                </c:pt>
                <c:pt idx="2634">
                  <c:v>43627</c:v>
                </c:pt>
                <c:pt idx="2635">
                  <c:v>43628</c:v>
                </c:pt>
                <c:pt idx="2636">
                  <c:v>43629</c:v>
                </c:pt>
                <c:pt idx="2637">
                  <c:v>43630</c:v>
                </c:pt>
                <c:pt idx="2638">
                  <c:v>43633</c:v>
                </c:pt>
                <c:pt idx="2639">
                  <c:v>43634</c:v>
                </c:pt>
                <c:pt idx="2640">
                  <c:v>43635</c:v>
                </c:pt>
                <c:pt idx="2641">
                  <c:v>43636</c:v>
                </c:pt>
                <c:pt idx="2642">
                  <c:v>43637</c:v>
                </c:pt>
                <c:pt idx="2643">
                  <c:v>43640</c:v>
                </c:pt>
                <c:pt idx="2644">
                  <c:v>43641</c:v>
                </c:pt>
                <c:pt idx="2645">
                  <c:v>43642</c:v>
                </c:pt>
                <c:pt idx="2646">
                  <c:v>43643</c:v>
                </c:pt>
                <c:pt idx="2647">
                  <c:v>43644</c:v>
                </c:pt>
                <c:pt idx="2648">
                  <c:v>43647</c:v>
                </c:pt>
                <c:pt idx="2649">
                  <c:v>43648</c:v>
                </c:pt>
                <c:pt idx="2650">
                  <c:v>43649</c:v>
                </c:pt>
                <c:pt idx="2651">
                  <c:v>43650</c:v>
                </c:pt>
                <c:pt idx="2652">
                  <c:v>43651</c:v>
                </c:pt>
                <c:pt idx="2653">
                  <c:v>43654</c:v>
                </c:pt>
                <c:pt idx="2654">
                  <c:v>43655</c:v>
                </c:pt>
                <c:pt idx="2655">
                  <c:v>43656</c:v>
                </c:pt>
                <c:pt idx="2656">
                  <c:v>43657</c:v>
                </c:pt>
                <c:pt idx="2657">
                  <c:v>43658</c:v>
                </c:pt>
                <c:pt idx="2658">
                  <c:v>43661</c:v>
                </c:pt>
                <c:pt idx="2659">
                  <c:v>43662</c:v>
                </c:pt>
                <c:pt idx="2660">
                  <c:v>43663</c:v>
                </c:pt>
                <c:pt idx="2661">
                  <c:v>43664</c:v>
                </c:pt>
                <c:pt idx="2662">
                  <c:v>43665</c:v>
                </c:pt>
                <c:pt idx="2663">
                  <c:v>43668</c:v>
                </c:pt>
                <c:pt idx="2664">
                  <c:v>43669</c:v>
                </c:pt>
                <c:pt idx="2665">
                  <c:v>43670</c:v>
                </c:pt>
                <c:pt idx="2666">
                  <c:v>43671</c:v>
                </c:pt>
                <c:pt idx="2667">
                  <c:v>43672</c:v>
                </c:pt>
                <c:pt idx="2668">
                  <c:v>43675</c:v>
                </c:pt>
                <c:pt idx="2669">
                  <c:v>43676</c:v>
                </c:pt>
                <c:pt idx="2670">
                  <c:v>43677</c:v>
                </c:pt>
                <c:pt idx="2671">
                  <c:v>43678</c:v>
                </c:pt>
                <c:pt idx="2672">
                  <c:v>43679</c:v>
                </c:pt>
                <c:pt idx="2673">
                  <c:v>43682</c:v>
                </c:pt>
                <c:pt idx="2674">
                  <c:v>43683</c:v>
                </c:pt>
                <c:pt idx="2675">
                  <c:v>43684</c:v>
                </c:pt>
                <c:pt idx="2676">
                  <c:v>43685</c:v>
                </c:pt>
                <c:pt idx="2677">
                  <c:v>43686</c:v>
                </c:pt>
                <c:pt idx="2678">
                  <c:v>43689</c:v>
                </c:pt>
                <c:pt idx="2679">
                  <c:v>43690</c:v>
                </c:pt>
                <c:pt idx="2680">
                  <c:v>43691</c:v>
                </c:pt>
                <c:pt idx="2681">
                  <c:v>43692</c:v>
                </c:pt>
                <c:pt idx="2682">
                  <c:v>43693</c:v>
                </c:pt>
                <c:pt idx="2683">
                  <c:v>43696</c:v>
                </c:pt>
                <c:pt idx="2684">
                  <c:v>43697</c:v>
                </c:pt>
                <c:pt idx="2685">
                  <c:v>43698</c:v>
                </c:pt>
                <c:pt idx="2686">
                  <c:v>43699</c:v>
                </c:pt>
                <c:pt idx="2687">
                  <c:v>43700</c:v>
                </c:pt>
                <c:pt idx="2688">
                  <c:v>43703</c:v>
                </c:pt>
                <c:pt idx="2689">
                  <c:v>43704</c:v>
                </c:pt>
                <c:pt idx="2690">
                  <c:v>43705</c:v>
                </c:pt>
                <c:pt idx="2691">
                  <c:v>43706</c:v>
                </c:pt>
                <c:pt idx="2692">
                  <c:v>43707</c:v>
                </c:pt>
                <c:pt idx="2693">
                  <c:v>43710</c:v>
                </c:pt>
                <c:pt idx="2694">
                  <c:v>43711</c:v>
                </c:pt>
                <c:pt idx="2695">
                  <c:v>43712</c:v>
                </c:pt>
                <c:pt idx="2696">
                  <c:v>43713</c:v>
                </c:pt>
                <c:pt idx="2697">
                  <c:v>43714</c:v>
                </c:pt>
                <c:pt idx="2698">
                  <c:v>43717</c:v>
                </c:pt>
                <c:pt idx="2699">
                  <c:v>43718</c:v>
                </c:pt>
                <c:pt idx="2700">
                  <c:v>43719</c:v>
                </c:pt>
                <c:pt idx="2701">
                  <c:v>43720</c:v>
                </c:pt>
                <c:pt idx="2702">
                  <c:v>43721</c:v>
                </c:pt>
                <c:pt idx="2703">
                  <c:v>43724</c:v>
                </c:pt>
                <c:pt idx="2704">
                  <c:v>43725</c:v>
                </c:pt>
                <c:pt idx="2705">
                  <c:v>43726</c:v>
                </c:pt>
                <c:pt idx="2706">
                  <c:v>43727</c:v>
                </c:pt>
                <c:pt idx="2707">
                  <c:v>43728</c:v>
                </c:pt>
                <c:pt idx="2708">
                  <c:v>43731</c:v>
                </c:pt>
                <c:pt idx="2709">
                  <c:v>43732</c:v>
                </c:pt>
                <c:pt idx="2710">
                  <c:v>43733</c:v>
                </c:pt>
              </c:numCache>
            </c:numRef>
          </c:cat>
          <c:val>
            <c:numRef>
              <c:f>Platts!$C$7:$C$2717</c:f>
              <c:numCache>
                <c:formatCode>#,##0.00_);\(#,##0.00\)</c:formatCode>
                <c:ptCount val="2711"/>
                <c:pt idx="0">
                  <c:v>173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  <c:pt idx="6">
                  <c:v>170</c:v>
                </c:pt>
                <c:pt idx="7">
                  <c:v>173</c:v>
                </c:pt>
                <c:pt idx="8">
                  <c:v>171.5</c:v>
                </c:pt>
                <c:pt idx="9">
                  <c:v>172.5</c:v>
                </c:pt>
                <c:pt idx="10">
                  <c:v>172.5</c:v>
                </c:pt>
                <c:pt idx="11">
                  <c:v>175</c:v>
                </c:pt>
                <c:pt idx="12">
                  <c:v>177</c:v>
                </c:pt>
                <c:pt idx="13">
                  <c:v>177</c:v>
                </c:pt>
                <c:pt idx="14">
                  <c:v>177</c:v>
                </c:pt>
                <c:pt idx="15">
                  <c:v>177</c:v>
                </c:pt>
                <c:pt idx="16">
                  <c:v>175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172.5</c:v>
                </c:pt>
                <c:pt idx="23">
                  <c:v>172.5</c:v>
                </c:pt>
                <c:pt idx="24">
                  <c:v>172.5</c:v>
                </c:pt>
                <c:pt idx="25">
                  <c:v>172.5</c:v>
                </c:pt>
                <c:pt idx="26">
                  <c:v>172.5</c:v>
                </c:pt>
                <c:pt idx="27">
                  <c:v>172.5</c:v>
                </c:pt>
                <c:pt idx="28">
                  <c:v>171</c:v>
                </c:pt>
                <c:pt idx="29">
                  <c:v>171</c:v>
                </c:pt>
                <c:pt idx="30">
                  <c:v>171</c:v>
                </c:pt>
                <c:pt idx="31">
                  <c:v>171</c:v>
                </c:pt>
                <c:pt idx="32">
                  <c:v>170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165</c:v>
                </c:pt>
                <c:pt idx="37">
                  <c:v>165</c:v>
                </c:pt>
                <c:pt idx="38">
                  <c:v>163</c:v>
                </c:pt>
                <c:pt idx="39">
                  <c:v>163</c:v>
                </c:pt>
                <c:pt idx="40">
                  <c:v>162</c:v>
                </c:pt>
                <c:pt idx="41">
                  <c:v>162</c:v>
                </c:pt>
                <c:pt idx="42">
                  <c:v>159</c:v>
                </c:pt>
                <c:pt idx="43">
                  <c:v>159</c:v>
                </c:pt>
                <c:pt idx="44">
                  <c:v>159</c:v>
                </c:pt>
                <c:pt idx="45">
                  <c:v>159</c:v>
                </c:pt>
                <c:pt idx="46">
                  <c:v>158</c:v>
                </c:pt>
                <c:pt idx="47">
                  <c:v>155</c:v>
                </c:pt>
                <c:pt idx="48">
                  <c:v>151</c:v>
                </c:pt>
                <c:pt idx="49">
                  <c:v>150.5</c:v>
                </c:pt>
                <c:pt idx="50">
                  <c:v>150.5</c:v>
                </c:pt>
                <c:pt idx="51">
                  <c:v>149</c:v>
                </c:pt>
                <c:pt idx="52">
                  <c:v>139.5</c:v>
                </c:pt>
                <c:pt idx="53">
                  <c:v>136.5</c:v>
                </c:pt>
                <c:pt idx="54">
                  <c:v>136.5</c:v>
                </c:pt>
                <c:pt idx="55">
                  <c:v>138</c:v>
                </c:pt>
                <c:pt idx="56">
                  <c:v>132.5</c:v>
                </c:pt>
                <c:pt idx="57">
                  <c:v>130</c:v>
                </c:pt>
                <c:pt idx="58">
                  <c:v>130</c:v>
                </c:pt>
                <c:pt idx="59">
                  <c:v>128.5</c:v>
                </c:pt>
                <c:pt idx="60">
                  <c:v>125</c:v>
                </c:pt>
                <c:pt idx="61">
                  <c:v>125</c:v>
                </c:pt>
                <c:pt idx="62">
                  <c:v>120</c:v>
                </c:pt>
                <c:pt idx="63">
                  <c:v>115</c:v>
                </c:pt>
                <c:pt idx="64">
                  <c:v>113.5</c:v>
                </c:pt>
                <c:pt idx="65">
                  <c:v>113.5</c:v>
                </c:pt>
                <c:pt idx="66">
                  <c:v>113.5</c:v>
                </c:pt>
                <c:pt idx="67">
                  <c:v>111</c:v>
                </c:pt>
                <c:pt idx="68">
                  <c:v>106</c:v>
                </c:pt>
                <c:pt idx="69">
                  <c:v>105</c:v>
                </c:pt>
                <c:pt idx="70">
                  <c:v>102</c:v>
                </c:pt>
                <c:pt idx="71">
                  <c:v>102</c:v>
                </c:pt>
                <c:pt idx="72">
                  <c:v>102</c:v>
                </c:pt>
                <c:pt idx="73">
                  <c:v>102</c:v>
                </c:pt>
                <c:pt idx="74">
                  <c:v>102</c:v>
                </c:pt>
                <c:pt idx="75">
                  <c:v>102</c:v>
                </c:pt>
                <c:pt idx="76">
                  <c:v>96.5</c:v>
                </c:pt>
                <c:pt idx="77">
                  <c:v>95</c:v>
                </c:pt>
                <c:pt idx="78">
                  <c:v>90</c:v>
                </c:pt>
                <c:pt idx="79">
                  <c:v>89</c:v>
                </c:pt>
                <c:pt idx="80">
                  <c:v>84</c:v>
                </c:pt>
                <c:pt idx="81">
                  <c:v>78</c:v>
                </c:pt>
                <c:pt idx="82">
                  <c:v>74</c:v>
                </c:pt>
                <c:pt idx="83">
                  <c:v>74</c:v>
                </c:pt>
                <c:pt idx="84">
                  <c:v>72.5</c:v>
                </c:pt>
                <c:pt idx="85">
                  <c:v>70</c:v>
                </c:pt>
                <c:pt idx="86">
                  <c:v>70</c:v>
                </c:pt>
                <c:pt idx="87">
                  <c:v>65</c:v>
                </c:pt>
                <c:pt idx="88">
                  <c:v>65</c:v>
                </c:pt>
                <c:pt idx="89">
                  <c:v>58.5</c:v>
                </c:pt>
                <c:pt idx="90">
                  <c:v>58.5</c:v>
                </c:pt>
                <c:pt idx="91">
                  <c:v>57.5</c:v>
                </c:pt>
                <c:pt idx="92">
                  <c:v>57.5</c:v>
                </c:pt>
                <c:pt idx="93">
                  <c:v>57.5</c:v>
                </c:pt>
                <c:pt idx="94">
                  <c:v>57.5</c:v>
                </c:pt>
                <c:pt idx="95">
                  <c:v>57.5</c:v>
                </c:pt>
                <c:pt idx="96">
                  <c:v>55</c:v>
                </c:pt>
                <c:pt idx="97">
                  <c:v>56</c:v>
                </c:pt>
                <c:pt idx="98">
                  <c:v>60.25</c:v>
                </c:pt>
                <c:pt idx="99">
                  <c:v>60.25</c:v>
                </c:pt>
                <c:pt idx="100">
                  <c:v>62.5</c:v>
                </c:pt>
                <c:pt idx="101">
                  <c:v>64</c:v>
                </c:pt>
                <c:pt idx="102">
                  <c:v>64</c:v>
                </c:pt>
                <c:pt idx="103">
                  <c:v>63</c:v>
                </c:pt>
                <c:pt idx="104">
                  <c:v>58.5</c:v>
                </c:pt>
                <c:pt idx="105">
                  <c:v>57.5</c:v>
                </c:pt>
                <c:pt idx="106">
                  <c:v>57.5</c:v>
                </c:pt>
                <c:pt idx="107">
                  <c:v>57.5</c:v>
                </c:pt>
                <c:pt idx="108">
                  <c:v>58.25</c:v>
                </c:pt>
                <c:pt idx="109">
                  <c:v>59.5</c:v>
                </c:pt>
                <c:pt idx="110">
                  <c:v>61</c:v>
                </c:pt>
                <c:pt idx="111">
                  <c:v>61</c:v>
                </c:pt>
                <c:pt idx="112">
                  <c:v>62</c:v>
                </c:pt>
                <c:pt idx="113">
                  <c:v>62</c:v>
                </c:pt>
                <c:pt idx="114">
                  <c:v>64</c:v>
                </c:pt>
                <c:pt idx="115">
                  <c:v>66</c:v>
                </c:pt>
                <c:pt idx="116">
                  <c:v>66.5</c:v>
                </c:pt>
                <c:pt idx="117">
                  <c:v>68.5</c:v>
                </c:pt>
                <c:pt idx="118">
                  <c:v>68.5</c:v>
                </c:pt>
                <c:pt idx="119">
                  <c:v>72</c:v>
                </c:pt>
                <c:pt idx="120">
                  <c:v>72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69.5</c:v>
                </c:pt>
                <c:pt idx="125">
                  <c:v>69.5</c:v>
                </c:pt>
                <c:pt idx="126">
                  <c:v>73</c:v>
                </c:pt>
                <c:pt idx="127">
                  <c:v>73</c:v>
                </c:pt>
                <c:pt idx="128">
                  <c:v>72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72</c:v>
                </c:pt>
                <c:pt idx="133">
                  <c:v>72</c:v>
                </c:pt>
                <c:pt idx="134">
                  <c:v>73</c:v>
                </c:pt>
                <c:pt idx="135">
                  <c:v>73</c:v>
                </c:pt>
                <c:pt idx="136">
                  <c:v>73</c:v>
                </c:pt>
                <c:pt idx="137">
                  <c:v>73</c:v>
                </c:pt>
                <c:pt idx="138">
                  <c:v>72</c:v>
                </c:pt>
                <c:pt idx="139">
                  <c:v>71</c:v>
                </c:pt>
                <c:pt idx="140">
                  <c:v>71</c:v>
                </c:pt>
                <c:pt idx="141">
                  <c:v>72.5</c:v>
                </c:pt>
                <c:pt idx="142">
                  <c:v>72.5</c:v>
                </c:pt>
                <c:pt idx="143">
                  <c:v>74</c:v>
                </c:pt>
                <c:pt idx="144">
                  <c:v>74</c:v>
                </c:pt>
                <c:pt idx="145">
                  <c:v>74</c:v>
                </c:pt>
                <c:pt idx="146">
                  <c:v>74</c:v>
                </c:pt>
                <c:pt idx="147">
                  <c:v>75</c:v>
                </c:pt>
                <c:pt idx="148">
                  <c:v>75.5</c:v>
                </c:pt>
                <c:pt idx="149">
                  <c:v>76.5</c:v>
                </c:pt>
                <c:pt idx="150">
                  <c:v>79.5</c:v>
                </c:pt>
                <c:pt idx="151">
                  <c:v>79.5</c:v>
                </c:pt>
                <c:pt idx="152">
                  <c:v>80.5</c:v>
                </c:pt>
                <c:pt idx="153">
                  <c:v>80.5</c:v>
                </c:pt>
                <c:pt idx="154">
                  <c:v>80.5</c:v>
                </c:pt>
                <c:pt idx="155">
                  <c:v>77.5</c:v>
                </c:pt>
                <c:pt idx="156">
                  <c:v>74.5</c:v>
                </c:pt>
                <c:pt idx="157">
                  <c:v>74</c:v>
                </c:pt>
                <c:pt idx="158">
                  <c:v>72</c:v>
                </c:pt>
                <c:pt idx="159">
                  <c:v>72</c:v>
                </c:pt>
                <c:pt idx="160">
                  <c:v>72</c:v>
                </c:pt>
                <c:pt idx="161">
                  <c:v>71</c:v>
                </c:pt>
                <c:pt idx="162">
                  <c:v>71</c:v>
                </c:pt>
                <c:pt idx="163">
                  <c:v>68.5</c:v>
                </c:pt>
                <c:pt idx="164">
                  <c:v>67</c:v>
                </c:pt>
                <c:pt idx="165">
                  <c:v>67</c:v>
                </c:pt>
                <c:pt idx="166">
                  <c:v>66</c:v>
                </c:pt>
                <c:pt idx="167">
                  <c:v>65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61</c:v>
                </c:pt>
                <c:pt idx="175">
                  <c:v>60</c:v>
                </c:pt>
                <c:pt idx="176">
                  <c:v>60</c:v>
                </c:pt>
                <c:pt idx="177">
                  <c:v>60.5</c:v>
                </c:pt>
                <c:pt idx="178">
                  <c:v>58.5</c:v>
                </c:pt>
                <c:pt idx="179">
                  <c:v>57.5</c:v>
                </c:pt>
                <c:pt idx="180">
                  <c:v>59</c:v>
                </c:pt>
                <c:pt idx="181">
                  <c:v>59.5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59</c:v>
                </c:pt>
                <c:pt idx="191">
                  <c:v>59</c:v>
                </c:pt>
                <c:pt idx="192">
                  <c:v>58.5</c:v>
                </c:pt>
                <c:pt idx="193">
                  <c:v>58.5</c:v>
                </c:pt>
                <c:pt idx="194">
                  <c:v>58.5</c:v>
                </c:pt>
                <c:pt idx="195">
                  <c:v>58.5</c:v>
                </c:pt>
                <c:pt idx="196">
                  <c:v>58.5</c:v>
                </c:pt>
                <c:pt idx="197">
                  <c:v>59.75</c:v>
                </c:pt>
                <c:pt idx="198">
                  <c:v>60</c:v>
                </c:pt>
                <c:pt idx="199">
                  <c:v>60.75</c:v>
                </c:pt>
                <c:pt idx="200">
                  <c:v>60.75</c:v>
                </c:pt>
                <c:pt idx="201">
                  <c:v>61</c:v>
                </c:pt>
                <c:pt idx="202">
                  <c:v>61</c:v>
                </c:pt>
                <c:pt idx="203">
                  <c:v>61</c:v>
                </c:pt>
                <c:pt idx="204">
                  <c:v>60.5</c:v>
                </c:pt>
                <c:pt idx="205">
                  <c:v>61</c:v>
                </c:pt>
                <c:pt idx="206">
                  <c:v>61</c:v>
                </c:pt>
                <c:pt idx="207">
                  <c:v>62</c:v>
                </c:pt>
                <c:pt idx="208">
                  <c:v>61</c:v>
                </c:pt>
                <c:pt idx="209">
                  <c:v>61.5</c:v>
                </c:pt>
                <c:pt idx="210">
                  <c:v>64.25</c:v>
                </c:pt>
                <c:pt idx="211">
                  <c:v>64.5</c:v>
                </c:pt>
                <c:pt idx="212">
                  <c:v>64.5</c:v>
                </c:pt>
                <c:pt idx="213">
                  <c:v>64.5</c:v>
                </c:pt>
                <c:pt idx="214">
                  <c:v>64.5</c:v>
                </c:pt>
                <c:pt idx="215">
                  <c:v>64.5</c:v>
                </c:pt>
                <c:pt idx="216">
                  <c:v>64.5</c:v>
                </c:pt>
                <c:pt idx="217">
                  <c:v>64.75</c:v>
                </c:pt>
                <c:pt idx="218">
                  <c:v>65.25</c:v>
                </c:pt>
                <c:pt idx="219">
                  <c:v>65.25</c:v>
                </c:pt>
                <c:pt idx="220">
                  <c:v>66.25</c:v>
                </c:pt>
                <c:pt idx="221">
                  <c:v>66.25</c:v>
                </c:pt>
                <c:pt idx="222">
                  <c:v>65.5</c:v>
                </c:pt>
                <c:pt idx="223">
                  <c:v>65.5</c:v>
                </c:pt>
                <c:pt idx="224">
                  <c:v>69.5</c:v>
                </c:pt>
                <c:pt idx="225">
                  <c:v>70.5</c:v>
                </c:pt>
                <c:pt idx="226">
                  <c:v>70.25</c:v>
                </c:pt>
                <c:pt idx="227">
                  <c:v>68.25</c:v>
                </c:pt>
                <c:pt idx="228">
                  <c:v>68.25</c:v>
                </c:pt>
                <c:pt idx="229">
                  <c:v>69</c:v>
                </c:pt>
                <c:pt idx="230">
                  <c:v>72</c:v>
                </c:pt>
                <c:pt idx="231">
                  <c:v>72.5</c:v>
                </c:pt>
                <c:pt idx="232">
                  <c:v>73</c:v>
                </c:pt>
                <c:pt idx="233">
                  <c:v>74</c:v>
                </c:pt>
                <c:pt idx="234">
                  <c:v>74.5</c:v>
                </c:pt>
                <c:pt idx="235">
                  <c:v>75</c:v>
                </c:pt>
                <c:pt idx="236">
                  <c:v>76</c:v>
                </c:pt>
                <c:pt idx="237">
                  <c:v>76</c:v>
                </c:pt>
                <c:pt idx="238">
                  <c:v>76.5</c:v>
                </c:pt>
                <c:pt idx="239">
                  <c:v>77.5</c:v>
                </c:pt>
                <c:pt idx="240">
                  <c:v>77.5</c:v>
                </c:pt>
                <c:pt idx="241">
                  <c:v>78.5</c:v>
                </c:pt>
                <c:pt idx="242">
                  <c:v>78</c:v>
                </c:pt>
                <c:pt idx="243">
                  <c:v>79</c:v>
                </c:pt>
                <c:pt idx="244">
                  <c:v>78.75</c:v>
                </c:pt>
                <c:pt idx="245">
                  <c:v>79</c:v>
                </c:pt>
                <c:pt idx="246">
                  <c:v>79.25</c:v>
                </c:pt>
                <c:pt idx="247">
                  <c:v>78.25</c:v>
                </c:pt>
                <c:pt idx="248">
                  <c:v>80.25</c:v>
                </c:pt>
                <c:pt idx="249">
                  <c:v>80</c:v>
                </c:pt>
                <c:pt idx="250">
                  <c:v>81</c:v>
                </c:pt>
                <c:pt idx="251">
                  <c:v>81.5</c:v>
                </c:pt>
                <c:pt idx="252">
                  <c:v>83</c:v>
                </c:pt>
                <c:pt idx="253">
                  <c:v>83.5</c:v>
                </c:pt>
                <c:pt idx="254">
                  <c:v>84.5</c:v>
                </c:pt>
                <c:pt idx="255">
                  <c:v>86.5</c:v>
                </c:pt>
                <c:pt idx="256">
                  <c:v>87.5</c:v>
                </c:pt>
                <c:pt idx="257">
                  <c:v>88.5</c:v>
                </c:pt>
                <c:pt idx="258">
                  <c:v>90</c:v>
                </c:pt>
                <c:pt idx="259">
                  <c:v>91</c:v>
                </c:pt>
                <c:pt idx="260">
                  <c:v>91</c:v>
                </c:pt>
                <c:pt idx="261">
                  <c:v>92</c:v>
                </c:pt>
                <c:pt idx="262">
                  <c:v>93</c:v>
                </c:pt>
                <c:pt idx="263">
                  <c:v>93.5</c:v>
                </c:pt>
                <c:pt idx="264">
                  <c:v>96</c:v>
                </c:pt>
                <c:pt idx="265">
                  <c:v>96.5</c:v>
                </c:pt>
                <c:pt idx="266">
                  <c:v>96.5</c:v>
                </c:pt>
                <c:pt idx="267">
                  <c:v>97.5</c:v>
                </c:pt>
                <c:pt idx="268">
                  <c:v>103</c:v>
                </c:pt>
                <c:pt idx="269">
                  <c:v>103</c:v>
                </c:pt>
                <c:pt idx="270">
                  <c:v>103</c:v>
                </c:pt>
                <c:pt idx="271">
                  <c:v>105.5</c:v>
                </c:pt>
                <c:pt idx="272">
                  <c:v>102.5</c:v>
                </c:pt>
                <c:pt idx="273">
                  <c:v>99</c:v>
                </c:pt>
                <c:pt idx="274">
                  <c:v>94</c:v>
                </c:pt>
                <c:pt idx="275">
                  <c:v>93.5</c:v>
                </c:pt>
                <c:pt idx="276">
                  <c:v>91</c:v>
                </c:pt>
                <c:pt idx="277">
                  <c:v>90.5</c:v>
                </c:pt>
                <c:pt idx="278">
                  <c:v>89.5</c:v>
                </c:pt>
                <c:pt idx="279">
                  <c:v>86</c:v>
                </c:pt>
                <c:pt idx="280">
                  <c:v>81.5</c:v>
                </c:pt>
                <c:pt idx="281">
                  <c:v>81.5</c:v>
                </c:pt>
                <c:pt idx="282">
                  <c:v>80.5</c:v>
                </c:pt>
                <c:pt idx="283">
                  <c:v>79.5</c:v>
                </c:pt>
                <c:pt idx="284">
                  <c:v>79.5</c:v>
                </c:pt>
                <c:pt idx="285">
                  <c:v>78</c:v>
                </c:pt>
                <c:pt idx="286">
                  <c:v>77</c:v>
                </c:pt>
                <c:pt idx="287">
                  <c:v>77</c:v>
                </c:pt>
                <c:pt idx="288">
                  <c:v>77</c:v>
                </c:pt>
                <c:pt idx="289">
                  <c:v>78</c:v>
                </c:pt>
                <c:pt idx="290">
                  <c:v>79</c:v>
                </c:pt>
                <c:pt idx="291">
                  <c:v>79</c:v>
                </c:pt>
                <c:pt idx="292">
                  <c:v>79.5</c:v>
                </c:pt>
                <c:pt idx="293">
                  <c:v>81</c:v>
                </c:pt>
                <c:pt idx="294">
                  <c:v>82.5</c:v>
                </c:pt>
                <c:pt idx="295">
                  <c:v>82.5</c:v>
                </c:pt>
                <c:pt idx="296">
                  <c:v>82.5</c:v>
                </c:pt>
                <c:pt idx="297">
                  <c:v>83</c:v>
                </c:pt>
                <c:pt idx="298">
                  <c:v>83</c:v>
                </c:pt>
                <c:pt idx="299">
                  <c:v>84.5</c:v>
                </c:pt>
                <c:pt idx="300">
                  <c:v>84</c:v>
                </c:pt>
                <c:pt idx="301">
                  <c:v>84</c:v>
                </c:pt>
                <c:pt idx="302">
                  <c:v>84</c:v>
                </c:pt>
                <c:pt idx="303">
                  <c:v>84</c:v>
                </c:pt>
                <c:pt idx="304">
                  <c:v>84</c:v>
                </c:pt>
                <c:pt idx="305">
                  <c:v>84</c:v>
                </c:pt>
                <c:pt idx="306">
                  <c:v>83.5</c:v>
                </c:pt>
                <c:pt idx="307">
                  <c:v>83.5</c:v>
                </c:pt>
                <c:pt idx="308">
                  <c:v>84.5</c:v>
                </c:pt>
                <c:pt idx="309">
                  <c:v>85</c:v>
                </c:pt>
                <c:pt idx="310">
                  <c:v>85.5</c:v>
                </c:pt>
                <c:pt idx="311">
                  <c:v>86</c:v>
                </c:pt>
                <c:pt idx="312">
                  <c:v>85.5</c:v>
                </c:pt>
                <c:pt idx="313">
                  <c:v>85.5</c:v>
                </c:pt>
                <c:pt idx="314">
                  <c:v>86</c:v>
                </c:pt>
                <c:pt idx="315">
                  <c:v>86.5</c:v>
                </c:pt>
                <c:pt idx="316">
                  <c:v>87.25</c:v>
                </c:pt>
                <c:pt idx="317">
                  <c:v>87.5</c:v>
                </c:pt>
                <c:pt idx="318">
                  <c:v>88.5</c:v>
                </c:pt>
                <c:pt idx="319">
                  <c:v>89</c:v>
                </c:pt>
                <c:pt idx="320">
                  <c:v>89</c:v>
                </c:pt>
                <c:pt idx="321">
                  <c:v>89</c:v>
                </c:pt>
                <c:pt idx="322">
                  <c:v>89.5</c:v>
                </c:pt>
                <c:pt idx="323">
                  <c:v>90</c:v>
                </c:pt>
                <c:pt idx="324">
                  <c:v>92</c:v>
                </c:pt>
                <c:pt idx="325">
                  <c:v>92</c:v>
                </c:pt>
                <c:pt idx="326">
                  <c:v>93</c:v>
                </c:pt>
                <c:pt idx="327">
                  <c:v>93</c:v>
                </c:pt>
                <c:pt idx="328">
                  <c:v>93</c:v>
                </c:pt>
                <c:pt idx="329">
                  <c:v>92.5</c:v>
                </c:pt>
                <c:pt idx="330">
                  <c:v>96.5</c:v>
                </c:pt>
                <c:pt idx="331">
                  <c:v>97.5</c:v>
                </c:pt>
                <c:pt idx="332">
                  <c:v>99</c:v>
                </c:pt>
                <c:pt idx="333">
                  <c:v>100</c:v>
                </c:pt>
                <c:pt idx="334">
                  <c:v>100</c:v>
                </c:pt>
                <c:pt idx="335">
                  <c:v>100.5</c:v>
                </c:pt>
                <c:pt idx="336">
                  <c:v>101.5</c:v>
                </c:pt>
                <c:pt idx="337">
                  <c:v>102</c:v>
                </c:pt>
                <c:pt idx="338">
                  <c:v>103</c:v>
                </c:pt>
                <c:pt idx="339">
                  <c:v>105</c:v>
                </c:pt>
                <c:pt idx="340">
                  <c:v>105.5</c:v>
                </c:pt>
                <c:pt idx="341">
                  <c:v>104.5</c:v>
                </c:pt>
                <c:pt idx="342">
                  <c:v>102</c:v>
                </c:pt>
                <c:pt idx="343">
                  <c:v>101.5</c:v>
                </c:pt>
                <c:pt idx="344">
                  <c:v>101</c:v>
                </c:pt>
                <c:pt idx="345">
                  <c:v>101</c:v>
                </c:pt>
                <c:pt idx="346">
                  <c:v>102.5</c:v>
                </c:pt>
                <c:pt idx="347">
                  <c:v>102.5</c:v>
                </c:pt>
                <c:pt idx="348">
                  <c:v>102</c:v>
                </c:pt>
                <c:pt idx="349">
                  <c:v>102</c:v>
                </c:pt>
                <c:pt idx="350">
                  <c:v>103.5</c:v>
                </c:pt>
                <c:pt idx="351">
                  <c:v>103.5</c:v>
                </c:pt>
                <c:pt idx="352">
                  <c:v>104</c:v>
                </c:pt>
                <c:pt idx="353">
                  <c:v>105.5</c:v>
                </c:pt>
                <c:pt idx="354">
                  <c:v>106</c:v>
                </c:pt>
                <c:pt idx="355">
                  <c:v>107.5</c:v>
                </c:pt>
                <c:pt idx="356">
                  <c:v>109</c:v>
                </c:pt>
                <c:pt idx="357">
                  <c:v>109</c:v>
                </c:pt>
                <c:pt idx="358">
                  <c:v>112</c:v>
                </c:pt>
                <c:pt idx="359">
                  <c:v>112</c:v>
                </c:pt>
                <c:pt idx="360">
                  <c:v>114</c:v>
                </c:pt>
                <c:pt idx="361">
                  <c:v>114.5</c:v>
                </c:pt>
                <c:pt idx="362">
                  <c:v>117</c:v>
                </c:pt>
                <c:pt idx="363">
                  <c:v>117</c:v>
                </c:pt>
                <c:pt idx="364">
                  <c:v>120</c:v>
                </c:pt>
                <c:pt idx="365">
                  <c:v>120</c:v>
                </c:pt>
                <c:pt idx="366">
                  <c:v>124</c:v>
                </c:pt>
                <c:pt idx="367">
                  <c:v>125.5</c:v>
                </c:pt>
                <c:pt idx="368">
                  <c:v>128.5</c:v>
                </c:pt>
                <c:pt idx="369">
                  <c:v>128.5</c:v>
                </c:pt>
                <c:pt idx="370">
                  <c:v>127.5</c:v>
                </c:pt>
                <c:pt idx="371">
                  <c:v>126.75</c:v>
                </c:pt>
                <c:pt idx="372">
                  <c:v>129.5</c:v>
                </c:pt>
                <c:pt idx="373">
                  <c:v>129.5</c:v>
                </c:pt>
                <c:pt idx="374">
                  <c:v>129.5</c:v>
                </c:pt>
                <c:pt idx="375">
                  <c:v>126.5</c:v>
                </c:pt>
                <c:pt idx="376">
                  <c:v>123.5</c:v>
                </c:pt>
                <c:pt idx="377">
                  <c:v>123</c:v>
                </c:pt>
                <c:pt idx="378">
                  <c:v>123</c:v>
                </c:pt>
                <c:pt idx="379">
                  <c:v>122</c:v>
                </c:pt>
                <c:pt idx="380">
                  <c:v>122</c:v>
                </c:pt>
                <c:pt idx="381">
                  <c:v>120</c:v>
                </c:pt>
                <c:pt idx="382">
                  <c:v>119</c:v>
                </c:pt>
                <c:pt idx="383">
                  <c:v>119</c:v>
                </c:pt>
                <c:pt idx="384">
                  <c:v>120</c:v>
                </c:pt>
                <c:pt idx="385">
                  <c:v>121.5</c:v>
                </c:pt>
                <c:pt idx="386">
                  <c:v>123.25</c:v>
                </c:pt>
                <c:pt idx="387">
                  <c:v>124.5</c:v>
                </c:pt>
                <c:pt idx="388">
                  <c:v>125.5</c:v>
                </c:pt>
                <c:pt idx="389">
                  <c:v>126</c:v>
                </c:pt>
                <c:pt idx="390">
                  <c:v>127</c:v>
                </c:pt>
                <c:pt idx="391">
                  <c:v>127</c:v>
                </c:pt>
                <c:pt idx="392">
                  <c:v>127.25</c:v>
                </c:pt>
                <c:pt idx="393">
                  <c:v>127.25</c:v>
                </c:pt>
                <c:pt idx="394">
                  <c:v>127.5</c:v>
                </c:pt>
                <c:pt idx="395">
                  <c:v>127.5</c:v>
                </c:pt>
                <c:pt idx="396">
                  <c:v>127.5</c:v>
                </c:pt>
                <c:pt idx="397">
                  <c:v>129</c:v>
                </c:pt>
                <c:pt idx="398">
                  <c:v>129.5</c:v>
                </c:pt>
                <c:pt idx="399">
                  <c:v>132.5</c:v>
                </c:pt>
                <c:pt idx="400">
                  <c:v>133.5</c:v>
                </c:pt>
                <c:pt idx="401">
                  <c:v>134.25</c:v>
                </c:pt>
                <c:pt idx="402">
                  <c:v>134.25</c:v>
                </c:pt>
                <c:pt idx="403">
                  <c:v>134.25</c:v>
                </c:pt>
                <c:pt idx="404">
                  <c:v>133</c:v>
                </c:pt>
                <c:pt idx="405">
                  <c:v>132.75</c:v>
                </c:pt>
                <c:pt idx="406">
                  <c:v>132</c:v>
                </c:pt>
                <c:pt idx="407">
                  <c:v>131.75</c:v>
                </c:pt>
                <c:pt idx="408">
                  <c:v>131.75</c:v>
                </c:pt>
                <c:pt idx="409">
                  <c:v>132.5</c:v>
                </c:pt>
                <c:pt idx="410">
                  <c:v>135.5</c:v>
                </c:pt>
                <c:pt idx="411">
                  <c:v>136</c:v>
                </c:pt>
                <c:pt idx="412">
                  <c:v>138.5</c:v>
                </c:pt>
                <c:pt idx="413">
                  <c:v>141.5</c:v>
                </c:pt>
                <c:pt idx="414">
                  <c:v>141.75</c:v>
                </c:pt>
                <c:pt idx="415">
                  <c:v>143</c:v>
                </c:pt>
                <c:pt idx="416">
                  <c:v>143</c:v>
                </c:pt>
                <c:pt idx="417">
                  <c:v>144</c:v>
                </c:pt>
                <c:pt idx="418">
                  <c:v>147</c:v>
                </c:pt>
                <c:pt idx="419">
                  <c:v>148.5</c:v>
                </c:pt>
                <c:pt idx="420">
                  <c:v>152</c:v>
                </c:pt>
                <c:pt idx="421">
                  <c:v>153</c:v>
                </c:pt>
                <c:pt idx="422">
                  <c:v>155</c:v>
                </c:pt>
                <c:pt idx="423">
                  <c:v>155</c:v>
                </c:pt>
                <c:pt idx="424">
                  <c:v>158.5</c:v>
                </c:pt>
                <c:pt idx="425">
                  <c:v>158.5</c:v>
                </c:pt>
                <c:pt idx="426">
                  <c:v>160</c:v>
                </c:pt>
                <c:pt idx="427">
                  <c:v>160.5</c:v>
                </c:pt>
                <c:pt idx="428">
                  <c:v>161.5</c:v>
                </c:pt>
                <c:pt idx="429">
                  <c:v>163</c:v>
                </c:pt>
                <c:pt idx="430">
                  <c:v>167.5</c:v>
                </c:pt>
                <c:pt idx="431">
                  <c:v>169.5</c:v>
                </c:pt>
                <c:pt idx="432">
                  <c:v>173</c:v>
                </c:pt>
                <c:pt idx="433">
                  <c:v>177</c:v>
                </c:pt>
                <c:pt idx="434">
                  <c:v>179</c:v>
                </c:pt>
                <c:pt idx="435">
                  <c:v>182</c:v>
                </c:pt>
                <c:pt idx="436">
                  <c:v>182</c:v>
                </c:pt>
                <c:pt idx="437">
                  <c:v>186</c:v>
                </c:pt>
                <c:pt idx="438">
                  <c:v>185</c:v>
                </c:pt>
                <c:pt idx="439">
                  <c:v>185</c:v>
                </c:pt>
                <c:pt idx="440">
                  <c:v>182.5</c:v>
                </c:pt>
                <c:pt idx="441">
                  <c:v>182</c:v>
                </c:pt>
                <c:pt idx="442">
                  <c:v>181.5</c:v>
                </c:pt>
                <c:pt idx="443">
                  <c:v>181</c:v>
                </c:pt>
                <c:pt idx="444">
                  <c:v>178</c:v>
                </c:pt>
                <c:pt idx="445">
                  <c:v>176</c:v>
                </c:pt>
                <c:pt idx="446">
                  <c:v>176</c:v>
                </c:pt>
                <c:pt idx="447">
                  <c:v>176</c:v>
                </c:pt>
                <c:pt idx="448">
                  <c:v>177</c:v>
                </c:pt>
                <c:pt idx="449">
                  <c:v>177.5</c:v>
                </c:pt>
                <c:pt idx="450">
                  <c:v>177.5</c:v>
                </c:pt>
                <c:pt idx="451">
                  <c:v>175.5</c:v>
                </c:pt>
                <c:pt idx="452">
                  <c:v>171</c:v>
                </c:pt>
                <c:pt idx="453">
                  <c:v>170</c:v>
                </c:pt>
                <c:pt idx="454">
                  <c:v>167</c:v>
                </c:pt>
                <c:pt idx="455">
                  <c:v>166.5</c:v>
                </c:pt>
                <c:pt idx="456">
                  <c:v>162.5</c:v>
                </c:pt>
                <c:pt idx="457">
                  <c:v>158</c:v>
                </c:pt>
                <c:pt idx="458">
                  <c:v>156.5</c:v>
                </c:pt>
                <c:pt idx="459">
                  <c:v>152.5</c:v>
                </c:pt>
                <c:pt idx="460">
                  <c:v>148</c:v>
                </c:pt>
                <c:pt idx="461">
                  <c:v>147.5</c:v>
                </c:pt>
                <c:pt idx="462">
                  <c:v>145.5</c:v>
                </c:pt>
                <c:pt idx="463">
                  <c:v>144.5</c:v>
                </c:pt>
                <c:pt idx="464">
                  <c:v>145</c:v>
                </c:pt>
                <c:pt idx="465">
                  <c:v>146</c:v>
                </c:pt>
                <c:pt idx="466">
                  <c:v>146.5</c:v>
                </c:pt>
                <c:pt idx="467">
                  <c:v>146</c:v>
                </c:pt>
                <c:pt idx="468">
                  <c:v>145</c:v>
                </c:pt>
                <c:pt idx="469">
                  <c:v>144</c:v>
                </c:pt>
                <c:pt idx="470">
                  <c:v>143.5</c:v>
                </c:pt>
                <c:pt idx="471">
                  <c:v>143.5</c:v>
                </c:pt>
                <c:pt idx="472">
                  <c:v>143.5</c:v>
                </c:pt>
                <c:pt idx="473">
                  <c:v>143</c:v>
                </c:pt>
                <c:pt idx="474">
                  <c:v>143.5</c:v>
                </c:pt>
                <c:pt idx="475">
                  <c:v>143.5</c:v>
                </c:pt>
                <c:pt idx="476">
                  <c:v>143</c:v>
                </c:pt>
                <c:pt idx="477">
                  <c:v>145.5</c:v>
                </c:pt>
                <c:pt idx="478">
                  <c:v>145.5</c:v>
                </c:pt>
                <c:pt idx="479">
                  <c:v>144.5</c:v>
                </c:pt>
                <c:pt idx="480">
                  <c:v>144.5</c:v>
                </c:pt>
                <c:pt idx="481">
                  <c:v>140</c:v>
                </c:pt>
                <c:pt idx="482">
                  <c:v>135.5</c:v>
                </c:pt>
                <c:pt idx="483">
                  <c:v>135.5</c:v>
                </c:pt>
                <c:pt idx="484">
                  <c:v>135</c:v>
                </c:pt>
                <c:pt idx="485">
                  <c:v>132.5</c:v>
                </c:pt>
                <c:pt idx="486">
                  <c:v>130.5</c:v>
                </c:pt>
                <c:pt idx="487">
                  <c:v>127</c:v>
                </c:pt>
                <c:pt idx="488">
                  <c:v>124</c:v>
                </c:pt>
                <c:pt idx="489">
                  <c:v>122</c:v>
                </c:pt>
                <c:pt idx="490">
                  <c:v>119</c:v>
                </c:pt>
                <c:pt idx="491">
                  <c:v>118.5</c:v>
                </c:pt>
                <c:pt idx="492">
                  <c:v>117</c:v>
                </c:pt>
                <c:pt idx="493">
                  <c:v>116</c:v>
                </c:pt>
                <c:pt idx="494">
                  <c:v>116</c:v>
                </c:pt>
                <c:pt idx="495">
                  <c:v>116</c:v>
                </c:pt>
                <c:pt idx="496">
                  <c:v>116</c:v>
                </c:pt>
                <c:pt idx="497">
                  <c:v>119</c:v>
                </c:pt>
                <c:pt idx="498">
                  <c:v>123</c:v>
                </c:pt>
                <c:pt idx="499">
                  <c:v>126.5</c:v>
                </c:pt>
                <c:pt idx="500">
                  <c:v>129</c:v>
                </c:pt>
                <c:pt idx="501">
                  <c:v>132</c:v>
                </c:pt>
                <c:pt idx="502">
                  <c:v>133</c:v>
                </c:pt>
                <c:pt idx="503">
                  <c:v>134</c:v>
                </c:pt>
                <c:pt idx="504">
                  <c:v>135</c:v>
                </c:pt>
                <c:pt idx="505">
                  <c:v>136.5</c:v>
                </c:pt>
                <c:pt idx="506">
                  <c:v>139</c:v>
                </c:pt>
                <c:pt idx="507">
                  <c:v>139</c:v>
                </c:pt>
                <c:pt idx="508">
                  <c:v>141</c:v>
                </c:pt>
                <c:pt idx="509">
                  <c:v>141</c:v>
                </c:pt>
                <c:pt idx="510">
                  <c:v>144</c:v>
                </c:pt>
                <c:pt idx="511">
                  <c:v>146</c:v>
                </c:pt>
                <c:pt idx="512">
                  <c:v>146.5</c:v>
                </c:pt>
                <c:pt idx="513">
                  <c:v>146.5</c:v>
                </c:pt>
                <c:pt idx="514">
                  <c:v>146.5</c:v>
                </c:pt>
                <c:pt idx="515">
                  <c:v>146.5</c:v>
                </c:pt>
                <c:pt idx="516">
                  <c:v>146.5</c:v>
                </c:pt>
                <c:pt idx="517">
                  <c:v>147.5</c:v>
                </c:pt>
                <c:pt idx="518">
                  <c:v>147.5</c:v>
                </c:pt>
                <c:pt idx="519">
                  <c:v>146.5</c:v>
                </c:pt>
                <c:pt idx="520">
                  <c:v>146.5</c:v>
                </c:pt>
                <c:pt idx="521">
                  <c:v>146</c:v>
                </c:pt>
                <c:pt idx="522">
                  <c:v>145</c:v>
                </c:pt>
                <c:pt idx="523">
                  <c:v>143.5</c:v>
                </c:pt>
                <c:pt idx="524">
                  <c:v>141</c:v>
                </c:pt>
                <c:pt idx="525">
                  <c:v>139</c:v>
                </c:pt>
                <c:pt idx="526">
                  <c:v>140</c:v>
                </c:pt>
                <c:pt idx="527">
                  <c:v>141.5</c:v>
                </c:pt>
                <c:pt idx="528">
                  <c:v>142.5</c:v>
                </c:pt>
                <c:pt idx="529">
                  <c:v>142.5</c:v>
                </c:pt>
                <c:pt idx="530">
                  <c:v>141.5</c:v>
                </c:pt>
                <c:pt idx="531">
                  <c:v>140.5</c:v>
                </c:pt>
                <c:pt idx="532">
                  <c:v>140.5</c:v>
                </c:pt>
                <c:pt idx="533">
                  <c:v>140.5</c:v>
                </c:pt>
                <c:pt idx="534">
                  <c:v>140.5</c:v>
                </c:pt>
                <c:pt idx="535">
                  <c:v>138.5</c:v>
                </c:pt>
                <c:pt idx="536">
                  <c:v>136.5</c:v>
                </c:pt>
                <c:pt idx="537">
                  <c:v>136.5</c:v>
                </c:pt>
                <c:pt idx="538">
                  <c:v>136.5</c:v>
                </c:pt>
                <c:pt idx="539">
                  <c:v>136.5</c:v>
                </c:pt>
                <c:pt idx="540">
                  <c:v>138</c:v>
                </c:pt>
                <c:pt idx="541">
                  <c:v>138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141</c:v>
                </c:pt>
                <c:pt idx="546">
                  <c:v>141</c:v>
                </c:pt>
                <c:pt idx="547">
                  <c:v>142</c:v>
                </c:pt>
                <c:pt idx="548">
                  <c:v>142</c:v>
                </c:pt>
                <c:pt idx="549">
                  <c:v>142</c:v>
                </c:pt>
                <c:pt idx="550">
                  <c:v>142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148.5</c:v>
                </c:pt>
                <c:pt idx="555">
                  <c:v>150.5</c:v>
                </c:pt>
                <c:pt idx="556">
                  <c:v>150.5</c:v>
                </c:pt>
                <c:pt idx="557">
                  <c:v>150.5</c:v>
                </c:pt>
                <c:pt idx="558">
                  <c:v>151.5</c:v>
                </c:pt>
                <c:pt idx="559">
                  <c:v>151.5</c:v>
                </c:pt>
                <c:pt idx="560">
                  <c:v>151.5</c:v>
                </c:pt>
                <c:pt idx="561">
                  <c:v>151.5</c:v>
                </c:pt>
                <c:pt idx="562">
                  <c:v>150.5</c:v>
                </c:pt>
                <c:pt idx="563">
                  <c:v>150</c:v>
                </c:pt>
                <c:pt idx="564">
                  <c:v>148</c:v>
                </c:pt>
                <c:pt idx="565">
                  <c:v>148</c:v>
                </c:pt>
                <c:pt idx="566">
                  <c:v>149</c:v>
                </c:pt>
                <c:pt idx="567">
                  <c:v>149</c:v>
                </c:pt>
                <c:pt idx="568">
                  <c:v>149</c:v>
                </c:pt>
                <c:pt idx="569">
                  <c:v>149</c:v>
                </c:pt>
                <c:pt idx="570">
                  <c:v>149.5</c:v>
                </c:pt>
                <c:pt idx="571">
                  <c:v>152.5</c:v>
                </c:pt>
                <c:pt idx="572">
                  <c:v>154</c:v>
                </c:pt>
                <c:pt idx="573">
                  <c:v>154</c:v>
                </c:pt>
                <c:pt idx="574">
                  <c:v>157.5</c:v>
                </c:pt>
                <c:pt idx="575">
                  <c:v>158.5</c:v>
                </c:pt>
                <c:pt idx="576">
                  <c:v>158.5</c:v>
                </c:pt>
                <c:pt idx="577">
                  <c:v>160.5</c:v>
                </c:pt>
                <c:pt idx="578">
                  <c:v>160</c:v>
                </c:pt>
                <c:pt idx="579">
                  <c:v>160</c:v>
                </c:pt>
                <c:pt idx="580">
                  <c:v>163</c:v>
                </c:pt>
                <c:pt idx="581">
                  <c:v>163</c:v>
                </c:pt>
                <c:pt idx="582">
                  <c:v>163.5</c:v>
                </c:pt>
                <c:pt idx="583">
                  <c:v>163.5</c:v>
                </c:pt>
                <c:pt idx="584">
                  <c:v>163.5</c:v>
                </c:pt>
                <c:pt idx="585">
                  <c:v>163.5</c:v>
                </c:pt>
                <c:pt idx="586">
                  <c:v>164</c:v>
                </c:pt>
                <c:pt idx="587">
                  <c:v>165</c:v>
                </c:pt>
                <c:pt idx="588">
                  <c:v>166.5</c:v>
                </c:pt>
                <c:pt idx="589">
                  <c:v>166.5</c:v>
                </c:pt>
                <c:pt idx="590">
                  <c:v>166.5</c:v>
                </c:pt>
                <c:pt idx="591">
                  <c:v>166.5</c:v>
                </c:pt>
                <c:pt idx="592">
                  <c:v>166.5</c:v>
                </c:pt>
                <c:pt idx="593">
                  <c:v>166.5</c:v>
                </c:pt>
                <c:pt idx="594">
                  <c:v>166.5</c:v>
                </c:pt>
                <c:pt idx="595">
                  <c:v>167</c:v>
                </c:pt>
                <c:pt idx="596">
                  <c:v>168</c:v>
                </c:pt>
                <c:pt idx="597">
                  <c:v>168</c:v>
                </c:pt>
                <c:pt idx="598">
                  <c:v>169</c:v>
                </c:pt>
                <c:pt idx="599">
                  <c:v>169</c:v>
                </c:pt>
                <c:pt idx="600">
                  <c:v>170.5</c:v>
                </c:pt>
                <c:pt idx="601">
                  <c:v>170.5</c:v>
                </c:pt>
                <c:pt idx="602">
                  <c:v>170.5</c:v>
                </c:pt>
                <c:pt idx="603">
                  <c:v>170.5</c:v>
                </c:pt>
                <c:pt idx="604">
                  <c:v>172</c:v>
                </c:pt>
                <c:pt idx="605">
                  <c:v>172</c:v>
                </c:pt>
                <c:pt idx="606">
                  <c:v>172</c:v>
                </c:pt>
                <c:pt idx="607">
                  <c:v>172</c:v>
                </c:pt>
                <c:pt idx="608">
                  <c:v>171</c:v>
                </c:pt>
                <c:pt idx="609">
                  <c:v>171</c:v>
                </c:pt>
                <c:pt idx="610">
                  <c:v>171</c:v>
                </c:pt>
                <c:pt idx="611">
                  <c:v>171</c:v>
                </c:pt>
                <c:pt idx="612">
                  <c:v>171</c:v>
                </c:pt>
                <c:pt idx="613">
                  <c:v>173</c:v>
                </c:pt>
                <c:pt idx="614">
                  <c:v>173</c:v>
                </c:pt>
                <c:pt idx="615">
                  <c:v>173</c:v>
                </c:pt>
                <c:pt idx="616">
                  <c:v>174.5</c:v>
                </c:pt>
                <c:pt idx="617">
                  <c:v>175.5</c:v>
                </c:pt>
                <c:pt idx="618">
                  <c:v>175.5</c:v>
                </c:pt>
                <c:pt idx="619">
                  <c:v>175.75</c:v>
                </c:pt>
                <c:pt idx="620">
                  <c:v>176.75</c:v>
                </c:pt>
                <c:pt idx="621">
                  <c:v>177</c:v>
                </c:pt>
                <c:pt idx="622">
                  <c:v>182.5</c:v>
                </c:pt>
                <c:pt idx="623">
                  <c:v>182.5</c:v>
                </c:pt>
                <c:pt idx="624">
                  <c:v>185</c:v>
                </c:pt>
                <c:pt idx="625">
                  <c:v>186</c:v>
                </c:pt>
                <c:pt idx="626">
                  <c:v>186.5</c:v>
                </c:pt>
                <c:pt idx="627">
                  <c:v>186.5</c:v>
                </c:pt>
                <c:pt idx="628">
                  <c:v>186</c:v>
                </c:pt>
                <c:pt idx="629">
                  <c:v>186</c:v>
                </c:pt>
                <c:pt idx="630">
                  <c:v>186</c:v>
                </c:pt>
                <c:pt idx="631">
                  <c:v>187</c:v>
                </c:pt>
                <c:pt idx="632">
                  <c:v>186.75</c:v>
                </c:pt>
                <c:pt idx="633">
                  <c:v>186.75</c:v>
                </c:pt>
                <c:pt idx="634">
                  <c:v>186.75</c:v>
                </c:pt>
                <c:pt idx="635">
                  <c:v>187.25</c:v>
                </c:pt>
                <c:pt idx="636">
                  <c:v>187.25</c:v>
                </c:pt>
                <c:pt idx="637">
                  <c:v>187.25</c:v>
                </c:pt>
                <c:pt idx="638">
                  <c:v>187.25</c:v>
                </c:pt>
                <c:pt idx="639">
                  <c:v>187.25</c:v>
                </c:pt>
                <c:pt idx="640">
                  <c:v>188.75</c:v>
                </c:pt>
                <c:pt idx="641">
                  <c:v>190.25</c:v>
                </c:pt>
                <c:pt idx="642">
                  <c:v>191</c:v>
                </c:pt>
                <c:pt idx="643">
                  <c:v>192.5</c:v>
                </c:pt>
                <c:pt idx="644">
                  <c:v>193</c:v>
                </c:pt>
                <c:pt idx="645">
                  <c:v>193</c:v>
                </c:pt>
                <c:pt idx="646">
                  <c:v>192.5</c:v>
                </c:pt>
                <c:pt idx="647">
                  <c:v>191.5</c:v>
                </c:pt>
                <c:pt idx="648">
                  <c:v>189.5</c:v>
                </c:pt>
                <c:pt idx="649">
                  <c:v>187.5</c:v>
                </c:pt>
                <c:pt idx="650">
                  <c:v>186.75</c:v>
                </c:pt>
                <c:pt idx="651">
                  <c:v>184.75</c:v>
                </c:pt>
                <c:pt idx="652">
                  <c:v>183.5</c:v>
                </c:pt>
                <c:pt idx="653">
                  <c:v>183</c:v>
                </c:pt>
                <c:pt idx="654">
                  <c:v>182</c:v>
                </c:pt>
                <c:pt idx="655">
                  <c:v>181</c:v>
                </c:pt>
                <c:pt idx="656">
                  <c:v>180</c:v>
                </c:pt>
                <c:pt idx="657">
                  <c:v>177</c:v>
                </c:pt>
                <c:pt idx="658">
                  <c:v>176</c:v>
                </c:pt>
                <c:pt idx="659">
                  <c:v>175</c:v>
                </c:pt>
                <c:pt idx="660">
                  <c:v>171.5</c:v>
                </c:pt>
                <c:pt idx="661">
                  <c:v>168</c:v>
                </c:pt>
                <c:pt idx="662">
                  <c:v>165.5</c:v>
                </c:pt>
                <c:pt idx="663">
                  <c:v>165</c:v>
                </c:pt>
                <c:pt idx="664">
                  <c:v>165</c:v>
                </c:pt>
                <c:pt idx="665">
                  <c:v>166.5</c:v>
                </c:pt>
                <c:pt idx="666">
                  <c:v>168.5</c:v>
                </c:pt>
                <c:pt idx="667">
                  <c:v>168.5</c:v>
                </c:pt>
                <c:pt idx="668">
                  <c:v>168.5</c:v>
                </c:pt>
                <c:pt idx="669">
                  <c:v>168.5</c:v>
                </c:pt>
                <c:pt idx="670">
                  <c:v>168.5</c:v>
                </c:pt>
                <c:pt idx="671">
                  <c:v>168.75</c:v>
                </c:pt>
                <c:pt idx="672">
                  <c:v>169</c:v>
                </c:pt>
                <c:pt idx="673">
                  <c:v>169.5</c:v>
                </c:pt>
                <c:pt idx="674">
                  <c:v>175</c:v>
                </c:pt>
                <c:pt idx="675">
                  <c:v>175</c:v>
                </c:pt>
                <c:pt idx="676">
                  <c:v>175.5</c:v>
                </c:pt>
                <c:pt idx="677">
                  <c:v>179.5</c:v>
                </c:pt>
                <c:pt idx="678">
                  <c:v>180</c:v>
                </c:pt>
                <c:pt idx="679">
                  <c:v>180.5</c:v>
                </c:pt>
                <c:pt idx="680">
                  <c:v>181.5</c:v>
                </c:pt>
                <c:pt idx="681">
                  <c:v>184</c:v>
                </c:pt>
                <c:pt idx="682">
                  <c:v>184.5</c:v>
                </c:pt>
                <c:pt idx="683">
                  <c:v>184.5</c:v>
                </c:pt>
                <c:pt idx="684">
                  <c:v>184.5</c:v>
                </c:pt>
                <c:pt idx="685">
                  <c:v>183</c:v>
                </c:pt>
                <c:pt idx="686">
                  <c:v>181.25</c:v>
                </c:pt>
                <c:pt idx="687">
                  <c:v>181.25</c:v>
                </c:pt>
                <c:pt idx="688">
                  <c:v>181</c:v>
                </c:pt>
                <c:pt idx="689">
                  <c:v>180.5</c:v>
                </c:pt>
                <c:pt idx="690">
                  <c:v>178.5</c:v>
                </c:pt>
                <c:pt idx="691">
                  <c:v>178.5</c:v>
                </c:pt>
                <c:pt idx="692">
                  <c:v>182</c:v>
                </c:pt>
                <c:pt idx="693">
                  <c:v>183</c:v>
                </c:pt>
                <c:pt idx="694">
                  <c:v>183</c:v>
                </c:pt>
                <c:pt idx="695">
                  <c:v>183</c:v>
                </c:pt>
                <c:pt idx="696">
                  <c:v>183</c:v>
                </c:pt>
                <c:pt idx="697">
                  <c:v>182.5</c:v>
                </c:pt>
                <c:pt idx="698">
                  <c:v>182</c:v>
                </c:pt>
                <c:pt idx="699">
                  <c:v>182</c:v>
                </c:pt>
                <c:pt idx="700">
                  <c:v>183</c:v>
                </c:pt>
                <c:pt idx="701">
                  <c:v>182</c:v>
                </c:pt>
                <c:pt idx="702">
                  <c:v>181.5</c:v>
                </c:pt>
                <c:pt idx="703">
                  <c:v>181</c:v>
                </c:pt>
                <c:pt idx="704">
                  <c:v>181</c:v>
                </c:pt>
                <c:pt idx="705">
                  <c:v>180</c:v>
                </c:pt>
                <c:pt idx="706">
                  <c:v>177</c:v>
                </c:pt>
                <c:pt idx="707">
                  <c:v>177</c:v>
                </c:pt>
                <c:pt idx="708">
                  <c:v>175.5</c:v>
                </c:pt>
                <c:pt idx="709">
                  <c:v>175</c:v>
                </c:pt>
                <c:pt idx="710">
                  <c:v>174</c:v>
                </c:pt>
                <c:pt idx="711">
                  <c:v>172.75</c:v>
                </c:pt>
                <c:pt idx="712">
                  <c:v>172.75</c:v>
                </c:pt>
                <c:pt idx="713">
                  <c:v>171.75</c:v>
                </c:pt>
                <c:pt idx="714">
                  <c:v>171</c:v>
                </c:pt>
                <c:pt idx="715">
                  <c:v>171</c:v>
                </c:pt>
                <c:pt idx="716">
                  <c:v>171</c:v>
                </c:pt>
                <c:pt idx="717">
                  <c:v>171.75</c:v>
                </c:pt>
                <c:pt idx="718">
                  <c:v>171.75</c:v>
                </c:pt>
                <c:pt idx="719">
                  <c:v>172.75</c:v>
                </c:pt>
                <c:pt idx="720">
                  <c:v>173.75</c:v>
                </c:pt>
                <c:pt idx="721">
                  <c:v>173.75</c:v>
                </c:pt>
                <c:pt idx="722">
                  <c:v>174</c:v>
                </c:pt>
                <c:pt idx="723">
                  <c:v>175.25</c:v>
                </c:pt>
                <c:pt idx="724">
                  <c:v>175.25</c:v>
                </c:pt>
                <c:pt idx="725">
                  <c:v>175</c:v>
                </c:pt>
                <c:pt idx="726">
                  <c:v>175</c:v>
                </c:pt>
                <c:pt idx="727">
                  <c:v>175</c:v>
                </c:pt>
                <c:pt idx="728">
                  <c:v>173.75</c:v>
                </c:pt>
                <c:pt idx="729">
                  <c:v>172</c:v>
                </c:pt>
                <c:pt idx="730">
                  <c:v>171.5</c:v>
                </c:pt>
                <c:pt idx="731">
                  <c:v>170.75</c:v>
                </c:pt>
                <c:pt idx="732">
                  <c:v>170.5</c:v>
                </c:pt>
                <c:pt idx="733">
                  <c:v>171.5</c:v>
                </c:pt>
                <c:pt idx="734">
                  <c:v>171.5</c:v>
                </c:pt>
                <c:pt idx="735">
                  <c:v>170.75</c:v>
                </c:pt>
                <c:pt idx="736">
                  <c:v>170.75</c:v>
                </c:pt>
                <c:pt idx="737">
                  <c:v>171.5</c:v>
                </c:pt>
                <c:pt idx="738">
                  <c:v>171.5</c:v>
                </c:pt>
                <c:pt idx="739">
                  <c:v>173</c:v>
                </c:pt>
                <c:pt idx="740">
                  <c:v>174</c:v>
                </c:pt>
                <c:pt idx="741">
                  <c:v>174</c:v>
                </c:pt>
                <c:pt idx="742">
                  <c:v>174</c:v>
                </c:pt>
                <c:pt idx="743">
                  <c:v>174</c:v>
                </c:pt>
                <c:pt idx="744">
                  <c:v>175.25</c:v>
                </c:pt>
                <c:pt idx="745">
                  <c:v>175.75</c:v>
                </c:pt>
                <c:pt idx="746">
                  <c:v>176.25</c:v>
                </c:pt>
                <c:pt idx="747">
                  <c:v>176</c:v>
                </c:pt>
                <c:pt idx="748">
                  <c:v>176</c:v>
                </c:pt>
                <c:pt idx="749">
                  <c:v>176.5</c:v>
                </c:pt>
                <c:pt idx="750">
                  <c:v>176.5</c:v>
                </c:pt>
                <c:pt idx="751">
                  <c:v>176.75</c:v>
                </c:pt>
                <c:pt idx="752">
                  <c:v>176.75</c:v>
                </c:pt>
                <c:pt idx="753">
                  <c:v>177.25</c:v>
                </c:pt>
                <c:pt idx="754">
                  <c:v>176.5</c:v>
                </c:pt>
                <c:pt idx="755">
                  <c:v>176.75</c:v>
                </c:pt>
                <c:pt idx="756">
                  <c:v>177</c:v>
                </c:pt>
                <c:pt idx="757">
                  <c:v>177.25</c:v>
                </c:pt>
                <c:pt idx="758">
                  <c:v>178.5</c:v>
                </c:pt>
                <c:pt idx="759">
                  <c:v>179</c:v>
                </c:pt>
                <c:pt idx="760">
                  <c:v>179.5</c:v>
                </c:pt>
                <c:pt idx="761">
                  <c:v>179.5</c:v>
                </c:pt>
                <c:pt idx="762">
                  <c:v>178</c:v>
                </c:pt>
                <c:pt idx="763">
                  <c:v>177.5</c:v>
                </c:pt>
                <c:pt idx="764">
                  <c:v>177.5</c:v>
                </c:pt>
                <c:pt idx="765">
                  <c:v>177.25</c:v>
                </c:pt>
                <c:pt idx="766">
                  <c:v>178</c:v>
                </c:pt>
                <c:pt idx="767">
                  <c:v>178</c:v>
                </c:pt>
                <c:pt idx="768">
                  <c:v>178.5</c:v>
                </c:pt>
                <c:pt idx="769">
                  <c:v>178.5</c:v>
                </c:pt>
                <c:pt idx="770">
                  <c:v>179.5</c:v>
                </c:pt>
                <c:pt idx="771">
                  <c:v>179.5</c:v>
                </c:pt>
                <c:pt idx="772">
                  <c:v>179.75</c:v>
                </c:pt>
                <c:pt idx="773">
                  <c:v>179.75</c:v>
                </c:pt>
                <c:pt idx="774">
                  <c:v>180.25</c:v>
                </c:pt>
                <c:pt idx="775">
                  <c:v>180.25</c:v>
                </c:pt>
                <c:pt idx="776">
                  <c:v>180.5</c:v>
                </c:pt>
                <c:pt idx="777">
                  <c:v>180.5</c:v>
                </c:pt>
                <c:pt idx="778">
                  <c:v>182.25</c:v>
                </c:pt>
                <c:pt idx="779">
                  <c:v>182.25</c:v>
                </c:pt>
                <c:pt idx="780">
                  <c:v>182.5</c:v>
                </c:pt>
                <c:pt idx="781">
                  <c:v>183</c:v>
                </c:pt>
                <c:pt idx="782">
                  <c:v>181.75</c:v>
                </c:pt>
                <c:pt idx="783">
                  <c:v>181.75</c:v>
                </c:pt>
                <c:pt idx="784">
                  <c:v>181.75</c:v>
                </c:pt>
                <c:pt idx="785">
                  <c:v>180.75</c:v>
                </c:pt>
                <c:pt idx="786">
                  <c:v>180</c:v>
                </c:pt>
                <c:pt idx="787">
                  <c:v>179.5</c:v>
                </c:pt>
                <c:pt idx="788">
                  <c:v>178.75</c:v>
                </c:pt>
                <c:pt idx="789">
                  <c:v>178.25</c:v>
                </c:pt>
                <c:pt idx="790">
                  <c:v>176.75</c:v>
                </c:pt>
                <c:pt idx="791">
                  <c:v>175.25</c:v>
                </c:pt>
                <c:pt idx="792">
                  <c:v>174</c:v>
                </c:pt>
                <c:pt idx="793">
                  <c:v>173.5</c:v>
                </c:pt>
                <c:pt idx="794">
                  <c:v>172</c:v>
                </c:pt>
                <c:pt idx="795">
                  <c:v>171.75</c:v>
                </c:pt>
                <c:pt idx="796">
                  <c:v>170.75</c:v>
                </c:pt>
                <c:pt idx="797">
                  <c:v>170.75</c:v>
                </c:pt>
                <c:pt idx="798">
                  <c:v>170</c:v>
                </c:pt>
                <c:pt idx="799">
                  <c:v>169.5</c:v>
                </c:pt>
                <c:pt idx="800">
                  <c:v>169.5</c:v>
                </c:pt>
                <c:pt idx="801">
                  <c:v>169.5</c:v>
                </c:pt>
                <c:pt idx="802">
                  <c:v>169.5</c:v>
                </c:pt>
                <c:pt idx="803">
                  <c:v>167</c:v>
                </c:pt>
                <c:pt idx="804">
                  <c:v>165.25</c:v>
                </c:pt>
                <c:pt idx="805">
                  <c:v>161.25</c:v>
                </c:pt>
                <c:pt idx="806">
                  <c:v>160</c:v>
                </c:pt>
                <c:pt idx="807">
                  <c:v>157.25</c:v>
                </c:pt>
                <c:pt idx="808">
                  <c:v>152.25</c:v>
                </c:pt>
                <c:pt idx="809">
                  <c:v>150</c:v>
                </c:pt>
                <c:pt idx="810">
                  <c:v>147</c:v>
                </c:pt>
                <c:pt idx="811">
                  <c:v>145</c:v>
                </c:pt>
                <c:pt idx="812">
                  <c:v>144</c:v>
                </c:pt>
                <c:pt idx="813">
                  <c:v>138.5</c:v>
                </c:pt>
                <c:pt idx="814">
                  <c:v>128.5</c:v>
                </c:pt>
                <c:pt idx="815">
                  <c:v>120</c:v>
                </c:pt>
                <c:pt idx="816">
                  <c:v>116.75</c:v>
                </c:pt>
                <c:pt idx="817">
                  <c:v>118.75</c:v>
                </c:pt>
                <c:pt idx="818">
                  <c:v>120</c:v>
                </c:pt>
                <c:pt idx="819">
                  <c:v>120.75</c:v>
                </c:pt>
                <c:pt idx="820">
                  <c:v>124</c:v>
                </c:pt>
                <c:pt idx="821">
                  <c:v>126.5</c:v>
                </c:pt>
                <c:pt idx="822">
                  <c:v>131</c:v>
                </c:pt>
                <c:pt idx="823">
                  <c:v>133</c:v>
                </c:pt>
                <c:pt idx="824">
                  <c:v>137.5</c:v>
                </c:pt>
                <c:pt idx="825">
                  <c:v>137.5</c:v>
                </c:pt>
                <c:pt idx="826">
                  <c:v>140</c:v>
                </c:pt>
                <c:pt idx="827">
                  <c:v>147.5</c:v>
                </c:pt>
                <c:pt idx="828">
                  <c:v>148.5</c:v>
                </c:pt>
                <c:pt idx="829">
                  <c:v>148</c:v>
                </c:pt>
                <c:pt idx="830">
                  <c:v>146.5</c:v>
                </c:pt>
                <c:pt idx="831">
                  <c:v>145.5</c:v>
                </c:pt>
                <c:pt idx="832">
                  <c:v>141.25</c:v>
                </c:pt>
                <c:pt idx="833">
                  <c:v>133.5</c:v>
                </c:pt>
                <c:pt idx="834">
                  <c:v>133.5</c:v>
                </c:pt>
                <c:pt idx="835">
                  <c:v>135</c:v>
                </c:pt>
                <c:pt idx="836">
                  <c:v>136</c:v>
                </c:pt>
                <c:pt idx="837">
                  <c:v>141</c:v>
                </c:pt>
                <c:pt idx="838">
                  <c:v>141</c:v>
                </c:pt>
                <c:pt idx="839">
                  <c:v>141.5</c:v>
                </c:pt>
                <c:pt idx="840">
                  <c:v>141.5</c:v>
                </c:pt>
                <c:pt idx="841">
                  <c:v>141.25</c:v>
                </c:pt>
                <c:pt idx="842">
                  <c:v>140.75</c:v>
                </c:pt>
                <c:pt idx="843">
                  <c:v>139.25</c:v>
                </c:pt>
                <c:pt idx="844">
                  <c:v>137.75</c:v>
                </c:pt>
                <c:pt idx="845">
                  <c:v>135.75</c:v>
                </c:pt>
                <c:pt idx="846">
                  <c:v>135.25</c:v>
                </c:pt>
                <c:pt idx="847">
                  <c:v>133.5</c:v>
                </c:pt>
                <c:pt idx="848">
                  <c:v>134</c:v>
                </c:pt>
                <c:pt idx="849">
                  <c:v>136</c:v>
                </c:pt>
                <c:pt idx="850">
                  <c:v>136.75</c:v>
                </c:pt>
                <c:pt idx="851">
                  <c:v>137</c:v>
                </c:pt>
                <c:pt idx="852">
                  <c:v>137</c:v>
                </c:pt>
                <c:pt idx="853">
                  <c:v>139</c:v>
                </c:pt>
                <c:pt idx="854">
                  <c:v>139</c:v>
                </c:pt>
                <c:pt idx="855">
                  <c:v>140</c:v>
                </c:pt>
                <c:pt idx="856">
                  <c:v>141.5</c:v>
                </c:pt>
                <c:pt idx="857">
                  <c:v>142</c:v>
                </c:pt>
                <c:pt idx="858">
                  <c:v>143</c:v>
                </c:pt>
                <c:pt idx="859">
                  <c:v>143.5</c:v>
                </c:pt>
                <c:pt idx="860">
                  <c:v>143.5</c:v>
                </c:pt>
                <c:pt idx="861">
                  <c:v>142.5</c:v>
                </c:pt>
                <c:pt idx="862">
                  <c:v>141.5</c:v>
                </c:pt>
                <c:pt idx="863">
                  <c:v>141</c:v>
                </c:pt>
                <c:pt idx="864">
                  <c:v>140.75</c:v>
                </c:pt>
                <c:pt idx="865">
                  <c:v>140.75</c:v>
                </c:pt>
                <c:pt idx="866">
                  <c:v>140.75</c:v>
                </c:pt>
                <c:pt idx="867">
                  <c:v>140.75</c:v>
                </c:pt>
                <c:pt idx="868">
                  <c:v>140.75</c:v>
                </c:pt>
                <c:pt idx="869">
                  <c:v>140.75</c:v>
                </c:pt>
                <c:pt idx="870">
                  <c:v>141</c:v>
                </c:pt>
                <c:pt idx="871">
                  <c:v>141.5</c:v>
                </c:pt>
                <c:pt idx="872">
                  <c:v>144</c:v>
                </c:pt>
                <c:pt idx="873">
                  <c:v>144.5</c:v>
                </c:pt>
                <c:pt idx="874">
                  <c:v>144.5</c:v>
                </c:pt>
                <c:pt idx="875">
                  <c:v>145</c:v>
                </c:pt>
                <c:pt idx="876">
                  <c:v>146.5</c:v>
                </c:pt>
                <c:pt idx="877">
                  <c:v>146.5</c:v>
                </c:pt>
                <c:pt idx="878">
                  <c:v>144.5</c:v>
                </c:pt>
                <c:pt idx="879">
                  <c:v>144.25</c:v>
                </c:pt>
                <c:pt idx="880">
                  <c:v>143.5</c:v>
                </c:pt>
                <c:pt idx="881">
                  <c:v>142.5</c:v>
                </c:pt>
                <c:pt idx="882">
                  <c:v>140.5</c:v>
                </c:pt>
                <c:pt idx="883">
                  <c:v>139</c:v>
                </c:pt>
                <c:pt idx="884">
                  <c:v>138</c:v>
                </c:pt>
                <c:pt idx="885">
                  <c:v>138.5</c:v>
                </c:pt>
                <c:pt idx="886">
                  <c:v>138.5</c:v>
                </c:pt>
                <c:pt idx="887">
                  <c:v>140.5</c:v>
                </c:pt>
                <c:pt idx="888">
                  <c:v>140.5</c:v>
                </c:pt>
                <c:pt idx="889">
                  <c:v>143</c:v>
                </c:pt>
                <c:pt idx="890">
                  <c:v>144</c:v>
                </c:pt>
                <c:pt idx="891">
                  <c:v>144.5</c:v>
                </c:pt>
                <c:pt idx="892">
                  <c:v>144.5</c:v>
                </c:pt>
                <c:pt idx="893">
                  <c:v>144.5</c:v>
                </c:pt>
                <c:pt idx="894">
                  <c:v>144.5</c:v>
                </c:pt>
                <c:pt idx="895">
                  <c:v>144.75</c:v>
                </c:pt>
                <c:pt idx="896">
                  <c:v>144.5</c:v>
                </c:pt>
                <c:pt idx="897">
                  <c:v>144</c:v>
                </c:pt>
                <c:pt idx="898">
                  <c:v>145.25</c:v>
                </c:pt>
                <c:pt idx="899">
                  <c:v>145.25</c:v>
                </c:pt>
                <c:pt idx="900">
                  <c:v>146.25</c:v>
                </c:pt>
                <c:pt idx="901">
                  <c:v>146.75</c:v>
                </c:pt>
                <c:pt idx="902">
                  <c:v>146.75</c:v>
                </c:pt>
                <c:pt idx="903">
                  <c:v>147.25</c:v>
                </c:pt>
                <c:pt idx="904">
                  <c:v>147.25</c:v>
                </c:pt>
                <c:pt idx="905">
                  <c:v>148</c:v>
                </c:pt>
                <c:pt idx="906">
                  <c:v>149.75</c:v>
                </c:pt>
                <c:pt idx="907">
                  <c:v>149.75</c:v>
                </c:pt>
                <c:pt idx="908">
                  <c:v>149.75</c:v>
                </c:pt>
                <c:pt idx="909">
                  <c:v>151.25</c:v>
                </c:pt>
                <c:pt idx="910">
                  <c:v>151.25</c:v>
                </c:pt>
                <c:pt idx="911">
                  <c:v>151</c:v>
                </c:pt>
                <c:pt idx="912">
                  <c:v>151</c:v>
                </c:pt>
                <c:pt idx="913">
                  <c:v>150</c:v>
                </c:pt>
                <c:pt idx="914">
                  <c:v>150.5</c:v>
                </c:pt>
                <c:pt idx="915">
                  <c:v>150.25</c:v>
                </c:pt>
                <c:pt idx="916">
                  <c:v>149.5</c:v>
                </c:pt>
                <c:pt idx="917">
                  <c:v>148</c:v>
                </c:pt>
                <c:pt idx="918">
                  <c:v>148</c:v>
                </c:pt>
                <c:pt idx="919">
                  <c:v>147</c:v>
                </c:pt>
                <c:pt idx="920">
                  <c:v>148.25</c:v>
                </c:pt>
                <c:pt idx="921">
                  <c:v>148.25</c:v>
                </c:pt>
                <c:pt idx="922">
                  <c:v>148</c:v>
                </c:pt>
                <c:pt idx="923">
                  <c:v>147.25</c:v>
                </c:pt>
                <c:pt idx="924">
                  <c:v>145.25</c:v>
                </c:pt>
                <c:pt idx="925">
                  <c:v>145</c:v>
                </c:pt>
                <c:pt idx="926">
                  <c:v>145</c:v>
                </c:pt>
                <c:pt idx="927">
                  <c:v>144</c:v>
                </c:pt>
                <c:pt idx="928">
                  <c:v>142</c:v>
                </c:pt>
                <c:pt idx="929">
                  <c:v>139.25</c:v>
                </c:pt>
                <c:pt idx="930">
                  <c:v>138.75</c:v>
                </c:pt>
                <c:pt idx="931">
                  <c:v>137.25</c:v>
                </c:pt>
                <c:pt idx="932">
                  <c:v>136.25</c:v>
                </c:pt>
                <c:pt idx="933">
                  <c:v>135.25</c:v>
                </c:pt>
                <c:pt idx="934">
                  <c:v>134.25</c:v>
                </c:pt>
                <c:pt idx="935">
                  <c:v>133.75</c:v>
                </c:pt>
                <c:pt idx="936">
                  <c:v>134</c:v>
                </c:pt>
                <c:pt idx="937">
                  <c:v>132.5</c:v>
                </c:pt>
                <c:pt idx="938">
                  <c:v>132.5</c:v>
                </c:pt>
                <c:pt idx="939">
                  <c:v>132.5</c:v>
                </c:pt>
                <c:pt idx="940">
                  <c:v>132.5</c:v>
                </c:pt>
                <c:pt idx="941">
                  <c:v>134.5</c:v>
                </c:pt>
                <c:pt idx="942">
                  <c:v>135</c:v>
                </c:pt>
                <c:pt idx="943">
                  <c:v>135.5</c:v>
                </c:pt>
                <c:pt idx="944">
                  <c:v>134</c:v>
                </c:pt>
                <c:pt idx="945">
                  <c:v>133</c:v>
                </c:pt>
                <c:pt idx="946">
                  <c:v>133</c:v>
                </c:pt>
                <c:pt idx="947">
                  <c:v>134</c:v>
                </c:pt>
                <c:pt idx="948">
                  <c:v>134.25</c:v>
                </c:pt>
                <c:pt idx="949">
                  <c:v>135.5</c:v>
                </c:pt>
                <c:pt idx="950">
                  <c:v>135.75</c:v>
                </c:pt>
                <c:pt idx="951">
                  <c:v>136.25</c:v>
                </c:pt>
                <c:pt idx="952">
                  <c:v>137</c:v>
                </c:pt>
                <c:pt idx="953">
                  <c:v>138</c:v>
                </c:pt>
                <c:pt idx="954">
                  <c:v>138.5</c:v>
                </c:pt>
                <c:pt idx="955">
                  <c:v>139.25</c:v>
                </c:pt>
                <c:pt idx="956">
                  <c:v>139.25</c:v>
                </c:pt>
                <c:pt idx="957">
                  <c:v>139.25</c:v>
                </c:pt>
                <c:pt idx="958">
                  <c:v>139</c:v>
                </c:pt>
                <c:pt idx="959">
                  <c:v>137.5</c:v>
                </c:pt>
                <c:pt idx="960">
                  <c:v>136.75</c:v>
                </c:pt>
                <c:pt idx="961">
                  <c:v>136.25</c:v>
                </c:pt>
                <c:pt idx="962">
                  <c:v>135.25</c:v>
                </c:pt>
                <c:pt idx="963">
                  <c:v>135.25</c:v>
                </c:pt>
                <c:pt idx="964">
                  <c:v>137.75</c:v>
                </c:pt>
                <c:pt idx="965">
                  <c:v>137.75</c:v>
                </c:pt>
                <c:pt idx="966">
                  <c:v>136.5</c:v>
                </c:pt>
                <c:pt idx="967">
                  <c:v>136.5</c:v>
                </c:pt>
                <c:pt idx="968">
                  <c:v>136</c:v>
                </c:pt>
                <c:pt idx="969">
                  <c:v>135</c:v>
                </c:pt>
                <c:pt idx="970">
                  <c:v>134.5</c:v>
                </c:pt>
                <c:pt idx="971">
                  <c:v>134</c:v>
                </c:pt>
                <c:pt idx="972">
                  <c:v>131.5</c:v>
                </c:pt>
                <c:pt idx="973">
                  <c:v>130</c:v>
                </c:pt>
                <c:pt idx="974">
                  <c:v>128.5</c:v>
                </c:pt>
                <c:pt idx="975">
                  <c:v>126.75</c:v>
                </c:pt>
                <c:pt idx="976">
                  <c:v>125.25</c:v>
                </c:pt>
                <c:pt idx="977">
                  <c:v>123.25</c:v>
                </c:pt>
                <c:pt idx="978">
                  <c:v>121.5</c:v>
                </c:pt>
                <c:pt idx="979">
                  <c:v>119.75</c:v>
                </c:pt>
                <c:pt idx="980">
                  <c:v>119</c:v>
                </c:pt>
                <c:pt idx="981">
                  <c:v>118</c:v>
                </c:pt>
                <c:pt idx="982">
                  <c:v>117.5</c:v>
                </c:pt>
                <c:pt idx="983">
                  <c:v>117.5</c:v>
                </c:pt>
                <c:pt idx="984">
                  <c:v>117.5</c:v>
                </c:pt>
                <c:pt idx="985">
                  <c:v>117.25</c:v>
                </c:pt>
                <c:pt idx="986">
                  <c:v>117.25</c:v>
                </c:pt>
                <c:pt idx="987">
                  <c:v>117.75</c:v>
                </c:pt>
                <c:pt idx="988">
                  <c:v>117.75</c:v>
                </c:pt>
                <c:pt idx="989">
                  <c:v>117</c:v>
                </c:pt>
                <c:pt idx="990">
                  <c:v>117</c:v>
                </c:pt>
                <c:pt idx="991">
                  <c:v>115</c:v>
                </c:pt>
                <c:pt idx="992">
                  <c:v>114.5</c:v>
                </c:pt>
                <c:pt idx="993">
                  <c:v>114</c:v>
                </c:pt>
                <c:pt idx="994">
                  <c:v>113.5</c:v>
                </c:pt>
                <c:pt idx="995">
                  <c:v>113.75</c:v>
                </c:pt>
                <c:pt idx="996">
                  <c:v>111.75</c:v>
                </c:pt>
                <c:pt idx="997">
                  <c:v>111.75</c:v>
                </c:pt>
                <c:pt idx="998">
                  <c:v>108.75</c:v>
                </c:pt>
                <c:pt idx="999">
                  <c:v>105.75</c:v>
                </c:pt>
                <c:pt idx="1000">
                  <c:v>103</c:v>
                </c:pt>
                <c:pt idx="1001">
                  <c:v>101.5</c:v>
                </c:pt>
                <c:pt idx="1002">
                  <c:v>97.5</c:v>
                </c:pt>
                <c:pt idx="1003">
                  <c:v>95.5</c:v>
                </c:pt>
                <c:pt idx="1004">
                  <c:v>92.5</c:v>
                </c:pt>
                <c:pt idx="1005">
                  <c:v>90.75</c:v>
                </c:pt>
                <c:pt idx="1006">
                  <c:v>90.5</c:v>
                </c:pt>
                <c:pt idx="1007">
                  <c:v>89</c:v>
                </c:pt>
                <c:pt idx="1008">
                  <c:v>88.75</c:v>
                </c:pt>
                <c:pt idx="1009">
                  <c:v>97</c:v>
                </c:pt>
                <c:pt idx="1010">
                  <c:v>101.75</c:v>
                </c:pt>
                <c:pt idx="1011">
                  <c:v>99.25</c:v>
                </c:pt>
                <c:pt idx="1012">
                  <c:v>97.75</c:v>
                </c:pt>
                <c:pt idx="1013">
                  <c:v>105.25</c:v>
                </c:pt>
                <c:pt idx="1014">
                  <c:v>106.5</c:v>
                </c:pt>
                <c:pt idx="1015">
                  <c:v>111</c:v>
                </c:pt>
                <c:pt idx="1016">
                  <c:v>114</c:v>
                </c:pt>
                <c:pt idx="1017">
                  <c:v>109.75</c:v>
                </c:pt>
                <c:pt idx="1018">
                  <c:v>106.25</c:v>
                </c:pt>
                <c:pt idx="1019">
                  <c:v>104.25</c:v>
                </c:pt>
                <c:pt idx="1020">
                  <c:v>105.5</c:v>
                </c:pt>
                <c:pt idx="1021">
                  <c:v>106</c:v>
                </c:pt>
                <c:pt idx="1022">
                  <c:v>106</c:v>
                </c:pt>
                <c:pt idx="1023">
                  <c:v>106.5</c:v>
                </c:pt>
                <c:pt idx="1024">
                  <c:v>106.5</c:v>
                </c:pt>
                <c:pt idx="1025">
                  <c:v>106.5</c:v>
                </c:pt>
                <c:pt idx="1026">
                  <c:v>107</c:v>
                </c:pt>
                <c:pt idx="1027">
                  <c:v>107</c:v>
                </c:pt>
                <c:pt idx="1028">
                  <c:v>107</c:v>
                </c:pt>
                <c:pt idx="1029">
                  <c:v>112.5</c:v>
                </c:pt>
                <c:pt idx="1030">
                  <c:v>120.25</c:v>
                </c:pt>
                <c:pt idx="1031">
                  <c:v>118.75</c:v>
                </c:pt>
                <c:pt idx="1032">
                  <c:v>116</c:v>
                </c:pt>
                <c:pt idx="1033">
                  <c:v>114.75</c:v>
                </c:pt>
                <c:pt idx="1034">
                  <c:v>114.75</c:v>
                </c:pt>
                <c:pt idx="1035">
                  <c:v>116.5</c:v>
                </c:pt>
                <c:pt idx="1036">
                  <c:v>117</c:v>
                </c:pt>
                <c:pt idx="1037">
                  <c:v>117.5</c:v>
                </c:pt>
                <c:pt idx="1038">
                  <c:v>118.5</c:v>
                </c:pt>
                <c:pt idx="1039">
                  <c:v>120</c:v>
                </c:pt>
                <c:pt idx="1040">
                  <c:v>120</c:v>
                </c:pt>
                <c:pt idx="1041">
                  <c:v>120.5</c:v>
                </c:pt>
                <c:pt idx="1042">
                  <c:v>120.5</c:v>
                </c:pt>
                <c:pt idx="1043">
                  <c:v>121</c:v>
                </c:pt>
                <c:pt idx="1044">
                  <c:v>121</c:v>
                </c:pt>
                <c:pt idx="1045">
                  <c:v>122</c:v>
                </c:pt>
                <c:pt idx="1046">
                  <c:v>122</c:v>
                </c:pt>
                <c:pt idx="1047">
                  <c:v>121.75</c:v>
                </c:pt>
                <c:pt idx="1048">
                  <c:v>123</c:v>
                </c:pt>
                <c:pt idx="1049">
                  <c:v>122.75</c:v>
                </c:pt>
                <c:pt idx="1050">
                  <c:v>123.75</c:v>
                </c:pt>
                <c:pt idx="1051">
                  <c:v>124.25</c:v>
                </c:pt>
                <c:pt idx="1052">
                  <c:v>124.25</c:v>
                </c:pt>
                <c:pt idx="1053">
                  <c:v>124</c:v>
                </c:pt>
                <c:pt idx="1054">
                  <c:v>121.5</c:v>
                </c:pt>
                <c:pt idx="1055">
                  <c:v>121</c:v>
                </c:pt>
                <c:pt idx="1056">
                  <c:v>119.5</c:v>
                </c:pt>
                <c:pt idx="1057">
                  <c:v>119</c:v>
                </c:pt>
                <c:pt idx="1058">
                  <c:v>118.25</c:v>
                </c:pt>
                <c:pt idx="1059">
                  <c:v>118</c:v>
                </c:pt>
                <c:pt idx="1060">
                  <c:v>118</c:v>
                </c:pt>
                <c:pt idx="1061">
                  <c:v>118.5</c:v>
                </c:pt>
                <c:pt idx="1062">
                  <c:v>119.5</c:v>
                </c:pt>
                <c:pt idx="1063">
                  <c:v>122</c:v>
                </c:pt>
                <c:pt idx="1064">
                  <c:v>122.25</c:v>
                </c:pt>
                <c:pt idx="1065">
                  <c:v>124.75</c:v>
                </c:pt>
                <c:pt idx="1066">
                  <c:v>124.75</c:v>
                </c:pt>
                <c:pt idx="1067">
                  <c:v>124.5</c:v>
                </c:pt>
                <c:pt idx="1068">
                  <c:v>127.75</c:v>
                </c:pt>
                <c:pt idx="1069">
                  <c:v>131</c:v>
                </c:pt>
                <c:pt idx="1070">
                  <c:v>132.75</c:v>
                </c:pt>
                <c:pt idx="1071">
                  <c:v>133.5</c:v>
                </c:pt>
                <c:pt idx="1072">
                  <c:v>137.25</c:v>
                </c:pt>
                <c:pt idx="1073">
                  <c:v>137.25</c:v>
                </c:pt>
                <c:pt idx="1074">
                  <c:v>139.75</c:v>
                </c:pt>
                <c:pt idx="1075">
                  <c:v>140.75</c:v>
                </c:pt>
                <c:pt idx="1076">
                  <c:v>144.5</c:v>
                </c:pt>
                <c:pt idx="1077">
                  <c:v>146.5</c:v>
                </c:pt>
                <c:pt idx="1078">
                  <c:v>150.75</c:v>
                </c:pt>
                <c:pt idx="1079">
                  <c:v>156.5</c:v>
                </c:pt>
                <c:pt idx="1080">
                  <c:v>159</c:v>
                </c:pt>
                <c:pt idx="1081">
                  <c:v>159.25</c:v>
                </c:pt>
                <c:pt idx="1082">
                  <c:v>158.75</c:v>
                </c:pt>
                <c:pt idx="1083">
                  <c:v>155.25</c:v>
                </c:pt>
                <c:pt idx="1084">
                  <c:v>155.25</c:v>
                </c:pt>
                <c:pt idx="1085">
                  <c:v>151.25</c:v>
                </c:pt>
                <c:pt idx="1086">
                  <c:v>147</c:v>
                </c:pt>
                <c:pt idx="1087">
                  <c:v>144.5</c:v>
                </c:pt>
                <c:pt idx="1088">
                  <c:v>144.75</c:v>
                </c:pt>
                <c:pt idx="1089">
                  <c:v>146.25</c:v>
                </c:pt>
                <c:pt idx="1090">
                  <c:v>146.75</c:v>
                </c:pt>
                <c:pt idx="1091">
                  <c:v>148</c:v>
                </c:pt>
                <c:pt idx="1092">
                  <c:v>148.25</c:v>
                </c:pt>
                <c:pt idx="1093">
                  <c:v>148</c:v>
                </c:pt>
                <c:pt idx="1094">
                  <c:v>151</c:v>
                </c:pt>
                <c:pt idx="1095">
                  <c:v>153</c:v>
                </c:pt>
                <c:pt idx="1096">
                  <c:v>154</c:v>
                </c:pt>
                <c:pt idx="1097">
                  <c:v>155</c:v>
                </c:pt>
                <c:pt idx="1098">
                  <c:v>155.25</c:v>
                </c:pt>
                <c:pt idx="1099">
                  <c:v>155.25</c:v>
                </c:pt>
                <c:pt idx="1100">
                  <c:v>155.25</c:v>
                </c:pt>
                <c:pt idx="1101">
                  <c:v>155.25</c:v>
                </c:pt>
                <c:pt idx="1102">
                  <c:v>155.25</c:v>
                </c:pt>
                <c:pt idx="1103">
                  <c:v>158</c:v>
                </c:pt>
                <c:pt idx="1104">
                  <c:v>159</c:v>
                </c:pt>
                <c:pt idx="1105">
                  <c:v>152.5</c:v>
                </c:pt>
                <c:pt idx="1106">
                  <c:v>151.5</c:v>
                </c:pt>
                <c:pt idx="1107">
                  <c:v>151.5</c:v>
                </c:pt>
                <c:pt idx="1108">
                  <c:v>150.5</c:v>
                </c:pt>
                <c:pt idx="1109">
                  <c:v>150</c:v>
                </c:pt>
                <c:pt idx="1110">
                  <c:v>146.5</c:v>
                </c:pt>
                <c:pt idx="1111">
                  <c:v>146.25</c:v>
                </c:pt>
                <c:pt idx="1112">
                  <c:v>147</c:v>
                </c:pt>
                <c:pt idx="1113">
                  <c:v>147</c:v>
                </c:pt>
                <c:pt idx="1114">
                  <c:v>146.25</c:v>
                </c:pt>
                <c:pt idx="1115">
                  <c:v>145.5</c:v>
                </c:pt>
                <c:pt idx="1116">
                  <c:v>139.75</c:v>
                </c:pt>
                <c:pt idx="1117">
                  <c:v>133.75</c:v>
                </c:pt>
                <c:pt idx="1118">
                  <c:v>134.25</c:v>
                </c:pt>
                <c:pt idx="1119">
                  <c:v>134</c:v>
                </c:pt>
                <c:pt idx="1120">
                  <c:v>133.25</c:v>
                </c:pt>
                <c:pt idx="1121">
                  <c:v>134.75</c:v>
                </c:pt>
                <c:pt idx="1122">
                  <c:v>136</c:v>
                </c:pt>
                <c:pt idx="1123">
                  <c:v>137.25</c:v>
                </c:pt>
                <c:pt idx="1124">
                  <c:v>138</c:v>
                </c:pt>
                <c:pt idx="1125">
                  <c:v>137</c:v>
                </c:pt>
                <c:pt idx="1126">
                  <c:v>136</c:v>
                </c:pt>
                <c:pt idx="1127">
                  <c:v>136</c:v>
                </c:pt>
                <c:pt idx="1128">
                  <c:v>136</c:v>
                </c:pt>
                <c:pt idx="1129">
                  <c:v>138.25</c:v>
                </c:pt>
                <c:pt idx="1130">
                  <c:v>139.5</c:v>
                </c:pt>
                <c:pt idx="1131">
                  <c:v>142</c:v>
                </c:pt>
                <c:pt idx="1132">
                  <c:v>142</c:v>
                </c:pt>
                <c:pt idx="1133">
                  <c:v>141</c:v>
                </c:pt>
                <c:pt idx="1134">
                  <c:v>139.25</c:v>
                </c:pt>
                <c:pt idx="1135">
                  <c:v>138</c:v>
                </c:pt>
                <c:pt idx="1136">
                  <c:v>137.75</c:v>
                </c:pt>
                <c:pt idx="1137">
                  <c:v>137.5</c:v>
                </c:pt>
                <c:pt idx="1138">
                  <c:v>136.5</c:v>
                </c:pt>
                <c:pt idx="1139">
                  <c:v>135.75</c:v>
                </c:pt>
                <c:pt idx="1140">
                  <c:v>135.75</c:v>
                </c:pt>
                <c:pt idx="1141">
                  <c:v>134.5</c:v>
                </c:pt>
                <c:pt idx="1142">
                  <c:v>134</c:v>
                </c:pt>
                <c:pt idx="1143">
                  <c:v>128.5</c:v>
                </c:pt>
                <c:pt idx="1144">
                  <c:v>128.75</c:v>
                </c:pt>
                <c:pt idx="1145">
                  <c:v>131</c:v>
                </c:pt>
                <c:pt idx="1146">
                  <c:v>131</c:v>
                </c:pt>
                <c:pt idx="1147">
                  <c:v>130.75</c:v>
                </c:pt>
                <c:pt idx="1148">
                  <c:v>130</c:v>
                </c:pt>
                <c:pt idx="1149">
                  <c:v>123.5</c:v>
                </c:pt>
                <c:pt idx="1150">
                  <c:v>123.5</c:v>
                </c:pt>
                <c:pt idx="1151">
                  <c:v>124.75</c:v>
                </c:pt>
                <c:pt idx="1152">
                  <c:v>124.75</c:v>
                </c:pt>
                <c:pt idx="1153">
                  <c:v>118.75</c:v>
                </c:pt>
                <c:pt idx="1154">
                  <c:v>111.5</c:v>
                </c:pt>
                <c:pt idx="1155">
                  <c:v>109.75</c:v>
                </c:pt>
                <c:pt idx="1156">
                  <c:v>116</c:v>
                </c:pt>
                <c:pt idx="1157">
                  <c:v>112.25</c:v>
                </c:pt>
                <c:pt idx="1158">
                  <c:v>110.75</c:v>
                </c:pt>
                <c:pt idx="1159">
                  <c:v>110.75</c:v>
                </c:pt>
                <c:pt idx="1160">
                  <c:v>110.75</c:v>
                </c:pt>
                <c:pt idx="1161">
                  <c:v>113.75</c:v>
                </c:pt>
                <c:pt idx="1162">
                  <c:v>115.75</c:v>
                </c:pt>
                <c:pt idx="1163">
                  <c:v>120</c:v>
                </c:pt>
                <c:pt idx="1164">
                  <c:v>118.75</c:v>
                </c:pt>
                <c:pt idx="1165">
                  <c:v>115.5</c:v>
                </c:pt>
                <c:pt idx="1166">
                  <c:v>113.75</c:v>
                </c:pt>
                <c:pt idx="1167">
                  <c:v>115.5</c:v>
                </c:pt>
                <c:pt idx="1168">
                  <c:v>116.25</c:v>
                </c:pt>
                <c:pt idx="1169">
                  <c:v>116.75</c:v>
                </c:pt>
                <c:pt idx="1170">
                  <c:v>118.75</c:v>
                </c:pt>
                <c:pt idx="1171">
                  <c:v>120.75</c:v>
                </c:pt>
                <c:pt idx="1172">
                  <c:v>124</c:v>
                </c:pt>
                <c:pt idx="1173">
                  <c:v>126.5</c:v>
                </c:pt>
                <c:pt idx="1174">
                  <c:v>128</c:v>
                </c:pt>
                <c:pt idx="1175">
                  <c:v>129</c:v>
                </c:pt>
                <c:pt idx="1176">
                  <c:v>129.25</c:v>
                </c:pt>
                <c:pt idx="1177">
                  <c:v>129.5</c:v>
                </c:pt>
                <c:pt idx="1178">
                  <c:v>132</c:v>
                </c:pt>
                <c:pt idx="1179">
                  <c:v>131.5</c:v>
                </c:pt>
                <c:pt idx="1180">
                  <c:v>131.5</c:v>
                </c:pt>
                <c:pt idx="1181">
                  <c:v>131</c:v>
                </c:pt>
                <c:pt idx="1182">
                  <c:v>130.5</c:v>
                </c:pt>
                <c:pt idx="1183">
                  <c:v>130</c:v>
                </c:pt>
                <c:pt idx="1184">
                  <c:v>129.75</c:v>
                </c:pt>
                <c:pt idx="1185">
                  <c:v>140</c:v>
                </c:pt>
                <c:pt idx="1186">
                  <c:v>140.5</c:v>
                </c:pt>
                <c:pt idx="1187">
                  <c:v>137.9</c:v>
                </c:pt>
                <c:pt idx="1188">
                  <c:v>137</c:v>
                </c:pt>
                <c:pt idx="1189">
                  <c:v>136.5</c:v>
                </c:pt>
                <c:pt idx="1190">
                  <c:v>139</c:v>
                </c:pt>
                <c:pt idx="1191">
                  <c:v>138.5</c:v>
                </c:pt>
                <c:pt idx="1192">
                  <c:v>137</c:v>
                </c:pt>
                <c:pt idx="1193">
                  <c:v>136</c:v>
                </c:pt>
                <c:pt idx="1194">
                  <c:v>135.75</c:v>
                </c:pt>
                <c:pt idx="1195">
                  <c:v>135.25</c:v>
                </c:pt>
                <c:pt idx="1196">
                  <c:v>135.75</c:v>
                </c:pt>
                <c:pt idx="1197">
                  <c:v>130.5</c:v>
                </c:pt>
                <c:pt idx="1198">
                  <c:v>130.25</c:v>
                </c:pt>
                <c:pt idx="1199">
                  <c:v>130.75</c:v>
                </c:pt>
                <c:pt idx="1200">
                  <c:v>133.5</c:v>
                </c:pt>
                <c:pt idx="1201">
                  <c:v>134</c:v>
                </c:pt>
                <c:pt idx="1202">
                  <c:v>134</c:v>
                </c:pt>
                <c:pt idx="1203">
                  <c:v>134</c:v>
                </c:pt>
                <c:pt idx="1204">
                  <c:v>135</c:v>
                </c:pt>
                <c:pt idx="1205">
                  <c:v>135.5</c:v>
                </c:pt>
                <c:pt idx="1206">
                  <c:v>134.75</c:v>
                </c:pt>
                <c:pt idx="1207">
                  <c:v>133.75</c:v>
                </c:pt>
                <c:pt idx="1208">
                  <c:v>133.25</c:v>
                </c:pt>
                <c:pt idx="1209">
                  <c:v>132.5</c:v>
                </c:pt>
                <c:pt idx="1210">
                  <c:v>131.75</c:v>
                </c:pt>
                <c:pt idx="1211">
                  <c:v>130.75</c:v>
                </c:pt>
                <c:pt idx="1212">
                  <c:v>129.75</c:v>
                </c:pt>
                <c:pt idx="1213">
                  <c:v>130.75</c:v>
                </c:pt>
                <c:pt idx="1214" formatCode="General">
                  <c:v>132.25</c:v>
                </c:pt>
                <c:pt idx="1215" formatCode="General">
                  <c:v>135</c:v>
                </c:pt>
                <c:pt idx="1216" formatCode="General">
                  <c:v>135</c:v>
                </c:pt>
                <c:pt idx="1217" formatCode="General">
                  <c:v>135.75</c:v>
                </c:pt>
                <c:pt idx="1218" formatCode="General">
                  <c:v>136.75</c:v>
                </c:pt>
                <c:pt idx="1219" formatCode="General">
                  <c:v>136.75</c:v>
                </c:pt>
                <c:pt idx="1220" formatCode="General">
                  <c:v>135.5</c:v>
                </c:pt>
                <c:pt idx="1221" formatCode="General">
                  <c:v>135.75</c:v>
                </c:pt>
                <c:pt idx="1222" formatCode="General">
                  <c:v>135.75</c:v>
                </c:pt>
                <c:pt idx="1223" formatCode="General">
                  <c:v>136.25</c:v>
                </c:pt>
                <c:pt idx="1224" formatCode="General">
                  <c:v>136.75</c:v>
                </c:pt>
                <c:pt idx="1225" formatCode="General">
                  <c:v>136.75</c:v>
                </c:pt>
                <c:pt idx="1226" formatCode="General">
                  <c:v>135.5</c:v>
                </c:pt>
                <c:pt idx="1227" formatCode="0.00">
                  <c:v>135.5</c:v>
                </c:pt>
                <c:pt idx="1228" formatCode="General">
                  <c:v>135.75</c:v>
                </c:pt>
                <c:pt idx="1229" formatCode="0.00">
                  <c:v>135.5</c:v>
                </c:pt>
                <c:pt idx="1230" formatCode="0.00">
                  <c:v>136</c:v>
                </c:pt>
                <c:pt idx="1231" formatCode="0.00">
                  <c:v>136</c:v>
                </c:pt>
                <c:pt idx="1232" formatCode="0.00">
                  <c:v>136</c:v>
                </c:pt>
                <c:pt idx="1233" formatCode="0.00">
                  <c:v>136</c:v>
                </c:pt>
                <c:pt idx="1234" formatCode="0.00">
                  <c:v>136.5</c:v>
                </c:pt>
                <c:pt idx="1235" formatCode="0.00">
                  <c:v>138</c:v>
                </c:pt>
                <c:pt idx="1236" formatCode="0.00">
                  <c:v>140</c:v>
                </c:pt>
                <c:pt idx="1237">
                  <c:v>140</c:v>
                </c:pt>
                <c:pt idx="1238">
                  <c:v>139</c:v>
                </c:pt>
                <c:pt idx="1239">
                  <c:v>138.75</c:v>
                </c:pt>
                <c:pt idx="1240">
                  <c:v>139.25</c:v>
                </c:pt>
                <c:pt idx="1241">
                  <c:v>138.25</c:v>
                </c:pt>
                <c:pt idx="1242">
                  <c:v>137.25</c:v>
                </c:pt>
                <c:pt idx="1243">
                  <c:v>135.25</c:v>
                </c:pt>
                <c:pt idx="1244">
                  <c:v>134.75</c:v>
                </c:pt>
                <c:pt idx="1245">
                  <c:v>133.25</c:v>
                </c:pt>
                <c:pt idx="1246">
                  <c:v>133.25</c:v>
                </c:pt>
                <c:pt idx="1247" formatCode="0.00">
                  <c:v>133</c:v>
                </c:pt>
                <c:pt idx="1248">
                  <c:v>133.25</c:v>
                </c:pt>
                <c:pt idx="1249">
                  <c:v>134.75</c:v>
                </c:pt>
                <c:pt idx="1250" formatCode="0.00">
                  <c:v>134.5</c:v>
                </c:pt>
                <c:pt idx="1251" formatCode="0.00">
                  <c:v>134</c:v>
                </c:pt>
                <c:pt idx="1252" formatCode="0.00">
                  <c:v>133.75</c:v>
                </c:pt>
                <c:pt idx="1253" formatCode="0.00">
                  <c:v>132.5</c:v>
                </c:pt>
                <c:pt idx="1254" formatCode="0.00">
                  <c:v>132</c:v>
                </c:pt>
                <c:pt idx="1255" formatCode="0.00">
                  <c:v>131.25</c:v>
                </c:pt>
                <c:pt idx="1256" formatCode="0.00">
                  <c:v>131.25</c:v>
                </c:pt>
                <c:pt idx="1257" formatCode="0.00">
                  <c:v>131</c:v>
                </c:pt>
                <c:pt idx="1258" formatCode="0.00">
                  <c:v>130.75</c:v>
                </c:pt>
                <c:pt idx="1259" formatCode="0.00">
                  <c:v>129.25</c:v>
                </c:pt>
                <c:pt idx="1260" formatCode="0.00">
                  <c:v>128.25</c:v>
                </c:pt>
                <c:pt idx="1261" formatCode="0.00">
                  <c:v>127.75</c:v>
                </c:pt>
                <c:pt idx="1262" formatCode="0.00">
                  <c:v>126.25</c:v>
                </c:pt>
                <c:pt idx="1263" formatCode="0.00">
                  <c:v>123</c:v>
                </c:pt>
                <c:pt idx="1264" formatCode="0.00">
                  <c:v>122.75</c:v>
                </c:pt>
                <c:pt idx="1265" formatCode="0.00">
                  <c:v>124.5</c:v>
                </c:pt>
                <c:pt idx="1266" formatCode="0.00">
                  <c:v>124.75</c:v>
                </c:pt>
                <c:pt idx="1267" formatCode="0.00">
                  <c:v>124.25</c:v>
                </c:pt>
                <c:pt idx="1268" formatCode="0.00">
                  <c:v>123.5</c:v>
                </c:pt>
                <c:pt idx="1269" formatCode="0.00">
                  <c:v>123</c:v>
                </c:pt>
                <c:pt idx="1270" formatCode="0.00">
                  <c:v>123</c:v>
                </c:pt>
                <c:pt idx="1271" formatCode="0.00">
                  <c:v>123</c:v>
                </c:pt>
                <c:pt idx="1272" formatCode="0.00">
                  <c:v>123</c:v>
                </c:pt>
                <c:pt idx="1273" formatCode="0.00">
                  <c:v>122.25</c:v>
                </c:pt>
                <c:pt idx="1274" formatCode="0.00">
                  <c:v>121.25</c:v>
                </c:pt>
                <c:pt idx="1275" formatCode="0.00">
                  <c:v>120.25</c:v>
                </c:pt>
                <c:pt idx="1276" formatCode="0.00">
                  <c:v>120</c:v>
                </c:pt>
                <c:pt idx="1277" formatCode="0.00">
                  <c:v>119.5</c:v>
                </c:pt>
                <c:pt idx="1278" formatCode="0.00">
                  <c:v>121</c:v>
                </c:pt>
                <c:pt idx="1279" formatCode="0.00">
                  <c:v>123</c:v>
                </c:pt>
                <c:pt idx="1280" formatCode="0.00">
                  <c:v>123.5</c:v>
                </c:pt>
                <c:pt idx="1281" formatCode="0.00">
                  <c:v>124.5</c:v>
                </c:pt>
                <c:pt idx="1282" formatCode="0.00">
                  <c:v>124.5</c:v>
                </c:pt>
                <c:pt idx="1283" formatCode="0.00">
                  <c:v>124.25</c:v>
                </c:pt>
                <c:pt idx="1284" formatCode="0.00">
                  <c:v>122.25</c:v>
                </c:pt>
                <c:pt idx="1285" formatCode="0.00">
                  <c:v>122</c:v>
                </c:pt>
                <c:pt idx="1286" formatCode="0.00">
                  <c:v>119</c:v>
                </c:pt>
                <c:pt idx="1287" formatCode="0.00">
                  <c:v>117.75</c:v>
                </c:pt>
                <c:pt idx="1288" formatCode="0.00">
                  <c:v>117.5</c:v>
                </c:pt>
                <c:pt idx="1289" formatCode="0.00">
                  <c:v>118.25</c:v>
                </c:pt>
                <c:pt idx="1290" formatCode="0.00">
                  <c:v>117</c:v>
                </c:pt>
                <c:pt idx="1291" formatCode="0.00">
                  <c:v>116</c:v>
                </c:pt>
                <c:pt idx="1292" formatCode="0.00">
                  <c:v>115</c:v>
                </c:pt>
                <c:pt idx="1293">
                  <c:v>116</c:v>
                </c:pt>
                <c:pt idx="1294">
                  <c:v>105</c:v>
                </c:pt>
                <c:pt idx="1295">
                  <c:v>105.5</c:v>
                </c:pt>
                <c:pt idx="1296">
                  <c:v>108.75</c:v>
                </c:pt>
                <c:pt idx="1297">
                  <c:v>111.5</c:v>
                </c:pt>
                <c:pt idx="1298">
                  <c:v>110.25</c:v>
                </c:pt>
                <c:pt idx="1299">
                  <c:v>110.75</c:v>
                </c:pt>
                <c:pt idx="1300">
                  <c:v>109.75</c:v>
                </c:pt>
                <c:pt idx="1301">
                  <c:v>110.5</c:v>
                </c:pt>
                <c:pt idx="1302">
                  <c:v>110.75</c:v>
                </c:pt>
                <c:pt idx="1303">
                  <c:v>110.25</c:v>
                </c:pt>
                <c:pt idx="1304">
                  <c:v>111.75</c:v>
                </c:pt>
                <c:pt idx="1305">
                  <c:v>111.75</c:v>
                </c:pt>
                <c:pt idx="1306">
                  <c:v>112.25</c:v>
                </c:pt>
                <c:pt idx="1307">
                  <c:v>113.25</c:v>
                </c:pt>
                <c:pt idx="1308">
                  <c:v>117.25</c:v>
                </c:pt>
                <c:pt idx="1309">
                  <c:v>116.75</c:v>
                </c:pt>
                <c:pt idx="1310">
                  <c:v>115.5</c:v>
                </c:pt>
                <c:pt idx="1311">
                  <c:v>115</c:v>
                </c:pt>
                <c:pt idx="1312">
                  <c:v>116</c:v>
                </c:pt>
                <c:pt idx="1313">
                  <c:v>116.5</c:v>
                </c:pt>
                <c:pt idx="1314">
                  <c:v>118.25</c:v>
                </c:pt>
                <c:pt idx="1315">
                  <c:v>119</c:v>
                </c:pt>
                <c:pt idx="1316">
                  <c:v>118</c:v>
                </c:pt>
                <c:pt idx="1317">
                  <c:v>116.25</c:v>
                </c:pt>
                <c:pt idx="1318">
                  <c:v>116.25</c:v>
                </c:pt>
                <c:pt idx="1319">
                  <c:v>115.75</c:v>
                </c:pt>
                <c:pt idx="1320">
                  <c:v>114.75</c:v>
                </c:pt>
                <c:pt idx="1321">
                  <c:v>116.25</c:v>
                </c:pt>
                <c:pt idx="1322">
                  <c:v>113.75</c:v>
                </c:pt>
                <c:pt idx="1323">
                  <c:v>112</c:v>
                </c:pt>
                <c:pt idx="1324">
                  <c:v>113.25</c:v>
                </c:pt>
                <c:pt idx="1325">
                  <c:v>113.5</c:v>
                </c:pt>
                <c:pt idx="1326">
                  <c:v>111</c:v>
                </c:pt>
                <c:pt idx="1327">
                  <c:v>108.25</c:v>
                </c:pt>
                <c:pt idx="1328">
                  <c:v>107.5</c:v>
                </c:pt>
                <c:pt idx="1329">
                  <c:v>105.25</c:v>
                </c:pt>
                <c:pt idx="1330">
                  <c:v>106</c:v>
                </c:pt>
                <c:pt idx="1331">
                  <c:v>106</c:v>
                </c:pt>
                <c:pt idx="1332">
                  <c:v>105</c:v>
                </c:pt>
                <c:pt idx="1333">
                  <c:v>103</c:v>
                </c:pt>
                <c:pt idx="1334">
                  <c:v>102.75</c:v>
                </c:pt>
                <c:pt idx="1335">
                  <c:v>103.25</c:v>
                </c:pt>
                <c:pt idx="1336">
                  <c:v>103.25</c:v>
                </c:pt>
                <c:pt idx="1337">
                  <c:v>104</c:v>
                </c:pt>
                <c:pt idx="1338">
                  <c:v>103.25</c:v>
                </c:pt>
                <c:pt idx="1339">
                  <c:v>99.75</c:v>
                </c:pt>
                <c:pt idx="1340">
                  <c:v>98.75</c:v>
                </c:pt>
                <c:pt idx="1341">
                  <c:v>98</c:v>
                </c:pt>
                <c:pt idx="1342">
                  <c:v>99</c:v>
                </c:pt>
                <c:pt idx="1343">
                  <c:v>100.75</c:v>
                </c:pt>
                <c:pt idx="1344">
                  <c:v>98.75</c:v>
                </c:pt>
                <c:pt idx="1345">
                  <c:v>98.75</c:v>
                </c:pt>
                <c:pt idx="1346">
                  <c:v>98.75</c:v>
                </c:pt>
                <c:pt idx="1347">
                  <c:v>97.25</c:v>
                </c:pt>
                <c:pt idx="1348">
                  <c:v>95.5</c:v>
                </c:pt>
                <c:pt idx="1349">
                  <c:v>91.5</c:v>
                </c:pt>
                <c:pt idx="1350">
                  <c:v>91.75</c:v>
                </c:pt>
                <c:pt idx="1351">
                  <c:v>92.5</c:v>
                </c:pt>
                <c:pt idx="1352">
                  <c:v>95</c:v>
                </c:pt>
                <c:pt idx="1353">
                  <c:v>94.25</c:v>
                </c:pt>
                <c:pt idx="1354">
                  <c:v>94.75</c:v>
                </c:pt>
                <c:pt idx="1355">
                  <c:v>93.75</c:v>
                </c:pt>
                <c:pt idx="1356">
                  <c:v>93.25</c:v>
                </c:pt>
                <c:pt idx="1357">
                  <c:v>93.25</c:v>
                </c:pt>
                <c:pt idx="1358">
                  <c:v>90.75</c:v>
                </c:pt>
                <c:pt idx="1359">
                  <c:v>90.75</c:v>
                </c:pt>
                <c:pt idx="1360">
                  <c:v>89</c:v>
                </c:pt>
                <c:pt idx="1361">
                  <c:v>89.5</c:v>
                </c:pt>
                <c:pt idx="1362">
                  <c:v>91</c:v>
                </c:pt>
                <c:pt idx="1363">
                  <c:v>91.25</c:v>
                </c:pt>
                <c:pt idx="1364">
                  <c:v>91.75</c:v>
                </c:pt>
                <c:pt idx="1365">
                  <c:v>93.5</c:v>
                </c:pt>
                <c:pt idx="1366">
                  <c:v>93.25</c:v>
                </c:pt>
                <c:pt idx="1367">
                  <c:v>93.75</c:v>
                </c:pt>
                <c:pt idx="1368">
                  <c:v>95.75</c:v>
                </c:pt>
                <c:pt idx="1369">
                  <c:v>94</c:v>
                </c:pt>
                <c:pt idx="1370">
                  <c:v>93.25</c:v>
                </c:pt>
                <c:pt idx="1371">
                  <c:v>94</c:v>
                </c:pt>
                <c:pt idx="1372">
                  <c:v>95.75</c:v>
                </c:pt>
                <c:pt idx="1373">
                  <c:v>96.5</c:v>
                </c:pt>
                <c:pt idx="1374">
                  <c:v>96</c:v>
                </c:pt>
                <c:pt idx="1375">
                  <c:v>95.25</c:v>
                </c:pt>
                <c:pt idx="1376">
                  <c:v>96</c:v>
                </c:pt>
                <c:pt idx="1377">
                  <c:v>96</c:v>
                </c:pt>
                <c:pt idx="1378">
                  <c:v>96.25</c:v>
                </c:pt>
                <c:pt idx="1379">
                  <c:v>97</c:v>
                </c:pt>
                <c:pt idx="1380">
                  <c:v>97.75</c:v>
                </c:pt>
                <c:pt idx="1381">
                  <c:v>98</c:v>
                </c:pt>
                <c:pt idx="1382">
                  <c:v>98.25</c:v>
                </c:pt>
                <c:pt idx="1383">
                  <c:v>96.25</c:v>
                </c:pt>
                <c:pt idx="1384">
                  <c:v>95.75</c:v>
                </c:pt>
                <c:pt idx="1385">
                  <c:v>95</c:v>
                </c:pt>
                <c:pt idx="1386">
                  <c:v>95</c:v>
                </c:pt>
                <c:pt idx="1387">
                  <c:v>94</c:v>
                </c:pt>
                <c:pt idx="1388">
                  <c:v>93</c:v>
                </c:pt>
                <c:pt idx="1389">
                  <c:v>94</c:v>
                </c:pt>
                <c:pt idx="1390">
                  <c:v>94</c:v>
                </c:pt>
                <c:pt idx="1391">
                  <c:v>95.5</c:v>
                </c:pt>
                <c:pt idx="1392">
                  <c:v>95.5</c:v>
                </c:pt>
                <c:pt idx="1393">
                  <c:v>95.25</c:v>
                </c:pt>
                <c:pt idx="1394">
                  <c:v>93.5</c:v>
                </c:pt>
                <c:pt idx="1395">
                  <c:v>94.75</c:v>
                </c:pt>
                <c:pt idx="1396">
                  <c:v>95.5</c:v>
                </c:pt>
                <c:pt idx="1397">
                  <c:v>95.5</c:v>
                </c:pt>
                <c:pt idx="1398">
                  <c:v>95.5</c:v>
                </c:pt>
                <c:pt idx="1399">
                  <c:v>95</c:v>
                </c:pt>
                <c:pt idx="1400">
                  <c:v>95</c:v>
                </c:pt>
                <c:pt idx="1401">
                  <c:v>93.75</c:v>
                </c:pt>
                <c:pt idx="1402">
                  <c:v>93.5</c:v>
                </c:pt>
                <c:pt idx="1403">
                  <c:v>93.5</c:v>
                </c:pt>
                <c:pt idx="1404">
                  <c:v>93.75</c:v>
                </c:pt>
                <c:pt idx="1405">
                  <c:v>93.25</c:v>
                </c:pt>
                <c:pt idx="1406">
                  <c:v>92.75</c:v>
                </c:pt>
                <c:pt idx="1407">
                  <c:v>92.25</c:v>
                </c:pt>
                <c:pt idx="1408">
                  <c:v>91.75</c:v>
                </c:pt>
                <c:pt idx="1409">
                  <c:v>89.75</c:v>
                </c:pt>
                <c:pt idx="1410">
                  <c:v>89.25</c:v>
                </c:pt>
                <c:pt idx="1411">
                  <c:v>88.75</c:v>
                </c:pt>
                <c:pt idx="1412">
                  <c:v>88</c:v>
                </c:pt>
                <c:pt idx="1413">
                  <c:v>87.25</c:v>
                </c:pt>
                <c:pt idx="1414">
                  <c:v>88</c:v>
                </c:pt>
                <c:pt idx="1415">
                  <c:v>87</c:v>
                </c:pt>
                <c:pt idx="1416">
                  <c:v>87</c:v>
                </c:pt>
                <c:pt idx="1417">
                  <c:v>85.75</c:v>
                </c:pt>
                <c:pt idx="1418">
                  <c:v>83.75</c:v>
                </c:pt>
                <c:pt idx="1419">
                  <c:v>84</c:v>
                </c:pt>
                <c:pt idx="1420">
                  <c:v>83.75</c:v>
                </c:pt>
                <c:pt idx="1421">
                  <c:v>83.25</c:v>
                </c:pt>
                <c:pt idx="1422">
                  <c:v>83</c:v>
                </c:pt>
                <c:pt idx="1423">
                  <c:v>82.75</c:v>
                </c:pt>
                <c:pt idx="1424">
                  <c:v>83.5</c:v>
                </c:pt>
                <c:pt idx="1425">
                  <c:v>85.75</c:v>
                </c:pt>
                <c:pt idx="1426">
                  <c:v>84.75</c:v>
                </c:pt>
                <c:pt idx="1427">
                  <c:v>84.25</c:v>
                </c:pt>
                <c:pt idx="1428">
                  <c:v>82.75</c:v>
                </c:pt>
                <c:pt idx="1429">
                  <c:v>82</c:v>
                </c:pt>
                <c:pt idx="1430">
                  <c:v>80.5</c:v>
                </c:pt>
                <c:pt idx="1431">
                  <c:v>79.75</c:v>
                </c:pt>
                <c:pt idx="1432">
                  <c:v>79.75</c:v>
                </c:pt>
                <c:pt idx="1433">
                  <c:v>79.25</c:v>
                </c:pt>
                <c:pt idx="1434">
                  <c:v>79.25</c:v>
                </c:pt>
                <c:pt idx="1435">
                  <c:v>77.75</c:v>
                </c:pt>
                <c:pt idx="1436">
                  <c:v>77.75</c:v>
                </c:pt>
                <c:pt idx="1437">
                  <c:v>78.75</c:v>
                </c:pt>
                <c:pt idx="1438">
                  <c:v>79.5</c:v>
                </c:pt>
                <c:pt idx="1439">
                  <c:v>79.5</c:v>
                </c:pt>
                <c:pt idx="1440">
                  <c:v>79.5</c:v>
                </c:pt>
                <c:pt idx="1441">
                  <c:v>80.5</c:v>
                </c:pt>
                <c:pt idx="1442">
                  <c:v>79.75</c:v>
                </c:pt>
                <c:pt idx="1443">
                  <c:v>79.25</c:v>
                </c:pt>
                <c:pt idx="1444">
                  <c:v>80.5</c:v>
                </c:pt>
                <c:pt idx="1445">
                  <c:v>83.75</c:v>
                </c:pt>
                <c:pt idx="1446">
                  <c:v>83.5</c:v>
                </c:pt>
                <c:pt idx="1447">
                  <c:v>82.25</c:v>
                </c:pt>
                <c:pt idx="1448">
                  <c:v>80.25</c:v>
                </c:pt>
                <c:pt idx="1449">
                  <c:v>81</c:v>
                </c:pt>
                <c:pt idx="1450">
                  <c:v>81.75</c:v>
                </c:pt>
                <c:pt idx="1451">
                  <c:v>82</c:v>
                </c:pt>
                <c:pt idx="1452">
                  <c:v>82</c:v>
                </c:pt>
                <c:pt idx="1453">
                  <c:v>79.75</c:v>
                </c:pt>
                <c:pt idx="1454">
                  <c:v>80</c:v>
                </c:pt>
                <c:pt idx="1455">
                  <c:v>80</c:v>
                </c:pt>
                <c:pt idx="1456">
                  <c:v>79</c:v>
                </c:pt>
                <c:pt idx="1457">
                  <c:v>79</c:v>
                </c:pt>
                <c:pt idx="1458">
                  <c:v>79</c:v>
                </c:pt>
                <c:pt idx="1459">
                  <c:v>79</c:v>
                </c:pt>
                <c:pt idx="1460">
                  <c:v>78.5</c:v>
                </c:pt>
                <c:pt idx="1461">
                  <c:v>77.75</c:v>
                </c:pt>
                <c:pt idx="1462">
                  <c:v>76.25</c:v>
                </c:pt>
                <c:pt idx="1463">
                  <c:v>75.5</c:v>
                </c:pt>
                <c:pt idx="1464">
                  <c:v>76</c:v>
                </c:pt>
                <c:pt idx="1465">
                  <c:v>75.5</c:v>
                </c:pt>
                <c:pt idx="1466">
                  <c:v>76</c:v>
                </c:pt>
                <c:pt idx="1467">
                  <c:v>76</c:v>
                </c:pt>
                <c:pt idx="1468">
                  <c:v>75.75</c:v>
                </c:pt>
                <c:pt idx="1469">
                  <c:v>75.5</c:v>
                </c:pt>
                <c:pt idx="1470">
                  <c:v>75.25</c:v>
                </c:pt>
                <c:pt idx="1471">
                  <c:v>71.25</c:v>
                </c:pt>
                <c:pt idx="1472">
                  <c:v>70.25</c:v>
                </c:pt>
                <c:pt idx="1473">
                  <c:v>70.5</c:v>
                </c:pt>
                <c:pt idx="1474">
                  <c:v>69.75</c:v>
                </c:pt>
                <c:pt idx="1475">
                  <c:v>70.25</c:v>
                </c:pt>
                <c:pt idx="1476">
                  <c:v>69</c:v>
                </c:pt>
                <c:pt idx="1477">
                  <c:v>68.5</c:v>
                </c:pt>
                <c:pt idx="1478">
                  <c:v>69.25</c:v>
                </c:pt>
                <c:pt idx="1479">
                  <c:v>71.25</c:v>
                </c:pt>
                <c:pt idx="1480">
                  <c:v>71</c:v>
                </c:pt>
                <c:pt idx="1481">
                  <c:v>69.75</c:v>
                </c:pt>
                <c:pt idx="1482">
                  <c:v>69.5</c:v>
                </c:pt>
                <c:pt idx="1483">
                  <c:v>71.5</c:v>
                </c:pt>
                <c:pt idx="1484">
                  <c:v>71.25</c:v>
                </c:pt>
                <c:pt idx="1485">
                  <c:v>69.75</c:v>
                </c:pt>
                <c:pt idx="1486">
                  <c:v>69</c:v>
                </c:pt>
                <c:pt idx="1487">
                  <c:v>69.5</c:v>
                </c:pt>
                <c:pt idx="1488">
                  <c:v>69.5</c:v>
                </c:pt>
                <c:pt idx="1489">
                  <c:v>69.5</c:v>
                </c:pt>
                <c:pt idx="1490">
                  <c:v>69.25</c:v>
                </c:pt>
                <c:pt idx="1491">
                  <c:v>68.25</c:v>
                </c:pt>
                <c:pt idx="1492">
                  <c:v>68.25</c:v>
                </c:pt>
                <c:pt idx="1493">
                  <c:v>68.5</c:v>
                </c:pt>
                <c:pt idx="1494">
                  <c:v>69.5</c:v>
                </c:pt>
                <c:pt idx="1495">
                  <c:v>67.5</c:v>
                </c:pt>
                <c:pt idx="1496">
                  <c:v>66.25</c:v>
                </c:pt>
                <c:pt idx="1497">
                  <c:v>66.75</c:v>
                </c:pt>
                <c:pt idx="1498">
                  <c:v>68</c:v>
                </c:pt>
                <c:pt idx="1499">
                  <c:v>71.75</c:v>
                </c:pt>
                <c:pt idx="1500">
                  <c:v>71.75</c:v>
                </c:pt>
                <c:pt idx="1501">
                  <c:v>71.75</c:v>
                </c:pt>
                <c:pt idx="1502">
                  <c:v>70.75</c:v>
                </c:pt>
                <c:pt idx="1503">
                  <c:v>71.75</c:v>
                </c:pt>
                <c:pt idx="1504">
                  <c:v>71.25</c:v>
                </c:pt>
                <c:pt idx="1505">
                  <c:v>71</c:v>
                </c:pt>
                <c:pt idx="1506">
                  <c:v>70.5</c:v>
                </c:pt>
                <c:pt idx="1507">
                  <c:v>68.75</c:v>
                </c:pt>
                <c:pt idx="1508">
                  <c:v>68.5</c:v>
                </c:pt>
                <c:pt idx="1509">
                  <c:v>67.75</c:v>
                </c:pt>
                <c:pt idx="1510">
                  <c:v>68.75</c:v>
                </c:pt>
                <c:pt idx="1511">
                  <c:v>68.25</c:v>
                </c:pt>
                <c:pt idx="1512">
                  <c:v>68</c:v>
                </c:pt>
                <c:pt idx="1513">
                  <c:v>67.25</c:v>
                </c:pt>
                <c:pt idx="1514">
                  <c:v>66</c:v>
                </c:pt>
                <c:pt idx="1515">
                  <c:v>67</c:v>
                </c:pt>
                <c:pt idx="1516">
                  <c:v>66.5</c:v>
                </c:pt>
                <c:pt idx="1517">
                  <c:v>63.75</c:v>
                </c:pt>
                <c:pt idx="1518">
                  <c:v>63.75</c:v>
                </c:pt>
                <c:pt idx="1519">
                  <c:v>63</c:v>
                </c:pt>
                <c:pt idx="1520">
                  <c:v>63.25</c:v>
                </c:pt>
                <c:pt idx="1521">
                  <c:v>62</c:v>
                </c:pt>
                <c:pt idx="1522">
                  <c:v>61.25</c:v>
                </c:pt>
                <c:pt idx="1523">
                  <c:v>63</c:v>
                </c:pt>
                <c:pt idx="1524">
                  <c:v>62</c:v>
                </c:pt>
                <c:pt idx="1525">
                  <c:v>61.75</c:v>
                </c:pt>
                <c:pt idx="1526">
                  <c:v>62.25</c:v>
                </c:pt>
                <c:pt idx="1527">
                  <c:v>61.75</c:v>
                </c:pt>
                <c:pt idx="1528">
                  <c:v>62.75</c:v>
                </c:pt>
                <c:pt idx="1529">
                  <c:v>62.75</c:v>
                </c:pt>
                <c:pt idx="1530">
                  <c:v>63.25</c:v>
                </c:pt>
                <c:pt idx="1531">
                  <c:v>64.25</c:v>
                </c:pt>
                <c:pt idx="1532">
                  <c:v>65.5</c:v>
                </c:pt>
                <c:pt idx="1533">
                  <c:v>64</c:v>
                </c:pt>
                <c:pt idx="1534">
                  <c:v>62.5</c:v>
                </c:pt>
                <c:pt idx="1535">
                  <c:v>62.5</c:v>
                </c:pt>
                <c:pt idx="1536">
                  <c:v>62.5</c:v>
                </c:pt>
                <c:pt idx="1537">
                  <c:v>62.5</c:v>
                </c:pt>
                <c:pt idx="1538">
                  <c:v>63.5</c:v>
                </c:pt>
                <c:pt idx="1539">
                  <c:v>63</c:v>
                </c:pt>
                <c:pt idx="1540">
                  <c:v>63.5</c:v>
                </c:pt>
                <c:pt idx="1541">
                  <c:v>62.75</c:v>
                </c:pt>
                <c:pt idx="1542">
                  <c:v>63</c:v>
                </c:pt>
                <c:pt idx="1543">
                  <c:v>63</c:v>
                </c:pt>
                <c:pt idx="1544">
                  <c:v>61.75</c:v>
                </c:pt>
                <c:pt idx="1545">
                  <c:v>59.75</c:v>
                </c:pt>
                <c:pt idx="1546">
                  <c:v>58.5</c:v>
                </c:pt>
                <c:pt idx="1547">
                  <c:v>58</c:v>
                </c:pt>
                <c:pt idx="1548">
                  <c:v>57.25</c:v>
                </c:pt>
                <c:pt idx="1549">
                  <c:v>57</c:v>
                </c:pt>
                <c:pt idx="1550">
                  <c:v>58.5</c:v>
                </c:pt>
                <c:pt idx="1551">
                  <c:v>58.5</c:v>
                </c:pt>
                <c:pt idx="1552">
                  <c:v>58.5</c:v>
                </c:pt>
                <c:pt idx="1553">
                  <c:v>57.75</c:v>
                </c:pt>
                <c:pt idx="1554">
                  <c:v>56.25</c:v>
                </c:pt>
                <c:pt idx="1555">
                  <c:v>55.5</c:v>
                </c:pt>
                <c:pt idx="1556">
                  <c:v>55</c:v>
                </c:pt>
                <c:pt idx="1557">
                  <c:v>55</c:v>
                </c:pt>
                <c:pt idx="1558">
                  <c:v>56</c:v>
                </c:pt>
                <c:pt idx="1559">
                  <c:v>55.25</c:v>
                </c:pt>
                <c:pt idx="1560">
                  <c:v>54</c:v>
                </c:pt>
                <c:pt idx="1561">
                  <c:v>53</c:v>
                </c:pt>
                <c:pt idx="1562">
                  <c:v>52</c:v>
                </c:pt>
                <c:pt idx="1563">
                  <c:v>51.25</c:v>
                </c:pt>
                <c:pt idx="1564">
                  <c:v>48</c:v>
                </c:pt>
                <c:pt idx="1565">
                  <c:v>47.5</c:v>
                </c:pt>
                <c:pt idx="1566">
                  <c:v>47.5</c:v>
                </c:pt>
                <c:pt idx="1567">
                  <c:v>47.75</c:v>
                </c:pt>
                <c:pt idx="1568">
                  <c:v>48.25</c:v>
                </c:pt>
                <c:pt idx="1569">
                  <c:v>48</c:v>
                </c:pt>
                <c:pt idx="1570">
                  <c:v>47.75</c:v>
                </c:pt>
                <c:pt idx="1571">
                  <c:v>49.75</c:v>
                </c:pt>
                <c:pt idx="1572">
                  <c:v>50.75</c:v>
                </c:pt>
                <c:pt idx="1573">
                  <c:v>50.75</c:v>
                </c:pt>
                <c:pt idx="1574">
                  <c:v>50.75</c:v>
                </c:pt>
                <c:pt idx="1575">
                  <c:v>51.5</c:v>
                </c:pt>
                <c:pt idx="1576">
                  <c:v>51.25</c:v>
                </c:pt>
                <c:pt idx="1577">
                  <c:v>51.25</c:v>
                </c:pt>
                <c:pt idx="1578">
                  <c:v>53.5</c:v>
                </c:pt>
                <c:pt idx="1579">
                  <c:v>54.75</c:v>
                </c:pt>
                <c:pt idx="1580">
                  <c:v>58.5</c:v>
                </c:pt>
                <c:pt idx="1581">
                  <c:v>59.75</c:v>
                </c:pt>
                <c:pt idx="1582">
                  <c:v>59.25</c:v>
                </c:pt>
                <c:pt idx="1583">
                  <c:v>57.5</c:v>
                </c:pt>
                <c:pt idx="1584">
                  <c:v>55.5</c:v>
                </c:pt>
                <c:pt idx="1585">
                  <c:v>55.5</c:v>
                </c:pt>
                <c:pt idx="1586">
                  <c:v>57.75</c:v>
                </c:pt>
                <c:pt idx="1587">
                  <c:v>59.5</c:v>
                </c:pt>
                <c:pt idx="1588">
                  <c:v>61.25</c:v>
                </c:pt>
                <c:pt idx="1589">
                  <c:v>59.5</c:v>
                </c:pt>
                <c:pt idx="1590">
                  <c:v>61.5</c:v>
                </c:pt>
                <c:pt idx="1591">
                  <c:v>63</c:v>
                </c:pt>
                <c:pt idx="1592">
                  <c:v>62.5</c:v>
                </c:pt>
                <c:pt idx="1593">
                  <c:v>63</c:v>
                </c:pt>
                <c:pt idx="1594">
                  <c:v>62</c:v>
                </c:pt>
                <c:pt idx="1595">
                  <c:v>61.25</c:v>
                </c:pt>
                <c:pt idx="1596">
                  <c:v>59.75</c:v>
                </c:pt>
                <c:pt idx="1597">
                  <c:v>59.5</c:v>
                </c:pt>
                <c:pt idx="1598">
                  <c:v>58.5</c:v>
                </c:pt>
                <c:pt idx="1599">
                  <c:v>59</c:v>
                </c:pt>
                <c:pt idx="1600">
                  <c:v>61.25</c:v>
                </c:pt>
                <c:pt idx="1601">
                  <c:v>63.5</c:v>
                </c:pt>
                <c:pt idx="1602">
                  <c:v>62.75</c:v>
                </c:pt>
                <c:pt idx="1603">
                  <c:v>61</c:v>
                </c:pt>
                <c:pt idx="1604">
                  <c:v>61.5</c:v>
                </c:pt>
                <c:pt idx="1605">
                  <c:v>62.75</c:v>
                </c:pt>
                <c:pt idx="1606">
                  <c:v>63.5</c:v>
                </c:pt>
                <c:pt idx="1607">
                  <c:v>64.25</c:v>
                </c:pt>
                <c:pt idx="1608">
                  <c:v>64.75</c:v>
                </c:pt>
                <c:pt idx="1609">
                  <c:v>64.25</c:v>
                </c:pt>
                <c:pt idx="1610">
                  <c:v>64.75</c:v>
                </c:pt>
                <c:pt idx="1611">
                  <c:v>65.75</c:v>
                </c:pt>
                <c:pt idx="1612">
                  <c:v>65.75</c:v>
                </c:pt>
                <c:pt idx="1613">
                  <c:v>65</c:v>
                </c:pt>
                <c:pt idx="1614">
                  <c:v>64</c:v>
                </c:pt>
                <c:pt idx="1615" formatCode="0.00">
                  <c:v>62.5</c:v>
                </c:pt>
                <c:pt idx="1616" formatCode="0.00">
                  <c:v>61</c:v>
                </c:pt>
                <c:pt idx="1617" formatCode="0.00">
                  <c:v>61</c:v>
                </c:pt>
                <c:pt idx="1618" formatCode="0.00">
                  <c:v>61</c:v>
                </c:pt>
                <c:pt idx="1619" formatCode="0.00">
                  <c:v>60</c:v>
                </c:pt>
                <c:pt idx="1620" formatCode="0.00">
                  <c:v>60.75</c:v>
                </c:pt>
                <c:pt idx="1621" formatCode="0.00">
                  <c:v>62.25</c:v>
                </c:pt>
                <c:pt idx="1622" formatCode="0.00">
                  <c:v>60.75</c:v>
                </c:pt>
                <c:pt idx="1623" formatCode="0.00">
                  <c:v>60.5</c:v>
                </c:pt>
                <c:pt idx="1624" formatCode="0.00">
                  <c:v>60.5</c:v>
                </c:pt>
                <c:pt idx="1625" formatCode="0.00">
                  <c:v>59.5</c:v>
                </c:pt>
                <c:pt idx="1626" formatCode="0.00">
                  <c:v>58.5</c:v>
                </c:pt>
                <c:pt idx="1627" formatCode="0.00">
                  <c:v>56.25</c:v>
                </c:pt>
                <c:pt idx="1628" formatCode="0.00">
                  <c:v>55</c:v>
                </c:pt>
                <c:pt idx="1629" formatCode="0.00">
                  <c:v>51.25</c:v>
                </c:pt>
                <c:pt idx="1630" formatCode="0.00">
                  <c:v>49.75</c:v>
                </c:pt>
                <c:pt idx="1631" formatCode="0.00">
                  <c:v>44.5</c:v>
                </c:pt>
                <c:pt idx="1632" formatCode="0.00">
                  <c:v>48.75</c:v>
                </c:pt>
                <c:pt idx="1633" formatCode="0.00">
                  <c:v>48.75</c:v>
                </c:pt>
                <c:pt idx="1634" formatCode="0.00">
                  <c:v>50</c:v>
                </c:pt>
                <c:pt idx="1635" formatCode="0.00">
                  <c:v>50.75</c:v>
                </c:pt>
                <c:pt idx="1636" formatCode="0.00">
                  <c:v>50</c:v>
                </c:pt>
                <c:pt idx="1637" formatCode="0.00">
                  <c:v>50</c:v>
                </c:pt>
                <c:pt idx="1638" formatCode="0.00">
                  <c:v>52.75</c:v>
                </c:pt>
                <c:pt idx="1639" formatCode="0.00">
                  <c:v>52.5</c:v>
                </c:pt>
                <c:pt idx="1640" formatCode="0.00">
                  <c:v>51</c:v>
                </c:pt>
                <c:pt idx="1641" formatCode="0.00">
                  <c:v>51.25</c:v>
                </c:pt>
                <c:pt idx="1642" formatCode="0.00">
                  <c:v>51.25</c:v>
                </c:pt>
                <c:pt idx="1643" formatCode="0.00">
                  <c:v>52</c:v>
                </c:pt>
                <c:pt idx="1644" formatCode="0.00">
                  <c:v>53.5</c:v>
                </c:pt>
                <c:pt idx="1645" formatCode="0.00">
                  <c:v>56.75</c:v>
                </c:pt>
                <c:pt idx="1646" formatCode="0.00">
                  <c:v>55.5</c:v>
                </c:pt>
                <c:pt idx="1647" formatCode="0.00">
                  <c:v>55.25</c:v>
                </c:pt>
                <c:pt idx="1648" formatCode="0.00">
                  <c:v>55.75</c:v>
                </c:pt>
                <c:pt idx="1649" formatCode="0.00">
                  <c:v>55.75</c:v>
                </c:pt>
                <c:pt idx="1650" formatCode="0.00">
                  <c:v>57.25</c:v>
                </c:pt>
                <c:pt idx="1651" formatCode="0.00">
                  <c:v>56</c:v>
                </c:pt>
                <c:pt idx="1652" formatCode="0.00">
                  <c:v>56</c:v>
                </c:pt>
                <c:pt idx="1653" formatCode="0.00">
                  <c:v>56.25</c:v>
                </c:pt>
                <c:pt idx="1654" formatCode="0.00">
                  <c:v>57</c:v>
                </c:pt>
                <c:pt idx="1655" formatCode="0.00">
                  <c:v>56.5</c:v>
                </c:pt>
                <c:pt idx="1656" formatCode="0.00">
                  <c:v>56.75</c:v>
                </c:pt>
                <c:pt idx="1657" formatCode="0.00">
                  <c:v>56.75</c:v>
                </c:pt>
                <c:pt idx="1658" formatCode="0.00">
                  <c:v>56.75</c:v>
                </c:pt>
                <c:pt idx="1659" formatCode="0.00">
                  <c:v>56.25</c:v>
                </c:pt>
                <c:pt idx="1660" formatCode="0.00">
                  <c:v>56.25</c:v>
                </c:pt>
                <c:pt idx="1661" formatCode="0.00">
                  <c:v>54.25</c:v>
                </c:pt>
                <c:pt idx="1662" formatCode="0.00">
                  <c:v>53.25</c:v>
                </c:pt>
                <c:pt idx="1663" formatCode="0.00">
                  <c:v>53.5</c:v>
                </c:pt>
                <c:pt idx="1664" formatCode="0.00">
                  <c:v>54.25</c:v>
                </c:pt>
                <c:pt idx="1665" formatCode="0.00">
                  <c:v>56.25</c:v>
                </c:pt>
                <c:pt idx="1666" formatCode="0.00">
                  <c:v>56.25</c:v>
                </c:pt>
                <c:pt idx="1667" formatCode="0.00">
                  <c:v>56.25</c:v>
                </c:pt>
                <c:pt idx="1668" formatCode="0.00">
                  <c:v>56.75</c:v>
                </c:pt>
                <c:pt idx="1669" formatCode="0.00">
                  <c:v>56.75</c:v>
                </c:pt>
                <c:pt idx="1670" formatCode="0.00">
                  <c:v>56.75</c:v>
                </c:pt>
                <c:pt idx="1671" formatCode="0.00">
                  <c:v>57</c:v>
                </c:pt>
                <c:pt idx="1672" formatCode="0.00">
                  <c:v>57.75</c:v>
                </c:pt>
                <c:pt idx="1673" formatCode="0.00">
                  <c:v>58.25</c:v>
                </c:pt>
                <c:pt idx="1674" formatCode="0.00">
                  <c:v>59.25</c:v>
                </c:pt>
                <c:pt idx="1675" formatCode="0.00">
                  <c:v>58</c:v>
                </c:pt>
                <c:pt idx="1676" formatCode="0.00">
                  <c:v>57</c:v>
                </c:pt>
                <c:pt idx="1677" formatCode="0.00">
                  <c:v>57</c:v>
                </c:pt>
                <c:pt idx="1678" formatCode="0.00">
                  <c:v>57.6</c:v>
                </c:pt>
                <c:pt idx="1679" formatCode="0.00">
                  <c:v>57.7</c:v>
                </c:pt>
                <c:pt idx="1680" formatCode="0.00">
                  <c:v>57.7</c:v>
                </c:pt>
                <c:pt idx="1681" formatCode="0.00">
                  <c:v>57.65</c:v>
                </c:pt>
                <c:pt idx="1682" formatCode="0.00">
                  <c:v>57.05</c:v>
                </c:pt>
                <c:pt idx="1683" formatCode="0.00">
                  <c:v>56.85</c:v>
                </c:pt>
                <c:pt idx="1684" formatCode="0.00">
                  <c:v>55.85</c:v>
                </c:pt>
                <c:pt idx="1685" formatCode="0.00">
                  <c:v>55.85</c:v>
                </c:pt>
                <c:pt idx="1686" formatCode="0.00">
                  <c:v>55.65</c:v>
                </c:pt>
                <c:pt idx="1687" formatCode="0.00">
                  <c:v>55.15</c:v>
                </c:pt>
                <c:pt idx="1688" formatCode="0.00">
                  <c:v>54.65</c:v>
                </c:pt>
                <c:pt idx="1689" formatCode="0.00">
                  <c:v>54.9</c:v>
                </c:pt>
                <c:pt idx="1690" formatCode="0.00">
                  <c:v>54.9</c:v>
                </c:pt>
                <c:pt idx="1691" formatCode="0.00">
                  <c:v>54.8</c:v>
                </c:pt>
                <c:pt idx="1692" formatCode="0.00">
                  <c:v>55.95</c:v>
                </c:pt>
                <c:pt idx="1693" formatCode="0.00">
                  <c:v>56.4</c:v>
                </c:pt>
                <c:pt idx="1694" formatCode="0.00">
                  <c:v>55.9</c:v>
                </c:pt>
                <c:pt idx="1695" formatCode="0.00">
                  <c:v>54.9</c:v>
                </c:pt>
                <c:pt idx="1696" formatCode="0.00">
                  <c:v>54.3</c:v>
                </c:pt>
                <c:pt idx="1697" formatCode="0.00">
                  <c:v>53.55</c:v>
                </c:pt>
                <c:pt idx="1698" formatCode="0.00">
                  <c:v>53.8</c:v>
                </c:pt>
                <c:pt idx="1699" formatCode="0.00">
                  <c:v>53.1</c:v>
                </c:pt>
                <c:pt idx="1700" formatCode="0.00">
                  <c:v>52.8</c:v>
                </c:pt>
                <c:pt idx="1701" formatCode="0.00">
                  <c:v>52.3</c:v>
                </c:pt>
                <c:pt idx="1702" formatCode="0.00">
                  <c:v>51.8</c:v>
                </c:pt>
                <c:pt idx="1703" formatCode="0.00">
                  <c:v>51.75</c:v>
                </c:pt>
                <c:pt idx="1704" formatCode="0.00">
                  <c:v>50.75</c:v>
                </c:pt>
                <c:pt idx="1705" formatCode="0.00">
                  <c:v>51</c:v>
                </c:pt>
                <c:pt idx="1706" formatCode="0.00">
                  <c:v>49.25</c:v>
                </c:pt>
                <c:pt idx="1707" formatCode="0.00">
                  <c:v>49.65</c:v>
                </c:pt>
                <c:pt idx="1708" formatCode="0.00">
                  <c:v>49.9</c:v>
                </c:pt>
                <c:pt idx="1709" formatCode="0.00">
                  <c:v>48.6</c:v>
                </c:pt>
                <c:pt idx="1710" formatCode="0.00">
                  <c:v>48.6</c:v>
                </c:pt>
                <c:pt idx="1711" formatCode="0.00">
                  <c:v>48.4</c:v>
                </c:pt>
                <c:pt idx="1712" formatCode="0.00">
                  <c:v>47.8</c:v>
                </c:pt>
                <c:pt idx="1713" formatCode="0.00">
                  <c:v>47.8</c:v>
                </c:pt>
                <c:pt idx="1714" formatCode="0.00">
                  <c:v>48.3</c:v>
                </c:pt>
                <c:pt idx="1715" formatCode="0.00">
                  <c:v>48.3</c:v>
                </c:pt>
                <c:pt idx="1716" formatCode="0.00">
                  <c:v>48.1</c:v>
                </c:pt>
                <c:pt idx="1717" formatCode="0.00">
                  <c:v>48</c:v>
                </c:pt>
                <c:pt idx="1718" formatCode="0.00">
                  <c:v>47.7</c:v>
                </c:pt>
                <c:pt idx="1719" formatCode="0.00">
                  <c:v>46.8</c:v>
                </c:pt>
                <c:pt idx="1720" formatCode="0.00">
                  <c:v>46.5</c:v>
                </c:pt>
                <c:pt idx="1721" formatCode="0.00">
                  <c:v>45.3</c:v>
                </c:pt>
                <c:pt idx="1722" formatCode="0.00">
                  <c:v>45.3</c:v>
                </c:pt>
                <c:pt idx="1723" formatCode="0.00">
                  <c:v>44.75</c:v>
                </c:pt>
                <c:pt idx="1724" formatCode="0.00">
                  <c:v>44</c:v>
                </c:pt>
                <c:pt idx="1725" formatCode="0.00">
                  <c:v>44.2</c:v>
                </c:pt>
                <c:pt idx="1726" formatCode="0.00">
                  <c:v>44.2</c:v>
                </c:pt>
                <c:pt idx="1727" formatCode="0.00">
                  <c:v>44.05</c:v>
                </c:pt>
                <c:pt idx="1728" formatCode="0.00">
                  <c:v>42.5</c:v>
                </c:pt>
                <c:pt idx="1729" formatCode="0.00">
                  <c:v>40.5</c:v>
                </c:pt>
                <c:pt idx="1730" formatCode="0.00">
                  <c:v>40.700000000000003</c:v>
                </c:pt>
                <c:pt idx="1731" formatCode="0.00">
                  <c:v>40.5</c:v>
                </c:pt>
                <c:pt idx="1732" formatCode="0.00">
                  <c:v>39.6</c:v>
                </c:pt>
                <c:pt idx="1733" formatCode="0.00">
                  <c:v>39.5</c:v>
                </c:pt>
                <c:pt idx="1734" formatCode="0.00">
                  <c:v>39.299999999999997</c:v>
                </c:pt>
                <c:pt idx="1735" formatCode="0.00">
                  <c:v>39.200000000000003</c:v>
                </c:pt>
                <c:pt idx="1736" formatCode="0.00">
                  <c:v>38.6</c:v>
                </c:pt>
                <c:pt idx="1737" formatCode="0.00">
                  <c:v>38.6</c:v>
                </c:pt>
                <c:pt idx="1738" formatCode="0.00">
                  <c:v>39.049999999999997</c:v>
                </c:pt>
                <c:pt idx="1739" formatCode="0.00">
                  <c:v>38.5</c:v>
                </c:pt>
                <c:pt idx="1740" formatCode="0.00">
                  <c:v>39.15</c:v>
                </c:pt>
                <c:pt idx="1741" formatCode="0.00">
                  <c:v>39.35</c:v>
                </c:pt>
                <c:pt idx="1742" formatCode="0.00">
                  <c:v>40.049999999999997</c:v>
                </c:pt>
                <c:pt idx="1743" formatCode="0.00">
                  <c:v>40.549999999999997</c:v>
                </c:pt>
                <c:pt idx="1744" formatCode="0.00">
                  <c:v>40.75</c:v>
                </c:pt>
                <c:pt idx="1745" formatCode="0.00">
                  <c:v>40.299999999999997</c:v>
                </c:pt>
                <c:pt idx="1746" formatCode="0.00">
                  <c:v>40.299999999999997</c:v>
                </c:pt>
                <c:pt idx="1747" formatCode="0.00">
                  <c:v>41.45</c:v>
                </c:pt>
                <c:pt idx="1748" formatCode="0.00">
                  <c:v>42.75</c:v>
                </c:pt>
                <c:pt idx="1749" formatCode="0.00">
                  <c:v>43.05</c:v>
                </c:pt>
                <c:pt idx="1750" formatCode="0.00">
                  <c:v>43.25</c:v>
                </c:pt>
                <c:pt idx="1751" formatCode="0.00">
                  <c:v>42.7</c:v>
                </c:pt>
                <c:pt idx="1752" formatCode="0.00">
                  <c:v>42.65</c:v>
                </c:pt>
                <c:pt idx="1753" formatCode="0.00">
                  <c:v>42.25</c:v>
                </c:pt>
                <c:pt idx="1754" formatCode="0.00">
                  <c:v>41.7</c:v>
                </c:pt>
                <c:pt idx="1755" formatCode="0.00">
                  <c:v>41.5</c:v>
                </c:pt>
                <c:pt idx="1756" formatCode="0.00">
                  <c:v>41.05</c:v>
                </c:pt>
                <c:pt idx="1757" formatCode="0.00">
                  <c:v>39.85</c:v>
                </c:pt>
                <c:pt idx="1758" formatCode="0.00">
                  <c:v>39.5</c:v>
                </c:pt>
                <c:pt idx="1759" formatCode="0.00">
                  <c:v>39.25</c:v>
                </c:pt>
                <c:pt idx="1760" formatCode="0.00">
                  <c:v>41</c:v>
                </c:pt>
                <c:pt idx="1761" formatCode="0.00">
                  <c:v>42.65</c:v>
                </c:pt>
                <c:pt idx="1762" formatCode="0.00">
                  <c:v>42.75</c:v>
                </c:pt>
                <c:pt idx="1763" formatCode="0.00">
                  <c:v>41.3</c:v>
                </c:pt>
                <c:pt idx="1764" formatCode="0.00">
                  <c:v>41.1</c:v>
                </c:pt>
                <c:pt idx="1765" formatCode="0.00">
                  <c:v>41.6</c:v>
                </c:pt>
                <c:pt idx="1766" formatCode="0.00">
                  <c:v>41.6</c:v>
                </c:pt>
                <c:pt idx="1767" formatCode="0.00">
                  <c:v>41.5</c:v>
                </c:pt>
                <c:pt idx="1768" formatCode="0.00">
                  <c:v>42.6</c:v>
                </c:pt>
                <c:pt idx="1769" formatCode="0.00">
                  <c:v>42.6</c:v>
                </c:pt>
                <c:pt idx="1770" formatCode="0.00">
                  <c:v>42.4</c:v>
                </c:pt>
                <c:pt idx="1771" formatCode="0.00">
                  <c:v>43.35</c:v>
                </c:pt>
                <c:pt idx="1772" formatCode="0.00">
                  <c:v>44</c:v>
                </c:pt>
                <c:pt idx="1773" formatCode="0.00">
                  <c:v>44.75</c:v>
                </c:pt>
                <c:pt idx="1774" formatCode="0.00">
                  <c:v>46</c:v>
                </c:pt>
                <c:pt idx="1775" formatCode="0.00">
                  <c:v>45.5</c:v>
                </c:pt>
                <c:pt idx="1776" formatCode="0.00">
                  <c:v>44.2</c:v>
                </c:pt>
                <c:pt idx="1777" formatCode="0.00">
                  <c:v>44</c:v>
                </c:pt>
                <c:pt idx="1778" formatCode="0.00">
                  <c:v>42.9</c:v>
                </c:pt>
                <c:pt idx="1779" formatCode="0.00">
                  <c:v>46.3</c:v>
                </c:pt>
                <c:pt idx="1780" formatCode="0.00">
                  <c:v>46.3</c:v>
                </c:pt>
                <c:pt idx="1781" formatCode="0.00">
                  <c:v>46.5</c:v>
                </c:pt>
                <c:pt idx="1782" formatCode="0.00">
                  <c:v>47.15</c:v>
                </c:pt>
                <c:pt idx="1783" formatCode="0.00">
                  <c:v>48.2</c:v>
                </c:pt>
                <c:pt idx="1784" formatCode="0.00">
                  <c:v>51.2</c:v>
                </c:pt>
                <c:pt idx="1785" formatCode="0.00">
                  <c:v>50</c:v>
                </c:pt>
                <c:pt idx="1786" formatCode="0.00">
                  <c:v>49.9</c:v>
                </c:pt>
                <c:pt idx="1787" formatCode="0.00">
                  <c:v>49.55</c:v>
                </c:pt>
                <c:pt idx="1788" formatCode="0.00">
                  <c:v>49.1</c:v>
                </c:pt>
                <c:pt idx="1789" formatCode="0.00">
                  <c:v>49.3</c:v>
                </c:pt>
                <c:pt idx="1790" formatCode="0.00">
                  <c:v>51.05</c:v>
                </c:pt>
                <c:pt idx="1791" formatCode="0.00">
                  <c:v>52.6</c:v>
                </c:pt>
                <c:pt idx="1792" formatCode="0.00">
                  <c:v>51.3</c:v>
                </c:pt>
                <c:pt idx="1793" formatCode="0.00">
                  <c:v>53.5</c:v>
                </c:pt>
                <c:pt idx="1794" formatCode="0.00">
                  <c:v>64.2</c:v>
                </c:pt>
                <c:pt idx="1795" formatCode="0.00">
                  <c:v>62</c:v>
                </c:pt>
                <c:pt idx="1796" formatCode="0.00">
                  <c:v>57.5</c:v>
                </c:pt>
                <c:pt idx="1797" formatCode="0.00">
                  <c:v>57.35</c:v>
                </c:pt>
                <c:pt idx="1798" formatCode="0.00">
                  <c:v>56.2</c:v>
                </c:pt>
                <c:pt idx="1799" formatCode="0.00">
                  <c:v>55</c:v>
                </c:pt>
                <c:pt idx="1800" formatCode="0.00">
                  <c:v>52.1</c:v>
                </c:pt>
                <c:pt idx="1801" formatCode="0.00">
                  <c:v>53.2</c:v>
                </c:pt>
                <c:pt idx="1802" formatCode="0.00">
                  <c:v>56</c:v>
                </c:pt>
                <c:pt idx="1803" formatCode="0.00">
                  <c:v>57</c:v>
                </c:pt>
                <c:pt idx="1804" formatCode="0.00">
                  <c:v>58.5</c:v>
                </c:pt>
                <c:pt idx="1805" formatCode="0.00">
                  <c:v>58</c:v>
                </c:pt>
                <c:pt idx="1806" formatCode="0.00">
                  <c:v>56.75</c:v>
                </c:pt>
                <c:pt idx="1807" formatCode="0.00">
                  <c:v>55.5</c:v>
                </c:pt>
                <c:pt idx="1808" formatCode="0.00">
                  <c:v>56.1</c:v>
                </c:pt>
                <c:pt idx="1809" formatCode="0.00">
                  <c:v>54.25</c:v>
                </c:pt>
                <c:pt idx="1810" formatCode="0.00">
                  <c:v>54.1</c:v>
                </c:pt>
                <c:pt idx="1811" formatCode="0.00">
                  <c:v>54.1</c:v>
                </c:pt>
                <c:pt idx="1812" formatCode="0.00">
                  <c:v>55.1</c:v>
                </c:pt>
                <c:pt idx="1813" formatCode="0.00">
                  <c:v>55.1</c:v>
                </c:pt>
                <c:pt idx="1814" formatCode="0.00">
                  <c:v>54.7</c:v>
                </c:pt>
                <c:pt idx="1815" formatCode="0.00">
                  <c:v>54.65</c:v>
                </c:pt>
                <c:pt idx="1816" formatCode="0.00">
                  <c:v>54.3</c:v>
                </c:pt>
                <c:pt idx="1817" formatCode="0.00">
                  <c:v>53.6</c:v>
                </c:pt>
                <c:pt idx="1818" formatCode="0.00">
                  <c:v>56.2</c:v>
                </c:pt>
                <c:pt idx="1819" formatCode="0.00">
                  <c:v>59.5</c:v>
                </c:pt>
                <c:pt idx="1820" formatCode="0.00">
                  <c:v>60</c:v>
                </c:pt>
                <c:pt idx="1821" formatCode="0.00">
                  <c:v>58.75</c:v>
                </c:pt>
                <c:pt idx="1822" formatCode="0.00">
                  <c:v>58.3</c:v>
                </c:pt>
                <c:pt idx="1823" formatCode="0.00">
                  <c:v>60.55</c:v>
                </c:pt>
                <c:pt idx="1824" formatCode="0.00">
                  <c:v>62.6</c:v>
                </c:pt>
                <c:pt idx="1825" formatCode="0.00">
                  <c:v>65.349999999999994</c:v>
                </c:pt>
                <c:pt idx="1826" formatCode="0.00">
                  <c:v>70.5</c:v>
                </c:pt>
                <c:pt idx="1827" formatCode="0.00">
                  <c:v>65.849999999999994</c:v>
                </c:pt>
                <c:pt idx="1828" formatCode="0.00">
                  <c:v>65.599999999999994</c:v>
                </c:pt>
                <c:pt idx="1829" formatCode="0.00">
                  <c:v>61.65</c:v>
                </c:pt>
                <c:pt idx="1830" formatCode="0.00">
                  <c:v>61</c:v>
                </c:pt>
                <c:pt idx="1831" formatCode="0.00">
                  <c:v>63.5</c:v>
                </c:pt>
                <c:pt idx="1832" formatCode="0.00">
                  <c:v>65.849999999999994</c:v>
                </c:pt>
                <c:pt idx="1833" formatCode="0.00">
                  <c:v>65.849999999999994</c:v>
                </c:pt>
                <c:pt idx="1834" formatCode="0.00">
                  <c:v>63.85</c:v>
                </c:pt>
                <c:pt idx="1835" formatCode="0.00">
                  <c:v>61.5</c:v>
                </c:pt>
                <c:pt idx="1836" formatCode="0.00">
                  <c:v>60.2</c:v>
                </c:pt>
                <c:pt idx="1837" formatCode="0.00">
                  <c:v>58.35</c:v>
                </c:pt>
                <c:pt idx="1838" formatCode="0.00">
                  <c:v>54.85</c:v>
                </c:pt>
                <c:pt idx="1839" formatCode="0.00">
                  <c:v>56.1</c:v>
                </c:pt>
                <c:pt idx="1840" formatCode="0.00">
                  <c:v>56.25</c:v>
                </c:pt>
                <c:pt idx="1841" formatCode="0.00">
                  <c:v>55.45</c:v>
                </c:pt>
                <c:pt idx="1842" formatCode="0.00">
                  <c:v>53.45</c:v>
                </c:pt>
                <c:pt idx="1843" formatCode="0.00">
                  <c:v>54.4</c:v>
                </c:pt>
                <c:pt idx="1844" formatCode="0.00">
                  <c:v>57.45</c:v>
                </c:pt>
                <c:pt idx="1845" formatCode="0.00">
                  <c:v>57</c:v>
                </c:pt>
                <c:pt idx="1846" formatCode="0.00">
                  <c:v>55</c:v>
                </c:pt>
                <c:pt idx="1847" formatCode="0.00">
                  <c:v>54.25</c:v>
                </c:pt>
                <c:pt idx="1848" formatCode="0.00">
                  <c:v>52.1</c:v>
                </c:pt>
                <c:pt idx="1849" formatCode="0.00">
                  <c:v>51.65</c:v>
                </c:pt>
                <c:pt idx="1850" formatCode="0.00">
                  <c:v>50.5</c:v>
                </c:pt>
                <c:pt idx="1851" formatCode="0.00">
                  <c:v>50</c:v>
                </c:pt>
                <c:pt idx="1852" formatCode="0.00">
                  <c:v>51.8</c:v>
                </c:pt>
                <c:pt idx="1853" formatCode="0.00">
                  <c:v>49.9</c:v>
                </c:pt>
                <c:pt idx="1854" formatCode="0.00">
                  <c:v>49.5</c:v>
                </c:pt>
                <c:pt idx="1855" formatCode="0.00">
                  <c:v>49.3</c:v>
                </c:pt>
                <c:pt idx="1856" formatCode="0.00">
                  <c:v>50.7</c:v>
                </c:pt>
                <c:pt idx="1857" formatCode="0.00">
                  <c:v>51.7</c:v>
                </c:pt>
                <c:pt idx="1858" formatCode="0.00">
                  <c:v>53.15</c:v>
                </c:pt>
                <c:pt idx="1859" formatCode="0.00">
                  <c:v>52.5</c:v>
                </c:pt>
                <c:pt idx="1860" formatCode="0.00">
                  <c:v>52.5</c:v>
                </c:pt>
                <c:pt idx="1861" formatCode="0.00">
                  <c:v>52.5</c:v>
                </c:pt>
                <c:pt idx="1862" formatCode="0.00">
                  <c:v>52.7</c:v>
                </c:pt>
                <c:pt idx="1863" formatCode="0.00">
                  <c:v>50.95</c:v>
                </c:pt>
                <c:pt idx="1864" formatCode="0.00">
                  <c:v>50.95</c:v>
                </c:pt>
                <c:pt idx="1865" formatCode="0.00">
                  <c:v>51</c:v>
                </c:pt>
                <c:pt idx="1866" formatCode="0.00">
                  <c:v>51.55</c:v>
                </c:pt>
                <c:pt idx="1867" formatCode="0.00">
                  <c:v>51</c:v>
                </c:pt>
                <c:pt idx="1868" formatCode="0.00">
                  <c:v>51</c:v>
                </c:pt>
                <c:pt idx="1869" formatCode="0.00">
                  <c:v>52.9</c:v>
                </c:pt>
                <c:pt idx="1870" formatCode="0.00">
                  <c:v>52.5</c:v>
                </c:pt>
                <c:pt idx="1871" formatCode="0.00">
                  <c:v>52</c:v>
                </c:pt>
                <c:pt idx="1872" formatCode="0.00">
                  <c:v>53.65</c:v>
                </c:pt>
                <c:pt idx="1873" formatCode="0.00">
                  <c:v>53.65</c:v>
                </c:pt>
                <c:pt idx="1874" formatCode="0.00">
                  <c:v>54.15</c:v>
                </c:pt>
                <c:pt idx="1875" formatCode="0.00">
                  <c:v>55</c:v>
                </c:pt>
                <c:pt idx="1876" formatCode="0.00">
                  <c:v>54.65</c:v>
                </c:pt>
                <c:pt idx="1877" formatCode="0.00">
                  <c:v>56.25</c:v>
                </c:pt>
                <c:pt idx="1878" formatCode="0.00">
                  <c:v>56.25</c:v>
                </c:pt>
                <c:pt idx="1879" formatCode="0.00">
                  <c:v>56.25</c:v>
                </c:pt>
                <c:pt idx="1880" formatCode="0.00">
                  <c:v>55.3</c:v>
                </c:pt>
                <c:pt idx="1881" formatCode="0.00">
                  <c:v>55.05</c:v>
                </c:pt>
                <c:pt idx="1882" formatCode="0.00">
                  <c:v>56.4</c:v>
                </c:pt>
                <c:pt idx="1883" formatCode="0.00">
                  <c:v>58.7</c:v>
                </c:pt>
                <c:pt idx="1884" formatCode="0.00">
                  <c:v>59.8</c:v>
                </c:pt>
                <c:pt idx="1885" formatCode="0.00">
                  <c:v>59.05</c:v>
                </c:pt>
                <c:pt idx="1886" formatCode="0.00">
                  <c:v>58.95</c:v>
                </c:pt>
                <c:pt idx="1887" formatCode="0.00">
                  <c:v>57.15</c:v>
                </c:pt>
                <c:pt idx="1888" formatCode="0.00">
                  <c:v>56.2</c:v>
                </c:pt>
                <c:pt idx="1889" formatCode="0.00">
                  <c:v>56.2</c:v>
                </c:pt>
                <c:pt idx="1890" formatCode="0.00">
                  <c:v>57.5</c:v>
                </c:pt>
                <c:pt idx="1891" formatCode="0.00">
                  <c:v>56.65</c:v>
                </c:pt>
                <c:pt idx="1892" formatCode="0.00">
                  <c:v>56.8</c:v>
                </c:pt>
                <c:pt idx="1893" formatCode="0.00">
                  <c:v>57.65</c:v>
                </c:pt>
                <c:pt idx="1894" formatCode="0.00">
                  <c:v>59.2</c:v>
                </c:pt>
                <c:pt idx="1895" formatCode="0.00">
                  <c:v>60.55</c:v>
                </c:pt>
                <c:pt idx="1896" formatCode="0.00">
                  <c:v>60</c:v>
                </c:pt>
                <c:pt idx="1897" formatCode="0.00">
                  <c:v>61</c:v>
                </c:pt>
                <c:pt idx="1898" formatCode="0.00">
                  <c:v>61.25</c:v>
                </c:pt>
                <c:pt idx="1899" formatCode="0.00">
                  <c:v>61</c:v>
                </c:pt>
                <c:pt idx="1900" formatCode="0.00">
                  <c:v>59.7</c:v>
                </c:pt>
                <c:pt idx="1901" formatCode="0.00">
                  <c:v>61.65</c:v>
                </c:pt>
                <c:pt idx="1902" formatCode="0.00">
                  <c:v>62.5</c:v>
                </c:pt>
                <c:pt idx="1903" formatCode="0.00">
                  <c:v>62.5</c:v>
                </c:pt>
                <c:pt idx="1904" formatCode="0.00">
                  <c:v>60.9</c:v>
                </c:pt>
                <c:pt idx="1905" formatCode="0.00">
                  <c:v>59.95</c:v>
                </c:pt>
                <c:pt idx="1906" formatCode="0.00">
                  <c:v>61.1</c:v>
                </c:pt>
                <c:pt idx="1907" formatCode="0.00">
                  <c:v>60.5</c:v>
                </c:pt>
                <c:pt idx="1908" formatCode="0.00">
                  <c:v>62.15</c:v>
                </c:pt>
                <c:pt idx="1909" formatCode="0.00">
                  <c:v>61</c:v>
                </c:pt>
                <c:pt idx="1910" formatCode="0.00">
                  <c:v>61.4</c:v>
                </c:pt>
                <c:pt idx="1911" formatCode="0.00">
                  <c:v>61.65</c:v>
                </c:pt>
                <c:pt idx="1912" formatCode="0.00">
                  <c:v>61.65</c:v>
                </c:pt>
                <c:pt idx="1913" formatCode="0.00">
                  <c:v>62.5</c:v>
                </c:pt>
                <c:pt idx="1914" formatCode="0.00">
                  <c:v>62.3</c:v>
                </c:pt>
                <c:pt idx="1915" formatCode="0.00">
                  <c:v>60.95</c:v>
                </c:pt>
                <c:pt idx="1916" formatCode="0.00">
                  <c:v>60.15</c:v>
                </c:pt>
                <c:pt idx="1917" formatCode="0.00">
                  <c:v>60.05</c:v>
                </c:pt>
                <c:pt idx="1918" formatCode="0.00">
                  <c:v>60</c:v>
                </c:pt>
                <c:pt idx="1919" formatCode="0.00">
                  <c:v>59</c:v>
                </c:pt>
                <c:pt idx="1920" formatCode="0.00">
                  <c:v>60.15</c:v>
                </c:pt>
                <c:pt idx="1921" formatCode="0.00">
                  <c:v>60.15</c:v>
                </c:pt>
                <c:pt idx="1922" formatCode="0.00">
                  <c:v>59.5</c:v>
                </c:pt>
                <c:pt idx="1923" formatCode="0.00">
                  <c:v>59.9</c:v>
                </c:pt>
                <c:pt idx="1924" formatCode="0.00">
                  <c:v>59.15</c:v>
                </c:pt>
                <c:pt idx="1925" formatCode="0.00">
                  <c:v>58.45</c:v>
                </c:pt>
                <c:pt idx="1926" formatCode="0.00">
                  <c:v>58.35</c:v>
                </c:pt>
                <c:pt idx="1927" formatCode="0.00">
                  <c:v>58.35</c:v>
                </c:pt>
                <c:pt idx="1928" formatCode="0.00">
                  <c:v>56.5</c:v>
                </c:pt>
                <c:pt idx="1929" formatCode="0.00">
                  <c:v>56.3</c:v>
                </c:pt>
                <c:pt idx="1930" formatCode="0.00">
                  <c:v>56.3</c:v>
                </c:pt>
                <c:pt idx="1931" formatCode="0.00">
                  <c:v>56.3</c:v>
                </c:pt>
                <c:pt idx="1932" formatCode="0.00">
                  <c:v>55.95</c:v>
                </c:pt>
                <c:pt idx="1933" formatCode="0.00">
                  <c:v>55.1</c:v>
                </c:pt>
                <c:pt idx="1934" formatCode="0.00">
                  <c:v>55.6</c:v>
                </c:pt>
                <c:pt idx="1935" formatCode="0.00">
                  <c:v>56.55</c:v>
                </c:pt>
                <c:pt idx="1936" formatCode="0.00">
                  <c:v>56.5</c:v>
                </c:pt>
                <c:pt idx="1937" formatCode="0.00">
                  <c:v>56.9</c:v>
                </c:pt>
                <c:pt idx="1938" formatCode="0.00">
                  <c:v>55.85</c:v>
                </c:pt>
                <c:pt idx="1939" formatCode="#,##0.00">
                  <c:v>55.85</c:v>
                </c:pt>
                <c:pt idx="1940" formatCode="0.00">
                  <c:v>55.9</c:v>
                </c:pt>
                <c:pt idx="1941" formatCode="0.00">
                  <c:v>55.95</c:v>
                </c:pt>
                <c:pt idx="1942" formatCode="0.00">
                  <c:v>55.35</c:v>
                </c:pt>
                <c:pt idx="1943" formatCode="0.00">
                  <c:v>54.85</c:v>
                </c:pt>
                <c:pt idx="1944" formatCode="0.00">
                  <c:v>54.85</c:v>
                </c:pt>
                <c:pt idx="1945" formatCode="0.00">
                  <c:v>54.85</c:v>
                </c:pt>
                <c:pt idx="1946" formatCode="0.00">
                  <c:v>54.85</c:v>
                </c:pt>
                <c:pt idx="1947" formatCode="0.00">
                  <c:v>56.3</c:v>
                </c:pt>
                <c:pt idx="1948" formatCode="0.00">
                  <c:v>56.95</c:v>
                </c:pt>
                <c:pt idx="1949" formatCode="0.00">
                  <c:v>56.95</c:v>
                </c:pt>
                <c:pt idx="1950" formatCode="0.00">
                  <c:v>57</c:v>
                </c:pt>
                <c:pt idx="1951" formatCode="0.00">
                  <c:v>57.55</c:v>
                </c:pt>
                <c:pt idx="1952" formatCode="0.00">
                  <c:v>58.6</c:v>
                </c:pt>
                <c:pt idx="1953" formatCode="0.00">
                  <c:v>58.7</c:v>
                </c:pt>
                <c:pt idx="1954" formatCode="0.00">
                  <c:v>58.7</c:v>
                </c:pt>
                <c:pt idx="1955" formatCode="0.00">
                  <c:v>59.15</c:v>
                </c:pt>
                <c:pt idx="1956" formatCode="0.00">
                  <c:v>59</c:v>
                </c:pt>
                <c:pt idx="1957" formatCode="0.00">
                  <c:v>59.65</c:v>
                </c:pt>
                <c:pt idx="1958" formatCode="0.00">
                  <c:v>62.45</c:v>
                </c:pt>
                <c:pt idx="1959" formatCode="0.00">
                  <c:v>63.6</c:v>
                </c:pt>
                <c:pt idx="1960" formatCode="0.00">
                  <c:v>63.1</c:v>
                </c:pt>
                <c:pt idx="1961" formatCode="0.00">
                  <c:v>64.150000000000006</c:v>
                </c:pt>
                <c:pt idx="1962" formatCode="0.00">
                  <c:v>64.7</c:v>
                </c:pt>
                <c:pt idx="1963" formatCode="0.00">
                  <c:v>65.400000000000006</c:v>
                </c:pt>
                <c:pt idx="1964" formatCode="0.00">
                  <c:v>65.400000000000006</c:v>
                </c:pt>
                <c:pt idx="1965" formatCode="0.00">
                  <c:v>65.45</c:v>
                </c:pt>
                <c:pt idx="1966" formatCode="0.00">
                  <c:v>65.55</c:v>
                </c:pt>
                <c:pt idx="1967" formatCode="0.00">
                  <c:v>67.8</c:v>
                </c:pt>
                <c:pt idx="1968" formatCode="0.00">
                  <c:v>68.650000000000006</c:v>
                </c:pt>
                <c:pt idx="1969" formatCode="0.00">
                  <c:v>71.849999999999994</c:v>
                </c:pt>
                <c:pt idx="1970" formatCode="0.00">
                  <c:v>74.650000000000006</c:v>
                </c:pt>
                <c:pt idx="1971" formatCode="0.00">
                  <c:v>80.400000000000006</c:v>
                </c:pt>
                <c:pt idx="1972" formatCode="0.00">
                  <c:v>79.349999999999994</c:v>
                </c:pt>
                <c:pt idx="1973" formatCode="0.00">
                  <c:v>73.05</c:v>
                </c:pt>
                <c:pt idx="1974" formatCode="0.00">
                  <c:v>72.8</c:v>
                </c:pt>
                <c:pt idx="1975" formatCode="0.00">
                  <c:v>73.349999999999994</c:v>
                </c:pt>
                <c:pt idx="1976" formatCode="0.00">
                  <c:v>72.7</c:v>
                </c:pt>
                <c:pt idx="1977" formatCode="0.00">
                  <c:v>71.2</c:v>
                </c:pt>
                <c:pt idx="1978" formatCode="0.00">
                  <c:v>75.349999999999994</c:v>
                </c:pt>
                <c:pt idx="1979" formatCode="0.00">
                  <c:v>76.099999999999994</c:v>
                </c:pt>
                <c:pt idx="1980" formatCode="0.00">
                  <c:v>77.5</c:v>
                </c:pt>
                <c:pt idx="1981" formatCode="0.00">
                  <c:v>80.349999999999994</c:v>
                </c:pt>
                <c:pt idx="1982" formatCode="0.00">
                  <c:v>81.650000000000006</c:v>
                </c:pt>
                <c:pt idx="1983" formatCode="0.00">
                  <c:v>77.3</c:v>
                </c:pt>
                <c:pt idx="1984" formatCode="0.00">
                  <c:v>73</c:v>
                </c:pt>
                <c:pt idx="1985" formatCode="0.00">
                  <c:v>79.099999999999994</c:v>
                </c:pt>
                <c:pt idx="1986" formatCode="0.00">
                  <c:v>77.3</c:v>
                </c:pt>
                <c:pt idx="1987" formatCode="0.00">
                  <c:v>79</c:v>
                </c:pt>
                <c:pt idx="1988" formatCode="0.00">
                  <c:v>78.900000000000006</c:v>
                </c:pt>
                <c:pt idx="1989" formatCode="0.00">
                  <c:v>82.3</c:v>
                </c:pt>
                <c:pt idx="1990" formatCode="0.00">
                  <c:v>81.150000000000006</c:v>
                </c:pt>
                <c:pt idx="1991" formatCode="0.00">
                  <c:v>81.150000000000006</c:v>
                </c:pt>
                <c:pt idx="1992" formatCode="0.00">
                  <c:v>83.95</c:v>
                </c:pt>
                <c:pt idx="1993" formatCode="0.00">
                  <c:v>83.4</c:v>
                </c:pt>
                <c:pt idx="1994" formatCode="0.00">
                  <c:v>81.8</c:v>
                </c:pt>
                <c:pt idx="1995" formatCode="0.00">
                  <c:v>81.8</c:v>
                </c:pt>
                <c:pt idx="1996" formatCode="0.00">
                  <c:v>80.8</c:v>
                </c:pt>
                <c:pt idx="1997" formatCode="0.00">
                  <c:v>81.2</c:v>
                </c:pt>
                <c:pt idx="1998" formatCode="0.00">
                  <c:v>79.45</c:v>
                </c:pt>
                <c:pt idx="1999" formatCode="0.00">
                  <c:v>79.849999999999994</c:v>
                </c:pt>
                <c:pt idx="2000" formatCode="0.00">
                  <c:v>77.95</c:v>
                </c:pt>
                <c:pt idx="2001" formatCode="0.00">
                  <c:v>78.55</c:v>
                </c:pt>
                <c:pt idx="2002" formatCode="0.00">
                  <c:v>78.55</c:v>
                </c:pt>
                <c:pt idx="2003" formatCode="0.00">
                  <c:v>79.3</c:v>
                </c:pt>
                <c:pt idx="2004" formatCode="0.00">
                  <c:v>81.25</c:v>
                </c:pt>
                <c:pt idx="2005" formatCode="0.00">
                  <c:v>80.75</c:v>
                </c:pt>
                <c:pt idx="2006" formatCode="0.00">
                  <c:v>79.650000000000006</c:v>
                </c:pt>
                <c:pt idx="2007" formatCode="0.00">
                  <c:v>79.650000000000006</c:v>
                </c:pt>
                <c:pt idx="2008" formatCode="0.00">
                  <c:v>78.349999999999994</c:v>
                </c:pt>
                <c:pt idx="2009" formatCode="0.00">
                  <c:v>77.8</c:v>
                </c:pt>
                <c:pt idx="2010" formatCode="0.00">
                  <c:v>77.95</c:v>
                </c:pt>
                <c:pt idx="2011" formatCode="0.00">
                  <c:v>77.55</c:v>
                </c:pt>
                <c:pt idx="2012" formatCode="0.00">
                  <c:v>78.05</c:v>
                </c:pt>
                <c:pt idx="2013" formatCode="0.00">
                  <c:v>79.150000000000006</c:v>
                </c:pt>
                <c:pt idx="2014" formatCode="0.00">
                  <c:v>80.75</c:v>
                </c:pt>
                <c:pt idx="2015" formatCode="0.00">
                  <c:v>81.150000000000006</c:v>
                </c:pt>
                <c:pt idx="2016" formatCode="0.00">
                  <c:v>80.45</c:v>
                </c:pt>
                <c:pt idx="2017" formatCode="0.00">
                  <c:v>84</c:v>
                </c:pt>
                <c:pt idx="2018" formatCode="0.00">
                  <c:v>82.05</c:v>
                </c:pt>
                <c:pt idx="2019" formatCode="0.00">
                  <c:v>81.900000000000006</c:v>
                </c:pt>
                <c:pt idx="2020" formatCode="0.00">
                  <c:v>80.650000000000006</c:v>
                </c:pt>
                <c:pt idx="2021" formatCode="0.00">
                  <c:v>80.099999999999994</c:v>
                </c:pt>
                <c:pt idx="2022" formatCode="0.00">
                  <c:v>81.400000000000006</c:v>
                </c:pt>
                <c:pt idx="2023" formatCode="0.00">
                  <c:v>83.25</c:v>
                </c:pt>
                <c:pt idx="2024" formatCode="0.00">
                  <c:v>82.85</c:v>
                </c:pt>
                <c:pt idx="2025" formatCode="0.00">
                  <c:v>83.45</c:v>
                </c:pt>
                <c:pt idx="2026" formatCode="0.00">
                  <c:v>83.45</c:v>
                </c:pt>
                <c:pt idx="2027" formatCode="0.00">
                  <c:v>83.45</c:v>
                </c:pt>
                <c:pt idx="2028" formatCode="0.00">
                  <c:v>83.45</c:v>
                </c:pt>
                <c:pt idx="2029" formatCode="0.00">
                  <c:v>83.45</c:v>
                </c:pt>
                <c:pt idx="2030" formatCode="0.00">
                  <c:v>83.45</c:v>
                </c:pt>
                <c:pt idx="2031" formatCode="0.00">
                  <c:v>80.75</c:v>
                </c:pt>
                <c:pt idx="2032" formatCode="0.00">
                  <c:v>80.8</c:v>
                </c:pt>
                <c:pt idx="2033" formatCode="0.00">
                  <c:v>82.75</c:v>
                </c:pt>
                <c:pt idx="2034" formatCode="0.00">
                  <c:v>83.45</c:v>
                </c:pt>
                <c:pt idx="2035" formatCode="0.00">
                  <c:v>84</c:v>
                </c:pt>
                <c:pt idx="2036" formatCode="0.00">
                  <c:v>86.6</c:v>
                </c:pt>
                <c:pt idx="2037" formatCode="0.00">
                  <c:v>93.05</c:v>
                </c:pt>
                <c:pt idx="2038" formatCode="0.00">
                  <c:v>92</c:v>
                </c:pt>
                <c:pt idx="2039" formatCode="0.00">
                  <c:v>91.85</c:v>
                </c:pt>
                <c:pt idx="2040" formatCode="0.00">
                  <c:v>90.85</c:v>
                </c:pt>
                <c:pt idx="2041" formatCode="0.00">
                  <c:v>90.85</c:v>
                </c:pt>
                <c:pt idx="2042" formatCode="0.00">
                  <c:v>93.75</c:v>
                </c:pt>
                <c:pt idx="2043" formatCode="0.00">
                  <c:v>95.05</c:v>
                </c:pt>
                <c:pt idx="2044" formatCode="0.00">
                  <c:v>93.7</c:v>
                </c:pt>
                <c:pt idx="2045" formatCode="0.00">
                  <c:v>92</c:v>
                </c:pt>
                <c:pt idx="2046" formatCode="0.00">
                  <c:v>90.6</c:v>
                </c:pt>
                <c:pt idx="2047" formatCode="0.00">
                  <c:v>93.65</c:v>
                </c:pt>
                <c:pt idx="2048" formatCode="0.00">
                  <c:v>91.7</c:v>
                </c:pt>
                <c:pt idx="2049" formatCode="0.00">
                  <c:v>91.55</c:v>
                </c:pt>
                <c:pt idx="2050" formatCode="0.00">
                  <c:v>92.45</c:v>
                </c:pt>
                <c:pt idx="2051" formatCode="0.00">
                  <c:v>91.45</c:v>
                </c:pt>
                <c:pt idx="2052" formatCode="0.00">
                  <c:v>88.45</c:v>
                </c:pt>
                <c:pt idx="2053" formatCode="0.00">
                  <c:v>87.9</c:v>
                </c:pt>
                <c:pt idx="2054" formatCode="0.00">
                  <c:v>87.7</c:v>
                </c:pt>
                <c:pt idx="2055" formatCode="0.00">
                  <c:v>87.4</c:v>
                </c:pt>
                <c:pt idx="2056" formatCode="0.00">
                  <c:v>86.4</c:v>
                </c:pt>
                <c:pt idx="2057" formatCode="0.00">
                  <c:v>88.6</c:v>
                </c:pt>
                <c:pt idx="2058" formatCode="0.00">
                  <c:v>88.6</c:v>
                </c:pt>
                <c:pt idx="2059" formatCode="0.00">
                  <c:v>91</c:v>
                </c:pt>
                <c:pt idx="2060" formatCode="0.00">
                  <c:v>92.7</c:v>
                </c:pt>
                <c:pt idx="2061" formatCode="0.00">
                  <c:v>92</c:v>
                </c:pt>
                <c:pt idx="2062" formatCode="0.00">
                  <c:v>91.3</c:v>
                </c:pt>
                <c:pt idx="2063" formatCode="0.00">
                  <c:v>87</c:v>
                </c:pt>
                <c:pt idx="2064" formatCode="0.00">
                  <c:v>84.75</c:v>
                </c:pt>
                <c:pt idx="2065" formatCode="0.00">
                  <c:v>85.9</c:v>
                </c:pt>
                <c:pt idx="2066" formatCode="0.00">
                  <c:v>83.6</c:v>
                </c:pt>
                <c:pt idx="2067" formatCode="0.00">
                  <c:v>80.95</c:v>
                </c:pt>
                <c:pt idx="2068" formatCode="0.00">
                  <c:v>81.2</c:v>
                </c:pt>
                <c:pt idx="2069" formatCode="0.00">
                  <c:v>82.25</c:v>
                </c:pt>
                <c:pt idx="2070" formatCode="0.00">
                  <c:v>81.099999999999994</c:v>
                </c:pt>
                <c:pt idx="2071" formatCode="0.00">
                  <c:v>79.25</c:v>
                </c:pt>
                <c:pt idx="2072" formatCode="0.00">
                  <c:v>79.2</c:v>
                </c:pt>
                <c:pt idx="2073" formatCode="0.00">
                  <c:v>79.2</c:v>
                </c:pt>
                <c:pt idx="2074" formatCode="0.00">
                  <c:v>81.75</c:v>
                </c:pt>
                <c:pt idx="2075" formatCode="0.00">
                  <c:v>78.349999999999994</c:v>
                </c:pt>
                <c:pt idx="2076" formatCode="0.00">
                  <c:v>76.2</c:v>
                </c:pt>
                <c:pt idx="2077" formatCode="0.00">
                  <c:v>74.150000000000006</c:v>
                </c:pt>
                <c:pt idx="2078" formatCode="0.00">
                  <c:v>74.650000000000006</c:v>
                </c:pt>
                <c:pt idx="2079" formatCode="0.00">
                  <c:v>69</c:v>
                </c:pt>
                <c:pt idx="2080" formatCode="0.00">
                  <c:v>69</c:v>
                </c:pt>
                <c:pt idx="2081" formatCode="0.00">
                  <c:v>64.25</c:v>
                </c:pt>
                <c:pt idx="2082" formatCode="0.00">
                  <c:v>63.8</c:v>
                </c:pt>
                <c:pt idx="2083" formatCode="0.00">
                  <c:v>65.150000000000006</c:v>
                </c:pt>
                <c:pt idx="2084" formatCode="0.00">
                  <c:v>65.75</c:v>
                </c:pt>
                <c:pt idx="2085" formatCode="0.00">
                  <c:v>67.900000000000006</c:v>
                </c:pt>
                <c:pt idx="2086" formatCode="0.00">
                  <c:v>66.55</c:v>
                </c:pt>
                <c:pt idx="2087" formatCode="0.00">
                  <c:v>66.3</c:v>
                </c:pt>
                <c:pt idx="2088" formatCode="0.00">
                  <c:v>67.150000000000006</c:v>
                </c:pt>
                <c:pt idx="2089" formatCode="0.00">
                  <c:v>67.150000000000006</c:v>
                </c:pt>
                <c:pt idx="2090" formatCode="0.00">
                  <c:v>67.3</c:v>
                </c:pt>
                <c:pt idx="2091" formatCode="0.00">
                  <c:v>67.3</c:v>
                </c:pt>
                <c:pt idx="2092" formatCode="0.00">
                  <c:v>69.150000000000006</c:v>
                </c:pt>
                <c:pt idx="2093" formatCode="0.00">
                  <c:v>68.599999999999994</c:v>
                </c:pt>
                <c:pt idx="2094" formatCode="0.00">
                  <c:v>63.4</c:v>
                </c:pt>
                <c:pt idx="2095" formatCode="0.00">
                  <c:v>61.4</c:v>
                </c:pt>
                <c:pt idx="2096" formatCode="0.00">
                  <c:v>60.95</c:v>
                </c:pt>
                <c:pt idx="2097" formatCode="0.00">
                  <c:v>60.75</c:v>
                </c:pt>
                <c:pt idx="2098" formatCode="0.00">
                  <c:v>60.75</c:v>
                </c:pt>
                <c:pt idx="2099" formatCode="0.00">
                  <c:v>60.95</c:v>
                </c:pt>
                <c:pt idx="2100" formatCode="0.00">
                  <c:v>60.55</c:v>
                </c:pt>
                <c:pt idx="2101" formatCode="0.00">
                  <c:v>61.25</c:v>
                </c:pt>
                <c:pt idx="2102" formatCode="0.00">
                  <c:v>61.65</c:v>
                </c:pt>
                <c:pt idx="2103" formatCode="0.00">
                  <c:v>62.45</c:v>
                </c:pt>
                <c:pt idx="2104" formatCode="0.00">
                  <c:v>62.45</c:v>
                </c:pt>
                <c:pt idx="2105" formatCode="0.00">
                  <c:v>63.05</c:v>
                </c:pt>
                <c:pt idx="2106" formatCode="0.00">
                  <c:v>63.3</c:v>
                </c:pt>
                <c:pt idx="2107" formatCode="0.00">
                  <c:v>62.05</c:v>
                </c:pt>
                <c:pt idx="2108" formatCode="0.00">
                  <c:v>60.65</c:v>
                </c:pt>
                <c:pt idx="2109" formatCode="0.00">
                  <c:v>59.05</c:v>
                </c:pt>
                <c:pt idx="2110" formatCode="0.00">
                  <c:v>58</c:v>
                </c:pt>
                <c:pt idx="2111" formatCode="0.00">
                  <c:v>58</c:v>
                </c:pt>
                <c:pt idx="2112" formatCode="0.00">
                  <c:v>57.8</c:v>
                </c:pt>
                <c:pt idx="2113" formatCode="0.00">
                  <c:v>57.4</c:v>
                </c:pt>
                <c:pt idx="2114" formatCode="0.00">
                  <c:v>56.4</c:v>
                </c:pt>
                <c:pt idx="2115" formatCode="0.00">
                  <c:v>57.4</c:v>
                </c:pt>
                <c:pt idx="2116" formatCode="0.00">
                  <c:v>56.4</c:v>
                </c:pt>
                <c:pt idx="2117" formatCode="0.00">
                  <c:v>56.45</c:v>
                </c:pt>
                <c:pt idx="2118" formatCode="0.00">
                  <c:v>55.8</c:v>
                </c:pt>
                <c:pt idx="2119" formatCode="0.00">
                  <c:v>56.1</c:v>
                </c:pt>
                <c:pt idx="2120" formatCode="0.00">
                  <c:v>54.9</c:v>
                </c:pt>
                <c:pt idx="2121" formatCode="0.00">
                  <c:v>55.25</c:v>
                </c:pt>
                <c:pt idx="2122" formatCode="0.00">
                  <c:v>54</c:v>
                </c:pt>
                <c:pt idx="2123" formatCode="0.00">
                  <c:v>54.55</c:v>
                </c:pt>
                <c:pt idx="2124" formatCode="0.00">
                  <c:v>54.65</c:v>
                </c:pt>
                <c:pt idx="2125" formatCode="0.00">
                  <c:v>55.6</c:v>
                </c:pt>
                <c:pt idx="2126" formatCode="0.00">
                  <c:v>56</c:v>
                </c:pt>
                <c:pt idx="2127" formatCode="0.00">
                  <c:v>56.8</c:v>
                </c:pt>
                <c:pt idx="2128" formatCode="0.00">
                  <c:v>56.65</c:v>
                </c:pt>
                <c:pt idx="2129" formatCode="0.00">
                  <c:v>56.75</c:v>
                </c:pt>
                <c:pt idx="2130" formatCode="0.00">
                  <c:v>57.15</c:v>
                </c:pt>
                <c:pt idx="2131" formatCode="0.00">
                  <c:v>57.15</c:v>
                </c:pt>
                <c:pt idx="2132" formatCode="0.00">
                  <c:v>60.1</c:v>
                </c:pt>
                <c:pt idx="2133" formatCode="0.00">
                  <c:v>63</c:v>
                </c:pt>
                <c:pt idx="2134" formatCode="0.00">
                  <c:v>64.3</c:v>
                </c:pt>
                <c:pt idx="2135" formatCode="0.00">
                  <c:v>63</c:v>
                </c:pt>
                <c:pt idx="2136" formatCode="0.00">
                  <c:v>64.95</c:v>
                </c:pt>
                <c:pt idx="2137" formatCode="0.00">
                  <c:v>63.7</c:v>
                </c:pt>
                <c:pt idx="2138" formatCode="0.00">
                  <c:v>63.5</c:v>
                </c:pt>
                <c:pt idx="2139" formatCode="0.00">
                  <c:v>63.3</c:v>
                </c:pt>
                <c:pt idx="2140" formatCode="0.00">
                  <c:v>64.349999999999994</c:v>
                </c:pt>
                <c:pt idx="2141" formatCode="0.00">
                  <c:v>64.55</c:v>
                </c:pt>
                <c:pt idx="2142" formatCode="0.00">
                  <c:v>66.099999999999994</c:v>
                </c:pt>
                <c:pt idx="2143" formatCode="0.00">
                  <c:v>65.599999999999994</c:v>
                </c:pt>
                <c:pt idx="2144" formatCode="0.00">
                  <c:v>65.75</c:v>
                </c:pt>
                <c:pt idx="2145" formatCode="0.00">
                  <c:v>65.349999999999994</c:v>
                </c:pt>
                <c:pt idx="2146" formatCode="0.00">
                  <c:v>67.45</c:v>
                </c:pt>
                <c:pt idx="2147" formatCode="0.00">
                  <c:v>68.599999999999994</c:v>
                </c:pt>
                <c:pt idx="2148" formatCode="0.00">
                  <c:v>70.25</c:v>
                </c:pt>
                <c:pt idx="2149" formatCode="0.00">
                  <c:v>68.150000000000006</c:v>
                </c:pt>
                <c:pt idx="2150" formatCode="0.00">
                  <c:v>67.95</c:v>
                </c:pt>
                <c:pt idx="2151" formatCode="0.00">
                  <c:v>67.95</c:v>
                </c:pt>
                <c:pt idx="2152" formatCode="0.00">
                  <c:v>70.2</c:v>
                </c:pt>
                <c:pt idx="2153" formatCode="0.00">
                  <c:v>70.3</c:v>
                </c:pt>
                <c:pt idx="2154" formatCode="0.00">
                  <c:v>69.650000000000006</c:v>
                </c:pt>
                <c:pt idx="2155" formatCode="0.00">
                  <c:v>69.55</c:v>
                </c:pt>
                <c:pt idx="2156" formatCode="0.00">
                  <c:v>74</c:v>
                </c:pt>
                <c:pt idx="2157" formatCode="0.00">
                  <c:v>74</c:v>
                </c:pt>
                <c:pt idx="2158" formatCode="0.00">
                  <c:v>72.95</c:v>
                </c:pt>
                <c:pt idx="2159" formatCode="0.00">
                  <c:v>73.349999999999994</c:v>
                </c:pt>
                <c:pt idx="2160" formatCode="0.00">
                  <c:v>74.599999999999994</c:v>
                </c:pt>
                <c:pt idx="2161" formatCode="0.00">
                  <c:v>76.75</c:v>
                </c:pt>
                <c:pt idx="2162" formatCode="0.00">
                  <c:v>75.25</c:v>
                </c:pt>
                <c:pt idx="2163" formatCode="0.00">
                  <c:v>75.25</c:v>
                </c:pt>
                <c:pt idx="2164" formatCode="0.00">
                  <c:v>76.5</c:v>
                </c:pt>
                <c:pt idx="2165" formatCode="0.00">
                  <c:v>75.05</c:v>
                </c:pt>
                <c:pt idx="2166" formatCode="0.00">
                  <c:v>72.900000000000006</c:v>
                </c:pt>
                <c:pt idx="2167" formatCode="0.00">
                  <c:v>72.150000000000006</c:v>
                </c:pt>
                <c:pt idx="2168" formatCode="0.00">
                  <c:v>72.400000000000006</c:v>
                </c:pt>
                <c:pt idx="2169" formatCode="0.00">
                  <c:v>75.2</c:v>
                </c:pt>
                <c:pt idx="2170" formatCode="0.00">
                  <c:v>74.900000000000006</c:v>
                </c:pt>
                <c:pt idx="2171" formatCode="0.00">
                  <c:v>77.25</c:v>
                </c:pt>
                <c:pt idx="2172" formatCode="0.00">
                  <c:v>79.349999999999994</c:v>
                </c:pt>
                <c:pt idx="2173" formatCode="0.00">
                  <c:v>75.3</c:v>
                </c:pt>
                <c:pt idx="2174" formatCode="0.00">
                  <c:v>76.45</c:v>
                </c:pt>
                <c:pt idx="2175" formatCode="0.00">
                  <c:v>76.849999999999994</c:v>
                </c:pt>
                <c:pt idx="2176" formatCode="0.00">
                  <c:v>76.55</c:v>
                </c:pt>
                <c:pt idx="2177" formatCode="0.00">
                  <c:v>75.95</c:v>
                </c:pt>
                <c:pt idx="2178" formatCode="0.00">
                  <c:v>75.55</c:v>
                </c:pt>
                <c:pt idx="2179" formatCode="0.00">
                  <c:v>77.099999999999994</c:v>
                </c:pt>
                <c:pt idx="2180" formatCode="0.00">
                  <c:v>77.099999999999994</c:v>
                </c:pt>
                <c:pt idx="2181" formatCode="0.00">
                  <c:v>77.45</c:v>
                </c:pt>
                <c:pt idx="2182" formatCode="0.00">
                  <c:v>77.900000000000006</c:v>
                </c:pt>
                <c:pt idx="2183" formatCode="0.00">
                  <c:v>76.400000000000006</c:v>
                </c:pt>
                <c:pt idx="2184" formatCode="0.00">
                  <c:v>74.75</c:v>
                </c:pt>
                <c:pt idx="2185" formatCode="0.00">
                  <c:v>74.150000000000006</c:v>
                </c:pt>
                <c:pt idx="2186" formatCode="0.00">
                  <c:v>74</c:v>
                </c:pt>
                <c:pt idx="2187" formatCode="0.00">
                  <c:v>75.45</c:v>
                </c:pt>
                <c:pt idx="2188" formatCode="0.00">
                  <c:v>76.25</c:v>
                </c:pt>
                <c:pt idx="2189" formatCode="0.00">
                  <c:v>74</c:v>
                </c:pt>
                <c:pt idx="2190" formatCode="0.00">
                  <c:v>71.7</c:v>
                </c:pt>
                <c:pt idx="2191" formatCode="0.00">
                  <c:v>71.900000000000006</c:v>
                </c:pt>
                <c:pt idx="2192" formatCode="0.00">
                  <c:v>68.650000000000006</c:v>
                </c:pt>
                <c:pt idx="2193" formatCode="0.00">
                  <c:v>67.849999999999994</c:v>
                </c:pt>
                <c:pt idx="2194" formatCode="0.00">
                  <c:v>63.15</c:v>
                </c:pt>
                <c:pt idx="2195" formatCode="0.00">
                  <c:v>62.25</c:v>
                </c:pt>
                <c:pt idx="2196" formatCode="0.00">
                  <c:v>62.249999999999993</c:v>
                </c:pt>
                <c:pt idx="2197" formatCode="0.00">
                  <c:v>64.599999999999994</c:v>
                </c:pt>
                <c:pt idx="2198" formatCode="0.00">
                  <c:v>62.9</c:v>
                </c:pt>
                <c:pt idx="2199" formatCode="0.00">
                  <c:v>61.4</c:v>
                </c:pt>
                <c:pt idx="2200" formatCode="0.00">
                  <c:v>61.35</c:v>
                </c:pt>
                <c:pt idx="2201" formatCode="0.00">
                  <c:v>61.35</c:v>
                </c:pt>
                <c:pt idx="2202" formatCode="0.00">
                  <c:v>61.35</c:v>
                </c:pt>
                <c:pt idx="2203" formatCode="0.00">
                  <c:v>61.35</c:v>
                </c:pt>
                <c:pt idx="2204" formatCode="0.00">
                  <c:v>61.5</c:v>
                </c:pt>
                <c:pt idx="2205" formatCode="0.00">
                  <c:v>62.55</c:v>
                </c:pt>
                <c:pt idx="2206" formatCode="0.00">
                  <c:v>61.3</c:v>
                </c:pt>
                <c:pt idx="2207" formatCode="0.00">
                  <c:v>59.1</c:v>
                </c:pt>
                <c:pt idx="2208" formatCode="0.00">
                  <c:v>58.55</c:v>
                </c:pt>
                <c:pt idx="2209" formatCode="0.00">
                  <c:v>58.1</c:v>
                </c:pt>
                <c:pt idx="2210" formatCode="0.00">
                  <c:v>62.95</c:v>
                </c:pt>
                <c:pt idx="2211" formatCode="0.00">
                  <c:v>62.85</c:v>
                </c:pt>
                <c:pt idx="2212" formatCode="0.00">
                  <c:v>62</c:v>
                </c:pt>
                <c:pt idx="2213" formatCode="0.00">
                  <c:v>62</c:v>
                </c:pt>
                <c:pt idx="2214" formatCode="0.00">
                  <c:v>59.45</c:v>
                </c:pt>
                <c:pt idx="2215" formatCode="0.00">
                  <c:v>60.65</c:v>
                </c:pt>
                <c:pt idx="2216" formatCode="0.00">
                  <c:v>60.75</c:v>
                </c:pt>
                <c:pt idx="2217" formatCode="0.00">
                  <c:v>62.75</c:v>
                </c:pt>
                <c:pt idx="2218" formatCode="0.00">
                  <c:v>62.7</c:v>
                </c:pt>
                <c:pt idx="2219" formatCode="0.00">
                  <c:v>62.3</c:v>
                </c:pt>
                <c:pt idx="2220" formatCode="0.00">
                  <c:v>59.1</c:v>
                </c:pt>
                <c:pt idx="2221" formatCode="0.00">
                  <c:v>59</c:v>
                </c:pt>
                <c:pt idx="2222" formatCode="0.00">
                  <c:v>59.5</c:v>
                </c:pt>
                <c:pt idx="2223" formatCode="0.00">
                  <c:v>59.35</c:v>
                </c:pt>
                <c:pt idx="2224" formatCode="0.00">
                  <c:v>60.45</c:v>
                </c:pt>
                <c:pt idx="2225" formatCode="0.00">
                  <c:v>60.05</c:v>
                </c:pt>
                <c:pt idx="2226" formatCode="0.00">
                  <c:v>63.9</c:v>
                </c:pt>
                <c:pt idx="2227" formatCode="0.00">
                  <c:v>63.5</c:v>
                </c:pt>
                <c:pt idx="2228" formatCode="0.00">
                  <c:v>61.95</c:v>
                </c:pt>
                <c:pt idx="2229" formatCode="0.00">
                  <c:v>62.5</c:v>
                </c:pt>
                <c:pt idx="2230" formatCode="0.00">
                  <c:v>62.7</c:v>
                </c:pt>
                <c:pt idx="2231" formatCode="0.00">
                  <c:v>63.15</c:v>
                </c:pt>
                <c:pt idx="2232" formatCode="0.00">
                  <c:v>63.55</c:v>
                </c:pt>
                <c:pt idx="2233" formatCode="0.00">
                  <c:v>61.8</c:v>
                </c:pt>
                <c:pt idx="2234" formatCode="0.00">
                  <c:v>61.8</c:v>
                </c:pt>
                <c:pt idx="2235" formatCode="0.00">
                  <c:v>62.75</c:v>
                </c:pt>
                <c:pt idx="2236" formatCode="0.00">
                  <c:v>63.9</c:v>
                </c:pt>
                <c:pt idx="2237" formatCode="0.00">
                  <c:v>63.9</c:v>
                </c:pt>
                <c:pt idx="2238" formatCode="0.00">
                  <c:v>66.650000000000006</c:v>
                </c:pt>
                <c:pt idx="2239" formatCode="0.00">
                  <c:v>67.7</c:v>
                </c:pt>
                <c:pt idx="2240" formatCode="0.00">
                  <c:v>68.45</c:v>
                </c:pt>
                <c:pt idx="2241" formatCode="0.00">
                  <c:v>68.8</c:v>
                </c:pt>
                <c:pt idx="2242" formatCode="0.00">
                  <c:v>68.05</c:v>
                </c:pt>
                <c:pt idx="2243" formatCode="0.00">
                  <c:v>68.8</c:v>
                </c:pt>
                <c:pt idx="2244" formatCode="0.00">
                  <c:v>69.3</c:v>
                </c:pt>
                <c:pt idx="2245" formatCode="0.00">
                  <c:v>70.45</c:v>
                </c:pt>
                <c:pt idx="2246" formatCode="0.00">
                  <c:v>72.400000000000006</c:v>
                </c:pt>
                <c:pt idx="2247" formatCode="0.00">
                  <c:v>72.150000000000006</c:v>
                </c:pt>
                <c:pt idx="2248" formatCode="0.00">
                  <c:v>69</c:v>
                </c:pt>
                <c:pt idx="2249" formatCode="0.00">
                  <c:v>67.599999999999994</c:v>
                </c:pt>
                <c:pt idx="2250" formatCode="0.00">
                  <c:v>69.5</c:v>
                </c:pt>
                <c:pt idx="2251" formatCode="0.00">
                  <c:v>70.349999999999994</c:v>
                </c:pt>
                <c:pt idx="2252" formatCode="0.00">
                  <c:v>70.3</c:v>
                </c:pt>
                <c:pt idx="2253" formatCode="0.00">
                  <c:v>71.05</c:v>
                </c:pt>
                <c:pt idx="2254" formatCode="0.00">
                  <c:v>70.5</c:v>
                </c:pt>
                <c:pt idx="2255" formatCode="0.00">
                  <c:v>71.45</c:v>
                </c:pt>
                <c:pt idx="2256" formatCode="0.00">
                  <c:v>74.5</c:v>
                </c:pt>
                <c:pt idx="2257" formatCode="0.00">
                  <c:v>73.95</c:v>
                </c:pt>
                <c:pt idx="2258" formatCode="0.00">
                  <c:v>73.650000000000006</c:v>
                </c:pt>
                <c:pt idx="2259" formatCode="0.00">
                  <c:v>72.55</c:v>
                </c:pt>
                <c:pt idx="2260" formatCode="0.00">
                  <c:v>74.599999999999994</c:v>
                </c:pt>
                <c:pt idx="2261" formatCode="0.00">
                  <c:v>73.45</c:v>
                </c:pt>
                <c:pt idx="2262" formatCode="0.00">
                  <c:v>72.75</c:v>
                </c:pt>
                <c:pt idx="2263" formatCode="0.00">
                  <c:v>73</c:v>
                </c:pt>
                <c:pt idx="2264" formatCode="0.00">
                  <c:v>74.349999999999994</c:v>
                </c:pt>
                <c:pt idx="2265" formatCode="0.00">
                  <c:v>75.2</c:v>
                </c:pt>
                <c:pt idx="2266" formatCode="0.00">
                  <c:v>75.2</c:v>
                </c:pt>
                <c:pt idx="2267" formatCode="0.00">
                  <c:v>76.349999999999994</c:v>
                </c:pt>
                <c:pt idx="2268" formatCode="0.00">
                  <c:v>77.099999999999994</c:v>
                </c:pt>
                <c:pt idx="2269" formatCode="0.00">
                  <c:v>78</c:v>
                </c:pt>
                <c:pt idx="2270" formatCode="0.00">
                  <c:v>78.8</c:v>
                </c:pt>
                <c:pt idx="2271" formatCode="0.00">
                  <c:v>78.5</c:v>
                </c:pt>
                <c:pt idx="2272" formatCode="0.00">
                  <c:v>79.349999999999994</c:v>
                </c:pt>
                <c:pt idx="2273" formatCode="0.00">
                  <c:v>78.3</c:v>
                </c:pt>
                <c:pt idx="2274" formatCode="0.00">
                  <c:v>76.5</c:v>
                </c:pt>
                <c:pt idx="2275" formatCode="0.00">
                  <c:v>75.599999999999994</c:v>
                </c:pt>
                <c:pt idx="2276" formatCode="0.00">
                  <c:v>74.349999999999994</c:v>
                </c:pt>
                <c:pt idx="2277" formatCode="0.00">
                  <c:v>74.849999999999994</c:v>
                </c:pt>
                <c:pt idx="2278" formatCode="0.00">
                  <c:v>76.849999999999994</c:v>
                </c:pt>
                <c:pt idx="2279" formatCode="0.00">
                  <c:v>75.900000000000006</c:v>
                </c:pt>
                <c:pt idx="2280" formatCode="0.00">
                  <c:v>73.7</c:v>
                </c:pt>
                <c:pt idx="2281" formatCode="0.00">
                  <c:v>74.25</c:v>
                </c:pt>
                <c:pt idx="2282" formatCode="0.00">
                  <c:v>75.05</c:v>
                </c:pt>
                <c:pt idx="2283" formatCode="0.00">
                  <c:v>74.599999999999994</c:v>
                </c:pt>
                <c:pt idx="2284" formatCode="0.00">
                  <c:v>73.75</c:v>
                </c:pt>
                <c:pt idx="2285" formatCode="0.00">
                  <c:v>73.5</c:v>
                </c:pt>
                <c:pt idx="2286" formatCode="0.00">
                  <c:v>73.099999999999994</c:v>
                </c:pt>
                <c:pt idx="2287" formatCode="0.00">
                  <c:v>72.7</c:v>
                </c:pt>
                <c:pt idx="2288" formatCode="0.00">
                  <c:v>73.8</c:v>
                </c:pt>
                <c:pt idx="2289" formatCode="0.00">
                  <c:v>75.95</c:v>
                </c:pt>
                <c:pt idx="2290" formatCode="0.00">
                  <c:v>76</c:v>
                </c:pt>
                <c:pt idx="2291" formatCode="0.00">
                  <c:v>77.5</c:v>
                </c:pt>
                <c:pt idx="2292" formatCode="0.00">
                  <c:v>77.849999999999994</c:v>
                </c:pt>
                <c:pt idx="2293" formatCode="0.00">
                  <c:v>76.55</c:v>
                </c:pt>
                <c:pt idx="2294" formatCode="0.00">
                  <c:v>76.55</c:v>
                </c:pt>
                <c:pt idx="2295" formatCode="0.00">
                  <c:v>77.849999999999994</c:v>
                </c:pt>
                <c:pt idx="2296" formatCode="0.00">
                  <c:v>78.25</c:v>
                </c:pt>
                <c:pt idx="2297" formatCode="0.00">
                  <c:v>78.25</c:v>
                </c:pt>
                <c:pt idx="2298" formatCode="0.00">
                  <c:v>78.25</c:v>
                </c:pt>
                <c:pt idx="2299" formatCode="0.00">
                  <c:v>78.25</c:v>
                </c:pt>
                <c:pt idx="2300" formatCode="0.00">
                  <c:v>78.25</c:v>
                </c:pt>
                <c:pt idx="2301" formatCode="0.00">
                  <c:v>78.25</c:v>
                </c:pt>
                <c:pt idx="2302" formatCode="0.00">
                  <c:v>78.05</c:v>
                </c:pt>
                <c:pt idx="2303" formatCode="0.00">
                  <c:v>79.2</c:v>
                </c:pt>
                <c:pt idx="2304" formatCode="0.00">
                  <c:v>79.95</c:v>
                </c:pt>
                <c:pt idx="2305" formatCode="0.00">
                  <c:v>79.55</c:v>
                </c:pt>
                <c:pt idx="2306" formatCode="0.00">
                  <c:v>78.900000000000006</c:v>
                </c:pt>
                <c:pt idx="2307" formatCode="0.00">
                  <c:v>79.599999999999994</c:v>
                </c:pt>
                <c:pt idx="2308" formatCode="0.00">
                  <c:v>77.650000000000006</c:v>
                </c:pt>
                <c:pt idx="2309" formatCode="0.00">
                  <c:v>75.650000000000006</c:v>
                </c:pt>
                <c:pt idx="2310" formatCode="0.00">
                  <c:v>75</c:v>
                </c:pt>
                <c:pt idx="2311" formatCode="0.00">
                  <c:v>75.2</c:v>
                </c:pt>
                <c:pt idx="2312" formatCode="0.00">
                  <c:v>72</c:v>
                </c:pt>
                <c:pt idx="2313" formatCode="0.00">
                  <c:v>70.25</c:v>
                </c:pt>
                <c:pt idx="2314" formatCode="0.00">
                  <c:v>69</c:v>
                </c:pt>
                <c:pt idx="2315" formatCode="0.00">
                  <c:v>69.95</c:v>
                </c:pt>
                <c:pt idx="2316" formatCode="0.00">
                  <c:v>71.75</c:v>
                </c:pt>
                <c:pt idx="2317" formatCode="0.00">
                  <c:v>71.5</c:v>
                </c:pt>
                <c:pt idx="2318" formatCode="0.00">
                  <c:v>69.900000000000006</c:v>
                </c:pt>
                <c:pt idx="2319" formatCode="0.00">
                  <c:v>67.349999999999994</c:v>
                </c:pt>
                <c:pt idx="2320" formatCode="0.00">
                  <c:v>66.8</c:v>
                </c:pt>
                <c:pt idx="2321" formatCode="0.00">
                  <c:v>67.900000000000006</c:v>
                </c:pt>
                <c:pt idx="2322" formatCode="0.00">
                  <c:v>67.7</c:v>
                </c:pt>
                <c:pt idx="2323" formatCode="0.00">
                  <c:v>64.05</c:v>
                </c:pt>
                <c:pt idx="2324" formatCode="0.00">
                  <c:v>63.05</c:v>
                </c:pt>
                <c:pt idx="2325" formatCode="0.00">
                  <c:v>63.45</c:v>
                </c:pt>
                <c:pt idx="2326" formatCode="0.00">
                  <c:v>63.05</c:v>
                </c:pt>
                <c:pt idx="2327" formatCode="0.00">
                  <c:v>63.1</c:v>
                </c:pt>
                <c:pt idx="2328" formatCode="0.00">
                  <c:v>65.400000000000006</c:v>
                </c:pt>
                <c:pt idx="2329" formatCode="0.00">
                  <c:v>63.8</c:v>
                </c:pt>
                <c:pt idx="2330" formatCode="0.00">
                  <c:v>63</c:v>
                </c:pt>
                <c:pt idx="2331" formatCode="0.00">
                  <c:v>63</c:v>
                </c:pt>
                <c:pt idx="2332" formatCode="0.00">
                  <c:v>63</c:v>
                </c:pt>
                <c:pt idx="2333" formatCode="0.00">
                  <c:v>64.05</c:v>
                </c:pt>
                <c:pt idx="2334" formatCode="0.00">
                  <c:v>65.849999999999994</c:v>
                </c:pt>
                <c:pt idx="2335" formatCode="0.00">
                  <c:v>64.2</c:v>
                </c:pt>
                <c:pt idx="2336" formatCode="0.00">
                  <c:v>64.75</c:v>
                </c:pt>
                <c:pt idx="2337" formatCode="0.00">
                  <c:v>65.25</c:v>
                </c:pt>
                <c:pt idx="2338" formatCode="0.00">
                  <c:v>64.05</c:v>
                </c:pt>
                <c:pt idx="2339" formatCode="0.00">
                  <c:v>64.45</c:v>
                </c:pt>
                <c:pt idx="2340" formatCode="0.00">
                  <c:v>66.45</c:v>
                </c:pt>
                <c:pt idx="2341" formatCode="0.00">
                  <c:v>68.3</c:v>
                </c:pt>
                <c:pt idx="2342" formatCode="0.00">
                  <c:v>66.849999999999994</c:v>
                </c:pt>
                <c:pt idx="2343" formatCode="0.00">
                  <c:v>67.55</c:v>
                </c:pt>
                <c:pt idx="2344" formatCode="0.00">
                  <c:v>67.25</c:v>
                </c:pt>
                <c:pt idx="2345" formatCode="0.00">
                  <c:v>66.25</c:v>
                </c:pt>
                <c:pt idx="2346" formatCode="0.00">
                  <c:v>66.900000000000006</c:v>
                </c:pt>
                <c:pt idx="2347" formatCode="0.00">
                  <c:v>64.95</c:v>
                </c:pt>
                <c:pt idx="2348" formatCode="0.00">
                  <c:v>65.349999999999994</c:v>
                </c:pt>
                <c:pt idx="2349" formatCode="0.00">
                  <c:v>65.349999999999994</c:v>
                </c:pt>
                <c:pt idx="2350" formatCode="0.00">
                  <c:v>66.8</c:v>
                </c:pt>
                <c:pt idx="2351" formatCode="0.00">
                  <c:v>66.8</c:v>
                </c:pt>
                <c:pt idx="2352" formatCode="0.00">
                  <c:v>66.099999999999994</c:v>
                </c:pt>
                <c:pt idx="2353" formatCode="0.00">
                  <c:v>66.95</c:v>
                </c:pt>
                <c:pt idx="2354" formatCode="0.00">
                  <c:v>67.25</c:v>
                </c:pt>
                <c:pt idx="2355" formatCode="0.00">
                  <c:v>66.25</c:v>
                </c:pt>
                <c:pt idx="2356" formatCode="0.00">
                  <c:v>66.5</c:v>
                </c:pt>
                <c:pt idx="2357" formatCode="0.00">
                  <c:v>67.8</c:v>
                </c:pt>
                <c:pt idx="2358" formatCode="0.00">
                  <c:v>65.25</c:v>
                </c:pt>
                <c:pt idx="2359" formatCode="0.00">
                  <c:v>67.400000000000006</c:v>
                </c:pt>
                <c:pt idx="2360" formatCode="0.00">
                  <c:v>67.650000000000006</c:v>
                </c:pt>
                <c:pt idx="2361" formatCode="0.00">
                  <c:v>67.25</c:v>
                </c:pt>
                <c:pt idx="2362" formatCode="0.00">
                  <c:v>66.7</c:v>
                </c:pt>
                <c:pt idx="2363" formatCode="0.00">
                  <c:v>66.900000000000006</c:v>
                </c:pt>
                <c:pt idx="2364" formatCode="0.00">
                  <c:v>64.5</c:v>
                </c:pt>
                <c:pt idx="2365" formatCode="0.00">
                  <c:v>63.4</c:v>
                </c:pt>
                <c:pt idx="2366" formatCode="0.00">
                  <c:v>65.150000000000006</c:v>
                </c:pt>
                <c:pt idx="2367" formatCode="0.00">
                  <c:v>63.75</c:v>
                </c:pt>
                <c:pt idx="2368" formatCode="0.00">
                  <c:v>63.25</c:v>
                </c:pt>
                <c:pt idx="2369" formatCode="0.00">
                  <c:v>64</c:v>
                </c:pt>
                <c:pt idx="2370" formatCode="0.00">
                  <c:v>64.3</c:v>
                </c:pt>
                <c:pt idx="2371" formatCode="0.00">
                  <c:v>64.7</c:v>
                </c:pt>
                <c:pt idx="2372" formatCode="0.00">
                  <c:v>63.85</c:v>
                </c:pt>
                <c:pt idx="2373" formatCode="0.00">
                  <c:v>64.75</c:v>
                </c:pt>
                <c:pt idx="2374" formatCode="0.00">
                  <c:v>65.2</c:v>
                </c:pt>
                <c:pt idx="2375" formatCode="0.00">
                  <c:v>65.150000000000006</c:v>
                </c:pt>
                <c:pt idx="2376" formatCode="0.00">
                  <c:v>65.099999999999994</c:v>
                </c:pt>
                <c:pt idx="2377" formatCode="0.00">
                  <c:v>65.7</c:v>
                </c:pt>
                <c:pt idx="2378" formatCode="0.00">
                  <c:v>65.95</c:v>
                </c:pt>
                <c:pt idx="2379" formatCode="0.00">
                  <c:v>65.8</c:v>
                </c:pt>
                <c:pt idx="2380" formatCode="0.00">
                  <c:v>66</c:v>
                </c:pt>
                <c:pt idx="2381" formatCode="0.00">
                  <c:v>66</c:v>
                </c:pt>
                <c:pt idx="2382" formatCode="0.00">
                  <c:v>66</c:v>
                </c:pt>
                <c:pt idx="2383" formatCode="0.00">
                  <c:v>64.25</c:v>
                </c:pt>
                <c:pt idx="2384" formatCode="0.00">
                  <c:v>64.25</c:v>
                </c:pt>
                <c:pt idx="2385" formatCode="0.00">
                  <c:v>63.85</c:v>
                </c:pt>
                <c:pt idx="2386" formatCode="0.00">
                  <c:v>63.9</c:v>
                </c:pt>
                <c:pt idx="2387" formatCode="0.00">
                  <c:v>64.599999999999994</c:v>
                </c:pt>
                <c:pt idx="2388" formatCode="0.00">
                  <c:v>64.650000000000006</c:v>
                </c:pt>
                <c:pt idx="2389" formatCode="0.00">
                  <c:v>63.8</c:v>
                </c:pt>
                <c:pt idx="2390" formatCode="0.00">
                  <c:v>63.95</c:v>
                </c:pt>
                <c:pt idx="2391" formatCode="0.00">
                  <c:v>64.45</c:v>
                </c:pt>
                <c:pt idx="2392" formatCode="0.00">
                  <c:v>63.8</c:v>
                </c:pt>
                <c:pt idx="2393" formatCode="0.00">
                  <c:v>63.75</c:v>
                </c:pt>
                <c:pt idx="2394" formatCode="0.00">
                  <c:v>63.35</c:v>
                </c:pt>
                <c:pt idx="2395" formatCode="0.00">
                  <c:v>62.5</c:v>
                </c:pt>
                <c:pt idx="2396" formatCode="0.00">
                  <c:v>62.65</c:v>
                </c:pt>
                <c:pt idx="2397" formatCode="0.00">
                  <c:v>63.25</c:v>
                </c:pt>
                <c:pt idx="2398" formatCode="0.00">
                  <c:v>63.2</c:v>
                </c:pt>
                <c:pt idx="2399" formatCode="0.00">
                  <c:v>62.7</c:v>
                </c:pt>
                <c:pt idx="2400" formatCode="0.00">
                  <c:v>63.5</c:v>
                </c:pt>
                <c:pt idx="2401" formatCode="0.00">
                  <c:v>63.5</c:v>
                </c:pt>
                <c:pt idx="2402" formatCode="0.00">
                  <c:v>63</c:v>
                </c:pt>
                <c:pt idx="2403" formatCode="0.00">
                  <c:v>63.7</c:v>
                </c:pt>
                <c:pt idx="2404" formatCode="0.00">
                  <c:v>63.75</c:v>
                </c:pt>
                <c:pt idx="2405" formatCode="0.00">
                  <c:v>64.7</c:v>
                </c:pt>
                <c:pt idx="2406" formatCode="0.00">
                  <c:v>64.8</c:v>
                </c:pt>
                <c:pt idx="2407" formatCode="0.00">
                  <c:v>65.2</c:v>
                </c:pt>
                <c:pt idx="2408" formatCode="0.00">
                  <c:v>65.349999999999994</c:v>
                </c:pt>
                <c:pt idx="2409" formatCode="0.00">
                  <c:v>65.8</c:v>
                </c:pt>
                <c:pt idx="2410" formatCode="0.00">
                  <c:v>65.45</c:v>
                </c:pt>
                <c:pt idx="2411" formatCode="0.00">
                  <c:v>67.349999999999994</c:v>
                </c:pt>
                <c:pt idx="2412" formatCode="0.00">
                  <c:v>66.95</c:v>
                </c:pt>
                <c:pt idx="2413" formatCode="0.00">
                  <c:v>67.55</c:v>
                </c:pt>
                <c:pt idx="2414" formatCode="0.00">
                  <c:v>66.45</c:v>
                </c:pt>
                <c:pt idx="2415" formatCode="0.00">
                  <c:v>66.45</c:v>
                </c:pt>
                <c:pt idx="2416" formatCode="0.00">
                  <c:v>67.45</c:v>
                </c:pt>
                <c:pt idx="2417" formatCode="0.00">
                  <c:v>68.95</c:v>
                </c:pt>
                <c:pt idx="2418" formatCode="0.00">
                  <c:v>69.5</c:v>
                </c:pt>
                <c:pt idx="2419" formatCode="0.00">
                  <c:v>69.400000000000006</c:v>
                </c:pt>
                <c:pt idx="2420" formatCode="0.00">
                  <c:v>69.400000000000006</c:v>
                </c:pt>
                <c:pt idx="2421" formatCode="0.00">
                  <c:v>68.75</c:v>
                </c:pt>
                <c:pt idx="2422" formatCode="0.00">
                  <c:v>68.75</c:v>
                </c:pt>
                <c:pt idx="2423" formatCode="0.00">
                  <c:v>67.5</c:v>
                </c:pt>
                <c:pt idx="2424" formatCode="0.00">
                  <c:v>67.05</c:v>
                </c:pt>
                <c:pt idx="2425" formatCode="0.00">
                  <c:v>66.900000000000006</c:v>
                </c:pt>
                <c:pt idx="2426" formatCode="0.00">
                  <c:v>66.599999999999994</c:v>
                </c:pt>
                <c:pt idx="2427" formatCode="0.00">
                  <c:v>67.95</c:v>
                </c:pt>
                <c:pt idx="2428" formatCode="0.00">
                  <c:v>66.599999999999994</c:v>
                </c:pt>
                <c:pt idx="2429" formatCode="0.00">
                  <c:v>66.599999999999994</c:v>
                </c:pt>
                <c:pt idx="2430" formatCode="0.00">
                  <c:v>65.650000000000006</c:v>
                </c:pt>
                <c:pt idx="2431" formatCode="0.00">
                  <c:v>66.400000000000006</c:v>
                </c:pt>
                <c:pt idx="2432" formatCode="0.00">
                  <c:v>65.849999999999994</c:v>
                </c:pt>
                <c:pt idx="2433" formatCode="0.00">
                  <c:v>65.849999999999994</c:v>
                </c:pt>
                <c:pt idx="2434" formatCode="0.00">
                  <c:v>65.55</c:v>
                </c:pt>
                <c:pt idx="2435" formatCode="0.00">
                  <c:v>65.75</c:v>
                </c:pt>
                <c:pt idx="2436" formatCode="0.00">
                  <c:v>66.150000000000006</c:v>
                </c:pt>
                <c:pt idx="2437" formatCode="0.00">
                  <c:v>66.2</c:v>
                </c:pt>
                <c:pt idx="2438" formatCode="0.00">
                  <c:v>66.7</c:v>
                </c:pt>
                <c:pt idx="2439" formatCode="0.00">
                  <c:v>67.05</c:v>
                </c:pt>
                <c:pt idx="2440" formatCode="0.00">
                  <c:v>68.849999999999994</c:v>
                </c:pt>
                <c:pt idx="2441" formatCode="0.00">
                  <c:v>68.849999999999994</c:v>
                </c:pt>
                <c:pt idx="2442" formatCode="0.00">
                  <c:v>68.55</c:v>
                </c:pt>
                <c:pt idx="2443" formatCode="0.00">
                  <c:v>68.349999999999994</c:v>
                </c:pt>
                <c:pt idx="2444" formatCode="0.00">
                  <c:v>68.099999999999994</c:v>
                </c:pt>
                <c:pt idx="2445" formatCode="0.00">
                  <c:v>69.25</c:v>
                </c:pt>
                <c:pt idx="2446" formatCode="0.00">
                  <c:v>69.599999999999994</c:v>
                </c:pt>
                <c:pt idx="2447" formatCode="0.00">
                  <c:v>69.5</c:v>
                </c:pt>
                <c:pt idx="2448" formatCode="0.00">
                  <c:v>69.5</c:v>
                </c:pt>
                <c:pt idx="2449" formatCode="0.00">
                  <c:v>69.8</c:v>
                </c:pt>
                <c:pt idx="2450" formatCode="0.00">
                  <c:v>69.75</c:v>
                </c:pt>
                <c:pt idx="2451" formatCode="0.00">
                  <c:v>69.2</c:v>
                </c:pt>
                <c:pt idx="2452" formatCode="0.00">
                  <c:v>68.900000000000006</c:v>
                </c:pt>
                <c:pt idx="2453" formatCode="0.00">
                  <c:v>68.8</c:v>
                </c:pt>
                <c:pt idx="2454" formatCode="0.00">
                  <c:v>69</c:v>
                </c:pt>
                <c:pt idx="2455" formatCode="0.00">
                  <c:v>69.2</c:v>
                </c:pt>
                <c:pt idx="2456" formatCode="0.00">
                  <c:v>69.5</c:v>
                </c:pt>
                <c:pt idx="2457" formatCode="0.00">
                  <c:v>69.5</c:v>
                </c:pt>
                <c:pt idx="2458" formatCode="0.00">
                  <c:v>69.599999999999994</c:v>
                </c:pt>
                <c:pt idx="2459" formatCode="0.00">
                  <c:v>69.599999999999994</c:v>
                </c:pt>
                <c:pt idx="2460" formatCode="0.00">
                  <c:v>69.599999999999994</c:v>
                </c:pt>
                <c:pt idx="2461" formatCode="0.00">
                  <c:v>69.599999999999994</c:v>
                </c:pt>
                <c:pt idx="2462" formatCode="0.00">
                  <c:v>69.400000000000006</c:v>
                </c:pt>
                <c:pt idx="2463" formatCode="0.00">
                  <c:v>70.55</c:v>
                </c:pt>
                <c:pt idx="2464" formatCode="0.00">
                  <c:v>71.7</c:v>
                </c:pt>
                <c:pt idx="2465" formatCode="0.00">
                  <c:v>71.05</c:v>
                </c:pt>
                <c:pt idx="2466" formatCode="0.00">
                  <c:v>71.5</c:v>
                </c:pt>
                <c:pt idx="2467" formatCode="0.00">
                  <c:v>71.25</c:v>
                </c:pt>
                <c:pt idx="2468" formatCode="0.00">
                  <c:v>71.75</c:v>
                </c:pt>
                <c:pt idx="2469" formatCode="0.00">
                  <c:v>74.25</c:v>
                </c:pt>
                <c:pt idx="2470" formatCode="0.00">
                  <c:v>74.3</c:v>
                </c:pt>
                <c:pt idx="2471" formatCode="0.00">
                  <c:v>73.45</c:v>
                </c:pt>
                <c:pt idx="2472" formatCode="0.00">
                  <c:v>75</c:v>
                </c:pt>
                <c:pt idx="2473" formatCode="0.00">
                  <c:v>74.8</c:v>
                </c:pt>
                <c:pt idx="2474" formatCode="0.00">
                  <c:v>76.400000000000006</c:v>
                </c:pt>
                <c:pt idx="2475" formatCode="0.00">
                  <c:v>76.5</c:v>
                </c:pt>
                <c:pt idx="2476" formatCode="0.00">
                  <c:v>77</c:v>
                </c:pt>
                <c:pt idx="2477" formatCode="0.00">
                  <c:v>76.8</c:v>
                </c:pt>
                <c:pt idx="2478" formatCode="0.00">
                  <c:v>75.55</c:v>
                </c:pt>
                <c:pt idx="2479" formatCode="0.00">
                  <c:v>75.55</c:v>
                </c:pt>
                <c:pt idx="2480" formatCode="0.00">
                  <c:v>74.55</c:v>
                </c:pt>
                <c:pt idx="2481" formatCode="0.00">
                  <c:v>74.099999999999994</c:v>
                </c:pt>
                <c:pt idx="2482" formatCode="0.00">
                  <c:v>75.8</c:v>
                </c:pt>
                <c:pt idx="2483" formatCode="0.00">
                  <c:v>75.8</c:v>
                </c:pt>
                <c:pt idx="2484" formatCode="0.00">
                  <c:v>74.5</c:v>
                </c:pt>
                <c:pt idx="2485" formatCode="0.00">
                  <c:v>76.25</c:v>
                </c:pt>
                <c:pt idx="2486" formatCode="0.00">
                  <c:v>77.25</c:v>
                </c:pt>
                <c:pt idx="2487" formatCode="0.00">
                  <c:v>76.75</c:v>
                </c:pt>
                <c:pt idx="2488" formatCode="0.00">
                  <c:v>75.2</c:v>
                </c:pt>
                <c:pt idx="2489" formatCode="0.00">
                  <c:v>74.55</c:v>
                </c:pt>
                <c:pt idx="2490" formatCode="0.00">
                  <c:v>74.150000000000006</c:v>
                </c:pt>
                <c:pt idx="2491" formatCode="0.00">
                  <c:v>75.099999999999994</c:v>
                </c:pt>
                <c:pt idx="2492" formatCode="0.00">
                  <c:v>75.45</c:v>
                </c:pt>
                <c:pt idx="2493" formatCode="0.00">
                  <c:v>73.5</c:v>
                </c:pt>
                <c:pt idx="2494" formatCode="0.00">
                  <c:v>73.400000000000006</c:v>
                </c:pt>
                <c:pt idx="2495" formatCode="0.00">
                  <c:v>72.05</c:v>
                </c:pt>
                <c:pt idx="2496" formatCode="0.00">
                  <c:v>68.900000000000006</c:v>
                </c:pt>
                <c:pt idx="2497" formatCode="0.00">
                  <c:v>64.7</c:v>
                </c:pt>
                <c:pt idx="2498" formatCode="0.00">
                  <c:v>64.75</c:v>
                </c:pt>
                <c:pt idx="2499" formatCode="0.00">
                  <c:v>65.8</c:v>
                </c:pt>
                <c:pt idx="2500" formatCode="0.00">
                  <c:v>65.650000000000006</c:v>
                </c:pt>
                <c:pt idx="2501" formatCode="0.00">
                  <c:v>65.45</c:v>
                </c:pt>
                <c:pt idx="2502" formatCode="0.00">
                  <c:v>66.150000000000006</c:v>
                </c:pt>
                <c:pt idx="2503" formatCode="0.00">
                  <c:v>67.599999999999994</c:v>
                </c:pt>
                <c:pt idx="2504" formatCode="0.00">
                  <c:v>67.55</c:v>
                </c:pt>
                <c:pt idx="2505" formatCode="0.00">
                  <c:v>66.099999999999994</c:v>
                </c:pt>
                <c:pt idx="2506" formatCode="0.00">
                  <c:v>66.95</c:v>
                </c:pt>
                <c:pt idx="2507" formatCode="0.00">
                  <c:v>66.8</c:v>
                </c:pt>
                <c:pt idx="2508" formatCode="0.00">
                  <c:v>66.95</c:v>
                </c:pt>
                <c:pt idx="2509" formatCode="0.00">
                  <c:v>67.150000000000006</c:v>
                </c:pt>
                <c:pt idx="2510" formatCode="0.00">
                  <c:v>68.2</c:v>
                </c:pt>
                <c:pt idx="2511" formatCode="0.00">
                  <c:v>69.900000000000006</c:v>
                </c:pt>
                <c:pt idx="2512" formatCode="0.00">
                  <c:v>70.55</c:v>
                </c:pt>
                <c:pt idx="2513" formatCode="0.00">
                  <c:v>69.900000000000006</c:v>
                </c:pt>
                <c:pt idx="2514" formatCode="0.00">
                  <c:v>70.400000000000006</c:v>
                </c:pt>
                <c:pt idx="2515" formatCode="0.00">
                  <c:v>72.150000000000006</c:v>
                </c:pt>
                <c:pt idx="2516" formatCode="0.00">
                  <c:v>72.3</c:v>
                </c:pt>
                <c:pt idx="2517" formatCode="0.00">
                  <c:v>71.849999999999994</c:v>
                </c:pt>
                <c:pt idx="2518" formatCode="0.00">
                  <c:v>72.400000000000006</c:v>
                </c:pt>
                <c:pt idx="2519" formatCode="0.00">
                  <c:v>72.7</c:v>
                </c:pt>
                <c:pt idx="2520" formatCode="0.00">
                  <c:v>72.349999999999994</c:v>
                </c:pt>
                <c:pt idx="2521" formatCode="0.00">
                  <c:v>72.75</c:v>
                </c:pt>
                <c:pt idx="2522" formatCode="0.00">
                  <c:v>73.45</c:v>
                </c:pt>
                <c:pt idx="2523" formatCode="0.00">
                  <c:v>74.95</c:v>
                </c:pt>
                <c:pt idx="2524" formatCode="0.00">
                  <c:v>74.95</c:v>
                </c:pt>
                <c:pt idx="2525" formatCode="0.00">
                  <c:v>74.5</c:v>
                </c:pt>
                <c:pt idx="2526" formatCode="0.00">
                  <c:v>74.650000000000006</c:v>
                </c:pt>
                <c:pt idx="2527" formatCode="0.00">
                  <c:v>74.7</c:v>
                </c:pt>
                <c:pt idx="2528" formatCode="0.00">
                  <c:v>74.8</c:v>
                </c:pt>
                <c:pt idx="2529" formatCode="0.00">
                  <c:v>74.599999999999994</c:v>
                </c:pt>
                <c:pt idx="2530" formatCode="0.00">
                  <c:v>75.2</c:v>
                </c:pt>
                <c:pt idx="2531" formatCode="0.00">
                  <c:v>74.75</c:v>
                </c:pt>
                <c:pt idx="2532" formatCode="0.00">
                  <c:v>75.95</c:v>
                </c:pt>
                <c:pt idx="2533" formatCode="0.00">
                  <c:v>75.95</c:v>
                </c:pt>
                <c:pt idx="2534" formatCode="0.00">
                  <c:v>74.599999999999994</c:v>
                </c:pt>
                <c:pt idx="2535" formatCode="0.00">
                  <c:v>74.599999999999994</c:v>
                </c:pt>
                <c:pt idx="2536" formatCode="0.00">
                  <c:v>75.400000000000006</c:v>
                </c:pt>
                <c:pt idx="2537" formatCode="0.00">
                  <c:v>75.400000000000006</c:v>
                </c:pt>
                <c:pt idx="2538" formatCode="0.00">
                  <c:v>78.7</c:v>
                </c:pt>
                <c:pt idx="2539" formatCode="0.00">
                  <c:v>79.95</c:v>
                </c:pt>
                <c:pt idx="2540" formatCode="0.00">
                  <c:v>85.05</c:v>
                </c:pt>
                <c:pt idx="2541" formatCode="0.00">
                  <c:v>85.4</c:v>
                </c:pt>
                <c:pt idx="2542" formatCode="0.00">
                  <c:v>87</c:v>
                </c:pt>
                <c:pt idx="2543" formatCode="0.00">
                  <c:v>86.65</c:v>
                </c:pt>
                <c:pt idx="2544" formatCode="0.00">
                  <c:v>86.65</c:v>
                </c:pt>
                <c:pt idx="2545" formatCode="0.00">
                  <c:v>86.65</c:v>
                </c:pt>
                <c:pt idx="2546" formatCode="0.00">
                  <c:v>90.5</c:v>
                </c:pt>
                <c:pt idx="2547" formatCode="0.00">
                  <c:v>94.2</c:v>
                </c:pt>
                <c:pt idx="2548" formatCode="0.00">
                  <c:v>90.2</c:v>
                </c:pt>
                <c:pt idx="2549" formatCode="0.00">
                  <c:v>87.45</c:v>
                </c:pt>
                <c:pt idx="2550" formatCode="0.00">
                  <c:v>86.45</c:v>
                </c:pt>
                <c:pt idx="2551" formatCode="0.00">
                  <c:v>87.8</c:v>
                </c:pt>
                <c:pt idx="2552" formatCode="0.00">
                  <c:v>87.35</c:v>
                </c:pt>
                <c:pt idx="2553" formatCode="0.00">
                  <c:v>88.8</c:v>
                </c:pt>
                <c:pt idx="2554" formatCode="0.00">
                  <c:v>88.7</c:v>
                </c:pt>
                <c:pt idx="2555" formatCode="0.00">
                  <c:v>87.3</c:v>
                </c:pt>
                <c:pt idx="2556" formatCode="0.00">
                  <c:v>86.7</c:v>
                </c:pt>
                <c:pt idx="2557" formatCode="0.00">
                  <c:v>86.7</c:v>
                </c:pt>
                <c:pt idx="2558" formatCode="0.00">
                  <c:v>84.55</c:v>
                </c:pt>
                <c:pt idx="2559" formatCode="0.00">
                  <c:v>83.55</c:v>
                </c:pt>
                <c:pt idx="2560" formatCode="0.00">
                  <c:v>83.3</c:v>
                </c:pt>
                <c:pt idx="2561" formatCode="0.00">
                  <c:v>84.8</c:v>
                </c:pt>
                <c:pt idx="2562" formatCode="0.00">
                  <c:v>87.3</c:v>
                </c:pt>
                <c:pt idx="2563" formatCode="0.00">
                  <c:v>86.8</c:v>
                </c:pt>
                <c:pt idx="2564" formatCode="0.00">
                  <c:v>88</c:v>
                </c:pt>
                <c:pt idx="2565" formatCode="0.00">
                  <c:v>85.6</c:v>
                </c:pt>
                <c:pt idx="2566" formatCode="0.00">
                  <c:v>87.05</c:v>
                </c:pt>
                <c:pt idx="2567" formatCode="0.00">
                  <c:v>84.45</c:v>
                </c:pt>
                <c:pt idx="2568" formatCode="0.00">
                  <c:v>83</c:v>
                </c:pt>
                <c:pt idx="2569" formatCode="0.00">
                  <c:v>85.05</c:v>
                </c:pt>
                <c:pt idx="2570" formatCode="0.00">
                  <c:v>84.1</c:v>
                </c:pt>
                <c:pt idx="2571" formatCode="0.00">
                  <c:v>87.1</c:v>
                </c:pt>
                <c:pt idx="2572" formatCode="0.00">
                  <c:v>86.2</c:v>
                </c:pt>
                <c:pt idx="2573" formatCode="0.00">
                  <c:v>87.8</c:v>
                </c:pt>
                <c:pt idx="2574" formatCode="0.00">
                  <c:v>86.95</c:v>
                </c:pt>
                <c:pt idx="2575" formatCode="0.00">
                  <c:v>84.05</c:v>
                </c:pt>
                <c:pt idx="2576" formatCode="0.00">
                  <c:v>84.1</c:v>
                </c:pt>
                <c:pt idx="2577" formatCode="0.00">
                  <c:v>86.8</c:v>
                </c:pt>
                <c:pt idx="2578" formatCode="0.00">
                  <c:v>84.95</c:v>
                </c:pt>
                <c:pt idx="2579" formatCode="0.00">
                  <c:v>84.8</c:v>
                </c:pt>
                <c:pt idx="2580" formatCode="0.00">
                  <c:v>84.4</c:v>
                </c:pt>
                <c:pt idx="2581" formatCode="0.00">
                  <c:v>83.85</c:v>
                </c:pt>
                <c:pt idx="2582" formatCode="0.00">
                  <c:v>87.05</c:v>
                </c:pt>
                <c:pt idx="2583" formatCode="0.00">
                  <c:v>87.9</c:v>
                </c:pt>
                <c:pt idx="2584" formatCode="0.00">
                  <c:v>89.65</c:v>
                </c:pt>
                <c:pt idx="2585" formatCode="0.00">
                  <c:v>93.1</c:v>
                </c:pt>
                <c:pt idx="2586" formatCode="0.00">
                  <c:v>92.9</c:v>
                </c:pt>
                <c:pt idx="2587" formatCode="0.00">
                  <c:v>92.8</c:v>
                </c:pt>
                <c:pt idx="2588" formatCode="0.00">
                  <c:v>95.05</c:v>
                </c:pt>
                <c:pt idx="2589" formatCode="0.00">
                  <c:v>93.4</c:v>
                </c:pt>
                <c:pt idx="2590" formatCode="0.00">
                  <c:v>94.3</c:v>
                </c:pt>
                <c:pt idx="2591" formatCode="0.00">
                  <c:v>95</c:v>
                </c:pt>
                <c:pt idx="2592" formatCode="0.00">
                  <c:v>95.8</c:v>
                </c:pt>
                <c:pt idx="2593" formatCode="0.00">
                  <c:v>95.8</c:v>
                </c:pt>
                <c:pt idx="2594" formatCode="0.00">
                  <c:v>94.3</c:v>
                </c:pt>
                <c:pt idx="2595" formatCode="0.00">
                  <c:v>92.5</c:v>
                </c:pt>
                <c:pt idx="2596" formatCode="0.00">
                  <c:v>91.8</c:v>
                </c:pt>
                <c:pt idx="2597" formatCode="0.00">
                  <c:v>91.8</c:v>
                </c:pt>
                <c:pt idx="2598" formatCode="0.00">
                  <c:v>93.6</c:v>
                </c:pt>
                <c:pt idx="2599" formatCode="0.00">
                  <c:v>94.2</c:v>
                </c:pt>
                <c:pt idx="2600" formatCode="0.00">
                  <c:v>92.55</c:v>
                </c:pt>
                <c:pt idx="2601" formatCode="0.00">
                  <c:v>92.6</c:v>
                </c:pt>
                <c:pt idx="2602" formatCode="0.00">
                  <c:v>92.8</c:v>
                </c:pt>
                <c:pt idx="2603" formatCode="0.00">
                  <c:v>93.35</c:v>
                </c:pt>
                <c:pt idx="2604" formatCode="0.00">
                  <c:v>94.55</c:v>
                </c:pt>
                <c:pt idx="2605" formatCode="0.00">
                  <c:v>94.55</c:v>
                </c:pt>
                <c:pt idx="2606" formatCode="0.00">
                  <c:v>94.6</c:v>
                </c:pt>
                <c:pt idx="2607" formatCode="0.00">
                  <c:v>94.65</c:v>
                </c:pt>
                <c:pt idx="2608" formatCode="0.00">
                  <c:v>93.1</c:v>
                </c:pt>
                <c:pt idx="2609" formatCode="0.00">
                  <c:v>95.7</c:v>
                </c:pt>
                <c:pt idx="2610" formatCode="0.00">
                  <c:v>94.25</c:v>
                </c:pt>
                <c:pt idx="2611" formatCode="0.00">
                  <c:v>95.15</c:v>
                </c:pt>
                <c:pt idx="2612" formatCode="0.00">
                  <c:v>95.45</c:v>
                </c:pt>
                <c:pt idx="2613" formatCode="0.00">
                  <c:v>94.4</c:v>
                </c:pt>
                <c:pt idx="2614" formatCode="0.00">
                  <c:v>93.45</c:v>
                </c:pt>
                <c:pt idx="2615" formatCode="0.00">
                  <c:v>94.95</c:v>
                </c:pt>
                <c:pt idx="2616" formatCode="0.00">
                  <c:v>98</c:v>
                </c:pt>
                <c:pt idx="2617" formatCode="0.00">
                  <c:v>100.4</c:v>
                </c:pt>
                <c:pt idx="2618" formatCode="0.00">
                  <c:v>100.4</c:v>
                </c:pt>
                <c:pt idx="2619" formatCode="0.00">
                  <c:v>101</c:v>
                </c:pt>
                <c:pt idx="2620" formatCode="0.00">
                  <c:v>103.6</c:v>
                </c:pt>
                <c:pt idx="2621" formatCode="0.00">
                  <c:v>102.45</c:v>
                </c:pt>
                <c:pt idx="2622" formatCode="0.00">
                  <c:v>103.65</c:v>
                </c:pt>
                <c:pt idx="2623" formatCode="0.00">
                  <c:v>108</c:v>
                </c:pt>
                <c:pt idx="2624" formatCode="0.00">
                  <c:v>106.1</c:v>
                </c:pt>
                <c:pt idx="2625" formatCode="0.00">
                  <c:v>103.5</c:v>
                </c:pt>
                <c:pt idx="2626" formatCode="0.00">
                  <c:v>101.7</c:v>
                </c:pt>
                <c:pt idx="2627" formatCode="0.00">
                  <c:v>99.8</c:v>
                </c:pt>
                <c:pt idx="2628" formatCode="0.00">
                  <c:v>97.95</c:v>
                </c:pt>
                <c:pt idx="2629" formatCode="0.00">
                  <c:v>99.9</c:v>
                </c:pt>
                <c:pt idx="2630" formatCode="0.00">
                  <c:v>99.9</c:v>
                </c:pt>
                <c:pt idx="2631" formatCode="0.00">
                  <c:v>98.35</c:v>
                </c:pt>
                <c:pt idx="2632" formatCode="0.00">
                  <c:v>98.35</c:v>
                </c:pt>
                <c:pt idx="2633" formatCode="0.00">
                  <c:v>100.4</c:v>
                </c:pt>
                <c:pt idx="2634" formatCode="0.00">
                  <c:v>105.9</c:v>
                </c:pt>
                <c:pt idx="2635" formatCode="0.00">
                  <c:v>106.5</c:v>
                </c:pt>
                <c:pt idx="2636" formatCode="0.00">
                  <c:v>110.2</c:v>
                </c:pt>
                <c:pt idx="2637" formatCode="0.00">
                  <c:v>109.4</c:v>
                </c:pt>
                <c:pt idx="2638" formatCode="0.00">
                  <c:v>108.2</c:v>
                </c:pt>
                <c:pt idx="2639" formatCode="0.00">
                  <c:v>112</c:v>
                </c:pt>
                <c:pt idx="2640" formatCode="0.00">
                  <c:v>114.25</c:v>
                </c:pt>
                <c:pt idx="2641" formatCode="0.00">
                  <c:v>117.55</c:v>
                </c:pt>
                <c:pt idx="2642" formatCode="0.00">
                  <c:v>116.4</c:v>
                </c:pt>
                <c:pt idx="2643" formatCode="0.00">
                  <c:v>116.3</c:v>
                </c:pt>
                <c:pt idx="2644" formatCode="0.00">
                  <c:v>113.75</c:v>
                </c:pt>
                <c:pt idx="2645" formatCode="0.00">
                  <c:v>114.75</c:v>
                </c:pt>
                <c:pt idx="2646" formatCode="0.00">
                  <c:v>116.355</c:v>
                </c:pt>
                <c:pt idx="2647" formatCode="0.00">
                  <c:v>117.95</c:v>
                </c:pt>
                <c:pt idx="2648" formatCode="0.00">
                  <c:v>121.2</c:v>
                </c:pt>
                <c:pt idx="2649" formatCode="0.00">
                  <c:v>126.2</c:v>
                </c:pt>
                <c:pt idx="2650" formatCode="0.00">
                  <c:v>126.35</c:v>
                </c:pt>
                <c:pt idx="2651" formatCode="0.00">
                  <c:v>122.3</c:v>
                </c:pt>
                <c:pt idx="2652" formatCode="0.00">
                  <c:v>114.25</c:v>
                </c:pt>
                <c:pt idx="2653" formatCode="0.00">
                  <c:v>117.75</c:v>
                </c:pt>
                <c:pt idx="2654" formatCode="0.00">
                  <c:v>122.6</c:v>
                </c:pt>
                <c:pt idx="2655" formatCode="0.00">
                  <c:v>121.2</c:v>
                </c:pt>
                <c:pt idx="2656" formatCode="0.00">
                  <c:v>119.25</c:v>
                </c:pt>
                <c:pt idx="2657" formatCode="0.00">
                  <c:v>118.55</c:v>
                </c:pt>
                <c:pt idx="2658" formatCode="0.00">
                  <c:v>121.4</c:v>
                </c:pt>
                <c:pt idx="2659" formatCode="0.00">
                  <c:v>122.2</c:v>
                </c:pt>
                <c:pt idx="2660" formatCode="0.00">
                  <c:v>120.75</c:v>
                </c:pt>
                <c:pt idx="2661" formatCode="0.00">
                  <c:v>119.5</c:v>
                </c:pt>
                <c:pt idx="2662" formatCode="0.00">
                  <c:v>121.85</c:v>
                </c:pt>
                <c:pt idx="2663" formatCode="0.00">
                  <c:v>118.1</c:v>
                </c:pt>
                <c:pt idx="2664" formatCode="0.00">
                  <c:v>118.1</c:v>
                </c:pt>
                <c:pt idx="2665" formatCode="0.00">
                  <c:v>115.1</c:v>
                </c:pt>
                <c:pt idx="2666" formatCode="0.00">
                  <c:v>117</c:v>
                </c:pt>
                <c:pt idx="2667" formatCode="0.00">
                  <c:v>118.75</c:v>
                </c:pt>
                <c:pt idx="2668" formatCode="0.00">
                  <c:v>118.45</c:v>
                </c:pt>
                <c:pt idx="2669" formatCode="0.00">
                  <c:v>121.15</c:v>
                </c:pt>
                <c:pt idx="2670" formatCode="0.00">
                  <c:v>118.35</c:v>
                </c:pt>
                <c:pt idx="2671" formatCode="0.00">
                  <c:v>113.9</c:v>
                </c:pt>
                <c:pt idx="2672" formatCode="0.00">
                  <c:v>108.45</c:v>
                </c:pt>
                <c:pt idx="2673" formatCode="0.00">
                  <c:v>99.15</c:v>
                </c:pt>
                <c:pt idx="2674" formatCode="0.00">
                  <c:v>97.9</c:v>
                </c:pt>
                <c:pt idx="2675" formatCode="0.00">
                  <c:v>92.8</c:v>
                </c:pt>
                <c:pt idx="2676" formatCode="0.00">
                  <c:v>94.8</c:v>
                </c:pt>
                <c:pt idx="2677" formatCode="0.00">
                  <c:v>94.8</c:v>
                </c:pt>
                <c:pt idx="2678" formatCode="0.00">
                  <c:v>94.8</c:v>
                </c:pt>
                <c:pt idx="2679" formatCode="0.00">
                  <c:v>88.5</c:v>
                </c:pt>
                <c:pt idx="2680" formatCode="0.00">
                  <c:v>90.35</c:v>
                </c:pt>
                <c:pt idx="2681" formatCode="0.00">
                  <c:v>88.8</c:v>
                </c:pt>
                <c:pt idx="2682" formatCode="0.00">
                  <c:v>89.55</c:v>
                </c:pt>
                <c:pt idx="2683" formatCode="0.00">
                  <c:v>88.7</c:v>
                </c:pt>
                <c:pt idx="2684" formatCode="0.00">
                  <c:v>88.45</c:v>
                </c:pt>
                <c:pt idx="2685" formatCode="0.00">
                  <c:v>83</c:v>
                </c:pt>
                <c:pt idx="2686" formatCode="0.00">
                  <c:v>85</c:v>
                </c:pt>
                <c:pt idx="2687" formatCode="0.00">
                  <c:v>88.95</c:v>
                </c:pt>
                <c:pt idx="2688" formatCode="0.00">
                  <c:v>86</c:v>
                </c:pt>
                <c:pt idx="2689" formatCode="0.00">
                  <c:v>83.1</c:v>
                </c:pt>
                <c:pt idx="2690" formatCode="0.00">
                  <c:v>83.5</c:v>
                </c:pt>
                <c:pt idx="2691" formatCode="0.00">
                  <c:v>81.45</c:v>
                </c:pt>
                <c:pt idx="2692" formatCode="0.00">
                  <c:v>85.85</c:v>
                </c:pt>
                <c:pt idx="2693" formatCode="0.00">
                  <c:v>91.15</c:v>
                </c:pt>
                <c:pt idx="2694" formatCode="0.00">
                  <c:v>89.35</c:v>
                </c:pt>
                <c:pt idx="2695" formatCode="0.00">
                  <c:v>91.05</c:v>
                </c:pt>
                <c:pt idx="2696" formatCode="0.00">
                  <c:v>90.5</c:v>
                </c:pt>
                <c:pt idx="2697" formatCode="0.00">
                  <c:v>88.1</c:v>
                </c:pt>
                <c:pt idx="2698" formatCode="0.00">
                  <c:v>91.95</c:v>
                </c:pt>
                <c:pt idx="2699" formatCode="0.00">
                  <c:v>93.2</c:v>
                </c:pt>
                <c:pt idx="2700" formatCode="0.00">
                  <c:v>95.5</c:v>
                </c:pt>
                <c:pt idx="2701" formatCode="0.00">
                  <c:v>98.85</c:v>
                </c:pt>
                <c:pt idx="2702" formatCode="0.00">
                  <c:v>99.1</c:v>
                </c:pt>
                <c:pt idx="2703" formatCode="0.00">
                  <c:v>97.75</c:v>
                </c:pt>
                <c:pt idx="2704" formatCode="0.00">
                  <c:v>96.5</c:v>
                </c:pt>
                <c:pt idx="2705" formatCode="0.00">
                  <c:v>96.1</c:v>
                </c:pt>
                <c:pt idx="2706" formatCode="0.00">
                  <c:v>92</c:v>
                </c:pt>
                <c:pt idx="2707" formatCode="0.00">
                  <c:v>91.6</c:v>
                </c:pt>
                <c:pt idx="2708" formatCode="0.00">
                  <c:v>93.65</c:v>
                </c:pt>
                <c:pt idx="2709" formatCode="0.00">
                  <c:v>89.6</c:v>
                </c:pt>
                <c:pt idx="2710" formatCode="0.00">
                  <c:v>89.6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C1-4BE2-B1A4-84B0C8AF5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719600"/>
        <c:axId val="1964721232"/>
      </c:lineChart>
      <c:dateAx>
        <c:axId val="1964719600"/>
        <c:scaling>
          <c:orientation val="minMax"/>
          <c:min val="39965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21232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1964721232"/>
        <c:scaling>
          <c:orientation val="minMax"/>
          <c:max val="200"/>
          <c:min val="50"/>
        </c:scaling>
        <c:delete val="0"/>
        <c:axPos val="l"/>
        <c:majorGridlines>
          <c:spPr>
            <a:ln w="3175">
              <a:solidFill>
                <a:srgbClr val="717073"/>
              </a:solidFill>
              <a:prstDash val="dash"/>
            </a:ln>
          </c:spPr>
        </c:majorGridlines>
        <c:numFmt formatCode="#,##0_);\(#,##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964719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58015900647193E-2"/>
          <c:y val="5.3806555397432052E-2"/>
          <c:w val="0.90202847713387735"/>
          <c:h val="0.71588164134762355"/>
        </c:manualLayout>
      </c:layout>
      <c:lineChart>
        <c:grouping val="standard"/>
        <c:varyColors val="0"/>
        <c:ser>
          <c:idx val="0"/>
          <c:order val="0"/>
          <c:tx>
            <c:strRef>
              <c:f>Quarter!$A$2</c:f>
              <c:strCache>
                <c:ptCount val="1"/>
                <c:pt idx="0">
                  <c:v>Freight Bz-Ch</c:v>
                </c:pt>
              </c:strCache>
            </c:strRef>
          </c:tx>
          <c:spPr>
            <a:ln w="25400">
              <a:solidFill>
                <a:srgbClr val="0C2B53"/>
              </a:solidFill>
            </a:ln>
          </c:spPr>
          <c:marker>
            <c:symbol val="none"/>
          </c:marker>
          <c:cat>
            <c:strRef>
              <c:f>Quarter!$C$1:$BH$1</c:f>
              <c:strCache>
                <c:ptCount val="53"/>
                <c:pt idx="0">
                  <c:v>4Q09</c:v>
                </c:pt>
                <c:pt idx="1">
                  <c:v>1Q10</c:v>
                </c:pt>
                <c:pt idx="2">
                  <c:v>2Q10</c:v>
                </c:pt>
                <c:pt idx="3">
                  <c:v>3Q10</c:v>
                </c:pt>
                <c:pt idx="4">
                  <c:v>4Q10</c:v>
                </c:pt>
                <c:pt idx="5">
                  <c:v>1Q11</c:v>
                </c:pt>
                <c:pt idx="6">
                  <c:v>2Q11</c:v>
                </c:pt>
                <c:pt idx="7">
                  <c:v>3Q11</c:v>
                </c:pt>
                <c:pt idx="8">
                  <c:v>4Q11</c:v>
                </c:pt>
                <c:pt idx="9">
                  <c:v>1Q12</c:v>
                </c:pt>
                <c:pt idx="10">
                  <c:v>2Q12</c:v>
                </c:pt>
                <c:pt idx="11">
                  <c:v>3Q12</c:v>
                </c:pt>
                <c:pt idx="12">
                  <c:v>4Q12</c:v>
                </c:pt>
                <c:pt idx="13">
                  <c:v>1Q13</c:v>
                </c:pt>
                <c:pt idx="14">
                  <c:v>2Q13</c:v>
                </c:pt>
                <c:pt idx="15">
                  <c:v>3Q13</c:v>
                </c:pt>
                <c:pt idx="16">
                  <c:v>4Q13</c:v>
                </c:pt>
                <c:pt idx="17">
                  <c:v>1Q14</c:v>
                </c:pt>
                <c:pt idx="18">
                  <c:v>2Q14</c:v>
                </c:pt>
                <c:pt idx="19">
                  <c:v>3Q14</c:v>
                </c:pt>
                <c:pt idx="20">
                  <c:v>4Q14</c:v>
                </c:pt>
                <c:pt idx="21">
                  <c:v>1Q15</c:v>
                </c:pt>
                <c:pt idx="22">
                  <c:v>2Q15</c:v>
                </c:pt>
                <c:pt idx="23">
                  <c:v>3Q15</c:v>
                </c:pt>
                <c:pt idx="24">
                  <c:v>4Q15</c:v>
                </c:pt>
                <c:pt idx="25">
                  <c:v>1Q16</c:v>
                </c:pt>
                <c:pt idx="26">
                  <c:v>2Q16</c:v>
                </c:pt>
                <c:pt idx="27">
                  <c:v>3Q16</c:v>
                </c:pt>
                <c:pt idx="28">
                  <c:v>4Q16</c:v>
                </c:pt>
                <c:pt idx="29">
                  <c:v>1Q17</c:v>
                </c:pt>
                <c:pt idx="30">
                  <c:v>2Q17</c:v>
                </c:pt>
                <c:pt idx="31">
                  <c:v>3Q17</c:v>
                </c:pt>
                <c:pt idx="32">
                  <c:v>4Q17</c:v>
                </c:pt>
                <c:pt idx="33">
                  <c:v>1Q18</c:v>
                </c:pt>
                <c:pt idx="34">
                  <c:v>2Q18</c:v>
                </c:pt>
                <c:pt idx="35">
                  <c:v>3Q18</c:v>
                </c:pt>
                <c:pt idx="36">
                  <c:v>4Q18</c:v>
                </c:pt>
                <c:pt idx="37">
                  <c:v>1Q19</c:v>
                </c:pt>
                <c:pt idx="38">
                  <c:v>2Q19</c:v>
                </c:pt>
                <c:pt idx="39">
                  <c:v>3Q19</c:v>
                </c:pt>
                <c:pt idx="40">
                  <c:v>4Q19</c:v>
                </c:pt>
                <c:pt idx="41">
                  <c:v>1Q20</c:v>
                </c:pt>
                <c:pt idx="42">
                  <c:v>2Q20</c:v>
                </c:pt>
                <c:pt idx="43">
                  <c:v>3Q20</c:v>
                </c:pt>
                <c:pt idx="44">
                  <c:v>4Q20</c:v>
                </c:pt>
                <c:pt idx="45">
                  <c:v>1Q21</c:v>
                </c:pt>
                <c:pt idx="46">
                  <c:v>2Q21</c:v>
                </c:pt>
                <c:pt idx="47">
                  <c:v>3Q21</c:v>
                </c:pt>
                <c:pt idx="48">
                  <c:v>4Q21</c:v>
                </c:pt>
                <c:pt idx="49">
                  <c:v>1Q22</c:v>
                </c:pt>
                <c:pt idx="50">
                  <c:v>2Q22</c:v>
                </c:pt>
                <c:pt idx="51">
                  <c:v>3Q22</c:v>
                </c:pt>
                <c:pt idx="52">
                  <c:v>4Q22</c:v>
                </c:pt>
              </c:strCache>
            </c:strRef>
          </c:cat>
          <c:val>
            <c:numRef>
              <c:f>Quarter!$C$2:$BH$2</c:f>
              <c:numCache>
                <c:formatCode>#,##0.00_);\(#,##0.00\)</c:formatCode>
                <c:ptCount val="53"/>
                <c:pt idx="0">
                  <c:v>33.826612903225808</c:v>
                </c:pt>
                <c:pt idx="1">
                  <c:v>27.341666666666665</c:v>
                </c:pt>
                <c:pt idx="2">
                  <c:v>28.059166666666666</c:v>
                </c:pt>
                <c:pt idx="3">
                  <c:v>23.325396825396826</c:v>
                </c:pt>
                <c:pt idx="4">
                  <c:v>26.146153846153847</c:v>
                </c:pt>
                <c:pt idx="5">
                  <c:v>18.443650793650789</c:v>
                </c:pt>
                <c:pt idx="6">
                  <c:v>19.647540983606557</c:v>
                </c:pt>
                <c:pt idx="7">
                  <c:v>22.798360655737707</c:v>
                </c:pt>
                <c:pt idx="8">
                  <c:v>28.169642857142858</c:v>
                </c:pt>
                <c:pt idx="9">
                  <c:v>20.666730769230778</c:v>
                </c:pt>
                <c:pt idx="10">
                  <c:v>19.55614035087719</c:v>
                </c:pt>
                <c:pt idx="11">
                  <c:v>18.08606557377049</c:v>
                </c:pt>
                <c:pt idx="12">
                  <c:v>20.895283018867921</c:v>
                </c:pt>
                <c:pt idx="13">
                  <c:v>17.590816326530611</c:v>
                </c:pt>
                <c:pt idx="14">
                  <c:v>17.756976744186044</c:v>
                </c:pt>
                <c:pt idx="15">
                  <c:v>22.422333333333334</c:v>
                </c:pt>
                <c:pt idx="16">
                  <c:v>24.360784313725492</c:v>
                </c:pt>
                <c:pt idx="17">
                  <c:v>22.230508474576279</c:v>
                </c:pt>
                <c:pt idx="18">
                  <c:v>20.223387096774196</c:v>
                </c:pt>
                <c:pt idx="19">
                  <c:v>20.934090909090912</c:v>
                </c:pt>
                <c:pt idx="20">
                  <c:v>18.288281249999997</c:v>
                </c:pt>
                <c:pt idx="21">
                  <c:v>10.494444444444444</c:v>
                </c:pt>
                <c:pt idx="22">
                  <c:v>10.884677419354837</c:v>
                </c:pt>
                <c:pt idx="23">
                  <c:v>13.163934426229504</c:v>
                </c:pt>
                <c:pt idx="24">
                  <c:v>9.7015624999999996</c:v>
                </c:pt>
                <c:pt idx="25">
                  <c:v>5.6516393442622945</c:v>
                </c:pt>
                <c:pt idx="26">
                  <c:v>8.3960937500000021</c:v>
                </c:pt>
                <c:pt idx="27">
                  <c:v>9.9890909090909101</c:v>
                </c:pt>
                <c:pt idx="28">
                  <c:v>11.926153846153849</c:v>
                </c:pt>
                <c:pt idx="29">
                  <c:v>12.996153846153845</c:v>
                </c:pt>
                <c:pt idx="30">
                  <c:v>13.5953125</c:v>
                </c:pt>
                <c:pt idx="31">
                  <c:v>15.168461538461536</c:v>
                </c:pt>
                <c:pt idx="32">
                  <c:v>18.325384615384618</c:v>
                </c:pt>
                <c:pt idx="33">
                  <c:v>15.52741935483871</c:v>
                </c:pt>
                <c:pt idx="34">
                  <c:v>16.761224489795921</c:v>
                </c:pt>
                <c:pt idx="35">
                  <c:v>22.346923076923073</c:v>
                </c:pt>
                <c:pt idx="36">
                  <c:v>18.356349206349211</c:v>
                </c:pt>
                <c:pt idx="37">
                  <c:v>13.850793650793644</c:v>
                </c:pt>
                <c:pt idx="38">
                  <c:v>15.430769230769231</c:v>
                </c:pt>
                <c:pt idx="39">
                  <c:v>24.028030303030299</c:v>
                </c:pt>
                <c:pt idx="40">
                  <c:v>20.406153846153853</c:v>
                </c:pt>
                <c:pt idx="41">
                  <c:v>13.707812500000003</c:v>
                </c:pt>
                <c:pt idx="42">
                  <c:v>11.720000000000002</c:v>
                </c:pt>
                <c:pt idx="43">
                  <c:v>17.884090909090908</c:v>
                </c:pt>
                <c:pt idx="44">
                  <c:v>15.500757575757573</c:v>
                </c:pt>
                <c:pt idx="45">
                  <c:v>17.881249999999998</c:v>
                </c:pt>
                <c:pt idx="46">
                  <c:v>26.12769230769231</c:v>
                </c:pt>
                <c:pt idx="47">
                  <c:v>31.589393939393933</c:v>
                </c:pt>
                <c:pt idx="48">
                  <c:v>30.005303030303036</c:v>
                </c:pt>
                <c:pt idx="49">
                  <c:v>22.759374999999995</c:v>
                </c:pt>
                <c:pt idx="50">
                  <c:v>29.918750000000003</c:v>
                </c:pt>
                <c:pt idx="51">
                  <c:v>23.745454545454542</c:v>
                </c:pt>
                <c:pt idx="52">
                  <c:v>20.488461538461543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2-4D47-AE95-9D5CC3EB0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721776"/>
        <c:axId val="1964722320"/>
      </c:lineChart>
      <c:catAx>
        <c:axId val="196472177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964722320"/>
        <c:crosses val="autoZero"/>
        <c:auto val="1"/>
        <c:lblAlgn val="ctr"/>
        <c:lblOffset val="100"/>
        <c:noMultiLvlLbl val="0"/>
      </c:catAx>
      <c:valAx>
        <c:axId val="1964722320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dash"/>
            </a:ln>
          </c:spPr>
        </c:majorGridlines>
        <c:numFmt formatCode="#,##0_);\(#,##0\)" sourceLinked="0"/>
        <c:majorTickMark val="out"/>
        <c:minorTickMark val="none"/>
        <c:tickLblPos val="nextTo"/>
        <c:spPr>
          <a:noFill/>
          <a:ln w="9525" cmpd="thinThick">
            <a:solidFill>
              <a:srgbClr val="000000"/>
            </a:solidFill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crossAx val="1964721776"/>
        <c:crosses val="autoZero"/>
        <c:crossBetween val="midCat"/>
      </c:valAx>
      <c:spPr>
        <a:solidFill>
          <a:sysClr val="window" lastClr="FFFFFF"/>
        </a:solidFill>
        <a:ln>
          <a:noFill/>
          <a:round/>
        </a:ln>
        <a:effectLst/>
        <a:extLst>
          <a:ext uri="{91240B29-F687-4F45-9708-019B960494DF}">
            <a14:hiddenLine xmlns:a14="http://schemas.microsoft.com/office/drawing/2010/main">
              <a:noFill/>
              <a:round/>
            </a14:hiddenLine>
          </a:ext>
        </a:extLst>
      </c:spPr>
    </c:plotArea>
    <c:legend>
      <c:legendPos val="b"/>
      <c:layout>
        <c:manualLayout>
          <c:xMode val="edge"/>
          <c:yMode val="edge"/>
          <c:x val="0.33832096510346865"/>
          <c:y val="0.9396563877822387"/>
          <c:w val="0.31578690080457084"/>
          <c:h val="6.0343612217761342E-2"/>
        </c:manualLayout>
      </c:layout>
      <c:overlay val="0"/>
      <c:spPr>
        <a:solidFill>
          <a:srgbClr val="4F81BD">
            <a:alpha val="0"/>
          </a:srgbClr>
        </a:solidFill>
      </c:spPr>
      <c:txPr>
        <a:bodyPr/>
        <a:lstStyle/>
        <a:p>
          <a:pPr>
            <a:defRPr sz="900">
              <a:latin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txPr>
    <a:bodyPr/>
    <a:lstStyle/>
    <a:p>
      <a:pPr>
        <a:defRPr sz="900">
          <a:latin typeface="Arial Narrow"/>
          <a:ea typeface="ＭＳ ゴシック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397214</xdr:colOff>
      <xdr:row>2684</xdr:row>
      <xdr:rowOff>119063</xdr:rowOff>
    </xdr:from>
    <xdr:to>
      <xdr:col>38</xdr:col>
      <xdr:colOff>3892</xdr:colOff>
      <xdr:row>2698</xdr:row>
      <xdr:rowOff>4403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259937</xdr:colOff>
      <xdr:row>2683</xdr:row>
      <xdr:rowOff>124964</xdr:rowOff>
    </xdr:from>
    <xdr:to>
      <xdr:col>30</xdr:col>
      <xdr:colOff>1365</xdr:colOff>
      <xdr:row>2697</xdr:row>
      <xdr:rowOff>12235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269139</xdr:colOff>
      <xdr:row>2697</xdr:row>
      <xdr:rowOff>162060</xdr:rowOff>
    </xdr:from>
    <xdr:to>
      <xdr:col>29</xdr:col>
      <xdr:colOff>615125</xdr:colOff>
      <xdr:row>2711</xdr:row>
      <xdr:rowOff>49839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123265</xdr:colOff>
      <xdr:row>1939</xdr:row>
      <xdr:rowOff>12325</xdr:rowOff>
    </xdr:from>
    <xdr:to>
      <xdr:col>25</xdr:col>
      <xdr:colOff>425615</xdr:colOff>
      <xdr:row>1947</xdr:row>
      <xdr:rowOff>151375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190502</xdr:colOff>
      <xdr:row>1950</xdr:row>
      <xdr:rowOff>68356</xdr:rowOff>
    </xdr:from>
    <xdr:to>
      <xdr:col>25</xdr:col>
      <xdr:colOff>492852</xdr:colOff>
      <xdr:row>1959</xdr:row>
      <xdr:rowOff>50522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506875</xdr:colOff>
      <xdr:row>2682</xdr:row>
      <xdr:rowOff>43543</xdr:rowOff>
    </xdr:from>
    <xdr:to>
      <xdr:col>44</xdr:col>
      <xdr:colOff>377598</xdr:colOff>
      <xdr:row>2699</xdr:row>
      <xdr:rowOff>10885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163017</xdr:colOff>
      <xdr:row>2047</xdr:row>
      <xdr:rowOff>54304</xdr:rowOff>
    </xdr:from>
    <xdr:to>
      <xdr:col>24</xdr:col>
      <xdr:colOff>67350</xdr:colOff>
      <xdr:row>2061</xdr:row>
      <xdr:rowOff>67349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207819</xdr:colOff>
      <xdr:row>2061</xdr:row>
      <xdr:rowOff>138546</xdr:rowOff>
    </xdr:from>
    <xdr:to>
      <xdr:col>24</xdr:col>
      <xdr:colOff>119850</xdr:colOff>
      <xdr:row>2075</xdr:row>
      <xdr:rowOff>141009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207819</xdr:colOff>
      <xdr:row>2076</xdr:row>
      <xdr:rowOff>138546</xdr:rowOff>
    </xdr:from>
    <xdr:to>
      <xdr:col>24</xdr:col>
      <xdr:colOff>119850</xdr:colOff>
      <xdr:row>2090</xdr:row>
      <xdr:rowOff>141008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602880</xdr:colOff>
      <xdr:row>2183</xdr:row>
      <xdr:rowOff>58278</xdr:rowOff>
    </xdr:from>
    <xdr:to>
      <xdr:col>32</xdr:col>
      <xdr:colOff>217397</xdr:colOff>
      <xdr:row>2200</xdr:row>
      <xdr:rowOff>107584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510987</xdr:colOff>
      <xdr:row>2183</xdr:row>
      <xdr:rowOff>8964</xdr:rowOff>
    </xdr:from>
    <xdr:to>
      <xdr:col>22</xdr:col>
      <xdr:colOff>44822</xdr:colOff>
      <xdr:row>2199</xdr:row>
      <xdr:rowOff>51548</xdr:rowOff>
    </xdr:to>
    <xdr:graphicFrame macro="">
      <xdr:nvGraphicFramePr>
        <xdr:cNvPr id="3" name="Chart 2" title="&lt;ChartDetails xmlns:xsi=&quot;http://www.w3.org/2001/XMLSchema-instance&quot; xmlns:xsd=&quot;http://www.w3.org/2001/XMLSchema&quot; LastUpdated=&quot;0001-01-01T00:00:00&quot; Style=&quot;BlueDiamond&quot; /&gt;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522192</xdr:colOff>
      <xdr:row>2201</xdr:row>
      <xdr:rowOff>143435</xdr:rowOff>
    </xdr:from>
    <xdr:to>
      <xdr:col>21</xdr:col>
      <xdr:colOff>351863</xdr:colOff>
      <xdr:row>2220</xdr:row>
      <xdr:rowOff>91888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504266</xdr:colOff>
      <xdr:row>2731</xdr:row>
      <xdr:rowOff>152882</xdr:rowOff>
    </xdr:from>
    <xdr:to>
      <xdr:col>17</xdr:col>
      <xdr:colOff>55103</xdr:colOff>
      <xdr:row>2746</xdr:row>
      <xdr:rowOff>154532</xdr:rowOff>
    </xdr:to>
    <xdr:graphicFrame macro="">
      <xdr:nvGraphicFramePr>
        <xdr:cNvPr id="6" name="Chart 5" title="&lt;ChartDetails xmlns:xsi=&quot;http://www.w3.org/2001/XMLSchema-instance&quot; xmlns:xsd=&quot;http://www.w3.org/2001/XMLSchema&quot; LastUpdated=&quot;0001-01-01T00:00:00&quot; Style=&quot;BlueTab&quot; /&gt;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582705</xdr:colOff>
      <xdr:row>5</xdr:row>
      <xdr:rowOff>53788</xdr:rowOff>
    </xdr:from>
    <xdr:to>
      <xdr:col>17</xdr:col>
      <xdr:colOff>117706</xdr:colOff>
      <xdr:row>17</xdr:row>
      <xdr:rowOff>44645</xdr:rowOff>
    </xdr:to>
    <xdr:graphicFrame macro="">
      <xdr:nvGraphicFramePr>
        <xdr:cNvPr id="5" name="_NG_ff22d" title="&lt;ChartDetails xmlns:xsi=&quot;http://www.w3.org/2001/XMLSchema-instance&quot; xmlns:xsd=&quot;http://www.w3.org/2001/XMLSchema&quot; LastUpdated=&quot;0001-01-01T00:00:00&quot; Style=&quot;BlueTab&quot; /&gt;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591670</xdr:colOff>
      <xdr:row>18</xdr:row>
      <xdr:rowOff>8966</xdr:rowOff>
    </xdr:from>
    <xdr:to>
      <xdr:col>17</xdr:col>
      <xdr:colOff>126671</xdr:colOff>
      <xdr:row>29</xdr:row>
      <xdr:rowOff>179116</xdr:rowOff>
    </xdr:to>
    <xdr:graphicFrame macro="">
      <xdr:nvGraphicFramePr>
        <xdr:cNvPr id="7" name="_NG_be643" title="&lt;ChartDetails xmlns:xsi=&quot;http://www.w3.org/2001/XMLSchema-instance&quot; xmlns:xsd=&quot;http://www.w3.org/2001/XMLSchema&quot; LastUpdated=&quot;0001-01-01T00:00:00&quot; Style=&quot;BlueTab&quot; /&gt;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23812</xdr:rowOff>
    </xdr:from>
    <xdr:to>
      <xdr:col>6</xdr:col>
      <xdr:colOff>466598</xdr:colOff>
      <xdr:row>13</xdr:row>
      <xdr:rowOff>78787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266700</xdr:colOff>
      <xdr:row>0</xdr:row>
      <xdr:rowOff>23812</xdr:rowOff>
    </xdr:from>
    <xdr:to>
      <xdr:col>14</xdr:col>
      <xdr:colOff>128180</xdr:colOff>
      <xdr:row>13</xdr:row>
      <xdr:rowOff>78787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113179</xdr:rowOff>
    </xdr:from>
    <xdr:to>
      <xdr:col>6</xdr:col>
      <xdr:colOff>466598</xdr:colOff>
      <xdr:row>28</xdr:row>
      <xdr:rowOff>11272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268941</xdr:colOff>
      <xdr:row>14</xdr:row>
      <xdr:rowOff>115701</xdr:rowOff>
    </xdr:from>
    <xdr:to>
      <xdr:col>14</xdr:col>
      <xdr:colOff>125939</xdr:colOff>
      <xdr:row>28</xdr:row>
      <xdr:rowOff>8751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29</xdr:row>
      <xdr:rowOff>38657</xdr:rowOff>
    </xdr:from>
    <xdr:to>
      <xdr:col>6</xdr:col>
      <xdr:colOff>466598</xdr:colOff>
      <xdr:row>42</xdr:row>
      <xdr:rowOff>88589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266699</xdr:colOff>
      <xdr:row>29</xdr:row>
      <xdr:rowOff>38657</xdr:rowOff>
    </xdr:from>
    <xdr:to>
      <xdr:col>14</xdr:col>
      <xdr:colOff>128180</xdr:colOff>
      <xdr:row>42</xdr:row>
      <xdr:rowOff>88589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542931</xdr:colOff>
      <xdr:row>3</xdr:row>
      <xdr:rowOff>123831</xdr:rowOff>
    </xdr:from>
    <xdr:to>
      <xdr:col>69</xdr:col>
      <xdr:colOff>240163</xdr:colOff>
      <xdr:row>17</xdr:row>
      <xdr:rowOff>152400</xdr:rowOff>
    </xdr:to>
    <xdr:graphicFrame macro="">
      <xdr:nvGraphicFramePr>
        <xdr:cNvPr id="2" name="Chart 1" title="&lt;ChartDetails xmlns:xsi=&quot;http://www.w3.org/2001/XMLSchema-instance&quot; xmlns:xsd=&quot;http://www.w3.org/2001/XMLSchema&quot; LastUpdated=&quot;0001-01-01T00:00:00&quot; Style=&quot;BlueDiamond&quot; /&gt;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3" tint="-0.499984740745262"/>
    <pageSetUpPr fitToPage="1"/>
  </sheetPr>
  <dimension ref="A1:AS3742"/>
  <sheetViews>
    <sheetView showGridLines="0" zoomScale="80" zoomScaleNormal="80" workbookViewId="0">
      <pane xSplit="2" ySplit="6" topLeftCell="C3681" activePane="bottomRight" state="frozen"/>
      <selection activeCell="B2514" sqref="B2514"/>
      <selection pane="topRight" activeCell="B2514" sqref="B2514"/>
      <selection pane="bottomLeft" activeCell="B2514" sqref="B2514"/>
      <selection pane="bottomRight" activeCell="E3725" sqref="E3725"/>
    </sheetView>
  </sheetViews>
  <sheetFormatPr defaultColWidth="9.140625" defaultRowHeight="12.75" outlineLevelRow="2" x14ac:dyDescent="0.2"/>
  <cols>
    <col min="1" max="1" width="6.140625" style="5" customWidth="1"/>
    <col min="2" max="2" width="19.28515625" style="49" bestFit="1" customWidth="1"/>
    <col min="3" max="3" width="13.85546875" style="4" bestFit="1" customWidth="1"/>
    <col min="4" max="4" width="13.42578125" style="5" bestFit="1" customWidth="1"/>
    <col min="5" max="6" width="16" style="5" bestFit="1" customWidth="1"/>
    <col min="7" max="7" width="16" style="5" customWidth="1"/>
    <col min="8" max="8" width="13.42578125" style="5" bestFit="1" customWidth="1"/>
    <col min="9" max="9" width="13.7109375" style="5" bestFit="1" customWidth="1"/>
    <col min="10" max="10" width="7.140625" style="5" customWidth="1"/>
    <col min="11" max="11" width="9.7109375" style="6" customWidth="1"/>
    <col min="12" max="12" width="6.140625" style="6" bestFit="1" customWidth="1"/>
    <col min="13" max="13" width="18.28515625" style="6" customWidth="1"/>
    <col min="14" max="14" width="10" style="9" bestFit="1" customWidth="1"/>
    <col min="15" max="16" width="0" style="6" hidden="1"/>
    <col min="17" max="17" width="5.28515625" style="6" customWidth="1"/>
    <col min="18" max="19" width="16" style="5" customWidth="1"/>
    <col min="20" max="20" width="15.42578125" style="6" customWidth="1"/>
    <col min="21" max="21" width="16.28515625" style="6" bestFit="1" customWidth="1"/>
    <col min="22" max="22" width="22.28515625" style="6" customWidth="1"/>
    <col min="23" max="24" width="9.140625" style="6" customWidth="1"/>
    <col min="25" max="25" width="9.5703125" style="6" bestFit="1" customWidth="1"/>
    <col min="26" max="26" width="10.7109375" style="6" bestFit="1" customWidth="1"/>
    <col min="27" max="27" width="6" style="6" bestFit="1" customWidth="1"/>
    <col min="28" max="64" width="9.140625" style="6" customWidth="1"/>
    <col min="65" max="16384" width="9.140625" style="6"/>
  </cols>
  <sheetData>
    <row r="1" spans="1:22" x14ac:dyDescent="0.2">
      <c r="A1" s="21" t="s">
        <v>0</v>
      </c>
      <c r="B1" s="59">
        <f>MAX(A7:A1048576)</f>
        <v>3726</v>
      </c>
      <c r="C1" s="6"/>
    </row>
    <row r="2" spans="1:22" x14ac:dyDescent="0.2">
      <c r="A2" s="56" t="s">
        <v>1</v>
      </c>
      <c r="B2" s="59">
        <f>+B1+6</f>
        <v>3732</v>
      </c>
      <c r="C2" s="6"/>
    </row>
    <row r="3" spans="1:22" ht="9" customHeight="1" x14ac:dyDescent="0.2">
      <c r="A3" s="56" t="s">
        <v>1</v>
      </c>
      <c r="C3" s="6"/>
    </row>
    <row r="4" spans="1:22" ht="9" customHeight="1" x14ac:dyDescent="0.2">
      <c r="A4" s="56" t="s">
        <v>1</v>
      </c>
      <c r="C4" s="57">
        <v>3</v>
      </c>
      <c r="D4" s="58">
        <v>4</v>
      </c>
      <c r="E4" s="58">
        <v>5</v>
      </c>
      <c r="F4" s="57">
        <v>6</v>
      </c>
      <c r="G4" s="58">
        <v>7</v>
      </c>
      <c r="H4" s="58">
        <v>8</v>
      </c>
      <c r="I4" s="57">
        <v>9</v>
      </c>
      <c r="J4" s="58">
        <v>10</v>
      </c>
      <c r="K4" s="58">
        <v>11</v>
      </c>
      <c r="L4" s="57">
        <v>12</v>
      </c>
      <c r="M4" s="58">
        <v>13</v>
      </c>
      <c r="N4" s="58">
        <v>14</v>
      </c>
      <c r="O4" s="57">
        <v>15</v>
      </c>
      <c r="P4" s="58">
        <v>16</v>
      </c>
      <c r="Q4" s="58">
        <v>17</v>
      </c>
      <c r="R4" s="57">
        <v>18</v>
      </c>
      <c r="S4" s="58">
        <v>19</v>
      </c>
      <c r="T4" s="58">
        <v>20</v>
      </c>
      <c r="U4" s="58">
        <v>21</v>
      </c>
      <c r="V4" s="58">
        <v>22</v>
      </c>
    </row>
    <row r="5" spans="1:22" x14ac:dyDescent="0.2">
      <c r="A5" s="105" t="s">
        <v>1</v>
      </c>
      <c r="B5" s="106"/>
      <c r="C5" s="107" t="s">
        <v>2</v>
      </c>
      <c r="D5" s="107" t="s">
        <v>3</v>
      </c>
      <c r="E5" s="107" t="s">
        <v>4</v>
      </c>
      <c r="F5" s="107" t="s">
        <v>5</v>
      </c>
      <c r="G5" s="107" t="s">
        <v>136</v>
      </c>
      <c r="H5" s="107" t="s">
        <v>7</v>
      </c>
      <c r="I5" s="107" t="s">
        <v>8</v>
      </c>
      <c r="J5" s="107"/>
      <c r="K5" s="107" t="s">
        <v>9</v>
      </c>
      <c r="L5" s="107"/>
      <c r="M5" s="107" t="s">
        <v>10</v>
      </c>
      <c r="N5" s="108" t="s">
        <v>11</v>
      </c>
      <c r="O5" s="109"/>
      <c r="P5" s="109"/>
      <c r="Q5" s="109"/>
      <c r="R5" s="107" t="s">
        <v>7</v>
      </c>
      <c r="S5" s="107" t="s">
        <v>8</v>
      </c>
      <c r="T5" s="107" t="s">
        <v>12</v>
      </c>
      <c r="U5" s="107" t="s">
        <v>13</v>
      </c>
      <c r="V5" s="107" t="s">
        <v>14</v>
      </c>
    </row>
    <row r="6" spans="1:22" x14ac:dyDescent="0.2">
      <c r="A6" s="110"/>
      <c r="B6" s="111"/>
      <c r="C6" s="112" t="s">
        <v>15</v>
      </c>
      <c r="D6" s="112" t="s">
        <v>15</v>
      </c>
      <c r="E6" s="112" t="s">
        <v>16</v>
      </c>
      <c r="F6" s="112" t="s">
        <v>134</v>
      </c>
      <c r="G6" s="112" t="s">
        <v>134</v>
      </c>
      <c r="H6" s="112" t="s">
        <v>17</v>
      </c>
      <c r="I6" s="112" t="s">
        <v>17</v>
      </c>
      <c r="J6" s="112"/>
      <c r="K6" s="107" t="s">
        <v>18</v>
      </c>
      <c r="L6" s="107"/>
      <c r="M6" s="112"/>
      <c r="N6" s="108" t="s">
        <v>19</v>
      </c>
      <c r="O6" s="109"/>
      <c r="P6" s="109" t="s">
        <v>20</v>
      </c>
      <c r="Q6" s="109"/>
      <c r="R6" s="112" t="s">
        <v>21</v>
      </c>
      <c r="S6" s="112" t="s">
        <v>21</v>
      </c>
      <c r="T6" s="113" t="s">
        <v>22</v>
      </c>
      <c r="U6" s="112" t="s">
        <v>15</v>
      </c>
      <c r="V6" s="112" t="s">
        <v>15</v>
      </c>
    </row>
    <row r="7" spans="1:22" outlineLevel="2" x14ac:dyDescent="0.2">
      <c r="A7" s="27">
        <v>1</v>
      </c>
      <c r="B7" s="50">
        <v>39615</v>
      </c>
      <c r="C7" s="5">
        <v>173</v>
      </c>
      <c r="G7" s="34"/>
      <c r="P7" s="23" t="e">
        <v>#NAME?</v>
      </c>
      <c r="T7" s="25"/>
      <c r="U7" s="34"/>
      <c r="V7" s="34"/>
    </row>
    <row r="8" spans="1:22" outlineLevel="2" x14ac:dyDescent="0.2">
      <c r="A8" s="27">
        <f t="shared" ref="A8:A71" si="0">A7+1</f>
        <v>2</v>
      </c>
      <c r="B8" s="50">
        <v>39616</v>
      </c>
      <c r="C8" s="5">
        <v>170</v>
      </c>
      <c r="G8" s="34"/>
      <c r="P8" s="23" t="e">
        <v>#NAME?</v>
      </c>
      <c r="T8" s="25"/>
      <c r="U8" s="34"/>
      <c r="V8" s="34"/>
    </row>
    <row r="9" spans="1:22" outlineLevel="2" x14ac:dyDescent="0.2">
      <c r="A9" s="27">
        <f t="shared" si="0"/>
        <v>3</v>
      </c>
      <c r="B9" s="50">
        <v>39617</v>
      </c>
      <c r="C9" s="5">
        <v>170</v>
      </c>
      <c r="G9" s="34"/>
      <c r="P9" s="23" t="e">
        <v>#NAME?</v>
      </c>
      <c r="T9" s="25"/>
      <c r="U9" s="34"/>
      <c r="V9" s="34"/>
    </row>
    <row r="10" spans="1:22" outlineLevel="2" x14ac:dyDescent="0.2">
      <c r="A10" s="27">
        <f t="shared" si="0"/>
        <v>4</v>
      </c>
      <c r="B10" s="50">
        <v>39618</v>
      </c>
      <c r="C10" s="5">
        <v>170</v>
      </c>
      <c r="G10" s="34"/>
      <c r="P10" s="23" t="e">
        <v>#NAME?</v>
      </c>
      <c r="T10" s="25"/>
      <c r="U10" s="34"/>
      <c r="V10" s="34"/>
    </row>
    <row r="11" spans="1:22" outlineLevel="2" x14ac:dyDescent="0.2">
      <c r="A11" s="27">
        <f t="shared" si="0"/>
        <v>5</v>
      </c>
      <c r="B11" s="50">
        <v>39619</v>
      </c>
      <c r="C11" s="5">
        <v>170</v>
      </c>
      <c r="G11" s="34"/>
      <c r="P11" s="23" t="e">
        <v>#NAME?</v>
      </c>
      <c r="T11" s="25"/>
      <c r="U11" s="34"/>
      <c r="V11" s="34"/>
    </row>
    <row r="12" spans="1:22" outlineLevel="2" x14ac:dyDescent="0.2">
      <c r="A12" s="27">
        <f t="shared" si="0"/>
        <v>6</v>
      </c>
      <c r="B12" s="50">
        <v>39622</v>
      </c>
      <c r="C12" s="5">
        <v>170</v>
      </c>
      <c r="G12" s="34"/>
      <c r="P12" s="23" t="e">
        <v>#NAME?</v>
      </c>
      <c r="T12" s="25"/>
      <c r="U12" s="34"/>
      <c r="V12" s="34"/>
    </row>
    <row r="13" spans="1:22" outlineLevel="2" x14ac:dyDescent="0.2">
      <c r="A13" s="27">
        <f t="shared" si="0"/>
        <v>7</v>
      </c>
      <c r="B13" s="50">
        <v>39623</v>
      </c>
      <c r="C13" s="5">
        <v>170</v>
      </c>
      <c r="G13" s="34"/>
      <c r="P13" s="23" t="e">
        <v>#NAME?</v>
      </c>
      <c r="T13" s="25"/>
      <c r="U13" s="34"/>
      <c r="V13" s="34"/>
    </row>
    <row r="14" spans="1:22" outlineLevel="2" x14ac:dyDescent="0.2">
      <c r="A14" s="27">
        <f t="shared" si="0"/>
        <v>8</v>
      </c>
      <c r="B14" s="50">
        <v>39624</v>
      </c>
      <c r="C14" s="5">
        <v>173</v>
      </c>
      <c r="G14" s="34"/>
      <c r="P14" s="23" t="e">
        <v>#NAME?</v>
      </c>
      <c r="T14" s="25"/>
      <c r="U14" s="34"/>
      <c r="V14" s="34"/>
    </row>
    <row r="15" spans="1:22" outlineLevel="2" x14ac:dyDescent="0.2">
      <c r="A15" s="27">
        <f t="shared" si="0"/>
        <v>9</v>
      </c>
      <c r="B15" s="50">
        <v>39625</v>
      </c>
      <c r="C15" s="5">
        <v>171.5</v>
      </c>
      <c r="G15" s="34"/>
      <c r="P15" s="23" t="e">
        <v>#NAME?</v>
      </c>
      <c r="T15" s="25"/>
      <c r="U15" s="34"/>
      <c r="V15" s="34"/>
    </row>
    <row r="16" spans="1:22" outlineLevel="2" x14ac:dyDescent="0.2">
      <c r="A16" s="27">
        <f t="shared" si="0"/>
        <v>10</v>
      </c>
      <c r="B16" s="50">
        <v>39630</v>
      </c>
      <c r="C16" s="5">
        <v>172.5</v>
      </c>
      <c r="G16" s="34"/>
      <c r="P16" s="23" t="e">
        <v>#NAME?</v>
      </c>
      <c r="T16" s="25"/>
      <c r="U16" s="34"/>
      <c r="V16" s="34"/>
    </row>
    <row r="17" spans="1:22" outlineLevel="2" x14ac:dyDescent="0.2">
      <c r="A17" s="27">
        <f t="shared" si="0"/>
        <v>11</v>
      </c>
      <c r="B17" s="50">
        <v>39631</v>
      </c>
      <c r="C17" s="5">
        <v>172.5</v>
      </c>
      <c r="G17" s="34"/>
      <c r="P17" s="23" t="e">
        <v>#NAME?</v>
      </c>
      <c r="T17" s="25"/>
      <c r="U17" s="34"/>
      <c r="V17" s="34"/>
    </row>
    <row r="18" spans="1:22" outlineLevel="2" x14ac:dyDescent="0.2">
      <c r="A18" s="27">
        <f t="shared" si="0"/>
        <v>12</v>
      </c>
      <c r="B18" s="50">
        <v>39632</v>
      </c>
      <c r="C18" s="5">
        <v>175</v>
      </c>
      <c r="G18" s="34"/>
      <c r="P18" s="23" t="e">
        <v>#NAME?</v>
      </c>
      <c r="T18" s="25"/>
      <c r="U18" s="34"/>
      <c r="V18" s="34"/>
    </row>
    <row r="19" spans="1:22" outlineLevel="2" x14ac:dyDescent="0.2">
      <c r="A19" s="27">
        <f t="shared" si="0"/>
        <v>13</v>
      </c>
      <c r="B19" s="50">
        <v>39636</v>
      </c>
      <c r="C19" s="5">
        <v>177</v>
      </c>
      <c r="G19" s="34"/>
      <c r="P19" s="23" t="e">
        <v>#NAME?</v>
      </c>
      <c r="T19" s="25"/>
      <c r="U19" s="34"/>
      <c r="V19" s="34"/>
    </row>
    <row r="20" spans="1:22" outlineLevel="2" x14ac:dyDescent="0.2">
      <c r="A20" s="27">
        <f t="shared" si="0"/>
        <v>14</v>
      </c>
      <c r="B20" s="50">
        <v>39637</v>
      </c>
      <c r="C20" s="5">
        <v>177</v>
      </c>
      <c r="G20" s="34"/>
      <c r="P20" s="23" t="e">
        <v>#NAME?</v>
      </c>
      <c r="T20" s="25"/>
      <c r="U20" s="34"/>
      <c r="V20" s="34"/>
    </row>
    <row r="21" spans="1:22" outlineLevel="2" x14ac:dyDescent="0.2">
      <c r="A21" s="27">
        <f t="shared" si="0"/>
        <v>15</v>
      </c>
      <c r="B21" s="50">
        <v>39638</v>
      </c>
      <c r="C21" s="5">
        <v>177</v>
      </c>
      <c r="G21" s="34"/>
      <c r="P21" s="23" t="e">
        <v>#NAME?</v>
      </c>
      <c r="T21" s="25"/>
      <c r="U21" s="34"/>
      <c r="V21" s="34"/>
    </row>
    <row r="22" spans="1:22" outlineLevel="2" x14ac:dyDescent="0.2">
      <c r="A22" s="27">
        <f t="shared" si="0"/>
        <v>16</v>
      </c>
      <c r="B22" s="50">
        <v>39639</v>
      </c>
      <c r="C22" s="5">
        <v>177</v>
      </c>
      <c r="G22" s="34"/>
      <c r="P22" s="23" t="e">
        <v>#NAME?</v>
      </c>
      <c r="T22" s="25"/>
      <c r="U22" s="34"/>
      <c r="V22" s="34"/>
    </row>
    <row r="23" spans="1:22" outlineLevel="2" x14ac:dyDescent="0.2">
      <c r="A23" s="27">
        <f t="shared" si="0"/>
        <v>17</v>
      </c>
      <c r="B23" s="50">
        <v>39640</v>
      </c>
      <c r="C23" s="5">
        <v>175</v>
      </c>
      <c r="G23" s="34"/>
      <c r="P23" s="23" t="e">
        <v>#NAME?</v>
      </c>
      <c r="T23" s="25"/>
      <c r="U23" s="34"/>
      <c r="V23" s="34"/>
    </row>
    <row r="24" spans="1:22" outlineLevel="2" x14ac:dyDescent="0.2">
      <c r="A24" s="27">
        <f t="shared" si="0"/>
        <v>18</v>
      </c>
      <c r="B24" s="50">
        <v>39643</v>
      </c>
      <c r="C24" s="5">
        <v>172</v>
      </c>
      <c r="G24" s="34"/>
      <c r="P24" s="23" t="e">
        <v>#NAME?</v>
      </c>
      <c r="T24" s="25"/>
      <c r="U24" s="34"/>
      <c r="V24" s="34"/>
    </row>
    <row r="25" spans="1:22" outlineLevel="2" x14ac:dyDescent="0.2">
      <c r="A25" s="27">
        <f t="shared" si="0"/>
        <v>19</v>
      </c>
      <c r="B25" s="50">
        <v>39644</v>
      </c>
      <c r="C25" s="5">
        <v>172</v>
      </c>
      <c r="G25" s="34"/>
      <c r="P25" s="23" t="e">
        <v>#NAME?</v>
      </c>
      <c r="T25" s="25"/>
      <c r="U25" s="34"/>
      <c r="V25" s="34"/>
    </row>
    <row r="26" spans="1:22" outlineLevel="2" x14ac:dyDescent="0.2">
      <c r="A26" s="27">
        <f t="shared" si="0"/>
        <v>20</v>
      </c>
      <c r="B26" s="50">
        <v>39645</v>
      </c>
      <c r="C26" s="5">
        <v>172</v>
      </c>
      <c r="G26" s="34"/>
      <c r="P26" s="23" t="e">
        <v>#NAME?</v>
      </c>
      <c r="T26" s="25"/>
      <c r="U26" s="34"/>
      <c r="V26" s="34"/>
    </row>
    <row r="27" spans="1:22" outlineLevel="2" x14ac:dyDescent="0.2">
      <c r="A27" s="27">
        <f t="shared" si="0"/>
        <v>21</v>
      </c>
      <c r="B27" s="50">
        <v>39646</v>
      </c>
      <c r="C27" s="5">
        <v>172</v>
      </c>
      <c r="G27" s="34"/>
      <c r="P27" s="23" t="e">
        <v>#NAME?</v>
      </c>
      <c r="T27" s="25"/>
      <c r="U27" s="34"/>
      <c r="V27" s="34"/>
    </row>
    <row r="28" spans="1:22" outlineLevel="2" x14ac:dyDescent="0.2">
      <c r="A28" s="27">
        <f t="shared" si="0"/>
        <v>22</v>
      </c>
      <c r="B28" s="50">
        <v>39647</v>
      </c>
      <c r="C28" s="5">
        <v>172</v>
      </c>
      <c r="G28" s="34"/>
      <c r="P28" s="23" t="e">
        <v>#NAME?</v>
      </c>
      <c r="T28" s="25"/>
      <c r="U28" s="34"/>
      <c r="V28" s="34"/>
    </row>
    <row r="29" spans="1:22" outlineLevel="2" x14ac:dyDescent="0.2">
      <c r="A29" s="27">
        <f t="shared" si="0"/>
        <v>23</v>
      </c>
      <c r="B29" s="50">
        <v>39650</v>
      </c>
      <c r="C29" s="5">
        <v>172.5</v>
      </c>
      <c r="G29" s="34"/>
      <c r="P29" s="23" t="e">
        <v>#NAME?</v>
      </c>
      <c r="T29" s="25"/>
      <c r="U29" s="34"/>
      <c r="V29" s="34"/>
    </row>
    <row r="30" spans="1:22" outlineLevel="2" x14ac:dyDescent="0.2">
      <c r="A30" s="27">
        <f t="shared" si="0"/>
        <v>24</v>
      </c>
      <c r="B30" s="50">
        <v>39651</v>
      </c>
      <c r="C30" s="5">
        <v>172.5</v>
      </c>
      <c r="G30" s="34"/>
      <c r="P30" s="23" t="e">
        <v>#NAME?</v>
      </c>
      <c r="T30" s="25"/>
      <c r="U30" s="34"/>
      <c r="V30" s="34"/>
    </row>
    <row r="31" spans="1:22" outlineLevel="2" x14ac:dyDescent="0.2">
      <c r="A31" s="27">
        <f t="shared" si="0"/>
        <v>25</v>
      </c>
      <c r="B31" s="50">
        <v>39652</v>
      </c>
      <c r="C31" s="5">
        <v>172.5</v>
      </c>
      <c r="G31" s="34"/>
      <c r="P31" s="23" t="e">
        <v>#NAME?</v>
      </c>
      <c r="T31" s="25"/>
      <c r="U31" s="34"/>
      <c r="V31" s="34"/>
    </row>
    <row r="32" spans="1:22" outlineLevel="2" x14ac:dyDescent="0.2">
      <c r="A32" s="27">
        <f t="shared" si="0"/>
        <v>26</v>
      </c>
      <c r="B32" s="50">
        <v>39653</v>
      </c>
      <c r="C32" s="5">
        <v>172.5</v>
      </c>
      <c r="G32" s="34"/>
      <c r="P32" s="23" t="e">
        <v>#NAME?</v>
      </c>
      <c r="T32" s="25"/>
      <c r="U32" s="34"/>
      <c r="V32" s="34"/>
    </row>
    <row r="33" spans="1:22" outlineLevel="2" x14ac:dyDescent="0.2">
      <c r="A33" s="27">
        <f t="shared" si="0"/>
        <v>27</v>
      </c>
      <c r="B33" s="50">
        <v>39654</v>
      </c>
      <c r="C33" s="5">
        <v>172.5</v>
      </c>
      <c r="G33" s="34"/>
      <c r="P33" s="23" t="e">
        <v>#NAME?</v>
      </c>
      <c r="T33" s="25"/>
      <c r="U33" s="34"/>
      <c r="V33" s="34"/>
    </row>
    <row r="34" spans="1:22" outlineLevel="2" x14ac:dyDescent="0.2">
      <c r="A34" s="27">
        <f t="shared" si="0"/>
        <v>28</v>
      </c>
      <c r="B34" s="50">
        <v>39657</v>
      </c>
      <c r="C34" s="5">
        <v>172.5</v>
      </c>
      <c r="G34" s="34"/>
      <c r="P34" s="23" t="e">
        <v>#NAME?</v>
      </c>
      <c r="T34" s="25"/>
      <c r="U34" s="34"/>
      <c r="V34" s="34"/>
    </row>
    <row r="35" spans="1:22" outlineLevel="2" x14ac:dyDescent="0.2">
      <c r="A35" s="27">
        <f t="shared" si="0"/>
        <v>29</v>
      </c>
      <c r="B35" s="50">
        <v>39658</v>
      </c>
      <c r="C35" s="5">
        <v>171</v>
      </c>
      <c r="G35" s="34"/>
      <c r="P35" s="23" t="e">
        <v>#NAME?</v>
      </c>
      <c r="T35" s="25"/>
      <c r="U35" s="34"/>
      <c r="V35" s="34"/>
    </row>
    <row r="36" spans="1:22" outlineLevel="2" x14ac:dyDescent="0.2">
      <c r="A36" s="27">
        <f t="shared" si="0"/>
        <v>30</v>
      </c>
      <c r="B36" s="50">
        <v>39659</v>
      </c>
      <c r="C36" s="5">
        <v>171</v>
      </c>
      <c r="G36" s="34"/>
      <c r="P36" s="23" t="e">
        <v>#NAME?</v>
      </c>
      <c r="T36" s="25"/>
      <c r="U36" s="34"/>
      <c r="V36" s="34"/>
    </row>
    <row r="37" spans="1:22" outlineLevel="2" x14ac:dyDescent="0.2">
      <c r="A37" s="27">
        <f t="shared" si="0"/>
        <v>31</v>
      </c>
      <c r="B37" s="50">
        <v>39660</v>
      </c>
      <c r="C37" s="5">
        <v>171</v>
      </c>
      <c r="G37" s="34"/>
      <c r="P37" s="23" t="e">
        <v>#NAME?</v>
      </c>
      <c r="T37" s="25"/>
      <c r="U37" s="34"/>
      <c r="V37" s="34"/>
    </row>
    <row r="38" spans="1:22" outlineLevel="2" x14ac:dyDescent="0.2">
      <c r="A38" s="27">
        <f t="shared" si="0"/>
        <v>32</v>
      </c>
      <c r="B38" s="50">
        <v>39661</v>
      </c>
      <c r="C38" s="5">
        <v>171</v>
      </c>
      <c r="G38" s="34"/>
      <c r="P38" s="23" t="e">
        <v>#NAME?</v>
      </c>
      <c r="T38" s="25"/>
      <c r="U38" s="34"/>
      <c r="V38" s="34"/>
    </row>
    <row r="39" spans="1:22" outlineLevel="2" x14ac:dyDescent="0.2">
      <c r="A39" s="27">
        <f t="shared" si="0"/>
        <v>33</v>
      </c>
      <c r="B39" s="50">
        <v>39664</v>
      </c>
      <c r="C39" s="5">
        <v>170</v>
      </c>
      <c r="G39" s="34"/>
      <c r="P39" s="23" t="e">
        <v>#NAME?</v>
      </c>
      <c r="T39" s="25"/>
      <c r="U39" s="34"/>
      <c r="V39" s="34"/>
    </row>
    <row r="40" spans="1:22" outlineLevel="2" x14ac:dyDescent="0.2">
      <c r="A40" s="27">
        <f t="shared" si="0"/>
        <v>34</v>
      </c>
      <c r="B40" s="50">
        <v>39665</v>
      </c>
      <c r="C40" s="5">
        <v>167</v>
      </c>
      <c r="G40" s="34"/>
      <c r="P40" s="23" t="e">
        <v>#NAME?</v>
      </c>
      <c r="T40" s="25"/>
      <c r="U40" s="34"/>
      <c r="V40" s="34"/>
    </row>
    <row r="41" spans="1:22" outlineLevel="2" x14ac:dyDescent="0.2">
      <c r="A41" s="27">
        <f t="shared" si="0"/>
        <v>35</v>
      </c>
      <c r="B41" s="50">
        <v>39666</v>
      </c>
      <c r="C41" s="5">
        <v>167</v>
      </c>
      <c r="G41" s="34"/>
      <c r="P41" s="23" t="e">
        <v>#NAME?</v>
      </c>
      <c r="T41" s="25"/>
      <c r="U41" s="34"/>
      <c r="V41" s="34"/>
    </row>
    <row r="42" spans="1:22" outlineLevel="2" x14ac:dyDescent="0.2">
      <c r="A42" s="27">
        <f t="shared" si="0"/>
        <v>36</v>
      </c>
      <c r="B42" s="50">
        <v>39667</v>
      </c>
      <c r="C42" s="5">
        <v>167</v>
      </c>
      <c r="G42" s="34"/>
      <c r="P42" s="23" t="e">
        <v>#NAME?</v>
      </c>
      <c r="T42" s="25"/>
      <c r="U42" s="34"/>
      <c r="V42" s="34"/>
    </row>
    <row r="43" spans="1:22" outlineLevel="2" x14ac:dyDescent="0.2">
      <c r="A43" s="27">
        <f t="shared" si="0"/>
        <v>37</v>
      </c>
      <c r="B43" s="50">
        <v>39668</v>
      </c>
      <c r="C43" s="5">
        <v>165</v>
      </c>
      <c r="G43" s="34"/>
      <c r="P43" s="23" t="e">
        <v>#NAME?</v>
      </c>
      <c r="T43" s="25"/>
      <c r="U43" s="34"/>
      <c r="V43" s="34"/>
    </row>
    <row r="44" spans="1:22" outlineLevel="2" x14ac:dyDescent="0.2">
      <c r="A44" s="27">
        <f t="shared" si="0"/>
        <v>38</v>
      </c>
      <c r="B44" s="50">
        <v>39671</v>
      </c>
      <c r="C44" s="5">
        <v>165</v>
      </c>
      <c r="G44" s="34"/>
      <c r="P44" s="23" t="e">
        <v>#NAME?</v>
      </c>
      <c r="T44" s="25"/>
      <c r="U44" s="34"/>
      <c r="V44" s="34"/>
    </row>
    <row r="45" spans="1:22" outlineLevel="2" x14ac:dyDescent="0.2">
      <c r="A45" s="27">
        <f t="shared" si="0"/>
        <v>39</v>
      </c>
      <c r="B45" s="50">
        <v>39672</v>
      </c>
      <c r="C45" s="5">
        <v>163</v>
      </c>
      <c r="G45" s="34"/>
      <c r="P45" s="23" t="e">
        <v>#NAME?</v>
      </c>
      <c r="T45" s="25"/>
      <c r="U45" s="34"/>
      <c r="V45" s="34"/>
    </row>
    <row r="46" spans="1:22" outlineLevel="2" x14ac:dyDescent="0.2">
      <c r="A46" s="27">
        <f t="shared" si="0"/>
        <v>40</v>
      </c>
      <c r="B46" s="50">
        <v>39673</v>
      </c>
      <c r="C46" s="5">
        <v>163</v>
      </c>
      <c r="G46" s="34"/>
      <c r="P46" s="23" t="e">
        <v>#NAME?</v>
      </c>
      <c r="T46" s="25"/>
      <c r="U46" s="34"/>
      <c r="V46" s="34"/>
    </row>
    <row r="47" spans="1:22" outlineLevel="2" x14ac:dyDescent="0.2">
      <c r="A47" s="27">
        <f t="shared" si="0"/>
        <v>41</v>
      </c>
      <c r="B47" s="50">
        <v>39674</v>
      </c>
      <c r="C47" s="5">
        <v>162</v>
      </c>
      <c r="G47" s="34"/>
      <c r="P47" s="23" t="e">
        <v>#NAME?</v>
      </c>
      <c r="T47" s="25"/>
      <c r="U47" s="34"/>
      <c r="V47" s="34"/>
    </row>
    <row r="48" spans="1:22" outlineLevel="2" x14ac:dyDescent="0.2">
      <c r="A48" s="27">
        <f t="shared" si="0"/>
        <v>42</v>
      </c>
      <c r="B48" s="50">
        <v>39675</v>
      </c>
      <c r="C48" s="5">
        <v>162</v>
      </c>
      <c r="G48" s="34"/>
      <c r="P48" s="23" t="e">
        <v>#NAME?</v>
      </c>
      <c r="T48" s="25"/>
      <c r="U48" s="34"/>
      <c r="V48" s="34"/>
    </row>
    <row r="49" spans="1:22" outlineLevel="2" x14ac:dyDescent="0.2">
      <c r="A49" s="27">
        <f t="shared" si="0"/>
        <v>43</v>
      </c>
      <c r="B49" s="50">
        <v>39678</v>
      </c>
      <c r="C49" s="5">
        <v>159</v>
      </c>
      <c r="G49" s="34"/>
      <c r="P49" s="23" t="e">
        <v>#NAME?</v>
      </c>
      <c r="T49" s="25"/>
      <c r="U49" s="34"/>
      <c r="V49" s="34"/>
    </row>
    <row r="50" spans="1:22" outlineLevel="2" x14ac:dyDescent="0.2">
      <c r="A50" s="27">
        <f t="shared" si="0"/>
        <v>44</v>
      </c>
      <c r="B50" s="50">
        <v>39679</v>
      </c>
      <c r="C50" s="5">
        <v>159</v>
      </c>
      <c r="G50" s="34"/>
      <c r="P50" s="23" t="e">
        <v>#NAME?</v>
      </c>
      <c r="T50" s="25"/>
      <c r="U50" s="34"/>
      <c r="V50" s="34"/>
    </row>
    <row r="51" spans="1:22" outlineLevel="2" x14ac:dyDescent="0.2">
      <c r="A51" s="27">
        <f t="shared" si="0"/>
        <v>45</v>
      </c>
      <c r="B51" s="50">
        <v>39680</v>
      </c>
      <c r="C51" s="5">
        <v>159</v>
      </c>
      <c r="G51" s="34"/>
      <c r="P51" s="23" t="e">
        <v>#NAME?</v>
      </c>
      <c r="T51" s="25"/>
      <c r="U51" s="34"/>
      <c r="V51" s="34"/>
    </row>
    <row r="52" spans="1:22" outlineLevel="2" x14ac:dyDescent="0.2">
      <c r="A52" s="27">
        <f t="shared" si="0"/>
        <v>46</v>
      </c>
      <c r="B52" s="50">
        <v>39681</v>
      </c>
      <c r="C52" s="5">
        <v>159</v>
      </c>
      <c r="G52" s="34"/>
      <c r="P52" s="23" t="e">
        <v>#NAME?</v>
      </c>
      <c r="T52" s="25"/>
      <c r="U52" s="34"/>
      <c r="V52" s="34"/>
    </row>
    <row r="53" spans="1:22" outlineLevel="2" x14ac:dyDescent="0.2">
      <c r="A53" s="27">
        <f t="shared" si="0"/>
        <v>47</v>
      </c>
      <c r="B53" s="50">
        <v>39682</v>
      </c>
      <c r="C53" s="5">
        <v>158</v>
      </c>
      <c r="G53" s="34"/>
      <c r="P53" s="23" t="e">
        <v>#NAME?</v>
      </c>
      <c r="T53" s="25"/>
      <c r="U53" s="34"/>
      <c r="V53" s="34"/>
    </row>
    <row r="54" spans="1:22" outlineLevel="2" x14ac:dyDescent="0.2">
      <c r="A54" s="27">
        <f t="shared" si="0"/>
        <v>48</v>
      </c>
      <c r="B54" s="50">
        <v>39685</v>
      </c>
      <c r="C54" s="5">
        <v>155</v>
      </c>
      <c r="G54" s="34"/>
      <c r="P54" s="23" t="e">
        <v>#NAME?</v>
      </c>
      <c r="T54" s="25"/>
      <c r="U54" s="34"/>
      <c r="V54" s="34"/>
    </row>
    <row r="55" spans="1:22" outlineLevel="2" x14ac:dyDescent="0.2">
      <c r="A55" s="27">
        <f t="shared" si="0"/>
        <v>49</v>
      </c>
      <c r="B55" s="50">
        <v>39686</v>
      </c>
      <c r="C55" s="5">
        <v>151</v>
      </c>
      <c r="G55" s="34"/>
      <c r="P55" s="23" t="e">
        <v>#NAME?</v>
      </c>
      <c r="T55" s="25"/>
      <c r="U55" s="34"/>
      <c r="V55" s="34"/>
    </row>
    <row r="56" spans="1:22" outlineLevel="2" x14ac:dyDescent="0.2">
      <c r="A56" s="27">
        <f t="shared" si="0"/>
        <v>50</v>
      </c>
      <c r="B56" s="50">
        <v>39687</v>
      </c>
      <c r="C56" s="5">
        <v>150.5</v>
      </c>
      <c r="G56" s="34"/>
      <c r="P56" s="23" t="e">
        <v>#NAME?</v>
      </c>
      <c r="T56" s="25"/>
      <c r="U56" s="34"/>
      <c r="V56" s="34"/>
    </row>
    <row r="57" spans="1:22" outlineLevel="2" x14ac:dyDescent="0.2">
      <c r="A57" s="27">
        <f t="shared" si="0"/>
        <v>51</v>
      </c>
      <c r="B57" s="50">
        <v>39688</v>
      </c>
      <c r="C57" s="5">
        <v>150.5</v>
      </c>
      <c r="G57" s="34"/>
      <c r="P57" s="23" t="e">
        <v>#NAME?</v>
      </c>
      <c r="T57" s="25"/>
      <c r="U57" s="34"/>
      <c r="V57" s="34"/>
    </row>
    <row r="58" spans="1:22" outlineLevel="2" x14ac:dyDescent="0.2">
      <c r="A58" s="27">
        <f t="shared" si="0"/>
        <v>52</v>
      </c>
      <c r="B58" s="50">
        <v>39689</v>
      </c>
      <c r="C58" s="5">
        <v>149</v>
      </c>
      <c r="G58" s="34"/>
      <c r="P58" s="23" t="e">
        <v>#NAME?</v>
      </c>
      <c r="T58" s="25"/>
      <c r="U58" s="34"/>
      <c r="V58" s="34"/>
    </row>
    <row r="59" spans="1:22" outlineLevel="2" x14ac:dyDescent="0.2">
      <c r="A59" s="27">
        <f t="shared" si="0"/>
        <v>53</v>
      </c>
      <c r="B59" s="50">
        <v>39693</v>
      </c>
      <c r="C59" s="5">
        <v>139.5</v>
      </c>
      <c r="G59" s="34"/>
      <c r="P59" s="23" t="e">
        <v>#NAME?</v>
      </c>
      <c r="T59" s="25"/>
      <c r="U59" s="34"/>
      <c r="V59" s="34"/>
    </row>
    <row r="60" spans="1:22" outlineLevel="2" x14ac:dyDescent="0.2">
      <c r="A60" s="27">
        <f t="shared" si="0"/>
        <v>54</v>
      </c>
      <c r="B60" s="50">
        <v>39694</v>
      </c>
      <c r="C60" s="5">
        <v>136.5</v>
      </c>
      <c r="G60" s="34"/>
      <c r="P60" s="23" t="e">
        <v>#NAME?</v>
      </c>
      <c r="T60" s="25"/>
      <c r="U60" s="34"/>
      <c r="V60" s="34"/>
    </row>
    <row r="61" spans="1:22" outlineLevel="2" x14ac:dyDescent="0.2">
      <c r="A61" s="27">
        <f t="shared" si="0"/>
        <v>55</v>
      </c>
      <c r="B61" s="50">
        <v>39695</v>
      </c>
      <c r="C61" s="5">
        <v>136.5</v>
      </c>
      <c r="G61" s="34"/>
      <c r="K61" s="1"/>
      <c r="L61" s="1"/>
      <c r="P61" s="23" t="e">
        <v>#NAME?</v>
      </c>
      <c r="T61" s="25"/>
      <c r="U61" s="34"/>
      <c r="V61" s="34"/>
    </row>
    <row r="62" spans="1:22" outlineLevel="2" x14ac:dyDescent="0.2">
      <c r="A62" s="27">
        <f t="shared" si="0"/>
        <v>56</v>
      </c>
      <c r="B62" s="50">
        <v>39696</v>
      </c>
      <c r="C62" s="5">
        <v>138</v>
      </c>
      <c r="G62" s="34"/>
      <c r="K62" s="1"/>
      <c r="L62" s="1"/>
      <c r="P62" s="23" t="e">
        <v>#NAME?</v>
      </c>
      <c r="T62" s="25"/>
      <c r="U62" s="34"/>
      <c r="V62" s="34"/>
    </row>
    <row r="63" spans="1:22" outlineLevel="2" x14ac:dyDescent="0.2">
      <c r="A63" s="27">
        <f t="shared" si="0"/>
        <v>57</v>
      </c>
      <c r="B63" s="50">
        <v>39699</v>
      </c>
      <c r="C63" s="5">
        <v>132.5</v>
      </c>
      <c r="G63" s="34"/>
      <c r="K63" s="1"/>
      <c r="L63" s="1"/>
      <c r="P63" s="23" t="e">
        <v>#NAME?</v>
      </c>
      <c r="T63" s="25"/>
      <c r="U63" s="34"/>
      <c r="V63" s="34"/>
    </row>
    <row r="64" spans="1:22" outlineLevel="2" x14ac:dyDescent="0.2">
      <c r="A64" s="27">
        <f t="shared" si="0"/>
        <v>58</v>
      </c>
      <c r="B64" s="50">
        <v>39700</v>
      </c>
      <c r="C64" s="5">
        <v>130</v>
      </c>
      <c r="G64" s="34"/>
      <c r="K64" s="1"/>
      <c r="L64" s="1"/>
      <c r="P64" s="23" t="e">
        <v>#NAME?</v>
      </c>
      <c r="T64" s="25"/>
      <c r="U64" s="34"/>
      <c r="V64" s="34"/>
    </row>
    <row r="65" spans="1:22" outlineLevel="2" x14ac:dyDescent="0.2">
      <c r="A65" s="27">
        <f t="shared" si="0"/>
        <v>59</v>
      </c>
      <c r="B65" s="50">
        <v>39701</v>
      </c>
      <c r="C65" s="5">
        <v>130</v>
      </c>
      <c r="G65" s="34"/>
      <c r="K65" s="1"/>
      <c r="L65" s="1"/>
      <c r="P65" s="23" t="e">
        <v>#NAME?</v>
      </c>
      <c r="T65" s="25"/>
      <c r="U65" s="34"/>
      <c r="V65" s="34"/>
    </row>
    <row r="66" spans="1:22" outlineLevel="2" x14ac:dyDescent="0.2">
      <c r="A66" s="27">
        <f t="shared" si="0"/>
        <v>60</v>
      </c>
      <c r="B66" s="50">
        <v>39702</v>
      </c>
      <c r="C66" s="5">
        <v>128.5</v>
      </c>
      <c r="G66" s="34"/>
      <c r="K66" s="1"/>
      <c r="L66" s="1"/>
      <c r="P66" s="23" t="e">
        <v>#NAME?</v>
      </c>
      <c r="T66" s="25"/>
      <c r="U66" s="34"/>
      <c r="V66" s="34"/>
    </row>
    <row r="67" spans="1:22" outlineLevel="2" x14ac:dyDescent="0.2">
      <c r="A67" s="27">
        <f t="shared" si="0"/>
        <v>61</v>
      </c>
      <c r="B67" s="50">
        <v>39703</v>
      </c>
      <c r="C67" s="5">
        <v>125</v>
      </c>
      <c r="G67" s="34"/>
      <c r="K67" s="1"/>
      <c r="L67" s="1"/>
      <c r="P67" s="23" t="e">
        <v>#NAME?</v>
      </c>
      <c r="T67" s="25"/>
      <c r="U67" s="34"/>
      <c r="V67" s="34"/>
    </row>
    <row r="68" spans="1:22" outlineLevel="2" x14ac:dyDescent="0.2">
      <c r="A68" s="27">
        <f t="shared" si="0"/>
        <v>62</v>
      </c>
      <c r="B68" s="50">
        <v>39706</v>
      </c>
      <c r="C68" s="5">
        <v>125</v>
      </c>
      <c r="G68" s="34"/>
      <c r="K68" s="1"/>
      <c r="L68" s="1"/>
      <c r="P68" s="23" t="e">
        <v>#NAME?</v>
      </c>
      <c r="T68" s="25"/>
      <c r="U68" s="34"/>
      <c r="V68" s="34"/>
    </row>
    <row r="69" spans="1:22" outlineLevel="2" x14ac:dyDescent="0.2">
      <c r="A69" s="27">
        <f t="shared" si="0"/>
        <v>63</v>
      </c>
      <c r="B69" s="50">
        <v>39707</v>
      </c>
      <c r="C69" s="5">
        <v>120</v>
      </c>
      <c r="G69" s="34"/>
      <c r="K69" s="1"/>
      <c r="L69" s="1"/>
      <c r="P69" s="23" t="e">
        <v>#NAME?</v>
      </c>
      <c r="T69" s="25"/>
      <c r="U69" s="34"/>
      <c r="V69" s="34"/>
    </row>
    <row r="70" spans="1:22" outlineLevel="2" x14ac:dyDescent="0.2">
      <c r="A70" s="27">
        <f t="shared" si="0"/>
        <v>64</v>
      </c>
      <c r="B70" s="50">
        <v>39708</v>
      </c>
      <c r="C70" s="5">
        <v>115</v>
      </c>
      <c r="G70" s="34"/>
      <c r="K70" s="1"/>
      <c r="L70" s="1"/>
      <c r="P70" s="23" t="e">
        <v>#NAME?</v>
      </c>
      <c r="T70" s="25"/>
      <c r="U70" s="34"/>
      <c r="V70" s="34"/>
    </row>
    <row r="71" spans="1:22" outlineLevel="2" x14ac:dyDescent="0.2">
      <c r="A71" s="27">
        <f t="shared" si="0"/>
        <v>65</v>
      </c>
      <c r="B71" s="50">
        <v>39709</v>
      </c>
      <c r="C71" s="5">
        <v>113.5</v>
      </c>
      <c r="G71" s="34"/>
      <c r="K71" s="1"/>
      <c r="L71" s="1"/>
      <c r="P71" s="23" t="e">
        <v>#NAME?</v>
      </c>
      <c r="T71" s="25"/>
      <c r="U71" s="34"/>
      <c r="V71" s="34"/>
    </row>
    <row r="72" spans="1:22" outlineLevel="2" x14ac:dyDescent="0.2">
      <c r="A72" s="27">
        <f t="shared" ref="A72:A135" si="1">A71+1</f>
        <v>66</v>
      </c>
      <c r="B72" s="50">
        <v>39710</v>
      </c>
      <c r="C72" s="5">
        <v>113.5</v>
      </c>
      <c r="G72" s="34"/>
      <c r="K72" s="1"/>
      <c r="L72" s="1"/>
      <c r="P72" s="23" t="e">
        <v>#NAME?</v>
      </c>
      <c r="T72" s="25"/>
      <c r="U72" s="34"/>
      <c r="V72" s="34"/>
    </row>
    <row r="73" spans="1:22" outlineLevel="2" x14ac:dyDescent="0.2">
      <c r="A73" s="27">
        <f t="shared" si="1"/>
        <v>67</v>
      </c>
      <c r="B73" s="50">
        <v>39713</v>
      </c>
      <c r="C73" s="5">
        <v>113.5</v>
      </c>
      <c r="G73" s="34"/>
      <c r="K73" s="1"/>
      <c r="L73" s="1"/>
      <c r="P73" s="23" t="e">
        <v>#NAME?</v>
      </c>
      <c r="T73" s="25"/>
      <c r="U73" s="34"/>
      <c r="V73" s="34"/>
    </row>
    <row r="74" spans="1:22" outlineLevel="2" x14ac:dyDescent="0.2">
      <c r="A74" s="27">
        <f t="shared" si="1"/>
        <v>68</v>
      </c>
      <c r="B74" s="50">
        <v>39714</v>
      </c>
      <c r="C74" s="5">
        <v>111</v>
      </c>
      <c r="G74" s="34"/>
      <c r="K74" s="1"/>
      <c r="L74" s="1"/>
      <c r="P74" s="23" t="e">
        <v>#NAME?</v>
      </c>
      <c r="T74" s="25"/>
      <c r="U74" s="34"/>
      <c r="V74" s="34"/>
    </row>
    <row r="75" spans="1:22" outlineLevel="2" x14ac:dyDescent="0.2">
      <c r="A75" s="27">
        <f t="shared" si="1"/>
        <v>69</v>
      </c>
      <c r="B75" s="50">
        <v>39715</v>
      </c>
      <c r="C75" s="5">
        <v>106</v>
      </c>
      <c r="G75" s="34"/>
      <c r="K75" s="1"/>
      <c r="L75" s="1"/>
      <c r="P75" s="23" t="e">
        <v>#NAME?</v>
      </c>
      <c r="T75" s="25"/>
      <c r="U75" s="34"/>
      <c r="V75" s="34"/>
    </row>
    <row r="76" spans="1:22" outlineLevel="2" x14ac:dyDescent="0.2">
      <c r="A76" s="27">
        <f t="shared" si="1"/>
        <v>70</v>
      </c>
      <c r="B76" s="50">
        <v>39716</v>
      </c>
      <c r="C76" s="5">
        <v>105</v>
      </c>
      <c r="G76" s="34"/>
      <c r="K76" s="1"/>
      <c r="L76" s="1"/>
      <c r="P76" s="23" t="e">
        <v>#NAME?</v>
      </c>
      <c r="T76" s="25"/>
      <c r="U76" s="34"/>
      <c r="V76" s="34"/>
    </row>
    <row r="77" spans="1:22" outlineLevel="2" x14ac:dyDescent="0.2">
      <c r="A77" s="27">
        <f t="shared" si="1"/>
        <v>71</v>
      </c>
      <c r="B77" s="50">
        <v>39717</v>
      </c>
      <c r="C77" s="5">
        <v>102</v>
      </c>
      <c r="G77" s="34"/>
      <c r="K77" s="1"/>
      <c r="L77" s="1"/>
      <c r="P77" s="23" t="e">
        <v>#NAME?</v>
      </c>
      <c r="T77" s="25"/>
      <c r="U77" s="34"/>
      <c r="V77" s="34"/>
    </row>
    <row r="78" spans="1:22" outlineLevel="2" x14ac:dyDescent="0.2">
      <c r="A78" s="27">
        <f t="shared" si="1"/>
        <v>72</v>
      </c>
      <c r="B78" s="50">
        <v>39720</v>
      </c>
      <c r="C78" s="5">
        <v>102</v>
      </c>
      <c r="G78" s="34"/>
      <c r="K78" s="1"/>
      <c r="L78" s="1"/>
      <c r="P78" s="23" t="e">
        <v>#NAME?</v>
      </c>
      <c r="T78" s="25"/>
      <c r="U78" s="34"/>
      <c r="V78" s="34"/>
    </row>
    <row r="79" spans="1:22" outlineLevel="2" x14ac:dyDescent="0.2">
      <c r="A79" s="27">
        <f t="shared" si="1"/>
        <v>73</v>
      </c>
      <c r="B79" s="50">
        <v>39721</v>
      </c>
      <c r="C79" s="5">
        <v>102</v>
      </c>
      <c r="G79" s="34"/>
      <c r="K79" s="1"/>
      <c r="L79" s="1"/>
      <c r="P79" s="23" t="e">
        <v>#NAME?</v>
      </c>
      <c r="T79" s="25"/>
      <c r="U79" s="34"/>
      <c r="V79" s="34"/>
    </row>
    <row r="80" spans="1:22" outlineLevel="2" x14ac:dyDescent="0.2">
      <c r="A80" s="27">
        <f t="shared" si="1"/>
        <v>74</v>
      </c>
      <c r="B80" s="50">
        <v>39722</v>
      </c>
      <c r="C80" s="5">
        <v>102</v>
      </c>
      <c r="G80" s="34"/>
      <c r="K80" s="1"/>
      <c r="L80" s="1"/>
      <c r="P80" s="23" t="e">
        <v>#NAME?</v>
      </c>
      <c r="T80" s="25"/>
      <c r="U80" s="34"/>
      <c r="V80" s="34"/>
    </row>
    <row r="81" spans="1:22" outlineLevel="2" x14ac:dyDescent="0.2">
      <c r="A81" s="27">
        <f t="shared" si="1"/>
        <v>75</v>
      </c>
      <c r="B81" s="50">
        <v>39723</v>
      </c>
      <c r="C81" s="5">
        <v>102</v>
      </c>
      <c r="G81" s="34"/>
      <c r="K81" s="1"/>
      <c r="L81" s="1"/>
      <c r="P81" s="23" t="e">
        <v>#NAME?</v>
      </c>
      <c r="T81" s="25"/>
      <c r="U81" s="34"/>
      <c r="V81" s="34"/>
    </row>
    <row r="82" spans="1:22" outlineLevel="2" x14ac:dyDescent="0.2">
      <c r="A82" s="27">
        <f t="shared" si="1"/>
        <v>76</v>
      </c>
      <c r="B82" s="50">
        <v>39724</v>
      </c>
      <c r="C82" s="5">
        <v>102</v>
      </c>
      <c r="G82" s="34"/>
      <c r="K82" s="1"/>
      <c r="L82" s="1"/>
      <c r="P82" s="23" t="e">
        <v>#NAME?</v>
      </c>
      <c r="T82" s="25"/>
      <c r="U82" s="34"/>
      <c r="V82" s="34"/>
    </row>
    <row r="83" spans="1:22" outlineLevel="2" x14ac:dyDescent="0.2">
      <c r="A83" s="27">
        <f t="shared" si="1"/>
        <v>77</v>
      </c>
      <c r="B83" s="50">
        <v>39727</v>
      </c>
      <c r="C83" s="5">
        <v>96.5</v>
      </c>
      <c r="G83" s="34"/>
      <c r="K83" s="1"/>
      <c r="L83" s="1"/>
      <c r="P83" s="23" t="e">
        <v>#NAME?</v>
      </c>
      <c r="T83" s="25"/>
      <c r="U83" s="34"/>
      <c r="V83" s="34"/>
    </row>
    <row r="84" spans="1:22" outlineLevel="2" x14ac:dyDescent="0.2">
      <c r="A84" s="27">
        <f t="shared" si="1"/>
        <v>78</v>
      </c>
      <c r="B84" s="50">
        <v>39728</v>
      </c>
      <c r="C84" s="5">
        <v>95</v>
      </c>
      <c r="G84" s="34"/>
      <c r="K84" s="1"/>
      <c r="L84" s="1"/>
      <c r="P84" s="23" t="e">
        <v>#NAME?</v>
      </c>
      <c r="T84" s="25"/>
      <c r="U84" s="34"/>
      <c r="V84" s="34"/>
    </row>
    <row r="85" spans="1:22" outlineLevel="2" x14ac:dyDescent="0.2">
      <c r="A85" s="27">
        <f t="shared" si="1"/>
        <v>79</v>
      </c>
      <c r="B85" s="50">
        <v>39729</v>
      </c>
      <c r="C85" s="5">
        <v>90</v>
      </c>
      <c r="G85" s="34"/>
      <c r="K85" s="1"/>
      <c r="L85" s="1"/>
      <c r="P85" s="23" t="e">
        <v>#NAME?</v>
      </c>
      <c r="T85" s="25"/>
      <c r="U85" s="34"/>
      <c r="V85" s="34"/>
    </row>
    <row r="86" spans="1:22" outlineLevel="2" x14ac:dyDescent="0.2">
      <c r="A86" s="27">
        <f t="shared" si="1"/>
        <v>80</v>
      </c>
      <c r="B86" s="50">
        <v>39730</v>
      </c>
      <c r="C86" s="5">
        <v>89</v>
      </c>
      <c r="G86" s="34"/>
      <c r="K86" s="1"/>
      <c r="L86" s="1"/>
      <c r="P86" s="23" t="e">
        <v>#NAME?</v>
      </c>
      <c r="T86" s="25"/>
      <c r="U86" s="34"/>
      <c r="V86" s="34"/>
    </row>
    <row r="87" spans="1:22" outlineLevel="2" x14ac:dyDescent="0.2">
      <c r="A87" s="27">
        <f t="shared" si="1"/>
        <v>81</v>
      </c>
      <c r="B87" s="50">
        <v>39734</v>
      </c>
      <c r="C87" s="5">
        <v>84</v>
      </c>
      <c r="G87" s="34"/>
      <c r="K87" s="1"/>
      <c r="L87" s="1"/>
      <c r="P87" s="23" t="e">
        <v>#NAME?</v>
      </c>
      <c r="T87" s="25"/>
      <c r="U87" s="34"/>
      <c r="V87" s="34"/>
    </row>
    <row r="88" spans="1:22" outlineLevel="2" x14ac:dyDescent="0.2">
      <c r="A88" s="27">
        <f t="shared" si="1"/>
        <v>82</v>
      </c>
      <c r="B88" s="50">
        <v>39735</v>
      </c>
      <c r="C88" s="5">
        <v>78</v>
      </c>
      <c r="G88" s="34"/>
      <c r="K88" s="1"/>
      <c r="L88" s="1"/>
      <c r="P88" s="23" t="e">
        <v>#NAME?</v>
      </c>
      <c r="T88" s="25"/>
      <c r="U88" s="34"/>
      <c r="V88" s="34"/>
    </row>
    <row r="89" spans="1:22" outlineLevel="2" x14ac:dyDescent="0.2">
      <c r="A89" s="27">
        <f t="shared" si="1"/>
        <v>83</v>
      </c>
      <c r="B89" s="50">
        <v>39736</v>
      </c>
      <c r="C89" s="5">
        <v>74</v>
      </c>
      <c r="G89" s="34"/>
      <c r="K89" s="1"/>
      <c r="L89" s="1"/>
      <c r="P89" s="23" t="e">
        <v>#NAME?</v>
      </c>
      <c r="T89" s="25"/>
      <c r="U89" s="34"/>
      <c r="V89" s="34"/>
    </row>
    <row r="90" spans="1:22" outlineLevel="2" x14ac:dyDescent="0.2">
      <c r="A90" s="27">
        <f t="shared" si="1"/>
        <v>84</v>
      </c>
      <c r="B90" s="50">
        <v>39737</v>
      </c>
      <c r="C90" s="5">
        <v>74</v>
      </c>
      <c r="G90" s="34"/>
      <c r="K90" s="1"/>
      <c r="L90" s="1"/>
      <c r="P90" s="23" t="e">
        <v>#NAME?</v>
      </c>
      <c r="T90" s="25"/>
      <c r="U90" s="34"/>
      <c r="V90" s="34"/>
    </row>
    <row r="91" spans="1:22" outlineLevel="2" x14ac:dyDescent="0.2">
      <c r="A91" s="27">
        <f t="shared" si="1"/>
        <v>85</v>
      </c>
      <c r="B91" s="50">
        <v>39738</v>
      </c>
      <c r="C91" s="5">
        <v>72.5</v>
      </c>
      <c r="G91" s="34"/>
      <c r="K91" s="1"/>
      <c r="L91" s="1"/>
      <c r="P91" s="23" t="e">
        <v>#NAME?</v>
      </c>
      <c r="T91" s="25"/>
      <c r="U91" s="34"/>
      <c r="V91" s="34"/>
    </row>
    <row r="92" spans="1:22" outlineLevel="2" x14ac:dyDescent="0.2">
      <c r="A92" s="27">
        <f t="shared" si="1"/>
        <v>86</v>
      </c>
      <c r="B92" s="50">
        <v>39741</v>
      </c>
      <c r="C92" s="5">
        <v>70</v>
      </c>
      <c r="G92" s="34"/>
      <c r="P92" s="23" t="e">
        <v>#NAME?</v>
      </c>
      <c r="T92" s="25"/>
      <c r="U92" s="34"/>
      <c r="V92" s="34"/>
    </row>
    <row r="93" spans="1:22" outlineLevel="2" x14ac:dyDescent="0.2">
      <c r="A93" s="27">
        <f t="shared" si="1"/>
        <v>87</v>
      </c>
      <c r="B93" s="50">
        <v>39742</v>
      </c>
      <c r="C93" s="5">
        <v>70</v>
      </c>
      <c r="G93" s="34"/>
      <c r="P93" s="23" t="e">
        <v>#NAME?</v>
      </c>
      <c r="T93" s="25"/>
      <c r="U93" s="34"/>
      <c r="V93" s="34"/>
    </row>
    <row r="94" spans="1:22" outlineLevel="2" x14ac:dyDescent="0.2">
      <c r="A94" s="27">
        <f t="shared" si="1"/>
        <v>88</v>
      </c>
      <c r="B94" s="50">
        <v>39743</v>
      </c>
      <c r="C94" s="5">
        <v>65</v>
      </c>
      <c r="G94" s="34"/>
      <c r="P94" s="23" t="e">
        <v>#NAME?</v>
      </c>
      <c r="T94" s="25"/>
      <c r="U94" s="34"/>
      <c r="V94" s="34"/>
    </row>
    <row r="95" spans="1:22" outlineLevel="2" x14ac:dyDescent="0.2">
      <c r="A95" s="27">
        <f t="shared" si="1"/>
        <v>89</v>
      </c>
      <c r="B95" s="50">
        <v>39744</v>
      </c>
      <c r="C95" s="5">
        <v>65</v>
      </c>
      <c r="G95" s="34"/>
      <c r="P95" s="23" t="e">
        <v>#NAME?</v>
      </c>
      <c r="T95" s="25"/>
      <c r="U95" s="34"/>
      <c r="V95" s="34"/>
    </row>
    <row r="96" spans="1:22" outlineLevel="2" x14ac:dyDescent="0.2">
      <c r="A96" s="27">
        <f t="shared" si="1"/>
        <v>90</v>
      </c>
      <c r="B96" s="50">
        <v>39745</v>
      </c>
      <c r="C96" s="5">
        <v>58.5</v>
      </c>
      <c r="G96" s="34"/>
      <c r="P96" s="23" t="e">
        <v>#NAME?</v>
      </c>
      <c r="T96" s="25"/>
      <c r="U96" s="34"/>
      <c r="V96" s="34"/>
    </row>
    <row r="97" spans="1:22" outlineLevel="2" x14ac:dyDescent="0.2">
      <c r="A97" s="27">
        <f t="shared" si="1"/>
        <v>91</v>
      </c>
      <c r="B97" s="50">
        <v>39748</v>
      </c>
      <c r="C97" s="5">
        <v>58.5</v>
      </c>
      <c r="G97" s="34"/>
      <c r="P97" s="23" t="e">
        <v>#NAME?</v>
      </c>
      <c r="T97" s="25"/>
      <c r="U97" s="34"/>
      <c r="V97" s="34"/>
    </row>
    <row r="98" spans="1:22" outlineLevel="2" x14ac:dyDescent="0.2">
      <c r="A98" s="27">
        <f t="shared" si="1"/>
        <v>92</v>
      </c>
      <c r="B98" s="50">
        <v>39749</v>
      </c>
      <c r="C98" s="5">
        <v>57.5</v>
      </c>
      <c r="G98" s="34"/>
      <c r="P98" s="23" t="e">
        <v>#NAME?</v>
      </c>
      <c r="T98" s="25"/>
      <c r="U98" s="34"/>
      <c r="V98" s="34"/>
    </row>
    <row r="99" spans="1:22" outlineLevel="2" x14ac:dyDescent="0.2">
      <c r="A99" s="27">
        <f t="shared" si="1"/>
        <v>93</v>
      </c>
      <c r="B99" s="50">
        <v>39750</v>
      </c>
      <c r="C99" s="5">
        <v>57.5</v>
      </c>
      <c r="G99" s="34"/>
      <c r="P99" s="23" t="e">
        <v>#NAME?</v>
      </c>
      <c r="T99" s="25"/>
      <c r="U99" s="34"/>
      <c r="V99" s="34"/>
    </row>
    <row r="100" spans="1:22" outlineLevel="2" x14ac:dyDescent="0.2">
      <c r="A100" s="27">
        <f t="shared" si="1"/>
        <v>94</v>
      </c>
      <c r="B100" s="50">
        <v>39751</v>
      </c>
      <c r="C100" s="5">
        <v>57.5</v>
      </c>
      <c r="G100" s="34"/>
      <c r="P100" s="23" t="e">
        <v>#NAME?</v>
      </c>
      <c r="T100" s="25"/>
      <c r="U100" s="34"/>
      <c r="V100" s="34"/>
    </row>
    <row r="101" spans="1:22" outlineLevel="2" x14ac:dyDescent="0.2">
      <c r="A101" s="27">
        <f t="shared" si="1"/>
        <v>95</v>
      </c>
      <c r="B101" s="50">
        <v>39752</v>
      </c>
      <c r="C101" s="5">
        <v>57.5</v>
      </c>
      <c r="G101" s="34"/>
      <c r="P101" s="23" t="e">
        <v>#NAME?</v>
      </c>
      <c r="T101" s="25"/>
      <c r="U101" s="34"/>
      <c r="V101" s="34"/>
    </row>
    <row r="102" spans="1:22" outlineLevel="2" x14ac:dyDescent="0.2">
      <c r="A102" s="27">
        <f t="shared" si="1"/>
        <v>96</v>
      </c>
      <c r="B102" s="50">
        <v>39755</v>
      </c>
      <c r="C102" s="5">
        <v>57.5</v>
      </c>
      <c r="G102" s="34"/>
      <c r="P102" s="23" t="e">
        <v>#NAME?</v>
      </c>
      <c r="T102" s="25"/>
      <c r="U102" s="34"/>
      <c r="V102" s="34"/>
    </row>
    <row r="103" spans="1:22" outlineLevel="2" x14ac:dyDescent="0.2">
      <c r="A103" s="27">
        <f t="shared" si="1"/>
        <v>97</v>
      </c>
      <c r="B103" s="50">
        <v>39756</v>
      </c>
      <c r="C103" s="5">
        <v>55</v>
      </c>
      <c r="G103" s="34"/>
      <c r="P103" s="23" t="e">
        <v>#NAME?</v>
      </c>
      <c r="T103" s="25"/>
      <c r="U103" s="34"/>
      <c r="V103" s="34"/>
    </row>
    <row r="104" spans="1:22" outlineLevel="2" x14ac:dyDescent="0.2">
      <c r="A104" s="27">
        <f t="shared" si="1"/>
        <v>98</v>
      </c>
      <c r="B104" s="50">
        <v>39757</v>
      </c>
      <c r="C104" s="5">
        <v>56</v>
      </c>
      <c r="G104" s="34"/>
      <c r="P104" s="23" t="e">
        <v>#NAME?</v>
      </c>
      <c r="T104" s="25"/>
      <c r="U104" s="34"/>
      <c r="V104" s="34"/>
    </row>
    <row r="105" spans="1:22" outlineLevel="2" x14ac:dyDescent="0.2">
      <c r="A105" s="27">
        <f t="shared" si="1"/>
        <v>99</v>
      </c>
      <c r="B105" s="50">
        <v>39758</v>
      </c>
      <c r="C105" s="5">
        <v>60.25</v>
      </c>
      <c r="G105" s="34"/>
      <c r="P105" s="23" t="e">
        <v>#NAME?</v>
      </c>
      <c r="T105" s="25"/>
      <c r="U105" s="34"/>
      <c r="V105" s="34"/>
    </row>
    <row r="106" spans="1:22" outlineLevel="2" x14ac:dyDescent="0.2">
      <c r="A106" s="27">
        <f t="shared" si="1"/>
        <v>100</v>
      </c>
      <c r="B106" s="50">
        <v>39759</v>
      </c>
      <c r="C106" s="5">
        <v>60.25</v>
      </c>
      <c r="G106" s="34"/>
      <c r="P106" s="23" t="e">
        <v>#NAME?</v>
      </c>
      <c r="T106" s="25"/>
      <c r="U106" s="34"/>
      <c r="V106" s="34"/>
    </row>
    <row r="107" spans="1:22" outlineLevel="2" x14ac:dyDescent="0.2">
      <c r="A107" s="27">
        <f t="shared" si="1"/>
        <v>101</v>
      </c>
      <c r="B107" s="50">
        <v>39762</v>
      </c>
      <c r="C107" s="5">
        <v>62.5</v>
      </c>
      <c r="G107" s="34"/>
      <c r="P107" s="23" t="e">
        <v>#NAME?</v>
      </c>
      <c r="T107" s="25"/>
      <c r="U107" s="34"/>
      <c r="V107" s="34"/>
    </row>
    <row r="108" spans="1:22" outlineLevel="2" x14ac:dyDescent="0.2">
      <c r="A108" s="27">
        <f t="shared" si="1"/>
        <v>102</v>
      </c>
      <c r="B108" s="50">
        <v>39763</v>
      </c>
      <c r="C108" s="5">
        <v>64</v>
      </c>
      <c r="G108" s="34"/>
      <c r="P108" s="23" t="e">
        <v>#NAME?</v>
      </c>
      <c r="T108" s="25"/>
      <c r="U108" s="34"/>
      <c r="V108" s="34"/>
    </row>
    <row r="109" spans="1:22" outlineLevel="2" x14ac:dyDescent="0.2">
      <c r="A109" s="27">
        <f t="shared" si="1"/>
        <v>103</v>
      </c>
      <c r="B109" s="50">
        <v>39764</v>
      </c>
      <c r="C109" s="5">
        <v>64</v>
      </c>
      <c r="G109" s="34"/>
      <c r="P109" s="23" t="e">
        <v>#NAME?</v>
      </c>
      <c r="T109" s="25"/>
      <c r="U109" s="34"/>
      <c r="V109" s="34"/>
    </row>
    <row r="110" spans="1:22" outlineLevel="2" x14ac:dyDescent="0.2">
      <c r="A110" s="27">
        <f t="shared" si="1"/>
        <v>104</v>
      </c>
      <c r="B110" s="50">
        <v>39765</v>
      </c>
      <c r="C110" s="5">
        <v>63</v>
      </c>
      <c r="G110" s="34"/>
      <c r="P110" s="23" t="e">
        <v>#NAME?</v>
      </c>
      <c r="T110" s="25"/>
      <c r="U110" s="34"/>
      <c r="V110" s="34"/>
    </row>
    <row r="111" spans="1:22" outlineLevel="2" x14ac:dyDescent="0.2">
      <c r="A111" s="27">
        <f t="shared" si="1"/>
        <v>105</v>
      </c>
      <c r="B111" s="50">
        <v>39766</v>
      </c>
      <c r="C111" s="5">
        <v>58.5</v>
      </c>
      <c r="G111" s="34"/>
      <c r="P111" s="23" t="e">
        <v>#NAME?</v>
      </c>
      <c r="T111" s="25"/>
      <c r="U111" s="34"/>
      <c r="V111" s="34"/>
    </row>
    <row r="112" spans="1:22" outlineLevel="2" x14ac:dyDescent="0.2">
      <c r="A112" s="27">
        <f t="shared" si="1"/>
        <v>106</v>
      </c>
      <c r="B112" s="50">
        <v>39769</v>
      </c>
      <c r="C112" s="5">
        <v>57.5</v>
      </c>
      <c r="G112" s="34"/>
      <c r="P112" s="23" t="e">
        <v>#NAME?</v>
      </c>
      <c r="T112" s="25"/>
      <c r="U112" s="34"/>
      <c r="V112" s="34"/>
    </row>
    <row r="113" spans="1:22" outlineLevel="2" x14ac:dyDescent="0.2">
      <c r="A113" s="27">
        <f t="shared" si="1"/>
        <v>107</v>
      </c>
      <c r="B113" s="50">
        <v>39770</v>
      </c>
      <c r="C113" s="5">
        <v>57.5</v>
      </c>
      <c r="G113" s="34"/>
      <c r="P113" s="23" t="e">
        <v>#NAME?</v>
      </c>
      <c r="T113" s="25"/>
      <c r="U113" s="34"/>
      <c r="V113" s="34"/>
    </row>
    <row r="114" spans="1:22" outlineLevel="2" x14ac:dyDescent="0.2">
      <c r="A114" s="27">
        <f t="shared" si="1"/>
        <v>108</v>
      </c>
      <c r="B114" s="50">
        <v>39772</v>
      </c>
      <c r="C114" s="5">
        <v>57.5</v>
      </c>
      <c r="G114" s="34"/>
      <c r="P114" s="23" t="e">
        <v>#NAME?</v>
      </c>
      <c r="T114" s="25"/>
      <c r="U114" s="34"/>
      <c r="V114" s="34"/>
    </row>
    <row r="115" spans="1:22" outlineLevel="2" x14ac:dyDescent="0.2">
      <c r="A115" s="27">
        <f t="shared" si="1"/>
        <v>109</v>
      </c>
      <c r="B115" s="50">
        <v>39773</v>
      </c>
      <c r="C115" s="5">
        <v>58.25</v>
      </c>
      <c r="G115" s="34"/>
      <c r="P115" s="23" t="e">
        <v>#NAME?</v>
      </c>
      <c r="T115" s="25"/>
      <c r="U115" s="34"/>
      <c r="V115" s="34"/>
    </row>
    <row r="116" spans="1:22" outlineLevel="2" x14ac:dyDescent="0.2">
      <c r="A116" s="27">
        <f t="shared" si="1"/>
        <v>110</v>
      </c>
      <c r="B116" s="50">
        <v>39776</v>
      </c>
      <c r="C116" s="5">
        <v>59.5</v>
      </c>
      <c r="G116" s="34"/>
      <c r="P116" s="23" t="e">
        <v>#NAME?</v>
      </c>
      <c r="T116" s="25"/>
      <c r="U116" s="34"/>
      <c r="V116" s="34"/>
    </row>
    <row r="117" spans="1:22" outlineLevel="2" x14ac:dyDescent="0.2">
      <c r="A117" s="27">
        <f t="shared" si="1"/>
        <v>111</v>
      </c>
      <c r="B117" s="50">
        <v>39777</v>
      </c>
      <c r="C117" s="5">
        <v>61</v>
      </c>
      <c r="G117" s="34"/>
      <c r="P117" s="23" t="e">
        <v>#NAME?</v>
      </c>
      <c r="T117" s="25"/>
      <c r="U117" s="34"/>
      <c r="V117" s="34"/>
    </row>
    <row r="118" spans="1:22" outlineLevel="2" x14ac:dyDescent="0.2">
      <c r="A118" s="27">
        <f t="shared" si="1"/>
        <v>112</v>
      </c>
      <c r="B118" s="50">
        <v>39778</v>
      </c>
      <c r="C118" s="5">
        <v>61</v>
      </c>
      <c r="G118" s="34"/>
      <c r="P118" s="23" t="e">
        <v>#NAME?</v>
      </c>
      <c r="T118" s="25"/>
      <c r="U118" s="34"/>
      <c r="V118" s="34"/>
    </row>
    <row r="119" spans="1:22" outlineLevel="2" x14ac:dyDescent="0.2">
      <c r="A119" s="27">
        <f t="shared" si="1"/>
        <v>113</v>
      </c>
      <c r="B119" s="50">
        <v>39783</v>
      </c>
      <c r="C119" s="5">
        <v>62</v>
      </c>
      <c r="G119" s="34"/>
      <c r="P119" s="23" t="e">
        <v>#NAME?</v>
      </c>
      <c r="T119" s="25"/>
      <c r="U119" s="34"/>
      <c r="V119" s="34"/>
    </row>
    <row r="120" spans="1:22" outlineLevel="2" x14ac:dyDescent="0.2">
      <c r="A120" s="27">
        <f t="shared" si="1"/>
        <v>114</v>
      </c>
      <c r="B120" s="50">
        <v>39784</v>
      </c>
      <c r="C120" s="5">
        <v>62</v>
      </c>
      <c r="G120" s="34"/>
      <c r="P120" s="23" t="e">
        <v>#NAME?</v>
      </c>
      <c r="T120" s="25"/>
      <c r="U120" s="34"/>
      <c r="V120" s="34"/>
    </row>
    <row r="121" spans="1:22" outlineLevel="2" x14ac:dyDescent="0.2">
      <c r="A121" s="27">
        <f t="shared" si="1"/>
        <v>115</v>
      </c>
      <c r="B121" s="50">
        <v>39785</v>
      </c>
      <c r="C121" s="5">
        <v>64</v>
      </c>
      <c r="G121" s="34"/>
      <c r="P121" s="23" t="e">
        <v>#NAME?</v>
      </c>
      <c r="T121" s="25"/>
      <c r="U121" s="34"/>
      <c r="V121" s="34"/>
    </row>
    <row r="122" spans="1:22" outlineLevel="2" x14ac:dyDescent="0.2">
      <c r="A122" s="27">
        <f t="shared" si="1"/>
        <v>116</v>
      </c>
      <c r="B122" s="50">
        <v>39786</v>
      </c>
      <c r="C122" s="5">
        <v>66</v>
      </c>
      <c r="G122" s="34"/>
      <c r="P122" s="23" t="e">
        <v>#NAME?</v>
      </c>
      <c r="T122" s="25"/>
      <c r="U122" s="34"/>
      <c r="V122" s="34"/>
    </row>
    <row r="123" spans="1:22" outlineLevel="2" x14ac:dyDescent="0.2">
      <c r="A123" s="27">
        <f t="shared" si="1"/>
        <v>117</v>
      </c>
      <c r="B123" s="50">
        <v>39787</v>
      </c>
      <c r="C123" s="5">
        <v>66.5</v>
      </c>
      <c r="G123" s="34"/>
      <c r="P123" s="23" t="e">
        <v>#NAME?</v>
      </c>
      <c r="T123" s="25"/>
      <c r="U123" s="34"/>
      <c r="V123" s="34"/>
    </row>
    <row r="124" spans="1:22" outlineLevel="2" x14ac:dyDescent="0.2">
      <c r="A124" s="27">
        <f t="shared" si="1"/>
        <v>118</v>
      </c>
      <c r="B124" s="50">
        <v>39791</v>
      </c>
      <c r="C124" s="5">
        <v>68.5</v>
      </c>
      <c r="G124" s="34"/>
      <c r="P124" s="23" t="e">
        <v>#NAME?</v>
      </c>
      <c r="T124" s="25"/>
      <c r="U124" s="34"/>
      <c r="V124" s="34"/>
    </row>
    <row r="125" spans="1:22" outlineLevel="2" x14ac:dyDescent="0.2">
      <c r="A125" s="27">
        <f t="shared" si="1"/>
        <v>119</v>
      </c>
      <c r="B125" s="50">
        <v>39792</v>
      </c>
      <c r="C125" s="5">
        <v>68.5</v>
      </c>
      <c r="G125" s="34"/>
      <c r="P125" s="23" t="e">
        <v>#NAME?</v>
      </c>
      <c r="T125" s="25"/>
      <c r="U125" s="34"/>
      <c r="V125" s="34"/>
    </row>
    <row r="126" spans="1:22" outlineLevel="2" x14ac:dyDescent="0.2">
      <c r="A126" s="27">
        <f t="shared" si="1"/>
        <v>120</v>
      </c>
      <c r="B126" s="50">
        <v>39793</v>
      </c>
      <c r="C126" s="5">
        <v>72</v>
      </c>
      <c r="G126" s="34"/>
      <c r="P126" s="23" t="e">
        <v>#NAME?</v>
      </c>
      <c r="T126" s="25"/>
      <c r="U126" s="34"/>
      <c r="V126" s="34"/>
    </row>
    <row r="127" spans="1:22" outlineLevel="2" x14ac:dyDescent="0.2">
      <c r="A127" s="27">
        <f t="shared" si="1"/>
        <v>121</v>
      </c>
      <c r="B127" s="50">
        <v>39794</v>
      </c>
      <c r="C127" s="5">
        <v>72</v>
      </c>
      <c r="G127" s="34"/>
      <c r="P127" s="23" t="e">
        <v>#NAME?</v>
      </c>
      <c r="T127" s="25"/>
      <c r="U127" s="34"/>
      <c r="V127" s="34"/>
    </row>
    <row r="128" spans="1:22" outlineLevel="2" x14ac:dyDescent="0.2">
      <c r="A128" s="27">
        <f t="shared" si="1"/>
        <v>122</v>
      </c>
      <c r="B128" s="50">
        <v>39797</v>
      </c>
      <c r="C128" s="5">
        <v>74</v>
      </c>
      <c r="G128" s="34"/>
      <c r="P128" s="23" t="e">
        <v>#NAME?</v>
      </c>
      <c r="T128" s="25"/>
      <c r="U128" s="34"/>
      <c r="V128" s="34"/>
    </row>
    <row r="129" spans="1:22" outlineLevel="2" x14ac:dyDescent="0.2">
      <c r="A129" s="27">
        <f t="shared" si="1"/>
        <v>123</v>
      </c>
      <c r="B129" s="50">
        <v>39798</v>
      </c>
      <c r="C129" s="5">
        <v>74</v>
      </c>
      <c r="G129" s="34"/>
      <c r="P129" s="23" t="e">
        <v>#NAME?</v>
      </c>
      <c r="T129" s="25"/>
      <c r="U129" s="34"/>
      <c r="V129" s="34"/>
    </row>
    <row r="130" spans="1:22" outlineLevel="2" x14ac:dyDescent="0.2">
      <c r="A130" s="27">
        <f t="shared" si="1"/>
        <v>124</v>
      </c>
      <c r="B130" s="50">
        <v>39799</v>
      </c>
      <c r="C130" s="5">
        <v>74</v>
      </c>
      <c r="G130" s="34"/>
      <c r="P130" s="23" t="e">
        <v>#NAME?</v>
      </c>
      <c r="T130" s="25"/>
      <c r="U130" s="34"/>
      <c r="V130" s="34"/>
    </row>
    <row r="131" spans="1:22" outlineLevel="2" x14ac:dyDescent="0.2">
      <c r="A131" s="27">
        <f t="shared" si="1"/>
        <v>125</v>
      </c>
      <c r="B131" s="50">
        <v>39800</v>
      </c>
      <c r="C131" s="5">
        <v>69.5</v>
      </c>
      <c r="G131" s="34"/>
      <c r="P131" s="23" t="e">
        <v>#NAME?</v>
      </c>
      <c r="T131" s="25"/>
      <c r="U131" s="34"/>
      <c r="V131" s="34"/>
    </row>
    <row r="132" spans="1:22" outlineLevel="2" x14ac:dyDescent="0.2">
      <c r="A132" s="27">
        <f t="shared" si="1"/>
        <v>126</v>
      </c>
      <c r="B132" s="50">
        <v>39801</v>
      </c>
      <c r="C132" s="5">
        <v>69.5</v>
      </c>
      <c r="G132" s="34"/>
      <c r="P132" s="23" t="e">
        <v>#NAME?</v>
      </c>
      <c r="T132" s="25"/>
      <c r="U132" s="34"/>
      <c r="V132" s="34"/>
    </row>
    <row r="133" spans="1:22" outlineLevel="2" x14ac:dyDescent="0.2">
      <c r="A133" s="27">
        <f t="shared" si="1"/>
        <v>127</v>
      </c>
      <c r="B133" s="50">
        <v>39804</v>
      </c>
      <c r="C133" s="5">
        <v>73</v>
      </c>
      <c r="G133" s="34"/>
      <c r="P133" s="23" t="e">
        <v>#NAME?</v>
      </c>
      <c r="T133" s="25"/>
      <c r="U133" s="34"/>
      <c r="V133" s="34"/>
    </row>
    <row r="134" spans="1:22" outlineLevel="2" x14ac:dyDescent="0.2">
      <c r="A134" s="27">
        <f t="shared" si="1"/>
        <v>128</v>
      </c>
      <c r="B134" s="50">
        <v>39805</v>
      </c>
      <c r="C134" s="5">
        <v>73</v>
      </c>
      <c r="G134" s="34"/>
      <c r="P134" s="23" t="e">
        <v>#NAME?</v>
      </c>
      <c r="T134" s="25"/>
      <c r="U134" s="34"/>
      <c r="V134" s="34"/>
    </row>
    <row r="135" spans="1:22" outlineLevel="2" x14ac:dyDescent="0.2">
      <c r="A135" s="27">
        <f t="shared" si="1"/>
        <v>129</v>
      </c>
      <c r="B135" s="50">
        <v>39811</v>
      </c>
      <c r="C135" s="5">
        <v>72</v>
      </c>
      <c r="G135" s="34"/>
      <c r="P135" s="23" t="e">
        <v>#NAME?</v>
      </c>
      <c r="T135" s="25"/>
      <c r="U135" s="34"/>
      <c r="V135" s="34"/>
    </row>
    <row r="136" spans="1:22" outlineLevel="2" x14ac:dyDescent="0.2">
      <c r="A136" s="27">
        <f t="shared" ref="A136:A199" si="2">A135+1</f>
        <v>130</v>
      </c>
      <c r="B136" s="50">
        <v>39812</v>
      </c>
      <c r="C136" s="5">
        <v>70</v>
      </c>
      <c r="G136" s="34"/>
      <c r="P136" s="23" t="e">
        <v>#NAME?</v>
      </c>
      <c r="T136" s="25"/>
      <c r="U136" s="34"/>
      <c r="V136" s="34"/>
    </row>
    <row r="137" spans="1:22" outlineLevel="2" x14ac:dyDescent="0.2">
      <c r="A137" s="27">
        <f t="shared" si="2"/>
        <v>131</v>
      </c>
      <c r="B137" s="50">
        <v>39813</v>
      </c>
      <c r="C137" s="5">
        <v>70</v>
      </c>
      <c r="G137" s="34"/>
      <c r="P137" s="23" t="e">
        <v>#NAME?</v>
      </c>
      <c r="T137" s="25"/>
      <c r="U137" s="34"/>
      <c r="V137" s="34"/>
    </row>
    <row r="138" spans="1:22" outlineLevel="2" x14ac:dyDescent="0.2">
      <c r="A138" s="27">
        <f t="shared" si="2"/>
        <v>132</v>
      </c>
      <c r="B138" s="50">
        <v>39815</v>
      </c>
      <c r="C138" s="5">
        <v>70</v>
      </c>
      <c r="G138" s="34"/>
      <c r="P138" s="23" t="e">
        <v>#NAME?</v>
      </c>
      <c r="T138" s="25"/>
      <c r="U138" s="34"/>
      <c r="V138" s="34"/>
    </row>
    <row r="139" spans="1:22" outlineLevel="2" x14ac:dyDescent="0.2">
      <c r="A139" s="27">
        <f t="shared" si="2"/>
        <v>133</v>
      </c>
      <c r="B139" s="50">
        <v>39819</v>
      </c>
      <c r="C139" s="5">
        <v>72</v>
      </c>
      <c r="G139" s="34"/>
      <c r="P139" s="23" t="e">
        <v>#NAME?</v>
      </c>
      <c r="T139" s="25"/>
      <c r="U139" s="34"/>
      <c r="V139" s="34"/>
    </row>
    <row r="140" spans="1:22" outlineLevel="2" x14ac:dyDescent="0.2">
      <c r="A140" s="27">
        <f t="shared" si="2"/>
        <v>134</v>
      </c>
      <c r="B140" s="50">
        <v>39820</v>
      </c>
      <c r="C140" s="5">
        <v>72</v>
      </c>
      <c r="G140" s="34"/>
      <c r="P140" s="23" t="e">
        <v>#NAME?</v>
      </c>
      <c r="T140" s="25"/>
      <c r="U140" s="34"/>
      <c r="V140" s="34"/>
    </row>
    <row r="141" spans="1:22" outlineLevel="2" x14ac:dyDescent="0.2">
      <c r="A141" s="27">
        <f t="shared" si="2"/>
        <v>135</v>
      </c>
      <c r="B141" s="50">
        <v>39821</v>
      </c>
      <c r="C141" s="5">
        <v>73</v>
      </c>
      <c r="G141" s="34"/>
      <c r="P141" s="23" t="e">
        <v>#NAME?</v>
      </c>
      <c r="T141" s="25"/>
      <c r="U141" s="34"/>
      <c r="V141" s="34"/>
    </row>
    <row r="142" spans="1:22" outlineLevel="2" x14ac:dyDescent="0.2">
      <c r="A142" s="27">
        <f t="shared" si="2"/>
        <v>136</v>
      </c>
      <c r="B142" s="50">
        <v>39822</v>
      </c>
      <c r="C142" s="5">
        <v>73</v>
      </c>
      <c r="G142" s="34"/>
      <c r="P142" s="23" t="e">
        <v>#NAME?</v>
      </c>
      <c r="T142" s="25"/>
      <c r="U142" s="34"/>
      <c r="V142" s="34"/>
    </row>
    <row r="143" spans="1:22" outlineLevel="2" x14ac:dyDescent="0.2">
      <c r="A143" s="27">
        <f t="shared" si="2"/>
        <v>137</v>
      </c>
      <c r="B143" s="50">
        <v>39825</v>
      </c>
      <c r="C143" s="5">
        <v>73</v>
      </c>
      <c r="G143" s="34"/>
      <c r="P143" s="23" t="e">
        <v>#NAME?</v>
      </c>
      <c r="T143" s="25"/>
      <c r="U143" s="34"/>
      <c r="V143" s="34"/>
    </row>
    <row r="144" spans="1:22" outlineLevel="2" x14ac:dyDescent="0.2">
      <c r="A144" s="27">
        <f t="shared" si="2"/>
        <v>138</v>
      </c>
      <c r="B144" s="50">
        <v>39826</v>
      </c>
      <c r="C144" s="5">
        <v>73</v>
      </c>
      <c r="G144" s="34"/>
      <c r="P144" s="23" t="e">
        <v>#NAME?</v>
      </c>
      <c r="T144" s="25"/>
      <c r="U144" s="34"/>
      <c r="V144" s="34"/>
    </row>
    <row r="145" spans="1:22" outlineLevel="2" x14ac:dyDescent="0.2">
      <c r="A145" s="27">
        <f t="shared" si="2"/>
        <v>139</v>
      </c>
      <c r="B145" s="50">
        <v>39827</v>
      </c>
      <c r="C145" s="5">
        <v>72</v>
      </c>
      <c r="G145" s="34"/>
      <c r="P145" s="23" t="e">
        <v>#NAME?</v>
      </c>
      <c r="T145" s="25"/>
      <c r="U145" s="34"/>
      <c r="V145" s="34"/>
    </row>
    <row r="146" spans="1:22" outlineLevel="2" x14ac:dyDescent="0.2">
      <c r="A146" s="27">
        <f t="shared" si="2"/>
        <v>140</v>
      </c>
      <c r="B146" s="50">
        <v>39829</v>
      </c>
      <c r="C146" s="5">
        <v>71</v>
      </c>
      <c r="G146" s="34"/>
      <c r="P146" s="23" t="e">
        <v>#NAME?</v>
      </c>
      <c r="T146" s="25"/>
      <c r="U146" s="34"/>
      <c r="V146" s="34"/>
    </row>
    <row r="147" spans="1:22" outlineLevel="2" x14ac:dyDescent="0.2">
      <c r="A147" s="27">
        <f t="shared" si="2"/>
        <v>141</v>
      </c>
      <c r="B147" s="50">
        <v>39833</v>
      </c>
      <c r="C147" s="5">
        <v>71</v>
      </c>
      <c r="G147" s="34"/>
      <c r="P147" s="23" t="e">
        <v>#NAME?</v>
      </c>
      <c r="T147" s="25"/>
      <c r="U147" s="34"/>
      <c r="V147" s="34"/>
    </row>
    <row r="148" spans="1:22" outlineLevel="2" x14ac:dyDescent="0.2">
      <c r="A148" s="27">
        <f t="shared" si="2"/>
        <v>142</v>
      </c>
      <c r="B148" s="50">
        <v>39834</v>
      </c>
      <c r="C148" s="5">
        <v>72.5</v>
      </c>
      <c r="G148" s="34"/>
      <c r="P148" s="23" t="e">
        <v>#NAME?</v>
      </c>
      <c r="T148" s="25"/>
      <c r="U148" s="34"/>
      <c r="V148" s="34"/>
    </row>
    <row r="149" spans="1:22" outlineLevel="2" x14ac:dyDescent="0.2">
      <c r="A149" s="27">
        <f t="shared" si="2"/>
        <v>143</v>
      </c>
      <c r="B149" s="50">
        <v>39835</v>
      </c>
      <c r="C149" s="5">
        <v>72.5</v>
      </c>
      <c r="G149" s="34"/>
      <c r="P149" s="23" t="e">
        <v>#NAME?</v>
      </c>
      <c r="T149" s="25"/>
      <c r="U149" s="34"/>
      <c r="V149" s="34"/>
    </row>
    <row r="150" spans="1:22" outlineLevel="2" x14ac:dyDescent="0.2">
      <c r="A150" s="27">
        <f t="shared" si="2"/>
        <v>144</v>
      </c>
      <c r="B150" s="50">
        <v>39836</v>
      </c>
      <c r="C150" s="5">
        <v>74</v>
      </c>
      <c r="G150" s="34"/>
      <c r="P150" s="23" t="e">
        <v>#NAME?</v>
      </c>
      <c r="T150" s="25"/>
      <c r="U150" s="34"/>
      <c r="V150" s="34"/>
    </row>
    <row r="151" spans="1:22" outlineLevel="2" x14ac:dyDescent="0.2">
      <c r="A151" s="27">
        <f t="shared" si="2"/>
        <v>145</v>
      </c>
      <c r="B151" s="50">
        <v>39841</v>
      </c>
      <c r="C151" s="5">
        <v>74</v>
      </c>
      <c r="G151" s="34"/>
      <c r="P151" s="23" t="e">
        <v>#NAME?</v>
      </c>
      <c r="T151" s="25"/>
      <c r="U151" s="34"/>
      <c r="V151" s="34"/>
    </row>
    <row r="152" spans="1:22" outlineLevel="2" x14ac:dyDescent="0.2">
      <c r="A152" s="27">
        <f t="shared" si="2"/>
        <v>146</v>
      </c>
      <c r="B152" s="50">
        <v>39842</v>
      </c>
      <c r="C152" s="5">
        <v>74</v>
      </c>
      <c r="G152" s="34"/>
      <c r="P152" s="23" t="e">
        <v>#NAME?</v>
      </c>
      <c r="T152" s="25"/>
      <c r="U152" s="34"/>
      <c r="V152" s="34"/>
    </row>
    <row r="153" spans="1:22" outlineLevel="2" x14ac:dyDescent="0.2">
      <c r="A153" s="27">
        <f t="shared" si="2"/>
        <v>147</v>
      </c>
      <c r="B153" s="50">
        <v>39843</v>
      </c>
      <c r="C153" s="5">
        <v>74</v>
      </c>
      <c r="G153" s="34"/>
      <c r="P153" s="23" t="e">
        <v>#NAME?</v>
      </c>
      <c r="T153" s="25"/>
      <c r="U153" s="34"/>
      <c r="V153" s="34"/>
    </row>
    <row r="154" spans="1:22" outlineLevel="2" x14ac:dyDescent="0.2">
      <c r="A154" s="27">
        <f t="shared" si="2"/>
        <v>148</v>
      </c>
      <c r="B154" s="50">
        <v>39846</v>
      </c>
      <c r="C154" s="5">
        <v>75</v>
      </c>
      <c r="G154" s="34"/>
      <c r="P154" s="23" t="e">
        <v>#NAME?</v>
      </c>
      <c r="T154" s="25"/>
      <c r="U154" s="34"/>
      <c r="V154" s="34"/>
    </row>
    <row r="155" spans="1:22" outlineLevel="2" x14ac:dyDescent="0.2">
      <c r="A155" s="27">
        <f t="shared" si="2"/>
        <v>149</v>
      </c>
      <c r="B155" s="50">
        <v>39848</v>
      </c>
      <c r="C155" s="5">
        <v>75.5</v>
      </c>
      <c r="G155" s="34"/>
      <c r="P155" s="23" t="e">
        <v>#NAME?</v>
      </c>
      <c r="T155" s="25"/>
      <c r="U155" s="34"/>
      <c r="V155" s="34"/>
    </row>
    <row r="156" spans="1:22" outlineLevel="2" x14ac:dyDescent="0.2">
      <c r="A156" s="27">
        <f t="shared" si="2"/>
        <v>150</v>
      </c>
      <c r="B156" s="50">
        <v>39849</v>
      </c>
      <c r="C156" s="5">
        <v>76.5</v>
      </c>
      <c r="G156" s="34"/>
      <c r="P156" s="23" t="e">
        <v>#NAME?</v>
      </c>
      <c r="T156" s="25"/>
      <c r="U156" s="34"/>
      <c r="V156" s="34"/>
    </row>
    <row r="157" spans="1:22" outlineLevel="2" x14ac:dyDescent="0.2">
      <c r="A157" s="27">
        <f t="shared" si="2"/>
        <v>151</v>
      </c>
      <c r="B157" s="50">
        <v>39850</v>
      </c>
      <c r="C157" s="5">
        <v>79.5</v>
      </c>
      <c r="G157" s="34"/>
      <c r="P157" s="23" t="e">
        <v>#NAME?</v>
      </c>
      <c r="T157" s="25"/>
      <c r="U157" s="34"/>
      <c r="V157" s="34"/>
    </row>
    <row r="158" spans="1:22" outlineLevel="2" x14ac:dyDescent="0.2">
      <c r="A158" s="27">
        <f t="shared" si="2"/>
        <v>152</v>
      </c>
      <c r="B158" s="50">
        <v>39853</v>
      </c>
      <c r="C158" s="5">
        <v>79.5</v>
      </c>
      <c r="G158" s="34"/>
      <c r="P158" s="23" t="e">
        <v>#NAME?</v>
      </c>
      <c r="T158" s="25"/>
      <c r="U158" s="34"/>
      <c r="V158" s="34"/>
    </row>
    <row r="159" spans="1:22" outlineLevel="2" x14ac:dyDescent="0.2">
      <c r="A159" s="27">
        <f t="shared" si="2"/>
        <v>153</v>
      </c>
      <c r="B159" s="50">
        <v>39854</v>
      </c>
      <c r="C159" s="5">
        <v>80.5</v>
      </c>
      <c r="G159" s="34"/>
      <c r="P159" s="23" t="e">
        <v>#NAME?</v>
      </c>
      <c r="T159" s="25"/>
      <c r="U159" s="34"/>
      <c r="V159" s="34"/>
    </row>
    <row r="160" spans="1:22" outlineLevel="2" x14ac:dyDescent="0.2">
      <c r="A160" s="27">
        <f t="shared" si="2"/>
        <v>154</v>
      </c>
      <c r="B160" s="50">
        <v>39855</v>
      </c>
      <c r="C160" s="5">
        <v>80.5</v>
      </c>
      <c r="G160" s="34"/>
      <c r="P160" s="23" t="e">
        <v>#NAME?</v>
      </c>
      <c r="T160" s="25"/>
      <c r="U160" s="34"/>
      <c r="V160" s="34"/>
    </row>
    <row r="161" spans="1:22" outlineLevel="2" x14ac:dyDescent="0.2">
      <c r="A161" s="27">
        <f t="shared" si="2"/>
        <v>155</v>
      </c>
      <c r="B161" s="50">
        <v>39856</v>
      </c>
      <c r="C161" s="5">
        <v>80.5</v>
      </c>
      <c r="G161" s="34"/>
      <c r="P161" s="23" t="e">
        <v>#NAME?</v>
      </c>
      <c r="T161" s="25"/>
      <c r="U161" s="34"/>
      <c r="V161" s="34"/>
    </row>
    <row r="162" spans="1:22" outlineLevel="2" x14ac:dyDescent="0.2">
      <c r="A162" s="27">
        <f t="shared" si="2"/>
        <v>156</v>
      </c>
      <c r="B162" s="50">
        <v>39857</v>
      </c>
      <c r="C162" s="5">
        <v>77.5</v>
      </c>
      <c r="G162" s="34"/>
      <c r="P162" s="23" t="e">
        <v>#NAME?</v>
      </c>
      <c r="T162" s="25"/>
      <c r="U162" s="34"/>
      <c r="V162" s="34"/>
    </row>
    <row r="163" spans="1:22" outlineLevel="2" x14ac:dyDescent="0.2">
      <c r="A163" s="27">
        <f t="shared" si="2"/>
        <v>157</v>
      </c>
      <c r="B163" s="50">
        <v>39861</v>
      </c>
      <c r="C163" s="5">
        <v>74.5</v>
      </c>
      <c r="G163" s="34"/>
      <c r="P163" s="23" t="e">
        <v>#NAME?</v>
      </c>
      <c r="T163" s="25"/>
      <c r="U163" s="34"/>
      <c r="V163" s="34"/>
    </row>
    <row r="164" spans="1:22" outlineLevel="2" x14ac:dyDescent="0.2">
      <c r="A164" s="27">
        <f t="shared" si="2"/>
        <v>158</v>
      </c>
      <c r="B164" s="50">
        <v>39862</v>
      </c>
      <c r="C164" s="5">
        <v>74</v>
      </c>
      <c r="G164" s="34"/>
      <c r="P164" s="23" t="e">
        <v>#NAME?</v>
      </c>
      <c r="T164" s="25"/>
      <c r="U164" s="34"/>
      <c r="V164" s="34"/>
    </row>
    <row r="165" spans="1:22" outlineLevel="2" x14ac:dyDescent="0.2">
      <c r="A165" s="27">
        <f t="shared" si="2"/>
        <v>159</v>
      </c>
      <c r="B165" s="50">
        <v>39863</v>
      </c>
      <c r="C165" s="5">
        <v>72</v>
      </c>
      <c r="G165" s="34"/>
      <c r="P165" s="23" t="e">
        <v>#NAME?</v>
      </c>
      <c r="T165" s="25"/>
      <c r="U165" s="34"/>
      <c r="V165" s="34"/>
    </row>
    <row r="166" spans="1:22" outlineLevel="2" x14ac:dyDescent="0.2">
      <c r="A166" s="27">
        <f t="shared" si="2"/>
        <v>160</v>
      </c>
      <c r="B166" s="50">
        <v>39864</v>
      </c>
      <c r="C166" s="5">
        <v>72</v>
      </c>
      <c r="G166" s="34"/>
      <c r="P166" s="23" t="e">
        <v>#NAME?</v>
      </c>
      <c r="T166" s="25"/>
      <c r="U166" s="34"/>
      <c r="V166" s="34"/>
    </row>
    <row r="167" spans="1:22" outlineLevel="2" x14ac:dyDescent="0.2">
      <c r="A167" s="27">
        <f t="shared" si="2"/>
        <v>161</v>
      </c>
      <c r="B167" s="50">
        <v>39867</v>
      </c>
      <c r="C167" s="5">
        <v>72</v>
      </c>
      <c r="G167" s="34"/>
      <c r="P167" s="23" t="e">
        <v>#NAME?</v>
      </c>
      <c r="T167" s="25"/>
      <c r="U167" s="34"/>
      <c r="V167" s="34"/>
    </row>
    <row r="168" spans="1:22" outlineLevel="2" x14ac:dyDescent="0.2">
      <c r="A168" s="27">
        <f t="shared" si="2"/>
        <v>162</v>
      </c>
      <c r="B168" s="50">
        <v>39868</v>
      </c>
      <c r="C168" s="5">
        <v>71</v>
      </c>
      <c r="G168" s="34"/>
      <c r="P168" s="23" t="e">
        <v>#NAME?</v>
      </c>
      <c r="T168" s="25"/>
      <c r="U168" s="34"/>
      <c r="V168" s="34"/>
    </row>
    <row r="169" spans="1:22" outlineLevel="2" x14ac:dyDescent="0.2">
      <c r="A169" s="27">
        <f t="shared" si="2"/>
        <v>163</v>
      </c>
      <c r="B169" s="50">
        <v>39869</v>
      </c>
      <c r="C169" s="5">
        <v>71</v>
      </c>
      <c r="G169" s="34"/>
      <c r="P169" s="23" t="e">
        <v>#NAME?</v>
      </c>
      <c r="T169" s="25"/>
      <c r="U169" s="34"/>
      <c r="V169" s="34"/>
    </row>
    <row r="170" spans="1:22" outlineLevel="2" x14ac:dyDescent="0.2">
      <c r="A170" s="27">
        <f t="shared" si="2"/>
        <v>164</v>
      </c>
      <c r="B170" s="50">
        <v>39870</v>
      </c>
      <c r="C170" s="5">
        <v>68.5</v>
      </c>
      <c r="G170" s="34"/>
      <c r="P170" s="23" t="e">
        <v>#NAME?</v>
      </c>
      <c r="T170" s="25"/>
      <c r="U170" s="34"/>
      <c r="V170" s="34"/>
    </row>
    <row r="171" spans="1:22" outlineLevel="2" x14ac:dyDescent="0.2">
      <c r="A171" s="27">
        <f t="shared" si="2"/>
        <v>165</v>
      </c>
      <c r="B171" s="50">
        <v>39871</v>
      </c>
      <c r="C171" s="5">
        <v>67</v>
      </c>
      <c r="G171" s="34"/>
      <c r="P171" s="23" t="e">
        <v>#NAME?</v>
      </c>
      <c r="T171" s="25"/>
      <c r="U171" s="34"/>
      <c r="V171" s="34"/>
    </row>
    <row r="172" spans="1:22" outlineLevel="2" x14ac:dyDescent="0.2">
      <c r="A172" s="27">
        <f t="shared" si="2"/>
        <v>166</v>
      </c>
      <c r="B172" s="50">
        <v>39874</v>
      </c>
      <c r="C172" s="5">
        <v>67</v>
      </c>
      <c r="G172" s="34"/>
      <c r="P172" s="23" t="e">
        <v>#NAME?</v>
      </c>
      <c r="T172" s="25"/>
      <c r="U172" s="34"/>
      <c r="V172" s="34"/>
    </row>
    <row r="173" spans="1:22" outlineLevel="2" x14ac:dyDescent="0.2">
      <c r="A173" s="27">
        <f t="shared" si="2"/>
        <v>167</v>
      </c>
      <c r="B173" s="50">
        <v>39875</v>
      </c>
      <c r="C173" s="5">
        <v>66</v>
      </c>
      <c r="G173" s="34"/>
      <c r="P173" s="23" t="e">
        <v>#NAME?</v>
      </c>
      <c r="T173" s="25"/>
      <c r="U173" s="34"/>
      <c r="V173" s="34"/>
    </row>
    <row r="174" spans="1:22" outlineLevel="2" x14ac:dyDescent="0.2">
      <c r="A174" s="27">
        <f t="shared" si="2"/>
        <v>168</v>
      </c>
      <c r="B174" s="50">
        <v>39876</v>
      </c>
      <c r="C174" s="5">
        <v>65</v>
      </c>
      <c r="G174" s="34"/>
      <c r="P174" s="23" t="e">
        <v>#NAME?</v>
      </c>
      <c r="T174" s="25"/>
      <c r="U174" s="34"/>
      <c r="V174" s="34"/>
    </row>
    <row r="175" spans="1:22" outlineLevel="2" x14ac:dyDescent="0.2">
      <c r="A175" s="27">
        <f t="shared" si="2"/>
        <v>169</v>
      </c>
      <c r="B175" s="50">
        <v>39877</v>
      </c>
      <c r="C175" s="5">
        <v>62</v>
      </c>
      <c r="G175" s="34"/>
      <c r="P175" s="23" t="e">
        <v>#NAME?</v>
      </c>
      <c r="T175" s="25"/>
      <c r="U175" s="34"/>
      <c r="V175" s="34"/>
    </row>
    <row r="176" spans="1:22" outlineLevel="2" x14ac:dyDescent="0.2">
      <c r="A176" s="27">
        <f t="shared" si="2"/>
        <v>170</v>
      </c>
      <c r="B176" s="50">
        <v>39878</v>
      </c>
      <c r="C176" s="5">
        <v>62</v>
      </c>
      <c r="G176" s="34"/>
      <c r="P176" s="23" t="e">
        <v>#NAME?</v>
      </c>
      <c r="T176" s="25"/>
      <c r="U176" s="34"/>
      <c r="V176" s="34"/>
    </row>
    <row r="177" spans="1:22" outlineLevel="2" x14ac:dyDescent="0.2">
      <c r="A177" s="27">
        <f t="shared" si="2"/>
        <v>171</v>
      </c>
      <c r="B177" s="50">
        <v>39881</v>
      </c>
      <c r="C177" s="5">
        <v>62</v>
      </c>
      <c r="G177" s="34"/>
      <c r="P177" s="23" t="e">
        <v>#NAME?</v>
      </c>
      <c r="T177" s="25"/>
      <c r="U177" s="34"/>
      <c r="V177" s="34"/>
    </row>
    <row r="178" spans="1:22" outlineLevel="2" x14ac:dyDescent="0.2">
      <c r="A178" s="27">
        <f t="shared" si="2"/>
        <v>172</v>
      </c>
      <c r="B178" s="50">
        <v>39882</v>
      </c>
      <c r="C178" s="5">
        <v>62</v>
      </c>
      <c r="G178" s="34"/>
      <c r="P178" s="23" t="e">
        <v>#NAME?</v>
      </c>
      <c r="T178" s="25"/>
      <c r="U178" s="34"/>
      <c r="V178" s="34"/>
    </row>
    <row r="179" spans="1:22" outlineLevel="2" x14ac:dyDescent="0.2">
      <c r="A179" s="27">
        <f t="shared" si="2"/>
        <v>173</v>
      </c>
      <c r="B179" s="50">
        <v>39883</v>
      </c>
      <c r="C179" s="5">
        <v>62</v>
      </c>
      <c r="G179" s="34"/>
      <c r="P179" s="23" t="e">
        <v>#NAME?</v>
      </c>
      <c r="T179" s="25"/>
      <c r="U179" s="34"/>
      <c r="V179" s="34"/>
    </row>
    <row r="180" spans="1:22" outlineLevel="2" x14ac:dyDescent="0.2">
      <c r="A180" s="27">
        <f t="shared" si="2"/>
        <v>174</v>
      </c>
      <c r="B180" s="50">
        <v>39884</v>
      </c>
      <c r="C180" s="5">
        <v>62</v>
      </c>
      <c r="G180" s="34"/>
      <c r="P180" s="23" t="e">
        <v>#NAME?</v>
      </c>
      <c r="T180" s="25"/>
      <c r="U180" s="34"/>
      <c r="V180" s="34"/>
    </row>
    <row r="181" spans="1:22" outlineLevel="2" x14ac:dyDescent="0.2">
      <c r="A181" s="27">
        <f t="shared" si="2"/>
        <v>175</v>
      </c>
      <c r="B181" s="50">
        <v>39885</v>
      </c>
      <c r="C181" s="5">
        <v>61</v>
      </c>
      <c r="G181" s="34"/>
      <c r="P181" s="23" t="e">
        <v>#NAME?</v>
      </c>
      <c r="T181" s="25"/>
      <c r="U181" s="34"/>
      <c r="V181" s="34"/>
    </row>
    <row r="182" spans="1:22" outlineLevel="2" x14ac:dyDescent="0.2">
      <c r="A182" s="27">
        <f t="shared" si="2"/>
        <v>176</v>
      </c>
      <c r="B182" s="50">
        <v>39888</v>
      </c>
      <c r="C182" s="5">
        <v>60</v>
      </c>
      <c r="G182" s="34"/>
      <c r="P182" s="23" t="e">
        <v>#NAME?</v>
      </c>
      <c r="T182" s="25"/>
      <c r="U182" s="34"/>
      <c r="V182" s="34"/>
    </row>
    <row r="183" spans="1:22" outlineLevel="2" x14ac:dyDescent="0.2">
      <c r="A183" s="27">
        <f t="shared" si="2"/>
        <v>177</v>
      </c>
      <c r="B183" s="50">
        <v>39889</v>
      </c>
      <c r="C183" s="5">
        <v>60</v>
      </c>
      <c r="G183" s="34"/>
      <c r="P183" s="23" t="e">
        <v>#NAME?</v>
      </c>
      <c r="T183" s="25"/>
      <c r="U183" s="34"/>
      <c r="V183" s="34"/>
    </row>
    <row r="184" spans="1:22" outlineLevel="2" x14ac:dyDescent="0.2">
      <c r="A184" s="27">
        <f t="shared" si="2"/>
        <v>178</v>
      </c>
      <c r="B184" s="50">
        <v>39890</v>
      </c>
      <c r="C184" s="5">
        <v>60.5</v>
      </c>
      <c r="G184" s="34"/>
      <c r="P184" s="23" t="e">
        <v>#NAME?</v>
      </c>
      <c r="T184" s="25"/>
      <c r="U184" s="34"/>
      <c r="V184" s="34"/>
    </row>
    <row r="185" spans="1:22" outlineLevel="2" x14ac:dyDescent="0.2">
      <c r="A185" s="27">
        <f t="shared" si="2"/>
        <v>179</v>
      </c>
      <c r="B185" s="50">
        <v>39891</v>
      </c>
      <c r="C185" s="5">
        <v>58.5</v>
      </c>
      <c r="G185" s="34"/>
      <c r="P185" s="23" t="e">
        <v>#NAME?</v>
      </c>
      <c r="T185" s="25"/>
      <c r="U185" s="34"/>
      <c r="V185" s="34"/>
    </row>
    <row r="186" spans="1:22" outlineLevel="2" x14ac:dyDescent="0.2">
      <c r="A186" s="27">
        <f t="shared" si="2"/>
        <v>180</v>
      </c>
      <c r="B186" s="50">
        <v>39892</v>
      </c>
      <c r="C186" s="5">
        <v>57.5</v>
      </c>
      <c r="G186" s="34"/>
      <c r="P186" s="23" t="e">
        <v>#NAME?</v>
      </c>
      <c r="T186" s="25"/>
      <c r="U186" s="34"/>
      <c r="V186" s="34"/>
    </row>
    <row r="187" spans="1:22" outlineLevel="2" x14ac:dyDescent="0.2">
      <c r="A187" s="27">
        <f t="shared" si="2"/>
        <v>181</v>
      </c>
      <c r="B187" s="50">
        <v>39895</v>
      </c>
      <c r="C187" s="5">
        <v>59</v>
      </c>
      <c r="G187" s="34"/>
      <c r="P187" s="23" t="e">
        <v>#NAME?</v>
      </c>
      <c r="T187" s="25"/>
      <c r="U187" s="34"/>
      <c r="V187" s="34"/>
    </row>
    <row r="188" spans="1:22" outlineLevel="2" x14ac:dyDescent="0.2">
      <c r="A188" s="27">
        <f t="shared" si="2"/>
        <v>182</v>
      </c>
      <c r="B188" s="50">
        <v>39896</v>
      </c>
      <c r="C188" s="5">
        <v>59.5</v>
      </c>
      <c r="G188" s="34"/>
      <c r="P188" s="23" t="e">
        <v>#NAME?</v>
      </c>
      <c r="T188" s="25"/>
      <c r="U188" s="34"/>
      <c r="V188" s="34"/>
    </row>
    <row r="189" spans="1:22" outlineLevel="2" x14ac:dyDescent="0.2">
      <c r="A189" s="27">
        <f t="shared" si="2"/>
        <v>183</v>
      </c>
      <c r="B189" s="50">
        <v>39897</v>
      </c>
      <c r="C189" s="5">
        <v>60</v>
      </c>
      <c r="G189" s="34"/>
      <c r="P189" s="23" t="e">
        <v>#NAME?</v>
      </c>
      <c r="T189" s="25"/>
      <c r="U189" s="34"/>
      <c r="V189" s="34"/>
    </row>
    <row r="190" spans="1:22" outlineLevel="2" x14ac:dyDescent="0.2">
      <c r="A190" s="27">
        <f t="shared" si="2"/>
        <v>184</v>
      </c>
      <c r="B190" s="50">
        <v>39898</v>
      </c>
      <c r="C190" s="5">
        <v>60</v>
      </c>
      <c r="G190" s="34"/>
      <c r="P190" s="23" t="e">
        <v>#NAME?</v>
      </c>
      <c r="T190" s="25"/>
      <c r="U190" s="34"/>
      <c r="V190" s="34"/>
    </row>
    <row r="191" spans="1:22" outlineLevel="2" x14ac:dyDescent="0.2">
      <c r="A191" s="27">
        <f t="shared" si="2"/>
        <v>185</v>
      </c>
      <c r="B191" s="50">
        <v>39902</v>
      </c>
      <c r="C191" s="5">
        <v>60</v>
      </c>
      <c r="G191" s="34"/>
      <c r="P191" s="23" t="e">
        <v>#NAME?</v>
      </c>
      <c r="T191" s="25"/>
      <c r="U191" s="34"/>
      <c r="V191" s="34"/>
    </row>
    <row r="192" spans="1:22" outlineLevel="2" x14ac:dyDescent="0.2">
      <c r="A192" s="27">
        <f t="shared" si="2"/>
        <v>186</v>
      </c>
      <c r="B192" s="50">
        <v>39903</v>
      </c>
      <c r="C192" s="5">
        <v>60</v>
      </c>
      <c r="G192" s="34"/>
      <c r="P192" s="23" t="e">
        <v>#NAME?</v>
      </c>
      <c r="T192" s="25"/>
      <c r="U192" s="34"/>
      <c r="V192" s="34"/>
    </row>
    <row r="193" spans="1:22" outlineLevel="2" x14ac:dyDescent="0.2">
      <c r="A193" s="27">
        <f t="shared" si="2"/>
        <v>187</v>
      </c>
      <c r="B193" s="50">
        <v>39904</v>
      </c>
      <c r="C193" s="5">
        <v>60</v>
      </c>
      <c r="G193" s="34"/>
      <c r="P193" s="23" t="e">
        <v>#NAME?</v>
      </c>
      <c r="T193" s="25"/>
      <c r="U193" s="34"/>
      <c r="V193" s="34"/>
    </row>
    <row r="194" spans="1:22" outlineLevel="2" x14ac:dyDescent="0.2">
      <c r="A194" s="27">
        <f t="shared" si="2"/>
        <v>188</v>
      </c>
      <c r="B194" s="50">
        <v>39906</v>
      </c>
      <c r="C194" s="5">
        <v>60</v>
      </c>
      <c r="G194" s="34"/>
      <c r="P194" s="23" t="e">
        <v>#NAME?</v>
      </c>
      <c r="T194" s="25"/>
      <c r="U194" s="34"/>
      <c r="V194" s="34"/>
    </row>
    <row r="195" spans="1:22" outlineLevel="2" x14ac:dyDescent="0.2">
      <c r="A195" s="27">
        <f t="shared" si="2"/>
        <v>189</v>
      </c>
      <c r="B195" s="50">
        <v>39909</v>
      </c>
      <c r="C195" s="5">
        <v>60</v>
      </c>
      <c r="G195" s="34"/>
      <c r="P195" s="23" t="e">
        <v>#NAME?</v>
      </c>
      <c r="T195" s="25"/>
      <c r="U195" s="34"/>
      <c r="V195" s="34"/>
    </row>
    <row r="196" spans="1:22" outlineLevel="2" x14ac:dyDescent="0.2">
      <c r="A196" s="27">
        <f t="shared" si="2"/>
        <v>190</v>
      </c>
      <c r="B196" s="50">
        <v>39910</v>
      </c>
      <c r="C196" s="5">
        <v>60</v>
      </c>
      <c r="G196" s="34"/>
      <c r="P196" s="23" t="e">
        <v>#NAME?</v>
      </c>
      <c r="T196" s="25"/>
      <c r="U196" s="34"/>
      <c r="V196" s="34"/>
    </row>
    <row r="197" spans="1:22" outlineLevel="2" x14ac:dyDescent="0.2">
      <c r="A197" s="27">
        <f t="shared" si="2"/>
        <v>191</v>
      </c>
      <c r="B197" s="50">
        <v>39911</v>
      </c>
      <c r="C197" s="5">
        <v>59</v>
      </c>
      <c r="G197" s="34"/>
      <c r="P197" s="23" t="e">
        <v>#NAME?</v>
      </c>
      <c r="T197" s="25"/>
      <c r="U197" s="34"/>
      <c r="V197" s="34"/>
    </row>
    <row r="198" spans="1:22" outlineLevel="2" x14ac:dyDescent="0.2">
      <c r="A198" s="27">
        <f t="shared" si="2"/>
        <v>192</v>
      </c>
      <c r="B198" s="50">
        <v>39912</v>
      </c>
      <c r="C198" s="5">
        <v>59</v>
      </c>
      <c r="G198" s="34"/>
      <c r="P198" s="23" t="e">
        <v>#NAME?</v>
      </c>
      <c r="T198" s="25"/>
      <c r="U198" s="34"/>
      <c r="V198" s="34"/>
    </row>
    <row r="199" spans="1:22" outlineLevel="2" x14ac:dyDescent="0.2">
      <c r="A199" s="27">
        <f t="shared" si="2"/>
        <v>193</v>
      </c>
      <c r="B199" s="50">
        <v>39916</v>
      </c>
      <c r="C199" s="5">
        <v>58.5</v>
      </c>
      <c r="G199" s="34"/>
      <c r="P199" s="23" t="e">
        <v>#NAME?</v>
      </c>
      <c r="T199" s="25"/>
      <c r="U199" s="34"/>
      <c r="V199" s="34"/>
    </row>
    <row r="200" spans="1:22" outlineLevel="2" x14ac:dyDescent="0.2">
      <c r="A200" s="27">
        <f t="shared" ref="A200:A263" si="3">A199+1</f>
        <v>194</v>
      </c>
      <c r="B200" s="50">
        <v>39917</v>
      </c>
      <c r="C200" s="5">
        <v>58.5</v>
      </c>
      <c r="G200" s="34"/>
      <c r="P200" s="23" t="e">
        <v>#NAME?</v>
      </c>
      <c r="T200" s="25"/>
      <c r="U200" s="34"/>
      <c r="V200" s="34"/>
    </row>
    <row r="201" spans="1:22" outlineLevel="2" x14ac:dyDescent="0.2">
      <c r="A201" s="27">
        <f t="shared" si="3"/>
        <v>195</v>
      </c>
      <c r="B201" s="50">
        <v>39918</v>
      </c>
      <c r="C201" s="5">
        <v>58.5</v>
      </c>
      <c r="G201" s="34"/>
      <c r="P201" s="23" t="e">
        <v>#NAME?</v>
      </c>
      <c r="T201" s="25"/>
      <c r="U201" s="34"/>
      <c r="V201" s="34"/>
    </row>
    <row r="202" spans="1:22" outlineLevel="2" x14ac:dyDescent="0.2">
      <c r="A202" s="27">
        <f t="shared" si="3"/>
        <v>196</v>
      </c>
      <c r="B202" s="50">
        <v>39919</v>
      </c>
      <c r="C202" s="5">
        <v>58.5</v>
      </c>
      <c r="G202" s="34"/>
      <c r="P202" s="23" t="e">
        <v>#NAME?</v>
      </c>
      <c r="T202" s="25"/>
      <c r="U202" s="34"/>
      <c r="V202" s="34"/>
    </row>
    <row r="203" spans="1:22" outlineLevel="2" x14ac:dyDescent="0.2">
      <c r="A203" s="27">
        <f t="shared" si="3"/>
        <v>197</v>
      </c>
      <c r="B203" s="50">
        <v>39920</v>
      </c>
      <c r="C203" s="5">
        <v>58.5</v>
      </c>
      <c r="G203" s="34"/>
      <c r="P203" s="23" t="e">
        <v>#NAME?</v>
      </c>
      <c r="T203" s="25"/>
      <c r="U203" s="34"/>
      <c r="V203" s="34"/>
    </row>
    <row r="204" spans="1:22" outlineLevel="2" x14ac:dyDescent="0.2">
      <c r="A204" s="27">
        <f t="shared" si="3"/>
        <v>198</v>
      </c>
      <c r="B204" s="50">
        <v>39923</v>
      </c>
      <c r="C204" s="5">
        <v>59.75</v>
      </c>
      <c r="G204" s="34"/>
      <c r="P204" s="23" t="e">
        <v>#NAME?</v>
      </c>
      <c r="T204" s="25"/>
      <c r="U204" s="34"/>
      <c r="V204" s="34"/>
    </row>
    <row r="205" spans="1:22" outlineLevel="2" x14ac:dyDescent="0.2">
      <c r="A205" s="27">
        <f t="shared" si="3"/>
        <v>199</v>
      </c>
      <c r="B205" s="50">
        <v>39924</v>
      </c>
      <c r="C205" s="5">
        <v>60</v>
      </c>
      <c r="G205" s="34"/>
      <c r="P205" s="23" t="e">
        <v>#NAME?</v>
      </c>
      <c r="T205" s="25"/>
      <c r="U205" s="34"/>
      <c r="V205" s="34"/>
    </row>
    <row r="206" spans="1:22" outlineLevel="2" x14ac:dyDescent="0.2">
      <c r="A206" s="27">
        <f t="shared" si="3"/>
        <v>200</v>
      </c>
      <c r="B206" s="50">
        <v>39925</v>
      </c>
      <c r="C206" s="5">
        <v>60.75</v>
      </c>
      <c r="G206" s="34"/>
      <c r="P206" s="23" t="e">
        <v>#NAME?</v>
      </c>
      <c r="T206" s="25"/>
      <c r="U206" s="34"/>
      <c r="V206" s="34"/>
    </row>
    <row r="207" spans="1:22" outlineLevel="2" x14ac:dyDescent="0.2">
      <c r="A207" s="27">
        <f t="shared" si="3"/>
        <v>201</v>
      </c>
      <c r="B207" s="50">
        <v>39926</v>
      </c>
      <c r="C207" s="5">
        <v>60.75</v>
      </c>
      <c r="G207" s="34"/>
      <c r="P207" s="23" t="e">
        <v>#NAME?</v>
      </c>
      <c r="T207" s="25"/>
      <c r="U207" s="34"/>
      <c r="V207" s="34"/>
    </row>
    <row r="208" spans="1:22" outlineLevel="2" x14ac:dyDescent="0.2">
      <c r="A208" s="27">
        <f t="shared" si="3"/>
        <v>202</v>
      </c>
      <c r="B208" s="50">
        <v>39927</v>
      </c>
      <c r="C208" s="5">
        <v>61</v>
      </c>
      <c r="G208" s="34"/>
      <c r="P208" s="23" t="e">
        <v>#NAME?</v>
      </c>
      <c r="T208" s="25"/>
      <c r="U208" s="34"/>
      <c r="V208" s="34"/>
    </row>
    <row r="209" spans="1:22" outlineLevel="2" x14ac:dyDescent="0.2">
      <c r="A209" s="27">
        <f t="shared" si="3"/>
        <v>203</v>
      </c>
      <c r="B209" s="50">
        <v>39930</v>
      </c>
      <c r="C209" s="5">
        <v>61</v>
      </c>
      <c r="G209" s="34"/>
      <c r="P209" s="23" t="e">
        <v>#NAME?</v>
      </c>
      <c r="T209" s="25"/>
      <c r="U209" s="34"/>
      <c r="V209" s="34"/>
    </row>
    <row r="210" spans="1:22" outlineLevel="2" x14ac:dyDescent="0.2">
      <c r="A210" s="27">
        <f t="shared" si="3"/>
        <v>204</v>
      </c>
      <c r="B210" s="50">
        <v>39931</v>
      </c>
      <c r="C210" s="5">
        <v>61</v>
      </c>
      <c r="G210" s="34"/>
      <c r="P210" s="23" t="e">
        <v>#NAME?</v>
      </c>
      <c r="T210" s="25"/>
      <c r="U210" s="34"/>
      <c r="V210" s="34"/>
    </row>
    <row r="211" spans="1:22" outlineLevel="2" x14ac:dyDescent="0.2">
      <c r="A211" s="27">
        <f t="shared" si="3"/>
        <v>205</v>
      </c>
      <c r="B211" s="50">
        <v>39932</v>
      </c>
      <c r="C211" s="5">
        <v>60.5</v>
      </c>
      <c r="G211" s="34"/>
      <c r="P211" s="23" t="e">
        <v>#NAME?</v>
      </c>
      <c r="T211" s="25"/>
      <c r="U211" s="34"/>
      <c r="V211" s="34"/>
    </row>
    <row r="212" spans="1:22" outlineLevel="2" x14ac:dyDescent="0.2">
      <c r="A212" s="27">
        <f t="shared" si="3"/>
        <v>206</v>
      </c>
      <c r="B212" s="50">
        <v>39933</v>
      </c>
      <c r="C212" s="5">
        <v>61</v>
      </c>
      <c r="G212" s="34"/>
      <c r="P212" s="23" t="e">
        <v>#NAME?</v>
      </c>
      <c r="T212" s="25"/>
      <c r="U212" s="34"/>
      <c r="V212" s="34"/>
    </row>
    <row r="213" spans="1:22" outlineLevel="2" x14ac:dyDescent="0.2">
      <c r="A213" s="27">
        <f t="shared" si="3"/>
        <v>207</v>
      </c>
      <c r="B213" s="50">
        <v>39937</v>
      </c>
      <c r="C213" s="5">
        <v>61</v>
      </c>
      <c r="G213" s="34"/>
      <c r="P213" s="23" t="e">
        <v>#NAME?</v>
      </c>
      <c r="T213" s="25"/>
      <c r="U213" s="34"/>
      <c r="V213" s="34"/>
    </row>
    <row r="214" spans="1:22" outlineLevel="2" x14ac:dyDescent="0.2">
      <c r="A214" s="27">
        <f t="shared" si="3"/>
        <v>208</v>
      </c>
      <c r="B214" s="50">
        <v>39938</v>
      </c>
      <c r="C214" s="5">
        <v>62</v>
      </c>
      <c r="G214" s="34"/>
      <c r="P214" s="23" t="e">
        <v>#NAME?</v>
      </c>
      <c r="T214" s="25"/>
      <c r="U214" s="34"/>
      <c r="V214" s="34"/>
    </row>
    <row r="215" spans="1:22" outlineLevel="2" x14ac:dyDescent="0.2">
      <c r="A215" s="27">
        <f t="shared" si="3"/>
        <v>209</v>
      </c>
      <c r="B215" s="50">
        <v>39939</v>
      </c>
      <c r="C215" s="5">
        <v>61</v>
      </c>
      <c r="G215" s="34"/>
      <c r="P215" s="23" t="e">
        <v>#NAME?</v>
      </c>
      <c r="T215" s="25"/>
      <c r="U215" s="34"/>
      <c r="V215" s="34"/>
    </row>
    <row r="216" spans="1:22" outlineLevel="2" x14ac:dyDescent="0.2">
      <c r="A216" s="27">
        <f t="shared" si="3"/>
        <v>210</v>
      </c>
      <c r="B216" s="50">
        <v>39940</v>
      </c>
      <c r="C216" s="5">
        <v>61.5</v>
      </c>
      <c r="G216" s="34"/>
      <c r="P216" s="23" t="e">
        <v>#NAME?</v>
      </c>
      <c r="T216" s="25"/>
      <c r="U216" s="34"/>
      <c r="V216" s="34"/>
    </row>
    <row r="217" spans="1:22" outlineLevel="2" x14ac:dyDescent="0.2">
      <c r="A217" s="27">
        <f t="shared" si="3"/>
        <v>211</v>
      </c>
      <c r="B217" s="50">
        <v>39946</v>
      </c>
      <c r="C217" s="5">
        <v>64.25</v>
      </c>
      <c r="G217" s="34"/>
      <c r="P217" s="23" t="e">
        <v>#NAME?</v>
      </c>
      <c r="T217" s="25"/>
      <c r="U217" s="34"/>
      <c r="V217" s="34"/>
    </row>
    <row r="218" spans="1:22" outlineLevel="2" x14ac:dyDescent="0.2">
      <c r="A218" s="27">
        <f t="shared" si="3"/>
        <v>212</v>
      </c>
      <c r="B218" s="50">
        <v>39947</v>
      </c>
      <c r="C218" s="5">
        <v>64.5</v>
      </c>
      <c r="G218" s="34"/>
      <c r="P218" s="23" t="e">
        <v>#NAME?</v>
      </c>
      <c r="T218" s="25"/>
      <c r="U218" s="34"/>
      <c r="V218" s="34"/>
    </row>
    <row r="219" spans="1:22" outlineLevel="2" x14ac:dyDescent="0.2">
      <c r="A219" s="27">
        <f t="shared" si="3"/>
        <v>213</v>
      </c>
      <c r="B219" s="50">
        <v>39948</v>
      </c>
      <c r="C219" s="5">
        <v>64.5</v>
      </c>
      <c r="G219" s="34"/>
      <c r="P219" s="23" t="e">
        <v>#NAME?</v>
      </c>
      <c r="T219" s="25"/>
      <c r="U219" s="34"/>
      <c r="V219" s="34"/>
    </row>
    <row r="220" spans="1:22" outlineLevel="2" x14ac:dyDescent="0.2">
      <c r="A220" s="27">
        <f t="shared" si="3"/>
        <v>214</v>
      </c>
      <c r="B220" s="50">
        <v>39951</v>
      </c>
      <c r="C220" s="5">
        <v>64.5</v>
      </c>
      <c r="G220" s="34"/>
      <c r="P220" s="23" t="e">
        <v>#NAME?</v>
      </c>
      <c r="T220" s="25"/>
      <c r="U220" s="34"/>
      <c r="V220" s="34"/>
    </row>
    <row r="221" spans="1:22" outlineLevel="2" x14ac:dyDescent="0.2">
      <c r="A221" s="27">
        <f t="shared" si="3"/>
        <v>215</v>
      </c>
      <c r="B221" s="50">
        <v>39952</v>
      </c>
      <c r="C221" s="5">
        <v>64.5</v>
      </c>
      <c r="G221" s="34"/>
      <c r="P221" s="23" t="e">
        <v>#NAME?</v>
      </c>
      <c r="T221" s="25"/>
      <c r="U221" s="34"/>
      <c r="V221" s="34"/>
    </row>
    <row r="222" spans="1:22" outlineLevel="2" x14ac:dyDescent="0.2">
      <c r="A222" s="27">
        <f t="shared" si="3"/>
        <v>216</v>
      </c>
      <c r="B222" s="50">
        <v>39953</v>
      </c>
      <c r="C222" s="5">
        <v>64.5</v>
      </c>
      <c r="G222" s="34"/>
      <c r="P222" s="23" t="e">
        <v>#NAME?</v>
      </c>
      <c r="T222" s="25"/>
      <c r="U222" s="34"/>
      <c r="V222" s="34"/>
    </row>
    <row r="223" spans="1:22" outlineLevel="2" x14ac:dyDescent="0.2">
      <c r="A223" s="27">
        <f t="shared" si="3"/>
        <v>217</v>
      </c>
      <c r="B223" s="50">
        <v>39954</v>
      </c>
      <c r="C223" s="5">
        <v>64.5</v>
      </c>
      <c r="G223" s="34"/>
      <c r="P223" s="23" t="e">
        <v>#NAME?</v>
      </c>
      <c r="T223" s="25"/>
      <c r="U223" s="34"/>
      <c r="V223" s="34"/>
    </row>
    <row r="224" spans="1:22" outlineLevel="2" x14ac:dyDescent="0.2">
      <c r="A224" s="27">
        <f t="shared" si="3"/>
        <v>218</v>
      </c>
      <c r="B224" s="50">
        <v>39955</v>
      </c>
      <c r="C224" s="5">
        <v>64.75</v>
      </c>
      <c r="G224" s="34"/>
      <c r="P224" s="23" t="e">
        <v>#NAME?</v>
      </c>
      <c r="T224" s="25"/>
      <c r="U224" s="34"/>
      <c r="V224" s="34"/>
    </row>
    <row r="225" spans="1:22" outlineLevel="2" x14ac:dyDescent="0.2">
      <c r="A225" s="27">
        <f t="shared" si="3"/>
        <v>219</v>
      </c>
      <c r="B225" s="50">
        <v>39959</v>
      </c>
      <c r="C225" s="5">
        <v>65.25</v>
      </c>
      <c r="G225" s="34"/>
      <c r="P225" s="23" t="e">
        <v>#NAME?</v>
      </c>
      <c r="T225" s="25"/>
      <c r="U225" s="34"/>
      <c r="V225" s="34"/>
    </row>
    <row r="226" spans="1:22" outlineLevel="2" x14ac:dyDescent="0.2">
      <c r="A226" s="27">
        <f t="shared" si="3"/>
        <v>220</v>
      </c>
      <c r="B226" s="50">
        <v>39960</v>
      </c>
      <c r="C226" s="5">
        <v>65.25</v>
      </c>
      <c r="G226" s="34"/>
      <c r="P226" s="23" t="e">
        <v>#NAME?</v>
      </c>
      <c r="T226" s="25"/>
      <c r="U226" s="34"/>
      <c r="V226" s="34"/>
    </row>
    <row r="227" spans="1:22" outlineLevel="2" x14ac:dyDescent="0.2">
      <c r="A227" s="27">
        <f t="shared" si="3"/>
        <v>221</v>
      </c>
      <c r="B227" s="50">
        <v>39961</v>
      </c>
      <c r="C227" s="5">
        <v>66.25</v>
      </c>
      <c r="G227" s="34"/>
      <c r="P227" s="23" t="e">
        <v>#NAME?</v>
      </c>
      <c r="T227" s="25"/>
      <c r="U227" s="34"/>
      <c r="V227" s="34"/>
    </row>
    <row r="228" spans="1:22" outlineLevel="2" x14ac:dyDescent="0.2">
      <c r="A228" s="27">
        <f t="shared" si="3"/>
        <v>222</v>
      </c>
      <c r="B228" s="50">
        <v>39962</v>
      </c>
      <c r="C228" s="5">
        <v>66.25</v>
      </c>
      <c r="G228" s="34"/>
      <c r="P228" s="23" t="e">
        <v>#NAME?</v>
      </c>
      <c r="T228" s="25"/>
      <c r="U228" s="34"/>
      <c r="V228" s="34"/>
    </row>
    <row r="229" spans="1:22" outlineLevel="2" x14ac:dyDescent="0.2">
      <c r="A229" s="27">
        <f t="shared" si="3"/>
        <v>223</v>
      </c>
      <c r="B229" s="50">
        <v>39965</v>
      </c>
      <c r="C229" s="5">
        <v>65.5</v>
      </c>
      <c r="G229" s="34"/>
      <c r="P229" s="23" t="e">
        <v>#NAME?</v>
      </c>
      <c r="T229" s="25"/>
      <c r="U229" s="34"/>
      <c r="V229" s="34"/>
    </row>
    <row r="230" spans="1:22" outlineLevel="2" x14ac:dyDescent="0.2">
      <c r="A230" s="27">
        <f t="shared" si="3"/>
        <v>224</v>
      </c>
      <c r="B230" s="50">
        <v>39966</v>
      </c>
      <c r="C230" s="5">
        <v>65.5</v>
      </c>
      <c r="G230" s="34"/>
      <c r="P230" s="23" t="e">
        <v>#NAME?</v>
      </c>
      <c r="T230" s="25"/>
      <c r="U230" s="34"/>
      <c r="V230" s="34"/>
    </row>
    <row r="231" spans="1:22" outlineLevel="2" x14ac:dyDescent="0.2">
      <c r="A231" s="27">
        <f t="shared" si="3"/>
        <v>225</v>
      </c>
      <c r="B231" s="50">
        <v>39967</v>
      </c>
      <c r="C231" s="5">
        <v>69.5</v>
      </c>
      <c r="G231" s="34"/>
      <c r="P231" s="23" t="e">
        <v>#NAME?</v>
      </c>
      <c r="T231" s="25"/>
      <c r="U231" s="34"/>
      <c r="V231" s="34"/>
    </row>
    <row r="232" spans="1:22" outlineLevel="2" x14ac:dyDescent="0.2">
      <c r="A232" s="27">
        <f t="shared" si="3"/>
        <v>226</v>
      </c>
      <c r="B232" s="50">
        <v>39968</v>
      </c>
      <c r="C232" s="5">
        <v>70.5</v>
      </c>
      <c r="G232" s="34"/>
      <c r="P232" s="23" t="e">
        <v>#NAME?</v>
      </c>
      <c r="T232" s="25"/>
      <c r="U232" s="34"/>
      <c r="V232" s="34"/>
    </row>
    <row r="233" spans="1:22" outlineLevel="2" x14ac:dyDescent="0.2">
      <c r="A233" s="27">
        <f t="shared" si="3"/>
        <v>227</v>
      </c>
      <c r="B233" s="50">
        <v>39969</v>
      </c>
      <c r="C233" s="5">
        <v>70.25</v>
      </c>
      <c r="G233" s="34"/>
      <c r="P233" s="23" t="e">
        <v>#NAME?</v>
      </c>
      <c r="T233" s="25"/>
      <c r="U233" s="34"/>
      <c r="V233" s="34"/>
    </row>
    <row r="234" spans="1:22" outlineLevel="2" x14ac:dyDescent="0.2">
      <c r="A234" s="27">
        <f t="shared" si="3"/>
        <v>228</v>
      </c>
      <c r="B234" s="50">
        <v>39972</v>
      </c>
      <c r="C234" s="5">
        <v>68.25</v>
      </c>
      <c r="G234" s="34"/>
      <c r="P234" s="23" t="e">
        <v>#NAME?</v>
      </c>
      <c r="T234" s="25"/>
      <c r="U234" s="34"/>
      <c r="V234" s="34"/>
    </row>
    <row r="235" spans="1:22" outlineLevel="2" x14ac:dyDescent="0.2">
      <c r="A235" s="27">
        <f t="shared" si="3"/>
        <v>229</v>
      </c>
      <c r="B235" s="50">
        <v>39973</v>
      </c>
      <c r="C235" s="5">
        <v>68.25</v>
      </c>
      <c r="G235" s="34"/>
      <c r="P235" s="23" t="e">
        <v>#NAME?</v>
      </c>
      <c r="T235" s="25"/>
      <c r="U235" s="34"/>
      <c r="V235" s="34"/>
    </row>
    <row r="236" spans="1:22" outlineLevel="2" x14ac:dyDescent="0.2">
      <c r="A236" s="27">
        <f t="shared" si="3"/>
        <v>230</v>
      </c>
      <c r="B236" s="50">
        <v>39974</v>
      </c>
      <c r="C236" s="5">
        <v>69</v>
      </c>
      <c r="G236" s="34"/>
      <c r="P236" s="23" t="e">
        <v>#NAME?</v>
      </c>
      <c r="T236" s="25"/>
      <c r="U236" s="34"/>
      <c r="V236" s="34"/>
    </row>
    <row r="237" spans="1:22" outlineLevel="2" x14ac:dyDescent="0.2">
      <c r="A237" s="27">
        <f t="shared" si="3"/>
        <v>231</v>
      </c>
      <c r="B237" s="50">
        <v>39975</v>
      </c>
      <c r="C237" s="5">
        <v>72</v>
      </c>
      <c r="G237" s="34"/>
      <c r="P237" s="23" t="e">
        <v>#NAME?</v>
      </c>
      <c r="T237" s="25"/>
      <c r="U237" s="34"/>
      <c r="V237" s="34"/>
    </row>
    <row r="238" spans="1:22" outlineLevel="2" x14ac:dyDescent="0.2">
      <c r="A238" s="27">
        <f t="shared" si="3"/>
        <v>232</v>
      </c>
      <c r="B238" s="50">
        <v>39978</v>
      </c>
      <c r="C238" s="5">
        <v>72.5</v>
      </c>
      <c r="G238" s="34"/>
      <c r="P238" s="23" t="e">
        <v>#NAME?</v>
      </c>
      <c r="T238" s="25"/>
      <c r="U238" s="34"/>
      <c r="V238" s="34"/>
    </row>
    <row r="239" spans="1:22" outlineLevel="2" x14ac:dyDescent="0.2">
      <c r="A239" s="27">
        <f t="shared" si="3"/>
        <v>233</v>
      </c>
      <c r="B239" s="50">
        <v>39979</v>
      </c>
      <c r="C239" s="5">
        <v>73</v>
      </c>
      <c r="G239" s="34"/>
      <c r="P239" s="23" t="e">
        <v>#NAME?</v>
      </c>
      <c r="T239" s="25"/>
      <c r="U239" s="34"/>
      <c r="V239" s="34"/>
    </row>
    <row r="240" spans="1:22" outlineLevel="2" x14ac:dyDescent="0.2">
      <c r="A240" s="27">
        <f t="shared" si="3"/>
        <v>234</v>
      </c>
      <c r="B240" s="50">
        <v>39980</v>
      </c>
      <c r="C240" s="5">
        <v>74</v>
      </c>
      <c r="G240" s="34"/>
      <c r="P240" s="23" t="e">
        <v>#NAME?</v>
      </c>
      <c r="T240" s="25"/>
      <c r="U240" s="34"/>
      <c r="V240" s="34"/>
    </row>
    <row r="241" spans="1:22" outlineLevel="2" x14ac:dyDescent="0.2">
      <c r="A241" s="27">
        <f t="shared" si="3"/>
        <v>235</v>
      </c>
      <c r="B241" s="50">
        <v>39981</v>
      </c>
      <c r="C241" s="5">
        <v>74.5</v>
      </c>
      <c r="G241" s="34"/>
      <c r="P241" s="23" t="e">
        <v>#NAME?</v>
      </c>
      <c r="T241" s="25"/>
      <c r="U241" s="34"/>
      <c r="V241" s="34"/>
    </row>
    <row r="242" spans="1:22" outlineLevel="2" x14ac:dyDescent="0.2">
      <c r="A242" s="27">
        <f t="shared" si="3"/>
        <v>236</v>
      </c>
      <c r="B242" s="50">
        <v>39982</v>
      </c>
      <c r="C242" s="5">
        <v>75</v>
      </c>
      <c r="G242" s="34"/>
      <c r="P242" s="23" t="e">
        <v>#NAME?</v>
      </c>
      <c r="T242" s="25"/>
      <c r="U242" s="34"/>
      <c r="V242" s="34"/>
    </row>
    <row r="243" spans="1:22" outlineLevel="2" x14ac:dyDescent="0.2">
      <c r="A243" s="27">
        <f t="shared" si="3"/>
        <v>237</v>
      </c>
      <c r="B243" s="50">
        <v>39983</v>
      </c>
      <c r="C243" s="5">
        <v>76</v>
      </c>
      <c r="G243" s="34"/>
      <c r="P243" s="23" t="e">
        <v>#NAME?</v>
      </c>
      <c r="T243" s="25"/>
      <c r="U243" s="34"/>
      <c r="V243" s="34"/>
    </row>
    <row r="244" spans="1:22" outlineLevel="2" x14ac:dyDescent="0.2">
      <c r="A244" s="27">
        <f t="shared" si="3"/>
        <v>238</v>
      </c>
      <c r="B244" s="50">
        <v>39986</v>
      </c>
      <c r="C244" s="5">
        <v>76</v>
      </c>
      <c r="G244" s="34"/>
      <c r="P244" s="23" t="e">
        <v>#NAME?</v>
      </c>
      <c r="T244" s="25"/>
      <c r="U244" s="34"/>
      <c r="V244" s="34"/>
    </row>
    <row r="245" spans="1:22" outlineLevel="2" x14ac:dyDescent="0.2">
      <c r="A245" s="27">
        <f t="shared" si="3"/>
        <v>239</v>
      </c>
      <c r="B245" s="50">
        <v>39987</v>
      </c>
      <c r="C245" s="5">
        <v>76.5</v>
      </c>
      <c r="G245" s="34"/>
      <c r="P245" s="23" t="e">
        <v>#NAME?</v>
      </c>
      <c r="T245" s="25"/>
      <c r="U245" s="34"/>
      <c r="V245" s="34"/>
    </row>
    <row r="246" spans="1:22" outlineLevel="2" x14ac:dyDescent="0.2">
      <c r="A246" s="27">
        <f t="shared" si="3"/>
        <v>240</v>
      </c>
      <c r="B246" s="50">
        <v>39988</v>
      </c>
      <c r="C246" s="5">
        <v>77.5</v>
      </c>
      <c r="G246" s="34"/>
      <c r="P246" s="23" t="e">
        <v>#NAME?</v>
      </c>
      <c r="T246" s="25"/>
      <c r="U246" s="34"/>
      <c r="V246" s="34"/>
    </row>
    <row r="247" spans="1:22" outlineLevel="2" x14ac:dyDescent="0.2">
      <c r="A247" s="27">
        <f t="shared" si="3"/>
        <v>241</v>
      </c>
      <c r="B247" s="50">
        <v>39989</v>
      </c>
      <c r="C247" s="5">
        <v>77.5</v>
      </c>
      <c r="G247" s="34"/>
      <c r="P247" s="23" t="e">
        <v>#NAME?</v>
      </c>
      <c r="T247" s="25"/>
      <c r="U247" s="34"/>
      <c r="V247" s="34"/>
    </row>
    <row r="248" spans="1:22" outlineLevel="2" x14ac:dyDescent="0.2">
      <c r="A248" s="27">
        <f t="shared" si="3"/>
        <v>242</v>
      </c>
      <c r="B248" s="50">
        <v>39990</v>
      </c>
      <c r="C248" s="5">
        <v>78.5</v>
      </c>
      <c r="G248" s="34"/>
      <c r="P248" s="23" t="e">
        <v>#NAME?</v>
      </c>
      <c r="T248" s="25"/>
      <c r="U248" s="34"/>
      <c r="V248" s="34"/>
    </row>
    <row r="249" spans="1:22" outlineLevel="2" x14ac:dyDescent="0.2">
      <c r="A249" s="27">
        <f t="shared" si="3"/>
        <v>243</v>
      </c>
      <c r="B249" s="50">
        <v>39993</v>
      </c>
      <c r="C249" s="5">
        <v>78</v>
      </c>
      <c r="G249" s="34"/>
      <c r="P249" s="23" t="e">
        <v>#NAME?</v>
      </c>
      <c r="T249" s="25"/>
      <c r="U249" s="34"/>
      <c r="V249" s="34"/>
    </row>
    <row r="250" spans="1:22" outlineLevel="2" x14ac:dyDescent="0.2">
      <c r="A250" s="27">
        <f t="shared" si="3"/>
        <v>244</v>
      </c>
      <c r="B250" s="50">
        <v>39994</v>
      </c>
      <c r="C250" s="5">
        <v>79</v>
      </c>
      <c r="G250" s="34"/>
      <c r="P250" s="23" t="e">
        <v>#NAME?</v>
      </c>
      <c r="T250" s="25"/>
      <c r="U250" s="34"/>
      <c r="V250" s="34"/>
    </row>
    <row r="251" spans="1:22" outlineLevel="2" x14ac:dyDescent="0.2">
      <c r="A251" s="27">
        <f t="shared" si="3"/>
        <v>245</v>
      </c>
      <c r="B251" s="50">
        <v>39995</v>
      </c>
      <c r="C251" s="5">
        <v>78.75</v>
      </c>
      <c r="G251" s="34"/>
      <c r="P251" s="23" t="e">
        <v>#NAME?</v>
      </c>
      <c r="T251" s="25"/>
      <c r="U251" s="34"/>
      <c r="V251" s="34"/>
    </row>
    <row r="252" spans="1:22" outlineLevel="2" x14ac:dyDescent="0.2">
      <c r="A252" s="27">
        <f t="shared" si="3"/>
        <v>246</v>
      </c>
      <c r="B252" s="50">
        <v>39996</v>
      </c>
      <c r="C252" s="5">
        <v>79</v>
      </c>
      <c r="G252" s="34"/>
      <c r="P252" s="23" t="e">
        <v>#NAME?</v>
      </c>
      <c r="T252" s="25"/>
      <c r="U252" s="34"/>
      <c r="V252" s="34"/>
    </row>
    <row r="253" spans="1:22" outlineLevel="2" x14ac:dyDescent="0.2">
      <c r="A253" s="27">
        <f t="shared" si="3"/>
        <v>247</v>
      </c>
      <c r="B253" s="50">
        <v>40000</v>
      </c>
      <c r="C253" s="5">
        <v>79.25</v>
      </c>
      <c r="G253" s="34"/>
      <c r="P253" s="23" t="e">
        <v>#NAME?</v>
      </c>
      <c r="T253" s="25"/>
      <c r="U253" s="34"/>
      <c r="V253" s="34"/>
    </row>
    <row r="254" spans="1:22" outlineLevel="2" x14ac:dyDescent="0.2">
      <c r="A254" s="27">
        <f t="shared" si="3"/>
        <v>248</v>
      </c>
      <c r="B254" s="50">
        <v>40001</v>
      </c>
      <c r="C254" s="5">
        <v>78.25</v>
      </c>
      <c r="E254" s="5">
        <v>3.95</v>
      </c>
      <c r="F254" s="5">
        <v>38.5</v>
      </c>
      <c r="G254" s="34"/>
      <c r="K254" s="5">
        <f t="shared" ref="K254:K279" si="4">+(C254+E254*3)*0.92-F254</f>
        <v>44.391999999999996</v>
      </c>
      <c r="L254" s="5"/>
      <c r="P254" s="23" t="e">
        <v>#NAME?</v>
      </c>
      <c r="T254" s="25"/>
      <c r="U254" s="34"/>
      <c r="V254" s="34"/>
    </row>
    <row r="255" spans="1:22" outlineLevel="2" x14ac:dyDescent="0.2">
      <c r="A255" s="27">
        <f t="shared" si="3"/>
        <v>249</v>
      </c>
      <c r="B255" s="50">
        <v>40002</v>
      </c>
      <c r="C255" s="5">
        <v>80.25</v>
      </c>
      <c r="E255" s="5">
        <v>5</v>
      </c>
      <c r="F255" s="5">
        <v>36</v>
      </c>
      <c r="G255" s="34"/>
      <c r="K255" s="5">
        <f t="shared" si="4"/>
        <v>51.63000000000001</v>
      </c>
      <c r="L255" s="5"/>
      <c r="P255" s="23" t="e">
        <v>#NAME?</v>
      </c>
      <c r="T255" s="25"/>
      <c r="U255" s="34"/>
      <c r="V255" s="34"/>
    </row>
    <row r="256" spans="1:22" outlineLevel="2" x14ac:dyDescent="0.2">
      <c r="A256" s="27">
        <f t="shared" si="3"/>
        <v>250</v>
      </c>
      <c r="B256" s="50">
        <v>40003</v>
      </c>
      <c r="C256" s="5">
        <v>80</v>
      </c>
      <c r="E256" s="5">
        <v>4.5</v>
      </c>
      <c r="F256" s="5">
        <v>34</v>
      </c>
      <c r="G256" s="34"/>
      <c r="K256" s="5">
        <f t="shared" si="4"/>
        <v>52.02000000000001</v>
      </c>
      <c r="L256" s="5"/>
      <c r="M256" s="9"/>
      <c r="P256" s="23" t="e">
        <v>#NAME?</v>
      </c>
      <c r="T256" s="25"/>
      <c r="U256" s="34"/>
      <c r="V256" s="34"/>
    </row>
    <row r="257" spans="1:22" outlineLevel="2" x14ac:dyDescent="0.2">
      <c r="A257" s="27">
        <f t="shared" si="3"/>
        <v>251</v>
      </c>
      <c r="B257" s="50">
        <v>40007</v>
      </c>
      <c r="C257" s="5">
        <v>81</v>
      </c>
      <c r="E257" s="5">
        <v>4.5</v>
      </c>
      <c r="F257" s="5">
        <v>31.25</v>
      </c>
      <c r="G257" s="34"/>
      <c r="K257" s="5">
        <f t="shared" si="4"/>
        <v>55.69</v>
      </c>
      <c r="L257" s="5"/>
      <c r="M257" s="9"/>
      <c r="P257" s="23" t="e">
        <v>#NAME?</v>
      </c>
      <c r="T257" s="25"/>
      <c r="U257" s="34"/>
      <c r="V257" s="34"/>
    </row>
    <row r="258" spans="1:22" outlineLevel="2" x14ac:dyDescent="0.2">
      <c r="A258" s="27">
        <f t="shared" si="3"/>
        <v>252</v>
      </c>
      <c r="B258" s="50">
        <v>40008</v>
      </c>
      <c r="C258" s="5">
        <v>81.5</v>
      </c>
      <c r="E258" s="5">
        <v>4.75</v>
      </c>
      <c r="F258" s="5">
        <v>31.25</v>
      </c>
      <c r="G258" s="34"/>
      <c r="K258" s="5">
        <f t="shared" si="4"/>
        <v>56.84</v>
      </c>
      <c r="L258" s="5"/>
      <c r="M258" s="9"/>
      <c r="P258" s="23" t="e">
        <v>#NAME?</v>
      </c>
      <c r="T258" s="25"/>
      <c r="U258" s="34"/>
      <c r="V258" s="34"/>
    </row>
    <row r="259" spans="1:22" outlineLevel="2" x14ac:dyDescent="0.2">
      <c r="A259" s="27">
        <f t="shared" si="3"/>
        <v>253</v>
      </c>
      <c r="B259" s="50">
        <v>40009</v>
      </c>
      <c r="C259" s="5">
        <v>83</v>
      </c>
      <c r="E259" s="5">
        <v>4.75</v>
      </c>
      <c r="F259" s="5">
        <v>33.799999999999997</v>
      </c>
      <c r="G259" s="34"/>
      <c r="K259" s="5">
        <f t="shared" si="4"/>
        <v>55.67</v>
      </c>
      <c r="L259" s="5"/>
      <c r="M259" s="9"/>
      <c r="P259" s="23" t="e">
        <v>#NAME?</v>
      </c>
      <c r="T259" s="25"/>
      <c r="U259" s="34"/>
      <c r="V259" s="34"/>
    </row>
    <row r="260" spans="1:22" outlineLevel="2" x14ac:dyDescent="0.2">
      <c r="A260" s="27">
        <f t="shared" si="3"/>
        <v>254</v>
      </c>
      <c r="B260" s="50">
        <v>40010</v>
      </c>
      <c r="C260" s="5">
        <v>83.5</v>
      </c>
      <c r="E260" s="5">
        <v>4.75</v>
      </c>
      <c r="F260" s="5">
        <v>38</v>
      </c>
      <c r="G260" s="34"/>
      <c r="K260" s="5">
        <f t="shared" si="4"/>
        <v>51.930000000000007</v>
      </c>
      <c r="L260" s="5"/>
      <c r="M260" s="9"/>
      <c r="P260" s="23" t="e">
        <v>#NAME?</v>
      </c>
      <c r="T260" s="25"/>
      <c r="U260" s="34"/>
      <c r="V260" s="34"/>
    </row>
    <row r="261" spans="1:22" outlineLevel="2" x14ac:dyDescent="0.2">
      <c r="A261" s="27">
        <f t="shared" si="3"/>
        <v>255</v>
      </c>
      <c r="B261" s="50">
        <v>40011</v>
      </c>
      <c r="C261" s="5">
        <v>84.5</v>
      </c>
      <c r="E261" s="5">
        <v>4.75</v>
      </c>
      <c r="F261" s="5">
        <v>40.5</v>
      </c>
      <c r="G261" s="34"/>
      <c r="K261" s="5">
        <f t="shared" si="4"/>
        <v>50.350000000000009</v>
      </c>
      <c r="L261" s="5"/>
      <c r="M261" s="9"/>
      <c r="P261" s="23" t="e">
        <v>#NAME?</v>
      </c>
      <c r="T261" s="25"/>
      <c r="U261" s="34"/>
      <c r="V261" s="34"/>
    </row>
    <row r="262" spans="1:22" outlineLevel="2" x14ac:dyDescent="0.2">
      <c r="A262" s="27">
        <f t="shared" si="3"/>
        <v>256</v>
      </c>
      <c r="B262" s="50">
        <v>40014</v>
      </c>
      <c r="C262" s="5">
        <v>86.5</v>
      </c>
      <c r="E262" s="5">
        <v>4.75</v>
      </c>
      <c r="F262" s="5">
        <v>40.5</v>
      </c>
      <c r="G262" s="34"/>
      <c r="K262" s="5">
        <f t="shared" si="4"/>
        <v>52.19</v>
      </c>
      <c r="L262" s="5"/>
      <c r="M262" s="9"/>
      <c r="P262" s="23" t="e">
        <v>#NAME?</v>
      </c>
      <c r="T262" s="25"/>
      <c r="U262" s="34"/>
      <c r="V262" s="34"/>
    </row>
    <row r="263" spans="1:22" outlineLevel="2" x14ac:dyDescent="0.2">
      <c r="A263" s="27">
        <f t="shared" si="3"/>
        <v>257</v>
      </c>
      <c r="B263" s="50">
        <v>40015</v>
      </c>
      <c r="C263" s="5">
        <v>87.5</v>
      </c>
      <c r="E263" s="5">
        <v>5</v>
      </c>
      <c r="F263" s="5">
        <v>39</v>
      </c>
      <c r="G263" s="34"/>
      <c r="K263" s="5">
        <f t="shared" si="4"/>
        <v>55.3</v>
      </c>
      <c r="L263" s="5"/>
      <c r="M263" s="9"/>
      <c r="P263" s="23" t="e">
        <v>#NAME?</v>
      </c>
      <c r="T263" s="25"/>
      <c r="U263" s="34"/>
      <c r="V263" s="34"/>
    </row>
    <row r="264" spans="1:22" outlineLevel="2" x14ac:dyDescent="0.2">
      <c r="A264" s="27">
        <f t="shared" ref="A264:A327" si="5">A263+1</f>
        <v>258</v>
      </c>
      <c r="B264" s="50">
        <v>40016</v>
      </c>
      <c r="C264" s="5">
        <v>88.5</v>
      </c>
      <c r="E264" s="5">
        <v>5</v>
      </c>
      <c r="F264" s="5">
        <v>37.6</v>
      </c>
      <c r="G264" s="34"/>
      <c r="K264" s="5">
        <f t="shared" si="4"/>
        <v>57.62</v>
      </c>
      <c r="L264" s="5"/>
      <c r="M264" s="9"/>
      <c r="P264" s="23" t="e">
        <v>#NAME?</v>
      </c>
      <c r="T264" s="25"/>
      <c r="U264" s="34"/>
      <c r="V264" s="34"/>
    </row>
    <row r="265" spans="1:22" outlineLevel="2" x14ac:dyDescent="0.2">
      <c r="A265" s="27">
        <f t="shared" si="5"/>
        <v>259</v>
      </c>
      <c r="B265" s="50">
        <v>40017</v>
      </c>
      <c r="C265" s="5">
        <v>90</v>
      </c>
      <c r="E265" s="5">
        <v>5</v>
      </c>
      <c r="F265" s="5">
        <v>37.5</v>
      </c>
      <c r="G265" s="34"/>
      <c r="K265" s="5">
        <f t="shared" si="4"/>
        <v>59.100000000000009</v>
      </c>
      <c r="L265" s="5"/>
      <c r="M265" s="9"/>
      <c r="P265" s="23" t="e">
        <v>#NAME?</v>
      </c>
      <c r="T265" s="25"/>
      <c r="U265" s="34"/>
      <c r="V265" s="34"/>
    </row>
    <row r="266" spans="1:22" outlineLevel="2" x14ac:dyDescent="0.2">
      <c r="A266" s="27">
        <f t="shared" si="5"/>
        <v>260</v>
      </c>
      <c r="B266" s="50">
        <v>40018</v>
      </c>
      <c r="C266" s="5">
        <v>91</v>
      </c>
      <c r="E266" s="5">
        <v>5</v>
      </c>
      <c r="F266" s="5">
        <v>37</v>
      </c>
      <c r="G266" s="34"/>
      <c r="K266" s="5">
        <f t="shared" si="4"/>
        <v>60.52000000000001</v>
      </c>
      <c r="L266" s="5"/>
      <c r="M266" s="9"/>
      <c r="P266" s="23" t="e">
        <v>#NAME?</v>
      </c>
      <c r="T266" s="25"/>
      <c r="U266" s="34"/>
      <c r="V266" s="34"/>
    </row>
    <row r="267" spans="1:22" outlineLevel="2" x14ac:dyDescent="0.2">
      <c r="A267" s="27">
        <f t="shared" si="5"/>
        <v>261</v>
      </c>
      <c r="B267" s="50">
        <v>40021</v>
      </c>
      <c r="C267" s="5">
        <v>91</v>
      </c>
      <c r="E267" s="5">
        <v>5</v>
      </c>
      <c r="F267" s="5">
        <v>35.5</v>
      </c>
      <c r="G267" s="34"/>
      <c r="K267" s="5">
        <f t="shared" si="4"/>
        <v>62.02000000000001</v>
      </c>
      <c r="L267" s="5"/>
      <c r="M267" s="9"/>
      <c r="P267" s="23" t="e">
        <v>#NAME?</v>
      </c>
      <c r="T267" s="25"/>
      <c r="U267" s="34"/>
      <c r="V267" s="34"/>
    </row>
    <row r="268" spans="1:22" outlineLevel="2" x14ac:dyDescent="0.2">
      <c r="A268" s="27">
        <f t="shared" si="5"/>
        <v>262</v>
      </c>
      <c r="B268" s="50">
        <v>40022</v>
      </c>
      <c r="C268" s="5">
        <v>92</v>
      </c>
      <c r="E268" s="5">
        <v>5.5</v>
      </c>
      <c r="F268" s="5">
        <v>35.5</v>
      </c>
      <c r="G268" s="34"/>
      <c r="K268" s="5">
        <f t="shared" si="4"/>
        <v>64.320000000000007</v>
      </c>
      <c r="L268" s="5"/>
      <c r="M268" s="9"/>
      <c r="P268" s="23" t="e">
        <v>#NAME?</v>
      </c>
      <c r="T268" s="25"/>
      <c r="U268" s="34"/>
      <c r="V268" s="34"/>
    </row>
    <row r="269" spans="1:22" outlineLevel="2" x14ac:dyDescent="0.2">
      <c r="A269" s="27">
        <f t="shared" si="5"/>
        <v>263</v>
      </c>
      <c r="B269" s="50">
        <v>40023</v>
      </c>
      <c r="C269" s="5">
        <v>93</v>
      </c>
      <c r="E269" s="5">
        <v>5.5</v>
      </c>
      <c r="F269" s="5">
        <v>37.75</v>
      </c>
      <c r="G269" s="34"/>
      <c r="K269" s="5">
        <f t="shared" si="4"/>
        <v>62.990000000000009</v>
      </c>
      <c r="L269" s="5"/>
      <c r="M269" s="9"/>
      <c r="P269" s="23" t="e">
        <v>#NAME?</v>
      </c>
      <c r="T269" s="25"/>
      <c r="U269" s="34"/>
      <c r="V269" s="34"/>
    </row>
    <row r="270" spans="1:22" outlineLevel="2" x14ac:dyDescent="0.2">
      <c r="A270" s="27">
        <f t="shared" si="5"/>
        <v>264</v>
      </c>
      <c r="B270" s="50">
        <v>40024</v>
      </c>
      <c r="C270" s="5">
        <v>93.5</v>
      </c>
      <c r="E270" s="5">
        <v>5.5</v>
      </c>
      <c r="F270" s="5">
        <v>38</v>
      </c>
      <c r="G270" s="34"/>
      <c r="K270" s="5">
        <f t="shared" si="4"/>
        <v>63.2</v>
      </c>
      <c r="L270" s="5"/>
      <c r="M270" s="9"/>
      <c r="P270" s="23" t="e">
        <v>#NAME?</v>
      </c>
      <c r="T270" s="25"/>
      <c r="U270" s="34"/>
      <c r="V270" s="34"/>
    </row>
    <row r="271" spans="1:22" outlineLevel="2" x14ac:dyDescent="0.2">
      <c r="A271" s="27">
        <f t="shared" si="5"/>
        <v>265</v>
      </c>
      <c r="B271" s="50">
        <v>40025</v>
      </c>
      <c r="C271" s="5">
        <v>96</v>
      </c>
      <c r="E271" s="5">
        <v>5.5</v>
      </c>
      <c r="F271" s="5">
        <v>37.5</v>
      </c>
      <c r="G271" s="34"/>
      <c r="K271" s="5">
        <f t="shared" si="4"/>
        <v>66</v>
      </c>
      <c r="L271" s="5"/>
      <c r="M271" s="9"/>
      <c r="P271" s="23" t="e">
        <v>#NAME?</v>
      </c>
      <c r="T271" s="25"/>
      <c r="U271" s="34"/>
      <c r="V271" s="34"/>
    </row>
    <row r="272" spans="1:22" outlineLevel="2" x14ac:dyDescent="0.2">
      <c r="A272" s="27">
        <f t="shared" si="5"/>
        <v>266</v>
      </c>
      <c r="B272" s="50">
        <v>40028</v>
      </c>
      <c r="C272" s="5">
        <v>96.5</v>
      </c>
      <c r="E272" s="5">
        <v>5.5</v>
      </c>
      <c r="F272" s="5">
        <v>36</v>
      </c>
      <c r="G272" s="34"/>
      <c r="K272" s="5">
        <f t="shared" si="4"/>
        <v>67.960000000000008</v>
      </c>
      <c r="L272" s="5"/>
      <c r="M272" s="9"/>
      <c r="P272" s="23" t="e">
        <v>#NAME?</v>
      </c>
      <c r="T272" s="25"/>
      <c r="U272" s="34"/>
      <c r="V272" s="34"/>
    </row>
    <row r="273" spans="1:23" outlineLevel="2" x14ac:dyDescent="0.2">
      <c r="A273" s="27">
        <f t="shared" si="5"/>
        <v>267</v>
      </c>
      <c r="B273" s="50">
        <v>40029</v>
      </c>
      <c r="C273" s="5">
        <v>96.5</v>
      </c>
      <c r="E273" s="5">
        <v>5.5</v>
      </c>
      <c r="F273" s="5">
        <v>35.75</v>
      </c>
      <c r="G273" s="34"/>
      <c r="K273" s="5">
        <f t="shared" si="4"/>
        <v>68.210000000000008</v>
      </c>
      <c r="L273" s="5"/>
      <c r="M273" s="9"/>
      <c r="P273" s="23" t="e">
        <v>#NAME?</v>
      </c>
      <c r="T273" s="25"/>
      <c r="U273" s="34"/>
      <c r="V273" s="34"/>
    </row>
    <row r="274" spans="1:23" outlineLevel="2" x14ac:dyDescent="0.2">
      <c r="A274" s="27">
        <f t="shared" si="5"/>
        <v>268</v>
      </c>
      <c r="B274" s="50">
        <v>40030</v>
      </c>
      <c r="C274" s="5">
        <v>97.5</v>
      </c>
      <c r="E274" s="5">
        <v>5.5</v>
      </c>
      <c r="F274" s="5">
        <v>34.5</v>
      </c>
      <c r="G274" s="34"/>
      <c r="K274" s="5">
        <f t="shared" si="4"/>
        <v>70.38000000000001</v>
      </c>
      <c r="L274" s="5"/>
      <c r="M274" s="9"/>
      <c r="P274" s="23" t="e">
        <v>#NAME?</v>
      </c>
      <c r="T274" s="25"/>
      <c r="U274" s="34"/>
      <c r="V274" s="34"/>
    </row>
    <row r="275" spans="1:23" outlineLevel="2" x14ac:dyDescent="0.2">
      <c r="A275" s="27">
        <f t="shared" si="5"/>
        <v>269</v>
      </c>
      <c r="B275" s="50">
        <v>40031</v>
      </c>
      <c r="C275" s="5">
        <v>103</v>
      </c>
      <c r="E275" s="5">
        <v>6</v>
      </c>
      <c r="F275" s="5">
        <v>34.5</v>
      </c>
      <c r="G275" s="34"/>
      <c r="K275" s="5">
        <f t="shared" si="4"/>
        <v>76.820000000000007</v>
      </c>
      <c r="L275" s="5"/>
      <c r="M275" s="9"/>
      <c r="P275" s="23" t="e">
        <v>#NAME?</v>
      </c>
      <c r="T275" s="25"/>
      <c r="U275" s="34"/>
      <c r="V275" s="34"/>
    </row>
    <row r="276" spans="1:23" outlineLevel="2" x14ac:dyDescent="0.2">
      <c r="A276" s="27">
        <f t="shared" si="5"/>
        <v>270</v>
      </c>
      <c r="B276" s="50">
        <v>40032</v>
      </c>
      <c r="C276" s="5">
        <v>103</v>
      </c>
      <c r="E276" s="5">
        <v>6</v>
      </c>
      <c r="F276" s="5">
        <v>33</v>
      </c>
      <c r="G276" s="34"/>
      <c r="K276" s="5">
        <f t="shared" si="4"/>
        <v>78.320000000000007</v>
      </c>
      <c r="L276" s="5"/>
      <c r="M276" s="9"/>
      <c r="P276" s="23" t="e">
        <v>#NAME?</v>
      </c>
      <c r="T276" s="25"/>
      <c r="U276" s="34"/>
      <c r="V276" s="34"/>
    </row>
    <row r="277" spans="1:23" outlineLevel="2" x14ac:dyDescent="0.2">
      <c r="A277" s="27">
        <f t="shared" si="5"/>
        <v>271</v>
      </c>
      <c r="B277" s="50">
        <v>40035</v>
      </c>
      <c r="C277" s="5">
        <v>103</v>
      </c>
      <c r="E277" s="5">
        <v>6</v>
      </c>
      <c r="F277" s="5">
        <v>33</v>
      </c>
      <c r="G277" s="34"/>
      <c r="K277" s="5">
        <f t="shared" si="4"/>
        <v>78.320000000000007</v>
      </c>
      <c r="L277" s="5"/>
      <c r="M277" s="9"/>
      <c r="P277" s="23" t="e">
        <v>#NAME?</v>
      </c>
      <c r="T277" s="25"/>
      <c r="U277" s="34"/>
      <c r="V277" s="34"/>
    </row>
    <row r="278" spans="1:23" outlineLevel="2" x14ac:dyDescent="0.2">
      <c r="A278" s="27">
        <f t="shared" si="5"/>
        <v>272</v>
      </c>
      <c r="B278" s="50">
        <v>40037</v>
      </c>
      <c r="C278" s="5">
        <v>105.5</v>
      </c>
      <c r="E278" s="5">
        <v>6</v>
      </c>
      <c r="F278" s="5">
        <v>30</v>
      </c>
      <c r="G278" s="34"/>
      <c r="K278" s="5">
        <f t="shared" si="4"/>
        <v>83.62</v>
      </c>
      <c r="L278" s="5"/>
      <c r="M278" s="9"/>
      <c r="P278" s="23" t="e">
        <v>#NAME?</v>
      </c>
      <c r="T278" s="25"/>
      <c r="U278" s="34"/>
      <c r="V278" s="34"/>
    </row>
    <row r="279" spans="1:23" outlineLevel="2" x14ac:dyDescent="0.2">
      <c r="A279" s="27">
        <f t="shared" si="5"/>
        <v>273</v>
      </c>
      <c r="B279" s="50">
        <v>40038</v>
      </c>
      <c r="C279" s="5">
        <v>102.5</v>
      </c>
      <c r="E279" s="5">
        <v>6</v>
      </c>
      <c r="F279" s="5">
        <v>31</v>
      </c>
      <c r="G279" s="34"/>
      <c r="K279" s="5">
        <f t="shared" si="4"/>
        <v>79.86</v>
      </c>
      <c r="L279" s="5"/>
      <c r="M279" s="9"/>
      <c r="P279" s="23" t="e">
        <v>#NAME?</v>
      </c>
      <c r="T279" s="25"/>
      <c r="U279" s="34"/>
      <c r="V279" s="34"/>
      <c r="W279" s="89"/>
    </row>
    <row r="280" spans="1:23" outlineLevel="2" x14ac:dyDescent="0.2">
      <c r="A280" s="27">
        <f t="shared" si="5"/>
        <v>274</v>
      </c>
      <c r="B280" s="50">
        <v>40043</v>
      </c>
      <c r="C280" s="5">
        <v>99</v>
      </c>
      <c r="D280" s="5">
        <v>110</v>
      </c>
      <c r="E280" s="5">
        <v>5</v>
      </c>
      <c r="F280" s="5">
        <v>33</v>
      </c>
      <c r="G280" s="34"/>
      <c r="K280" s="5">
        <f t="shared" ref="K280:K343" si="6">+D280*0.92-F280</f>
        <v>68.2</v>
      </c>
      <c r="L280" s="5"/>
      <c r="M280" s="9">
        <v>19.79</v>
      </c>
      <c r="N280" s="76">
        <f t="shared" ref="N280:N343" si="7">+M280/K280</f>
        <v>0.29017595307917887</v>
      </c>
      <c r="O280" s="12"/>
      <c r="P280" s="23" t="e">
        <v>#NAME?</v>
      </c>
      <c r="T280" s="25"/>
      <c r="U280" s="34"/>
      <c r="V280" s="34"/>
      <c r="W280" s="78"/>
    </row>
    <row r="281" spans="1:23" outlineLevel="2" x14ac:dyDescent="0.2">
      <c r="A281" s="27">
        <f t="shared" si="5"/>
        <v>275</v>
      </c>
      <c r="B281" s="50">
        <v>40044</v>
      </c>
      <c r="C281" s="5">
        <v>94</v>
      </c>
      <c r="D281" s="5">
        <v>107</v>
      </c>
      <c r="E281" s="5">
        <v>5</v>
      </c>
      <c r="F281" s="5">
        <v>32.5</v>
      </c>
      <c r="G281" s="34"/>
      <c r="K281" s="5">
        <f t="shared" si="6"/>
        <v>65.94</v>
      </c>
      <c r="L281" s="5"/>
      <c r="M281" s="9">
        <v>19.850000000000001</v>
      </c>
      <c r="N281" s="76">
        <f t="shared" si="7"/>
        <v>0.30103124052168639</v>
      </c>
      <c r="O281" s="12"/>
      <c r="P281" s="23" t="e">
        <v>#NAME?</v>
      </c>
      <c r="T281" s="25"/>
      <c r="U281" s="34"/>
      <c r="V281" s="34"/>
      <c r="W281" s="78"/>
    </row>
    <row r="282" spans="1:23" outlineLevel="2" x14ac:dyDescent="0.2">
      <c r="A282" s="27">
        <f t="shared" si="5"/>
        <v>276</v>
      </c>
      <c r="B282" s="50">
        <v>40045</v>
      </c>
      <c r="C282" s="5">
        <v>93.5</v>
      </c>
      <c r="D282" s="5">
        <v>106.5</v>
      </c>
      <c r="E282" s="5">
        <v>4.75</v>
      </c>
      <c r="F282" s="5">
        <v>30.5</v>
      </c>
      <c r="G282" s="34"/>
      <c r="K282" s="5">
        <f t="shared" si="6"/>
        <v>67.48</v>
      </c>
      <c r="L282" s="5"/>
      <c r="M282" s="9">
        <v>19.97</v>
      </c>
      <c r="N282" s="76">
        <f t="shared" si="7"/>
        <v>0.2959395376407824</v>
      </c>
      <c r="O282" s="12"/>
      <c r="P282" s="23" t="e">
        <v>#NAME?</v>
      </c>
      <c r="T282" s="25"/>
      <c r="U282" s="34"/>
      <c r="V282" s="34"/>
      <c r="W282" s="78"/>
    </row>
    <row r="283" spans="1:23" outlineLevel="2" x14ac:dyDescent="0.2">
      <c r="A283" s="27">
        <f t="shared" si="5"/>
        <v>277</v>
      </c>
      <c r="B283" s="50">
        <v>40046</v>
      </c>
      <c r="C283" s="5">
        <v>91</v>
      </c>
      <c r="D283" s="5">
        <v>106.5</v>
      </c>
      <c r="E283" s="5">
        <v>4.75</v>
      </c>
      <c r="F283" s="5">
        <v>29.75</v>
      </c>
      <c r="G283" s="34"/>
      <c r="K283" s="5">
        <f t="shared" si="6"/>
        <v>68.23</v>
      </c>
      <c r="L283" s="5"/>
      <c r="M283" s="9">
        <v>20.52</v>
      </c>
      <c r="N283" s="76">
        <f t="shared" si="7"/>
        <v>0.3007474717866041</v>
      </c>
      <c r="O283" s="12"/>
      <c r="P283" s="23" t="e">
        <v>#NAME?</v>
      </c>
      <c r="T283" s="25"/>
      <c r="U283" s="34"/>
      <c r="V283" s="34"/>
      <c r="W283" s="78"/>
    </row>
    <row r="284" spans="1:23" outlineLevel="2" x14ac:dyDescent="0.2">
      <c r="A284" s="27">
        <f t="shared" si="5"/>
        <v>278</v>
      </c>
      <c r="B284" s="50">
        <v>40049</v>
      </c>
      <c r="C284" s="5">
        <v>90.5</v>
      </c>
      <c r="D284" s="5">
        <v>106.5</v>
      </c>
      <c r="E284" s="5">
        <v>4.5</v>
      </c>
      <c r="F284" s="5">
        <v>28.5</v>
      </c>
      <c r="G284" s="34"/>
      <c r="K284" s="5">
        <f t="shared" si="6"/>
        <v>69.48</v>
      </c>
      <c r="L284" s="5"/>
      <c r="M284" s="9">
        <v>20.62</v>
      </c>
      <c r="N284" s="76">
        <f t="shared" si="7"/>
        <v>0.29677605066206103</v>
      </c>
      <c r="O284" s="12"/>
      <c r="P284" s="23" t="e">
        <v>#NAME?</v>
      </c>
      <c r="T284" s="25"/>
      <c r="U284" s="34"/>
      <c r="V284" s="34"/>
      <c r="W284" s="78"/>
    </row>
    <row r="285" spans="1:23" outlineLevel="2" x14ac:dyDescent="0.2">
      <c r="A285" s="27">
        <f t="shared" si="5"/>
        <v>279</v>
      </c>
      <c r="B285" s="50">
        <v>40050</v>
      </c>
      <c r="C285" s="5">
        <v>89.5</v>
      </c>
      <c r="D285" s="5">
        <v>105.5</v>
      </c>
      <c r="E285" s="5">
        <v>4.5</v>
      </c>
      <c r="F285" s="5">
        <v>28.5</v>
      </c>
      <c r="G285" s="34"/>
      <c r="K285" s="5">
        <f t="shared" si="6"/>
        <v>68.56</v>
      </c>
      <c r="L285" s="5"/>
      <c r="M285" s="9">
        <v>20.21</v>
      </c>
      <c r="N285" s="76">
        <f t="shared" si="7"/>
        <v>0.29477829638273045</v>
      </c>
      <c r="O285" s="12"/>
      <c r="P285" s="23" t="e">
        <v>#NAME?</v>
      </c>
      <c r="T285" s="25"/>
      <c r="U285" s="34"/>
      <c r="V285" s="34"/>
      <c r="W285" s="78"/>
    </row>
    <row r="286" spans="1:23" outlineLevel="2" x14ac:dyDescent="0.2">
      <c r="A286" s="27">
        <f t="shared" si="5"/>
        <v>280</v>
      </c>
      <c r="B286" s="50">
        <v>40051</v>
      </c>
      <c r="C286" s="5">
        <v>86</v>
      </c>
      <c r="D286" s="5">
        <v>102</v>
      </c>
      <c r="E286" s="5">
        <v>4</v>
      </c>
      <c r="F286" s="5">
        <v>27.75</v>
      </c>
      <c r="G286" s="34"/>
      <c r="K286" s="5">
        <f t="shared" si="6"/>
        <v>66.09</v>
      </c>
      <c r="L286" s="5"/>
      <c r="M286" s="9">
        <v>20.059999999999999</v>
      </c>
      <c r="N286" s="76">
        <f t="shared" si="7"/>
        <v>0.30352549553638974</v>
      </c>
      <c r="O286" s="12"/>
      <c r="P286" s="23" t="e">
        <v>#NAME?</v>
      </c>
      <c r="T286" s="25"/>
      <c r="U286" s="34"/>
      <c r="V286" s="34"/>
      <c r="W286" s="78"/>
    </row>
    <row r="287" spans="1:23" outlineLevel="2" x14ac:dyDescent="0.2">
      <c r="A287" s="27">
        <f t="shared" si="5"/>
        <v>281</v>
      </c>
      <c r="B287" s="50">
        <v>40052</v>
      </c>
      <c r="C287" s="5">
        <v>81.5</v>
      </c>
      <c r="D287" s="5">
        <v>97.5</v>
      </c>
      <c r="E287" s="5">
        <v>4</v>
      </c>
      <c r="F287" s="5">
        <v>29</v>
      </c>
      <c r="G287" s="34"/>
      <c r="K287" s="5">
        <f t="shared" si="6"/>
        <v>60.7</v>
      </c>
      <c r="L287" s="5"/>
      <c r="M287" s="9">
        <v>20.03</v>
      </c>
      <c r="N287" s="76">
        <f t="shared" si="7"/>
        <v>0.3299835255354201</v>
      </c>
      <c r="O287" s="12"/>
      <c r="P287" s="23" t="e">
        <v>#NAME?</v>
      </c>
      <c r="T287" s="25"/>
      <c r="U287" s="34"/>
      <c r="V287" s="34"/>
      <c r="W287" s="78"/>
    </row>
    <row r="288" spans="1:23" outlineLevel="2" x14ac:dyDescent="0.2">
      <c r="A288" s="27">
        <f t="shared" si="5"/>
        <v>282</v>
      </c>
      <c r="B288" s="50">
        <v>40053</v>
      </c>
      <c r="C288" s="5">
        <v>81.5</v>
      </c>
      <c r="D288" s="5">
        <v>97.5</v>
      </c>
      <c r="E288" s="5">
        <v>4</v>
      </c>
      <c r="F288" s="5">
        <v>29</v>
      </c>
      <c r="G288" s="34"/>
      <c r="K288" s="5">
        <f t="shared" si="6"/>
        <v>60.7</v>
      </c>
      <c r="L288" s="5"/>
      <c r="M288" s="9">
        <v>20.059999999999999</v>
      </c>
      <c r="N288" s="76">
        <f t="shared" si="7"/>
        <v>0.3304777594728171</v>
      </c>
      <c r="O288" s="12"/>
      <c r="P288" s="23" t="e">
        <v>#NAME?</v>
      </c>
      <c r="T288" s="25"/>
      <c r="U288" s="34"/>
      <c r="V288" s="34"/>
      <c r="W288" s="78"/>
    </row>
    <row r="289" spans="1:23" outlineLevel="2" x14ac:dyDescent="0.2">
      <c r="A289" s="27">
        <f t="shared" si="5"/>
        <v>283</v>
      </c>
      <c r="B289" s="50">
        <v>40056</v>
      </c>
      <c r="C289" s="5">
        <v>80.5</v>
      </c>
      <c r="D289" s="5">
        <v>96.5</v>
      </c>
      <c r="E289" s="5">
        <v>4</v>
      </c>
      <c r="F289" s="5">
        <v>29.25</v>
      </c>
      <c r="G289" s="34"/>
      <c r="K289" s="5">
        <f t="shared" si="6"/>
        <v>59.53</v>
      </c>
      <c r="L289" s="5"/>
      <c r="M289" s="9">
        <v>19.21</v>
      </c>
      <c r="N289" s="76">
        <f t="shared" si="7"/>
        <v>0.32269443977826306</v>
      </c>
      <c r="O289" s="12"/>
      <c r="P289" s="23" t="e">
        <v>#NAME?</v>
      </c>
      <c r="T289" s="25"/>
      <c r="U289" s="34"/>
      <c r="V289" s="34"/>
      <c r="W289" s="78"/>
    </row>
    <row r="290" spans="1:23" outlineLevel="2" x14ac:dyDescent="0.2">
      <c r="A290" s="27">
        <f t="shared" si="5"/>
        <v>284</v>
      </c>
      <c r="B290" s="50">
        <v>40057</v>
      </c>
      <c r="C290" s="5">
        <v>79.5</v>
      </c>
      <c r="D290" s="5">
        <v>95</v>
      </c>
      <c r="E290" s="5">
        <v>3.75</v>
      </c>
      <c r="F290" s="5">
        <v>29.5</v>
      </c>
      <c r="G290" s="34"/>
      <c r="K290" s="5">
        <f t="shared" si="6"/>
        <v>57.900000000000006</v>
      </c>
      <c r="L290" s="5"/>
      <c r="M290" s="9">
        <v>19.11</v>
      </c>
      <c r="N290" s="76">
        <f t="shared" si="7"/>
        <v>0.33005181347150253</v>
      </c>
      <c r="O290" s="12"/>
      <c r="P290" s="23" t="e">
        <v>#NAME?</v>
      </c>
      <c r="T290" s="25"/>
      <c r="U290" s="34"/>
      <c r="V290" s="34"/>
      <c r="W290" s="78"/>
    </row>
    <row r="291" spans="1:23" outlineLevel="2" x14ac:dyDescent="0.2">
      <c r="A291" s="27">
        <f t="shared" si="5"/>
        <v>285</v>
      </c>
      <c r="B291" s="50">
        <v>40059</v>
      </c>
      <c r="C291" s="5">
        <v>79.5</v>
      </c>
      <c r="D291" s="5">
        <v>93.5</v>
      </c>
      <c r="E291" s="5">
        <v>3.75</v>
      </c>
      <c r="F291" s="5">
        <v>29</v>
      </c>
      <c r="G291" s="34"/>
      <c r="K291" s="5">
        <f t="shared" si="6"/>
        <v>57.02000000000001</v>
      </c>
      <c r="L291" s="5"/>
      <c r="M291" s="9">
        <v>19.52</v>
      </c>
      <c r="N291" s="76">
        <f t="shared" si="7"/>
        <v>0.34233602244826372</v>
      </c>
      <c r="O291" s="12"/>
      <c r="P291" s="23" t="e">
        <v>#NAME?</v>
      </c>
      <c r="T291" s="25"/>
      <c r="U291" s="34"/>
      <c r="V291" s="34"/>
      <c r="W291" s="78"/>
    </row>
    <row r="292" spans="1:23" outlineLevel="2" x14ac:dyDescent="0.2">
      <c r="A292" s="27">
        <f t="shared" si="5"/>
        <v>286</v>
      </c>
      <c r="B292" s="50">
        <v>40060</v>
      </c>
      <c r="C292" s="5">
        <v>78</v>
      </c>
      <c r="D292" s="5">
        <v>92.5</v>
      </c>
      <c r="E292" s="5">
        <v>3.75</v>
      </c>
      <c r="F292" s="5">
        <v>29</v>
      </c>
      <c r="G292" s="34"/>
      <c r="K292" s="5">
        <f t="shared" si="6"/>
        <v>56.100000000000009</v>
      </c>
      <c r="L292" s="5"/>
      <c r="M292" s="9">
        <v>20.170000000000002</v>
      </c>
      <c r="N292" s="76">
        <f t="shared" si="7"/>
        <v>0.35953654188948303</v>
      </c>
      <c r="O292" s="12"/>
      <c r="P292" s="23" t="e">
        <v>#NAME?</v>
      </c>
      <c r="T292" s="25"/>
      <c r="U292" s="34"/>
      <c r="V292" s="34"/>
      <c r="W292" s="78"/>
    </row>
    <row r="293" spans="1:23" outlineLevel="2" x14ac:dyDescent="0.2">
      <c r="A293" s="27">
        <f t="shared" si="5"/>
        <v>287</v>
      </c>
      <c r="B293" s="50">
        <v>40064</v>
      </c>
      <c r="C293" s="5">
        <v>77</v>
      </c>
      <c r="D293" s="5">
        <v>89.5</v>
      </c>
      <c r="E293" s="5">
        <v>3.75</v>
      </c>
      <c r="F293" s="5">
        <v>28</v>
      </c>
      <c r="G293" s="34"/>
      <c r="K293" s="5">
        <f t="shared" si="6"/>
        <v>54.34</v>
      </c>
      <c r="L293" s="5"/>
      <c r="M293" s="9">
        <v>20.93</v>
      </c>
      <c r="N293" s="76">
        <f t="shared" si="7"/>
        <v>0.38516746411483249</v>
      </c>
      <c r="O293" s="12"/>
      <c r="P293" s="23" t="e">
        <v>#NAME?</v>
      </c>
      <c r="T293" s="25"/>
      <c r="U293" s="34"/>
      <c r="V293" s="34"/>
      <c r="W293" s="78"/>
    </row>
    <row r="294" spans="1:23" outlineLevel="2" x14ac:dyDescent="0.2">
      <c r="A294" s="27">
        <f t="shared" si="5"/>
        <v>288</v>
      </c>
      <c r="B294" s="50">
        <v>40065</v>
      </c>
      <c r="C294" s="5">
        <v>77</v>
      </c>
      <c r="D294" s="5">
        <v>89.5</v>
      </c>
      <c r="E294" s="5">
        <v>3.75</v>
      </c>
      <c r="F294" s="5">
        <v>28.5</v>
      </c>
      <c r="G294" s="34"/>
      <c r="K294" s="5">
        <f t="shared" si="6"/>
        <v>53.84</v>
      </c>
      <c r="L294" s="5"/>
      <c r="M294" s="9">
        <v>20.83</v>
      </c>
      <c r="N294" s="76">
        <f t="shared" si="7"/>
        <v>0.38688707280832091</v>
      </c>
      <c r="O294" s="12"/>
      <c r="P294" s="23" t="e">
        <v>#NAME?</v>
      </c>
      <c r="T294" s="25"/>
      <c r="U294" s="34"/>
      <c r="V294" s="34"/>
      <c r="W294" s="78"/>
    </row>
    <row r="295" spans="1:23" outlineLevel="2" x14ac:dyDescent="0.2">
      <c r="A295" s="27">
        <f t="shared" si="5"/>
        <v>289</v>
      </c>
      <c r="B295" s="50">
        <v>40066</v>
      </c>
      <c r="C295" s="5">
        <v>77</v>
      </c>
      <c r="D295" s="5">
        <v>89.5</v>
      </c>
      <c r="E295" s="5">
        <v>3.75</v>
      </c>
      <c r="F295" s="5">
        <v>28.5</v>
      </c>
      <c r="G295" s="34"/>
      <c r="K295" s="5">
        <f t="shared" si="6"/>
        <v>53.84</v>
      </c>
      <c r="L295" s="5"/>
      <c r="M295" s="9">
        <v>21.36</v>
      </c>
      <c r="N295" s="76">
        <f t="shared" si="7"/>
        <v>0.39673105497771172</v>
      </c>
      <c r="O295" s="12"/>
      <c r="P295" s="23" t="e">
        <v>#NAME?</v>
      </c>
      <c r="T295" s="25"/>
      <c r="U295" s="34"/>
      <c r="V295" s="34"/>
      <c r="W295" s="78"/>
    </row>
    <row r="296" spans="1:23" outlineLevel="2" x14ac:dyDescent="0.2">
      <c r="A296" s="27">
        <f t="shared" si="5"/>
        <v>290</v>
      </c>
      <c r="B296" s="50">
        <v>40067</v>
      </c>
      <c r="C296" s="5">
        <v>78</v>
      </c>
      <c r="D296" s="5">
        <v>90.25</v>
      </c>
      <c r="E296" s="5">
        <v>3.75</v>
      </c>
      <c r="F296" s="5">
        <v>28.8</v>
      </c>
      <c r="G296" s="34"/>
      <c r="K296" s="5">
        <f t="shared" si="6"/>
        <v>54.230000000000004</v>
      </c>
      <c r="L296" s="5"/>
      <c r="M296" s="9">
        <v>21.19</v>
      </c>
      <c r="N296" s="76">
        <f t="shared" si="7"/>
        <v>0.39074313110824266</v>
      </c>
      <c r="O296" s="12"/>
      <c r="P296" s="23" t="e">
        <v>#NAME?</v>
      </c>
      <c r="T296" s="25"/>
      <c r="U296" s="34"/>
      <c r="V296" s="34"/>
      <c r="W296" s="78"/>
    </row>
    <row r="297" spans="1:23" outlineLevel="2" x14ac:dyDescent="0.2">
      <c r="A297" s="27">
        <f t="shared" si="5"/>
        <v>291</v>
      </c>
      <c r="B297" s="50">
        <v>40070</v>
      </c>
      <c r="C297" s="5">
        <v>79</v>
      </c>
      <c r="D297" s="5">
        <v>91.5</v>
      </c>
      <c r="E297" s="5">
        <v>3.75</v>
      </c>
      <c r="F297" s="5">
        <v>28.2</v>
      </c>
      <c r="G297" s="34"/>
      <c r="K297" s="5">
        <f t="shared" si="6"/>
        <v>55.980000000000004</v>
      </c>
      <c r="L297" s="5"/>
      <c r="M297" s="9">
        <v>21.4</v>
      </c>
      <c r="N297" s="76">
        <f t="shared" si="7"/>
        <v>0.38227938549481955</v>
      </c>
      <c r="O297" s="12"/>
      <c r="P297" s="23" t="e">
        <v>#NAME?</v>
      </c>
      <c r="T297" s="25"/>
      <c r="U297" s="34"/>
      <c r="V297" s="34"/>
      <c r="W297" s="78"/>
    </row>
    <row r="298" spans="1:23" outlineLevel="2" x14ac:dyDescent="0.2">
      <c r="A298" s="27">
        <f t="shared" si="5"/>
        <v>292</v>
      </c>
      <c r="B298" s="50">
        <v>40071</v>
      </c>
      <c r="C298" s="5">
        <v>79</v>
      </c>
      <c r="D298" s="5">
        <v>91</v>
      </c>
      <c r="E298" s="5">
        <v>3.75</v>
      </c>
      <c r="F298" s="5">
        <v>27.7</v>
      </c>
      <c r="G298" s="34"/>
      <c r="K298" s="5">
        <f t="shared" si="6"/>
        <v>56.019999999999996</v>
      </c>
      <c r="L298" s="5"/>
      <c r="M298" s="9">
        <v>21.82</v>
      </c>
      <c r="N298" s="76">
        <f t="shared" si="7"/>
        <v>0.38950374866119247</v>
      </c>
      <c r="O298" s="12"/>
      <c r="P298" s="23" t="e">
        <v>#NAME?</v>
      </c>
      <c r="T298" s="25"/>
      <c r="U298" s="34"/>
      <c r="V298" s="34"/>
      <c r="W298" s="78"/>
    </row>
    <row r="299" spans="1:23" outlineLevel="2" x14ac:dyDescent="0.2">
      <c r="A299" s="27">
        <f t="shared" si="5"/>
        <v>293</v>
      </c>
      <c r="B299" s="50">
        <v>40072</v>
      </c>
      <c r="C299" s="5">
        <v>79.5</v>
      </c>
      <c r="D299" s="5">
        <v>91.5</v>
      </c>
      <c r="E299" s="5">
        <v>4</v>
      </c>
      <c r="F299" s="5">
        <v>27</v>
      </c>
      <c r="G299" s="34"/>
      <c r="K299" s="5">
        <f t="shared" si="6"/>
        <v>57.180000000000007</v>
      </c>
      <c r="L299" s="5"/>
      <c r="M299" s="9">
        <v>22.45</v>
      </c>
      <c r="N299" s="76">
        <f t="shared" si="7"/>
        <v>0.39261979713186423</v>
      </c>
      <c r="O299" s="12"/>
      <c r="P299" s="23" t="e">
        <v>#NAME?</v>
      </c>
      <c r="T299" s="25"/>
      <c r="U299" s="34"/>
      <c r="V299" s="34"/>
      <c r="W299" s="78"/>
    </row>
    <row r="300" spans="1:23" outlineLevel="2" x14ac:dyDescent="0.2">
      <c r="A300" s="27">
        <f t="shared" si="5"/>
        <v>294</v>
      </c>
      <c r="B300" s="50">
        <v>40073</v>
      </c>
      <c r="C300" s="5">
        <v>81</v>
      </c>
      <c r="D300" s="5">
        <v>91.5</v>
      </c>
      <c r="E300" s="5">
        <v>4</v>
      </c>
      <c r="F300" s="5">
        <v>25.75</v>
      </c>
      <c r="G300" s="34"/>
      <c r="K300" s="5">
        <f t="shared" si="6"/>
        <v>58.430000000000007</v>
      </c>
      <c r="L300" s="5"/>
      <c r="M300" s="9">
        <v>22.01</v>
      </c>
      <c r="N300" s="76">
        <f t="shared" si="7"/>
        <v>0.37669005647783671</v>
      </c>
      <c r="O300" s="12"/>
      <c r="P300" s="23" t="e">
        <v>#NAME?</v>
      </c>
      <c r="T300" s="25"/>
      <c r="U300" s="34"/>
      <c r="V300" s="34"/>
      <c r="W300" s="78"/>
    </row>
    <row r="301" spans="1:23" outlineLevel="2" x14ac:dyDescent="0.2">
      <c r="A301" s="27">
        <f t="shared" si="5"/>
        <v>295</v>
      </c>
      <c r="B301" s="50">
        <v>40074</v>
      </c>
      <c r="C301" s="5">
        <v>82.5</v>
      </c>
      <c r="D301" s="5">
        <v>91.5</v>
      </c>
      <c r="E301" s="5">
        <v>4</v>
      </c>
      <c r="F301" s="5">
        <v>25.75</v>
      </c>
      <c r="G301" s="34"/>
      <c r="K301" s="5">
        <f t="shared" si="6"/>
        <v>58.430000000000007</v>
      </c>
      <c r="L301" s="5"/>
      <c r="M301" s="9">
        <v>22.06</v>
      </c>
      <c r="N301" s="76">
        <f t="shared" si="7"/>
        <v>0.37754578127674132</v>
      </c>
      <c r="O301" s="12"/>
      <c r="P301" s="23" t="e">
        <v>#NAME?</v>
      </c>
      <c r="T301" s="25"/>
      <c r="U301" s="34"/>
      <c r="V301" s="34"/>
      <c r="W301" s="78"/>
    </row>
    <row r="302" spans="1:23" outlineLevel="2" x14ac:dyDescent="0.2">
      <c r="A302" s="27">
        <f t="shared" si="5"/>
        <v>296</v>
      </c>
      <c r="B302" s="50">
        <v>40077</v>
      </c>
      <c r="C302" s="5">
        <v>82.5</v>
      </c>
      <c r="D302" s="5">
        <f>+D301</f>
        <v>91.5</v>
      </c>
      <c r="E302" s="5">
        <v>4</v>
      </c>
      <c r="F302" s="5">
        <v>25</v>
      </c>
      <c r="G302" s="34"/>
      <c r="K302" s="5">
        <f t="shared" si="6"/>
        <v>59.180000000000007</v>
      </c>
      <c r="L302" s="5"/>
      <c r="M302" s="9">
        <v>22.27</v>
      </c>
      <c r="N302" s="76">
        <f t="shared" si="7"/>
        <v>0.37630956404190602</v>
      </c>
      <c r="O302" s="12"/>
      <c r="P302" s="23" t="e">
        <v>#NAME?</v>
      </c>
      <c r="T302" s="25"/>
      <c r="U302" s="34"/>
      <c r="V302" s="34"/>
      <c r="W302" s="78"/>
    </row>
    <row r="303" spans="1:23" outlineLevel="2" x14ac:dyDescent="0.2">
      <c r="A303" s="27">
        <f t="shared" si="5"/>
        <v>297</v>
      </c>
      <c r="B303" s="50">
        <v>40078</v>
      </c>
      <c r="C303" s="5">
        <v>82.5</v>
      </c>
      <c r="D303" s="5">
        <v>91.5</v>
      </c>
      <c r="E303" s="5">
        <v>4</v>
      </c>
      <c r="F303" s="5">
        <v>25</v>
      </c>
      <c r="G303" s="34"/>
      <c r="K303" s="5">
        <f t="shared" si="6"/>
        <v>59.180000000000007</v>
      </c>
      <c r="L303" s="5"/>
      <c r="M303" s="9">
        <v>23.28</v>
      </c>
      <c r="N303" s="76">
        <f t="shared" si="7"/>
        <v>0.39337614058803649</v>
      </c>
      <c r="O303" s="12"/>
      <c r="P303" s="23" t="e">
        <v>#NAME?</v>
      </c>
      <c r="T303" s="25"/>
      <c r="U303" s="34"/>
      <c r="V303" s="34"/>
      <c r="W303" s="78"/>
    </row>
    <row r="304" spans="1:23" outlineLevel="2" x14ac:dyDescent="0.2">
      <c r="A304" s="27">
        <f t="shared" si="5"/>
        <v>298</v>
      </c>
      <c r="B304" s="50">
        <v>40079</v>
      </c>
      <c r="C304" s="5">
        <v>83</v>
      </c>
      <c r="D304" s="5">
        <v>92.5</v>
      </c>
      <c r="E304" s="5">
        <v>4</v>
      </c>
      <c r="F304" s="5">
        <v>22</v>
      </c>
      <c r="G304" s="34"/>
      <c r="K304" s="5">
        <f t="shared" si="6"/>
        <v>63.100000000000009</v>
      </c>
      <c r="L304" s="5"/>
      <c r="M304" s="9">
        <v>23.01</v>
      </c>
      <c r="N304" s="76">
        <f t="shared" si="7"/>
        <v>0.36465927099841516</v>
      </c>
      <c r="O304" s="12"/>
      <c r="P304" s="23" t="e">
        <v>#NAME?</v>
      </c>
      <c r="T304" s="25"/>
      <c r="U304" s="34"/>
      <c r="V304" s="34"/>
      <c r="W304" s="78"/>
    </row>
    <row r="305" spans="1:23" outlineLevel="2" x14ac:dyDescent="0.2">
      <c r="A305" s="27">
        <f t="shared" si="5"/>
        <v>299</v>
      </c>
      <c r="B305" s="50">
        <v>40080</v>
      </c>
      <c r="C305" s="5">
        <v>83</v>
      </c>
      <c r="D305" s="5">
        <v>92.5</v>
      </c>
      <c r="E305" s="5">
        <v>4</v>
      </c>
      <c r="F305" s="5">
        <v>21.75</v>
      </c>
      <c r="G305" s="34"/>
      <c r="K305" s="5">
        <f t="shared" si="6"/>
        <v>63.350000000000009</v>
      </c>
      <c r="L305" s="5"/>
      <c r="M305" s="9">
        <v>22.46</v>
      </c>
      <c r="N305" s="76">
        <f t="shared" si="7"/>
        <v>0.35453827940015781</v>
      </c>
      <c r="O305" s="12"/>
      <c r="P305" s="23" t="e">
        <v>#NAME?</v>
      </c>
      <c r="T305" s="25"/>
      <c r="U305" s="34"/>
      <c r="V305" s="34"/>
      <c r="W305" s="78"/>
    </row>
    <row r="306" spans="1:23" outlineLevel="2" x14ac:dyDescent="0.2">
      <c r="A306" s="27">
        <f t="shared" si="5"/>
        <v>300</v>
      </c>
      <c r="B306" s="50">
        <v>40081</v>
      </c>
      <c r="C306" s="5">
        <v>84.5</v>
      </c>
      <c r="D306" s="5">
        <v>91.5</v>
      </c>
      <c r="E306" s="5">
        <v>4</v>
      </c>
      <c r="F306" s="5">
        <v>21.25</v>
      </c>
      <c r="G306" s="34"/>
      <c r="K306" s="5">
        <f t="shared" si="6"/>
        <v>62.930000000000007</v>
      </c>
      <c r="L306" s="5"/>
      <c r="M306" s="9">
        <v>22.54</v>
      </c>
      <c r="N306" s="76">
        <f t="shared" si="7"/>
        <v>0.35817575083426023</v>
      </c>
      <c r="O306" s="12"/>
      <c r="P306" s="23" t="e">
        <v>#NAME?</v>
      </c>
      <c r="T306" s="25"/>
      <c r="U306" s="34"/>
      <c r="V306" s="34"/>
      <c r="W306" s="78"/>
    </row>
    <row r="307" spans="1:23" outlineLevel="2" x14ac:dyDescent="0.2">
      <c r="A307" s="27">
        <f t="shared" si="5"/>
        <v>301</v>
      </c>
      <c r="B307" s="50">
        <v>40084</v>
      </c>
      <c r="C307" s="5">
        <v>84</v>
      </c>
      <c r="D307" s="5">
        <v>91.5</v>
      </c>
      <c r="E307" s="5">
        <v>4</v>
      </c>
      <c r="F307" s="5">
        <v>21.5</v>
      </c>
      <c r="G307" s="34"/>
      <c r="K307" s="5">
        <f t="shared" si="6"/>
        <v>62.680000000000007</v>
      </c>
      <c r="L307" s="5"/>
      <c r="M307" s="9">
        <v>23.01</v>
      </c>
      <c r="N307" s="76">
        <f t="shared" si="7"/>
        <v>0.36710274409700061</v>
      </c>
      <c r="O307" s="12"/>
      <c r="P307" s="23" t="e">
        <v>#NAME?</v>
      </c>
      <c r="T307" s="25"/>
      <c r="U307" s="34"/>
      <c r="V307" s="34"/>
      <c r="W307" s="78"/>
    </row>
    <row r="308" spans="1:23" outlineLevel="2" x14ac:dyDescent="0.2">
      <c r="A308" s="27">
        <f t="shared" si="5"/>
        <v>302</v>
      </c>
      <c r="B308" s="50">
        <v>40085</v>
      </c>
      <c r="C308" s="5">
        <v>84</v>
      </c>
      <c r="D308" s="5">
        <v>91.5</v>
      </c>
      <c r="E308" s="5">
        <v>4</v>
      </c>
      <c r="F308" s="5">
        <v>22</v>
      </c>
      <c r="G308" s="34"/>
      <c r="K308" s="5">
        <f t="shared" si="6"/>
        <v>62.180000000000007</v>
      </c>
      <c r="L308" s="5"/>
      <c r="M308" s="9">
        <v>22.89</v>
      </c>
      <c r="N308" s="76">
        <f t="shared" si="7"/>
        <v>0.36812479897073008</v>
      </c>
      <c r="O308" s="12"/>
      <c r="P308" s="23" t="e">
        <v>#NAME?</v>
      </c>
      <c r="T308" s="25"/>
      <c r="U308" s="34"/>
      <c r="V308" s="34"/>
      <c r="W308" s="78"/>
    </row>
    <row r="309" spans="1:23" outlineLevel="2" x14ac:dyDescent="0.2">
      <c r="A309" s="27">
        <f t="shared" si="5"/>
        <v>303</v>
      </c>
      <c r="B309" s="50">
        <v>40086</v>
      </c>
      <c r="C309" s="5">
        <v>84</v>
      </c>
      <c r="D309" s="5">
        <v>91.5</v>
      </c>
      <c r="E309" s="5">
        <v>4</v>
      </c>
      <c r="F309" s="5">
        <v>22</v>
      </c>
      <c r="G309" s="34"/>
      <c r="K309" s="5">
        <f t="shared" si="6"/>
        <v>62.180000000000007</v>
      </c>
      <c r="L309" s="5"/>
      <c r="M309" s="9">
        <v>23.13</v>
      </c>
      <c r="N309" s="76">
        <f t="shared" si="7"/>
        <v>0.37198456095207455</v>
      </c>
      <c r="O309" s="12"/>
      <c r="P309" s="23" t="e">
        <v>#NAME?</v>
      </c>
      <c r="T309" s="25"/>
      <c r="U309" s="34"/>
      <c r="V309" s="34"/>
      <c r="W309" s="78"/>
    </row>
    <row r="310" spans="1:23" outlineLevel="2" x14ac:dyDescent="0.2">
      <c r="A310" s="27">
        <f t="shared" si="5"/>
        <v>304</v>
      </c>
      <c r="B310" s="50">
        <v>40087</v>
      </c>
      <c r="C310" s="5">
        <v>84</v>
      </c>
      <c r="D310" s="5">
        <v>91.5</v>
      </c>
      <c r="E310" s="5">
        <v>4</v>
      </c>
      <c r="F310" s="5">
        <v>22.5</v>
      </c>
      <c r="G310" s="34"/>
      <c r="K310" s="5">
        <f t="shared" si="6"/>
        <v>61.680000000000007</v>
      </c>
      <c r="L310" s="5"/>
      <c r="M310" s="9">
        <v>22.3</v>
      </c>
      <c r="N310" s="76">
        <f t="shared" si="7"/>
        <v>0.36154345006485084</v>
      </c>
      <c r="O310" s="12"/>
      <c r="P310" s="23" t="e">
        <v>#NAME?</v>
      </c>
      <c r="T310" s="25"/>
      <c r="U310" s="34"/>
      <c r="V310" s="34"/>
      <c r="W310" s="78"/>
    </row>
    <row r="311" spans="1:23" outlineLevel="2" x14ac:dyDescent="0.2">
      <c r="A311" s="27">
        <f t="shared" si="5"/>
        <v>305</v>
      </c>
      <c r="B311" s="50">
        <v>40088</v>
      </c>
      <c r="C311" s="5">
        <v>84</v>
      </c>
      <c r="D311" s="5">
        <v>91.5</v>
      </c>
      <c r="E311" s="5">
        <v>4</v>
      </c>
      <c r="F311" s="5">
        <v>23.75</v>
      </c>
      <c r="G311" s="34"/>
      <c r="K311" s="5">
        <f t="shared" si="6"/>
        <v>60.430000000000007</v>
      </c>
      <c r="L311" s="5"/>
      <c r="M311" s="9">
        <v>22.92</v>
      </c>
      <c r="N311" s="76">
        <f t="shared" si="7"/>
        <v>0.37928181366870756</v>
      </c>
      <c r="O311" s="12"/>
      <c r="P311" s="23" t="e">
        <v>#NAME?</v>
      </c>
      <c r="T311" s="25"/>
      <c r="U311" s="34"/>
      <c r="V311" s="34"/>
      <c r="W311" s="78"/>
    </row>
    <row r="312" spans="1:23" outlineLevel="2" x14ac:dyDescent="0.2">
      <c r="A312" s="27">
        <f t="shared" si="5"/>
        <v>306</v>
      </c>
      <c r="B312" s="50">
        <v>40091</v>
      </c>
      <c r="C312" s="5">
        <v>84</v>
      </c>
      <c r="D312" s="5">
        <v>91.5</v>
      </c>
      <c r="E312" s="5">
        <v>4</v>
      </c>
      <c r="F312" s="5">
        <v>23.75</v>
      </c>
      <c r="G312" s="34"/>
      <c r="K312" s="5">
        <f t="shared" si="6"/>
        <v>60.430000000000007</v>
      </c>
      <c r="L312" s="5"/>
      <c r="M312" s="9">
        <v>23.49</v>
      </c>
      <c r="N312" s="76">
        <f t="shared" si="7"/>
        <v>0.38871421479397644</v>
      </c>
      <c r="O312" s="12"/>
      <c r="P312" s="23" t="e">
        <v>#NAME?</v>
      </c>
      <c r="T312" s="25"/>
      <c r="U312" s="34"/>
      <c r="V312" s="34"/>
      <c r="W312" s="78"/>
    </row>
    <row r="313" spans="1:23" outlineLevel="2" x14ac:dyDescent="0.2">
      <c r="A313" s="27">
        <f t="shared" si="5"/>
        <v>307</v>
      </c>
      <c r="B313" s="50">
        <v>40092</v>
      </c>
      <c r="C313" s="5">
        <v>83.5</v>
      </c>
      <c r="D313" s="5">
        <v>91.5</v>
      </c>
      <c r="E313" s="5">
        <v>4</v>
      </c>
      <c r="F313" s="5">
        <v>23.5</v>
      </c>
      <c r="G313" s="34"/>
      <c r="K313" s="5">
        <f t="shared" si="6"/>
        <v>60.680000000000007</v>
      </c>
      <c r="L313" s="5"/>
      <c r="M313" s="9">
        <v>23.87</v>
      </c>
      <c r="N313" s="76">
        <f t="shared" si="7"/>
        <v>0.39337508239947261</v>
      </c>
      <c r="O313" s="12"/>
      <c r="P313" s="23" t="e">
        <v>#NAME?</v>
      </c>
      <c r="T313" s="25"/>
      <c r="U313" s="34"/>
      <c r="V313" s="34"/>
      <c r="W313" s="78"/>
    </row>
    <row r="314" spans="1:23" outlineLevel="2" x14ac:dyDescent="0.2">
      <c r="A314" s="27">
        <f t="shared" si="5"/>
        <v>308</v>
      </c>
      <c r="B314" s="50">
        <v>40093</v>
      </c>
      <c r="C314" s="5">
        <v>83.5</v>
      </c>
      <c r="D314" s="5">
        <v>91.5</v>
      </c>
      <c r="E314" s="5">
        <v>4</v>
      </c>
      <c r="F314" s="5">
        <v>26.5</v>
      </c>
      <c r="G314" s="34"/>
      <c r="K314" s="5">
        <f t="shared" si="6"/>
        <v>57.680000000000007</v>
      </c>
      <c r="L314" s="5"/>
      <c r="M314" s="9">
        <v>24.41</v>
      </c>
      <c r="N314" s="76">
        <f t="shared" si="7"/>
        <v>0.42319694868238555</v>
      </c>
      <c r="O314" s="12"/>
      <c r="P314" s="23" t="e">
        <v>#NAME?</v>
      </c>
      <c r="T314" s="25"/>
      <c r="U314" s="34"/>
      <c r="V314" s="34"/>
      <c r="W314" s="78"/>
    </row>
    <row r="315" spans="1:23" outlineLevel="2" x14ac:dyDescent="0.2">
      <c r="A315" s="27">
        <f t="shared" si="5"/>
        <v>309</v>
      </c>
      <c r="B315" s="50">
        <v>40094</v>
      </c>
      <c r="C315" s="5">
        <v>84.5</v>
      </c>
      <c r="D315" s="5">
        <v>92.5</v>
      </c>
      <c r="E315" s="5">
        <v>4</v>
      </c>
      <c r="F315" s="5">
        <v>27</v>
      </c>
      <c r="G315" s="34"/>
      <c r="K315" s="5">
        <f t="shared" si="6"/>
        <v>58.100000000000009</v>
      </c>
      <c r="L315" s="5"/>
      <c r="M315" s="9">
        <v>24.97</v>
      </c>
      <c r="N315" s="76">
        <f t="shared" si="7"/>
        <v>0.42977624784853691</v>
      </c>
      <c r="O315" s="12"/>
      <c r="P315" s="23" t="e">
        <v>#NAME?</v>
      </c>
      <c r="T315" s="25"/>
      <c r="U315" s="34"/>
      <c r="V315" s="34"/>
      <c r="W315" s="78"/>
    </row>
    <row r="316" spans="1:23" outlineLevel="2" x14ac:dyDescent="0.2">
      <c r="A316" s="27">
        <f t="shared" si="5"/>
        <v>310</v>
      </c>
      <c r="B316" s="50">
        <v>40095</v>
      </c>
      <c r="C316" s="5">
        <v>85</v>
      </c>
      <c r="D316" s="5">
        <v>93</v>
      </c>
      <c r="E316" s="5">
        <v>4</v>
      </c>
      <c r="F316" s="5">
        <v>28</v>
      </c>
      <c r="G316" s="34"/>
      <c r="K316" s="5">
        <f t="shared" si="6"/>
        <v>57.56</v>
      </c>
      <c r="L316" s="5"/>
      <c r="M316" s="9">
        <v>25.22</v>
      </c>
      <c r="N316" s="76">
        <f t="shared" si="7"/>
        <v>0.43815149409312021</v>
      </c>
      <c r="O316" s="12"/>
      <c r="P316" s="23" t="e">
        <v>#NAME?</v>
      </c>
      <c r="T316" s="25"/>
      <c r="U316" s="34"/>
      <c r="V316" s="34"/>
      <c r="W316" s="78"/>
    </row>
    <row r="317" spans="1:23" outlineLevel="2" x14ac:dyDescent="0.2">
      <c r="A317" s="27">
        <f t="shared" si="5"/>
        <v>311</v>
      </c>
      <c r="B317" s="50">
        <v>40098</v>
      </c>
      <c r="C317" s="5">
        <v>85.5</v>
      </c>
      <c r="D317" s="5">
        <v>93.5</v>
      </c>
      <c r="E317" s="5">
        <v>4</v>
      </c>
      <c r="F317" s="5">
        <v>28.5</v>
      </c>
      <c r="G317" s="34"/>
      <c r="K317" s="5">
        <f t="shared" si="6"/>
        <v>57.52000000000001</v>
      </c>
      <c r="L317" s="5"/>
      <c r="M317" s="9">
        <v>25.28</v>
      </c>
      <c r="N317" s="76">
        <f t="shared" si="7"/>
        <v>0.43949930458970787</v>
      </c>
      <c r="O317" s="12"/>
      <c r="P317" s="23" t="e">
        <v>#NAME?</v>
      </c>
      <c r="T317" s="25"/>
      <c r="U317" s="34"/>
      <c r="V317" s="34"/>
      <c r="W317" s="78"/>
    </row>
    <row r="318" spans="1:23" outlineLevel="2" x14ac:dyDescent="0.2">
      <c r="A318" s="27">
        <f t="shared" si="5"/>
        <v>312</v>
      </c>
      <c r="B318" s="50">
        <v>40099</v>
      </c>
      <c r="C318" s="5">
        <v>86</v>
      </c>
      <c r="D318" s="5">
        <v>96.5</v>
      </c>
      <c r="E318" s="5">
        <v>4.5</v>
      </c>
      <c r="F318" s="5">
        <v>28</v>
      </c>
      <c r="G318" s="34"/>
      <c r="K318" s="5">
        <f t="shared" si="6"/>
        <v>60.78</v>
      </c>
      <c r="L318" s="5"/>
      <c r="M318" s="9">
        <v>25</v>
      </c>
      <c r="N318" s="76">
        <f t="shared" si="7"/>
        <v>0.41131951299769659</v>
      </c>
      <c r="O318" s="12"/>
      <c r="P318" s="23" t="e">
        <v>#NAME?</v>
      </c>
      <c r="T318" s="25"/>
      <c r="U318" s="34"/>
      <c r="V318" s="34"/>
      <c r="W318" s="78"/>
    </row>
    <row r="319" spans="1:23" outlineLevel="2" x14ac:dyDescent="0.2">
      <c r="A319" s="27">
        <f t="shared" si="5"/>
        <v>313</v>
      </c>
      <c r="B319" s="50">
        <v>40100</v>
      </c>
      <c r="C319" s="5">
        <v>85.5</v>
      </c>
      <c r="D319" s="5">
        <v>96.5</v>
      </c>
      <c r="E319" s="5">
        <v>4.5</v>
      </c>
      <c r="F319" s="5">
        <v>26</v>
      </c>
      <c r="G319" s="34"/>
      <c r="K319" s="5">
        <f t="shared" si="6"/>
        <v>62.78</v>
      </c>
      <c r="L319" s="5"/>
      <c r="M319" s="9">
        <v>26.69</v>
      </c>
      <c r="N319" s="76">
        <f t="shared" si="7"/>
        <v>0.42513539343740048</v>
      </c>
      <c r="O319" s="12"/>
      <c r="P319" s="23" t="e">
        <v>#NAME?</v>
      </c>
      <c r="T319" s="25"/>
      <c r="U319" s="34"/>
      <c r="V319" s="34"/>
      <c r="W319" s="78"/>
    </row>
    <row r="320" spans="1:23" outlineLevel="2" x14ac:dyDescent="0.2">
      <c r="A320" s="27">
        <f t="shared" si="5"/>
        <v>314</v>
      </c>
      <c r="B320" s="50">
        <v>40101</v>
      </c>
      <c r="C320" s="5">
        <v>85.5</v>
      </c>
      <c r="D320" s="5">
        <v>96.5</v>
      </c>
      <c r="E320" s="5">
        <v>4.5</v>
      </c>
      <c r="F320" s="5">
        <v>25</v>
      </c>
      <c r="G320" s="34"/>
      <c r="K320" s="5">
        <f t="shared" si="6"/>
        <v>63.78</v>
      </c>
      <c r="L320" s="5"/>
      <c r="M320" s="9">
        <v>26.91</v>
      </c>
      <c r="N320" s="76">
        <f t="shared" si="7"/>
        <v>0.42191909689557855</v>
      </c>
      <c r="O320" s="12"/>
      <c r="P320" s="23" t="e">
        <v>#NAME?</v>
      </c>
      <c r="T320" s="25"/>
      <c r="U320" s="34"/>
      <c r="V320" s="34"/>
      <c r="W320" s="78"/>
    </row>
    <row r="321" spans="1:23" outlineLevel="2" x14ac:dyDescent="0.2">
      <c r="A321" s="27">
        <f t="shared" si="5"/>
        <v>315</v>
      </c>
      <c r="B321" s="50">
        <v>40102</v>
      </c>
      <c r="C321" s="5">
        <v>86</v>
      </c>
      <c r="D321" s="5">
        <v>96.5</v>
      </c>
      <c r="E321" s="5">
        <v>4.5</v>
      </c>
      <c r="F321" s="5">
        <v>26.75</v>
      </c>
      <c r="G321" s="34"/>
      <c r="K321" s="5">
        <f t="shared" si="6"/>
        <v>62.03</v>
      </c>
      <c r="L321" s="5"/>
      <c r="M321" s="9">
        <v>26.58</v>
      </c>
      <c r="N321" s="76">
        <f t="shared" si="7"/>
        <v>0.42850233757859096</v>
      </c>
      <c r="O321" s="12"/>
      <c r="P321" s="23" t="e">
        <v>#NAME?</v>
      </c>
      <c r="T321" s="25"/>
      <c r="U321" s="34"/>
      <c r="V321" s="34"/>
      <c r="W321" s="78"/>
    </row>
    <row r="322" spans="1:23" outlineLevel="2" x14ac:dyDescent="0.2">
      <c r="A322" s="27">
        <f t="shared" si="5"/>
        <v>316</v>
      </c>
      <c r="B322" s="50">
        <v>40105</v>
      </c>
      <c r="C322" s="5">
        <v>86.5</v>
      </c>
      <c r="D322" s="5">
        <v>96.5</v>
      </c>
      <c r="E322" s="5">
        <v>4.5</v>
      </c>
      <c r="F322" s="5">
        <v>26.75</v>
      </c>
      <c r="G322" s="34"/>
      <c r="K322" s="5">
        <f t="shared" si="6"/>
        <v>62.03</v>
      </c>
      <c r="L322" s="5"/>
      <c r="M322" s="9">
        <v>27.29</v>
      </c>
      <c r="N322" s="76">
        <f t="shared" si="7"/>
        <v>0.43994841205868124</v>
      </c>
      <c r="O322" s="12"/>
      <c r="P322" s="23" t="e">
        <v>#NAME?</v>
      </c>
      <c r="T322" s="25"/>
      <c r="U322" s="34"/>
      <c r="V322" s="34"/>
      <c r="W322" s="78"/>
    </row>
    <row r="323" spans="1:23" outlineLevel="2" x14ac:dyDescent="0.2">
      <c r="A323" s="27">
        <f t="shared" si="5"/>
        <v>317</v>
      </c>
      <c r="B323" s="50">
        <v>40106</v>
      </c>
      <c r="C323" s="5">
        <v>87.25</v>
      </c>
      <c r="D323" s="5">
        <v>96.5</v>
      </c>
      <c r="E323" s="5">
        <v>4.5</v>
      </c>
      <c r="F323" s="5">
        <v>28</v>
      </c>
      <c r="G323" s="34"/>
      <c r="K323" s="5">
        <f t="shared" si="6"/>
        <v>60.78</v>
      </c>
      <c r="L323" s="5"/>
      <c r="M323" s="9">
        <v>26.45</v>
      </c>
      <c r="N323" s="76">
        <f t="shared" si="7"/>
        <v>0.43517604475156302</v>
      </c>
      <c r="O323" s="12"/>
      <c r="P323" s="23" t="e">
        <v>#NAME?</v>
      </c>
      <c r="T323" s="25"/>
      <c r="U323" s="34"/>
      <c r="V323" s="34"/>
      <c r="W323" s="78"/>
    </row>
    <row r="324" spans="1:23" outlineLevel="2" x14ac:dyDescent="0.2">
      <c r="A324" s="27">
        <f t="shared" si="5"/>
        <v>318</v>
      </c>
      <c r="B324" s="50">
        <v>40107</v>
      </c>
      <c r="C324" s="5">
        <v>87.5</v>
      </c>
      <c r="D324" s="5">
        <v>97</v>
      </c>
      <c r="E324" s="5">
        <v>4.5</v>
      </c>
      <c r="F324" s="5">
        <v>28.25</v>
      </c>
      <c r="G324" s="34"/>
      <c r="K324" s="5">
        <f t="shared" si="6"/>
        <v>60.990000000000009</v>
      </c>
      <c r="L324" s="5"/>
      <c r="M324" s="9">
        <v>26.93</v>
      </c>
      <c r="N324" s="76">
        <f t="shared" si="7"/>
        <v>0.44154779472044592</v>
      </c>
      <c r="O324" s="12"/>
      <c r="P324" s="23" t="e">
        <v>#NAME?</v>
      </c>
      <c r="T324" s="25"/>
      <c r="U324" s="34"/>
      <c r="V324" s="34"/>
      <c r="W324" s="78"/>
    </row>
    <row r="325" spans="1:23" outlineLevel="2" x14ac:dyDescent="0.2">
      <c r="A325" s="27">
        <f t="shared" si="5"/>
        <v>319</v>
      </c>
      <c r="B325" s="50">
        <v>40108</v>
      </c>
      <c r="C325" s="5">
        <v>88.5</v>
      </c>
      <c r="D325" s="5">
        <v>98</v>
      </c>
      <c r="E325" s="5">
        <v>4</v>
      </c>
      <c r="F325" s="5">
        <v>30</v>
      </c>
      <c r="G325" s="34"/>
      <c r="K325" s="5">
        <f t="shared" si="6"/>
        <v>60.160000000000011</v>
      </c>
      <c r="L325" s="5"/>
      <c r="M325" s="9">
        <v>27.2</v>
      </c>
      <c r="N325" s="76">
        <f t="shared" si="7"/>
        <v>0.45212765957446799</v>
      </c>
      <c r="O325" s="12"/>
      <c r="P325" s="23" t="e">
        <v>#NAME?</v>
      </c>
      <c r="T325" s="25"/>
      <c r="U325" s="34"/>
      <c r="V325" s="34"/>
      <c r="W325" s="78"/>
    </row>
    <row r="326" spans="1:23" outlineLevel="2" x14ac:dyDescent="0.2">
      <c r="A326" s="27">
        <f t="shared" si="5"/>
        <v>320</v>
      </c>
      <c r="B326" s="50">
        <v>40109</v>
      </c>
      <c r="C326" s="5">
        <v>89</v>
      </c>
      <c r="D326" s="5">
        <v>98</v>
      </c>
      <c r="E326" s="5">
        <v>3.5</v>
      </c>
      <c r="F326" s="5">
        <v>31</v>
      </c>
      <c r="G326" s="34"/>
      <c r="K326" s="5">
        <f t="shared" si="6"/>
        <v>59.160000000000011</v>
      </c>
      <c r="L326" s="5"/>
      <c r="M326" s="9">
        <v>26.95</v>
      </c>
      <c r="N326" s="76">
        <f t="shared" si="7"/>
        <v>0.4555442866801892</v>
      </c>
      <c r="O326" s="12"/>
      <c r="P326" s="23" t="e">
        <v>#NAME?</v>
      </c>
      <c r="T326" s="25"/>
      <c r="U326" s="34"/>
      <c r="V326" s="34"/>
      <c r="W326" s="78"/>
    </row>
    <row r="327" spans="1:23" outlineLevel="2" x14ac:dyDescent="0.2">
      <c r="A327" s="27">
        <f t="shared" si="5"/>
        <v>321</v>
      </c>
      <c r="B327" s="50">
        <v>40112</v>
      </c>
      <c r="C327" s="5">
        <v>89</v>
      </c>
      <c r="D327" s="5">
        <v>98</v>
      </c>
      <c r="E327" s="5">
        <v>3.5</v>
      </c>
      <c r="F327" s="5">
        <v>31.5</v>
      </c>
      <c r="G327" s="34"/>
      <c r="K327" s="5">
        <f t="shared" si="6"/>
        <v>58.660000000000011</v>
      </c>
      <c r="L327" s="5"/>
      <c r="M327" s="9">
        <v>26.72</v>
      </c>
      <c r="N327" s="76">
        <f t="shared" si="7"/>
        <v>0.45550630753494703</v>
      </c>
      <c r="O327" s="12"/>
      <c r="P327" s="23" t="e">
        <v>#NAME?</v>
      </c>
      <c r="T327" s="25"/>
      <c r="U327" s="34"/>
      <c r="V327" s="34"/>
      <c r="W327" s="78"/>
    </row>
    <row r="328" spans="1:23" outlineLevel="2" x14ac:dyDescent="0.2">
      <c r="A328" s="27">
        <f t="shared" ref="A328:A391" si="8">A327+1</f>
        <v>322</v>
      </c>
      <c r="B328" s="50">
        <v>40113</v>
      </c>
      <c r="C328" s="5">
        <v>89</v>
      </c>
      <c r="D328" s="5">
        <v>98</v>
      </c>
      <c r="E328" s="5">
        <v>3.5</v>
      </c>
      <c r="F328" s="5">
        <v>31.5</v>
      </c>
      <c r="G328" s="34"/>
      <c r="K328" s="5">
        <f t="shared" si="6"/>
        <v>58.660000000000011</v>
      </c>
      <c r="L328" s="5"/>
      <c r="M328" s="9">
        <v>25.85</v>
      </c>
      <c r="N328" s="76">
        <f t="shared" si="7"/>
        <v>0.44067507671326284</v>
      </c>
      <c r="O328" s="12"/>
      <c r="P328" s="23" t="e">
        <v>#NAME?</v>
      </c>
      <c r="T328" s="25"/>
      <c r="U328" s="34"/>
      <c r="V328" s="34"/>
      <c r="W328" s="78"/>
    </row>
    <row r="329" spans="1:23" outlineLevel="2" x14ac:dyDescent="0.2">
      <c r="A329" s="27">
        <f t="shared" si="8"/>
        <v>323</v>
      </c>
      <c r="B329" s="50">
        <v>40114</v>
      </c>
      <c r="C329" s="5">
        <v>89.5</v>
      </c>
      <c r="D329" s="5">
        <v>98</v>
      </c>
      <c r="E329" s="5">
        <v>3.75</v>
      </c>
      <c r="F329" s="5">
        <v>31.25</v>
      </c>
      <c r="G329" s="34"/>
      <c r="K329" s="5">
        <f t="shared" si="6"/>
        <v>58.910000000000011</v>
      </c>
      <c r="L329" s="5"/>
      <c r="M329" s="9">
        <v>24.22</v>
      </c>
      <c r="N329" s="76">
        <f t="shared" si="7"/>
        <v>0.41113563062298414</v>
      </c>
      <c r="O329" s="12"/>
      <c r="P329" s="23" t="e">
        <v>#NAME?</v>
      </c>
      <c r="T329" s="25"/>
      <c r="U329" s="34"/>
      <c r="V329" s="34"/>
      <c r="W329" s="78"/>
    </row>
    <row r="330" spans="1:23" outlineLevel="2" x14ac:dyDescent="0.2">
      <c r="A330" s="27">
        <f t="shared" si="8"/>
        <v>324</v>
      </c>
      <c r="B330" s="50">
        <v>40115</v>
      </c>
      <c r="C330" s="5">
        <v>90</v>
      </c>
      <c r="D330" s="5">
        <v>98</v>
      </c>
      <c r="E330" s="5">
        <v>3.75</v>
      </c>
      <c r="F330" s="5">
        <v>31</v>
      </c>
      <c r="G330" s="34"/>
      <c r="K330" s="5">
        <f t="shared" si="6"/>
        <v>59.160000000000011</v>
      </c>
      <c r="L330" s="5"/>
      <c r="M330" s="9">
        <v>26.68</v>
      </c>
      <c r="N330" s="76">
        <f t="shared" si="7"/>
        <v>0.45098039215686264</v>
      </c>
      <c r="O330" s="12"/>
      <c r="P330" s="23" t="e">
        <v>#NAME?</v>
      </c>
      <c r="T330" s="25"/>
      <c r="U330" s="34"/>
      <c r="V330" s="34"/>
      <c r="W330" s="78"/>
    </row>
    <row r="331" spans="1:23" outlineLevel="2" x14ac:dyDescent="0.2">
      <c r="A331" s="27">
        <f t="shared" si="8"/>
        <v>325</v>
      </c>
      <c r="B331" s="50">
        <v>40116</v>
      </c>
      <c r="C331" s="5">
        <v>92</v>
      </c>
      <c r="D331" s="5">
        <v>100</v>
      </c>
      <c r="E331" s="5">
        <v>3.75</v>
      </c>
      <c r="F331" s="5">
        <v>32.5</v>
      </c>
      <c r="G331" s="34"/>
      <c r="K331" s="5">
        <f t="shared" si="6"/>
        <v>59.5</v>
      </c>
      <c r="L331" s="5"/>
      <c r="M331" s="9">
        <v>25.49</v>
      </c>
      <c r="N331" s="76">
        <f t="shared" si="7"/>
        <v>0.42840336134453777</v>
      </c>
      <c r="O331" s="12"/>
      <c r="P331" s="23" t="e">
        <v>#NAME?</v>
      </c>
      <c r="T331" s="25"/>
      <c r="U331" s="34"/>
      <c r="V331" s="34"/>
      <c r="W331" s="78"/>
    </row>
    <row r="332" spans="1:23" outlineLevel="2" x14ac:dyDescent="0.2">
      <c r="A332" s="27">
        <f t="shared" si="8"/>
        <v>326</v>
      </c>
      <c r="B332" s="50">
        <v>40119</v>
      </c>
      <c r="C332" s="5">
        <v>92</v>
      </c>
      <c r="D332" s="5">
        <v>100</v>
      </c>
      <c r="E332" s="5">
        <v>3.75</v>
      </c>
      <c r="F332" s="5">
        <v>33</v>
      </c>
      <c r="G332" s="34"/>
      <c r="K332" s="5">
        <f t="shared" si="6"/>
        <v>59</v>
      </c>
      <c r="L332" s="5"/>
      <c r="M332" s="9">
        <v>26.11</v>
      </c>
      <c r="N332" s="76">
        <f t="shared" si="7"/>
        <v>0.44254237288135595</v>
      </c>
      <c r="O332" s="12"/>
      <c r="P332" s="23" t="e">
        <v>#NAME?</v>
      </c>
      <c r="T332" s="25"/>
      <c r="U332" s="34"/>
      <c r="V332" s="34"/>
      <c r="W332" s="78"/>
    </row>
    <row r="333" spans="1:23" outlineLevel="2" x14ac:dyDescent="0.2">
      <c r="A333" s="27">
        <f t="shared" si="8"/>
        <v>327</v>
      </c>
      <c r="B333" s="50">
        <v>40120</v>
      </c>
      <c r="C333" s="5">
        <v>93</v>
      </c>
      <c r="D333" s="5">
        <v>101</v>
      </c>
      <c r="E333" s="5">
        <v>4</v>
      </c>
      <c r="F333" s="5">
        <v>34</v>
      </c>
      <c r="G333" s="34"/>
      <c r="K333" s="5">
        <f t="shared" si="6"/>
        <v>58.92</v>
      </c>
      <c r="L333" s="5"/>
      <c r="M333" s="9">
        <v>26.64</v>
      </c>
      <c r="N333" s="76">
        <f t="shared" si="7"/>
        <v>0.45213849287169044</v>
      </c>
      <c r="O333" s="12"/>
      <c r="P333" s="23" t="e">
        <v>#NAME?</v>
      </c>
      <c r="T333" s="25"/>
      <c r="U333" s="34"/>
      <c r="V333" s="34"/>
      <c r="W333" s="78"/>
    </row>
    <row r="334" spans="1:23" outlineLevel="2" x14ac:dyDescent="0.2">
      <c r="A334" s="27">
        <f t="shared" si="8"/>
        <v>328</v>
      </c>
      <c r="B334" s="50">
        <v>40121</v>
      </c>
      <c r="C334" s="5">
        <v>93</v>
      </c>
      <c r="D334" s="5">
        <v>101</v>
      </c>
      <c r="E334" s="5">
        <v>5</v>
      </c>
      <c r="F334" s="5">
        <v>34</v>
      </c>
      <c r="G334" s="34"/>
      <c r="K334" s="5">
        <f t="shared" si="6"/>
        <v>58.92</v>
      </c>
      <c r="L334" s="5"/>
      <c r="M334" s="9">
        <v>26.85</v>
      </c>
      <c r="N334" s="76">
        <f t="shared" si="7"/>
        <v>0.45570264765784113</v>
      </c>
      <c r="O334" s="12"/>
      <c r="P334" s="23" t="e">
        <v>#NAME?</v>
      </c>
      <c r="T334" s="25"/>
      <c r="U334" s="34"/>
      <c r="V334" s="34"/>
      <c r="W334" s="78"/>
    </row>
    <row r="335" spans="1:23" outlineLevel="2" x14ac:dyDescent="0.2">
      <c r="A335" s="27">
        <f t="shared" si="8"/>
        <v>329</v>
      </c>
      <c r="B335" s="50">
        <v>40122</v>
      </c>
      <c r="C335" s="5">
        <v>93</v>
      </c>
      <c r="D335" s="5">
        <v>101</v>
      </c>
      <c r="E335" s="5">
        <v>5</v>
      </c>
      <c r="F335" s="5">
        <v>36</v>
      </c>
      <c r="G335" s="34"/>
      <c r="K335" s="5">
        <f t="shared" si="6"/>
        <v>56.92</v>
      </c>
      <c r="L335" s="5"/>
      <c r="M335" s="9">
        <v>27.55</v>
      </c>
      <c r="N335" s="76">
        <f t="shared" si="7"/>
        <v>0.48401264933239635</v>
      </c>
      <c r="O335" s="12"/>
      <c r="P335" s="23" t="e">
        <v>#NAME?</v>
      </c>
      <c r="T335" s="25"/>
      <c r="U335" s="34"/>
      <c r="V335" s="34"/>
      <c r="W335" s="78"/>
    </row>
    <row r="336" spans="1:23" outlineLevel="2" x14ac:dyDescent="0.2">
      <c r="A336" s="27">
        <f t="shared" si="8"/>
        <v>330</v>
      </c>
      <c r="B336" s="50">
        <v>40123</v>
      </c>
      <c r="C336" s="5">
        <v>92.5</v>
      </c>
      <c r="D336" s="5">
        <v>104.5</v>
      </c>
      <c r="E336" s="5">
        <v>4.5</v>
      </c>
      <c r="F336" s="5">
        <v>36</v>
      </c>
      <c r="G336" s="34"/>
      <c r="K336" s="5">
        <f t="shared" si="6"/>
        <v>60.14</v>
      </c>
      <c r="L336" s="5"/>
      <c r="M336" s="9">
        <v>27.49</v>
      </c>
      <c r="N336" s="76">
        <f t="shared" si="7"/>
        <v>0.45710009976720983</v>
      </c>
      <c r="O336" s="12"/>
      <c r="P336" s="23" t="e">
        <v>#NAME?</v>
      </c>
      <c r="T336" s="25"/>
      <c r="U336" s="34"/>
      <c r="V336" s="34"/>
      <c r="W336" s="78"/>
    </row>
    <row r="337" spans="1:23" outlineLevel="2" x14ac:dyDescent="0.2">
      <c r="A337" s="27">
        <f t="shared" si="8"/>
        <v>331</v>
      </c>
      <c r="B337" s="50">
        <v>40126</v>
      </c>
      <c r="C337" s="5">
        <v>96.5</v>
      </c>
      <c r="D337" s="5">
        <v>105</v>
      </c>
      <c r="E337" s="5">
        <v>4</v>
      </c>
      <c r="F337" s="5">
        <v>36</v>
      </c>
      <c r="G337" s="34"/>
      <c r="K337" s="5">
        <f t="shared" si="6"/>
        <v>60.600000000000009</v>
      </c>
      <c r="L337" s="5"/>
      <c r="M337" s="9">
        <v>28.54</v>
      </c>
      <c r="N337" s="76">
        <f t="shared" si="7"/>
        <v>0.47095709570957089</v>
      </c>
      <c r="O337" s="12"/>
      <c r="P337" s="23" t="e">
        <v>#NAME?</v>
      </c>
      <c r="T337" s="25"/>
      <c r="U337" s="34"/>
      <c r="V337" s="34"/>
      <c r="W337" s="78"/>
    </row>
    <row r="338" spans="1:23" outlineLevel="2" x14ac:dyDescent="0.2">
      <c r="A338" s="27">
        <f t="shared" si="8"/>
        <v>332</v>
      </c>
      <c r="B338" s="50">
        <v>40127</v>
      </c>
      <c r="C338" s="5">
        <v>97.5</v>
      </c>
      <c r="D338" s="5">
        <v>106</v>
      </c>
      <c r="E338" s="5">
        <v>4</v>
      </c>
      <c r="F338" s="5">
        <v>37</v>
      </c>
      <c r="G338" s="34"/>
      <c r="K338" s="5">
        <f t="shared" si="6"/>
        <v>60.52000000000001</v>
      </c>
      <c r="L338" s="5"/>
      <c r="M338" s="9">
        <v>28.29</v>
      </c>
      <c r="N338" s="76">
        <f t="shared" si="7"/>
        <v>0.46744877726371437</v>
      </c>
      <c r="O338" s="12"/>
      <c r="P338" s="23" t="e">
        <v>#NAME?</v>
      </c>
      <c r="T338" s="25"/>
      <c r="U338" s="34"/>
      <c r="V338" s="34"/>
      <c r="W338" s="78"/>
    </row>
    <row r="339" spans="1:23" outlineLevel="2" x14ac:dyDescent="0.2">
      <c r="A339" s="27">
        <f t="shared" si="8"/>
        <v>333</v>
      </c>
      <c r="B339" s="50">
        <v>40128</v>
      </c>
      <c r="C339" s="5">
        <v>99</v>
      </c>
      <c r="D339" s="5">
        <v>108</v>
      </c>
      <c r="E339" s="5">
        <v>4.5</v>
      </c>
      <c r="F339" s="5">
        <v>38</v>
      </c>
      <c r="G339" s="34"/>
      <c r="K339" s="5">
        <f t="shared" si="6"/>
        <v>61.36</v>
      </c>
      <c r="L339" s="5"/>
      <c r="M339" s="9">
        <v>28.05</v>
      </c>
      <c r="N339" s="76">
        <f t="shared" si="7"/>
        <v>0.45713820078226858</v>
      </c>
      <c r="O339" s="12"/>
      <c r="P339" s="23" t="e">
        <v>#NAME?</v>
      </c>
      <c r="T339" s="25"/>
      <c r="U339" s="34"/>
      <c r="V339" s="34"/>
      <c r="W339" s="78"/>
    </row>
    <row r="340" spans="1:23" outlineLevel="2" x14ac:dyDescent="0.2">
      <c r="A340" s="27">
        <f t="shared" si="8"/>
        <v>334</v>
      </c>
      <c r="B340" s="50">
        <v>40129</v>
      </c>
      <c r="C340" s="5">
        <v>100</v>
      </c>
      <c r="D340" s="5">
        <v>108</v>
      </c>
      <c r="E340" s="5">
        <v>5</v>
      </c>
      <c r="F340" s="5">
        <v>38</v>
      </c>
      <c r="G340" s="34"/>
      <c r="K340" s="5">
        <f t="shared" si="6"/>
        <v>61.36</v>
      </c>
      <c r="L340" s="5"/>
      <c r="M340" s="9">
        <v>27.12</v>
      </c>
      <c r="N340" s="76">
        <f t="shared" si="7"/>
        <v>0.44198174706649285</v>
      </c>
      <c r="O340" s="12"/>
      <c r="P340" s="23" t="e">
        <v>#NAME?</v>
      </c>
      <c r="T340" s="25"/>
      <c r="U340" s="34"/>
      <c r="V340" s="34"/>
      <c r="W340" s="78"/>
    </row>
    <row r="341" spans="1:23" outlineLevel="2" x14ac:dyDescent="0.2">
      <c r="A341" s="27">
        <f t="shared" si="8"/>
        <v>335</v>
      </c>
      <c r="B341" s="50">
        <v>40130</v>
      </c>
      <c r="C341" s="5">
        <v>100</v>
      </c>
      <c r="D341" s="5">
        <v>108</v>
      </c>
      <c r="E341" s="5">
        <v>5</v>
      </c>
      <c r="F341" s="5">
        <v>42</v>
      </c>
      <c r="G341" s="34"/>
      <c r="K341" s="5">
        <f t="shared" si="6"/>
        <v>57.36</v>
      </c>
      <c r="L341" s="5"/>
      <c r="M341" s="9">
        <v>27.78</v>
      </c>
      <c r="N341" s="76">
        <f t="shared" si="7"/>
        <v>0.48430962343096234</v>
      </c>
      <c r="O341" s="12"/>
      <c r="P341" s="23" t="e">
        <v>#NAME?</v>
      </c>
      <c r="T341" s="25"/>
      <c r="U341" s="34"/>
      <c r="V341" s="34"/>
      <c r="W341" s="78"/>
    </row>
    <row r="342" spans="1:23" outlineLevel="2" x14ac:dyDescent="0.2">
      <c r="A342" s="27">
        <f t="shared" si="8"/>
        <v>336</v>
      </c>
      <c r="B342" s="50">
        <v>40133</v>
      </c>
      <c r="C342" s="5">
        <v>100.5</v>
      </c>
      <c r="D342" s="5">
        <v>109</v>
      </c>
      <c r="E342" s="5">
        <v>5</v>
      </c>
      <c r="F342" s="5">
        <v>44</v>
      </c>
      <c r="G342" s="34"/>
      <c r="K342" s="5">
        <f t="shared" si="6"/>
        <v>56.28</v>
      </c>
      <c r="L342" s="5"/>
      <c r="M342" s="9">
        <v>28.69</v>
      </c>
      <c r="N342" s="76">
        <f t="shared" si="7"/>
        <v>0.50977256574271501</v>
      </c>
      <c r="O342" s="12"/>
      <c r="P342" s="23" t="e">
        <v>#NAME?</v>
      </c>
      <c r="T342" s="25"/>
      <c r="U342" s="34"/>
      <c r="V342" s="34"/>
      <c r="W342" s="78"/>
    </row>
    <row r="343" spans="1:23" outlineLevel="2" x14ac:dyDescent="0.2">
      <c r="A343" s="27">
        <f t="shared" si="8"/>
        <v>337</v>
      </c>
      <c r="B343" s="50">
        <v>40134</v>
      </c>
      <c r="C343" s="5">
        <v>101.5</v>
      </c>
      <c r="D343" s="5">
        <v>109.5</v>
      </c>
      <c r="E343" s="5">
        <v>5</v>
      </c>
      <c r="F343" s="5">
        <v>44.5</v>
      </c>
      <c r="G343" s="34"/>
      <c r="K343" s="5">
        <f t="shared" si="6"/>
        <v>56.240000000000009</v>
      </c>
      <c r="L343" s="5"/>
      <c r="M343" s="9">
        <v>29.12</v>
      </c>
      <c r="N343" s="76">
        <f t="shared" si="7"/>
        <v>0.51778093883357035</v>
      </c>
      <c r="O343" s="12"/>
      <c r="P343" s="23" t="e">
        <v>#NAME?</v>
      </c>
      <c r="T343" s="25"/>
      <c r="U343" s="34"/>
      <c r="V343" s="34"/>
      <c r="W343" s="78"/>
    </row>
    <row r="344" spans="1:23" outlineLevel="2" x14ac:dyDescent="0.2">
      <c r="A344" s="27">
        <f t="shared" si="8"/>
        <v>338</v>
      </c>
      <c r="B344" s="50">
        <v>40135</v>
      </c>
      <c r="C344" s="5">
        <v>102</v>
      </c>
      <c r="D344" s="5">
        <v>109.5</v>
      </c>
      <c r="E344" s="5">
        <v>4.5</v>
      </c>
      <c r="F344" s="5">
        <v>46</v>
      </c>
      <c r="G344" s="34"/>
      <c r="K344" s="5">
        <f t="shared" ref="K344:K407" si="9">+D344*0.92-F344</f>
        <v>54.740000000000009</v>
      </c>
      <c r="L344" s="5"/>
      <c r="M344" s="9">
        <v>28.76</v>
      </c>
      <c r="N344" s="76">
        <f t="shared" ref="N344:N407" si="10">+M344/K344</f>
        <v>0.52539276580197292</v>
      </c>
      <c r="O344" s="12"/>
      <c r="P344" s="23" t="e">
        <v>#NAME?</v>
      </c>
      <c r="T344" s="25"/>
      <c r="U344" s="34"/>
      <c r="V344" s="34"/>
      <c r="W344" s="78"/>
    </row>
    <row r="345" spans="1:23" outlineLevel="2" x14ac:dyDescent="0.2">
      <c r="A345" s="27">
        <f t="shared" si="8"/>
        <v>339</v>
      </c>
      <c r="B345" s="50">
        <v>40136</v>
      </c>
      <c r="C345" s="5">
        <v>103</v>
      </c>
      <c r="D345" s="5">
        <v>112</v>
      </c>
      <c r="E345" s="5">
        <v>4</v>
      </c>
      <c r="F345" s="5">
        <v>47</v>
      </c>
      <c r="G345" s="34"/>
      <c r="K345" s="5">
        <f t="shared" si="9"/>
        <v>56.040000000000006</v>
      </c>
      <c r="L345" s="5"/>
      <c r="M345" s="9">
        <v>28.44</v>
      </c>
      <c r="N345" s="76">
        <f t="shared" si="10"/>
        <v>0.50749464668094213</v>
      </c>
      <c r="O345" s="12"/>
      <c r="P345" s="23" t="e">
        <v>#NAME?</v>
      </c>
      <c r="T345" s="25"/>
      <c r="U345" s="34"/>
      <c r="V345" s="34"/>
      <c r="W345" s="78"/>
    </row>
    <row r="346" spans="1:23" outlineLevel="2" x14ac:dyDescent="0.2">
      <c r="A346" s="27">
        <f t="shared" si="8"/>
        <v>340</v>
      </c>
      <c r="B346" s="50">
        <v>40137</v>
      </c>
      <c r="C346" s="5">
        <v>105</v>
      </c>
      <c r="D346" s="5">
        <v>113</v>
      </c>
      <c r="E346" s="5">
        <v>4</v>
      </c>
      <c r="F346" s="5">
        <v>45</v>
      </c>
      <c r="G346" s="34"/>
      <c r="K346" s="5">
        <f t="shared" si="9"/>
        <v>58.960000000000008</v>
      </c>
      <c r="L346" s="5"/>
      <c r="M346" s="9">
        <v>28.19</v>
      </c>
      <c r="N346" s="76">
        <f t="shared" si="10"/>
        <v>0.47812075983717772</v>
      </c>
      <c r="O346" s="12"/>
      <c r="P346" s="23" t="e">
        <v>#NAME?</v>
      </c>
      <c r="T346" s="25"/>
      <c r="U346" s="34"/>
      <c r="V346" s="34"/>
      <c r="W346" s="78"/>
    </row>
    <row r="347" spans="1:23" outlineLevel="2" x14ac:dyDescent="0.2">
      <c r="A347" s="27">
        <f t="shared" si="8"/>
        <v>341</v>
      </c>
      <c r="B347" s="50">
        <v>40140</v>
      </c>
      <c r="C347" s="5">
        <v>105.5</v>
      </c>
      <c r="D347" s="5">
        <v>114</v>
      </c>
      <c r="E347" s="5">
        <v>4</v>
      </c>
      <c r="F347" s="5">
        <v>44</v>
      </c>
      <c r="G347" s="34"/>
      <c r="K347" s="5">
        <f t="shared" si="9"/>
        <v>60.88000000000001</v>
      </c>
      <c r="L347" s="5"/>
      <c r="M347" s="9">
        <v>28.64</v>
      </c>
      <c r="N347" s="76">
        <f t="shared" si="10"/>
        <v>0.47043363994743753</v>
      </c>
      <c r="O347" s="12"/>
      <c r="P347" s="23" t="e">
        <v>#NAME?</v>
      </c>
      <c r="T347" s="25"/>
      <c r="U347" s="34"/>
      <c r="V347" s="34"/>
      <c r="W347" s="78"/>
    </row>
    <row r="348" spans="1:23" outlineLevel="2" x14ac:dyDescent="0.2">
      <c r="A348" s="27">
        <f t="shared" si="8"/>
        <v>342</v>
      </c>
      <c r="B348" s="50">
        <v>40141</v>
      </c>
      <c r="C348" s="5">
        <v>104.5</v>
      </c>
      <c r="D348" s="5">
        <v>114</v>
      </c>
      <c r="E348" s="5">
        <v>4</v>
      </c>
      <c r="F348" s="5">
        <v>44</v>
      </c>
      <c r="G348" s="34"/>
      <c r="K348" s="5">
        <f t="shared" si="9"/>
        <v>60.88000000000001</v>
      </c>
      <c r="L348" s="5"/>
      <c r="M348" s="9">
        <v>28.83</v>
      </c>
      <c r="N348" s="76">
        <f t="shared" si="10"/>
        <v>0.47355453350854126</v>
      </c>
      <c r="O348" s="12"/>
      <c r="P348" s="23" t="e">
        <v>#NAME?</v>
      </c>
      <c r="T348" s="25"/>
      <c r="U348" s="34"/>
      <c r="V348" s="34"/>
      <c r="W348" s="78"/>
    </row>
    <row r="349" spans="1:23" outlineLevel="2" x14ac:dyDescent="0.2">
      <c r="A349" s="27">
        <f t="shared" si="8"/>
        <v>343</v>
      </c>
      <c r="B349" s="50">
        <v>40147</v>
      </c>
      <c r="C349" s="5">
        <v>102</v>
      </c>
      <c r="D349" s="5">
        <v>110.5</v>
      </c>
      <c r="E349" s="5">
        <v>4</v>
      </c>
      <c r="F349" s="5">
        <v>41</v>
      </c>
      <c r="G349" s="34"/>
      <c r="K349" s="5">
        <f t="shared" si="9"/>
        <v>60.660000000000011</v>
      </c>
      <c r="L349" s="5"/>
      <c r="M349" s="9">
        <v>28.67</v>
      </c>
      <c r="N349" s="76">
        <f t="shared" si="10"/>
        <v>0.47263435542367288</v>
      </c>
      <c r="O349" s="12"/>
      <c r="P349" s="23" t="e">
        <v>#NAME?</v>
      </c>
      <c r="T349" s="25"/>
      <c r="U349" s="34"/>
      <c r="V349" s="34"/>
      <c r="W349" s="78"/>
    </row>
    <row r="350" spans="1:23" outlineLevel="2" x14ac:dyDescent="0.2">
      <c r="A350" s="27">
        <f t="shared" si="8"/>
        <v>344</v>
      </c>
      <c r="B350" s="50">
        <v>40148</v>
      </c>
      <c r="C350" s="5">
        <v>101.5</v>
      </c>
      <c r="D350" s="5">
        <v>110</v>
      </c>
      <c r="E350" s="5">
        <v>4</v>
      </c>
      <c r="F350" s="5">
        <v>41</v>
      </c>
      <c r="G350" s="34"/>
      <c r="K350" s="5">
        <f t="shared" si="9"/>
        <v>60.2</v>
      </c>
      <c r="L350" s="5"/>
      <c r="M350" s="9">
        <v>29.38</v>
      </c>
      <c r="N350" s="76">
        <f t="shared" si="10"/>
        <v>0.48803986710963448</v>
      </c>
      <c r="O350" s="12"/>
      <c r="P350" s="23" t="e">
        <v>#NAME?</v>
      </c>
      <c r="T350" s="25"/>
      <c r="U350" s="34"/>
      <c r="V350" s="34"/>
      <c r="W350" s="78"/>
    </row>
    <row r="351" spans="1:23" outlineLevel="2" x14ac:dyDescent="0.2">
      <c r="A351" s="27">
        <f t="shared" si="8"/>
        <v>345</v>
      </c>
      <c r="B351" s="50">
        <v>40149</v>
      </c>
      <c r="C351" s="5">
        <v>101</v>
      </c>
      <c r="D351" s="5">
        <v>109.5</v>
      </c>
      <c r="E351" s="5">
        <v>3.5</v>
      </c>
      <c r="F351" s="5">
        <v>41.5</v>
      </c>
      <c r="G351" s="34"/>
      <c r="K351" s="5">
        <f t="shared" si="9"/>
        <v>59.240000000000009</v>
      </c>
      <c r="L351" s="5"/>
      <c r="M351" s="9">
        <v>29.4</v>
      </c>
      <c r="N351" s="76">
        <f t="shared" si="10"/>
        <v>0.49628629304523958</v>
      </c>
      <c r="O351" s="12"/>
      <c r="P351" s="23" t="e">
        <v>#NAME?</v>
      </c>
      <c r="T351" s="25"/>
      <c r="U351" s="34"/>
      <c r="V351" s="34"/>
      <c r="W351" s="78"/>
    </row>
    <row r="352" spans="1:23" outlineLevel="2" x14ac:dyDescent="0.2">
      <c r="A352" s="27">
        <f t="shared" si="8"/>
        <v>346</v>
      </c>
      <c r="B352" s="50">
        <v>40150</v>
      </c>
      <c r="C352" s="5">
        <v>101</v>
      </c>
      <c r="D352" s="5">
        <v>109.5</v>
      </c>
      <c r="E352" s="5">
        <v>3.5</v>
      </c>
      <c r="F352" s="5">
        <v>42.5</v>
      </c>
      <c r="G352" s="34"/>
      <c r="K352" s="5">
        <f t="shared" si="9"/>
        <v>58.240000000000009</v>
      </c>
      <c r="L352" s="5"/>
      <c r="M352" s="9">
        <v>28.89</v>
      </c>
      <c r="N352" s="76">
        <f t="shared" si="10"/>
        <v>0.49605082417582413</v>
      </c>
      <c r="O352" s="12"/>
      <c r="P352" s="23" t="e">
        <v>#NAME?</v>
      </c>
      <c r="T352" s="25"/>
      <c r="U352" s="34"/>
      <c r="V352" s="34"/>
      <c r="W352" s="78"/>
    </row>
    <row r="353" spans="1:23" outlineLevel="2" x14ac:dyDescent="0.2">
      <c r="A353" s="27">
        <f t="shared" si="8"/>
        <v>347</v>
      </c>
      <c r="B353" s="50">
        <v>40151</v>
      </c>
      <c r="C353" s="5">
        <v>102.5</v>
      </c>
      <c r="D353" s="5">
        <v>111</v>
      </c>
      <c r="E353" s="5">
        <v>3.5</v>
      </c>
      <c r="F353" s="5">
        <v>44</v>
      </c>
      <c r="G353" s="34"/>
      <c r="K353" s="5">
        <f t="shared" si="9"/>
        <v>58.120000000000005</v>
      </c>
      <c r="L353" s="5"/>
      <c r="M353" s="9">
        <v>28.22</v>
      </c>
      <c r="N353" s="76">
        <f t="shared" si="10"/>
        <v>0.48554714384033032</v>
      </c>
      <c r="O353" s="12"/>
      <c r="P353" s="23" t="e">
        <v>#NAME?</v>
      </c>
      <c r="T353" s="25"/>
      <c r="U353" s="34"/>
      <c r="V353" s="34"/>
      <c r="W353" s="78"/>
    </row>
    <row r="354" spans="1:23" outlineLevel="2" x14ac:dyDescent="0.2">
      <c r="A354" s="27">
        <f t="shared" si="8"/>
        <v>348</v>
      </c>
      <c r="B354" s="50">
        <v>40154</v>
      </c>
      <c r="C354" s="5">
        <v>102.5</v>
      </c>
      <c r="D354" s="5">
        <v>111</v>
      </c>
      <c r="E354" s="5">
        <v>3.5</v>
      </c>
      <c r="F354" s="5">
        <v>44</v>
      </c>
      <c r="G354" s="34"/>
      <c r="K354" s="5">
        <f t="shared" si="9"/>
        <v>58.120000000000005</v>
      </c>
      <c r="L354" s="5"/>
      <c r="M354" s="9">
        <v>28.21</v>
      </c>
      <c r="N354" s="76">
        <f t="shared" si="10"/>
        <v>0.48537508602890567</v>
      </c>
      <c r="O354" s="12"/>
      <c r="P354" s="23" t="e">
        <v>#NAME?</v>
      </c>
      <c r="T354" s="25"/>
      <c r="U354" s="34"/>
      <c r="V354" s="34"/>
      <c r="W354" s="78"/>
    </row>
    <row r="355" spans="1:23" outlineLevel="2" x14ac:dyDescent="0.2">
      <c r="A355" s="27">
        <f t="shared" si="8"/>
        <v>349</v>
      </c>
      <c r="B355" s="50">
        <v>40155</v>
      </c>
      <c r="C355" s="5">
        <v>102</v>
      </c>
      <c r="D355" s="5">
        <v>110.5</v>
      </c>
      <c r="E355" s="5">
        <v>3.5</v>
      </c>
      <c r="F355" s="5">
        <v>42</v>
      </c>
      <c r="G355" s="34"/>
      <c r="K355" s="5">
        <f t="shared" si="9"/>
        <v>59.660000000000011</v>
      </c>
      <c r="L355" s="5"/>
      <c r="M355" s="9">
        <v>27.48</v>
      </c>
      <c r="N355" s="76">
        <f t="shared" si="10"/>
        <v>0.4606101240362051</v>
      </c>
      <c r="O355" s="12"/>
      <c r="P355" s="23" t="e">
        <v>#NAME?</v>
      </c>
      <c r="T355" s="25"/>
      <c r="U355" s="34"/>
      <c r="V355" s="34"/>
      <c r="W355" s="78"/>
    </row>
    <row r="356" spans="1:23" outlineLevel="2" x14ac:dyDescent="0.2">
      <c r="A356" s="27">
        <f t="shared" si="8"/>
        <v>350</v>
      </c>
      <c r="B356" s="50">
        <v>40156</v>
      </c>
      <c r="C356" s="5">
        <v>102</v>
      </c>
      <c r="D356" s="5">
        <v>110.5</v>
      </c>
      <c r="E356" s="5">
        <v>3.5</v>
      </c>
      <c r="F356" s="5">
        <v>39</v>
      </c>
      <c r="G356" s="34"/>
      <c r="K356" s="5">
        <f t="shared" si="9"/>
        <v>62.660000000000011</v>
      </c>
      <c r="L356" s="5"/>
      <c r="M356" s="9">
        <v>28.02</v>
      </c>
      <c r="N356" s="76">
        <f t="shared" si="10"/>
        <v>0.44717523140759646</v>
      </c>
      <c r="O356" s="12"/>
      <c r="P356" s="23" t="e">
        <v>#NAME?</v>
      </c>
      <c r="T356" s="25"/>
      <c r="U356" s="34"/>
      <c r="V356" s="34"/>
      <c r="W356" s="78"/>
    </row>
    <row r="357" spans="1:23" outlineLevel="2" x14ac:dyDescent="0.2">
      <c r="A357" s="27">
        <f t="shared" si="8"/>
        <v>351</v>
      </c>
      <c r="B357" s="50">
        <v>40157</v>
      </c>
      <c r="C357" s="5">
        <v>103.5</v>
      </c>
      <c r="D357" s="5">
        <v>111.5</v>
      </c>
      <c r="E357" s="5">
        <v>3.5</v>
      </c>
      <c r="F357" s="5">
        <v>37</v>
      </c>
      <c r="G357" s="34"/>
      <c r="K357" s="5">
        <f t="shared" si="9"/>
        <v>65.58</v>
      </c>
      <c r="L357" s="5"/>
      <c r="M357" s="9">
        <v>28.24</v>
      </c>
      <c r="N357" s="76">
        <f t="shared" si="10"/>
        <v>0.43061909118633729</v>
      </c>
      <c r="O357" s="12"/>
      <c r="P357" s="23" t="e">
        <v>#NAME?</v>
      </c>
      <c r="T357" s="25"/>
      <c r="U357" s="34"/>
      <c r="V357" s="34"/>
      <c r="W357" s="78"/>
    </row>
    <row r="358" spans="1:23" outlineLevel="2" x14ac:dyDescent="0.2">
      <c r="A358" s="27">
        <f t="shared" si="8"/>
        <v>352</v>
      </c>
      <c r="B358" s="50">
        <v>40158</v>
      </c>
      <c r="C358" s="5">
        <v>103.5</v>
      </c>
      <c r="D358" s="5">
        <v>111.5</v>
      </c>
      <c r="E358" s="5">
        <v>3.5</v>
      </c>
      <c r="F358" s="5">
        <v>36</v>
      </c>
      <c r="G358" s="34"/>
      <c r="K358" s="5">
        <f t="shared" si="9"/>
        <v>66.58</v>
      </c>
      <c r="L358" s="5"/>
      <c r="M358" s="9">
        <v>28.59</v>
      </c>
      <c r="N358" s="76">
        <f t="shared" si="10"/>
        <v>0.42940823069990991</v>
      </c>
      <c r="O358" s="12"/>
      <c r="P358" s="23" t="e">
        <v>#NAME?</v>
      </c>
      <c r="T358" s="25"/>
      <c r="U358" s="34"/>
      <c r="V358" s="34"/>
      <c r="W358" s="78"/>
    </row>
    <row r="359" spans="1:23" outlineLevel="2" x14ac:dyDescent="0.2">
      <c r="A359" s="27">
        <f t="shared" si="8"/>
        <v>353</v>
      </c>
      <c r="B359" s="50">
        <v>40161</v>
      </c>
      <c r="C359" s="5">
        <v>104</v>
      </c>
      <c r="D359" s="5">
        <v>112</v>
      </c>
      <c r="E359" s="5">
        <v>4</v>
      </c>
      <c r="F359" s="5">
        <v>34</v>
      </c>
      <c r="G359" s="34"/>
      <c r="K359" s="5">
        <f t="shared" si="9"/>
        <v>69.040000000000006</v>
      </c>
      <c r="L359" s="5"/>
      <c r="M359" s="9">
        <v>29.2</v>
      </c>
      <c r="N359" s="76">
        <f t="shared" si="10"/>
        <v>0.42294322132097328</v>
      </c>
      <c r="O359" s="12"/>
      <c r="P359" s="23" t="e">
        <v>#NAME?</v>
      </c>
      <c r="T359" s="25"/>
      <c r="U359" s="34"/>
      <c r="V359" s="34"/>
      <c r="W359" s="78"/>
    </row>
    <row r="360" spans="1:23" outlineLevel="2" x14ac:dyDescent="0.2">
      <c r="A360" s="27">
        <f t="shared" si="8"/>
        <v>354</v>
      </c>
      <c r="B360" s="50">
        <v>40162</v>
      </c>
      <c r="C360" s="5">
        <v>105.5</v>
      </c>
      <c r="D360" s="5">
        <v>113</v>
      </c>
      <c r="E360" s="5">
        <v>3.5</v>
      </c>
      <c r="F360" s="5">
        <v>34.5</v>
      </c>
      <c r="G360" s="34"/>
      <c r="K360" s="5">
        <f t="shared" si="9"/>
        <v>69.460000000000008</v>
      </c>
      <c r="L360" s="5"/>
      <c r="M360" s="9">
        <v>29</v>
      </c>
      <c r="N360" s="76">
        <f t="shared" si="10"/>
        <v>0.41750647854880502</v>
      </c>
      <c r="O360" s="12"/>
      <c r="P360" s="23" t="e">
        <v>#NAME?</v>
      </c>
      <c r="T360" s="25"/>
      <c r="U360" s="34"/>
      <c r="V360" s="34"/>
      <c r="W360" s="78"/>
    </row>
    <row r="361" spans="1:23" outlineLevel="2" x14ac:dyDescent="0.2">
      <c r="A361" s="27">
        <f t="shared" si="8"/>
        <v>355</v>
      </c>
      <c r="B361" s="50">
        <v>40163</v>
      </c>
      <c r="C361" s="5">
        <v>106</v>
      </c>
      <c r="D361" s="5">
        <v>113.5</v>
      </c>
      <c r="E361" s="5">
        <v>3.5</v>
      </c>
      <c r="F361" s="5">
        <v>34.5</v>
      </c>
      <c r="G361" s="34"/>
      <c r="K361" s="5">
        <f t="shared" si="9"/>
        <v>69.92</v>
      </c>
      <c r="L361" s="5"/>
      <c r="M361" s="9">
        <v>28.97</v>
      </c>
      <c r="N361" s="76">
        <f t="shared" si="10"/>
        <v>0.41433066361556059</v>
      </c>
      <c r="O361" s="12"/>
      <c r="P361" s="23" t="e">
        <v>#NAME?</v>
      </c>
      <c r="T361" s="25"/>
      <c r="U361" s="34"/>
      <c r="V361" s="34"/>
      <c r="W361" s="78"/>
    </row>
    <row r="362" spans="1:23" outlineLevel="2" x14ac:dyDescent="0.2">
      <c r="A362" s="27">
        <f t="shared" si="8"/>
        <v>356</v>
      </c>
      <c r="B362" s="50">
        <v>40164</v>
      </c>
      <c r="C362" s="5">
        <v>107.5</v>
      </c>
      <c r="D362" s="5">
        <v>115</v>
      </c>
      <c r="E362" s="5">
        <v>3.5</v>
      </c>
      <c r="F362" s="5">
        <v>34.25</v>
      </c>
      <c r="G362" s="34"/>
      <c r="K362" s="5">
        <f t="shared" si="9"/>
        <v>71.550000000000011</v>
      </c>
      <c r="L362" s="5"/>
      <c r="M362" s="9">
        <v>27.47</v>
      </c>
      <c r="N362" s="76">
        <f t="shared" si="10"/>
        <v>0.383927323549965</v>
      </c>
      <c r="O362" s="12"/>
      <c r="P362" s="23" t="e">
        <v>#NAME?</v>
      </c>
      <c r="T362" s="25"/>
      <c r="U362" s="34"/>
      <c r="V362" s="34"/>
      <c r="W362" s="78"/>
    </row>
    <row r="363" spans="1:23" outlineLevel="2" x14ac:dyDescent="0.2">
      <c r="A363" s="27">
        <f t="shared" si="8"/>
        <v>357</v>
      </c>
      <c r="B363" s="50">
        <v>40165</v>
      </c>
      <c r="C363" s="5">
        <v>109</v>
      </c>
      <c r="D363" s="5">
        <v>117</v>
      </c>
      <c r="E363" s="5">
        <v>4</v>
      </c>
      <c r="F363" s="5">
        <v>34.25</v>
      </c>
      <c r="G363" s="34"/>
      <c r="K363" s="5">
        <f t="shared" si="9"/>
        <v>73.39</v>
      </c>
      <c r="L363" s="5"/>
      <c r="M363" s="9">
        <v>27.47</v>
      </c>
      <c r="N363" s="76">
        <f t="shared" si="10"/>
        <v>0.37430167597765363</v>
      </c>
      <c r="O363" s="12"/>
      <c r="P363" s="23" t="e">
        <v>#NAME?</v>
      </c>
      <c r="T363" s="25"/>
      <c r="U363" s="34"/>
      <c r="V363" s="34"/>
      <c r="W363" s="78"/>
    </row>
    <row r="364" spans="1:23" outlineLevel="2" x14ac:dyDescent="0.2">
      <c r="A364" s="27">
        <f t="shared" si="8"/>
        <v>358</v>
      </c>
      <c r="B364" s="50">
        <v>40166</v>
      </c>
      <c r="C364" s="5">
        <v>109</v>
      </c>
      <c r="D364" s="5">
        <v>117</v>
      </c>
      <c r="E364" s="5">
        <v>4</v>
      </c>
      <c r="F364" s="5">
        <v>31.5</v>
      </c>
      <c r="G364" s="34"/>
      <c r="K364" s="5">
        <f t="shared" si="9"/>
        <v>76.14</v>
      </c>
      <c r="L364" s="5"/>
      <c r="M364" s="9">
        <v>27.47</v>
      </c>
      <c r="N364" s="76">
        <f t="shared" si="10"/>
        <v>0.36078276858418701</v>
      </c>
      <c r="O364" s="12"/>
      <c r="P364" s="23" t="e">
        <v>#NAME?</v>
      </c>
      <c r="T364" s="25"/>
      <c r="U364" s="34"/>
      <c r="V364" s="34"/>
      <c r="W364" s="78"/>
    </row>
    <row r="365" spans="1:23" outlineLevel="2" x14ac:dyDescent="0.2">
      <c r="A365" s="27">
        <f t="shared" si="8"/>
        <v>359</v>
      </c>
      <c r="B365" s="50">
        <v>40169</v>
      </c>
      <c r="C365" s="5">
        <v>112</v>
      </c>
      <c r="D365" s="5">
        <v>120</v>
      </c>
      <c r="E365" s="5">
        <v>4</v>
      </c>
      <c r="F365" s="5">
        <v>30.25</v>
      </c>
      <c r="G365" s="34"/>
      <c r="K365" s="5">
        <f t="shared" si="9"/>
        <v>80.150000000000006</v>
      </c>
      <c r="L365" s="5"/>
      <c r="M365" s="9">
        <v>28.03</v>
      </c>
      <c r="N365" s="76">
        <f t="shared" si="10"/>
        <v>0.34971927635683092</v>
      </c>
      <c r="O365" s="12"/>
      <c r="P365" s="23" t="e">
        <v>#NAME?</v>
      </c>
      <c r="T365" s="25"/>
      <c r="U365" s="34"/>
      <c r="V365" s="34"/>
      <c r="W365" s="78"/>
    </row>
    <row r="366" spans="1:23" outlineLevel="2" x14ac:dyDescent="0.2">
      <c r="A366" s="27">
        <f t="shared" si="8"/>
        <v>360</v>
      </c>
      <c r="B366" s="50">
        <v>40170</v>
      </c>
      <c r="C366" s="5">
        <v>112</v>
      </c>
      <c r="D366" s="5">
        <v>120</v>
      </c>
      <c r="E366" s="5">
        <v>4</v>
      </c>
      <c r="F366" s="5">
        <v>30.25</v>
      </c>
      <c r="G366" s="34"/>
      <c r="K366" s="5">
        <f t="shared" si="9"/>
        <v>80.150000000000006</v>
      </c>
      <c r="L366" s="5"/>
      <c r="M366" s="9">
        <v>28.53</v>
      </c>
      <c r="N366" s="76">
        <f t="shared" si="10"/>
        <v>0.35595757953836554</v>
      </c>
      <c r="O366" s="12"/>
      <c r="P366" s="23" t="e">
        <v>#NAME?</v>
      </c>
      <c r="T366" s="25"/>
      <c r="U366" s="34"/>
      <c r="V366" s="34"/>
      <c r="W366" s="78"/>
    </row>
    <row r="367" spans="1:23" outlineLevel="2" x14ac:dyDescent="0.2">
      <c r="A367" s="27">
        <f t="shared" si="8"/>
        <v>361</v>
      </c>
      <c r="B367" s="50">
        <v>40171</v>
      </c>
      <c r="C367" s="5">
        <v>114</v>
      </c>
      <c r="D367" s="5">
        <v>122</v>
      </c>
      <c r="E367" s="5">
        <v>4</v>
      </c>
      <c r="F367" s="5">
        <v>27.25</v>
      </c>
      <c r="G367" s="34"/>
      <c r="K367" s="5">
        <f t="shared" si="9"/>
        <v>84.990000000000009</v>
      </c>
      <c r="L367" s="5"/>
      <c r="M367" s="9">
        <v>28.93</v>
      </c>
      <c r="N367" s="76">
        <f t="shared" si="10"/>
        <v>0.34039298741028351</v>
      </c>
      <c r="O367" s="12"/>
      <c r="P367" s="23" t="e">
        <v>#NAME?</v>
      </c>
      <c r="T367" s="25"/>
      <c r="U367" s="34"/>
      <c r="V367" s="34"/>
      <c r="W367" s="78"/>
    </row>
    <row r="368" spans="1:23" outlineLevel="2" x14ac:dyDescent="0.2">
      <c r="A368" s="27">
        <f t="shared" si="8"/>
        <v>362</v>
      </c>
      <c r="B368" s="50">
        <v>40175</v>
      </c>
      <c r="C368" s="5">
        <v>114.5</v>
      </c>
      <c r="D368" s="5">
        <v>122</v>
      </c>
      <c r="E368" s="5">
        <v>4</v>
      </c>
      <c r="F368" s="5">
        <v>27.25</v>
      </c>
      <c r="G368" s="34"/>
      <c r="K368" s="5">
        <f t="shared" si="9"/>
        <v>84.990000000000009</v>
      </c>
      <c r="L368" s="5"/>
      <c r="M368" s="9">
        <v>29.04</v>
      </c>
      <c r="N368" s="76">
        <f t="shared" si="10"/>
        <v>0.34168725732439104</v>
      </c>
      <c r="O368" s="12"/>
      <c r="P368" s="23" t="e">
        <v>#NAME?</v>
      </c>
      <c r="T368" s="25"/>
      <c r="U368" s="34"/>
      <c r="V368" s="34"/>
      <c r="W368" s="78"/>
    </row>
    <row r="369" spans="1:23" outlineLevel="2" x14ac:dyDescent="0.2">
      <c r="A369" s="27">
        <f t="shared" si="8"/>
        <v>363</v>
      </c>
      <c r="B369" s="50">
        <v>40176</v>
      </c>
      <c r="C369" s="5">
        <v>117</v>
      </c>
      <c r="D369" s="5">
        <v>124.5</v>
      </c>
      <c r="E369" s="5">
        <v>4</v>
      </c>
      <c r="F369" s="5">
        <v>27.25</v>
      </c>
      <c r="G369" s="34"/>
      <c r="K369" s="5">
        <f t="shared" si="9"/>
        <v>87.29</v>
      </c>
      <c r="L369" s="5"/>
      <c r="M369" s="9">
        <v>28.75</v>
      </c>
      <c r="N369" s="76">
        <f t="shared" si="10"/>
        <v>0.3293618971245274</v>
      </c>
      <c r="O369" s="12"/>
      <c r="P369" s="23" t="e">
        <v>#NAME?</v>
      </c>
      <c r="T369" s="25"/>
      <c r="U369" s="34"/>
      <c r="V369" s="34"/>
      <c r="W369" s="78"/>
    </row>
    <row r="370" spans="1:23" outlineLevel="2" x14ac:dyDescent="0.2">
      <c r="A370" s="27">
        <f t="shared" si="8"/>
        <v>364</v>
      </c>
      <c r="B370" s="50">
        <v>40177</v>
      </c>
      <c r="C370" s="5">
        <v>117</v>
      </c>
      <c r="D370" s="5">
        <v>124.5</v>
      </c>
      <c r="E370" s="5">
        <v>4</v>
      </c>
      <c r="F370" s="5">
        <v>27.25</v>
      </c>
      <c r="G370" s="34"/>
      <c r="K370" s="5">
        <f t="shared" si="9"/>
        <v>87.29</v>
      </c>
      <c r="L370" s="5"/>
      <c r="M370" s="9">
        <v>28.74</v>
      </c>
      <c r="N370" s="76">
        <f t="shared" si="10"/>
        <v>0.32924733646465798</v>
      </c>
      <c r="O370" s="12"/>
      <c r="P370" s="23" t="e">
        <v>#NAME?</v>
      </c>
      <c r="T370" s="25"/>
      <c r="U370" s="34"/>
      <c r="V370" s="34"/>
      <c r="W370" s="78"/>
    </row>
    <row r="371" spans="1:23" outlineLevel="2" x14ac:dyDescent="0.2">
      <c r="A371" s="27">
        <f t="shared" si="8"/>
        <v>365</v>
      </c>
      <c r="B371" s="50">
        <v>40178</v>
      </c>
      <c r="C371" s="5">
        <v>120</v>
      </c>
      <c r="D371" s="5">
        <v>130</v>
      </c>
      <c r="E371" s="5">
        <v>5</v>
      </c>
      <c r="F371" s="5">
        <v>27.25</v>
      </c>
      <c r="G371" s="34"/>
      <c r="K371" s="5">
        <f t="shared" si="9"/>
        <v>92.350000000000009</v>
      </c>
      <c r="L371" s="5"/>
      <c r="M371" s="9">
        <v>29.03</v>
      </c>
      <c r="N371" s="76">
        <f t="shared" si="10"/>
        <v>0.31434759068760149</v>
      </c>
      <c r="O371" s="12"/>
      <c r="P371" s="23" t="e">
        <v>#NAME?</v>
      </c>
      <c r="T371" s="25"/>
      <c r="U371" s="34"/>
      <c r="V371" s="34"/>
      <c r="W371" s="78"/>
    </row>
    <row r="372" spans="1:23" outlineLevel="2" x14ac:dyDescent="0.2">
      <c r="A372" s="27">
        <f t="shared" si="8"/>
        <v>366</v>
      </c>
      <c r="B372" s="50">
        <v>40182</v>
      </c>
      <c r="C372" s="5">
        <v>120</v>
      </c>
      <c r="D372" s="5">
        <v>130</v>
      </c>
      <c r="E372" s="5">
        <v>5</v>
      </c>
      <c r="F372" s="5">
        <v>27.25</v>
      </c>
      <c r="G372" s="34"/>
      <c r="K372" s="5">
        <f t="shared" si="9"/>
        <v>92.350000000000009</v>
      </c>
      <c r="L372" s="5"/>
      <c r="M372" s="9">
        <v>30.25</v>
      </c>
      <c r="N372" s="76">
        <f t="shared" si="10"/>
        <v>0.32755820249052514</v>
      </c>
      <c r="O372" s="12"/>
      <c r="P372" s="23" t="e">
        <v>#NAME?</v>
      </c>
      <c r="T372" s="25"/>
      <c r="U372" s="34"/>
      <c r="V372" s="34"/>
      <c r="W372" s="78"/>
    </row>
    <row r="373" spans="1:23" outlineLevel="2" x14ac:dyDescent="0.2">
      <c r="A373" s="27">
        <f t="shared" si="8"/>
        <v>367</v>
      </c>
      <c r="B373" s="50">
        <v>40183</v>
      </c>
      <c r="C373" s="5">
        <v>124</v>
      </c>
      <c r="D373" s="5">
        <v>136</v>
      </c>
      <c r="E373" s="5">
        <v>5.5</v>
      </c>
      <c r="F373" s="5">
        <v>28</v>
      </c>
      <c r="G373" s="34"/>
      <c r="K373" s="5">
        <f t="shared" si="9"/>
        <v>97.12</v>
      </c>
      <c r="L373" s="5"/>
      <c r="M373" s="9">
        <v>30.57</v>
      </c>
      <c r="N373" s="76">
        <f t="shared" si="10"/>
        <v>0.3147652388797364</v>
      </c>
      <c r="O373" s="12"/>
      <c r="P373" s="23" t="e">
        <v>#NAME?</v>
      </c>
      <c r="T373" s="25"/>
      <c r="U373" s="34"/>
      <c r="V373" s="34"/>
      <c r="W373" s="78"/>
    </row>
    <row r="374" spans="1:23" outlineLevel="2" x14ac:dyDescent="0.2">
      <c r="A374" s="27">
        <f t="shared" si="8"/>
        <v>368</v>
      </c>
      <c r="B374" s="50">
        <v>40184</v>
      </c>
      <c r="C374" s="5">
        <v>125.5</v>
      </c>
      <c r="D374" s="5">
        <v>136</v>
      </c>
      <c r="E374" s="5">
        <v>5</v>
      </c>
      <c r="F374" s="5">
        <v>31.5</v>
      </c>
      <c r="G374" s="34"/>
      <c r="K374" s="5">
        <f t="shared" si="9"/>
        <v>93.62</v>
      </c>
      <c r="L374" s="5"/>
      <c r="M374" s="9">
        <v>31.06</v>
      </c>
      <c r="N374" s="76">
        <f t="shared" si="10"/>
        <v>0.33176671651356543</v>
      </c>
      <c r="O374" s="12"/>
      <c r="P374" s="23" t="e">
        <v>#NAME?</v>
      </c>
      <c r="T374" s="25"/>
      <c r="U374" s="34"/>
      <c r="V374" s="34"/>
      <c r="W374" s="78"/>
    </row>
    <row r="375" spans="1:23" outlineLevel="2" x14ac:dyDescent="0.2">
      <c r="A375" s="27">
        <f t="shared" si="8"/>
        <v>369</v>
      </c>
      <c r="B375" s="50">
        <v>40185</v>
      </c>
      <c r="C375" s="5">
        <v>128.5</v>
      </c>
      <c r="D375" s="5">
        <v>139.5</v>
      </c>
      <c r="E375" s="5">
        <v>5.5</v>
      </c>
      <c r="F375" s="5">
        <v>28</v>
      </c>
      <c r="G375" s="34"/>
      <c r="K375" s="5">
        <f t="shared" si="9"/>
        <v>100.34</v>
      </c>
      <c r="L375" s="5"/>
      <c r="M375" s="9">
        <v>31.15</v>
      </c>
      <c r="N375" s="76">
        <f t="shared" si="10"/>
        <v>0.31044448873828978</v>
      </c>
      <c r="O375" s="12"/>
      <c r="P375" s="23" t="e">
        <v>#NAME?</v>
      </c>
      <c r="T375" s="25"/>
      <c r="U375" s="34"/>
      <c r="V375" s="34"/>
      <c r="W375" s="78"/>
    </row>
    <row r="376" spans="1:23" outlineLevel="2" x14ac:dyDescent="0.2">
      <c r="A376" s="27">
        <f t="shared" si="8"/>
        <v>370</v>
      </c>
      <c r="B376" s="50">
        <v>40186</v>
      </c>
      <c r="C376" s="5">
        <v>128.5</v>
      </c>
      <c r="D376" s="5">
        <v>139.5</v>
      </c>
      <c r="E376" s="5">
        <v>5.5</v>
      </c>
      <c r="F376" s="5">
        <v>26.5</v>
      </c>
      <c r="G376" s="34"/>
      <c r="K376" s="5">
        <f t="shared" si="9"/>
        <v>101.84</v>
      </c>
      <c r="L376" s="5"/>
      <c r="M376" s="9">
        <v>31.48</v>
      </c>
      <c r="N376" s="76">
        <f t="shared" si="10"/>
        <v>0.30911233307148467</v>
      </c>
      <c r="O376" s="12"/>
      <c r="P376" s="23" t="e">
        <v>#NAME?</v>
      </c>
      <c r="T376" s="25"/>
      <c r="U376" s="34"/>
      <c r="V376" s="34"/>
      <c r="W376" s="78"/>
    </row>
    <row r="377" spans="1:23" outlineLevel="2" x14ac:dyDescent="0.2">
      <c r="A377" s="27">
        <f t="shared" si="8"/>
        <v>371</v>
      </c>
      <c r="B377" s="50">
        <v>40189</v>
      </c>
      <c r="C377" s="5">
        <v>127.5</v>
      </c>
      <c r="D377" s="5">
        <v>138.5</v>
      </c>
      <c r="E377" s="5">
        <v>5.5</v>
      </c>
      <c r="F377" s="5">
        <v>26.5</v>
      </c>
      <c r="G377" s="34"/>
      <c r="K377" s="5">
        <f t="shared" si="9"/>
        <v>100.92</v>
      </c>
      <c r="L377" s="5"/>
      <c r="M377" s="9">
        <v>31.33</v>
      </c>
      <c r="N377" s="76">
        <f t="shared" si="10"/>
        <v>0.31044391597304793</v>
      </c>
      <c r="O377" s="12"/>
      <c r="P377" s="23" t="e">
        <v>#NAME?</v>
      </c>
      <c r="T377" s="25"/>
      <c r="U377" s="34"/>
      <c r="V377" s="34"/>
      <c r="W377" s="78"/>
    </row>
    <row r="378" spans="1:23" outlineLevel="2" x14ac:dyDescent="0.2">
      <c r="A378" s="27">
        <f t="shared" si="8"/>
        <v>372</v>
      </c>
      <c r="B378" s="50">
        <v>40190</v>
      </c>
      <c r="C378" s="5">
        <v>126.75</v>
      </c>
      <c r="D378" s="5">
        <v>137.75</v>
      </c>
      <c r="E378" s="5">
        <v>5.5</v>
      </c>
      <c r="F378" s="5">
        <v>26.5</v>
      </c>
      <c r="G378" s="34"/>
      <c r="K378" s="5">
        <f t="shared" si="9"/>
        <v>100.23</v>
      </c>
      <c r="L378" s="5"/>
      <c r="M378" s="9">
        <v>31.14</v>
      </c>
      <c r="N378" s="76">
        <f t="shared" si="10"/>
        <v>0.31068542352589046</v>
      </c>
      <c r="O378" s="12"/>
      <c r="P378" s="23" t="e">
        <v>#NAME?</v>
      </c>
      <c r="T378" s="25"/>
      <c r="U378" s="34"/>
      <c r="V378" s="34"/>
      <c r="W378" s="78"/>
    </row>
    <row r="379" spans="1:23" outlineLevel="2" x14ac:dyDescent="0.2">
      <c r="A379" s="27">
        <f t="shared" si="8"/>
        <v>373</v>
      </c>
      <c r="B379" s="50">
        <v>40191</v>
      </c>
      <c r="C379" s="5">
        <v>129.5</v>
      </c>
      <c r="D379" s="5">
        <v>140.5</v>
      </c>
      <c r="E379" s="5">
        <v>5.5</v>
      </c>
      <c r="F379" s="5">
        <v>26.5</v>
      </c>
      <c r="G379" s="34"/>
      <c r="K379" s="5">
        <f t="shared" si="9"/>
        <v>102.76000000000002</v>
      </c>
      <c r="L379" s="5"/>
      <c r="M379" s="9">
        <v>31.23</v>
      </c>
      <c r="N379" s="76">
        <f t="shared" si="10"/>
        <v>0.30391202802646938</v>
      </c>
      <c r="O379" s="12"/>
      <c r="P379" s="23" t="e">
        <v>#NAME?</v>
      </c>
      <c r="T379" s="25"/>
      <c r="U379" s="34"/>
      <c r="V379" s="34"/>
      <c r="W379" s="78"/>
    </row>
    <row r="380" spans="1:23" outlineLevel="2" x14ac:dyDescent="0.2">
      <c r="A380" s="27">
        <f t="shared" si="8"/>
        <v>374</v>
      </c>
      <c r="B380" s="50">
        <v>40192</v>
      </c>
      <c r="C380" s="5">
        <v>129.5</v>
      </c>
      <c r="D380" s="5">
        <v>140.5</v>
      </c>
      <c r="E380" s="5">
        <v>5.5</v>
      </c>
      <c r="F380" s="5">
        <v>26.5</v>
      </c>
      <c r="G380" s="34"/>
      <c r="K380" s="5">
        <f t="shared" si="9"/>
        <v>102.76000000000002</v>
      </c>
      <c r="L380" s="5"/>
      <c r="M380" s="9">
        <v>30.85</v>
      </c>
      <c r="N380" s="76">
        <f t="shared" si="10"/>
        <v>0.30021409108602565</v>
      </c>
      <c r="O380" s="12"/>
      <c r="P380" s="23" t="e">
        <v>#NAME?</v>
      </c>
      <c r="T380" s="25"/>
      <c r="U380" s="34"/>
      <c r="V380" s="34"/>
      <c r="W380" s="78"/>
    </row>
    <row r="381" spans="1:23" outlineLevel="2" x14ac:dyDescent="0.2">
      <c r="A381" s="27">
        <f t="shared" si="8"/>
        <v>375</v>
      </c>
      <c r="B381" s="50">
        <v>40193</v>
      </c>
      <c r="C381" s="5">
        <v>129.5</v>
      </c>
      <c r="D381" s="5">
        <v>140.5</v>
      </c>
      <c r="E381" s="5">
        <v>5.5</v>
      </c>
      <c r="F381" s="5">
        <v>30</v>
      </c>
      <c r="G381" s="34"/>
      <c r="K381" s="5">
        <f t="shared" si="9"/>
        <v>99.260000000000019</v>
      </c>
      <c r="L381" s="5"/>
      <c r="M381" s="9">
        <v>30.33</v>
      </c>
      <c r="N381" s="76">
        <f t="shared" si="10"/>
        <v>0.30556115252871241</v>
      </c>
      <c r="O381" s="12"/>
      <c r="P381" s="23" t="e">
        <v>#NAME?</v>
      </c>
      <c r="T381" s="25"/>
      <c r="U381" s="34"/>
      <c r="V381" s="34"/>
      <c r="W381" s="78"/>
    </row>
    <row r="382" spans="1:23" outlineLevel="2" x14ac:dyDescent="0.2">
      <c r="A382" s="27">
        <f t="shared" si="8"/>
        <v>376</v>
      </c>
      <c r="B382" s="50">
        <v>40197</v>
      </c>
      <c r="C382" s="5">
        <v>126.5</v>
      </c>
      <c r="D382" s="5">
        <v>137.5</v>
      </c>
      <c r="E382" s="5">
        <v>5</v>
      </c>
      <c r="F382" s="5">
        <v>32</v>
      </c>
      <c r="G382" s="34"/>
      <c r="K382" s="5">
        <f t="shared" si="9"/>
        <v>94.5</v>
      </c>
      <c r="L382" s="5"/>
      <c r="M382" s="9">
        <v>31.2</v>
      </c>
      <c r="N382" s="76">
        <f t="shared" si="10"/>
        <v>0.33015873015873015</v>
      </c>
      <c r="O382" s="12"/>
      <c r="P382" s="23" t="e">
        <v>#NAME?</v>
      </c>
      <c r="T382" s="25"/>
      <c r="U382" s="34"/>
      <c r="V382" s="34"/>
      <c r="W382" s="78"/>
    </row>
    <row r="383" spans="1:23" outlineLevel="2" x14ac:dyDescent="0.2">
      <c r="A383" s="27">
        <f t="shared" si="8"/>
        <v>377</v>
      </c>
      <c r="B383" s="50">
        <v>40199</v>
      </c>
      <c r="C383" s="5">
        <v>123.5</v>
      </c>
      <c r="D383" s="5">
        <v>134</v>
      </c>
      <c r="E383" s="5">
        <v>4</v>
      </c>
      <c r="F383" s="5">
        <v>30</v>
      </c>
      <c r="G383" s="34"/>
      <c r="K383" s="5">
        <f t="shared" si="9"/>
        <v>93.28</v>
      </c>
      <c r="L383" s="5"/>
      <c r="M383" s="9">
        <v>28.69</v>
      </c>
      <c r="N383" s="76">
        <f t="shared" si="10"/>
        <v>0.30756861063464835</v>
      </c>
      <c r="O383" s="12"/>
      <c r="P383" s="23" t="e">
        <v>#NAME?</v>
      </c>
      <c r="T383" s="25"/>
      <c r="U383" s="34"/>
      <c r="V383" s="34"/>
      <c r="W383" s="78"/>
    </row>
    <row r="384" spans="1:23" outlineLevel="2" x14ac:dyDescent="0.2">
      <c r="A384" s="27">
        <f t="shared" si="8"/>
        <v>378</v>
      </c>
      <c r="B384" s="50">
        <v>40200</v>
      </c>
      <c r="C384" s="5">
        <v>123</v>
      </c>
      <c r="D384" s="5">
        <v>134</v>
      </c>
      <c r="E384" s="5">
        <v>4</v>
      </c>
      <c r="F384" s="5">
        <v>30</v>
      </c>
      <c r="G384" s="34"/>
      <c r="K384" s="5">
        <f t="shared" si="9"/>
        <v>93.28</v>
      </c>
      <c r="L384" s="5"/>
      <c r="M384" s="9">
        <v>27.64</v>
      </c>
      <c r="N384" s="76">
        <f t="shared" si="10"/>
        <v>0.29631217838765012</v>
      </c>
      <c r="O384" s="12"/>
      <c r="P384" s="23" t="e">
        <v>#NAME?</v>
      </c>
      <c r="T384" s="25"/>
      <c r="U384" s="34"/>
      <c r="V384" s="34"/>
      <c r="W384" s="78"/>
    </row>
    <row r="385" spans="1:23" outlineLevel="2" x14ac:dyDescent="0.2">
      <c r="A385" s="27">
        <f t="shared" si="8"/>
        <v>379</v>
      </c>
      <c r="B385" s="50">
        <v>40203</v>
      </c>
      <c r="C385" s="5">
        <v>123</v>
      </c>
      <c r="D385" s="5">
        <v>134</v>
      </c>
      <c r="E385" s="5">
        <v>4</v>
      </c>
      <c r="F385" s="5">
        <v>32</v>
      </c>
      <c r="G385" s="34"/>
      <c r="K385" s="5">
        <f t="shared" si="9"/>
        <v>91.28</v>
      </c>
      <c r="L385" s="5"/>
      <c r="M385" s="9">
        <v>27.54</v>
      </c>
      <c r="N385" s="76">
        <f t="shared" si="10"/>
        <v>0.30170902716914988</v>
      </c>
      <c r="O385" s="12"/>
      <c r="P385" s="23" t="e">
        <v>#NAME?</v>
      </c>
      <c r="T385" s="25"/>
      <c r="U385" s="34"/>
      <c r="V385" s="34"/>
      <c r="W385" s="78"/>
    </row>
    <row r="386" spans="1:23" outlineLevel="2" x14ac:dyDescent="0.2">
      <c r="A386" s="27">
        <f t="shared" si="8"/>
        <v>380</v>
      </c>
      <c r="B386" s="50">
        <v>40204</v>
      </c>
      <c r="C386" s="5">
        <v>122</v>
      </c>
      <c r="D386" s="5">
        <v>133</v>
      </c>
      <c r="E386" s="5">
        <v>4</v>
      </c>
      <c r="F386" s="5">
        <v>32.5</v>
      </c>
      <c r="G386" s="34"/>
      <c r="K386" s="5">
        <f t="shared" si="9"/>
        <v>89.86</v>
      </c>
      <c r="L386" s="5"/>
      <c r="M386" s="9">
        <v>26.74</v>
      </c>
      <c r="N386" s="76">
        <f t="shared" si="10"/>
        <v>0.29757400400623191</v>
      </c>
      <c r="O386" s="12"/>
      <c r="P386" s="23" t="e">
        <v>#NAME?</v>
      </c>
      <c r="T386" s="25"/>
      <c r="U386" s="34"/>
      <c r="V386" s="34"/>
      <c r="W386" s="78"/>
    </row>
    <row r="387" spans="1:23" outlineLevel="2" x14ac:dyDescent="0.2">
      <c r="A387" s="27">
        <f t="shared" si="8"/>
        <v>381</v>
      </c>
      <c r="B387" s="50">
        <v>40205</v>
      </c>
      <c r="C387" s="5">
        <v>122</v>
      </c>
      <c r="D387" s="5">
        <v>133</v>
      </c>
      <c r="E387" s="5">
        <v>4</v>
      </c>
      <c r="F387" s="5">
        <v>32</v>
      </c>
      <c r="G387" s="34"/>
      <c r="K387" s="5">
        <f t="shared" si="9"/>
        <v>90.36</v>
      </c>
      <c r="L387" s="5"/>
      <c r="M387" s="9">
        <v>26.52</v>
      </c>
      <c r="N387" s="76">
        <f t="shared" si="10"/>
        <v>0.29349269588313415</v>
      </c>
      <c r="O387" s="12"/>
      <c r="P387" s="23" t="e">
        <v>#NAME?</v>
      </c>
      <c r="T387" s="25"/>
      <c r="U387" s="34"/>
      <c r="V387" s="34"/>
      <c r="W387" s="78"/>
    </row>
    <row r="388" spans="1:23" outlineLevel="2" x14ac:dyDescent="0.2">
      <c r="A388" s="27">
        <f t="shared" si="8"/>
        <v>382</v>
      </c>
      <c r="B388" s="50">
        <v>40206</v>
      </c>
      <c r="C388" s="5">
        <v>120</v>
      </c>
      <c r="D388" s="5">
        <v>129.5</v>
      </c>
      <c r="E388" s="5">
        <v>4</v>
      </c>
      <c r="F388" s="5">
        <v>30</v>
      </c>
      <c r="G388" s="34"/>
      <c r="K388" s="5">
        <f t="shared" si="9"/>
        <v>89.14</v>
      </c>
      <c r="L388" s="5"/>
      <c r="M388" s="9">
        <v>26.18</v>
      </c>
      <c r="N388" s="76">
        <f t="shared" si="10"/>
        <v>0.29369531074713934</v>
      </c>
      <c r="O388" s="12"/>
      <c r="P388" s="23" t="e">
        <v>#NAME?</v>
      </c>
      <c r="T388" s="25"/>
      <c r="U388" s="34"/>
      <c r="V388" s="34"/>
      <c r="W388" s="78"/>
    </row>
    <row r="389" spans="1:23" outlineLevel="2" x14ac:dyDescent="0.2">
      <c r="A389" s="27">
        <f t="shared" si="8"/>
        <v>383</v>
      </c>
      <c r="B389" s="50">
        <v>40207</v>
      </c>
      <c r="C389" s="5">
        <v>119</v>
      </c>
      <c r="D389" s="5">
        <v>128.5</v>
      </c>
      <c r="E389" s="5">
        <v>4</v>
      </c>
      <c r="F389" s="5">
        <v>27.5</v>
      </c>
      <c r="G389" s="34"/>
      <c r="K389" s="5">
        <f t="shared" si="9"/>
        <v>90.72</v>
      </c>
      <c r="L389" s="5"/>
      <c r="M389" s="9">
        <v>25.79</v>
      </c>
      <c r="N389" s="76">
        <f t="shared" si="10"/>
        <v>0.28428130511463845</v>
      </c>
      <c r="O389" s="12"/>
      <c r="P389" s="23" t="e">
        <v>#NAME?</v>
      </c>
      <c r="T389" s="25"/>
      <c r="U389" s="34"/>
      <c r="V389" s="34"/>
      <c r="W389" s="78"/>
    </row>
    <row r="390" spans="1:23" outlineLevel="2" x14ac:dyDescent="0.2">
      <c r="A390" s="27">
        <f t="shared" si="8"/>
        <v>384</v>
      </c>
      <c r="B390" s="50">
        <v>40210</v>
      </c>
      <c r="C390" s="5">
        <v>119</v>
      </c>
      <c r="D390" s="5">
        <v>129</v>
      </c>
      <c r="E390" s="5">
        <v>4</v>
      </c>
      <c r="F390" s="5">
        <v>26</v>
      </c>
      <c r="G390" s="34"/>
      <c r="K390" s="5">
        <f t="shared" si="9"/>
        <v>92.68</v>
      </c>
      <c r="L390" s="5"/>
      <c r="M390" s="9">
        <v>27.25</v>
      </c>
      <c r="N390" s="76">
        <f t="shared" si="10"/>
        <v>0.2940224428139836</v>
      </c>
      <c r="O390" s="12"/>
      <c r="P390" s="23" t="e">
        <v>#NAME?</v>
      </c>
      <c r="T390" s="25"/>
      <c r="U390" s="34"/>
      <c r="V390" s="34"/>
      <c r="W390" s="78"/>
    </row>
    <row r="391" spans="1:23" outlineLevel="2" x14ac:dyDescent="0.2">
      <c r="A391" s="27">
        <f t="shared" si="8"/>
        <v>385</v>
      </c>
      <c r="B391" s="50">
        <v>40211</v>
      </c>
      <c r="C391" s="5">
        <v>120</v>
      </c>
      <c r="D391" s="5">
        <v>131.5</v>
      </c>
      <c r="E391" s="5">
        <v>4.5</v>
      </c>
      <c r="F391" s="5">
        <v>25</v>
      </c>
      <c r="G391" s="34"/>
      <c r="K391" s="5">
        <f t="shared" si="9"/>
        <v>95.98</v>
      </c>
      <c r="L391" s="5"/>
      <c r="M391" s="9">
        <v>27.56</v>
      </c>
      <c r="N391" s="76">
        <f t="shared" si="10"/>
        <v>0.28714315482392161</v>
      </c>
      <c r="O391" s="12"/>
      <c r="P391" s="23" t="e">
        <v>#NAME?</v>
      </c>
      <c r="T391" s="25"/>
      <c r="U391" s="34"/>
      <c r="V391" s="34"/>
      <c r="W391" s="78"/>
    </row>
    <row r="392" spans="1:23" outlineLevel="2" x14ac:dyDescent="0.2">
      <c r="A392" s="27">
        <f t="shared" ref="A392:A455" si="11">A391+1</f>
        <v>386</v>
      </c>
      <c r="B392" s="50">
        <v>40212</v>
      </c>
      <c r="C392" s="5">
        <v>121.5</v>
      </c>
      <c r="D392" s="5">
        <v>132.5</v>
      </c>
      <c r="E392" s="5">
        <v>4.5</v>
      </c>
      <c r="F392" s="5">
        <v>25.75</v>
      </c>
      <c r="G392" s="34"/>
      <c r="K392" s="5">
        <f t="shared" si="9"/>
        <v>96.15</v>
      </c>
      <c r="L392" s="5"/>
      <c r="M392" s="9">
        <v>27</v>
      </c>
      <c r="N392" s="76">
        <f t="shared" si="10"/>
        <v>0.28081123244929795</v>
      </c>
      <c r="O392" s="12"/>
      <c r="P392" s="23" t="e">
        <v>#NAME?</v>
      </c>
      <c r="T392" s="25"/>
      <c r="U392" s="34"/>
      <c r="V392" s="34"/>
      <c r="W392" s="78"/>
    </row>
    <row r="393" spans="1:23" outlineLevel="2" x14ac:dyDescent="0.2">
      <c r="A393" s="27">
        <f t="shared" si="11"/>
        <v>387</v>
      </c>
      <c r="B393" s="50">
        <v>40213</v>
      </c>
      <c r="C393" s="5">
        <v>123.25</v>
      </c>
      <c r="D393" s="5">
        <v>137</v>
      </c>
      <c r="E393" s="5">
        <v>4.5</v>
      </c>
      <c r="F393" s="5">
        <v>25.5</v>
      </c>
      <c r="G393" s="34"/>
      <c r="K393" s="5">
        <f t="shared" si="9"/>
        <v>100.54</v>
      </c>
      <c r="L393" s="5"/>
      <c r="M393" s="9">
        <v>25.2</v>
      </c>
      <c r="N393" s="76">
        <f t="shared" si="10"/>
        <v>0.25064650885219808</v>
      </c>
      <c r="O393" s="12"/>
      <c r="P393" s="23" t="e">
        <v>#NAME?</v>
      </c>
      <c r="T393" s="25"/>
      <c r="U393" s="34"/>
      <c r="V393" s="34"/>
      <c r="W393" s="78"/>
    </row>
    <row r="394" spans="1:23" outlineLevel="2" x14ac:dyDescent="0.2">
      <c r="A394" s="27">
        <f t="shared" si="11"/>
        <v>388</v>
      </c>
      <c r="B394" s="50">
        <v>40214</v>
      </c>
      <c r="C394" s="5">
        <v>124.5</v>
      </c>
      <c r="D394" s="5">
        <v>138.5</v>
      </c>
      <c r="E394" s="5">
        <v>4.5</v>
      </c>
      <c r="F394" s="5">
        <v>26.5</v>
      </c>
      <c r="G394" s="34"/>
      <c r="K394" s="5">
        <f t="shared" si="9"/>
        <v>100.92</v>
      </c>
      <c r="L394" s="5"/>
      <c r="M394" s="9">
        <v>25.74</v>
      </c>
      <c r="N394" s="76">
        <f t="shared" si="10"/>
        <v>0.25505350772889418</v>
      </c>
      <c r="O394" s="12"/>
      <c r="P394" s="23" t="e">
        <v>#NAME?</v>
      </c>
      <c r="T394" s="25"/>
      <c r="U394" s="34"/>
      <c r="V394" s="34"/>
      <c r="W394" s="78"/>
    </row>
    <row r="395" spans="1:23" outlineLevel="2" x14ac:dyDescent="0.2">
      <c r="A395" s="27">
        <f t="shared" si="11"/>
        <v>389</v>
      </c>
      <c r="B395" s="50">
        <v>40217</v>
      </c>
      <c r="C395" s="5">
        <v>125.5</v>
      </c>
      <c r="D395" s="5">
        <v>139.5</v>
      </c>
      <c r="E395" s="5">
        <v>4.5</v>
      </c>
      <c r="F395" s="5">
        <v>26.5</v>
      </c>
      <c r="G395" s="34"/>
      <c r="K395" s="5">
        <f t="shared" si="9"/>
        <v>101.84</v>
      </c>
      <c r="L395" s="5"/>
      <c r="M395" s="9">
        <v>25.18</v>
      </c>
      <c r="N395" s="76">
        <f t="shared" si="10"/>
        <v>0.24725058915946582</v>
      </c>
      <c r="O395" s="12"/>
      <c r="P395" s="23" t="e">
        <v>#NAME?</v>
      </c>
      <c r="T395" s="25"/>
      <c r="U395" s="34"/>
      <c r="V395" s="34"/>
      <c r="W395" s="78"/>
    </row>
    <row r="396" spans="1:23" outlineLevel="2" x14ac:dyDescent="0.2">
      <c r="A396" s="27">
        <f t="shared" si="11"/>
        <v>390</v>
      </c>
      <c r="B396" s="50">
        <v>40218</v>
      </c>
      <c r="C396" s="5">
        <v>126</v>
      </c>
      <c r="D396" s="5">
        <v>140</v>
      </c>
      <c r="E396" s="5">
        <v>4.5</v>
      </c>
      <c r="F396" s="5">
        <v>29</v>
      </c>
      <c r="G396" s="34"/>
      <c r="K396" s="5">
        <f t="shared" si="9"/>
        <v>99.800000000000011</v>
      </c>
      <c r="L396" s="5"/>
      <c r="M396" s="9">
        <v>26.33</v>
      </c>
      <c r="N396" s="76">
        <f t="shared" si="10"/>
        <v>0.26382765531062119</v>
      </c>
      <c r="O396" s="12"/>
      <c r="P396" s="23" t="e">
        <v>#NAME?</v>
      </c>
      <c r="T396" s="25"/>
      <c r="U396" s="34"/>
      <c r="V396" s="34"/>
      <c r="W396" s="78"/>
    </row>
    <row r="397" spans="1:23" outlineLevel="2" x14ac:dyDescent="0.2">
      <c r="A397" s="27">
        <f t="shared" si="11"/>
        <v>391</v>
      </c>
      <c r="B397" s="50">
        <v>40219</v>
      </c>
      <c r="C397" s="5">
        <v>127</v>
      </c>
      <c r="D397" s="5">
        <v>140</v>
      </c>
      <c r="E397" s="5">
        <v>4</v>
      </c>
      <c r="F397" s="5">
        <v>27</v>
      </c>
      <c r="G397" s="34"/>
      <c r="K397" s="5">
        <f t="shared" si="9"/>
        <v>101.80000000000001</v>
      </c>
      <c r="L397" s="5"/>
      <c r="M397" s="9">
        <v>26.2</v>
      </c>
      <c r="N397" s="76">
        <f t="shared" si="10"/>
        <v>0.25736738703339879</v>
      </c>
      <c r="O397" s="12"/>
      <c r="P397" s="23" t="e">
        <v>#NAME?</v>
      </c>
      <c r="T397" s="25"/>
      <c r="U397" s="34"/>
      <c r="V397" s="34"/>
      <c r="W397" s="78"/>
    </row>
    <row r="398" spans="1:23" outlineLevel="2" x14ac:dyDescent="0.2">
      <c r="A398" s="27">
        <f t="shared" si="11"/>
        <v>392</v>
      </c>
      <c r="B398" s="50">
        <v>40220</v>
      </c>
      <c r="C398" s="5">
        <v>127</v>
      </c>
      <c r="D398" s="5">
        <v>139</v>
      </c>
      <c r="E398" s="5">
        <v>4</v>
      </c>
      <c r="F398" s="5">
        <v>26</v>
      </c>
      <c r="G398" s="34"/>
      <c r="K398" s="5">
        <f t="shared" si="9"/>
        <v>101.88000000000001</v>
      </c>
      <c r="L398" s="5"/>
      <c r="M398" s="9">
        <v>27.1</v>
      </c>
      <c r="N398" s="76">
        <f t="shared" si="10"/>
        <v>0.26599921476246563</v>
      </c>
      <c r="O398" s="12"/>
      <c r="P398" s="23" t="e">
        <v>#NAME?</v>
      </c>
      <c r="T398" s="25"/>
      <c r="U398" s="34"/>
      <c r="V398" s="34"/>
      <c r="W398" s="78"/>
    </row>
    <row r="399" spans="1:23" outlineLevel="2" x14ac:dyDescent="0.2">
      <c r="A399" s="27">
        <f t="shared" si="11"/>
        <v>393</v>
      </c>
      <c r="B399" s="50">
        <v>40221</v>
      </c>
      <c r="C399" s="5">
        <v>127.25</v>
      </c>
      <c r="D399" s="5">
        <v>139</v>
      </c>
      <c r="E399" s="5">
        <v>4</v>
      </c>
      <c r="F399" s="5">
        <v>25</v>
      </c>
      <c r="G399" s="34"/>
      <c r="K399" s="5">
        <f t="shared" si="9"/>
        <v>102.88000000000001</v>
      </c>
      <c r="L399" s="5"/>
      <c r="M399" s="9">
        <v>26.93</v>
      </c>
      <c r="N399" s="76">
        <f t="shared" si="10"/>
        <v>0.2617612752721617</v>
      </c>
      <c r="O399" s="12"/>
      <c r="P399" s="23" t="e">
        <v>#NAME?</v>
      </c>
      <c r="T399" s="25"/>
      <c r="U399" s="34"/>
      <c r="V399" s="34"/>
      <c r="W399" s="78"/>
    </row>
    <row r="400" spans="1:23" outlineLevel="2" x14ac:dyDescent="0.2">
      <c r="A400" s="27">
        <f t="shared" si="11"/>
        <v>394</v>
      </c>
      <c r="B400" s="50">
        <v>40225</v>
      </c>
      <c r="C400" s="5">
        <v>127.25</v>
      </c>
      <c r="D400" s="5">
        <v>139</v>
      </c>
      <c r="E400" s="5">
        <v>4</v>
      </c>
      <c r="F400" s="5">
        <v>25</v>
      </c>
      <c r="G400" s="34"/>
      <c r="K400" s="5">
        <f t="shared" si="9"/>
        <v>102.88000000000001</v>
      </c>
      <c r="L400" s="5"/>
      <c r="M400" s="9">
        <v>28.17</v>
      </c>
      <c r="N400" s="76">
        <f t="shared" si="10"/>
        <v>0.27381415241057544</v>
      </c>
      <c r="O400" s="12"/>
      <c r="P400" s="23" t="e">
        <v>#NAME?</v>
      </c>
      <c r="T400" s="25"/>
      <c r="U400" s="34"/>
      <c r="V400" s="34"/>
      <c r="W400" s="78"/>
    </row>
    <row r="401" spans="1:23" outlineLevel="2" x14ac:dyDescent="0.2">
      <c r="A401" s="27">
        <f t="shared" si="11"/>
        <v>395</v>
      </c>
      <c r="B401" s="50">
        <v>40226</v>
      </c>
      <c r="C401" s="5">
        <v>127.5</v>
      </c>
      <c r="D401" s="5">
        <v>139.25</v>
      </c>
      <c r="E401" s="5">
        <v>4</v>
      </c>
      <c r="F401" s="5">
        <v>26</v>
      </c>
      <c r="G401" s="34"/>
      <c r="K401" s="5">
        <f t="shared" si="9"/>
        <v>102.11000000000001</v>
      </c>
      <c r="L401" s="5"/>
      <c r="M401" s="9">
        <v>28.23</v>
      </c>
      <c r="N401" s="76">
        <f t="shared" si="10"/>
        <v>0.27646655567525213</v>
      </c>
      <c r="O401" s="12"/>
      <c r="P401" s="23" t="e">
        <v>#NAME?</v>
      </c>
      <c r="T401" s="25"/>
      <c r="U401" s="34"/>
      <c r="V401" s="34"/>
      <c r="W401" s="78"/>
    </row>
    <row r="402" spans="1:23" outlineLevel="2" x14ac:dyDescent="0.2">
      <c r="A402" s="27">
        <f t="shared" si="11"/>
        <v>396</v>
      </c>
      <c r="B402" s="50">
        <v>40227</v>
      </c>
      <c r="C402" s="5">
        <v>127.5</v>
      </c>
      <c r="D402" s="5">
        <v>139.25</v>
      </c>
      <c r="E402" s="5">
        <v>4</v>
      </c>
      <c r="F402" s="5">
        <v>25.75</v>
      </c>
      <c r="G402" s="34"/>
      <c r="K402" s="5">
        <f t="shared" si="9"/>
        <v>102.36000000000001</v>
      </c>
      <c r="L402" s="5"/>
      <c r="M402" s="9">
        <v>28.68</v>
      </c>
      <c r="N402" s="76">
        <f t="shared" si="10"/>
        <v>0.28018757327080884</v>
      </c>
      <c r="O402" s="12"/>
      <c r="P402" s="23" t="e">
        <v>#NAME?</v>
      </c>
      <c r="T402" s="25"/>
      <c r="U402" s="34"/>
      <c r="V402" s="34"/>
      <c r="W402" s="78"/>
    </row>
    <row r="403" spans="1:23" outlineLevel="2" x14ac:dyDescent="0.2">
      <c r="A403" s="27">
        <f t="shared" si="11"/>
        <v>397</v>
      </c>
      <c r="B403" s="50">
        <v>40228</v>
      </c>
      <c r="C403" s="5">
        <v>127.5</v>
      </c>
      <c r="D403" s="5">
        <v>139.25</v>
      </c>
      <c r="E403" s="5">
        <v>4</v>
      </c>
      <c r="F403" s="5">
        <v>26</v>
      </c>
      <c r="G403" s="34"/>
      <c r="K403" s="5">
        <f t="shared" si="9"/>
        <v>102.11000000000001</v>
      </c>
      <c r="L403" s="5"/>
      <c r="M403" s="9">
        <v>28.82</v>
      </c>
      <c r="N403" s="76">
        <f t="shared" si="10"/>
        <v>0.28224463813534423</v>
      </c>
      <c r="O403" s="12"/>
      <c r="P403" s="23" t="e">
        <v>#NAME?</v>
      </c>
      <c r="T403" s="25"/>
      <c r="U403" s="34"/>
      <c r="V403" s="34"/>
      <c r="W403" s="78"/>
    </row>
    <row r="404" spans="1:23" outlineLevel="2" x14ac:dyDescent="0.2">
      <c r="A404" s="27">
        <f t="shared" si="11"/>
        <v>398</v>
      </c>
      <c r="B404" s="50">
        <v>40231</v>
      </c>
      <c r="C404" s="5">
        <v>129</v>
      </c>
      <c r="D404" s="5">
        <v>141</v>
      </c>
      <c r="E404" s="5">
        <v>4</v>
      </c>
      <c r="F404" s="5">
        <v>27</v>
      </c>
      <c r="G404" s="34"/>
      <c r="K404" s="5">
        <f t="shared" si="9"/>
        <v>102.72</v>
      </c>
      <c r="L404" s="5"/>
      <c r="M404" s="9">
        <v>28.13</v>
      </c>
      <c r="N404" s="76">
        <f t="shared" si="10"/>
        <v>0.27385124610591899</v>
      </c>
      <c r="O404" s="12"/>
      <c r="P404" s="23" t="e">
        <v>#NAME?</v>
      </c>
      <c r="T404" s="25"/>
      <c r="U404" s="34"/>
      <c r="V404" s="34"/>
      <c r="W404" s="78"/>
    </row>
    <row r="405" spans="1:23" outlineLevel="2" x14ac:dyDescent="0.2">
      <c r="A405" s="27">
        <f t="shared" si="11"/>
        <v>399</v>
      </c>
      <c r="B405" s="50">
        <v>40232</v>
      </c>
      <c r="C405" s="5">
        <v>129.5</v>
      </c>
      <c r="D405" s="5">
        <v>141.5</v>
      </c>
      <c r="E405" s="5">
        <v>4</v>
      </c>
      <c r="F405" s="5">
        <v>27</v>
      </c>
      <c r="G405" s="34"/>
      <c r="K405" s="5">
        <f t="shared" si="9"/>
        <v>103.18</v>
      </c>
      <c r="L405" s="5"/>
      <c r="M405" s="9">
        <v>27.52</v>
      </c>
      <c r="N405" s="76">
        <f t="shared" si="10"/>
        <v>0.26671835627059504</v>
      </c>
      <c r="O405" s="12"/>
      <c r="P405" s="23" t="e">
        <v>#NAME?</v>
      </c>
      <c r="T405" s="25"/>
      <c r="U405" s="34"/>
      <c r="V405" s="34"/>
      <c r="W405" s="78"/>
    </row>
    <row r="406" spans="1:23" outlineLevel="2" x14ac:dyDescent="0.2">
      <c r="A406" s="27">
        <f t="shared" si="11"/>
        <v>400</v>
      </c>
      <c r="B406" s="50">
        <v>40233</v>
      </c>
      <c r="C406" s="5">
        <v>132.5</v>
      </c>
      <c r="D406" s="5">
        <v>145</v>
      </c>
      <c r="E406" s="5">
        <v>5</v>
      </c>
      <c r="F406" s="5">
        <v>27</v>
      </c>
      <c r="G406" s="34"/>
      <c r="K406" s="5">
        <f t="shared" si="9"/>
        <v>106.4</v>
      </c>
      <c r="L406" s="5"/>
      <c r="M406" s="9">
        <v>27.66</v>
      </c>
      <c r="N406" s="76">
        <f t="shared" si="10"/>
        <v>0.25996240601503756</v>
      </c>
      <c r="O406" s="12"/>
      <c r="P406" s="23" t="e">
        <v>#NAME?</v>
      </c>
      <c r="T406" s="25"/>
      <c r="U406" s="34"/>
      <c r="V406" s="34"/>
      <c r="W406" s="78"/>
    </row>
    <row r="407" spans="1:23" outlineLevel="2" x14ac:dyDescent="0.2">
      <c r="A407" s="27">
        <f t="shared" si="11"/>
        <v>401</v>
      </c>
      <c r="B407" s="50">
        <v>40234</v>
      </c>
      <c r="C407" s="5">
        <v>133.5</v>
      </c>
      <c r="D407" s="5">
        <v>145.5</v>
      </c>
      <c r="E407" s="5">
        <v>4.5</v>
      </c>
      <c r="F407" s="5">
        <v>26</v>
      </c>
      <c r="G407" s="34"/>
      <c r="K407" s="5">
        <f t="shared" si="9"/>
        <v>107.86000000000001</v>
      </c>
      <c r="L407" s="5"/>
      <c r="M407" s="9">
        <v>27.92</v>
      </c>
      <c r="N407" s="76">
        <f t="shared" si="10"/>
        <v>0.25885407009085848</v>
      </c>
      <c r="O407" s="12"/>
      <c r="P407" s="23" t="e">
        <v>#NAME?</v>
      </c>
      <c r="T407" s="25"/>
      <c r="U407" s="34"/>
      <c r="V407" s="34"/>
      <c r="W407" s="78"/>
    </row>
    <row r="408" spans="1:23" outlineLevel="2" x14ac:dyDescent="0.2">
      <c r="A408" s="27">
        <f t="shared" si="11"/>
        <v>402</v>
      </c>
      <c r="B408" s="50">
        <v>40235</v>
      </c>
      <c r="C408" s="5">
        <v>134.25</v>
      </c>
      <c r="D408" s="5">
        <v>145.25</v>
      </c>
      <c r="E408" s="5">
        <v>4.5</v>
      </c>
      <c r="F408" s="5">
        <v>25.5</v>
      </c>
      <c r="G408" s="34"/>
      <c r="K408" s="5">
        <f t="shared" ref="K408:K471" si="12">+D408*0.92-F408</f>
        <v>108.13</v>
      </c>
      <c r="L408" s="5"/>
      <c r="M408" s="9">
        <v>27.86</v>
      </c>
      <c r="N408" s="76">
        <f t="shared" ref="N408:N471" si="13">+M408/K408</f>
        <v>0.2576528253028762</v>
      </c>
      <c r="O408" s="12"/>
      <c r="P408" s="23" t="e">
        <v>#NAME?</v>
      </c>
      <c r="T408" s="25"/>
      <c r="U408" s="34"/>
      <c r="V408" s="34"/>
      <c r="W408" s="78"/>
    </row>
    <row r="409" spans="1:23" outlineLevel="2" x14ac:dyDescent="0.2">
      <c r="A409" s="27">
        <f t="shared" si="11"/>
        <v>403</v>
      </c>
      <c r="B409" s="50">
        <v>40238</v>
      </c>
      <c r="C409" s="5">
        <v>134.25</v>
      </c>
      <c r="D409" s="5">
        <v>145.25</v>
      </c>
      <c r="E409" s="5">
        <v>4.5</v>
      </c>
      <c r="F409" s="5">
        <v>25.5</v>
      </c>
      <c r="G409" s="34"/>
      <c r="K409" s="5">
        <f t="shared" si="12"/>
        <v>108.13</v>
      </c>
      <c r="L409" s="5"/>
      <c r="M409" s="9">
        <v>28.46</v>
      </c>
      <c r="N409" s="76">
        <f t="shared" si="13"/>
        <v>0.26320170165541479</v>
      </c>
      <c r="O409" s="12"/>
      <c r="P409" s="23" t="e">
        <v>#NAME?</v>
      </c>
      <c r="T409" s="25"/>
      <c r="U409" s="34"/>
      <c r="V409" s="34"/>
      <c r="W409" s="78"/>
    </row>
    <row r="410" spans="1:23" outlineLevel="2" x14ac:dyDescent="0.2">
      <c r="A410" s="27">
        <f t="shared" si="11"/>
        <v>404</v>
      </c>
      <c r="B410" s="50">
        <v>40239</v>
      </c>
      <c r="C410" s="5">
        <v>134.25</v>
      </c>
      <c r="D410" s="5">
        <v>145.25</v>
      </c>
      <c r="E410" s="5">
        <v>4.5</v>
      </c>
      <c r="F410" s="5">
        <v>25.25</v>
      </c>
      <c r="G410" s="34"/>
      <c r="K410" s="5">
        <f t="shared" si="12"/>
        <v>108.38</v>
      </c>
      <c r="L410" s="5"/>
      <c r="M410" s="9">
        <v>29.17</v>
      </c>
      <c r="N410" s="76">
        <f t="shared" si="13"/>
        <v>0.26914559881897032</v>
      </c>
      <c r="O410" s="12"/>
      <c r="P410" s="23" t="e">
        <v>#NAME?</v>
      </c>
      <c r="T410" s="25"/>
      <c r="U410" s="34"/>
      <c r="V410" s="34"/>
      <c r="W410" s="78"/>
    </row>
    <row r="411" spans="1:23" outlineLevel="2" x14ac:dyDescent="0.2">
      <c r="A411" s="27">
        <f t="shared" si="11"/>
        <v>405</v>
      </c>
      <c r="B411" s="50">
        <v>40240</v>
      </c>
      <c r="C411" s="5">
        <v>133</v>
      </c>
      <c r="D411" s="5">
        <v>144.75</v>
      </c>
      <c r="E411" s="5">
        <v>4.5</v>
      </c>
      <c r="F411" s="5">
        <v>25</v>
      </c>
      <c r="G411" s="34"/>
      <c r="K411" s="5">
        <f t="shared" si="12"/>
        <v>108.17000000000002</v>
      </c>
      <c r="L411" s="5"/>
      <c r="M411" s="9">
        <v>29.14</v>
      </c>
      <c r="N411" s="76">
        <f t="shared" si="13"/>
        <v>0.26939077378200976</v>
      </c>
      <c r="O411" s="12"/>
      <c r="P411" s="23" t="e">
        <v>#NAME?</v>
      </c>
      <c r="T411" s="25"/>
      <c r="U411" s="34"/>
      <c r="V411" s="34"/>
      <c r="W411" s="78"/>
    </row>
    <row r="412" spans="1:23" outlineLevel="2" x14ac:dyDescent="0.2">
      <c r="A412" s="27">
        <f t="shared" si="11"/>
        <v>406</v>
      </c>
      <c r="B412" s="50">
        <v>40241</v>
      </c>
      <c r="C412" s="5">
        <v>132.75</v>
      </c>
      <c r="D412" s="5">
        <v>144.5</v>
      </c>
      <c r="E412" s="5">
        <v>4.5</v>
      </c>
      <c r="F412" s="5">
        <v>27</v>
      </c>
      <c r="G412" s="34"/>
      <c r="K412" s="5">
        <f t="shared" si="12"/>
        <v>105.94</v>
      </c>
      <c r="L412" s="5"/>
      <c r="M412" s="9">
        <v>29.53</v>
      </c>
      <c r="N412" s="76">
        <f t="shared" si="13"/>
        <v>0.278742684538418</v>
      </c>
      <c r="O412" s="12"/>
      <c r="P412" s="23" t="e">
        <v>#NAME?</v>
      </c>
      <c r="T412" s="25"/>
      <c r="U412" s="34"/>
      <c r="V412" s="34"/>
      <c r="W412" s="78"/>
    </row>
    <row r="413" spans="1:23" outlineLevel="2" x14ac:dyDescent="0.2">
      <c r="A413" s="27">
        <f t="shared" si="11"/>
        <v>407</v>
      </c>
      <c r="B413" s="50">
        <v>40242</v>
      </c>
      <c r="C413" s="5">
        <v>132</v>
      </c>
      <c r="D413" s="5">
        <v>143.75</v>
      </c>
      <c r="E413" s="5">
        <v>4.5</v>
      </c>
      <c r="F413" s="5">
        <v>29.5</v>
      </c>
      <c r="G413" s="34"/>
      <c r="K413" s="5">
        <f t="shared" si="12"/>
        <v>102.75</v>
      </c>
      <c r="L413" s="5"/>
      <c r="M413" s="9">
        <v>30.67</v>
      </c>
      <c r="N413" s="76">
        <f t="shared" si="13"/>
        <v>0.29849148418491483</v>
      </c>
      <c r="O413" s="12"/>
      <c r="P413" s="23" t="e">
        <v>#NAME?</v>
      </c>
      <c r="T413" s="25"/>
      <c r="U413" s="34"/>
      <c r="V413" s="34"/>
      <c r="W413" s="78"/>
    </row>
    <row r="414" spans="1:23" outlineLevel="2" x14ac:dyDescent="0.2">
      <c r="A414" s="27">
        <f t="shared" si="11"/>
        <v>408</v>
      </c>
      <c r="B414" s="50">
        <v>40245</v>
      </c>
      <c r="C414" s="5">
        <v>131.75</v>
      </c>
      <c r="D414" s="5">
        <v>143.5</v>
      </c>
      <c r="E414" s="5">
        <v>4.5</v>
      </c>
      <c r="F414" s="5">
        <v>30</v>
      </c>
      <c r="G414" s="34"/>
      <c r="K414" s="5">
        <f t="shared" si="12"/>
        <v>102.02000000000001</v>
      </c>
      <c r="L414" s="5"/>
      <c r="M414" s="9">
        <v>30.44</v>
      </c>
      <c r="N414" s="76">
        <f t="shared" si="13"/>
        <v>0.29837286806508528</v>
      </c>
      <c r="O414" s="12"/>
      <c r="P414" s="23" t="e">
        <v>#NAME?</v>
      </c>
      <c r="T414" s="25"/>
      <c r="U414" s="34"/>
      <c r="V414" s="34"/>
      <c r="W414" s="78"/>
    </row>
    <row r="415" spans="1:23" outlineLevel="2" x14ac:dyDescent="0.2">
      <c r="A415" s="27">
        <f t="shared" si="11"/>
        <v>409</v>
      </c>
      <c r="B415" s="50">
        <f>+B414+1</f>
        <v>40246</v>
      </c>
      <c r="C415" s="5">
        <v>131.75</v>
      </c>
      <c r="D415" s="5">
        <v>143.5</v>
      </c>
      <c r="E415" s="5">
        <v>4.5</v>
      </c>
      <c r="F415" s="5">
        <v>30</v>
      </c>
      <c r="G415" s="34"/>
      <c r="K415" s="5">
        <f t="shared" si="12"/>
        <v>102.02000000000001</v>
      </c>
      <c r="L415" s="5"/>
      <c r="M415" s="9">
        <v>30.71</v>
      </c>
      <c r="N415" s="76">
        <f t="shared" si="13"/>
        <v>0.30101940795922366</v>
      </c>
      <c r="O415" s="12"/>
      <c r="P415" s="23" t="e">
        <v>#NAME?</v>
      </c>
      <c r="T415" s="25"/>
      <c r="U415" s="34"/>
      <c r="V415" s="34"/>
      <c r="W415" s="78"/>
    </row>
    <row r="416" spans="1:23" outlineLevel="2" x14ac:dyDescent="0.2">
      <c r="A416" s="27">
        <f t="shared" si="11"/>
        <v>410</v>
      </c>
      <c r="B416" s="50">
        <f>+B415+1</f>
        <v>40247</v>
      </c>
      <c r="C416" s="5">
        <v>132.5</v>
      </c>
      <c r="D416" s="5">
        <v>147.5</v>
      </c>
      <c r="E416" s="5">
        <v>4.5</v>
      </c>
      <c r="F416" s="5">
        <v>28.5</v>
      </c>
      <c r="G416" s="34"/>
      <c r="K416" s="5">
        <f t="shared" si="12"/>
        <v>107.20000000000002</v>
      </c>
      <c r="L416" s="5"/>
      <c r="M416" s="9">
        <v>30.39</v>
      </c>
      <c r="N416" s="76">
        <f t="shared" si="13"/>
        <v>0.28348880597014919</v>
      </c>
      <c r="O416" s="12"/>
      <c r="P416" s="23" t="e">
        <v>#NAME?</v>
      </c>
      <c r="T416" s="25"/>
      <c r="U416" s="34"/>
      <c r="V416" s="34"/>
      <c r="W416" s="78"/>
    </row>
    <row r="417" spans="1:23" outlineLevel="2" x14ac:dyDescent="0.2">
      <c r="A417" s="27">
        <f t="shared" si="11"/>
        <v>411</v>
      </c>
      <c r="B417" s="50">
        <f>+B416+1</f>
        <v>40248</v>
      </c>
      <c r="C417" s="5">
        <v>135.5</v>
      </c>
      <c r="D417" s="5">
        <v>147.5</v>
      </c>
      <c r="E417" s="5">
        <v>4.5</v>
      </c>
      <c r="F417" s="5">
        <v>28.5</v>
      </c>
      <c r="G417" s="34"/>
      <c r="K417" s="5">
        <f t="shared" si="12"/>
        <v>107.20000000000002</v>
      </c>
      <c r="L417" s="5"/>
      <c r="M417" s="9">
        <v>30.15</v>
      </c>
      <c r="N417" s="76">
        <f t="shared" si="13"/>
        <v>0.28124999999999994</v>
      </c>
      <c r="O417" s="12"/>
      <c r="P417" s="23" t="e">
        <v>#NAME?</v>
      </c>
      <c r="T417" s="25"/>
      <c r="U417" s="34"/>
      <c r="V417" s="34"/>
      <c r="W417" s="78"/>
    </row>
    <row r="418" spans="1:23" outlineLevel="2" x14ac:dyDescent="0.2">
      <c r="A418" s="27">
        <f t="shared" si="11"/>
        <v>412</v>
      </c>
      <c r="B418" s="50">
        <f>+B417+1</f>
        <v>40249</v>
      </c>
      <c r="C418" s="5">
        <v>136</v>
      </c>
      <c r="D418" s="5">
        <v>147.5</v>
      </c>
      <c r="E418" s="5">
        <v>4.5</v>
      </c>
      <c r="F418" s="5">
        <v>29</v>
      </c>
      <c r="G418" s="34"/>
      <c r="K418" s="5">
        <f t="shared" si="12"/>
        <v>106.70000000000002</v>
      </c>
      <c r="L418" s="5"/>
      <c r="M418" s="9">
        <v>30.03</v>
      </c>
      <c r="N418" s="76">
        <f t="shared" si="13"/>
        <v>0.28144329896907211</v>
      </c>
      <c r="O418" s="12"/>
      <c r="P418" s="23" t="e">
        <v>#NAME?</v>
      </c>
      <c r="T418" s="25"/>
      <c r="U418" s="34"/>
      <c r="V418" s="34"/>
      <c r="W418" s="78"/>
    </row>
    <row r="419" spans="1:23" outlineLevel="2" x14ac:dyDescent="0.2">
      <c r="A419" s="27">
        <f t="shared" si="11"/>
        <v>413</v>
      </c>
      <c r="B419" s="50">
        <v>40252</v>
      </c>
      <c r="C419" s="5">
        <v>138.5</v>
      </c>
      <c r="D419" s="5">
        <v>150.5</v>
      </c>
      <c r="E419" s="5">
        <v>4.5</v>
      </c>
      <c r="F419" s="5">
        <v>30.5</v>
      </c>
      <c r="G419" s="34"/>
      <c r="K419" s="5">
        <f t="shared" si="12"/>
        <v>107.96000000000001</v>
      </c>
      <c r="L419" s="5"/>
      <c r="M419" s="9">
        <v>30.16</v>
      </c>
      <c r="N419" s="76">
        <f t="shared" si="13"/>
        <v>0.27936272693590214</v>
      </c>
      <c r="O419" s="12"/>
      <c r="P419" s="23" t="e">
        <v>#NAME?</v>
      </c>
      <c r="T419" s="25"/>
      <c r="U419" s="34"/>
      <c r="V419" s="34"/>
      <c r="W419" s="78"/>
    </row>
    <row r="420" spans="1:23" outlineLevel="2" x14ac:dyDescent="0.2">
      <c r="A420" s="27">
        <f t="shared" si="11"/>
        <v>414</v>
      </c>
      <c r="B420" s="50">
        <v>40253</v>
      </c>
      <c r="C420" s="5">
        <v>141.5</v>
      </c>
      <c r="D420" s="5">
        <v>153.5</v>
      </c>
      <c r="E420" s="5">
        <v>4.5</v>
      </c>
      <c r="F420" s="5">
        <v>30.5</v>
      </c>
      <c r="G420" s="34"/>
      <c r="K420" s="5">
        <f t="shared" si="12"/>
        <v>110.72</v>
      </c>
      <c r="L420" s="5"/>
      <c r="M420" s="9">
        <v>30.87</v>
      </c>
      <c r="N420" s="76">
        <f t="shared" si="13"/>
        <v>0.27881141618497113</v>
      </c>
      <c r="O420" s="12"/>
      <c r="P420" s="23" t="e">
        <v>#NAME?</v>
      </c>
      <c r="T420" s="25"/>
      <c r="U420" s="34"/>
      <c r="V420" s="34"/>
      <c r="W420" s="78"/>
    </row>
    <row r="421" spans="1:23" outlineLevel="2" x14ac:dyDescent="0.2">
      <c r="A421" s="27">
        <f t="shared" si="11"/>
        <v>415</v>
      </c>
      <c r="B421" s="50">
        <v>40254</v>
      </c>
      <c r="C421" s="5">
        <v>141.75</v>
      </c>
      <c r="D421" s="5">
        <v>158</v>
      </c>
      <c r="E421" s="5">
        <v>4.5</v>
      </c>
      <c r="F421" s="5">
        <v>30.5</v>
      </c>
      <c r="G421" s="34"/>
      <c r="K421" s="5">
        <f t="shared" si="12"/>
        <v>114.86000000000001</v>
      </c>
      <c r="L421" s="5"/>
      <c r="M421" s="9">
        <v>30.72</v>
      </c>
      <c r="N421" s="76">
        <f t="shared" si="13"/>
        <v>0.26745603343200414</v>
      </c>
      <c r="O421" s="12"/>
      <c r="P421" s="23" t="e">
        <v>#NAME?</v>
      </c>
      <c r="T421" s="25"/>
      <c r="U421" s="34"/>
      <c r="V421" s="34"/>
      <c r="W421" s="78"/>
    </row>
    <row r="422" spans="1:23" outlineLevel="2" x14ac:dyDescent="0.2">
      <c r="A422" s="27">
        <f t="shared" si="11"/>
        <v>416</v>
      </c>
      <c r="B422" s="50">
        <v>40255</v>
      </c>
      <c r="C422" s="5">
        <v>143</v>
      </c>
      <c r="D422" s="5">
        <v>159</v>
      </c>
      <c r="E422" s="5">
        <v>5</v>
      </c>
      <c r="F422" s="5">
        <v>27</v>
      </c>
      <c r="G422" s="34"/>
      <c r="K422" s="5">
        <f t="shared" si="12"/>
        <v>119.28</v>
      </c>
      <c r="L422" s="5"/>
      <c r="M422" s="9">
        <v>30.05</v>
      </c>
      <c r="N422" s="76">
        <f t="shared" si="13"/>
        <v>0.25192823608316567</v>
      </c>
      <c r="O422" s="12"/>
      <c r="P422" s="23" t="e">
        <v>#NAME?</v>
      </c>
      <c r="T422" s="25"/>
      <c r="U422" s="34"/>
      <c r="V422" s="34"/>
      <c r="W422" s="78"/>
    </row>
    <row r="423" spans="1:23" outlineLevel="2" x14ac:dyDescent="0.2">
      <c r="A423" s="27">
        <f t="shared" si="11"/>
        <v>417</v>
      </c>
      <c r="B423" s="50">
        <v>40256</v>
      </c>
      <c r="C423" s="5">
        <v>143</v>
      </c>
      <c r="D423" s="5">
        <v>159</v>
      </c>
      <c r="E423" s="5">
        <v>5</v>
      </c>
      <c r="F423" s="5">
        <v>27</v>
      </c>
      <c r="G423" s="34"/>
      <c r="K423" s="5">
        <f t="shared" si="12"/>
        <v>119.28</v>
      </c>
      <c r="L423" s="5"/>
      <c r="M423" s="9">
        <v>29.77</v>
      </c>
      <c r="N423" s="76">
        <f t="shared" si="13"/>
        <v>0.24958081824279008</v>
      </c>
      <c r="O423" s="12"/>
      <c r="P423" s="23" t="e">
        <v>#NAME?</v>
      </c>
      <c r="T423" s="25"/>
      <c r="U423" s="34"/>
      <c r="V423" s="34"/>
      <c r="W423" s="78"/>
    </row>
    <row r="424" spans="1:23" outlineLevel="2" x14ac:dyDescent="0.2">
      <c r="A424" s="27">
        <f t="shared" si="11"/>
        <v>418</v>
      </c>
      <c r="B424" s="50">
        <v>40259</v>
      </c>
      <c r="C424" s="5">
        <v>144</v>
      </c>
      <c r="D424" s="5">
        <v>160</v>
      </c>
      <c r="E424" s="5">
        <v>5</v>
      </c>
      <c r="F424" s="5">
        <v>26.5</v>
      </c>
      <c r="G424" s="34"/>
      <c r="K424" s="5">
        <f t="shared" si="12"/>
        <v>120.70000000000002</v>
      </c>
      <c r="L424" s="5"/>
      <c r="M424" s="9">
        <v>30.04</v>
      </c>
      <c r="N424" s="76">
        <f t="shared" si="13"/>
        <v>0.24888152444076217</v>
      </c>
      <c r="O424" s="12"/>
      <c r="P424" s="23" t="e">
        <v>#NAME?</v>
      </c>
      <c r="T424" s="25"/>
      <c r="U424" s="34"/>
      <c r="V424" s="34"/>
      <c r="W424" s="78"/>
    </row>
    <row r="425" spans="1:23" outlineLevel="2" x14ac:dyDescent="0.2">
      <c r="A425" s="27">
        <f t="shared" si="11"/>
        <v>419</v>
      </c>
      <c r="B425" s="50">
        <v>40260</v>
      </c>
      <c r="C425" s="5">
        <v>147</v>
      </c>
      <c r="D425" s="5">
        <v>163</v>
      </c>
      <c r="E425" s="5">
        <v>5</v>
      </c>
      <c r="F425" s="5">
        <v>24.5</v>
      </c>
      <c r="G425" s="34"/>
      <c r="K425" s="5">
        <f t="shared" si="12"/>
        <v>125.46000000000001</v>
      </c>
      <c r="L425" s="5"/>
      <c r="M425" s="9">
        <v>31.57</v>
      </c>
      <c r="N425" s="76">
        <f t="shared" si="13"/>
        <v>0.25163398692810457</v>
      </c>
      <c r="O425" s="12"/>
      <c r="P425" s="23" t="e">
        <v>#NAME?</v>
      </c>
      <c r="T425" s="25"/>
      <c r="U425" s="34"/>
      <c r="V425" s="34"/>
      <c r="W425" s="78"/>
    </row>
    <row r="426" spans="1:23" outlineLevel="2" x14ac:dyDescent="0.2">
      <c r="A426" s="27">
        <f t="shared" si="11"/>
        <v>420</v>
      </c>
      <c r="B426" s="50">
        <v>40261</v>
      </c>
      <c r="C426" s="5">
        <v>148.5</v>
      </c>
      <c r="D426" s="5">
        <v>164.5</v>
      </c>
      <c r="E426" s="5">
        <v>5</v>
      </c>
      <c r="F426" s="5">
        <v>23.5</v>
      </c>
      <c r="G426" s="34"/>
      <c r="K426" s="5">
        <f t="shared" si="12"/>
        <v>127.84</v>
      </c>
      <c r="L426" s="5"/>
      <c r="M426" s="9">
        <v>31.32</v>
      </c>
      <c r="N426" s="76">
        <f t="shared" si="13"/>
        <v>0.24499374217772216</v>
      </c>
      <c r="O426" s="12"/>
      <c r="P426" s="23" t="e">
        <v>#NAME?</v>
      </c>
      <c r="T426" s="25"/>
      <c r="U426" s="34"/>
      <c r="V426" s="34"/>
      <c r="W426" s="78"/>
    </row>
    <row r="427" spans="1:23" outlineLevel="2" x14ac:dyDescent="0.2">
      <c r="A427" s="27">
        <f t="shared" si="11"/>
        <v>421</v>
      </c>
      <c r="B427" s="50">
        <v>40262</v>
      </c>
      <c r="C427" s="5">
        <v>152</v>
      </c>
      <c r="D427" s="5">
        <v>165.5</v>
      </c>
      <c r="E427" s="5">
        <v>4</v>
      </c>
      <c r="F427" s="5">
        <v>23.5</v>
      </c>
      <c r="G427" s="34"/>
      <c r="K427" s="5">
        <f t="shared" si="12"/>
        <v>128.76000000000002</v>
      </c>
      <c r="L427" s="5"/>
      <c r="M427" s="9">
        <v>30.79</v>
      </c>
      <c r="N427" s="76">
        <f t="shared" si="13"/>
        <v>0.23912705809257528</v>
      </c>
      <c r="O427" s="12"/>
      <c r="P427" s="23" t="e">
        <v>#NAME?</v>
      </c>
      <c r="T427" s="25"/>
      <c r="U427" s="34"/>
      <c r="V427" s="34"/>
      <c r="W427" s="78"/>
    </row>
    <row r="428" spans="1:23" outlineLevel="2" x14ac:dyDescent="0.2">
      <c r="A428" s="27">
        <f t="shared" si="11"/>
        <v>422</v>
      </c>
      <c r="B428" s="50">
        <v>40263</v>
      </c>
      <c r="C428" s="5">
        <v>153</v>
      </c>
      <c r="D428" s="5">
        <v>166.5</v>
      </c>
      <c r="E428" s="5">
        <v>4</v>
      </c>
      <c r="F428" s="5">
        <v>23.75</v>
      </c>
      <c r="G428" s="34"/>
      <c r="K428" s="5">
        <f t="shared" si="12"/>
        <v>129.43</v>
      </c>
      <c r="L428" s="5"/>
      <c r="M428" s="9">
        <v>30.79</v>
      </c>
      <c r="N428" s="76">
        <f t="shared" si="13"/>
        <v>0.23788920652089932</v>
      </c>
      <c r="O428" s="12"/>
      <c r="P428" s="23" t="e">
        <v>#NAME?</v>
      </c>
      <c r="T428" s="25"/>
      <c r="U428" s="34"/>
      <c r="V428" s="34"/>
      <c r="W428" s="78"/>
    </row>
    <row r="429" spans="1:23" outlineLevel="2" x14ac:dyDescent="0.2">
      <c r="A429" s="27">
        <f t="shared" si="11"/>
        <v>423</v>
      </c>
      <c r="B429" s="50">
        <v>40266</v>
      </c>
      <c r="C429" s="5">
        <v>155</v>
      </c>
      <c r="D429" s="5">
        <v>168.5</v>
      </c>
      <c r="E429" s="5">
        <v>4</v>
      </c>
      <c r="F429" s="5">
        <v>23.75</v>
      </c>
      <c r="G429" s="34"/>
      <c r="K429" s="5">
        <f t="shared" si="12"/>
        <v>131.27000000000001</v>
      </c>
      <c r="L429" s="5"/>
      <c r="M429" s="9">
        <v>32</v>
      </c>
      <c r="N429" s="76">
        <f t="shared" si="13"/>
        <v>0.24377237754246969</v>
      </c>
      <c r="O429" s="12"/>
      <c r="P429" s="23" t="e">
        <v>#NAME?</v>
      </c>
      <c r="T429" s="25"/>
      <c r="U429" s="34"/>
      <c r="V429" s="34"/>
      <c r="W429" s="78"/>
    </row>
    <row r="430" spans="1:23" outlineLevel="2" x14ac:dyDescent="0.2">
      <c r="A430" s="27">
        <f t="shared" si="11"/>
        <v>424</v>
      </c>
      <c r="B430" s="50">
        <v>40267</v>
      </c>
      <c r="C430" s="5">
        <v>155</v>
      </c>
      <c r="D430" s="5">
        <v>168.5</v>
      </c>
      <c r="E430" s="5">
        <v>4.5</v>
      </c>
      <c r="F430" s="5">
        <v>25</v>
      </c>
      <c r="G430" s="34"/>
      <c r="K430" s="5">
        <f t="shared" si="12"/>
        <v>130.02000000000001</v>
      </c>
      <c r="L430" s="5"/>
      <c r="M430" s="9">
        <v>32.29</v>
      </c>
      <c r="N430" s="76">
        <f t="shared" si="13"/>
        <v>0.24834640824488538</v>
      </c>
      <c r="O430" s="12"/>
      <c r="P430" s="23" t="e">
        <v>#NAME?</v>
      </c>
      <c r="T430" s="25"/>
      <c r="U430" s="34"/>
      <c r="V430" s="34"/>
      <c r="W430" s="78"/>
    </row>
    <row r="431" spans="1:23" outlineLevel="2" x14ac:dyDescent="0.2">
      <c r="A431" s="27">
        <f t="shared" si="11"/>
        <v>425</v>
      </c>
      <c r="B431" s="50">
        <v>40268</v>
      </c>
      <c r="C431" s="5">
        <v>158.5</v>
      </c>
      <c r="D431" s="5">
        <v>172</v>
      </c>
      <c r="E431" s="5">
        <v>4.5</v>
      </c>
      <c r="F431" s="5">
        <v>25.5</v>
      </c>
      <c r="G431" s="34"/>
      <c r="K431" s="5">
        <f t="shared" si="12"/>
        <v>132.74</v>
      </c>
      <c r="L431" s="5"/>
      <c r="M431" s="9">
        <v>32.19</v>
      </c>
      <c r="N431" s="76">
        <f t="shared" si="13"/>
        <v>0.2425041434383004</v>
      </c>
      <c r="O431" s="12"/>
      <c r="P431" s="23" t="e">
        <v>#NAME?</v>
      </c>
      <c r="T431" s="25"/>
      <c r="U431" s="34"/>
      <c r="V431" s="34"/>
      <c r="W431" s="78"/>
    </row>
    <row r="432" spans="1:23" outlineLevel="2" x14ac:dyDescent="0.2">
      <c r="A432" s="27">
        <f t="shared" si="11"/>
        <v>426</v>
      </c>
      <c r="B432" s="50">
        <v>40269</v>
      </c>
      <c r="C432" s="5">
        <v>158.5</v>
      </c>
      <c r="D432" s="5">
        <v>172</v>
      </c>
      <c r="E432" s="5">
        <v>4.5</v>
      </c>
      <c r="F432" s="5">
        <v>26.5</v>
      </c>
      <c r="G432" s="34"/>
      <c r="K432" s="5">
        <f t="shared" si="12"/>
        <v>131.74</v>
      </c>
      <c r="L432" s="5"/>
      <c r="M432" s="9">
        <v>32.96</v>
      </c>
      <c r="N432" s="76">
        <f t="shared" si="13"/>
        <v>0.25018976772430546</v>
      </c>
      <c r="O432" s="12"/>
      <c r="P432" s="23" t="e">
        <v>#NAME?</v>
      </c>
      <c r="T432" s="25"/>
      <c r="U432" s="34"/>
      <c r="V432" s="34"/>
      <c r="W432" s="78"/>
    </row>
    <row r="433" spans="1:23" outlineLevel="2" x14ac:dyDescent="0.2">
      <c r="A433" s="27">
        <f t="shared" si="11"/>
        <v>427</v>
      </c>
      <c r="B433" s="50">
        <v>40273</v>
      </c>
      <c r="C433" s="5">
        <v>160</v>
      </c>
      <c r="D433" s="5">
        <v>173.5</v>
      </c>
      <c r="E433" s="5">
        <v>4.5</v>
      </c>
      <c r="F433" s="5">
        <v>26.5</v>
      </c>
      <c r="G433" s="34"/>
      <c r="K433" s="5">
        <f t="shared" si="12"/>
        <v>133.12</v>
      </c>
      <c r="L433" s="5"/>
      <c r="M433" s="9">
        <v>32.909999999999997</v>
      </c>
      <c r="N433" s="76">
        <f t="shared" si="13"/>
        <v>0.24722055288461536</v>
      </c>
      <c r="O433" s="12"/>
      <c r="P433" s="23" t="e">
        <v>#NAME?</v>
      </c>
      <c r="T433" s="25"/>
      <c r="U433" s="34"/>
      <c r="V433" s="34"/>
      <c r="W433" s="78"/>
    </row>
    <row r="434" spans="1:23" outlineLevel="2" x14ac:dyDescent="0.2">
      <c r="A434" s="27">
        <f t="shared" si="11"/>
        <v>428</v>
      </c>
      <c r="B434" s="50">
        <v>40274</v>
      </c>
      <c r="C434" s="5">
        <v>160.5</v>
      </c>
      <c r="D434" s="5">
        <v>174</v>
      </c>
      <c r="E434" s="5">
        <v>4.5</v>
      </c>
      <c r="F434" s="5">
        <v>25.5</v>
      </c>
      <c r="G434" s="34"/>
      <c r="K434" s="5">
        <f t="shared" si="12"/>
        <v>134.58000000000001</v>
      </c>
      <c r="L434" s="5"/>
      <c r="M434" s="9">
        <v>32.99</v>
      </c>
      <c r="N434" s="76">
        <f t="shared" si="13"/>
        <v>0.24513300639025115</v>
      </c>
      <c r="O434" s="12"/>
      <c r="P434" s="23" t="e">
        <v>#NAME?</v>
      </c>
      <c r="T434" s="25"/>
      <c r="U434" s="34"/>
      <c r="V434" s="34"/>
      <c r="W434" s="78"/>
    </row>
    <row r="435" spans="1:23" outlineLevel="2" x14ac:dyDescent="0.2">
      <c r="A435" s="27">
        <f t="shared" si="11"/>
        <v>429</v>
      </c>
      <c r="B435" s="50">
        <v>40275</v>
      </c>
      <c r="C435" s="5">
        <v>161.5</v>
      </c>
      <c r="D435" s="5">
        <v>175</v>
      </c>
      <c r="E435" s="5">
        <v>5</v>
      </c>
      <c r="F435" s="5">
        <v>25.5</v>
      </c>
      <c r="G435" s="34"/>
      <c r="K435" s="5">
        <f t="shared" si="12"/>
        <v>135.5</v>
      </c>
      <c r="L435" s="5"/>
      <c r="M435" s="9">
        <v>33.090000000000003</v>
      </c>
      <c r="N435" s="76">
        <f t="shared" si="13"/>
        <v>0.24420664206642068</v>
      </c>
      <c r="O435" s="12"/>
      <c r="P435" s="23" t="e">
        <v>#NAME?</v>
      </c>
      <c r="T435" s="25"/>
      <c r="U435" s="34"/>
      <c r="V435" s="34"/>
      <c r="W435" s="78"/>
    </row>
    <row r="436" spans="1:23" outlineLevel="2" x14ac:dyDescent="0.2">
      <c r="A436" s="27">
        <f t="shared" si="11"/>
        <v>430</v>
      </c>
      <c r="B436" s="50">
        <v>40276</v>
      </c>
      <c r="C436" s="5">
        <v>163</v>
      </c>
      <c r="D436" s="5">
        <v>176.5</v>
      </c>
      <c r="E436" s="5">
        <v>5</v>
      </c>
      <c r="F436" s="5">
        <v>25.5</v>
      </c>
      <c r="G436" s="34"/>
      <c r="K436" s="5">
        <f t="shared" si="12"/>
        <v>136.88</v>
      </c>
      <c r="L436" s="5"/>
      <c r="M436" s="9">
        <v>33.67</v>
      </c>
      <c r="N436" s="76">
        <f t="shared" si="13"/>
        <v>0.24598188194038575</v>
      </c>
      <c r="O436" s="12"/>
      <c r="P436" s="23" t="e">
        <v>#NAME?</v>
      </c>
      <c r="T436" s="25"/>
      <c r="U436" s="34"/>
      <c r="V436" s="34"/>
      <c r="W436" s="78"/>
    </row>
    <row r="437" spans="1:23" outlineLevel="2" x14ac:dyDescent="0.2">
      <c r="A437" s="27">
        <f t="shared" si="11"/>
        <v>431</v>
      </c>
      <c r="B437" s="50">
        <v>40277</v>
      </c>
      <c r="C437" s="5">
        <v>167.5</v>
      </c>
      <c r="D437" s="5">
        <v>181</v>
      </c>
      <c r="E437" s="5">
        <v>5</v>
      </c>
      <c r="F437" s="5">
        <v>24</v>
      </c>
      <c r="G437" s="34"/>
      <c r="K437" s="5">
        <f t="shared" si="12"/>
        <v>142.52000000000001</v>
      </c>
      <c r="L437" s="5"/>
      <c r="M437" s="9">
        <v>33.950000000000003</v>
      </c>
      <c r="N437" s="76">
        <f t="shared" si="13"/>
        <v>0.23821218074656189</v>
      </c>
      <c r="O437" s="12"/>
      <c r="P437" s="23" t="e">
        <v>#NAME?</v>
      </c>
      <c r="T437" s="25"/>
      <c r="U437" s="34"/>
      <c r="V437" s="34"/>
      <c r="W437" s="78"/>
    </row>
    <row r="438" spans="1:23" outlineLevel="2" x14ac:dyDescent="0.2">
      <c r="A438" s="27">
        <f t="shared" si="11"/>
        <v>432</v>
      </c>
      <c r="B438" s="50">
        <v>40280</v>
      </c>
      <c r="C438" s="5">
        <v>169.5</v>
      </c>
      <c r="D438" s="5">
        <v>183</v>
      </c>
      <c r="E438" s="5">
        <v>5</v>
      </c>
      <c r="F438" s="5">
        <v>23</v>
      </c>
      <c r="G438" s="34"/>
      <c r="K438" s="5">
        <f t="shared" si="12"/>
        <v>145.36000000000001</v>
      </c>
      <c r="L438" s="5"/>
      <c r="M438" s="9">
        <v>33.86</v>
      </c>
      <c r="N438" s="76">
        <f t="shared" si="13"/>
        <v>0.23293891029168956</v>
      </c>
      <c r="O438" s="12"/>
      <c r="P438" s="23" t="e">
        <v>#NAME?</v>
      </c>
      <c r="T438" s="25"/>
      <c r="U438" s="34"/>
      <c r="V438" s="34"/>
      <c r="W438" s="78"/>
    </row>
    <row r="439" spans="1:23" outlineLevel="2" x14ac:dyDescent="0.2">
      <c r="A439" s="27">
        <f t="shared" si="11"/>
        <v>433</v>
      </c>
      <c r="B439" s="50">
        <v>40281</v>
      </c>
      <c r="C439" s="5">
        <v>173</v>
      </c>
      <c r="D439" s="5">
        <v>187</v>
      </c>
      <c r="E439" s="5">
        <v>6</v>
      </c>
      <c r="F439" s="5">
        <v>23.25</v>
      </c>
      <c r="G439" s="34"/>
      <c r="K439" s="5">
        <f t="shared" si="12"/>
        <v>148.79000000000002</v>
      </c>
      <c r="L439" s="5"/>
      <c r="M439" s="9">
        <v>33.979999999999997</v>
      </c>
      <c r="N439" s="76">
        <f t="shared" si="13"/>
        <v>0.228375562873849</v>
      </c>
      <c r="O439" s="12"/>
      <c r="P439" s="23" t="e">
        <v>#NAME?</v>
      </c>
      <c r="T439" s="25"/>
      <c r="U439" s="34"/>
      <c r="V439" s="34"/>
      <c r="W439" s="78"/>
    </row>
    <row r="440" spans="1:23" outlineLevel="2" x14ac:dyDescent="0.2">
      <c r="A440" s="27">
        <f t="shared" si="11"/>
        <v>434</v>
      </c>
      <c r="B440" s="50">
        <v>40282</v>
      </c>
      <c r="C440" s="5">
        <v>177</v>
      </c>
      <c r="D440" s="5">
        <v>191</v>
      </c>
      <c r="E440" s="5">
        <v>6</v>
      </c>
      <c r="F440" s="5">
        <v>23.25</v>
      </c>
      <c r="G440" s="34"/>
      <c r="K440" s="5">
        <f t="shared" si="12"/>
        <v>152.47</v>
      </c>
      <c r="L440" s="5"/>
      <c r="M440" s="9">
        <v>34.549999999999997</v>
      </c>
      <c r="N440" s="76">
        <f t="shared" si="13"/>
        <v>0.22660195448284906</v>
      </c>
      <c r="O440" s="12"/>
      <c r="P440" s="23" t="e">
        <v>#NAME?</v>
      </c>
      <c r="T440" s="25"/>
      <c r="U440" s="34"/>
      <c r="V440" s="34"/>
      <c r="W440" s="78"/>
    </row>
    <row r="441" spans="1:23" outlineLevel="2" x14ac:dyDescent="0.2">
      <c r="A441" s="27">
        <f t="shared" si="11"/>
        <v>435</v>
      </c>
      <c r="B441" s="50">
        <v>40283</v>
      </c>
      <c r="C441" s="5">
        <v>179</v>
      </c>
      <c r="D441" s="5">
        <v>193</v>
      </c>
      <c r="E441" s="5">
        <v>6</v>
      </c>
      <c r="F441" s="5">
        <v>24</v>
      </c>
      <c r="G441" s="34"/>
      <c r="K441" s="5">
        <f t="shared" si="12"/>
        <v>153.56</v>
      </c>
      <c r="L441" s="5"/>
      <c r="M441" s="9">
        <v>34</v>
      </c>
      <c r="N441" s="76">
        <f t="shared" si="13"/>
        <v>0.2214118259963532</v>
      </c>
      <c r="O441" s="12"/>
      <c r="P441" s="23" t="e">
        <v>#NAME?</v>
      </c>
      <c r="T441" s="25"/>
      <c r="U441" s="34"/>
      <c r="V441" s="34"/>
      <c r="W441" s="78"/>
    </row>
    <row r="442" spans="1:23" outlineLevel="2" x14ac:dyDescent="0.2">
      <c r="A442" s="27">
        <f t="shared" si="11"/>
        <v>436</v>
      </c>
      <c r="B442" s="50">
        <v>40284</v>
      </c>
      <c r="C442" s="5">
        <v>182</v>
      </c>
      <c r="D442" s="5">
        <v>196.5</v>
      </c>
      <c r="E442" s="5">
        <v>5</v>
      </c>
      <c r="F442" s="5">
        <v>25</v>
      </c>
      <c r="G442" s="34"/>
      <c r="K442" s="5">
        <f t="shared" si="12"/>
        <v>155.78</v>
      </c>
      <c r="L442" s="5"/>
      <c r="M442" s="9">
        <v>33.46</v>
      </c>
      <c r="N442" s="76">
        <f t="shared" si="13"/>
        <v>0.21479008858646809</v>
      </c>
      <c r="O442" s="12"/>
      <c r="P442" s="23" t="e">
        <v>#NAME?</v>
      </c>
      <c r="T442" s="25"/>
      <c r="U442" s="34"/>
      <c r="V442" s="34"/>
      <c r="W442" s="78"/>
    </row>
    <row r="443" spans="1:23" outlineLevel="2" x14ac:dyDescent="0.2">
      <c r="A443" s="27">
        <f t="shared" si="11"/>
        <v>437</v>
      </c>
      <c r="B443" s="50">
        <v>40287</v>
      </c>
      <c r="C443" s="5">
        <v>182</v>
      </c>
      <c r="D443" s="5">
        <v>196.5</v>
      </c>
      <c r="E443" s="5">
        <v>5</v>
      </c>
      <c r="F443" s="5">
        <v>24.25</v>
      </c>
      <c r="G443" s="34"/>
      <c r="K443" s="5">
        <f t="shared" si="12"/>
        <v>156.53</v>
      </c>
      <c r="L443" s="5"/>
      <c r="M443" s="9">
        <v>32.979999999999997</v>
      </c>
      <c r="N443" s="76">
        <f t="shared" si="13"/>
        <v>0.21069443557145592</v>
      </c>
      <c r="O443" s="12"/>
      <c r="P443" s="23" t="e">
        <v>#NAME?</v>
      </c>
      <c r="T443" s="25"/>
      <c r="U443" s="34"/>
      <c r="V443" s="34"/>
      <c r="W443" s="78"/>
    </row>
    <row r="444" spans="1:23" outlineLevel="2" x14ac:dyDescent="0.2">
      <c r="A444" s="27">
        <f t="shared" si="11"/>
        <v>438</v>
      </c>
      <c r="B444" s="50">
        <v>40288</v>
      </c>
      <c r="C444" s="5">
        <v>186</v>
      </c>
      <c r="D444" s="5">
        <v>200.5</v>
      </c>
      <c r="E444" s="5">
        <v>5</v>
      </c>
      <c r="F444" s="5">
        <v>24.25</v>
      </c>
      <c r="G444" s="34"/>
      <c r="K444" s="5">
        <f t="shared" si="12"/>
        <v>160.21</v>
      </c>
      <c r="L444" s="5"/>
      <c r="M444" s="9">
        <v>32.5</v>
      </c>
      <c r="N444" s="76">
        <f t="shared" si="13"/>
        <v>0.20285874789338992</v>
      </c>
      <c r="O444" s="12"/>
      <c r="P444" s="23" t="e">
        <v>#NAME?</v>
      </c>
      <c r="T444" s="25"/>
      <c r="U444" s="34"/>
      <c r="V444" s="34"/>
      <c r="W444" s="78"/>
    </row>
    <row r="445" spans="1:23" outlineLevel="2" x14ac:dyDescent="0.2">
      <c r="A445" s="27">
        <f t="shared" si="11"/>
        <v>439</v>
      </c>
      <c r="B445" s="50">
        <v>40289</v>
      </c>
      <c r="C445" s="5">
        <v>185</v>
      </c>
      <c r="D445" s="5">
        <v>199.5</v>
      </c>
      <c r="E445" s="5">
        <v>5</v>
      </c>
      <c r="F445" s="5">
        <v>24.25</v>
      </c>
      <c r="G445" s="34"/>
      <c r="K445" s="5">
        <f t="shared" si="12"/>
        <v>159.29000000000002</v>
      </c>
      <c r="L445" s="5"/>
      <c r="M445" s="9">
        <v>31.93</v>
      </c>
      <c r="N445" s="76">
        <f t="shared" si="13"/>
        <v>0.20045200577562933</v>
      </c>
      <c r="O445" s="12"/>
      <c r="P445" s="23" t="e">
        <v>#NAME?</v>
      </c>
      <c r="T445" s="25"/>
      <c r="U445" s="34"/>
      <c r="V445" s="34"/>
      <c r="W445" s="78"/>
    </row>
    <row r="446" spans="1:23" outlineLevel="2" x14ac:dyDescent="0.2">
      <c r="A446" s="27">
        <f t="shared" si="11"/>
        <v>440</v>
      </c>
      <c r="B446" s="50">
        <v>40290</v>
      </c>
      <c r="C446" s="5">
        <v>185</v>
      </c>
      <c r="D446" s="5">
        <v>199.5</v>
      </c>
      <c r="E446" s="5">
        <v>5</v>
      </c>
      <c r="F446" s="5">
        <v>24.5</v>
      </c>
      <c r="G446" s="34"/>
      <c r="K446" s="5">
        <f t="shared" si="12"/>
        <v>159.04000000000002</v>
      </c>
      <c r="L446" s="5"/>
      <c r="M446" s="9">
        <v>32.369999999999997</v>
      </c>
      <c r="N446" s="76">
        <f t="shared" si="13"/>
        <v>0.20353370221327963</v>
      </c>
      <c r="O446" s="12"/>
      <c r="P446" s="23" t="e">
        <v>#NAME?</v>
      </c>
      <c r="T446" s="25"/>
      <c r="U446" s="34"/>
      <c r="V446" s="34"/>
      <c r="W446" s="78"/>
    </row>
    <row r="447" spans="1:23" outlineLevel="2" x14ac:dyDescent="0.2">
      <c r="A447" s="27">
        <f t="shared" si="11"/>
        <v>441</v>
      </c>
      <c r="B447" s="50">
        <v>40291</v>
      </c>
      <c r="C447" s="5">
        <v>182.5</v>
      </c>
      <c r="D447" s="5">
        <v>197</v>
      </c>
      <c r="E447" s="5">
        <v>5</v>
      </c>
      <c r="F447" s="5">
        <v>25</v>
      </c>
      <c r="G447" s="34"/>
      <c r="K447" s="5">
        <f t="shared" si="12"/>
        <v>156.24</v>
      </c>
      <c r="L447" s="5"/>
      <c r="M447" s="9">
        <v>32.299999999999997</v>
      </c>
      <c r="N447" s="76">
        <f t="shared" si="13"/>
        <v>0.20673323092677928</v>
      </c>
      <c r="O447" s="12"/>
      <c r="P447" s="23" t="e">
        <v>#NAME?</v>
      </c>
      <c r="T447" s="25"/>
      <c r="U447" s="34"/>
      <c r="V447" s="34"/>
      <c r="W447" s="78"/>
    </row>
    <row r="448" spans="1:23" outlineLevel="2" x14ac:dyDescent="0.2">
      <c r="A448" s="27">
        <f t="shared" si="11"/>
        <v>442</v>
      </c>
      <c r="B448" s="50">
        <v>40294</v>
      </c>
      <c r="C448" s="5">
        <v>182</v>
      </c>
      <c r="D448" s="5">
        <v>196.5</v>
      </c>
      <c r="E448" s="5">
        <v>5</v>
      </c>
      <c r="F448" s="5">
        <v>25</v>
      </c>
      <c r="G448" s="34"/>
      <c r="K448" s="5">
        <f t="shared" si="12"/>
        <v>155.78</v>
      </c>
      <c r="L448" s="5"/>
      <c r="M448" s="9">
        <v>32.32</v>
      </c>
      <c r="N448" s="76">
        <f t="shared" si="13"/>
        <v>0.20747207600462189</v>
      </c>
      <c r="O448" s="12"/>
      <c r="P448" s="23" t="e">
        <v>#NAME?</v>
      </c>
      <c r="T448" s="25"/>
      <c r="U448" s="34"/>
      <c r="V448" s="34"/>
      <c r="W448" s="78"/>
    </row>
    <row r="449" spans="1:23" outlineLevel="2" x14ac:dyDescent="0.2">
      <c r="A449" s="27">
        <f t="shared" si="11"/>
        <v>443</v>
      </c>
      <c r="B449" s="50">
        <f>+B448+1</f>
        <v>40295</v>
      </c>
      <c r="C449" s="5">
        <v>181.5</v>
      </c>
      <c r="D449" s="5">
        <v>196</v>
      </c>
      <c r="E449" s="5">
        <v>5</v>
      </c>
      <c r="F449" s="5">
        <v>26</v>
      </c>
      <c r="G449" s="34"/>
      <c r="K449" s="5">
        <f t="shared" si="12"/>
        <v>154.32000000000002</v>
      </c>
      <c r="L449" s="5"/>
      <c r="M449" s="9">
        <v>30.46</v>
      </c>
      <c r="N449" s="76">
        <f t="shared" si="13"/>
        <v>0.19738206324520474</v>
      </c>
      <c r="O449" s="12"/>
      <c r="P449" s="23" t="e">
        <v>#NAME?</v>
      </c>
      <c r="T449" s="25"/>
      <c r="U449" s="34"/>
      <c r="V449" s="34"/>
      <c r="W449" s="78"/>
    </row>
    <row r="450" spans="1:23" outlineLevel="2" x14ac:dyDescent="0.2">
      <c r="A450" s="27">
        <f t="shared" si="11"/>
        <v>444</v>
      </c>
      <c r="B450" s="50">
        <f>+B449+1</f>
        <v>40296</v>
      </c>
      <c r="C450" s="5">
        <v>181</v>
      </c>
      <c r="D450" s="5">
        <v>196</v>
      </c>
      <c r="E450" s="5">
        <v>5.5</v>
      </c>
      <c r="F450" s="5">
        <v>27</v>
      </c>
      <c r="G450" s="34"/>
      <c r="K450" s="5">
        <f t="shared" si="12"/>
        <v>153.32000000000002</v>
      </c>
      <c r="L450" s="5"/>
      <c r="M450" s="9">
        <v>30.39</v>
      </c>
      <c r="N450" s="76">
        <f t="shared" si="13"/>
        <v>0.19821288807722409</v>
      </c>
      <c r="O450" s="12"/>
      <c r="P450" s="23" t="e">
        <v>#NAME?</v>
      </c>
      <c r="T450" s="25"/>
      <c r="U450" s="34"/>
      <c r="V450" s="34"/>
      <c r="W450" s="78"/>
    </row>
    <row r="451" spans="1:23" outlineLevel="2" x14ac:dyDescent="0.2">
      <c r="A451" s="27">
        <f t="shared" si="11"/>
        <v>445</v>
      </c>
      <c r="B451" s="50">
        <f>+B450+1</f>
        <v>40297</v>
      </c>
      <c r="C451" s="5">
        <v>178</v>
      </c>
      <c r="D451" s="5">
        <v>193</v>
      </c>
      <c r="E451" s="5">
        <v>5.5</v>
      </c>
      <c r="F451" s="5">
        <v>30.5</v>
      </c>
      <c r="G451" s="34"/>
      <c r="K451" s="5">
        <f t="shared" si="12"/>
        <v>147.06</v>
      </c>
      <c r="L451" s="5"/>
      <c r="M451" s="9">
        <v>31.42</v>
      </c>
      <c r="N451" s="76">
        <f t="shared" si="13"/>
        <v>0.21365429076567388</v>
      </c>
      <c r="O451" s="12"/>
      <c r="P451" s="23" t="e">
        <v>#NAME?</v>
      </c>
      <c r="T451" s="25"/>
      <c r="U451" s="34"/>
      <c r="V451" s="34"/>
      <c r="W451" s="78"/>
    </row>
    <row r="452" spans="1:23" outlineLevel="2" x14ac:dyDescent="0.2">
      <c r="A452" s="27">
        <f t="shared" si="11"/>
        <v>446</v>
      </c>
      <c r="B452" s="50">
        <f>+B451+1</f>
        <v>40298</v>
      </c>
      <c r="C452" s="5">
        <v>176</v>
      </c>
      <c r="D452" s="5">
        <v>191</v>
      </c>
      <c r="E452" s="5">
        <v>5.5</v>
      </c>
      <c r="F452" s="5">
        <v>31</v>
      </c>
      <c r="G452" s="34"/>
      <c r="K452" s="5">
        <f t="shared" si="12"/>
        <v>144.72</v>
      </c>
      <c r="L452" s="5"/>
      <c r="M452" s="9">
        <v>30.62</v>
      </c>
      <c r="N452" s="76">
        <f t="shared" si="13"/>
        <v>0.21158098396904368</v>
      </c>
      <c r="O452" s="12"/>
      <c r="P452" s="23" t="e">
        <v>#NAME?</v>
      </c>
      <c r="T452" s="25"/>
      <c r="U452" s="34"/>
      <c r="V452" s="34"/>
      <c r="W452" s="78"/>
    </row>
    <row r="453" spans="1:23" outlineLevel="2" x14ac:dyDescent="0.2">
      <c r="A453" s="27">
        <f t="shared" si="11"/>
        <v>447</v>
      </c>
      <c r="B453" s="50">
        <v>40301</v>
      </c>
      <c r="C453" s="5">
        <v>176</v>
      </c>
      <c r="D453" s="5">
        <v>191</v>
      </c>
      <c r="E453" s="5">
        <v>5.5</v>
      </c>
      <c r="F453" s="5">
        <v>31</v>
      </c>
      <c r="G453" s="34"/>
      <c r="K453" s="5">
        <f t="shared" si="12"/>
        <v>144.72</v>
      </c>
      <c r="L453" s="5"/>
      <c r="M453" s="9">
        <v>30.1</v>
      </c>
      <c r="N453" s="76">
        <f t="shared" si="13"/>
        <v>0.20798783858485353</v>
      </c>
      <c r="O453" s="12"/>
      <c r="P453" s="23" t="e">
        <v>#NAME?</v>
      </c>
      <c r="T453" s="25"/>
      <c r="U453" s="34"/>
      <c r="V453" s="34"/>
      <c r="W453" s="78"/>
    </row>
    <row r="454" spans="1:23" outlineLevel="2" x14ac:dyDescent="0.2">
      <c r="A454" s="27">
        <f t="shared" si="11"/>
        <v>448</v>
      </c>
      <c r="B454" s="50">
        <v>40302</v>
      </c>
      <c r="C454" s="5">
        <v>176</v>
      </c>
      <c r="D454" s="5">
        <v>191</v>
      </c>
      <c r="E454" s="5">
        <v>5.5</v>
      </c>
      <c r="F454" s="5">
        <v>31</v>
      </c>
      <c r="G454" s="34"/>
      <c r="K454" s="5">
        <f t="shared" si="12"/>
        <v>144.72</v>
      </c>
      <c r="L454" s="5"/>
      <c r="M454" s="9">
        <v>28.48</v>
      </c>
      <c r="N454" s="76">
        <f t="shared" si="13"/>
        <v>0.19679380873410723</v>
      </c>
      <c r="O454" s="12"/>
      <c r="P454" s="23" t="e">
        <v>#NAME?</v>
      </c>
      <c r="T454" s="25"/>
      <c r="U454" s="34"/>
      <c r="V454" s="34"/>
      <c r="W454" s="78"/>
    </row>
    <row r="455" spans="1:23" outlineLevel="2" x14ac:dyDescent="0.2">
      <c r="A455" s="27">
        <f t="shared" si="11"/>
        <v>449</v>
      </c>
      <c r="B455" s="50">
        <v>40303</v>
      </c>
      <c r="C455" s="5">
        <v>177</v>
      </c>
      <c r="D455" s="5">
        <v>192</v>
      </c>
      <c r="E455" s="5">
        <v>5.5</v>
      </c>
      <c r="F455" s="5">
        <v>29.5</v>
      </c>
      <c r="G455" s="34"/>
      <c r="K455" s="5">
        <f t="shared" si="12"/>
        <v>147.14000000000001</v>
      </c>
      <c r="L455" s="5"/>
      <c r="M455" s="9">
        <v>28.4</v>
      </c>
      <c r="N455" s="76">
        <f t="shared" si="13"/>
        <v>0.19301345657197225</v>
      </c>
      <c r="O455" s="12"/>
      <c r="P455" s="23" t="e">
        <v>#NAME?</v>
      </c>
      <c r="T455" s="25"/>
      <c r="U455" s="34"/>
      <c r="V455" s="34"/>
      <c r="W455" s="78"/>
    </row>
    <row r="456" spans="1:23" outlineLevel="2" x14ac:dyDescent="0.2">
      <c r="A456" s="27">
        <f t="shared" ref="A456:A519" si="14">A455+1</f>
        <v>450</v>
      </c>
      <c r="B456" s="50">
        <v>40304</v>
      </c>
      <c r="C456" s="5">
        <v>177.5</v>
      </c>
      <c r="D456" s="5">
        <v>193</v>
      </c>
      <c r="E456" s="5">
        <v>5.5</v>
      </c>
      <c r="F456" s="5">
        <v>29.5</v>
      </c>
      <c r="G456" s="34"/>
      <c r="K456" s="5">
        <f t="shared" si="12"/>
        <v>148.06</v>
      </c>
      <c r="L456" s="5"/>
      <c r="M456" s="9">
        <v>27.41</v>
      </c>
      <c r="N456" s="76">
        <f t="shared" si="13"/>
        <v>0.18512765095231662</v>
      </c>
      <c r="O456" s="12"/>
      <c r="P456" s="23" t="e">
        <v>#NAME?</v>
      </c>
      <c r="T456" s="25"/>
      <c r="U456" s="34"/>
      <c r="V456" s="34"/>
      <c r="W456" s="78"/>
    </row>
    <row r="457" spans="1:23" outlineLevel="2" x14ac:dyDescent="0.2">
      <c r="A457" s="27">
        <f t="shared" si="14"/>
        <v>451</v>
      </c>
      <c r="B457" s="50">
        <v>40305</v>
      </c>
      <c r="C457" s="5">
        <v>177.5</v>
      </c>
      <c r="D457" s="5">
        <v>193</v>
      </c>
      <c r="E457" s="5">
        <v>5.5</v>
      </c>
      <c r="F457" s="5">
        <v>29</v>
      </c>
      <c r="G457" s="34"/>
      <c r="K457" s="5">
        <f t="shared" si="12"/>
        <v>148.56</v>
      </c>
      <c r="L457" s="5"/>
      <c r="M457" s="9">
        <v>27.19</v>
      </c>
      <c r="N457" s="76">
        <f t="shared" si="13"/>
        <v>0.18302369413031772</v>
      </c>
      <c r="O457" s="12"/>
      <c r="P457" s="23" t="e">
        <v>#NAME?</v>
      </c>
      <c r="T457" s="25"/>
      <c r="U457" s="34"/>
      <c r="V457" s="34"/>
      <c r="W457" s="78"/>
    </row>
    <row r="458" spans="1:23" outlineLevel="2" x14ac:dyDescent="0.2">
      <c r="A458" s="27">
        <f t="shared" si="14"/>
        <v>452</v>
      </c>
      <c r="B458" s="50">
        <v>40308</v>
      </c>
      <c r="C458" s="5">
        <v>175.5</v>
      </c>
      <c r="D458" s="5">
        <v>191</v>
      </c>
      <c r="E458" s="5">
        <v>5.5</v>
      </c>
      <c r="F458" s="5">
        <v>31.25</v>
      </c>
      <c r="G458" s="34"/>
      <c r="K458" s="5">
        <f t="shared" si="12"/>
        <v>144.47</v>
      </c>
      <c r="L458" s="5"/>
      <c r="M458" s="9">
        <v>29.58</v>
      </c>
      <c r="N458" s="76">
        <f t="shared" si="13"/>
        <v>0.20474839066934311</v>
      </c>
      <c r="O458" s="12"/>
      <c r="P458" s="23" t="e">
        <v>#NAME?</v>
      </c>
      <c r="T458" s="25"/>
      <c r="U458" s="34"/>
      <c r="V458" s="34"/>
      <c r="W458" s="78"/>
    </row>
    <row r="459" spans="1:23" outlineLevel="2" x14ac:dyDescent="0.2">
      <c r="A459" s="27">
        <f t="shared" si="14"/>
        <v>453</v>
      </c>
      <c r="B459" s="50">
        <v>40309</v>
      </c>
      <c r="C459" s="5">
        <v>171</v>
      </c>
      <c r="D459" s="5">
        <v>186</v>
      </c>
      <c r="E459" s="5">
        <v>5.5</v>
      </c>
      <c r="F459" s="5">
        <v>33</v>
      </c>
      <c r="G459" s="34"/>
      <c r="K459" s="5">
        <f t="shared" si="12"/>
        <v>138.12</v>
      </c>
      <c r="L459" s="5"/>
      <c r="M459" s="9">
        <v>28.94</v>
      </c>
      <c r="N459" s="76">
        <f t="shared" si="13"/>
        <v>0.20952794671300318</v>
      </c>
      <c r="O459" s="12"/>
      <c r="P459" s="23" t="e">
        <v>#NAME?</v>
      </c>
      <c r="T459" s="25"/>
      <c r="U459" s="34"/>
      <c r="V459" s="34"/>
      <c r="W459" s="78"/>
    </row>
    <row r="460" spans="1:23" outlineLevel="2" x14ac:dyDescent="0.2">
      <c r="A460" s="27">
        <f t="shared" si="14"/>
        <v>454</v>
      </c>
      <c r="B460" s="50">
        <v>40310</v>
      </c>
      <c r="C460" s="5">
        <v>170</v>
      </c>
      <c r="D460" s="5">
        <v>185</v>
      </c>
      <c r="E460" s="5">
        <v>5.5</v>
      </c>
      <c r="F460" s="5">
        <v>33.5</v>
      </c>
      <c r="G460" s="34"/>
      <c r="K460" s="5">
        <f t="shared" si="12"/>
        <v>136.70000000000002</v>
      </c>
      <c r="L460" s="5"/>
      <c r="M460" s="9">
        <v>28.96</v>
      </c>
      <c r="N460" s="76">
        <f t="shared" si="13"/>
        <v>0.21185076810534015</v>
      </c>
      <c r="O460" s="12"/>
      <c r="P460" s="23" t="e">
        <v>#NAME?</v>
      </c>
      <c r="T460" s="25"/>
      <c r="U460" s="34"/>
      <c r="V460" s="34"/>
      <c r="W460" s="78"/>
    </row>
    <row r="461" spans="1:23" outlineLevel="2" x14ac:dyDescent="0.2">
      <c r="A461" s="27">
        <f t="shared" si="14"/>
        <v>455</v>
      </c>
      <c r="B461" s="50">
        <v>40311</v>
      </c>
      <c r="C461" s="5">
        <v>167</v>
      </c>
      <c r="D461" s="5">
        <v>182</v>
      </c>
      <c r="E461" s="5">
        <v>5</v>
      </c>
      <c r="F461" s="5">
        <v>37.5</v>
      </c>
      <c r="G461" s="34"/>
      <c r="K461" s="5">
        <f t="shared" si="12"/>
        <v>129.94</v>
      </c>
      <c r="L461" s="5"/>
      <c r="M461" s="9">
        <v>28.59</v>
      </c>
      <c r="N461" s="76">
        <f t="shared" si="13"/>
        <v>0.22002462675080806</v>
      </c>
      <c r="O461" s="12"/>
      <c r="P461" s="23" t="e">
        <v>#NAME?</v>
      </c>
      <c r="T461" s="25"/>
      <c r="U461" s="34"/>
      <c r="V461" s="34"/>
      <c r="W461" s="78"/>
    </row>
    <row r="462" spans="1:23" outlineLevel="2" x14ac:dyDescent="0.2">
      <c r="A462" s="27">
        <f t="shared" si="14"/>
        <v>456</v>
      </c>
      <c r="B462" s="50">
        <v>40312</v>
      </c>
      <c r="C462" s="5">
        <v>166.5</v>
      </c>
      <c r="D462" s="5">
        <v>181.5</v>
      </c>
      <c r="E462" s="5">
        <v>5</v>
      </c>
      <c r="F462" s="5">
        <v>37.5</v>
      </c>
      <c r="G462" s="34"/>
      <c r="K462" s="5">
        <f t="shared" si="12"/>
        <v>129.48000000000002</v>
      </c>
      <c r="L462" s="5"/>
      <c r="M462" s="9">
        <v>27.65</v>
      </c>
      <c r="N462" s="76">
        <f t="shared" si="13"/>
        <v>0.21354649366697556</v>
      </c>
      <c r="O462" s="12"/>
      <c r="P462" s="23" t="e">
        <v>#NAME?</v>
      </c>
      <c r="T462" s="25"/>
      <c r="U462" s="34"/>
      <c r="V462" s="34"/>
      <c r="W462" s="78"/>
    </row>
    <row r="463" spans="1:23" outlineLevel="2" x14ac:dyDescent="0.2">
      <c r="A463" s="27">
        <f t="shared" si="14"/>
        <v>457</v>
      </c>
      <c r="B463" s="50">
        <v>40315</v>
      </c>
      <c r="C463" s="5">
        <v>162.5</v>
      </c>
      <c r="D463" s="5">
        <v>177</v>
      </c>
      <c r="E463" s="5">
        <v>5</v>
      </c>
      <c r="F463" s="5">
        <v>32</v>
      </c>
      <c r="G463" s="34"/>
      <c r="K463" s="5">
        <f t="shared" si="12"/>
        <v>130.84</v>
      </c>
      <c r="L463" s="5"/>
      <c r="M463" s="9">
        <v>26.99</v>
      </c>
      <c r="N463" s="76">
        <f t="shared" si="13"/>
        <v>0.20628248242127789</v>
      </c>
      <c r="O463" s="12"/>
      <c r="P463" s="23" t="e">
        <v>#NAME?</v>
      </c>
      <c r="T463" s="25"/>
      <c r="U463" s="34"/>
      <c r="V463" s="34"/>
      <c r="W463" s="78"/>
    </row>
    <row r="464" spans="1:23" outlineLevel="2" x14ac:dyDescent="0.2">
      <c r="A464" s="27">
        <f t="shared" si="14"/>
        <v>458</v>
      </c>
      <c r="B464" s="50">
        <v>40316</v>
      </c>
      <c r="C464" s="5">
        <v>158</v>
      </c>
      <c r="D464" s="5">
        <v>172.5</v>
      </c>
      <c r="E464" s="5">
        <v>5</v>
      </c>
      <c r="F464" s="5">
        <v>31.8</v>
      </c>
      <c r="G464" s="34"/>
      <c r="K464" s="5">
        <f t="shared" si="12"/>
        <v>126.90000000000002</v>
      </c>
      <c r="L464" s="5"/>
      <c r="M464" s="9">
        <v>26.047499999999999</v>
      </c>
      <c r="N464" s="76">
        <f t="shared" si="13"/>
        <v>0.20526004728132385</v>
      </c>
      <c r="O464" s="12"/>
      <c r="P464" s="23" t="e">
        <v>#NAME?</v>
      </c>
      <c r="T464" s="25"/>
      <c r="U464" s="34"/>
      <c r="V464" s="34"/>
      <c r="W464" s="78"/>
    </row>
    <row r="465" spans="1:23" outlineLevel="2" x14ac:dyDescent="0.2">
      <c r="A465" s="27">
        <f t="shared" si="14"/>
        <v>459</v>
      </c>
      <c r="B465" s="50">
        <v>40317</v>
      </c>
      <c r="C465" s="5">
        <v>156.5</v>
      </c>
      <c r="D465" s="5">
        <v>171</v>
      </c>
      <c r="E465" s="5">
        <v>5</v>
      </c>
      <c r="F465" s="5">
        <v>30.25</v>
      </c>
      <c r="G465" s="34"/>
      <c r="K465" s="5">
        <f t="shared" si="12"/>
        <v>127.07</v>
      </c>
      <c r="L465" s="5"/>
      <c r="M465" s="9">
        <v>25.37</v>
      </c>
      <c r="N465" s="76">
        <f t="shared" si="13"/>
        <v>0.19965373416227278</v>
      </c>
      <c r="O465" s="12"/>
      <c r="P465" s="23" t="e">
        <v>#NAME?</v>
      </c>
      <c r="T465" s="25"/>
      <c r="U465" s="34"/>
      <c r="V465" s="34"/>
      <c r="W465" s="78"/>
    </row>
    <row r="466" spans="1:23" outlineLevel="2" x14ac:dyDescent="0.2">
      <c r="A466" s="27">
        <f t="shared" si="14"/>
        <v>460</v>
      </c>
      <c r="B466" s="50">
        <v>40318</v>
      </c>
      <c r="C466" s="5">
        <v>152.5</v>
      </c>
      <c r="D466" s="5">
        <v>167</v>
      </c>
      <c r="E466" s="5">
        <v>5</v>
      </c>
      <c r="F466" s="5">
        <v>30.5</v>
      </c>
      <c r="G466" s="34"/>
      <c r="K466" s="5">
        <f t="shared" si="12"/>
        <v>123.14000000000001</v>
      </c>
      <c r="L466" s="5"/>
      <c r="M466" s="9">
        <v>23.98</v>
      </c>
      <c r="N466" s="76">
        <f t="shared" si="13"/>
        <v>0.1947376969303232</v>
      </c>
      <c r="O466" s="12"/>
      <c r="P466" s="23" t="e">
        <v>#NAME?</v>
      </c>
      <c r="T466" s="25"/>
      <c r="U466" s="34"/>
      <c r="V466" s="34"/>
      <c r="W466" s="78"/>
    </row>
    <row r="467" spans="1:23" outlineLevel="2" x14ac:dyDescent="0.2">
      <c r="A467" s="27">
        <f t="shared" si="14"/>
        <v>461</v>
      </c>
      <c r="B467" s="50">
        <v>40319</v>
      </c>
      <c r="C467" s="5">
        <v>148</v>
      </c>
      <c r="D467" s="5">
        <v>162</v>
      </c>
      <c r="E467" s="5">
        <v>4.5</v>
      </c>
      <c r="F467" s="5">
        <v>30</v>
      </c>
      <c r="G467" s="34"/>
      <c r="K467" s="5">
        <f t="shared" si="12"/>
        <v>119.04000000000002</v>
      </c>
      <c r="L467" s="5"/>
      <c r="M467" s="9">
        <v>25.7</v>
      </c>
      <c r="N467" s="76">
        <f t="shared" si="13"/>
        <v>0.21589381720430104</v>
      </c>
      <c r="O467" s="12"/>
      <c r="P467" s="23" t="e">
        <v>#NAME?</v>
      </c>
      <c r="T467" s="25"/>
      <c r="U467" s="34"/>
      <c r="V467" s="34"/>
      <c r="W467" s="78"/>
    </row>
    <row r="468" spans="1:23" outlineLevel="2" x14ac:dyDescent="0.2">
      <c r="A468" s="27">
        <f t="shared" si="14"/>
        <v>462</v>
      </c>
      <c r="B468" s="50">
        <v>40322</v>
      </c>
      <c r="C468" s="5">
        <v>147.5</v>
      </c>
      <c r="D468" s="5">
        <v>161.5</v>
      </c>
      <c r="E468" s="5">
        <v>4.5</v>
      </c>
      <c r="F468" s="5">
        <v>30.25</v>
      </c>
      <c r="G468" s="34"/>
      <c r="K468" s="5">
        <f t="shared" si="12"/>
        <v>118.33000000000001</v>
      </c>
      <c r="L468" s="5"/>
      <c r="M468" s="9">
        <v>25.17</v>
      </c>
      <c r="N468" s="76">
        <f t="shared" si="13"/>
        <v>0.21271021718921659</v>
      </c>
      <c r="O468" s="12"/>
      <c r="P468" s="23" t="e">
        <v>#NAME?</v>
      </c>
      <c r="T468" s="25"/>
      <c r="U468" s="34"/>
      <c r="V468" s="34"/>
      <c r="W468" s="78"/>
    </row>
    <row r="469" spans="1:23" outlineLevel="2" x14ac:dyDescent="0.2">
      <c r="A469" s="27">
        <f t="shared" si="14"/>
        <v>463</v>
      </c>
      <c r="B469" s="50">
        <v>40323</v>
      </c>
      <c r="C469" s="5">
        <v>145.5</v>
      </c>
      <c r="D469" s="5">
        <v>159.5</v>
      </c>
      <c r="E469" s="5">
        <v>4.5</v>
      </c>
      <c r="F469" s="5">
        <v>31</v>
      </c>
      <c r="G469" s="34"/>
      <c r="K469" s="5">
        <f t="shared" si="12"/>
        <v>115.74000000000001</v>
      </c>
      <c r="L469" s="5"/>
      <c r="M469" s="9">
        <v>25.47</v>
      </c>
      <c r="N469" s="76">
        <f t="shared" si="13"/>
        <v>0.22006220839813373</v>
      </c>
      <c r="O469" s="12"/>
      <c r="P469" s="23" t="e">
        <v>#NAME?</v>
      </c>
      <c r="T469" s="25"/>
      <c r="U469" s="34"/>
      <c r="V469" s="34"/>
      <c r="W469" s="78"/>
    </row>
    <row r="470" spans="1:23" outlineLevel="2" x14ac:dyDescent="0.2">
      <c r="A470" s="27">
        <f t="shared" si="14"/>
        <v>464</v>
      </c>
      <c r="B470" s="50">
        <f>+B469+1</f>
        <v>40324</v>
      </c>
      <c r="C470" s="5">
        <v>144.5</v>
      </c>
      <c r="D470" s="5">
        <v>159.5</v>
      </c>
      <c r="E470" s="5">
        <v>5</v>
      </c>
      <c r="F470" s="5">
        <v>34</v>
      </c>
      <c r="G470" s="34"/>
      <c r="H470" s="34">
        <v>213</v>
      </c>
      <c r="I470" s="34">
        <v>222</v>
      </c>
      <c r="K470" s="5">
        <f t="shared" si="12"/>
        <v>112.74000000000001</v>
      </c>
      <c r="L470" s="5"/>
      <c r="M470" s="9">
        <v>25.59</v>
      </c>
      <c r="N470" s="76">
        <f t="shared" si="13"/>
        <v>0.2269824374667376</v>
      </c>
      <c r="O470" s="12"/>
      <c r="P470" s="23" t="e">
        <v>#NAME?</v>
      </c>
      <c r="T470" s="25"/>
      <c r="U470" s="34"/>
      <c r="V470" s="34"/>
      <c r="W470" s="78"/>
    </row>
    <row r="471" spans="1:23" outlineLevel="2" x14ac:dyDescent="0.2">
      <c r="A471" s="27">
        <f t="shared" si="14"/>
        <v>465</v>
      </c>
      <c r="B471" s="50">
        <f>+B470+1</f>
        <v>40325</v>
      </c>
      <c r="C471" s="5">
        <v>145</v>
      </c>
      <c r="D471" s="5">
        <v>160</v>
      </c>
      <c r="E471" s="5">
        <v>5</v>
      </c>
      <c r="F471" s="5">
        <v>34</v>
      </c>
      <c r="G471" s="34"/>
      <c r="H471" s="34">
        <v>212</v>
      </c>
      <c r="I471" s="34">
        <v>222</v>
      </c>
      <c r="K471" s="5">
        <f t="shared" si="12"/>
        <v>113.20000000000002</v>
      </c>
      <c r="L471" s="5"/>
      <c r="M471" s="9">
        <v>27.55</v>
      </c>
      <c r="N471" s="76">
        <f t="shared" si="13"/>
        <v>0.24337455830388691</v>
      </c>
      <c r="O471" s="12"/>
      <c r="P471" s="23" t="e">
        <v>#NAME?</v>
      </c>
      <c r="T471" s="25"/>
      <c r="U471" s="34"/>
      <c r="V471" s="34"/>
      <c r="W471" s="78"/>
    </row>
    <row r="472" spans="1:23" outlineLevel="2" x14ac:dyDescent="0.2">
      <c r="A472" s="27">
        <f t="shared" si="14"/>
        <v>466</v>
      </c>
      <c r="B472" s="50">
        <f>+B471+7</f>
        <v>40332</v>
      </c>
      <c r="C472" s="5">
        <v>146</v>
      </c>
      <c r="D472" s="5">
        <v>162.5</v>
      </c>
      <c r="E472" s="5">
        <v>6</v>
      </c>
      <c r="F472" s="5">
        <v>33.75</v>
      </c>
      <c r="G472" s="34"/>
      <c r="H472" s="34">
        <v>214</v>
      </c>
      <c r="I472" s="34">
        <v>223</v>
      </c>
      <c r="K472" s="5">
        <f t="shared" ref="K472:K535" si="15">+D472*0.92-F472</f>
        <v>115.75</v>
      </c>
      <c r="L472" s="5"/>
      <c r="M472" s="9">
        <v>26.97</v>
      </c>
      <c r="N472" s="76">
        <f t="shared" ref="N472:N535" si="16">+M472/K472</f>
        <v>0.23300215982721381</v>
      </c>
      <c r="O472" s="12"/>
      <c r="P472" s="23" t="e">
        <v>#NAME?</v>
      </c>
      <c r="T472" s="25"/>
      <c r="U472" s="34"/>
      <c r="V472" s="34"/>
      <c r="W472" s="78"/>
    </row>
    <row r="473" spans="1:23" outlineLevel="2" x14ac:dyDescent="0.2">
      <c r="A473" s="27">
        <f t="shared" si="14"/>
        <v>467</v>
      </c>
      <c r="B473" s="50">
        <f>+B472+1</f>
        <v>40333</v>
      </c>
      <c r="C473" s="5">
        <v>146.5</v>
      </c>
      <c r="D473" s="5">
        <v>163</v>
      </c>
      <c r="E473" s="5">
        <v>6</v>
      </c>
      <c r="F473" s="5">
        <v>33</v>
      </c>
      <c r="G473" s="34"/>
      <c r="H473" s="34">
        <v>214</v>
      </c>
      <c r="I473" s="34">
        <v>223</v>
      </c>
      <c r="K473" s="5">
        <f t="shared" si="15"/>
        <v>116.96000000000001</v>
      </c>
      <c r="L473" s="5"/>
      <c r="M473" s="9">
        <v>25.54</v>
      </c>
      <c r="N473" s="76">
        <f t="shared" si="16"/>
        <v>0.21836525307797536</v>
      </c>
      <c r="O473" s="12"/>
      <c r="P473" s="23" t="e">
        <v>#NAME?</v>
      </c>
      <c r="T473" s="25"/>
      <c r="U473" s="34"/>
      <c r="V473" s="34"/>
      <c r="W473" s="78"/>
    </row>
    <row r="474" spans="1:23" outlineLevel="2" x14ac:dyDescent="0.2">
      <c r="A474" s="27">
        <f t="shared" si="14"/>
        <v>468</v>
      </c>
      <c r="B474" s="50">
        <f>+B473+3</f>
        <v>40336</v>
      </c>
      <c r="C474" s="5">
        <v>146</v>
      </c>
      <c r="D474" s="5">
        <v>162.5</v>
      </c>
      <c r="E474" s="5">
        <v>6</v>
      </c>
      <c r="F474" s="5">
        <v>32</v>
      </c>
      <c r="G474" s="34"/>
      <c r="H474" s="34">
        <v>214</v>
      </c>
      <c r="I474" s="34">
        <v>221</v>
      </c>
      <c r="K474" s="5">
        <f t="shared" si="15"/>
        <v>117.5</v>
      </c>
      <c r="L474" s="5"/>
      <c r="M474" s="9">
        <v>24.74</v>
      </c>
      <c r="N474" s="76">
        <f t="shared" si="16"/>
        <v>0.21055319148936169</v>
      </c>
      <c r="O474" s="12"/>
      <c r="P474" s="23" t="e">
        <v>#NAME?</v>
      </c>
      <c r="T474" s="25"/>
      <c r="U474" s="34"/>
      <c r="V474" s="34"/>
      <c r="W474" s="78"/>
    </row>
    <row r="475" spans="1:23" outlineLevel="2" x14ac:dyDescent="0.2">
      <c r="A475" s="27">
        <f t="shared" si="14"/>
        <v>469</v>
      </c>
      <c r="B475" s="50">
        <f t="shared" ref="B475:B485" si="17">+B474+1</f>
        <v>40337</v>
      </c>
      <c r="C475" s="5">
        <v>145</v>
      </c>
      <c r="D475" s="5">
        <v>161.5</v>
      </c>
      <c r="E475" s="5">
        <v>6</v>
      </c>
      <c r="F475" s="5">
        <v>31</v>
      </c>
      <c r="G475" s="34"/>
      <c r="H475" s="34">
        <v>212</v>
      </c>
      <c r="I475" s="34">
        <v>220</v>
      </c>
      <c r="K475" s="5">
        <f t="shared" si="15"/>
        <v>117.58000000000001</v>
      </c>
      <c r="L475" s="5"/>
      <c r="M475" s="9">
        <v>25.41</v>
      </c>
      <c r="N475" s="76">
        <f t="shared" si="16"/>
        <v>0.2161081816635482</v>
      </c>
      <c r="O475" s="12"/>
      <c r="P475" s="23" t="e">
        <v>#NAME?</v>
      </c>
      <c r="T475" s="25"/>
      <c r="U475" s="34"/>
      <c r="V475" s="34"/>
      <c r="W475" s="78"/>
    </row>
    <row r="476" spans="1:23" outlineLevel="2" x14ac:dyDescent="0.2">
      <c r="A476" s="27">
        <f t="shared" si="14"/>
        <v>470</v>
      </c>
      <c r="B476" s="50">
        <f t="shared" si="17"/>
        <v>40338</v>
      </c>
      <c r="C476" s="5">
        <v>144</v>
      </c>
      <c r="D476" s="5">
        <v>160.5</v>
      </c>
      <c r="E476" s="5">
        <v>6</v>
      </c>
      <c r="F476" s="5">
        <v>31</v>
      </c>
      <c r="G476" s="34"/>
      <c r="H476" s="34">
        <v>214</v>
      </c>
      <c r="I476" s="34">
        <v>220</v>
      </c>
      <c r="K476" s="5">
        <f t="shared" si="15"/>
        <v>116.66</v>
      </c>
      <c r="L476" s="5"/>
      <c r="M476" s="9">
        <v>25.64</v>
      </c>
      <c r="N476" s="76">
        <f t="shared" si="16"/>
        <v>0.21978398765643753</v>
      </c>
      <c r="O476" s="12"/>
      <c r="P476" s="23" t="e">
        <v>#NAME?</v>
      </c>
      <c r="T476" s="25"/>
      <c r="U476" s="34"/>
      <c r="V476" s="34"/>
      <c r="W476" s="78"/>
    </row>
    <row r="477" spans="1:23" outlineLevel="2" x14ac:dyDescent="0.2">
      <c r="A477" s="27">
        <f t="shared" si="14"/>
        <v>471</v>
      </c>
      <c r="B477" s="50">
        <f t="shared" si="17"/>
        <v>40339</v>
      </c>
      <c r="C477" s="5">
        <v>143.5</v>
      </c>
      <c r="D477" s="5">
        <v>160</v>
      </c>
      <c r="E477" s="5">
        <v>6</v>
      </c>
      <c r="F477" s="5">
        <v>31</v>
      </c>
      <c r="G477" s="34"/>
      <c r="H477" s="34">
        <v>211</v>
      </c>
      <c r="I477" s="34">
        <v>217</v>
      </c>
      <c r="K477" s="5">
        <f t="shared" si="15"/>
        <v>116.20000000000002</v>
      </c>
      <c r="L477" s="5"/>
      <c r="M477" s="9">
        <v>26.64</v>
      </c>
      <c r="N477" s="76">
        <f t="shared" si="16"/>
        <v>0.22925989672977623</v>
      </c>
      <c r="O477" s="12"/>
      <c r="P477" s="23" t="e">
        <v>#NAME?</v>
      </c>
      <c r="T477" s="25"/>
      <c r="U477" s="34"/>
      <c r="V477" s="34"/>
      <c r="W477" s="78"/>
    </row>
    <row r="478" spans="1:23" outlineLevel="2" x14ac:dyDescent="0.2">
      <c r="A478" s="27">
        <f t="shared" si="14"/>
        <v>472</v>
      </c>
      <c r="B478" s="50">
        <f t="shared" si="17"/>
        <v>40340</v>
      </c>
      <c r="C478" s="5">
        <v>143.5</v>
      </c>
      <c r="D478" s="5">
        <v>160</v>
      </c>
      <c r="E478" s="5">
        <v>6</v>
      </c>
      <c r="F478" s="5">
        <v>30.5</v>
      </c>
      <c r="G478" s="34"/>
      <c r="H478" s="34">
        <v>208</v>
      </c>
      <c r="I478" s="34">
        <v>214</v>
      </c>
      <c r="K478" s="5">
        <f t="shared" si="15"/>
        <v>116.70000000000002</v>
      </c>
      <c r="L478" s="5"/>
      <c r="M478" s="9">
        <v>27.03</v>
      </c>
      <c r="N478" s="76">
        <f t="shared" si="16"/>
        <v>0.23161953727506424</v>
      </c>
      <c r="O478" s="12"/>
      <c r="P478" s="23" t="e">
        <v>#NAME?</v>
      </c>
      <c r="T478" s="25"/>
      <c r="U478" s="34"/>
      <c r="V478" s="34"/>
      <c r="W478" s="78"/>
    </row>
    <row r="479" spans="1:23" outlineLevel="2" x14ac:dyDescent="0.2">
      <c r="A479" s="27">
        <f t="shared" si="14"/>
        <v>473</v>
      </c>
      <c r="B479" s="50">
        <f t="shared" si="17"/>
        <v>40341</v>
      </c>
      <c r="C479" s="5">
        <v>143.5</v>
      </c>
      <c r="D479" s="5">
        <v>160</v>
      </c>
      <c r="E479" s="5">
        <v>6</v>
      </c>
      <c r="F479" s="5">
        <v>28.75</v>
      </c>
      <c r="G479" s="34"/>
      <c r="H479" s="34">
        <v>210</v>
      </c>
      <c r="I479" s="34">
        <v>207</v>
      </c>
      <c r="K479" s="5">
        <f t="shared" si="15"/>
        <v>118.45000000000002</v>
      </c>
      <c r="L479" s="5"/>
      <c r="M479" s="9">
        <v>27.03</v>
      </c>
      <c r="N479" s="76">
        <f t="shared" si="16"/>
        <v>0.22819755170958209</v>
      </c>
      <c r="O479" s="12"/>
      <c r="P479" s="23" t="e">
        <v>#NAME?</v>
      </c>
      <c r="T479" s="25"/>
      <c r="U479" s="34"/>
      <c r="V479" s="34"/>
      <c r="W479" s="78"/>
    </row>
    <row r="480" spans="1:23" outlineLevel="2" x14ac:dyDescent="0.2">
      <c r="A480" s="27">
        <f t="shared" si="14"/>
        <v>474</v>
      </c>
      <c r="B480" s="50">
        <f t="shared" si="17"/>
        <v>40342</v>
      </c>
      <c r="C480" s="5">
        <v>143</v>
      </c>
      <c r="D480" s="5">
        <v>159.5</v>
      </c>
      <c r="E480" s="5">
        <v>6</v>
      </c>
      <c r="F480" s="5">
        <v>28.25</v>
      </c>
      <c r="G480" s="34"/>
      <c r="H480" s="34">
        <v>210</v>
      </c>
      <c r="I480" s="34">
        <v>207</v>
      </c>
      <c r="K480" s="5">
        <f t="shared" si="15"/>
        <v>118.49000000000001</v>
      </c>
      <c r="L480" s="5"/>
      <c r="M480" s="9">
        <v>27.03</v>
      </c>
      <c r="N480" s="76">
        <f t="shared" si="16"/>
        <v>0.22812051649928264</v>
      </c>
      <c r="O480" s="12"/>
      <c r="P480" s="23" t="e">
        <v>#NAME?</v>
      </c>
      <c r="T480" s="25"/>
      <c r="U480" s="34"/>
      <c r="V480" s="34"/>
      <c r="W480" s="78"/>
    </row>
    <row r="481" spans="1:23" outlineLevel="2" x14ac:dyDescent="0.2">
      <c r="A481" s="27">
        <f t="shared" si="14"/>
        <v>475</v>
      </c>
      <c r="B481" s="50">
        <f t="shared" si="17"/>
        <v>40343</v>
      </c>
      <c r="C481" s="5">
        <v>143.5</v>
      </c>
      <c r="D481" s="5">
        <v>160</v>
      </c>
      <c r="E481" s="5">
        <v>6</v>
      </c>
      <c r="F481" s="5">
        <v>28.75</v>
      </c>
      <c r="G481" s="34"/>
      <c r="H481" s="34">
        <v>210</v>
      </c>
      <c r="I481" s="34">
        <v>207</v>
      </c>
      <c r="K481" s="5">
        <f t="shared" si="15"/>
        <v>118.45000000000002</v>
      </c>
      <c r="L481" s="5"/>
      <c r="M481" s="9">
        <v>26.94</v>
      </c>
      <c r="N481" s="76">
        <f t="shared" si="16"/>
        <v>0.22743773744195861</v>
      </c>
      <c r="O481" s="12"/>
      <c r="P481" s="23" t="e">
        <v>#NAME?</v>
      </c>
      <c r="T481" s="25"/>
      <c r="U481" s="34"/>
      <c r="V481" s="34"/>
      <c r="W481" s="78"/>
    </row>
    <row r="482" spans="1:23" outlineLevel="2" x14ac:dyDescent="0.2">
      <c r="A482" s="27">
        <f t="shared" si="14"/>
        <v>476</v>
      </c>
      <c r="B482" s="50">
        <f t="shared" si="17"/>
        <v>40344</v>
      </c>
      <c r="C482" s="5">
        <v>143.5</v>
      </c>
      <c r="D482" s="5">
        <v>160</v>
      </c>
      <c r="E482" s="5">
        <v>6</v>
      </c>
      <c r="F482" s="5">
        <v>28.75</v>
      </c>
      <c r="G482" s="34"/>
      <c r="H482" s="34">
        <v>210</v>
      </c>
      <c r="I482" s="34">
        <v>207</v>
      </c>
      <c r="K482" s="5">
        <f t="shared" si="15"/>
        <v>118.45000000000002</v>
      </c>
      <c r="L482" s="5"/>
      <c r="M482" s="9">
        <v>27.78</v>
      </c>
      <c r="N482" s="76">
        <f t="shared" si="16"/>
        <v>0.23452933727311098</v>
      </c>
      <c r="O482" s="12"/>
      <c r="P482" s="23" t="e">
        <v>#NAME?</v>
      </c>
      <c r="T482" s="25"/>
      <c r="U482" s="34"/>
      <c r="V482" s="34"/>
      <c r="W482" s="78"/>
    </row>
    <row r="483" spans="1:23" outlineLevel="2" x14ac:dyDescent="0.2">
      <c r="A483" s="27">
        <f t="shared" si="14"/>
        <v>477</v>
      </c>
      <c r="B483" s="50">
        <f t="shared" si="17"/>
        <v>40345</v>
      </c>
      <c r="C483" s="5">
        <v>143</v>
      </c>
      <c r="D483" s="5">
        <v>159.5</v>
      </c>
      <c r="E483" s="5">
        <v>6</v>
      </c>
      <c r="F483" s="5">
        <v>25</v>
      </c>
      <c r="G483" s="34"/>
      <c r="H483" s="34">
        <v>210</v>
      </c>
      <c r="I483" s="34">
        <v>206.5</v>
      </c>
      <c r="K483" s="5">
        <f t="shared" si="15"/>
        <v>121.74000000000001</v>
      </c>
      <c r="L483" s="5"/>
      <c r="M483" s="9">
        <v>27.34</v>
      </c>
      <c r="N483" s="76">
        <f t="shared" si="16"/>
        <v>0.22457696730737636</v>
      </c>
      <c r="O483" s="12"/>
      <c r="P483" s="23" t="e">
        <v>#NAME?</v>
      </c>
      <c r="T483" s="25"/>
      <c r="U483" s="34"/>
      <c r="V483" s="34"/>
      <c r="W483" s="78"/>
    </row>
    <row r="484" spans="1:23" outlineLevel="2" x14ac:dyDescent="0.2">
      <c r="A484" s="27">
        <f t="shared" si="14"/>
        <v>478</v>
      </c>
      <c r="B484" s="50">
        <f t="shared" si="17"/>
        <v>40346</v>
      </c>
      <c r="C484" s="5">
        <v>145.5</v>
      </c>
      <c r="D484" s="5">
        <v>161.5</v>
      </c>
      <c r="E484" s="5">
        <v>6</v>
      </c>
      <c r="F484" s="5">
        <v>24.75</v>
      </c>
      <c r="G484" s="34"/>
      <c r="H484" s="34">
        <v>206</v>
      </c>
      <c r="I484" s="34">
        <v>205</v>
      </c>
      <c r="K484" s="5">
        <f t="shared" si="15"/>
        <v>123.83000000000001</v>
      </c>
      <c r="L484" s="5"/>
      <c r="M484" s="9">
        <v>26.9</v>
      </c>
      <c r="N484" s="76">
        <f t="shared" si="16"/>
        <v>0.2172333037228458</v>
      </c>
      <c r="O484" s="12"/>
      <c r="P484" s="23" t="e">
        <v>#NAME?</v>
      </c>
      <c r="T484" s="25"/>
      <c r="U484" s="34"/>
      <c r="V484" s="34"/>
      <c r="W484" s="78"/>
    </row>
    <row r="485" spans="1:23" outlineLevel="2" x14ac:dyDescent="0.2">
      <c r="A485" s="27">
        <f t="shared" si="14"/>
        <v>479</v>
      </c>
      <c r="B485" s="50">
        <f t="shared" si="17"/>
        <v>40347</v>
      </c>
      <c r="C485" s="5">
        <v>145.5</v>
      </c>
      <c r="D485" s="5">
        <v>161.5</v>
      </c>
      <c r="E485" s="5">
        <v>6</v>
      </c>
      <c r="F485" s="5">
        <v>24.75</v>
      </c>
      <c r="G485" s="34"/>
      <c r="H485" s="34">
        <v>201</v>
      </c>
      <c r="I485" s="34">
        <v>202</v>
      </c>
      <c r="K485" s="5">
        <f t="shared" si="15"/>
        <v>123.83000000000001</v>
      </c>
      <c r="L485" s="5"/>
      <c r="M485" s="9">
        <v>26.88</v>
      </c>
      <c r="N485" s="76">
        <f t="shared" si="16"/>
        <v>0.217071791972866</v>
      </c>
      <c r="O485" s="12"/>
      <c r="P485" s="23" t="e">
        <v>#NAME?</v>
      </c>
      <c r="T485" s="25"/>
      <c r="U485" s="34"/>
      <c r="V485" s="34"/>
      <c r="W485" s="78"/>
    </row>
    <row r="486" spans="1:23" outlineLevel="2" x14ac:dyDescent="0.2">
      <c r="A486" s="27">
        <f t="shared" si="14"/>
        <v>480</v>
      </c>
      <c r="B486" s="50">
        <f>+B485+3</f>
        <v>40350</v>
      </c>
      <c r="C486" s="5">
        <v>144.5</v>
      </c>
      <c r="D486" s="5">
        <v>160.5</v>
      </c>
      <c r="E486" s="5">
        <v>6</v>
      </c>
      <c r="F486" s="5">
        <v>24</v>
      </c>
      <c r="G486" s="34"/>
      <c r="H486" s="34">
        <v>203</v>
      </c>
      <c r="I486" s="34">
        <v>205</v>
      </c>
      <c r="K486" s="5">
        <f t="shared" si="15"/>
        <v>123.66</v>
      </c>
      <c r="L486" s="5"/>
      <c r="M486" s="9">
        <v>27.73</v>
      </c>
      <c r="N486" s="76">
        <f t="shared" si="16"/>
        <v>0.22424389454957142</v>
      </c>
      <c r="O486" s="12"/>
      <c r="P486" s="23" t="e">
        <v>#NAME?</v>
      </c>
      <c r="T486" s="25"/>
      <c r="U486" s="34"/>
      <c r="V486" s="34"/>
      <c r="W486" s="78"/>
    </row>
    <row r="487" spans="1:23" outlineLevel="2" x14ac:dyDescent="0.2">
      <c r="A487" s="27">
        <f t="shared" si="14"/>
        <v>481</v>
      </c>
      <c r="B487" s="50">
        <f>+B486+1</f>
        <v>40351</v>
      </c>
      <c r="C487" s="5">
        <v>144.5</v>
      </c>
      <c r="D487" s="5">
        <v>160.5</v>
      </c>
      <c r="E487" s="5">
        <v>6</v>
      </c>
      <c r="F487" s="5">
        <v>23</v>
      </c>
      <c r="G487" s="34"/>
      <c r="H487" s="34">
        <v>203</v>
      </c>
      <c r="I487" s="34">
        <v>205</v>
      </c>
      <c r="K487" s="5">
        <f t="shared" si="15"/>
        <v>124.66</v>
      </c>
      <c r="L487" s="5"/>
      <c r="M487" s="9">
        <v>27.21</v>
      </c>
      <c r="N487" s="76">
        <f t="shared" si="16"/>
        <v>0.21827370447617522</v>
      </c>
      <c r="O487" s="12"/>
      <c r="P487" s="23" t="e">
        <v>#NAME?</v>
      </c>
      <c r="T487" s="25"/>
      <c r="U487" s="34"/>
      <c r="V487" s="34"/>
      <c r="W487" s="78"/>
    </row>
    <row r="488" spans="1:23" outlineLevel="2" x14ac:dyDescent="0.2">
      <c r="A488" s="27">
        <f t="shared" si="14"/>
        <v>482</v>
      </c>
      <c r="B488" s="50">
        <f>+B487+2</f>
        <v>40353</v>
      </c>
      <c r="C488" s="5">
        <v>140</v>
      </c>
      <c r="D488" s="5">
        <v>156</v>
      </c>
      <c r="E488" s="5">
        <v>6</v>
      </c>
      <c r="F488" s="5">
        <v>21.5</v>
      </c>
      <c r="G488" s="34"/>
      <c r="H488" s="34">
        <v>205</v>
      </c>
      <c r="I488" s="34">
        <v>206</v>
      </c>
      <c r="K488" s="5">
        <f t="shared" si="15"/>
        <v>122.02000000000001</v>
      </c>
      <c r="L488" s="5"/>
      <c r="M488" s="9">
        <v>26.78</v>
      </c>
      <c r="N488" s="76">
        <f t="shared" si="16"/>
        <v>0.21947221766923455</v>
      </c>
      <c r="O488" s="12"/>
      <c r="P488" s="23" t="e">
        <v>#NAME?</v>
      </c>
      <c r="T488" s="25"/>
      <c r="U488" s="34"/>
      <c r="V488" s="34"/>
      <c r="W488" s="78"/>
    </row>
    <row r="489" spans="1:23" outlineLevel="2" x14ac:dyDescent="0.2">
      <c r="A489" s="27">
        <f t="shared" si="14"/>
        <v>483</v>
      </c>
      <c r="B489" s="50">
        <f>+B488+1</f>
        <v>40354</v>
      </c>
      <c r="C489" s="5">
        <v>135.5</v>
      </c>
      <c r="D489" s="5">
        <v>152</v>
      </c>
      <c r="E489" s="5">
        <v>6</v>
      </c>
      <c r="F489" s="5">
        <v>21.5</v>
      </c>
      <c r="G489" s="34"/>
      <c r="H489" s="34">
        <v>203</v>
      </c>
      <c r="I489" s="34">
        <v>206</v>
      </c>
      <c r="K489" s="5">
        <f t="shared" si="15"/>
        <v>118.34</v>
      </c>
      <c r="L489" s="5"/>
      <c r="M489" s="9">
        <v>27.35</v>
      </c>
      <c r="N489" s="76">
        <f t="shared" si="16"/>
        <v>0.23111374007098193</v>
      </c>
      <c r="O489" s="12"/>
      <c r="P489" s="23" t="e">
        <v>#NAME?</v>
      </c>
      <c r="T489" s="25"/>
      <c r="U489" s="34"/>
      <c r="V489" s="34"/>
      <c r="W489" s="78"/>
    </row>
    <row r="490" spans="1:23" outlineLevel="2" x14ac:dyDescent="0.2">
      <c r="A490" s="27">
        <f t="shared" si="14"/>
        <v>484</v>
      </c>
      <c r="B490" s="50">
        <f>+B489+3</f>
        <v>40357</v>
      </c>
      <c r="C490" s="5">
        <v>135.5</v>
      </c>
      <c r="D490" s="5">
        <v>152</v>
      </c>
      <c r="E490" s="5">
        <v>6</v>
      </c>
      <c r="F490" s="5">
        <v>21</v>
      </c>
      <c r="G490" s="34"/>
      <c r="H490" s="34">
        <v>202</v>
      </c>
      <c r="I490" s="34">
        <v>205</v>
      </c>
      <c r="K490" s="5">
        <f t="shared" si="15"/>
        <v>118.84</v>
      </c>
      <c r="L490" s="5"/>
      <c r="M490" s="9">
        <v>26.63</v>
      </c>
      <c r="N490" s="76">
        <f t="shared" si="16"/>
        <v>0.22408280040390438</v>
      </c>
      <c r="O490" s="12"/>
      <c r="P490" s="23" t="e">
        <v>#NAME?</v>
      </c>
      <c r="T490" s="25"/>
      <c r="U490" s="34"/>
      <c r="V490" s="34"/>
      <c r="W490" s="78"/>
    </row>
    <row r="491" spans="1:23" outlineLevel="2" x14ac:dyDescent="0.2">
      <c r="A491" s="27">
        <f t="shared" si="14"/>
        <v>485</v>
      </c>
      <c r="B491" s="50">
        <f>+B490+1</f>
        <v>40358</v>
      </c>
      <c r="C491" s="5">
        <v>135</v>
      </c>
      <c r="D491" s="5">
        <v>151.5</v>
      </c>
      <c r="E491" s="5">
        <v>6</v>
      </c>
      <c r="F491" s="5">
        <v>21</v>
      </c>
      <c r="G491" s="34"/>
      <c r="H491" s="34">
        <v>202</v>
      </c>
      <c r="I491" s="34">
        <v>204</v>
      </c>
      <c r="K491" s="5">
        <f t="shared" si="15"/>
        <v>118.38</v>
      </c>
      <c r="L491" s="5"/>
      <c r="M491" s="9">
        <v>24.91</v>
      </c>
      <c r="N491" s="76">
        <f t="shared" si="16"/>
        <v>0.21042405811792533</v>
      </c>
      <c r="O491" s="12"/>
      <c r="P491" s="23" t="e">
        <v>#NAME?</v>
      </c>
      <c r="T491" s="25"/>
      <c r="U491" s="34"/>
      <c r="V491" s="34"/>
      <c r="W491" s="78"/>
    </row>
    <row r="492" spans="1:23" outlineLevel="2" x14ac:dyDescent="0.2">
      <c r="A492" s="27">
        <f t="shared" si="14"/>
        <v>486</v>
      </c>
      <c r="B492" s="50">
        <f>+B491+2</f>
        <v>40360</v>
      </c>
      <c r="C492" s="5">
        <v>132.5</v>
      </c>
      <c r="D492" s="5">
        <v>148.5</v>
      </c>
      <c r="E492" s="5">
        <v>5.5</v>
      </c>
      <c r="F492" s="5">
        <v>22.25</v>
      </c>
      <c r="G492" s="34"/>
      <c r="H492" s="34">
        <v>201.5</v>
      </c>
      <c r="I492" s="34">
        <v>203</v>
      </c>
      <c r="K492" s="5">
        <f t="shared" si="15"/>
        <v>114.37</v>
      </c>
      <c r="L492" s="5"/>
      <c r="M492" s="9">
        <v>24.64</v>
      </c>
      <c r="N492" s="76">
        <f t="shared" si="16"/>
        <v>0.21544111217976741</v>
      </c>
      <c r="O492" s="12"/>
      <c r="P492" s="23" t="e">
        <v>#NAME?</v>
      </c>
      <c r="T492" s="25"/>
      <c r="U492" s="34"/>
      <c r="V492" s="34"/>
      <c r="W492" s="78"/>
    </row>
    <row r="493" spans="1:23" outlineLevel="2" x14ac:dyDescent="0.2">
      <c r="A493" s="27">
        <f t="shared" si="14"/>
        <v>487</v>
      </c>
      <c r="B493" s="50">
        <f>+B492+1</f>
        <v>40361</v>
      </c>
      <c r="C493" s="5">
        <v>130.5</v>
      </c>
      <c r="D493" s="5">
        <v>146.5</v>
      </c>
      <c r="E493" s="5">
        <v>5.5</v>
      </c>
      <c r="F493" s="5">
        <v>22</v>
      </c>
      <c r="G493" s="34"/>
      <c r="H493" s="34">
        <v>200.5</v>
      </c>
      <c r="I493" s="34">
        <v>201</v>
      </c>
      <c r="K493" s="5">
        <f t="shared" si="15"/>
        <v>112.78</v>
      </c>
      <c r="L493" s="5"/>
      <c r="M493" s="9">
        <v>24.79</v>
      </c>
      <c r="N493" s="76">
        <f t="shared" si="16"/>
        <v>0.21980847668026246</v>
      </c>
      <c r="O493" s="12"/>
      <c r="P493" s="23" t="e">
        <v>#NAME?</v>
      </c>
      <c r="T493" s="25"/>
      <c r="U493" s="34"/>
      <c r="V493" s="34"/>
      <c r="W493" s="78"/>
    </row>
    <row r="494" spans="1:23" outlineLevel="2" x14ac:dyDescent="0.2">
      <c r="A494" s="27">
        <f t="shared" si="14"/>
        <v>488</v>
      </c>
      <c r="B494" s="50">
        <f>+B493+4</f>
        <v>40365</v>
      </c>
      <c r="C494" s="5">
        <v>127</v>
      </c>
      <c r="D494" s="5">
        <v>143</v>
      </c>
      <c r="E494" s="5">
        <v>5.5</v>
      </c>
      <c r="F494" s="5">
        <v>21</v>
      </c>
      <c r="G494" s="34"/>
      <c r="H494" s="34">
        <v>200</v>
      </c>
      <c r="I494" s="34">
        <v>198</v>
      </c>
      <c r="K494" s="5">
        <f t="shared" si="15"/>
        <v>110.56</v>
      </c>
      <c r="L494" s="5"/>
      <c r="M494" s="9">
        <v>24.63</v>
      </c>
      <c r="N494" s="76">
        <f t="shared" si="16"/>
        <v>0.22277496382054993</v>
      </c>
      <c r="O494" s="12"/>
      <c r="P494" s="23" t="e">
        <v>#NAME?</v>
      </c>
      <c r="T494" s="25"/>
      <c r="U494" s="34"/>
      <c r="V494" s="34"/>
      <c r="W494" s="78"/>
    </row>
    <row r="495" spans="1:23" outlineLevel="2" x14ac:dyDescent="0.2">
      <c r="A495" s="27">
        <f t="shared" si="14"/>
        <v>489</v>
      </c>
      <c r="B495" s="50">
        <f>+B494+1</f>
        <v>40366</v>
      </c>
      <c r="C495" s="5">
        <v>124</v>
      </c>
      <c r="D495" s="5">
        <v>140</v>
      </c>
      <c r="E495" s="5">
        <v>5.5</v>
      </c>
      <c r="F495" s="5">
        <v>19</v>
      </c>
      <c r="G495" s="34"/>
      <c r="H495" s="34">
        <v>198</v>
      </c>
      <c r="I495" s="34">
        <v>197</v>
      </c>
      <c r="K495" s="5">
        <f t="shared" si="15"/>
        <v>109.80000000000001</v>
      </c>
      <c r="L495" s="5"/>
      <c r="M495" s="9">
        <v>25.49</v>
      </c>
      <c r="N495" s="76">
        <f t="shared" si="16"/>
        <v>0.23214936247723128</v>
      </c>
      <c r="O495" s="12"/>
      <c r="P495" s="23" t="e">
        <v>#NAME?</v>
      </c>
      <c r="T495" s="25"/>
      <c r="U495" s="34"/>
      <c r="V495" s="34"/>
      <c r="W495" s="78"/>
    </row>
    <row r="496" spans="1:23" outlineLevel="2" x14ac:dyDescent="0.2">
      <c r="A496" s="27">
        <f t="shared" si="14"/>
        <v>490</v>
      </c>
      <c r="B496" s="50">
        <f>+B495+1</f>
        <v>40367</v>
      </c>
      <c r="C496" s="5">
        <v>122</v>
      </c>
      <c r="D496" s="5">
        <v>138</v>
      </c>
      <c r="E496" s="5">
        <v>5.5</v>
      </c>
      <c r="F496" s="5">
        <v>17</v>
      </c>
      <c r="G496" s="34"/>
      <c r="H496" s="34">
        <v>197</v>
      </c>
      <c r="I496" s="34">
        <v>197</v>
      </c>
      <c r="K496" s="5">
        <f t="shared" si="15"/>
        <v>109.96000000000001</v>
      </c>
      <c r="L496" s="5"/>
      <c r="M496" s="9">
        <v>25.72</v>
      </c>
      <c r="N496" s="76">
        <f t="shared" si="16"/>
        <v>0.23390323754092396</v>
      </c>
      <c r="O496" s="12"/>
      <c r="P496" s="23" t="e">
        <v>#NAME?</v>
      </c>
      <c r="T496" s="25"/>
      <c r="U496" s="34"/>
      <c r="V496" s="34"/>
      <c r="W496" s="78"/>
    </row>
    <row r="497" spans="1:23" outlineLevel="2" x14ac:dyDescent="0.2">
      <c r="A497" s="27">
        <f t="shared" si="14"/>
        <v>491</v>
      </c>
      <c r="B497" s="50">
        <f>+B496+1</f>
        <v>40368</v>
      </c>
      <c r="C497" s="5">
        <v>119</v>
      </c>
      <c r="D497" s="5">
        <v>134.5</v>
      </c>
      <c r="E497" s="5">
        <v>5</v>
      </c>
      <c r="F497" s="5">
        <v>17</v>
      </c>
      <c r="G497" s="34"/>
      <c r="H497" s="34">
        <v>197</v>
      </c>
      <c r="I497" s="34">
        <v>198</v>
      </c>
      <c r="K497" s="5">
        <f t="shared" si="15"/>
        <v>106.74000000000001</v>
      </c>
      <c r="L497" s="5"/>
      <c r="M497" s="9">
        <v>26.31</v>
      </c>
      <c r="N497" s="76">
        <f t="shared" si="16"/>
        <v>0.24648679033164697</v>
      </c>
      <c r="O497" s="12"/>
      <c r="P497" s="23" t="e">
        <v>#NAME?</v>
      </c>
      <c r="T497" s="25"/>
      <c r="U497" s="34"/>
      <c r="V497" s="34"/>
      <c r="W497" s="78"/>
    </row>
    <row r="498" spans="1:23" outlineLevel="2" x14ac:dyDescent="0.2">
      <c r="A498" s="27">
        <f t="shared" si="14"/>
        <v>492</v>
      </c>
      <c r="B498" s="50">
        <f>+B497+3</f>
        <v>40371</v>
      </c>
      <c r="C498" s="5">
        <v>118.5</v>
      </c>
      <c r="D498" s="5">
        <v>134</v>
      </c>
      <c r="E498" s="5">
        <v>5</v>
      </c>
      <c r="F498" s="5">
        <v>17</v>
      </c>
      <c r="G498" s="34"/>
      <c r="H498" s="34">
        <v>197</v>
      </c>
      <c r="I498" s="34">
        <v>198</v>
      </c>
      <c r="K498" s="5">
        <f t="shared" si="15"/>
        <v>106.28</v>
      </c>
      <c r="L498" s="5"/>
      <c r="M498" s="9">
        <v>25.22</v>
      </c>
      <c r="N498" s="76">
        <f t="shared" si="16"/>
        <v>0.23729770417764395</v>
      </c>
      <c r="O498" s="12"/>
      <c r="P498" s="23" t="e">
        <v>#NAME?</v>
      </c>
      <c r="T498" s="25"/>
      <c r="U498" s="34"/>
      <c r="V498" s="34"/>
      <c r="W498" s="78"/>
    </row>
    <row r="499" spans="1:23" outlineLevel="2" x14ac:dyDescent="0.2">
      <c r="A499" s="27">
        <f t="shared" si="14"/>
        <v>493</v>
      </c>
      <c r="B499" s="50">
        <f>+B498+1</f>
        <v>40372</v>
      </c>
      <c r="C499" s="5">
        <v>117</v>
      </c>
      <c r="D499" s="5">
        <v>132.5</v>
      </c>
      <c r="E499" s="5">
        <v>5.5</v>
      </c>
      <c r="F499" s="5">
        <v>16</v>
      </c>
      <c r="G499" s="34"/>
      <c r="H499" s="34">
        <v>195</v>
      </c>
      <c r="I499" s="34">
        <v>196</v>
      </c>
      <c r="K499" s="5">
        <f t="shared" si="15"/>
        <v>105.9</v>
      </c>
      <c r="L499" s="5"/>
      <c r="M499" s="9">
        <v>25.45</v>
      </c>
      <c r="N499" s="76">
        <f t="shared" si="16"/>
        <v>0.24032105760151085</v>
      </c>
      <c r="O499" s="12"/>
      <c r="P499" s="23" t="e">
        <v>#NAME?</v>
      </c>
      <c r="T499" s="25"/>
      <c r="U499" s="34"/>
      <c r="V499" s="34"/>
      <c r="W499" s="78"/>
    </row>
    <row r="500" spans="1:23" outlineLevel="2" x14ac:dyDescent="0.2">
      <c r="A500" s="27">
        <f t="shared" si="14"/>
        <v>494</v>
      </c>
      <c r="B500" s="50">
        <f>+B499+1</f>
        <v>40373</v>
      </c>
      <c r="C500" s="5">
        <v>116</v>
      </c>
      <c r="D500" s="5">
        <v>132</v>
      </c>
      <c r="E500" s="5">
        <v>5.5</v>
      </c>
      <c r="F500" s="5">
        <v>15.5</v>
      </c>
      <c r="G500" s="34"/>
      <c r="H500" s="34">
        <v>190</v>
      </c>
      <c r="I500" s="34">
        <v>194</v>
      </c>
      <c r="K500" s="5">
        <f t="shared" si="15"/>
        <v>105.94000000000001</v>
      </c>
      <c r="L500" s="5"/>
      <c r="M500" s="9">
        <v>25.32</v>
      </c>
      <c r="N500" s="76">
        <f t="shared" si="16"/>
        <v>0.2390032093637908</v>
      </c>
      <c r="O500" s="12"/>
      <c r="P500" s="23" t="e">
        <v>#NAME?</v>
      </c>
      <c r="T500" s="25"/>
      <c r="U500" s="34"/>
      <c r="V500" s="34"/>
      <c r="W500" s="78"/>
    </row>
    <row r="501" spans="1:23" outlineLevel="2" x14ac:dyDescent="0.2">
      <c r="A501" s="27">
        <f t="shared" si="14"/>
        <v>495</v>
      </c>
      <c r="B501" s="50">
        <f>+B500+1</f>
        <v>40374</v>
      </c>
      <c r="C501" s="5">
        <v>116</v>
      </c>
      <c r="D501" s="5">
        <v>133</v>
      </c>
      <c r="E501" s="5">
        <v>6</v>
      </c>
      <c r="F501" s="5">
        <v>15.5</v>
      </c>
      <c r="G501" s="34"/>
      <c r="H501" s="34">
        <v>191</v>
      </c>
      <c r="I501" s="34">
        <v>196</v>
      </c>
      <c r="K501" s="5">
        <f t="shared" si="15"/>
        <v>106.86</v>
      </c>
      <c r="L501" s="5"/>
      <c r="M501" s="9">
        <v>24.99</v>
      </c>
      <c r="N501" s="76">
        <f t="shared" si="16"/>
        <v>0.23385738349241997</v>
      </c>
      <c r="O501" s="12"/>
      <c r="P501" s="23" t="e">
        <v>#NAME?</v>
      </c>
      <c r="T501" s="25"/>
      <c r="U501" s="34"/>
      <c r="V501" s="34"/>
      <c r="W501" s="78"/>
    </row>
    <row r="502" spans="1:23" outlineLevel="2" x14ac:dyDescent="0.2">
      <c r="A502" s="27">
        <f t="shared" si="14"/>
        <v>496</v>
      </c>
      <c r="B502" s="50">
        <f>+B501+1</f>
        <v>40375</v>
      </c>
      <c r="C502" s="5">
        <v>116</v>
      </c>
      <c r="D502" s="5">
        <v>133</v>
      </c>
      <c r="E502" s="5">
        <v>6</v>
      </c>
      <c r="F502" s="5">
        <v>15.5</v>
      </c>
      <c r="G502" s="34"/>
      <c r="H502" s="34">
        <v>186</v>
      </c>
      <c r="I502" s="34">
        <v>194</v>
      </c>
      <c r="K502" s="5">
        <f t="shared" si="15"/>
        <v>106.86</v>
      </c>
      <c r="L502" s="5"/>
      <c r="M502" s="9">
        <v>24.34</v>
      </c>
      <c r="N502" s="76">
        <f t="shared" si="16"/>
        <v>0.22777465843159272</v>
      </c>
      <c r="O502" s="12"/>
      <c r="P502" s="23" t="e">
        <v>#NAME?</v>
      </c>
      <c r="T502" s="25"/>
      <c r="U502" s="34"/>
      <c r="V502" s="34"/>
      <c r="W502" s="78"/>
    </row>
    <row r="503" spans="1:23" outlineLevel="2" x14ac:dyDescent="0.2">
      <c r="A503" s="27">
        <f t="shared" si="14"/>
        <v>497</v>
      </c>
      <c r="B503" s="50">
        <v>40378</v>
      </c>
      <c r="C503" s="5">
        <v>116</v>
      </c>
      <c r="D503" s="5">
        <v>133.5</v>
      </c>
      <c r="E503" s="5">
        <v>6.5</v>
      </c>
      <c r="F503" s="5">
        <v>16</v>
      </c>
      <c r="G503" s="34"/>
      <c r="H503" s="34">
        <v>186</v>
      </c>
      <c r="I503" s="34">
        <v>194</v>
      </c>
      <c r="K503" s="5">
        <f t="shared" si="15"/>
        <v>106.82000000000001</v>
      </c>
      <c r="L503" s="5"/>
      <c r="M503" s="9">
        <v>24.77</v>
      </c>
      <c r="N503" s="76">
        <f t="shared" si="16"/>
        <v>0.23188541471634525</v>
      </c>
      <c r="O503" s="12"/>
      <c r="P503" s="23" t="e">
        <v>#NAME?</v>
      </c>
      <c r="T503" s="25"/>
      <c r="U503" s="34"/>
      <c r="V503" s="34"/>
      <c r="W503" s="78"/>
    </row>
    <row r="504" spans="1:23" outlineLevel="2" x14ac:dyDescent="0.2">
      <c r="A504" s="27">
        <f t="shared" si="14"/>
        <v>498</v>
      </c>
      <c r="B504" s="50">
        <v>40379</v>
      </c>
      <c r="C504" s="5">
        <v>119</v>
      </c>
      <c r="D504" s="5">
        <v>136.5</v>
      </c>
      <c r="E504" s="5">
        <v>6.5</v>
      </c>
      <c r="F504" s="5">
        <v>16</v>
      </c>
      <c r="G504" s="34"/>
      <c r="H504" s="34">
        <v>186</v>
      </c>
      <c r="I504" s="34">
        <v>200</v>
      </c>
      <c r="K504" s="5">
        <f t="shared" si="15"/>
        <v>109.58000000000001</v>
      </c>
      <c r="L504" s="5"/>
      <c r="M504" s="9">
        <v>26.44</v>
      </c>
      <c r="N504" s="76">
        <f t="shared" si="16"/>
        <v>0.24128490600474536</v>
      </c>
      <c r="O504" s="12"/>
      <c r="P504" s="23" t="e">
        <v>#NAME?</v>
      </c>
      <c r="T504" s="25"/>
      <c r="U504" s="34"/>
      <c r="V504" s="34"/>
      <c r="W504" s="78"/>
    </row>
    <row r="505" spans="1:23" outlineLevel="2" x14ac:dyDescent="0.2">
      <c r="A505" s="27">
        <f t="shared" si="14"/>
        <v>499</v>
      </c>
      <c r="B505" s="50">
        <v>40380</v>
      </c>
      <c r="C505" s="5">
        <v>123</v>
      </c>
      <c r="D505" s="5">
        <v>140.5</v>
      </c>
      <c r="E505" s="5">
        <v>6</v>
      </c>
      <c r="F505" s="5">
        <v>17</v>
      </c>
      <c r="G505" s="34"/>
      <c r="H505" s="34">
        <v>184</v>
      </c>
      <c r="I505" s="34">
        <v>197</v>
      </c>
      <c r="K505" s="5">
        <f t="shared" si="15"/>
        <v>112.26000000000002</v>
      </c>
      <c r="L505" s="5"/>
      <c r="M505" s="9">
        <v>26.49</v>
      </c>
      <c r="N505" s="76">
        <f t="shared" si="16"/>
        <v>0.2359700694815606</v>
      </c>
      <c r="O505" s="12"/>
      <c r="P505" s="23" t="e">
        <v>#NAME?</v>
      </c>
      <c r="T505" s="25"/>
      <c r="U505" s="34"/>
      <c r="V505" s="34"/>
      <c r="W505" s="78"/>
    </row>
    <row r="506" spans="1:23" outlineLevel="2" x14ac:dyDescent="0.2">
      <c r="A506" s="27">
        <f t="shared" si="14"/>
        <v>500</v>
      </c>
      <c r="B506" s="50">
        <v>40381</v>
      </c>
      <c r="C506" s="5">
        <v>126.5</v>
      </c>
      <c r="D506" s="5">
        <v>144.5</v>
      </c>
      <c r="E506" s="5">
        <v>6</v>
      </c>
      <c r="F506" s="5">
        <v>18</v>
      </c>
      <c r="G506" s="34"/>
      <c r="H506" s="34">
        <v>190</v>
      </c>
      <c r="I506" s="34">
        <v>197</v>
      </c>
      <c r="K506" s="5">
        <f t="shared" si="15"/>
        <v>114.94</v>
      </c>
      <c r="L506" s="5"/>
      <c r="M506" s="9">
        <v>27.39</v>
      </c>
      <c r="N506" s="76">
        <f t="shared" si="16"/>
        <v>0.23829824256133636</v>
      </c>
      <c r="O506" s="12"/>
      <c r="P506" s="23" t="e">
        <v>#NAME?</v>
      </c>
      <c r="T506" s="25"/>
      <c r="U506" s="34"/>
      <c r="V506" s="34"/>
      <c r="W506" s="78"/>
    </row>
    <row r="507" spans="1:23" outlineLevel="2" x14ac:dyDescent="0.2">
      <c r="A507" s="27">
        <f t="shared" si="14"/>
        <v>501</v>
      </c>
      <c r="B507" s="50">
        <v>40382</v>
      </c>
      <c r="C507" s="5">
        <v>129</v>
      </c>
      <c r="D507" s="5">
        <v>147</v>
      </c>
      <c r="E507" s="5">
        <v>6</v>
      </c>
      <c r="F507" s="5">
        <v>17.25</v>
      </c>
      <c r="G507" s="34"/>
      <c r="H507" s="34">
        <v>188</v>
      </c>
      <c r="I507" s="34">
        <v>195</v>
      </c>
      <c r="K507" s="5">
        <f t="shared" si="15"/>
        <v>117.99000000000001</v>
      </c>
      <c r="L507" s="5"/>
      <c r="M507" s="9">
        <v>27.72</v>
      </c>
      <c r="N507" s="76">
        <f t="shared" si="16"/>
        <v>0.23493516399694886</v>
      </c>
      <c r="O507" s="12"/>
      <c r="P507" s="23" t="e">
        <v>#NAME?</v>
      </c>
      <c r="T507" s="25"/>
      <c r="U507" s="34"/>
      <c r="V507" s="34"/>
      <c r="W507" s="78"/>
    </row>
    <row r="508" spans="1:23" outlineLevel="2" x14ac:dyDescent="0.2">
      <c r="A508" s="27">
        <f t="shared" si="14"/>
        <v>502</v>
      </c>
      <c r="B508" s="50">
        <v>40385</v>
      </c>
      <c r="C508" s="5">
        <v>132</v>
      </c>
      <c r="D508" s="5">
        <v>150</v>
      </c>
      <c r="E508" s="5">
        <v>6</v>
      </c>
      <c r="F508" s="5">
        <v>17.5</v>
      </c>
      <c r="G508" s="34"/>
      <c r="H508" s="34">
        <v>188</v>
      </c>
      <c r="I508" s="34">
        <v>195</v>
      </c>
      <c r="K508" s="5">
        <f t="shared" si="15"/>
        <v>120.5</v>
      </c>
      <c r="L508" s="5"/>
      <c r="M508" s="9">
        <v>27.59</v>
      </c>
      <c r="N508" s="76">
        <f t="shared" si="16"/>
        <v>0.22896265560165974</v>
      </c>
      <c r="O508" s="12"/>
      <c r="P508" s="23" t="e">
        <v>#NAME?</v>
      </c>
      <c r="T508" s="25"/>
      <c r="U508" s="34"/>
      <c r="V508" s="34"/>
      <c r="W508" s="78"/>
    </row>
    <row r="509" spans="1:23" outlineLevel="2" x14ac:dyDescent="0.2">
      <c r="A509" s="27">
        <f t="shared" si="14"/>
        <v>503</v>
      </c>
      <c r="B509" s="50">
        <v>40386</v>
      </c>
      <c r="C509" s="5">
        <v>133</v>
      </c>
      <c r="D509" s="5">
        <v>151</v>
      </c>
      <c r="E509" s="5">
        <v>6</v>
      </c>
      <c r="F509" s="5">
        <v>17.5</v>
      </c>
      <c r="G509" s="34"/>
      <c r="H509" s="34">
        <v>188</v>
      </c>
      <c r="I509" s="34">
        <v>195</v>
      </c>
      <c r="K509" s="5">
        <f t="shared" si="15"/>
        <v>121.42000000000002</v>
      </c>
      <c r="L509" s="5"/>
      <c r="M509" s="9">
        <v>27.44</v>
      </c>
      <c r="N509" s="76">
        <f t="shared" si="16"/>
        <v>0.22599242299456429</v>
      </c>
      <c r="O509" s="12"/>
      <c r="P509" s="23" t="e">
        <v>#NAME?</v>
      </c>
      <c r="T509" s="25"/>
      <c r="U509" s="34"/>
      <c r="V509" s="34"/>
      <c r="W509" s="78"/>
    </row>
    <row r="510" spans="1:23" outlineLevel="2" x14ac:dyDescent="0.2">
      <c r="A510" s="27">
        <f t="shared" si="14"/>
        <v>504</v>
      </c>
      <c r="B510" s="50">
        <v>40387</v>
      </c>
      <c r="C510" s="5">
        <v>134</v>
      </c>
      <c r="D510" s="5">
        <v>152</v>
      </c>
      <c r="E510" s="5">
        <v>6</v>
      </c>
      <c r="F510" s="5">
        <v>17.5</v>
      </c>
      <c r="G510" s="34"/>
      <c r="H510" s="34">
        <v>186.5</v>
      </c>
      <c r="I510" s="34">
        <v>194</v>
      </c>
      <c r="K510" s="5">
        <f t="shared" si="15"/>
        <v>122.34</v>
      </c>
      <c r="L510" s="5"/>
      <c r="M510" s="9">
        <v>27.78</v>
      </c>
      <c r="N510" s="76">
        <f t="shared" si="16"/>
        <v>0.22707209416380578</v>
      </c>
      <c r="O510" s="12"/>
      <c r="P510" s="23" t="e">
        <v>#NAME?</v>
      </c>
      <c r="T510" s="25"/>
      <c r="U510" s="34"/>
      <c r="V510" s="34"/>
      <c r="W510" s="78"/>
    </row>
    <row r="511" spans="1:23" outlineLevel="2" x14ac:dyDescent="0.2">
      <c r="A511" s="27">
        <f t="shared" si="14"/>
        <v>505</v>
      </c>
      <c r="B511" s="50">
        <v>40388</v>
      </c>
      <c r="C511" s="5">
        <v>135</v>
      </c>
      <c r="D511" s="5">
        <v>153</v>
      </c>
      <c r="E511" s="5">
        <v>6</v>
      </c>
      <c r="F511" s="5">
        <v>18</v>
      </c>
      <c r="G511" s="34"/>
      <c r="H511" s="34">
        <v>187</v>
      </c>
      <c r="I511" s="34">
        <v>196</v>
      </c>
      <c r="K511" s="5">
        <f t="shared" si="15"/>
        <v>122.76000000000002</v>
      </c>
      <c r="L511" s="5"/>
      <c r="M511" s="9">
        <v>27.56</v>
      </c>
      <c r="N511" s="76">
        <f t="shared" si="16"/>
        <v>0.22450309547083735</v>
      </c>
      <c r="O511" s="12"/>
      <c r="P511" s="23" t="e">
        <v>#NAME?</v>
      </c>
      <c r="T511" s="25"/>
      <c r="U511" s="34"/>
      <c r="V511" s="34"/>
      <c r="W511" s="78"/>
    </row>
    <row r="512" spans="1:23" outlineLevel="2" x14ac:dyDescent="0.2">
      <c r="A512" s="27">
        <f t="shared" si="14"/>
        <v>506</v>
      </c>
      <c r="B512" s="50">
        <v>40389</v>
      </c>
      <c r="C512" s="5">
        <v>136.5</v>
      </c>
      <c r="D512" s="5">
        <v>154.5</v>
      </c>
      <c r="E512" s="5">
        <v>6</v>
      </c>
      <c r="F512" s="5">
        <v>18.75</v>
      </c>
      <c r="G512" s="34"/>
      <c r="H512" s="34">
        <v>185</v>
      </c>
      <c r="I512" s="34">
        <v>195</v>
      </c>
      <c r="K512" s="5">
        <f t="shared" si="15"/>
        <v>123.39000000000001</v>
      </c>
      <c r="L512" s="5"/>
      <c r="M512" s="9">
        <v>27.8</v>
      </c>
      <c r="N512" s="76">
        <f t="shared" si="16"/>
        <v>0.22530188832158196</v>
      </c>
      <c r="O512" s="12"/>
      <c r="P512" s="23" t="e">
        <v>#NAME?</v>
      </c>
      <c r="T512" s="25"/>
      <c r="U512" s="34"/>
      <c r="V512" s="34"/>
      <c r="W512" s="78"/>
    </row>
    <row r="513" spans="1:23" outlineLevel="2" x14ac:dyDescent="0.2">
      <c r="A513" s="27">
        <f t="shared" si="14"/>
        <v>507</v>
      </c>
      <c r="B513" s="50">
        <v>40392</v>
      </c>
      <c r="C513" s="5">
        <v>139</v>
      </c>
      <c r="D513" s="5">
        <v>157.5</v>
      </c>
      <c r="E513" s="5">
        <v>6.5</v>
      </c>
      <c r="F513" s="5">
        <v>19</v>
      </c>
      <c r="G513" s="34"/>
      <c r="H513" s="34">
        <v>184</v>
      </c>
      <c r="I513" s="34">
        <v>194</v>
      </c>
      <c r="K513" s="5">
        <f t="shared" si="15"/>
        <v>125.9</v>
      </c>
      <c r="L513" s="5"/>
      <c r="M513" s="9">
        <v>29.07</v>
      </c>
      <c r="N513" s="76">
        <f t="shared" si="16"/>
        <v>0.23089753772835583</v>
      </c>
      <c r="O513" s="12"/>
      <c r="P513" s="23" t="e">
        <v>#NAME?</v>
      </c>
      <c r="T513" s="25"/>
      <c r="U513" s="34"/>
      <c r="V513" s="34"/>
      <c r="W513" s="78"/>
    </row>
    <row r="514" spans="1:23" outlineLevel="2" x14ac:dyDescent="0.2">
      <c r="A514" s="27">
        <f t="shared" si="14"/>
        <v>508</v>
      </c>
      <c r="B514" s="50">
        <v>40393</v>
      </c>
      <c r="C514" s="5">
        <v>139</v>
      </c>
      <c r="D514" s="5">
        <v>157.5</v>
      </c>
      <c r="E514" s="5">
        <v>6.5</v>
      </c>
      <c r="F514" s="5">
        <v>19.25</v>
      </c>
      <c r="G514" s="34"/>
      <c r="H514" s="34">
        <v>180</v>
      </c>
      <c r="I514" s="34">
        <v>194</v>
      </c>
      <c r="K514" s="5">
        <f t="shared" si="15"/>
        <v>125.65</v>
      </c>
      <c r="L514" s="5"/>
      <c r="M514" s="9">
        <v>29.07</v>
      </c>
      <c r="N514" s="76">
        <f t="shared" si="16"/>
        <v>0.23135694389176281</v>
      </c>
      <c r="O514" s="12"/>
      <c r="P514" s="23" t="e">
        <v>#NAME?</v>
      </c>
      <c r="T514" s="25"/>
      <c r="U514" s="34"/>
      <c r="V514" s="34"/>
      <c r="W514" s="78"/>
    </row>
    <row r="515" spans="1:23" outlineLevel="2" x14ac:dyDescent="0.2">
      <c r="A515" s="27">
        <f t="shared" si="14"/>
        <v>509</v>
      </c>
      <c r="B515" s="50">
        <v>40394</v>
      </c>
      <c r="C515" s="5">
        <v>141</v>
      </c>
      <c r="D515" s="5">
        <v>159.5</v>
      </c>
      <c r="E515" s="5">
        <v>6.5</v>
      </c>
      <c r="F515" s="5">
        <v>19.25</v>
      </c>
      <c r="G515" s="34"/>
      <c r="H515" s="34">
        <v>177</v>
      </c>
      <c r="I515" s="34">
        <v>192</v>
      </c>
      <c r="K515" s="5">
        <f t="shared" si="15"/>
        <v>127.49000000000001</v>
      </c>
      <c r="L515" s="5"/>
      <c r="M515" s="9">
        <v>29.05</v>
      </c>
      <c r="N515" s="76">
        <f t="shared" si="16"/>
        <v>0.2278610087065652</v>
      </c>
      <c r="O515" s="12"/>
      <c r="P515" s="23" t="e">
        <v>#NAME?</v>
      </c>
      <c r="T515" s="25"/>
      <c r="U515" s="34"/>
      <c r="V515" s="34"/>
      <c r="W515" s="78"/>
    </row>
    <row r="516" spans="1:23" outlineLevel="2" x14ac:dyDescent="0.2">
      <c r="A516" s="27">
        <f t="shared" si="14"/>
        <v>510</v>
      </c>
      <c r="B516" s="50">
        <v>40395</v>
      </c>
      <c r="C516" s="5">
        <v>141</v>
      </c>
      <c r="D516" s="5">
        <v>159.5</v>
      </c>
      <c r="E516" s="5">
        <v>6.5</v>
      </c>
      <c r="F516" s="5">
        <v>19.25</v>
      </c>
      <c r="G516" s="34"/>
      <c r="H516" s="34">
        <v>177</v>
      </c>
      <c r="I516" s="34">
        <v>191</v>
      </c>
      <c r="K516" s="5">
        <f t="shared" si="15"/>
        <v>127.49000000000001</v>
      </c>
      <c r="L516" s="5"/>
      <c r="M516" s="9">
        <v>29.15</v>
      </c>
      <c r="N516" s="76">
        <f t="shared" si="16"/>
        <v>0.22864538395168246</v>
      </c>
      <c r="O516" s="12"/>
      <c r="P516" s="23" t="e">
        <v>#NAME?</v>
      </c>
      <c r="T516" s="25"/>
      <c r="U516" s="34"/>
      <c r="V516" s="34"/>
      <c r="W516" s="78"/>
    </row>
    <row r="517" spans="1:23" outlineLevel="2" x14ac:dyDescent="0.2">
      <c r="A517" s="27">
        <f t="shared" si="14"/>
        <v>511</v>
      </c>
      <c r="B517" s="50">
        <v>40396</v>
      </c>
      <c r="C517" s="5">
        <v>144</v>
      </c>
      <c r="D517" s="5">
        <v>163.5</v>
      </c>
      <c r="E517" s="5">
        <v>6.5</v>
      </c>
      <c r="F517" s="5">
        <v>19.75</v>
      </c>
      <c r="G517" s="34"/>
      <c r="H517" s="34">
        <v>176</v>
      </c>
      <c r="I517" s="34">
        <v>190</v>
      </c>
      <c r="K517" s="5">
        <f t="shared" si="15"/>
        <v>130.67000000000002</v>
      </c>
      <c r="L517" s="5"/>
      <c r="M517" s="9">
        <v>29</v>
      </c>
      <c r="N517" s="76">
        <f t="shared" si="16"/>
        <v>0.22193311395117468</v>
      </c>
      <c r="O517" s="12"/>
      <c r="P517" s="23" t="e">
        <v>#NAME?</v>
      </c>
      <c r="T517" s="25"/>
      <c r="U517" s="34"/>
      <c r="V517" s="34"/>
      <c r="W517" s="78"/>
    </row>
    <row r="518" spans="1:23" outlineLevel="2" x14ac:dyDescent="0.2">
      <c r="A518" s="27">
        <f t="shared" si="14"/>
        <v>512</v>
      </c>
      <c r="B518" s="50">
        <v>40400</v>
      </c>
      <c r="C518" s="5">
        <v>146</v>
      </c>
      <c r="D518" s="5">
        <v>164.5</v>
      </c>
      <c r="E518" s="5">
        <v>6</v>
      </c>
      <c r="F518" s="5">
        <v>22.25</v>
      </c>
      <c r="G518" s="34"/>
      <c r="H518" s="34">
        <v>176</v>
      </c>
      <c r="I518" s="34">
        <v>189</v>
      </c>
      <c r="K518" s="5">
        <f t="shared" si="15"/>
        <v>129.09</v>
      </c>
      <c r="L518" s="5"/>
      <c r="M518" s="9">
        <v>28.68</v>
      </c>
      <c r="N518" s="76">
        <f t="shared" si="16"/>
        <v>0.22217057866604695</v>
      </c>
      <c r="O518" s="12"/>
      <c r="P518" s="23" t="e">
        <v>#NAME?</v>
      </c>
      <c r="T518" s="25"/>
      <c r="U518" s="34"/>
      <c r="V518" s="34"/>
      <c r="W518" s="78"/>
    </row>
    <row r="519" spans="1:23" outlineLevel="2" x14ac:dyDescent="0.2">
      <c r="A519" s="27">
        <f t="shared" si="14"/>
        <v>513</v>
      </c>
      <c r="B519" s="50">
        <v>40401</v>
      </c>
      <c r="C519" s="5">
        <v>146.5</v>
      </c>
      <c r="D519" s="5">
        <v>165</v>
      </c>
      <c r="E519" s="5">
        <v>6</v>
      </c>
      <c r="F519" s="5">
        <v>23</v>
      </c>
      <c r="G519" s="34"/>
      <c r="H519" s="34">
        <v>179</v>
      </c>
      <c r="I519" s="34">
        <v>188</v>
      </c>
      <c r="K519" s="5">
        <f t="shared" si="15"/>
        <v>128.80000000000001</v>
      </c>
      <c r="L519" s="5"/>
      <c r="M519" s="9">
        <v>27.52</v>
      </c>
      <c r="N519" s="76">
        <f t="shared" si="16"/>
        <v>0.2136645962732919</v>
      </c>
      <c r="O519" s="12"/>
      <c r="P519" s="23" t="e">
        <v>#NAME?</v>
      </c>
      <c r="T519" s="25"/>
      <c r="U519" s="34"/>
      <c r="V519" s="34"/>
      <c r="W519" s="78"/>
    </row>
    <row r="520" spans="1:23" outlineLevel="2" x14ac:dyDescent="0.2">
      <c r="A520" s="27">
        <f t="shared" ref="A520:A583" si="18">A519+1</f>
        <v>514</v>
      </c>
      <c r="B520" s="50">
        <v>40402</v>
      </c>
      <c r="C520" s="5">
        <v>146.5</v>
      </c>
      <c r="D520" s="5">
        <v>165</v>
      </c>
      <c r="E520" s="5">
        <v>6</v>
      </c>
      <c r="F520" s="5">
        <v>26.5</v>
      </c>
      <c r="G520" s="34"/>
      <c r="H520" s="34">
        <v>180</v>
      </c>
      <c r="I520" s="34">
        <v>188</v>
      </c>
      <c r="K520" s="5">
        <f t="shared" si="15"/>
        <v>125.30000000000001</v>
      </c>
      <c r="L520" s="5"/>
      <c r="M520" s="9">
        <v>27.71</v>
      </c>
      <c r="N520" s="76">
        <f t="shared" si="16"/>
        <v>0.22114924181963286</v>
      </c>
      <c r="O520" s="12"/>
      <c r="P520" s="23" t="e">
        <v>#NAME?</v>
      </c>
      <c r="T520" s="25"/>
      <c r="U520" s="34"/>
      <c r="V520" s="34"/>
      <c r="W520" s="78"/>
    </row>
    <row r="521" spans="1:23" outlineLevel="2" x14ac:dyDescent="0.2">
      <c r="A521" s="27">
        <f t="shared" si="18"/>
        <v>515</v>
      </c>
      <c r="B521" s="50">
        <v>40403</v>
      </c>
      <c r="C521" s="5">
        <v>146.5</v>
      </c>
      <c r="D521" s="5">
        <v>165</v>
      </c>
      <c r="E521" s="5">
        <v>6</v>
      </c>
      <c r="F521" s="5">
        <v>26.1</v>
      </c>
      <c r="G521" s="34"/>
      <c r="H521" s="34">
        <v>180</v>
      </c>
      <c r="I521" s="34">
        <v>191</v>
      </c>
      <c r="K521" s="5">
        <f t="shared" si="15"/>
        <v>125.70000000000002</v>
      </c>
      <c r="L521" s="5"/>
      <c r="M521" s="9">
        <v>27.75</v>
      </c>
      <c r="N521" s="76">
        <f t="shared" si="16"/>
        <v>0.22076372315035797</v>
      </c>
      <c r="O521" s="12"/>
      <c r="P521" s="23" t="e">
        <v>#NAME?</v>
      </c>
      <c r="T521" s="25"/>
      <c r="U521" s="34"/>
      <c r="V521" s="34"/>
      <c r="W521" s="78"/>
    </row>
    <row r="522" spans="1:23" outlineLevel="2" x14ac:dyDescent="0.2">
      <c r="A522" s="27">
        <f t="shared" si="18"/>
        <v>516</v>
      </c>
      <c r="B522" s="50">
        <v>40406</v>
      </c>
      <c r="C522" s="5">
        <v>146.5</v>
      </c>
      <c r="D522" s="5">
        <v>165</v>
      </c>
      <c r="E522" s="5">
        <v>6</v>
      </c>
      <c r="F522" s="5">
        <v>26.1</v>
      </c>
      <c r="G522" s="34"/>
      <c r="H522" s="34">
        <v>182</v>
      </c>
      <c r="I522" s="34">
        <v>192</v>
      </c>
      <c r="K522" s="5">
        <f t="shared" si="15"/>
        <v>125.70000000000002</v>
      </c>
      <c r="L522" s="5"/>
      <c r="M522" s="9">
        <v>28.4</v>
      </c>
      <c r="N522" s="76">
        <f t="shared" si="16"/>
        <v>0.2259347653142402</v>
      </c>
      <c r="O522" s="12"/>
      <c r="P522" s="23" t="e">
        <v>#NAME?</v>
      </c>
      <c r="T522" s="25"/>
      <c r="U522" s="34"/>
      <c r="V522" s="34"/>
      <c r="W522" s="78"/>
    </row>
    <row r="523" spans="1:23" outlineLevel="2" x14ac:dyDescent="0.2">
      <c r="A523" s="27">
        <f t="shared" si="18"/>
        <v>517</v>
      </c>
      <c r="B523" s="50">
        <v>40407</v>
      </c>
      <c r="C523" s="5">
        <v>146.5</v>
      </c>
      <c r="D523" s="5">
        <v>165</v>
      </c>
      <c r="E523" s="5">
        <v>6</v>
      </c>
      <c r="F523" s="5">
        <v>26.1</v>
      </c>
      <c r="G523" s="34"/>
      <c r="H523" s="34">
        <v>184</v>
      </c>
      <c r="I523" s="34">
        <v>192</v>
      </c>
      <c r="K523" s="5">
        <f t="shared" si="15"/>
        <v>125.70000000000002</v>
      </c>
      <c r="L523" s="5"/>
      <c r="M523" s="9">
        <v>28.66</v>
      </c>
      <c r="N523" s="76">
        <f t="shared" si="16"/>
        <v>0.22800318217979312</v>
      </c>
      <c r="O523" s="12"/>
      <c r="P523" s="23" t="e">
        <v>#NAME?</v>
      </c>
      <c r="T523" s="25"/>
      <c r="U523" s="34"/>
      <c r="V523" s="34"/>
      <c r="W523" s="78"/>
    </row>
    <row r="524" spans="1:23" outlineLevel="2" x14ac:dyDescent="0.2">
      <c r="A524" s="27">
        <f t="shared" si="18"/>
        <v>518</v>
      </c>
      <c r="B524" s="50">
        <v>40408</v>
      </c>
      <c r="C524" s="5">
        <v>147.5</v>
      </c>
      <c r="D524" s="5">
        <v>165</v>
      </c>
      <c r="E524" s="5">
        <v>6</v>
      </c>
      <c r="F524" s="5">
        <v>26.1</v>
      </c>
      <c r="G524" s="34"/>
      <c r="H524" s="34">
        <v>185</v>
      </c>
      <c r="I524" s="34">
        <v>195</v>
      </c>
      <c r="K524" s="5">
        <f t="shared" si="15"/>
        <v>125.70000000000002</v>
      </c>
      <c r="L524" s="5"/>
      <c r="M524" s="9">
        <v>28.87</v>
      </c>
      <c r="N524" s="76">
        <f t="shared" si="16"/>
        <v>0.22967382657120125</v>
      </c>
      <c r="O524" s="12"/>
      <c r="P524" s="23" t="e">
        <v>#NAME?</v>
      </c>
      <c r="T524" s="25"/>
      <c r="U524" s="34"/>
      <c r="V524" s="34"/>
      <c r="W524" s="78"/>
    </row>
    <row r="525" spans="1:23" outlineLevel="2" x14ac:dyDescent="0.2">
      <c r="A525" s="27">
        <f t="shared" si="18"/>
        <v>519</v>
      </c>
      <c r="B525" s="50">
        <v>40409</v>
      </c>
      <c r="C525" s="5">
        <v>147.5</v>
      </c>
      <c r="D525" s="5">
        <v>165</v>
      </c>
      <c r="E525" s="5">
        <v>6</v>
      </c>
      <c r="F525" s="5">
        <v>26.3</v>
      </c>
      <c r="G525" s="34"/>
      <c r="H525" s="34">
        <v>186</v>
      </c>
      <c r="I525" s="34">
        <v>197</v>
      </c>
      <c r="K525" s="5">
        <f t="shared" si="15"/>
        <v>125.50000000000001</v>
      </c>
      <c r="L525" s="5"/>
      <c r="M525" s="9">
        <v>28.62</v>
      </c>
      <c r="N525" s="76">
        <f t="shared" si="16"/>
        <v>0.22804780876494021</v>
      </c>
      <c r="O525" s="12"/>
      <c r="P525" s="23" t="e">
        <v>#NAME?</v>
      </c>
      <c r="T525" s="25"/>
      <c r="U525" s="34"/>
      <c r="V525" s="34"/>
      <c r="W525" s="78"/>
    </row>
    <row r="526" spans="1:23" outlineLevel="2" x14ac:dyDescent="0.2">
      <c r="A526" s="27">
        <f t="shared" si="18"/>
        <v>520</v>
      </c>
      <c r="B526" s="50">
        <v>40410</v>
      </c>
      <c r="C526" s="5">
        <v>146.5</v>
      </c>
      <c r="D526" s="5">
        <v>164</v>
      </c>
      <c r="E526" s="5">
        <v>6</v>
      </c>
      <c r="F526" s="5">
        <v>26.3</v>
      </c>
      <c r="G526" s="34"/>
      <c r="H526" s="34">
        <v>186</v>
      </c>
      <c r="I526" s="34">
        <v>197</v>
      </c>
      <c r="K526" s="5">
        <f t="shared" si="15"/>
        <v>124.58</v>
      </c>
      <c r="L526" s="5"/>
      <c r="M526" s="9">
        <v>28.16</v>
      </c>
      <c r="N526" s="76">
        <f t="shared" si="16"/>
        <v>0.22603949269545673</v>
      </c>
      <c r="O526" s="12"/>
      <c r="P526" s="23" t="e">
        <v>#NAME?</v>
      </c>
      <c r="T526" s="25"/>
      <c r="U526" s="34"/>
      <c r="V526" s="34"/>
      <c r="W526" s="78"/>
    </row>
    <row r="527" spans="1:23" outlineLevel="2" x14ac:dyDescent="0.2">
      <c r="A527" s="27">
        <f t="shared" si="18"/>
        <v>521</v>
      </c>
      <c r="B527" s="50">
        <v>40413</v>
      </c>
      <c r="C527" s="5">
        <v>146.5</v>
      </c>
      <c r="D527" s="5">
        <v>164</v>
      </c>
      <c r="E527" s="5">
        <v>6</v>
      </c>
      <c r="F527" s="5">
        <v>28</v>
      </c>
      <c r="G527" s="34"/>
      <c r="H527" s="34">
        <v>187</v>
      </c>
      <c r="I527" s="34">
        <v>203</v>
      </c>
      <c r="K527" s="5">
        <f t="shared" si="15"/>
        <v>122.88</v>
      </c>
      <c r="L527" s="5"/>
      <c r="M527" s="9">
        <v>27.19</v>
      </c>
      <c r="N527" s="76">
        <f t="shared" si="16"/>
        <v>0.22127278645833334</v>
      </c>
      <c r="O527" s="12"/>
      <c r="P527" s="23" t="e">
        <v>#NAME?</v>
      </c>
      <c r="T527" s="25"/>
      <c r="U527" s="34"/>
      <c r="V527" s="34"/>
      <c r="W527" s="78"/>
    </row>
    <row r="528" spans="1:23" outlineLevel="2" x14ac:dyDescent="0.2">
      <c r="A528" s="27">
        <f t="shared" si="18"/>
        <v>522</v>
      </c>
      <c r="B528" s="50">
        <v>40414</v>
      </c>
      <c r="C528" s="5">
        <v>146</v>
      </c>
      <c r="D528" s="5">
        <v>163.5</v>
      </c>
      <c r="E528" s="5">
        <v>6</v>
      </c>
      <c r="F528" s="5">
        <v>28.75</v>
      </c>
      <c r="G528" s="34"/>
      <c r="H528" s="34">
        <v>187</v>
      </c>
      <c r="I528" s="34">
        <v>202</v>
      </c>
      <c r="K528" s="5">
        <f t="shared" si="15"/>
        <v>121.67000000000002</v>
      </c>
      <c r="L528" s="5"/>
      <c r="M528" s="9">
        <v>26.67</v>
      </c>
      <c r="N528" s="76">
        <f t="shared" si="16"/>
        <v>0.21919947398701403</v>
      </c>
      <c r="O528" s="12"/>
      <c r="P528" s="23" t="e">
        <v>#NAME?</v>
      </c>
      <c r="T528" s="25"/>
      <c r="U528" s="34"/>
      <c r="V528" s="34"/>
      <c r="W528" s="78"/>
    </row>
    <row r="529" spans="1:23" outlineLevel="2" x14ac:dyDescent="0.2">
      <c r="A529" s="27">
        <f t="shared" si="18"/>
        <v>523</v>
      </c>
      <c r="B529" s="50">
        <v>40415</v>
      </c>
      <c r="C529" s="5">
        <v>145</v>
      </c>
      <c r="D529" s="5">
        <v>162.5</v>
      </c>
      <c r="E529" s="5">
        <v>6</v>
      </c>
      <c r="F529" s="5">
        <v>28.75</v>
      </c>
      <c r="G529" s="34"/>
      <c r="H529" s="34">
        <v>187</v>
      </c>
      <c r="I529" s="34">
        <v>201</v>
      </c>
      <c r="K529" s="5">
        <f t="shared" si="15"/>
        <v>120.75</v>
      </c>
      <c r="L529" s="5"/>
      <c r="M529" s="9">
        <v>26.42</v>
      </c>
      <c r="N529" s="76">
        <f t="shared" si="16"/>
        <v>0.21879917184265013</v>
      </c>
      <c r="O529" s="12"/>
      <c r="P529" s="23" t="e">
        <v>#NAME?</v>
      </c>
      <c r="T529" s="25"/>
      <c r="U529" s="34"/>
      <c r="V529" s="34"/>
      <c r="W529" s="78"/>
    </row>
    <row r="530" spans="1:23" outlineLevel="2" x14ac:dyDescent="0.2">
      <c r="A530" s="27">
        <f t="shared" si="18"/>
        <v>524</v>
      </c>
      <c r="B530" s="50">
        <v>40416</v>
      </c>
      <c r="C530" s="5">
        <v>143.5</v>
      </c>
      <c r="D530" s="5">
        <v>160.5</v>
      </c>
      <c r="E530" s="5">
        <v>5.5</v>
      </c>
      <c r="F530" s="5">
        <v>27.5</v>
      </c>
      <c r="G530" s="34"/>
      <c r="H530" s="34">
        <v>187</v>
      </c>
      <c r="I530" s="34">
        <v>201</v>
      </c>
      <c r="K530" s="5">
        <f t="shared" si="15"/>
        <v>120.16</v>
      </c>
      <c r="L530" s="5"/>
      <c r="M530" s="9">
        <v>26.15</v>
      </c>
      <c r="N530" s="76">
        <f t="shared" si="16"/>
        <v>0.21762649800266312</v>
      </c>
      <c r="O530" s="12"/>
      <c r="P530" s="23" t="e">
        <v>#NAME?</v>
      </c>
      <c r="T530" s="25"/>
      <c r="U530" s="34"/>
      <c r="V530" s="34"/>
      <c r="W530" s="78"/>
    </row>
    <row r="531" spans="1:23" outlineLevel="2" x14ac:dyDescent="0.2">
      <c r="A531" s="27">
        <f t="shared" si="18"/>
        <v>525</v>
      </c>
      <c r="B531" s="50">
        <v>40417</v>
      </c>
      <c r="C531" s="5">
        <v>141</v>
      </c>
      <c r="D531" s="5">
        <v>158</v>
      </c>
      <c r="E531" s="5">
        <v>5.5</v>
      </c>
      <c r="F531" s="5">
        <v>26.5</v>
      </c>
      <c r="G531" s="34"/>
      <c r="H531" s="34">
        <v>188</v>
      </c>
      <c r="I531" s="34">
        <v>202</v>
      </c>
      <c r="K531" s="5">
        <f t="shared" si="15"/>
        <v>118.86000000000001</v>
      </c>
      <c r="L531" s="5"/>
      <c r="M531" s="9">
        <v>27.16</v>
      </c>
      <c r="N531" s="76">
        <f t="shared" si="16"/>
        <v>0.22850412249705535</v>
      </c>
      <c r="O531" s="12"/>
      <c r="P531" s="23" t="e">
        <v>#NAME?</v>
      </c>
      <c r="T531" s="25"/>
      <c r="U531" s="34"/>
      <c r="V531" s="34"/>
      <c r="W531" s="78"/>
    </row>
    <row r="532" spans="1:23" outlineLevel="2" x14ac:dyDescent="0.2">
      <c r="A532" s="27">
        <f t="shared" si="18"/>
        <v>526</v>
      </c>
      <c r="B532" s="50">
        <v>40420</v>
      </c>
      <c r="C532" s="5">
        <v>139</v>
      </c>
      <c r="D532" s="5">
        <v>156</v>
      </c>
      <c r="E532" s="5">
        <v>5.5</v>
      </c>
      <c r="F532" s="5">
        <v>26.5</v>
      </c>
      <c r="G532" s="34"/>
      <c r="H532" s="34">
        <v>188</v>
      </c>
      <c r="I532" s="34">
        <v>205</v>
      </c>
      <c r="K532" s="5">
        <f t="shared" si="15"/>
        <v>117.02000000000001</v>
      </c>
      <c r="L532" s="5"/>
      <c r="M532" s="9">
        <v>26.41</v>
      </c>
      <c r="N532" s="76">
        <f t="shared" si="16"/>
        <v>0.22568791659545376</v>
      </c>
      <c r="O532" s="12"/>
      <c r="P532" s="23" t="e">
        <v>#NAME?</v>
      </c>
      <c r="T532" s="25"/>
      <c r="U532" s="34"/>
      <c r="V532" s="34"/>
      <c r="W532" s="78"/>
    </row>
    <row r="533" spans="1:23" outlineLevel="2" x14ac:dyDescent="0.2">
      <c r="A533" s="27">
        <f t="shared" si="18"/>
        <v>527</v>
      </c>
      <c r="B533" s="50">
        <v>40421</v>
      </c>
      <c r="C533" s="5">
        <v>140</v>
      </c>
      <c r="D533" s="5">
        <v>157</v>
      </c>
      <c r="E533" s="5">
        <v>5.5</v>
      </c>
      <c r="F533" s="5">
        <v>26.75</v>
      </c>
      <c r="G533" s="34"/>
      <c r="H533" s="34">
        <v>189</v>
      </c>
      <c r="I533" s="34">
        <v>207</v>
      </c>
      <c r="K533" s="5">
        <f t="shared" si="15"/>
        <v>117.69</v>
      </c>
      <c r="L533" s="5"/>
      <c r="M533" s="9">
        <v>26.75</v>
      </c>
      <c r="N533" s="76">
        <f t="shared" si="16"/>
        <v>0.22729203840598183</v>
      </c>
      <c r="O533" s="12"/>
      <c r="P533" s="23" t="e">
        <v>#NAME?</v>
      </c>
      <c r="T533" s="25"/>
      <c r="U533" s="34"/>
      <c r="V533" s="34"/>
      <c r="W533" s="78"/>
    </row>
    <row r="534" spans="1:23" outlineLevel="2" x14ac:dyDescent="0.2">
      <c r="A534" s="27">
        <f t="shared" si="18"/>
        <v>528</v>
      </c>
      <c r="B534" s="50">
        <v>40422</v>
      </c>
      <c r="C534" s="5">
        <v>141.5</v>
      </c>
      <c r="D534" s="5">
        <v>158.5</v>
      </c>
      <c r="E534" s="5">
        <v>5.5</v>
      </c>
      <c r="F534" s="5">
        <v>27</v>
      </c>
      <c r="G534" s="34"/>
      <c r="H534" s="34">
        <v>189</v>
      </c>
      <c r="I534" s="34">
        <v>208</v>
      </c>
      <c r="K534" s="5">
        <f t="shared" si="15"/>
        <v>118.82</v>
      </c>
      <c r="L534" s="5"/>
      <c r="M534" s="9">
        <v>28.37</v>
      </c>
      <c r="N534" s="76">
        <f t="shared" si="16"/>
        <v>0.23876451775795324</v>
      </c>
      <c r="O534" s="12"/>
      <c r="P534" s="23" t="e">
        <v>#NAME?</v>
      </c>
      <c r="T534" s="25"/>
      <c r="U534" s="34"/>
      <c r="V534" s="34"/>
      <c r="W534" s="78"/>
    </row>
    <row r="535" spans="1:23" outlineLevel="2" x14ac:dyDescent="0.2">
      <c r="A535" s="27">
        <f t="shared" si="18"/>
        <v>529</v>
      </c>
      <c r="B535" s="50">
        <v>40423</v>
      </c>
      <c r="C535" s="5">
        <v>142.5</v>
      </c>
      <c r="D535" s="5">
        <v>159.5</v>
      </c>
      <c r="E535" s="5">
        <v>5.5</v>
      </c>
      <c r="F535" s="5">
        <v>27.75</v>
      </c>
      <c r="G535" s="34"/>
      <c r="H535" s="34">
        <v>186</v>
      </c>
      <c r="I535" s="34">
        <v>205</v>
      </c>
      <c r="K535" s="5">
        <f t="shared" si="15"/>
        <v>118.99000000000001</v>
      </c>
      <c r="L535" s="5"/>
      <c r="M535" s="9">
        <v>28.41</v>
      </c>
      <c r="N535" s="76">
        <f t="shared" si="16"/>
        <v>0.23875955962685938</v>
      </c>
      <c r="O535" s="12"/>
      <c r="P535" s="23" t="e">
        <v>#NAME?</v>
      </c>
      <c r="T535" s="25"/>
      <c r="U535" s="34"/>
      <c r="V535" s="34"/>
      <c r="W535" s="78"/>
    </row>
    <row r="536" spans="1:23" outlineLevel="2" x14ac:dyDescent="0.2">
      <c r="A536" s="27">
        <f t="shared" si="18"/>
        <v>530</v>
      </c>
      <c r="B536" s="50">
        <v>40424</v>
      </c>
      <c r="C536" s="5">
        <v>142.5</v>
      </c>
      <c r="D536" s="5">
        <v>159.5</v>
      </c>
      <c r="E536" s="5">
        <v>5.5</v>
      </c>
      <c r="F536" s="5">
        <v>28.5</v>
      </c>
      <c r="G536" s="34"/>
      <c r="H536" s="34">
        <v>190</v>
      </c>
      <c r="I536" s="34">
        <v>209.5</v>
      </c>
      <c r="K536" s="5">
        <f t="shared" ref="K536:K599" si="19">+D536*0.92-F536</f>
        <v>118.24000000000001</v>
      </c>
      <c r="L536" s="5"/>
      <c r="M536" s="9">
        <v>28.16</v>
      </c>
      <c r="N536" s="76">
        <f t="shared" ref="N536:N599" si="20">+M536/K536</f>
        <v>0.23815967523680648</v>
      </c>
      <c r="O536" s="12"/>
      <c r="P536" s="23" t="e">
        <v>#NAME?</v>
      </c>
      <c r="T536" s="25"/>
      <c r="U536" s="34"/>
      <c r="V536" s="34"/>
      <c r="W536" s="78"/>
    </row>
    <row r="537" spans="1:23" outlineLevel="2" x14ac:dyDescent="0.2">
      <c r="A537" s="27">
        <f t="shared" si="18"/>
        <v>531</v>
      </c>
      <c r="B537" s="50">
        <v>40428</v>
      </c>
      <c r="C537" s="5">
        <v>141.5</v>
      </c>
      <c r="D537" s="5">
        <v>158.5</v>
      </c>
      <c r="E537" s="5">
        <v>5.5</v>
      </c>
      <c r="F537" s="5">
        <v>28</v>
      </c>
      <c r="G537" s="34"/>
      <c r="H537" s="34">
        <v>195</v>
      </c>
      <c r="I537" s="34">
        <v>215</v>
      </c>
      <c r="K537" s="5">
        <f t="shared" si="19"/>
        <v>117.82</v>
      </c>
      <c r="L537" s="5"/>
      <c r="M537" s="9">
        <v>27.56</v>
      </c>
      <c r="N537" s="76">
        <f t="shared" si="20"/>
        <v>0.233916143269394</v>
      </c>
      <c r="O537" s="12"/>
      <c r="P537" s="23" t="e">
        <v>#NAME?</v>
      </c>
      <c r="T537" s="25"/>
      <c r="U537" s="34"/>
      <c r="V537" s="34"/>
      <c r="W537" s="78"/>
    </row>
    <row r="538" spans="1:23" outlineLevel="2" x14ac:dyDescent="0.2">
      <c r="A538" s="27">
        <f t="shared" si="18"/>
        <v>532</v>
      </c>
      <c r="B538" s="50">
        <v>40429</v>
      </c>
      <c r="C538" s="5">
        <v>140.5</v>
      </c>
      <c r="D538" s="5">
        <v>157.5</v>
      </c>
      <c r="E538" s="5">
        <v>5.5</v>
      </c>
      <c r="F538" s="5">
        <v>29</v>
      </c>
      <c r="G538" s="34"/>
      <c r="H538" s="34">
        <v>195</v>
      </c>
      <c r="I538" s="34">
        <v>215</v>
      </c>
      <c r="K538" s="5">
        <f t="shared" si="19"/>
        <v>115.9</v>
      </c>
      <c r="L538" s="5"/>
      <c r="M538" s="9">
        <v>27.43</v>
      </c>
      <c r="N538" s="76">
        <f t="shared" si="20"/>
        <v>0.23666954270923207</v>
      </c>
      <c r="O538" s="12"/>
      <c r="P538" s="23" t="e">
        <v>#NAME?</v>
      </c>
      <c r="T538" s="25"/>
      <c r="U538" s="34"/>
      <c r="V538" s="34"/>
      <c r="W538" s="78"/>
    </row>
    <row r="539" spans="1:23" outlineLevel="2" x14ac:dyDescent="0.2">
      <c r="A539" s="27">
        <f t="shared" si="18"/>
        <v>533</v>
      </c>
      <c r="B539" s="50">
        <v>40430</v>
      </c>
      <c r="C539" s="5">
        <v>140.5</v>
      </c>
      <c r="D539" s="5">
        <v>157.5</v>
      </c>
      <c r="E539" s="5">
        <v>5.5</v>
      </c>
      <c r="F539" s="5">
        <v>29.5</v>
      </c>
      <c r="G539" s="34"/>
      <c r="H539" s="34">
        <v>195</v>
      </c>
      <c r="I539" s="34">
        <v>215</v>
      </c>
      <c r="K539" s="5">
        <f t="shared" si="19"/>
        <v>115.4</v>
      </c>
      <c r="L539" s="5"/>
      <c r="M539" s="9">
        <v>27.61</v>
      </c>
      <c r="N539" s="76">
        <f t="shared" si="20"/>
        <v>0.23925476603119583</v>
      </c>
      <c r="O539" s="12"/>
      <c r="P539" s="23" t="e">
        <v>#NAME?</v>
      </c>
      <c r="T539" s="25"/>
      <c r="U539" s="34"/>
      <c r="V539" s="34"/>
      <c r="W539" s="78"/>
    </row>
    <row r="540" spans="1:23" outlineLevel="2" x14ac:dyDescent="0.2">
      <c r="A540" s="27">
        <f t="shared" si="18"/>
        <v>534</v>
      </c>
      <c r="B540" s="50">
        <v>40431</v>
      </c>
      <c r="C540" s="5">
        <v>140.5</v>
      </c>
      <c r="D540" s="5">
        <v>157.5</v>
      </c>
      <c r="E540" s="5">
        <v>5.5</v>
      </c>
      <c r="F540" s="5">
        <v>29.5</v>
      </c>
      <c r="G540" s="34"/>
      <c r="H540" s="34">
        <v>195</v>
      </c>
      <c r="I540" s="34">
        <v>215</v>
      </c>
      <c r="K540" s="5">
        <f t="shared" si="19"/>
        <v>115.4</v>
      </c>
      <c r="L540" s="5"/>
      <c r="M540" s="9">
        <v>27.43</v>
      </c>
      <c r="N540" s="76">
        <f t="shared" si="20"/>
        <v>0.2376949740034662</v>
      </c>
      <c r="O540" s="12"/>
      <c r="P540" s="23" t="e">
        <v>#NAME?</v>
      </c>
      <c r="T540" s="25"/>
      <c r="U540" s="34"/>
      <c r="V540" s="34"/>
      <c r="W540" s="78"/>
    </row>
    <row r="541" spans="1:23" outlineLevel="2" x14ac:dyDescent="0.2">
      <c r="A541" s="27">
        <f t="shared" si="18"/>
        <v>535</v>
      </c>
      <c r="B541" s="50">
        <v>40434</v>
      </c>
      <c r="C541" s="5">
        <v>140.5</v>
      </c>
      <c r="D541" s="5">
        <v>157.5</v>
      </c>
      <c r="E541" s="5">
        <v>5.5</v>
      </c>
      <c r="F541" s="5">
        <v>29.5</v>
      </c>
      <c r="G541" s="34"/>
      <c r="H541" s="34">
        <v>195</v>
      </c>
      <c r="I541" s="34">
        <v>215</v>
      </c>
      <c r="K541" s="5">
        <f t="shared" si="19"/>
        <v>115.4</v>
      </c>
      <c r="L541" s="5"/>
      <c r="M541" s="9">
        <v>28.36</v>
      </c>
      <c r="N541" s="76">
        <f t="shared" si="20"/>
        <v>0.24575389948006932</v>
      </c>
      <c r="O541" s="12"/>
      <c r="P541" s="23" t="e">
        <v>#NAME?</v>
      </c>
      <c r="T541" s="25"/>
      <c r="U541" s="34"/>
      <c r="V541" s="34"/>
      <c r="W541" s="78"/>
    </row>
    <row r="542" spans="1:23" outlineLevel="2" x14ac:dyDescent="0.2">
      <c r="A542" s="27">
        <f t="shared" si="18"/>
        <v>536</v>
      </c>
      <c r="B542" s="50">
        <v>40435</v>
      </c>
      <c r="C542" s="5">
        <v>138.5</v>
      </c>
      <c r="D542" s="5">
        <v>156</v>
      </c>
      <c r="E542" s="5">
        <v>5.5</v>
      </c>
      <c r="F542" s="5">
        <v>29.25</v>
      </c>
      <c r="G542" s="34"/>
      <c r="H542" s="34">
        <v>195</v>
      </c>
      <c r="I542" s="34">
        <v>215</v>
      </c>
      <c r="K542" s="5">
        <f t="shared" si="19"/>
        <v>114.27000000000001</v>
      </c>
      <c r="L542" s="5"/>
      <c r="M542" s="9">
        <v>28.17</v>
      </c>
      <c r="N542" s="76">
        <f t="shared" si="20"/>
        <v>0.24652139669204515</v>
      </c>
      <c r="O542" s="12"/>
      <c r="P542" s="23" t="e">
        <v>#NAME?</v>
      </c>
      <c r="T542" s="25"/>
      <c r="U542" s="34"/>
      <c r="V542" s="34"/>
      <c r="W542" s="78"/>
    </row>
    <row r="543" spans="1:23" outlineLevel="2" x14ac:dyDescent="0.2">
      <c r="A543" s="27">
        <f t="shared" si="18"/>
        <v>537</v>
      </c>
      <c r="B543" s="50">
        <v>40436</v>
      </c>
      <c r="C543" s="5">
        <v>136.5</v>
      </c>
      <c r="D543" s="5">
        <v>154</v>
      </c>
      <c r="E543" s="5">
        <v>5.5</v>
      </c>
      <c r="F543" s="5">
        <v>29.25</v>
      </c>
      <c r="G543" s="34"/>
      <c r="H543" s="34">
        <v>195</v>
      </c>
      <c r="I543" s="34">
        <v>215</v>
      </c>
      <c r="K543" s="5">
        <f t="shared" si="19"/>
        <v>112.43</v>
      </c>
      <c r="L543" s="5"/>
      <c r="M543" s="9">
        <v>28.08</v>
      </c>
      <c r="N543" s="76">
        <f t="shared" si="20"/>
        <v>0.24975540336209193</v>
      </c>
      <c r="O543" s="12"/>
      <c r="P543" s="23" t="e">
        <v>#NAME?</v>
      </c>
      <c r="T543" s="25"/>
      <c r="U543" s="34"/>
      <c r="V543" s="34"/>
      <c r="W543" s="78"/>
    </row>
    <row r="544" spans="1:23" outlineLevel="2" x14ac:dyDescent="0.2">
      <c r="A544" s="27">
        <f t="shared" si="18"/>
        <v>538</v>
      </c>
      <c r="B544" s="50">
        <v>40437</v>
      </c>
      <c r="C544" s="5">
        <v>136.5</v>
      </c>
      <c r="D544" s="5">
        <v>154.5</v>
      </c>
      <c r="E544" s="5">
        <v>5.5</v>
      </c>
      <c r="F544" s="5">
        <v>29.25</v>
      </c>
      <c r="G544" s="34"/>
      <c r="H544" s="34">
        <v>194</v>
      </c>
      <c r="I544" s="34">
        <v>214</v>
      </c>
      <c r="K544" s="5">
        <f t="shared" si="19"/>
        <v>112.89000000000001</v>
      </c>
      <c r="L544" s="5"/>
      <c r="M544" s="9">
        <v>28.07</v>
      </c>
      <c r="N544" s="76">
        <f t="shared" si="20"/>
        <v>0.2486491274692178</v>
      </c>
      <c r="O544" s="12"/>
      <c r="P544" s="23" t="e">
        <v>#NAME?</v>
      </c>
      <c r="T544" s="25"/>
      <c r="U544" s="34"/>
      <c r="V544" s="34"/>
      <c r="W544" s="78"/>
    </row>
    <row r="545" spans="1:23" outlineLevel="2" x14ac:dyDescent="0.2">
      <c r="A545" s="27">
        <f t="shared" si="18"/>
        <v>539</v>
      </c>
      <c r="B545" s="50">
        <v>40438</v>
      </c>
      <c r="C545" s="5">
        <v>136.5</v>
      </c>
      <c r="D545" s="5">
        <v>154.5</v>
      </c>
      <c r="E545" s="5">
        <v>5.5</v>
      </c>
      <c r="F545" s="5">
        <v>28.5</v>
      </c>
      <c r="G545" s="34"/>
      <c r="H545" s="34">
        <v>194</v>
      </c>
      <c r="I545" s="34">
        <v>214</v>
      </c>
      <c r="K545" s="5">
        <f t="shared" si="19"/>
        <v>113.64000000000001</v>
      </c>
      <c r="L545" s="5"/>
      <c r="M545" s="9">
        <v>27.85</v>
      </c>
      <c r="N545" s="76">
        <f t="shared" si="20"/>
        <v>0.24507215769095386</v>
      </c>
      <c r="O545" s="12"/>
      <c r="P545" s="23" t="e">
        <v>#NAME?</v>
      </c>
      <c r="T545" s="25"/>
      <c r="U545" s="34"/>
      <c r="V545" s="34"/>
      <c r="W545" s="78"/>
    </row>
    <row r="546" spans="1:23" outlineLevel="2" x14ac:dyDescent="0.2">
      <c r="A546" s="27">
        <f t="shared" si="18"/>
        <v>540</v>
      </c>
      <c r="B546" s="50">
        <v>40441</v>
      </c>
      <c r="C546" s="5">
        <v>136.5</v>
      </c>
      <c r="D546" s="5">
        <v>154.5</v>
      </c>
      <c r="E546" s="5">
        <v>5.5</v>
      </c>
      <c r="F546" s="5">
        <v>27</v>
      </c>
      <c r="G546" s="34"/>
      <c r="H546" s="34">
        <v>193</v>
      </c>
      <c r="I546" s="34">
        <v>211</v>
      </c>
      <c r="K546" s="5">
        <f t="shared" si="19"/>
        <v>115.14000000000001</v>
      </c>
      <c r="L546" s="5"/>
      <c r="M546" s="9">
        <v>28.07</v>
      </c>
      <c r="N546" s="76">
        <f t="shared" si="20"/>
        <v>0.24379016849053323</v>
      </c>
      <c r="O546" s="12"/>
      <c r="P546" s="23" t="e">
        <v>#NAME?</v>
      </c>
      <c r="T546" s="25"/>
      <c r="U546" s="34"/>
      <c r="V546" s="34"/>
      <c r="W546" s="78"/>
    </row>
    <row r="547" spans="1:23" outlineLevel="2" x14ac:dyDescent="0.2">
      <c r="A547" s="27">
        <f t="shared" si="18"/>
        <v>541</v>
      </c>
      <c r="B547" s="50">
        <v>40442</v>
      </c>
      <c r="C547" s="5">
        <v>138</v>
      </c>
      <c r="D547" s="5">
        <v>154.5</v>
      </c>
      <c r="E547" s="5">
        <v>5.5</v>
      </c>
      <c r="F547" s="5">
        <v>26.5</v>
      </c>
      <c r="G547" s="34"/>
      <c r="H547" s="34">
        <v>193</v>
      </c>
      <c r="I547" s="34">
        <v>211</v>
      </c>
      <c r="K547" s="5">
        <f t="shared" si="19"/>
        <v>115.64000000000001</v>
      </c>
      <c r="L547" s="5"/>
      <c r="M547" s="9">
        <v>28.51</v>
      </c>
      <c r="N547" s="76">
        <f t="shared" si="20"/>
        <v>0.24654098927706675</v>
      </c>
      <c r="O547" s="12"/>
      <c r="P547" s="23" t="e">
        <v>#NAME?</v>
      </c>
      <c r="T547" s="25"/>
      <c r="U547" s="34"/>
      <c r="V547" s="34"/>
      <c r="W547" s="78"/>
    </row>
    <row r="548" spans="1:23" outlineLevel="2" x14ac:dyDescent="0.2">
      <c r="A548" s="27">
        <f t="shared" si="18"/>
        <v>542</v>
      </c>
      <c r="B548" s="50">
        <v>40443</v>
      </c>
      <c r="C548" s="5">
        <v>138</v>
      </c>
      <c r="D548" s="5">
        <v>154.5</v>
      </c>
      <c r="E548" s="5">
        <v>5.5</v>
      </c>
      <c r="F548" s="5">
        <v>26.5</v>
      </c>
      <c r="G548" s="34"/>
      <c r="H548" s="34">
        <v>193</v>
      </c>
      <c r="I548" s="34">
        <v>211</v>
      </c>
      <c r="K548" s="5">
        <f t="shared" si="19"/>
        <v>115.64000000000001</v>
      </c>
      <c r="L548" s="5"/>
      <c r="M548" s="9">
        <v>28.9</v>
      </c>
      <c r="N548" s="76">
        <f t="shared" si="20"/>
        <v>0.24991352473192663</v>
      </c>
      <c r="O548" s="12"/>
      <c r="P548" s="23" t="e">
        <v>#NAME?</v>
      </c>
      <c r="T548" s="25"/>
      <c r="U548" s="34"/>
      <c r="V548" s="34"/>
      <c r="W548" s="78"/>
    </row>
    <row r="549" spans="1:23" outlineLevel="2" x14ac:dyDescent="0.2">
      <c r="A549" s="27">
        <f t="shared" si="18"/>
        <v>543</v>
      </c>
      <c r="B549" s="50">
        <v>40444</v>
      </c>
      <c r="C549" s="5">
        <v>139</v>
      </c>
      <c r="D549" s="5">
        <v>155.5</v>
      </c>
      <c r="E549" s="5">
        <v>5.5</v>
      </c>
      <c r="F549" s="5">
        <v>26.5</v>
      </c>
      <c r="G549" s="34"/>
      <c r="H549" s="34">
        <v>195</v>
      </c>
      <c r="I549" s="34">
        <v>212</v>
      </c>
      <c r="K549" s="5">
        <f t="shared" si="19"/>
        <v>116.56</v>
      </c>
      <c r="L549" s="5"/>
      <c r="M549" s="9">
        <v>28.99</v>
      </c>
      <c r="N549" s="76">
        <f t="shared" si="20"/>
        <v>0.24871310912834591</v>
      </c>
      <c r="O549" s="12"/>
      <c r="P549" s="23" t="e">
        <v>#NAME?</v>
      </c>
      <c r="T549" s="25"/>
      <c r="U549" s="34"/>
      <c r="V549" s="34"/>
      <c r="W549" s="78"/>
    </row>
    <row r="550" spans="1:23" outlineLevel="2" x14ac:dyDescent="0.2">
      <c r="A550" s="27">
        <f t="shared" si="18"/>
        <v>544</v>
      </c>
      <c r="B550" s="50">
        <v>40445</v>
      </c>
      <c r="C550" s="5">
        <v>139</v>
      </c>
      <c r="D550" s="5">
        <v>155.5</v>
      </c>
      <c r="E550" s="5">
        <v>5.5</v>
      </c>
      <c r="F550" s="5">
        <v>24.75</v>
      </c>
      <c r="G550" s="34"/>
      <c r="H550" s="34">
        <v>195</v>
      </c>
      <c r="I550" s="34">
        <v>210</v>
      </c>
      <c r="K550" s="5">
        <f t="shared" si="19"/>
        <v>118.31</v>
      </c>
      <c r="L550" s="5"/>
      <c r="M550" s="9">
        <v>30.04</v>
      </c>
      <c r="N550" s="76">
        <f t="shared" si="20"/>
        <v>0.25390922153664103</v>
      </c>
      <c r="O550" s="12"/>
      <c r="P550" s="23" t="e">
        <v>#NAME?</v>
      </c>
      <c r="T550" s="25"/>
      <c r="U550" s="34"/>
      <c r="V550" s="34"/>
      <c r="W550" s="78"/>
    </row>
    <row r="551" spans="1:23" outlineLevel="2" x14ac:dyDescent="0.2">
      <c r="A551" s="27">
        <f t="shared" si="18"/>
        <v>545</v>
      </c>
      <c r="B551" s="50">
        <v>40448</v>
      </c>
      <c r="C551" s="5">
        <v>139</v>
      </c>
      <c r="D551" s="5">
        <v>155.5</v>
      </c>
      <c r="E551" s="5">
        <v>5.5</v>
      </c>
      <c r="F551" s="5">
        <v>24.75</v>
      </c>
      <c r="G551" s="34"/>
      <c r="H551" s="34">
        <v>196</v>
      </c>
      <c r="I551" s="34">
        <v>208</v>
      </c>
      <c r="K551" s="5">
        <f t="shared" si="19"/>
        <v>118.31</v>
      </c>
      <c r="L551" s="5"/>
      <c r="M551" s="9">
        <v>30.47</v>
      </c>
      <c r="N551" s="76">
        <f t="shared" si="20"/>
        <v>0.2575437410193559</v>
      </c>
      <c r="O551" s="12"/>
      <c r="P551" s="23" t="e">
        <v>#NAME?</v>
      </c>
      <c r="T551" s="25"/>
      <c r="U551" s="34"/>
      <c r="V551" s="34"/>
      <c r="W551" s="78"/>
    </row>
    <row r="552" spans="1:23" outlineLevel="2" x14ac:dyDescent="0.2">
      <c r="A552" s="27">
        <f t="shared" si="18"/>
        <v>546</v>
      </c>
      <c r="B552" s="50">
        <v>40449</v>
      </c>
      <c r="C552" s="5">
        <v>141</v>
      </c>
      <c r="D552" s="5">
        <v>157.5</v>
      </c>
      <c r="E552" s="5">
        <v>5.5</v>
      </c>
      <c r="F552" s="5">
        <v>25.25</v>
      </c>
      <c r="G552" s="34"/>
      <c r="H552" s="34">
        <v>197</v>
      </c>
      <c r="I552" s="34">
        <v>207.5</v>
      </c>
      <c r="K552" s="5">
        <f t="shared" si="19"/>
        <v>119.65</v>
      </c>
      <c r="L552" s="5"/>
      <c r="M552" s="9">
        <v>30.86</v>
      </c>
      <c r="N552" s="76">
        <f t="shared" si="20"/>
        <v>0.25791893021312157</v>
      </c>
      <c r="O552" s="12"/>
      <c r="P552" s="23" t="e">
        <v>#NAME?</v>
      </c>
      <c r="T552" s="25"/>
      <c r="U552" s="34"/>
      <c r="V552" s="34"/>
      <c r="W552" s="78"/>
    </row>
    <row r="553" spans="1:23" outlineLevel="2" x14ac:dyDescent="0.2">
      <c r="A553" s="27">
        <f t="shared" si="18"/>
        <v>547</v>
      </c>
      <c r="B553" s="50">
        <v>40450</v>
      </c>
      <c r="C553" s="5">
        <v>141</v>
      </c>
      <c r="D553" s="5">
        <v>157.5</v>
      </c>
      <c r="E553" s="5">
        <v>5.5</v>
      </c>
      <c r="F553" s="5">
        <v>27</v>
      </c>
      <c r="G553" s="34"/>
      <c r="H553" s="34">
        <v>197</v>
      </c>
      <c r="I553" s="34">
        <v>207.5</v>
      </c>
      <c r="K553" s="5">
        <f t="shared" si="19"/>
        <v>117.9</v>
      </c>
      <c r="L553" s="5"/>
      <c r="M553" s="9">
        <v>30.78</v>
      </c>
      <c r="N553" s="76">
        <f t="shared" si="20"/>
        <v>0.26106870229007634</v>
      </c>
      <c r="O553" s="12"/>
      <c r="P553" s="23" t="e">
        <v>#NAME?</v>
      </c>
      <c r="T553" s="25"/>
      <c r="U553" s="34"/>
      <c r="V553" s="34"/>
      <c r="W553" s="78"/>
    </row>
    <row r="554" spans="1:23" outlineLevel="2" x14ac:dyDescent="0.2">
      <c r="A554" s="27">
        <f t="shared" si="18"/>
        <v>548</v>
      </c>
      <c r="B554" s="50">
        <v>40451</v>
      </c>
      <c r="C554" s="5">
        <v>142</v>
      </c>
      <c r="D554" s="5">
        <v>158.5</v>
      </c>
      <c r="E554" s="5">
        <v>5.5</v>
      </c>
      <c r="F554" s="5">
        <v>27</v>
      </c>
      <c r="G554" s="34"/>
      <c r="H554" s="34">
        <v>197</v>
      </c>
      <c r="I554" s="34">
        <v>207</v>
      </c>
      <c r="K554" s="5">
        <f t="shared" si="19"/>
        <v>118.82</v>
      </c>
      <c r="L554" s="5"/>
      <c r="M554" s="9">
        <v>31.27</v>
      </c>
      <c r="N554" s="76">
        <f t="shared" si="20"/>
        <v>0.26317118330247435</v>
      </c>
      <c r="O554" s="12"/>
      <c r="P554" s="23" t="e">
        <v>#NAME?</v>
      </c>
      <c r="T554" s="25"/>
      <c r="U554" s="34"/>
      <c r="V554" s="34"/>
      <c r="W554" s="78"/>
    </row>
    <row r="555" spans="1:23" outlineLevel="2" x14ac:dyDescent="0.2">
      <c r="A555" s="27">
        <f t="shared" si="18"/>
        <v>549</v>
      </c>
      <c r="B555" s="50">
        <v>40452</v>
      </c>
      <c r="C555" s="5">
        <v>142</v>
      </c>
      <c r="D555" s="5">
        <v>158.5</v>
      </c>
      <c r="E555" s="5">
        <v>5.5</v>
      </c>
      <c r="F555" s="5">
        <v>27</v>
      </c>
      <c r="G555" s="34"/>
      <c r="H555" s="34">
        <v>196</v>
      </c>
      <c r="I555" s="34">
        <v>207</v>
      </c>
      <c r="K555" s="5">
        <f t="shared" si="19"/>
        <v>118.82</v>
      </c>
      <c r="L555" s="5"/>
      <c r="M555" s="9">
        <v>31.7</v>
      </c>
      <c r="N555" s="76">
        <f t="shared" si="20"/>
        <v>0.26679010267631714</v>
      </c>
      <c r="O555" s="12"/>
      <c r="P555" s="23" t="e">
        <v>#NAME?</v>
      </c>
      <c r="R555" s="5">
        <v>209</v>
      </c>
      <c r="S555" s="5">
        <v>225</v>
      </c>
      <c r="T555" s="25"/>
      <c r="U555" s="34"/>
      <c r="V555" s="34"/>
      <c r="W555" s="78"/>
    </row>
    <row r="556" spans="1:23" outlineLevel="2" x14ac:dyDescent="0.2">
      <c r="A556" s="27">
        <f t="shared" si="18"/>
        <v>550</v>
      </c>
      <c r="B556" s="50">
        <v>40455</v>
      </c>
      <c r="C556" s="5">
        <v>142</v>
      </c>
      <c r="D556" s="5">
        <v>158.5</v>
      </c>
      <c r="E556" s="5">
        <v>5.5</v>
      </c>
      <c r="F556" s="5">
        <v>27</v>
      </c>
      <c r="G556" s="34"/>
      <c r="H556" s="34">
        <v>194</v>
      </c>
      <c r="I556" s="34">
        <v>206</v>
      </c>
      <c r="K556" s="5">
        <f t="shared" si="19"/>
        <v>118.82</v>
      </c>
      <c r="L556" s="5"/>
      <c r="M556" s="9">
        <v>31.68</v>
      </c>
      <c r="N556" s="76">
        <f t="shared" si="20"/>
        <v>0.26662178084497562</v>
      </c>
      <c r="O556" s="12"/>
      <c r="P556" s="23" t="e">
        <v>#NAME?</v>
      </c>
      <c r="R556" s="5">
        <v>207</v>
      </c>
      <c r="S556" s="5">
        <v>224</v>
      </c>
      <c r="T556" s="25"/>
      <c r="U556" s="34"/>
      <c r="V556" s="34"/>
      <c r="W556" s="78"/>
    </row>
    <row r="557" spans="1:23" outlineLevel="2" x14ac:dyDescent="0.2">
      <c r="A557" s="27">
        <f t="shared" si="18"/>
        <v>551</v>
      </c>
      <c r="B557" s="50">
        <v>40456</v>
      </c>
      <c r="C557" s="5">
        <v>142</v>
      </c>
      <c r="D557" s="5">
        <v>158.5</v>
      </c>
      <c r="E557" s="5">
        <v>5.5</v>
      </c>
      <c r="F557" s="5">
        <v>27</v>
      </c>
      <c r="G557" s="34"/>
      <c r="H557" s="34">
        <v>197</v>
      </c>
      <c r="I557" s="34">
        <v>207</v>
      </c>
      <c r="K557" s="5">
        <f t="shared" si="19"/>
        <v>118.82</v>
      </c>
      <c r="L557" s="5"/>
      <c r="M557" s="9">
        <v>32.33</v>
      </c>
      <c r="N557" s="76">
        <f t="shared" si="20"/>
        <v>0.27209224036357516</v>
      </c>
      <c r="O557" s="12"/>
      <c r="P557" s="23" t="e">
        <v>#NAME?</v>
      </c>
      <c r="R557" s="5">
        <v>210</v>
      </c>
      <c r="S557" s="5">
        <v>225</v>
      </c>
      <c r="T557" s="25"/>
      <c r="U557" s="34"/>
      <c r="V557" s="34"/>
      <c r="W557" s="78"/>
    </row>
    <row r="558" spans="1:23" outlineLevel="2" x14ac:dyDescent="0.2">
      <c r="A558" s="27">
        <f t="shared" si="18"/>
        <v>552</v>
      </c>
      <c r="B558" s="50">
        <v>40457</v>
      </c>
      <c r="C558" s="5">
        <v>143</v>
      </c>
      <c r="D558" s="5">
        <v>159.5</v>
      </c>
      <c r="E558" s="5">
        <v>6</v>
      </c>
      <c r="F558" s="5">
        <v>29.5</v>
      </c>
      <c r="G558" s="34"/>
      <c r="H558" s="34">
        <v>197</v>
      </c>
      <c r="I558" s="34">
        <v>207</v>
      </c>
      <c r="K558" s="5">
        <f t="shared" si="19"/>
        <v>117.24000000000001</v>
      </c>
      <c r="L558" s="5"/>
      <c r="M558" s="9">
        <v>32.56</v>
      </c>
      <c r="N558" s="76">
        <f t="shared" si="20"/>
        <v>0.27772091436369839</v>
      </c>
      <c r="O558" s="12"/>
      <c r="P558" s="23" t="e">
        <v>#NAME?</v>
      </c>
      <c r="R558" s="5">
        <v>209</v>
      </c>
      <c r="S558" s="5">
        <v>225</v>
      </c>
      <c r="T558" s="25"/>
      <c r="U558" s="34"/>
      <c r="V558" s="34"/>
      <c r="W558" s="78"/>
    </row>
    <row r="559" spans="1:23" outlineLevel="2" x14ac:dyDescent="0.2">
      <c r="A559" s="27">
        <f t="shared" si="18"/>
        <v>553</v>
      </c>
      <c r="B559" s="50">
        <v>40458</v>
      </c>
      <c r="C559" s="5">
        <v>145</v>
      </c>
      <c r="D559" s="5">
        <v>162</v>
      </c>
      <c r="E559" s="5">
        <v>6</v>
      </c>
      <c r="F559" s="5">
        <v>29.75</v>
      </c>
      <c r="G559" s="34"/>
      <c r="H559" s="34">
        <v>198</v>
      </c>
      <c r="I559" s="34">
        <v>207.5</v>
      </c>
      <c r="K559" s="5">
        <f t="shared" si="19"/>
        <v>119.29000000000002</v>
      </c>
      <c r="L559" s="5"/>
      <c r="M559" s="9">
        <v>32.19</v>
      </c>
      <c r="N559" s="76">
        <f t="shared" si="20"/>
        <v>0.26984659233799979</v>
      </c>
      <c r="O559" s="12"/>
      <c r="P559" s="23" t="e">
        <v>#NAME?</v>
      </c>
      <c r="R559" s="5">
        <v>210</v>
      </c>
      <c r="S559" s="5">
        <v>225.5</v>
      </c>
      <c r="T559" s="25"/>
      <c r="U559" s="34"/>
      <c r="V559" s="34"/>
      <c r="W559" s="78"/>
    </row>
    <row r="560" spans="1:23" outlineLevel="2" x14ac:dyDescent="0.2">
      <c r="A560" s="27">
        <f t="shared" si="18"/>
        <v>554</v>
      </c>
      <c r="B560" s="50">
        <v>40459</v>
      </c>
      <c r="C560" s="5">
        <v>147</v>
      </c>
      <c r="D560" s="5">
        <v>163</v>
      </c>
      <c r="E560" s="5">
        <v>6</v>
      </c>
      <c r="F560" s="5">
        <v>29.75</v>
      </c>
      <c r="G560" s="34"/>
      <c r="H560" s="34">
        <v>204</v>
      </c>
      <c r="I560" s="34">
        <v>217</v>
      </c>
      <c r="K560" s="5">
        <f t="shared" si="19"/>
        <v>120.21000000000001</v>
      </c>
      <c r="L560" s="5"/>
      <c r="M560" s="9">
        <v>32.18</v>
      </c>
      <c r="N560" s="76">
        <f t="shared" si="20"/>
        <v>0.26769819482572166</v>
      </c>
      <c r="O560" s="12"/>
      <c r="P560" s="23" t="e">
        <v>#NAME?</v>
      </c>
      <c r="R560" s="5">
        <v>216</v>
      </c>
      <c r="S560" s="5">
        <v>235</v>
      </c>
      <c r="T560" s="25"/>
      <c r="U560" s="34"/>
      <c r="V560" s="34"/>
      <c r="W560" s="78"/>
    </row>
    <row r="561" spans="1:23" outlineLevel="2" x14ac:dyDescent="0.2">
      <c r="A561" s="27">
        <f t="shared" si="18"/>
        <v>555</v>
      </c>
      <c r="B561" s="50">
        <v>40462</v>
      </c>
      <c r="C561" s="5">
        <v>148.5</v>
      </c>
      <c r="D561" s="5">
        <v>164.5</v>
      </c>
      <c r="E561" s="5">
        <v>6</v>
      </c>
      <c r="F561" s="5">
        <v>29.75</v>
      </c>
      <c r="G561" s="34"/>
      <c r="H561" s="34">
        <v>204</v>
      </c>
      <c r="I561" s="34">
        <v>217</v>
      </c>
      <c r="K561" s="5">
        <f t="shared" si="19"/>
        <v>121.59</v>
      </c>
      <c r="L561" s="5"/>
      <c r="M561" s="9">
        <v>32.49</v>
      </c>
      <c r="N561" s="76">
        <f t="shared" si="20"/>
        <v>0.26720947446336046</v>
      </c>
      <c r="O561" s="12"/>
      <c r="P561" s="23" t="e">
        <v>#NAME?</v>
      </c>
      <c r="R561" s="5">
        <v>216</v>
      </c>
      <c r="S561" s="5">
        <v>235</v>
      </c>
      <c r="T561" s="25"/>
      <c r="U561" s="34"/>
      <c r="V561" s="34"/>
      <c r="W561" s="78"/>
    </row>
    <row r="562" spans="1:23" outlineLevel="2" x14ac:dyDescent="0.2">
      <c r="A562" s="27">
        <f t="shared" si="18"/>
        <v>556</v>
      </c>
      <c r="B562" s="50">
        <v>40463</v>
      </c>
      <c r="C562" s="5">
        <v>150.5</v>
      </c>
      <c r="D562" s="5">
        <v>166.5</v>
      </c>
      <c r="E562" s="5">
        <v>6</v>
      </c>
      <c r="F562" s="5">
        <v>29.25</v>
      </c>
      <c r="G562" s="34"/>
      <c r="H562" s="34">
        <v>204</v>
      </c>
      <c r="I562" s="34">
        <v>217</v>
      </c>
      <c r="K562" s="5">
        <f t="shared" si="19"/>
        <v>123.93</v>
      </c>
      <c r="L562" s="5"/>
      <c r="M562" s="9">
        <v>32.04</v>
      </c>
      <c r="N562" s="76">
        <f t="shared" si="20"/>
        <v>0.25853304284676831</v>
      </c>
      <c r="O562" s="12"/>
      <c r="P562" s="23" t="e">
        <v>#NAME?</v>
      </c>
      <c r="R562" s="5">
        <v>217</v>
      </c>
      <c r="S562" s="5">
        <v>236</v>
      </c>
      <c r="T562" s="25"/>
      <c r="U562" s="34"/>
      <c r="V562" s="34"/>
      <c r="W562" s="78"/>
    </row>
    <row r="563" spans="1:23" outlineLevel="2" x14ac:dyDescent="0.2">
      <c r="A563" s="27">
        <f t="shared" si="18"/>
        <v>557</v>
      </c>
      <c r="B563" s="50">
        <v>40464</v>
      </c>
      <c r="C563" s="5">
        <v>150.5</v>
      </c>
      <c r="D563" s="5">
        <v>166.5</v>
      </c>
      <c r="E563" s="5">
        <v>6</v>
      </c>
      <c r="F563" s="5">
        <v>29.25</v>
      </c>
      <c r="G563" s="34"/>
      <c r="H563" s="34">
        <v>203</v>
      </c>
      <c r="I563" s="34">
        <v>216</v>
      </c>
      <c r="K563" s="5">
        <f t="shared" si="19"/>
        <v>123.93</v>
      </c>
      <c r="L563" s="5"/>
      <c r="M563" s="9">
        <v>32.799999999999997</v>
      </c>
      <c r="N563" s="76">
        <f t="shared" si="20"/>
        <v>0.26466553699669165</v>
      </c>
      <c r="O563" s="12"/>
      <c r="P563" s="23" t="e">
        <v>#NAME?</v>
      </c>
      <c r="R563" s="5">
        <v>216.5</v>
      </c>
      <c r="S563" s="5">
        <v>235</v>
      </c>
      <c r="T563" s="25"/>
      <c r="U563" s="34"/>
      <c r="V563" s="34"/>
      <c r="W563" s="78"/>
    </row>
    <row r="564" spans="1:23" outlineLevel="2" x14ac:dyDescent="0.2">
      <c r="A564" s="27">
        <f t="shared" si="18"/>
        <v>558</v>
      </c>
      <c r="B564" s="50">
        <v>40465</v>
      </c>
      <c r="C564" s="5">
        <v>150.5</v>
      </c>
      <c r="D564" s="5">
        <v>166.5</v>
      </c>
      <c r="E564" s="5">
        <v>6</v>
      </c>
      <c r="F564" s="5">
        <v>29.5</v>
      </c>
      <c r="G564" s="34"/>
      <c r="H564" s="34">
        <v>203</v>
      </c>
      <c r="I564" s="34">
        <v>216</v>
      </c>
      <c r="K564" s="5">
        <f t="shared" si="19"/>
        <v>123.68</v>
      </c>
      <c r="L564" s="5"/>
      <c r="M564" s="9">
        <v>32.76</v>
      </c>
      <c r="N564" s="76">
        <f t="shared" si="20"/>
        <v>0.26487710219922378</v>
      </c>
      <c r="O564" s="12"/>
      <c r="P564" s="23" t="e">
        <v>#NAME?</v>
      </c>
      <c r="R564" s="5">
        <v>216.5</v>
      </c>
      <c r="S564" s="5">
        <v>235</v>
      </c>
      <c r="T564" s="25"/>
      <c r="U564" s="34"/>
      <c r="V564" s="34"/>
      <c r="W564" s="78"/>
    </row>
    <row r="565" spans="1:23" outlineLevel="2" x14ac:dyDescent="0.2">
      <c r="A565" s="27">
        <f t="shared" si="18"/>
        <v>559</v>
      </c>
      <c r="B565" s="50">
        <v>40466</v>
      </c>
      <c r="C565" s="5">
        <v>151.5</v>
      </c>
      <c r="D565" s="5">
        <v>167.5</v>
      </c>
      <c r="E565" s="5">
        <v>6</v>
      </c>
      <c r="F565" s="5">
        <v>30</v>
      </c>
      <c r="G565" s="34"/>
      <c r="H565" s="34">
        <v>205</v>
      </c>
      <c r="I565" s="34">
        <v>220</v>
      </c>
      <c r="K565" s="5">
        <f t="shared" si="19"/>
        <v>124.1</v>
      </c>
      <c r="L565" s="5"/>
      <c r="M565" s="9">
        <v>32.340000000000003</v>
      </c>
      <c r="N565" s="76">
        <f t="shared" si="20"/>
        <v>0.26059629331184531</v>
      </c>
      <c r="O565" s="12"/>
      <c r="P565" s="23" t="e">
        <v>#NAME?</v>
      </c>
      <c r="R565" s="5">
        <v>219</v>
      </c>
      <c r="S565" s="5">
        <v>236</v>
      </c>
      <c r="T565" s="25"/>
      <c r="U565" s="34"/>
      <c r="V565" s="34"/>
      <c r="W565" s="78"/>
    </row>
    <row r="566" spans="1:23" outlineLevel="2" x14ac:dyDescent="0.2">
      <c r="A566" s="27">
        <f t="shared" si="18"/>
        <v>560</v>
      </c>
      <c r="B566" s="50">
        <v>40469</v>
      </c>
      <c r="C566" s="5">
        <v>151.5</v>
      </c>
      <c r="D566" s="5">
        <v>167.5</v>
      </c>
      <c r="E566" s="5">
        <v>6</v>
      </c>
      <c r="F566" s="5">
        <v>30</v>
      </c>
      <c r="G566" s="34"/>
      <c r="H566" s="34">
        <v>205</v>
      </c>
      <c r="I566" s="34">
        <v>220</v>
      </c>
      <c r="K566" s="5">
        <f t="shared" si="19"/>
        <v>124.1</v>
      </c>
      <c r="L566" s="5"/>
      <c r="M566" s="9">
        <v>32.9</v>
      </c>
      <c r="N566" s="76">
        <f t="shared" si="20"/>
        <v>0.26510878323932313</v>
      </c>
      <c r="O566" s="12"/>
      <c r="P566" s="23" t="e">
        <v>#NAME?</v>
      </c>
      <c r="R566" s="5">
        <v>219</v>
      </c>
      <c r="S566" s="5">
        <v>236</v>
      </c>
      <c r="T566" s="25"/>
      <c r="U566" s="34"/>
      <c r="V566" s="34"/>
      <c r="W566" s="78"/>
    </row>
    <row r="567" spans="1:23" outlineLevel="2" x14ac:dyDescent="0.2">
      <c r="A567" s="27">
        <f t="shared" si="18"/>
        <v>561</v>
      </c>
      <c r="B567" s="50">
        <v>40470</v>
      </c>
      <c r="C567" s="5">
        <v>151.5</v>
      </c>
      <c r="D567" s="5">
        <v>168.5</v>
      </c>
      <c r="E567" s="5">
        <v>6</v>
      </c>
      <c r="F567" s="5">
        <v>31</v>
      </c>
      <c r="G567" s="34"/>
      <c r="H567" s="34">
        <v>204</v>
      </c>
      <c r="I567" s="34">
        <v>220</v>
      </c>
      <c r="K567" s="5">
        <f t="shared" si="19"/>
        <v>124.02000000000001</v>
      </c>
      <c r="L567" s="5"/>
      <c r="M567" s="9">
        <v>31.74</v>
      </c>
      <c r="N567" s="76">
        <f t="shared" si="20"/>
        <v>0.25592646347363324</v>
      </c>
      <c r="O567" s="12"/>
      <c r="P567" s="23" t="e">
        <v>#NAME?</v>
      </c>
      <c r="R567" s="5">
        <v>218</v>
      </c>
      <c r="S567" s="5">
        <v>235</v>
      </c>
      <c r="T567" s="25"/>
      <c r="U567" s="34"/>
      <c r="V567" s="34"/>
      <c r="W567" s="78"/>
    </row>
    <row r="568" spans="1:23" outlineLevel="2" x14ac:dyDescent="0.2">
      <c r="A568" s="27">
        <f t="shared" si="18"/>
        <v>562</v>
      </c>
      <c r="B568" s="50">
        <v>40471</v>
      </c>
      <c r="C568" s="5">
        <v>151.5</v>
      </c>
      <c r="D568" s="5">
        <v>168.5</v>
      </c>
      <c r="E568" s="5">
        <v>6</v>
      </c>
      <c r="F568" s="5">
        <v>31</v>
      </c>
      <c r="G568" s="34"/>
      <c r="H568" s="34">
        <v>205</v>
      </c>
      <c r="I568" s="34">
        <v>222</v>
      </c>
      <c r="K568" s="5">
        <f t="shared" si="19"/>
        <v>124.02000000000001</v>
      </c>
      <c r="L568" s="5"/>
      <c r="M568" s="9">
        <v>32.89</v>
      </c>
      <c r="N568" s="76">
        <f t="shared" si="20"/>
        <v>0.26519916142557648</v>
      </c>
      <c r="O568" s="12"/>
      <c r="P568" s="23" t="e">
        <v>#NAME?</v>
      </c>
      <c r="R568" s="5">
        <v>218</v>
      </c>
      <c r="S568" s="5">
        <v>235</v>
      </c>
      <c r="T568" s="25"/>
      <c r="U568" s="34"/>
      <c r="V568" s="34"/>
      <c r="W568" s="78"/>
    </row>
    <row r="569" spans="1:23" outlineLevel="2" x14ac:dyDescent="0.2">
      <c r="A569" s="27">
        <f t="shared" si="18"/>
        <v>563</v>
      </c>
      <c r="B569" s="50">
        <v>40472</v>
      </c>
      <c r="C569" s="5">
        <v>150.5</v>
      </c>
      <c r="D569" s="5">
        <v>167.5</v>
      </c>
      <c r="E569" s="5">
        <v>6</v>
      </c>
      <c r="F569" s="5">
        <v>31.1</v>
      </c>
      <c r="G569" s="34"/>
      <c r="H569" s="34">
        <v>205</v>
      </c>
      <c r="I569" s="34">
        <v>222</v>
      </c>
      <c r="K569" s="5">
        <f t="shared" si="19"/>
        <v>123</v>
      </c>
      <c r="L569" s="5"/>
      <c r="M569" s="9">
        <v>32.1</v>
      </c>
      <c r="N569" s="76">
        <f t="shared" si="20"/>
        <v>0.26097560975609757</v>
      </c>
      <c r="O569" s="12"/>
      <c r="P569" s="23" t="e">
        <v>#NAME?</v>
      </c>
      <c r="R569" s="5">
        <v>217.5</v>
      </c>
      <c r="S569" s="5">
        <v>234.5</v>
      </c>
      <c r="T569" s="25"/>
      <c r="U569" s="34"/>
      <c r="V569" s="34"/>
      <c r="W569" s="78"/>
    </row>
    <row r="570" spans="1:23" outlineLevel="2" x14ac:dyDescent="0.2">
      <c r="A570" s="27">
        <f t="shared" si="18"/>
        <v>564</v>
      </c>
      <c r="B570" s="50">
        <v>40473</v>
      </c>
      <c r="C570" s="5">
        <v>150</v>
      </c>
      <c r="D570" s="5">
        <v>167</v>
      </c>
      <c r="E570" s="5">
        <v>6</v>
      </c>
      <c r="F570" s="5">
        <v>32.5</v>
      </c>
      <c r="G570" s="34"/>
      <c r="H570" s="34">
        <v>205.5</v>
      </c>
      <c r="I570" s="34">
        <v>222.5</v>
      </c>
      <c r="K570" s="5">
        <f t="shared" si="19"/>
        <v>121.14000000000001</v>
      </c>
      <c r="L570" s="5"/>
      <c r="M570" s="9">
        <v>32.07</v>
      </c>
      <c r="N570" s="76">
        <f t="shared" si="20"/>
        <v>0.26473501733531446</v>
      </c>
      <c r="O570" s="12"/>
      <c r="P570" s="23" t="e">
        <v>#NAME?</v>
      </c>
      <c r="R570" s="5">
        <v>218</v>
      </c>
      <c r="S570" s="5">
        <v>235</v>
      </c>
      <c r="T570" s="25"/>
      <c r="U570" s="34"/>
      <c r="V570" s="34"/>
      <c r="W570" s="78"/>
    </row>
    <row r="571" spans="1:23" outlineLevel="2" x14ac:dyDescent="0.2">
      <c r="A571" s="27">
        <f t="shared" si="18"/>
        <v>565</v>
      </c>
      <c r="B571" s="50">
        <v>40476</v>
      </c>
      <c r="C571" s="5">
        <v>148</v>
      </c>
      <c r="D571" s="5">
        <v>165</v>
      </c>
      <c r="E571" s="5">
        <v>6</v>
      </c>
      <c r="F571" s="5">
        <v>31.5</v>
      </c>
      <c r="G571" s="34"/>
      <c r="H571" s="34">
        <v>205.5</v>
      </c>
      <c r="I571" s="34">
        <v>222.5</v>
      </c>
      <c r="K571" s="5">
        <f t="shared" si="19"/>
        <v>120.30000000000001</v>
      </c>
      <c r="L571" s="5"/>
      <c r="M571" s="9">
        <v>32.44</v>
      </c>
      <c r="N571" s="76">
        <f t="shared" si="20"/>
        <v>0.26965918536990852</v>
      </c>
      <c r="O571" s="12"/>
      <c r="P571" s="23" t="e">
        <v>#NAME?</v>
      </c>
      <c r="R571" s="5">
        <v>218</v>
      </c>
      <c r="S571" s="5">
        <v>235</v>
      </c>
      <c r="T571" s="25"/>
      <c r="U571" s="34"/>
      <c r="V571" s="34"/>
      <c r="W571" s="78"/>
    </row>
    <row r="572" spans="1:23" outlineLevel="2" x14ac:dyDescent="0.2">
      <c r="A572" s="27">
        <f t="shared" si="18"/>
        <v>566</v>
      </c>
      <c r="B572" s="50">
        <v>40477</v>
      </c>
      <c r="C572" s="5">
        <v>148</v>
      </c>
      <c r="D572" s="5">
        <v>165</v>
      </c>
      <c r="E572" s="5">
        <v>6</v>
      </c>
      <c r="F572" s="5">
        <v>31.5</v>
      </c>
      <c r="G572" s="34"/>
      <c r="H572" s="34">
        <v>206</v>
      </c>
      <c r="I572" s="34">
        <v>222.5</v>
      </c>
      <c r="K572" s="5">
        <f t="shared" si="19"/>
        <v>120.30000000000001</v>
      </c>
      <c r="L572" s="5"/>
      <c r="M572" s="9">
        <v>32.840000000000003</v>
      </c>
      <c r="N572" s="76">
        <f t="shared" si="20"/>
        <v>0.27298420615128843</v>
      </c>
      <c r="O572" s="12"/>
      <c r="P572" s="23" t="e">
        <v>#NAME?</v>
      </c>
      <c r="R572" s="5">
        <v>218.5</v>
      </c>
      <c r="S572" s="5">
        <v>235</v>
      </c>
      <c r="T572" s="25"/>
      <c r="U572" s="34"/>
      <c r="V572" s="34"/>
      <c r="W572" s="78"/>
    </row>
    <row r="573" spans="1:23" outlineLevel="2" x14ac:dyDescent="0.2">
      <c r="A573" s="27">
        <f t="shared" si="18"/>
        <v>567</v>
      </c>
      <c r="B573" s="50">
        <v>40478</v>
      </c>
      <c r="C573" s="5">
        <v>149</v>
      </c>
      <c r="D573" s="5">
        <v>166</v>
      </c>
      <c r="E573" s="5">
        <v>6</v>
      </c>
      <c r="F573" s="5">
        <v>31.1</v>
      </c>
      <c r="G573" s="34"/>
      <c r="H573" s="34">
        <v>205</v>
      </c>
      <c r="I573" s="34">
        <v>222</v>
      </c>
      <c r="K573" s="5">
        <f t="shared" si="19"/>
        <v>121.62</v>
      </c>
      <c r="L573" s="5"/>
      <c r="M573" s="9">
        <v>32.03</v>
      </c>
      <c r="N573" s="76">
        <f t="shared" si="20"/>
        <v>0.2633612892616346</v>
      </c>
      <c r="O573" s="12"/>
      <c r="P573" s="23" t="e">
        <v>#NAME?</v>
      </c>
      <c r="R573" s="5">
        <v>218</v>
      </c>
      <c r="S573" s="5">
        <v>235</v>
      </c>
      <c r="T573" s="25"/>
      <c r="U573" s="34"/>
      <c r="V573" s="34"/>
      <c r="W573" s="78"/>
    </row>
    <row r="574" spans="1:23" outlineLevel="2" x14ac:dyDescent="0.2">
      <c r="A574" s="27">
        <f t="shared" si="18"/>
        <v>568</v>
      </c>
      <c r="B574" s="50">
        <v>40479</v>
      </c>
      <c r="C574" s="5">
        <v>149</v>
      </c>
      <c r="D574" s="5">
        <v>166</v>
      </c>
      <c r="E574" s="5">
        <v>6</v>
      </c>
      <c r="F574" s="5">
        <v>31</v>
      </c>
      <c r="G574" s="34"/>
      <c r="H574" s="34">
        <v>204</v>
      </c>
      <c r="I574" s="34">
        <v>221.5</v>
      </c>
      <c r="K574" s="5">
        <f t="shared" si="19"/>
        <v>121.72</v>
      </c>
      <c r="L574" s="5"/>
      <c r="M574" s="9">
        <v>31.8</v>
      </c>
      <c r="N574" s="76">
        <f t="shared" si="20"/>
        <v>0.26125534012487678</v>
      </c>
      <c r="O574" s="12"/>
      <c r="P574" s="23" t="e">
        <v>#NAME?</v>
      </c>
      <c r="R574" s="5">
        <v>217.5</v>
      </c>
      <c r="S574" s="5">
        <v>235</v>
      </c>
      <c r="T574" s="25"/>
      <c r="U574" s="34"/>
      <c r="V574" s="34"/>
      <c r="W574" s="78"/>
    </row>
    <row r="575" spans="1:23" outlineLevel="2" x14ac:dyDescent="0.2">
      <c r="A575" s="27">
        <f t="shared" si="18"/>
        <v>569</v>
      </c>
      <c r="B575" s="50">
        <v>40480</v>
      </c>
      <c r="C575" s="5">
        <v>149</v>
      </c>
      <c r="D575" s="5">
        <v>166</v>
      </c>
      <c r="E575" s="5">
        <v>6</v>
      </c>
      <c r="F575" s="5">
        <v>30</v>
      </c>
      <c r="G575" s="34"/>
      <c r="H575" s="34">
        <v>203</v>
      </c>
      <c r="I575" s="34">
        <v>221</v>
      </c>
      <c r="K575" s="5">
        <f t="shared" si="19"/>
        <v>122.72</v>
      </c>
      <c r="L575" s="5"/>
      <c r="M575" s="9">
        <v>32.14</v>
      </c>
      <c r="N575" s="76">
        <f t="shared" si="20"/>
        <v>0.26189700130378096</v>
      </c>
      <c r="O575" s="12"/>
      <c r="P575" s="23" t="e">
        <v>#NAME?</v>
      </c>
      <c r="R575" s="5">
        <v>216</v>
      </c>
      <c r="S575" s="5">
        <v>234</v>
      </c>
      <c r="T575" s="25"/>
      <c r="U575" s="34"/>
      <c r="V575" s="34"/>
      <c r="W575" s="78"/>
    </row>
    <row r="576" spans="1:23" outlineLevel="2" x14ac:dyDescent="0.2">
      <c r="A576" s="27">
        <f t="shared" si="18"/>
        <v>570</v>
      </c>
      <c r="B576" s="50">
        <v>40483</v>
      </c>
      <c r="C576" s="5">
        <v>149</v>
      </c>
      <c r="D576" s="5">
        <v>166</v>
      </c>
      <c r="E576" s="5">
        <v>6</v>
      </c>
      <c r="F576" s="5">
        <v>30</v>
      </c>
      <c r="G576" s="34"/>
      <c r="H576" s="34">
        <v>200</v>
      </c>
      <c r="I576" s="34">
        <v>218</v>
      </c>
      <c r="K576" s="5">
        <f t="shared" si="19"/>
        <v>122.72</v>
      </c>
      <c r="L576" s="5"/>
      <c r="M576" s="9">
        <v>32.42</v>
      </c>
      <c r="N576" s="76">
        <f t="shared" si="20"/>
        <v>0.26417861799217734</v>
      </c>
      <c r="O576" s="12"/>
      <c r="P576" s="23" t="e">
        <v>#NAME?</v>
      </c>
      <c r="R576" s="5">
        <v>216</v>
      </c>
      <c r="S576" s="5">
        <v>234</v>
      </c>
      <c r="T576" s="25"/>
      <c r="U576" s="34"/>
      <c r="V576" s="34"/>
      <c r="W576" s="78"/>
    </row>
    <row r="577" spans="1:23" outlineLevel="2" x14ac:dyDescent="0.2">
      <c r="A577" s="27">
        <f t="shared" si="18"/>
        <v>571</v>
      </c>
      <c r="B577" s="50">
        <v>40484</v>
      </c>
      <c r="C577" s="5">
        <v>149.5</v>
      </c>
      <c r="D577" s="5">
        <v>166.5</v>
      </c>
      <c r="E577" s="5">
        <v>6</v>
      </c>
      <c r="F577" s="5">
        <v>29.25</v>
      </c>
      <c r="G577" s="34"/>
      <c r="H577" s="34">
        <v>198</v>
      </c>
      <c r="I577" s="34">
        <v>216</v>
      </c>
      <c r="K577" s="5">
        <f t="shared" si="19"/>
        <v>123.93</v>
      </c>
      <c r="L577" s="5"/>
      <c r="M577" s="9">
        <v>33.020000000000003</v>
      </c>
      <c r="N577" s="76">
        <f t="shared" si="20"/>
        <v>0.26644073267166951</v>
      </c>
      <c r="O577" s="12"/>
      <c r="P577" s="23" t="e">
        <v>#NAME?</v>
      </c>
      <c r="R577" s="5">
        <v>213</v>
      </c>
      <c r="S577" s="5">
        <v>231</v>
      </c>
      <c r="T577" s="25"/>
      <c r="U577" s="34"/>
      <c r="V577" s="34"/>
      <c r="W577" s="78"/>
    </row>
    <row r="578" spans="1:23" outlineLevel="2" x14ac:dyDescent="0.2">
      <c r="A578" s="27">
        <f t="shared" si="18"/>
        <v>572</v>
      </c>
      <c r="B578" s="50">
        <v>40485</v>
      </c>
      <c r="C578" s="5">
        <v>152.5</v>
      </c>
      <c r="D578" s="5">
        <v>168.5</v>
      </c>
      <c r="E578" s="5">
        <v>6</v>
      </c>
      <c r="F578" s="5">
        <v>28.75</v>
      </c>
      <c r="G578" s="34"/>
      <c r="H578" s="34">
        <v>198</v>
      </c>
      <c r="I578" s="34">
        <v>216</v>
      </c>
      <c r="K578" s="5">
        <f t="shared" si="19"/>
        <v>126.27000000000001</v>
      </c>
      <c r="L578" s="5"/>
      <c r="M578" s="9">
        <v>32.46</v>
      </c>
      <c r="N578" s="76">
        <f t="shared" si="20"/>
        <v>0.25706818721786645</v>
      </c>
      <c r="O578" s="12"/>
      <c r="P578" s="23" t="e">
        <v>#NAME?</v>
      </c>
      <c r="R578" s="5">
        <v>213</v>
      </c>
      <c r="S578" s="5">
        <v>231</v>
      </c>
      <c r="T578" s="25"/>
      <c r="U578" s="34"/>
      <c r="V578" s="34"/>
      <c r="W578" s="78"/>
    </row>
    <row r="579" spans="1:23" outlineLevel="2" x14ac:dyDescent="0.2">
      <c r="A579" s="27">
        <f t="shared" si="18"/>
        <v>573</v>
      </c>
      <c r="B579" s="50">
        <v>40486</v>
      </c>
      <c r="C579" s="5">
        <v>154</v>
      </c>
      <c r="D579" s="5">
        <v>170</v>
      </c>
      <c r="E579" s="5">
        <v>6</v>
      </c>
      <c r="F579" s="5">
        <v>28.5</v>
      </c>
      <c r="G579" s="34"/>
      <c r="H579" s="34">
        <v>198</v>
      </c>
      <c r="I579" s="34">
        <v>216</v>
      </c>
      <c r="K579" s="5">
        <f t="shared" si="19"/>
        <v>127.9</v>
      </c>
      <c r="L579" s="5"/>
      <c r="M579" s="9">
        <v>33.799999999999997</v>
      </c>
      <c r="N579" s="76">
        <f t="shared" si="20"/>
        <v>0.26426896012509771</v>
      </c>
      <c r="O579" s="12"/>
      <c r="P579" s="23" t="e">
        <v>#NAME?</v>
      </c>
      <c r="R579" s="5">
        <v>214</v>
      </c>
      <c r="S579" s="5">
        <v>231.5</v>
      </c>
      <c r="T579" s="25"/>
      <c r="U579" s="34"/>
      <c r="V579" s="34"/>
      <c r="W579" s="78"/>
    </row>
    <row r="580" spans="1:23" outlineLevel="2" x14ac:dyDescent="0.2">
      <c r="A580" s="27">
        <f t="shared" si="18"/>
        <v>574</v>
      </c>
      <c r="B580" s="50">
        <v>40487</v>
      </c>
      <c r="C580" s="5">
        <v>154</v>
      </c>
      <c r="D580" s="5">
        <v>170</v>
      </c>
      <c r="E580" s="5">
        <v>6</v>
      </c>
      <c r="F580" s="5">
        <v>28.5</v>
      </c>
      <c r="G580" s="34"/>
      <c r="H580" s="34">
        <v>198</v>
      </c>
      <c r="I580" s="34">
        <v>214</v>
      </c>
      <c r="K580" s="5">
        <f t="shared" si="19"/>
        <v>127.9</v>
      </c>
      <c r="L580" s="5"/>
      <c r="M580" s="9">
        <v>33.82</v>
      </c>
      <c r="N580" s="76">
        <f t="shared" si="20"/>
        <v>0.26442533229085224</v>
      </c>
      <c r="O580" s="12"/>
      <c r="P580" s="23" t="e">
        <v>#NAME?</v>
      </c>
      <c r="R580" s="5">
        <v>214</v>
      </c>
      <c r="S580" s="5">
        <v>231.5</v>
      </c>
      <c r="T580" s="25"/>
      <c r="U580" s="34"/>
      <c r="V580" s="34"/>
      <c r="W580" s="78"/>
    </row>
    <row r="581" spans="1:23" outlineLevel="2" x14ac:dyDescent="0.2">
      <c r="A581" s="27">
        <f t="shared" si="18"/>
        <v>575</v>
      </c>
      <c r="B581" s="50">
        <v>40490</v>
      </c>
      <c r="C581" s="5">
        <v>157.5</v>
      </c>
      <c r="D581" s="5">
        <v>173.5</v>
      </c>
      <c r="E581" s="5">
        <v>6</v>
      </c>
      <c r="F581" s="5">
        <v>28</v>
      </c>
      <c r="G581" s="34"/>
      <c r="H581" s="34">
        <v>198.5</v>
      </c>
      <c r="I581" s="34">
        <v>214</v>
      </c>
      <c r="K581" s="5">
        <f t="shared" si="19"/>
        <v>131.62</v>
      </c>
      <c r="L581" s="5"/>
      <c r="M581" s="9">
        <v>33.82</v>
      </c>
      <c r="N581" s="76">
        <f t="shared" si="20"/>
        <v>0.25695183102871905</v>
      </c>
      <c r="O581" s="12"/>
      <c r="P581" s="23" t="e">
        <v>#NAME?</v>
      </c>
      <c r="R581" s="5">
        <v>215</v>
      </c>
      <c r="S581" s="5">
        <v>232</v>
      </c>
      <c r="T581" s="25"/>
      <c r="U581" s="34"/>
      <c r="V581" s="34"/>
      <c r="W581" s="78"/>
    </row>
    <row r="582" spans="1:23" outlineLevel="2" x14ac:dyDescent="0.2">
      <c r="A582" s="27">
        <f t="shared" si="18"/>
        <v>576</v>
      </c>
      <c r="B582" s="50">
        <v>40491</v>
      </c>
      <c r="C582" s="5">
        <v>158.5</v>
      </c>
      <c r="D582" s="5">
        <v>174.5</v>
      </c>
      <c r="E582" s="5">
        <v>6</v>
      </c>
      <c r="F582" s="5">
        <v>28</v>
      </c>
      <c r="G582" s="34"/>
      <c r="H582" s="34">
        <v>198.5</v>
      </c>
      <c r="I582" s="34">
        <v>215</v>
      </c>
      <c r="K582" s="5">
        <f t="shared" si="19"/>
        <v>132.54000000000002</v>
      </c>
      <c r="L582" s="5"/>
      <c r="M582" s="9">
        <v>33.31</v>
      </c>
      <c r="N582" s="76">
        <f t="shared" si="20"/>
        <v>0.25132035611890746</v>
      </c>
      <c r="O582" s="12"/>
      <c r="P582" s="23" t="e">
        <v>#NAME?</v>
      </c>
      <c r="R582" s="5">
        <v>215</v>
      </c>
      <c r="S582" s="5">
        <v>232</v>
      </c>
      <c r="T582" s="25"/>
      <c r="U582" s="34"/>
      <c r="V582" s="34"/>
      <c r="W582" s="78"/>
    </row>
    <row r="583" spans="1:23" outlineLevel="2" x14ac:dyDescent="0.2">
      <c r="A583" s="27">
        <f t="shared" si="18"/>
        <v>577</v>
      </c>
      <c r="B583" s="50">
        <v>40492</v>
      </c>
      <c r="C583" s="5">
        <v>158.5</v>
      </c>
      <c r="D583" s="5">
        <v>174.5</v>
      </c>
      <c r="E583" s="5">
        <v>6</v>
      </c>
      <c r="F583" s="5">
        <v>28.5</v>
      </c>
      <c r="G583" s="34"/>
      <c r="H583" s="34">
        <v>199</v>
      </c>
      <c r="I583" s="34">
        <v>216</v>
      </c>
      <c r="K583" s="5">
        <f t="shared" si="19"/>
        <v>132.04000000000002</v>
      </c>
      <c r="L583" s="5"/>
      <c r="M583" s="9">
        <v>33.270000000000003</v>
      </c>
      <c r="N583" s="76">
        <f t="shared" si="20"/>
        <v>0.25196910027264463</v>
      </c>
      <c r="O583" s="12"/>
      <c r="P583" s="23" t="e">
        <v>#NAME?</v>
      </c>
      <c r="R583" s="5">
        <v>215</v>
      </c>
      <c r="S583" s="5">
        <v>232</v>
      </c>
      <c r="T583" s="25"/>
      <c r="U583" s="34"/>
      <c r="V583" s="34"/>
      <c r="W583" s="78"/>
    </row>
    <row r="584" spans="1:23" outlineLevel="2" x14ac:dyDescent="0.2">
      <c r="A584" s="27">
        <f t="shared" ref="A584:A647" si="21">A583+1</f>
        <v>578</v>
      </c>
      <c r="B584" s="50">
        <v>40493</v>
      </c>
      <c r="C584" s="5">
        <v>160.5</v>
      </c>
      <c r="D584" s="5">
        <v>176.5</v>
      </c>
      <c r="E584" s="5">
        <v>6</v>
      </c>
      <c r="F584" s="5">
        <v>28.5</v>
      </c>
      <c r="G584" s="34"/>
      <c r="H584" s="34">
        <v>199</v>
      </c>
      <c r="I584" s="34">
        <v>216</v>
      </c>
      <c r="K584" s="5">
        <f t="shared" si="19"/>
        <v>133.88</v>
      </c>
      <c r="L584" s="5"/>
      <c r="M584" s="9">
        <v>33.380000000000003</v>
      </c>
      <c r="N584" s="76">
        <f t="shared" si="20"/>
        <v>0.24932775619958175</v>
      </c>
      <c r="O584" s="12"/>
      <c r="P584" s="23" t="e">
        <v>#NAME?</v>
      </c>
      <c r="R584" s="5">
        <v>215</v>
      </c>
      <c r="S584" s="5">
        <v>232</v>
      </c>
      <c r="T584" s="25"/>
      <c r="U584" s="34"/>
      <c r="V584" s="34"/>
      <c r="W584" s="78"/>
    </row>
    <row r="585" spans="1:23" outlineLevel="2" x14ac:dyDescent="0.2">
      <c r="A585" s="27">
        <f t="shared" si="21"/>
        <v>579</v>
      </c>
      <c r="B585" s="50">
        <v>40494</v>
      </c>
      <c r="C585" s="5">
        <v>160</v>
      </c>
      <c r="D585" s="5">
        <v>176</v>
      </c>
      <c r="E585" s="5">
        <v>6</v>
      </c>
      <c r="F585" s="5">
        <v>27.5</v>
      </c>
      <c r="G585" s="34"/>
      <c r="H585" s="34">
        <v>202.5</v>
      </c>
      <c r="I585" s="34">
        <v>219</v>
      </c>
      <c r="K585" s="5">
        <f t="shared" si="19"/>
        <v>134.42000000000002</v>
      </c>
      <c r="L585" s="5"/>
      <c r="M585" s="9">
        <v>32.369999999999997</v>
      </c>
      <c r="N585" s="76">
        <f t="shared" si="20"/>
        <v>0.24081237911025141</v>
      </c>
      <c r="O585" s="12"/>
      <c r="P585" s="23" t="e">
        <v>#NAME?</v>
      </c>
      <c r="R585" s="5">
        <v>215</v>
      </c>
      <c r="S585" s="5">
        <v>232</v>
      </c>
      <c r="T585" s="25"/>
      <c r="U585" s="34"/>
      <c r="V585" s="34"/>
      <c r="W585" s="78"/>
    </row>
    <row r="586" spans="1:23" outlineLevel="2" x14ac:dyDescent="0.2">
      <c r="A586" s="27">
        <f t="shared" si="21"/>
        <v>580</v>
      </c>
      <c r="B586" s="50">
        <v>40497</v>
      </c>
      <c r="C586" s="5">
        <v>160</v>
      </c>
      <c r="D586" s="5">
        <v>176</v>
      </c>
      <c r="E586" s="5">
        <v>6</v>
      </c>
      <c r="F586" s="5">
        <v>27.5</v>
      </c>
      <c r="G586" s="34"/>
      <c r="H586" s="34">
        <v>202.5</v>
      </c>
      <c r="I586" s="34">
        <v>219</v>
      </c>
      <c r="K586" s="5">
        <f t="shared" si="19"/>
        <v>134.42000000000002</v>
      </c>
      <c r="L586" s="5"/>
      <c r="M586" s="9">
        <v>32.380000000000003</v>
      </c>
      <c r="N586" s="76">
        <f t="shared" si="20"/>
        <v>0.2408867728016664</v>
      </c>
      <c r="O586" s="12"/>
      <c r="P586" s="23" t="e">
        <v>#NAME?</v>
      </c>
      <c r="R586" s="5">
        <v>220.5</v>
      </c>
      <c r="S586" s="5">
        <v>237</v>
      </c>
      <c r="T586" s="25"/>
      <c r="U586" s="34"/>
      <c r="V586" s="34"/>
      <c r="W586" s="78"/>
    </row>
    <row r="587" spans="1:23" outlineLevel="2" x14ac:dyDescent="0.2">
      <c r="A587" s="27">
        <f t="shared" si="21"/>
        <v>581</v>
      </c>
      <c r="B587" s="50">
        <v>40498</v>
      </c>
      <c r="C587" s="5">
        <v>163</v>
      </c>
      <c r="D587" s="5">
        <v>178.5</v>
      </c>
      <c r="E587" s="5">
        <v>6</v>
      </c>
      <c r="F587" s="5">
        <v>27</v>
      </c>
      <c r="G587" s="34"/>
      <c r="H587" s="34">
        <v>203.5</v>
      </c>
      <c r="I587" s="34">
        <v>220</v>
      </c>
      <c r="K587" s="5">
        <f t="shared" si="19"/>
        <v>137.22</v>
      </c>
      <c r="L587" s="5"/>
      <c r="M587" s="9">
        <v>31.51</v>
      </c>
      <c r="N587" s="76">
        <f t="shared" si="20"/>
        <v>0.22963124908905408</v>
      </c>
      <c r="O587" s="12"/>
      <c r="P587" s="23" t="e">
        <v>#NAME?</v>
      </c>
      <c r="R587" s="5">
        <v>221.5</v>
      </c>
      <c r="S587" s="5">
        <v>238</v>
      </c>
      <c r="T587" s="25"/>
      <c r="U587" s="34"/>
      <c r="V587" s="34"/>
      <c r="W587" s="78"/>
    </row>
    <row r="588" spans="1:23" outlineLevel="2" x14ac:dyDescent="0.2">
      <c r="A588" s="27">
        <f t="shared" si="21"/>
        <v>582</v>
      </c>
      <c r="B588" s="50">
        <v>40499</v>
      </c>
      <c r="C588" s="5">
        <v>163</v>
      </c>
      <c r="D588" s="5">
        <v>178.5</v>
      </c>
      <c r="E588" s="5">
        <v>6</v>
      </c>
      <c r="F588" s="5">
        <v>27</v>
      </c>
      <c r="G588" s="34"/>
      <c r="H588" s="34">
        <v>203.5</v>
      </c>
      <c r="I588" s="34">
        <v>220</v>
      </c>
      <c r="K588" s="5">
        <f t="shared" si="19"/>
        <v>137.22</v>
      </c>
      <c r="L588" s="5"/>
      <c r="M588" s="9">
        <v>31.47</v>
      </c>
      <c r="N588" s="76">
        <f t="shared" si="20"/>
        <v>0.22933974639265411</v>
      </c>
      <c r="O588" s="12"/>
      <c r="P588" s="23" t="e">
        <v>#NAME?</v>
      </c>
      <c r="R588" s="5">
        <v>221.5</v>
      </c>
      <c r="S588" s="5">
        <v>238</v>
      </c>
      <c r="T588" s="25"/>
      <c r="U588" s="34"/>
      <c r="V588" s="34"/>
      <c r="W588" s="78"/>
    </row>
    <row r="589" spans="1:23" outlineLevel="2" x14ac:dyDescent="0.2">
      <c r="A589" s="27">
        <f t="shared" si="21"/>
        <v>583</v>
      </c>
      <c r="B589" s="50">
        <v>40500</v>
      </c>
      <c r="C589" s="5">
        <v>163.5</v>
      </c>
      <c r="D589" s="5">
        <v>179</v>
      </c>
      <c r="E589" s="5">
        <v>6</v>
      </c>
      <c r="F589" s="5">
        <v>27</v>
      </c>
      <c r="G589" s="34"/>
      <c r="H589" s="34">
        <v>204</v>
      </c>
      <c r="I589" s="34">
        <v>220</v>
      </c>
      <c r="K589" s="5">
        <f t="shared" si="19"/>
        <v>137.68</v>
      </c>
      <c r="L589" s="5"/>
      <c r="M589" s="9">
        <v>32.58</v>
      </c>
      <c r="N589" s="76">
        <f t="shared" si="20"/>
        <v>0.23663567693201626</v>
      </c>
      <c r="O589" s="12"/>
      <c r="P589" s="23" t="e">
        <v>#NAME?</v>
      </c>
      <c r="R589" s="5">
        <v>222</v>
      </c>
      <c r="S589" s="5">
        <v>238</v>
      </c>
      <c r="T589" s="25"/>
      <c r="U589" s="34"/>
      <c r="V589" s="34"/>
      <c r="W589" s="78"/>
    </row>
    <row r="590" spans="1:23" outlineLevel="2" x14ac:dyDescent="0.2">
      <c r="A590" s="27">
        <f t="shared" si="21"/>
        <v>584</v>
      </c>
      <c r="B590" s="50">
        <v>40501</v>
      </c>
      <c r="C590" s="5">
        <v>163.5</v>
      </c>
      <c r="D590" s="5">
        <v>179</v>
      </c>
      <c r="E590" s="5">
        <v>6</v>
      </c>
      <c r="F590" s="5">
        <v>27</v>
      </c>
      <c r="G590" s="34"/>
      <c r="H590" s="34">
        <v>204</v>
      </c>
      <c r="I590" s="34">
        <v>220</v>
      </c>
      <c r="K590" s="5">
        <f t="shared" si="19"/>
        <v>137.68</v>
      </c>
      <c r="L590" s="5"/>
      <c r="M590" s="9">
        <v>32.590000000000003</v>
      </c>
      <c r="N590" s="76">
        <f t="shared" si="20"/>
        <v>0.23670830912260316</v>
      </c>
      <c r="O590" s="12"/>
      <c r="P590" s="23" t="e">
        <v>#NAME?</v>
      </c>
      <c r="R590" s="5">
        <v>222</v>
      </c>
      <c r="S590" s="5">
        <v>238</v>
      </c>
      <c r="T590" s="25"/>
      <c r="U590" s="34"/>
      <c r="V590" s="34"/>
      <c r="W590" s="78"/>
    </row>
    <row r="591" spans="1:23" outlineLevel="2" x14ac:dyDescent="0.2">
      <c r="A591" s="27">
        <f t="shared" si="21"/>
        <v>585</v>
      </c>
      <c r="B591" s="50">
        <v>40504</v>
      </c>
      <c r="C591" s="5">
        <v>163.5</v>
      </c>
      <c r="D591" s="5">
        <v>179</v>
      </c>
      <c r="E591" s="5">
        <v>6</v>
      </c>
      <c r="F591" s="5">
        <v>27.5</v>
      </c>
      <c r="G591" s="34"/>
      <c r="H591" s="34">
        <v>202</v>
      </c>
      <c r="I591" s="34">
        <v>220</v>
      </c>
      <c r="K591" s="5">
        <f t="shared" si="19"/>
        <v>137.18</v>
      </c>
      <c r="L591" s="5"/>
      <c r="M591" s="9">
        <v>32.68</v>
      </c>
      <c r="N591" s="76">
        <f t="shared" si="20"/>
        <v>0.23822714681440441</v>
      </c>
      <c r="O591" s="12"/>
      <c r="P591" s="23" t="e">
        <v>#NAME?</v>
      </c>
      <c r="R591" s="5">
        <v>218</v>
      </c>
      <c r="S591" s="5">
        <v>236</v>
      </c>
      <c r="T591" s="25"/>
      <c r="U591" s="34"/>
      <c r="V591" s="34"/>
      <c r="W591" s="78"/>
    </row>
    <row r="592" spans="1:23" outlineLevel="2" x14ac:dyDescent="0.2">
      <c r="A592" s="27">
        <f t="shared" si="21"/>
        <v>586</v>
      </c>
      <c r="B592" s="50">
        <v>40505</v>
      </c>
      <c r="C592" s="5">
        <v>163.5</v>
      </c>
      <c r="D592" s="5">
        <v>179</v>
      </c>
      <c r="E592" s="5">
        <v>6</v>
      </c>
      <c r="F592" s="5">
        <v>27.5</v>
      </c>
      <c r="G592" s="34"/>
      <c r="H592" s="34">
        <v>202</v>
      </c>
      <c r="I592" s="34">
        <v>220</v>
      </c>
      <c r="K592" s="5">
        <f t="shared" si="19"/>
        <v>137.18</v>
      </c>
      <c r="L592" s="5"/>
      <c r="M592" s="9">
        <v>31.7</v>
      </c>
      <c r="N592" s="76">
        <f t="shared" si="20"/>
        <v>0.23108324828692228</v>
      </c>
      <c r="O592" s="12"/>
      <c r="P592" s="23" t="e">
        <v>#NAME?</v>
      </c>
      <c r="R592" s="5">
        <v>218</v>
      </c>
      <c r="S592" s="5">
        <v>236</v>
      </c>
      <c r="T592" s="25"/>
      <c r="U592" s="34"/>
      <c r="V592" s="34"/>
      <c r="W592" s="78"/>
    </row>
    <row r="593" spans="1:23" outlineLevel="2" x14ac:dyDescent="0.2">
      <c r="A593" s="27">
        <f t="shared" si="21"/>
        <v>587</v>
      </c>
      <c r="B593" s="50">
        <v>40506</v>
      </c>
      <c r="C593" s="5">
        <v>164</v>
      </c>
      <c r="D593" s="5">
        <v>178</v>
      </c>
      <c r="E593" s="5">
        <v>5.5</v>
      </c>
      <c r="F593" s="5">
        <v>27.5</v>
      </c>
      <c r="G593" s="34"/>
      <c r="H593" s="34">
        <v>202</v>
      </c>
      <c r="I593" s="34">
        <v>220</v>
      </c>
      <c r="K593" s="5">
        <f t="shared" si="19"/>
        <v>136.26000000000002</v>
      </c>
      <c r="L593" s="5"/>
      <c r="M593" s="9">
        <v>32.57</v>
      </c>
      <c r="N593" s="76">
        <f t="shared" si="20"/>
        <v>0.23902832819609568</v>
      </c>
      <c r="O593" s="12"/>
      <c r="P593" s="23" t="e">
        <v>#NAME?</v>
      </c>
      <c r="R593" s="5">
        <v>217</v>
      </c>
      <c r="S593" s="5">
        <v>235</v>
      </c>
      <c r="T593" s="25"/>
      <c r="U593" s="34"/>
      <c r="V593" s="34"/>
      <c r="W593" s="78"/>
    </row>
    <row r="594" spans="1:23" outlineLevel="2" x14ac:dyDescent="0.2">
      <c r="A594" s="27">
        <f t="shared" si="21"/>
        <v>588</v>
      </c>
      <c r="B594" s="50">
        <v>40507</v>
      </c>
      <c r="C594" s="5">
        <v>165</v>
      </c>
      <c r="D594" s="5">
        <v>178.5</v>
      </c>
      <c r="E594" s="5">
        <v>5</v>
      </c>
      <c r="F594" s="5">
        <v>27.5</v>
      </c>
      <c r="G594" s="34"/>
      <c r="H594" s="34">
        <v>202</v>
      </c>
      <c r="I594" s="34">
        <v>220</v>
      </c>
      <c r="K594" s="5">
        <f t="shared" si="19"/>
        <v>136.72</v>
      </c>
      <c r="L594" s="5"/>
      <c r="M594" s="9">
        <v>32.57</v>
      </c>
      <c r="N594" s="76">
        <f t="shared" si="20"/>
        <v>0.23822410766530136</v>
      </c>
      <c r="O594" s="12"/>
      <c r="P594" s="23" t="e">
        <v>#NAME?</v>
      </c>
      <c r="R594" s="5">
        <v>217</v>
      </c>
      <c r="S594" s="5">
        <v>235</v>
      </c>
      <c r="T594" s="25"/>
      <c r="U594" s="34"/>
      <c r="V594" s="34"/>
      <c r="W594" s="78"/>
    </row>
    <row r="595" spans="1:23" outlineLevel="2" x14ac:dyDescent="0.2">
      <c r="A595" s="27">
        <f t="shared" si="21"/>
        <v>589</v>
      </c>
      <c r="B595" s="50">
        <v>40508</v>
      </c>
      <c r="C595" s="5">
        <v>166.5</v>
      </c>
      <c r="D595" s="5">
        <v>179.5</v>
      </c>
      <c r="E595" s="5">
        <v>4.5</v>
      </c>
      <c r="F595" s="5">
        <v>25.5</v>
      </c>
      <c r="G595" s="34"/>
      <c r="H595" s="34">
        <v>202</v>
      </c>
      <c r="I595" s="34">
        <v>220</v>
      </c>
      <c r="K595" s="5">
        <f t="shared" si="19"/>
        <v>139.64000000000001</v>
      </c>
      <c r="L595" s="5"/>
      <c r="M595" s="9">
        <v>31.8</v>
      </c>
      <c r="N595" s="76">
        <f t="shared" si="20"/>
        <v>0.22772844457175592</v>
      </c>
      <c r="O595" s="12"/>
      <c r="P595" s="23" t="e">
        <v>#NAME?</v>
      </c>
      <c r="R595" s="5">
        <v>0</v>
      </c>
      <c r="S595" s="5">
        <v>0</v>
      </c>
      <c r="T595" s="25"/>
      <c r="U595" s="34"/>
      <c r="V595" s="34"/>
      <c r="W595" s="78"/>
    </row>
    <row r="596" spans="1:23" outlineLevel="2" x14ac:dyDescent="0.2">
      <c r="A596" s="27">
        <f t="shared" si="21"/>
        <v>590</v>
      </c>
      <c r="B596" s="50">
        <v>40511</v>
      </c>
      <c r="C596" s="5">
        <v>166.5</v>
      </c>
      <c r="D596" s="5">
        <v>179.5</v>
      </c>
      <c r="E596" s="5">
        <v>4.5</v>
      </c>
      <c r="F596" s="5">
        <v>24.2</v>
      </c>
      <c r="G596" s="34"/>
      <c r="H596" s="34">
        <v>204</v>
      </c>
      <c r="I596" s="34">
        <v>223</v>
      </c>
      <c r="K596" s="5">
        <f t="shared" si="19"/>
        <v>140.94000000000003</v>
      </c>
      <c r="L596" s="5"/>
      <c r="M596" s="9">
        <v>32.26</v>
      </c>
      <c r="N596" s="76">
        <f t="shared" si="20"/>
        <v>0.22889172697601812</v>
      </c>
      <c r="O596" s="12"/>
      <c r="P596" s="23" t="e">
        <v>#NAME?</v>
      </c>
      <c r="R596" s="5">
        <v>219</v>
      </c>
      <c r="S596" s="5">
        <v>238</v>
      </c>
      <c r="T596" s="25"/>
      <c r="U596" s="34"/>
      <c r="V596" s="34"/>
      <c r="W596" s="78"/>
    </row>
    <row r="597" spans="1:23" outlineLevel="2" x14ac:dyDescent="0.2">
      <c r="A597" s="27">
        <f t="shared" si="21"/>
        <v>591</v>
      </c>
      <c r="B597" s="50">
        <v>40512</v>
      </c>
      <c r="C597" s="5">
        <v>166.5</v>
      </c>
      <c r="D597" s="5">
        <v>179.5</v>
      </c>
      <c r="E597" s="5">
        <v>4.5</v>
      </c>
      <c r="F597" s="5">
        <v>23</v>
      </c>
      <c r="G597" s="34"/>
      <c r="H597" s="34">
        <v>208</v>
      </c>
      <c r="I597" s="34">
        <v>228</v>
      </c>
      <c r="K597" s="5">
        <f t="shared" si="19"/>
        <v>142.14000000000001</v>
      </c>
      <c r="L597" s="5"/>
      <c r="M597" s="9">
        <v>31.68</v>
      </c>
      <c r="N597" s="76">
        <f t="shared" si="20"/>
        <v>0.22287885183621778</v>
      </c>
      <c r="O597" s="12"/>
      <c r="P597" s="23" t="e">
        <v>#NAME?</v>
      </c>
      <c r="R597" s="5">
        <v>219</v>
      </c>
      <c r="S597" s="5">
        <v>238</v>
      </c>
      <c r="T597" s="25"/>
      <c r="U597" s="34"/>
      <c r="V597" s="34"/>
      <c r="W597" s="78"/>
    </row>
    <row r="598" spans="1:23" outlineLevel="2" x14ac:dyDescent="0.2">
      <c r="A598" s="27">
        <f t="shared" si="21"/>
        <v>592</v>
      </c>
      <c r="B598" s="50">
        <v>40513</v>
      </c>
      <c r="C598" s="5">
        <v>166.5</v>
      </c>
      <c r="D598" s="5">
        <v>179.5</v>
      </c>
      <c r="E598" s="5">
        <v>4.5</v>
      </c>
      <c r="F598" s="5">
        <v>23</v>
      </c>
      <c r="G598" s="34"/>
      <c r="H598" s="34">
        <v>208</v>
      </c>
      <c r="I598" s="34">
        <v>228</v>
      </c>
      <c r="K598" s="5">
        <f t="shared" si="19"/>
        <v>142.14000000000001</v>
      </c>
      <c r="L598" s="5"/>
      <c r="M598" s="9">
        <v>32.840000000000003</v>
      </c>
      <c r="N598" s="76">
        <f t="shared" si="20"/>
        <v>0.2310398198958773</v>
      </c>
      <c r="O598" s="12"/>
      <c r="P598" s="23" t="e">
        <v>#NAME?</v>
      </c>
      <c r="R598" s="5">
        <v>219.5</v>
      </c>
      <c r="S598" s="5">
        <v>238</v>
      </c>
      <c r="T598" s="25"/>
      <c r="U598" s="34"/>
      <c r="V598" s="34"/>
      <c r="W598" s="78"/>
    </row>
    <row r="599" spans="1:23" outlineLevel="2" x14ac:dyDescent="0.2">
      <c r="A599" s="27">
        <f t="shared" si="21"/>
        <v>593</v>
      </c>
      <c r="B599" s="50">
        <v>40514</v>
      </c>
      <c r="C599" s="5">
        <v>166.5</v>
      </c>
      <c r="D599" s="5">
        <v>179.5</v>
      </c>
      <c r="E599" s="5">
        <v>4.5</v>
      </c>
      <c r="F599" s="5">
        <v>22.6</v>
      </c>
      <c r="G599" s="34"/>
      <c r="H599" s="34">
        <v>214</v>
      </c>
      <c r="I599" s="34">
        <v>231</v>
      </c>
      <c r="K599" s="5">
        <f t="shared" si="19"/>
        <v>142.54000000000002</v>
      </c>
      <c r="L599" s="5"/>
      <c r="M599" s="9">
        <v>33.57</v>
      </c>
      <c r="N599" s="76">
        <f t="shared" si="20"/>
        <v>0.23551283850147323</v>
      </c>
      <c r="O599" s="12"/>
      <c r="P599" s="23" t="e">
        <v>#NAME?</v>
      </c>
      <c r="R599" s="5">
        <v>221.5</v>
      </c>
      <c r="S599" s="5">
        <v>240</v>
      </c>
      <c r="T599" s="25"/>
      <c r="U599" s="34"/>
      <c r="V599" s="34"/>
      <c r="W599" s="78"/>
    </row>
    <row r="600" spans="1:23" outlineLevel="2" x14ac:dyDescent="0.2">
      <c r="A600" s="27">
        <f t="shared" si="21"/>
        <v>594</v>
      </c>
      <c r="B600" s="50">
        <v>40515</v>
      </c>
      <c r="C600" s="5">
        <v>166.5</v>
      </c>
      <c r="D600" s="5">
        <v>179.5</v>
      </c>
      <c r="E600" s="5">
        <v>4.5</v>
      </c>
      <c r="F600" s="5">
        <v>22.6</v>
      </c>
      <c r="G600" s="34"/>
      <c r="H600" s="34">
        <v>214</v>
      </c>
      <c r="I600" s="34">
        <v>231</v>
      </c>
      <c r="K600" s="5">
        <f t="shared" ref="K600:K663" si="22">+D600*0.92-F600</f>
        <v>142.54000000000002</v>
      </c>
      <c r="L600" s="5"/>
      <c r="M600" s="9">
        <v>34.32</v>
      </c>
      <c r="N600" s="76">
        <f t="shared" ref="N600:N663" si="23">+M600/K600</f>
        <v>0.24077451943314154</v>
      </c>
      <c r="O600" s="12"/>
      <c r="P600" s="23" t="e">
        <v>#NAME?</v>
      </c>
      <c r="R600" s="5">
        <v>225</v>
      </c>
      <c r="S600" s="5">
        <v>242</v>
      </c>
      <c r="T600" s="25"/>
      <c r="U600" s="34"/>
      <c r="V600" s="34"/>
      <c r="W600" s="78"/>
    </row>
    <row r="601" spans="1:23" outlineLevel="2" x14ac:dyDescent="0.2">
      <c r="A601" s="27">
        <f t="shared" si="21"/>
        <v>595</v>
      </c>
      <c r="B601" s="50">
        <v>40518</v>
      </c>
      <c r="C601" s="5">
        <v>166.5</v>
      </c>
      <c r="D601" s="5">
        <v>179.5</v>
      </c>
      <c r="E601" s="5">
        <v>4.5</v>
      </c>
      <c r="F601" s="5">
        <v>22.25</v>
      </c>
      <c r="G601" s="34"/>
      <c r="H601" s="34">
        <v>219</v>
      </c>
      <c r="I601" s="34">
        <v>235.5</v>
      </c>
      <c r="K601" s="5">
        <f t="shared" si="22"/>
        <v>142.89000000000001</v>
      </c>
      <c r="L601" s="5"/>
      <c r="M601" s="9">
        <v>34.26</v>
      </c>
      <c r="N601" s="76">
        <f t="shared" si="23"/>
        <v>0.23976485408356074</v>
      </c>
      <c r="O601" s="12"/>
      <c r="P601" s="23" t="e">
        <v>#NAME?</v>
      </c>
      <c r="R601" s="5">
        <v>228</v>
      </c>
      <c r="S601" s="5">
        <v>244.5</v>
      </c>
      <c r="T601" s="25"/>
      <c r="U601" s="34"/>
      <c r="V601" s="34"/>
      <c r="W601" s="78"/>
    </row>
    <row r="602" spans="1:23" outlineLevel="2" x14ac:dyDescent="0.2">
      <c r="A602" s="27">
        <f t="shared" si="21"/>
        <v>596</v>
      </c>
      <c r="B602" s="50">
        <v>40519</v>
      </c>
      <c r="C602" s="5">
        <v>167</v>
      </c>
      <c r="D602" s="5">
        <v>179.5</v>
      </c>
      <c r="E602" s="5">
        <v>5</v>
      </c>
      <c r="F602" s="5">
        <v>22.25</v>
      </c>
      <c r="G602" s="34"/>
      <c r="H602" s="34">
        <v>219</v>
      </c>
      <c r="I602" s="34">
        <v>235.5</v>
      </c>
      <c r="K602" s="5">
        <f t="shared" si="22"/>
        <v>142.89000000000001</v>
      </c>
      <c r="L602" s="5"/>
      <c r="M602" s="9">
        <v>33.93</v>
      </c>
      <c r="N602" s="76">
        <f t="shared" si="23"/>
        <v>0.23745538526138985</v>
      </c>
      <c r="O602" s="12"/>
      <c r="P602" s="23" t="e">
        <v>#NAME?</v>
      </c>
      <c r="R602" s="5">
        <v>228</v>
      </c>
      <c r="S602" s="5">
        <v>244</v>
      </c>
      <c r="T602" s="25"/>
      <c r="U602" s="34"/>
      <c r="V602" s="34"/>
      <c r="W602" s="78"/>
    </row>
    <row r="603" spans="1:23" outlineLevel="2" x14ac:dyDescent="0.2">
      <c r="A603" s="27">
        <f t="shared" si="21"/>
        <v>597</v>
      </c>
      <c r="B603" s="50">
        <v>40520</v>
      </c>
      <c r="C603" s="5">
        <v>168</v>
      </c>
      <c r="D603" s="5">
        <v>182.5</v>
      </c>
      <c r="E603" s="5">
        <v>5</v>
      </c>
      <c r="F603" s="5">
        <v>20.5</v>
      </c>
      <c r="G603" s="34"/>
      <c r="H603" s="34">
        <v>214.5</v>
      </c>
      <c r="I603" s="34">
        <v>230</v>
      </c>
      <c r="K603" s="5">
        <f t="shared" si="22"/>
        <v>147.4</v>
      </c>
      <c r="L603" s="5"/>
      <c r="M603" s="9">
        <v>33.590000000000003</v>
      </c>
      <c r="N603" s="76">
        <f t="shared" si="23"/>
        <v>0.22788331071913162</v>
      </c>
      <c r="O603" s="12"/>
      <c r="P603" s="23" t="e">
        <v>#NAME?</v>
      </c>
      <c r="R603" s="5">
        <v>228</v>
      </c>
      <c r="S603" s="5">
        <v>244</v>
      </c>
      <c r="T603" s="25"/>
      <c r="U603" s="34"/>
      <c r="V603" s="34"/>
      <c r="W603" s="78"/>
    </row>
    <row r="604" spans="1:23" outlineLevel="2" x14ac:dyDescent="0.2">
      <c r="A604" s="27">
        <f t="shared" si="21"/>
        <v>598</v>
      </c>
      <c r="B604" s="50">
        <v>40521</v>
      </c>
      <c r="C604" s="5">
        <v>168</v>
      </c>
      <c r="D604" s="5">
        <v>182.5</v>
      </c>
      <c r="E604" s="5">
        <v>5</v>
      </c>
      <c r="F604" s="5">
        <v>20.5</v>
      </c>
      <c r="G604" s="34"/>
      <c r="H604" s="34">
        <v>214.5</v>
      </c>
      <c r="I604" s="34">
        <v>230</v>
      </c>
      <c r="K604" s="5">
        <f t="shared" si="22"/>
        <v>147.4</v>
      </c>
      <c r="L604" s="5"/>
      <c r="M604" s="9">
        <v>33.409999999999997</v>
      </c>
      <c r="N604" s="76">
        <f t="shared" si="23"/>
        <v>0.22666214382632291</v>
      </c>
      <c r="O604" s="12"/>
      <c r="P604" s="23" t="e">
        <v>#NAME?</v>
      </c>
      <c r="R604" s="5">
        <v>239.5</v>
      </c>
      <c r="S604" s="5">
        <v>224</v>
      </c>
      <c r="T604" s="25"/>
      <c r="U604" s="34"/>
      <c r="V604" s="34"/>
      <c r="W604" s="78"/>
    </row>
    <row r="605" spans="1:23" outlineLevel="2" x14ac:dyDescent="0.2">
      <c r="A605" s="27">
        <f t="shared" si="21"/>
        <v>599</v>
      </c>
      <c r="B605" s="50">
        <v>40522</v>
      </c>
      <c r="C605" s="5">
        <v>169</v>
      </c>
      <c r="D605" s="5">
        <v>183.5</v>
      </c>
      <c r="E605" s="5">
        <v>5</v>
      </c>
      <c r="F605" s="5">
        <v>20.5</v>
      </c>
      <c r="G605" s="34"/>
      <c r="H605" s="34">
        <v>213</v>
      </c>
      <c r="I605" s="34">
        <v>228.5</v>
      </c>
      <c r="K605" s="5">
        <f t="shared" si="22"/>
        <v>148.32</v>
      </c>
      <c r="L605" s="5"/>
      <c r="M605" s="9">
        <v>33.909999999999997</v>
      </c>
      <c r="N605" s="76">
        <f t="shared" si="23"/>
        <v>0.22862729234088455</v>
      </c>
      <c r="O605" s="12"/>
      <c r="P605" s="23" t="e">
        <v>#NAME?</v>
      </c>
      <c r="R605" s="5">
        <v>222.5</v>
      </c>
      <c r="S605" s="5">
        <v>238</v>
      </c>
      <c r="T605" s="25"/>
      <c r="U605" s="34"/>
      <c r="V605" s="34"/>
      <c r="W605" s="78"/>
    </row>
    <row r="606" spans="1:23" outlineLevel="2" x14ac:dyDescent="0.2">
      <c r="A606" s="27">
        <f t="shared" si="21"/>
        <v>600</v>
      </c>
      <c r="B606" s="50">
        <v>40525</v>
      </c>
      <c r="C606" s="5">
        <v>169</v>
      </c>
      <c r="D606" s="5">
        <v>183.5</v>
      </c>
      <c r="E606" s="5">
        <v>5</v>
      </c>
      <c r="F606" s="5">
        <v>20.9</v>
      </c>
      <c r="G606" s="34"/>
      <c r="H606" s="34">
        <v>214.5</v>
      </c>
      <c r="I606" s="34">
        <v>229</v>
      </c>
      <c r="K606" s="5">
        <f t="shared" si="22"/>
        <v>147.91999999999999</v>
      </c>
      <c r="L606" s="5"/>
      <c r="M606" s="9">
        <v>34.65</v>
      </c>
      <c r="N606" s="76">
        <f t="shared" si="23"/>
        <v>0.23424824229313143</v>
      </c>
      <c r="O606" s="12"/>
      <c r="P606" s="23" t="e">
        <v>#NAME?</v>
      </c>
      <c r="R606" s="5">
        <v>222.5</v>
      </c>
      <c r="S606" s="5">
        <v>238</v>
      </c>
      <c r="T606" s="25"/>
      <c r="U606" s="34"/>
      <c r="V606" s="34"/>
      <c r="W606" s="78"/>
    </row>
    <row r="607" spans="1:23" outlineLevel="2" x14ac:dyDescent="0.2">
      <c r="A607" s="27">
        <f t="shared" si="21"/>
        <v>601</v>
      </c>
      <c r="B607" s="50">
        <v>40526</v>
      </c>
      <c r="C607" s="5">
        <v>170.5</v>
      </c>
      <c r="D607" s="5">
        <v>184.5</v>
      </c>
      <c r="E607" s="5">
        <v>5</v>
      </c>
      <c r="F607" s="5">
        <v>20.75</v>
      </c>
      <c r="G607" s="34"/>
      <c r="H607" s="34">
        <v>219</v>
      </c>
      <c r="I607" s="34">
        <v>233.5</v>
      </c>
      <c r="K607" s="5">
        <f t="shared" si="22"/>
        <v>148.99</v>
      </c>
      <c r="L607" s="5"/>
      <c r="M607" s="9">
        <v>34.53</v>
      </c>
      <c r="N607" s="76">
        <f t="shared" si="23"/>
        <v>0.23176052084032484</v>
      </c>
      <c r="O607" s="12"/>
      <c r="P607" s="23" t="e">
        <v>#NAME?</v>
      </c>
      <c r="R607" s="5">
        <v>225.5</v>
      </c>
      <c r="S607" s="5">
        <v>240</v>
      </c>
      <c r="T607" s="25"/>
      <c r="U607" s="34"/>
      <c r="V607" s="34"/>
      <c r="W607" s="78"/>
    </row>
    <row r="608" spans="1:23" outlineLevel="2" x14ac:dyDescent="0.2">
      <c r="A608" s="27">
        <f t="shared" si="21"/>
        <v>602</v>
      </c>
      <c r="B608" s="50">
        <v>40527</v>
      </c>
      <c r="C608" s="5">
        <v>170.5</v>
      </c>
      <c r="D608" s="5">
        <v>184.5</v>
      </c>
      <c r="E608" s="5">
        <v>5</v>
      </c>
      <c r="F608" s="5">
        <v>20.75</v>
      </c>
      <c r="G608" s="34"/>
      <c r="H608" s="34">
        <v>219</v>
      </c>
      <c r="I608" s="34">
        <v>233.5</v>
      </c>
      <c r="K608" s="5">
        <f t="shared" si="22"/>
        <v>148.99</v>
      </c>
      <c r="L608" s="5"/>
      <c r="M608" s="9">
        <v>34.119999999999997</v>
      </c>
      <c r="N608" s="76">
        <f t="shared" si="23"/>
        <v>0.22900865829921468</v>
      </c>
      <c r="O608" s="12"/>
      <c r="P608" s="23" t="e">
        <v>#NAME?</v>
      </c>
      <c r="R608" s="5">
        <v>228</v>
      </c>
      <c r="S608" s="5">
        <v>242.5</v>
      </c>
      <c r="T608" s="25"/>
      <c r="U608" s="34"/>
      <c r="V608" s="34"/>
      <c r="W608" s="78"/>
    </row>
    <row r="609" spans="1:23" outlineLevel="2" x14ac:dyDescent="0.2">
      <c r="A609" s="27">
        <f t="shared" si="21"/>
        <v>603</v>
      </c>
      <c r="B609" s="50">
        <v>40528</v>
      </c>
      <c r="C609" s="5">
        <v>170.5</v>
      </c>
      <c r="D609" s="5">
        <v>184.5</v>
      </c>
      <c r="E609" s="5">
        <v>5</v>
      </c>
      <c r="F609" s="5">
        <v>21.75</v>
      </c>
      <c r="G609" s="34"/>
      <c r="H609" s="34">
        <v>220</v>
      </c>
      <c r="I609" s="34">
        <v>234</v>
      </c>
      <c r="K609" s="5">
        <f t="shared" si="22"/>
        <v>147.99</v>
      </c>
      <c r="L609" s="5"/>
      <c r="M609" s="9">
        <v>34.090000000000003</v>
      </c>
      <c r="N609" s="76">
        <f t="shared" si="23"/>
        <v>0.23035340225690926</v>
      </c>
      <c r="O609" s="12"/>
      <c r="P609" s="23" t="e">
        <v>#NAME?</v>
      </c>
      <c r="R609" s="5">
        <v>228</v>
      </c>
      <c r="S609" s="5">
        <v>242.5</v>
      </c>
      <c r="T609" s="25"/>
      <c r="U609" s="34"/>
      <c r="V609" s="34"/>
      <c r="W609" s="78"/>
    </row>
    <row r="610" spans="1:23" outlineLevel="2" x14ac:dyDescent="0.2">
      <c r="A610" s="27">
        <f t="shared" si="21"/>
        <v>604</v>
      </c>
      <c r="B610" s="50">
        <v>40529</v>
      </c>
      <c r="C610" s="5">
        <v>170.5</v>
      </c>
      <c r="D610" s="5">
        <v>184.5</v>
      </c>
      <c r="E610" s="5">
        <v>5</v>
      </c>
      <c r="F610" s="5">
        <v>21.75</v>
      </c>
      <c r="G610" s="34"/>
      <c r="H610" s="34">
        <v>220</v>
      </c>
      <c r="I610" s="34">
        <v>234</v>
      </c>
      <c r="K610" s="5">
        <f t="shared" si="22"/>
        <v>147.99</v>
      </c>
      <c r="L610" s="5"/>
      <c r="M610" s="9">
        <v>33.93</v>
      </c>
      <c r="N610" s="76">
        <f t="shared" si="23"/>
        <v>0.22927224812487329</v>
      </c>
      <c r="O610" s="12"/>
      <c r="P610" s="23" t="e">
        <v>#NAME?</v>
      </c>
      <c r="R610" s="5">
        <v>229</v>
      </c>
      <c r="S610" s="5">
        <v>243</v>
      </c>
      <c r="T610" s="25"/>
      <c r="U610" s="34"/>
      <c r="V610" s="34"/>
      <c r="W610" s="78"/>
    </row>
    <row r="611" spans="1:23" outlineLevel="2" x14ac:dyDescent="0.2">
      <c r="A611" s="27">
        <f t="shared" si="21"/>
        <v>605</v>
      </c>
      <c r="B611" s="50">
        <v>40532</v>
      </c>
      <c r="C611" s="5">
        <v>172</v>
      </c>
      <c r="D611" s="5">
        <v>186</v>
      </c>
      <c r="E611" s="5">
        <v>5</v>
      </c>
      <c r="F611" s="5">
        <v>21</v>
      </c>
      <c r="G611" s="34"/>
      <c r="H611" s="34">
        <v>223.5</v>
      </c>
      <c r="I611" s="34">
        <v>236.5</v>
      </c>
      <c r="K611" s="5">
        <f t="shared" si="22"/>
        <v>150.12</v>
      </c>
      <c r="L611" s="5"/>
      <c r="M611" s="9">
        <v>33.659999999999997</v>
      </c>
      <c r="N611" s="76">
        <f t="shared" si="23"/>
        <v>0.22422062350119901</v>
      </c>
      <c r="O611" s="12"/>
      <c r="P611" s="23" t="e">
        <v>#NAME?</v>
      </c>
      <c r="R611" s="5">
        <v>229</v>
      </c>
      <c r="S611" s="5">
        <v>243</v>
      </c>
      <c r="T611" s="25"/>
      <c r="U611" s="34"/>
      <c r="V611" s="34"/>
      <c r="W611" s="78"/>
    </row>
    <row r="612" spans="1:23" outlineLevel="2" x14ac:dyDescent="0.2">
      <c r="A612" s="27">
        <f t="shared" si="21"/>
        <v>606</v>
      </c>
      <c r="B612" s="50">
        <v>40533</v>
      </c>
      <c r="C612" s="5">
        <v>172</v>
      </c>
      <c r="D612" s="5">
        <v>186</v>
      </c>
      <c r="E612" s="5">
        <v>5</v>
      </c>
      <c r="F612" s="5">
        <v>21</v>
      </c>
      <c r="G612" s="34"/>
      <c r="H612" s="34">
        <v>223.5</v>
      </c>
      <c r="I612" s="34">
        <v>236.5</v>
      </c>
      <c r="K612" s="5">
        <f t="shared" si="22"/>
        <v>150.12</v>
      </c>
      <c r="L612" s="5"/>
      <c r="M612" s="9">
        <v>34.200000000000003</v>
      </c>
      <c r="N612" s="76">
        <f t="shared" si="23"/>
        <v>0.22781774580335731</v>
      </c>
      <c r="O612" s="12"/>
      <c r="P612" s="23" t="e">
        <v>#NAME?</v>
      </c>
      <c r="R612" s="5">
        <v>0</v>
      </c>
      <c r="S612" s="5">
        <v>0</v>
      </c>
      <c r="T612" s="25"/>
      <c r="U612" s="34"/>
      <c r="V612" s="34"/>
      <c r="W612" s="78"/>
    </row>
    <row r="613" spans="1:23" outlineLevel="2" x14ac:dyDescent="0.2">
      <c r="A613" s="27">
        <f t="shared" si="21"/>
        <v>607</v>
      </c>
      <c r="B613" s="50">
        <v>40534</v>
      </c>
      <c r="C613" s="5">
        <v>172</v>
      </c>
      <c r="D613" s="5">
        <v>186</v>
      </c>
      <c r="E613" s="5">
        <v>5</v>
      </c>
      <c r="F613" s="5">
        <v>21</v>
      </c>
      <c r="G613" s="34"/>
      <c r="H613" s="34">
        <v>223.5</v>
      </c>
      <c r="I613" s="34">
        <v>236.5</v>
      </c>
      <c r="K613" s="5">
        <f t="shared" si="22"/>
        <v>150.12</v>
      </c>
      <c r="L613" s="5"/>
      <c r="M613" s="9">
        <v>34.549999999999997</v>
      </c>
      <c r="N613" s="76">
        <f t="shared" si="23"/>
        <v>0.23014921396216359</v>
      </c>
      <c r="O613" s="12"/>
      <c r="P613" s="23" t="e">
        <v>#NAME?</v>
      </c>
      <c r="R613" s="5">
        <v>0</v>
      </c>
      <c r="S613" s="5">
        <v>0</v>
      </c>
      <c r="T613" s="25"/>
      <c r="U613" s="34"/>
      <c r="V613" s="34"/>
      <c r="W613" s="78"/>
    </row>
    <row r="614" spans="1:23" outlineLevel="2" x14ac:dyDescent="0.2">
      <c r="A614" s="27">
        <f t="shared" si="21"/>
        <v>608</v>
      </c>
      <c r="B614" s="50">
        <v>40535</v>
      </c>
      <c r="C614" s="5">
        <v>172</v>
      </c>
      <c r="D614" s="5">
        <v>186</v>
      </c>
      <c r="E614" s="5">
        <v>5</v>
      </c>
      <c r="F614" s="5">
        <v>21</v>
      </c>
      <c r="G614" s="34"/>
      <c r="H614" s="34">
        <v>223.5</v>
      </c>
      <c r="I614" s="34">
        <v>236.5</v>
      </c>
      <c r="K614" s="5">
        <f t="shared" si="22"/>
        <v>150.12</v>
      </c>
      <c r="L614" s="5"/>
      <c r="M614" s="9">
        <v>34.4</v>
      </c>
      <c r="N614" s="76">
        <f t="shared" si="23"/>
        <v>0.22915001332267518</v>
      </c>
      <c r="O614" s="12"/>
      <c r="P614" s="23" t="e">
        <v>#NAME?</v>
      </c>
      <c r="R614" s="5">
        <v>233.5</v>
      </c>
      <c r="S614" s="5">
        <v>248</v>
      </c>
      <c r="T614" s="25"/>
      <c r="U614" s="34"/>
      <c r="V614" s="34"/>
      <c r="W614" s="78"/>
    </row>
    <row r="615" spans="1:23" outlineLevel="2" x14ac:dyDescent="0.2">
      <c r="A615" s="27">
        <f t="shared" si="21"/>
        <v>609</v>
      </c>
      <c r="B615" s="50">
        <v>40539</v>
      </c>
      <c r="C615" s="5">
        <v>171</v>
      </c>
      <c r="D615" s="5">
        <v>185</v>
      </c>
      <c r="E615" s="5">
        <v>5</v>
      </c>
      <c r="F615" s="5">
        <v>20.75</v>
      </c>
      <c r="G615" s="34"/>
      <c r="H615" s="34">
        <v>225</v>
      </c>
      <c r="I615" s="34">
        <v>239.5</v>
      </c>
      <c r="K615" s="5">
        <f t="shared" si="22"/>
        <v>149.45000000000002</v>
      </c>
      <c r="L615" s="5"/>
      <c r="M615" s="9">
        <v>33.57</v>
      </c>
      <c r="N615" s="76">
        <f t="shared" si="23"/>
        <v>0.22462361993977917</v>
      </c>
      <c r="O615" s="12"/>
      <c r="P615" s="23" t="e">
        <v>#NAME?</v>
      </c>
      <c r="R615" s="5">
        <v>233.5</v>
      </c>
      <c r="S615" s="5">
        <v>248</v>
      </c>
      <c r="T615" s="25"/>
      <c r="U615" s="34"/>
      <c r="V615" s="34"/>
      <c r="W615" s="78"/>
    </row>
    <row r="616" spans="1:23" outlineLevel="2" x14ac:dyDescent="0.2">
      <c r="A616" s="27">
        <f t="shared" si="21"/>
        <v>610</v>
      </c>
      <c r="B616" s="50">
        <v>40540</v>
      </c>
      <c r="C616" s="5">
        <v>171</v>
      </c>
      <c r="D616" s="5">
        <v>185</v>
      </c>
      <c r="E616" s="5">
        <v>5</v>
      </c>
      <c r="F616" s="5">
        <v>20.75</v>
      </c>
      <c r="G616" s="34"/>
      <c r="H616" s="34">
        <v>225</v>
      </c>
      <c r="I616" s="34">
        <v>239.5</v>
      </c>
      <c r="K616" s="5">
        <f t="shared" si="22"/>
        <v>149.45000000000002</v>
      </c>
      <c r="L616" s="5"/>
      <c r="M616" s="9">
        <v>33.17</v>
      </c>
      <c r="N616" s="76">
        <f t="shared" si="23"/>
        <v>0.2219471395115423</v>
      </c>
      <c r="O616" s="12"/>
      <c r="P616" s="23" t="e">
        <v>#NAME?</v>
      </c>
      <c r="R616" s="5">
        <v>236</v>
      </c>
      <c r="S616" s="5">
        <v>250.5</v>
      </c>
      <c r="T616" s="25"/>
      <c r="U616" s="34"/>
      <c r="V616" s="34"/>
      <c r="W616" s="78"/>
    </row>
    <row r="617" spans="1:23" outlineLevel="2" x14ac:dyDescent="0.2">
      <c r="A617" s="27">
        <f t="shared" si="21"/>
        <v>611</v>
      </c>
      <c r="B617" s="50">
        <v>40541</v>
      </c>
      <c r="C617" s="5">
        <v>171</v>
      </c>
      <c r="D617" s="5">
        <v>185</v>
      </c>
      <c r="E617" s="5">
        <v>5</v>
      </c>
      <c r="F617" s="5">
        <v>20.75</v>
      </c>
      <c r="G617" s="34"/>
      <c r="H617" s="34">
        <v>228</v>
      </c>
      <c r="I617" s="34">
        <v>242.5</v>
      </c>
      <c r="K617" s="5">
        <f t="shared" si="22"/>
        <v>149.45000000000002</v>
      </c>
      <c r="L617" s="5"/>
      <c r="M617" s="9">
        <v>33.770000000000003</v>
      </c>
      <c r="N617" s="76">
        <f t="shared" si="23"/>
        <v>0.22596186015389763</v>
      </c>
      <c r="O617" s="12"/>
      <c r="P617" s="23" t="e">
        <v>#NAME?</v>
      </c>
      <c r="R617" s="5">
        <v>239</v>
      </c>
      <c r="S617" s="5">
        <v>253.5</v>
      </c>
      <c r="T617" s="25"/>
      <c r="U617" s="34"/>
      <c r="V617" s="34"/>
      <c r="W617" s="78"/>
    </row>
    <row r="618" spans="1:23" outlineLevel="2" x14ac:dyDescent="0.2">
      <c r="A618" s="27">
        <f t="shared" si="21"/>
        <v>612</v>
      </c>
      <c r="B618" s="50">
        <v>40542</v>
      </c>
      <c r="C618" s="5">
        <v>171</v>
      </c>
      <c r="D618" s="5">
        <v>185</v>
      </c>
      <c r="E618" s="5">
        <v>5</v>
      </c>
      <c r="F618" s="5">
        <v>20.5</v>
      </c>
      <c r="G618" s="34"/>
      <c r="H618" s="34">
        <v>232</v>
      </c>
      <c r="I618" s="34">
        <v>242.5</v>
      </c>
      <c r="K618" s="5">
        <f t="shared" si="22"/>
        <v>149.70000000000002</v>
      </c>
      <c r="L618" s="5"/>
      <c r="M618" s="9">
        <v>34.26</v>
      </c>
      <c r="N618" s="76">
        <f t="shared" si="23"/>
        <v>0.2288577154308617</v>
      </c>
      <c r="O618" s="12"/>
      <c r="P618" s="23" t="e">
        <v>#NAME?</v>
      </c>
      <c r="R618" s="5">
        <v>239</v>
      </c>
      <c r="S618" s="5">
        <v>253.5</v>
      </c>
      <c r="T618" s="25"/>
      <c r="U618" s="34"/>
      <c r="V618" s="34"/>
      <c r="W618" s="78"/>
    </row>
    <row r="619" spans="1:23" outlineLevel="2" x14ac:dyDescent="0.2">
      <c r="A619" s="27">
        <f t="shared" si="21"/>
        <v>613</v>
      </c>
      <c r="B619" s="50">
        <v>40543</v>
      </c>
      <c r="C619" s="5">
        <v>171</v>
      </c>
      <c r="D619" s="5">
        <v>185</v>
      </c>
      <c r="E619" s="5">
        <v>5</v>
      </c>
      <c r="F619" s="5">
        <v>20.5</v>
      </c>
      <c r="G619" s="34"/>
      <c r="H619" s="34">
        <v>232</v>
      </c>
      <c r="I619" s="34">
        <v>242.5</v>
      </c>
      <c r="K619" s="5">
        <f t="shared" si="22"/>
        <v>149.70000000000002</v>
      </c>
      <c r="L619" s="5"/>
      <c r="M619" s="9">
        <v>34.57</v>
      </c>
      <c r="N619" s="76">
        <f t="shared" si="23"/>
        <v>0.23092852371409484</v>
      </c>
      <c r="O619" s="12"/>
      <c r="P619" s="23" t="e">
        <v>#NAME?</v>
      </c>
      <c r="R619" s="5">
        <v>243</v>
      </c>
      <c r="S619" s="5">
        <v>253.5</v>
      </c>
      <c r="T619" s="25"/>
      <c r="U619" s="34"/>
      <c r="V619" s="34"/>
      <c r="W619" s="78"/>
    </row>
    <row r="620" spans="1:23" outlineLevel="2" x14ac:dyDescent="0.2">
      <c r="A620" s="27">
        <f t="shared" si="21"/>
        <v>614</v>
      </c>
      <c r="B620" s="50">
        <v>40546</v>
      </c>
      <c r="C620" s="5">
        <v>173</v>
      </c>
      <c r="D620" s="5">
        <v>187</v>
      </c>
      <c r="E620" s="5">
        <v>5</v>
      </c>
      <c r="F620" s="5">
        <v>20.5</v>
      </c>
      <c r="G620" s="34"/>
      <c r="H620" s="34">
        <v>235</v>
      </c>
      <c r="I620" s="34">
        <v>244</v>
      </c>
      <c r="K620" s="5">
        <f t="shared" si="22"/>
        <v>151.54000000000002</v>
      </c>
      <c r="L620" s="5"/>
      <c r="M620" s="9">
        <v>35.130000000000003</v>
      </c>
      <c r="N620" s="76">
        <f t="shared" si="23"/>
        <v>0.23181998152303021</v>
      </c>
      <c r="O620" s="12"/>
      <c r="P620" s="23" t="e">
        <v>#NAME?</v>
      </c>
      <c r="R620" s="5">
        <v>243</v>
      </c>
      <c r="S620" s="5">
        <v>253.5</v>
      </c>
      <c r="T620" s="25"/>
      <c r="U620" s="34"/>
      <c r="V620" s="34"/>
      <c r="W620" s="78"/>
    </row>
    <row r="621" spans="1:23" outlineLevel="2" x14ac:dyDescent="0.2">
      <c r="A621" s="27">
        <f t="shared" si="21"/>
        <v>615</v>
      </c>
      <c r="B621" s="50">
        <v>40547</v>
      </c>
      <c r="C621" s="5">
        <v>173</v>
      </c>
      <c r="D621" s="5">
        <v>187</v>
      </c>
      <c r="E621" s="5">
        <v>5</v>
      </c>
      <c r="F621" s="5">
        <v>20.5</v>
      </c>
      <c r="G621" s="34"/>
      <c r="H621" s="34">
        <v>235</v>
      </c>
      <c r="I621" s="34">
        <v>244</v>
      </c>
      <c r="K621" s="5">
        <f t="shared" si="22"/>
        <v>151.54000000000002</v>
      </c>
      <c r="L621" s="5"/>
      <c r="M621" s="9">
        <v>35.82</v>
      </c>
      <c r="N621" s="76">
        <f t="shared" si="23"/>
        <v>0.23637323478949449</v>
      </c>
      <c r="O621" s="12"/>
      <c r="P621" s="23" t="e">
        <v>#NAME?</v>
      </c>
      <c r="R621" s="5">
        <v>246</v>
      </c>
      <c r="S621" s="5">
        <v>255</v>
      </c>
      <c r="T621" s="25"/>
      <c r="U621" s="34"/>
      <c r="V621" s="34"/>
      <c r="W621" s="78"/>
    </row>
    <row r="622" spans="1:23" outlineLevel="2" x14ac:dyDescent="0.2">
      <c r="A622" s="27">
        <f t="shared" si="21"/>
        <v>616</v>
      </c>
      <c r="B622" s="50">
        <v>40548</v>
      </c>
      <c r="C622" s="5">
        <v>173</v>
      </c>
      <c r="D622" s="5">
        <v>187</v>
      </c>
      <c r="E622" s="5">
        <v>5</v>
      </c>
      <c r="F622" s="5">
        <v>20.25</v>
      </c>
      <c r="G622" s="34"/>
      <c r="H622" s="34">
        <v>260</v>
      </c>
      <c r="I622" s="34">
        <v>244</v>
      </c>
      <c r="K622" s="5">
        <f t="shared" si="22"/>
        <v>151.79000000000002</v>
      </c>
      <c r="L622" s="5"/>
      <c r="M622" s="9">
        <v>35.909999999999997</v>
      </c>
      <c r="N622" s="76">
        <f t="shared" si="23"/>
        <v>0.23657684959483491</v>
      </c>
      <c r="O622" s="12"/>
      <c r="P622" s="23" t="e">
        <v>#NAME?</v>
      </c>
      <c r="R622" s="5">
        <v>265</v>
      </c>
      <c r="S622" s="5">
        <v>255</v>
      </c>
      <c r="T622" s="25"/>
      <c r="U622" s="34"/>
      <c r="V622" s="34"/>
      <c r="W622" s="78"/>
    </row>
    <row r="623" spans="1:23" outlineLevel="2" x14ac:dyDescent="0.2">
      <c r="A623" s="27">
        <f t="shared" si="21"/>
        <v>617</v>
      </c>
      <c r="B623" s="50">
        <v>40549</v>
      </c>
      <c r="C623" s="5">
        <v>174.5</v>
      </c>
      <c r="D623" s="5">
        <v>189</v>
      </c>
      <c r="E623" s="5">
        <v>5</v>
      </c>
      <c r="F623" s="5">
        <v>19.5</v>
      </c>
      <c r="G623" s="34"/>
      <c r="H623" s="34">
        <v>265</v>
      </c>
      <c r="I623" s="34">
        <v>247</v>
      </c>
      <c r="K623" s="5">
        <f t="shared" si="22"/>
        <v>154.38</v>
      </c>
      <c r="L623" s="5"/>
      <c r="M623" s="9">
        <v>35.130000000000003</v>
      </c>
      <c r="N623" s="76">
        <f t="shared" si="23"/>
        <v>0.22755538282160903</v>
      </c>
      <c r="O623" s="12"/>
      <c r="P623" s="23" t="e">
        <v>#NAME?</v>
      </c>
      <c r="R623" s="5">
        <v>270</v>
      </c>
      <c r="S623" s="5">
        <v>262</v>
      </c>
      <c r="T623" s="25"/>
      <c r="U623" s="34"/>
      <c r="V623" s="34"/>
      <c r="W623" s="78"/>
    </row>
    <row r="624" spans="1:23" outlineLevel="2" x14ac:dyDescent="0.2">
      <c r="A624" s="27">
        <f t="shared" si="21"/>
        <v>618</v>
      </c>
      <c r="B624" s="50">
        <v>40550</v>
      </c>
      <c r="C624" s="5">
        <v>175.5</v>
      </c>
      <c r="D624" s="5">
        <v>189.5</v>
      </c>
      <c r="E624" s="5">
        <v>5</v>
      </c>
      <c r="F624" s="5">
        <v>19</v>
      </c>
      <c r="G624" s="34"/>
      <c r="H624" s="34">
        <v>268</v>
      </c>
      <c r="I624" s="34">
        <v>250</v>
      </c>
      <c r="K624" s="5">
        <f t="shared" si="22"/>
        <v>155.34</v>
      </c>
      <c r="L624" s="5"/>
      <c r="M624" s="9">
        <v>34.979999999999997</v>
      </c>
      <c r="N624" s="76">
        <f t="shared" si="23"/>
        <v>0.22518346852066431</v>
      </c>
      <c r="O624" s="12"/>
      <c r="P624" s="23" t="e">
        <v>#NAME?</v>
      </c>
      <c r="R624" s="5">
        <v>273</v>
      </c>
      <c r="S624" s="5">
        <v>265</v>
      </c>
      <c r="T624" s="25"/>
      <c r="U624" s="34"/>
      <c r="V624" s="34"/>
      <c r="W624" s="78"/>
    </row>
    <row r="625" spans="1:23" outlineLevel="2" x14ac:dyDescent="0.2">
      <c r="A625" s="27">
        <f t="shared" si="21"/>
        <v>619</v>
      </c>
      <c r="B625" s="50">
        <v>40553</v>
      </c>
      <c r="C625" s="5">
        <v>175.5</v>
      </c>
      <c r="D625" s="5">
        <v>189.5</v>
      </c>
      <c r="E625" s="5">
        <v>5</v>
      </c>
      <c r="F625" s="5">
        <v>18.5</v>
      </c>
      <c r="G625" s="34"/>
      <c r="H625" s="34">
        <v>285</v>
      </c>
      <c r="I625" s="34">
        <v>250</v>
      </c>
      <c r="K625" s="5">
        <f t="shared" si="22"/>
        <v>155.84</v>
      </c>
      <c r="L625" s="5"/>
      <c r="M625" s="9">
        <v>34.74</v>
      </c>
      <c r="N625" s="76">
        <f t="shared" si="23"/>
        <v>0.22292094455852157</v>
      </c>
      <c r="O625" s="12"/>
      <c r="P625" s="23" t="e">
        <v>#NAME?</v>
      </c>
      <c r="R625" s="5">
        <v>290</v>
      </c>
      <c r="S625" s="5">
        <v>270</v>
      </c>
      <c r="T625" s="25"/>
      <c r="U625" s="34"/>
      <c r="V625" s="34"/>
      <c r="W625" s="78"/>
    </row>
    <row r="626" spans="1:23" outlineLevel="2" x14ac:dyDescent="0.2">
      <c r="A626" s="27">
        <f t="shared" si="21"/>
        <v>620</v>
      </c>
      <c r="B626" s="50">
        <v>40554</v>
      </c>
      <c r="C626" s="5">
        <v>175.75</v>
      </c>
      <c r="D626" s="5">
        <v>189.75</v>
      </c>
      <c r="E626" s="5">
        <v>5</v>
      </c>
      <c r="F626" s="5">
        <v>18.2</v>
      </c>
      <c r="G626" s="34"/>
      <c r="H626" s="34">
        <v>298</v>
      </c>
      <c r="I626" s="34">
        <v>250</v>
      </c>
      <c r="K626" s="5">
        <f t="shared" si="22"/>
        <v>156.37000000000003</v>
      </c>
      <c r="L626" s="5"/>
      <c r="M626" s="9">
        <v>35.33</v>
      </c>
      <c r="N626" s="76">
        <f t="shared" si="23"/>
        <v>0.22593847924793753</v>
      </c>
      <c r="O626" s="12"/>
      <c r="P626" s="23" t="e">
        <v>#NAME?</v>
      </c>
      <c r="R626" s="5">
        <v>305</v>
      </c>
      <c r="S626" s="5">
        <v>275</v>
      </c>
      <c r="T626" s="25"/>
      <c r="U626" s="34"/>
      <c r="V626" s="34"/>
      <c r="W626" s="78"/>
    </row>
    <row r="627" spans="1:23" outlineLevel="2" x14ac:dyDescent="0.2">
      <c r="A627" s="27">
        <f t="shared" si="21"/>
        <v>621</v>
      </c>
      <c r="B627" s="50">
        <v>40555</v>
      </c>
      <c r="C627" s="5">
        <v>176.75</v>
      </c>
      <c r="D627" s="5">
        <v>191.5</v>
      </c>
      <c r="E627" s="5">
        <v>5</v>
      </c>
      <c r="F627" s="5">
        <v>18</v>
      </c>
      <c r="G627" s="34"/>
      <c r="H627" s="34">
        <v>303</v>
      </c>
      <c r="I627" s="34">
        <v>252</v>
      </c>
      <c r="K627" s="5">
        <f t="shared" si="22"/>
        <v>158.18</v>
      </c>
      <c r="L627" s="5"/>
      <c r="M627" s="9">
        <v>36.61</v>
      </c>
      <c r="N627" s="76">
        <f t="shared" si="23"/>
        <v>0.2314451890251612</v>
      </c>
      <c r="O627" s="12"/>
      <c r="P627" s="23" t="e">
        <v>#NAME?</v>
      </c>
      <c r="R627" s="5">
        <v>315</v>
      </c>
      <c r="S627" s="5">
        <v>280</v>
      </c>
      <c r="T627" s="25"/>
      <c r="U627" s="34"/>
      <c r="V627" s="34"/>
      <c r="W627" s="78"/>
    </row>
    <row r="628" spans="1:23" outlineLevel="2" x14ac:dyDescent="0.2">
      <c r="A628" s="27">
        <f t="shared" si="21"/>
        <v>622</v>
      </c>
      <c r="B628" s="50">
        <v>40556</v>
      </c>
      <c r="C628" s="5">
        <v>177</v>
      </c>
      <c r="D628" s="5">
        <v>192.5</v>
      </c>
      <c r="E628" s="5">
        <v>5.5</v>
      </c>
      <c r="F628" s="5">
        <v>17.75</v>
      </c>
      <c r="G628" s="34"/>
      <c r="H628" s="34">
        <v>303</v>
      </c>
      <c r="I628" s="34">
        <v>252</v>
      </c>
      <c r="K628" s="5">
        <f t="shared" si="22"/>
        <v>159.35</v>
      </c>
      <c r="L628" s="5"/>
      <c r="M628" s="9">
        <v>35.99</v>
      </c>
      <c r="N628" s="76">
        <f t="shared" si="23"/>
        <v>0.22585503608409163</v>
      </c>
      <c r="O628" s="12"/>
      <c r="P628" s="23" t="e">
        <v>#NAME?</v>
      </c>
      <c r="R628" s="5">
        <v>315</v>
      </c>
      <c r="S628" s="5">
        <v>280</v>
      </c>
      <c r="T628" s="25"/>
      <c r="U628" s="34"/>
      <c r="V628" s="34"/>
      <c r="W628" s="78"/>
    </row>
    <row r="629" spans="1:23" outlineLevel="2" x14ac:dyDescent="0.2">
      <c r="A629" s="27">
        <f t="shared" si="21"/>
        <v>623</v>
      </c>
      <c r="B629" s="50">
        <v>40557</v>
      </c>
      <c r="C629" s="5">
        <v>182.5</v>
      </c>
      <c r="D629" s="5">
        <v>196</v>
      </c>
      <c r="E629" s="5">
        <v>5.5</v>
      </c>
      <c r="F629" s="5">
        <v>17.75</v>
      </c>
      <c r="G629" s="34"/>
      <c r="H629" s="34">
        <v>320</v>
      </c>
      <c r="I629" s="34">
        <v>280</v>
      </c>
      <c r="K629" s="5">
        <f t="shared" si="22"/>
        <v>162.57000000000002</v>
      </c>
      <c r="L629" s="5"/>
      <c r="M629" s="9">
        <v>36.15</v>
      </c>
      <c r="N629" s="76">
        <f t="shared" si="23"/>
        <v>0.22236575013840187</v>
      </c>
      <c r="O629" s="12"/>
      <c r="P629" s="23" t="e">
        <v>#NAME?</v>
      </c>
      <c r="R629" s="5">
        <v>350</v>
      </c>
      <c r="S629" s="5">
        <v>330</v>
      </c>
      <c r="T629" s="25"/>
      <c r="U629" s="34"/>
      <c r="V629" s="34"/>
      <c r="W629" s="78"/>
    </row>
    <row r="630" spans="1:23" outlineLevel="2" x14ac:dyDescent="0.2">
      <c r="A630" s="27">
        <f t="shared" si="21"/>
        <v>624</v>
      </c>
      <c r="B630" s="50">
        <v>40560</v>
      </c>
      <c r="C630" s="5">
        <v>182.5</v>
      </c>
      <c r="D630" s="5">
        <v>196.5</v>
      </c>
      <c r="E630" s="5">
        <v>5.5</v>
      </c>
      <c r="F630" s="5">
        <v>18</v>
      </c>
      <c r="G630" s="34"/>
      <c r="H630" s="34">
        <v>320</v>
      </c>
      <c r="I630" s="34">
        <v>336</v>
      </c>
      <c r="K630" s="5">
        <f t="shared" si="22"/>
        <v>162.78</v>
      </c>
      <c r="L630" s="5"/>
      <c r="M630" s="9">
        <v>36.15</v>
      </c>
      <c r="N630" s="76">
        <f t="shared" si="23"/>
        <v>0.22207887946922225</v>
      </c>
      <c r="O630" s="12"/>
      <c r="P630" s="23" t="e">
        <v>#NAME?</v>
      </c>
      <c r="R630" s="5">
        <v>350</v>
      </c>
      <c r="S630" s="5">
        <v>330</v>
      </c>
      <c r="T630" s="25"/>
      <c r="U630" s="34"/>
      <c r="V630" s="34"/>
      <c r="W630" s="78"/>
    </row>
    <row r="631" spans="1:23" outlineLevel="2" x14ac:dyDescent="0.2">
      <c r="A631" s="27">
        <f t="shared" si="21"/>
        <v>625</v>
      </c>
      <c r="B631" s="50">
        <v>40561</v>
      </c>
      <c r="C631" s="5">
        <v>185</v>
      </c>
      <c r="D631" s="5">
        <v>198.5</v>
      </c>
      <c r="E631" s="5">
        <v>5.5</v>
      </c>
      <c r="F631" s="5">
        <v>18.25</v>
      </c>
      <c r="G631" s="34"/>
      <c r="H631" s="34">
        <v>308</v>
      </c>
      <c r="I631" s="34">
        <v>323.5</v>
      </c>
      <c r="K631" s="5">
        <f t="shared" si="22"/>
        <v>164.37</v>
      </c>
      <c r="L631" s="5"/>
      <c r="M631" s="9">
        <v>37.08</v>
      </c>
      <c r="N631" s="76">
        <f t="shared" si="23"/>
        <v>0.22558861106041248</v>
      </c>
      <c r="O631" s="12"/>
      <c r="P631" s="23" t="e">
        <v>#NAME?</v>
      </c>
      <c r="R631" s="5">
        <v>355</v>
      </c>
      <c r="S631" s="5">
        <v>370.5</v>
      </c>
      <c r="T631" s="25"/>
      <c r="U631" s="34"/>
      <c r="V631" s="34"/>
      <c r="W631" s="78"/>
    </row>
    <row r="632" spans="1:23" outlineLevel="2" x14ac:dyDescent="0.2">
      <c r="A632" s="27">
        <f t="shared" si="21"/>
        <v>626</v>
      </c>
      <c r="B632" s="50">
        <v>40562</v>
      </c>
      <c r="C632" s="5">
        <v>186</v>
      </c>
      <c r="D632" s="5">
        <v>199.5</v>
      </c>
      <c r="E632" s="5">
        <v>5.5</v>
      </c>
      <c r="F632" s="5">
        <v>18.25</v>
      </c>
      <c r="G632" s="34"/>
      <c r="H632" s="34">
        <v>334</v>
      </c>
      <c r="I632" s="34">
        <v>349</v>
      </c>
      <c r="K632" s="5">
        <f t="shared" si="22"/>
        <v>165.29000000000002</v>
      </c>
      <c r="L632" s="5"/>
      <c r="M632" s="9">
        <v>36.380000000000003</v>
      </c>
      <c r="N632" s="76">
        <f t="shared" si="23"/>
        <v>0.22009800955895698</v>
      </c>
      <c r="O632" s="12"/>
      <c r="P632" s="23" t="e">
        <v>#NAME?</v>
      </c>
      <c r="R632" s="5">
        <v>375</v>
      </c>
      <c r="S632" s="5">
        <v>390</v>
      </c>
      <c r="T632" s="25"/>
      <c r="U632" s="34"/>
      <c r="V632" s="34"/>
      <c r="W632" s="78"/>
    </row>
    <row r="633" spans="1:23" outlineLevel="2" x14ac:dyDescent="0.2">
      <c r="A633" s="27">
        <f t="shared" si="21"/>
        <v>627</v>
      </c>
      <c r="B633" s="50">
        <v>40563</v>
      </c>
      <c r="C633" s="5">
        <v>186.5</v>
      </c>
      <c r="D633" s="5">
        <v>200.5</v>
      </c>
      <c r="E633" s="5">
        <v>5.5</v>
      </c>
      <c r="F633" s="5">
        <v>18</v>
      </c>
      <c r="G633" s="34"/>
      <c r="H633" s="34">
        <v>336</v>
      </c>
      <c r="I633" s="34">
        <v>350.5</v>
      </c>
      <c r="K633" s="5">
        <f t="shared" si="22"/>
        <v>166.46</v>
      </c>
      <c r="L633" s="5"/>
      <c r="M633" s="9">
        <v>35.67</v>
      </c>
      <c r="N633" s="76">
        <f t="shared" si="23"/>
        <v>0.21428571428571427</v>
      </c>
      <c r="O633" s="12"/>
      <c r="P633" s="23" t="e">
        <v>#NAME?</v>
      </c>
      <c r="R633" s="5">
        <v>378</v>
      </c>
      <c r="S633" s="5">
        <v>392.5</v>
      </c>
      <c r="T633" s="25"/>
      <c r="U633" s="34"/>
      <c r="V633" s="34"/>
      <c r="W633" s="78"/>
    </row>
    <row r="634" spans="1:23" outlineLevel="2" x14ac:dyDescent="0.2">
      <c r="A634" s="27">
        <f t="shared" si="21"/>
        <v>628</v>
      </c>
      <c r="B634" s="50">
        <v>40564</v>
      </c>
      <c r="C634" s="5">
        <v>186.5</v>
      </c>
      <c r="D634" s="5">
        <v>200.5</v>
      </c>
      <c r="E634" s="5">
        <v>5.5</v>
      </c>
      <c r="F634" s="5">
        <v>18</v>
      </c>
      <c r="G634" s="34"/>
      <c r="H634" s="34">
        <v>320</v>
      </c>
      <c r="I634" s="34">
        <v>334</v>
      </c>
      <c r="K634" s="5">
        <f t="shared" si="22"/>
        <v>166.46</v>
      </c>
      <c r="L634" s="5"/>
      <c r="M634" s="9">
        <v>35.479999999999997</v>
      </c>
      <c r="N634" s="76">
        <f t="shared" si="23"/>
        <v>0.21314429893067402</v>
      </c>
      <c r="O634" s="12"/>
      <c r="P634" s="23" t="e">
        <v>#NAME?</v>
      </c>
      <c r="R634" s="5">
        <v>370</v>
      </c>
      <c r="S634" s="5">
        <v>384</v>
      </c>
      <c r="T634" s="25"/>
      <c r="U634" s="34"/>
      <c r="V634" s="34"/>
      <c r="W634" s="78"/>
    </row>
    <row r="635" spans="1:23" outlineLevel="2" x14ac:dyDescent="0.2">
      <c r="A635" s="27">
        <f t="shared" si="21"/>
        <v>629</v>
      </c>
      <c r="B635" s="50">
        <v>40567</v>
      </c>
      <c r="C635" s="5">
        <v>186</v>
      </c>
      <c r="D635" s="5">
        <v>200</v>
      </c>
      <c r="E635" s="5">
        <v>5.5</v>
      </c>
      <c r="F635" s="5">
        <v>18</v>
      </c>
      <c r="G635" s="34"/>
      <c r="H635" s="34">
        <v>317</v>
      </c>
      <c r="I635" s="34">
        <v>331</v>
      </c>
      <c r="K635" s="5">
        <f t="shared" si="22"/>
        <v>166</v>
      </c>
      <c r="L635" s="5"/>
      <c r="M635" s="9">
        <v>36.04</v>
      </c>
      <c r="N635" s="76">
        <f t="shared" si="23"/>
        <v>0.21710843373493977</v>
      </c>
      <c r="O635" s="12"/>
      <c r="P635" s="23" t="e">
        <v>#NAME?</v>
      </c>
      <c r="R635" s="5">
        <v>370</v>
      </c>
      <c r="S635" s="5">
        <v>384</v>
      </c>
      <c r="T635" s="25"/>
      <c r="U635" s="34"/>
      <c r="V635" s="34"/>
      <c r="W635" s="78"/>
    </row>
    <row r="636" spans="1:23" outlineLevel="2" x14ac:dyDescent="0.2">
      <c r="A636" s="27">
        <f t="shared" si="21"/>
        <v>630</v>
      </c>
      <c r="B636" s="50">
        <v>40568</v>
      </c>
      <c r="C636" s="5">
        <v>186</v>
      </c>
      <c r="D636" s="5">
        <v>200</v>
      </c>
      <c r="E636" s="5">
        <v>5.5</v>
      </c>
      <c r="F636" s="5">
        <v>18</v>
      </c>
      <c r="G636" s="34"/>
      <c r="H636" s="34">
        <v>317</v>
      </c>
      <c r="I636" s="34">
        <v>331</v>
      </c>
      <c r="K636" s="5">
        <f t="shared" si="22"/>
        <v>166</v>
      </c>
      <c r="L636" s="5"/>
      <c r="M636" s="9">
        <v>35.5</v>
      </c>
      <c r="N636" s="76">
        <f t="shared" si="23"/>
        <v>0.21385542168674698</v>
      </c>
      <c r="O636" s="12"/>
      <c r="P636" s="23" t="e">
        <v>#NAME?</v>
      </c>
      <c r="R636" s="5">
        <v>360</v>
      </c>
      <c r="S636" s="5">
        <v>374</v>
      </c>
      <c r="T636" s="25"/>
      <c r="U636" s="34"/>
      <c r="V636" s="34"/>
      <c r="W636" s="78"/>
    </row>
    <row r="637" spans="1:23" outlineLevel="2" x14ac:dyDescent="0.2">
      <c r="A637" s="27">
        <f t="shared" si="21"/>
        <v>631</v>
      </c>
      <c r="B637" s="50">
        <v>40569</v>
      </c>
      <c r="C637" s="5">
        <v>186</v>
      </c>
      <c r="D637" s="5">
        <v>200</v>
      </c>
      <c r="E637" s="5">
        <v>5.5</v>
      </c>
      <c r="F637" s="5">
        <v>17.5</v>
      </c>
      <c r="G637" s="34"/>
      <c r="H637" s="34">
        <v>315</v>
      </c>
      <c r="I637" s="34">
        <v>330</v>
      </c>
      <c r="K637" s="5">
        <f t="shared" si="22"/>
        <v>166.5</v>
      </c>
      <c r="L637" s="5"/>
      <c r="M637" s="9">
        <v>36.19</v>
      </c>
      <c r="N637" s="76">
        <f t="shared" si="23"/>
        <v>0.21735735735735734</v>
      </c>
      <c r="O637" s="12"/>
      <c r="P637" s="23" t="e">
        <v>#NAME?</v>
      </c>
      <c r="R637" s="5">
        <v>351</v>
      </c>
      <c r="S637" s="5">
        <v>366</v>
      </c>
      <c r="T637" s="25"/>
      <c r="U637" s="34"/>
      <c r="V637" s="34"/>
      <c r="W637" s="78"/>
    </row>
    <row r="638" spans="1:23" outlineLevel="2" x14ac:dyDescent="0.2">
      <c r="A638" s="27">
        <f t="shared" si="21"/>
        <v>632</v>
      </c>
      <c r="B638" s="50">
        <v>40570</v>
      </c>
      <c r="C638" s="5">
        <v>187</v>
      </c>
      <c r="D638" s="5">
        <v>200.5</v>
      </c>
      <c r="E638" s="5">
        <v>5.5</v>
      </c>
      <c r="F638" s="5">
        <v>17.25</v>
      </c>
      <c r="G638" s="34"/>
      <c r="H638" s="34">
        <v>313</v>
      </c>
      <c r="I638" s="34">
        <v>328</v>
      </c>
      <c r="K638" s="5">
        <f t="shared" si="22"/>
        <v>167.21</v>
      </c>
      <c r="L638" s="5"/>
      <c r="M638" s="9">
        <v>35.5</v>
      </c>
      <c r="N638" s="76">
        <f t="shared" si="23"/>
        <v>0.2123078763231864</v>
      </c>
      <c r="O638" s="12"/>
      <c r="P638" s="23" t="e">
        <v>#NAME?</v>
      </c>
      <c r="R638" s="5">
        <v>346</v>
      </c>
      <c r="S638" s="5">
        <v>361</v>
      </c>
      <c r="T638" s="25"/>
      <c r="U638" s="34"/>
      <c r="V638" s="34"/>
      <c r="W638" s="78"/>
    </row>
    <row r="639" spans="1:23" outlineLevel="2" x14ac:dyDescent="0.2">
      <c r="A639" s="27">
        <f t="shared" si="21"/>
        <v>633</v>
      </c>
      <c r="B639" s="50">
        <v>40571</v>
      </c>
      <c r="C639" s="5">
        <v>186.75</v>
      </c>
      <c r="D639" s="5">
        <v>200.25</v>
      </c>
      <c r="E639" s="5">
        <v>5.5</v>
      </c>
      <c r="F639" s="5">
        <v>17</v>
      </c>
      <c r="G639" s="34"/>
      <c r="H639" s="34">
        <v>310</v>
      </c>
      <c r="I639" s="34">
        <v>326</v>
      </c>
      <c r="K639" s="5">
        <f t="shared" si="22"/>
        <v>167.23000000000002</v>
      </c>
      <c r="L639" s="5"/>
      <c r="M639" s="9">
        <v>34.200000000000003</v>
      </c>
      <c r="N639" s="76">
        <f t="shared" si="23"/>
        <v>0.20450876038988219</v>
      </c>
      <c r="O639" s="12"/>
      <c r="P639" s="23" t="e">
        <v>#NAME?</v>
      </c>
      <c r="R639" s="5">
        <v>338</v>
      </c>
      <c r="S639" s="5">
        <v>354</v>
      </c>
      <c r="T639" s="25"/>
      <c r="U639" s="34"/>
      <c r="V639" s="34"/>
      <c r="W639" s="78"/>
    </row>
    <row r="640" spans="1:23" outlineLevel="2" x14ac:dyDescent="0.2">
      <c r="A640" s="27">
        <f t="shared" si="21"/>
        <v>634</v>
      </c>
      <c r="B640" s="50">
        <v>40574</v>
      </c>
      <c r="C640" s="5">
        <v>186.75</v>
      </c>
      <c r="D640" s="5">
        <v>200.25</v>
      </c>
      <c r="E640" s="5">
        <v>5.5</v>
      </c>
      <c r="F640" s="5">
        <v>16.5</v>
      </c>
      <c r="G640" s="34"/>
      <c r="H640" s="34">
        <v>317</v>
      </c>
      <c r="I640" s="34">
        <v>332</v>
      </c>
      <c r="K640" s="5">
        <f t="shared" si="22"/>
        <v>167.73000000000002</v>
      </c>
      <c r="L640" s="5"/>
      <c r="M640" s="9">
        <v>34.83</v>
      </c>
      <c r="N640" s="76">
        <f t="shared" si="23"/>
        <v>0.20765516007869789</v>
      </c>
      <c r="O640" s="12"/>
      <c r="P640" s="23" t="e">
        <v>#NAME?</v>
      </c>
      <c r="R640" s="5">
        <v>347</v>
      </c>
      <c r="S640" s="5">
        <v>362</v>
      </c>
      <c r="T640" s="25"/>
      <c r="U640" s="34"/>
      <c r="V640" s="34"/>
      <c r="W640" s="78"/>
    </row>
    <row r="641" spans="1:23" outlineLevel="2" x14ac:dyDescent="0.2">
      <c r="A641" s="27">
        <f t="shared" si="21"/>
        <v>635</v>
      </c>
      <c r="B641" s="50">
        <v>40575</v>
      </c>
      <c r="C641" s="5">
        <v>186.75</v>
      </c>
      <c r="D641" s="5">
        <v>200.25</v>
      </c>
      <c r="E641" s="5">
        <v>5.5</v>
      </c>
      <c r="F641" s="5">
        <v>16.5</v>
      </c>
      <c r="G641" s="34"/>
      <c r="H641" s="34">
        <v>322</v>
      </c>
      <c r="I641" s="34">
        <v>336</v>
      </c>
      <c r="K641" s="5">
        <f t="shared" si="22"/>
        <v>167.73000000000002</v>
      </c>
      <c r="L641" s="5"/>
      <c r="M641" s="9">
        <v>35.619999999999997</v>
      </c>
      <c r="N641" s="76">
        <f t="shared" si="23"/>
        <v>0.21236511059440763</v>
      </c>
      <c r="O641" s="12"/>
      <c r="P641" s="23" t="e">
        <v>#NAME?</v>
      </c>
      <c r="R641" s="5">
        <v>354</v>
      </c>
      <c r="S641" s="5">
        <v>368</v>
      </c>
      <c r="T641" s="25"/>
      <c r="U641" s="34"/>
      <c r="V641" s="34"/>
      <c r="W641" s="78"/>
    </row>
    <row r="642" spans="1:23" outlineLevel="2" x14ac:dyDescent="0.2">
      <c r="A642" s="27">
        <f t="shared" si="21"/>
        <v>636</v>
      </c>
      <c r="B642" s="50">
        <v>40576</v>
      </c>
      <c r="C642" s="5">
        <v>187.25</v>
      </c>
      <c r="D642" s="5">
        <v>200.75</v>
      </c>
      <c r="E642" s="5">
        <v>5.5</v>
      </c>
      <c r="F642" s="5">
        <v>16.5</v>
      </c>
      <c r="G642" s="34"/>
      <c r="H642" s="34">
        <v>327</v>
      </c>
      <c r="I642" s="34">
        <v>339.5</v>
      </c>
      <c r="K642" s="5">
        <f t="shared" si="22"/>
        <v>168.19</v>
      </c>
      <c r="L642" s="5"/>
      <c r="M642" s="9">
        <v>34.89</v>
      </c>
      <c r="N642" s="76">
        <f t="shared" si="23"/>
        <v>0.20744396218562342</v>
      </c>
      <c r="O642" s="12"/>
      <c r="P642" s="23" t="e">
        <v>#NAME?</v>
      </c>
      <c r="R642" s="5">
        <v>359</v>
      </c>
      <c r="S642" s="5">
        <v>371.5</v>
      </c>
      <c r="T642" s="25"/>
      <c r="U642" s="34"/>
      <c r="V642" s="34"/>
      <c r="W642" s="78"/>
    </row>
    <row r="643" spans="1:23" outlineLevel="2" x14ac:dyDescent="0.2">
      <c r="A643" s="27">
        <f t="shared" si="21"/>
        <v>637</v>
      </c>
      <c r="B643" s="50">
        <v>40577</v>
      </c>
      <c r="C643" s="5">
        <v>187.25</v>
      </c>
      <c r="D643" s="5">
        <v>200.75</v>
      </c>
      <c r="E643" s="5">
        <v>5.5</v>
      </c>
      <c r="F643" s="5">
        <v>16.5</v>
      </c>
      <c r="G643" s="34"/>
      <c r="H643" s="34">
        <v>327</v>
      </c>
      <c r="I643" s="34">
        <v>339.5</v>
      </c>
      <c r="K643" s="5">
        <f t="shared" si="22"/>
        <v>168.19</v>
      </c>
      <c r="L643" s="5"/>
      <c r="M643" s="9">
        <v>34.700000000000003</v>
      </c>
      <c r="N643" s="76">
        <f t="shared" si="23"/>
        <v>0.20631428741304478</v>
      </c>
      <c r="O643" s="12"/>
      <c r="P643" s="23" t="e">
        <v>#NAME?</v>
      </c>
      <c r="R643" s="5">
        <v>359</v>
      </c>
      <c r="S643" s="5">
        <v>371.5</v>
      </c>
      <c r="T643" s="25"/>
      <c r="U643" s="34"/>
      <c r="V643" s="34"/>
      <c r="W643" s="78"/>
    </row>
    <row r="644" spans="1:23" outlineLevel="2" x14ac:dyDescent="0.2">
      <c r="A644" s="27">
        <f t="shared" si="21"/>
        <v>638</v>
      </c>
      <c r="B644" s="50">
        <v>40578</v>
      </c>
      <c r="C644" s="5">
        <v>187.25</v>
      </c>
      <c r="D644" s="5">
        <v>200.75</v>
      </c>
      <c r="E644" s="5">
        <v>5.5</v>
      </c>
      <c r="F644" s="5">
        <v>16.5</v>
      </c>
      <c r="G644" s="34"/>
      <c r="H644" s="34">
        <v>327</v>
      </c>
      <c r="I644" s="34">
        <v>339.5</v>
      </c>
      <c r="K644" s="5">
        <f t="shared" si="22"/>
        <v>168.19</v>
      </c>
      <c r="L644" s="5"/>
      <c r="M644" s="9">
        <v>34.4</v>
      </c>
      <c r="N644" s="76">
        <f t="shared" si="23"/>
        <v>0.20453059040371008</v>
      </c>
      <c r="O644" s="12"/>
      <c r="P644" s="23" t="e">
        <v>#NAME?</v>
      </c>
      <c r="R644" s="5">
        <v>0</v>
      </c>
      <c r="S644" s="5">
        <v>0</v>
      </c>
      <c r="T644" s="25"/>
      <c r="U644" s="34"/>
      <c r="V644" s="34"/>
      <c r="W644" s="78"/>
    </row>
    <row r="645" spans="1:23" outlineLevel="2" x14ac:dyDescent="0.2">
      <c r="A645" s="27">
        <f t="shared" si="21"/>
        <v>639</v>
      </c>
      <c r="B645" s="50">
        <v>40581</v>
      </c>
      <c r="C645" s="5">
        <v>187.25</v>
      </c>
      <c r="D645" s="5">
        <v>200.75</v>
      </c>
      <c r="E645" s="5">
        <v>5.5</v>
      </c>
      <c r="F645" s="5">
        <v>16.5</v>
      </c>
      <c r="G645" s="34"/>
      <c r="H645" s="34">
        <v>312</v>
      </c>
      <c r="I645" s="34">
        <v>326</v>
      </c>
      <c r="K645" s="5">
        <f t="shared" si="22"/>
        <v>168.19</v>
      </c>
      <c r="L645" s="5"/>
      <c r="M645" s="9">
        <v>34.340000000000003</v>
      </c>
      <c r="N645" s="76">
        <f t="shared" si="23"/>
        <v>0.20417385100184318</v>
      </c>
      <c r="O645" s="12"/>
      <c r="P645" s="23" t="e">
        <v>#NAME?</v>
      </c>
      <c r="R645" s="5">
        <v>343</v>
      </c>
      <c r="S645" s="5">
        <v>357</v>
      </c>
      <c r="T645" s="25"/>
      <c r="U645" s="34"/>
      <c r="V645" s="34"/>
      <c r="W645" s="78"/>
    </row>
    <row r="646" spans="1:23" outlineLevel="2" x14ac:dyDescent="0.2">
      <c r="A646" s="27">
        <f t="shared" si="21"/>
        <v>640</v>
      </c>
      <c r="B646" s="50">
        <v>40582</v>
      </c>
      <c r="C646" s="5">
        <v>187.25</v>
      </c>
      <c r="D646" s="5">
        <v>200.75</v>
      </c>
      <c r="E646" s="5">
        <v>5.5</v>
      </c>
      <c r="F646" s="5">
        <v>16.5</v>
      </c>
      <c r="G646" s="34"/>
      <c r="H646" s="34">
        <v>300</v>
      </c>
      <c r="I646" s="34">
        <v>314</v>
      </c>
      <c r="K646" s="5">
        <f t="shared" si="22"/>
        <v>168.19</v>
      </c>
      <c r="L646" s="5"/>
      <c r="M646" s="9">
        <v>34.39</v>
      </c>
      <c r="N646" s="76">
        <f t="shared" si="23"/>
        <v>0.20447113383673227</v>
      </c>
      <c r="O646" s="12"/>
      <c r="P646" s="23" t="e">
        <v>#NAME?</v>
      </c>
      <c r="R646" s="5">
        <v>330</v>
      </c>
      <c r="S646" s="5">
        <v>344</v>
      </c>
      <c r="T646" s="25"/>
      <c r="U646" s="34"/>
      <c r="V646" s="34"/>
      <c r="W646" s="78"/>
    </row>
    <row r="647" spans="1:23" outlineLevel="2" x14ac:dyDescent="0.2">
      <c r="A647" s="27">
        <f t="shared" si="21"/>
        <v>641</v>
      </c>
      <c r="B647" s="50">
        <v>40583</v>
      </c>
      <c r="C647" s="5">
        <v>188.75</v>
      </c>
      <c r="D647" s="5">
        <v>202.25</v>
      </c>
      <c r="E647" s="5">
        <v>5.5</v>
      </c>
      <c r="F647" s="5">
        <v>16.5</v>
      </c>
      <c r="G647" s="34"/>
      <c r="H647" s="34">
        <v>300</v>
      </c>
      <c r="I647" s="34">
        <v>314</v>
      </c>
      <c r="K647" s="5">
        <f t="shared" si="22"/>
        <v>169.57000000000002</v>
      </c>
      <c r="L647" s="5"/>
      <c r="M647" s="9">
        <v>33.5</v>
      </c>
      <c r="N647" s="76">
        <f t="shared" si="23"/>
        <v>0.19755853040042456</v>
      </c>
      <c r="O647" s="12"/>
      <c r="P647" s="23" t="e">
        <v>#NAME?</v>
      </c>
      <c r="R647" s="5">
        <v>330</v>
      </c>
      <c r="S647" s="5">
        <v>344</v>
      </c>
      <c r="T647" s="25"/>
      <c r="U647" s="34"/>
      <c r="V647" s="34"/>
      <c r="W647" s="78"/>
    </row>
    <row r="648" spans="1:23" outlineLevel="2" x14ac:dyDescent="0.2">
      <c r="A648" s="27">
        <f t="shared" ref="A648:A711" si="24">A647+1</f>
        <v>642</v>
      </c>
      <c r="B648" s="50">
        <v>40584</v>
      </c>
      <c r="C648" s="5">
        <v>190.25</v>
      </c>
      <c r="D648" s="5">
        <v>203.75</v>
      </c>
      <c r="E648" s="5">
        <v>5.5</v>
      </c>
      <c r="F648" s="5">
        <v>16.5</v>
      </c>
      <c r="G648" s="34"/>
      <c r="H648" s="34">
        <v>299</v>
      </c>
      <c r="I648" s="34">
        <v>313</v>
      </c>
      <c r="K648" s="5">
        <f t="shared" si="22"/>
        <v>170.95000000000002</v>
      </c>
      <c r="L648" s="5"/>
      <c r="M648" s="9">
        <v>33.82</v>
      </c>
      <c r="N648" s="76">
        <f t="shared" si="23"/>
        <v>0.19783562445159403</v>
      </c>
      <c r="O648" s="12"/>
      <c r="P648" s="23" t="e">
        <v>#NAME?</v>
      </c>
      <c r="R648" s="5">
        <v>325</v>
      </c>
      <c r="S648" s="5">
        <v>339</v>
      </c>
      <c r="T648" s="25"/>
      <c r="U648" s="34"/>
      <c r="V648" s="34"/>
      <c r="W648" s="78"/>
    </row>
    <row r="649" spans="1:23" outlineLevel="2" x14ac:dyDescent="0.2">
      <c r="A649" s="27">
        <f t="shared" si="24"/>
        <v>643</v>
      </c>
      <c r="B649" s="50">
        <v>40585</v>
      </c>
      <c r="C649" s="5">
        <v>191</v>
      </c>
      <c r="D649" s="5">
        <v>204.5</v>
      </c>
      <c r="E649" s="5">
        <v>5.5</v>
      </c>
      <c r="F649" s="5">
        <v>16.5</v>
      </c>
      <c r="G649" s="34"/>
      <c r="H649" s="34">
        <v>298</v>
      </c>
      <c r="I649" s="34">
        <v>312</v>
      </c>
      <c r="K649" s="5">
        <f t="shared" si="22"/>
        <v>171.64000000000001</v>
      </c>
      <c r="L649" s="5"/>
      <c r="M649" s="9">
        <v>34.369999999999997</v>
      </c>
      <c r="N649" s="76">
        <f t="shared" si="23"/>
        <v>0.20024469820554647</v>
      </c>
      <c r="O649" s="12"/>
      <c r="P649" s="23" t="e">
        <v>#NAME?</v>
      </c>
      <c r="R649" s="5">
        <v>324</v>
      </c>
      <c r="S649" s="5">
        <v>338</v>
      </c>
      <c r="T649" s="25"/>
      <c r="U649" s="34"/>
      <c r="V649" s="34"/>
      <c r="W649" s="78"/>
    </row>
    <row r="650" spans="1:23" outlineLevel="2" x14ac:dyDescent="0.2">
      <c r="A650" s="27">
        <f t="shared" si="24"/>
        <v>644</v>
      </c>
      <c r="B650" s="50">
        <v>40588</v>
      </c>
      <c r="C650" s="5">
        <v>192.5</v>
      </c>
      <c r="D650" s="5">
        <v>206</v>
      </c>
      <c r="E650" s="5">
        <v>5.5</v>
      </c>
      <c r="F650" s="5">
        <v>18.25</v>
      </c>
      <c r="G650" s="34"/>
      <c r="H650" s="34">
        <v>297.5</v>
      </c>
      <c r="I650" s="34">
        <v>311.5</v>
      </c>
      <c r="K650" s="5">
        <f t="shared" si="22"/>
        <v>171.27</v>
      </c>
      <c r="L650" s="5"/>
      <c r="M650" s="9">
        <v>35.130000000000003</v>
      </c>
      <c r="N650" s="76">
        <f t="shared" si="23"/>
        <v>0.20511473112629183</v>
      </c>
      <c r="O650" s="12"/>
      <c r="P650" s="23" t="e">
        <v>#NAME?</v>
      </c>
      <c r="R650" s="5">
        <v>323.5</v>
      </c>
      <c r="S650" s="5">
        <v>337.5</v>
      </c>
      <c r="T650" s="25"/>
      <c r="U650" s="34"/>
      <c r="V650" s="34"/>
      <c r="W650" s="78"/>
    </row>
    <row r="651" spans="1:23" outlineLevel="2" x14ac:dyDescent="0.2">
      <c r="A651" s="27">
        <f t="shared" si="24"/>
        <v>645</v>
      </c>
      <c r="B651" s="50">
        <v>40589</v>
      </c>
      <c r="C651" s="5">
        <v>193</v>
      </c>
      <c r="D651" s="5">
        <v>206.5</v>
      </c>
      <c r="E651" s="5">
        <v>5.5</v>
      </c>
      <c r="F651" s="5">
        <v>18.25</v>
      </c>
      <c r="G651" s="34"/>
      <c r="H651" s="34">
        <v>294.5</v>
      </c>
      <c r="I651" s="34">
        <v>308.5</v>
      </c>
      <c r="K651" s="5">
        <f t="shared" si="22"/>
        <v>171.73000000000002</v>
      </c>
      <c r="L651" s="5"/>
      <c r="M651" s="9">
        <v>35.14</v>
      </c>
      <c r="N651" s="76">
        <f t="shared" si="23"/>
        <v>0.20462353694753391</v>
      </c>
      <c r="O651" s="12"/>
      <c r="P651" s="23" t="e">
        <v>#NAME?</v>
      </c>
      <c r="R651" s="5">
        <v>322</v>
      </c>
      <c r="S651" s="5">
        <v>336</v>
      </c>
      <c r="T651" s="25"/>
      <c r="U651" s="34"/>
      <c r="V651" s="34"/>
      <c r="W651" s="78"/>
    </row>
    <row r="652" spans="1:23" outlineLevel="2" x14ac:dyDescent="0.2">
      <c r="A652" s="27">
        <f t="shared" si="24"/>
        <v>646</v>
      </c>
      <c r="B652" s="50">
        <v>40590</v>
      </c>
      <c r="C652" s="5">
        <v>193</v>
      </c>
      <c r="D652" s="5">
        <v>206.5</v>
      </c>
      <c r="E652" s="5">
        <v>5.5</v>
      </c>
      <c r="F652" s="5">
        <v>18.25</v>
      </c>
      <c r="G652" s="34"/>
      <c r="H652" s="34">
        <v>294.5</v>
      </c>
      <c r="I652" s="34">
        <v>308.5</v>
      </c>
      <c r="K652" s="5">
        <f t="shared" si="22"/>
        <v>171.73000000000002</v>
      </c>
      <c r="L652" s="5"/>
      <c r="M652" s="9">
        <v>35.31</v>
      </c>
      <c r="N652" s="76">
        <f t="shared" si="23"/>
        <v>0.20561346299423514</v>
      </c>
      <c r="O652" s="12"/>
      <c r="P652" s="23" t="e">
        <v>#NAME?</v>
      </c>
      <c r="R652" s="5">
        <v>323.5</v>
      </c>
      <c r="S652" s="5">
        <v>336</v>
      </c>
      <c r="T652" s="25"/>
      <c r="U652" s="34"/>
      <c r="V652" s="34"/>
      <c r="W652" s="78"/>
    </row>
    <row r="653" spans="1:23" outlineLevel="2" x14ac:dyDescent="0.2">
      <c r="A653" s="27">
        <f t="shared" si="24"/>
        <v>647</v>
      </c>
      <c r="B653" s="50">
        <v>40591</v>
      </c>
      <c r="C653" s="5">
        <v>192.5</v>
      </c>
      <c r="D653" s="5">
        <v>206</v>
      </c>
      <c r="E653" s="5">
        <v>5.5</v>
      </c>
      <c r="F653" s="5">
        <v>18.25</v>
      </c>
      <c r="G653" s="34"/>
      <c r="H653" s="34">
        <v>294.5</v>
      </c>
      <c r="I653" s="34">
        <v>308.5</v>
      </c>
      <c r="K653" s="5">
        <f t="shared" si="22"/>
        <v>171.27</v>
      </c>
      <c r="L653" s="5"/>
      <c r="M653" s="9">
        <v>35.57</v>
      </c>
      <c r="N653" s="76">
        <f t="shared" si="23"/>
        <v>0.2076837741577626</v>
      </c>
      <c r="O653" s="12"/>
      <c r="P653" s="23" t="e">
        <v>#NAME?</v>
      </c>
      <c r="R653" s="5">
        <v>322</v>
      </c>
      <c r="S653" s="5">
        <v>336</v>
      </c>
      <c r="T653" s="25"/>
      <c r="U653" s="34"/>
      <c r="V653" s="34"/>
      <c r="W653" s="78"/>
    </row>
    <row r="654" spans="1:23" outlineLevel="2" x14ac:dyDescent="0.2">
      <c r="A654" s="27">
        <f t="shared" si="24"/>
        <v>648</v>
      </c>
      <c r="B654" s="50">
        <v>40592</v>
      </c>
      <c r="C654" s="5">
        <v>191.5</v>
      </c>
      <c r="D654" s="5">
        <v>205</v>
      </c>
      <c r="E654" s="5">
        <v>5.5</v>
      </c>
      <c r="F654" s="5">
        <v>18.25</v>
      </c>
      <c r="G654" s="34"/>
      <c r="H654" s="34">
        <v>294.5</v>
      </c>
      <c r="I654" s="34">
        <v>308.5</v>
      </c>
      <c r="K654" s="5">
        <f t="shared" si="22"/>
        <v>170.35</v>
      </c>
      <c r="L654" s="5"/>
      <c r="M654" s="9">
        <v>35.03</v>
      </c>
      <c r="N654" s="76">
        <f t="shared" si="23"/>
        <v>0.2056354564132668</v>
      </c>
      <c r="O654" s="12"/>
      <c r="P654" s="23" t="e">
        <v>#NAME?</v>
      </c>
      <c r="R654" s="5">
        <v>322</v>
      </c>
      <c r="S654" s="5">
        <v>336</v>
      </c>
      <c r="T654" s="25"/>
      <c r="U654" s="34"/>
      <c r="V654" s="34"/>
      <c r="W654" s="78"/>
    </row>
    <row r="655" spans="1:23" outlineLevel="2" x14ac:dyDescent="0.2">
      <c r="A655" s="27">
        <f t="shared" si="24"/>
        <v>649</v>
      </c>
      <c r="B655" s="50">
        <v>40595</v>
      </c>
      <c r="C655" s="5">
        <v>189.5</v>
      </c>
      <c r="D655" s="5">
        <v>203</v>
      </c>
      <c r="E655" s="5">
        <v>5.5</v>
      </c>
      <c r="F655" s="5">
        <v>18.5</v>
      </c>
      <c r="G655" s="34"/>
      <c r="H655" s="34">
        <v>294</v>
      </c>
      <c r="I655" s="34">
        <v>308</v>
      </c>
      <c r="K655" s="5">
        <f t="shared" si="22"/>
        <v>168.26000000000002</v>
      </c>
      <c r="L655" s="5"/>
      <c r="M655" s="9">
        <v>35.03</v>
      </c>
      <c r="N655" s="76">
        <f t="shared" si="23"/>
        <v>0.20818970640675144</v>
      </c>
      <c r="O655" s="12"/>
      <c r="P655" s="23" t="e">
        <v>#NAME?</v>
      </c>
      <c r="R655" s="5">
        <v>322</v>
      </c>
      <c r="S655" s="5">
        <v>336</v>
      </c>
      <c r="T655" s="25"/>
      <c r="U655" s="34"/>
      <c r="V655" s="34"/>
      <c r="W655" s="78"/>
    </row>
    <row r="656" spans="1:23" outlineLevel="2" x14ac:dyDescent="0.2">
      <c r="A656" s="27">
        <f t="shared" si="24"/>
        <v>650</v>
      </c>
      <c r="B656" s="50">
        <v>40596</v>
      </c>
      <c r="C656" s="5">
        <v>187.5</v>
      </c>
      <c r="D656" s="5">
        <v>201</v>
      </c>
      <c r="E656" s="5">
        <v>5.5</v>
      </c>
      <c r="F656" s="5">
        <v>18.5</v>
      </c>
      <c r="G656" s="34"/>
      <c r="H656" s="34">
        <v>294</v>
      </c>
      <c r="I656" s="34">
        <v>309</v>
      </c>
      <c r="K656" s="5">
        <f t="shared" si="22"/>
        <v>166.42000000000002</v>
      </c>
      <c r="L656" s="5"/>
      <c r="M656" s="9">
        <v>33.44</v>
      </c>
      <c r="N656" s="76">
        <f t="shared" si="23"/>
        <v>0.20093738733325317</v>
      </c>
      <c r="O656" s="12"/>
      <c r="P656" s="23" t="e">
        <v>#NAME?</v>
      </c>
      <c r="R656" s="5">
        <v>320</v>
      </c>
      <c r="S656" s="5">
        <v>335</v>
      </c>
      <c r="T656" s="25"/>
      <c r="U656" s="34"/>
      <c r="V656" s="34"/>
      <c r="W656" s="78"/>
    </row>
    <row r="657" spans="1:23" outlineLevel="2" x14ac:dyDescent="0.2">
      <c r="A657" s="27">
        <f t="shared" si="24"/>
        <v>651</v>
      </c>
      <c r="B657" s="50">
        <v>40597</v>
      </c>
      <c r="C657" s="5">
        <v>186.75</v>
      </c>
      <c r="D657" s="5">
        <v>200.25</v>
      </c>
      <c r="E657" s="5">
        <v>5.5</v>
      </c>
      <c r="F657" s="5">
        <v>18.5</v>
      </c>
      <c r="G657" s="34"/>
      <c r="H657" s="34">
        <v>294</v>
      </c>
      <c r="I657" s="34">
        <v>309.5</v>
      </c>
      <c r="K657" s="5">
        <f t="shared" si="22"/>
        <v>165.73000000000002</v>
      </c>
      <c r="L657" s="5"/>
      <c r="M657" s="9">
        <v>33.94</v>
      </c>
      <c r="N657" s="76">
        <f t="shared" si="23"/>
        <v>0.2047909249984915</v>
      </c>
      <c r="O657" s="12"/>
      <c r="P657" s="23" t="e">
        <v>#NAME?</v>
      </c>
      <c r="R657" s="5">
        <v>320</v>
      </c>
      <c r="S657" s="5">
        <v>335.5</v>
      </c>
      <c r="T657" s="25"/>
      <c r="U657" s="34"/>
      <c r="V657" s="34"/>
      <c r="W657" s="78"/>
    </row>
    <row r="658" spans="1:23" outlineLevel="2" x14ac:dyDescent="0.2">
      <c r="A658" s="27">
        <f t="shared" si="24"/>
        <v>652</v>
      </c>
      <c r="B658" s="50">
        <v>40598</v>
      </c>
      <c r="C658" s="5">
        <v>184.75</v>
      </c>
      <c r="D658" s="5">
        <v>198.25</v>
      </c>
      <c r="E658" s="5">
        <v>5.5</v>
      </c>
      <c r="F658" s="5">
        <v>18.5</v>
      </c>
      <c r="G658" s="34"/>
      <c r="H658" s="34">
        <v>294</v>
      </c>
      <c r="I658" s="34">
        <v>311</v>
      </c>
      <c r="K658" s="5">
        <f t="shared" si="22"/>
        <v>163.89000000000001</v>
      </c>
      <c r="L658" s="5"/>
      <c r="M658" s="9">
        <v>34.21</v>
      </c>
      <c r="N658" s="76">
        <f t="shared" si="23"/>
        <v>0.2087375678808957</v>
      </c>
      <c r="O658" s="12"/>
      <c r="P658" s="23" t="e">
        <v>#NAME?</v>
      </c>
      <c r="R658" s="5">
        <v>320</v>
      </c>
      <c r="S658" s="5">
        <v>337</v>
      </c>
      <c r="T658" s="25"/>
      <c r="U658" s="34"/>
      <c r="V658" s="34"/>
      <c r="W658" s="78"/>
    </row>
    <row r="659" spans="1:23" outlineLevel="2" x14ac:dyDescent="0.2">
      <c r="A659" s="27">
        <f t="shared" si="24"/>
        <v>653</v>
      </c>
      <c r="B659" s="50">
        <v>40599</v>
      </c>
      <c r="C659" s="5">
        <v>183.5</v>
      </c>
      <c r="D659" s="5">
        <v>197</v>
      </c>
      <c r="E659" s="5">
        <v>5.5</v>
      </c>
      <c r="F659" s="5">
        <v>18.25</v>
      </c>
      <c r="G659" s="34"/>
      <c r="H659" s="34">
        <v>297</v>
      </c>
      <c r="I659" s="34">
        <v>314.5</v>
      </c>
      <c r="K659" s="5">
        <f t="shared" si="22"/>
        <v>162.99</v>
      </c>
      <c r="L659" s="5"/>
      <c r="M659" s="9">
        <v>34.270000000000003</v>
      </c>
      <c r="N659" s="76">
        <f t="shared" si="23"/>
        <v>0.21025829805509541</v>
      </c>
      <c r="O659" s="12"/>
      <c r="P659" s="23" t="e">
        <v>#NAME?</v>
      </c>
      <c r="R659" s="5">
        <v>322</v>
      </c>
      <c r="S659" s="5">
        <v>339.5</v>
      </c>
      <c r="T659" s="25"/>
      <c r="U659" s="34"/>
      <c r="V659" s="34"/>
      <c r="W659" s="78"/>
    </row>
    <row r="660" spans="1:23" outlineLevel="2" x14ac:dyDescent="0.2">
      <c r="A660" s="27">
        <f t="shared" si="24"/>
        <v>654</v>
      </c>
      <c r="B660" s="50">
        <v>40602</v>
      </c>
      <c r="C660" s="5">
        <v>183</v>
      </c>
      <c r="D660" s="5">
        <v>196.5</v>
      </c>
      <c r="E660" s="5">
        <v>5.5</v>
      </c>
      <c r="F660" s="5">
        <v>18.25</v>
      </c>
      <c r="G660" s="34"/>
      <c r="H660" s="34">
        <v>298</v>
      </c>
      <c r="I660" s="34">
        <v>315.5</v>
      </c>
      <c r="K660" s="5">
        <f t="shared" si="22"/>
        <v>162.53</v>
      </c>
      <c r="L660" s="5"/>
      <c r="M660" s="9">
        <v>34.229999999999997</v>
      </c>
      <c r="N660" s="76">
        <f t="shared" si="23"/>
        <v>0.21060727250353778</v>
      </c>
      <c r="O660" s="12"/>
      <c r="P660" s="23" t="e">
        <v>#NAME?</v>
      </c>
      <c r="R660" s="5">
        <v>323</v>
      </c>
      <c r="S660" s="5">
        <v>340.5</v>
      </c>
      <c r="T660" s="25"/>
      <c r="U660" s="34"/>
      <c r="V660" s="34"/>
      <c r="W660" s="78"/>
    </row>
    <row r="661" spans="1:23" outlineLevel="2" x14ac:dyDescent="0.2">
      <c r="A661" s="27">
        <f t="shared" si="24"/>
        <v>655</v>
      </c>
      <c r="B661" s="50">
        <v>40603</v>
      </c>
      <c r="C661" s="5">
        <v>182</v>
      </c>
      <c r="D661" s="5">
        <v>195</v>
      </c>
      <c r="E661" s="5">
        <v>5.5</v>
      </c>
      <c r="F661" s="5">
        <v>18.25</v>
      </c>
      <c r="G661" s="34"/>
      <c r="H661" s="34">
        <v>298</v>
      </c>
      <c r="I661" s="34">
        <v>315</v>
      </c>
      <c r="K661" s="5">
        <f t="shared" si="22"/>
        <v>161.15</v>
      </c>
      <c r="L661" s="5"/>
      <c r="M661" s="9">
        <v>33.76</v>
      </c>
      <c r="N661" s="76">
        <f t="shared" si="23"/>
        <v>0.20949426000620539</v>
      </c>
      <c r="O661" s="12"/>
      <c r="P661" s="23" t="e">
        <v>#NAME?</v>
      </c>
      <c r="R661" s="5">
        <v>324</v>
      </c>
      <c r="S661" s="5">
        <v>341</v>
      </c>
      <c r="T661" s="25"/>
      <c r="U661" s="34"/>
      <c r="V661" s="34"/>
      <c r="W661" s="78"/>
    </row>
    <row r="662" spans="1:23" outlineLevel="2" x14ac:dyDescent="0.2">
      <c r="A662" s="27">
        <f t="shared" si="24"/>
        <v>656</v>
      </c>
      <c r="B662" s="50">
        <v>40604</v>
      </c>
      <c r="C662" s="5">
        <v>181</v>
      </c>
      <c r="D662" s="5">
        <v>194</v>
      </c>
      <c r="E662" s="5">
        <v>5.5</v>
      </c>
      <c r="F662" s="5">
        <v>18.25</v>
      </c>
      <c r="G662" s="34"/>
      <c r="H662" s="34">
        <v>298</v>
      </c>
      <c r="I662" s="34">
        <v>315</v>
      </c>
      <c r="K662" s="5">
        <f t="shared" si="22"/>
        <v>160.23000000000002</v>
      </c>
      <c r="L662" s="5"/>
      <c r="M662" s="9">
        <v>34.32</v>
      </c>
      <c r="N662" s="76">
        <f t="shared" si="23"/>
        <v>0.21419209885789176</v>
      </c>
      <c r="O662" s="12"/>
      <c r="P662" s="23" t="e">
        <v>#NAME?</v>
      </c>
      <c r="R662" s="5">
        <v>324</v>
      </c>
      <c r="S662" s="5">
        <v>341</v>
      </c>
      <c r="T662" s="25"/>
      <c r="U662" s="34"/>
      <c r="V662" s="34"/>
      <c r="W662" s="78"/>
    </row>
    <row r="663" spans="1:23" outlineLevel="2" x14ac:dyDescent="0.2">
      <c r="A663" s="27">
        <f t="shared" si="24"/>
        <v>657</v>
      </c>
      <c r="B663" s="50">
        <v>40605</v>
      </c>
      <c r="C663" s="5">
        <v>180</v>
      </c>
      <c r="D663" s="5">
        <v>193</v>
      </c>
      <c r="E663" s="5">
        <v>5.5</v>
      </c>
      <c r="F663" s="5">
        <v>18.25</v>
      </c>
      <c r="G663" s="34"/>
      <c r="H663" s="34">
        <v>298</v>
      </c>
      <c r="I663" s="34">
        <v>315</v>
      </c>
      <c r="K663" s="5">
        <f t="shared" si="22"/>
        <v>159.31</v>
      </c>
      <c r="L663" s="5"/>
      <c r="M663" s="9">
        <v>34.869999999999997</v>
      </c>
      <c r="N663" s="76">
        <f t="shared" si="23"/>
        <v>0.21888142615027303</v>
      </c>
      <c r="O663" s="12"/>
      <c r="P663" s="23" t="e">
        <v>#NAME?</v>
      </c>
      <c r="R663" s="5">
        <v>324</v>
      </c>
      <c r="S663" s="5">
        <v>341</v>
      </c>
      <c r="T663" s="25"/>
      <c r="U663" s="34"/>
      <c r="V663" s="34"/>
      <c r="W663" s="78"/>
    </row>
    <row r="664" spans="1:23" outlineLevel="2" x14ac:dyDescent="0.2">
      <c r="A664" s="27">
        <f t="shared" si="24"/>
        <v>658</v>
      </c>
      <c r="B664" s="50">
        <v>40609</v>
      </c>
      <c r="C664" s="5">
        <v>177</v>
      </c>
      <c r="D664" s="5">
        <v>190</v>
      </c>
      <c r="E664" s="5">
        <v>5.5</v>
      </c>
      <c r="F664" s="5">
        <v>19.25</v>
      </c>
      <c r="G664" s="34"/>
      <c r="H664" s="34">
        <v>302.5</v>
      </c>
      <c r="I664" s="34">
        <v>321</v>
      </c>
      <c r="K664" s="5">
        <f t="shared" ref="K664:K727" si="25">+D664*0.92-F664</f>
        <v>155.55000000000001</v>
      </c>
      <c r="L664" s="5"/>
      <c r="M664" s="9">
        <v>33.229999999999997</v>
      </c>
      <c r="N664" s="76">
        <f t="shared" ref="N664:N727" si="26">+M664/K664</f>
        <v>0.21362905818064928</v>
      </c>
      <c r="O664" s="12"/>
      <c r="P664" s="23" t="e">
        <v>#NAME?</v>
      </c>
      <c r="R664" s="5">
        <v>324</v>
      </c>
      <c r="S664" s="5">
        <v>341</v>
      </c>
      <c r="T664" s="25"/>
      <c r="U664" s="34"/>
      <c r="V664" s="34"/>
      <c r="W664" s="78"/>
    </row>
    <row r="665" spans="1:23" outlineLevel="2" x14ac:dyDescent="0.2">
      <c r="A665" s="27">
        <f t="shared" si="24"/>
        <v>659</v>
      </c>
      <c r="B665" s="50">
        <v>40610</v>
      </c>
      <c r="C665" s="5">
        <v>176</v>
      </c>
      <c r="D665" s="5">
        <v>189</v>
      </c>
      <c r="E665" s="5">
        <v>5.5</v>
      </c>
      <c r="F665" s="5">
        <v>19.25</v>
      </c>
      <c r="G665" s="34"/>
      <c r="H665" s="34">
        <v>302.5</v>
      </c>
      <c r="I665" s="34">
        <v>321</v>
      </c>
      <c r="K665" s="5">
        <f t="shared" si="25"/>
        <v>154.63</v>
      </c>
      <c r="L665" s="5"/>
      <c r="M665" s="9">
        <v>33.29</v>
      </c>
      <c r="N665" s="76">
        <f t="shared" si="26"/>
        <v>0.21528810709435425</v>
      </c>
      <c r="O665" s="12"/>
      <c r="P665" s="23" t="e">
        <v>#NAME?</v>
      </c>
      <c r="R665" s="5">
        <v>328.5</v>
      </c>
      <c r="S665" s="5">
        <v>347</v>
      </c>
      <c r="T665" s="25"/>
      <c r="U665" s="34"/>
      <c r="V665" s="34"/>
      <c r="W665" s="78"/>
    </row>
    <row r="666" spans="1:23" outlineLevel="2" x14ac:dyDescent="0.2">
      <c r="A666" s="27">
        <f t="shared" si="24"/>
        <v>660</v>
      </c>
      <c r="B666" s="50">
        <v>40611</v>
      </c>
      <c r="C666" s="5">
        <v>175</v>
      </c>
      <c r="D666" s="5">
        <v>188</v>
      </c>
      <c r="E666" s="5">
        <v>5.5</v>
      </c>
      <c r="F666" s="5">
        <v>19.5</v>
      </c>
      <c r="G666" s="34"/>
      <c r="H666" s="34">
        <v>302.5</v>
      </c>
      <c r="I666" s="34">
        <v>321</v>
      </c>
      <c r="K666" s="5">
        <f t="shared" si="25"/>
        <v>153.46</v>
      </c>
      <c r="L666" s="5"/>
      <c r="M666" s="9">
        <v>32.880000000000003</v>
      </c>
      <c r="N666" s="76">
        <f t="shared" si="26"/>
        <v>0.21425778704548418</v>
      </c>
      <c r="O666" s="12"/>
      <c r="P666" s="23" t="e">
        <v>#NAME?</v>
      </c>
      <c r="R666" s="5">
        <v>328.5</v>
      </c>
      <c r="S666" s="5">
        <v>347</v>
      </c>
      <c r="T666" s="25"/>
      <c r="U666" s="34"/>
      <c r="V666" s="34"/>
      <c r="W666" s="78"/>
    </row>
    <row r="667" spans="1:23" outlineLevel="2" x14ac:dyDescent="0.2">
      <c r="A667" s="27">
        <f t="shared" si="24"/>
        <v>661</v>
      </c>
      <c r="B667" s="50">
        <v>40612</v>
      </c>
      <c r="C667" s="5">
        <v>171.5</v>
      </c>
      <c r="D667" s="5">
        <v>184.5</v>
      </c>
      <c r="E667" s="5">
        <v>5.5</v>
      </c>
      <c r="F667" s="5">
        <v>19.899999999999999</v>
      </c>
      <c r="G667" s="34"/>
      <c r="H667" s="34">
        <v>304</v>
      </c>
      <c r="I667" s="34">
        <v>321.5</v>
      </c>
      <c r="K667" s="5">
        <f t="shared" si="25"/>
        <v>149.84</v>
      </c>
      <c r="L667" s="5"/>
      <c r="M667" s="9">
        <v>31.91</v>
      </c>
      <c r="N667" s="76">
        <f t="shared" si="26"/>
        <v>0.21296049119060331</v>
      </c>
      <c r="O667" s="12"/>
      <c r="P667" s="23" t="e">
        <v>#NAME?</v>
      </c>
      <c r="R667" s="5">
        <v>329</v>
      </c>
      <c r="S667" s="5">
        <v>346.5</v>
      </c>
      <c r="T667" s="25"/>
      <c r="U667" s="34"/>
      <c r="V667" s="34"/>
      <c r="W667" s="78"/>
    </row>
    <row r="668" spans="1:23" outlineLevel="2" x14ac:dyDescent="0.2">
      <c r="A668" s="27">
        <f t="shared" si="24"/>
        <v>662</v>
      </c>
      <c r="B668" s="50">
        <v>40613</v>
      </c>
      <c r="C668" s="5">
        <v>168</v>
      </c>
      <c r="D668" s="5">
        <v>181</v>
      </c>
      <c r="E668" s="5">
        <v>5.5</v>
      </c>
      <c r="F668" s="5">
        <v>20.25</v>
      </c>
      <c r="G668" s="34"/>
      <c r="H668" s="34">
        <v>304</v>
      </c>
      <c r="I668" s="34">
        <v>322</v>
      </c>
      <c r="K668" s="5">
        <f t="shared" si="25"/>
        <v>146.27000000000001</v>
      </c>
      <c r="L668" s="5"/>
      <c r="M668" s="9">
        <v>32.17</v>
      </c>
      <c r="N668" s="76">
        <f t="shared" si="26"/>
        <v>0.21993573528406371</v>
      </c>
      <c r="O668" s="12"/>
      <c r="P668" s="23" t="e">
        <v>#NAME?</v>
      </c>
      <c r="R668" s="5">
        <v>328</v>
      </c>
      <c r="S668" s="5">
        <v>346</v>
      </c>
      <c r="T668" s="25"/>
      <c r="U668" s="34"/>
      <c r="V668" s="34"/>
      <c r="W668" s="78"/>
    </row>
    <row r="669" spans="1:23" outlineLevel="2" x14ac:dyDescent="0.2">
      <c r="A669" s="27">
        <f t="shared" si="24"/>
        <v>663</v>
      </c>
      <c r="B669" s="50">
        <v>40616</v>
      </c>
      <c r="C669" s="5">
        <v>165.5</v>
      </c>
      <c r="D669" s="5">
        <v>178.5</v>
      </c>
      <c r="E669" s="5">
        <v>5.5</v>
      </c>
      <c r="F669" s="5">
        <v>20.25</v>
      </c>
      <c r="G669" s="34"/>
      <c r="H669" s="34">
        <v>304</v>
      </c>
      <c r="I669" s="34">
        <v>324</v>
      </c>
      <c r="K669" s="5">
        <f t="shared" si="25"/>
        <v>143.97</v>
      </c>
      <c r="L669" s="5"/>
      <c r="M669" s="9">
        <v>32.44</v>
      </c>
      <c r="N669" s="76">
        <f t="shared" si="26"/>
        <v>0.22532472042786691</v>
      </c>
      <c r="O669" s="12"/>
      <c r="P669" s="23" t="e">
        <v>#NAME?</v>
      </c>
      <c r="R669" s="5">
        <v>327</v>
      </c>
      <c r="S669" s="5">
        <v>347</v>
      </c>
      <c r="T669" s="25"/>
      <c r="U669" s="34"/>
      <c r="V669" s="34"/>
      <c r="W669" s="78"/>
    </row>
    <row r="670" spans="1:23" outlineLevel="2" x14ac:dyDescent="0.2">
      <c r="A670" s="27">
        <f t="shared" si="24"/>
        <v>664</v>
      </c>
      <c r="B670" s="50">
        <v>40617</v>
      </c>
      <c r="C670" s="5">
        <v>165</v>
      </c>
      <c r="D670" s="5">
        <v>178</v>
      </c>
      <c r="E670" s="5">
        <v>5.5</v>
      </c>
      <c r="F670" s="5">
        <v>20.25</v>
      </c>
      <c r="G670" s="34"/>
      <c r="H670" s="34">
        <v>305</v>
      </c>
      <c r="I670" s="34">
        <v>325</v>
      </c>
      <c r="K670" s="5">
        <f t="shared" si="25"/>
        <v>143.51000000000002</v>
      </c>
      <c r="L670" s="5"/>
      <c r="M670" s="9">
        <v>31.91</v>
      </c>
      <c r="N670" s="76">
        <f t="shared" si="26"/>
        <v>0.22235384293777435</v>
      </c>
      <c r="O670" s="12"/>
      <c r="P670" s="23" t="e">
        <v>#NAME?</v>
      </c>
      <c r="R670" s="5">
        <v>328</v>
      </c>
      <c r="S670" s="5">
        <v>348</v>
      </c>
      <c r="T670" s="25"/>
      <c r="U670" s="34"/>
      <c r="V670" s="34"/>
      <c r="W670" s="78"/>
    </row>
    <row r="671" spans="1:23" outlineLevel="2" x14ac:dyDescent="0.2">
      <c r="A671" s="27">
        <f t="shared" si="24"/>
        <v>665</v>
      </c>
      <c r="B671" s="50">
        <v>40618</v>
      </c>
      <c r="C671" s="5">
        <v>165</v>
      </c>
      <c r="D671" s="5">
        <v>178</v>
      </c>
      <c r="E671" s="5">
        <v>5.25</v>
      </c>
      <c r="F671" s="5">
        <v>20.25</v>
      </c>
      <c r="G671" s="34"/>
      <c r="H671" s="34">
        <v>306</v>
      </c>
      <c r="I671" s="34">
        <v>326</v>
      </c>
      <c r="K671" s="5">
        <f t="shared" si="25"/>
        <v>143.51000000000002</v>
      </c>
      <c r="L671" s="5"/>
      <c r="M671" s="9">
        <v>31.04</v>
      </c>
      <c r="N671" s="76">
        <f t="shared" si="26"/>
        <v>0.21629154762734301</v>
      </c>
      <c r="O671" s="12"/>
      <c r="P671" s="23" t="e">
        <v>#NAME?</v>
      </c>
      <c r="R671" s="5">
        <v>329</v>
      </c>
      <c r="S671" s="5">
        <v>349</v>
      </c>
      <c r="T671" s="25"/>
      <c r="U671" s="34"/>
      <c r="V671" s="34"/>
      <c r="W671" s="78"/>
    </row>
    <row r="672" spans="1:23" outlineLevel="2" x14ac:dyDescent="0.2">
      <c r="A672" s="27">
        <f t="shared" si="24"/>
        <v>666</v>
      </c>
      <c r="B672" s="50">
        <v>40619</v>
      </c>
      <c r="C672" s="5">
        <v>166.5</v>
      </c>
      <c r="D672" s="5">
        <v>179.5</v>
      </c>
      <c r="E672" s="5">
        <v>5.25</v>
      </c>
      <c r="F672" s="5">
        <v>19.25</v>
      </c>
      <c r="G672" s="34"/>
      <c r="H672" s="34">
        <v>306</v>
      </c>
      <c r="I672" s="34">
        <v>325.5</v>
      </c>
      <c r="K672" s="5">
        <f t="shared" si="25"/>
        <v>145.89000000000001</v>
      </c>
      <c r="L672" s="5"/>
      <c r="M672" s="9">
        <v>31.51</v>
      </c>
      <c r="N672" s="76">
        <f t="shared" si="26"/>
        <v>0.21598464596613887</v>
      </c>
      <c r="O672" s="12"/>
      <c r="P672" s="23" t="e">
        <v>#NAME?</v>
      </c>
      <c r="R672" s="5">
        <v>329</v>
      </c>
      <c r="S672" s="5">
        <v>348.5</v>
      </c>
      <c r="T672" s="25"/>
      <c r="U672" s="34"/>
      <c r="V672" s="34"/>
      <c r="W672" s="78"/>
    </row>
    <row r="673" spans="1:23" outlineLevel="2" x14ac:dyDescent="0.2">
      <c r="A673" s="27">
        <f t="shared" si="24"/>
        <v>667</v>
      </c>
      <c r="B673" s="50">
        <v>40620</v>
      </c>
      <c r="C673" s="5">
        <v>168.5</v>
      </c>
      <c r="D673" s="5">
        <v>181.5</v>
      </c>
      <c r="E673" s="5">
        <v>5.25</v>
      </c>
      <c r="F673" s="5">
        <v>19.75</v>
      </c>
      <c r="G673" s="34"/>
      <c r="H673" s="34">
        <v>304.5</v>
      </c>
      <c r="I673" s="34">
        <v>324</v>
      </c>
      <c r="K673" s="5">
        <f t="shared" si="25"/>
        <v>147.23000000000002</v>
      </c>
      <c r="L673" s="5"/>
      <c r="M673" s="9">
        <v>32.14</v>
      </c>
      <c r="N673" s="76">
        <f t="shared" si="26"/>
        <v>0.21829790124295317</v>
      </c>
      <c r="O673" s="12"/>
      <c r="P673" s="23" t="e">
        <v>#NAME?</v>
      </c>
      <c r="R673" s="5">
        <v>329</v>
      </c>
      <c r="S673" s="5">
        <v>348.5</v>
      </c>
      <c r="T673" s="25"/>
      <c r="U673" s="34"/>
      <c r="V673" s="34"/>
      <c r="W673" s="78"/>
    </row>
    <row r="674" spans="1:23" outlineLevel="2" x14ac:dyDescent="0.2">
      <c r="A674" s="27">
        <f t="shared" si="24"/>
        <v>668</v>
      </c>
      <c r="B674" s="50">
        <v>40623</v>
      </c>
      <c r="C674" s="5">
        <v>168.5</v>
      </c>
      <c r="D674" s="5">
        <v>181.5</v>
      </c>
      <c r="E674" s="5">
        <v>5.25</v>
      </c>
      <c r="F674" s="5">
        <v>19</v>
      </c>
      <c r="G674" s="34"/>
      <c r="H674" s="34">
        <v>304.5</v>
      </c>
      <c r="I674" s="34">
        <v>324</v>
      </c>
      <c r="K674" s="5">
        <f t="shared" si="25"/>
        <v>147.98000000000002</v>
      </c>
      <c r="L674" s="5"/>
      <c r="M674" s="9">
        <v>32.42</v>
      </c>
      <c r="N674" s="76">
        <f t="shared" si="26"/>
        <v>0.21908365995404783</v>
      </c>
      <c r="O674" s="12"/>
      <c r="P674" s="23" t="e">
        <v>#NAME?</v>
      </c>
      <c r="R674" s="5">
        <v>329</v>
      </c>
      <c r="S674" s="5">
        <v>348.5</v>
      </c>
      <c r="T674" s="25"/>
      <c r="U674" s="34"/>
      <c r="V674" s="34"/>
      <c r="W674" s="78"/>
    </row>
    <row r="675" spans="1:23" outlineLevel="2" x14ac:dyDescent="0.2">
      <c r="A675" s="27">
        <f t="shared" si="24"/>
        <v>669</v>
      </c>
      <c r="B675" s="50">
        <v>40624</v>
      </c>
      <c r="C675" s="5">
        <v>168.5</v>
      </c>
      <c r="D675" s="5">
        <v>181.5</v>
      </c>
      <c r="E675" s="5">
        <v>5.25</v>
      </c>
      <c r="F675" s="5">
        <v>18.75</v>
      </c>
      <c r="G675" s="34"/>
      <c r="H675" s="34">
        <v>305.5</v>
      </c>
      <c r="I675" s="34">
        <v>325</v>
      </c>
      <c r="K675" s="5">
        <f t="shared" si="25"/>
        <v>148.23000000000002</v>
      </c>
      <c r="L675" s="5"/>
      <c r="M675" s="9">
        <v>32.25</v>
      </c>
      <c r="N675" s="76">
        <f t="shared" si="26"/>
        <v>0.21756729407002628</v>
      </c>
      <c r="O675" s="12"/>
      <c r="P675" s="23" t="e">
        <v>#NAME?</v>
      </c>
      <c r="R675" s="5">
        <v>330</v>
      </c>
      <c r="S675" s="5">
        <v>349.5</v>
      </c>
      <c r="T675" s="25"/>
      <c r="U675" s="34"/>
      <c r="V675" s="34"/>
      <c r="W675" s="78"/>
    </row>
    <row r="676" spans="1:23" outlineLevel="2" x14ac:dyDescent="0.2">
      <c r="A676" s="27">
        <f t="shared" si="24"/>
        <v>670</v>
      </c>
      <c r="B676" s="50">
        <v>40625</v>
      </c>
      <c r="C676" s="5">
        <v>168.5</v>
      </c>
      <c r="D676" s="5">
        <v>181.5</v>
      </c>
      <c r="E676" s="5">
        <v>5.25</v>
      </c>
      <c r="F676" s="5">
        <v>18.75</v>
      </c>
      <c r="G676" s="34"/>
      <c r="H676" s="34">
        <v>306</v>
      </c>
      <c r="I676" s="34">
        <v>325</v>
      </c>
      <c r="K676" s="5">
        <f t="shared" si="25"/>
        <v>148.23000000000002</v>
      </c>
      <c r="L676" s="5"/>
      <c r="M676" s="9">
        <v>32.700000000000003</v>
      </c>
      <c r="N676" s="76">
        <f t="shared" si="26"/>
        <v>0.22060311677798017</v>
      </c>
      <c r="O676" s="12"/>
      <c r="P676" s="23" t="e">
        <v>#NAME?</v>
      </c>
      <c r="R676" s="5">
        <v>330</v>
      </c>
      <c r="S676" s="5">
        <v>349</v>
      </c>
      <c r="T676" s="25"/>
      <c r="U676" s="34"/>
      <c r="V676" s="34"/>
      <c r="W676" s="78"/>
    </row>
    <row r="677" spans="1:23" outlineLevel="2" x14ac:dyDescent="0.2">
      <c r="A677" s="27">
        <f t="shared" si="24"/>
        <v>671</v>
      </c>
      <c r="B677" s="50">
        <v>40626</v>
      </c>
      <c r="C677" s="5">
        <v>168.5</v>
      </c>
      <c r="D677" s="5">
        <v>181.5</v>
      </c>
      <c r="E677" s="5">
        <v>5.25</v>
      </c>
      <c r="F677" s="5">
        <v>19.25</v>
      </c>
      <c r="G677" s="34"/>
      <c r="H677" s="34">
        <v>306</v>
      </c>
      <c r="I677" s="34">
        <v>325</v>
      </c>
      <c r="K677" s="5">
        <f t="shared" si="25"/>
        <v>147.73000000000002</v>
      </c>
      <c r="L677" s="5"/>
      <c r="M677" s="9">
        <v>32.36</v>
      </c>
      <c r="N677" s="76">
        <f t="shared" si="26"/>
        <v>0.21904826372436198</v>
      </c>
      <c r="O677" s="12"/>
      <c r="P677" s="23" t="e">
        <v>#NAME?</v>
      </c>
      <c r="R677" s="5">
        <v>330</v>
      </c>
      <c r="S677" s="5">
        <v>349</v>
      </c>
      <c r="T677" s="25"/>
      <c r="U677" s="34"/>
      <c r="V677" s="34"/>
      <c r="W677" s="78"/>
    </row>
    <row r="678" spans="1:23" outlineLevel="2" x14ac:dyDescent="0.2">
      <c r="A678" s="27">
        <f t="shared" si="24"/>
        <v>672</v>
      </c>
      <c r="B678" s="50">
        <v>40627</v>
      </c>
      <c r="C678" s="5">
        <v>168.75</v>
      </c>
      <c r="D678" s="5">
        <v>181.75</v>
      </c>
      <c r="E678" s="5">
        <v>5.25</v>
      </c>
      <c r="F678" s="5">
        <v>19.8</v>
      </c>
      <c r="G678" s="34"/>
      <c r="H678" s="34">
        <v>304</v>
      </c>
      <c r="I678" s="34">
        <v>323</v>
      </c>
      <c r="K678" s="5">
        <f t="shared" si="25"/>
        <v>147.41</v>
      </c>
      <c r="L678" s="5"/>
      <c r="M678" s="9">
        <v>32.340000000000003</v>
      </c>
      <c r="N678" s="76">
        <f t="shared" si="26"/>
        <v>0.21938810121430027</v>
      </c>
      <c r="O678" s="12"/>
      <c r="P678" s="23" t="e">
        <v>#NAME?</v>
      </c>
      <c r="R678" s="5">
        <v>328</v>
      </c>
      <c r="S678" s="5">
        <v>347</v>
      </c>
      <c r="T678" s="25"/>
      <c r="U678" s="34"/>
      <c r="V678" s="34"/>
      <c r="W678" s="78"/>
    </row>
    <row r="679" spans="1:23" outlineLevel="2" x14ac:dyDescent="0.2">
      <c r="A679" s="27">
        <f t="shared" si="24"/>
        <v>673</v>
      </c>
      <c r="B679" s="50">
        <v>40630</v>
      </c>
      <c r="C679" s="5">
        <v>169</v>
      </c>
      <c r="D679" s="5">
        <v>182</v>
      </c>
      <c r="E679" s="5">
        <v>5.25</v>
      </c>
      <c r="F679" s="5">
        <v>19.8</v>
      </c>
      <c r="G679" s="34"/>
      <c r="H679" s="34">
        <v>302</v>
      </c>
      <c r="I679" s="34">
        <v>321.5</v>
      </c>
      <c r="K679" s="5">
        <f t="shared" si="25"/>
        <v>147.63999999999999</v>
      </c>
      <c r="L679" s="5"/>
      <c r="M679" s="9">
        <v>32.21</v>
      </c>
      <c r="N679" s="76">
        <f t="shared" si="26"/>
        <v>0.21816580872392308</v>
      </c>
      <c r="O679" s="12"/>
      <c r="P679" s="23" t="e">
        <v>#NAME?</v>
      </c>
      <c r="R679" s="5">
        <v>326</v>
      </c>
      <c r="S679" s="5">
        <v>345.5</v>
      </c>
      <c r="T679" s="25"/>
      <c r="U679" s="34"/>
      <c r="V679" s="34"/>
      <c r="W679" s="78"/>
    </row>
    <row r="680" spans="1:23" ht="12" customHeight="1" outlineLevel="2" x14ac:dyDescent="0.2">
      <c r="A680" s="27">
        <f t="shared" si="24"/>
        <v>674</v>
      </c>
      <c r="B680" s="50">
        <v>40631</v>
      </c>
      <c r="C680" s="5">
        <v>169.5</v>
      </c>
      <c r="D680" s="5">
        <v>182.5</v>
      </c>
      <c r="E680" s="5">
        <v>5.25</v>
      </c>
      <c r="F680" s="5">
        <v>19.75</v>
      </c>
      <c r="G680" s="34"/>
      <c r="H680" s="34">
        <v>301</v>
      </c>
      <c r="I680" s="34">
        <v>320.5</v>
      </c>
      <c r="K680" s="5">
        <f t="shared" si="25"/>
        <v>148.15</v>
      </c>
      <c r="L680" s="5"/>
      <c r="M680" s="9">
        <v>32.97</v>
      </c>
      <c r="N680" s="76">
        <f t="shared" si="26"/>
        <v>0.22254471819102259</v>
      </c>
      <c r="O680" s="12"/>
      <c r="P680" s="23" t="e">
        <v>#NAME?</v>
      </c>
      <c r="R680" s="5">
        <v>325</v>
      </c>
      <c r="S680" s="5">
        <v>344.5</v>
      </c>
      <c r="T680" s="25"/>
      <c r="U680" s="34"/>
      <c r="V680" s="34"/>
      <c r="W680" s="78"/>
    </row>
    <row r="681" spans="1:23" ht="12" customHeight="1" outlineLevel="2" x14ac:dyDescent="0.2">
      <c r="A681" s="27">
        <f t="shared" si="24"/>
        <v>675</v>
      </c>
      <c r="B681" s="50">
        <v>40632</v>
      </c>
      <c r="C681" s="5">
        <v>175</v>
      </c>
      <c r="D681" s="5">
        <v>187.5</v>
      </c>
      <c r="E681" s="5">
        <v>5</v>
      </c>
      <c r="F681" s="5">
        <v>19.5</v>
      </c>
      <c r="G681" s="34"/>
      <c r="H681" s="34">
        <v>302</v>
      </c>
      <c r="I681" s="34">
        <v>321</v>
      </c>
      <c r="K681" s="5">
        <f t="shared" si="25"/>
        <v>153</v>
      </c>
      <c r="L681" s="5"/>
      <c r="M681" s="9">
        <v>32.92</v>
      </c>
      <c r="N681" s="76">
        <f t="shared" si="26"/>
        <v>0.21516339869281048</v>
      </c>
      <c r="O681" s="12"/>
      <c r="P681" s="23" t="e">
        <v>#NAME?</v>
      </c>
      <c r="R681" s="5">
        <v>327</v>
      </c>
      <c r="S681" s="5">
        <v>346</v>
      </c>
      <c r="T681" s="25"/>
      <c r="U681" s="34"/>
      <c r="V681" s="34"/>
      <c r="W681" s="78"/>
    </row>
    <row r="682" spans="1:23" ht="12" customHeight="1" outlineLevel="2" x14ac:dyDescent="0.2">
      <c r="A682" s="27">
        <f t="shared" si="24"/>
        <v>676</v>
      </c>
      <c r="B682" s="50">
        <v>40633</v>
      </c>
      <c r="C682" s="5">
        <v>175</v>
      </c>
      <c r="D682" s="5">
        <v>187.5</v>
      </c>
      <c r="E682" s="5">
        <v>5</v>
      </c>
      <c r="F682" s="5">
        <v>19.75</v>
      </c>
      <c r="G682" s="34"/>
      <c r="H682" s="34">
        <v>302</v>
      </c>
      <c r="I682" s="34">
        <v>321</v>
      </c>
      <c r="K682" s="5">
        <f t="shared" si="25"/>
        <v>152.75</v>
      </c>
      <c r="L682" s="5"/>
      <c r="M682" s="9">
        <v>33.35</v>
      </c>
      <c r="N682" s="76">
        <f t="shared" si="26"/>
        <v>0.21833060556464812</v>
      </c>
      <c r="O682" s="12"/>
      <c r="P682" s="23" t="e">
        <v>#NAME?</v>
      </c>
      <c r="R682" s="5">
        <v>327</v>
      </c>
      <c r="S682" s="5">
        <v>346</v>
      </c>
      <c r="T682" s="25"/>
      <c r="U682" s="34"/>
      <c r="V682" s="34"/>
      <c r="W682" s="78"/>
    </row>
    <row r="683" spans="1:23" ht="12" customHeight="1" outlineLevel="2" x14ac:dyDescent="0.2">
      <c r="A683" s="27">
        <f t="shared" si="24"/>
        <v>677</v>
      </c>
      <c r="B683" s="50">
        <v>40634</v>
      </c>
      <c r="C683" s="5">
        <v>175.5</v>
      </c>
      <c r="D683" s="5">
        <v>188.5</v>
      </c>
      <c r="E683" s="5">
        <v>5</v>
      </c>
      <c r="F683" s="5">
        <v>19.75</v>
      </c>
      <c r="G683" s="34"/>
      <c r="H683" s="34">
        <v>304</v>
      </c>
      <c r="I683" s="34">
        <v>323.5</v>
      </c>
      <c r="K683" s="5">
        <f t="shared" si="25"/>
        <v>153.67000000000002</v>
      </c>
      <c r="L683" s="5"/>
      <c r="M683" s="9">
        <v>33.44</v>
      </c>
      <c r="N683" s="76">
        <f t="shared" si="26"/>
        <v>0.21760916249105222</v>
      </c>
      <c r="O683" s="12"/>
      <c r="P683" s="23" t="e">
        <v>#NAME?</v>
      </c>
      <c r="R683" s="5">
        <v>329</v>
      </c>
      <c r="S683" s="5">
        <v>348.5</v>
      </c>
      <c r="T683" s="25"/>
      <c r="U683" s="34"/>
      <c r="V683" s="34"/>
      <c r="W683" s="78"/>
    </row>
    <row r="684" spans="1:23" ht="12" customHeight="1" outlineLevel="2" x14ac:dyDescent="0.2">
      <c r="A684" s="27">
        <f t="shared" si="24"/>
        <v>678</v>
      </c>
      <c r="B684" s="50">
        <v>40637</v>
      </c>
      <c r="C684" s="5">
        <v>179.5</v>
      </c>
      <c r="D684" s="5">
        <v>192.5</v>
      </c>
      <c r="E684" s="5">
        <v>5</v>
      </c>
      <c r="F684" s="5">
        <v>19.75</v>
      </c>
      <c r="G684" s="34"/>
      <c r="H684" s="34">
        <v>304</v>
      </c>
      <c r="I684" s="34">
        <v>323.5</v>
      </c>
      <c r="K684" s="5">
        <f t="shared" si="25"/>
        <v>157.35</v>
      </c>
      <c r="L684" s="5"/>
      <c r="M684" s="9">
        <v>33.880000000000003</v>
      </c>
      <c r="N684" s="76">
        <f t="shared" si="26"/>
        <v>0.21531617413409598</v>
      </c>
      <c r="O684" s="12"/>
      <c r="P684" s="23" t="e">
        <v>#NAME?</v>
      </c>
      <c r="R684" s="5">
        <v>329</v>
      </c>
      <c r="S684" s="5">
        <v>348.5</v>
      </c>
      <c r="T684" s="25"/>
      <c r="U684" s="34"/>
      <c r="V684" s="34"/>
      <c r="W684" s="78"/>
    </row>
    <row r="685" spans="1:23" ht="12" customHeight="1" outlineLevel="2" x14ac:dyDescent="0.2">
      <c r="A685" s="27">
        <f t="shared" si="24"/>
        <v>679</v>
      </c>
      <c r="B685" s="50">
        <v>40638</v>
      </c>
      <c r="C685" s="5">
        <v>180</v>
      </c>
      <c r="D685" s="5">
        <v>193</v>
      </c>
      <c r="E685" s="5">
        <v>5</v>
      </c>
      <c r="F685" s="5">
        <v>19.75</v>
      </c>
      <c r="G685" s="34"/>
      <c r="H685" s="34">
        <v>305.5</v>
      </c>
      <c r="I685" s="34">
        <v>325.5</v>
      </c>
      <c r="K685" s="5">
        <f t="shared" si="25"/>
        <v>157.81</v>
      </c>
      <c r="L685" s="5"/>
      <c r="M685" s="9">
        <v>34.270000000000003</v>
      </c>
      <c r="N685" s="76">
        <f t="shared" si="26"/>
        <v>0.2171598758000127</v>
      </c>
      <c r="O685" s="12"/>
      <c r="P685" s="23" t="e">
        <v>#NAME?</v>
      </c>
      <c r="R685" s="5">
        <v>332</v>
      </c>
      <c r="S685" s="5">
        <v>352</v>
      </c>
      <c r="T685" s="25"/>
      <c r="U685" s="34"/>
      <c r="V685" s="34"/>
      <c r="W685" s="78"/>
    </row>
    <row r="686" spans="1:23" ht="12" customHeight="1" outlineLevel="2" x14ac:dyDescent="0.2">
      <c r="A686" s="27">
        <f t="shared" si="24"/>
        <v>680</v>
      </c>
      <c r="B686" s="50">
        <v>40639</v>
      </c>
      <c r="C686" s="5">
        <v>180.5</v>
      </c>
      <c r="D686" s="5">
        <v>193.5</v>
      </c>
      <c r="E686" s="5">
        <v>5</v>
      </c>
      <c r="F686" s="5">
        <v>19.75</v>
      </c>
      <c r="G686" s="34"/>
      <c r="H686" s="34">
        <v>304.5</v>
      </c>
      <c r="I686" s="34">
        <v>324.5</v>
      </c>
      <c r="K686" s="5">
        <f t="shared" si="25"/>
        <v>158.27000000000001</v>
      </c>
      <c r="L686" s="5"/>
      <c r="M686" s="9">
        <v>33.6</v>
      </c>
      <c r="N686" s="76">
        <f t="shared" si="26"/>
        <v>0.21229544449358689</v>
      </c>
      <c r="O686" s="12"/>
      <c r="P686" s="23" t="e">
        <v>#NAME?</v>
      </c>
      <c r="R686" s="5">
        <v>332.5</v>
      </c>
      <c r="S686" s="5">
        <v>352.5</v>
      </c>
      <c r="T686" s="25"/>
      <c r="U686" s="34"/>
      <c r="V686" s="34"/>
      <c r="W686" s="78"/>
    </row>
    <row r="687" spans="1:23" ht="12" customHeight="1" outlineLevel="2" x14ac:dyDescent="0.2">
      <c r="A687" s="27">
        <f t="shared" si="24"/>
        <v>681</v>
      </c>
      <c r="B687" s="50">
        <v>40640</v>
      </c>
      <c r="C687" s="5">
        <v>181.5</v>
      </c>
      <c r="D687" s="5">
        <v>194.5</v>
      </c>
      <c r="E687" s="5">
        <v>5</v>
      </c>
      <c r="F687" s="5">
        <v>19.75</v>
      </c>
      <c r="G687" s="34"/>
      <c r="H687" s="34">
        <v>304</v>
      </c>
      <c r="I687" s="34">
        <v>325</v>
      </c>
      <c r="K687" s="5">
        <f t="shared" si="25"/>
        <v>159.19</v>
      </c>
      <c r="L687" s="5"/>
      <c r="M687" s="9">
        <v>33.67</v>
      </c>
      <c r="N687" s="76">
        <f t="shared" si="26"/>
        <v>0.21150826056913125</v>
      </c>
      <c r="O687" s="12"/>
      <c r="P687" s="23" t="e">
        <v>#NAME?</v>
      </c>
      <c r="R687" s="5">
        <v>332</v>
      </c>
      <c r="S687" s="5">
        <v>353</v>
      </c>
      <c r="T687" s="25"/>
      <c r="U687" s="34"/>
      <c r="V687" s="34"/>
      <c r="W687" s="78"/>
    </row>
    <row r="688" spans="1:23" ht="12" customHeight="1" outlineLevel="2" x14ac:dyDescent="0.2">
      <c r="A688" s="27">
        <f t="shared" si="24"/>
        <v>682</v>
      </c>
      <c r="B688" s="50">
        <v>40641</v>
      </c>
      <c r="C688" s="5">
        <v>184</v>
      </c>
      <c r="D688" s="5">
        <v>197</v>
      </c>
      <c r="E688" s="5">
        <v>5</v>
      </c>
      <c r="F688" s="5">
        <v>19.75</v>
      </c>
      <c r="G688" s="34"/>
      <c r="H688" s="34">
        <v>304</v>
      </c>
      <c r="I688" s="34">
        <v>325</v>
      </c>
      <c r="K688" s="5">
        <f t="shared" si="25"/>
        <v>161.49</v>
      </c>
      <c r="L688" s="5"/>
      <c r="M688" s="9">
        <v>33.93</v>
      </c>
      <c r="N688" s="76">
        <f t="shared" si="26"/>
        <v>0.21010588890953</v>
      </c>
      <c r="O688" s="12"/>
      <c r="P688" s="23" t="e">
        <v>#NAME?</v>
      </c>
      <c r="R688" s="5">
        <v>331</v>
      </c>
      <c r="S688" s="5">
        <v>352</v>
      </c>
      <c r="T688" s="25"/>
      <c r="U688" s="34"/>
      <c r="V688" s="34"/>
      <c r="W688" s="78"/>
    </row>
    <row r="689" spans="1:23" ht="12" customHeight="1" outlineLevel="2" x14ac:dyDescent="0.2">
      <c r="A689" s="27">
        <f t="shared" si="24"/>
        <v>683</v>
      </c>
      <c r="B689" s="50">
        <v>40644</v>
      </c>
      <c r="C689" s="5">
        <v>184.5</v>
      </c>
      <c r="D689" s="5">
        <v>197.5</v>
      </c>
      <c r="E689" s="5">
        <v>5</v>
      </c>
      <c r="F689" s="5">
        <v>19.5</v>
      </c>
      <c r="G689" s="34"/>
      <c r="H689" s="34">
        <v>302</v>
      </c>
      <c r="I689" s="34">
        <v>323</v>
      </c>
      <c r="K689" s="5">
        <f t="shared" si="25"/>
        <v>162.20000000000002</v>
      </c>
      <c r="L689" s="5"/>
      <c r="M689" s="9">
        <v>33.96</v>
      </c>
      <c r="N689" s="76">
        <f t="shared" si="26"/>
        <v>0.20937114673242907</v>
      </c>
      <c r="O689" s="12"/>
      <c r="P689" s="23" t="e">
        <v>#NAME?</v>
      </c>
      <c r="R689" s="5">
        <v>330</v>
      </c>
      <c r="S689" s="5">
        <v>351</v>
      </c>
      <c r="T689" s="25"/>
      <c r="U689" s="34"/>
      <c r="V689" s="34"/>
      <c r="W689" s="78"/>
    </row>
    <row r="690" spans="1:23" ht="12" customHeight="1" outlineLevel="2" x14ac:dyDescent="0.2">
      <c r="A690" s="27">
        <f t="shared" si="24"/>
        <v>684</v>
      </c>
      <c r="B690" s="50">
        <v>40645</v>
      </c>
      <c r="C690" s="5">
        <v>184.5</v>
      </c>
      <c r="D690" s="5">
        <v>197.5</v>
      </c>
      <c r="E690" s="5">
        <v>5</v>
      </c>
      <c r="F690" s="5">
        <v>19.5</v>
      </c>
      <c r="G690" s="34"/>
      <c r="H690" s="34">
        <v>301</v>
      </c>
      <c r="I690" s="34">
        <v>321</v>
      </c>
      <c r="K690" s="5">
        <f t="shared" si="25"/>
        <v>162.20000000000002</v>
      </c>
      <c r="L690" s="5"/>
      <c r="M690" s="9">
        <v>32.97</v>
      </c>
      <c r="N690" s="76">
        <f t="shared" si="26"/>
        <v>0.20326757090012329</v>
      </c>
      <c r="O690" s="12"/>
      <c r="P690" s="23" t="e">
        <v>#NAME?</v>
      </c>
      <c r="R690" s="5">
        <v>327</v>
      </c>
      <c r="S690" s="5">
        <v>347</v>
      </c>
      <c r="T690" s="25"/>
      <c r="U690" s="34"/>
      <c r="V690" s="34"/>
      <c r="W690" s="78"/>
    </row>
    <row r="691" spans="1:23" ht="12" customHeight="1" outlineLevel="2" x14ac:dyDescent="0.2">
      <c r="A691" s="27">
        <f t="shared" si="24"/>
        <v>685</v>
      </c>
      <c r="B691" s="50">
        <v>40646</v>
      </c>
      <c r="C691" s="5">
        <v>184.5</v>
      </c>
      <c r="D691" s="5">
        <v>197.5</v>
      </c>
      <c r="E691" s="5">
        <v>5</v>
      </c>
      <c r="F691" s="5">
        <v>19.5</v>
      </c>
      <c r="G691" s="34"/>
      <c r="H691" s="34">
        <v>301</v>
      </c>
      <c r="I691" s="34">
        <v>320</v>
      </c>
      <c r="K691" s="5">
        <f t="shared" si="25"/>
        <v>162.20000000000002</v>
      </c>
      <c r="L691" s="5"/>
      <c r="M691" s="9">
        <v>32.39</v>
      </c>
      <c r="N691" s="76">
        <f t="shared" si="26"/>
        <v>0.19969173859432798</v>
      </c>
      <c r="O691" s="12"/>
      <c r="P691" s="23" t="e">
        <v>#NAME?</v>
      </c>
      <c r="R691" s="5">
        <v>326</v>
      </c>
      <c r="S691" s="5">
        <v>345</v>
      </c>
      <c r="T691" s="25"/>
      <c r="U691" s="34"/>
      <c r="V691" s="34"/>
      <c r="W691" s="78"/>
    </row>
    <row r="692" spans="1:23" ht="12" customHeight="1" outlineLevel="2" x14ac:dyDescent="0.2">
      <c r="A692" s="27">
        <f t="shared" si="24"/>
        <v>686</v>
      </c>
      <c r="B692" s="50">
        <v>40647</v>
      </c>
      <c r="C692" s="5">
        <v>183</v>
      </c>
      <c r="D692" s="5">
        <v>196</v>
      </c>
      <c r="E692" s="5">
        <v>5</v>
      </c>
      <c r="F692" s="5">
        <v>19.5</v>
      </c>
      <c r="G692" s="34"/>
      <c r="H692" s="34">
        <v>302</v>
      </c>
      <c r="I692" s="34">
        <v>321</v>
      </c>
      <c r="K692" s="5">
        <f t="shared" si="25"/>
        <v>160.82000000000002</v>
      </c>
      <c r="L692" s="5"/>
      <c r="M692" s="9">
        <v>32.65</v>
      </c>
      <c r="N692" s="76">
        <f t="shared" si="26"/>
        <v>0.20302201218753882</v>
      </c>
      <c r="O692" s="12"/>
      <c r="P692" s="23" t="e">
        <v>#NAME?</v>
      </c>
      <c r="R692" s="5">
        <v>326</v>
      </c>
      <c r="S692" s="5">
        <v>345</v>
      </c>
      <c r="T692" s="25"/>
      <c r="U692" s="34"/>
      <c r="V692" s="34"/>
      <c r="W692" s="78"/>
    </row>
    <row r="693" spans="1:23" ht="12" customHeight="1" outlineLevel="2" x14ac:dyDescent="0.2">
      <c r="A693" s="27">
        <f t="shared" si="24"/>
        <v>687</v>
      </c>
      <c r="B693" s="50">
        <v>40648</v>
      </c>
      <c r="C693" s="5">
        <v>181.25</v>
      </c>
      <c r="D693" s="5">
        <v>194.25</v>
      </c>
      <c r="E693" s="5">
        <v>5</v>
      </c>
      <c r="F693" s="5">
        <v>19.8</v>
      </c>
      <c r="G693" s="34"/>
      <c r="H693" s="34">
        <v>302</v>
      </c>
      <c r="I693" s="34">
        <v>320.5</v>
      </c>
      <c r="K693" s="5">
        <f t="shared" si="25"/>
        <v>158.91</v>
      </c>
      <c r="L693" s="5"/>
      <c r="M693" s="9">
        <v>32.78</v>
      </c>
      <c r="N693" s="76">
        <f t="shared" si="26"/>
        <v>0.20628028443773205</v>
      </c>
      <c r="O693" s="12"/>
      <c r="P693" s="23" t="e">
        <v>#NAME?</v>
      </c>
      <c r="R693" s="5">
        <v>326</v>
      </c>
      <c r="S693" s="5">
        <v>345</v>
      </c>
      <c r="T693" s="25"/>
      <c r="U693" s="34"/>
      <c r="V693" s="34"/>
      <c r="W693" s="78"/>
    </row>
    <row r="694" spans="1:23" ht="12" customHeight="1" outlineLevel="2" x14ac:dyDescent="0.2">
      <c r="A694" s="27">
        <f t="shared" si="24"/>
        <v>688</v>
      </c>
      <c r="B694" s="50">
        <v>40651</v>
      </c>
      <c r="C694" s="5">
        <v>181.25</v>
      </c>
      <c r="D694" s="5">
        <v>194.25</v>
      </c>
      <c r="E694" s="5">
        <v>5</v>
      </c>
      <c r="F694" s="5">
        <v>19.8</v>
      </c>
      <c r="G694" s="34"/>
      <c r="H694" s="34">
        <v>301</v>
      </c>
      <c r="I694" s="34">
        <v>320</v>
      </c>
      <c r="K694" s="5">
        <f t="shared" si="25"/>
        <v>158.91</v>
      </c>
      <c r="L694" s="5"/>
      <c r="M694" s="9">
        <v>32.049999999999997</v>
      </c>
      <c r="N694" s="76">
        <f t="shared" si="26"/>
        <v>0.20168648920772764</v>
      </c>
      <c r="O694" s="12"/>
      <c r="P694" s="23" t="e">
        <v>#NAME?</v>
      </c>
      <c r="R694" s="5">
        <v>325</v>
      </c>
      <c r="S694" s="5">
        <v>344</v>
      </c>
      <c r="T694" s="25"/>
      <c r="U694" s="34"/>
      <c r="V694" s="34"/>
      <c r="W694" s="78"/>
    </row>
    <row r="695" spans="1:23" ht="12" customHeight="1" outlineLevel="2" x14ac:dyDescent="0.2">
      <c r="A695" s="27">
        <f t="shared" si="24"/>
        <v>689</v>
      </c>
      <c r="B695" s="50">
        <v>40652</v>
      </c>
      <c r="C695" s="5">
        <v>181</v>
      </c>
      <c r="D695" s="5">
        <v>194</v>
      </c>
      <c r="E695" s="5">
        <v>5</v>
      </c>
      <c r="F695" s="5">
        <v>19</v>
      </c>
      <c r="G695" s="34"/>
      <c r="H695" s="34">
        <v>300</v>
      </c>
      <c r="I695" s="34">
        <v>319</v>
      </c>
      <c r="K695" s="5">
        <f t="shared" si="25"/>
        <v>159.48000000000002</v>
      </c>
      <c r="L695" s="5"/>
      <c r="M695" s="9">
        <v>32.64</v>
      </c>
      <c r="N695" s="76">
        <f t="shared" si="26"/>
        <v>0.20466516177577124</v>
      </c>
      <c r="O695" s="12"/>
      <c r="P695" s="23" t="e">
        <v>#NAME?</v>
      </c>
      <c r="R695" s="5">
        <v>323</v>
      </c>
      <c r="S695" s="5">
        <v>342</v>
      </c>
      <c r="T695" s="25"/>
      <c r="U695" s="34"/>
      <c r="V695" s="34"/>
      <c r="W695" s="78"/>
    </row>
    <row r="696" spans="1:23" ht="12" customHeight="1" outlineLevel="2" x14ac:dyDescent="0.2">
      <c r="A696" s="27">
        <f t="shared" si="24"/>
        <v>690</v>
      </c>
      <c r="B696" s="50">
        <v>40653</v>
      </c>
      <c r="C696" s="5">
        <v>180.5</v>
      </c>
      <c r="D696" s="5">
        <v>193.5</v>
      </c>
      <c r="E696" s="5">
        <v>5</v>
      </c>
      <c r="F696" s="5">
        <v>19</v>
      </c>
      <c r="G696" s="34"/>
      <c r="H696" s="34">
        <v>298</v>
      </c>
      <c r="I696" s="34">
        <v>317</v>
      </c>
      <c r="K696" s="5">
        <f t="shared" si="25"/>
        <v>159.02000000000001</v>
      </c>
      <c r="L696" s="5"/>
      <c r="M696" s="9">
        <v>33.22</v>
      </c>
      <c r="N696" s="76">
        <f t="shared" si="26"/>
        <v>0.20890454030939504</v>
      </c>
      <c r="O696" s="12"/>
      <c r="P696" s="23" t="e">
        <v>#NAME?</v>
      </c>
      <c r="R696" s="5">
        <v>323</v>
      </c>
      <c r="S696" s="5">
        <v>342</v>
      </c>
      <c r="T696" s="25"/>
      <c r="U696" s="34"/>
      <c r="V696" s="34"/>
      <c r="W696" s="78"/>
    </row>
    <row r="697" spans="1:23" ht="12" customHeight="1" outlineLevel="2" x14ac:dyDescent="0.2">
      <c r="A697" s="27">
        <f t="shared" si="24"/>
        <v>691</v>
      </c>
      <c r="B697" s="50">
        <v>40658</v>
      </c>
      <c r="C697" s="5">
        <v>178.5</v>
      </c>
      <c r="D697" s="5">
        <v>192</v>
      </c>
      <c r="E697" s="5">
        <v>5</v>
      </c>
      <c r="F697" s="5">
        <v>19</v>
      </c>
      <c r="G697" s="34"/>
      <c r="H697" s="34">
        <v>297</v>
      </c>
      <c r="I697" s="34">
        <v>315.5</v>
      </c>
      <c r="K697" s="5">
        <f t="shared" si="25"/>
        <v>157.64000000000001</v>
      </c>
      <c r="L697" s="5"/>
      <c r="M697" s="9">
        <v>33.57</v>
      </c>
      <c r="N697" s="76">
        <f t="shared" si="26"/>
        <v>0.21295356508500379</v>
      </c>
      <c r="O697" s="12"/>
      <c r="P697" s="23" t="e">
        <v>#NAME?</v>
      </c>
      <c r="R697" s="5">
        <v>320</v>
      </c>
      <c r="S697" s="5">
        <v>338.5</v>
      </c>
      <c r="T697" s="25"/>
      <c r="U697" s="34"/>
      <c r="V697" s="34"/>
      <c r="W697" s="78"/>
    </row>
    <row r="698" spans="1:23" ht="12" customHeight="1" outlineLevel="2" x14ac:dyDescent="0.2">
      <c r="A698" s="27">
        <f t="shared" si="24"/>
        <v>692</v>
      </c>
      <c r="B698" s="50">
        <v>40659</v>
      </c>
      <c r="C698" s="5">
        <v>178.5</v>
      </c>
      <c r="D698" s="5">
        <v>192</v>
      </c>
      <c r="E698" s="5">
        <v>5</v>
      </c>
      <c r="F698" s="5">
        <v>19</v>
      </c>
      <c r="G698" s="34"/>
      <c r="H698" s="34">
        <v>297</v>
      </c>
      <c r="I698" s="34">
        <v>313.5</v>
      </c>
      <c r="K698" s="5">
        <f t="shared" si="25"/>
        <v>157.64000000000001</v>
      </c>
      <c r="L698" s="5"/>
      <c r="M698" s="9">
        <v>33.78</v>
      </c>
      <c r="N698" s="76">
        <f t="shared" si="26"/>
        <v>0.21428571428571427</v>
      </c>
      <c r="O698" s="12"/>
      <c r="P698" s="23" t="e">
        <v>#NAME?</v>
      </c>
      <c r="R698" s="5">
        <v>322</v>
      </c>
      <c r="S698" s="5">
        <v>338.5</v>
      </c>
      <c r="T698" s="25"/>
      <c r="U698" s="34"/>
      <c r="V698" s="34"/>
      <c r="W698" s="78"/>
    </row>
    <row r="699" spans="1:23" ht="12" customHeight="1" outlineLevel="2" x14ac:dyDescent="0.2">
      <c r="A699" s="27">
        <f t="shared" si="24"/>
        <v>693</v>
      </c>
      <c r="B699" s="50">
        <v>40660</v>
      </c>
      <c r="C699" s="5">
        <v>182</v>
      </c>
      <c r="D699" s="5">
        <v>196</v>
      </c>
      <c r="E699" s="5">
        <v>5</v>
      </c>
      <c r="F699" s="5">
        <v>19</v>
      </c>
      <c r="G699" s="34"/>
      <c r="H699" s="34">
        <v>297</v>
      </c>
      <c r="I699" s="34">
        <v>313</v>
      </c>
      <c r="K699" s="5">
        <f t="shared" si="25"/>
        <v>161.32000000000002</v>
      </c>
      <c r="L699" s="5"/>
      <c r="M699" s="9">
        <v>33.450000000000003</v>
      </c>
      <c r="N699" s="76">
        <f t="shared" si="26"/>
        <v>0.20735184726010414</v>
      </c>
      <c r="O699" s="12"/>
      <c r="P699" s="23" t="e">
        <v>#NAME?</v>
      </c>
      <c r="R699" s="5">
        <v>324</v>
      </c>
      <c r="S699" s="5">
        <v>340</v>
      </c>
      <c r="T699" s="25"/>
      <c r="U699" s="34"/>
      <c r="V699" s="34"/>
      <c r="W699" s="78"/>
    </row>
    <row r="700" spans="1:23" ht="12" customHeight="1" outlineLevel="2" x14ac:dyDescent="0.2">
      <c r="A700" s="27">
        <f t="shared" si="24"/>
        <v>694</v>
      </c>
      <c r="B700" s="50">
        <v>40661</v>
      </c>
      <c r="C700" s="5">
        <v>183</v>
      </c>
      <c r="D700" s="5">
        <v>197.5</v>
      </c>
      <c r="E700" s="5">
        <v>5</v>
      </c>
      <c r="F700" s="5">
        <v>19</v>
      </c>
      <c r="G700" s="34"/>
      <c r="H700" s="34">
        <v>297</v>
      </c>
      <c r="I700" s="34">
        <v>313</v>
      </c>
      <c r="K700" s="5">
        <f t="shared" si="25"/>
        <v>162.70000000000002</v>
      </c>
      <c r="L700" s="5"/>
      <c r="M700" s="9">
        <v>33.090000000000003</v>
      </c>
      <c r="N700" s="76">
        <f t="shared" si="26"/>
        <v>0.20338045482483097</v>
      </c>
      <c r="O700" s="12"/>
      <c r="P700" s="23" t="e">
        <v>#NAME?</v>
      </c>
      <c r="R700" s="5">
        <v>236</v>
      </c>
      <c r="S700" s="5">
        <v>342</v>
      </c>
      <c r="T700" s="25"/>
      <c r="U700" s="34"/>
      <c r="V700" s="34"/>
      <c r="W700" s="78"/>
    </row>
    <row r="701" spans="1:23" ht="12" customHeight="1" outlineLevel="2" x14ac:dyDescent="0.2">
      <c r="A701" s="27">
        <f t="shared" si="24"/>
        <v>695</v>
      </c>
      <c r="B701" s="50">
        <v>40662</v>
      </c>
      <c r="C701" s="5">
        <v>183</v>
      </c>
      <c r="D701" s="5">
        <v>197.5</v>
      </c>
      <c r="E701" s="5">
        <v>5</v>
      </c>
      <c r="F701" s="5">
        <v>19</v>
      </c>
      <c r="G701" s="34"/>
      <c r="H701" s="34">
        <v>296</v>
      </c>
      <c r="I701" s="34">
        <v>311.5</v>
      </c>
      <c r="K701" s="5">
        <f t="shared" si="25"/>
        <v>162.70000000000002</v>
      </c>
      <c r="L701" s="5"/>
      <c r="M701" s="9">
        <v>33.4</v>
      </c>
      <c r="N701" s="76">
        <f t="shared" si="26"/>
        <v>0.20528580208973568</v>
      </c>
      <c r="O701" s="12"/>
      <c r="P701" s="23" t="e">
        <v>#NAME?</v>
      </c>
      <c r="R701" s="5">
        <v>325</v>
      </c>
      <c r="S701" s="5">
        <v>340.5</v>
      </c>
      <c r="T701" s="25"/>
      <c r="U701" s="34"/>
      <c r="V701" s="34"/>
      <c r="W701" s="78"/>
    </row>
    <row r="702" spans="1:23" ht="12" customHeight="1" outlineLevel="2" x14ac:dyDescent="0.2">
      <c r="A702" s="27">
        <f t="shared" si="24"/>
        <v>696</v>
      </c>
      <c r="B702" s="50">
        <v>40665</v>
      </c>
      <c r="C702" s="5">
        <v>183</v>
      </c>
      <c r="D702" s="5">
        <v>197.5</v>
      </c>
      <c r="E702" s="5">
        <v>5</v>
      </c>
      <c r="F702" s="5">
        <v>19</v>
      </c>
      <c r="G702" s="34"/>
      <c r="H702" s="34">
        <v>296</v>
      </c>
      <c r="I702" s="34">
        <v>311.5</v>
      </c>
      <c r="K702" s="5">
        <f t="shared" si="25"/>
        <v>162.70000000000002</v>
      </c>
      <c r="L702" s="5"/>
      <c r="M702" s="9">
        <v>32.86</v>
      </c>
      <c r="N702" s="76">
        <f t="shared" si="26"/>
        <v>0.20196681007990164</v>
      </c>
      <c r="O702" s="12"/>
      <c r="P702" s="23" t="e">
        <v>#NAME?</v>
      </c>
      <c r="R702" s="5">
        <v>325</v>
      </c>
      <c r="S702" s="5">
        <v>340.5</v>
      </c>
      <c r="T702" s="25"/>
      <c r="U702" s="34"/>
      <c r="V702" s="34"/>
      <c r="W702" s="78"/>
    </row>
    <row r="703" spans="1:23" ht="12" customHeight="1" outlineLevel="2" x14ac:dyDescent="0.2">
      <c r="A703" s="27">
        <f t="shared" si="24"/>
        <v>697</v>
      </c>
      <c r="B703" s="50">
        <v>40666</v>
      </c>
      <c r="C703" s="5">
        <v>183</v>
      </c>
      <c r="D703" s="5">
        <v>197.5</v>
      </c>
      <c r="E703" s="5">
        <v>5</v>
      </c>
      <c r="F703" s="5">
        <v>19</v>
      </c>
      <c r="G703" s="34"/>
      <c r="H703" s="34">
        <v>294.5</v>
      </c>
      <c r="I703" s="34">
        <v>309.5</v>
      </c>
      <c r="K703" s="5">
        <f t="shared" si="25"/>
        <v>162.70000000000002</v>
      </c>
      <c r="L703" s="5"/>
      <c r="M703" s="9">
        <v>32</v>
      </c>
      <c r="N703" s="76">
        <f t="shared" si="26"/>
        <v>0.19668100799016594</v>
      </c>
      <c r="O703" s="12"/>
      <c r="P703" s="23" t="e">
        <v>#NAME?</v>
      </c>
      <c r="R703" s="5">
        <v>323.5</v>
      </c>
      <c r="S703" s="5">
        <v>338.5</v>
      </c>
      <c r="T703" s="25"/>
      <c r="U703" s="34"/>
      <c r="V703" s="34"/>
      <c r="W703" s="78"/>
    </row>
    <row r="704" spans="1:23" ht="12" customHeight="1" outlineLevel="2" x14ac:dyDescent="0.2">
      <c r="A704" s="27">
        <f t="shared" si="24"/>
        <v>698</v>
      </c>
      <c r="B704" s="50">
        <v>40669</v>
      </c>
      <c r="C704" s="5">
        <v>182.5</v>
      </c>
      <c r="D704" s="5">
        <v>197.25</v>
      </c>
      <c r="E704" s="5">
        <v>5</v>
      </c>
      <c r="F704" s="5">
        <v>19.25</v>
      </c>
      <c r="G704" s="34"/>
      <c r="H704" s="34">
        <v>294</v>
      </c>
      <c r="I704" s="34">
        <v>309.5</v>
      </c>
      <c r="K704" s="5">
        <f t="shared" si="25"/>
        <v>162.22</v>
      </c>
      <c r="L704" s="5"/>
      <c r="M704" s="9">
        <v>31.02</v>
      </c>
      <c r="N704" s="76">
        <f t="shared" si="26"/>
        <v>0.19122179755887067</v>
      </c>
      <c r="O704" s="12"/>
      <c r="P704" s="23" t="e">
        <v>#NAME?</v>
      </c>
      <c r="R704" s="5">
        <v>323</v>
      </c>
      <c r="S704" s="5">
        <v>338.5</v>
      </c>
      <c r="T704" s="25"/>
      <c r="U704" s="34"/>
      <c r="V704" s="34"/>
      <c r="W704" s="78"/>
    </row>
    <row r="705" spans="1:23" ht="12" customHeight="1" outlineLevel="2" x14ac:dyDescent="0.2">
      <c r="A705" s="27">
        <f t="shared" si="24"/>
        <v>699</v>
      </c>
      <c r="B705" s="50">
        <v>40672</v>
      </c>
      <c r="C705" s="5">
        <v>182</v>
      </c>
      <c r="D705" s="5">
        <v>196.75</v>
      </c>
      <c r="E705" s="5">
        <v>5</v>
      </c>
      <c r="F705" s="5">
        <v>19.25</v>
      </c>
      <c r="G705" s="34"/>
      <c r="H705" s="34">
        <v>291</v>
      </c>
      <c r="I705" s="34">
        <v>310.5</v>
      </c>
      <c r="K705" s="5">
        <f t="shared" si="25"/>
        <v>161.76000000000002</v>
      </c>
      <c r="L705" s="5"/>
      <c r="M705" s="9">
        <v>31.32</v>
      </c>
      <c r="N705" s="76">
        <f t="shared" si="26"/>
        <v>0.193620178041543</v>
      </c>
      <c r="O705" s="12"/>
      <c r="P705" s="23" t="e">
        <v>#NAME?</v>
      </c>
      <c r="R705" s="5">
        <v>320</v>
      </c>
      <c r="S705" s="5">
        <v>339.5</v>
      </c>
      <c r="T705" s="25"/>
      <c r="U705" s="34"/>
      <c r="V705" s="34"/>
      <c r="W705" s="78"/>
    </row>
    <row r="706" spans="1:23" ht="12" customHeight="1" outlineLevel="2" x14ac:dyDescent="0.2">
      <c r="A706" s="27">
        <f t="shared" si="24"/>
        <v>700</v>
      </c>
      <c r="B706" s="50">
        <v>40673</v>
      </c>
      <c r="C706" s="5">
        <v>182</v>
      </c>
      <c r="D706" s="5">
        <v>196.75</v>
      </c>
      <c r="E706" s="5">
        <v>5</v>
      </c>
      <c r="F706" s="5">
        <v>19</v>
      </c>
      <c r="G706" s="34"/>
      <c r="H706" s="34">
        <v>287</v>
      </c>
      <c r="I706" s="34">
        <v>306.5</v>
      </c>
      <c r="K706" s="5">
        <f t="shared" si="25"/>
        <v>162.01000000000002</v>
      </c>
      <c r="L706" s="5"/>
      <c r="M706" s="9">
        <v>31.47</v>
      </c>
      <c r="N706" s="76">
        <f t="shared" si="26"/>
        <v>0.19424726868711806</v>
      </c>
      <c r="O706" s="12"/>
      <c r="P706" s="23" t="e">
        <v>#NAME?</v>
      </c>
      <c r="R706" s="5">
        <v>318</v>
      </c>
      <c r="S706" s="5">
        <v>337.5</v>
      </c>
      <c r="T706" s="25"/>
      <c r="U706" s="34"/>
      <c r="V706" s="34"/>
      <c r="W706" s="78"/>
    </row>
    <row r="707" spans="1:23" ht="12" customHeight="1" outlineLevel="2" x14ac:dyDescent="0.2">
      <c r="A707" s="27">
        <f t="shared" si="24"/>
        <v>701</v>
      </c>
      <c r="B707" s="50">
        <v>40674</v>
      </c>
      <c r="C707" s="5">
        <v>183</v>
      </c>
      <c r="D707" s="5">
        <v>197.75</v>
      </c>
      <c r="E707" s="5">
        <v>5</v>
      </c>
      <c r="F707" s="5">
        <v>19</v>
      </c>
      <c r="G707" s="34"/>
      <c r="H707" s="34">
        <v>286</v>
      </c>
      <c r="I707" s="34">
        <v>304.5</v>
      </c>
      <c r="K707" s="5">
        <f t="shared" si="25"/>
        <v>162.93</v>
      </c>
      <c r="L707" s="5"/>
      <c r="M707" s="9">
        <v>30.34</v>
      </c>
      <c r="N707" s="76">
        <f t="shared" si="26"/>
        <v>0.18621493893082919</v>
      </c>
      <c r="O707" s="12"/>
      <c r="P707" s="23" t="e">
        <v>#NAME?</v>
      </c>
      <c r="R707" s="5">
        <v>318</v>
      </c>
      <c r="S707" s="5">
        <v>336.5</v>
      </c>
      <c r="T707" s="25"/>
      <c r="U707" s="34"/>
      <c r="V707" s="34"/>
      <c r="W707" s="78"/>
    </row>
    <row r="708" spans="1:23" ht="12" customHeight="1" outlineLevel="2" x14ac:dyDescent="0.2">
      <c r="A708" s="27">
        <f t="shared" si="24"/>
        <v>702</v>
      </c>
      <c r="B708" s="50">
        <v>40675</v>
      </c>
      <c r="C708" s="5">
        <v>182</v>
      </c>
      <c r="D708" s="5">
        <v>197</v>
      </c>
      <c r="E708" s="5">
        <v>5</v>
      </c>
      <c r="F708" s="5">
        <v>19</v>
      </c>
      <c r="G708" s="34"/>
      <c r="H708" s="34">
        <v>282</v>
      </c>
      <c r="I708" s="34">
        <v>301</v>
      </c>
      <c r="K708" s="5">
        <f t="shared" si="25"/>
        <v>162.24</v>
      </c>
      <c r="L708" s="5"/>
      <c r="M708" s="9">
        <v>30.31</v>
      </c>
      <c r="N708" s="76">
        <f t="shared" si="26"/>
        <v>0.18682199211045364</v>
      </c>
      <c r="O708" s="12"/>
      <c r="P708" s="23" t="e">
        <v>#NAME?</v>
      </c>
      <c r="R708" s="5">
        <v>315</v>
      </c>
      <c r="S708" s="5">
        <v>334</v>
      </c>
      <c r="T708" s="25"/>
      <c r="U708" s="34"/>
      <c r="V708" s="34"/>
      <c r="W708" s="78"/>
    </row>
    <row r="709" spans="1:23" outlineLevel="2" x14ac:dyDescent="0.2">
      <c r="A709" s="27">
        <f t="shared" si="24"/>
        <v>703</v>
      </c>
      <c r="B709" s="50">
        <v>40676</v>
      </c>
      <c r="C709" s="5">
        <v>181.5</v>
      </c>
      <c r="D709" s="5">
        <v>196.5</v>
      </c>
      <c r="E709" s="5">
        <v>5</v>
      </c>
      <c r="F709" s="5">
        <v>19</v>
      </c>
      <c r="G709" s="34"/>
      <c r="H709" s="34">
        <v>280</v>
      </c>
      <c r="I709" s="34">
        <v>298</v>
      </c>
      <c r="K709" s="5">
        <f t="shared" si="25"/>
        <v>161.78</v>
      </c>
      <c r="L709" s="5"/>
      <c r="M709" s="9">
        <v>29.69</v>
      </c>
      <c r="N709" s="76">
        <f t="shared" si="26"/>
        <v>0.18352083075781928</v>
      </c>
      <c r="O709" s="12"/>
      <c r="P709" s="23" t="e">
        <v>#NAME?</v>
      </c>
      <c r="R709" s="5">
        <v>314</v>
      </c>
      <c r="S709" s="5">
        <v>332</v>
      </c>
      <c r="T709" s="25"/>
      <c r="U709" s="34"/>
      <c r="V709" s="34"/>
      <c r="W709" s="78"/>
    </row>
    <row r="710" spans="1:23" outlineLevel="2" x14ac:dyDescent="0.2">
      <c r="A710" s="27">
        <f t="shared" si="24"/>
        <v>704</v>
      </c>
      <c r="B710" s="50">
        <v>40679</v>
      </c>
      <c r="C710" s="5">
        <v>181</v>
      </c>
      <c r="D710" s="5">
        <v>196</v>
      </c>
      <c r="E710" s="5">
        <v>5</v>
      </c>
      <c r="F710" s="5">
        <v>18.75</v>
      </c>
      <c r="G710" s="34"/>
      <c r="H710" s="34">
        <v>280</v>
      </c>
      <c r="I710" s="34">
        <v>298.5</v>
      </c>
      <c r="K710" s="5">
        <f t="shared" si="25"/>
        <v>161.57000000000002</v>
      </c>
      <c r="L710" s="5"/>
      <c r="M710" s="9">
        <v>29.4</v>
      </c>
      <c r="N710" s="76">
        <f t="shared" si="26"/>
        <v>0.18196447360277276</v>
      </c>
      <c r="O710" s="12"/>
      <c r="P710" s="23" t="e">
        <v>#NAME?</v>
      </c>
      <c r="R710" s="5">
        <v>313</v>
      </c>
      <c r="S710" s="5">
        <v>331.5</v>
      </c>
      <c r="T710" s="25"/>
      <c r="U710" s="34"/>
      <c r="V710" s="34"/>
      <c r="W710" s="78"/>
    </row>
    <row r="711" spans="1:23" ht="14.25" customHeight="1" outlineLevel="2" x14ac:dyDescent="0.2">
      <c r="A711" s="27">
        <f t="shared" si="24"/>
        <v>705</v>
      </c>
      <c r="B711" s="50">
        <v>40680</v>
      </c>
      <c r="C711" s="5">
        <v>181</v>
      </c>
      <c r="D711" s="5">
        <v>196</v>
      </c>
      <c r="E711" s="5">
        <v>5</v>
      </c>
      <c r="F711" s="5">
        <v>18.75</v>
      </c>
      <c r="G711" s="34"/>
      <c r="H711" s="34">
        <v>280</v>
      </c>
      <c r="I711" s="34">
        <v>298.5</v>
      </c>
      <c r="K711" s="5">
        <f t="shared" si="25"/>
        <v>161.57000000000002</v>
      </c>
      <c r="L711" s="5"/>
      <c r="M711" s="9">
        <v>29.86</v>
      </c>
      <c r="N711" s="76">
        <f t="shared" si="26"/>
        <v>0.1848115367951971</v>
      </c>
      <c r="O711" s="12"/>
      <c r="P711" s="23" t="e">
        <v>#NAME?</v>
      </c>
      <c r="R711" s="5">
        <v>313</v>
      </c>
      <c r="S711" s="5">
        <v>331.5</v>
      </c>
      <c r="T711" s="25"/>
      <c r="U711" s="34"/>
      <c r="V711" s="34"/>
      <c r="W711" s="78"/>
    </row>
    <row r="712" spans="1:23" outlineLevel="2" x14ac:dyDescent="0.2">
      <c r="A712" s="27">
        <f t="shared" ref="A712:A775" si="27">A711+1</f>
        <v>706</v>
      </c>
      <c r="B712" s="50">
        <v>40681</v>
      </c>
      <c r="C712" s="5">
        <v>180</v>
      </c>
      <c r="D712" s="5">
        <v>195</v>
      </c>
      <c r="E712" s="5">
        <v>5</v>
      </c>
      <c r="F712" s="5">
        <v>18.25</v>
      </c>
      <c r="G712" s="34"/>
      <c r="H712" s="34">
        <v>274</v>
      </c>
      <c r="I712" s="34">
        <v>293</v>
      </c>
      <c r="K712" s="5">
        <f t="shared" si="25"/>
        <v>161.15</v>
      </c>
      <c r="L712" s="5"/>
      <c r="M712" s="9">
        <v>30.32</v>
      </c>
      <c r="N712" s="76">
        <f t="shared" si="26"/>
        <v>0.18814768848898542</v>
      </c>
      <c r="O712" s="12"/>
      <c r="P712" s="23" t="e">
        <v>#NAME?</v>
      </c>
      <c r="R712" s="5">
        <v>308</v>
      </c>
      <c r="S712" s="5">
        <v>327</v>
      </c>
      <c r="T712" s="25"/>
      <c r="U712" s="34"/>
      <c r="V712" s="34"/>
      <c r="W712" s="78"/>
    </row>
    <row r="713" spans="1:23" outlineLevel="2" x14ac:dyDescent="0.2">
      <c r="A713" s="27">
        <f t="shared" si="27"/>
        <v>707</v>
      </c>
      <c r="B713" s="50">
        <v>40682</v>
      </c>
      <c r="C713" s="5">
        <v>177</v>
      </c>
      <c r="D713" s="5">
        <v>192</v>
      </c>
      <c r="E713" s="5">
        <v>5</v>
      </c>
      <c r="F713" s="5">
        <v>18.25</v>
      </c>
      <c r="G713" s="34"/>
      <c r="H713" s="34">
        <v>274</v>
      </c>
      <c r="I713" s="34">
        <v>293</v>
      </c>
      <c r="K713" s="5">
        <f t="shared" si="25"/>
        <v>158.39000000000001</v>
      </c>
      <c r="L713" s="5"/>
      <c r="M713" s="9">
        <v>30.45</v>
      </c>
      <c r="N713" s="76">
        <f t="shared" si="26"/>
        <v>0.19224698528947531</v>
      </c>
      <c r="O713" s="12"/>
      <c r="P713" s="23" t="e">
        <v>#NAME?</v>
      </c>
      <c r="R713" s="5">
        <v>310</v>
      </c>
      <c r="S713" s="5">
        <v>329</v>
      </c>
      <c r="T713" s="25"/>
      <c r="U713" s="34"/>
      <c r="V713" s="34"/>
      <c r="W713" s="78"/>
    </row>
    <row r="714" spans="1:23" outlineLevel="2" x14ac:dyDescent="0.2">
      <c r="A714" s="27">
        <f t="shared" si="27"/>
        <v>708</v>
      </c>
      <c r="B714" s="50">
        <v>40683</v>
      </c>
      <c r="C714" s="5">
        <v>177</v>
      </c>
      <c r="D714" s="5">
        <v>192</v>
      </c>
      <c r="E714" s="5">
        <v>5</v>
      </c>
      <c r="F714" s="5">
        <v>19.25</v>
      </c>
      <c r="G714" s="34"/>
      <c r="H714" s="34">
        <v>272</v>
      </c>
      <c r="I714" s="34">
        <v>291</v>
      </c>
      <c r="K714" s="5">
        <f t="shared" si="25"/>
        <v>157.39000000000001</v>
      </c>
      <c r="L714" s="5"/>
      <c r="M714" s="9">
        <v>30.41</v>
      </c>
      <c r="N714" s="76">
        <f t="shared" si="26"/>
        <v>0.19321430840587075</v>
      </c>
      <c r="O714" s="12"/>
      <c r="P714" s="23" t="e">
        <v>#NAME?</v>
      </c>
      <c r="R714" s="5">
        <v>310</v>
      </c>
      <c r="S714" s="5">
        <v>329</v>
      </c>
      <c r="T714" s="25"/>
      <c r="U714" s="34"/>
      <c r="V714" s="34"/>
      <c r="W714" s="78"/>
    </row>
    <row r="715" spans="1:23" outlineLevel="2" x14ac:dyDescent="0.2">
      <c r="A715" s="27">
        <f t="shared" si="27"/>
        <v>709</v>
      </c>
      <c r="B715" s="50">
        <v>40686</v>
      </c>
      <c r="C715" s="5">
        <v>175.5</v>
      </c>
      <c r="D715" s="5">
        <v>190.5</v>
      </c>
      <c r="E715" s="5">
        <v>5</v>
      </c>
      <c r="F715" s="5">
        <v>19.25</v>
      </c>
      <c r="G715" s="34"/>
      <c r="H715" s="34">
        <v>264</v>
      </c>
      <c r="I715" s="34">
        <v>284</v>
      </c>
      <c r="K715" s="5">
        <f t="shared" si="25"/>
        <v>156.01000000000002</v>
      </c>
      <c r="L715" s="5"/>
      <c r="M715" s="9">
        <v>30.21</v>
      </c>
      <c r="N715" s="76">
        <f t="shared" si="26"/>
        <v>0.19364143324145885</v>
      </c>
      <c r="O715" s="12"/>
      <c r="P715" s="23" t="e">
        <v>#NAME?</v>
      </c>
      <c r="R715" s="5">
        <v>309</v>
      </c>
      <c r="S715" s="5">
        <v>328</v>
      </c>
      <c r="T715" s="25"/>
      <c r="U715" s="34"/>
      <c r="V715" s="34"/>
      <c r="W715" s="78"/>
    </row>
    <row r="716" spans="1:23" outlineLevel="2" x14ac:dyDescent="0.2">
      <c r="A716" s="27">
        <f t="shared" si="27"/>
        <v>710</v>
      </c>
      <c r="B716" s="50">
        <v>40687</v>
      </c>
      <c r="C716" s="5">
        <v>175</v>
      </c>
      <c r="D716" s="5">
        <v>190</v>
      </c>
      <c r="E716" s="5">
        <v>5</v>
      </c>
      <c r="F716" s="5">
        <v>19.5</v>
      </c>
      <c r="G716" s="34"/>
      <c r="H716" s="34">
        <v>258</v>
      </c>
      <c r="I716" s="34">
        <v>277</v>
      </c>
      <c r="K716" s="5">
        <f t="shared" si="25"/>
        <v>155.30000000000001</v>
      </c>
      <c r="L716" s="5"/>
      <c r="M716" s="9">
        <v>30.72</v>
      </c>
      <c r="N716" s="76">
        <f t="shared" si="26"/>
        <v>0.19781068898905343</v>
      </c>
      <c r="O716" s="12"/>
      <c r="P716" s="23" t="e">
        <v>#NAME?</v>
      </c>
      <c r="R716" s="5">
        <v>294</v>
      </c>
      <c r="S716" s="5">
        <v>313</v>
      </c>
      <c r="T716" s="25"/>
      <c r="U716" s="34"/>
      <c r="V716" s="34"/>
      <c r="W716" s="78"/>
    </row>
    <row r="717" spans="1:23" outlineLevel="2" x14ac:dyDescent="0.2">
      <c r="A717" s="27">
        <f t="shared" si="27"/>
        <v>711</v>
      </c>
      <c r="B717" s="50">
        <v>40688</v>
      </c>
      <c r="C717" s="5">
        <v>174</v>
      </c>
      <c r="D717" s="5">
        <v>189</v>
      </c>
      <c r="E717" s="5">
        <v>5</v>
      </c>
      <c r="F717" s="5">
        <v>19.5</v>
      </c>
      <c r="G717" s="34"/>
      <c r="H717" s="34">
        <v>257</v>
      </c>
      <c r="I717" s="34">
        <v>276</v>
      </c>
      <c r="K717" s="5">
        <f t="shared" si="25"/>
        <v>154.38</v>
      </c>
      <c r="L717" s="5"/>
      <c r="M717" s="9">
        <v>30.61</v>
      </c>
      <c r="N717" s="76">
        <f t="shared" si="26"/>
        <v>0.19827697888327503</v>
      </c>
      <c r="O717" s="12"/>
      <c r="P717" s="23" t="e">
        <v>#NAME?</v>
      </c>
      <c r="R717" s="5">
        <v>293</v>
      </c>
      <c r="S717" s="5">
        <v>312</v>
      </c>
      <c r="T717" s="25"/>
      <c r="U717" s="34"/>
      <c r="V717" s="34"/>
      <c r="W717" s="78"/>
    </row>
    <row r="718" spans="1:23" outlineLevel="2" x14ac:dyDescent="0.2">
      <c r="A718" s="27">
        <f t="shared" si="27"/>
        <v>712</v>
      </c>
      <c r="B718" s="50">
        <v>40689</v>
      </c>
      <c r="C718" s="5">
        <v>172.75</v>
      </c>
      <c r="D718" s="5">
        <v>187.75</v>
      </c>
      <c r="E718" s="5">
        <v>5</v>
      </c>
      <c r="F718" s="5">
        <v>19.5</v>
      </c>
      <c r="G718" s="34"/>
      <c r="H718" s="34">
        <v>257</v>
      </c>
      <c r="I718" s="34">
        <v>276</v>
      </c>
      <c r="K718" s="5">
        <f t="shared" si="25"/>
        <v>153.23000000000002</v>
      </c>
      <c r="L718" s="5"/>
      <c r="M718" s="9">
        <v>31.28</v>
      </c>
      <c r="N718" s="76">
        <f t="shared" si="26"/>
        <v>0.20413757097174182</v>
      </c>
      <c r="O718" s="12"/>
      <c r="P718" s="23" t="e">
        <v>#NAME?</v>
      </c>
      <c r="R718" s="5">
        <v>293</v>
      </c>
      <c r="S718" s="5">
        <v>312</v>
      </c>
      <c r="T718" s="25"/>
      <c r="U718" s="34"/>
      <c r="V718" s="34"/>
      <c r="W718" s="78"/>
    </row>
    <row r="719" spans="1:23" outlineLevel="2" x14ac:dyDescent="0.2">
      <c r="A719" s="27">
        <f t="shared" si="27"/>
        <v>713</v>
      </c>
      <c r="B719" s="50">
        <v>40690</v>
      </c>
      <c r="C719" s="5">
        <v>172.75</v>
      </c>
      <c r="D719" s="5">
        <v>187.75</v>
      </c>
      <c r="E719" s="5">
        <v>5</v>
      </c>
      <c r="F719" s="5">
        <v>19.5</v>
      </c>
      <c r="G719" s="34"/>
      <c r="H719" s="34">
        <v>259</v>
      </c>
      <c r="I719" s="34">
        <v>278</v>
      </c>
      <c r="K719" s="5">
        <f t="shared" si="25"/>
        <v>153.23000000000002</v>
      </c>
      <c r="L719" s="5"/>
      <c r="M719" s="9">
        <v>31.88</v>
      </c>
      <c r="N719" s="76">
        <f t="shared" si="26"/>
        <v>0.2080532532793839</v>
      </c>
      <c r="O719" s="12"/>
      <c r="P719" s="23" t="e">
        <v>#NAME?</v>
      </c>
      <c r="R719" s="5">
        <v>296</v>
      </c>
      <c r="S719" s="5">
        <v>315</v>
      </c>
      <c r="T719" s="25"/>
      <c r="U719" s="34"/>
      <c r="V719" s="34"/>
      <c r="W719" s="78"/>
    </row>
    <row r="720" spans="1:23" outlineLevel="2" x14ac:dyDescent="0.2">
      <c r="A720" s="27">
        <f t="shared" si="27"/>
        <v>714</v>
      </c>
      <c r="B720" s="50">
        <v>40693</v>
      </c>
      <c r="C720" s="5">
        <v>171.75</v>
      </c>
      <c r="D720" s="5">
        <v>186.75</v>
      </c>
      <c r="E720" s="5">
        <v>5</v>
      </c>
      <c r="F720" s="5">
        <v>19.5</v>
      </c>
      <c r="G720" s="34"/>
      <c r="H720" s="34">
        <v>259</v>
      </c>
      <c r="I720" s="34">
        <v>278</v>
      </c>
      <c r="K720" s="5">
        <f t="shared" si="25"/>
        <v>152.31</v>
      </c>
      <c r="L720" s="5"/>
      <c r="M720" s="9">
        <v>31.88</v>
      </c>
      <c r="N720" s="76">
        <f t="shared" si="26"/>
        <v>0.20930995995010176</v>
      </c>
      <c r="O720" s="12"/>
      <c r="P720" s="23" t="e">
        <v>#NAME?</v>
      </c>
      <c r="R720" s="5">
        <v>296</v>
      </c>
      <c r="S720" s="5">
        <v>315</v>
      </c>
      <c r="T720" s="25"/>
      <c r="U720" s="34"/>
      <c r="V720" s="34"/>
      <c r="W720" s="78"/>
    </row>
    <row r="721" spans="1:23" outlineLevel="2" x14ac:dyDescent="0.2">
      <c r="A721" s="27">
        <f t="shared" si="27"/>
        <v>715</v>
      </c>
      <c r="B721" s="50">
        <v>40694</v>
      </c>
      <c r="C721" s="5">
        <v>171</v>
      </c>
      <c r="D721" s="5">
        <v>186</v>
      </c>
      <c r="E721" s="5">
        <v>5</v>
      </c>
      <c r="F721" s="5">
        <v>20</v>
      </c>
      <c r="G721" s="34"/>
      <c r="H721" s="34">
        <v>261</v>
      </c>
      <c r="I721" s="34">
        <v>280</v>
      </c>
      <c r="K721" s="5">
        <f t="shared" si="25"/>
        <v>151.12</v>
      </c>
      <c r="L721" s="5"/>
      <c r="M721" s="9">
        <v>32.26</v>
      </c>
      <c r="N721" s="76">
        <f t="shared" si="26"/>
        <v>0.21347273689782953</v>
      </c>
      <c r="O721" s="12"/>
      <c r="P721" s="23" t="e">
        <v>#NAME?</v>
      </c>
      <c r="R721" s="5">
        <v>298</v>
      </c>
      <c r="S721" s="5">
        <v>317</v>
      </c>
      <c r="T721" s="25"/>
      <c r="U721" s="34"/>
      <c r="V721" s="34"/>
      <c r="W721" s="78"/>
    </row>
    <row r="722" spans="1:23" outlineLevel="2" x14ac:dyDescent="0.2">
      <c r="A722" s="27">
        <f t="shared" si="27"/>
        <v>716</v>
      </c>
      <c r="B722" s="50">
        <v>40695</v>
      </c>
      <c r="C722" s="5">
        <v>171</v>
      </c>
      <c r="D722" s="5">
        <v>186</v>
      </c>
      <c r="E722" s="5">
        <v>5</v>
      </c>
      <c r="F722" s="5">
        <v>19.75</v>
      </c>
      <c r="G722" s="34"/>
      <c r="H722" s="34">
        <v>262</v>
      </c>
      <c r="I722" s="34">
        <v>280.5</v>
      </c>
      <c r="K722" s="5">
        <f t="shared" si="25"/>
        <v>151.37</v>
      </c>
      <c r="L722" s="5"/>
      <c r="M722" s="9">
        <v>31.59</v>
      </c>
      <c r="N722" s="76">
        <f t="shared" si="26"/>
        <v>0.20869392878377485</v>
      </c>
      <c r="O722" s="12"/>
      <c r="P722" s="23" t="e">
        <v>#NAME?</v>
      </c>
      <c r="R722" s="5">
        <v>298</v>
      </c>
      <c r="S722" s="5">
        <v>316.5</v>
      </c>
      <c r="T722" s="25"/>
      <c r="U722" s="34"/>
      <c r="V722" s="34"/>
      <c r="W722" s="78"/>
    </row>
    <row r="723" spans="1:23" outlineLevel="2" x14ac:dyDescent="0.2">
      <c r="A723" s="27">
        <f t="shared" si="27"/>
        <v>717</v>
      </c>
      <c r="B723" s="50">
        <v>40696</v>
      </c>
      <c r="C723" s="5">
        <v>171</v>
      </c>
      <c r="D723" s="5">
        <v>186</v>
      </c>
      <c r="E723" s="5">
        <v>5</v>
      </c>
      <c r="F723" s="5">
        <v>20.75</v>
      </c>
      <c r="G723" s="34"/>
      <c r="H723" s="34">
        <v>262</v>
      </c>
      <c r="I723" s="34">
        <v>280.5</v>
      </c>
      <c r="K723" s="5">
        <f t="shared" si="25"/>
        <v>150.37</v>
      </c>
      <c r="L723" s="5"/>
      <c r="M723" s="9">
        <v>31.89</v>
      </c>
      <c r="N723" s="76">
        <f t="shared" si="26"/>
        <v>0.21207687703664294</v>
      </c>
      <c r="O723" s="12"/>
      <c r="P723" s="23" t="e">
        <v>#NAME?</v>
      </c>
      <c r="R723" s="5">
        <v>298</v>
      </c>
      <c r="S723" s="5">
        <v>316.5</v>
      </c>
      <c r="T723" s="25"/>
      <c r="U723" s="34"/>
      <c r="V723" s="34"/>
      <c r="W723" s="78"/>
    </row>
    <row r="724" spans="1:23" outlineLevel="2" x14ac:dyDescent="0.2">
      <c r="A724" s="27">
        <f t="shared" si="27"/>
        <v>718</v>
      </c>
      <c r="B724" s="50">
        <v>40697</v>
      </c>
      <c r="C724" s="5">
        <v>171.75</v>
      </c>
      <c r="D724" s="5">
        <v>186.75</v>
      </c>
      <c r="E724" s="5">
        <v>5</v>
      </c>
      <c r="F724" s="5">
        <v>20.75</v>
      </c>
      <c r="G724" s="34"/>
      <c r="H724" s="34">
        <v>263</v>
      </c>
      <c r="I724" s="34">
        <v>281.5</v>
      </c>
      <c r="K724" s="5">
        <f t="shared" si="25"/>
        <v>151.06</v>
      </c>
      <c r="L724" s="5"/>
      <c r="M724" s="9">
        <v>31.7</v>
      </c>
      <c r="N724" s="76">
        <f t="shared" si="26"/>
        <v>0.20985039057328214</v>
      </c>
      <c r="O724" s="12"/>
      <c r="P724" s="23" t="e">
        <v>#NAME?</v>
      </c>
      <c r="R724" s="5">
        <v>300</v>
      </c>
      <c r="S724" s="5">
        <v>318.5</v>
      </c>
      <c r="T724" s="25"/>
      <c r="U724" s="34"/>
      <c r="V724" s="34"/>
      <c r="W724" s="78"/>
    </row>
    <row r="725" spans="1:23" outlineLevel="2" x14ac:dyDescent="0.2">
      <c r="A725" s="27">
        <f t="shared" si="27"/>
        <v>719</v>
      </c>
      <c r="B725" s="50">
        <v>40700</v>
      </c>
      <c r="C725" s="5">
        <v>171.75</v>
      </c>
      <c r="D725" s="5">
        <v>186.75</v>
      </c>
      <c r="E725" s="5">
        <v>5</v>
      </c>
      <c r="F725" s="5">
        <v>20.75</v>
      </c>
      <c r="G725" s="34"/>
      <c r="H725" s="34">
        <v>263</v>
      </c>
      <c r="I725" s="34">
        <v>281.5</v>
      </c>
      <c r="K725" s="5">
        <f t="shared" si="25"/>
        <v>151.06</v>
      </c>
      <c r="L725" s="5"/>
      <c r="M725" s="9">
        <v>31.26</v>
      </c>
      <c r="N725" s="76">
        <f t="shared" si="26"/>
        <v>0.20693764067258044</v>
      </c>
      <c r="O725" s="12"/>
      <c r="P725" s="23" t="e">
        <v>#NAME?</v>
      </c>
      <c r="R725" s="5">
        <v>300</v>
      </c>
      <c r="S725" s="5">
        <v>318.5</v>
      </c>
      <c r="T725" s="25"/>
      <c r="U725" s="34"/>
      <c r="V725" s="34"/>
      <c r="W725" s="78"/>
    </row>
    <row r="726" spans="1:23" outlineLevel="2" x14ac:dyDescent="0.2">
      <c r="A726" s="27">
        <f t="shared" si="27"/>
        <v>720</v>
      </c>
      <c r="B726" s="50">
        <v>40701</v>
      </c>
      <c r="C726" s="5">
        <v>172.75</v>
      </c>
      <c r="D726" s="5">
        <v>187.75</v>
      </c>
      <c r="E726" s="5">
        <v>5</v>
      </c>
      <c r="F726" s="5">
        <v>21</v>
      </c>
      <c r="G726" s="34"/>
      <c r="H726" s="34">
        <v>265</v>
      </c>
      <c r="I726" s="34">
        <v>284.5</v>
      </c>
      <c r="K726" s="5">
        <f t="shared" si="25"/>
        <v>151.73000000000002</v>
      </c>
      <c r="L726" s="5"/>
      <c r="M726" s="9">
        <v>31.19</v>
      </c>
      <c r="N726" s="76">
        <f t="shared" si="26"/>
        <v>0.20556251235747708</v>
      </c>
      <c r="O726" s="12"/>
      <c r="P726" s="23" t="e">
        <v>#NAME?</v>
      </c>
      <c r="R726" s="5">
        <v>301</v>
      </c>
      <c r="S726" s="5">
        <v>319.5</v>
      </c>
      <c r="T726" s="25"/>
      <c r="U726" s="34"/>
      <c r="V726" s="34"/>
      <c r="W726" s="78"/>
    </row>
    <row r="727" spans="1:23" outlineLevel="2" x14ac:dyDescent="0.2">
      <c r="A727" s="27">
        <f t="shared" si="27"/>
        <v>721</v>
      </c>
      <c r="B727" s="50">
        <v>40702</v>
      </c>
      <c r="C727" s="5">
        <v>173.75</v>
      </c>
      <c r="D727" s="5">
        <v>188.75</v>
      </c>
      <c r="E727" s="5">
        <v>5.25</v>
      </c>
      <c r="F727" s="5">
        <v>21</v>
      </c>
      <c r="G727" s="34"/>
      <c r="H727" s="34">
        <v>266</v>
      </c>
      <c r="I727" s="34">
        <v>284.5</v>
      </c>
      <c r="K727" s="5">
        <f t="shared" si="25"/>
        <v>152.65</v>
      </c>
      <c r="L727" s="5"/>
      <c r="M727" s="9">
        <v>31.17</v>
      </c>
      <c r="N727" s="76">
        <f t="shared" si="26"/>
        <v>0.20419259744513593</v>
      </c>
      <c r="O727" s="12"/>
      <c r="P727" s="23" t="e">
        <v>#NAME?</v>
      </c>
      <c r="R727" s="5">
        <v>304</v>
      </c>
      <c r="S727" s="5">
        <v>322.5</v>
      </c>
      <c r="T727" s="25"/>
      <c r="U727" s="34"/>
      <c r="V727" s="34"/>
      <c r="W727" s="78"/>
    </row>
    <row r="728" spans="1:23" ht="15" customHeight="1" outlineLevel="2" x14ac:dyDescent="0.2">
      <c r="A728" s="27">
        <f t="shared" si="27"/>
        <v>722</v>
      </c>
      <c r="B728" s="50">
        <v>40703</v>
      </c>
      <c r="C728" s="5">
        <v>173.75</v>
      </c>
      <c r="D728" s="5">
        <v>188.75</v>
      </c>
      <c r="E728" s="5">
        <v>5.25</v>
      </c>
      <c r="F728" s="5">
        <v>21</v>
      </c>
      <c r="G728" s="34"/>
      <c r="H728" s="34">
        <v>266</v>
      </c>
      <c r="I728" s="34">
        <v>284.5</v>
      </c>
      <c r="K728" s="5">
        <f t="shared" ref="K728:K791" si="28">+D728*0.92-F728</f>
        <v>152.65</v>
      </c>
      <c r="L728" s="5"/>
      <c r="M728" s="9">
        <v>31.4</v>
      </c>
      <c r="N728" s="76">
        <f t="shared" ref="N728:N791" si="29">+M728/K728</f>
        <v>0.20569931215198164</v>
      </c>
      <c r="O728" s="12"/>
      <c r="P728" s="23" t="e">
        <v>#NAME?</v>
      </c>
      <c r="R728" s="5">
        <v>305</v>
      </c>
      <c r="S728" s="5">
        <v>323.5</v>
      </c>
      <c r="T728" s="25"/>
      <c r="U728" s="34"/>
      <c r="V728" s="34"/>
      <c r="W728" s="78"/>
    </row>
    <row r="729" spans="1:23" outlineLevel="2" x14ac:dyDescent="0.2">
      <c r="A729" s="27">
        <f t="shared" si="27"/>
        <v>723</v>
      </c>
      <c r="B729" s="50">
        <v>40704</v>
      </c>
      <c r="C729" s="5">
        <v>174</v>
      </c>
      <c r="D729" s="5">
        <v>189</v>
      </c>
      <c r="E729" s="5">
        <v>5.25</v>
      </c>
      <c r="F729" s="5">
        <v>20</v>
      </c>
      <c r="G729" s="34"/>
      <c r="H729" s="34">
        <v>266</v>
      </c>
      <c r="I729" s="34">
        <v>284.5</v>
      </c>
      <c r="K729" s="5">
        <f t="shared" si="28"/>
        <v>153.88</v>
      </c>
      <c r="L729" s="5"/>
      <c r="M729" s="9">
        <v>30.92</v>
      </c>
      <c r="N729" s="76">
        <f t="shared" si="29"/>
        <v>0.20093579412529244</v>
      </c>
      <c r="O729" s="12"/>
      <c r="P729" s="23" t="e">
        <v>#NAME?</v>
      </c>
      <c r="R729" s="5">
        <v>305</v>
      </c>
      <c r="S729" s="5">
        <v>323.5</v>
      </c>
      <c r="T729" s="25"/>
      <c r="U729" s="34"/>
      <c r="V729" s="34"/>
      <c r="W729" s="78"/>
    </row>
    <row r="730" spans="1:23" outlineLevel="2" x14ac:dyDescent="0.2">
      <c r="A730" s="27">
        <f t="shared" si="27"/>
        <v>724</v>
      </c>
      <c r="B730" s="50">
        <v>40707</v>
      </c>
      <c r="C730" s="5">
        <v>175.25</v>
      </c>
      <c r="D730" s="5">
        <v>190.25</v>
      </c>
      <c r="E730" s="5">
        <v>5.25</v>
      </c>
      <c r="F730" s="5">
        <v>19.75</v>
      </c>
      <c r="G730" s="34"/>
      <c r="H730" s="34">
        <v>266</v>
      </c>
      <c r="I730" s="34">
        <v>284.5</v>
      </c>
      <c r="K730" s="5">
        <f t="shared" si="28"/>
        <v>155.28</v>
      </c>
      <c r="L730" s="5"/>
      <c r="M730" s="9">
        <v>30.45</v>
      </c>
      <c r="N730" s="76">
        <f t="shared" si="29"/>
        <v>0.19609737248840803</v>
      </c>
      <c r="O730" s="12"/>
      <c r="P730" s="23" t="e">
        <v>#NAME?</v>
      </c>
      <c r="R730" s="5">
        <v>305</v>
      </c>
      <c r="S730" s="5">
        <v>323.5</v>
      </c>
      <c r="T730" s="25"/>
      <c r="U730" s="34"/>
      <c r="V730" s="34"/>
      <c r="W730" s="78"/>
    </row>
    <row r="731" spans="1:23" outlineLevel="2" x14ac:dyDescent="0.2">
      <c r="A731" s="27">
        <f t="shared" si="27"/>
        <v>725</v>
      </c>
      <c r="B731" s="50">
        <v>40708</v>
      </c>
      <c r="C731" s="5">
        <v>175.25</v>
      </c>
      <c r="D731" s="5">
        <v>190.25</v>
      </c>
      <c r="E731" s="5">
        <v>5.25</v>
      </c>
      <c r="F731" s="5">
        <v>19.75</v>
      </c>
      <c r="G731" s="34"/>
      <c r="H731" s="34">
        <v>267</v>
      </c>
      <c r="I731" s="34">
        <v>286</v>
      </c>
      <c r="K731" s="5">
        <f t="shared" si="28"/>
        <v>155.28</v>
      </c>
      <c r="L731" s="5"/>
      <c r="M731" s="9">
        <v>30.76</v>
      </c>
      <c r="N731" s="76">
        <f t="shared" si="29"/>
        <v>0.1980937660999485</v>
      </c>
      <c r="O731" s="12"/>
      <c r="P731" s="23" t="e">
        <v>#NAME?</v>
      </c>
      <c r="R731" s="5">
        <v>306</v>
      </c>
      <c r="S731" s="5">
        <v>325</v>
      </c>
      <c r="T731" s="25"/>
      <c r="U731" s="34"/>
      <c r="V731" s="34"/>
      <c r="W731" s="78"/>
    </row>
    <row r="732" spans="1:23" outlineLevel="2" x14ac:dyDescent="0.2">
      <c r="A732" s="27">
        <f t="shared" si="27"/>
        <v>726</v>
      </c>
      <c r="B732" s="50">
        <v>40709</v>
      </c>
      <c r="C732" s="5">
        <v>175</v>
      </c>
      <c r="D732" s="5">
        <v>190</v>
      </c>
      <c r="E732" s="5">
        <v>5.25</v>
      </c>
      <c r="F732" s="5">
        <v>19.75</v>
      </c>
      <c r="G732" s="34"/>
      <c r="H732" s="34">
        <v>267</v>
      </c>
      <c r="I732" s="34">
        <v>286</v>
      </c>
      <c r="K732" s="5">
        <f t="shared" si="28"/>
        <v>155.05000000000001</v>
      </c>
      <c r="L732" s="5"/>
      <c r="M732" s="9">
        <v>30.24</v>
      </c>
      <c r="N732" s="76">
        <f t="shared" si="29"/>
        <v>0.1950338600451467</v>
      </c>
      <c r="O732" s="12"/>
      <c r="P732" s="23" t="e">
        <v>#NAME?</v>
      </c>
      <c r="R732" s="5">
        <v>306.5</v>
      </c>
      <c r="S732" s="5">
        <v>325.5</v>
      </c>
      <c r="T732" s="25"/>
      <c r="U732" s="34"/>
      <c r="V732" s="34"/>
      <c r="W732" s="78"/>
    </row>
    <row r="733" spans="1:23" outlineLevel="2" x14ac:dyDescent="0.2">
      <c r="A733" s="27">
        <f t="shared" si="27"/>
        <v>727</v>
      </c>
      <c r="B733" s="50">
        <v>40710</v>
      </c>
      <c r="C733" s="5">
        <v>175</v>
      </c>
      <c r="D733" s="5">
        <v>190</v>
      </c>
      <c r="E733" s="5">
        <v>5.25</v>
      </c>
      <c r="F733" s="5">
        <v>19.75</v>
      </c>
      <c r="G733" s="34"/>
      <c r="H733" s="34">
        <v>267</v>
      </c>
      <c r="I733" s="34">
        <v>285</v>
      </c>
      <c r="K733" s="5">
        <f t="shared" si="28"/>
        <v>155.05000000000001</v>
      </c>
      <c r="L733" s="5"/>
      <c r="M733" s="9">
        <v>29.83</v>
      </c>
      <c r="N733" s="76">
        <f t="shared" si="29"/>
        <v>0.19238955175749756</v>
      </c>
      <c r="O733" s="12"/>
      <c r="P733" s="23" t="e">
        <v>#NAME?</v>
      </c>
      <c r="R733" s="5">
        <v>306.5</v>
      </c>
      <c r="S733" s="5">
        <v>325.5</v>
      </c>
      <c r="T733" s="25"/>
      <c r="U733" s="34"/>
      <c r="V733" s="34"/>
      <c r="W733" s="78"/>
    </row>
    <row r="734" spans="1:23" outlineLevel="2" x14ac:dyDescent="0.2">
      <c r="A734" s="27">
        <f t="shared" si="27"/>
        <v>728</v>
      </c>
      <c r="B734" s="50">
        <v>40711</v>
      </c>
      <c r="C734" s="5">
        <v>175</v>
      </c>
      <c r="D734" s="5">
        <v>190</v>
      </c>
      <c r="E734" s="5">
        <v>5.25</v>
      </c>
      <c r="F734" s="5">
        <v>19.75</v>
      </c>
      <c r="G734" s="34"/>
      <c r="H734" s="34">
        <v>266</v>
      </c>
      <c r="I734" s="34">
        <v>285</v>
      </c>
      <c r="K734" s="5">
        <f t="shared" si="28"/>
        <v>155.05000000000001</v>
      </c>
      <c r="L734" s="5"/>
      <c r="M734" s="9">
        <v>29.86</v>
      </c>
      <c r="N734" s="76">
        <f t="shared" si="29"/>
        <v>0.19258303772976457</v>
      </c>
      <c r="O734" s="12"/>
      <c r="P734" s="23" t="e">
        <v>#NAME?</v>
      </c>
      <c r="R734" s="5">
        <v>306</v>
      </c>
      <c r="S734" s="5">
        <v>325</v>
      </c>
      <c r="T734" s="25"/>
      <c r="U734" s="34"/>
      <c r="V734" s="34"/>
      <c r="W734" s="78"/>
    </row>
    <row r="735" spans="1:23" outlineLevel="2" x14ac:dyDescent="0.2">
      <c r="A735" s="27">
        <f t="shared" si="27"/>
        <v>729</v>
      </c>
      <c r="B735" s="50">
        <v>40714</v>
      </c>
      <c r="C735" s="5">
        <v>173.75</v>
      </c>
      <c r="D735" s="5">
        <v>188.75</v>
      </c>
      <c r="E735" s="5">
        <v>5.25</v>
      </c>
      <c r="F735" s="5">
        <v>19.75</v>
      </c>
      <c r="G735" s="34"/>
      <c r="H735" s="34">
        <v>266</v>
      </c>
      <c r="I735" s="34">
        <v>285</v>
      </c>
      <c r="K735" s="5">
        <f t="shared" si="28"/>
        <v>153.9</v>
      </c>
      <c r="L735" s="5"/>
      <c r="M735" s="9">
        <v>30.19</v>
      </c>
      <c r="N735" s="76">
        <f t="shared" si="29"/>
        <v>0.19616634178037687</v>
      </c>
      <c r="O735" s="12"/>
      <c r="P735" s="23" t="e">
        <v>#NAME?</v>
      </c>
      <c r="R735" s="5">
        <v>306</v>
      </c>
      <c r="S735" s="5">
        <v>325</v>
      </c>
      <c r="T735" s="25"/>
      <c r="U735" s="34"/>
      <c r="V735" s="34"/>
      <c r="W735" s="78"/>
    </row>
    <row r="736" spans="1:23" ht="12" customHeight="1" outlineLevel="2" x14ac:dyDescent="0.2">
      <c r="A736" s="27">
        <f t="shared" si="27"/>
        <v>730</v>
      </c>
      <c r="B736" s="50">
        <v>40715</v>
      </c>
      <c r="C736" s="5">
        <v>172</v>
      </c>
      <c r="D736" s="5">
        <v>187</v>
      </c>
      <c r="E736" s="5">
        <v>5</v>
      </c>
      <c r="F736" s="5">
        <v>20</v>
      </c>
      <c r="G736" s="34"/>
      <c r="H736" s="34">
        <v>267</v>
      </c>
      <c r="I736" s="34">
        <v>286.5</v>
      </c>
      <c r="K736" s="5">
        <f t="shared" si="28"/>
        <v>152.04000000000002</v>
      </c>
      <c r="L736" s="5"/>
      <c r="M736" s="9">
        <v>30.66</v>
      </c>
      <c r="N736" s="76">
        <f t="shared" si="29"/>
        <v>0.2016574585635359</v>
      </c>
      <c r="O736" s="12"/>
      <c r="P736" s="23" t="e">
        <v>#NAME?</v>
      </c>
      <c r="R736" s="5">
        <v>307</v>
      </c>
      <c r="S736" s="5">
        <v>326.5</v>
      </c>
      <c r="T736" s="25"/>
      <c r="U736" s="34"/>
      <c r="V736" s="34"/>
      <c r="W736" s="78"/>
    </row>
    <row r="737" spans="1:23" ht="12" customHeight="1" outlineLevel="2" x14ac:dyDescent="0.2">
      <c r="A737" s="27">
        <f t="shared" si="27"/>
        <v>731</v>
      </c>
      <c r="B737" s="50">
        <v>40716</v>
      </c>
      <c r="C737" s="5">
        <v>171.5</v>
      </c>
      <c r="D737" s="5">
        <v>186.5</v>
      </c>
      <c r="E737" s="5">
        <v>4.75</v>
      </c>
      <c r="F737" s="5">
        <v>20</v>
      </c>
      <c r="G737" s="34"/>
      <c r="H737" s="34">
        <v>267.5</v>
      </c>
      <c r="I737" s="34">
        <v>287</v>
      </c>
      <c r="K737" s="5">
        <f t="shared" si="28"/>
        <v>151.58000000000001</v>
      </c>
      <c r="L737" s="5"/>
      <c r="M737" s="9">
        <v>30.74</v>
      </c>
      <c r="N737" s="76">
        <f t="shared" si="29"/>
        <v>0.20279720279720276</v>
      </c>
      <c r="O737" s="12"/>
      <c r="P737" s="23" t="e">
        <v>#NAME?</v>
      </c>
      <c r="R737" s="5">
        <v>307</v>
      </c>
      <c r="S737" s="5">
        <v>326.5</v>
      </c>
      <c r="T737" s="25"/>
      <c r="U737" s="34"/>
      <c r="V737" s="34"/>
      <c r="W737" s="78"/>
    </row>
    <row r="738" spans="1:23" ht="12" customHeight="1" outlineLevel="2" x14ac:dyDescent="0.2">
      <c r="A738" s="27">
        <f t="shared" si="27"/>
        <v>732</v>
      </c>
      <c r="B738" s="50">
        <v>40717</v>
      </c>
      <c r="C738" s="5">
        <v>170.75</v>
      </c>
      <c r="D738" s="5">
        <v>185.5</v>
      </c>
      <c r="E738" s="5">
        <v>4.75</v>
      </c>
      <c r="F738" s="5">
        <v>20</v>
      </c>
      <c r="G738" s="34"/>
      <c r="H738" s="34">
        <v>267.5</v>
      </c>
      <c r="I738" s="34">
        <v>287</v>
      </c>
      <c r="K738" s="5">
        <f t="shared" si="28"/>
        <v>150.66</v>
      </c>
      <c r="L738" s="5"/>
      <c r="M738" s="9">
        <v>30.74</v>
      </c>
      <c r="N738" s="76">
        <f t="shared" si="29"/>
        <v>0.20403557679543341</v>
      </c>
      <c r="O738" s="12"/>
      <c r="P738" s="23" t="e">
        <v>#NAME?</v>
      </c>
      <c r="R738" s="5">
        <v>308</v>
      </c>
      <c r="S738" s="5">
        <v>327.5</v>
      </c>
      <c r="T738" s="25"/>
      <c r="U738" s="34"/>
      <c r="V738" s="34"/>
      <c r="W738" s="78"/>
    </row>
    <row r="739" spans="1:23" ht="12" customHeight="1" outlineLevel="2" x14ac:dyDescent="0.2">
      <c r="A739" s="27">
        <f t="shared" si="27"/>
        <v>733</v>
      </c>
      <c r="B739" s="50">
        <v>40718</v>
      </c>
      <c r="C739" s="5">
        <v>170.5</v>
      </c>
      <c r="D739" s="5">
        <v>185.5</v>
      </c>
      <c r="E739" s="5">
        <v>4.75</v>
      </c>
      <c r="F739" s="5">
        <v>20.5</v>
      </c>
      <c r="G739" s="34"/>
      <c r="H739" s="34">
        <v>267</v>
      </c>
      <c r="I739" s="34">
        <v>286.5</v>
      </c>
      <c r="K739" s="5">
        <f t="shared" si="28"/>
        <v>150.16</v>
      </c>
      <c r="L739" s="5"/>
      <c r="M739" s="9">
        <v>30.66</v>
      </c>
      <c r="N739" s="76">
        <f t="shared" si="29"/>
        <v>0.20418220564730954</v>
      </c>
      <c r="O739" s="12"/>
      <c r="P739" s="23" t="e">
        <v>#NAME?</v>
      </c>
      <c r="R739" s="5">
        <v>307</v>
      </c>
      <c r="S739" s="5">
        <v>326.5</v>
      </c>
      <c r="T739" s="25"/>
      <c r="U739" s="34"/>
      <c r="V739" s="34"/>
      <c r="W739" s="78"/>
    </row>
    <row r="740" spans="1:23" ht="12" customHeight="1" outlineLevel="2" x14ac:dyDescent="0.2">
      <c r="A740" s="27">
        <f t="shared" si="27"/>
        <v>734</v>
      </c>
      <c r="B740" s="50">
        <v>40721</v>
      </c>
      <c r="C740" s="5">
        <v>171.5</v>
      </c>
      <c r="D740" s="5">
        <v>186.5</v>
      </c>
      <c r="E740" s="5">
        <v>4.75</v>
      </c>
      <c r="F740" s="5">
        <v>20.5</v>
      </c>
      <c r="G740" s="34"/>
      <c r="H740" s="34">
        <v>269</v>
      </c>
      <c r="I740" s="34">
        <v>288</v>
      </c>
      <c r="K740" s="5">
        <f t="shared" si="28"/>
        <v>151.08000000000001</v>
      </c>
      <c r="L740" s="5"/>
      <c r="M740" s="9">
        <v>30.68</v>
      </c>
      <c r="N740" s="76">
        <f t="shared" si="29"/>
        <v>0.20307122054540638</v>
      </c>
      <c r="O740" s="12"/>
      <c r="P740" s="23" t="e">
        <v>#NAME?</v>
      </c>
      <c r="R740" s="5">
        <v>306</v>
      </c>
      <c r="S740" s="5">
        <v>325</v>
      </c>
      <c r="T740" s="25"/>
      <c r="U740" s="34"/>
      <c r="V740" s="34"/>
      <c r="W740" s="78"/>
    </row>
    <row r="741" spans="1:23" ht="12" customHeight="1" outlineLevel="2" x14ac:dyDescent="0.2">
      <c r="A741" s="27">
        <f t="shared" si="27"/>
        <v>735</v>
      </c>
      <c r="B741" s="50">
        <v>40722</v>
      </c>
      <c r="C741" s="5">
        <v>171.5</v>
      </c>
      <c r="D741" s="5">
        <v>186.5</v>
      </c>
      <c r="E741" s="5">
        <v>4.75</v>
      </c>
      <c r="F741" s="5">
        <v>20.5</v>
      </c>
      <c r="G741" s="34"/>
      <c r="H741" s="34">
        <v>270</v>
      </c>
      <c r="I741" s="34">
        <v>289</v>
      </c>
      <c r="K741" s="5">
        <f t="shared" si="28"/>
        <v>151.08000000000001</v>
      </c>
      <c r="L741" s="5"/>
      <c r="M741" s="9">
        <v>31.33</v>
      </c>
      <c r="N741" s="76">
        <f t="shared" si="29"/>
        <v>0.20737357691289379</v>
      </c>
      <c r="O741" s="12"/>
      <c r="P741" s="23" t="e">
        <v>#NAME?</v>
      </c>
      <c r="R741" s="5">
        <v>305.5</v>
      </c>
      <c r="S741" s="5">
        <v>324.5</v>
      </c>
      <c r="T741" s="25"/>
      <c r="U741" s="34"/>
      <c r="V741" s="34"/>
      <c r="W741" s="78"/>
    </row>
    <row r="742" spans="1:23" ht="12" customHeight="1" outlineLevel="2" x14ac:dyDescent="0.2">
      <c r="A742" s="27">
        <f t="shared" si="27"/>
        <v>736</v>
      </c>
      <c r="B742" s="50">
        <v>40723</v>
      </c>
      <c r="C742" s="5">
        <v>170.75</v>
      </c>
      <c r="D742" s="5">
        <v>185.75</v>
      </c>
      <c r="E742" s="5">
        <v>4.75</v>
      </c>
      <c r="F742" s="5">
        <v>21</v>
      </c>
      <c r="G742" s="34"/>
      <c r="H742" s="34">
        <v>272</v>
      </c>
      <c r="I742" s="34">
        <v>290</v>
      </c>
      <c r="K742" s="5">
        <f t="shared" si="28"/>
        <v>149.89000000000001</v>
      </c>
      <c r="L742" s="5"/>
      <c r="M742" s="9">
        <v>31.57</v>
      </c>
      <c r="N742" s="76">
        <f t="shared" si="29"/>
        <v>0.2106211221562479</v>
      </c>
      <c r="O742" s="12"/>
      <c r="P742" s="23" t="e">
        <v>#NAME?</v>
      </c>
      <c r="R742" s="5">
        <v>308.5</v>
      </c>
      <c r="S742" s="5">
        <v>326.5</v>
      </c>
      <c r="T742" s="25"/>
      <c r="U742" s="34"/>
      <c r="V742" s="34"/>
      <c r="W742" s="78"/>
    </row>
    <row r="743" spans="1:23" ht="12" customHeight="1" outlineLevel="2" x14ac:dyDescent="0.2">
      <c r="A743" s="27">
        <f t="shared" si="27"/>
        <v>737</v>
      </c>
      <c r="B743" s="50">
        <v>40724</v>
      </c>
      <c r="C743" s="5">
        <v>170.75</v>
      </c>
      <c r="D743" s="5">
        <v>185.75</v>
      </c>
      <c r="E743" s="5">
        <v>4.75</v>
      </c>
      <c r="F743" s="5">
        <v>20.9</v>
      </c>
      <c r="G743" s="34"/>
      <c r="H743" s="34">
        <v>272.5</v>
      </c>
      <c r="I743" s="34">
        <v>290.5</v>
      </c>
      <c r="K743" s="5">
        <f t="shared" si="28"/>
        <v>149.99</v>
      </c>
      <c r="L743" s="5"/>
      <c r="M743" s="9">
        <v>31.95</v>
      </c>
      <c r="N743" s="76">
        <f t="shared" si="29"/>
        <v>0.21301420094672976</v>
      </c>
      <c r="O743" s="12"/>
      <c r="P743" s="23" t="e">
        <v>#NAME?</v>
      </c>
      <c r="R743" s="5">
        <v>309</v>
      </c>
      <c r="S743" s="5">
        <v>327</v>
      </c>
      <c r="T743" s="25"/>
      <c r="U743" s="34"/>
      <c r="V743" s="34"/>
      <c r="W743" s="78"/>
    </row>
    <row r="744" spans="1:23" ht="12" customHeight="1" outlineLevel="2" x14ac:dyDescent="0.2">
      <c r="A744" s="27">
        <f t="shared" si="27"/>
        <v>738</v>
      </c>
      <c r="B744" s="50">
        <v>40725</v>
      </c>
      <c r="C744" s="5">
        <v>171.5</v>
      </c>
      <c r="D744" s="5">
        <v>186.5</v>
      </c>
      <c r="E744" s="5">
        <v>5</v>
      </c>
      <c r="F744" s="5">
        <v>20.9</v>
      </c>
      <c r="G744" s="34"/>
      <c r="H744" s="34">
        <v>271.5</v>
      </c>
      <c r="I744" s="34">
        <v>289.5</v>
      </c>
      <c r="K744" s="5">
        <f t="shared" si="28"/>
        <v>150.68</v>
      </c>
      <c r="L744" s="5"/>
      <c r="M744" s="9">
        <v>33.43</v>
      </c>
      <c r="N744" s="76">
        <f t="shared" si="29"/>
        <v>0.22186089726572869</v>
      </c>
      <c r="O744" s="12"/>
      <c r="P744" s="23" t="e">
        <v>#NAME?</v>
      </c>
      <c r="R744" s="5">
        <v>308.5</v>
      </c>
      <c r="S744" s="5">
        <v>326.5</v>
      </c>
      <c r="T744" s="25"/>
      <c r="U744" s="34"/>
      <c r="V744" s="34"/>
      <c r="W744" s="78"/>
    </row>
    <row r="745" spans="1:23" ht="12" customHeight="1" outlineLevel="2" x14ac:dyDescent="0.2">
      <c r="A745" s="27">
        <f t="shared" si="27"/>
        <v>739</v>
      </c>
      <c r="B745" s="50">
        <v>40728</v>
      </c>
      <c r="C745" s="5">
        <v>171.5</v>
      </c>
      <c r="D745" s="5">
        <v>186.5</v>
      </c>
      <c r="E745" s="5">
        <v>5</v>
      </c>
      <c r="F745" s="5">
        <v>20.8</v>
      </c>
      <c r="G745" s="34"/>
      <c r="H745" s="34">
        <v>271</v>
      </c>
      <c r="I745" s="34">
        <v>288</v>
      </c>
      <c r="K745" s="5">
        <f t="shared" si="28"/>
        <v>150.78</v>
      </c>
      <c r="L745" s="5"/>
      <c r="M745" s="9">
        <v>33.43</v>
      </c>
      <c r="N745" s="76">
        <f t="shared" si="29"/>
        <v>0.22171375513993899</v>
      </c>
      <c r="O745" s="12"/>
      <c r="P745" s="23" t="e">
        <v>#NAME?</v>
      </c>
      <c r="R745" s="5">
        <v>308.5</v>
      </c>
      <c r="S745" s="5">
        <v>326.5</v>
      </c>
      <c r="T745" s="25"/>
      <c r="U745" s="34"/>
      <c r="V745" s="34"/>
      <c r="W745" s="78"/>
    </row>
    <row r="746" spans="1:23" outlineLevel="2" x14ac:dyDescent="0.2">
      <c r="A746" s="27">
        <f t="shared" si="27"/>
        <v>740</v>
      </c>
      <c r="B746" s="50">
        <v>40729</v>
      </c>
      <c r="C746" s="5">
        <v>173</v>
      </c>
      <c r="D746" s="5">
        <v>188</v>
      </c>
      <c r="E746" s="5">
        <v>5</v>
      </c>
      <c r="F746" s="5">
        <v>21</v>
      </c>
      <c r="G746" s="34"/>
      <c r="H746" s="34">
        <v>270</v>
      </c>
      <c r="I746" s="34">
        <v>288</v>
      </c>
      <c r="K746" s="5">
        <f t="shared" si="28"/>
        <v>151.96</v>
      </c>
      <c r="L746" s="5"/>
      <c r="M746" s="9">
        <v>33.14</v>
      </c>
      <c r="N746" s="76">
        <f t="shared" si="29"/>
        <v>0.2180837062384838</v>
      </c>
      <c r="O746" s="12"/>
      <c r="P746" s="23" t="e">
        <v>#NAME?</v>
      </c>
      <c r="R746" s="5">
        <v>306</v>
      </c>
      <c r="S746" s="5">
        <v>324</v>
      </c>
      <c r="T746" s="25"/>
      <c r="U746" s="34"/>
      <c r="V746" s="34"/>
      <c r="W746" s="78"/>
    </row>
    <row r="747" spans="1:23" ht="12" customHeight="1" outlineLevel="2" x14ac:dyDescent="0.2">
      <c r="A747" s="27">
        <f t="shared" si="27"/>
        <v>741</v>
      </c>
      <c r="B747" s="50">
        <v>40730</v>
      </c>
      <c r="C747" s="5">
        <v>174</v>
      </c>
      <c r="D747" s="5">
        <v>189</v>
      </c>
      <c r="E747" s="5">
        <v>5</v>
      </c>
      <c r="F747" s="5">
        <v>21</v>
      </c>
      <c r="G747" s="34"/>
      <c r="H747" s="34">
        <v>270</v>
      </c>
      <c r="I747" s="34">
        <v>287</v>
      </c>
      <c r="K747" s="5">
        <f t="shared" si="28"/>
        <v>152.88</v>
      </c>
      <c r="L747" s="5"/>
      <c r="M747" s="9">
        <v>32.880000000000003</v>
      </c>
      <c r="N747" s="76">
        <f t="shared" si="29"/>
        <v>0.21507064364207223</v>
      </c>
      <c r="O747" s="12"/>
      <c r="P747" s="23" t="e">
        <v>#NAME?</v>
      </c>
      <c r="R747" s="5">
        <v>306</v>
      </c>
      <c r="S747" s="5">
        <v>323</v>
      </c>
      <c r="T747" s="25"/>
      <c r="U747" s="34"/>
      <c r="V747" s="34"/>
      <c r="W747" s="78"/>
    </row>
    <row r="748" spans="1:23" ht="12" customHeight="1" outlineLevel="2" x14ac:dyDescent="0.2">
      <c r="A748" s="27">
        <f t="shared" si="27"/>
        <v>742</v>
      </c>
      <c r="B748" s="50">
        <v>40731</v>
      </c>
      <c r="C748" s="5">
        <v>174</v>
      </c>
      <c r="D748" s="5">
        <v>189</v>
      </c>
      <c r="E748" s="5">
        <v>5</v>
      </c>
      <c r="F748" s="5">
        <v>20.25</v>
      </c>
      <c r="G748" s="34"/>
      <c r="H748" s="34">
        <v>270</v>
      </c>
      <c r="I748" s="34">
        <v>281</v>
      </c>
      <c r="K748" s="5">
        <f t="shared" si="28"/>
        <v>153.63</v>
      </c>
      <c r="L748" s="5"/>
      <c r="M748" s="9">
        <v>33.35</v>
      </c>
      <c r="N748" s="76">
        <f t="shared" si="29"/>
        <v>0.21707999739634187</v>
      </c>
      <c r="O748" s="12"/>
      <c r="P748" s="23" t="e">
        <v>#NAME?</v>
      </c>
      <c r="R748" s="5">
        <v>306</v>
      </c>
      <c r="S748" s="5">
        <v>323</v>
      </c>
      <c r="T748" s="25"/>
      <c r="U748" s="34"/>
      <c r="V748" s="34"/>
      <c r="W748" s="78"/>
    </row>
    <row r="749" spans="1:23" ht="12" customHeight="1" outlineLevel="2" x14ac:dyDescent="0.2">
      <c r="A749" s="27">
        <f t="shared" si="27"/>
        <v>743</v>
      </c>
      <c r="B749" s="50">
        <v>40732</v>
      </c>
      <c r="C749" s="5">
        <v>174</v>
      </c>
      <c r="D749" s="5">
        <v>189</v>
      </c>
      <c r="E749" s="5">
        <v>5</v>
      </c>
      <c r="F749" s="5">
        <v>20.75</v>
      </c>
      <c r="G749" s="34"/>
      <c r="H749" s="34">
        <v>268.5</v>
      </c>
      <c r="I749" s="34">
        <v>280</v>
      </c>
      <c r="K749" s="5">
        <f t="shared" si="28"/>
        <v>153.13</v>
      </c>
      <c r="L749" s="5"/>
      <c r="M749" s="9">
        <v>33.130000000000003</v>
      </c>
      <c r="N749" s="76">
        <f t="shared" si="29"/>
        <v>0.21635211911447791</v>
      </c>
      <c r="O749" s="12"/>
      <c r="P749" s="23" t="e">
        <v>#NAME?</v>
      </c>
      <c r="R749" s="5">
        <v>305.5</v>
      </c>
      <c r="S749" s="5">
        <v>321.5</v>
      </c>
      <c r="T749" s="25"/>
      <c r="U749" s="34"/>
      <c r="V749" s="34"/>
      <c r="W749" s="78"/>
    </row>
    <row r="750" spans="1:23" ht="12" customHeight="1" outlineLevel="2" x14ac:dyDescent="0.2">
      <c r="A750" s="27">
        <f t="shared" si="27"/>
        <v>744</v>
      </c>
      <c r="B750" s="50">
        <v>40735</v>
      </c>
      <c r="C750" s="5">
        <v>174</v>
      </c>
      <c r="D750" s="5">
        <v>189</v>
      </c>
      <c r="E750" s="5">
        <v>5</v>
      </c>
      <c r="F750" s="5">
        <v>20.75</v>
      </c>
      <c r="G750" s="34"/>
      <c r="H750" s="34">
        <v>268.5</v>
      </c>
      <c r="I750" s="34">
        <v>280.5</v>
      </c>
      <c r="K750" s="5">
        <f t="shared" si="28"/>
        <v>153.13</v>
      </c>
      <c r="L750" s="5"/>
      <c r="M750" s="9">
        <v>32.369999999999997</v>
      </c>
      <c r="N750" s="76">
        <f t="shared" si="29"/>
        <v>0.21138901586886957</v>
      </c>
      <c r="O750" s="12"/>
      <c r="P750" s="23" t="e">
        <v>#NAME?</v>
      </c>
      <c r="R750" s="5">
        <v>305.5</v>
      </c>
      <c r="S750" s="5">
        <v>322</v>
      </c>
      <c r="T750" s="25"/>
      <c r="U750" s="34"/>
      <c r="V750" s="34"/>
      <c r="W750" s="78"/>
    </row>
    <row r="751" spans="1:23" ht="12" customHeight="1" outlineLevel="2" x14ac:dyDescent="0.2">
      <c r="A751" s="27">
        <f t="shared" si="27"/>
        <v>745</v>
      </c>
      <c r="B751" s="50">
        <v>40736</v>
      </c>
      <c r="C751" s="5">
        <v>175.25</v>
      </c>
      <c r="D751" s="5">
        <v>190</v>
      </c>
      <c r="E751" s="5">
        <v>5</v>
      </c>
      <c r="F751" s="5">
        <v>20.5</v>
      </c>
      <c r="G751" s="34"/>
      <c r="H751" s="34">
        <v>268.5</v>
      </c>
      <c r="I751" s="34">
        <v>280.5</v>
      </c>
      <c r="K751" s="5">
        <f t="shared" si="28"/>
        <v>154.30000000000001</v>
      </c>
      <c r="L751" s="5"/>
      <c r="M751" s="9">
        <v>32.479999999999997</v>
      </c>
      <c r="N751" s="76">
        <f t="shared" si="29"/>
        <v>0.21049902786778998</v>
      </c>
      <c r="O751" s="12"/>
      <c r="P751" s="23" t="e">
        <v>#NAME?</v>
      </c>
      <c r="R751" s="5">
        <v>305</v>
      </c>
      <c r="S751" s="5">
        <v>321</v>
      </c>
      <c r="T751" s="25"/>
      <c r="U751" s="34"/>
      <c r="V751" s="34"/>
      <c r="W751" s="78"/>
    </row>
    <row r="752" spans="1:23" ht="12" customHeight="1" outlineLevel="2" x14ac:dyDescent="0.2">
      <c r="A752" s="27">
        <f t="shared" si="27"/>
        <v>746</v>
      </c>
      <c r="B752" s="50">
        <v>40737</v>
      </c>
      <c r="C752" s="5">
        <v>175.75</v>
      </c>
      <c r="D752" s="5">
        <v>190.5</v>
      </c>
      <c r="E752" s="5">
        <v>5</v>
      </c>
      <c r="F752" s="5">
        <v>20.5</v>
      </c>
      <c r="G752" s="34"/>
      <c r="H752" s="34">
        <v>267.5</v>
      </c>
      <c r="I752" s="34">
        <v>278.5</v>
      </c>
      <c r="K752" s="5">
        <f t="shared" si="28"/>
        <v>154.76000000000002</v>
      </c>
      <c r="L752" s="5"/>
      <c r="M752" s="9">
        <v>32.880000000000003</v>
      </c>
      <c r="N752" s="76">
        <f t="shared" si="29"/>
        <v>0.21245799948307056</v>
      </c>
      <c r="O752" s="12"/>
      <c r="P752" s="23" t="e">
        <v>#NAME?</v>
      </c>
      <c r="R752" s="5">
        <v>304</v>
      </c>
      <c r="S752" s="5">
        <v>320</v>
      </c>
      <c r="T752" s="25"/>
      <c r="U752" s="34"/>
      <c r="V752" s="34"/>
      <c r="W752" s="78"/>
    </row>
    <row r="753" spans="1:23" ht="12" customHeight="1" outlineLevel="2" x14ac:dyDescent="0.2">
      <c r="A753" s="27">
        <f t="shared" si="27"/>
        <v>747</v>
      </c>
      <c r="B753" s="50">
        <v>40738</v>
      </c>
      <c r="C753" s="5">
        <v>176.25</v>
      </c>
      <c r="D753" s="5">
        <v>191</v>
      </c>
      <c r="E753" s="5">
        <v>5</v>
      </c>
      <c r="F753" s="5">
        <v>20.5</v>
      </c>
      <c r="G753" s="34"/>
      <c r="H753" s="34">
        <v>266</v>
      </c>
      <c r="I753" s="34">
        <v>278.5</v>
      </c>
      <c r="K753" s="5">
        <f t="shared" si="28"/>
        <v>155.22</v>
      </c>
      <c r="L753" s="5"/>
      <c r="M753" s="9">
        <v>32.21</v>
      </c>
      <c r="N753" s="76">
        <f t="shared" si="29"/>
        <v>0.20751191856719495</v>
      </c>
      <c r="O753" s="12"/>
      <c r="P753" s="23" t="e">
        <v>#NAME?</v>
      </c>
      <c r="R753" s="5">
        <v>303.5</v>
      </c>
      <c r="S753" s="5">
        <v>319.5</v>
      </c>
      <c r="T753" s="25"/>
      <c r="U753" s="34"/>
      <c r="V753" s="34"/>
      <c r="W753" s="78"/>
    </row>
    <row r="754" spans="1:23" ht="12" customHeight="1" outlineLevel="2" x14ac:dyDescent="0.2">
      <c r="A754" s="27">
        <f t="shared" si="27"/>
        <v>748</v>
      </c>
      <c r="B754" s="50">
        <v>40739</v>
      </c>
      <c r="C754" s="5">
        <v>176</v>
      </c>
      <c r="D754" s="5">
        <v>190.75</v>
      </c>
      <c r="E754" s="5">
        <v>5</v>
      </c>
      <c r="F754" s="5">
        <v>20.25</v>
      </c>
      <c r="G754" s="34"/>
      <c r="H754" s="34">
        <v>266</v>
      </c>
      <c r="I754" s="34">
        <v>278.5</v>
      </c>
      <c r="K754" s="5">
        <f t="shared" si="28"/>
        <v>155.24</v>
      </c>
      <c r="L754" s="5"/>
      <c r="M754" s="9">
        <v>32.44</v>
      </c>
      <c r="N754" s="76">
        <f t="shared" si="29"/>
        <v>0.20896676114403501</v>
      </c>
      <c r="O754" s="12"/>
      <c r="P754" s="23" t="e">
        <v>#NAME?</v>
      </c>
      <c r="R754" s="5">
        <v>303.5</v>
      </c>
      <c r="S754" s="5">
        <v>319.5</v>
      </c>
      <c r="T754" s="25"/>
      <c r="U754" s="34"/>
      <c r="V754" s="34"/>
      <c r="W754" s="78"/>
    </row>
    <row r="755" spans="1:23" ht="12" customHeight="1" outlineLevel="2" x14ac:dyDescent="0.2">
      <c r="A755" s="27">
        <f t="shared" si="27"/>
        <v>749</v>
      </c>
      <c r="B755" s="50">
        <v>40742</v>
      </c>
      <c r="C755" s="5">
        <v>176</v>
      </c>
      <c r="D755" s="5">
        <v>190.75</v>
      </c>
      <c r="E755" s="5">
        <v>5</v>
      </c>
      <c r="F755" s="5">
        <v>20</v>
      </c>
      <c r="G755" s="34"/>
      <c r="H755" s="34">
        <v>266</v>
      </c>
      <c r="I755" s="34">
        <v>278.5</v>
      </c>
      <c r="K755" s="5">
        <f t="shared" si="28"/>
        <v>155.49</v>
      </c>
      <c r="L755" s="5"/>
      <c r="M755" s="9">
        <v>32.33</v>
      </c>
      <c r="N755" s="76">
        <f t="shared" si="29"/>
        <v>0.20792333912148689</v>
      </c>
      <c r="O755" s="12"/>
      <c r="P755" s="23" t="e">
        <v>#NAME?</v>
      </c>
      <c r="R755" s="5">
        <v>303</v>
      </c>
      <c r="S755" s="5">
        <v>319</v>
      </c>
      <c r="T755" s="25"/>
      <c r="U755" s="34"/>
      <c r="V755" s="34"/>
      <c r="W755" s="78"/>
    </row>
    <row r="756" spans="1:23" ht="12" customHeight="1" outlineLevel="2" x14ac:dyDescent="0.2">
      <c r="A756" s="27">
        <f t="shared" si="27"/>
        <v>750</v>
      </c>
      <c r="B756" s="50">
        <v>40743</v>
      </c>
      <c r="C756" s="5">
        <v>176.5</v>
      </c>
      <c r="D756" s="5">
        <v>191.25</v>
      </c>
      <c r="E756" s="5">
        <v>5</v>
      </c>
      <c r="F756" s="5">
        <v>20</v>
      </c>
      <c r="G756" s="34"/>
      <c r="H756" s="34">
        <v>267.5</v>
      </c>
      <c r="I756" s="34">
        <v>278.5</v>
      </c>
      <c r="K756" s="5">
        <f t="shared" si="28"/>
        <v>155.95000000000002</v>
      </c>
      <c r="L756" s="5"/>
      <c r="M756" s="9">
        <v>32.85</v>
      </c>
      <c r="N756" s="76">
        <f t="shared" si="29"/>
        <v>0.21064443731965371</v>
      </c>
      <c r="O756" s="12"/>
      <c r="P756" s="23" t="e">
        <v>#NAME?</v>
      </c>
      <c r="R756" s="5">
        <v>306</v>
      </c>
      <c r="S756" s="5">
        <v>322</v>
      </c>
      <c r="T756" s="25"/>
      <c r="U756" s="34"/>
      <c r="V756" s="34"/>
      <c r="W756" s="78"/>
    </row>
    <row r="757" spans="1:23" ht="12" customHeight="1" outlineLevel="2" x14ac:dyDescent="0.2">
      <c r="A757" s="27">
        <f t="shared" si="27"/>
        <v>751</v>
      </c>
      <c r="B757" s="50">
        <v>40744</v>
      </c>
      <c r="C757" s="5">
        <v>176.5</v>
      </c>
      <c r="D757" s="5">
        <v>191.25</v>
      </c>
      <c r="E757" s="5">
        <v>5</v>
      </c>
      <c r="F757" s="5">
        <v>19.75</v>
      </c>
      <c r="G757" s="34"/>
      <c r="H757" s="34">
        <v>267.5</v>
      </c>
      <c r="I757" s="34">
        <v>278</v>
      </c>
      <c r="K757" s="5">
        <f t="shared" si="28"/>
        <v>156.20000000000002</v>
      </c>
      <c r="L757" s="5"/>
      <c r="M757" s="9">
        <v>32.979999999999997</v>
      </c>
      <c r="N757" s="76">
        <f t="shared" si="29"/>
        <v>0.21113956466069136</v>
      </c>
      <c r="O757" s="12"/>
      <c r="P757" s="23" t="e">
        <v>#NAME?</v>
      </c>
      <c r="R757" s="5">
        <v>308</v>
      </c>
      <c r="S757" s="5">
        <v>324</v>
      </c>
      <c r="T757" s="25"/>
      <c r="U757" s="34"/>
      <c r="V757" s="34"/>
      <c r="W757" s="78"/>
    </row>
    <row r="758" spans="1:23" ht="12" customHeight="1" outlineLevel="2" x14ac:dyDescent="0.2">
      <c r="A758" s="27">
        <f t="shared" si="27"/>
        <v>752</v>
      </c>
      <c r="B758" s="50">
        <v>40745</v>
      </c>
      <c r="C758" s="5">
        <v>176.75</v>
      </c>
      <c r="D758" s="5">
        <v>191.5</v>
      </c>
      <c r="E758" s="5">
        <v>5</v>
      </c>
      <c r="F758" s="5">
        <v>19.5</v>
      </c>
      <c r="G758" s="34"/>
      <c r="H758" s="34">
        <v>267.5</v>
      </c>
      <c r="I758" s="34">
        <v>278.5</v>
      </c>
      <c r="K758" s="5">
        <f t="shared" si="28"/>
        <v>156.68</v>
      </c>
      <c r="L758" s="5"/>
      <c r="M758" s="9">
        <v>33.33</v>
      </c>
      <c r="N758" s="76">
        <f t="shared" si="29"/>
        <v>0.21272657646157772</v>
      </c>
      <c r="O758" s="12"/>
      <c r="P758" s="23" t="e">
        <v>#NAME?</v>
      </c>
      <c r="R758" s="5">
        <v>309</v>
      </c>
      <c r="S758" s="5">
        <v>326</v>
      </c>
      <c r="T758" s="25"/>
      <c r="U758" s="34"/>
      <c r="V758" s="34"/>
      <c r="W758" s="78"/>
    </row>
    <row r="759" spans="1:23" ht="12" customHeight="1" outlineLevel="2" x14ac:dyDescent="0.2">
      <c r="A759" s="27">
        <f t="shared" si="27"/>
        <v>753</v>
      </c>
      <c r="B759" s="50">
        <v>40746</v>
      </c>
      <c r="C759" s="5">
        <v>176.75</v>
      </c>
      <c r="D759" s="5">
        <v>191.5</v>
      </c>
      <c r="E759" s="5">
        <v>5</v>
      </c>
      <c r="F759" s="5">
        <v>19.5</v>
      </c>
      <c r="G759" s="34"/>
      <c r="H759" s="34">
        <v>266</v>
      </c>
      <c r="I759" s="34">
        <v>276.5</v>
      </c>
      <c r="K759" s="5">
        <f t="shared" si="28"/>
        <v>156.68</v>
      </c>
      <c r="L759" s="5"/>
      <c r="M759" s="9">
        <v>33.380000000000003</v>
      </c>
      <c r="N759" s="76">
        <f t="shared" si="29"/>
        <v>0.21304569823844779</v>
      </c>
      <c r="O759" s="12"/>
      <c r="P759" s="23" t="e">
        <v>#NAME?</v>
      </c>
      <c r="R759" s="5">
        <v>308</v>
      </c>
      <c r="S759" s="5">
        <v>324</v>
      </c>
      <c r="T759" s="25"/>
      <c r="U759" s="34"/>
      <c r="V759" s="34"/>
      <c r="W759" s="78"/>
    </row>
    <row r="760" spans="1:23" ht="12" customHeight="1" outlineLevel="2" x14ac:dyDescent="0.2">
      <c r="A760" s="27">
        <f t="shared" si="27"/>
        <v>754</v>
      </c>
      <c r="B760" s="50">
        <v>40749</v>
      </c>
      <c r="C760" s="5">
        <v>177.25</v>
      </c>
      <c r="D760" s="5">
        <v>192</v>
      </c>
      <c r="E760" s="5">
        <v>5</v>
      </c>
      <c r="F760" s="5">
        <v>19.25</v>
      </c>
      <c r="G760" s="34"/>
      <c r="H760" s="34">
        <v>264.5</v>
      </c>
      <c r="I760" s="34">
        <v>276</v>
      </c>
      <c r="K760" s="5">
        <f t="shared" si="28"/>
        <v>157.39000000000001</v>
      </c>
      <c r="L760" s="5"/>
      <c r="M760" s="9">
        <v>33.520000000000003</v>
      </c>
      <c r="N760" s="76">
        <f t="shared" si="29"/>
        <v>0.21297414066967404</v>
      </c>
      <c r="O760" s="12"/>
      <c r="P760" s="23" t="e">
        <v>#NAME?</v>
      </c>
      <c r="R760" s="5">
        <v>307</v>
      </c>
      <c r="S760" s="5">
        <v>323</v>
      </c>
      <c r="T760" s="25"/>
      <c r="U760" s="34"/>
      <c r="V760" s="34"/>
      <c r="W760" s="78"/>
    </row>
    <row r="761" spans="1:23" ht="12" customHeight="1" outlineLevel="2" x14ac:dyDescent="0.2">
      <c r="A761" s="27">
        <f t="shared" si="27"/>
        <v>755</v>
      </c>
      <c r="B761" s="50">
        <v>40750</v>
      </c>
      <c r="C761" s="5">
        <v>176.5</v>
      </c>
      <c r="D761" s="5">
        <v>191.25</v>
      </c>
      <c r="E761" s="5">
        <v>5</v>
      </c>
      <c r="F761" s="5">
        <v>19.25</v>
      </c>
      <c r="G761" s="34"/>
      <c r="H761" s="34">
        <v>264</v>
      </c>
      <c r="I761" s="34">
        <v>276</v>
      </c>
      <c r="K761" s="5">
        <f t="shared" si="28"/>
        <v>156.70000000000002</v>
      </c>
      <c r="L761" s="5"/>
      <c r="M761" s="9">
        <v>33.549999999999997</v>
      </c>
      <c r="N761" s="76">
        <f t="shared" si="29"/>
        <v>0.21410338225909376</v>
      </c>
      <c r="O761" s="12"/>
      <c r="P761" s="23" t="e">
        <v>#NAME?</v>
      </c>
      <c r="R761" s="5">
        <v>306.5</v>
      </c>
      <c r="S761" s="5">
        <v>323.5</v>
      </c>
      <c r="T761" s="25"/>
      <c r="U761" s="34"/>
      <c r="V761" s="34"/>
      <c r="W761" s="78"/>
    </row>
    <row r="762" spans="1:23" ht="12" customHeight="1" outlineLevel="2" x14ac:dyDescent="0.2">
      <c r="A762" s="27">
        <f t="shared" si="27"/>
        <v>756</v>
      </c>
      <c r="B762" s="50">
        <v>40751</v>
      </c>
      <c r="C762" s="5">
        <v>176.75</v>
      </c>
      <c r="D762" s="5">
        <v>191.5</v>
      </c>
      <c r="E762" s="5">
        <v>5</v>
      </c>
      <c r="F762" s="5">
        <v>19.25</v>
      </c>
      <c r="G762" s="34"/>
      <c r="H762" s="34">
        <v>264</v>
      </c>
      <c r="I762" s="34">
        <v>276</v>
      </c>
      <c r="K762" s="5">
        <f t="shared" si="28"/>
        <v>156.93</v>
      </c>
      <c r="L762" s="5"/>
      <c r="M762" s="9">
        <v>32.840000000000003</v>
      </c>
      <c r="N762" s="76">
        <f t="shared" si="29"/>
        <v>0.20926527751226662</v>
      </c>
      <c r="O762" s="12"/>
      <c r="P762" s="23" t="e">
        <v>#NAME?</v>
      </c>
      <c r="R762" s="5">
        <v>306.5</v>
      </c>
      <c r="S762" s="5">
        <v>323.5</v>
      </c>
      <c r="T762" s="25"/>
      <c r="U762" s="34"/>
      <c r="V762" s="34"/>
      <c r="W762" s="78"/>
    </row>
    <row r="763" spans="1:23" ht="12" customHeight="1" outlineLevel="2" x14ac:dyDescent="0.2">
      <c r="A763" s="27">
        <f t="shared" si="27"/>
        <v>757</v>
      </c>
      <c r="B763" s="50">
        <v>40752</v>
      </c>
      <c r="C763" s="5">
        <v>177</v>
      </c>
      <c r="D763" s="5">
        <v>192</v>
      </c>
      <c r="E763" s="5">
        <v>5</v>
      </c>
      <c r="F763" s="5">
        <v>19.75</v>
      </c>
      <c r="G763" s="34"/>
      <c r="H763" s="34">
        <v>263</v>
      </c>
      <c r="I763" s="34">
        <v>275</v>
      </c>
      <c r="K763" s="5">
        <f t="shared" si="28"/>
        <v>156.89000000000001</v>
      </c>
      <c r="L763" s="5"/>
      <c r="M763" s="9">
        <v>32.89</v>
      </c>
      <c r="N763" s="76">
        <f t="shared" si="29"/>
        <v>0.2096373255146918</v>
      </c>
      <c r="O763" s="12"/>
      <c r="P763" s="23" t="e">
        <v>#NAME?</v>
      </c>
      <c r="R763" s="5">
        <v>305.5</v>
      </c>
      <c r="S763" s="5">
        <v>323</v>
      </c>
      <c r="T763" s="25"/>
      <c r="U763" s="34"/>
      <c r="V763" s="34"/>
      <c r="W763" s="78"/>
    </row>
    <row r="764" spans="1:23" ht="12" customHeight="1" outlineLevel="2" x14ac:dyDescent="0.2">
      <c r="A764" s="27">
        <f t="shared" si="27"/>
        <v>758</v>
      </c>
      <c r="B764" s="50">
        <v>40753</v>
      </c>
      <c r="C764" s="5">
        <v>177.25</v>
      </c>
      <c r="D764" s="5">
        <v>192.5</v>
      </c>
      <c r="E764" s="5">
        <v>5.25</v>
      </c>
      <c r="F764" s="5">
        <v>19.75</v>
      </c>
      <c r="G764" s="34"/>
      <c r="H764" s="34">
        <v>262</v>
      </c>
      <c r="I764" s="34">
        <v>274</v>
      </c>
      <c r="K764" s="5">
        <f t="shared" si="28"/>
        <v>157.35</v>
      </c>
      <c r="L764" s="5"/>
      <c r="M764" s="9">
        <v>32.44</v>
      </c>
      <c r="N764" s="76">
        <f t="shared" si="29"/>
        <v>0.20616460120749919</v>
      </c>
      <c r="O764" s="12"/>
      <c r="P764" s="23" t="e">
        <v>#NAME?</v>
      </c>
      <c r="R764" s="5">
        <v>304.5</v>
      </c>
      <c r="S764" s="5">
        <v>322</v>
      </c>
      <c r="T764" s="25"/>
      <c r="U764" s="34"/>
      <c r="V764" s="34"/>
      <c r="W764" s="78"/>
    </row>
    <row r="765" spans="1:23" ht="12" customHeight="1" outlineLevel="2" x14ac:dyDescent="0.2">
      <c r="A765" s="27">
        <f t="shared" si="27"/>
        <v>759</v>
      </c>
      <c r="B765" s="50">
        <v>40756</v>
      </c>
      <c r="C765" s="5">
        <v>178.5</v>
      </c>
      <c r="D765" s="5">
        <v>194</v>
      </c>
      <c r="E765" s="5">
        <v>5.25</v>
      </c>
      <c r="F765" s="5">
        <v>19.5</v>
      </c>
      <c r="G765" s="34"/>
      <c r="H765" s="34">
        <v>262</v>
      </c>
      <c r="I765" s="34">
        <v>274</v>
      </c>
      <c r="K765" s="5">
        <f t="shared" si="28"/>
        <v>158.98000000000002</v>
      </c>
      <c r="L765" s="5"/>
      <c r="M765" s="9">
        <v>32.5</v>
      </c>
      <c r="N765" s="76">
        <f t="shared" si="29"/>
        <v>0.20442822996603344</v>
      </c>
      <c r="O765" s="12"/>
      <c r="P765" s="23" t="e">
        <v>#NAME?</v>
      </c>
      <c r="R765" s="5">
        <v>304.5</v>
      </c>
      <c r="S765" s="5">
        <v>322</v>
      </c>
      <c r="T765" s="25"/>
      <c r="U765" s="34"/>
      <c r="V765" s="34"/>
      <c r="W765" s="78"/>
    </row>
    <row r="766" spans="1:23" ht="12" customHeight="1" outlineLevel="2" x14ac:dyDescent="0.2">
      <c r="A766" s="27">
        <f t="shared" si="27"/>
        <v>760</v>
      </c>
      <c r="B766" s="50">
        <v>40757</v>
      </c>
      <c r="C766" s="5">
        <v>179</v>
      </c>
      <c r="D766" s="5">
        <v>194.5</v>
      </c>
      <c r="E766" s="5">
        <v>5.25</v>
      </c>
      <c r="F766" s="5">
        <v>19.5</v>
      </c>
      <c r="G766" s="34"/>
      <c r="H766" s="34">
        <v>261</v>
      </c>
      <c r="I766" s="34">
        <v>273</v>
      </c>
      <c r="K766" s="5">
        <f t="shared" si="28"/>
        <v>159.44</v>
      </c>
      <c r="L766" s="5"/>
      <c r="M766" s="9">
        <v>31.54</v>
      </c>
      <c r="N766" s="76">
        <f t="shared" si="29"/>
        <v>0.19781736076266934</v>
      </c>
      <c r="O766" s="12"/>
      <c r="P766" s="23" t="e">
        <v>#NAME?</v>
      </c>
      <c r="R766" s="5">
        <v>303.5</v>
      </c>
      <c r="S766" s="5">
        <v>321.5</v>
      </c>
      <c r="T766" s="25"/>
      <c r="U766" s="34"/>
      <c r="V766" s="34"/>
      <c r="W766" s="78"/>
    </row>
    <row r="767" spans="1:23" ht="12" customHeight="1" outlineLevel="2" x14ac:dyDescent="0.2">
      <c r="A767" s="27">
        <f t="shared" si="27"/>
        <v>761</v>
      </c>
      <c r="B767" s="50">
        <v>40758</v>
      </c>
      <c r="C767" s="5">
        <v>179.5</v>
      </c>
      <c r="D767" s="5">
        <v>195</v>
      </c>
      <c r="E767" s="5">
        <v>5.25</v>
      </c>
      <c r="F767" s="5">
        <v>19.25</v>
      </c>
      <c r="G767" s="34"/>
      <c r="H767" s="34">
        <v>260</v>
      </c>
      <c r="I767" s="34">
        <v>271.5</v>
      </c>
      <c r="K767" s="5">
        <f t="shared" si="28"/>
        <v>160.15</v>
      </c>
      <c r="L767" s="5"/>
      <c r="M767" s="9">
        <v>30.95</v>
      </c>
      <c r="N767" s="76">
        <f t="shared" si="29"/>
        <v>0.19325632219793942</v>
      </c>
      <c r="O767" s="12"/>
      <c r="P767" s="23" t="e">
        <v>#NAME?</v>
      </c>
      <c r="R767" s="5">
        <v>302</v>
      </c>
      <c r="S767" s="5">
        <v>320</v>
      </c>
      <c r="T767" s="25"/>
      <c r="U767" s="34"/>
      <c r="V767" s="34"/>
      <c r="W767" s="78"/>
    </row>
    <row r="768" spans="1:23" ht="12" customHeight="1" outlineLevel="2" x14ac:dyDescent="0.2">
      <c r="A768" s="27">
        <f t="shared" si="27"/>
        <v>762</v>
      </c>
      <c r="B768" s="50">
        <v>40759</v>
      </c>
      <c r="C768" s="5">
        <v>179.5</v>
      </c>
      <c r="D768" s="5">
        <v>195</v>
      </c>
      <c r="E768" s="5">
        <v>5.25</v>
      </c>
      <c r="F768" s="5">
        <v>19.5</v>
      </c>
      <c r="G768" s="34"/>
      <c r="H768" s="34">
        <v>260</v>
      </c>
      <c r="I768" s="34">
        <v>273</v>
      </c>
      <c r="K768" s="5">
        <f t="shared" si="28"/>
        <v>159.9</v>
      </c>
      <c r="L768" s="5"/>
      <c r="M768" s="9">
        <v>28.79</v>
      </c>
      <c r="N768" s="76">
        <f t="shared" si="29"/>
        <v>0.18005003126954344</v>
      </c>
      <c r="O768" s="12"/>
      <c r="P768" s="23" t="e">
        <v>#NAME?</v>
      </c>
      <c r="R768" s="5">
        <v>302</v>
      </c>
      <c r="S768" s="5">
        <v>320</v>
      </c>
      <c r="T768" s="25"/>
      <c r="U768" s="34"/>
      <c r="V768" s="34"/>
      <c r="W768" s="78"/>
    </row>
    <row r="769" spans="1:23" ht="12" customHeight="1" outlineLevel="2" x14ac:dyDescent="0.2">
      <c r="A769" s="27">
        <f t="shared" si="27"/>
        <v>763</v>
      </c>
      <c r="B769" s="50">
        <v>40760</v>
      </c>
      <c r="C769" s="5">
        <v>178</v>
      </c>
      <c r="D769" s="5">
        <v>194</v>
      </c>
      <c r="E769" s="5">
        <v>5.5</v>
      </c>
      <c r="F769" s="5">
        <v>19.5</v>
      </c>
      <c r="G769" s="34"/>
      <c r="H769" s="34">
        <v>259</v>
      </c>
      <c r="I769" s="34">
        <v>272</v>
      </c>
      <c r="K769" s="5">
        <f t="shared" si="28"/>
        <v>158.98000000000002</v>
      </c>
      <c r="L769" s="5"/>
      <c r="M769" s="9">
        <v>27.98</v>
      </c>
      <c r="N769" s="76">
        <f t="shared" si="29"/>
        <v>0.17599698075229586</v>
      </c>
      <c r="O769" s="12"/>
      <c r="P769" s="23" t="e">
        <v>#NAME?</v>
      </c>
      <c r="R769" s="5">
        <v>301</v>
      </c>
      <c r="S769" s="5">
        <v>318</v>
      </c>
      <c r="T769" s="25"/>
      <c r="U769" s="34"/>
      <c r="V769" s="34"/>
      <c r="W769" s="78"/>
    </row>
    <row r="770" spans="1:23" ht="12" customHeight="1" outlineLevel="2" x14ac:dyDescent="0.2">
      <c r="A770" s="27">
        <f t="shared" si="27"/>
        <v>764</v>
      </c>
      <c r="B770" s="50">
        <v>40763</v>
      </c>
      <c r="C770" s="5">
        <v>177.5</v>
      </c>
      <c r="D770" s="5">
        <v>193.5</v>
      </c>
      <c r="E770" s="5">
        <v>5.5</v>
      </c>
      <c r="F770" s="5">
        <v>19.5</v>
      </c>
      <c r="G770" s="34"/>
      <c r="H770" s="34">
        <v>258</v>
      </c>
      <c r="I770" s="34">
        <v>271</v>
      </c>
      <c r="K770" s="5">
        <f t="shared" si="28"/>
        <v>158.52000000000001</v>
      </c>
      <c r="L770" s="5"/>
      <c r="M770" s="9">
        <v>24.98</v>
      </c>
      <c r="N770" s="76">
        <f t="shared" si="29"/>
        <v>0.15758263941458489</v>
      </c>
      <c r="O770" s="12"/>
      <c r="P770" s="23" t="e">
        <v>#NAME?</v>
      </c>
      <c r="R770" s="5">
        <v>301</v>
      </c>
      <c r="S770" s="5">
        <v>318</v>
      </c>
      <c r="T770" s="25"/>
      <c r="U770" s="34"/>
      <c r="V770" s="34"/>
      <c r="W770" s="78"/>
    </row>
    <row r="771" spans="1:23" ht="12" customHeight="1" outlineLevel="2" x14ac:dyDescent="0.2">
      <c r="A771" s="27">
        <f t="shared" si="27"/>
        <v>765</v>
      </c>
      <c r="B771" s="50">
        <v>40765</v>
      </c>
      <c r="C771" s="5">
        <v>177.5</v>
      </c>
      <c r="D771" s="5">
        <v>193.5</v>
      </c>
      <c r="E771" s="5">
        <v>5.5</v>
      </c>
      <c r="F771" s="5">
        <v>19.5</v>
      </c>
      <c r="G771" s="34"/>
      <c r="H771" s="34">
        <v>255</v>
      </c>
      <c r="I771" s="34">
        <v>269</v>
      </c>
      <c r="K771" s="5">
        <f t="shared" si="28"/>
        <v>158.52000000000001</v>
      </c>
      <c r="L771" s="5"/>
      <c r="M771" s="9">
        <v>25.66</v>
      </c>
      <c r="N771" s="76">
        <f t="shared" si="29"/>
        <v>0.16187231895029017</v>
      </c>
      <c r="O771" s="12"/>
      <c r="P771" s="23" t="e">
        <v>#NAME?</v>
      </c>
      <c r="R771" s="5">
        <v>299</v>
      </c>
      <c r="S771" s="5">
        <v>315</v>
      </c>
      <c r="T771" s="25"/>
      <c r="U771" s="34"/>
      <c r="V771" s="34"/>
      <c r="W771" s="78"/>
    </row>
    <row r="772" spans="1:23" ht="12" customHeight="1" outlineLevel="2" x14ac:dyDescent="0.2">
      <c r="A772" s="27">
        <f t="shared" si="27"/>
        <v>766</v>
      </c>
      <c r="B772" s="50">
        <v>40766</v>
      </c>
      <c r="C772" s="5">
        <v>177.25</v>
      </c>
      <c r="D772" s="5">
        <v>193.25</v>
      </c>
      <c r="E772" s="5">
        <v>5.5</v>
      </c>
      <c r="F772" s="5">
        <v>19.75</v>
      </c>
      <c r="G772" s="34"/>
      <c r="H772" s="34">
        <v>252</v>
      </c>
      <c r="I772" s="34">
        <v>267</v>
      </c>
      <c r="K772" s="5">
        <f t="shared" si="28"/>
        <v>158.04000000000002</v>
      </c>
      <c r="L772" s="5"/>
      <c r="M772" s="9">
        <v>26.96</v>
      </c>
      <c r="N772" s="76">
        <f t="shared" si="29"/>
        <v>0.17058972412047582</v>
      </c>
      <c r="O772" s="12"/>
      <c r="P772" s="23" t="e">
        <v>#NAME?</v>
      </c>
      <c r="R772" s="5">
        <v>297</v>
      </c>
      <c r="S772" s="5">
        <v>313</v>
      </c>
      <c r="T772" s="25"/>
      <c r="U772" s="34"/>
      <c r="V772" s="34"/>
      <c r="W772" s="78"/>
    </row>
    <row r="773" spans="1:23" ht="12" customHeight="1" outlineLevel="2" x14ac:dyDescent="0.2">
      <c r="A773" s="27">
        <f t="shared" si="27"/>
        <v>767</v>
      </c>
      <c r="B773" s="50">
        <v>40767</v>
      </c>
      <c r="C773" s="5">
        <v>178</v>
      </c>
      <c r="D773" s="5">
        <v>193.5</v>
      </c>
      <c r="E773" s="5">
        <v>5.5</v>
      </c>
      <c r="F773" s="5">
        <v>19.75</v>
      </c>
      <c r="G773" s="34"/>
      <c r="H773" s="34">
        <v>251</v>
      </c>
      <c r="I773" s="34">
        <v>265.5</v>
      </c>
      <c r="K773" s="5">
        <f t="shared" si="28"/>
        <v>158.27000000000001</v>
      </c>
      <c r="L773" s="5"/>
      <c r="M773" s="9">
        <v>26.55</v>
      </c>
      <c r="N773" s="76">
        <f t="shared" si="29"/>
        <v>0.16775131105073607</v>
      </c>
      <c r="O773" s="12"/>
      <c r="P773" s="23" t="e">
        <v>#NAME?</v>
      </c>
      <c r="R773" s="5">
        <v>295</v>
      </c>
      <c r="S773" s="5">
        <v>311</v>
      </c>
      <c r="T773" s="25"/>
      <c r="U773" s="34"/>
      <c r="V773" s="34"/>
      <c r="W773" s="78"/>
    </row>
    <row r="774" spans="1:23" ht="12" customHeight="1" outlineLevel="2" x14ac:dyDescent="0.2">
      <c r="A774" s="27">
        <f t="shared" si="27"/>
        <v>768</v>
      </c>
      <c r="B774" s="50">
        <v>40770</v>
      </c>
      <c r="C774" s="5">
        <v>178</v>
      </c>
      <c r="D774" s="5">
        <v>193.5</v>
      </c>
      <c r="E774" s="5">
        <v>5.5</v>
      </c>
      <c r="F774" s="5">
        <v>20</v>
      </c>
      <c r="G774" s="34"/>
      <c r="H774" s="34">
        <v>251</v>
      </c>
      <c r="I774" s="34">
        <v>265.5</v>
      </c>
      <c r="K774" s="5">
        <f t="shared" si="28"/>
        <v>158.02000000000001</v>
      </c>
      <c r="L774" s="5"/>
      <c r="M774" s="9">
        <v>27.22</v>
      </c>
      <c r="N774" s="76">
        <f t="shared" si="29"/>
        <v>0.17225667637007971</v>
      </c>
      <c r="O774" s="12"/>
      <c r="P774" s="23" t="e">
        <v>#NAME?</v>
      </c>
      <c r="R774" s="5">
        <v>295</v>
      </c>
      <c r="S774" s="5">
        <v>311</v>
      </c>
      <c r="T774" s="25"/>
      <c r="U774" s="34"/>
      <c r="V774" s="34"/>
      <c r="W774" s="78"/>
    </row>
    <row r="775" spans="1:23" ht="12" customHeight="1" outlineLevel="2" x14ac:dyDescent="0.2">
      <c r="A775" s="27">
        <f t="shared" si="27"/>
        <v>769</v>
      </c>
      <c r="B775" s="50">
        <v>40771</v>
      </c>
      <c r="C775" s="5">
        <v>178.5</v>
      </c>
      <c r="D775" s="5">
        <v>194</v>
      </c>
      <c r="E775" s="5">
        <v>5.5</v>
      </c>
      <c r="F775" s="5">
        <v>20</v>
      </c>
      <c r="G775" s="34"/>
      <c r="H775" s="34">
        <v>251</v>
      </c>
      <c r="I775" s="34">
        <v>265.5</v>
      </c>
      <c r="K775" s="5">
        <f t="shared" si="28"/>
        <v>158.48000000000002</v>
      </c>
      <c r="L775" s="5"/>
      <c r="M775" s="9">
        <v>27.05</v>
      </c>
      <c r="N775" s="76">
        <f t="shared" si="29"/>
        <v>0.17068399798081776</v>
      </c>
      <c r="O775" s="12"/>
      <c r="P775" s="23" t="e">
        <v>#NAME?</v>
      </c>
      <c r="R775" s="5">
        <v>295</v>
      </c>
      <c r="S775" s="5">
        <v>311</v>
      </c>
      <c r="T775" s="25"/>
      <c r="U775" s="34"/>
      <c r="V775" s="34"/>
      <c r="W775" s="78"/>
    </row>
    <row r="776" spans="1:23" ht="12" customHeight="1" outlineLevel="2" x14ac:dyDescent="0.2">
      <c r="A776" s="27">
        <f t="shared" ref="A776:A839" si="30">A775+1</f>
        <v>770</v>
      </c>
      <c r="B776" s="50">
        <v>40772</v>
      </c>
      <c r="C776" s="5">
        <v>178.5</v>
      </c>
      <c r="D776" s="5">
        <v>194</v>
      </c>
      <c r="E776" s="5">
        <v>5.5</v>
      </c>
      <c r="F776" s="5">
        <v>21</v>
      </c>
      <c r="G776" s="34"/>
      <c r="H776" s="34">
        <v>250.5</v>
      </c>
      <c r="I776" s="34">
        <v>264</v>
      </c>
      <c r="K776" s="5">
        <f t="shared" si="28"/>
        <v>157.48000000000002</v>
      </c>
      <c r="L776" s="5"/>
      <c r="M776" s="9">
        <v>27.76</v>
      </c>
      <c r="N776" s="76">
        <f t="shared" si="29"/>
        <v>0.1762763525527051</v>
      </c>
      <c r="O776" s="12"/>
      <c r="P776" s="23" t="e">
        <v>#NAME?</v>
      </c>
      <c r="R776" s="5">
        <v>295</v>
      </c>
      <c r="S776" s="5">
        <v>310</v>
      </c>
      <c r="T776" s="25"/>
      <c r="U776" s="34"/>
      <c r="V776" s="34"/>
      <c r="W776" s="78"/>
    </row>
    <row r="777" spans="1:23" ht="12" customHeight="1" outlineLevel="2" x14ac:dyDescent="0.2">
      <c r="A777" s="27">
        <f t="shared" si="30"/>
        <v>771</v>
      </c>
      <c r="B777" s="50">
        <v>40773</v>
      </c>
      <c r="C777" s="5">
        <v>179.5</v>
      </c>
      <c r="D777" s="5">
        <v>195</v>
      </c>
      <c r="E777" s="5">
        <v>5.25</v>
      </c>
      <c r="F777" s="5">
        <v>23</v>
      </c>
      <c r="G777" s="34"/>
      <c r="H777" s="34">
        <v>249</v>
      </c>
      <c r="I777" s="34">
        <v>262.5</v>
      </c>
      <c r="K777" s="5">
        <f t="shared" si="28"/>
        <v>156.4</v>
      </c>
      <c r="L777" s="5"/>
      <c r="M777" s="9">
        <v>26.05</v>
      </c>
      <c r="N777" s="76">
        <f t="shared" si="29"/>
        <v>0.16656010230179027</v>
      </c>
      <c r="O777" s="12"/>
      <c r="P777" s="23" t="e">
        <v>#NAME?</v>
      </c>
      <c r="R777" s="5">
        <v>295</v>
      </c>
      <c r="S777" s="5">
        <v>310</v>
      </c>
      <c r="T777" s="25"/>
      <c r="U777" s="34"/>
      <c r="V777" s="34"/>
      <c r="W777" s="78"/>
    </row>
    <row r="778" spans="1:23" ht="12" customHeight="1" outlineLevel="2" x14ac:dyDescent="0.2">
      <c r="A778" s="27">
        <f t="shared" si="30"/>
        <v>772</v>
      </c>
      <c r="B778" s="50">
        <v>40777</v>
      </c>
      <c r="C778" s="5">
        <v>179.5</v>
      </c>
      <c r="D778" s="5">
        <v>195</v>
      </c>
      <c r="E778" s="5">
        <v>5.25</v>
      </c>
      <c r="F778" s="5">
        <v>23</v>
      </c>
      <c r="G778" s="34"/>
      <c r="H778" s="34">
        <v>249</v>
      </c>
      <c r="I778" s="34">
        <v>262.5</v>
      </c>
      <c r="K778" s="5">
        <f t="shared" si="28"/>
        <v>156.4</v>
      </c>
      <c r="L778" s="5"/>
      <c r="M778" s="9">
        <v>25.59</v>
      </c>
      <c r="N778" s="76">
        <f t="shared" si="29"/>
        <v>0.16361892583120205</v>
      </c>
      <c r="O778" s="12"/>
      <c r="P778" s="23" t="e">
        <v>#NAME?</v>
      </c>
      <c r="R778" s="5">
        <v>296</v>
      </c>
      <c r="S778" s="5">
        <v>311</v>
      </c>
      <c r="T778" s="25"/>
      <c r="U778" s="34"/>
      <c r="V778" s="34"/>
      <c r="W778" s="78"/>
    </row>
    <row r="779" spans="1:23" ht="12" customHeight="1" outlineLevel="2" x14ac:dyDescent="0.2">
      <c r="A779" s="27">
        <f t="shared" si="30"/>
        <v>773</v>
      </c>
      <c r="B779" s="50">
        <v>40778</v>
      </c>
      <c r="C779" s="5">
        <v>179.75</v>
      </c>
      <c r="D779" s="5">
        <v>195.25</v>
      </c>
      <c r="E779" s="5">
        <v>5.25</v>
      </c>
      <c r="F779" s="5">
        <v>24.25</v>
      </c>
      <c r="G779" s="34"/>
      <c r="H779" s="34">
        <v>247.5</v>
      </c>
      <c r="I779" s="34">
        <v>261</v>
      </c>
      <c r="K779" s="5">
        <f t="shared" si="28"/>
        <v>155.38</v>
      </c>
      <c r="L779" s="5"/>
      <c r="M779" s="9">
        <v>26.49</v>
      </c>
      <c r="N779" s="76">
        <f t="shared" si="29"/>
        <v>0.17048526193847341</v>
      </c>
      <c r="O779" s="12"/>
      <c r="P779" s="23" t="e">
        <v>#NAME?</v>
      </c>
      <c r="R779" s="5">
        <v>296</v>
      </c>
      <c r="S779" s="5">
        <v>311</v>
      </c>
      <c r="T779" s="25"/>
      <c r="U779" s="34"/>
      <c r="V779" s="34"/>
      <c r="W779" s="78"/>
    </row>
    <row r="780" spans="1:23" ht="12" customHeight="1" outlineLevel="2" x14ac:dyDescent="0.2">
      <c r="A780" s="27">
        <f t="shared" si="30"/>
        <v>774</v>
      </c>
      <c r="B780" s="50">
        <v>40779</v>
      </c>
      <c r="C780" s="5">
        <v>179.75</v>
      </c>
      <c r="D780" s="5">
        <v>195.25</v>
      </c>
      <c r="E780" s="5">
        <v>5.25</v>
      </c>
      <c r="F780" s="5">
        <v>24.25</v>
      </c>
      <c r="G780" s="34"/>
      <c r="H780" s="34">
        <v>247.5</v>
      </c>
      <c r="I780" s="34">
        <v>261</v>
      </c>
      <c r="K780" s="5">
        <f t="shared" si="28"/>
        <v>155.38</v>
      </c>
      <c r="L780" s="5"/>
      <c r="M780" s="9">
        <v>26.58</v>
      </c>
      <c r="N780" s="76">
        <f t="shared" si="29"/>
        <v>0.1710644870639722</v>
      </c>
      <c r="O780" s="12"/>
      <c r="P780" s="23" t="e">
        <v>#NAME?</v>
      </c>
      <c r="R780" s="5">
        <v>296</v>
      </c>
      <c r="S780" s="5">
        <v>311</v>
      </c>
      <c r="T780" s="25"/>
      <c r="U780" s="34"/>
      <c r="V780" s="34"/>
      <c r="W780" s="78"/>
    </row>
    <row r="781" spans="1:23" ht="12" customHeight="1" outlineLevel="2" x14ac:dyDescent="0.2">
      <c r="A781" s="27">
        <f t="shared" si="30"/>
        <v>775</v>
      </c>
      <c r="B781" s="50">
        <v>40780</v>
      </c>
      <c r="C781" s="5">
        <v>180.25</v>
      </c>
      <c r="D781" s="5">
        <v>195.75</v>
      </c>
      <c r="E781" s="5">
        <v>5.25</v>
      </c>
      <c r="F781" s="5">
        <v>23.75</v>
      </c>
      <c r="G781" s="34"/>
      <c r="H781" s="34">
        <v>246</v>
      </c>
      <c r="I781" s="34">
        <v>264.5</v>
      </c>
      <c r="K781" s="5">
        <f t="shared" si="28"/>
        <v>156.34</v>
      </c>
      <c r="L781" s="5"/>
      <c r="M781" s="9">
        <v>26.23</v>
      </c>
      <c r="N781" s="76">
        <f t="shared" si="29"/>
        <v>0.1677753613918383</v>
      </c>
      <c r="O781" s="12"/>
      <c r="P781" s="23" t="e">
        <v>#NAME?</v>
      </c>
      <c r="R781" s="5">
        <v>0</v>
      </c>
      <c r="S781" s="5">
        <v>0</v>
      </c>
      <c r="T781" s="25"/>
      <c r="U781" s="34"/>
      <c r="V781" s="34"/>
      <c r="W781" s="78"/>
    </row>
    <row r="782" spans="1:23" ht="12" customHeight="1" outlineLevel="2" x14ac:dyDescent="0.2">
      <c r="A782" s="27">
        <f t="shared" si="30"/>
        <v>776</v>
      </c>
      <c r="B782" s="50">
        <v>40781</v>
      </c>
      <c r="C782" s="5">
        <v>180.25</v>
      </c>
      <c r="D782" s="5">
        <v>195.75</v>
      </c>
      <c r="E782" s="5">
        <v>5.25</v>
      </c>
      <c r="F782" s="5">
        <v>23.75</v>
      </c>
      <c r="G782" s="34"/>
      <c r="H782" s="34">
        <v>246</v>
      </c>
      <c r="I782" s="34">
        <v>264.5</v>
      </c>
      <c r="K782" s="5">
        <f t="shared" si="28"/>
        <v>156.34</v>
      </c>
      <c r="L782" s="5"/>
      <c r="M782" s="9">
        <v>26.93</v>
      </c>
      <c r="N782" s="76">
        <f t="shared" si="29"/>
        <v>0.17225278239733913</v>
      </c>
      <c r="O782" s="12"/>
      <c r="P782" s="23" t="e">
        <v>#NAME?</v>
      </c>
      <c r="R782" s="5">
        <v>0</v>
      </c>
      <c r="S782" s="5">
        <v>0</v>
      </c>
      <c r="T782" s="25"/>
      <c r="U782" s="34"/>
      <c r="V782" s="34"/>
      <c r="W782" s="78"/>
    </row>
    <row r="783" spans="1:23" ht="12" customHeight="1" outlineLevel="2" x14ac:dyDescent="0.2">
      <c r="A783" s="27">
        <f t="shared" si="30"/>
        <v>777</v>
      </c>
      <c r="B783" s="50">
        <v>40784</v>
      </c>
      <c r="C783" s="5">
        <v>180.5</v>
      </c>
      <c r="D783" s="5">
        <v>195.75</v>
      </c>
      <c r="E783" s="5">
        <v>5.25</v>
      </c>
      <c r="F783" s="5">
        <v>23.75</v>
      </c>
      <c r="G783" s="34"/>
      <c r="H783" s="34">
        <v>246</v>
      </c>
      <c r="I783" s="34">
        <v>264</v>
      </c>
      <c r="K783" s="5">
        <f t="shared" si="28"/>
        <v>156.34</v>
      </c>
      <c r="L783" s="5"/>
      <c r="M783" s="9">
        <v>27.59</v>
      </c>
      <c r="N783" s="76">
        <f t="shared" si="29"/>
        <v>0.17647435077395421</v>
      </c>
      <c r="O783" s="12"/>
      <c r="P783" s="23" t="e">
        <v>#NAME?</v>
      </c>
      <c r="R783" s="5">
        <v>0</v>
      </c>
      <c r="S783" s="5">
        <v>0</v>
      </c>
      <c r="T783" s="25"/>
      <c r="U783" s="34"/>
      <c r="V783" s="34"/>
      <c r="W783" s="78"/>
    </row>
    <row r="784" spans="1:23" ht="12" customHeight="1" outlineLevel="2" x14ac:dyDescent="0.2">
      <c r="A784" s="27">
        <f t="shared" si="30"/>
        <v>778</v>
      </c>
      <c r="B784" s="50">
        <v>40785</v>
      </c>
      <c r="C784" s="5">
        <v>180.5</v>
      </c>
      <c r="D784" s="5">
        <v>195.75</v>
      </c>
      <c r="E784" s="5">
        <v>5.25</v>
      </c>
      <c r="F784" s="5">
        <v>23.75</v>
      </c>
      <c r="G784" s="34"/>
      <c r="H784" s="34">
        <v>246</v>
      </c>
      <c r="I784" s="34">
        <v>264</v>
      </c>
      <c r="K784" s="5">
        <f t="shared" si="28"/>
        <v>156.34</v>
      </c>
      <c r="L784" s="5"/>
      <c r="M784" s="9">
        <v>27.83</v>
      </c>
      <c r="N784" s="76">
        <f t="shared" si="29"/>
        <v>0.17800946654726876</v>
      </c>
      <c r="O784" s="12"/>
      <c r="P784" s="23" t="e">
        <v>#NAME?</v>
      </c>
      <c r="R784" s="5">
        <v>0</v>
      </c>
      <c r="S784" s="5">
        <v>0</v>
      </c>
      <c r="T784" s="25"/>
      <c r="U784" s="34"/>
      <c r="V784" s="34"/>
      <c r="W784" s="78"/>
    </row>
    <row r="785" spans="1:23" ht="12" customHeight="1" outlineLevel="2" x14ac:dyDescent="0.2">
      <c r="A785" s="27">
        <f t="shared" si="30"/>
        <v>779</v>
      </c>
      <c r="B785" s="50">
        <v>40786</v>
      </c>
      <c r="C785" s="5">
        <v>182.25</v>
      </c>
      <c r="D785" s="5">
        <v>196.25</v>
      </c>
      <c r="E785" s="5">
        <v>5.25</v>
      </c>
      <c r="F785" s="5">
        <v>24.75</v>
      </c>
      <c r="G785" s="34"/>
      <c r="H785" s="34">
        <v>248</v>
      </c>
      <c r="I785" s="34">
        <v>265</v>
      </c>
      <c r="K785" s="5">
        <f t="shared" si="28"/>
        <v>155.80000000000001</v>
      </c>
      <c r="L785" s="5"/>
      <c r="M785" s="9">
        <v>28.24</v>
      </c>
      <c r="N785" s="76">
        <f t="shared" si="29"/>
        <v>0.18125802310654685</v>
      </c>
      <c r="O785" s="12"/>
      <c r="P785" s="23" t="e">
        <v>#NAME?</v>
      </c>
      <c r="R785" s="5">
        <v>0</v>
      </c>
      <c r="S785" s="5">
        <v>0</v>
      </c>
      <c r="T785" s="25"/>
      <c r="U785" s="34"/>
      <c r="V785" s="34"/>
      <c r="W785" s="78"/>
    </row>
    <row r="786" spans="1:23" outlineLevel="2" x14ac:dyDescent="0.2">
      <c r="A786" s="27">
        <f t="shared" si="30"/>
        <v>780</v>
      </c>
      <c r="B786" s="50">
        <v>40787</v>
      </c>
      <c r="C786" s="5">
        <v>182.25</v>
      </c>
      <c r="D786" s="5">
        <v>196.25</v>
      </c>
      <c r="E786" s="5">
        <v>5.25</v>
      </c>
      <c r="F786" s="5">
        <v>24.75</v>
      </c>
      <c r="G786" s="34"/>
      <c r="H786" s="34">
        <v>248</v>
      </c>
      <c r="I786" s="34">
        <v>265</v>
      </c>
      <c r="K786" s="5">
        <f t="shared" si="28"/>
        <v>155.80000000000001</v>
      </c>
      <c r="L786" s="5"/>
      <c r="M786" s="9">
        <v>28.19</v>
      </c>
      <c r="N786" s="76">
        <f t="shared" si="29"/>
        <v>0.18093709884467266</v>
      </c>
      <c r="P786" s="23" t="e">
        <v>#NAME?</v>
      </c>
      <c r="R786" s="5">
        <v>284</v>
      </c>
      <c r="S786" s="5">
        <v>301</v>
      </c>
      <c r="T786" s="25"/>
      <c r="U786" s="34"/>
      <c r="V786" s="34"/>
      <c r="W786" s="78"/>
    </row>
    <row r="787" spans="1:23" outlineLevel="2" x14ac:dyDescent="0.2">
      <c r="A787" s="27">
        <f t="shared" si="30"/>
        <v>781</v>
      </c>
      <c r="B787" s="50">
        <v>40788</v>
      </c>
      <c r="C787" s="5">
        <v>182.5</v>
      </c>
      <c r="D787" s="5">
        <v>196.75</v>
      </c>
      <c r="E787" s="5">
        <v>5.25</v>
      </c>
      <c r="F787" s="5">
        <v>26</v>
      </c>
      <c r="G787" s="34"/>
      <c r="H787" s="34">
        <v>248</v>
      </c>
      <c r="I787" s="34">
        <v>265.5</v>
      </c>
      <c r="K787" s="5">
        <f t="shared" si="28"/>
        <v>155.01000000000002</v>
      </c>
      <c r="L787" s="5"/>
      <c r="M787" s="9">
        <v>27.26</v>
      </c>
      <c r="N787" s="76">
        <f t="shared" si="29"/>
        <v>0.17585962195987354</v>
      </c>
      <c r="P787" s="23" t="e">
        <v>#NAME?</v>
      </c>
      <c r="R787" s="5">
        <v>284</v>
      </c>
      <c r="S787" s="5">
        <v>301.5</v>
      </c>
      <c r="T787" s="25"/>
      <c r="U787" s="34"/>
      <c r="V787" s="34"/>
      <c r="W787" s="78"/>
    </row>
    <row r="788" spans="1:23" outlineLevel="2" x14ac:dyDescent="0.2">
      <c r="A788" s="27">
        <f t="shared" si="30"/>
        <v>782</v>
      </c>
      <c r="B788" s="50">
        <v>40793</v>
      </c>
      <c r="C788" s="5">
        <v>183</v>
      </c>
      <c r="D788" s="5">
        <v>198</v>
      </c>
      <c r="E788" s="5">
        <v>5.25</v>
      </c>
      <c r="F788" s="5">
        <v>27</v>
      </c>
      <c r="G788" s="34"/>
      <c r="H788" s="34">
        <v>246</v>
      </c>
      <c r="I788" s="34">
        <v>262</v>
      </c>
      <c r="K788" s="5">
        <f t="shared" si="28"/>
        <v>155.16</v>
      </c>
      <c r="L788" s="5"/>
      <c r="M788" s="9">
        <v>28.02</v>
      </c>
      <c r="N788" s="76">
        <f t="shared" si="29"/>
        <v>0.18058778035576178</v>
      </c>
      <c r="P788" s="23" t="e">
        <v>#NAME?</v>
      </c>
      <c r="R788" s="5">
        <v>278.5</v>
      </c>
      <c r="S788" s="5">
        <v>294.5</v>
      </c>
      <c r="T788" s="25"/>
      <c r="U788" s="34"/>
      <c r="V788" s="34"/>
      <c r="W788" s="78"/>
    </row>
    <row r="789" spans="1:23" outlineLevel="2" x14ac:dyDescent="0.2">
      <c r="A789" s="27">
        <f t="shared" si="30"/>
        <v>783</v>
      </c>
      <c r="B789" s="50">
        <v>40795</v>
      </c>
      <c r="C789" s="5">
        <v>181.75</v>
      </c>
      <c r="D789" s="5">
        <v>197</v>
      </c>
      <c r="E789" s="5">
        <v>5.25</v>
      </c>
      <c r="F789" s="5">
        <v>27</v>
      </c>
      <c r="G789" s="34"/>
      <c r="H789" s="34">
        <v>248</v>
      </c>
      <c r="I789" s="34">
        <v>264</v>
      </c>
      <c r="K789" s="5">
        <f t="shared" si="28"/>
        <v>154.24</v>
      </c>
      <c r="L789" s="5"/>
      <c r="M789" s="9">
        <v>26.68</v>
      </c>
      <c r="N789" s="76">
        <f t="shared" si="29"/>
        <v>0.17297717842323651</v>
      </c>
      <c r="P789" s="23" t="e">
        <v>#NAME?</v>
      </c>
      <c r="R789" s="5">
        <v>277</v>
      </c>
      <c r="S789" s="5">
        <v>293</v>
      </c>
      <c r="T789" s="25"/>
      <c r="U789" s="34"/>
      <c r="V789" s="34"/>
      <c r="W789" s="78"/>
    </row>
    <row r="790" spans="1:23" outlineLevel="2" x14ac:dyDescent="0.2">
      <c r="A790" s="27">
        <f t="shared" si="30"/>
        <v>784</v>
      </c>
      <c r="B790" s="50">
        <v>40798</v>
      </c>
      <c r="C790" s="5">
        <v>181.75</v>
      </c>
      <c r="D790" s="5">
        <v>197</v>
      </c>
      <c r="E790" s="5">
        <v>5.25</v>
      </c>
      <c r="F790" s="5">
        <v>28</v>
      </c>
      <c r="G790" s="34"/>
      <c r="H790" s="34">
        <v>250</v>
      </c>
      <c r="I790" s="34">
        <v>267.5</v>
      </c>
      <c r="K790" s="5">
        <f t="shared" si="28"/>
        <v>153.24</v>
      </c>
      <c r="L790" s="5"/>
      <c r="M790" s="9">
        <v>26.65</v>
      </c>
      <c r="N790" s="76">
        <f t="shared" si="29"/>
        <v>0.17391020621247713</v>
      </c>
      <c r="P790" s="23" t="e">
        <v>#NAME?</v>
      </c>
      <c r="R790" s="5">
        <v>276.5</v>
      </c>
      <c r="S790" s="5">
        <v>294</v>
      </c>
      <c r="T790" s="25"/>
      <c r="U790" s="34"/>
      <c r="V790" s="34"/>
      <c r="W790" s="78"/>
    </row>
    <row r="791" spans="1:23" outlineLevel="2" x14ac:dyDescent="0.2">
      <c r="A791" s="27">
        <f t="shared" si="30"/>
        <v>785</v>
      </c>
      <c r="B791" s="50">
        <v>40799</v>
      </c>
      <c r="C791" s="5">
        <v>181.75</v>
      </c>
      <c r="D791" s="5">
        <v>197</v>
      </c>
      <c r="E791" s="5">
        <v>5.25</v>
      </c>
      <c r="F791" s="5">
        <v>28.5</v>
      </c>
      <c r="G791" s="34"/>
      <c r="H791" s="34">
        <v>249</v>
      </c>
      <c r="I791" s="34">
        <v>268.5</v>
      </c>
      <c r="K791" s="5">
        <f t="shared" si="28"/>
        <v>152.74</v>
      </c>
      <c r="L791" s="5"/>
      <c r="M791" s="9">
        <v>26.77</v>
      </c>
      <c r="N791" s="76">
        <f t="shared" si="29"/>
        <v>0.17526515647505564</v>
      </c>
      <c r="P791" s="23" t="e">
        <v>#NAME?</v>
      </c>
      <c r="R791" s="5">
        <v>275.5</v>
      </c>
      <c r="S791" s="5">
        <v>295</v>
      </c>
      <c r="T791" s="25"/>
      <c r="U791" s="34"/>
      <c r="V791" s="34"/>
      <c r="W791" s="78"/>
    </row>
    <row r="792" spans="1:23" outlineLevel="2" x14ac:dyDescent="0.2">
      <c r="A792" s="27">
        <f t="shared" si="30"/>
        <v>786</v>
      </c>
      <c r="B792" s="50">
        <v>40800</v>
      </c>
      <c r="C792" s="5">
        <v>180.75</v>
      </c>
      <c r="D792" s="5">
        <v>196</v>
      </c>
      <c r="E792" s="5">
        <v>5.25</v>
      </c>
      <c r="F792" s="5">
        <v>28.75</v>
      </c>
      <c r="G792" s="34"/>
      <c r="H792" s="34">
        <v>247</v>
      </c>
      <c r="I792" s="34">
        <v>266.5</v>
      </c>
      <c r="K792" s="5">
        <f t="shared" ref="K792:K855" si="31">+D792*0.92-F792</f>
        <v>151.57000000000002</v>
      </c>
      <c r="L792" s="5"/>
      <c r="M792" s="9">
        <v>26.8</v>
      </c>
      <c r="N792" s="76">
        <f t="shared" ref="N792:N855" si="32">+M792/K792</f>
        <v>0.1768159926106749</v>
      </c>
      <c r="P792" s="23" t="e">
        <v>#NAME?</v>
      </c>
      <c r="R792" s="5">
        <v>272.5</v>
      </c>
      <c r="S792" s="5">
        <v>292</v>
      </c>
      <c r="T792" s="25"/>
      <c r="U792" s="34"/>
      <c r="V792" s="34"/>
      <c r="W792" s="78"/>
    </row>
    <row r="793" spans="1:23" outlineLevel="2" x14ac:dyDescent="0.2">
      <c r="A793" s="27">
        <f t="shared" si="30"/>
        <v>787</v>
      </c>
      <c r="B793" s="50">
        <v>40801</v>
      </c>
      <c r="C793" s="5">
        <v>180</v>
      </c>
      <c r="D793" s="5">
        <v>195.5</v>
      </c>
      <c r="E793" s="5">
        <v>5.25</v>
      </c>
      <c r="F793" s="5">
        <v>29</v>
      </c>
      <c r="G793" s="34"/>
      <c r="H793" s="34">
        <v>248</v>
      </c>
      <c r="I793" s="34">
        <v>267</v>
      </c>
      <c r="K793" s="5">
        <f t="shared" si="31"/>
        <v>150.86000000000001</v>
      </c>
      <c r="L793" s="5"/>
      <c r="M793" s="9">
        <v>27.29</v>
      </c>
      <c r="N793" s="76">
        <f t="shared" si="32"/>
        <v>0.18089619514781916</v>
      </c>
      <c r="P793" s="23" t="e">
        <v>#NAME?</v>
      </c>
      <c r="R793" s="5">
        <v>272.5</v>
      </c>
      <c r="S793" s="5">
        <v>291.5</v>
      </c>
      <c r="T793" s="25"/>
      <c r="U793" s="34"/>
      <c r="V793" s="34"/>
      <c r="W793" s="78"/>
    </row>
    <row r="794" spans="1:23" outlineLevel="2" x14ac:dyDescent="0.2">
      <c r="A794" s="27">
        <f t="shared" si="30"/>
        <v>788</v>
      </c>
      <c r="B794" s="50">
        <v>40802</v>
      </c>
      <c r="C794" s="5">
        <v>179.5</v>
      </c>
      <c r="D794" s="5">
        <v>195.5</v>
      </c>
      <c r="E794" s="5">
        <v>5.25</v>
      </c>
      <c r="F794" s="5">
        <v>28</v>
      </c>
      <c r="G794" s="34"/>
      <c r="H794" s="34">
        <v>248</v>
      </c>
      <c r="I794" s="34">
        <v>267</v>
      </c>
      <c r="K794" s="5">
        <f t="shared" si="31"/>
        <v>151.86000000000001</v>
      </c>
      <c r="L794" s="5"/>
      <c r="M794" s="9">
        <v>27.14</v>
      </c>
      <c r="N794" s="76">
        <f t="shared" si="32"/>
        <v>0.17871723956275515</v>
      </c>
      <c r="P794" s="23" t="e">
        <v>#NAME?</v>
      </c>
      <c r="R794" s="5">
        <v>272</v>
      </c>
      <c r="S794" s="5">
        <v>291</v>
      </c>
      <c r="T794" s="25"/>
      <c r="U794" s="34"/>
      <c r="V794" s="34"/>
      <c r="W794" s="78"/>
    </row>
    <row r="795" spans="1:23" outlineLevel="2" x14ac:dyDescent="0.2">
      <c r="A795" s="27">
        <f t="shared" si="30"/>
        <v>789</v>
      </c>
      <c r="B795" s="50">
        <v>40805</v>
      </c>
      <c r="C795" s="5">
        <v>178.75</v>
      </c>
      <c r="D795" s="5">
        <v>194.75</v>
      </c>
      <c r="E795" s="5">
        <v>5.25</v>
      </c>
      <c r="F795" s="5">
        <v>26.5</v>
      </c>
      <c r="G795" s="34"/>
      <c r="H795" s="34">
        <v>248</v>
      </c>
      <c r="I795" s="34">
        <v>267</v>
      </c>
      <c r="K795" s="5">
        <f t="shared" si="31"/>
        <v>152.67000000000002</v>
      </c>
      <c r="L795" s="5"/>
      <c r="M795" s="9">
        <v>26.71</v>
      </c>
      <c r="N795" s="76">
        <f t="shared" si="32"/>
        <v>0.17495251195388745</v>
      </c>
      <c r="P795" s="23" t="e">
        <v>#NAME?</v>
      </c>
      <c r="R795" s="5">
        <v>271.5</v>
      </c>
      <c r="S795" s="5">
        <v>290.5</v>
      </c>
      <c r="T795" s="25"/>
      <c r="U795" s="34"/>
      <c r="V795" s="34"/>
      <c r="W795" s="78"/>
    </row>
    <row r="796" spans="1:23" outlineLevel="2" x14ac:dyDescent="0.2">
      <c r="A796" s="27">
        <f t="shared" si="30"/>
        <v>790</v>
      </c>
      <c r="B796" s="50">
        <v>40806</v>
      </c>
      <c r="C796" s="5">
        <v>178.25</v>
      </c>
      <c r="D796" s="5">
        <v>194.25</v>
      </c>
      <c r="E796" s="5">
        <v>5.25</v>
      </c>
      <c r="F796" s="5">
        <v>25.25</v>
      </c>
      <c r="G796" s="34"/>
      <c r="H796" s="34">
        <v>247</v>
      </c>
      <c r="I796" s="34">
        <v>264.5</v>
      </c>
      <c r="K796" s="5">
        <f t="shared" si="31"/>
        <v>153.46</v>
      </c>
      <c r="L796" s="5"/>
      <c r="M796" s="9">
        <v>26.75</v>
      </c>
      <c r="N796" s="76">
        <f t="shared" si="32"/>
        <v>0.17431252443633519</v>
      </c>
      <c r="P796" s="23" t="e">
        <v>#NAME?</v>
      </c>
      <c r="R796" s="5">
        <v>271.5</v>
      </c>
      <c r="S796" s="5">
        <v>289</v>
      </c>
      <c r="T796" s="25"/>
      <c r="U796" s="34"/>
      <c r="V796" s="34"/>
      <c r="W796" s="78"/>
    </row>
    <row r="797" spans="1:23" outlineLevel="2" x14ac:dyDescent="0.2">
      <c r="A797" s="27">
        <f t="shared" si="30"/>
        <v>791</v>
      </c>
      <c r="B797" s="50">
        <v>40807</v>
      </c>
      <c r="C797" s="5">
        <v>176.75</v>
      </c>
      <c r="D797" s="5">
        <v>192.75</v>
      </c>
      <c r="E797" s="5">
        <v>5.25</v>
      </c>
      <c r="F797" s="5">
        <v>26.5</v>
      </c>
      <c r="G797" s="34"/>
      <c r="H797" s="34">
        <v>245</v>
      </c>
      <c r="I797" s="34">
        <v>263</v>
      </c>
      <c r="K797" s="5">
        <f t="shared" si="31"/>
        <v>150.83000000000001</v>
      </c>
      <c r="L797" s="5"/>
      <c r="M797" s="9">
        <v>25.32</v>
      </c>
      <c r="N797" s="76">
        <f t="shared" si="32"/>
        <v>0.16787111317377179</v>
      </c>
      <c r="P797" s="23" t="e">
        <v>#NAME?</v>
      </c>
      <c r="R797" s="5">
        <v>271</v>
      </c>
      <c r="S797" s="5">
        <v>289</v>
      </c>
      <c r="T797" s="25"/>
      <c r="U797" s="34"/>
      <c r="V797" s="34"/>
      <c r="W797" s="78"/>
    </row>
    <row r="798" spans="1:23" outlineLevel="2" x14ac:dyDescent="0.2">
      <c r="A798" s="27">
        <f t="shared" si="30"/>
        <v>792</v>
      </c>
      <c r="B798" s="50">
        <v>40808</v>
      </c>
      <c r="C798" s="5">
        <v>175.25</v>
      </c>
      <c r="D798" s="5">
        <v>191.25</v>
      </c>
      <c r="E798" s="5">
        <v>5.25</v>
      </c>
      <c r="F798" s="5">
        <v>27</v>
      </c>
      <c r="G798" s="34"/>
      <c r="H798" s="34">
        <v>244</v>
      </c>
      <c r="I798" s="34">
        <v>262</v>
      </c>
      <c r="K798" s="5">
        <f t="shared" si="31"/>
        <v>148.95000000000002</v>
      </c>
      <c r="L798" s="5"/>
      <c r="M798" s="9">
        <v>23.63</v>
      </c>
      <c r="N798" s="76">
        <f t="shared" si="32"/>
        <v>0.15864384021483716</v>
      </c>
      <c r="P798" s="23" t="e">
        <v>#NAME?</v>
      </c>
      <c r="R798" s="5">
        <v>268</v>
      </c>
      <c r="S798" s="5">
        <v>286</v>
      </c>
      <c r="T798" s="25"/>
      <c r="U798" s="34"/>
      <c r="V798" s="34"/>
      <c r="W798" s="78"/>
    </row>
    <row r="799" spans="1:23" outlineLevel="2" x14ac:dyDescent="0.2">
      <c r="A799" s="27">
        <f t="shared" si="30"/>
        <v>793</v>
      </c>
      <c r="B799" s="50">
        <v>40809</v>
      </c>
      <c r="C799" s="5">
        <v>174</v>
      </c>
      <c r="D799" s="5">
        <v>190.5</v>
      </c>
      <c r="E799" s="5">
        <v>5.25</v>
      </c>
      <c r="F799" s="5">
        <v>27</v>
      </c>
      <c r="G799" s="34"/>
      <c r="H799" s="34">
        <v>242</v>
      </c>
      <c r="I799" s="34">
        <v>261</v>
      </c>
      <c r="K799" s="5">
        <f t="shared" si="31"/>
        <v>148.26000000000002</v>
      </c>
      <c r="L799" s="5"/>
      <c r="M799" s="9">
        <v>23.99</v>
      </c>
      <c r="N799" s="76">
        <f t="shared" si="32"/>
        <v>0.16181033319843516</v>
      </c>
      <c r="P799" s="23" t="e">
        <v>#NAME?</v>
      </c>
      <c r="R799" s="5">
        <v>264.5</v>
      </c>
      <c r="S799" s="5">
        <v>283.5</v>
      </c>
      <c r="T799" s="25"/>
      <c r="U799" s="34"/>
      <c r="V799" s="34"/>
      <c r="W799" s="78"/>
    </row>
    <row r="800" spans="1:23" outlineLevel="2" x14ac:dyDescent="0.2">
      <c r="A800" s="27">
        <f t="shared" si="30"/>
        <v>794</v>
      </c>
      <c r="B800" s="50">
        <v>40812</v>
      </c>
      <c r="C800" s="5">
        <v>173.5</v>
      </c>
      <c r="D800" s="5">
        <v>190</v>
      </c>
      <c r="E800" s="5">
        <v>5</v>
      </c>
      <c r="F800" s="5">
        <v>27.5</v>
      </c>
      <c r="G800" s="34"/>
      <c r="H800" s="34">
        <v>240</v>
      </c>
      <c r="I800" s="34">
        <v>259</v>
      </c>
      <c r="K800" s="5">
        <f t="shared" si="31"/>
        <v>147.30000000000001</v>
      </c>
      <c r="L800" s="5"/>
      <c r="M800" s="9">
        <v>24.04</v>
      </c>
      <c r="N800" s="76">
        <f t="shared" si="32"/>
        <v>0.16320434487440597</v>
      </c>
      <c r="P800" s="23" t="e">
        <v>#NAME?</v>
      </c>
      <c r="R800" s="5">
        <v>264</v>
      </c>
      <c r="S800" s="5">
        <v>283</v>
      </c>
      <c r="T800" s="25"/>
      <c r="U800" s="34"/>
      <c r="V800" s="34"/>
      <c r="W800" s="78"/>
    </row>
    <row r="801" spans="1:23" outlineLevel="2" x14ac:dyDescent="0.2">
      <c r="A801" s="27">
        <f t="shared" si="30"/>
        <v>795</v>
      </c>
      <c r="B801" s="50">
        <v>40813</v>
      </c>
      <c r="C801" s="5">
        <v>172</v>
      </c>
      <c r="D801" s="5">
        <v>188.5</v>
      </c>
      <c r="E801" s="5">
        <v>5</v>
      </c>
      <c r="F801" s="5">
        <v>27.25</v>
      </c>
      <c r="G801" s="34"/>
      <c r="H801" s="34">
        <v>240.5</v>
      </c>
      <c r="I801" s="34">
        <v>258.5</v>
      </c>
      <c r="K801" s="5">
        <f t="shared" si="31"/>
        <v>146.17000000000002</v>
      </c>
      <c r="L801" s="5"/>
      <c r="M801" s="9">
        <v>24.57</v>
      </c>
      <c r="N801" s="76">
        <f t="shared" si="32"/>
        <v>0.16809194773209274</v>
      </c>
      <c r="P801" s="23" t="e">
        <v>#NAME?</v>
      </c>
      <c r="R801" s="5">
        <v>263</v>
      </c>
      <c r="S801" s="5">
        <v>281.5</v>
      </c>
      <c r="T801" s="25"/>
      <c r="U801" s="34"/>
      <c r="V801" s="34"/>
      <c r="W801" s="78"/>
    </row>
    <row r="802" spans="1:23" outlineLevel="2" x14ac:dyDescent="0.2">
      <c r="A802" s="27">
        <f t="shared" si="30"/>
        <v>796</v>
      </c>
      <c r="B802" s="50">
        <v>40814</v>
      </c>
      <c r="C802" s="5">
        <v>171.75</v>
      </c>
      <c r="D802" s="5">
        <v>188.25</v>
      </c>
      <c r="E802" s="5">
        <v>5</v>
      </c>
      <c r="F802" s="5">
        <v>27.75</v>
      </c>
      <c r="G802" s="34"/>
      <c r="H802" s="34">
        <v>239.5</v>
      </c>
      <c r="I802" s="34">
        <v>258</v>
      </c>
      <c r="K802" s="5">
        <f t="shared" si="31"/>
        <v>145.44</v>
      </c>
      <c r="L802" s="5"/>
      <c r="M802" s="9">
        <v>24.16</v>
      </c>
      <c r="N802" s="76">
        <f t="shared" si="32"/>
        <v>0.16611661166116612</v>
      </c>
      <c r="P802" s="23" t="e">
        <v>#NAME?</v>
      </c>
      <c r="R802" s="5">
        <v>262.5</v>
      </c>
      <c r="S802" s="5">
        <v>281</v>
      </c>
      <c r="T802" s="25"/>
      <c r="U802" s="34"/>
      <c r="V802" s="34"/>
      <c r="W802" s="78"/>
    </row>
    <row r="803" spans="1:23" outlineLevel="2" x14ac:dyDescent="0.2">
      <c r="A803" s="27">
        <f t="shared" si="30"/>
        <v>797</v>
      </c>
      <c r="B803" s="50">
        <v>40815</v>
      </c>
      <c r="C803" s="5">
        <v>170.75</v>
      </c>
      <c r="D803" s="5">
        <v>187.25</v>
      </c>
      <c r="E803" s="5">
        <v>5</v>
      </c>
      <c r="F803" s="5">
        <v>27.75</v>
      </c>
      <c r="G803" s="34"/>
      <c r="H803" s="34">
        <v>239</v>
      </c>
      <c r="I803" s="34">
        <v>258</v>
      </c>
      <c r="K803" s="5">
        <f t="shared" si="31"/>
        <v>144.52000000000001</v>
      </c>
      <c r="L803" s="5"/>
      <c r="M803" s="9">
        <v>23.87</v>
      </c>
      <c r="N803" s="76">
        <f t="shared" si="32"/>
        <v>0.16516745087185164</v>
      </c>
      <c r="P803" s="23" t="e">
        <v>#NAME?</v>
      </c>
      <c r="R803" s="5">
        <v>261.5</v>
      </c>
      <c r="S803" s="5">
        <v>280.5</v>
      </c>
      <c r="T803" s="25"/>
      <c r="U803" s="34"/>
      <c r="V803" s="34"/>
      <c r="W803" s="78"/>
    </row>
    <row r="804" spans="1:23" outlineLevel="2" x14ac:dyDescent="0.2">
      <c r="A804" s="27">
        <f t="shared" si="30"/>
        <v>798</v>
      </c>
      <c r="B804" s="50">
        <v>40816</v>
      </c>
      <c r="C804" s="5">
        <v>170.75</v>
      </c>
      <c r="D804" s="5">
        <v>187</v>
      </c>
      <c r="E804" s="5">
        <v>5</v>
      </c>
      <c r="F804" s="5">
        <v>27</v>
      </c>
      <c r="G804" s="34"/>
      <c r="H804" s="34">
        <v>237</v>
      </c>
      <c r="I804" s="34">
        <v>255.5</v>
      </c>
      <c r="K804" s="5">
        <f t="shared" si="31"/>
        <v>145.04000000000002</v>
      </c>
      <c r="L804" s="5"/>
      <c r="M804" s="9">
        <v>22.8</v>
      </c>
      <c r="N804" s="76">
        <f t="shared" si="32"/>
        <v>0.15719801434087147</v>
      </c>
      <c r="P804" s="23" t="e">
        <v>#NAME?</v>
      </c>
      <c r="R804" s="5">
        <v>259.5</v>
      </c>
      <c r="S804" s="5">
        <v>278</v>
      </c>
      <c r="T804" s="25"/>
      <c r="U804" s="34"/>
      <c r="V804" s="34"/>
      <c r="W804" s="78"/>
    </row>
    <row r="805" spans="1:23" outlineLevel="2" x14ac:dyDescent="0.2">
      <c r="A805" s="27">
        <f t="shared" si="30"/>
        <v>799</v>
      </c>
      <c r="B805" s="50">
        <v>40819</v>
      </c>
      <c r="C805" s="5">
        <v>170</v>
      </c>
      <c r="D805" s="5">
        <v>186.5</v>
      </c>
      <c r="E805" s="5">
        <v>5</v>
      </c>
      <c r="F805" s="5">
        <v>26.5</v>
      </c>
      <c r="G805" s="34"/>
      <c r="H805" s="34">
        <v>237</v>
      </c>
      <c r="I805" s="34">
        <v>255.5</v>
      </c>
      <c r="K805" s="5">
        <f t="shared" si="31"/>
        <v>145.08000000000001</v>
      </c>
      <c r="L805" s="5"/>
      <c r="M805" s="9">
        <v>21.86</v>
      </c>
      <c r="N805" s="76">
        <f t="shared" si="32"/>
        <v>0.15067548938516678</v>
      </c>
      <c r="P805" s="23" t="e">
        <v>#NAME?</v>
      </c>
      <c r="R805" s="5">
        <v>259.5</v>
      </c>
      <c r="S805" s="5">
        <v>278</v>
      </c>
      <c r="T805" s="25"/>
      <c r="U805" s="34"/>
      <c r="V805" s="34"/>
      <c r="W805" s="78"/>
    </row>
    <row r="806" spans="1:23" outlineLevel="2" x14ac:dyDescent="0.2">
      <c r="A806" s="27">
        <f t="shared" si="30"/>
        <v>800</v>
      </c>
      <c r="B806" s="50">
        <v>40820</v>
      </c>
      <c r="C806" s="5">
        <v>169.5</v>
      </c>
      <c r="D806" s="5">
        <v>186</v>
      </c>
      <c r="E806" s="5">
        <v>5</v>
      </c>
      <c r="F806" s="5">
        <v>26.25</v>
      </c>
      <c r="G806" s="34"/>
      <c r="H806" s="34">
        <v>235</v>
      </c>
      <c r="I806" s="34">
        <v>253.5</v>
      </c>
      <c r="K806" s="5">
        <f t="shared" si="31"/>
        <v>144.87</v>
      </c>
      <c r="L806" s="5"/>
      <c r="M806" s="9">
        <v>21.99</v>
      </c>
      <c r="N806" s="76">
        <f t="shared" si="32"/>
        <v>0.15179126113066885</v>
      </c>
      <c r="P806" s="23" t="e">
        <v>#NAME?</v>
      </c>
      <c r="R806" s="5">
        <v>257</v>
      </c>
      <c r="S806" s="5">
        <v>275.5</v>
      </c>
      <c r="T806" s="25"/>
      <c r="U806" s="34"/>
      <c r="V806" s="34"/>
      <c r="W806" s="78"/>
    </row>
    <row r="807" spans="1:23" outlineLevel="2" x14ac:dyDescent="0.2">
      <c r="A807" s="27">
        <f t="shared" si="30"/>
        <v>801</v>
      </c>
      <c r="B807" s="50">
        <v>40821</v>
      </c>
      <c r="C807" s="5">
        <v>169.5</v>
      </c>
      <c r="D807" s="5">
        <v>186</v>
      </c>
      <c r="E807" s="5">
        <v>5</v>
      </c>
      <c r="F807" s="5">
        <v>26</v>
      </c>
      <c r="G807" s="34"/>
      <c r="H807" s="34">
        <v>234</v>
      </c>
      <c r="I807" s="34">
        <v>252.5</v>
      </c>
      <c r="K807" s="5">
        <f t="shared" si="31"/>
        <v>145.12</v>
      </c>
      <c r="L807" s="5"/>
      <c r="M807" s="9">
        <v>22.85</v>
      </c>
      <c r="N807" s="76">
        <f t="shared" si="32"/>
        <v>0.15745589856670342</v>
      </c>
      <c r="P807" s="23" t="e">
        <v>#NAME?</v>
      </c>
      <c r="R807" s="5">
        <v>257</v>
      </c>
      <c r="S807" s="5">
        <v>275.5</v>
      </c>
      <c r="T807" s="25"/>
      <c r="U807" s="34"/>
      <c r="V807" s="34"/>
      <c r="W807" s="78"/>
    </row>
    <row r="808" spans="1:23" outlineLevel="2" x14ac:dyDescent="0.2">
      <c r="A808" s="27">
        <f t="shared" si="30"/>
        <v>802</v>
      </c>
      <c r="B808" s="50">
        <v>40822</v>
      </c>
      <c r="C808" s="5">
        <v>169.5</v>
      </c>
      <c r="D808" s="5">
        <v>186</v>
      </c>
      <c r="E808" s="5">
        <v>5</v>
      </c>
      <c r="F808" s="5">
        <v>26.5</v>
      </c>
      <c r="G808" s="34"/>
      <c r="H808" s="34">
        <v>234</v>
      </c>
      <c r="I808" s="34">
        <v>251.5</v>
      </c>
      <c r="K808" s="5">
        <f t="shared" si="31"/>
        <v>144.62</v>
      </c>
      <c r="L808" s="5"/>
      <c r="M808" s="9">
        <v>23.87</v>
      </c>
      <c r="N808" s="76">
        <f t="shared" si="32"/>
        <v>0.16505324298160698</v>
      </c>
      <c r="P808" s="23" t="e">
        <v>#NAME?</v>
      </c>
      <c r="R808" s="5">
        <v>257</v>
      </c>
      <c r="S808" s="5">
        <v>274.5</v>
      </c>
      <c r="T808" s="25"/>
      <c r="U808" s="34"/>
      <c r="V808" s="34"/>
      <c r="W808" s="78"/>
    </row>
    <row r="809" spans="1:23" outlineLevel="2" x14ac:dyDescent="0.2">
      <c r="A809" s="27">
        <f t="shared" si="30"/>
        <v>803</v>
      </c>
      <c r="B809" s="50">
        <v>40823</v>
      </c>
      <c r="C809" s="5">
        <v>169.5</v>
      </c>
      <c r="D809" s="5">
        <v>186</v>
      </c>
      <c r="E809" s="5">
        <v>5</v>
      </c>
      <c r="F809" s="5">
        <v>26.5</v>
      </c>
      <c r="G809" s="34"/>
      <c r="H809" s="34">
        <v>234</v>
      </c>
      <c r="I809" s="34">
        <v>251</v>
      </c>
      <c r="K809" s="5">
        <f t="shared" si="31"/>
        <v>144.62</v>
      </c>
      <c r="L809" s="5"/>
      <c r="M809" s="9">
        <v>23.36</v>
      </c>
      <c r="N809" s="76">
        <f t="shared" si="32"/>
        <v>0.1615267597842622</v>
      </c>
      <c r="P809" s="23" t="e">
        <v>#NAME?</v>
      </c>
      <c r="R809" s="5">
        <v>256.5</v>
      </c>
      <c r="S809" s="5">
        <v>273.5</v>
      </c>
      <c r="T809" s="25"/>
      <c r="U809" s="34"/>
      <c r="V809" s="34"/>
      <c r="W809" s="78"/>
    </row>
    <row r="810" spans="1:23" outlineLevel="2" x14ac:dyDescent="0.2">
      <c r="A810" s="27">
        <f t="shared" si="30"/>
        <v>804</v>
      </c>
      <c r="B810" s="50">
        <v>40826</v>
      </c>
      <c r="C810" s="5">
        <v>167</v>
      </c>
      <c r="D810" s="5">
        <v>183.5</v>
      </c>
      <c r="E810" s="5">
        <v>5</v>
      </c>
      <c r="F810" s="5">
        <v>26.75</v>
      </c>
      <c r="G810" s="34"/>
      <c r="H810" s="34">
        <v>235.5</v>
      </c>
      <c r="I810" s="34">
        <v>253</v>
      </c>
      <c r="K810" s="5">
        <f t="shared" si="31"/>
        <v>142.07</v>
      </c>
      <c r="L810" s="5"/>
      <c r="M810" s="9">
        <v>24.23</v>
      </c>
      <c r="N810" s="76">
        <f t="shared" si="32"/>
        <v>0.17054972900682763</v>
      </c>
      <c r="P810" s="23" t="e">
        <v>#NAME?</v>
      </c>
      <c r="R810" s="5">
        <v>257</v>
      </c>
      <c r="S810" s="5">
        <v>274.5</v>
      </c>
      <c r="T810" s="25"/>
      <c r="U810" s="34"/>
      <c r="V810" s="34"/>
      <c r="W810" s="78"/>
    </row>
    <row r="811" spans="1:23" outlineLevel="2" x14ac:dyDescent="0.2">
      <c r="A811" s="27">
        <f t="shared" si="30"/>
        <v>805</v>
      </c>
      <c r="B811" s="50">
        <v>40827</v>
      </c>
      <c r="C811" s="5">
        <v>165.25</v>
      </c>
      <c r="D811" s="5">
        <v>181.75</v>
      </c>
      <c r="E811" s="5">
        <v>5</v>
      </c>
      <c r="F811" s="5">
        <v>27</v>
      </c>
      <c r="G811" s="34"/>
      <c r="H811" s="34">
        <v>234.5</v>
      </c>
      <c r="I811" s="34">
        <v>254</v>
      </c>
      <c r="K811" s="5">
        <f t="shared" si="31"/>
        <v>140.21</v>
      </c>
      <c r="L811" s="5"/>
      <c r="M811" s="9">
        <v>24.58</v>
      </c>
      <c r="N811" s="76">
        <f t="shared" si="32"/>
        <v>0.17530846587261961</v>
      </c>
      <c r="P811" s="23" t="e">
        <v>#NAME?</v>
      </c>
      <c r="R811" s="5">
        <v>256</v>
      </c>
      <c r="S811" s="5">
        <v>275.5</v>
      </c>
      <c r="T811" s="25"/>
      <c r="U811" s="34"/>
      <c r="V811" s="34"/>
      <c r="W811" s="78"/>
    </row>
    <row r="812" spans="1:23" outlineLevel="2" x14ac:dyDescent="0.2">
      <c r="A812" s="27">
        <f t="shared" si="30"/>
        <v>806</v>
      </c>
      <c r="B812" s="50">
        <v>40828</v>
      </c>
      <c r="C812" s="5">
        <v>161.25</v>
      </c>
      <c r="D812" s="5">
        <v>177.75</v>
      </c>
      <c r="E812" s="5">
        <v>5</v>
      </c>
      <c r="F812" s="5">
        <v>27.5</v>
      </c>
      <c r="G812" s="34"/>
      <c r="H812" s="34">
        <v>253</v>
      </c>
      <c r="I812" s="34">
        <v>255</v>
      </c>
      <c r="K812" s="5">
        <f t="shared" si="31"/>
        <v>136.03</v>
      </c>
      <c r="L812" s="5"/>
      <c r="M812" s="9">
        <v>25.22</v>
      </c>
      <c r="N812" s="76">
        <f t="shared" si="32"/>
        <v>0.18540027935014333</v>
      </c>
      <c r="P812" s="23" t="e">
        <v>#NAME?</v>
      </c>
      <c r="R812" s="5">
        <v>256</v>
      </c>
      <c r="S812" s="5">
        <v>275.5</v>
      </c>
      <c r="T812" s="25"/>
      <c r="U812" s="34"/>
      <c r="V812" s="34"/>
      <c r="W812" s="78"/>
    </row>
    <row r="813" spans="1:23" outlineLevel="2" x14ac:dyDescent="0.2">
      <c r="A813" s="27">
        <f t="shared" si="30"/>
        <v>807</v>
      </c>
      <c r="B813" s="50">
        <v>40829</v>
      </c>
      <c r="C813" s="5">
        <v>160</v>
      </c>
      <c r="D813" s="5">
        <v>176.5</v>
      </c>
      <c r="E813" s="5">
        <v>5</v>
      </c>
      <c r="F813" s="5">
        <v>28.5</v>
      </c>
      <c r="G813" s="34"/>
      <c r="H813" s="34">
        <v>231.5</v>
      </c>
      <c r="I813" s="34">
        <v>251.5</v>
      </c>
      <c r="K813" s="5">
        <f t="shared" si="31"/>
        <v>133.88</v>
      </c>
      <c r="L813" s="5"/>
      <c r="M813" s="9">
        <v>25.12</v>
      </c>
      <c r="N813" s="76">
        <f t="shared" si="32"/>
        <v>0.18763071407230356</v>
      </c>
      <c r="P813" s="23" t="e">
        <v>#NAME?</v>
      </c>
      <c r="R813" s="5">
        <v>255.5</v>
      </c>
      <c r="S813" s="5">
        <v>275.5</v>
      </c>
      <c r="T813" s="25"/>
      <c r="U813" s="34"/>
      <c r="V813" s="34"/>
      <c r="W813" s="78"/>
    </row>
    <row r="814" spans="1:23" outlineLevel="2" x14ac:dyDescent="0.2">
      <c r="A814" s="27">
        <f t="shared" si="30"/>
        <v>808</v>
      </c>
      <c r="B814" s="50">
        <v>40830</v>
      </c>
      <c r="C814" s="5">
        <v>157.25</v>
      </c>
      <c r="D814" s="5">
        <v>173.75</v>
      </c>
      <c r="E814" s="5">
        <v>5</v>
      </c>
      <c r="F814" s="5">
        <v>28.5</v>
      </c>
      <c r="G814" s="34"/>
      <c r="H814" s="34">
        <v>226</v>
      </c>
      <c r="I814" s="34">
        <v>247</v>
      </c>
      <c r="K814" s="5">
        <f t="shared" si="31"/>
        <v>131.35</v>
      </c>
      <c r="L814" s="5"/>
      <c r="M814" s="9">
        <v>25.42</v>
      </c>
      <c r="N814" s="76">
        <f t="shared" si="32"/>
        <v>0.19352874000761328</v>
      </c>
      <c r="P814" s="23" t="e">
        <v>#NAME?</v>
      </c>
      <c r="R814" s="5">
        <v>251</v>
      </c>
      <c r="S814" s="5">
        <v>257</v>
      </c>
      <c r="T814" s="25"/>
      <c r="U814" s="34"/>
      <c r="V814" s="34"/>
      <c r="W814" s="78"/>
    </row>
    <row r="815" spans="1:23" outlineLevel="2" x14ac:dyDescent="0.2">
      <c r="A815" s="27">
        <f t="shared" si="30"/>
        <v>809</v>
      </c>
      <c r="B815" s="50">
        <v>40833</v>
      </c>
      <c r="C815" s="5">
        <v>152.25</v>
      </c>
      <c r="D815" s="5">
        <v>168.75</v>
      </c>
      <c r="E815" s="5">
        <v>5</v>
      </c>
      <c r="F815" s="5">
        <v>29.5</v>
      </c>
      <c r="G815" s="34"/>
      <c r="H815" s="34">
        <v>225</v>
      </c>
      <c r="I815" s="34">
        <v>245</v>
      </c>
      <c r="K815" s="5">
        <f t="shared" si="31"/>
        <v>125.75</v>
      </c>
      <c r="L815" s="5"/>
      <c r="M815" s="9">
        <v>23.31</v>
      </c>
      <c r="N815" s="76">
        <f t="shared" si="32"/>
        <v>0.18536779324055666</v>
      </c>
      <c r="P815" s="23" t="e">
        <v>#NAME?</v>
      </c>
      <c r="R815" s="5">
        <v>250</v>
      </c>
      <c r="S815" s="5">
        <v>270</v>
      </c>
      <c r="T815" s="25"/>
      <c r="U815" s="34"/>
      <c r="V815" s="34"/>
      <c r="W815" s="78"/>
    </row>
    <row r="816" spans="1:23" outlineLevel="2" x14ac:dyDescent="0.2">
      <c r="A816" s="27">
        <f t="shared" si="30"/>
        <v>810</v>
      </c>
      <c r="B816" s="50">
        <v>40834</v>
      </c>
      <c r="C816" s="5">
        <v>150</v>
      </c>
      <c r="D816" s="5">
        <v>166.5</v>
      </c>
      <c r="E816" s="5">
        <v>5</v>
      </c>
      <c r="F816" s="5">
        <v>28.5</v>
      </c>
      <c r="G816" s="34"/>
      <c r="H816" s="34">
        <v>222</v>
      </c>
      <c r="I816" s="34">
        <v>241</v>
      </c>
      <c r="K816" s="5">
        <f t="shared" si="31"/>
        <v>124.68</v>
      </c>
      <c r="L816" s="5"/>
      <c r="M816" s="9">
        <v>23.69</v>
      </c>
      <c r="N816" s="76">
        <f t="shared" si="32"/>
        <v>0.19000641642605068</v>
      </c>
      <c r="P816" s="23" t="e">
        <v>#NAME?</v>
      </c>
      <c r="R816" s="5">
        <v>248</v>
      </c>
      <c r="S816" s="5">
        <v>267</v>
      </c>
      <c r="T816" s="25"/>
      <c r="U816" s="34"/>
      <c r="V816" s="34"/>
      <c r="W816" s="78"/>
    </row>
    <row r="817" spans="1:23" outlineLevel="2" x14ac:dyDescent="0.2">
      <c r="A817" s="27">
        <f t="shared" si="30"/>
        <v>811</v>
      </c>
      <c r="B817" s="50">
        <v>40835</v>
      </c>
      <c r="C817" s="5">
        <v>147</v>
      </c>
      <c r="D817" s="5">
        <v>163.5</v>
      </c>
      <c r="E817" s="5">
        <v>4.75</v>
      </c>
      <c r="F817" s="5">
        <v>28.5</v>
      </c>
      <c r="G817" s="34"/>
      <c r="H817" s="34">
        <v>220</v>
      </c>
      <c r="I817" s="34">
        <v>239</v>
      </c>
      <c r="K817" s="5">
        <f t="shared" si="31"/>
        <v>121.92000000000002</v>
      </c>
      <c r="L817" s="5"/>
      <c r="M817" s="9">
        <v>22.61</v>
      </c>
      <c r="N817" s="76">
        <f t="shared" si="32"/>
        <v>0.18544947506561676</v>
      </c>
      <c r="P817" s="23" t="e">
        <v>#NAME?</v>
      </c>
      <c r="R817" s="5">
        <v>244.5</v>
      </c>
      <c r="S817" s="5">
        <v>263.5</v>
      </c>
      <c r="T817" s="25"/>
      <c r="U817" s="34"/>
      <c r="V817" s="34"/>
      <c r="W817" s="78"/>
    </row>
    <row r="818" spans="1:23" outlineLevel="2" x14ac:dyDescent="0.2">
      <c r="A818" s="27">
        <f t="shared" si="30"/>
        <v>812</v>
      </c>
      <c r="B818" s="50">
        <v>40836</v>
      </c>
      <c r="C818" s="5">
        <v>145</v>
      </c>
      <c r="D818" s="5">
        <v>161.5</v>
      </c>
      <c r="E818" s="5">
        <v>4.75</v>
      </c>
      <c r="F818" s="5">
        <v>29</v>
      </c>
      <c r="G818" s="34"/>
      <c r="H818" s="34">
        <v>219</v>
      </c>
      <c r="I818" s="34">
        <v>238</v>
      </c>
      <c r="K818" s="5">
        <f t="shared" si="31"/>
        <v>119.58000000000001</v>
      </c>
      <c r="L818" s="5"/>
      <c r="M818" s="9">
        <v>22.21</v>
      </c>
      <c r="N818" s="76">
        <f t="shared" si="32"/>
        <v>0.18573340023415286</v>
      </c>
      <c r="P818" s="23" t="e">
        <v>#NAME?</v>
      </c>
      <c r="R818" s="5">
        <v>244.5</v>
      </c>
      <c r="S818" s="5">
        <v>263.5</v>
      </c>
      <c r="T818" s="25"/>
      <c r="U818" s="34"/>
      <c r="V818" s="34"/>
      <c r="W818" s="78"/>
    </row>
    <row r="819" spans="1:23" outlineLevel="2" x14ac:dyDescent="0.2">
      <c r="A819" s="27">
        <f t="shared" si="30"/>
        <v>813</v>
      </c>
      <c r="B819" s="50">
        <v>40837</v>
      </c>
      <c r="C819" s="5">
        <v>144</v>
      </c>
      <c r="D819" s="5">
        <v>160</v>
      </c>
      <c r="E819" s="5">
        <v>4.75</v>
      </c>
      <c r="F819" s="5">
        <v>29.5</v>
      </c>
      <c r="G819" s="34"/>
      <c r="H819" s="34">
        <v>217.5</v>
      </c>
      <c r="I819" s="34">
        <v>236</v>
      </c>
      <c r="K819" s="5">
        <f t="shared" si="31"/>
        <v>117.70000000000002</v>
      </c>
      <c r="L819" s="5"/>
      <c r="M819" s="9">
        <v>22.81</v>
      </c>
      <c r="N819" s="76">
        <f t="shared" si="32"/>
        <v>0.19379779099405264</v>
      </c>
      <c r="P819" s="23" t="e">
        <v>#NAME?</v>
      </c>
      <c r="R819" s="5">
        <v>244.5</v>
      </c>
      <c r="S819" s="5">
        <v>263</v>
      </c>
      <c r="T819" s="25"/>
      <c r="U819" s="34"/>
      <c r="V819" s="34"/>
      <c r="W819" s="78"/>
    </row>
    <row r="820" spans="1:23" outlineLevel="2" x14ac:dyDescent="0.2">
      <c r="A820" s="27">
        <f t="shared" si="30"/>
        <v>814</v>
      </c>
      <c r="B820" s="50">
        <v>40840</v>
      </c>
      <c r="C820" s="5">
        <v>138.5</v>
      </c>
      <c r="D820" s="5">
        <v>154.5</v>
      </c>
      <c r="E820" s="5">
        <v>4.75</v>
      </c>
      <c r="F820" s="5">
        <v>29.5</v>
      </c>
      <c r="G820" s="34"/>
      <c r="H820" s="34">
        <v>218.5</v>
      </c>
      <c r="I820" s="34">
        <v>237.5</v>
      </c>
      <c r="K820" s="5">
        <f t="shared" si="31"/>
        <v>112.64000000000001</v>
      </c>
      <c r="L820" s="5"/>
      <c r="M820" s="9">
        <v>24.58</v>
      </c>
      <c r="N820" s="76">
        <f t="shared" si="32"/>
        <v>0.2182173295454545</v>
      </c>
      <c r="P820" s="23" t="e">
        <v>#NAME?</v>
      </c>
      <c r="R820" s="5">
        <v>244.5</v>
      </c>
      <c r="S820" s="5">
        <v>263</v>
      </c>
      <c r="T820" s="25"/>
      <c r="U820" s="34"/>
      <c r="V820" s="34"/>
      <c r="W820" s="78"/>
    </row>
    <row r="821" spans="1:23" outlineLevel="2" x14ac:dyDescent="0.2">
      <c r="A821" s="27">
        <f t="shared" si="30"/>
        <v>815</v>
      </c>
      <c r="B821" s="50">
        <v>40841</v>
      </c>
      <c r="C821" s="5">
        <v>128.5</v>
      </c>
      <c r="D821" s="5">
        <v>144.5</v>
      </c>
      <c r="E821" s="5">
        <v>4.5</v>
      </c>
      <c r="F821" s="5">
        <v>30</v>
      </c>
      <c r="G821" s="34"/>
      <c r="H821" s="34">
        <v>216</v>
      </c>
      <c r="I821" s="34">
        <v>235</v>
      </c>
      <c r="K821" s="5">
        <f t="shared" si="31"/>
        <v>102.94</v>
      </c>
      <c r="L821" s="5"/>
      <c r="M821" s="9">
        <v>24.09</v>
      </c>
      <c r="N821" s="76">
        <f t="shared" si="32"/>
        <v>0.23401981736934135</v>
      </c>
      <c r="P821" s="23" t="e">
        <v>#NAME?</v>
      </c>
      <c r="R821" s="5">
        <v>243</v>
      </c>
      <c r="S821" s="5">
        <v>262</v>
      </c>
      <c r="T821" s="25"/>
      <c r="U821" s="34"/>
      <c r="V821" s="34"/>
      <c r="W821" s="78"/>
    </row>
    <row r="822" spans="1:23" outlineLevel="2" x14ac:dyDescent="0.2">
      <c r="A822" s="27">
        <f t="shared" si="30"/>
        <v>816</v>
      </c>
      <c r="B822" s="50">
        <v>40843</v>
      </c>
      <c r="C822" s="5">
        <v>120</v>
      </c>
      <c r="D822" s="5">
        <v>135.5</v>
      </c>
      <c r="E822" s="5">
        <v>4</v>
      </c>
      <c r="F822" s="5">
        <v>30</v>
      </c>
      <c r="G822" s="34"/>
      <c r="H822" s="34">
        <v>213.5</v>
      </c>
      <c r="I822" s="34">
        <v>231.5</v>
      </c>
      <c r="K822" s="5">
        <f t="shared" si="31"/>
        <v>94.660000000000011</v>
      </c>
      <c r="L822" s="5"/>
      <c r="M822" s="9">
        <v>26.46</v>
      </c>
      <c r="N822" s="76">
        <f t="shared" si="32"/>
        <v>0.27952672723431227</v>
      </c>
      <c r="P822" s="23" t="e">
        <v>#NAME?</v>
      </c>
      <c r="R822" s="5">
        <v>241</v>
      </c>
      <c r="S822" s="5">
        <v>259</v>
      </c>
      <c r="T822" s="25"/>
      <c r="U822" s="34"/>
      <c r="V822" s="34"/>
      <c r="W822" s="78"/>
    </row>
    <row r="823" spans="1:23" outlineLevel="2" x14ac:dyDescent="0.2">
      <c r="A823" s="27">
        <f t="shared" si="30"/>
        <v>817</v>
      </c>
      <c r="B823" s="50">
        <v>40844</v>
      </c>
      <c r="C823" s="5">
        <v>116.75</v>
      </c>
      <c r="D823" s="5">
        <v>132</v>
      </c>
      <c r="E823" s="5">
        <v>4</v>
      </c>
      <c r="F823" s="5">
        <v>30</v>
      </c>
      <c r="G823" s="34"/>
      <c r="H823" s="34">
        <v>212.5</v>
      </c>
      <c r="I823" s="34">
        <v>230.5</v>
      </c>
      <c r="K823" s="5">
        <f t="shared" si="31"/>
        <v>91.440000000000012</v>
      </c>
      <c r="L823" s="5"/>
      <c r="M823" s="9">
        <v>26.62</v>
      </c>
      <c r="N823" s="76">
        <f t="shared" si="32"/>
        <v>0.29111986001749779</v>
      </c>
      <c r="P823" s="23" t="e">
        <v>#NAME?</v>
      </c>
      <c r="R823" s="5">
        <v>240</v>
      </c>
      <c r="S823" s="5">
        <v>258</v>
      </c>
      <c r="T823" s="25"/>
      <c r="U823" s="34"/>
      <c r="V823" s="34"/>
      <c r="W823" s="78"/>
    </row>
    <row r="824" spans="1:23" outlineLevel="2" x14ac:dyDescent="0.2">
      <c r="A824" s="27">
        <f t="shared" si="30"/>
        <v>818</v>
      </c>
      <c r="B824" s="50">
        <v>40847</v>
      </c>
      <c r="C824" s="5">
        <v>118.75</v>
      </c>
      <c r="D824" s="5">
        <v>134</v>
      </c>
      <c r="E824" s="5">
        <v>4</v>
      </c>
      <c r="F824" s="5">
        <v>29</v>
      </c>
      <c r="G824" s="34"/>
      <c r="H824" s="34">
        <v>211.5</v>
      </c>
      <c r="I824" s="34">
        <v>230</v>
      </c>
      <c r="K824" s="5">
        <f t="shared" si="31"/>
        <v>94.28</v>
      </c>
      <c r="L824" s="5"/>
      <c r="M824" s="9">
        <v>25.41</v>
      </c>
      <c r="N824" s="76">
        <f t="shared" si="32"/>
        <v>0.26951633432329231</v>
      </c>
      <c r="P824" s="23" t="e">
        <v>#NAME?</v>
      </c>
      <c r="R824" s="5">
        <v>240.5</v>
      </c>
      <c r="S824" s="5">
        <v>259</v>
      </c>
      <c r="T824" s="25"/>
      <c r="U824" s="34"/>
      <c r="V824" s="34"/>
      <c r="W824" s="78"/>
    </row>
    <row r="825" spans="1:23" outlineLevel="2" x14ac:dyDescent="0.2">
      <c r="A825" s="27">
        <f t="shared" si="30"/>
        <v>819</v>
      </c>
      <c r="B825" s="50">
        <v>40848</v>
      </c>
      <c r="C825" s="5">
        <v>120</v>
      </c>
      <c r="D825" s="5">
        <v>135.25</v>
      </c>
      <c r="E825" s="5">
        <v>4</v>
      </c>
      <c r="F825" s="5">
        <v>27.5</v>
      </c>
      <c r="G825" s="34"/>
      <c r="H825" s="34">
        <v>209.5</v>
      </c>
      <c r="I825" s="34">
        <v>230.5</v>
      </c>
      <c r="K825" s="5">
        <f t="shared" si="31"/>
        <v>96.93</v>
      </c>
      <c r="L825" s="5"/>
      <c r="M825" s="9">
        <v>24.61</v>
      </c>
      <c r="N825" s="76">
        <f t="shared" si="32"/>
        <v>0.25389456308676361</v>
      </c>
      <c r="P825" s="23" t="e">
        <v>#NAME?</v>
      </c>
      <c r="R825" s="5">
        <v>240</v>
      </c>
      <c r="S825" s="5">
        <v>258.5</v>
      </c>
      <c r="T825" s="25"/>
      <c r="U825" s="34"/>
      <c r="V825" s="34"/>
      <c r="W825" s="78"/>
    </row>
    <row r="826" spans="1:23" outlineLevel="2" x14ac:dyDescent="0.2">
      <c r="A826" s="27">
        <f t="shared" si="30"/>
        <v>820</v>
      </c>
      <c r="B826" s="50">
        <v>40849</v>
      </c>
      <c r="C826" s="5">
        <v>120.75</v>
      </c>
      <c r="D826" s="5">
        <v>136</v>
      </c>
      <c r="E826" s="5">
        <v>4</v>
      </c>
      <c r="F826" s="5">
        <v>26</v>
      </c>
      <c r="G826" s="34"/>
      <c r="H826" s="34">
        <v>207</v>
      </c>
      <c r="I826" s="34">
        <v>227.5</v>
      </c>
      <c r="K826" s="5">
        <f t="shared" si="31"/>
        <v>99.12</v>
      </c>
      <c r="L826" s="5"/>
      <c r="M826" s="9">
        <v>25.1</v>
      </c>
      <c r="N826" s="76">
        <f t="shared" si="32"/>
        <v>0.253228410008071</v>
      </c>
      <c r="P826" s="23" t="e">
        <v>#NAME?</v>
      </c>
      <c r="R826" s="5">
        <v>239.5</v>
      </c>
      <c r="S826" s="5">
        <v>257.5</v>
      </c>
      <c r="T826" s="25"/>
      <c r="U826" s="34"/>
      <c r="V826" s="34"/>
      <c r="W826" s="78"/>
    </row>
    <row r="827" spans="1:23" outlineLevel="2" x14ac:dyDescent="0.2">
      <c r="A827" s="27">
        <f t="shared" si="30"/>
        <v>821</v>
      </c>
      <c r="B827" s="50">
        <v>40850</v>
      </c>
      <c r="C827" s="5">
        <v>124</v>
      </c>
      <c r="D827" s="5">
        <v>139.25</v>
      </c>
      <c r="E827" s="5">
        <v>4</v>
      </c>
      <c r="F827" s="5">
        <v>25</v>
      </c>
      <c r="G827" s="34"/>
      <c r="H827" s="34">
        <v>205</v>
      </c>
      <c r="I827" s="34">
        <v>223</v>
      </c>
      <c r="K827" s="5">
        <f t="shared" si="31"/>
        <v>103.11000000000001</v>
      </c>
      <c r="L827" s="5"/>
      <c r="M827" s="9">
        <v>25.74</v>
      </c>
      <c r="N827" s="76">
        <f t="shared" si="32"/>
        <v>0.24963631073610701</v>
      </c>
      <c r="P827" s="23" t="e">
        <v>#NAME?</v>
      </c>
      <c r="R827" s="5">
        <v>239</v>
      </c>
      <c r="S827" s="5">
        <v>257</v>
      </c>
      <c r="T827" s="25"/>
      <c r="U827" s="34"/>
      <c r="V827" s="34"/>
      <c r="W827" s="78"/>
    </row>
    <row r="828" spans="1:23" outlineLevel="2" x14ac:dyDescent="0.2">
      <c r="A828" s="27">
        <f t="shared" si="30"/>
        <v>822</v>
      </c>
      <c r="B828" s="50">
        <v>40851</v>
      </c>
      <c r="C828" s="5">
        <v>126.5</v>
      </c>
      <c r="D828" s="5">
        <v>141.75</v>
      </c>
      <c r="E828" s="5">
        <v>4</v>
      </c>
      <c r="F828" s="5">
        <v>24</v>
      </c>
      <c r="G828" s="34"/>
      <c r="H828" s="34">
        <v>201</v>
      </c>
      <c r="I828" s="34">
        <v>219</v>
      </c>
      <c r="K828" s="5">
        <f t="shared" si="31"/>
        <v>106.41</v>
      </c>
      <c r="L828" s="5"/>
      <c r="M828" s="9">
        <v>26.12</v>
      </c>
      <c r="N828" s="76">
        <f t="shared" si="32"/>
        <v>0.245465651724462</v>
      </c>
      <c r="P828" s="23" t="e">
        <v>#NAME?</v>
      </c>
      <c r="R828" s="5">
        <v>236.5</v>
      </c>
      <c r="S828" s="5">
        <v>254.5</v>
      </c>
      <c r="T828" s="25"/>
      <c r="U828" s="34"/>
      <c r="V828" s="34"/>
      <c r="W828" s="78"/>
    </row>
    <row r="829" spans="1:23" outlineLevel="2" x14ac:dyDescent="0.2">
      <c r="A829" s="27">
        <f t="shared" si="30"/>
        <v>823</v>
      </c>
      <c r="B829" s="50">
        <v>40855</v>
      </c>
      <c r="C829" s="5">
        <v>131</v>
      </c>
      <c r="D829" s="5">
        <v>146</v>
      </c>
      <c r="E829" s="5">
        <v>3.5</v>
      </c>
      <c r="F829" s="5">
        <v>24.5</v>
      </c>
      <c r="G829" s="34"/>
      <c r="H829" s="34">
        <v>200</v>
      </c>
      <c r="I829" s="34">
        <v>218.5</v>
      </c>
      <c r="K829" s="5">
        <f t="shared" si="31"/>
        <v>109.82</v>
      </c>
      <c r="L829" s="5"/>
      <c r="M829" s="9">
        <v>26.47</v>
      </c>
      <c r="N829" s="76">
        <f t="shared" si="32"/>
        <v>0.24103077763613184</v>
      </c>
      <c r="P829" s="23" t="e">
        <v>#NAME?</v>
      </c>
      <c r="R829" s="5">
        <v>236</v>
      </c>
      <c r="S829" s="5">
        <v>254.5</v>
      </c>
      <c r="T829" s="25"/>
      <c r="U829" s="34"/>
      <c r="V829" s="34"/>
      <c r="W829" s="78"/>
    </row>
    <row r="830" spans="1:23" outlineLevel="2" x14ac:dyDescent="0.2">
      <c r="A830" s="27">
        <f t="shared" si="30"/>
        <v>824</v>
      </c>
      <c r="B830" s="50">
        <v>40856</v>
      </c>
      <c r="C830" s="5">
        <v>133</v>
      </c>
      <c r="D830" s="5">
        <v>148.5</v>
      </c>
      <c r="E830" s="5">
        <v>3.5</v>
      </c>
      <c r="F830" s="5">
        <v>25.25</v>
      </c>
      <c r="G830" s="34"/>
      <c r="H830" s="34">
        <v>199</v>
      </c>
      <c r="I830" s="34">
        <v>218</v>
      </c>
      <c r="K830" s="5">
        <f t="shared" si="31"/>
        <v>111.37</v>
      </c>
      <c r="L830" s="5"/>
      <c r="M830" s="9">
        <v>25.18</v>
      </c>
      <c r="N830" s="76">
        <f t="shared" si="32"/>
        <v>0.22609320283738887</v>
      </c>
      <c r="P830" s="23" t="e">
        <v>#NAME?</v>
      </c>
      <c r="R830" s="5">
        <v>235.5</v>
      </c>
      <c r="S830" s="5">
        <v>254.5</v>
      </c>
      <c r="T830" s="25"/>
      <c r="U830" s="34"/>
      <c r="V830" s="34"/>
      <c r="W830" s="78"/>
    </row>
    <row r="831" spans="1:23" outlineLevel="2" x14ac:dyDescent="0.2">
      <c r="A831" s="27">
        <f t="shared" si="30"/>
        <v>825</v>
      </c>
      <c r="B831" s="50">
        <v>40857</v>
      </c>
      <c r="C831" s="5">
        <v>137.5</v>
      </c>
      <c r="D831" s="5">
        <v>151.5</v>
      </c>
      <c r="E831" s="5">
        <v>3.5</v>
      </c>
      <c r="F831" s="5">
        <v>26</v>
      </c>
      <c r="G831" s="34"/>
      <c r="H831" s="34">
        <v>198</v>
      </c>
      <c r="I831" s="34">
        <v>217</v>
      </c>
      <c r="K831" s="5">
        <f t="shared" si="31"/>
        <v>113.38</v>
      </c>
      <c r="L831" s="5"/>
      <c r="M831" s="9">
        <v>25.41</v>
      </c>
      <c r="N831" s="76">
        <f t="shared" si="32"/>
        <v>0.22411360028223673</v>
      </c>
      <c r="P831" s="23" t="e">
        <v>#NAME?</v>
      </c>
      <c r="R831" s="5">
        <v>234.5</v>
      </c>
      <c r="S831" s="5">
        <v>253.5</v>
      </c>
      <c r="T831" s="25"/>
      <c r="U831" s="34"/>
      <c r="V831" s="34"/>
      <c r="W831" s="78"/>
    </row>
    <row r="832" spans="1:23" outlineLevel="2" x14ac:dyDescent="0.2">
      <c r="A832" s="27">
        <f t="shared" si="30"/>
        <v>826</v>
      </c>
      <c r="B832" s="50">
        <v>40858</v>
      </c>
      <c r="C832" s="5">
        <v>137.5</v>
      </c>
      <c r="D832" s="5">
        <v>151.5</v>
      </c>
      <c r="E832" s="5">
        <v>3.5</v>
      </c>
      <c r="F832" s="5">
        <v>26.25</v>
      </c>
      <c r="G832" s="34"/>
      <c r="H832" s="34">
        <v>196.5</v>
      </c>
      <c r="I832" s="34">
        <v>215.5</v>
      </c>
      <c r="K832" s="5">
        <f t="shared" si="31"/>
        <v>113.13</v>
      </c>
      <c r="L832" s="5"/>
      <c r="M832" s="9">
        <v>25.99</v>
      </c>
      <c r="N832" s="76">
        <f t="shared" si="32"/>
        <v>0.22973570228940157</v>
      </c>
      <c r="P832" s="23" t="e">
        <v>#NAME?</v>
      </c>
      <c r="R832" s="5">
        <v>234.5</v>
      </c>
      <c r="S832" s="5">
        <v>253.5</v>
      </c>
      <c r="T832" s="25"/>
      <c r="U832" s="34"/>
      <c r="V832" s="34"/>
      <c r="W832" s="78"/>
    </row>
    <row r="833" spans="1:23" outlineLevel="2" x14ac:dyDescent="0.2">
      <c r="A833" s="27">
        <f t="shared" si="30"/>
        <v>827</v>
      </c>
      <c r="B833" s="50">
        <v>40861</v>
      </c>
      <c r="C833" s="5">
        <v>140</v>
      </c>
      <c r="D833" s="5">
        <v>154</v>
      </c>
      <c r="E833" s="5">
        <v>3.5</v>
      </c>
      <c r="F833" s="5">
        <v>26.5</v>
      </c>
      <c r="G833" s="34"/>
      <c r="H833" s="34">
        <v>197</v>
      </c>
      <c r="I833" s="34">
        <v>215</v>
      </c>
      <c r="K833" s="5">
        <f t="shared" si="31"/>
        <v>115.18</v>
      </c>
      <c r="L833" s="5"/>
      <c r="M833" s="9">
        <v>25.75</v>
      </c>
      <c r="N833" s="76">
        <f t="shared" si="32"/>
        <v>0.22356311859697864</v>
      </c>
      <c r="P833" s="23" t="e">
        <v>#NAME?</v>
      </c>
      <c r="R833" s="5">
        <v>235</v>
      </c>
      <c r="S833" s="5">
        <v>253</v>
      </c>
      <c r="T833" s="25"/>
      <c r="U833" s="34"/>
      <c r="V833" s="34"/>
      <c r="W833" s="78"/>
    </row>
    <row r="834" spans="1:23" outlineLevel="2" x14ac:dyDescent="0.2">
      <c r="A834" s="27">
        <f t="shared" si="30"/>
        <v>828</v>
      </c>
      <c r="B834" s="50">
        <v>40863</v>
      </c>
      <c r="C834" s="5">
        <v>147.5</v>
      </c>
      <c r="D834" s="5">
        <v>160.25</v>
      </c>
      <c r="E834" s="5">
        <v>3.75</v>
      </c>
      <c r="F834" s="5">
        <v>27.25</v>
      </c>
      <c r="G834" s="34"/>
      <c r="H834" s="34">
        <v>193</v>
      </c>
      <c r="I834" s="34">
        <v>213.5</v>
      </c>
      <c r="K834" s="5">
        <f t="shared" si="31"/>
        <v>120.18</v>
      </c>
      <c r="L834" s="5"/>
      <c r="M834" s="9">
        <v>25.49</v>
      </c>
      <c r="N834" s="76">
        <f t="shared" si="32"/>
        <v>0.21209851888833414</v>
      </c>
      <c r="P834" s="23" t="e">
        <v>#NAME?</v>
      </c>
      <c r="R834" s="5">
        <v>235</v>
      </c>
      <c r="S834" s="5">
        <v>253</v>
      </c>
      <c r="T834" s="25"/>
      <c r="U834" s="34"/>
      <c r="V834" s="34"/>
      <c r="W834" s="78"/>
    </row>
    <row r="835" spans="1:23" outlineLevel="2" x14ac:dyDescent="0.2">
      <c r="A835" s="27">
        <f t="shared" si="30"/>
        <v>829</v>
      </c>
      <c r="B835" s="50">
        <v>40864</v>
      </c>
      <c r="C835" s="5">
        <v>148.5</v>
      </c>
      <c r="D835" s="5">
        <v>161.25</v>
      </c>
      <c r="E835" s="5">
        <v>3.75</v>
      </c>
      <c r="F835" s="5">
        <v>26.5</v>
      </c>
      <c r="G835" s="34"/>
      <c r="H835" s="34">
        <v>194.5</v>
      </c>
      <c r="I835" s="34">
        <v>212.5</v>
      </c>
      <c r="K835" s="5">
        <f t="shared" si="31"/>
        <v>121.85</v>
      </c>
      <c r="L835" s="5"/>
      <c r="M835" s="9">
        <v>24.83</v>
      </c>
      <c r="N835" s="76">
        <f t="shared" si="32"/>
        <v>0.20377513336068936</v>
      </c>
      <c r="P835" s="23" t="e">
        <v>#NAME?</v>
      </c>
      <c r="R835" s="5">
        <v>235.5</v>
      </c>
      <c r="S835" s="5">
        <v>253.5</v>
      </c>
      <c r="T835" s="25"/>
      <c r="U835" s="34"/>
      <c r="V835" s="34"/>
      <c r="W835" s="78"/>
    </row>
    <row r="836" spans="1:23" outlineLevel="2" x14ac:dyDescent="0.2">
      <c r="A836" s="27">
        <f t="shared" si="30"/>
        <v>830</v>
      </c>
      <c r="B836" s="50">
        <v>40865</v>
      </c>
      <c r="C836" s="5">
        <v>148</v>
      </c>
      <c r="D836" s="5">
        <v>160.75</v>
      </c>
      <c r="E836" s="5">
        <v>3.75</v>
      </c>
      <c r="F836" s="5">
        <v>28</v>
      </c>
      <c r="G836" s="34"/>
      <c r="H836" s="34">
        <v>194.5</v>
      </c>
      <c r="I836" s="34">
        <v>212.5</v>
      </c>
      <c r="K836" s="5">
        <f t="shared" si="31"/>
        <v>119.89000000000001</v>
      </c>
      <c r="L836" s="5"/>
      <c r="M836" s="9">
        <v>24.8</v>
      </c>
      <c r="N836" s="76">
        <f t="shared" si="32"/>
        <v>0.20685628492785052</v>
      </c>
      <c r="P836" s="23" t="e">
        <v>#NAME?</v>
      </c>
      <c r="R836" s="5">
        <v>235.5</v>
      </c>
      <c r="S836" s="5">
        <v>253.5</v>
      </c>
      <c r="T836" s="25"/>
      <c r="U836" s="34"/>
      <c r="V836" s="34"/>
      <c r="W836" s="78"/>
    </row>
    <row r="837" spans="1:23" outlineLevel="2" x14ac:dyDescent="0.2">
      <c r="A837" s="27">
        <f t="shared" si="30"/>
        <v>831</v>
      </c>
      <c r="B837" s="50">
        <v>40868</v>
      </c>
      <c r="C837" s="5">
        <v>146.5</v>
      </c>
      <c r="D837" s="5">
        <v>158.75</v>
      </c>
      <c r="E837" s="5">
        <v>3.75</v>
      </c>
      <c r="F837" s="5">
        <v>26.75</v>
      </c>
      <c r="G837" s="34"/>
      <c r="H837" s="34">
        <v>194.5</v>
      </c>
      <c r="I837" s="34">
        <v>212.5</v>
      </c>
      <c r="K837" s="5">
        <f t="shared" si="31"/>
        <v>119.30000000000001</v>
      </c>
      <c r="L837" s="5"/>
      <c r="M837" s="9">
        <v>24.32</v>
      </c>
      <c r="N837" s="76">
        <f t="shared" si="32"/>
        <v>0.20385582564962279</v>
      </c>
      <c r="P837" s="23" t="e">
        <v>#NAME?</v>
      </c>
      <c r="R837" s="5">
        <v>234.5</v>
      </c>
      <c r="S837" s="5">
        <v>252.5</v>
      </c>
      <c r="T837" s="25"/>
      <c r="U837" s="34"/>
      <c r="V837" s="34"/>
      <c r="W837" s="78"/>
    </row>
    <row r="838" spans="1:23" outlineLevel="2" x14ac:dyDescent="0.2">
      <c r="A838" s="27">
        <f t="shared" si="30"/>
        <v>832</v>
      </c>
      <c r="B838" s="50">
        <v>40869</v>
      </c>
      <c r="C838" s="5">
        <v>145.5</v>
      </c>
      <c r="D838" s="5">
        <v>157.5</v>
      </c>
      <c r="E838" s="5">
        <v>3.75</v>
      </c>
      <c r="F838" s="5">
        <v>27</v>
      </c>
      <c r="G838" s="34"/>
      <c r="H838" s="34">
        <v>195</v>
      </c>
      <c r="I838" s="34">
        <v>212</v>
      </c>
      <c r="K838" s="5">
        <f t="shared" si="31"/>
        <v>117.9</v>
      </c>
      <c r="L838" s="5"/>
      <c r="M838" s="9">
        <v>23.93</v>
      </c>
      <c r="N838" s="76">
        <f t="shared" si="32"/>
        <v>0.20296861747243425</v>
      </c>
      <c r="P838" s="23" t="e">
        <v>#NAME?</v>
      </c>
      <c r="R838" s="5">
        <v>236</v>
      </c>
      <c r="S838" s="5">
        <v>253</v>
      </c>
      <c r="T838" s="25"/>
      <c r="U838" s="34"/>
      <c r="V838" s="34"/>
      <c r="W838" s="78"/>
    </row>
    <row r="839" spans="1:23" outlineLevel="2" x14ac:dyDescent="0.2">
      <c r="A839" s="27">
        <f t="shared" si="30"/>
        <v>833</v>
      </c>
      <c r="B839" s="50">
        <v>40870</v>
      </c>
      <c r="C839" s="5">
        <v>141.25</v>
      </c>
      <c r="D839" s="5">
        <v>153.25</v>
      </c>
      <c r="E839" s="5">
        <v>3.75</v>
      </c>
      <c r="F839" s="5">
        <v>27.5</v>
      </c>
      <c r="G839" s="34"/>
      <c r="H839" s="34">
        <v>193</v>
      </c>
      <c r="I839" s="34">
        <v>210</v>
      </c>
      <c r="K839" s="5">
        <f t="shared" si="31"/>
        <v>113.49000000000001</v>
      </c>
      <c r="L839" s="5"/>
      <c r="M839" s="9">
        <v>22.66</v>
      </c>
      <c r="N839" s="76">
        <f t="shared" si="32"/>
        <v>0.19966516873733367</v>
      </c>
      <c r="P839" s="23" t="e">
        <v>#NAME?</v>
      </c>
      <c r="R839" s="5">
        <v>234</v>
      </c>
      <c r="S839" s="5">
        <v>251</v>
      </c>
      <c r="T839" s="25"/>
      <c r="U839" s="34"/>
      <c r="V839" s="34"/>
      <c r="W839" s="78"/>
    </row>
    <row r="840" spans="1:23" outlineLevel="2" x14ac:dyDescent="0.2">
      <c r="A840" s="27">
        <f t="shared" ref="A840:A903" si="33">A839+1</f>
        <v>834</v>
      </c>
      <c r="B840" s="50">
        <v>40875</v>
      </c>
      <c r="C840" s="5">
        <v>133.5</v>
      </c>
      <c r="D840" s="5">
        <v>145.5</v>
      </c>
      <c r="E840" s="5">
        <v>3.75</v>
      </c>
      <c r="F840" s="5">
        <v>27.25</v>
      </c>
      <c r="G840" s="34"/>
      <c r="H840" s="34">
        <v>199</v>
      </c>
      <c r="I840" s="34">
        <v>216</v>
      </c>
      <c r="K840" s="5">
        <f t="shared" si="31"/>
        <v>106.61000000000001</v>
      </c>
      <c r="L840" s="5"/>
      <c r="M840" s="9">
        <v>22.8</v>
      </c>
      <c r="N840" s="76">
        <f t="shared" si="32"/>
        <v>0.21386361504549289</v>
      </c>
      <c r="P840" s="23" t="e">
        <v>#NAME?</v>
      </c>
      <c r="R840" s="5">
        <v>233</v>
      </c>
      <c r="S840" s="5">
        <v>250</v>
      </c>
      <c r="T840" s="25"/>
      <c r="U840" s="34"/>
      <c r="V840" s="34"/>
      <c r="W840" s="78"/>
    </row>
    <row r="841" spans="1:23" outlineLevel="2" x14ac:dyDescent="0.2">
      <c r="A841" s="27">
        <f t="shared" si="33"/>
        <v>835</v>
      </c>
      <c r="B841" s="50">
        <v>40876</v>
      </c>
      <c r="C841" s="5">
        <v>133.5</v>
      </c>
      <c r="D841" s="5">
        <v>145.5</v>
      </c>
      <c r="E841" s="5">
        <v>3.75</v>
      </c>
      <c r="F841" s="5">
        <v>27.5</v>
      </c>
      <c r="G841" s="34"/>
      <c r="H841" s="34">
        <v>196.5</v>
      </c>
      <c r="I841" s="34">
        <v>214.5</v>
      </c>
      <c r="K841" s="5">
        <f t="shared" si="31"/>
        <v>106.36000000000001</v>
      </c>
      <c r="L841" s="5"/>
      <c r="M841" s="9">
        <v>22.18</v>
      </c>
      <c r="N841" s="76">
        <f t="shared" si="32"/>
        <v>0.2085370440015043</v>
      </c>
      <c r="P841" s="23" t="e">
        <v>#NAME?</v>
      </c>
      <c r="R841" s="5">
        <v>230</v>
      </c>
      <c r="S841" s="5">
        <v>248</v>
      </c>
      <c r="T841" s="25"/>
      <c r="U841" s="34"/>
      <c r="V841" s="34"/>
      <c r="W841" s="78"/>
    </row>
    <row r="842" spans="1:23" outlineLevel="2" x14ac:dyDescent="0.2">
      <c r="A842" s="27">
        <f t="shared" si="33"/>
        <v>836</v>
      </c>
      <c r="B842" s="50">
        <v>40877</v>
      </c>
      <c r="C842" s="5">
        <v>135</v>
      </c>
      <c r="D842" s="5">
        <v>146.5</v>
      </c>
      <c r="E842" s="5">
        <v>3.75</v>
      </c>
      <c r="F842" s="5">
        <v>28</v>
      </c>
      <c r="G842" s="34"/>
      <c r="H842" s="34">
        <v>198</v>
      </c>
      <c r="I842" s="34">
        <v>216</v>
      </c>
      <c r="K842" s="5">
        <f t="shared" si="31"/>
        <v>106.78</v>
      </c>
      <c r="L842" s="5"/>
      <c r="M842" s="9">
        <v>23.25</v>
      </c>
      <c r="N842" s="76">
        <f t="shared" si="32"/>
        <v>0.21773740400824124</v>
      </c>
      <c r="P842" s="23" t="e">
        <v>#NAME?</v>
      </c>
      <c r="R842" s="5">
        <v>228.5</v>
      </c>
      <c r="S842" s="5">
        <v>246.5</v>
      </c>
      <c r="T842" s="25"/>
      <c r="U842" s="34"/>
      <c r="V842" s="34"/>
      <c r="W842" s="78"/>
    </row>
    <row r="843" spans="1:23" outlineLevel="2" x14ac:dyDescent="0.2">
      <c r="A843" s="27">
        <f t="shared" si="33"/>
        <v>837</v>
      </c>
      <c r="B843" s="50">
        <v>40878</v>
      </c>
      <c r="C843" s="5">
        <v>136</v>
      </c>
      <c r="D843" s="5">
        <v>147.5</v>
      </c>
      <c r="E843" s="5">
        <v>3.75</v>
      </c>
      <c r="F843" s="5">
        <v>29</v>
      </c>
      <c r="G843" s="34"/>
      <c r="H843" s="34">
        <v>202</v>
      </c>
      <c r="I843" s="34">
        <v>220</v>
      </c>
      <c r="K843" s="5">
        <f t="shared" si="31"/>
        <v>106.70000000000002</v>
      </c>
      <c r="L843" s="5"/>
      <c r="M843" s="9">
        <v>23.16</v>
      </c>
      <c r="N843" s="76">
        <f t="shared" si="32"/>
        <v>0.21705716963448918</v>
      </c>
      <c r="P843" s="23" t="e">
        <v>#NAME?</v>
      </c>
      <c r="R843" s="5">
        <v>228.5</v>
      </c>
      <c r="S843" s="5">
        <v>246.5</v>
      </c>
      <c r="T843" s="25"/>
      <c r="U843" s="34"/>
      <c r="V843" s="34"/>
      <c r="W843" s="78"/>
    </row>
    <row r="844" spans="1:23" outlineLevel="2" x14ac:dyDescent="0.2">
      <c r="A844" s="27">
        <f t="shared" si="33"/>
        <v>838</v>
      </c>
      <c r="B844" s="50">
        <v>40879</v>
      </c>
      <c r="C844" s="5">
        <v>141</v>
      </c>
      <c r="D844" s="5">
        <v>152</v>
      </c>
      <c r="E844" s="5">
        <v>4</v>
      </c>
      <c r="F844" s="5">
        <v>29</v>
      </c>
      <c r="G844" s="34"/>
      <c r="H844" s="34">
        <v>202.5</v>
      </c>
      <c r="I844" s="34">
        <v>219.5</v>
      </c>
      <c r="K844" s="5">
        <f t="shared" si="31"/>
        <v>110.84</v>
      </c>
      <c r="L844" s="5"/>
      <c r="M844" s="9">
        <v>23.5</v>
      </c>
      <c r="N844" s="76">
        <f t="shared" si="32"/>
        <v>0.21201732226632983</v>
      </c>
      <c r="P844" s="23" t="e">
        <v>#NAME?</v>
      </c>
      <c r="R844" s="5">
        <v>231</v>
      </c>
      <c r="S844" s="5">
        <v>248</v>
      </c>
      <c r="T844" s="25"/>
      <c r="U844" s="34"/>
      <c r="V844" s="34"/>
      <c r="W844" s="78"/>
    </row>
    <row r="845" spans="1:23" outlineLevel="2" x14ac:dyDescent="0.2">
      <c r="A845" s="27">
        <f t="shared" si="33"/>
        <v>839</v>
      </c>
      <c r="B845" s="50">
        <v>40882</v>
      </c>
      <c r="C845" s="5">
        <v>141</v>
      </c>
      <c r="D845" s="5">
        <v>152</v>
      </c>
      <c r="E845" s="5">
        <v>4</v>
      </c>
      <c r="F845" s="5">
        <v>29.5</v>
      </c>
      <c r="G845" s="34"/>
      <c r="H845" s="34">
        <v>201</v>
      </c>
      <c r="I845" s="34">
        <v>218</v>
      </c>
      <c r="K845" s="5">
        <f t="shared" si="31"/>
        <v>110.34</v>
      </c>
      <c r="L845" s="5"/>
      <c r="M845" s="9">
        <v>24.2</v>
      </c>
      <c r="N845" s="76">
        <f t="shared" si="32"/>
        <v>0.21932209534167119</v>
      </c>
      <c r="P845" s="23" t="e">
        <v>#NAME?</v>
      </c>
      <c r="R845" s="5">
        <v>231</v>
      </c>
      <c r="S845" s="5">
        <v>248</v>
      </c>
      <c r="T845" s="25"/>
      <c r="U845" s="34"/>
      <c r="V845" s="34"/>
      <c r="W845" s="78"/>
    </row>
    <row r="846" spans="1:23" outlineLevel="2" x14ac:dyDescent="0.2">
      <c r="A846" s="27">
        <f t="shared" si="33"/>
        <v>840</v>
      </c>
      <c r="B846" s="50">
        <v>40883</v>
      </c>
      <c r="C846" s="5">
        <v>141.5</v>
      </c>
      <c r="D846" s="5">
        <v>152</v>
      </c>
      <c r="E846" s="5">
        <v>4</v>
      </c>
      <c r="F846" s="5">
        <v>29</v>
      </c>
      <c r="G846" s="34"/>
      <c r="H846" s="34">
        <v>198.5</v>
      </c>
      <c r="I846" s="34">
        <v>215.5</v>
      </c>
      <c r="K846" s="5">
        <f t="shared" si="31"/>
        <v>110.84</v>
      </c>
      <c r="L846" s="5"/>
      <c r="M846" s="9">
        <v>23.97</v>
      </c>
      <c r="N846" s="76">
        <f t="shared" si="32"/>
        <v>0.21625766871165641</v>
      </c>
      <c r="P846" s="23" t="e">
        <v>#NAME?</v>
      </c>
      <c r="R846" s="5">
        <v>230.5</v>
      </c>
      <c r="S846" s="5">
        <v>247.5</v>
      </c>
      <c r="T846" s="25"/>
      <c r="U846" s="34"/>
      <c r="V846" s="34"/>
      <c r="W846" s="78"/>
    </row>
    <row r="847" spans="1:23" outlineLevel="2" x14ac:dyDescent="0.2">
      <c r="A847" s="27">
        <f t="shared" si="33"/>
        <v>841</v>
      </c>
      <c r="B847" s="50">
        <v>40884</v>
      </c>
      <c r="C847" s="5">
        <v>141.5</v>
      </c>
      <c r="D847" s="5">
        <v>152</v>
      </c>
      <c r="E847" s="5">
        <v>4</v>
      </c>
      <c r="F847" s="5">
        <v>29</v>
      </c>
      <c r="G847" s="34"/>
      <c r="H847" s="34">
        <v>199.5</v>
      </c>
      <c r="I847" s="34">
        <v>216.5</v>
      </c>
      <c r="K847" s="5">
        <f t="shared" si="31"/>
        <v>110.84</v>
      </c>
      <c r="L847" s="5"/>
      <c r="M847" s="9">
        <v>22.98</v>
      </c>
      <c r="N847" s="76">
        <f t="shared" si="32"/>
        <v>0.20732587513533021</v>
      </c>
      <c r="P847" s="23" t="e">
        <v>#NAME?</v>
      </c>
      <c r="R847" s="5">
        <v>230.5</v>
      </c>
      <c r="S847" s="5">
        <v>247.5</v>
      </c>
      <c r="T847" s="25"/>
      <c r="U847" s="34"/>
      <c r="V847" s="34"/>
      <c r="W847" s="78"/>
    </row>
    <row r="848" spans="1:23" outlineLevel="2" x14ac:dyDescent="0.2">
      <c r="A848" s="27">
        <f t="shared" si="33"/>
        <v>842</v>
      </c>
      <c r="B848" s="50">
        <v>40885</v>
      </c>
      <c r="C848" s="5">
        <v>141.25</v>
      </c>
      <c r="D848" s="5">
        <v>151.75</v>
      </c>
      <c r="E848" s="5">
        <v>4</v>
      </c>
      <c r="F848" s="5">
        <v>30</v>
      </c>
      <c r="G848" s="34"/>
      <c r="H848" s="34">
        <v>199.5</v>
      </c>
      <c r="I848" s="34">
        <v>216.5</v>
      </c>
      <c r="K848" s="5">
        <f t="shared" si="31"/>
        <v>109.61000000000001</v>
      </c>
      <c r="L848" s="5"/>
      <c r="M848" s="9">
        <v>22.05</v>
      </c>
      <c r="N848" s="76">
        <f t="shared" si="32"/>
        <v>0.20116777666271324</v>
      </c>
      <c r="P848" s="23" t="e">
        <v>#NAME?</v>
      </c>
      <c r="R848" s="5">
        <v>230.5</v>
      </c>
      <c r="S848" s="5">
        <v>247.5</v>
      </c>
      <c r="T848" s="25"/>
      <c r="U848" s="34"/>
      <c r="V848" s="34"/>
      <c r="W848" s="78"/>
    </row>
    <row r="849" spans="1:23" outlineLevel="2" x14ac:dyDescent="0.2">
      <c r="A849" s="27">
        <f t="shared" si="33"/>
        <v>843</v>
      </c>
      <c r="B849" s="50">
        <v>40886</v>
      </c>
      <c r="C849" s="5">
        <v>140.75</v>
      </c>
      <c r="D849" s="5">
        <v>151.25</v>
      </c>
      <c r="E849" s="5">
        <v>4</v>
      </c>
      <c r="F849" s="5">
        <v>30.25</v>
      </c>
      <c r="G849" s="34"/>
      <c r="H849" s="34">
        <v>198</v>
      </c>
      <c r="I849" s="34">
        <v>215</v>
      </c>
      <c r="K849" s="5">
        <f t="shared" si="31"/>
        <v>108.9</v>
      </c>
      <c r="L849" s="5"/>
      <c r="M849" s="9">
        <v>22.8</v>
      </c>
      <c r="N849" s="76">
        <f t="shared" si="32"/>
        <v>0.20936639118457301</v>
      </c>
      <c r="P849" s="23" t="e">
        <v>#NAME?</v>
      </c>
      <c r="R849" s="5">
        <v>230</v>
      </c>
      <c r="S849" s="5">
        <v>247</v>
      </c>
      <c r="T849" s="25"/>
      <c r="U849" s="34"/>
      <c r="V849" s="34"/>
      <c r="W849" s="78"/>
    </row>
    <row r="850" spans="1:23" outlineLevel="2" x14ac:dyDescent="0.2">
      <c r="A850" s="27">
        <f t="shared" si="33"/>
        <v>844</v>
      </c>
      <c r="B850" s="50">
        <v>40889</v>
      </c>
      <c r="C850" s="5">
        <v>139.25</v>
      </c>
      <c r="D850" s="5">
        <v>149.25</v>
      </c>
      <c r="E850" s="5">
        <v>3.75</v>
      </c>
      <c r="F850" s="5">
        <v>31</v>
      </c>
      <c r="G850" s="34"/>
      <c r="H850" s="34">
        <v>200</v>
      </c>
      <c r="I850" s="34">
        <v>217</v>
      </c>
      <c r="K850" s="5">
        <f t="shared" si="31"/>
        <v>106.31</v>
      </c>
      <c r="L850" s="5"/>
      <c r="M850" s="9">
        <v>22</v>
      </c>
      <c r="N850" s="76">
        <f t="shared" si="32"/>
        <v>0.20694196218605962</v>
      </c>
      <c r="P850" s="23" t="e">
        <v>#NAME?</v>
      </c>
      <c r="R850" s="5">
        <v>230</v>
      </c>
      <c r="S850" s="5">
        <v>247</v>
      </c>
      <c r="T850" s="25"/>
      <c r="U850" s="34"/>
      <c r="V850" s="34"/>
      <c r="W850" s="78"/>
    </row>
    <row r="851" spans="1:23" outlineLevel="2" x14ac:dyDescent="0.2">
      <c r="A851" s="27">
        <f t="shared" si="33"/>
        <v>845</v>
      </c>
      <c r="B851" s="50">
        <v>40890</v>
      </c>
      <c r="C851" s="5">
        <v>137.75</v>
      </c>
      <c r="D851" s="5">
        <v>147.75</v>
      </c>
      <c r="E851" s="5">
        <v>3.75</v>
      </c>
      <c r="F851" s="5">
        <v>30.5</v>
      </c>
      <c r="G851" s="34"/>
      <c r="H851" s="34">
        <v>199.5</v>
      </c>
      <c r="I851" s="34">
        <v>216.5</v>
      </c>
      <c r="K851" s="5">
        <f t="shared" si="31"/>
        <v>105.43</v>
      </c>
      <c r="L851" s="5"/>
      <c r="M851" s="9">
        <v>21.45</v>
      </c>
      <c r="N851" s="76">
        <f t="shared" si="32"/>
        <v>0.20345252774352648</v>
      </c>
      <c r="P851" s="23" t="e">
        <v>#NAME?</v>
      </c>
      <c r="R851" s="5">
        <v>230</v>
      </c>
      <c r="S851" s="5">
        <v>247</v>
      </c>
      <c r="T851" s="25"/>
      <c r="U851" s="34"/>
      <c r="V851" s="34"/>
      <c r="W851" s="78"/>
    </row>
    <row r="852" spans="1:23" outlineLevel="2" x14ac:dyDescent="0.2">
      <c r="A852" s="27">
        <f t="shared" si="33"/>
        <v>846</v>
      </c>
      <c r="B852" s="50">
        <v>40891</v>
      </c>
      <c r="C852" s="5">
        <v>135.75</v>
      </c>
      <c r="D852" s="5">
        <v>145.75</v>
      </c>
      <c r="E852" s="5">
        <v>3.75</v>
      </c>
      <c r="F852" s="5">
        <v>31.5</v>
      </c>
      <c r="G852" s="34"/>
      <c r="H852" s="34">
        <v>199.5</v>
      </c>
      <c r="I852" s="34">
        <v>216.5</v>
      </c>
      <c r="K852" s="5">
        <f t="shared" si="31"/>
        <v>102.59</v>
      </c>
      <c r="L852" s="5"/>
      <c r="M852" s="9">
        <v>21.14</v>
      </c>
      <c r="N852" s="76">
        <f t="shared" si="32"/>
        <v>0.20606296910030217</v>
      </c>
      <c r="P852" s="23" t="e">
        <v>#NAME?</v>
      </c>
      <c r="R852" s="5">
        <v>230</v>
      </c>
      <c r="S852" s="5">
        <v>247</v>
      </c>
      <c r="T852" s="25"/>
      <c r="U852" s="34"/>
      <c r="V852" s="34"/>
      <c r="W852" s="78"/>
    </row>
    <row r="853" spans="1:23" outlineLevel="2" x14ac:dyDescent="0.2">
      <c r="A853" s="27">
        <f t="shared" si="33"/>
        <v>847</v>
      </c>
      <c r="B853" s="50">
        <v>40892</v>
      </c>
      <c r="C853" s="5">
        <v>135.25</v>
      </c>
      <c r="D853" s="5">
        <v>145.25</v>
      </c>
      <c r="E853" s="5">
        <v>3.75</v>
      </c>
      <c r="F853" s="5">
        <v>30.25</v>
      </c>
      <c r="G853" s="34"/>
      <c r="H853" s="34">
        <v>200</v>
      </c>
      <c r="I853" s="34">
        <v>217</v>
      </c>
      <c r="K853" s="5">
        <f t="shared" si="31"/>
        <v>103.38</v>
      </c>
      <c r="L853" s="5"/>
      <c r="M853" s="9">
        <v>20.99</v>
      </c>
      <c r="N853" s="76">
        <f t="shared" si="32"/>
        <v>0.20303733797639775</v>
      </c>
      <c r="P853" s="23" t="e">
        <v>#NAME?</v>
      </c>
      <c r="R853" s="5">
        <v>229.5</v>
      </c>
      <c r="S853" s="5">
        <v>246.5</v>
      </c>
      <c r="T853" s="25"/>
      <c r="U853" s="34"/>
      <c r="V853" s="34"/>
      <c r="W853" s="78"/>
    </row>
    <row r="854" spans="1:23" outlineLevel="2" x14ac:dyDescent="0.2">
      <c r="A854" s="27">
        <f t="shared" si="33"/>
        <v>848</v>
      </c>
      <c r="B854" s="50">
        <v>40893</v>
      </c>
      <c r="C854" s="5">
        <v>133.5</v>
      </c>
      <c r="D854" s="5">
        <v>143.5</v>
      </c>
      <c r="E854" s="5">
        <v>3.75</v>
      </c>
      <c r="F854" s="5">
        <v>30</v>
      </c>
      <c r="G854" s="34"/>
      <c r="H854" s="34">
        <v>200</v>
      </c>
      <c r="I854" s="34">
        <v>217</v>
      </c>
      <c r="K854" s="5">
        <f t="shared" si="31"/>
        <v>102.02000000000001</v>
      </c>
      <c r="L854" s="5"/>
      <c r="M854" s="9">
        <v>21.09</v>
      </c>
      <c r="N854" s="76">
        <f t="shared" si="32"/>
        <v>0.20672417173103311</v>
      </c>
      <c r="P854" s="23" t="e">
        <v>#NAME?</v>
      </c>
      <c r="R854" s="5">
        <v>229.5</v>
      </c>
      <c r="S854" s="5">
        <v>246.5</v>
      </c>
      <c r="T854" s="25"/>
      <c r="U854" s="34"/>
      <c r="V854" s="34"/>
      <c r="W854" s="78"/>
    </row>
    <row r="855" spans="1:23" outlineLevel="2" x14ac:dyDescent="0.2">
      <c r="A855" s="27">
        <f t="shared" si="33"/>
        <v>849</v>
      </c>
      <c r="B855" s="50">
        <v>40896</v>
      </c>
      <c r="C855" s="5">
        <v>134</v>
      </c>
      <c r="D855" s="5">
        <v>143.75</v>
      </c>
      <c r="E855" s="5">
        <v>3.75</v>
      </c>
      <c r="F855" s="5">
        <v>29.5</v>
      </c>
      <c r="G855" s="34"/>
      <c r="H855" s="34">
        <v>200</v>
      </c>
      <c r="I855" s="34">
        <v>217.5</v>
      </c>
      <c r="K855" s="5">
        <f t="shared" si="31"/>
        <v>102.75</v>
      </c>
      <c r="L855" s="5"/>
      <c r="M855" s="9">
        <v>20.51</v>
      </c>
      <c r="N855" s="76">
        <f t="shared" si="32"/>
        <v>0.19961070559610708</v>
      </c>
      <c r="P855" s="23" t="e">
        <v>#NAME?</v>
      </c>
      <c r="R855" s="5">
        <v>229.5</v>
      </c>
      <c r="S855" s="5">
        <v>247</v>
      </c>
      <c r="T855" s="25"/>
      <c r="U855" s="34"/>
      <c r="V855" s="34"/>
      <c r="W855" s="78"/>
    </row>
    <row r="856" spans="1:23" outlineLevel="2" x14ac:dyDescent="0.2">
      <c r="A856" s="27">
        <f t="shared" si="33"/>
        <v>850</v>
      </c>
      <c r="B856" s="50">
        <v>40897</v>
      </c>
      <c r="C856" s="5">
        <v>136</v>
      </c>
      <c r="D856" s="5">
        <v>144.75</v>
      </c>
      <c r="E856" s="5">
        <v>3.75</v>
      </c>
      <c r="F856" s="5">
        <v>30</v>
      </c>
      <c r="G856" s="34"/>
      <c r="H856" s="34">
        <v>197.5</v>
      </c>
      <c r="I856" s="34">
        <v>215</v>
      </c>
      <c r="K856" s="5">
        <f t="shared" ref="K856:K919" si="34">+D856*0.92-F856</f>
        <v>103.17000000000002</v>
      </c>
      <c r="L856" s="5"/>
      <c r="M856" s="9">
        <v>21.51</v>
      </c>
      <c r="N856" s="76">
        <f t="shared" ref="N856:N919" si="35">+M856/K856</f>
        <v>0.20849084036056992</v>
      </c>
      <c r="P856" s="23" t="e">
        <v>#NAME?</v>
      </c>
      <c r="R856" s="5">
        <v>227.5</v>
      </c>
      <c r="S856" s="5">
        <v>245</v>
      </c>
      <c r="T856" s="25"/>
      <c r="U856" s="34"/>
      <c r="V856" s="34"/>
      <c r="W856" s="78"/>
    </row>
    <row r="857" spans="1:23" outlineLevel="2" x14ac:dyDescent="0.2">
      <c r="A857" s="27">
        <f t="shared" si="33"/>
        <v>851</v>
      </c>
      <c r="B857" s="50">
        <v>40898</v>
      </c>
      <c r="C857" s="5">
        <v>136.75</v>
      </c>
      <c r="D857" s="5">
        <v>145.5</v>
      </c>
      <c r="E857" s="5">
        <v>3.75</v>
      </c>
      <c r="F857" s="5">
        <v>30</v>
      </c>
      <c r="G857" s="34"/>
      <c r="H857" s="34">
        <v>196.5</v>
      </c>
      <c r="I857" s="34">
        <v>212.5</v>
      </c>
      <c r="K857" s="5">
        <f t="shared" si="34"/>
        <v>103.86000000000001</v>
      </c>
      <c r="L857" s="5"/>
      <c r="M857" s="9">
        <v>21.52</v>
      </c>
      <c r="N857" s="76">
        <f t="shared" si="35"/>
        <v>0.2072020026959368</v>
      </c>
      <c r="P857" s="23" t="e">
        <v>#NAME?</v>
      </c>
      <c r="R857" s="5">
        <v>227.5</v>
      </c>
      <c r="S857" s="5">
        <v>245</v>
      </c>
      <c r="T857" s="25"/>
      <c r="U857" s="34"/>
      <c r="V857" s="34"/>
      <c r="W857" s="78"/>
    </row>
    <row r="858" spans="1:23" outlineLevel="2" x14ac:dyDescent="0.2">
      <c r="A858" s="27">
        <f t="shared" si="33"/>
        <v>852</v>
      </c>
      <c r="B858" s="50">
        <v>40899</v>
      </c>
      <c r="C858" s="5">
        <v>137</v>
      </c>
      <c r="D858" s="5">
        <v>145.5</v>
      </c>
      <c r="E858" s="5">
        <v>3.75</v>
      </c>
      <c r="F858" s="5">
        <v>29.75</v>
      </c>
      <c r="G858" s="34"/>
      <c r="H858" s="34">
        <v>197</v>
      </c>
      <c r="I858" s="34">
        <v>213.5</v>
      </c>
      <c r="K858" s="5">
        <f t="shared" si="34"/>
        <v>104.11000000000001</v>
      </c>
      <c r="L858" s="5"/>
      <c r="M858" s="9">
        <v>22</v>
      </c>
      <c r="N858" s="76">
        <f t="shared" si="35"/>
        <v>0.2113149553357026</v>
      </c>
      <c r="P858" s="23" t="e">
        <v>#NAME?</v>
      </c>
      <c r="R858" s="5">
        <v>223.5</v>
      </c>
      <c r="S858" s="5">
        <v>240</v>
      </c>
      <c r="T858" s="25"/>
      <c r="U858" s="34"/>
      <c r="V858" s="34"/>
      <c r="W858" s="78"/>
    </row>
    <row r="859" spans="1:23" outlineLevel="2" x14ac:dyDescent="0.2">
      <c r="A859" s="27">
        <f t="shared" si="33"/>
        <v>853</v>
      </c>
      <c r="B859" s="50">
        <v>40900</v>
      </c>
      <c r="C859" s="5">
        <v>137</v>
      </c>
      <c r="D859" s="5">
        <v>145.5</v>
      </c>
      <c r="E859" s="5">
        <v>3.75</v>
      </c>
      <c r="F859" s="5">
        <v>29.5</v>
      </c>
      <c r="G859" s="34"/>
      <c r="H859" s="34">
        <v>197</v>
      </c>
      <c r="I859" s="34">
        <v>213.5</v>
      </c>
      <c r="K859" s="5">
        <f t="shared" si="34"/>
        <v>104.36000000000001</v>
      </c>
      <c r="L859" s="5"/>
      <c r="M859" s="9">
        <v>22.13</v>
      </c>
      <c r="N859" s="76">
        <f t="shared" si="35"/>
        <v>0.21205442698351856</v>
      </c>
      <c r="P859" s="23" t="e">
        <v>#NAME?</v>
      </c>
      <c r="R859" s="5">
        <v>223.5</v>
      </c>
      <c r="S859" s="5">
        <v>240</v>
      </c>
      <c r="T859" s="25"/>
      <c r="U859" s="34"/>
      <c r="V859" s="34"/>
      <c r="W859" s="78"/>
    </row>
    <row r="860" spans="1:23" outlineLevel="2" x14ac:dyDescent="0.2">
      <c r="A860" s="27">
        <f t="shared" si="33"/>
        <v>854</v>
      </c>
      <c r="B860" s="50">
        <v>40907</v>
      </c>
      <c r="C860" s="5">
        <v>139</v>
      </c>
      <c r="D860" s="5">
        <v>147.25</v>
      </c>
      <c r="E860" s="5">
        <v>3.75</v>
      </c>
      <c r="F860" s="5">
        <v>29.5</v>
      </c>
      <c r="G860" s="34"/>
      <c r="H860" s="34">
        <v>194.5</v>
      </c>
      <c r="I860" s="34">
        <v>213</v>
      </c>
      <c r="K860" s="5">
        <f t="shared" si="34"/>
        <v>105.97</v>
      </c>
      <c r="L860" s="5"/>
      <c r="M860" s="9">
        <v>21.45</v>
      </c>
      <c r="N860" s="76">
        <f t="shared" si="35"/>
        <v>0.20241577805039163</v>
      </c>
      <c r="P860" s="23" t="e">
        <v>#NAME?</v>
      </c>
      <c r="R860" s="5">
        <v>220</v>
      </c>
      <c r="S860" s="5">
        <v>236.5</v>
      </c>
      <c r="T860" s="25"/>
      <c r="U860" s="34"/>
      <c r="V860" s="34"/>
      <c r="W860" s="78"/>
    </row>
    <row r="861" spans="1:23" outlineLevel="2" x14ac:dyDescent="0.2">
      <c r="A861" s="27">
        <f t="shared" si="33"/>
        <v>855</v>
      </c>
      <c r="B861" s="50">
        <v>40911</v>
      </c>
      <c r="C861" s="5">
        <v>139</v>
      </c>
      <c r="D861" s="5">
        <v>147.25</v>
      </c>
      <c r="E861" s="5">
        <v>3.75</v>
      </c>
      <c r="F861" s="5">
        <v>29.75</v>
      </c>
      <c r="G861" s="34"/>
      <c r="H861" s="34">
        <v>195.5</v>
      </c>
      <c r="I861" s="34">
        <v>212</v>
      </c>
      <c r="K861" s="5">
        <f t="shared" si="34"/>
        <v>105.72</v>
      </c>
      <c r="L861" s="5"/>
      <c r="M861" s="9">
        <v>23.2</v>
      </c>
      <c r="N861" s="76">
        <f t="shared" si="35"/>
        <v>0.2194475974271661</v>
      </c>
      <c r="P861" s="23" t="e">
        <v>#NAME?</v>
      </c>
      <c r="R861" s="5">
        <v>219.5</v>
      </c>
      <c r="S861" s="5">
        <v>236</v>
      </c>
      <c r="T861" s="25"/>
      <c r="U861" s="34">
        <v>119.19</v>
      </c>
      <c r="V861" s="34"/>
      <c r="W861" s="78"/>
    </row>
    <row r="862" spans="1:23" outlineLevel="2" x14ac:dyDescent="0.2">
      <c r="A862" s="27">
        <f t="shared" si="33"/>
        <v>856</v>
      </c>
      <c r="B862" s="50">
        <v>40912</v>
      </c>
      <c r="C862" s="5">
        <v>140</v>
      </c>
      <c r="D862" s="5">
        <v>148.25</v>
      </c>
      <c r="E862" s="5">
        <v>3.75</v>
      </c>
      <c r="F862" s="5">
        <v>27.5</v>
      </c>
      <c r="G862" s="34"/>
      <c r="H862" s="34">
        <v>196</v>
      </c>
      <c r="I862" s="34">
        <v>212.5</v>
      </c>
      <c r="K862" s="5">
        <f t="shared" si="34"/>
        <v>108.89000000000001</v>
      </c>
      <c r="L862" s="5"/>
      <c r="M862" s="9">
        <v>23.39</v>
      </c>
      <c r="N862" s="76">
        <f t="shared" si="35"/>
        <v>0.21480393057213701</v>
      </c>
      <c r="P862" s="23" t="e">
        <v>#NAME?</v>
      </c>
      <c r="R862" s="5">
        <v>219.5</v>
      </c>
      <c r="S862" s="5">
        <v>236</v>
      </c>
      <c r="T862" s="25"/>
      <c r="U862" s="34">
        <v>119.19</v>
      </c>
      <c r="V862" s="34"/>
      <c r="W862" s="78"/>
    </row>
    <row r="863" spans="1:23" outlineLevel="2" x14ac:dyDescent="0.2">
      <c r="A863" s="27">
        <f t="shared" si="33"/>
        <v>857</v>
      </c>
      <c r="B863" s="50">
        <v>40913</v>
      </c>
      <c r="C863" s="5">
        <v>141.5</v>
      </c>
      <c r="D863" s="5">
        <v>149.75</v>
      </c>
      <c r="E863" s="5">
        <v>3.75</v>
      </c>
      <c r="F863" s="5">
        <v>25.75</v>
      </c>
      <c r="G863" s="34"/>
      <c r="H863" s="34">
        <v>196</v>
      </c>
      <c r="I863" s="34">
        <v>212.5</v>
      </c>
      <c r="K863" s="5">
        <f t="shared" si="34"/>
        <v>112.02000000000001</v>
      </c>
      <c r="L863" s="5"/>
      <c r="M863" s="9">
        <v>22.75</v>
      </c>
      <c r="N863" s="76">
        <f t="shared" si="35"/>
        <v>0.20308873415461523</v>
      </c>
      <c r="P863" s="23" t="e">
        <v>#NAME?</v>
      </c>
      <c r="R863" s="5">
        <v>219.5</v>
      </c>
      <c r="S863" s="5">
        <v>236</v>
      </c>
      <c r="T863" s="25"/>
      <c r="U863" s="34">
        <v>120.83</v>
      </c>
      <c r="V863" s="34"/>
      <c r="W863" s="78"/>
    </row>
    <row r="864" spans="1:23" outlineLevel="2" x14ac:dyDescent="0.2">
      <c r="A864" s="27">
        <f t="shared" si="33"/>
        <v>858</v>
      </c>
      <c r="B864" s="50">
        <v>40914</v>
      </c>
      <c r="C864" s="5">
        <v>142</v>
      </c>
      <c r="D864" s="5">
        <v>150.25</v>
      </c>
      <c r="E864" s="5">
        <v>3.75</v>
      </c>
      <c r="F864" s="5">
        <v>24.75</v>
      </c>
      <c r="G864" s="34"/>
      <c r="H864" s="34">
        <v>198</v>
      </c>
      <c r="I864" s="34">
        <v>214.5</v>
      </c>
      <c r="K864" s="5">
        <f t="shared" si="34"/>
        <v>113.48000000000002</v>
      </c>
      <c r="L864" s="5"/>
      <c r="M864" s="9">
        <v>22.36</v>
      </c>
      <c r="N864" s="76">
        <f t="shared" si="35"/>
        <v>0.19703912583715189</v>
      </c>
      <c r="P864" s="23" t="e">
        <v>#NAME?</v>
      </c>
      <c r="R864" s="5">
        <v>220.5</v>
      </c>
      <c r="S864" s="5">
        <v>237</v>
      </c>
      <c r="T864" s="25"/>
      <c r="U864" s="34">
        <v>120.84</v>
      </c>
      <c r="V864" s="34"/>
      <c r="W864" s="78"/>
    </row>
    <row r="865" spans="1:23" outlineLevel="2" x14ac:dyDescent="0.2">
      <c r="A865" s="27">
        <f t="shared" si="33"/>
        <v>859</v>
      </c>
      <c r="B865" s="50">
        <v>40917</v>
      </c>
      <c r="C865" s="5">
        <v>143</v>
      </c>
      <c r="D865" s="5">
        <v>151.25</v>
      </c>
      <c r="E865" s="5">
        <v>3.75</v>
      </c>
      <c r="F865" s="5">
        <v>23.25</v>
      </c>
      <c r="G865" s="34"/>
      <c r="H865" s="34">
        <v>198</v>
      </c>
      <c r="I865" s="34">
        <v>214.5</v>
      </c>
      <c r="K865" s="5">
        <f t="shared" si="34"/>
        <v>115.9</v>
      </c>
      <c r="L865" s="5"/>
      <c r="M865" s="9">
        <v>22.5</v>
      </c>
      <c r="N865" s="76">
        <f t="shared" si="35"/>
        <v>0.19413287316652286</v>
      </c>
      <c r="P865" s="23" t="e">
        <v>#NAME?</v>
      </c>
      <c r="R865" s="5">
        <v>220.5</v>
      </c>
      <c r="S865" s="5">
        <v>237</v>
      </c>
      <c r="T865" s="25"/>
      <c r="U865" s="34">
        <v>122.21</v>
      </c>
      <c r="V865" s="34"/>
      <c r="W865" s="78"/>
    </row>
    <row r="866" spans="1:23" outlineLevel="2" x14ac:dyDescent="0.2">
      <c r="A866" s="27">
        <f t="shared" si="33"/>
        <v>860</v>
      </c>
      <c r="B866" s="50">
        <v>40918</v>
      </c>
      <c r="C866" s="5">
        <v>143.5</v>
      </c>
      <c r="D866" s="5">
        <v>151.75</v>
      </c>
      <c r="E866" s="5">
        <v>3.75</v>
      </c>
      <c r="F866" s="5">
        <v>23</v>
      </c>
      <c r="G866" s="34"/>
      <c r="H866" s="34">
        <v>197.5</v>
      </c>
      <c r="I866" s="34">
        <v>213.5</v>
      </c>
      <c r="K866" s="5">
        <f t="shared" si="34"/>
        <v>116.61000000000001</v>
      </c>
      <c r="L866" s="5"/>
      <c r="M866" s="9">
        <v>22.85</v>
      </c>
      <c r="N866" s="76">
        <f t="shared" si="35"/>
        <v>0.19595231969813909</v>
      </c>
      <c r="P866" s="23" t="e">
        <v>#NAME?</v>
      </c>
      <c r="R866" s="5">
        <v>220</v>
      </c>
      <c r="S866" s="5">
        <v>236</v>
      </c>
      <c r="T866" s="25"/>
      <c r="U866" s="34">
        <v>122.86</v>
      </c>
      <c r="V866" s="34"/>
      <c r="W866" s="78"/>
    </row>
    <row r="867" spans="1:23" outlineLevel="2" x14ac:dyDescent="0.2">
      <c r="A867" s="27">
        <f t="shared" si="33"/>
        <v>861</v>
      </c>
      <c r="B867" s="50">
        <v>40919</v>
      </c>
      <c r="C867" s="5">
        <v>143.5</v>
      </c>
      <c r="D867" s="5">
        <v>151.75</v>
      </c>
      <c r="E867" s="5">
        <v>3.75</v>
      </c>
      <c r="F867" s="5">
        <v>22.9</v>
      </c>
      <c r="G867" s="34"/>
      <c r="H867" s="34">
        <v>197.5</v>
      </c>
      <c r="I867" s="34">
        <v>213.5</v>
      </c>
      <c r="K867" s="5">
        <f t="shared" si="34"/>
        <v>116.71000000000001</v>
      </c>
      <c r="L867" s="5"/>
      <c r="M867" s="9">
        <v>23.18</v>
      </c>
      <c r="N867" s="76">
        <f t="shared" si="35"/>
        <v>0.19861194413503555</v>
      </c>
      <c r="P867" s="23" t="e">
        <v>#NAME?</v>
      </c>
      <c r="R867" s="5">
        <v>220</v>
      </c>
      <c r="S867" s="5">
        <v>236</v>
      </c>
      <c r="T867" s="25"/>
      <c r="U867" s="34">
        <v>123.1</v>
      </c>
      <c r="V867" s="34"/>
      <c r="W867" s="78"/>
    </row>
    <row r="868" spans="1:23" outlineLevel="2" x14ac:dyDescent="0.2">
      <c r="A868" s="27">
        <f t="shared" si="33"/>
        <v>862</v>
      </c>
      <c r="B868" s="50">
        <v>40920</v>
      </c>
      <c r="C868" s="5">
        <v>142.5</v>
      </c>
      <c r="D868" s="5">
        <v>150.75</v>
      </c>
      <c r="E868" s="5">
        <v>3.75</v>
      </c>
      <c r="F868" s="5">
        <v>22.9</v>
      </c>
      <c r="G868" s="34"/>
      <c r="H868" s="34">
        <v>197.5</v>
      </c>
      <c r="I868" s="34">
        <v>214</v>
      </c>
      <c r="K868" s="5">
        <f t="shared" si="34"/>
        <v>115.78999999999999</v>
      </c>
      <c r="L868" s="5"/>
      <c r="M868" s="9">
        <v>23.29</v>
      </c>
      <c r="N868" s="76">
        <f t="shared" si="35"/>
        <v>0.20113999481820538</v>
      </c>
      <c r="P868" s="23" t="e">
        <v>#NAME?</v>
      </c>
      <c r="R868" s="5">
        <v>219.5</v>
      </c>
      <c r="S868" s="5">
        <v>236</v>
      </c>
      <c r="T868" s="25"/>
      <c r="U868" s="34">
        <v>123.55</v>
      </c>
      <c r="V868" s="34"/>
      <c r="W868" s="78"/>
    </row>
    <row r="869" spans="1:23" outlineLevel="2" x14ac:dyDescent="0.2">
      <c r="A869" s="27">
        <f t="shared" si="33"/>
        <v>863</v>
      </c>
      <c r="B869" s="50">
        <v>40921</v>
      </c>
      <c r="C869" s="5">
        <v>141.5</v>
      </c>
      <c r="D869" s="5">
        <v>149.75</v>
      </c>
      <c r="E869" s="5">
        <v>3.75</v>
      </c>
      <c r="F869" s="5">
        <v>21</v>
      </c>
      <c r="G869" s="34"/>
      <c r="H869" s="34">
        <v>198</v>
      </c>
      <c r="I869" s="34">
        <v>214</v>
      </c>
      <c r="K869" s="5">
        <f t="shared" si="34"/>
        <v>116.77000000000001</v>
      </c>
      <c r="L869" s="5"/>
      <c r="M869" s="9">
        <v>22.61</v>
      </c>
      <c r="N869" s="76">
        <f t="shared" si="35"/>
        <v>0.19362850047101138</v>
      </c>
      <c r="P869" s="23" t="e">
        <v>#NAME?</v>
      </c>
      <c r="R869" s="5">
        <v>219</v>
      </c>
      <c r="S869" s="5">
        <v>235</v>
      </c>
      <c r="T869" s="25"/>
      <c r="U869" s="34">
        <v>123.02</v>
      </c>
      <c r="V869" s="34"/>
      <c r="W869" s="78"/>
    </row>
    <row r="870" spans="1:23" outlineLevel="2" x14ac:dyDescent="0.2">
      <c r="A870" s="27">
        <f t="shared" si="33"/>
        <v>864</v>
      </c>
      <c r="B870" s="50">
        <v>40925</v>
      </c>
      <c r="C870" s="5">
        <v>141</v>
      </c>
      <c r="D870" s="5">
        <v>149.25</v>
      </c>
      <c r="E870" s="5">
        <v>3.75</v>
      </c>
      <c r="F870" s="5">
        <v>20</v>
      </c>
      <c r="G870" s="34"/>
      <c r="H870" s="34">
        <v>200</v>
      </c>
      <c r="I870" s="34">
        <v>216</v>
      </c>
      <c r="K870" s="5">
        <f t="shared" si="34"/>
        <v>117.31</v>
      </c>
      <c r="L870" s="5"/>
      <c r="M870" s="9">
        <v>23.83</v>
      </c>
      <c r="N870" s="76">
        <f t="shared" si="35"/>
        <v>0.20313698746909895</v>
      </c>
      <c r="P870" s="23" t="e">
        <v>#NAME?</v>
      </c>
      <c r="R870" s="5">
        <v>219.5</v>
      </c>
      <c r="S870" s="5">
        <v>235.5</v>
      </c>
      <c r="T870" s="25"/>
      <c r="U870" s="34">
        <v>122.84</v>
      </c>
      <c r="V870" s="34"/>
      <c r="W870" s="78"/>
    </row>
    <row r="871" spans="1:23" outlineLevel="2" x14ac:dyDescent="0.2">
      <c r="A871" s="27">
        <f t="shared" si="33"/>
        <v>865</v>
      </c>
      <c r="B871" s="50">
        <v>40926</v>
      </c>
      <c r="C871" s="5">
        <v>140.75</v>
      </c>
      <c r="D871" s="5">
        <v>149</v>
      </c>
      <c r="E871" s="5">
        <v>3.75</v>
      </c>
      <c r="F871" s="5">
        <v>19.75</v>
      </c>
      <c r="G871" s="34"/>
      <c r="H871" s="34">
        <v>200.5</v>
      </c>
      <c r="I871" s="34">
        <v>216.5</v>
      </c>
      <c r="K871" s="5">
        <f t="shared" si="34"/>
        <v>117.33000000000001</v>
      </c>
      <c r="L871" s="5"/>
      <c r="M871" s="9">
        <v>24.47</v>
      </c>
      <c r="N871" s="76">
        <f t="shared" si="35"/>
        <v>0.20855706128014997</v>
      </c>
      <c r="P871" s="23" t="e">
        <v>#NAME?</v>
      </c>
      <c r="R871" s="5">
        <v>220</v>
      </c>
      <c r="S871" s="5">
        <v>236</v>
      </c>
      <c r="T871" s="25"/>
      <c r="U871" s="34">
        <v>122.37</v>
      </c>
      <c r="V871" s="34"/>
      <c r="W871" s="78"/>
    </row>
    <row r="872" spans="1:23" outlineLevel="2" x14ac:dyDescent="0.2">
      <c r="A872" s="27">
        <f t="shared" si="33"/>
        <v>866</v>
      </c>
      <c r="B872" s="50">
        <v>40927</v>
      </c>
      <c r="C872" s="5">
        <v>140.75</v>
      </c>
      <c r="D872" s="5">
        <v>149</v>
      </c>
      <c r="E872" s="5">
        <v>3.75</v>
      </c>
      <c r="F872" s="5">
        <v>19</v>
      </c>
      <c r="G872" s="34"/>
      <c r="H872" s="34">
        <v>200.5</v>
      </c>
      <c r="I872" s="34">
        <v>216.5</v>
      </c>
      <c r="K872" s="5">
        <f t="shared" si="34"/>
        <v>118.08000000000001</v>
      </c>
      <c r="L872" s="5"/>
      <c r="M872" s="9">
        <v>24.53</v>
      </c>
      <c r="N872" s="76">
        <f t="shared" si="35"/>
        <v>0.20774051490514903</v>
      </c>
      <c r="P872" s="23" t="e">
        <v>#NAME?</v>
      </c>
      <c r="R872" s="5">
        <v>220</v>
      </c>
      <c r="S872" s="5">
        <v>236</v>
      </c>
      <c r="T872" s="25"/>
      <c r="U872" s="34">
        <v>121.96</v>
      </c>
      <c r="V872" s="34"/>
      <c r="W872" s="78"/>
    </row>
    <row r="873" spans="1:23" outlineLevel="2" x14ac:dyDescent="0.2">
      <c r="A873" s="27">
        <f t="shared" si="33"/>
        <v>867</v>
      </c>
      <c r="B873" s="50">
        <v>40928</v>
      </c>
      <c r="C873" s="5">
        <v>140.75</v>
      </c>
      <c r="D873" s="5">
        <v>149</v>
      </c>
      <c r="E873" s="5">
        <v>3.75</v>
      </c>
      <c r="F873" s="5">
        <v>19</v>
      </c>
      <c r="G873" s="34"/>
      <c r="H873" s="34">
        <v>199.5</v>
      </c>
      <c r="I873" s="34">
        <v>215</v>
      </c>
      <c r="K873" s="5">
        <f t="shared" si="34"/>
        <v>118.08000000000001</v>
      </c>
      <c r="L873" s="5"/>
      <c r="M873" s="9">
        <v>24.21</v>
      </c>
      <c r="N873" s="76">
        <f t="shared" si="35"/>
        <v>0.20503048780487804</v>
      </c>
      <c r="P873" s="23" t="e">
        <v>#NAME?</v>
      </c>
      <c r="R873" s="5">
        <v>218.5</v>
      </c>
      <c r="S873" s="5">
        <v>234</v>
      </c>
      <c r="T873" s="25"/>
      <c r="U873" s="34">
        <v>122.41</v>
      </c>
      <c r="V873" s="34"/>
      <c r="W873" s="78"/>
    </row>
    <row r="874" spans="1:23" outlineLevel="2" x14ac:dyDescent="0.2">
      <c r="A874" s="27">
        <f t="shared" si="33"/>
        <v>868</v>
      </c>
      <c r="B874" s="50">
        <v>40931</v>
      </c>
      <c r="C874" s="5">
        <v>140.75</v>
      </c>
      <c r="D874" s="5">
        <v>149</v>
      </c>
      <c r="E874" s="5">
        <v>3.75</v>
      </c>
      <c r="F874" s="5">
        <v>19</v>
      </c>
      <c r="G874" s="34"/>
      <c r="H874" s="34">
        <v>199.5</v>
      </c>
      <c r="I874" s="34">
        <v>215</v>
      </c>
      <c r="K874" s="5">
        <f t="shared" si="34"/>
        <v>118.08000000000001</v>
      </c>
      <c r="L874" s="5"/>
      <c r="M874" s="9">
        <v>24.36</v>
      </c>
      <c r="N874" s="76">
        <f t="shared" si="35"/>
        <v>0.20630081300813005</v>
      </c>
      <c r="P874" s="23" t="e">
        <v>#NAME?</v>
      </c>
      <c r="R874" s="5">
        <v>218.5</v>
      </c>
      <c r="S874" s="5">
        <v>234</v>
      </c>
      <c r="T874" s="25"/>
      <c r="U874" s="34">
        <v>122.41</v>
      </c>
      <c r="V874" s="34"/>
      <c r="W874" s="78"/>
    </row>
    <row r="875" spans="1:23" outlineLevel="2" x14ac:dyDescent="0.2">
      <c r="A875" s="27">
        <f t="shared" si="33"/>
        <v>869</v>
      </c>
      <c r="B875" s="50">
        <v>40933</v>
      </c>
      <c r="C875" s="5">
        <v>140.75</v>
      </c>
      <c r="D875" s="5">
        <v>149</v>
      </c>
      <c r="E875" s="5">
        <v>3.75</v>
      </c>
      <c r="F875" s="5">
        <v>19</v>
      </c>
      <c r="G875" s="34"/>
      <c r="H875" s="34">
        <v>199.5</v>
      </c>
      <c r="I875" s="34">
        <v>214.5</v>
      </c>
      <c r="K875" s="5">
        <f t="shared" si="34"/>
        <v>118.08000000000001</v>
      </c>
      <c r="L875" s="5"/>
      <c r="M875" s="9">
        <v>25.04</v>
      </c>
      <c r="N875" s="76">
        <f t="shared" si="35"/>
        <v>0.21205962059620592</v>
      </c>
      <c r="P875" s="23" t="e">
        <v>#NAME?</v>
      </c>
      <c r="R875" s="5">
        <v>218.5</v>
      </c>
      <c r="S875" s="5">
        <v>233.5</v>
      </c>
      <c r="T875" s="25"/>
      <c r="U875" s="34">
        <v>121.53</v>
      </c>
      <c r="V875" s="34"/>
      <c r="W875" s="78"/>
    </row>
    <row r="876" spans="1:23" outlineLevel="2" x14ac:dyDescent="0.2">
      <c r="A876" s="27">
        <f t="shared" si="33"/>
        <v>870</v>
      </c>
      <c r="B876" s="50">
        <v>40934</v>
      </c>
      <c r="C876" s="5">
        <v>140.75</v>
      </c>
      <c r="D876" s="5">
        <v>149</v>
      </c>
      <c r="E876" s="5">
        <v>3.75</v>
      </c>
      <c r="F876" s="5">
        <v>19.5</v>
      </c>
      <c r="G876" s="34"/>
      <c r="H876" s="34">
        <v>199.5</v>
      </c>
      <c r="I876" s="34">
        <v>214.5</v>
      </c>
      <c r="K876" s="5">
        <f t="shared" si="34"/>
        <v>117.58000000000001</v>
      </c>
      <c r="L876" s="5"/>
      <c r="M876" s="9">
        <v>24.64</v>
      </c>
      <c r="N876" s="76">
        <f t="shared" si="35"/>
        <v>0.20955944888586492</v>
      </c>
      <c r="P876" s="23" t="e">
        <v>#NAME?</v>
      </c>
      <c r="R876" s="5">
        <v>218</v>
      </c>
      <c r="S876" s="5">
        <v>233</v>
      </c>
      <c r="T876" s="25"/>
      <c r="U876" s="34">
        <v>121.53</v>
      </c>
      <c r="V876" s="34"/>
      <c r="W876" s="78"/>
    </row>
    <row r="877" spans="1:23" outlineLevel="2" x14ac:dyDescent="0.2">
      <c r="A877" s="27">
        <f t="shared" si="33"/>
        <v>871</v>
      </c>
      <c r="B877" s="50">
        <v>40935</v>
      </c>
      <c r="C877" s="5">
        <v>141</v>
      </c>
      <c r="D877" s="5">
        <v>149.25</v>
      </c>
      <c r="E877" s="5">
        <v>3.75</v>
      </c>
      <c r="F877" s="5">
        <v>19.25</v>
      </c>
      <c r="G877" s="34"/>
      <c r="H877" s="34">
        <v>198</v>
      </c>
      <c r="I877" s="34">
        <v>213</v>
      </c>
      <c r="K877" s="5">
        <f t="shared" si="34"/>
        <v>118.06</v>
      </c>
      <c r="L877" s="5"/>
      <c r="M877" s="9">
        <v>24.72</v>
      </c>
      <c r="N877" s="76">
        <f t="shared" si="35"/>
        <v>0.20938505844485852</v>
      </c>
      <c r="P877" s="23" t="e">
        <v>#NAME?</v>
      </c>
      <c r="R877" s="5">
        <v>219</v>
      </c>
      <c r="S877" s="5">
        <v>234</v>
      </c>
      <c r="T877" s="25"/>
      <c r="U877" s="34">
        <v>121.53</v>
      </c>
      <c r="V877" s="34"/>
      <c r="W877" s="78"/>
    </row>
    <row r="878" spans="1:23" outlineLevel="2" x14ac:dyDescent="0.2">
      <c r="A878" s="27">
        <f t="shared" si="33"/>
        <v>872</v>
      </c>
      <c r="B878" s="50">
        <v>40938</v>
      </c>
      <c r="C878" s="5">
        <v>141.5</v>
      </c>
      <c r="D878" s="5">
        <v>149.75</v>
      </c>
      <c r="E878" s="5">
        <v>3.75</v>
      </c>
      <c r="F878" s="5">
        <v>19</v>
      </c>
      <c r="G878" s="34"/>
      <c r="H878" s="34">
        <v>198</v>
      </c>
      <c r="I878" s="34">
        <v>213</v>
      </c>
      <c r="K878" s="5">
        <f t="shared" si="34"/>
        <v>118.77000000000001</v>
      </c>
      <c r="L878" s="5"/>
      <c r="M878" s="9">
        <v>24.77</v>
      </c>
      <c r="N878" s="76">
        <f t="shared" si="35"/>
        <v>0.20855434874126461</v>
      </c>
      <c r="P878" s="23" t="e">
        <v>#NAME?</v>
      </c>
      <c r="R878" s="5">
        <v>220</v>
      </c>
      <c r="S878" s="5">
        <v>235</v>
      </c>
      <c r="T878" s="25"/>
      <c r="U878" s="34">
        <v>122.28</v>
      </c>
      <c r="V878" s="34"/>
      <c r="W878" s="78"/>
    </row>
    <row r="879" spans="1:23" outlineLevel="2" x14ac:dyDescent="0.2">
      <c r="A879" s="27">
        <f t="shared" si="33"/>
        <v>873</v>
      </c>
      <c r="B879" s="50">
        <v>40939</v>
      </c>
      <c r="C879" s="5">
        <v>144</v>
      </c>
      <c r="D879" s="5">
        <v>152.25</v>
      </c>
      <c r="E879" s="5">
        <v>3.75</v>
      </c>
      <c r="F879" s="5">
        <v>19.25</v>
      </c>
      <c r="G879" s="34"/>
      <c r="H879" s="34">
        <v>196.5</v>
      </c>
      <c r="I879" s="34">
        <v>211.5</v>
      </c>
      <c r="K879" s="5">
        <f t="shared" si="34"/>
        <v>120.82</v>
      </c>
      <c r="L879" s="5"/>
      <c r="M879" s="9">
        <v>25.3</v>
      </c>
      <c r="N879" s="76">
        <f t="shared" si="35"/>
        <v>0.20940241681840757</v>
      </c>
      <c r="P879" s="23" t="e">
        <v>#NAME?</v>
      </c>
      <c r="R879" s="5">
        <v>219</v>
      </c>
      <c r="S879" s="5">
        <v>234</v>
      </c>
      <c r="T879" s="25"/>
      <c r="U879" s="34">
        <v>123.12</v>
      </c>
      <c r="V879" s="34"/>
      <c r="W879" s="78"/>
    </row>
    <row r="880" spans="1:23" outlineLevel="2" x14ac:dyDescent="0.2">
      <c r="A880" s="27">
        <f t="shared" si="33"/>
        <v>874</v>
      </c>
      <c r="B880" s="50">
        <v>40940</v>
      </c>
      <c r="C880" s="5">
        <v>144.5</v>
      </c>
      <c r="D880" s="5">
        <v>152.75</v>
      </c>
      <c r="E880" s="5">
        <v>3.75</v>
      </c>
      <c r="F880" s="5">
        <v>19.25</v>
      </c>
      <c r="G880" s="34"/>
      <c r="H880" s="34">
        <v>196.5</v>
      </c>
      <c r="I880" s="34">
        <v>211.5</v>
      </c>
      <c r="K880" s="5">
        <f t="shared" si="34"/>
        <v>121.28</v>
      </c>
      <c r="L880" s="5"/>
      <c r="M880" s="9">
        <v>26.06</v>
      </c>
      <c r="N880" s="76">
        <f t="shared" si="35"/>
        <v>0.21487467018469655</v>
      </c>
      <c r="P880" s="23" t="e">
        <v>#NAME?</v>
      </c>
      <c r="R880" s="5">
        <v>217.5</v>
      </c>
      <c r="S880" s="5">
        <v>232.5</v>
      </c>
      <c r="T880" s="25"/>
      <c r="U880" s="34">
        <v>123.6</v>
      </c>
      <c r="V880" s="34"/>
      <c r="W880" s="78"/>
    </row>
    <row r="881" spans="1:23" outlineLevel="2" x14ac:dyDescent="0.2">
      <c r="A881" s="27">
        <f t="shared" si="33"/>
        <v>875</v>
      </c>
      <c r="B881" s="50">
        <v>40941</v>
      </c>
      <c r="C881" s="5">
        <v>144.5</v>
      </c>
      <c r="D881" s="5">
        <v>152.75</v>
      </c>
      <c r="E881" s="5">
        <v>3.75</v>
      </c>
      <c r="F881" s="5">
        <v>19.25</v>
      </c>
      <c r="G881" s="34"/>
      <c r="H881" s="34">
        <v>195</v>
      </c>
      <c r="I881" s="34">
        <v>209.5</v>
      </c>
      <c r="K881" s="5">
        <f t="shared" si="34"/>
        <v>121.28</v>
      </c>
      <c r="L881" s="5"/>
      <c r="M881" s="9">
        <v>26.3</v>
      </c>
      <c r="N881" s="76">
        <f t="shared" si="35"/>
        <v>0.21685356200527706</v>
      </c>
      <c r="P881" s="23" t="e">
        <v>#NAME?</v>
      </c>
      <c r="R881" s="5">
        <v>215.5</v>
      </c>
      <c r="S881" s="5">
        <v>230</v>
      </c>
      <c r="T881" s="25"/>
      <c r="U881" s="34">
        <v>124.22</v>
      </c>
      <c r="V881" s="34"/>
      <c r="W881" s="78"/>
    </row>
    <row r="882" spans="1:23" outlineLevel="2" x14ac:dyDescent="0.2">
      <c r="A882" s="27">
        <f t="shared" si="33"/>
        <v>876</v>
      </c>
      <c r="B882" s="50">
        <v>40942</v>
      </c>
      <c r="C882" s="5">
        <v>145</v>
      </c>
      <c r="D882" s="5">
        <v>153.25</v>
      </c>
      <c r="E882" s="5">
        <v>3.75</v>
      </c>
      <c r="F882" s="5">
        <v>19.5</v>
      </c>
      <c r="G882" s="34"/>
      <c r="H882" s="34">
        <v>195</v>
      </c>
      <c r="I882" s="34">
        <v>209.5</v>
      </c>
      <c r="K882" s="5">
        <f t="shared" si="34"/>
        <v>121.49000000000001</v>
      </c>
      <c r="L882" s="5"/>
      <c r="M882" s="9">
        <v>26.61</v>
      </c>
      <c r="N882" s="76">
        <f t="shared" si="35"/>
        <v>0.21903037287019506</v>
      </c>
      <c r="P882" s="23" t="e">
        <v>#NAME?</v>
      </c>
      <c r="R882" s="5">
        <v>214</v>
      </c>
      <c r="S882" s="5">
        <v>228.5</v>
      </c>
      <c r="T882" s="25"/>
      <c r="U882" s="34">
        <v>125.52</v>
      </c>
      <c r="V882" s="34"/>
      <c r="W882" s="78"/>
    </row>
    <row r="883" spans="1:23" outlineLevel="2" x14ac:dyDescent="0.2">
      <c r="A883" s="27">
        <f t="shared" si="33"/>
        <v>877</v>
      </c>
      <c r="B883" s="50">
        <v>40945</v>
      </c>
      <c r="C883" s="5">
        <v>146.5</v>
      </c>
      <c r="D883" s="5">
        <v>155.25</v>
      </c>
      <c r="E883" s="5">
        <v>3.75</v>
      </c>
      <c r="F883" s="5">
        <v>19.5</v>
      </c>
      <c r="G883" s="34"/>
      <c r="H883" s="34">
        <v>195</v>
      </c>
      <c r="I883" s="34">
        <v>209.5</v>
      </c>
      <c r="K883" s="5">
        <f t="shared" si="34"/>
        <v>123.33000000000001</v>
      </c>
      <c r="L883" s="5"/>
      <c r="M883" s="9">
        <v>26.53</v>
      </c>
      <c r="N883" s="76">
        <f t="shared" si="35"/>
        <v>0.21511392199789181</v>
      </c>
      <c r="P883" s="23" t="e">
        <v>#NAME?</v>
      </c>
      <c r="R883" s="5">
        <v>214</v>
      </c>
      <c r="S883" s="5">
        <v>228.5</v>
      </c>
      <c r="T883" s="25"/>
      <c r="U883" s="34">
        <v>126.43</v>
      </c>
      <c r="V883" s="34"/>
      <c r="W883" s="78"/>
    </row>
    <row r="884" spans="1:23" outlineLevel="2" x14ac:dyDescent="0.2">
      <c r="A884" s="27">
        <f t="shared" si="33"/>
        <v>878</v>
      </c>
      <c r="B884" s="50">
        <v>40946</v>
      </c>
      <c r="C884" s="5">
        <v>146.5</v>
      </c>
      <c r="D884" s="5">
        <v>155.25</v>
      </c>
      <c r="E884" s="5">
        <v>3.75</v>
      </c>
      <c r="F884" s="5">
        <v>19.25</v>
      </c>
      <c r="G884" s="34"/>
      <c r="H884" s="34">
        <v>196</v>
      </c>
      <c r="I884" s="34">
        <v>210.5</v>
      </c>
      <c r="K884" s="5">
        <f t="shared" si="34"/>
        <v>123.58000000000001</v>
      </c>
      <c r="L884" s="5"/>
      <c r="M884" s="9">
        <v>26.51</v>
      </c>
      <c r="N884" s="76">
        <f t="shared" si="35"/>
        <v>0.21451691212170254</v>
      </c>
      <c r="P884" s="23" t="e">
        <v>#NAME?</v>
      </c>
      <c r="R884" s="5">
        <v>214</v>
      </c>
      <c r="S884" s="5">
        <v>228.5</v>
      </c>
      <c r="T884" s="25"/>
      <c r="U884" s="34">
        <v>126.83</v>
      </c>
      <c r="V884" s="34"/>
      <c r="W884" s="78"/>
    </row>
    <row r="885" spans="1:23" outlineLevel="2" x14ac:dyDescent="0.2">
      <c r="A885" s="27">
        <f t="shared" si="33"/>
        <v>879</v>
      </c>
      <c r="B885" s="50">
        <v>40947</v>
      </c>
      <c r="C885" s="5">
        <v>144.5</v>
      </c>
      <c r="D885" s="5">
        <v>154</v>
      </c>
      <c r="E885" s="5">
        <v>3.75</v>
      </c>
      <c r="F885" s="5">
        <v>19.5</v>
      </c>
      <c r="G885" s="34"/>
      <c r="H885" s="34">
        <v>196.5</v>
      </c>
      <c r="I885" s="34">
        <v>211</v>
      </c>
      <c r="K885" s="5">
        <f t="shared" si="34"/>
        <v>122.18</v>
      </c>
      <c r="L885" s="5"/>
      <c r="M885" s="9">
        <v>26.42</v>
      </c>
      <c r="N885" s="76">
        <f t="shared" si="35"/>
        <v>0.21623833688001309</v>
      </c>
      <c r="P885" s="23" t="e">
        <v>#NAME?</v>
      </c>
      <c r="R885" s="5">
        <v>214.5</v>
      </c>
      <c r="S885" s="5">
        <v>229</v>
      </c>
      <c r="T885" s="25"/>
      <c r="U885" s="34">
        <v>126.8</v>
      </c>
      <c r="V885" s="34"/>
      <c r="W885" s="78"/>
    </row>
    <row r="886" spans="1:23" outlineLevel="2" x14ac:dyDescent="0.2">
      <c r="A886" s="27">
        <f t="shared" si="33"/>
        <v>880</v>
      </c>
      <c r="B886" s="50">
        <v>40948</v>
      </c>
      <c r="C886" s="5">
        <v>144.25</v>
      </c>
      <c r="D886" s="5">
        <v>154</v>
      </c>
      <c r="E886" s="5">
        <v>3.75</v>
      </c>
      <c r="F886" s="5">
        <v>19</v>
      </c>
      <c r="G886" s="34"/>
      <c r="H886" s="34">
        <v>196.5</v>
      </c>
      <c r="I886" s="34">
        <v>211</v>
      </c>
      <c r="K886" s="5">
        <f t="shared" si="34"/>
        <v>122.68</v>
      </c>
      <c r="L886" s="5"/>
      <c r="M886" s="9">
        <v>26.2</v>
      </c>
      <c r="N886" s="76">
        <f t="shared" si="35"/>
        <v>0.21356374307140527</v>
      </c>
      <c r="P886" s="23" t="e">
        <v>#NAME?</v>
      </c>
      <c r="R886" s="5">
        <v>213.5</v>
      </c>
      <c r="S886" s="5">
        <v>228</v>
      </c>
      <c r="T886" s="25"/>
      <c r="U886" s="34">
        <v>125.83</v>
      </c>
      <c r="V886" s="34"/>
      <c r="W886" s="78"/>
    </row>
    <row r="887" spans="1:23" outlineLevel="2" x14ac:dyDescent="0.2">
      <c r="A887" s="27">
        <f t="shared" si="33"/>
        <v>881</v>
      </c>
      <c r="B887" s="50">
        <v>40949</v>
      </c>
      <c r="C887" s="5">
        <v>143.5</v>
      </c>
      <c r="D887" s="5">
        <v>153.5</v>
      </c>
      <c r="E887" s="5">
        <v>3.75</v>
      </c>
      <c r="F887" s="5">
        <v>19.25</v>
      </c>
      <c r="G887" s="34"/>
      <c r="H887" s="34">
        <v>196.5</v>
      </c>
      <c r="I887" s="34">
        <v>211</v>
      </c>
      <c r="K887" s="5">
        <f t="shared" si="34"/>
        <v>121.97</v>
      </c>
      <c r="L887" s="5"/>
      <c r="M887" s="9">
        <v>25.75</v>
      </c>
      <c r="N887" s="76">
        <f t="shared" si="35"/>
        <v>0.21111748790686236</v>
      </c>
      <c r="P887" s="23" t="e">
        <v>#NAME?</v>
      </c>
      <c r="R887" s="5">
        <v>213.5</v>
      </c>
      <c r="S887" s="5">
        <v>228</v>
      </c>
      <c r="T887" s="25"/>
      <c r="U887" s="34">
        <v>125.63</v>
      </c>
      <c r="V887" s="34"/>
      <c r="W887" s="78"/>
    </row>
    <row r="888" spans="1:23" outlineLevel="2" x14ac:dyDescent="0.2">
      <c r="A888" s="27">
        <f t="shared" si="33"/>
        <v>882</v>
      </c>
      <c r="B888" s="50">
        <v>40952</v>
      </c>
      <c r="C888" s="5">
        <v>142.5</v>
      </c>
      <c r="D888" s="5">
        <v>152.5</v>
      </c>
      <c r="E888" s="5">
        <v>3.75</v>
      </c>
      <c r="F888" s="5">
        <v>19.25</v>
      </c>
      <c r="G888" s="34"/>
      <c r="H888" s="34">
        <v>196</v>
      </c>
      <c r="I888" s="34">
        <v>210.5</v>
      </c>
      <c r="K888" s="5">
        <f t="shared" si="34"/>
        <v>121.05000000000001</v>
      </c>
      <c r="L888" s="5"/>
      <c r="M888" s="9">
        <v>26.24</v>
      </c>
      <c r="N888" s="76">
        <f t="shared" si="35"/>
        <v>0.21676992978108217</v>
      </c>
      <c r="P888" s="23" t="e">
        <v>#NAME?</v>
      </c>
      <c r="R888" s="5">
        <v>213</v>
      </c>
      <c r="S888" s="5">
        <v>227.5</v>
      </c>
      <c r="T888" s="25"/>
      <c r="U888" s="34">
        <v>125.17</v>
      </c>
      <c r="V888" s="34"/>
      <c r="W888" s="78"/>
    </row>
    <row r="889" spans="1:23" outlineLevel="2" x14ac:dyDescent="0.2">
      <c r="A889" s="27">
        <f t="shared" si="33"/>
        <v>883</v>
      </c>
      <c r="B889" s="50">
        <v>40953</v>
      </c>
      <c r="C889" s="5">
        <v>140.5</v>
      </c>
      <c r="D889" s="5">
        <v>150.5</v>
      </c>
      <c r="E889" s="5">
        <v>3.75</v>
      </c>
      <c r="F889" s="5">
        <v>19.5</v>
      </c>
      <c r="G889" s="34"/>
      <c r="H889" s="34">
        <v>195</v>
      </c>
      <c r="I889" s="34">
        <v>211.5</v>
      </c>
      <c r="K889" s="5">
        <f t="shared" si="34"/>
        <v>118.96000000000001</v>
      </c>
      <c r="L889" s="5"/>
      <c r="M889" s="9">
        <v>25.76</v>
      </c>
      <c r="N889" s="76">
        <f t="shared" si="35"/>
        <v>0.21654337592468056</v>
      </c>
      <c r="P889" s="23" t="e">
        <v>#NAME?</v>
      </c>
      <c r="R889" s="5">
        <v>215</v>
      </c>
      <c r="S889" s="5">
        <v>229.5</v>
      </c>
      <c r="T889" s="25"/>
      <c r="U889" s="34">
        <v>123.54</v>
      </c>
      <c r="V889" s="34"/>
      <c r="W889" s="78"/>
    </row>
    <row r="890" spans="1:23" outlineLevel="2" x14ac:dyDescent="0.2">
      <c r="A890" s="27">
        <f t="shared" si="33"/>
        <v>884</v>
      </c>
      <c r="B890" s="50">
        <v>40954</v>
      </c>
      <c r="C890" s="5">
        <v>139</v>
      </c>
      <c r="D890" s="5">
        <v>149</v>
      </c>
      <c r="E890" s="5">
        <v>3.75</v>
      </c>
      <c r="F890" s="5">
        <v>19.5</v>
      </c>
      <c r="G890" s="34"/>
      <c r="H890" s="34">
        <v>194.5</v>
      </c>
      <c r="I890" s="34">
        <v>209</v>
      </c>
      <c r="K890" s="5">
        <f t="shared" si="34"/>
        <v>117.58000000000001</v>
      </c>
      <c r="L890" s="5"/>
      <c r="M890" s="9">
        <v>25.26</v>
      </c>
      <c r="N890" s="76">
        <f t="shared" si="35"/>
        <v>0.21483245449906446</v>
      </c>
      <c r="P890" s="23" t="e">
        <v>#NAME?</v>
      </c>
      <c r="R890" s="5">
        <v>217.5</v>
      </c>
      <c r="S890" s="5">
        <v>232</v>
      </c>
      <c r="T890" s="25"/>
      <c r="U890" s="34">
        <v>122.98</v>
      </c>
      <c r="V890" s="34"/>
      <c r="W890" s="78"/>
    </row>
    <row r="891" spans="1:23" outlineLevel="2" x14ac:dyDescent="0.2">
      <c r="A891" s="27">
        <f t="shared" si="33"/>
        <v>885</v>
      </c>
      <c r="B891" s="50">
        <v>40955</v>
      </c>
      <c r="C891" s="5">
        <v>138</v>
      </c>
      <c r="D891" s="5">
        <v>148</v>
      </c>
      <c r="E891" s="5">
        <v>3.75</v>
      </c>
      <c r="F891" s="5">
        <v>19.5</v>
      </c>
      <c r="G891" s="34"/>
      <c r="H891" s="34">
        <v>194.5</v>
      </c>
      <c r="I891" s="34">
        <v>209.5</v>
      </c>
      <c r="K891" s="5">
        <f t="shared" si="34"/>
        <v>116.66</v>
      </c>
      <c r="L891" s="5"/>
      <c r="M891" s="9">
        <v>25.33</v>
      </c>
      <c r="N891" s="76">
        <f t="shared" si="35"/>
        <v>0.21712669295388307</v>
      </c>
      <c r="P891" s="23" t="e">
        <v>#NAME?</v>
      </c>
      <c r="R891" s="5">
        <v>217.5</v>
      </c>
      <c r="S891" s="5">
        <v>232.5</v>
      </c>
      <c r="T891" s="25"/>
      <c r="U891" s="34">
        <v>121.34</v>
      </c>
      <c r="V891" s="34"/>
      <c r="W891" s="78"/>
    </row>
    <row r="892" spans="1:23" outlineLevel="2" x14ac:dyDescent="0.2">
      <c r="A892" s="27">
        <f t="shared" si="33"/>
        <v>886</v>
      </c>
      <c r="B892" s="50">
        <v>40960</v>
      </c>
      <c r="C892" s="5">
        <v>138.5</v>
      </c>
      <c r="D892" s="5">
        <v>149</v>
      </c>
      <c r="E892" s="5">
        <v>3.75</v>
      </c>
      <c r="F892" s="5">
        <v>19.5</v>
      </c>
      <c r="G892" s="34"/>
      <c r="H892" s="34">
        <v>189</v>
      </c>
      <c r="I892" s="34">
        <v>204.5</v>
      </c>
      <c r="K892" s="5">
        <f t="shared" si="34"/>
        <v>117.58000000000001</v>
      </c>
      <c r="L892" s="5"/>
      <c r="M892" s="9">
        <v>25.18</v>
      </c>
      <c r="N892" s="76">
        <f t="shared" si="35"/>
        <v>0.21415206667800643</v>
      </c>
      <c r="P892" s="23" t="e">
        <v>#NAME?</v>
      </c>
      <c r="R892" s="5">
        <v>215</v>
      </c>
      <c r="S892" s="5">
        <v>230.5</v>
      </c>
      <c r="T892" s="25"/>
      <c r="U892" s="34">
        <v>121.66</v>
      </c>
      <c r="V892" s="34"/>
      <c r="W892" s="78"/>
    </row>
    <row r="893" spans="1:23" outlineLevel="2" x14ac:dyDescent="0.2">
      <c r="A893" s="27">
        <f t="shared" si="33"/>
        <v>887</v>
      </c>
      <c r="B893" s="50">
        <v>40961</v>
      </c>
      <c r="C893" s="5">
        <v>138.5</v>
      </c>
      <c r="D893" s="5">
        <v>149</v>
      </c>
      <c r="E893" s="5">
        <v>3.75</v>
      </c>
      <c r="F893" s="5">
        <v>19.5</v>
      </c>
      <c r="G893" s="34"/>
      <c r="H893" s="34">
        <v>189</v>
      </c>
      <c r="I893" s="34">
        <v>204.5</v>
      </c>
      <c r="K893" s="5">
        <f t="shared" si="34"/>
        <v>117.58000000000001</v>
      </c>
      <c r="L893" s="5"/>
      <c r="M893" s="9">
        <v>25.1</v>
      </c>
      <c r="N893" s="76">
        <f t="shared" si="35"/>
        <v>0.21347167885694845</v>
      </c>
      <c r="P893" s="23" t="e">
        <v>#NAME?</v>
      </c>
      <c r="R893" s="5">
        <v>215</v>
      </c>
      <c r="S893" s="5">
        <v>230.5</v>
      </c>
      <c r="T893" s="25"/>
      <c r="U893" s="34">
        <v>121.68</v>
      </c>
      <c r="V893" s="34"/>
      <c r="W893" s="78"/>
    </row>
    <row r="894" spans="1:23" outlineLevel="2" x14ac:dyDescent="0.2">
      <c r="A894" s="27">
        <f t="shared" si="33"/>
        <v>888</v>
      </c>
      <c r="B894" s="50">
        <v>40962</v>
      </c>
      <c r="C894" s="5">
        <v>140.5</v>
      </c>
      <c r="D894" s="5">
        <v>151</v>
      </c>
      <c r="E894" s="5">
        <v>3.75</v>
      </c>
      <c r="F894" s="5">
        <v>19.899999999999999</v>
      </c>
      <c r="G894" s="34"/>
      <c r="H894" s="34">
        <v>188</v>
      </c>
      <c r="I894" s="34">
        <v>205</v>
      </c>
      <c r="K894" s="5">
        <f t="shared" si="34"/>
        <v>119.02000000000001</v>
      </c>
      <c r="L894" s="5"/>
      <c r="M894" s="9">
        <v>25.54</v>
      </c>
      <c r="N894" s="76">
        <f t="shared" si="35"/>
        <v>0.2145857839018652</v>
      </c>
      <c r="P894" s="23" t="e">
        <v>#NAME?</v>
      </c>
      <c r="R894" s="5">
        <v>214</v>
      </c>
      <c r="S894" s="5">
        <v>231</v>
      </c>
      <c r="T894" s="25"/>
      <c r="U894" s="34">
        <v>121.81</v>
      </c>
      <c r="V894" s="34"/>
      <c r="W894" s="78"/>
    </row>
    <row r="895" spans="1:23" outlineLevel="1" x14ac:dyDescent="0.2">
      <c r="A895" s="27">
        <f t="shared" si="33"/>
        <v>889</v>
      </c>
      <c r="B895" s="50">
        <v>40963</v>
      </c>
      <c r="C895" s="5">
        <v>140.5</v>
      </c>
      <c r="D895" s="5">
        <v>151</v>
      </c>
      <c r="E895" s="5">
        <v>3.75</v>
      </c>
      <c r="F895" s="5">
        <v>21</v>
      </c>
      <c r="G895" s="34">
        <v>7.6</v>
      </c>
      <c r="H895" s="34">
        <v>188</v>
      </c>
      <c r="I895" s="34">
        <v>205</v>
      </c>
      <c r="K895" s="5">
        <f t="shared" si="34"/>
        <v>117.92000000000002</v>
      </c>
      <c r="L895" s="5"/>
      <c r="M895" s="9">
        <v>25.69</v>
      </c>
      <c r="N895" s="76">
        <f t="shared" si="35"/>
        <v>0.21785956580732699</v>
      </c>
      <c r="P895" s="23" t="e">
        <v>#NAME?</v>
      </c>
      <c r="R895" s="5">
        <v>214</v>
      </c>
      <c r="S895" s="5">
        <v>231</v>
      </c>
      <c r="T895" s="25"/>
      <c r="U895" s="34">
        <v>123.27</v>
      </c>
      <c r="V895" s="34"/>
      <c r="W895" s="78"/>
    </row>
    <row r="896" spans="1:23" outlineLevel="1" x14ac:dyDescent="0.2">
      <c r="A896" s="27">
        <f t="shared" si="33"/>
        <v>890</v>
      </c>
      <c r="B896" s="50">
        <v>40966</v>
      </c>
      <c r="C896" s="5">
        <v>143</v>
      </c>
      <c r="D896" s="5">
        <v>152.5</v>
      </c>
      <c r="E896" s="5">
        <v>3.75</v>
      </c>
      <c r="F896" s="5">
        <v>21</v>
      </c>
      <c r="G896" s="34">
        <v>7.6</v>
      </c>
      <c r="H896" s="34">
        <v>187</v>
      </c>
      <c r="I896" s="34">
        <v>204</v>
      </c>
      <c r="K896" s="5">
        <f t="shared" si="34"/>
        <v>119.30000000000001</v>
      </c>
      <c r="L896" s="5"/>
      <c r="M896" s="9">
        <v>25.49</v>
      </c>
      <c r="N896" s="76">
        <f t="shared" si="35"/>
        <v>0.21366303436714162</v>
      </c>
      <c r="P896" s="23" t="e">
        <v>#NAME?</v>
      </c>
      <c r="R896" s="5">
        <v>213</v>
      </c>
      <c r="S896" s="5">
        <v>230</v>
      </c>
      <c r="T896" s="25"/>
      <c r="U896" s="34">
        <v>123.64</v>
      </c>
      <c r="V896" s="34"/>
      <c r="W896" s="78"/>
    </row>
    <row r="897" spans="1:23" outlineLevel="1" x14ac:dyDescent="0.2">
      <c r="A897" s="27">
        <f t="shared" si="33"/>
        <v>891</v>
      </c>
      <c r="B897" s="50">
        <v>40967</v>
      </c>
      <c r="C897" s="5">
        <v>144</v>
      </c>
      <c r="D897" s="5">
        <v>153.5</v>
      </c>
      <c r="E897" s="5">
        <v>3.75</v>
      </c>
      <c r="F897" s="5">
        <v>20.5</v>
      </c>
      <c r="G897" s="34">
        <v>7.8</v>
      </c>
      <c r="H897" s="34">
        <v>187</v>
      </c>
      <c r="I897" s="34">
        <v>204</v>
      </c>
      <c r="K897" s="5">
        <f t="shared" si="34"/>
        <v>120.72</v>
      </c>
      <c r="L897" s="5"/>
      <c r="M897" s="9">
        <v>25.9</v>
      </c>
      <c r="N897" s="76">
        <f t="shared" si="35"/>
        <v>0.21454605699138501</v>
      </c>
      <c r="P897" s="23" t="e">
        <v>#NAME?</v>
      </c>
      <c r="R897" s="5">
        <v>212</v>
      </c>
      <c r="S897" s="5">
        <v>229</v>
      </c>
      <c r="T897" s="25"/>
      <c r="U897" s="34">
        <v>125.22</v>
      </c>
      <c r="V897" s="34"/>
      <c r="W897" s="78"/>
    </row>
    <row r="898" spans="1:23" outlineLevel="1" x14ac:dyDescent="0.2">
      <c r="A898" s="27">
        <f t="shared" si="33"/>
        <v>892</v>
      </c>
      <c r="B898" s="50">
        <v>40968</v>
      </c>
      <c r="C898" s="5">
        <v>144.5</v>
      </c>
      <c r="D898" s="5">
        <v>154</v>
      </c>
      <c r="E898" s="5">
        <v>3.75</v>
      </c>
      <c r="F898" s="5">
        <v>20.5</v>
      </c>
      <c r="G898" s="34">
        <v>7.9</v>
      </c>
      <c r="H898" s="34">
        <v>186.5</v>
      </c>
      <c r="I898" s="34">
        <v>205.5</v>
      </c>
      <c r="K898" s="5">
        <f t="shared" si="34"/>
        <v>121.18</v>
      </c>
      <c r="L898" s="5"/>
      <c r="M898" s="9">
        <v>25.14</v>
      </c>
      <c r="N898" s="76">
        <f t="shared" si="35"/>
        <v>0.20745997689387688</v>
      </c>
      <c r="P898" s="23" t="e">
        <v>#NAME?</v>
      </c>
      <c r="R898" s="5">
        <v>211.5</v>
      </c>
      <c r="S898" s="5">
        <v>228.5</v>
      </c>
      <c r="T898" s="25"/>
      <c r="U898" s="34">
        <v>125.8</v>
      </c>
      <c r="V898" s="34"/>
      <c r="W898" s="78"/>
    </row>
    <row r="899" spans="1:23" outlineLevel="1" x14ac:dyDescent="0.2">
      <c r="A899" s="27">
        <f t="shared" si="33"/>
        <v>893</v>
      </c>
      <c r="B899" s="50">
        <v>40969</v>
      </c>
      <c r="C899" s="5">
        <v>144.5</v>
      </c>
      <c r="D899" s="5">
        <v>156.5</v>
      </c>
      <c r="E899" s="5">
        <v>3.75</v>
      </c>
      <c r="F899" s="5">
        <v>20.7</v>
      </c>
      <c r="G899" s="34">
        <v>7.9</v>
      </c>
      <c r="H899" s="34">
        <v>186.5</v>
      </c>
      <c r="I899" s="34">
        <v>203</v>
      </c>
      <c r="K899" s="5">
        <f t="shared" si="34"/>
        <v>123.28000000000002</v>
      </c>
      <c r="L899" s="5"/>
      <c r="M899" s="9">
        <v>25.63</v>
      </c>
      <c r="N899" s="76">
        <f t="shared" si="35"/>
        <v>0.20790071382219336</v>
      </c>
      <c r="P899" s="23" t="e">
        <v>#NAME?</v>
      </c>
      <c r="R899" s="5">
        <v>211.5</v>
      </c>
      <c r="S899" s="5">
        <v>228</v>
      </c>
      <c r="T899" s="25"/>
      <c r="U899" s="34">
        <v>125.8</v>
      </c>
      <c r="V899" s="34"/>
      <c r="W899" s="78"/>
    </row>
    <row r="900" spans="1:23" outlineLevel="1" x14ac:dyDescent="0.2">
      <c r="A900" s="27">
        <f t="shared" si="33"/>
        <v>894</v>
      </c>
      <c r="B900" s="50">
        <v>40970</v>
      </c>
      <c r="C900" s="5">
        <v>144.5</v>
      </c>
      <c r="D900" s="5">
        <v>156.5</v>
      </c>
      <c r="E900" s="5">
        <v>3.75</v>
      </c>
      <c r="F900" s="5">
        <v>20.7</v>
      </c>
      <c r="G900" s="34">
        <v>7.9</v>
      </c>
      <c r="H900" s="34">
        <v>185.5</v>
      </c>
      <c r="I900" s="34">
        <v>202</v>
      </c>
      <c r="K900" s="5">
        <f t="shared" si="34"/>
        <v>123.28000000000002</v>
      </c>
      <c r="L900" s="5"/>
      <c r="M900" s="9">
        <v>25.68</v>
      </c>
      <c r="N900" s="76">
        <f t="shared" si="35"/>
        <v>0.20830629461388706</v>
      </c>
      <c r="P900" s="23" t="e">
        <v>#NAME?</v>
      </c>
      <c r="R900" s="5">
        <v>211.5</v>
      </c>
      <c r="S900" s="5">
        <v>228</v>
      </c>
      <c r="T900" s="25"/>
      <c r="U900" s="34">
        <v>125.88</v>
      </c>
      <c r="V900" s="34"/>
      <c r="W900" s="78"/>
    </row>
    <row r="901" spans="1:23" outlineLevel="1" x14ac:dyDescent="0.2">
      <c r="A901" s="27">
        <f t="shared" si="33"/>
        <v>895</v>
      </c>
      <c r="B901" s="50">
        <v>40973</v>
      </c>
      <c r="C901" s="5">
        <v>144.5</v>
      </c>
      <c r="D901" s="5">
        <v>156.5</v>
      </c>
      <c r="E901" s="5">
        <v>3.75</v>
      </c>
      <c r="F901" s="5">
        <v>20.7</v>
      </c>
      <c r="G901" s="34">
        <v>7.9</v>
      </c>
      <c r="H901" s="34">
        <v>186</v>
      </c>
      <c r="I901" s="34">
        <v>202.5</v>
      </c>
      <c r="K901" s="5">
        <f t="shared" si="34"/>
        <v>123.28000000000002</v>
      </c>
      <c r="L901" s="5"/>
      <c r="M901" s="9">
        <v>24.74</v>
      </c>
      <c r="N901" s="76">
        <f t="shared" si="35"/>
        <v>0.20068137573004538</v>
      </c>
      <c r="P901" s="23" t="e">
        <v>#NAME?</v>
      </c>
      <c r="R901" s="5">
        <v>210</v>
      </c>
      <c r="S901" s="5">
        <v>226.5</v>
      </c>
      <c r="T901" s="25"/>
      <c r="U901" s="34">
        <v>125.97</v>
      </c>
      <c r="V901" s="34"/>
      <c r="W901" s="78"/>
    </row>
    <row r="902" spans="1:23" outlineLevel="1" x14ac:dyDescent="0.2">
      <c r="A902" s="27">
        <f t="shared" si="33"/>
        <v>896</v>
      </c>
      <c r="B902" s="50">
        <v>40974</v>
      </c>
      <c r="C902" s="5">
        <v>144.75</v>
      </c>
      <c r="D902" s="5">
        <v>156.75</v>
      </c>
      <c r="E902" s="5">
        <v>3.75</v>
      </c>
      <c r="F902" s="5">
        <v>20.7</v>
      </c>
      <c r="G902" s="34">
        <v>7.9</v>
      </c>
      <c r="H902" s="34">
        <v>186</v>
      </c>
      <c r="I902" s="34">
        <v>202</v>
      </c>
      <c r="K902" s="5">
        <f t="shared" si="34"/>
        <v>123.51</v>
      </c>
      <c r="L902" s="5"/>
      <c r="M902" s="9">
        <v>23.36</v>
      </c>
      <c r="N902" s="76">
        <f t="shared" si="35"/>
        <v>0.18913448303781069</v>
      </c>
      <c r="P902" s="23" t="e">
        <v>#NAME?</v>
      </c>
      <c r="R902" s="5">
        <v>209.5</v>
      </c>
      <c r="S902" s="5">
        <v>225.5</v>
      </c>
      <c r="T902" s="25"/>
      <c r="U902" s="34">
        <v>126.45</v>
      </c>
      <c r="V902" s="34"/>
      <c r="W902" s="78"/>
    </row>
    <row r="903" spans="1:23" outlineLevel="1" x14ac:dyDescent="0.2">
      <c r="A903" s="27">
        <f t="shared" si="33"/>
        <v>897</v>
      </c>
      <c r="B903" s="50">
        <v>40975</v>
      </c>
      <c r="C903" s="5">
        <v>144.5</v>
      </c>
      <c r="D903" s="5">
        <v>156.5</v>
      </c>
      <c r="E903" s="5">
        <v>3.75</v>
      </c>
      <c r="F903" s="5">
        <v>20.7</v>
      </c>
      <c r="G903" s="34">
        <v>7.9</v>
      </c>
      <c r="H903" s="34">
        <v>186.5</v>
      </c>
      <c r="I903" s="34">
        <v>201.5</v>
      </c>
      <c r="K903" s="5">
        <f t="shared" si="34"/>
        <v>123.28000000000002</v>
      </c>
      <c r="L903" s="5"/>
      <c r="M903" s="9">
        <v>23.04</v>
      </c>
      <c r="N903" s="76">
        <f t="shared" si="35"/>
        <v>0.18689162881245941</v>
      </c>
      <c r="P903" s="23" t="e">
        <v>#NAME?</v>
      </c>
      <c r="R903" s="5">
        <v>209</v>
      </c>
      <c r="S903" s="5">
        <v>224</v>
      </c>
      <c r="T903" s="25"/>
      <c r="U903" s="34">
        <v>126.41</v>
      </c>
      <c r="V903" s="34"/>
      <c r="W903" s="78"/>
    </row>
    <row r="904" spans="1:23" outlineLevel="1" x14ac:dyDescent="0.2">
      <c r="A904" s="27">
        <f t="shared" ref="A904:A967" si="36">A903+1</f>
        <v>898</v>
      </c>
      <c r="B904" s="50">
        <v>40976</v>
      </c>
      <c r="C904" s="5">
        <v>144</v>
      </c>
      <c r="D904" s="5">
        <v>155.75</v>
      </c>
      <c r="E904" s="5">
        <v>3.75</v>
      </c>
      <c r="F904" s="5">
        <v>20.7</v>
      </c>
      <c r="G904" s="34">
        <v>7.8</v>
      </c>
      <c r="H904" s="34">
        <v>186.5</v>
      </c>
      <c r="I904" s="34">
        <v>201.5</v>
      </c>
      <c r="K904" s="5">
        <f t="shared" si="34"/>
        <v>122.58999999999999</v>
      </c>
      <c r="L904" s="5"/>
      <c r="M904" s="9">
        <v>23.29</v>
      </c>
      <c r="N904" s="76">
        <f t="shared" si="35"/>
        <v>0.18998286972836284</v>
      </c>
      <c r="P904" s="23" t="e">
        <v>#NAME?</v>
      </c>
      <c r="R904" s="5">
        <v>208.5</v>
      </c>
      <c r="S904" s="5">
        <v>223.5</v>
      </c>
      <c r="T904" s="25"/>
      <c r="U904" s="34">
        <v>125.74</v>
      </c>
      <c r="V904" s="34"/>
      <c r="W904" s="78"/>
    </row>
    <row r="905" spans="1:23" outlineLevel="1" x14ac:dyDescent="0.2">
      <c r="A905" s="27">
        <f t="shared" si="36"/>
        <v>899</v>
      </c>
      <c r="B905" s="50">
        <v>40977</v>
      </c>
      <c r="C905" s="5">
        <v>145.25</v>
      </c>
      <c r="D905" s="5">
        <v>157</v>
      </c>
      <c r="E905" s="5">
        <v>3.75</v>
      </c>
      <c r="F905" s="5">
        <v>20.7</v>
      </c>
      <c r="G905" s="34">
        <v>7.8</v>
      </c>
      <c r="H905" s="34">
        <v>186.5</v>
      </c>
      <c r="I905" s="34">
        <v>201.5</v>
      </c>
      <c r="K905" s="5">
        <f t="shared" si="34"/>
        <v>123.74</v>
      </c>
      <c r="L905" s="5"/>
      <c r="M905" s="9">
        <v>23.07</v>
      </c>
      <c r="N905" s="76">
        <f t="shared" si="35"/>
        <v>0.18643930822692745</v>
      </c>
      <c r="P905" s="23" t="e">
        <v>#NAME?</v>
      </c>
      <c r="R905" s="5">
        <v>208.5</v>
      </c>
      <c r="S905" s="5">
        <v>223.5</v>
      </c>
      <c r="T905" s="25"/>
      <c r="U905" s="34">
        <v>125.63</v>
      </c>
      <c r="V905" s="34"/>
      <c r="W905" s="78"/>
    </row>
    <row r="906" spans="1:23" outlineLevel="1" x14ac:dyDescent="0.2">
      <c r="A906" s="27">
        <f t="shared" si="36"/>
        <v>900</v>
      </c>
      <c r="B906" s="50">
        <v>40980</v>
      </c>
      <c r="C906" s="5">
        <v>145.25</v>
      </c>
      <c r="D906" s="5">
        <v>157</v>
      </c>
      <c r="E906" s="5">
        <v>3.75</v>
      </c>
      <c r="F906" s="5">
        <v>20.7</v>
      </c>
      <c r="G906" s="34">
        <v>7.8</v>
      </c>
      <c r="H906" s="34">
        <v>186.5</v>
      </c>
      <c r="I906" s="34">
        <v>201.5</v>
      </c>
      <c r="K906" s="5">
        <f t="shared" si="34"/>
        <v>123.74</v>
      </c>
      <c r="L906" s="5"/>
      <c r="M906" s="9">
        <v>22.48</v>
      </c>
      <c r="N906" s="76">
        <f t="shared" si="35"/>
        <v>0.18167124616130598</v>
      </c>
      <c r="P906" s="23" t="e">
        <v>#NAME?</v>
      </c>
      <c r="R906" s="5">
        <v>209.5</v>
      </c>
      <c r="S906" s="5">
        <v>223.5</v>
      </c>
      <c r="T906" s="25"/>
      <c r="U906" s="34">
        <v>126.26</v>
      </c>
      <c r="V906" s="34"/>
      <c r="W906" s="78"/>
    </row>
    <row r="907" spans="1:23" outlineLevel="1" x14ac:dyDescent="0.2">
      <c r="A907" s="27">
        <f t="shared" si="36"/>
        <v>901</v>
      </c>
      <c r="B907" s="50">
        <v>40981</v>
      </c>
      <c r="C907" s="5">
        <v>146.25</v>
      </c>
      <c r="D907" s="5">
        <v>157.5</v>
      </c>
      <c r="E907" s="5">
        <v>3.75</v>
      </c>
      <c r="F907" s="5">
        <v>20.7</v>
      </c>
      <c r="G907" s="34">
        <v>7.8</v>
      </c>
      <c r="H907" s="34">
        <v>187</v>
      </c>
      <c r="I907" s="34">
        <v>202</v>
      </c>
      <c r="K907" s="5">
        <f t="shared" si="34"/>
        <v>124.2</v>
      </c>
      <c r="L907" s="5"/>
      <c r="M907" s="9">
        <v>23.62</v>
      </c>
      <c r="N907" s="76">
        <f t="shared" si="35"/>
        <v>0.19017713365539454</v>
      </c>
      <c r="P907" s="23" t="e">
        <v>#NAME?</v>
      </c>
      <c r="R907" s="5">
        <v>210.5</v>
      </c>
      <c r="S907" s="5">
        <v>225.5</v>
      </c>
      <c r="T907" s="25"/>
      <c r="U907" s="34">
        <v>128.03</v>
      </c>
      <c r="V907" s="34"/>
      <c r="W907" s="78"/>
    </row>
    <row r="908" spans="1:23" outlineLevel="1" x14ac:dyDescent="0.2">
      <c r="A908" s="27">
        <f t="shared" si="36"/>
        <v>902</v>
      </c>
      <c r="B908" s="50">
        <v>40982</v>
      </c>
      <c r="C908" s="5">
        <v>146.75</v>
      </c>
      <c r="D908" s="5">
        <v>157.75</v>
      </c>
      <c r="E908" s="5">
        <v>3.75</v>
      </c>
      <c r="F908" s="5">
        <v>20.7</v>
      </c>
      <c r="G908" s="34">
        <v>7.7</v>
      </c>
      <c r="H908" s="34">
        <v>187</v>
      </c>
      <c r="I908" s="34">
        <v>202</v>
      </c>
      <c r="K908" s="5">
        <f t="shared" si="34"/>
        <v>124.42999999999999</v>
      </c>
      <c r="L908" s="5"/>
      <c r="M908" s="9">
        <v>23.38</v>
      </c>
      <c r="N908" s="76">
        <f t="shared" si="35"/>
        <v>0.18789680945109702</v>
      </c>
      <c r="P908" s="23" t="e">
        <v>#NAME?</v>
      </c>
      <c r="R908" s="5">
        <v>210.5</v>
      </c>
      <c r="S908" s="5">
        <v>225.5</v>
      </c>
      <c r="T908" s="25"/>
      <c r="U908" s="34">
        <v>128.30000000000001</v>
      </c>
      <c r="V908" s="34"/>
      <c r="W908" s="78"/>
    </row>
    <row r="909" spans="1:23" outlineLevel="1" x14ac:dyDescent="0.2">
      <c r="A909" s="27">
        <f t="shared" si="36"/>
        <v>903</v>
      </c>
      <c r="B909" s="50">
        <v>40983</v>
      </c>
      <c r="C909" s="5">
        <v>146.75</v>
      </c>
      <c r="D909" s="5">
        <v>157.75</v>
      </c>
      <c r="E909" s="5">
        <v>3.75</v>
      </c>
      <c r="F909" s="5">
        <v>20.7</v>
      </c>
      <c r="G909" s="34">
        <v>7.75</v>
      </c>
      <c r="H909" s="34">
        <v>187</v>
      </c>
      <c r="I909" s="34">
        <v>203</v>
      </c>
      <c r="K909" s="5">
        <f t="shared" si="34"/>
        <v>124.42999999999999</v>
      </c>
      <c r="L909" s="5"/>
      <c r="M909" s="9">
        <v>23.67</v>
      </c>
      <c r="N909" s="76">
        <f t="shared" si="35"/>
        <v>0.19022743711323639</v>
      </c>
      <c r="P909" s="23" t="e">
        <v>#NAME?</v>
      </c>
      <c r="R909" s="5">
        <v>209.5</v>
      </c>
      <c r="S909" s="5">
        <v>225.5</v>
      </c>
      <c r="T909" s="25"/>
      <c r="U909" s="34">
        <v>128.80000000000001</v>
      </c>
      <c r="V909" s="34"/>
      <c r="W909" s="78"/>
    </row>
    <row r="910" spans="1:23" outlineLevel="1" x14ac:dyDescent="0.2">
      <c r="A910" s="27">
        <f t="shared" si="36"/>
        <v>904</v>
      </c>
      <c r="B910" s="50">
        <v>40990</v>
      </c>
      <c r="C910" s="5">
        <v>147.25</v>
      </c>
      <c r="D910" s="5">
        <v>158.25</v>
      </c>
      <c r="E910" s="5">
        <v>3.75</v>
      </c>
      <c r="F910" s="5">
        <v>19.87</v>
      </c>
      <c r="G910" s="34">
        <v>7.8</v>
      </c>
      <c r="H910" s="34">
        <v>188.5</v>
      </c>
      <c r="I910" s="34">
        <v>205.5</v>
      </c>
      <c r="K910" s="5">
        <f t="shared" si="34"/>
        <v>125.72</v>
      </c>
      <c r="L910" s="5"/>
      <c r="M910" s="9">
        <v>22.74</v>
      </c>
      <c r="N910" s="76">
        <f t="shared" si="35"/>
        <v>0.18087814190264079</v>
      </c>
      <c r="P910" s="23" t="e">
        <v>#NAME?</v>
      </c>
      <c r="R910" s="5">
        <v>209.5</v>
      </c>
      <c r="S910" s="5">
        <v>226.5</v>
      </c>
      <c r="T910" s="25"/>
      <c r="U910" s="34">
        <v>129.08000000000001</v>
      </c>
      <c r="V910" s="34"/>
      <c r="W910" s="78"/>
    </row>
    <row r="911" spans="1:23" outlineLevel="1" x14ac:dyDescent="0.2">
      <c r="A911" s="27">
        <f t="shared" si="36"/>
        <v>905</v>
      </c>
      <c r="B911" s="50">
        <v>40994</v>
      </c>
      <c r="C911" s="5">
        <v>147.25</v>
      </c>
      <c r="D911" s="5">
        <v>158.5</v>
      </c>
      <c r="E911" s="5">
        <v>3.75</v>
      </c>
      <c r="F911" s="5">
        <v>19.7</v>
      </c>
      <c r="G911" s="34">
        <v>7.4</v>
      </c>
      <c r="H911" s="34">
        <f>(H910+H912)/2</f>
        <v>186</v>
      </c>
      <c r="I911" s="34">
        <v>203</v>
      </c>
      <c r="K911" s="5">
        <f t="shared" si="34"/>
        <v>126.11999999999999</v>
      </c>
      <c r="L911" s="5"/>
      <c r="M911" s="9">
        <v>23.17</v>
      </c>
      <c r="N911" s="76">
        <f t="shared" si="35"/>
        <v>0.18371392324770064</v>
      </c>
      <c r="P911" s="23" t="e">
        <v>#NAME?</v>
      </c>
      <c r="R911" s="5">
        <v>209.5</v>
      </c>
      <c r="S911" s="5">
        <v>226.5</v>
      </c>
      <c r="T911" s="25"/>
      <c r="U911" s="34">
        <v>129.4</v>
      </c>
      <c r="V911" s="34"/>
      <c r="W911" s="78"/>
    </row>
    <row r="912" spans="1:23" outlineLevel="1" x14ac:dyDescent="0.2">
      <c r="A912" s="27">
        <f t="shared" si="36"/>
        <v>906</v>
      </c>
      <c r="B912" s="50">
        <v>40995</v>
      </c>
      <c r="C912" s="5">
        <v>148</v>
      </c>
      <c r="D912" s="5">
        <v>159</v>
      </c>
      <c r="E912" s="5">
        <v>3.75</v>
      </c>
      <c r="F912" s="5">
        <v>19.7</v>
      </c>
      <c r="G912" s="34">
        <v>7.4</v>
      </c>
      <c r="H912" s="34">
        <v>183.5</v>
      </c>
      <c r="I912" s="34">
        <v>200</v>
      </c>
      <c r="K912" s="5">
        <f t="shared" si="34"/>
        <v>126.58</v>
      </c>
      <c r="L912" s="5"/>
      <c r="M912" s="9">
        <v>23.24</v>
      </c>
      <c r="N912" s="76">
        <f t="shared" si="35"/>
        <v>0.18359930478748618</v>
      </c>
      <c r="O912" s="25"/>
      <c r="P912" s="23" t="e">
        <v>#NAME?</v>
      </c>
      <c r="R912" s="5">
        <v>208</v>
      </c>
      <c r="S912" s="5">
        <v>224.5</v>
      </c>
      <c r="T912" s="25"/>
      <c r="U912" s="34">
        <v>130.1</v>
      </c>
      <c r="V912" s="34"/>
      <c r="W912" s="78"/>
    </row>
    <row r="913" spans="1:23" outlineLevel="1" x14ac:dyDescent="0.2">
      <c r="A913" s="27">
        <f t="shared" si="36"/>
        <v>907</v>
      </c>
      <c r="B913" s="50">
        <v>41001</v>
      </c>
      <c r="C913" s="5">
        <v>149.75</v>
      </c>
      <c r="D913" s="5">
        <v>160.5</v>
      </c>
      <c r="E913" s="5">
        <v>3.75</v>
      </c>
      <c r="F913" s="5">
        <v>19.7</v>
      </c>
      <c r="G913" s="34">
        <v>7.5</v>
      </c>
      <c r="H913" s="34">
        <v>183.5</v>
      </c>
      <c r="I913" s="34">
        <v>199.5</v>
      </c>
      <c r="K913" s="5">
        <f t="shared" si="34"/>
        <v>127.96</v>
      </c>
      <c r="L913" s="5"/>
      <c r="M913" s="9">
        <v>23.93</v>
      </c>
      <c r="N913" s="76">
        <f t="shared" si="35"/>
        <v>0.18701156611441075</v>
      </c>
      <c r="P913" s="23" t="e">
        <v>#NAME?</v>
      </c>
      <c r="R913" s="5">
        <v>209.5</v>
      </c>
      <c r="S913" s="5">
        <v>225.5</v>
      </c>
      <c r="T913" s="25"/>
      <c r="U913" s="34">
        <v>131.43</v>
      </c>
      <c r="V913" s="34"/>
      <c r="W913" s="78"/>
    </row>
    <row r="914" spans="1:23" outlineLevel="1" x14ac:dyDescent="0.2">
      <c r="A914" s="27">
        <f t="shared" si="36"/>
        <v>908</v>
      </c>
      <c r="B914" s="50">
        <v>41002</v>
      </c>
      <c r="C914" s="5">
        <v>149.75</v>
      </c>
      <c r="D914" s="5">
        <v>160.5</v>
      </c>
      <c r="E914" s="5">
        <v>3.75</v>
      </c>
      <c r="F914" s="5">
        <v>19.7</v>
      </c>
      <c r="G914" s="34">
        <v>7.75</v>
      </c>
      <c r="H914" s="34">
        <v>185</v>
      </c>
      <c r="I914" s="34">
        <v>201</v>
      </c>
      <c r="K914" s="5">
        <f t="shared" si="34"/>
        <v>127.96</v>
      </c>
      <c r="L914" s="5"/>
      <c r="M914" s="9">
        <v>23.47</v>
      </c>
      <c r="N914" s="76">
        <f t="shared" si="35"/>
        <v>0.1834166927164739</v>
      </c>
      <c r="P914" s="23" t="e">
        <v>#NAME?</v>
      </c>
      <c r="R914" s="5">
        <v>209.5</v>
      </c>
      <c r="S914" s="5">
        <v>225.5</v>
      </c>
      <c r="T914" s="25"/>
      <c r="U914" s="34">
        <v>131.43</v>
      </c>
      <c r="V914" s="34"/>
      <c r="W914" s="78"/>
    </row>
    <row r="915" spans="1:23" outlineLevel="1" x14ac:dyDescent="0.2">
      <c r="A915" s="27">
        <f t="shared" si="36"/>
        <v>909</v>
      </c>
      <c r="B915" s="50">
        <v>41008</v>
      </c>
      <c r="C915" s="5">
        <v>149.75</v>
      </c>
      <c r="D915" s="5">
        <v>160.5</v>
      </c>
      <c r="E915" s="5">
        <v>3.75</v>
      </c>
      <c r="F915" s="5">
        <v>20.9</v>
      </c>
      <c r="G915" s="34">
        <v>7.9</v>
      </c>
      <c r="H915" s="34">
        <v>186.5</v>
      </c>
      <c r="I915" s="34">
        <v>202.5</v>
      </c>
      <c r="K915" s="5">
        <f t="shared" si="34"/>
        <v>126.75999999999999</v>
      </c>
      <c r="L915" s="5"/>
      <c r="M915" s="9">
        <v>22.74</v>
      </c>
      <c r="N915" s="76">
        <f t="shared" si="35"/>
        <v>0.17939413064058063</v>
      </c>
      <c r="P915" s="23" t="e">
        <v>#NAME?</v>
      </c>
      <c r="R915" s="5">
        <v>213.5</v>
      </c>
      <c r="S915" s="5">
        <v>225.5</v>
      </c>
      <c r="T915" s="25"/>
      <c r="U915" s="34">
        <v>130.99</v>
      </c>
      <c r="V915" s="34"/>
      <c r="W915" s="78"/>
    </row>
    <row r="916" spans="1:23" outlineLevel="1" x14ac:dyDescent="0.2">
      <c r="A916" s="27">
        <f t="shared" si="36"/>
        <v>910</v>
      </c>
      <c r="B916" s="50">
        <v>41010</v>
      </c>
      <c r="C916" s="5">
        <v>151.25</v>
      </c>
      <c r="D916" s="5">
        <v>162.25</v>
      </c>
      <c r="E916" s="5">
        <v>3.75</v>
      </c>
      <c r="F916" s="5">
        <v>21</v>
      </c>
      <c r="G916" s="34">
        <v>7.9</v>
      </c>
      <c r="H916" s="34">
        <v>188.5</v>
      </c>
      <c r="I916" s="34">
        <v>204.5</v>
      </c>
      <c r="K916" s="5">
        <f t="shared" si="34"/>
        <v>128.27000000000001</v>
      </c>
      <c r="L916" s="5"/>
      <c r="M916" s="9">
        <v>22.41</v>
      </c>
      <c r="N916" s="76">
        <f t="shared" si="35"/>
        <v>0.17470959694394636</v>
      </c>
      <c r="P916" s="23" t="e">
        <v>#NAME?</v>
      </c>
      <c r="R916" s="5">
        <v>214</v>
      </c>
      <c r="S916" s="5">
        <v>230</v>
      </c>
      <c r="T916" s="25"/>
      <c r="U916" s="34">
        <v>132.02000000000001</v>
      </c>
      <c r="V916" s="34"/>
      <c r="W916" s="78"/>
    </row>
    <row r="917" spans="1:23" outlineLevel="1" x14ac:dyDescent="0.2">
      <c r="A917" s="27">
        <f t="shared" si="36"/>
        <v>911</v>
      </c>
      <c r="B917" s="50">
        <v>41012</v>
      </c>
      <c r="C917" s="5">
        <v>151.25</v>
      </c>
      <c r="D917" s="5">
        <v>162.25</v>
      </c>
      <c r="E917" s="5">
        <v>3.75</v>
      </c>
      <c r="F917" s="5">
        <v>22</v>
      </c>
      <c r="G917" s="34">
        <v>8</v>
      </c>
      <c r="H917" s="34">
        <v>190.5</v>
      </c>
      <c r="I917" s="34">
        <v>206.5</v>
      </c>
      <c r="K917" s="5">
        <f t="shared" si="34"/>
        <v>127.27000000000001</v>
      </c>
      <c r="L917" s="5"/>
      <c r="M917" s="9">
        <v>23.85</v>
      </c>
      <c r="N917" s="76">
        <f t="shared" si="35"/>
        <v>0.1873968727901312</v>
      </c>
      <c r="P917" s="23" t="e">
        <v>#NAME?</v>
      </c>
      <c r="R917" s="5">
        <v>218</v>
      </c>
      <c r="S917" s="5">
        <v>234</v>
      </c>
      <c r="T917" s="25"/>
      <c r="U917" s="34">
        <v>131.80000000000001</v>
      </c>
      <c r="V917" s="34"/>
      <c r="W917" s="78"/>
    </row>
    <row r="918" spans="1:23" outlineLevel="1" x14ac:dyDescent="0.2">
      <c r="A918" s="27">
        <f t="shared" si="36"/>
        <v>912</v>
      </c>
      <c r="B918" s="50">
        <v>41015</v>
      </c>
      <c r="C918" s="5">
        <v>151</v>
      </c>
      <c r="D918" s="5">
        <v>162</v>
      </c>
      <c r="E918" s="5">
        <v>3.75</v>
      </c>
      <c r="F918" s="5">
        <v>22.9</v>
      </c>
      <c r="G918" s="34">
        <v>8</v>
      </c>
      <c r="H918" s="34">
        <v>191.5</v>
      </c>
      <c r="I918" s="34">
        <v>207</v>
      </c>
      <c r="K918" s="5">
        <f t="shared" si="34"/>
        <v>126.14000000000001</v>
      </c>
      <c r="L918" s="5"/>
      <c r="M918" s="9">
        <v>22.7</v>
      </c>
      <c r="N918" s="76">
        <f t="shared" si="35"/>
        <v>0.17995877596321544</v>
      </c>
      <c r="P918" s="23" t="e">
        <v>#NAME?</v>
      </c>
      <c r="R918" s="5">
        <v>219</v>
      </c>
      <c r="S918" s="5">
        <v>234.5</v>
      </c>
      <c r="T918" s="25"/>
      <c r="U918" s="34">
        <v>131.08000000000001</v>
      </c>
      <c r="V918" s="34"/>
      <c r="W918" s="78"/>
    </row>
    <row r="919" spans="1:23" outlineLevel="1" x14ac:dyDescent="0.2">
      <c r="A919" s="27">
        <f t="shared" si="36"/>
        <v>913</v>
      </c>
      <c r="B919" s="50">
        <v>41016</v>
      </c>
      <c r="C919" s="5">
        <v>151</v>
      </c>
      <c r="D919" s="5">
        <v>162</v>
      </c>
      <c r="E919" s="5">
        <v>3.75</v>
      </c>
      <c r="F919" s="5">
        <v>21.5</v>
      </c>
      <c r="G919" s="34">
        <v>7.8</v>
      </c>
      <c r="H919" s="34">
        <v>192.5</v>
      </c>
      <c r="I919" s="34">
        <v>208</v>
      </c>
      <c r="K919" s="5">
        <f t="shared" si="34"/>
        <v>127.54000000000002</v>
      </c>
      <c r="L919" s="5"/>
      <c r="M919" s="9">
        <v>23.24</v>
      </c>
      <c r="N919" s="76">
        <f t="shared" si="35"/>
        <v>0.18221734357848515</v>
      </c>
      <c r="P919" s="23" t="e">
        <v>#NAME?</v>
      </c>
      <c r="R919" s="5">
        <v>219</v>
      </c>
      <c r="S919" s="5">
        <v>234.5</v>
      </c>
      <c r="T919" s="25"/>
      <c r="U919" s="34">
        <v>131.05000000000001</v>
      </c>
      <c r="V919" s="34"/>
      <c r="W919" s="78"/>
    </row>
    <row r="920" spans="1:23" outlineLevel="1" x14ac:dyDescent="0.2">
      <c r="A920" s="27">
        <f t="shared" si="36"/>
        <v>914</v>
      </c>
      <c r="B920" s="50">
        <v>41017</v>
      </c>
      <c r="C920" s="5">
        <v>150</v>
      </c>
      <c r="D920" s="5">
        <v>161</v>
      </c>
      <c r="E920" s="5">
        <v>3.75</v>
      </c>
      <c r="F920" s="5">
        <v>21.5</v>
      </c>
      <c r="G920" s="34">
        <v>7.8</v>
      </c>
      <c r="H920" s="34">
        <v>194</v>
      </c>
      <c r="I920" s="34">
        <v>209.5</v>
      </c>
      <c r="K920" s="5">
        <f t="shared" ref="K920:K983" si="37">+D920*0.92-F920</f>
        <v>126.62</v>
      </c>
      <c r="L920" s="5"/>
      <c r="M920" s="9">
        <v>23.19</v>
      </c>
      <c r="N920" s="76">
        <f t="shared" ref="N920:N983" si="38">+M920/K920</f>
        <v>0.1831464223661349</v>
      </c>
      <c r="P920" s="23" t="e">
        <v>#NAME?</v>
      </c>
      <c r="R920" s="5">
        <v>219</v>
      </c>
      <c r="S920" s="5">
        <v>234.5</v>
      </c>
      <c r="T920" s="25"/>
      <c r="U920" s="34">
        <v>130.88</v>
      </c>
      <c r="V920" s="34"/>
      <c r="W920" s="78"/>
    </row>
    <row r="921" spans="1:23" outlineLevel="1" x14ac:dyDescent="0.2">
      <c r="A921" s="27">
        <f t="shared" si="36"/>
        <v>915</v>
      </c>
      <c r="B921" s="50">
        <v>41018</v>
      </c>
      <c r="C921" s="5">
        <v>150.5</v>
      </c>
      <c r="D921" s="5">
        <v>161.5</v>
      </c>
      <c r="E921" s="5">
        <v>3.75</v>
      </c>
      <c r="F921" s="5">
        <v>21.25</v>
      </c>
      <c r="G921" s="34">
        <v>7.7</v>
      </c>
      <c r="H921" s="34">
        <v>194</v>
      </c>
      <c r="I921" s="34">
        <v>209.5</v>
      </c>
      <c r="K921" s="5">
        <f t="shared" si="37"/>
        <v>127.33000000000001</v>
      </c>
      <c r="L921" s="5"/>
      <c r="M921" s="9">
        <v>22.96</v>
      </c>
      <c r="N921" s="76">
        <f t="shared" si="38"/>
        <v>0.18031885651456844</v>
      </c>
      <c r="P921" s="23" t="e">
        <v>#NAME?</v>
      </c>
      <c r="R921" s="5">
        <v>219</v>
      </c>
      <c r="S921" s="5">
        <v>234.5</v>
      </c>
      <c r="T921" s="25"/>
      <c r="U921" s="34">
        <v>130.69</v>
      </c>
      <c r="V921" s="34"/>
      <c r="W921" s="78"/>
    </row>
    <row r="922" spans="1:23" outlineLevel="1" x14ac:dyDescent="0.2">
      <c r="A922" s="27">
        <f t="shared" si="36"/>
        <v>916</v>
      </c>
      <c r="B922" s="50">
        <v>41019</v>
      </c>
      <c r="C922" s="5">
        <v>150.25</v>
      </c>
      <c r="D922" s="5">
        <v>161.25</v>
      </c>
      <c r="E922" s="5">
        <v>3.75</v>
      </c>
      <c r="F922" s="5">
        <v>21.25</v>
      </c>
      <c r="G922" s="34">
        <v>7.7</v>
      </c>
      <c r="H922" s="34">
        <v>194</v>
      </c>
      <c r="I922" s="34">
        <v>209.5</v>
      </c>
      <c r="K922" s="5">
        <f t="shared" si="37"/>
        <v>127.1</v>
      </c>
      <c r="L922" s="5"/>
      <c r="M922" s="9">
        <v>22.98</v>
      </c>
      <c r="N922" s="76">
        <f t="shared" si="38"/>
        <v>0.18080251770259639</v>
      </c>
      <c r="P922" s="23" t="e">
        <v>#NAME?</v>
      </c>
      <c r="R922" s="5">
        <v>219</v>
      </c>
      <c r="S922" s="5">
        <v>234.5</v>
      </c>
      <c r="T922" s="25"/>
      <c r="U922" s="34">
        <v>130.63</v>
      </c>
      <c r="V922" s="34"/>
      <c r="W922" s="78"/>
    </row>
    <row r="923" spans="1:23" outlineLevel="1" x14ac:dyDescent="0.2">
      <c r="A923" s="27">
        <f t="shared" si="36"/>
        <v>917</v>
      </c>
      <c r="B923" s="50">
        <v>41022</v>
      </c>
      <c r="C923" s="5">
        <v>149.5</v>
      </c>
      <c r="D923" s="5">
        <v>160.5</v>
      </c>
      <c r="E923" s="5">
        <v>3.75</v>
      </c>
      <c r="F923" s="5">
        <v>21.25</v>
      </c>
      <c r="G923" s="34">
        <v>7.7</v>
      </c>
      <c r="H923" s="34">
        <v>194</v>
      </c>
      <c r="I923" s="34">
        <v>209.5</v>
      </c>
      <c r="K923" s="5">
        <f t="shared" si="37"/>
        <v>126.41</v>
      </c>
      <c r="L923" s="5"/>
      <c r="M923" s="9">
        <v>22.7</v>
      </c>
      <c r="N923" s="76">
        <f t="shared" si="38"/>
        <v>0.17957440075943359</v>
      </c>
      <c r="P923" s="23" t="e">
        <v>#NAME?</v>
      </c>
      <c r="R923" s="5">
        <v>219</v>
      </c>
      <c r="S923" s="5">
        <v>234.5</v>
      </c>
      <c r="T923" s="25"/>
      <c r="U923" s="34">
        <v>130.6</v>
      </c>
      <c r="V923" s="34"/>
      <c r="W923" s="78"/>
    </row>
    <row r="924" spans="1:23" outlineLevel="1" x14ac:dyDescent="0.2">
      <c r="A924" s="27">
        <f t="shared" si="36"/>
        <v>918</v>
      </c>
      <c r="B924" s="50">
        <v>41023</v>
      </c>
      <c r="C924" s="5">
        <v>148</v>
      </c>
      <c r="D924" s="5">
        <v>157.5</v>
      </c>
      <c r="E924" s="5">
        <v>3.5</v>
      </c>
      <c r="F924" s="5">
        <v>21.25</v>
      </c>
      <c r="G924" s="34">
        <v>7.7</v>
      </c>
      <c r="H924" s="34">
        <v>193.5</v>
      </c>
      <c r="I924" s="34">
        <v>209</v>
      </c>
      <c r="K924" s="5">
        <f t="shared" si="37"/>
        <v>123.65</v>
      </c>
      <c r="L924" s="5"/>
      <c r="M924" s="9">
        <v>22.73</v>
      </c>
      <c r="N924" s="76">
        <f t="shared" si="38"/>
        <v>0.18382531338455316</v>
      </c>
      <c r="P924" s="23" t="e">
        <v>#NAME?</v>
      </c>
      <c r="R924" s="5">
        <v>218.5</v>
      </c>
      <c r="S924" s="5">
        <v>234</v>
      </c>
      <c r="T924" s="25"/>
      <c r="U924" s="34">
        <v>129.5</v>
      </c>
      <c r="V924" s="34"/>
      <c r="W924" s="78"/>
    </row>
    <row r="925" spans="1:23" outlineLevel="1" x14ac:dyDescent="0.2">
      <c r="A925" s="27">
        <f t="shared" si="36"/>
        <v>919</v>
      </c>
      <c r="B925" s="50">
        <v>41024</v>
      </c>
      <c r="C925" s="5">
        <v>148</v>
      </c>
      <c r="D925" s="5">
        <v>157.5</v>
      </c>
      <c r="E925" s="5">
        <v>3.5</v>
      </c>
      <c r="F925" s="5">
        <v>21.25</v>
      </c>
      <c r="G925" s="34">
        <v>7.7</v>
      </c>
      <c r="H925" s="34">
        <v>192.5</v>
      </c>
      <c r="I925" s="34">
        <v>208</v>
      </c>
      <c r="K925" s="5">
        <f t="shared" si="37"/>
        <v>123.65</v>
      </c>
      <c r="L925" s="5"/>
      <c r="M925" s="9">
        <v>22.55</v>
      </c>
      <c r="N925" s="76">
        <f t="shared" si="38"/>
        <v>0.18236959158916297</v>
      </c>
      <c r="P925" s="23" t="e">
        <v>#NAME?</v>
      </c>
      <c r="R925" s="5">
        <v>218.5</v>
      </c>
      <c r="S925" s="5">
        <v>234</v>
      </c>
      <c r="T925" s="25"/>
      <c r="U925" s="34">
        <v>129.1</v>
      </c>
      <c r="V925" s="34"/>
      <c r="W925" s="78"/>
    </row>
    <row r="926" spans="1:23" outlineLevel="1" x14ac:dyDescent="0.2">
      <c r="A926" s="27">
        <f t="shared" si="36"/>
        <v>920</v>
      </c>
      <c r="B926" s="50">
        <v>41025</v>
      </c>
      <c r="C926" s="5">
        <v>147</v>
      </c>
      <c r="D926" s="5">
        <v>155.5</v>
      </c>
      <c r="E926" s="5">
        <v>3.5</v>
      </c>
      <c r="F926" s="5">
        <v>21.25</v>
      </c>
      <c r="G926" s="34">
        <v>7.7</v>
      </c>
      <c r="H926" s="34">
        <v>192.5</v>
      </c>
      <c r="I926" s="34">
        <v>208.5</v>
      </c>
      <c r="K926" s="5">
        <f t="shared" si="37"/>
        <v>121.81</v>
      </c>
      <c r="L926" s="5"/>
      <c r="M926" s="9">
        <v>22.78</v>
      </c>
      <c r="N926" s="76">
        <f t="shared" si="38"/>
        <v>0.18701256054511126</v>
      </c>
      <c r="P926" s="23" t="e">
        <v>#NAME?</v>
      </c>
      <c r="R926" s="5">
        <v>218.5</v>
      </c>
      <c r="S926" s="5">
        <v>234.5</v>
      </c>
      <c r="T926" s="25"/>
      <c r="U926" s="34">
        <v>129.05000000000001</v>
      </c>
      <c r="V926" s="34"/>
      <c r="W926" s="78"/>
    </row>
    <row r="927" spans="1:23" outlineLevel="1" x14ac:dyDescent="0.2">
      <c r="A927" s="27">
        <f t="shared" si="36"/>
        <v>921</v>
      </c>
      <c r="B927" s="50">
        <v>41026</v>
      </c>
      <c r="C927" s="5">
        <v>148.25</v>
      </c>
      <c r="D927" s="5">
        <v>156.75</v>
      </c>
      <c r="E927" s="5">
        <v>3.5</v>
      </c>
      <c r="F927" s="5">
        <v>20.9</v>
      </c>
      <c r="G927" s="34">
        <v>7.6</v>
      </c>
      <c r="H927" s="34">
        <v>192.5</v>
      </c>
      <c r="I927" s="34">
        <v>208.5</v>
      </c>
      <c r="K927" s="5">
        <f t="shared" si="37"/>
        <v>123.31</v>
      </c>
      <c r="L927" s="5"/>
      <c r="M927" s="9">
        <v>22.49</v>
      </c>
      <c r="N927" s="76">
        <f t="shared" si="38"/>
        <v>0.18238585678371583</v>
      </c>
      <c r="P927" s="23" t="e">
        <v>#NAME?</v>
      </c>
      <c r="R927" s="5">
        <v>218</v>
      </c>
      <c r="S927" s="5">
        <v>234</v>
      </c>
      <c r="T927" s="25"/>
      <c r="U927" s="34">
        <v>128.94</v>
      </c>
      <c r="V927" s="34"/>
      <c r="W927" s="78"/>
    </row>
    <row r="928" spans="1:23" outlineLevel="1" x14ac:dyDescent="0.2">
      <c r="A928" s="27">
        <f t="shared" si="36"/>
        <v>922</v>
      </c>
      <c r="B928" s="50">
        <v>41030</v>
      </c>
      <c r="C928" s="5">
        <v>148.25</v>
      </c>
      <c r="D928" s="5">
        <v>156.75</v>
      </c>
      <c r="E928" s="5">
        <f>+E927</f>
        <v>3.5</v>
      </c>
      <c r="F928" s="5">
        <v>20.9</v>
      </c>
      <c r="G928" s="34">
        <v>7.6</v>
      </c>
      <c r="H928" s="34">
        <v>192.5</v>
      </c>
      <c r="I928" s="34">
        <v>208.5</v>
      </c>
      <c r="K928" s="5">
        <f t="shared" si="37"/>
        <v>123.31</v>
      </c>
      <c r="L928" s="5"/>
      <c r="M928" s="9">
        <v>22.38</v>
      </c>
      <c r="N928" s="76">
        <f t="shared" si="38"/>
        <v>0.18149379612359093</v>
      </c>
      <c r="P928" s="23" t="e">
        <v>#NAME?</v>
      </c>
      <c r="R928" s="5">
        <v>218</v>
      </c>
      <c r="S928" s="5">
        <v>234</v>
      </c>
      <c r="T928" s="25"/>
      <c r="U928" s="34">
        <v>128.94</v>
      </c>
      <c r="V928" s="34"/>
      <c r="W928" s="78"/>
    </row>
    <row r="929" spans="1:23" outlineLevel="1" x14ac:dyDescent="0.2">
      <c r="A929" s="27">
        <f t="shared" si="36"/>
        <v>923</v>
      </c>
      <c r="B929" s="50">
        <v>41031</v>
      </c>
      <c r="C929" s="5">
        <v>148</v>
      </c>
      <c r="D929" s="5">
        <v>155.75</v>
      </c>
      <c r="E929" s="5">
        <v>3.25</v>
      </c>
      <c r="F929" s="5">
        <v>20.75</v>
      </c>
      <c r="G929" s="34">
        <v>7.5</v>
      </c>
      <c r="H929" s="34">
        <v>190.5</v>
      </c>
      <c r="I929" s="34">
        <v>208</v>
      </c>
      <c r="K929" s="5">
        <f t="shared" si="37"/>
        <v>122.53999999999999</v>
      </c>
      <c r="L929" s="5"/>
      <c r="M929" s="9">
        <v>22.34</v>
      </c>
      <c r="N929" s="76">
        <f t="shared" si="38"/>
        <v>0.18230781785539416</v>
      </c>
      <c r="P929" s="23" t="e">
        <v>#NAME?</v>
      </c>
      <c r="R929" s="5">
        <v>219</v>
      </c>
      <c r="S929" s="5">
        <v>236.5</v>
      </c>
      <c r="T929" s="25"/>
      <c r="U929" s="34">
        <v>128.93</v>
      </c>
      <c r="V929" s="34"/>
      <c r="W929" s="78"/>
    </row>
    <row r="930" spans="1:23" outlineLevel="1" x14ac:dyDescent="0.2">
      <c r="A930" s="27">
        <f t="shared" si="36"/>
        <v>924</v>
      </c>
      <c r="B930" s="50">
        <v>41032</v>
      </c>
      <c r="C930" s="5">
        <v>147.25</v>
      </c>
      <c r="D930" s="5">
        <v>155</v>
      </c>
      <c r="E930" s="5">
        <v>3.25</v>
      </c>
      <c r="F930" s="5">
        <v>20.399999999999999</v>
      </c>
      <c r="G930" s="34">
        <v>7.4</v>
      </c>
      <c r="H930" s="34">
        <v>191.5</v>
      </c>
      <c r="I930" s="34">
        <v>209</v>
      </c>
      <c r="K930" s="5">
        <f t="shared" si="37"/>
        <v>122.19999999999999</v>
      </c>
      <c r="L930" s="5"/>
      <c r="M930" s="9">
        <v>22.25</v>
      </c>
      <c r="N930" s="76">
        <f t="shared" si="38"/>
        <v>0.18207855973813422</v>
      </c>
      <c r="P930" s="23" t="e">
        <v>#NAME?</v>
      </c>
      <c r="R930" s="5">
        <v>219</v>
      </c>
      <c r="S930" s="5">
        <v>236.5</v>
      </c>
      <c r="T930" s="25"/>
      <c r="U930" s="34">
        <v>128.88</v>
      </c>
      <c r="V930" s="34"/>
      <c r="W930" s="78"/>
    </row>
    <row r="931" spans="1:23" outlineLevel="1" x14ac:dyDescent="0.2">
      <c r="A931" s="27">
        <f t="shared" si="36"/>
        <v>925</v>
      </c>
      <c r="B931" s="50">
        <v>41033</v>
      </c>
      <c r="C931" s="5">
        <v>145.25</v>
      </c>
      <c r="D931" s="5">
        <v>153</v>
      </c>
      <c r="E931" s="5">
        <v>3.25</v>
      </c>
      <c r="F931" s="5">
        <v>20.8</v>
      </c>
      <c r="G931" s="34">
        <v>7.5</v>
      </c>
      <c r="H931" s="34">
        <v>192</v>
      </c>
      <c r="I931" s="34">
        <v>210</v>
      </c>
      <c r="K931" s="5">
        <f t="shared" si="37"/>
        <v>119.96000000000002</v>
      </c>
      <c r="L931" s="5"/>
      <c r="M931" s="9">
        <v>21.54</v>
      </c>
      <c r="N931" s="76">
        <f t="shared" si="38"/>
        <v>0.17955985328442811</v>
      </c>
      <c r="P931" s="23" t="e">
        <v>#NAME?</v>
      </c>
      <c r="R931" s="5">
        <v>220.5</v>
      </c>
      <c r="S931" s="5">
        <v>238.5</v>
      </c>
      <c r="T931" s="25"/>
      <c r="U931" s="34">
        <v>128.83000000000001</v>
      </c>
      <c r="V931" s="34"/>
      <c r="W931" s="78"/>
    </row>
    <row r="932" spans="1:23" outlineLevel="1" x14ac:dyDescent="0.2">
      <c r="A932" s="27">
        <f t="shared" si="36"/>
        <v>926</v>
      </c>
      <c r="B932" s="50">
        <v>41036</v>
      </c>
      <c r="C932" s="5">
        <v>145</v>
      </c>
      <c r="D932" s="5">
        <v>152.75</v>
      </c>
      <c r="E932" s="5">
        <v>3.25</v>
      </c>
      <c r="F932" s="5">
        <v>20.8</v>
      </c>
      <c r="G932" s="34">
        <v>7.6</v>
      </c>
      <c r="H932" s="34">
        <v>191</v>
      </c>
      <c r="I932" s="34">
        <v>209</v>
      </c>
      <c r="K932" s="5">
        <f t="shared" si="37"/>
        <v>119.73</v>
      </c>
      <c r="L932" s="5"/>
      <c r="M932" s="9">
        <v>21.44</v>
      </c>
      <c r="N932" s="76">
        <f t="shared" si="38"/>
        <v>0.17906957320638103</v>
      </c>
      <c r="P932" s="23" t="e">
        <v>#NAME?</v>
      </c>
      <c r="R932" s="5">
        <v>220.5</v>
      </c>
      <c r="S932" s="5">
        <v>238.5</v>
      </c>
      <c r="T932" s="25"/>
      <c r="U932" s="34">
        <v>128.72999999999999</v>
      </c>
      <c r="V932" s="34"/>
      <c r="W932" s="78"/>
    </row>
    <row r="933" spans="1:23" outlineLevel="1" x14ac:dyDescent="0.2">
      <c r="A933" s="27">
        <f t="shared" si="36"/>
        <v>927</v>
      </c>
      <c r="B933" s="50">
        <v>41037</v>
      </c>
      <c r="C933" s="5">
        <v>145</v>
      </c>
      <c r="D933" s="5">
        <v>152.75</v>
      </c>
      <c r="E933" s="5">
        <v>3.25</v>
      </c>
      <c r="F933" s="5">
        <v>20.9</v>
      </c>
      <c r="G933" s="34">
        <v>7.6</v>
      </c>
      <c r="H933" s="34">
        <v>190</v>
      </c>
      <c r="I933" s="34">
        <v>207.5</v>
      </c>
      <c r="K933" s="5">
        <f t="shared" si="37"/>
        <v>119.63</v>
      </c>
      <c r="L933" s="5"/>
      <c r="M933" s="9">
        <v>20.9</v>
      </c>
      <c r="N933" s="76">
        <f t="shared" si="38"/>
        <v>0.17470534146953104</v>
      </c>
      <c r="P933" s="23" t="e">
        <v>#NAME?</v>
      </c>
      <c r="R933" s="5">
        <v>220.5</v>
      </c>
      <c r="S933" s="5">
        <v>238</v>
      </c>
      <c r="T933" s="25"/>
      <c r="U933" s="34">
        <v>128.18</v>
      </c>
      <c r="V933" s="34"/>
      <c r="W933" s="78"/>
    </row>
    <row r="934" spans="1:23" outlineLevel="1" x14ac:dyDescent="0.2">
      <c r="A934" s="27">
        <f t="shared" si="36"/>
        <v>928</v>
      </c>
      <c r="B934" s="50">
        <v>41038</v>
      </c>
      <c r="C934" s="5">
        <v>144</v>
      </c>
      <c r="D934" s="5">
        <v>151.75</v>
      </c>
      <c r="E934" s="5">
        <v>3.25</v>
      </c>
      <c r="F934" s="5">
        <v>20.75</v>
      </c>
      <c r="G934" s="34">
        <v>7.5</v>
      </c>
      <c r="H934" s="34">
        <v>191</v>
      </c>
      <c r="I934" s="34">
        <v>208</v>
      </c>
      <c r="K934" s="5">
        <f t="shared" si="37"/>
        <v>118.86000000000001</v>
      </c>
      <c r="L934" s="5"/>
      <c r="M934" s="9">
        <v>20.5</v>
      </c>
      <c r="N934" s="76">
        <f t="shared" si="38"/>
        <v>0.17247181558135619</v>
      </c>
      <c r="P934" s="23" t="e">
        <v>#NAME?</v>
      </c>
      <c r="R934" s="5">
        <v>223</v>
      </c>
      <c r="S934" s="5">
        <v>240</v>
      </c>
      <c r="T934" s="25"/>
      <c r="U934" s="34">
        <v>127.82</v>
      </c>
      <c r="V934" s="34"/>
      <c r="W934" s="78"/>
    </row>
    <row r="935" spans="1:23" outlineLevel="1" x14ac:dyDescent="0.2">
      <c r="A935" s="27">
        <f t="shared" si="36"/>
        <v>929</v>
      </c>
      <c r="B935" s="50">
        <v>41039</v>
      </c>
      <c r="C935" s="5">
        <v>142</v>
      </c>
      <c r="D935" s="5">
        <v>149.75</v>
      </c>
      <c r="E935" s="5">
        <v>3.25</v>
      </c>
      <c r="F935" s="5">
        <v>20.75</v>
      </c>
      <c r="G935" s="34">
        <v>7.5</v>
      </c>
      <c r="H935" s="34">
        <v>191</v>
      </c>
      <c r="I935" s="34">
        <v>208</v>
      </c>
      <c r="K935" s="5">
        <f t="shared" si="37"/>
        <v>117.02000000000001</v>
      </c>
      <c r="L935" s="5"/>
      <c r="M935" s="9">
        <v>20.55</v>
      </c>
      <c r="N935" s="76">
        <f t="shared" si="38"/>
        <v>0.17561100666552726</v>
      </c>
      <c r="P935" s="23" t="e">
        <v>#NAME?</v>
      </c>
      <c r="R935" s="5">
        <v>223</v>
      </c>
      <c r="S935" s="5">
        <v>240</v>
      </c>
      <c r="T935" s="25"/>
      <c r="U935" s="34">
        <v>126.26</v>
      </c>
      <c r="V935" s="34"/>
      <c r="W935" s="78"/>
    </row>
    <row r="936" spans="1:23" outlineLevel="1" x14ac:dyDescent="0.2">
      <c r="A936" s="27">
        <f t="shared" si="36"/>
        <v>930</v>
      </c>
      <c r="B936" s="50">
        <v>41040</v>
      </c>
      <c r="C936" s="5">
        <v>139.25</v>
      </c>
      <c r="D936" s="5">
        <v>146.75</v>
      </c>
      <c r="E936" s="5">
        <v>3</v>
      </c>
      <c r="F936" s="5">
        <v>20.75</v>
      </c>
      <c r="G936" s="34">
        <v>7.5</v>
      </c>
      <c r="H936" s="34">
        <v>191.5</v>
      </c>
      <c r="I936" s="34">
        <v>208.5</v>
      </c>
      <c r="K936" s="5">
        <f t="shared" si="37"/>
        <v>114.26000000000002</v>
      </c>
      <c r="L936" s="5"/>
      <c r="M936" s="9">
        <v>19.989999999999998</v>
      </c>
      <c r="N936" s="76">
        <f t="shared" si="38"/>
        <v>0.17495186416943809</v>
      </c>
      <c r="P936" s="23" t="e">
        <v>#NAME?</v>
      </c>
      <c r="R936" s="5">
        <v>223.5</v>
      </c>
      <c r="S936" s="5">
        <v>240.5</v>
      </c>
      <c r="T936" s="25"/>
      <c r="U936" s="34">
        <v>125.7</v>
      </c>
      <c r="V936" s="34"/>
      <c r="W936" s="78"/>
    </row>
    <row r="937" spans="1:23" outlineLevel="1" x14ac:dyDescent="0.2">
      <c r="A937" s="27">
        <f t="shared" si="36"/>
        <v>931</v>
      </c>
      <c r="B937" s="50">
        <v>41043</v>
      </c>
      <c r="C937" s="5">
        <v>138.75</v>
      </c>
      <c r="D937" s="5">
        <v>146.25</v>
      </c>
      <c r="E937" s="5">
        <v>3</v>
      </c>
      <c r="F937" s="5">
        <v>20.75</v>
      </c>
      <c r="G937" s="34">
        <v>7.5</v>
      </c>
      <c r="H937" s="34">
        <v>191</v>
      </c>
      <c r="I937" s="34">
        <v>208</v>
      </c>
      <c r="K937" s="5">
        <f t="shared" si="37"/>
        <v>113.80000000000001</v>
      </c>
      <c r="L937" s="5"/>
      <c r="M937" s="9">
        <v>19.32</v>
      </c>
      <c r="N937" s="76">
        <f t="shared" si="38"/>
        <v>0.16977152899824252</v>
      </c>
      <c r="P937" s="23" t="e">
        <v>#NAME?</v>
      </c>
      <c r="R937" s="5">
        <v>223</v>
      </c>
      <c r="S937" s="5">
        <v>240</v>
      </c>
      <c r="T937" s="25"/>
      <c r="U937" s="34">
        <v>124.59</v>
      </c>
      <c r="V937" s="34"/>
      <c r="W937" s="78"/>
    </row>
    <row r="938" spans="1:23" outlineLevel="1" x14ac:dyDescent="0.2">
      <c r="A938" s="27">
        <f t="shared" si="36"/>
        <v>932</v>
      </c>
      <c r="B938" s="50">
        <v>41044</v>
      </c>
      <c r="C938" s="5">
        <v>137.25</v>
      </c>
      <c r="D938" s="5">
        <v>144.75</v>
      </c>
      <c r="E938" s="5">
        <v>3</v>
      </c>
      <c r="F938" s="5">
        <v>20.75</v>
      </c>
      <c r="G938" s="34">
        <v>7.5</v>
      </c>
      <c r="H938" s="34">
        <v>189</v>
      </c>
      <c r="I938" s="34">
        <v>206</v>
      </c>
      <c r="K938" s="5">
        <f t="shared" si="37"/>
        <v>112.42000000000002</v>
      </c>
      <c r="L938" s="5"/>
      <c r="M938" s="9">
        <v>19.02</v>
      </c>
      <c r="N938" s="76">
        <f t="shared" si="38"/>
        <v>0.16918697740615546</v>
      </c>
      <c r="P938" s="23" t="e">
        <v>#NAME?</v>
      </c>
      <c r="R938" s="5">
        <v>223</v>
      </c>
      <c r="S938" s="5">
        <v>240</v>
      </c>
      <c r="T938" s="25"/>
      <c r="U938" s="34">
        <v>123.37</v>
      </c>
      <c r="V938" s="34"/>
      <c r="W938" s="78"/>
    </row>
    <row r="939" spans="1:23" outlineLevel="1" x14ac:dyDescent="0.2">
      <c r="A939" s="27">
        <f t="shared" si="36"/>
        <v>933</v>
      </c>
      <c r="B939" s="50">
        <v>41045</v>
      </c>
      <c r="C939" s="5">
        <v>136.25</v>
      </c>
      <c r="D939" s="5">
        <v>143.75</v>
      </c>
      <c r="E939" s="5">
        <v>3</v>
      </c>
      <c r="F939" s="5">
        <v>20.3</v>
      </c>
      <c r="G939" s="34">
        <v>7.65</v>
      </c>
      <c r="H939" s="34">
        <v>189</v>
      </c>
      <c r="I939" s="34">
        <v>205.5</v>
      </c>
      <c r="K939" s="5">
        <f t="shared" si="37"/>
        <v>111.95</v>
      </c>
      <c r="L939" s="5"/>
      <c r="M939" s="9">
        <v>18.579999999999998</v>
      </c>
      <c r="N939" s="76">
        <f t="shared" si="38"/>
        <v>0.16596694953104063</v>
      </c>
      <c r="P939" s="23" t="e">
        <v>#NAME?</v>
      </c>
      <c r="R939" s="5">
        <v>222.5</v>
      </c>
      <c r="S939" s="5">
        <v>239</v>
      </c>
      <c r="T939" s="25"/>
      <c r="U939" s="34">
        <v>123.1</v>
      </c>
      <c r="V939" s="34"/>
      <c r="W939" s="78"/>
    </row>
    <row r="940" spans="1:23" outlineLevel="1" x14ac:dyDescent="0.2">
      <c r="A940" s="27">
        <f t="shared" si="36"/>
        <v>934</v>
      </c>
      <c r="B940" s="50">
        <v>41046</v>
      </c>
      <c r="C940" s="5">
        <v>135.25</v>
      </c>
      <c r="D940" s="5">
        <v>142.75</v>
      </c>
      <c r="E940" s="5">
        <v>3</v>
      </c>
      <c r="F940" s="5">
        <v>20.6</v>
      </c>
      <c r="G940" s="34">
        <v>7.8</v>
      </c>
      <c r="H940" s="34">
        <v>189</v>
      </c>
      <c r="I940" s="34">
        <v>205.5</v>
      </c>
      <c r="K940" s="5">
        <f t="shared" si="37"/>
        <v>110.73000000000002</v>
      </c>
      <c r="L940" s="5"/>
      <c r="M940" s="9">
        <v>17.93</v>
      </c>
      <c r="N940" s="76">
        <f t="shared" si="38"/>
        <v>0.16192540413618708</v>
      </c>
      <c r="P940" s="23" t="e">
        <v>#NAME?</v>
      </c>
      <c r="R940" s="5">
        <v>222.5</v>
      </c>
      <c r="S940" s="5">
        <v>239</v>
      </c>
      <c r="T940" s="25"/>
      <c r="U940" s="34">
        <v>122.45</v>
      </c>
      <c r="V940" s="34"/>
      <c r="W940" s="78"/>
    </row>
    <row r="941" spans="1:23" outlineLevel="1" x14ac:dyDescent="0.2">
      <c r="A941" s="27">
        <f t="shared" si="36"/>
        <v>935</v>
      </c>
      <c r="B941" s="50">
        <v>41047</v>
      </c>
      <c r="C941" s="5">
        <v>134.25</v>
      </c>
      <c r="D941" s="5">
        <v>141.75</v>
      </c>
      <c r="E941" s="5">
        <v>3</v>
      </c>
      <c r="F941" s="5">
        <v>20.6</v>
      </c>
      <c r="G941" s="34">
        <v>7.8</v>
      </c>
      <c r="H941" s="34">
        <v>189</v>
      </c>
      <c r="I941" s="34">
        <v>205.5</v>
      </c>
      <c r="K941" s="5">
        <f t="shared" si="37"/>
        <v>109.81</v>
      </c>
      <c r="L941" s="5"/>
      <c r="M941" s="9">
        <v>18.100000000000001</v>
      </c>
      <c r="N941" s="76">
        <f t="shared" si="38"/>
        <v>0.16483016118750571</v>
      </c>
      <c r="P941" s="23" t="e">
        <v>#NAME?</v>
      </c>
      <c r="R941" s="5">
        <v>222.5</v>
      </c>
      <c r="S941" s="5">
        <v>239</v>
      </c>
      <c r="T941" s="25"/>
      <c r="U941" s="34">
        <v>121.17</v>
      </c>
      <c r="V941" s="34"/>
      <c r="W941" s="78"/>
    </row>
    <row r="942" spans="1:23" outlineLevel="1" x14ac:dyDescent="0.2">
      <c r="A942" s="27">
        <f t="shared" si="36"/>
        <v>936</v>
      </c>
      <c r="B942" s="50">
        <v>41050</v>
      </c>
      <c r="C942" s="5">
        <v>133.75</v>
      </c>
      <c r="D942" s="5">
        <v>141.25</v>
      </c>
      <c r="E942" s="5">
        <v>3</v>
      </c>
      <c r="F942" s="5">
        <v>20.3</v>
      </c>
      <c r="G942" s="34">
        <v>7.8</v>
      </c>
      <c r="H942" s="34">
        <v>188.5</v>
      </c>
      <c r="I942" s="34">
        <v>204.5</v>
      </c>
      <c r="K942" s="5">
        <f t="shared" si="37"/>
        <v>109.65000000000002</v>
      </c>
      <c r="L942" s="5"/>
      <c r="M942" s="9">
        <v>18.52</v>
      </c>
      <c r="N942" s="76">
        <f t="shared" si="38"/>
        <v>0.16890104879160964</v>
      </c>
      <c r="P942" s="23" t="e">
        <v>#NAME?</v>
      </c>
      <c r="R942" s="5">
        <v>222.5</v>
      </c>
      <c r="S942" s="5">
        <v>238.5</v>
      </c>
      <c r="T942" s="25"/>
      <c r="U942" s="34">
        <v>120</v>
      </c>
      <c r="V942" s="34"/>
      <c r="W942" s="78"/>
    </row>
    <row r="943" spans="1:23" outlineLevel="1" x14ac:dyDescent="0.2">
      <c r="A943" s="27">
        <f t="shared" si="36"/>
        <v>937</v>
      </c>
      <c r="B943" s="50">
        <v>41051</v>
      </c>
      <c r="C943" s="5">
        <v>134</v>
      </c>
      <c r="D943" s="5">
        <v>141.5</v>
      </c>
      <c r="E943" s="5">
        <v>3</v>
      </c>
      <c r="F943" s="5">
        <v>20.3</v>
      </c>
      <c r="G943" s="34">
        <v>7.7</v>
      </c>
      <c r="H943" s="34">
        <v>190</v>
      </c>
      <c r="I943" s="34">
        <v>205</v>
      </c>
      <c r="K943" s="5">
        <f t="shared" si="37"/>
        <v>109.88000000000001</v>
      </c>
      <c r="L943" s="5"/>
      <c r="M943" s="9">
        <v>18.04</v>
      </c>
      <c r="N943" s="76">
        <f t="shared" si="38"/>
        <v>0.16417910447761191</v>
      </c>
      <c r="P943" s="23" t="e">
        <v>#NAME?</v>
      </c>
      <c r="R943" s="5">
        <v>223</v>
      </c>
      <c r="S943" s="5">
        <v>238</v>
      </c>
      <c r="T943" s="25"/>
      <c r="U943" s="34">
        <v>119.76</v>
      </c>
      <c r="V943" s="34"/>
      <c r="W943" s="78"/>
    </row>
    <row r="944" spans="1:23" outlineLevel="1" x14ac:dyDescent="0.2">
      <c r="A944" s="27">
        <f t="shared" si="36"/>
        <v>938</v>
      </c>
      <c r="B944" s="50">
        <v>41052</v>
      </c>
      <c r="C944" s="5">
        <v>132.5</v>
      </c>
      <c r="D944" s="5">
        <v>140</v>
      </c>
      <c r="E944" s="5">
        <v>3</v>
      </c>
      <c r="F944" s="5">
        <v>20.3</v>
      </c>
      <c r="G944" s="34">
        <v>7.7</v>
      </c>
      <c r="H944" s="34">
        <v>190</v>
      </c>
      <c r="I944" s="34">
        <v>205</v>
      </c>
      <c r="K944" s="5">
        <f t="shared" si="37"/>
        <v>108.50000000000001</v>
      </c>
      <c r="L944" s="5"/>
      <c r="M944" s="9">
        <v>18.350000000000001</v>
      </c>
      <c r="N944" s="76">
        <f t="shared" si="38"/>
        <v>0.16912442396313362</v>
      </c>
      <c r="P944" s="23" t="e">
        <v>#NAME?</v>
      </c>
      <c r="R944" s="5">
        <v>223</v>
      </c>
      <c r="S944" s="5">
        <v>238</v>
      </c>
      <c r="T944" s="25"/>
      <c r="U944" s="34">
        <v>119.63</v>
      </c>
      <c r="V944" s="34"/>
      <c r="W944" s="78"/>
    </row>
    <row r="945" spans="1:23" outlineLevel="1" x14ac:dyDescent="0.2">
      <c r="A945" s="27">
        <f t="shared" si="36"/>
        <v>939</v>
      </c>
      <c r="B945" s="50">
        <v>41053</v>
      </c>
      <c r="C945" s="5">
        <v>132.5</v>
      </c>
      <c r="D945" s="5">
        <v>140</v>
      </c>
      <c r="E945" s="5">
        <v>3</v>
      </c>
      <c r="F945" s="5">
        <v>19.899999999999999</v>
      </c>
      <c r="G945" s="34">
        <v>7.6</v>
      </c>
      <c r="H945" s="34">
        <v>192</v>
      </c>
      <c r="I945" s="34">
        <v>207</v>
      </c>
      <c r="K945" s="5">
        <f t="shared" si="37"/>
        <v>108.9</v>
      </c>
      <c r="L945" s="5"/>
      <c r="M945" s="9">
        <v>18.22</v>
      </c>
      <c r="N945" s="76">
        <f t="shared" si="38"/>
        <v>0.16730945821854912</v>
      </c>
      <c r="P945" s="23" t="e">
        <v>#NAME?</v>
      </c>
      <c r="R945" s="5">
        <v>224</v>
      </c>
      <c r="S945" s="5">
        <v>239</v>
      </c>
      <c r="T945" s="25"/>
      <c r="U945" s="34">
        <v>118.2</v>
      </c>
      <c r="V945" s="34"/>
      <c r="W945" s="78"/>
    </row>
    <row r="946" spans="1:23" outlineLevel="1" x14ac:dyDescent="0.2">
      <c r="A946" s="27">
        <f t="shared" si="36"/>
        <v>940</v>
      </c>
      <c r="B946" s="50">
        <v>41054</v>
      </c>
      <c r="C946" s="5">
        <v>132.5</v>
      </c>
      <c r="D946" s="5">
        <v>140</v>
      </c>
      <c r="E946" s="5">
        <v>3</v>
      </c>
      <c r="F946" s="5">
        <v>19.3</v>
      </c>
      <c r="G946" s="34">
        <v>7.6</v>
      </c>
      <c r="H946" s="34">
        <v>192</v>
      </c>
      <c r="I946" s="34">
        <v>206.5</v>
      </c>
      <c r="K946" s="5">
        <f t="shared" si="37"/>
        <v>109.50000000000001</v>
      </c>
      <c r="L946" s="5"/>
      <c r="M946" s="9">
        <v>18.27</v>
      </c>
      <c r="N946" s="76">
        <f t="shared" si="38"/>
        <v>0.16684931506849313</v>
      </c>
      <c r="P946" s="23" t="e">
        <v>#NAME?</v>
      </c>
      <c r="R946" s="5">
        <v>224</v>
      </c>
      <c r="S946" s="5">
        <v>238.5</v>
      </c>
      <c r="T946" s="25"/>
      <c r="U946" s="34">
        <v>118.86</v>
      </c>
      <c r="V946" s="34"/>
      <c r="W946" s="78"/>
    </row>
    <row r="947" spans="1:23" outlineLevel="1" x14ac:dyDescent="0.2">
      <c r="A947" s="27">
        <f t="shared" si="36"/>
        <v>941</v>
      </c>
      <c r="B947" s="50">
        <v>41057</v>
      </c>
      <c r="C947" s="5">
        <v>132.5</v>
      </c>
      <c r="D947" s="5">
        <v>140</v>
      </c>
      <c r="E947" s="5">
        <v>3</v>
      </c>
      <c r="F947" s="5">
        <v>19.2</v>
      </c>
      <c r="G947" s="34">
        <v>7.6</v>
      </c>
      <c r="H947" s="34">
        <v>190</v>
      </c>
      <c r="I947" s="34">
        <v>204.5</v>
      </c>
      <c r="K947" s="5">
        <f t="shared" si="37"/>
        <v>109.60000000000001</v>
      </c>
      <c r="L947" s="5"/>
      <c r="M947" s="9">
        <v>18.27</v>
      </c>
      <c r="N947" s="76">
        <f t="shared" si="38"/>
        <v>0.16669708029197078</v>
      </c>
      <c r="P947" s="23" t="e">
        <v>#NAME?</v>
      </c>
      <c r="R947" s="5">
        <v>224</v>
      </c>
      <c r="S947" s="5">
        <v>238.5</v>
      </c>
      <c r="T947" s="25"/>
      <c r="U947" s="34">
        <v>118.89</v>
      </c>
      <c r="V947" s="34"/>
      <c r="W947" s="78"/>
    </row>
    <row r="948" spans="1:23" outlineLevel="1" x14ac:dyDescent="0.2">
      <c r="A948" s="27">
        <f t="shared" si="36"/>
        <v>942</v>
      </c>
      <c r="B948" s="50">
        <v>41058</v>
      </c>
      <c r="C948" s="5">
        <v>134.5</v>
      </c>
      <c r="D948" s="5">
        <v>142</v>
      </c>
      <c r="E948" s="5">
        <v>3</v>
      </c>
      <c r="F948" s="5">
        <v>19</v>
      </c>
      <c r="G948" s="34">
        <v>7.5</v>
      </c>
      <c r="H948" s="34">
        <v>188</v>
      </c>
      <c r="I948" s="34">
        <v>203</v>
      </c>
      <c r="K948" s="5">
        <f t="shared" si="37"/>
        <v>111.64000000000001</v>
      </c>
      <c r="L948" s="5"/>
      <c r="M948" s="9">
        <v>18.78</v>
      </c>
      <c r="N948" s="76">
        <f t="shared" si="38"/>
        <v>0.16821927624507343</v>
      </c>
      <c r="P948" s="23" t="e">
        <v>#NAME?</v>
      </c>
      <c r="R948" s="5">
        <v>223</v>
      </c>
      <c r="S948" s="5">
        <v>238</v>
      </c>
      <c r="T948" s="25"/>
      <c r="U948" s="34">
        <v>118.95</v>
      </c>
      <c r="V948" s="34"/>
      <c r="W948" s="78"/>
    </row>
    <row r="949" spans="1:23" outlineLevel="1" x14ac:dyDescent="0.2">
      <c r="A949" s="27">
        <f t="shared" si="36"/>
        <v>943</v>
      </c>
      <c r="B949" s="50">
        <v>41059</v>
      </c>
      <c r="C949" s="5">
        <v>135</v>
      </c>
      <c r="D949" s="5">
        <v>143</v>
      </c>
      <c r="E949" s="5">
        <v>3</v>
      </c>
      <c r="F949" s="5">
        <v>19</v>
      </c>
      <c r="G949" s="34">
        <v>7.45</v>
      </c>
      <c r="H949" s="34">
        <v>186</v>
      </c>
      <c r="I949" s="34">
        <v>200.5</v>
      </c>
      <c r="K949" s="5">
        <f t="shared" si="37"/>
        <v>112.56</v>
      </c>
      <c r="L949" s="5"/>
      <c r="M949" s="9">
        <v>18.43</v>
      </c>
      <c r="N949" s="76">
        <f t="shared" si="38"/>
        <v>0.16373489694385215</v>
      </c>
      <c r="P949" s="23" t="e">
        <v>#NAME?</v>
      </c>
      <c r="R949" s="5">
        <v>223.5</v>
      </c>
      <c r="S949" s="5">
        <v>238</v>
      </c>
      <c r="T949" s="25"/>
      <c r="U949" s="34">
        <v>119.36</v>
      </c>
      <c r="V949" s="34"/>
      <c r="W949" s="78"/>
    </row>
    <row r="950" spans="1:23" outlineLevel="1" x14ac:dyDescent="0.2">
      <c r="A950" s="27">
        <f t="shared" si="36"/>
        <v>944</v>
      </c>
      <c r="B950" s="50">
        <v>41061</v>
      </c>
      <c r="C950" s="5">
        <v>135.5</v>
      </c>
      <c r="D950" s="5">
        <v>145</v>
      </c>
      <c r="E950" s="5">
        <v>3.25</v>
      </c>
      <c r="F950" s="5">
        <v>18.399999999999999</v>
      </c>
      <c r="G950" s="34">
        <v>7.25</v>
      </c>
      <c r="H950" s="34">
        <v>185</v>
      </c>
      <c r="I950" s="34">
        <v>199</v>
      </c>
      <c r="K950" s="5">
        <f t="shared" si="37"/>
        <v>115</v>
      </c>
      <c r="L950" s="5"/>
      <c r="M950" s="9">
        <v>18.059999999999999</v>
      </c>
      <c r="N950" s="76">
        <f t="shared" si="38"/>
        <v>0.15704347826086956</v>
      </c>
      <c r="P950" s="23" t="e">
        <v>#NAME?</v>
      </c>
      <c r="R950" s="5">
        <v>223.5</v>
      </c>
      <c r="S950" s="5">
        <v>237.5</v>
      </c>
      <c r="T950" s="25"/>
      <c r="U950" s="34">
        <v>121.33</v>
      </c>
      <c r="V950" s="34"/>
      <c r="W950" s="78"/>
    </row>
    <row r="951" spans="1:23" outlineLevel="1" x14ac:dyDescent="0.2">
      <c r="A951" s="27">
        <f t="shared" si="36"/>
        <v>945</v>
      </c>
      <c r="B951" s="50">
        <v>41064</v>
      </c>
      <c r="C951" s="5">
        <v>134</v>
      </c>
      <c r="D951" s="5">
        <v>144</v>
      </c>
      <c r="E951" s="5">
        <v>3.25</v>
      </c>
      <c r="F951" s="5">
        <v>18.2</v>
      </c>
      <c r="G951" s="34">
        <v>7.25</v>
      </c>
      <c r="H951" s="34">
        <v>185.5</v>
      </c>
      <c r="I951" s="34">
        <v>199.5</v>
      </c>
      <c r="K951" s="5">
        <f t="shared" si="37"/>
        <v>114.28000000000002</v>
      </c>
      <c r="L951" s="5"/>
      <c r="M951" s="9">
        <v>17.96</v>
      </c>
      <c r="N951" s="76">
        <f t="shared" si="38"/>
        <v>0.15715785789289463</v>
      </c>
      <c r="P951" s="23" t="e">
        <v>#NAME?</v>
      </c>
      <c r="R951" s="5">
        <v>224</v>
      </c>
      <c r="S951" s="5">
        <v>238</v>
      </c>
      <c r="T951" s="25"/>
      <c r="U951" s="34">
        <v>119.21</v>
      </c>
      <c r="V951" s="34"/>
      <c r="W951" s="78"/>
    </row>
    <row r="952" spans="1:23" outlineLevel="1" x14ac:dyDescent="0.2">
      <c r="A952" s="27">
        <f t="shared" si="36"/>
        <v>946</v>
      </c>
      <c r="B952" s="50">
        <v>41065</v>
      </c>
      <c r="C952" s="5">
        <v>133</v>
      </c>
      <c r="D952" s="5">
        <v>142.25</v>
      </c>
      <c r="E952" s="5">
        <v>3.25</v>
      </c>
      <c r="F952" s="5">
        <v>18.100000000000001</v>
      </c>
      <c r="G952" s="34">
        <v>7.1</v>
      </c>
      <c r="H952" s="34">
        <v>183.5</v>
      </c>
      <c r="I952" s="34">
        <v>198</v>
      </c>
      <c r="K952" s="5">
        <f t="shared" si="37"/>
        <v>112.77000000000001</v>
      </c>
      <c r="L952" s="5"/>
      <c r="M952" s="9">
        <v>18.170000000000002</v>
      </c>
      <c r="N952" s="76">
        <f t="shared" si="38"/>
        <v>0.16112441252106058</v>
      </c>
      <c r="P952" s="23" t="e">
        <v>#NAME?</v>
      </c>
      <c r="R952" s="5">
        <v>223</v>
      </c>
      <c r="S952" s="5">
        <v>237.5</v>
      </c>
      <c r="T952" s="25"/>
      <c r="U952" s="34">
        <v>118.45</v>
      </c>
      <c r="V952" s="34"/>
      <c r="W952" s="78"/>
    </row>
    <row r="953" spans="1:23" outlineLevel="1" x14ac:dyDescent="0.2">
      <c r="A953" s="27">
        <f t="shared" si="36"/>
        <v>947</v>
      </c>
      <c r="B953" s="50">
        <v>41067</v>
      </c>
      <c r="C953" s="5">
        <v>133</v>
      </c>
      <c r="D953" s="5">
        <v>142.25</v>
      </c>
      <c r="E953" s="5">
        <v>3.25</v>
      </c>
      <c r="F953" s="5">
        <v>17.8</v>
      </c>
      <c r="G953" s="34">
        <v>7</v>
      </c>
      <c r="H953" s="34">
        <v>183</v>
      </c>
      <c r="I953" s="34">
        <v>197</v>
      </c>
      <c r="K953" s="5">
        <f t="shared" si="37"/>
        <v>113.07000000000001</v>
      </c>
      <c r="L953" s="5"/>
      <c r="M953" s="9">
        <v>19.25</v>
      </c>
      <c r="N953" s="76">
        <f t="shared" si="38"/>
        <v>0.17024851861678605</v>
      </c>
      <c r="P953" s="23" t="e">
        <v>#NAME?</v>
      </c>
      <c r="R953" s="5">
        <v>222.5</v>
      </c>
      <c r="S953" s="5">
        <v>236.5</v>
      </c>
      <c r="T953" s="25"/>
      <c r="U953" s="34">
        <v>119.27</v>
      </c>
      <c r="V953" s="34"/>
      <c r="W953" s="78"/>
    </row>
    <row r="954" spans="1:23" outlineLevel="1" x14ac:dyDescent="0.2">
      <c r="A954" s="27">
        <f t="shared" si="36"/>
        <v>948</v>
      </c>
      <c r="B954" s="50">
        <v>41068</v>
      </c>
      <c r="C954" s="5">
        <v>134</v>
      </c>
      <c r="D954" s="5">
        <v>144</v>
      </c>
      <c r="E954" s="5">
        <v>3.25</v>
      </c>
      <c r="F954" s="5">
        <v>18.3</v>
      </c>
      <c r="G954" s="34">
        <v>7</v>
      </c>
      <c r="H954" s="34">
        <v>183</v>
      </c>
      <c r="I954" s="34">
        <v>196.5</v>
      </c>
      <c r="K954" s="5">
        <f t="shared" si="37"/>
        <v>114.18000000000002</v>
      </c>
      <c r="L954" s="5"/>
      <c r="M954" s="9">
        <v>18.84</v>
      </c>
      <c r="N954" s="76">
        <f t="shared" si="38"/>
        <v>0.16500262743037306</v>
      </c>
      <c r="P954" s="23" t="e">
        <v>#NAME?</v>
      </c>
      <c r="R954" s="5">
        <v>223</v>
      </c>
      <c r="S954" s="5">
        <v>236.5</v>
      </c>
      <c r="T954" s="25"/>
      <c r="U954" s="34">
        <v>119.12</v>
      </c>
      <c r="V954" s="34"/>
      <c r="W954" s="78"/>
    </row>
    <row r="955" spans="1:23" outlineLevel="1" x14ac:dyDescent="0.2">
      <c r="A955" s="27">
        <f t="shared" si="36"/>
        <v>949</v>
      </c>
      <c r="B955" s="50">
        <v>41071</v>
      </c>
      <c r="C955" s="5">
        <v>134.25</v>
      </c>
      <c r="D955" s="5">
        <v>144.75</v>
      </c>
      <c r="E955" s="5">
        <v>3.25</v>
      </c>
      <c r="F955" s="5">
        <v>17.3</v>
      </c>
      <c r="G955" s="34">
        <v>6.9</v>
      </c>
      <c r="H955" s="34">
        <v>182.5</v>
      </c>
      <c r="I955" s="34">
        <v>196</v>
      </c>
      <c r="K955" s="5">
        <f t="shared" si="37"/>
        <v>115.87000000000002</v>
      </c>
      <c r="L955" s="5"/>
      <c r="M955" s="9">
        <v>18.350000000000001</v>
      </c>
      <c r="N955" s="76">
        <f t="shared" si="38"/>
        <v>0.15836713558298091</v>
      </c>
      <c r="P955" s="23" t="e">
        <v>#NAME?</v>
      </c>
      <c r="R955" s="5">
        <v>223</v>
      </c>
      <c r="S955" s="5">
        <v>236.5</v>
      </c>
      <c r="T955" s="25"/>
      <c r="U955" s="34">
        <v>119.71</v>
      </c>
      <c r="V955" s="34"/>
      <c r="W955" s="78"/>
    </row>
    <row r="956" spans="1:23" outlineLevel="1" x14ac:dyDescent="0.2">
      <c r="A956" s="27">
        <f t="shared" si="36"/>
        <v>950</v>
      </c>
      <c r="B956" s="50">
        <v>41072</v>
      </c>
      <c r="C956" s="5">
        <v>135.5</v>
      </c>
      <c r="D956" s="5">
        <v>145.75</v>
      </c>
      <c r="E956" s="5">
        <v>3.25</v>
      </c>
      <c r="F956" s="5">
        <v>17.3</v>
      </c>
      <c r="G956" s="34">
        <v>6.5</v>
      </c>
      <c r="H956" s="34">
        <v>180.5</v>
      </c>
      <c r="I956" s="34">
        <v>194.5</v>
      </c>
      <c r="K956" s="5">
        <f t="shared" si="37"/>
        <v>116.79</v>
      </c>
      <c r="L956" s="5"/>
      <c r="M956" s="9">
        <v>18.66</v>
      </c>
      <c r="N956" s="76">
        <f t="shared" si="38"/>
        <v>0.15977395324942203</v>
      </c>
      <c r="P956" s="23" t="e">
        <v>#NAME?</v>
      </c>
      <c r="R956" s="5">
        <v>224.5</v>
      </c>
      <c r="S956" s="5">
        <v>237.5</v>
      </c>
      <c r="T956" s="25"/>
      <c r="U956" s="34">
        <v>119.65</v>
      </c>
      <c r="V956" s="34"/>
      <c r="W956" s="78"/>
    </row>
    <row r="957" spans="1:23" outlineLevel="1" x14ac:dyDescent="0.2">
      <c r="A957" s="27">
        <f t="shared" si="36"/>
        <v>951</v>
      </c>
      <c r="B957" s="50">
        <v>41073</v>
      </c>
      <c r="C957" s="5">
        <v>135.75</v>
      </c>
      <c r="D957" s="5">
        <v>146.25</v>
      </c>
      <c r="E957" s="5">
        <v>3.25</v>
      </c>
      <c r="F957" s="5">
        <v>17.399999999999999</v>
      </c>
      <c r="G957" s="34">
        <v>6.9</v>
      </c>
      <c r="H957" s="34">
        <v>179.5</v>
      </c>
      <c r="I957" s="34">
        <v>193.5</v>
      </c>
      <c r="K957" s="5">
        <f t="shared" si="37"/>
        <v>117.15</v>
      </c>
      <c r="L957" s="5"/>
      <c r="M957" s="9">
        <v>18.63</v>
      </c>
      <c r="N957" s="76">
        <f t="shared" si="38"/>
        <v>0.15902688860435338</v>
      </c>
      <c r="P957" s="23" t="e">
        <v>#NAME?</v>
      </c>
      <c r="R957" s="5">
        <v>225</v>
      </c>
      <c r="S957" s="5">
        <v>238</v>
      </c>
      <c r="T957" s="25"/>
      <c r="U957" s="34">
        <v>119.98</v>
      </c>
      <c r="V957" s="34"/>
      <c r="W957" s="78"/>
    </row>
    <row r="958" spans="1:23" outlineLevel="1" x14ac:dyDescent="0.2">
      <c r="A958" s="27">
        <f t="shared" si="36"/>
        <v>952</v>
      </c>
      <c r="B958" s="50">
        <v>41074</v>
      </c>
      <c r="C958" s="5">
        <v>136.25</v>
      </c>
      <c r="D958" s="5">
        <v>147.75</v>
      </c>
      <c r="E958" s="5">
        <v>3.25</v>
      </c>
      <c r="F958" s="5">
        <v>17.2</v>
      </c>
      <c r="G958" s="34">
        <v>6.9</v>
      </c>
      <c r="H958" s="34">
        <v>179.5</v>
      </c>
      <c r="I958" s="34">
        <v>193.5</v>
      </c>
      <c r="K958" s="5">
        <f t="shared" si="37"/>
        <v>118.73</v>
      </c>
      <c r="L958" s="5"/>
      <c r="M958" s="9">
        <v>18.79</v>
      </c>
      <c r="N958" s="76">
        <f t="shared" si="38"/>
        <v>0.15825823296555208</v>
      </c>
      <c r="P958" s="23" t="e">
        <v>#NAME?</v>
      </c>
      <c r="R958" s="5">
        <v>226</v>
      </c>
      <c r="S958" s="5">
        <v>239</v>
      </c>
      <c r="T958" s="25"/>
      <c r="U958" s="34">
        <v>119.49</v>
      </c>
      <c r="V958" s="34"/>
      <c r="W958" s="78"/>
    </row>
    <row r="959" spans="1:23" outlineLevel="1" x14ac:dyDescent="0.2">
      <c r="A959" s="27">
        <f t="shared" si="36"/>
        <v>953</v>
      </c>
      <c r="B959" s="50">
        <v>41075</v>
      </c>
      <c r="C959" s="5">
        <v>137</v>
      </c>
      <c r="D959" s="5">
        <v>148.5</v>
      </c>
      <c r="E959" s="5">
        <v>3.25</v>
      </c>
      <c r="F959" s="5">
        <v>17.100000000000001</v>
      </c>
      <c r="G959" s="34">
        <v>6.5</v>
      </c>
      <c r="H959" s="34">
        <v>179</v>
      </c>
      <c r="I959" s="34">
        <v>194</v>
      </c>
      <c r="K959" s="5">
        <f t="shared" si="37"/>
        <v>119.52000000000001</v>
      </c>
      <c r="L959" s="5"/>
      <c r="M959" s="9">
        <v>19.41</v>
      </c>
      <c r="N959" s="76">
        <f t="shared" si="38"/>
        <v>0.16239959839357429</v>
      </c>
      <c r="P959" s="23" t="e">
        <v>#NAME?</v>
      </c>
      <c r="R959" s="5">
        <v>225</v>
      </c>
      <c r="S959" s="5">
        <v>239</v>
      </c>
      <c r="T959" s="25"/>
      <c r="U959" s="34">
        <v>119.34</v>
      </c>
      <c r="V959" s="34"/>
      <c r="W959" s="78"/>
    </row>
    <row r="960" spans="1:23" outlineLevel="1" x14ac:dyDescent="0.2">
      <c r="A960" s="27">
        <f t="shared" si="36"/>
        <v>954</v>
      </c>
      <c r="B960" s="50">
        <v>41078</v>
      </c>
      <c r="C960" s="5">
        <v>138</v>
      </c>
      <c r="D960" s="5">
        <v>149.5</v>
      </c>
      <c r="E960" s="5">
        <v>3.25</v>
      </c>
      <c r="F960" s="5">
        <v>17</v>
      </c>
      <c r="G960" s="34">
        <v>6.5</v>
      </c>
      <c r="H960" s="34">
        <v>179</v>
      </c>
      <c r="I960" s="34">
        <v>194</v>
      </c>
      <c r="K960" s="5">
        <f t="shared" si="37"/>
        <v>120.53999999999999</v>
      </c>
      <c r="L960" s="5"/>
      <c r="M960" s="9">
        <v>19.36</v>
      </c>
      <c r="N960" s="76">
        <f t="shared" si="38"/>
        <v>0.16061058569769371</v>
      </c>
      <c r="P960" s="23" t="e">
        <v>#NAME?</v>
      </c>
      <c r="R960" s="5">
        <v>226</v>
      </c>
      <c r="S960" s="5">
        <v>240</v>
      </c>
      <c r="T960" s="25"/>
      <c r="U960" s="34">
        <v>120.67</v>
      </c>
      <c r="V960" s="34"/>
      <c r="W960" s="78"/>
    </row>
    <row r="961" spans="1:23" outlineLevel="1" x14ac:dyDescent="0.2">
      <c r="A961" s="27">
        <f t="shared" si="36"/>
        <v>955</v>
      </c>
      <c r="B961" s="50">
        <v>41079</v>
      </c>
      <c r="C961" s="5">
        <v>138.5</v>
      </c>
      <c r="D961" s="5">
        <v>150.5</v>
      </c>
      <c r="E961" s="5">
        <v>3.25</v>
      </c>
      <c r="F961" s="5">
        <v>17</v>
      </c>
      <c r="G961" s="34">
        <v>6.5</v>
      </c>
      <c r="H961" s="34">
        <v>179</v>
      </c>
      <c r="I961" s="34">
        <v>194</v>
      </c>
      <c r="K961" s="5">
        <f t="shared" si="37"/>
        <v>121.46000000000001</v>
      </c>
      <c r="L961" s="5"/>
      <c r="M961" s="9">
        <v>20.09</v>
      </c>
      <c r="N961" s="76">
        <f t="shared" si="38"/>
        <v>0.16540424831220155</v>
      </c>
      <c r="P961" s="23" t="e">
        <v>#NAME?</v>
      </c>
      <c r="R961" s="5">
        <v>226</v>
      </c>
      <c r="S961" s="5">
        <v>240</v>
      </c>
      <c r="T961" s="25"/>
      <c r="U961" s="34">
        <v>121.65</v>
      </c>
      <c r="V961" s="34"/>
      <c r="W961" s="78"/>
    </row>
    <row r="962" spans="1:23" outlineLevel="1" x14ac:dyDescent="0.2">
      <c r="A962" s="27">
        <f t="shared" si="36"/>
        <v>956</v>
      </c>
      <c r="B962" s="50">
        <v>41080</v>
      </c>
      <c r="C962" s="5">
        <v>139.25</v>
      </c>
      <c r="D962" s="5">
        <v>149.75</v>
      </c>
      <c r="E962" s="5">
        <v>3.25</v>
      </c>
      <c r="F962" s="5">
        <v>17.2</v>
      </c>
      <c r="G962" s="34">
        <v>6.4</v>
      </c>
      <c r="H962" s="34">
        <v>179.5</v>
      </c>
      <c r="I962" s="34">
        <v>194.5</v>
      </c>
      <c r="K962" s="5">
        <f t="shared" si="37"/>
        <v>120.57000000000001</v>
      </c>
      <c r="L962" s="5"/>
      <c r="M962" s="9">
        <v>20.16</v>
      </c>
      <c r="N962" s="76">
        <f t="shared" si="38"/>
        <v>0.16720577258024383</v>
      </c>
      <c r="P962" s="23" t="e">
        <v>#NAME?</v>
      </c>
      <c r="R962" s="5">
        <v>226.5</v>
      </c>
      <c r="S962" s="5">
        <v>240.5</v>
      </c>
      <c r="T962" s="25"/>
      <c r="U962" s="34">
        <v>122</v>
      </c>
      <c r="V962" s="34"/>
      <c r="W962" s="78"/>
    </row>
    <row r="963" spans="1:23" outlineLevel="1" x14ac:dyDescent="0.2">
      <c r="A963" s="27">
        <f t="shared" si="36"/>
        <v>957</v>
      </c>
      <c r="B963" s="50">
        <v>41081</v>
      </c>
      <c r="C963" s="5">
        <v>139.25</v>
      </c>
      <c r="D963" s="5">
        <v>150</v>
      </c>
      <c r="E963" s="5">
        <v>3.25</v>
      </c>
      <c r="F963" s="5">
        <v>17.2</v>
      </c>
      <c r="G963" s="34">
        <v>6.4</v>
      </c>
      <c r="H963" s="34">
        <v>179</v>
      </c>
      <c r="I963" s="34">
        <v>194</v>
      </c>
      <c r="K963" s="5">
        <f t="shared" si="37"/>
        <v>120.8</v>
      </c>
      <c r="L963" s="5"/>
      <c r="M963" s="9">
        <v>19.25</v>
      </c>
      <c r="N963" s="76">
        <f t="shared" si="38"/>
        <v>0.15935430463576158</v>
      </c>
      <c r="P963" s="23" t="e">
        <v>#NAME?</v>
      </c>
      <c r="R963" s="5">
        <v>226.5</v>
      </c>
      <c r="S963" s="5">
        <v>240.5</v>
      </c>
      <c r="T963" s="25"/>
      <c r="U963" s="34">
        <v>122.28</v>
      </c>
      <c r="V963" s="34"/>
      <c r="W963" s="78"/>
    </row>
    <row r="964" spans="1:23" outlineLevel="1" x14ac:dyDescent="0.2">
      <c r="A964" s="27">
        <f t="shared" si="36"/>
        <v>958</v>
      </c>
      <c r="B964" s="50">
        <v>41082</v>
      </c>
      <c r="C964" s="5">
        <v>139.25</v>
      </c>
      <c r="D964" s="5">
        <v>150</v>
      </c>
      <c r="E964" s="5">
        <v>3.25</v>
      </c>
      <c r="F964" s="5">
        <v>17.3</v>
      </c>
      <c r="G964" s="34">
        <v>6.4</v>
      </c>
      <c r="H964" s="34">
        <v>179</v>
      </c>
      <c r="I964" s="34">
        <v>194</v>
      </c>
      <c r="K964" s="5">
        <f t="shared" si="37"/>
        <v>120.7</v>
      </c>
      <c r="L964" s="5"/>
      <c r="M964" s="9">
        <v>19.16</v>
      </c>
      <c r="N964" s="76">
        <f t="shared" si="38"/>
        <v>0.15874067937033967</v>
      </c>
      <c r="P964" s="23" t="e">
        <v>#NAME?</v>
      </c>
      <c r="R964" s="5">
        <v>226.5</v>
      </c>
      <c r="S964" s="5">
        <v>240.5</v>
      </c>
      <c r="T964" s="25"/>
      <c r="U964" s="34">
        <v>122.28</v>
      </c>
      <c r="V964" s="34"/>
      <c r="W964" s="78"/>
    </row>
    <row r="965" spans="1:23" outlineLevel="1" x14ac:dyDescent="0.2">
      <c r="A965" s="27">
        <f t="shared" si="36"/>
        <v>959</v>
      </c>
      <c r="B965" s="50">
        <v>41085</v>
      </c>
      <c r="C965" s="5">
        <v>139</v>
      </c>
      <c r="D965" s="5">
        <v>149.75</v>
      </c>
      <c r="E965" s="5">
        <v>3.25</v>
      </c>
      <c r="F965" s="5">
        <v>17.3</v>
      </c>
      <c r="G965" s="34">
        <v>6.4</v>
      </c>
      <c r="H965" s="34">
        <v>179</v>
      </c>
      <c r="I965" s="34">
        <v>193.5</v>
      </c>
      <c r="K965" s="5">
        <f t="shared" si="37"/>
        <v>120.47000000000001</v>
      </c>
      <c r="L965" s="5"/>
      <c r="M965" s="9">
        <v>18.7</v>
      </c>
      <c r="N965" s="76">
        <f t="shared" si="38"/>
        <v>0.1552253673113638</v>
      </c>
      <c r="P965" s="23" t="e">
        <v>#NAME?</v>
      </c>
      <c r="R965" s="5">
        <v>226.5</v>
      </c>
      <c r="S965" s="5">
        <v>240</v>
      </c>
      <c r="T965" s="25"/>
      <c r="U965" s="34">
        <v>122.62</v>
      </c>
      <c r="V965" s="34"/>
      <c r="W965" s="78"/>
    </row>
    <row r="966" spans="1:23" outlineLevel="1" x14ac:dyDescent="0.2">
      <c r="A966" s="27">
        <f t="shared" si="36"/>
        <v>960</v>
      </c>
      <c r="B966" s="50">
        <v>41086</v>
      </c>
      <c r="C966" s="5">
        <v>137.5</v>
      </c>
      <c r="D966" s="5">
        <v>147.25</v>
      </c>
      <c r="E966" s="5">
        <v>3.25</v>
      </c>
      <c r="F966" s="5">
        <v>17.399999999999999</v>
      </c>
      <c r="G966" s="34">
        <v>6.5</v>
      </c>
      <c r="H966" s="34">
        <v>179.5</v>
      </c>
      <c r="I966" s="34">
        <v>194.5</v>
      </c>
      <c r="K966" s="5">
        <f t="shared" si="37"/>
        <v>118.07</v>
      </c>
      <c r="L966" s="5"/>
      <c r="M966" s="9">
        <v>19.14</v>
      </c>
      <c r="N966" s="76">
        <f t="shared" si="38"/>
        <v>0.1621072245278225</v>
      </c>
      <c r="P966" s="23" t="e">
        <v>#NAME?</v>
      </c>
      <c r="R966" s="5">
        <v>225.5</v>
      </c>
      <c r="S966" s="5">
        <v>239.5</v>
      </c>
      <c r="T966" s="25"/>
      <c r="U966" s="34">
        <v>122.07</v>
      </c>
      <c r="V966" s="34"/>
      <c r="W966" s="78"/>
    </row>
    <row r="967" spans="1:23" outlineLevel="1" x14ac:dyDescent="0.2">
      <c r="A967" s="27">
        <f t="shared" si="36"/>
        <v>961</v>
      </c>
      <c r="B967" s="50">
        <v>41087</v>
      </c>
      <c r="C967" s="5">
        <v>136.75</v>
      </c>
      <c r="D967" s="5">
        <v>146.5</v>
      </c>
      <c r="E967" s="5">
        <v>3.25</v>
      </c>
      <c r="F967" s="5">
        <v>17.5</v>
      </c>
      <c r="G967" s="34">
        <v>6.7</v>
      </c>
      <c r="H967" s="34">
        <v>176.5</v>
      </c>
      <c r="I967" s="34">
        <v>191</v>
      </c>
      <c r="K967" s="5">
        <f t="shared" si="37"/>
        <v>117.28</v>
      </c>
      <c r="L967" s="5"/>
      <c r="M967" s="9">
        <v>19.02</v>
      </c>
      <c r="N967" s="76">
        <f t="shared" si="38"/>
        <v>0.16217598908594816</v>
      </c>
      <c r="P967" s="23" t="e">
        <v>#NAME?</v>
      </c>
      <c r="R967" s="5">
        <v>222.5</v>
      </c>
      <c r="S967" s="5">
        <v>236</v>
      </c>
      <c r="T967" s="25"/>
      <c r="U967" s="34">
        <v>121.83</v>
      </c>
      <c r="V967" s="34"/>
      <c r="W967" s="78"/>
    </row>
    <row r="968" spans="1:23" outlineLevel="1" x14ac:dyDescent="0.2">
      <c r="A968" s="27">
        <f t="shared" ref="A968:A1031" si="39">A967+1</f>
        <v>962</v>
      </c>
      <c r="B968" s="50">
        <v>41088</v>
      </c>
      <c r="C968" s="5">
        <v>136.25</v>
      </c>
      <c r="D968" s="5">
        <v>146</v>
      </c>
      <c r="E968" s="5">
        <v>3.25</v>
      </c>
      <c r="F968" s="5">
        <v>17.5</v>
      </c>
      <c r="G968" s="34">
        <v>6.7</v>
      </c>
      <c r="H968" s="34">
        <v>176.5</v>
      </c>
      <c r="I968" s="34">
        <v>191</v>
      </c>
      <c r="K968" s="5">
        <f t="shared" si="37"/>
        <v>116.82</v>
      </c>
      <c r="L968" s="5"/>
      <c r="M968" s="9">
        <v>18.78</v>
      </c>
      <c r="N968" s="76">
        <f t="shared" si="38"/>
        <v>0.1607601438109913</v>
      </c>
      <c r="P968" s="23" t="e">
        <v>#NAME?</v>
      </c>
      <c r="R968" s="5">
        <v>221.5</v>
      </c>
      <c r="S968" s="5">
        <v>235</v>
      </c>
      <c r="T968" s="25"/>
      <c r="U968" s="34">
        <v>121.81</v>
      </c>
      <c r="V968" s="34"/>
      <c r="W968" s="78"/>
    </row>
    <row r="969" spans="1:23" outlineLevel="1" x14ac:dyDescent="0.2">
      <c r="A969" s="27">
        <f t="shared" si="39"/>
        <v>963</v>
      </c>
      <c r="B969" s="50">
        <v>41089</v>
      </c>
      <c r="C969" s="5">
        <v>135.25</v>
      </c>
      <c r="D969" s="5">
        <v>145</v>
      </c>
      <c r="E969" s="5">
        <v>3.25</v>
      </c>
      <c r="F969" s="5">
        <v>17.5</v>
      </c>
      <c r="G969" s="34">
        <v>6.7</v>
      </c>
      <c r="H969" s="34">
        <v>176.5</v>
      </c>
      <c r="I969" s="34">
        <v>191</v>
      </c>
      <c r="K969" s="5">
        <f t="shared" si="37"/>
        <v>115.9</v>
      </c>
      <c r="L969" s="5"/>
      <c r="M969" s="9">
        <v>19.850000000000001</v>
      </c>
      <c r="N969" s="76">
        <f t="shared" si="38"/>
        <v>0.17126833477135461</v>
      </c>
      <c r="P969" s="23" t="e">
        <v>#NAME?</v>
      </c>
      <c r="R969" s="5">
        <v>221.5</v>
      </c>
      <c r="S969" s="5">
        <v>235</v>
      </c>
      <c r="T969" s="25"/>
      <c r="U969" s="34">
        <v>121.4154804009284</v>
      </c>
      <c r="V969" s="34"/>
      <c r="W969" s="78"/>
    </row>
    <row r="970" spans="1:23" outlineLevel="1" x14ac:dyDescent="0.2">
      <c r="A970" s="27">
        <f t="shared" si="39"/>
        <v>964</v>
      </c>
      <c r="B970" s="50">
        <v>41092</v>
      </c>
      <c r="C970" s="5">
        <v>135.25</v>
      </c>
      <c r="D970" s="5">
        <v>145</v>
      </c>
      <c r="E970" s="5">
        <v>3.25</v>
      </c>
      <c r="F970" s="5">
        <v>17.5</v>
      </c>
      <c r="G970" s="34">
        <v>6.6</v>
      </c>
      <c r="H970" s="34">
        <v>176.5</v>
      </c>
      <c r="I970" s="34">
        <v>191</v>
      </c>
      <c r="K970" s="5">
        <f t="shared" si="37"/>
        <v>115.9</v>
      </c>
      <c r="L970" s="5"/>
      <c r="M970" s="9">
        <v>20.100000000000001</v>
      </c>
      <c r="N970" s="76">
        <f t="shared" si="38"/>
        <v>0.1734253666954271</v>
      </c>
      <c r="P970" s="23" t="e">
        <v>#NAME?</v>
      </c>
      <c r="R970" s="5">
        <v>221.5</v>
      </c>
      <c r="S970" s="5">
        <v>235</v>
      </c>
      <c r="T970" s="25"/>
      <c r="U970" s="34">
        <v>120.85</v>
      </c>
      <c r="V970" s="34"/>
      <c r="W970" s="78"/>
    </row>
    <row r="971" spans="1:23" outlineLevel="1" x14ac:dyDescent="0.2">
      <c r="A971" s="27">
        <f t="shared" si="39"/>
        <v>965</v>
      </c>
      <c r="B971" s="50">
        <v>41093</v>
      </c>
      <c r="C971" s="5">
        <v>137.75</v>
      </c>
      <c r="D971" s="5">
        <v>147.5</v>
      </c>
      <c r="E971" s="5">
        <v>3.25</v>
      </c>
      <c r="F971" s="5">
        <v>17.600000000000001</v>
      </c>
      <c r="G971" s="34">
        <v>6.75</v>
      </c>
      <c r="H971" s="34">
        <v>175.5</v>
      </c>
      <c r="I971" s="34">
        <v>190</v>
      </c>
      <c r="K971" s="5">
        <f t="shared" si="37"/>
        <v>118.10000000000002</v>
      </c>
      <c r="L971" s="5"/>
      <c r="M971" s="9">
        <v>20.59</v>
      </c>
      <c r="N971" s="76">
        <f t="shared" si="38"/>
        <v>0.17434377646062654</v>
      </c>
      <c r="P971" s="23" t="e">
        <v>#NAME?</v>
      </c>
      <c r="R971" s="5">
        <v>221</v>
      </c>
      <c r="S971" s="5">
        <v>234.5</v>
      </c>
      <c r="T971" s="25"/>
      <c r="U971" s="34">
        <v>121.06</v>
      </c>
      <c r="V971" s="34"/>
      <c r="W971" s="78"/>
    </row>
    <row r="972" spans="1:23" outlineLevel="1" x14ac:dyDescent="0.2">
      <c r="A972" s="27">
        <f t="shared" si="39"/>
        <v>966</v>
      </c>
      <c r="B972" s="50">
        <v>41094</v>
      </c>
      <c r="C972" s="5">
        <v>137.75</v>
      </c>
      <c r="D972" s="5">
        <v>147.5</v>
      </c>
      <c r="E972" s="5">
        <v>3</v>
      </c>
      <c r="F972" s="5">
        <v>17.600000000000001</v>
      </c>
      <c r="G972" s="34">
        <v>6.75</v>
      </c>
      <c r="H972" s="34">
        <v>175.5</v>
      </c>
      <c r="I972" s="34">
        <v>190</v>
      </c>
      <c r="K972" s="5">
        <f t="shared" si="37"/>
        <v>118.10000000000002</v>
      </c>
      <c r="L972" s="5"/>
      <c r="M972" s="9">
        <v>20.59</v>
      </c>
      <c r="N972" s="76">
        <f t="shared" si="38"/>
        <v>0.17434377646062654</v>
      </c>
      <c r="P972" s="23" t="e">
        <v>#NAME?</v>
      </c>
      <c r="R972" s="5">
        <v>221</v>
      </c>
      <c r="S972" s="5">
        <v>234.5</v>
      </c>
      <c r="T972" s="25"/>
      <c r="U972" s="34">
        <v>121.12</v>
      </c>
      <c r="V972" s="34"/>
      <c r="W972" s="78"/>
    </row>
    <row r="973" spans="1:23" outlineLevel="1" x14ac:dyDescent="0.2">
      <c r="A973" s="27">
        <f t="shared" si="39"/>
        <v>967</v>
      </c>
      <c r="B973" s="50">
        <v>41095</v>
      </c>
      <c r="C973" s="5">
        <v>136.5</v>
      </c>
      <c r="D973" s="5">
        <v>146.25</v>
      </c>
      <c r="E973" s="5">
        <v>3</v>
      </c>
      <c r="F973" s="5">
        <v>18.2</v>
      </c>
      <c r="G973" s="34">
        <v>7.1</v>
      </c>
      <c r="H973" s="34">
        <v>175.5</v>
      </c>
      <c r="I973" s="34">
        <v>189</v>
      </c>
      <c r="K973" s="5">
        <f t="shared" si="37"/>
        <v>116.35000000000001</v>
      </c>
      <c r="L973" s="5"/>
      <c r="M973" s="9">
        <v>20.54</v>
      </c>
      <c r="N973" s="76">
        <f t="shared" si="38"/>
        <v>0.17653631284916199</v>
      </c>
      <c r="P973" s="23" t="e">
        <v>#NAME?</v>
      </c>
      <c r="R973" s="5">
        <v>219.5</v>
      </c>
      <c r="S973" s="5">
        <v>233</v>
      </c>
      <c r="T973" s="25"/>
      <c r="U973" s="34">
        <v>120.85</v>
      </c>
      <c r="V973" s="34"/>
      <c r="W973" s="78"/>
    </row>
    <row r="974" spans="1:23" outlineLevel="1" x14ac:dyDescent="0.2">
      <c r="A974" s="27">
        <f t="shared" si="39"/>
        <v>968</v>
      </c>
      <c r="B974" s="50">
        <v>41099</v>
      </c>
      <c r="C974" s="5">
        <v>136.5</v>
      </c>
      <c r="D974" s="5">
        <v>146.25</v>
      </c>
      <c r="E974" s="5">
        <v>3</v>
      </c>
      <c r="F974" s="5">
        <v>18.25</v>
      </c>
      <c r="G974" s="34">
        <v>8</v>
      </c>
      <c r="H974" s="34">
        <v>171</v>
      </c>
      <c r="I974" s="34">
        <v>185</v>
      </c>
      <c r="K974" s="5">
        <f t="shared" si="37"/>
        <v>116.30000000000001</v>
      </c>
      <c r="L974" s="5"/>
      <c r="M974" s="9">
        <v>19.77</v>
      </c>
      <c r="N974" s="76">
        <f t="shared" si="38"/>
        <v>0.16999140154772138</v>
      </c>
      <c r="P974" s="23" t="e">
        <v>#NAME?</v>
      </c>
      <c r="R974" s="5">
        <v>218.5</v>
      </c>
      <c r="S974" s="5">
        <v>232.5</v>
      </c>
      <c r="T974" s="25"/>
      <c r="U974" s="34">
        <v>121.04</v>
      </c>
      <c r="V974" s="34"/>
      <c r="W974" s="78"/>
    </row>
    <row r="975" spans="1:23" outlineLevel="1" x14ac:dyDescent="0.2">
      <c r="A975" s="27">
        <f t="shared" si="39"/>
        <v>969</v>
      </c>
      <c r="B975" s="50">
        <v>41100</v>
      </c>
      <c r="C975" s="5">
        <v>136</v>
      </c>
      <c r="D975" s="5">
        <v>145.75</v>
      </c>
      <c r="E975" s="5">
        <v>3</v>
      </c>
      <c r="F975" s="5">
        <v>18.75</v>
      </c>
      <c r="G975" s="34">
        <v>8</v>
      </c>
      <c r="H975" s="34">
        <v>171</v>
      </c>
      <c r="I975" s="34">
        <v>185</v>
      </c>
      <c r="K975" s="5">
        <f t="shared" si="37"/>
        <v>115.34</v>
      </c>
      <c r="L975" s="5"/>
      <c r="M975" s="9">
        <v>19.420000000000002</v>
      </c>
      <c r="N975" s="76">
        <f t="shared" si="38"/>
        <v>0.16837177041789492</v>
      </c>
      <c r="P975" s="23" t="e">
        <v>#NAME?</v>
      </c>
      <c r="R975" s="5">
        <v>217.5</v>
      </c>
      <c r="S975" s="5">
        <v>231.5</v>
      </c>
      <c r="T975" s="25"/>
      <c r="U975" s="34">
        <v>120.96</v>
      </c>
      <c r="V975" s="34"/>
      <c r="W975" s="78"/>
    </row>
    <row r="976" spans="1:23" outlineLevel="1" x14ac:dyDescent="0.2">
      <c r="A976" s="27">
        <f t="shared" si="39"/>
        <v>970</v>
      </c>
      <c r="B976" s="50">
        <v>41101</v>
      </c>
      <c r="C976" s="5">
        <v>135</v>
      </c>
      <c r="D976" s="5">
        <v>143.75</v>
      </c>
      <c r="E976" s="5">
        <v>2.9</v>
      </c>
      <c r="F976" s="5">
        <v>18.75</v>
      </c>
      <c r="G976" s="34">
        <v>8</v>
      </c>
      <c r="H976" s="34">
        <v>171</v>
      </c>
      <c r="I976" s="34">
        <v>185.5</v>
      </c>
      <c r="K976" s="5">
        <f t="shared" si="37"/>
        <v>113.5</v>
      </c>
      <c r="L976" s="5"/>
      <c r="M976" s="9">
        <v>19.36</v>
      </c>
      <c r="N976" s="76">
        <f t="shared" si="38"/>
        <v>0.17057268722466959</v>
      </c>
      <c r="P976" s="23" t="e">
        <v>#NAME?</v>
      </c>
      <c r="R976" s="5">
        <v>216</v>
      </c>
      <c r="S976" s="5">
        <v>230.5</v>
      </c>
      <c r="T976" s="25"/>
      <c r="U976" s="34">
        <v>119.87</v>
      </c>
      <c r="V976" s="34"/>
      <c r="W976" s="78"/>
    </row>
    <row r="977" spans="1:23" outlineLevel="1" x14ac:dyDescent="0.2">
      <c r="A977" s="27">
        <f t="shared" si="39"/>
        <v>971</v>
      </c>
      <c r="B977" s="50">
        <v>41102</v>
      </c>
      <c r="C977" s="5">
        <v>134.5</v>
      </c>
      <c r="D977" s="5">
        <v>143.25</v>
      </c>
      <c r="E977" s="5">
        <v>2.9</v>
      </c>
      <c r="F977" s="5">
        <v>18.600000000000001</v>
      </c>
      <c r="G977" s="34">
        <v>7.5</v>
      </c>
      <c r="H977" s="34">
        <v>171</v>
      </c>
      <c r="I977" s="34">
        <v>185.5</v>
      </c>
      <c r="K977" s="5">
        <f t="shared" si="37"/>
        <v>113.19</v>
      </c>
      <c r="L977" s="5"/>
      <c r="M977" s="9">
        <v>19.239999999999998</v>
      </c>
      <c r="N977" s="76">
        <f t="shared" si="38"/>
        <v>0.16997968018376181</v>
      </c>
      <c r="P977" s="23" t="e">
        <v>#NAME?</v>
      </c>
      <c r="R977" s="5">
        <v>213</v>
      </c>
      <c r="S977" s="5">
        <v>227.5</v>
      </c>
      <c r="T977" s="25"/>
      <c r="U977" s="34">
        <v>119.85</v>
      </c>
      <c r="V977" s="34"/>
      <c r="W977" s="78"/>
    </row>
    <row r="978" spans="1:23" outlineLevel="1" x14ac:dyDescent="0.2">
      <c r="A978" s="27">
        <f t="shared" si="39"/>
        <v>972</v>
      </c>
      <c r="B978" s="50">
        <v>41103</v>
      </c>
      <c r="C978" s="5">
        <v>134</v>
      </c>
      <c r="D978" s="5">
        <v>142.75</v>
      </c>
      <c r="E978" s="5">
        <v>2.9</v>
      </c>
      <c r="F978" s="5">
        <v>17.5</v>
      </c>
      <c r="G978" s="34">
        <v>7</v>
      </c>
      <c r="H978" s="34">
        <v>171.5</v>
      </c>
      <c r="I978" s="34">
        <v>186</v>
      </c>
      <c r="K978" s="5">
        <f t="shared" si="37"/>
        <v>113.83000000000001</v>
      </c>
      <c r="L978" s="5"/>
      <c r="M978" s="9">
        <v>19.64</v>
      </c>
      <c r="N978" s="76">
        <f t="shared" si="38"/>
        <v>0.17253799525608363</v>
      </c>
      <c r="P978" s="23" t="e">
        <v>#NAME?</v>
      </c>
      <c r="R978" s="5">
        <v>211.5</v>
      </c>
      <c r="S978" s="5">
        <v>226</v>
      </c>
      <c r="T978" s="25"/>
      <c r="U978" s="34">
        <v>119.11</v>
      </c>
      <c r="V978" s="34"/>
      <c r="W978" s="78"/>
    </row>
    <row r="979" spans="1:23" outlineLevel="1" x14ac:dyDescent="0.2">
      <c r="A979" s="27">
        <f t="shared" si="39"/>
        <v>973</v>
      </c>
      <c r="B979" s="50">
        <v>41106</v>
      </c>
      <c r="C979" s="5">
        <v>131.5</v>
      </c>
      <c r="D979" s="5">
        <v>139.25</v>
      </c>
      <c r="E979" s="5">
        <v>2.8</v>
      </c>
      <c r="F979" s="5">
        <v>17</v>
      </c>
      <c r="G979" s="34">
        <v>7</v>
      </c>
      <c r="H979" s="34">
        <v>170.5</v>
      </c>
      <c r="I979" s="34">
        <v>185</v>
      </c>
      <c r="K979" s="5">
        <f t="shared" si="37"/>
        <v>111.11000000000001</v>
      </c>
      <c r="L979" s="5"/>
      <c r="M979" s="9">
        <v>19.420000000000002</v>
      </c>
      <c r="N979" s="76">
        <f t="shared" si="38"/>
        <v>0.17478174781747816</v>
      </c>
      <c r="P979" s="23" t="e">
        <v>#NAME?</v>
      </c>
      <c r="R979" s="5">
        <v>211</v>
      </c>
      <c r="S979" s="5">
        <v>225.5</v>
      </c>
      <c r="T979" s="25"/>
      <c r="U979" s="34">
        <v>118.92</v>
      </c>
      <c r="V979" s="34"/>
      <c r="W979" s="78"/>
    </row>
    <row r="980" spans="1:23" outlineLevel="1" x14ac:dyDescent="0.2">
      <c r="A980" s="27">
        <f t="shared" si="39"/>
        <v>974</v>
      </c>
      <c r="B980" s="50">
        <v>41107</v>
      </c>
      <c r="C980" s="5">
        <v>130</v>
      </c>
      <c r="D980" s="5">
        <v>137.75</v>
      </c>
      <c r="E980" s="5">
        <v>2.8</v>
      </c>
      <c r="F980" s="5">
        <v>17.5</v>
      </c>
      <c r="G980" s="34">
        <v>7</v>
      </c>
      <c r="H980" s="34">
        <v>170.5</v>
      </c>
      <c r="I980" s="34">
        <v>185</v>
      </c>
      <c r="K980" s="5">
        <f t="shared" si="37"/>
        <v>109.23</v>
      </c>
      <c r="L980" s="5"/>
      <c r="M980" s="9">
        <v>19.489999999999998</v>
      </c>
      <c r="N980" s="76">
        <f t="shared" si="38"/>
        <v>0.17843083401995788</v>
      </c>
      <c r="P980" s="23" t="e">
        <v>#NAME?</v>
      </c>
      <c r="R980" s="5">
        <v>210.5</v>
      </c>
      <c r="S980" s="5">
        <v>225</v>
      </c>
      <c r="T980" s="25"/>
      <c r="U980" s="34">
        <v>116.81</v>
      </c>
      <c r="V980" s="34"/>
      <c r="W980" s="78"/>
    </row>
    <row r="981" spans="1:23" outlineLevel="1" x14ac:dyDescent="0.2">
      <c r="A981" s="27">
        <f t="shared" si="39"/>
        <v>975</v>
      </c>
      <c r="B981" s="50">
        <v>41108</v>
      </c>
      <c r="C981" s="5">
        <v>128.5</v>
      </c>
      <c r="D981" s="5">
        <v>136.25</v>
      </c>
      <c r="E981" s="5">
        <v>2.8</v>
      </c>
      <c r="F981" s="5">
        <v>18</v>
      </c>
      <c r="G981" s="34">
        <v>7</v>
      </c>
      <c r="H981" s="34">
        <v>170.5</v>
      </c>
      <c r="I981" s="34">
        <v>185</v>
      </c>
      <c r="K981" s="5">
        <f t="shared" si="37"/>
        <v>107.35000000000001</v>
      </c>
      <c r="L981" s="5"/>
      <c r="M981" s="9">
        <v>19.510000000000002</v>
      </c>
      <c r="N981" s="76">
        <f t="shared" si="38"/>
        <v>0.18174196553330227</v>
      </c>
      <c r="P981" s="23" t="e">
        <v>#NAME?</v>
      </c>
      <c r="R981" s="5">
        <v>210.5</v>
      </c>
      <c r="S981" s="5">
        <v>225</v>
      </c>
      <c r="T981" s="25"/>
      <c r="U981" s="34">
        <v>115.97</v>
      </c>
      <c r="V981" s="34"/>
      <c r="W981" s="78"/>
    </row>
    <row r="982" spans="1:23" outlineLevel="1" x14ac:dyDescent="0.2">
      <c r="A982" s="27">
        <f t="shared" si="39"/>
        <v>976</v>
      </c>
      <c r="B982" s="50">
        <v>41109</v>
      </c>
      <c r="C982" s="5">
        <v>126.75</v>
      </c>
      <c r="D982" s="5">
        <v>134.25</v>
      </c>
      <c r="E982" s="5">
        <v>2.7</v>
      </c>
      <c r="F982" s="5">
        <v>18</v>
      </c>
      <c r="G982" s="34">
        <v>7</v>
      </c>
      <c r="H982" s="34">
        <v>170</v>
      </c>
      <c r="I982" s="34">
        <v>184.5</v>
      </c>
      <c r="K982" s="5">
        <f t="shared" si="37"/>
        <v>105.51</v>
      </c>
      <c r="L982" s="5"/>
      <c r="M982" s="9">
        <v>19.57</v>
      </c>
      <c r="N982" s="76">
        <f t="shared" si="38"/>
        <v>0.18548004928442802</v>
      </c>
      <c r="P982" s="23" t="e">
        <v>#NAME?</v>
      </c>
      <c r="R982" s="5">
        <v>210.5</v>
      </c>
      <c r="S982" s="5">
        <v>225</v>
      </c>
      <c r="T982" s="25"/>
      <c r="U982" s="34">
        <v>113.99</v>
      </c>
      <c r="V982" s="34"/>
      <c r="W982" s="78"/>
    </row>
    <row r="983" spans="1:23" outlineLevel="1" x14ac:dyDescent="0.2">
      <c r="A983" s="27">
        <f t="shared" si="39"/>
        <v>977</v>
      </c>
      <c r="B983" s="50">
        <v>41110</v>
      </c>
      <c r="C983" s="5">
        <v>125.25</v>
      </c>
      <c r="D983" s="5">
        <v>132.75</v>
      </c>
      <c r="E983" s="5">
        <v>2.7</v>
      </c>
      <c r="F983" s="5">
        <v>17.8</v>
      </c>
      <c r="G983" s="34">
        <v>7</v>
      </c>
      <c r="H983" s="34">
        <v>169.5</v>
      </c>
      <c r="I983" s="34">
        <v>184</v>
      </c>
      <c r="K983" s="5">
        <f t="shared" si="37"/>
        <v>104.33000000000001</v>
      </c>
      <c r="L983" s="5"/>
      <c r="M983" s="9">
        <v>19.079999999999998</v>
      </c>
      <c r="N983" s="76">
        <f t="shared" si="38"/>
        <v>0.18288124221221122</v>
      </c>
      <c r="P983" s="23" t="e">
        <v>#NAME?</v>
      </c>
      <c r="R983" s="5">
        <v>208</v>
      </c>
      <c r="S983" s="5">
        <v>222.5</v>
      </c>
      <c r="T983" s="25"/>
      <c r="U983" s="34">
        <v>111.49</v>
      </c>
      <c r="V983" s="34"/>
      <c r="W983" s="78"/>
    </row>
    <row r="984" spans="1:23" outlineLevel="1" x14ac:dyDescent="0.2">
      <c r="A984" s="27">
        <f t="shared" si="39"/>
        <v>978</v>
      </c>
      <c r="B984" s="50">
        <v>41113</v>
      </c>
      <c r="C984" s="5">
        <v>123.25</v>
      </c>
      <c r="D984" s="5">
        <v>130.75</v>
      </c>
      <c r="E984" s="5">
        <v>2.7</v>
      </c>
      <c r="F984" s="5">
        <v>17.8</v>
      </c>
      <c r="G984" s="34">
        <v>7</v>
      </c>
      <c r="H984" s="34">
        <v>168.5</v>
      </c>
      <c r="I984" s="34">
        <v>183</v>
      </c>
      <c r="K984" s="5">
        <f t="shared" ref="K984:K1047" si="40">+D984*0.92-F984</f>
        <v>102.49000000000001</v>
      </c>
      <c r="L984" s="5"/>
      <c r="M984" s="9">
        <v>18.36</v>
      </c>
      <c r="N984" s="76">
        <f t="shared" ref="N984:N1047" si="41">+M984/K984</f>
        <v>0.17913942823690113</v>
      </c>
      <c r="P984" s="23" t="e">
        <v>#NAME?</v>
      </c>
      <c r="R984" s="5">
        <v>200</v>
      </c>
      <c r="S984" s="5">
        <v>214.5</v>
      </c>
      <c r="T984" s="25"/>
      <c r="U984" s="34">
        <v>111.15</v>
      </c>
      <c r="V984" s="34"/>
      <c r="W984" s="78"/>
    </row>
    <row r="985" spans="1:23" outlineLevel="1" x14ac:dyDescent="0.2">
      <c r="A985" s="27">
        <f t="shared" si="39"/>
        <v>979</v>
      </c>
      <c r="B985" s="50">
        <v>41114</v>
      </c>
      <c r="C985" s="5">
        <v>121.5</v>
      </c>
      <c r="D985" s="5">
        <v>129</v>
      </c>
      <c r="E985" s="5">
        <v>2.7</v>
      </c>
      <c r="F985" s="5">
        <v>18</v>
      </c>
      <c r="G985" s="34">
        <v>7.05</v>
      </c>
      <c r="H985" s="34">
        <v>165</v>
      </c>
      <c r="I985" s="34">
        <v>179.5</v>
      </c>
      <c r="K985" s="5">
        <f t="shared" si="40"/>
        <v>100.68</v>
      </c>
      <c r="L985" s="5"/>
      <c r="M985" s="9">
        <v>17.54</v>
      </c>
      <c r="N985" s="76">
        <f t="shared" si="41"/>
        <v>0.17421533571712353</v>
      </c>
      <c r="P985" s="23" t="e">
        <v>#NAME?</v>
      </c>
      <c r="R985" s="5">
        <v>191</v>
      </c>
      <c r="S985" s="5">
        <v>205.5</v>
      </c>
      <c r="T985" s="25"/>
      <c r="U985" s="34">
        <v>110.45</v>
      </c>
      <c r="V985" s="34"/>
      <c r="W985" s="78"/>
    </row>
    <row r="986" spans="1:23" outlineLevel="1" x14ac:dyDescent="0.2">
      <c r="A986" s="27">
        <f t="shared" si="39"/>
        <v>980</v>
      </c>
      <c r="B986" s="50">
        <v>41115</v>
      </c>
      <c r="C986" s="5">
        <v>119.75</v>
      </c>
      <c r="D986" s="5">
        <v>127</v>
      </c>
      <c r="E986" s="5">
        <v>2.6</v>
      </c>
      <c r="F986" s="5">
        <v>17.850000000000001</v>
      </c>
      <c r="G986" s="34">
        <v>6.9</v>
      </c>
      <c r="H986" s="34">
        <v>163.5</v>
      </c>
      <c r="I986" s="34">
        <v>179.5</v>
      </c>
      <c r="K986" s="5">
        <f t="shared" si="40"/>
        <v>98.990000000000009</v>
      </c>
      <c r="L986" s="5"/>
      <c r="M986" s="9">
        <v>17.41</v>
      </c>
      <c r="N986" s="76">
        <f t="shared" si="41"/>
        <v>0.17587635114658046</v>
      </c>
      <c r="P986" s="23" t="e">
        <v>#NAME?</v>
      </c>
      <c r="R986" s="5">
        <v>188</v>
      </c>
      <c r="S986" s="5">
        <v>202</v>
      </c>
      <c r="T986" s="25"/>
      <c r="U986" s="34">
        <v>107.09</v>
      </c>
      <c r="V986" s="34"/>
      <c r="W986" s="78"/>
    </row>
    <row r="987" spans="1:23" outlineLevel="1" x14ac:dyDescent="0.2">
      <c r="A987" s="27">
        <f t="shared" si="39"/>
        <v>981</v>
      </c>
      <c r="B987" s="50">
        <v>41116</v>
      </c>
      <c r="C987" s="5">
        <v>119</v>
      </c>
      <c r="D987" s="5">
        <v>126.25</v>
      </c>
      <c r="E987" s="5">
        <v>2.6</v>
      </c>
      <c r="F987" s="5">
        <v>17.75</v>
      </c>
      <c r="G987" s="34">
        <v>6.7</v>
      </c>
      <c r="H987" s="34">
        <v>158</v>
      </c>
      <c r="I987" s="34">
        <v>172</v>
      </c>
      <c r="K987" s="5">
        <f t="shared" si="40"/>
        <v>98.4</v>
      </c>
      <c r="L987" s="5"/>
      <c r="M987" s="9">
        <v>17.649999999999999</v>
      </c>
      <c r="N987" s="76">
        <f t="shared" si="41"/>
        <v>0.17936991869918698</v>
      </c>
      <c r="P987" s="23" t="e">
        <v>#NAME?</v>
      </c>
      <c r="R987" s="5">
        <v>182</v>
      </c>
      <c r="S987" s="5">
        <v>196</v>
      </c>
      <c r="T987" s="25"/>
      <c r="U987" s="34">
        <v>106.24</v>
      </c>
      <c r="V987" s="34"/>
      <c r="W987" s="78"/>
    </row>
    <row r="988" spans="1:23" ht="13.5" customHeight="1" outlineLevel="1" x14ac:dyDescent="0.2">
      <c r="A988" s="27">
        <f t="shared" si="39"/>
        <v>982</v>
      </c>
      <c r="B988" s="50">
        <v>41117</v>
      </c>
      <c r="C988" s="5">
        <v>118</v>
      </c>
      <c r="D988" s="5">
        <v>125.25</v>
      </c>
      <c r="E988" s="5">
        <v>2.6</v>
      </c>
      <c r="F988" s="5">
        <v>18</v>
      </c>
      <c r="G988" s="34">
        <v>6.7</v>
      </c>
      <c r="H988" s="34">
        <v>158</v>
      </c>
      <c r="I988" s="34">
        <v>172</v>
      </c>
      <c r="K988" s="5">
        <f t="shared" si="40"/>
        <v>97.23</v>
      </c>
      <c r="L988" s="5"/>
      <c r="M988" s="9">
        <v>18.39</v>
      </c>
      <c r="N988" s="76">
        <f t="shared" si="41"/>
        <v>0.18913915458191916</v>
      </c>
      <c r="P988" s="23" t="e">
        <v>#NAME?</v>
      </c>
      <c r="R988" s="5">
        <v>182</v>
      </c>
      <c r="S988" s="5">
        <v>196</v>
      </c>
      <c r="T988" s="25"/>
      <c r="U988" s="34">
        <v>105.53</v>
      </c>
      <c r="V988" s="34"/>
      <c r="W988" s="78"/>
    </row>
    <row r="989" spans="1:23" ht="13.5" customHeight="1" outlineLevel="1" x14ac:dyDescent="0.2">
      <c r="A989" s="27">
        <f t="shared" si="39"/>
        <v>983</v>
      </c>
      <c r="B989" s="50">
        <v>41120</v>
      </c>
      <c r="C989" s="5">
        <v>117.5</v>
      </c>
      <c r="D989" s="5">
        <v>125.25</v>
      </c>
      <c r="E989" s="5">
        <v>2.6</v>
      </c>
      <c r="F989" s="5">
        <v>18</v>
      </c>
      <c r="G989" s="34">
        <v>6.4</v>
      </c>
      <c r="H989" s="34">
        <v>157.5</v>
      </c>
      <c r="I989" s="34">
        <v>172</v>
      </c>
      <c r="K989" s="5">
        <f t="shared" si="40"/>
        <v>97.23</v>
      </c>
      <c r="L989" s="5"/>
      <c r="M989" s="9">
        <v>18.27</v>
      </c>
      <c r="N989" s="76">
        <f t="shared" si="41"/>
        <v>0.18790496760259179</v>
      </c>
      <c r="P989" s="23" t="e">
        <v>#NAME?</v>
      </c>
      <c r="R989" s="5">
        <v>181.5</v>
      </c>
      <c r="S989" s="5">
        <v>196</v>
      </c>
      <c r="T989" s="25"/>
      <c r="U989" s="34">
        <v>105.41</v>
      </c>
      <c r="V989" s="34"/>
      <c r="W989" s="78"/>
    </row>
    <row r="990" spans="1:23" ht="13.5" customHeight="1" outlineLevel="1" x14ac:dyDescent="0.2">
      <c r="A990" s="27">
        <f t="shared" si="39"/>
        <v>984</v>
      </c>
      <c r="B990" s="50">
        <v>41121</v>
      </c>
      <c r="C990" s="5">
        <v>117.5</v>
      </c>
      <c r="D990" s="5">
        <v>125.25</v>
      </c>
      <c r="E990" s="5">
        <v>2.6</v>
      </c>
      <c r="F990" s="5">
        <v>18</v>
      </c>
      <c r="G990" s="34">
        <v>6.4</v>
      </c>
      <c r="H990" s="34">
        <v>157.5</v>
      </c>
      <c r="I990" s="34">
        <v>172</v>
      </c>
      <c r="K990" s="5">
        <f t="shared" si="40"/>
        <v>97.23</v>
      </c>
      <c r="L990" s="5"/>
      <c r="M990" s="9">
        <v>18.05</v>
      </c>
      <c r="N990" s="76">
        <f t="shared" si="41"/>
        <v>0.18564229147382494</v>
      </c>
      <c r="P990" s="23" t="e">
        <v>#NAME?</v>
      </c>
      <c r="R990" s="5">
        <v>181.5</v>
      </c>
      <c r="S990" s="5">
        <v>196</v>
      </c>
      <c r="T990" s="25"/>
      <c r="U990" s="34">
        <v>106.18</v>
      </c>
      <c r="V990" s="34"/>
      <c r="W990" s="78"/>
    </row>
    <row r="991" spans="1:23" outlineLevel="1" x14ac:dyDescent="0.2">
      <c r="A991" s="27">
        <f t="shared" si="39"/>
        <v>985</v>
      </c>
      <c r="B991" s="50">
        <v>41122</v>
      </c>
      <c r="C991" s="5">
        <v>117.5</v>
      </c>
      <c r="D991" s="5">
        <v>125.25</v>
      </c>
      <c r="E991" s="5">
        <v>2.6</v>
      </c>
      <c r="F991" s="5">
        <v>17.899999999999999</v>
      </c>
      <c r="G991" s="34">
        <v>6.4</v>
      </c>
      <c r="H991" s="34">
        <v>157</v>
      </c>
      <c r="I991" s="34">
        <v>171.5</v>
      </c>
      <c r="K991" s="5">
        <f t="shared" si="40"/>
        <v>97.330000000000013</v>
      </c>
      <c r="L991" s="5"/>
      <c r="M991" s="9">
        <v>18.18</v>
      </c>
      <c r="N991" s="76">
        <f t="shared" si="41"/>
        <v>0.1867872187403678</v>
      </c>
      <c r="P991" s="23" t="e">
        <v>#NAME?</v>
      </c>
      <c r="R991" s="5">
        <v>179.5</v>
      </c>
      <c r="S991" s="5">
        <v>194</v>
      </c>
      <c r="T991" s="25"/>
      <c r="U991" s="34">
        <v>106.247185000587</v>
      </c>
      <c r="V991" s="34"/>
      <c r="W991" s="78"/>
    </row>
    <row r="992" spans="1:23" outlineLevel="1" x14ac:dyDescent="0.2">
      <c r="A992" s="27">
        <f t="shared" si="39"/>
        <v>986</v>
      </c>
      <c r="B992" s="50">
        <v>41123</v>
      </c>
      <c r="C992" s="5">
        <v>117.25</v>
      </c>
      <c r="D992" s="5">
        <v>125</v>
      </c>
      <c r="E992" s="5">
        <v>2.6</v>
      </c>
      <c r="F992" s="5">
        <v>17.899999999999999</v>
      </c>
      <c r="G992" s="34">
        <v>6.4</v>
      </c>
      <c r="H992" s="34">
        <v>157.5</v>
      </c>
      <c r="I992" s="34">
        <v>171.5</v>
      </c>
      <c r="K992" s="5">
        <f t="shared" si="40"/>
        <v>97.1</v>
      </c>
      <c r="L992" s="5"/>
      <c r="M992" s="9">
        <v>17.829999999999998</v>
      </c>
      <c r="N992" s="76">
        <f t="shared" si="41"/>
        <v>0.18362512873326467</v>
      </c>
      <c r="P992" s="23" t="e">
        <v>#NAME?</v>
      </c>
      <c r="R992" s="5">
        <v>180.5</v>
      </c>
      <c r="S992" s="5">
        <v>194.5</v>
      </c>
      <c r="T992" s="25"/>
      <c r="U992" s="34">
        <v>106.33</v>
      </c>
      <c r="V992" s="34"/>
      <c r="W992" s="78"/>
    </row>
    <row r="993" spans="1:23" outlineLevel="1" x14ac:dyDescent="0.2">
      <c r="A993" s="27">
        <f t="shared" si="39"/>
        <v>987</v>
      </c>
      <c r="B993" s="50">
        <v>41124</v>
      </c>
      <c r="C993" s="5">
        <v>117.25</v>
      </c>
      <c r="D993" s="5">
        <v>125</v>
      </c>
      <c r="E993" s="5">
        <v>2.6</v>
      </c>
      <c r="F993" s="5">
        <v>17.899999999999999</v>
      </c>
      <c r="G993" s="34">
        <v>6.4</v>
      </c>
      <c r="H993" s="34">
        <v>157</v>
      </c>
      <c r="I993" s="34">
        <v>171</v>
      </c>
      <c r="K993" s="5">
        <f t="shared" si="40"/>
        <v>97.1</v>
      </c>
      <c r="L993" s="5"/>
      <c r="M993" s="9">
        <v>18.28</v>
      </c>
      <c r="N993" s="76">
        <f t="shared" si="41"/>
        <v>0.18825952626158601</v>
      </c>
      <c r="P993" s="23" t="e">
        <v>#NAME?</v>
      </c>
      <c r="R993" s="5">
        <v>180.5</v>
      </c>
      <c r="S993" s="5">
        <v>194.5</v>
      </c>
      <c r="T993" s="25"/>
      <c r="U993" s="34">
        <v>106</v>
      </c>
      <c r="V993" s="34"/>
      <c r="W993" s="78"/>
    </row>
    <row r="994" spans="1:23" outlineLevel="1" x14ac:dyDescent="0.2">
      <c r="A994" s="27">
        <f t="shared" si="39"/>
        <v>988</v>
      </c>
      <c r="B994" s="50">
        <v>41127</v>
      </c>
      <c r="C994" s="5">
        <v>117.75</v>
      </c>
      <c r="D994" s="5">
        <v>125.5</v>
      </c>
      <c r="E994" s="5">
        <v>2.6</v>
      </c>
      <c r="F994" s="5">
        <v>17.7</v>
      </c>
      <c r="G994" s="34">
        <v>6.3</v>
      </c>
      <c r="H994" s="34">
        <v>154</v>
      </c>
      <c r="I994" s="34">
        <v>168</v>
      </c>
      <c r="K994" s="5">
        <f t="shared" si="40"/>
        <v>97.76</v>
      </c>
      <c r="L994" s="5"/>
      <c r="M994" s="9">
        <v>18.489999999999998</v>
      </c>
      <c r="N994" s="76">
        <f t="shared" si="41"/>
        <v>0.18913666121112926</v>
      </c>
      <c r="P994" s="23" t="e">
        <v>#NAME?</v>
      </c>
      <c r="R994" s="5">
        <v>177</v>
      </c>
      <c r="S994" s="5">
        <v>191</v>
      </c>
      <c r="T994" s="25"/>
      <c r="U994" s="34">
        <v>105.546373714898</v>
      </c>
      <c r="V994" s="34"/>
      <c r="W994" s="78"/>
    </row>
    <row r="995" spans="1:23" outlineLevel="1" x14ac:dyDescent="0.2">
      <c r="A995" s="27">
        <f t="shared" si="39"/>
        <v>989</v>
      </c>
      <c r="B995" s="50">
        <v>41128</v>
      </c>
      <c r="C995" s="5">
        <v>117.75</v>
      </c>
      <c r="D995" s="5">
        <v>125.5</v>
      </c>
      <c r="E995" s="5">
        <v>2.6</v>
      </c>
      <c r="F995" s="5">
        <v>17.7</v>
      </c>
      <c r="G995" s="34">
        <v>6.3</v>
      </c>
      <c r="H995" s="34">
        <v>153</v>
      </c>
      <c r="I995" s="34">
        <v>167</v>
      </c>
      <c r="J995" s="13"/>
      <c r="K995" s="5">
        <f t="shared" si="40"/>
        <v>97.76</v>
      </c>
      <c r="L995" s="5"/>
      <c r="M995" s="9">
        <v>18.489999999999998</v>
      </c>
      <c r="N995" s="76">
        <f t="shared" si="41"/>
        <v>0.18913666121112926</v>
      </c>
      <c r="P995" s="23" t="e">
        <v>#NAME?</v>
      </c>
      <c r="R995" s="5">
        <v>175</v>
      </c>
      <c r="S995" s="5">
        <v>189</v>
      </c>
      <c r="T995" s="25"/>
      <c r="U995" s="34">
        <v>105.35</v>
      </c>
      <c r="V995" s="34"/>
      <c r="W995" s="78"/>
    </row>
    <row r="996" spans="1:23" outlineLevel="1" x14ac:dyDescent="0.2">
      <c r="A996" s="27">
        <f t="shared" si="39"/>
        <v>990</v>
      </c>
      <c r="B996" s="50">
        <v>41129</v>
      </c>
      <c r="C996" s="5">
        <v>117</v>
      </c>
      <c r="D996" s="5">
        <v>125.25</v>
      </c>
      <c r="E996" s="5">
        <v>2.6</v>
      </c>
      <c r="F996" s="5">
        <v>17.8</v>
      </c>
      <c r="G996" s="34">
        <v>7</v>
      </c>
      <c r="H996" s="34">
        <v>153</v>
      </c>
      <c r="I996" s="34">
        <v>167</v>
      </c>
      <c r="J996" s="13"/>
      <c r="K996" s="5">
        <f t="shared" si="40"/>
        <v>97.43</v>
      </c>
      <c r="L996" s="5"/>
      <c r="M996" s="9">
        <v>18.690000000000001</v>
      </c>
      <c r="N996" s="76">
        <f t="shared" si="41"/>
        <v>0.1918300318177153</v>
      </c>
      <c r="P996" s="23" t="e">
        <v>#NAME?</v>
      </c>
      <c r="R996" s="5">
        <v>175</v>
      </c>
      <c r="S996" s="5">
        <v>189</v>
      </c>
      <c r="T996" s="25"/>
      <c r="U996" s="34">
        <v>105.3244958920076</v>
      </c>
      <c r="V996" s="34"/>
      <c r="W996" s="78"/>
    </row>
    <row r="997" spans="1:23" outlineLevel="1" x14ac:dyDescent="0.2">
      <c r="A997" s="27">
        <f t="shared" si="39"/>
        <v>991</v>
      </c>
      <c r="B997" s="50">
        <v>41130</v>
      </c>
      <c r="C997" s="5">
        <v>117</v>
      </c>
      <c r="D997" s="5">
        <v>125.25</v>
      </c>
      <c r="E997" s="5">
        <v>2.6</v>
      </c>
      <c r="F997" s="5">
        <v>17.8</v>
      </c>
      <c r="G997" s="34">
        <v>7</v>
      </c>
      <c r="H997" s="34">
        <v>153</v>
      </c>
      <c r="I997" s="34">
        <v>167</v>
      </c>
      <c r="K997" s="5">
        <f t="shared" si="40"/>
        <v>97.43</v>
      </c>
      <c r="L997" s="5"/>
      <c r="M997" s="9">
        <v>18.940000000000001</v>
      </c>
      <c r="N997" s="76">
        <f t="shared" si="41"/>
        <v>0.1943959765985836</v>
      </c>
      <c r="P997" s="23" t="e">
        <v>#NAME?</v>
      </c>
      <c r="R997" s="5">
        <v>175</v>
      </c>
      <c r="S997" s="5">
        <v>189</v>
      </c>
      <c r="T997" s="25"/>
      <c r="U997" s="34">
        <v>105.3244958920076</v>
      </c>
      <c r="V997" s="34"/>
      <c r="W997" s="78"/>
    </row>
    <row r="998" spans="1:23" outlineLevel="1" x14ac:dyDescent="0.2">
      <c r="A998" s="27">
        <f t="shared" si="39"/>
        <v>992</v>
      </c>
      <c r="B998" s="50">
        <v>41131</v>
      </c>
      <c r="C998" s="5">
        <v>115</v>
      </c>
      <c r="D998" s="5">
        <v>124.25</v>
      </c>
      <c r="E998" s="5">
        <v>2.5</v>
      </c>
      <c r="F998" s="5">
        <v>18.2</v>
      </c>
      <c r="G998" s="34">
        <v>6.8</v>
      </c>
      <c r="H998" s="34">
        <v>151</v>
      </c>
      <c r="I998" s="34">
        <v>165</v>
      </c>
      <c r="J998" s="13"/>
      <c r="K998" s="5">
        <f t="shared" si="40"/>
        <v>96.11</v>
      </c>
      <c r="L998" s="5"/>
      <c r="M998" s="9">
        <v>19.21</v>
      </c>
      <c r="N998" s="76">
        <f t="shared" si="41"/>
        <v>0.19987514306523776</v>
      </c>
      <c r="P998" s="23" t="e">
        <v>#NAME?</v>
      </c>
      <c r="R998" s="5">
        <v>172.5</v>
      </c>
      <c r="S998" s="5">
        <v>186.5</v>
      </c>
      <c r="T998" s="25"/>
      <c r="U998" s="34">
        <v>102.97</v>
      </c>
      <c r="V998" s="34"/>
      <c r="W998" s="78"/>
    </row>
    <row r="999" spans="1:23" outlineLevel="1" x14ac:dyDescent="0.2">
      <c r="A999" s="27">
        <f t="shared" si="39"/>
        <v>993</v>
      </c>
      <c r="B999" s="50">
        <v>41134</v>
      </c>
      <c r="C999" s="5">
        <v>114.5</v>
      </c>
      <c r="D999" s="5">
        <v>122.75</v>
      </c>
      <c r="E999" s="5">
        <v>2.5</v>
      </c>
      <c r="F999" s="5">
        <v>17.600000000000001</v>
      </c>
      <c r="G999" s="34">
        <v>6.7</v>
      </c>
      <c r="H999" s="34">
        <v>149.5</v>
      </c>
      <c r="I999" s="34">
        <v>163.5</v>
      </c>
      <c r="J999" s="13"/>
      <c r="K999" s="5">
        <f t="shared" si="40"/>
        <v>95.330000000000013</v>
      </c>
      <c r="L999" s="5"/>
      <c r="M999" s="9">
        <v>19.079999999999998</v>
      </c>
      <c r="N999" s="76">
        <f t="shared" si="41"/>
        <v>0.20014685828175807</v>
      </c>
      <c r="P999" s="23" t="e">
        <v>#NAME?</v>
      </c>
      <c r="R999" s="5">
        <v>172</v>
      </c>
      <c r="S999" s="5">
        <v>186</v>
      </c>
      <c r="T999" s="25"/>
      <c r="U999" s="34">
        <v>102.9</v>
      </c>
      <c r="V999" s="34"/>
      <c r="W999" s="78"/>
    </row>
    <row r="1000" spans="1:23" outlineLevel="1" x14ac:dyDescent="0.2">
      <c r="A1000" s="27">
        <f t="shared" si="39"/>
        <v>994</v>
      </c>
      <c r="B1000" s="50">
        <v>41135</v>
      </c>
      <c r="C1000" s="5">
        <v>114</v>
      </c>
      <c r="D1000" s="5">
        <v>122.25</v>
      </c>
      <c r="E1000" s="5">
        <v>2.5</v>
      </c>
      <c r="F1000" s="5">
        <v>17.3</v>
      </c>
      <c r="G1000" s="34">
        <v>6.5</v>
      </c>
      <c r="H1000" s="34">
        <v>147.5</v>
      </c>
      <c r="I1000" s="34">
        <v>161.5</v>
      </c>
      <c r="J1000" s="13"/>
      <c r="K1000" s="5">
        <f t="shared" si="40"/>
        <v>95.17</v>
      </c>
      <c r="L1000" s="5"/>
      <c r="M1000" s="9">
        <v>18.309999999999999</v>
      </c>
      <c r="N1000" s="76">
        <f t="shared" si="41"/>
        <v>0.19239256068088681</v>
      </c>
      <c r="P1000" s="23" t="e">
        <v>#NAME?</v>
      </c>
      <c r="R1000" s="5">
        <v>172</v>
      </c>
      <c r="S1000" s="5">
        <v>186</v>
      </c>
      <c r="T1000" s="25"/>
      <c r="U1000" s="34">
        <v>102.88</v>
      </c>
      <c r="V1000" s="34"/>
      <c r="W1000" s="78"/>
    </row>
    <row r="1001" spans="1:23" outlineLevel="1" x14ac:dyDescent="0.2">
      <c r="A1001" s="27">
        <f t="shared" si="39"/>
        <v>995</v>
      </c>
      <c r="B1001" s="50">
        <v>41136</v>
      </c>
      <c r="C1001" s="5">
        <v>113.5</v>
      </c>
      <c r="D1001" s="5">
        <v>122</v>
      </c>
      <c r="E1001" s="5">
        <v>2.5</v>
      </c>
      <c r="F1001" s="5">
        <v>17.5</v>
      </c>
      <c r="G1001" s="34">
        <v>6.5</v>
      </c>
      <c r="H1001" s="34">
        <v>148.5</v>
      </c>
      <c r="I1001" s="34">
        <v>162</v>
      </c>
      <c r="J1001" s="13"/>
      <c r="K1001" s="5">
        <f t="shared" si="40"/>
        <v>94.740000000000009</v>
      </c>
      <c r="L1001" s="5"/>
      <c r="M1001" s="9">
        <v>18.02</v>
      </c>
      <c r="N1001" s="76">
        <f t="shared" si="41"/>
        <v>0.19020477095207936</v>
      </c>
      <c r="P1001" s="23" t="e">
        <v>#NAME?</v>
      </c>
      <c r="R1001" s="5">
        <v>168</v>
      </c>
      <c r="S1001" s="5">
        <v>181.5</v>
      </c>
      <c r="T1001" s="25"/>
      <c r="U1001" s="34">
        <v>99.69</v>
      </c>
      <c r="V1001" s="34"/>
      <c r="W1001" s="78"/>
    </row>
    <row r="1002" spans="1:23" outlineLevel="1" x14ac:dyDescent="0.2">
      <c r="A1002" s="27">
        <f t="shared" si="39"/>
        <v>996</v>
      </c>
      <c r="B1002" s="50">
        <v>41137</v>
      </c>
      <c r="C1002" s="5">
        <v>113.75</v>
      </c>
      <c r="D1002" s="5">
        <v>122.25</v>
      </c>
      <c r="E1002" s="5">
        <v>2.5</v>
      </c>
      <c r="F1002" s="5">
        <v>17.350000000000001</v>
      </c>
      <c r="G1002" s="34">
        <v>6.65</v>
      </c>
      <c r="H1002" s="34">
        <v>148.5</v>
      </c>
      <c r="I1002" s="34">
        <v>162</v>
      </c>
      <c r="J1002" s="13"/>
      <c r="K1002" s="5">
        <f t="shared" si="40"/>
        <v>95.12</v>
      </c>
      <c r="L1002" s="5"/>
      <c r="M1002" s="9">
        <v>18.18</v>
      </c>
      <c r="N1002" s="76">
        <f t="shared" si="41"/>
        <v>0.19112699747687131</v>
      </c>
      <c r="P1002" s="23" t="e">
        <v>#NAME?</v>
      </c>
      <c r="R1002" s="5">
        <v>168</v>
      </c>
      <c r="S1002" s="5">
        <v>181.5</v>
      </c>
      <c r="T1002" s="25"/>
      <c r="U1002" s="34">
        <v>99.59</v>
      </c>
      <c r="V1002" s="34"/>
      <c r="W1002" s="78"/>
    </row>
    <row r="1003" spans="1:23" outlineLevel="1" x14ac:dyDescent="0.2">
      <c r="A1003" s="27">
        <f t="shared" si="39"/>
        <v>997</v>
      </c>
      <c r="B1003" s="50">
        <v>41138</v>
      </c>
      <c r="C1003" s="5">
        <v>111.75</v>
      </c>
      <c r="D1003" s="5">
        <v>120.25</v>
      </c>
      <c r="E1003" s="5">
        <v>2.5</v>
      </c>
      <c r="F1003" s="5">
        <v>17.3</v>
      </c>
      <c r="G1003" s="34">
        <v>6.6</v>
      </c>
      <c r="H1003" s="34">
        <v>146.5</v>
      </c>
      <c r="I1003" s="34">
        <v>160</v>
      </c>
      <c r="J1003" s="13"/>
      <c r="K1003" s="5">
        <f t="shared" si="40"/>
        <v>93.330000000000013</v>
      </c>
      <c r="L1003" s="5"/>
      <c r="M1003" s="9">
        <v>17.809999999999999</v>
      </c>
      <c r="N1003" s="76">
        <f t="shared" si="41"/>
        <v>0.19082824386585232</v>
      </c>
      <c r="P1003" s="23" t="e">
        <v>#NAME?</v>
      </c>
      <c r="R1003" s="5">
        <v>167</v>
      </c>
      <c r="S1003" s="5">
        <v>180.5</v>
      </c>
      <c r="T1003" s="25"/>
      <c r="U1003" s="34">
        <v>99.05</v>
      </c>
      <c r="V1003" s="34"/>
      <c r="W1003" s="78"/>
    </row>
    <row r="1004" spans="1:23" outlineLevel="1" x14ac:dyDescent="0.2">
      <c r="A1004" s="27">
        <f t="shared" si="39"/>
        <v>998</v>
      </c>
      <c r="B1004" s="50">
        <v>41141</v>
      </c>
      <c r="C1004" s="5">
        <v>111.75</v>
      </c>
      <c r="D1004" s="5">
        <v>120.25</v>
      </c>
      <c r="E1004" s="5">
        <v>2.5</v>
      </c>
      <c r="F1004" s="5">
        <v>17.3</v>
      </c>
      <c r="G1004" s="34">
        <v>6.6</v>
      </c>
      <c r="H1004" s="34">
        <v>146.5</v>
      </c>
      <c r="I1004" s="34">
        <v>160</v>
      </c>
      <c r="J1004" s="13"/>
      <c r="K1004" s="5">
        <f t="shared" si="40"/>
        <v>93.330000000000013</v>
      </c>
      <c r="L1004" s="5"/>
      <c r="M1004" s="9">
        <v>17.98</v>
      </c>
      <c r="N1004" s="76">
        <f t="shared" si="41"/>
        <v>0.19264973749062464</v>
      </c>
      <c r="P1004" s="23" t="e">
        <v>#NAME?</v>
      </c>
      <c r="R1004" s="5">
        <v>167</v>
      </c>
      <c r="S1004" s="5">
        <v>180.5</v>
      </c>
      <c r="T1004" s="25"/>
      <c r="U1004" s="34">
        <v>99.05</v>
      </c>
      <c r="V1004" s="34"/>
      <c r="W1004" s="78"/>
    </row>
    <row r="1005" spans="1:23" outlineLevel="1" x14ac:dyDescent="0.2">
      <c r="A1005" s="27">
        <f t="shared" si="39"/>
        <v>999</v>
      </c>
      <c r="B1005" s="50">
        <v>41142</v>
      </c>
      <c r="C1005" s="5">
        <v>108.75</v>
      </c>
      <c r="D1005" s="5">
        <v>116.75</v>
      </c>
      <c r="E1005" s="5">
        <v>2.5</v>
      </c>
      <c r="F1005" s="5">
        <v>17.25</v>
      </c>
      <c r="G1005" s="34">
        <v>6.55</v>
      </c>
      <c r="H1005" s="34">
        <v>140.5</v>
      </c>
      <c r="I1005" s="34">
        <v>154</v>
      </c>
      <c r="J1005" s="13"/>
      <c r="K1005" s="5">
        <f t="shared" si="40"/>
        <v>90.160000000000011</v>
      </c>
      <c r="L1005" s="5"/>
      <c r="M1005" s="9">
        <v>17.850000000000001</v>
      </c>
      <c r="N1005" s="76">
        <f t="shared" si="41"/>
        <v>0.19798136645962733</v>
      </c>
      <c r="P1005" s="23" t="e">
        <v>#NAME?</v>
      </c>
      <c r="R1005" s="5">
        <v>164.5</v>
      </c>
      <c r="S1005" s="5">
        <v>178</v>
      </c>
      <c r="T1005" s="25"/>
      <c r="U1005" s="34">
        <v>95.87</v>
      </c>
      <c r="V1005" s="34"/>
      <c r="W1005" s="78"/>
    </row>
    <row r="1006" spans="1:23" outlineLevel="1" x14ac:dyDescent="0.2">
      <c r="A1006" s="27">
        <f t="shared" si="39"/>
        <v>1000</v>
      </c>
      <c r="B1006" s="50">
        <v>41143</v>
      </c>
      <c r="C1006" s="5">
        <v>105.75</v>
      </c>
      <c r="D1006" s="5">
        <v>113.75</v>
      </c>
      <c r="E1006" s="5">
        <v>2.4</v>
      </c>
      <c r="F1006" s="5">
        <v>17.25</v>
      </c>
      <c r="G1006" s="34">
        <v>6.55</v>
      </c>
      <c r="H1006" s="34">
        <v>139.5</v>
      </c>
      <c r="I1006" s="34">
        <v>153</v>
      </c>
      <c r="J1006" s="13"/>
      <c r="K1006" s="5">
        <f t="shared" si="40"/>
        <v>87.4</v>
      </c>
      <c r="L1006" s="5"/>
      <c r="M1006" s="9">
        <v>17.87</v>
      </c>
      <c r="N1006" s="76">
        <f t="shared" si="41"/>
        <v>0.20446224256292905</v>
      </c>
      <c r="P1006" s="23" t="e">
        <v>#NAME?</v>
      </c>
      <c r="R1006" s="5">
        <v>163.5</v>
      </c>
      <c r="S1006" s="5">
        <v>177</v>
      </c>
      <c r="T1006" s="25"/>
      <c r="U1006" s="34">
        <v>92.35</v>
      </c>
      <c r="V1006" s="34"/>
      <c r="W1006" s="78"/>
    </row>
    <row r="1007" spans="1:23" outlineLevel="1" x14ac:dyDescent="0.2">
      <c r="A1007" s="27">
        <f t="shared" si="39"/>
        <v>1001</v>
      </c>
      <c r="B1007" s="50">
        <v>41144</v>
      </c>
      <c r="C1007" s="5">
        <v>103</v>
      </c>
      <c r="D1007" s="5">
        <v>110.75</v>
      </c>
      <c r="E1007" s="5">
        <v>2.4</v>
      </c>
      <c r="F1007" s="5">
        <v>17.2</v>
      </c>
      <c r="G1007" s="34">
        <v>6.5</v>
      </c>
      <c r="H1007" s="34">
        <v>139</v>
      </c>
      <c r="I1007" s="34">
        <v>152.5</v>
      </c>
      <c r="K1007" s="5">
        <f t="shared" si="40"/>
        <v>84.69</v>
      </c>
      <c r="L1007" s="5"/>
      <c r="M1007" s="9">
        <v>17.170000000000002</v>
      </c>
      <c r="N1007" s="76">
        <f t="shared" si="41"/>
        <v>0.20273940252686271</v>
      </c>
      <c r="P1007" s="23" t="e">
        <v>#NAME?</v>
      </c>
      <c r="R1007" s="5">
        <v>162.5</v>
      </c>
      <c r="S1007" s="5">
        <v>176</v>
      </c>
      <c r="T1007" s="25"/>
      <c r="U1007" s="34">
        <v>90.66</v>
      </c>
      <c r="V1007" s="34"/>
      <c r="W1007" s="78"/>
    </row>
    <row r="1008" spans="1:23" outlineLevel="1" x14ac:dyDescent="0.2">
      <c r="A1008" s="27">
        <f t="shared" si="39"/>
        <v>1002</v>
      </c>
      <c r="B1008" s="50">
        <v>41145</v>
      </c>
      <c r="C1008" s="5">
        <v>101.5</v>
      </c>
      <c r="D1008" s="5">
        <v>108</v>
      </c>
      <c r="E1008" s="5">
        <v>2.2999999999999998</v>
      </c>
      <c r="F1008" s="5">
        <v>17.2</v>
      </c>
      <c r="G1008" s="34">
        <v>6.6</v>
      </c>
      <c r="H1008" s="34">
        <v>139</v>
      </c>
      <c r="I1008" s="34">
        <v>152.5</v>
      </c>
      <c r="K1008" s="5">
        <f t="shared" si="40"/>
        <v>82.16</v>
      </c>
      <c r="L1008" s="5"/>
      <c r="M1008" s="9">
        <v>17.010000000000002</v>
      </c>
      <c r="N1008" s="76">
        <f t="shared" si="41"/>
        <v>0.20703505355404092</v>
      </c>
      <c r="P1008" s="23" t="e">
        <v>#NAME?</v>
      </c>
      <c r="R1008" s="5">
        <v>162</v>
      </c>
      <c r="S1008" s="5">
        <v>175.5</v>
      </c>
      <c r="T1008" s="25"/>
      <c r="U1008" s="34">
        <v>89.53</v>
      </c>
      <c r="V1008" s="34"/>
      <c r="W1008" s="78"/>
    </row>
    <row r="1009" spans="1:23" outlineLevel="1" x14ac:dyDescent="0.2">
      <c r="A1009" s="27">
        <f t="shared" si="39"/>
        <v>1003</v>
      </c>
      <c r="B1009" s="50">
        <v>41148</v>
      </c>
      <c r="C1009" s="5">
        <v>97.5</v>
      </c>
      <c r="D1009" s="5">
        <v>104</v>
      </c>
      <c r="E1009" s="5">
        <v>2.1</v>
      </c>
      <c r="F1009" s="5">
        <v>17.2</v>
      </c>
      <c r="G1009" s="34">
        <v>6.75</v>
      </c>
      <c r="H1009" s="34">
        <v>139</v>
      </c>
      <c r="I1009" s="34">
        <v>152.5</v>
      </c>
      <c r="K1009" s="5">
        <f t="shared" si="40"/>
        <v>78.48</v>
      </c>
      <c r="L1009" s="5"/>
      <c r="M1009" s="9">
        <v>16.68</v>
      </c>
      <c r="N1009" s="76">
        <f t="shared" si="41"/>
        <v>0.21253822629969418</v>
      </c>
      <c r="P1009" s="23" t="e">
        <v>#NAME?</v>
      </c>
      <c r="R1009" s="5">
        <v>161</v>
      </c>
      <c r="S1009" s="5">
        <v>174.5</v>
      </c>
      <c r="T1009" s="25"/>
      <c r="U1009" s="34">
        <v>88.71</v>
      </c>
      <c r="V1009" s="34"/>
      <c r="W1009" s="78"/>
    </row>
    <row r="1010" spans="1:23" outlineLevel="1" x14ac:dyDescent="0.2">
      <c r="A1010" s="27">
        <f t="shared" si="39"/>
        <v>1004</v>
      </c>
      <c r="B1010" s="50">
        <v>41149</v>
      </c>
      <c r="C1010" s="5">
        <v>95.5</v>
      </c>
      <c r="D1010" s="5">
        <v>102</v>
      </c>
      <c r="E1010" s="5">
        <v>2.1</v>
      </c>
      <c r="F1010" s="5">
        <v>17.2</v>
      </c>
      <c r="G1010" s="34">
        <v>6.85</v>
      </c>
      <c r="H1010" s="34">
        <v>139</v>
      </c>
      <c r="I1010" s="34">
        <v>152.5</v>
      </c>
      <c r="K1010" s="5">
        <f t="shared" si="40"/>
        <v>76.64</v>
      </c>
      <c r="L1010" s="5"/>
      <c r="M1010" s="9">
        <v>16.559999999999999</v>
      </c>
      <c r="N1010" s="76">
        <f t="shared" si="41"/>
        <v>0.21607515657620041</v>
      </c>
      <c r="P1010" s="23" t="e">
        <v>#NAME?</v>
      </c>
      <c r="R1010" s="5">
        <v>160</v>
      </c>
      <c r="S1010" s="5">
        <v>173.5</v>
      </c>
      <c r="T1010" s="25"/>
      <c r="U1010" s="34">
        <v>85.43</v>
      </c>
      <c r="V1010" s="34"/>
      <c r="W1010" s="78"/>
    </row>
    <row r="1011" spans="1:23" outlineLevel="1" x14ac:dyDescent="0.2">
      <c r="A1011" s="27">
        <f t="shared" si="39"/>
        <v>1005</v>
      </c>
      <c r="B1011" s="50">
        <v>41150</v>
      </c>
      <c r="C1011" s="5">
        <v>92.5</v>
      </c>
      <c r="D1011" s="5">
        <v>99</v>
      </c>
      <c r="E1011" s="5">
        <v>2</v>
      </c>
      <c r="F1011" s="5">
        <v>17.5</v>
      </c>
      <c r="G1011" s="34">
        <v>7.2</v>
      </c>
      <c r="H1011" s="34">
        <v>138</v>
      </c>
      <c r="I1011" s="34">
        <v>151.5</v>
      </c>
      <c r="K1011" s="5">
        <f t="shared" si="40"/>
        <v>73.58</v>
      </c>
      <c r="L1011" s="5"/>
      <c r="M1011" s="9">
        <v>16.100000000000001</v>
      </c>
      <c r="N1011" s="76">
        <f t="shared" si="41"/>
        <v>0.21880945909214464</v>
      </c>
      <c r="P1011" s="23" t="e">
        <v>#NAME?</v>
      </c>
      <c r="R1011" s="5">
        <v>159.5</v>
      </c>
      <c r="S1011" s="5">
        <v>173</v>
      </c>
      <c r="T1011" s="25"/>
      <c r="U1011" s="34">
        <v>80.16</v>
      </c>
      <c r="V1011" s="34"/>
      <c r="W1011" s="78"/>
    </row>
    <row r="1012" spans="1:23" outlineLevel="1" x14ac:dyDescent="0.2">
      <c r="A1012" s="27">
        <f t="shared" si="39"/>
        <v>1006</v>
      </c>
      <c r="B1012" s="50">
        <v>41151</v>
      </c>
      <c r="C1012" s="5">
        <v>90.75</v>
      </c>
      <c r="D1012" s="5">
        <v>97.25</v>
      </c>
      <c r="E1012" s="5">
        <v>2</v>
      </c>
      <c r="F1012" s="5">
        <v>17.600000000000001</v>
      </c>
      <c r="G1012" s="34">
        <v>7.3</v>
      </c>
      <c r="H1012" s="34">
        <v>136.5</v>
      </c>
      <c r="I1012" s="34">
        <v>150</v>
      </c>
      <c r="K1012" s="5">
        <f t="shared" si="40"/>
        <v>71.87</v>
      </c>
      <c r="L1012" s="5"/>
      <c r="M1012" s="9">
        <v>16.04</v>
      </c>
      <c r="N1012" s="76">
        <f t="shared" si="41"/>
        <v>0.22318074300820925</v>
      </c>
      <c r="P1012" s="23" t="e">
        <v>#NAME?</v>
      </c>
      <c r="R1012" s="5">
        <v>158.5</v>
      </c>
      <c r="S1012" s="5">
        <v>172</v>
      </c>
      <c r="T1012" s="25"/>
      <c r="U1012" s="34">
        <v>79.13</v>
      </c>
      <c r="V1012" s="34"/>
      <c r="W1012" s="78"/>
    </row>
    <row r="1013" spans="1:23" outlineLevel="1" x14ac:dyDescent="0.2">
      <c r="A1013" s="27">
        <f t="shared" si="39"/>
        <v>1007</v>
      </c>
      <c r="B1013" s="50">
        <v>41152</v>
      </c>
      <c r="C1013" s="5">
        <v>90.5</v>
      </c>
      <c r="D1013" s="5">
        <v>97</v>
      </c>
      <c r="E1013" s="5">
        <v>2</v>
      </c>
      <c r="F1013" s="5">
        <v>17.5</v>
      </c>
      <c r="G1013" s="34">
        <v>7.3</v>
      </c>
      <c r="H1013" s="34">
        <v>136.5</v>
      </c>
      <c r="I1013" s="34">
        <v>150.5</v>
      </c>
      <c r="K1013" s="5">
        <f t="shared" si="40"/>
        <v>71.740000000000009</v>
      </c>
      <c r="L1013" s="5"/>
      <c r="M1013" s="9">
        <v>16.37</v>
      </c>
      <c r="N1013" s="76">
        <f t="shared" si="41"/>
        <v>0.22818511290772231</v>
      </c>
      <c r="P1013" s="23" t="e">
        <v>#NAME?</v>
      </c>
      <c r="R1013" s="5">
        <v>158.5</v>
      </c>
      <c r="S1013" s="5">
        <v>172.5</v>
      </c>
      <c r="T1013" s="25"/>
      <c r="U1013" s="34">
        <v>78.08</v>
      </c>
      <c r="V1013" s="34"/>
      <c r="W1013" s="78"/>
    </row>
    <row r="1014" spans="1:23" outlineLevel="1" x14ac:dyDescent="0.2">
      <c r="A1014" s="27">
        <f t="shared" si="39"/>
        <v>1008</v>
      </c>
      <c r="B1014" s="50">
        <v>41156</v>
      </c>
      <c r="C1014" s="5">
        <v>89</v>
      </c>
      <c r="D1014" s="5">
        <v>95.75</v>
      </c>
      <c r="E1014" s="5">
        <v>2</v>
      </c>
      <c r="F1014" s="5">
        <v>17.600000000000001</v>
      </c>
      <c r="G1014" s="34">
        <v>7.2</v>
      </c>
      <c r="H1014" s="34">
        <v>133.5</v>
      </c>
      <c r="I1014" s="34">
        <v>146.5</v>
      </c>
      <c r="K1014" s="5">
        <f t="shared" si="40"/>
        <v>70.490000000000009</v>
      </c>
      <c r="L1014" s="5"/>
      <c r="M1014" s="9">
        <v>15.88</v>
      </c>
      <c r="N1014" s="76">
        <f t="shared" si="41"/>
        <v>0.22528018158604055</v>
      </c>
      <c r="P1014" s="23" t="e">
        <v>#NAME?</v>
      </c>
      <c r="R1014" s="5">
        <v>158</v>
      </c>
      <c r="S1014" s="5">
        <v>171</v>
      </c>
      <c r="T1014" s="25"/>
      <c r="U1014" s="34">
        <v>78.02</v>
      </c>
      <c r="V1014" s="34"/>
      <c r="W1014" s="78"/>
    </row>
    <row r="1015" spans="1:23" outlineLevel="1" x14ac:dyDescent="0.2">
      <c r="A1015" s="27">
        <f t="shared" si="39"/>
        <v>1009</v>
      </c>
      <c r="B1015" s="50">
        <v>41157</v>
      </c>
      <c r="C1015" s="5">
        <v>88.75</v>
      </c>
      <c r="D1015" s="5">
        <v>95.75</v>
      </c>
      <c r="E1015" s="5">
        <v>2</v>
      </c>
      <c r="F1015" s="5">
        <v>17.600000000000001</v>
      </c>
      <c r="G1015" s="34">
        <v>7.15</v>
      </c>
      <c r="H1015" s="34">
        <v>133.5</v>
      </c>
      <c r="I1015" s="34">
        <v>146.5</v>
      </c>
      <c r="K1015" s="5">
        <f t="shared" si="40"/>
        <v>70.490000000000009</v>
      </c>
      <c r="L1015" s="5"/>
      <c r="M1015" s="9">
        <v>16.18</v>
      </c>
      <c r="N1015" s="76">
        <f t="shared" si="41"/>
        <v>0.22953610441197331</v>
      </c>
      <c r="P1015" s="23" t="e">
        <v>#NAME?</v>
      </c>
      <c r="R1015" s="5">
        <v>157</v>
      </c>
      <c r="S1015" s="5">
        <v>170</v>
      </c>
      <c r="T1015" s="25"/>
      <c r="U1015" s="34">
        <v>77.39</v>
      </c>
      <c r="V1015" s="34"/>
      <c r="W1015" s="78"/>
    </row>
    <row r="1016" spans="1:23" outlineLevel="1" x14ac:dyDescent="0.2">
      <c r="A1016" s="27">
        <f t="shared" si="39"/>
        <v>1010</v>
      </c>
      <c r="B1016" s="50">
        <v>41162</v>
      </c>
      <c r="C1016" s="5">
        <v>97</v>
      </c>
      <c r="D1016" s="5">
        <v>105.5</v>
      </c>
      <c r="E1016" s="5">
        <v>2.5</v>
      </c>
      <c r="F1016" s="5">
        <v>17.8</v>
      </c>
      <c r="G1016" s="34">
        <v>7.2</v>
      </c>
      <c r="H1016" s="34">
        <v>131</v>
      </c>
      <c r="I1016" s="34">
        <v>143.5</v>
      </c>
      <c r="K1016" s="5">
        <f t="shared" si="40"/>
        <v>79.260000000000005</v>
      </c>
      <c r="L1016" s="5"/>
      <c r="M1016" s="9">
        <v>17.78</v>
      </c>
      <c r="N1016" s="76">
        <f t="shared" si="41"/>
        <v>0.22432500630835225</v>
      </c>
      <c r="P1016" s="23" t="e">
        <v>#NAME?</v>
      </c>
      <c r="R1016" s="5">
        <v>147.5</v>
      </c>
      <c r="S1016" s="5">
        <v>160</v>
      </c>
      <c r="T1016" s="25"/>
      <c r="U1016" s="34">
        <v>81.98</v>
      </c>
      <c r="V1016" s="34"/>
      <c r="W1016" s="78"/>
    </row>
    <row r="1017" spans="1:23" outlineLevel="1" x14ac:dyDescent="0.2">
      <c r="A1017" s="27">
        <f t="shared" si="39"/>
        <v>1011</v>
      </c>
      <c r="B1017" s="50">
        <v>41163</v>
      </c>
      <c r="C1017" s="5">
        <v>101.75</v>
      </c>
      <c r="D1017" s="5">
        <v>110.75</v>
      </c>
      <c r="E1017" s="5">
        <v>2.5</v>
      </c>
      <c r="F1017" s="5">
        <v>17.8</v>
      </c>
      <c r="G1017" s="34">
        <v>7.2</v>
      </c>
      <c r="H1017" s="34">
        <v>131</v>
      </c>
      <c r="I1017" s="34">
        <v>143.5</v>
      </c>
      <c r="K1017" s="5">
        <f t="shared" si="40"/>
        <v>84.09</v>
      </c>
      <c r="L1017" s="5"/>
      <c r="M1017" s="9">
        <v>18.260000000000002</v>
      </c>
      <c r="N1017" s="76">
        <f t="shared" si="41"/>
        <v>0.21714829349506481</v>
      </c>
      <c r="P1017" s="23" t="e">
        <v>#NAME?</v>
      </c>
      <c r="R1017" s="5">
        <v>147</v>
      </c>
      <c r="S1017" s="5">
        <v>159.5</v>
      </c>
      <c r="T1017" s="25"/>
      <c r="U1017" s="34">
        <v>87.88</v>
      </c>
      <c r="V1017" s="34"/>
      <c r="W1017" s="78"/>
    </row>
    <row r="1018" spans="1:23" outlineLevel="1" x14ac:dyDescent="0.2">
      <c r="A1018" s="27">
        <f t="shared" si="39"/>
        <v>1012</v>
      </c>
      <c r="B1018" s="50">
        <v>41164</v>
      </c>
      <c r="C1018" s="5">
        <v>99.25</v>
      </c>
      <c r="D1018" s="5">
        <v>106.75</v>
      </c>
      <c r="E1018" s="5">
        <v>2.5</v>
      </c>
      <c r="F1018" s="5">
        <v>17.8</v>
      </c>
      <c r="G1018" s="34">
        <v>7.2</v>
      </c>
      <c r="H1018" s="34">
        <v>130.5</v>
      </c>
      <c r="I1018" s="34">
        <v>143</v>
      </c>
      <c r="K1018" s="5">
        <f t="shared" si="40"/>
        <v>80.410000000000011</v>
      </c>
      <c r="L1018" s="5"/>
      <c r="M1018" s="9">
        <v>18.41</v>
      </c>
      <c r="N1018" s="76">
        <f t="shared" si="41"/>
        <v>0.22895162293247107</v>
      </c>
      <c r="P1018" s="23" t="e">
        <v>#NAME?</v>
      </c>
      <c r="R1018" s="5">
        <v>145.5</v>
      </c>
      <c r="S1018" s="5">
        <v>158</v>
      </c>
      <c r="T1018" s="25"/>
      <c r="U1018" s="34">
        <v>87.720756952778856</v>
      </c>
      <c r="V1018" s="34"/>
      <c r="W1018" s="78"/>
    </row>
    <row r="1019" spans="1:23" outlineLevel="1" x14ac:dyDescent="0.2">
      <c r="A1019" s="27">
        <f t="shared" si="39"/>
        <v>1013</v>
      </c>
      <c r="B1019" s="50">
        <v>41165</v>
      </c>
      <c r="C1019" s="5">
        <v>97.75</v>
      </c>
      <c r="D1019" s="5">
        <v>104.25</v>
      </c>
      <c r="E1019" s="5">
        <v>2.2999999999999998</v>
      </c>
      <c r="F1019" s="5">
        <v>17.899999999999999</v>
      </c>
      <c r="G1019" s="34">
        <v>7.1</v>
      </c>
      <c r="H1019" s="34">
        <v>128.5</v>
      </c>
      <c r="I1019" s="34">
        <v>141</v>
      </c>
      <c r="K1019" s="5">
        <f t="shared" si="40"/>
        <v>78.010000000000019</v>
      </c>
      <c r="L1019" s="5"/>
      <c r="M1019" s="9">
        <v>18.989999999999998</v>
      </c>
      <c r="N1019" s="76">
        <f t="shared" si="41"/>
        <v>0.24343032944494289</v>
      </c>
      <c r="P1019" s="23" t="e">
        <v>#NAME?</v>
      </c>
      <c r="R1019" s="5">
        <v>144</v>
      </c>
      <c r="S1019" s="5">
        <v>156.5</v>
      </c>
      <c r="T1019" s="25"/>
      <c r="U1019" s="34">
        <v>85.7</v>
      </c>
      <c r="V1019" s="34"/>
      <c r="W1019" s="78"/>
    </row>
    <row r="1020" spans="1:23" outlineLevel="1" x14ac:dyDescent="0.2">
      <c r="A1020" s="27">
        <f t="shared" si="39"/>
        <v>1014</v>
      </c>
      <c r="B1020" s="50">
        <v>41166</v>
      </c>
      <c r="C1020" s="5">
        <v>105.25</v>
      </c>
      <c r="D1020" s="5">
        <v>111.75</v>
      </c>
      <c r="E1020" s="5">
        <v>2.2999999999999998</v>
      </c>
      <c r="F1020" s="5">
        <v>18</v>
      </c>
      <c r="G1020" s="34">
        <v>7</v>
      </c>
      <c r="H1020" s="34">
        <v>124.5</v>
      </c>
      <c r="I1020" s="34">
        <v>138</v>
      </c>
      <c r="K1020" s="5">
        <f t="shared" si="40"/>
        <v>84.81</v>
      </c>
      <c r="L1020" s="5"/>
      <c r="M1020" s="9">
        <v>19.36</v>
      </c>
      <c r="N1020" s="76">
        <f t="shared" si="41"/>
        <v>0.22827496757457846</v>
      </c>
      <c r="P1020" s="23" t="e">
        <v>#NAME?</v>
      </c>
      <c r="R1020" s="5">
        <v>140.5</v>
      </c>
      <c r="S1020" s="5">
        <v>154</v>
      </c>
      <c r="T1020" s="25"/>
      <c r="U1020" s="34">
        <v>90.1</v>
      </c>
      <c r="V1020" s="34"/>
      <c r="W1020" s="78"/>
    </row>
    <row r="1021" spans="1:23" outlineLevel="1" x14ac:dyDescent="0.2">
      <c r="A1021" s="27">
        <f t="shared" si="39"/>
        <v>1015</v>
      </c>
      <c r="B1021" s="50">
        <v>41169</v>
      </c>
      <c r="C1021" s="5">
        <v>106.5</v>
      </c>
      <c r="D1021" s="5">
        <v>113</v>
      </c>
      <c r="E1021" s="5">
        <v>2.2999999999999998</v>
      </c>
      <c r="F1021" s="5">
        <v>18.100000000000001</v>
      </c>
      <c r="G1021" s="34">
        <v>7</v>
      </c>
      <c r="H1021" s="34">
        <v>124.5</v>
      </c>
      <c r="I1021" s="34">
        <v>138</v>
      </c>
      <c r="K1021" s="5">
        <f t="shared" si="40"/>
        <v>85.860000000000014</v>
      </c>
      <c r="L1021" s="5"/>
      <c r="M1021" s="9">
        <v>19.37</v>
      </c>
      <c r="N1021" s="76">
        <f t="shared" si="41"/>
        <v>0.2255998136501281</v>
      </c>
      <c r="P1021" s="23" t="e">
        <v>#NAME?</v>
      </c>
      <c r="R1021" s="5">
        <v>140.5</v>
      </c>
      <c r="S1021" s="5">
        <v>154</v>
      </c>
      <c r="T1021" s="25"/>
      <c r="U1021" s="34">
        <v>91.98</v>
      </c>
      <c r="V1021" s="34"/>
      <c r="W1021" s="78"/>
    </row>
    <row r="1022" spans="1:23" outlineLevel="1" x14ac:dyDescent="0.2">
      <c r="A1022" s="27">
        <f t="shared" si="39"/>
        <v>1016</v>
      </c>
      <c r="B1022" s="50">
        <v>41170</v>
      </c>
      <c r="C1022" s="5">
        <v>111</v>
      </c>
      <c r="D1022" s="5">
        <v>118.5</v>
      </c>
      <c r="E1022" s="5">
        <v>2.2999999999999998</v>
      </c>
      <c r="F1022" s="5">
        <v>18.2</v>
      </c>
      <c r="G1022" s="34">
        <v>7</v>
      </c>
      <c r="H1022" s="34">
        <v>124.5</v>
      </c>
      <c r="I1022" s="34">
        <v>138</v>
      </c>
      <c r="K1022" s="5">
        <f t="shared" si="40"/>
        <v>90.820000000000007</v>
      </c>
      <c r="L1022" s="5"/>
      <c r="M1022" s="9">
        <v>19.55</v>
      </c>
      <c r="N1022" s="76">
        <f t="shared" si="41"/>
        <v>0.21526095573662188</v>
      </c>
      <c r="P1022" s="23" t="e">
        <v>#NAME?</v>
      </c>
      <c r="R1022" s="5">
        <v>140.5</v>
      </c>
      <c r="S1022" s="5">
        <v>154</v>
      </c>
      <c r="T1022" s="25"/>
      <c r="U1022" s="34">
        <v>95.44</v>
      </c>
      <c r="V1022" s="34"/>
      <c r="W1022" s="78"/>
    </row>
    <row r="1023" spans="1:23" outlineLevel="1" x14ac:dyDescent="0.2">
      <c r="A1023" s="27">
        <f t="shared" si="39"/>
        <v>1017</v>
      </c>
      <c r="B1023" s="50">
        <v>41171</v>
      </c>
      <c r="C1023" s="5">
        <v>114</v>
      </c>
      <c r="D1023" s="5">
        <v>121</v>
      </c>
      <c r="E1023" s="5">
        <v>2.2999999999999998</v>
      </c>
      <c r="F1023" s="5">
        <v>18.2</v>
      </c>
      <c r="G1023" s="34">
        <v>7</v>
      </c>
      <c r="H1023" s="34">
        <v>124.5</v>
      </c>
      <c r="I1023" s="34">
        <v>138</v>
      </c>
      <c r="K1023" s="5">
        <f t="shared" si="40"/>
        <v>93.12</v>
      </c>
      <c r="L1023" s="5"/>
      <c r="M1023" s="9">
        <v>19.32</v>
      </c>
      <c r="N1023" s="76">
        <f t="shared" si="41"/>
        <v>0.2074742268041237</v>
      </c>
      <c r="P1023" s="23" t="e">
        <v>#NAME?</v>
      </c>
      <c r="R1023" s="5">
        <v>140.5</v>
      </c>
      <c r="S1023" s="5">
        <v>154</v>
      </c>
      <c r="T1023" s="25"/>
      <c r="U1023" s="34">
        <v>99.34</v>
      </c>
      <c r="V1023" s="34"/>
      <c r="W1023" s="78"/>
    </row>
    <row r="1024" spans="1:23" outlineLevel="1" x14ac:dyDescent="0.2">
      <c r="A1024" s="27">
        <f t="shared" si="39"/>
        <v>1018</v>
      </c>
      <c r="B1024" s="50">
        <v>41172</v>
      </c>
      <c r="C1024" s="5">
        <v>109.75</v>
      </c>
      <c r="D1024" s="5">
        <v>116.75</v>
      </c>
      <c r="E1024" s="5">
        <v>2.2999999999999998</v>
      </c>
      <c r="F1024" s="5">
        <v>19</v>
      </c>
      <c r="G1024" s="34">
        <v>8</v>
      </c>
      <c r="H1024" s="34">
        <v>124.5</v>
      </c>
      <c r="I1024" s="34">
        <v>138</v>
      </c>
      <c r="K1024" s="5">
        <f t="shared" si="40"/>
        <v>88.410000000000011</v>
      </c>
      <c r="L1024" s="5"/>
      <c r="M1024" s="9">
        <v>19.100000000000001</v>
      </c>
      <c r="N1024" s="76">
        <f t="shared" si="41"/>
        <v>0.21603890962560796</v>
      </c>
      <c r="P1024" s="23" t="e">
        <v>#NAME?</v>
      </c>
      <c r="R1024" s="5">
        <v>140.5</v>
      </c>
      <c r="S1024" s="5">
        <v>154</v>
      </c>
      <c r="T1024" s="25"/>
      <c r="U1024" s="34">
        <v>98.16</v>
      </c>
      <c r="V1024" s="34"/>
      <c r="W1024" s="78"/>
    </row>
    <row r="1025" spans="1:23" outlineLevel="1" x14ac:dyDescent="0.2">
      <c r="A1025" s="27">
        <f t="shared" si="39"/>
        <v>1019</v>
      </c>
      <c r="B1025" s="50">
        <v>41173</v>
      </c>
      <c r="C1025" s="5">
        <v>106.25</v>
      </c>
      <c r="D1025" s="5">
        <v>114.5</v>
      </c>
      <c r="E1025" s="5">
        <v>2.2501322647201838</v>
      </c>
      <c r="F1025" s="5">
        <v>20.5</v>
      </c>
      <c r="G1025" s="34">
        <v>7.7</v>
      </c>
      <c r="H1025" s="34">
        <v>124</v>
      </c>
      <c r="I1025" s="34">
        <v>137</v>
      </c>
      <c r="K1025" s="5">
        <f t="shared" si="40"/>
        <v>84.84</v>
      </c>
      <c r="L1025" s="5"/>
      <c r="M1025" s="9">
        <v>18.64</v>
      </c>
      <c r="N1025" s="76">
        <f t="shared" si="41"/>
        <v>0.2197076850542197</v>
      </c>
      <c r="P1025" s="23" t="e">
        <v>#NAME?</v>
      </c>
      <c r="R1025" s="5">
        <v>140</v>
      </c>
      <c r="S1025" s="5">
        <v>153</v>
      </c>
      <c r="T1025" s="25"/>
      <c r="U1025" s="34">
        <v>97.27</v>
      </c>
      <c r="V1025" s="34"/>
      <c r="W1025" s="78"/>
    </row>
    <row r="1026" spans="1:23" outlineLevel="1" x14ac:dyDescent="0.2">
      <c r="A1026" s="27">
        <f t="shared" si="39"/>
        <v>1020</v>
      </c>
      <c r="B1026" s="50">
        <v>41176</v>
      </c>
      <c r="C1026" s="5">
        <v>104.25</v>
      </c>
      <c r="D1026" s="5">
        <v>113.25</v>
      </c>
      <c r="E1026" s="5">
        <v>2.2999999999999998</v>
      </c>
      <c r="F1026" s="5">
        <v>21</v>
      </c>
      <c r="G1026" s="34">
        <v>8</v>
      </c>
      <c r="H1026" s="34">
        <v>124</v>
      </c>
      <c r="I1026" s="34">
        <v>137</v>
      </c>
      <c r="K1026" s="5">
        <f t="shared" si="40"/>
        <v>83.19</v>
      </c>
      <c r="L1026" s="5"/>
      <c r="M1026" s="9">
        <v>18.61</v>
      </c>
      <c r="N1026" s="76">
        <f t="shared" si="41"/>
        <v>0.22370477220819809</v>
      </c>
      <c r="P1026" s="23" t="e">
        <v>#NAME?</v>
      </c>
      <c r="R1026" s="5">
        <v>140</v>
      </c>
      <c r="S1026" s="5">
        <v>153</v>
      </c>
      <c r="T1026" s="25"/>
      <c r="U1026" s="34">
        <v>95.5</v>
      </c>
      <c r="V1026" s="34"/>
      <c r="W1026" s="78"/>
    </row>
    <row r="1027" spans="1:23" outlineLevel="1" x14ac:dyDescent="0.2">
      <c r="A1027" s="27">
        <f t="shared" si="39"/>
        <v>1021</v>
      </c>
      <c r="B1027" s="50">
        <v>41177</v>
      </c>
      <c r="C1027" s="5">
        <v>105.5</v>
      </c>
      <c r="D1027" s="5">
        <v>113.5</v>
      </c>
      <c r="E1027" s="5">
        <v>2.2999999999999998</v>
      </c>
      <c r="F1027" s="5">
        <v>20.75</v>
      </c>
      <c r="G1027" s="34">
        <v>7.8</v>
      </c>
      <c r="H1027" s="34">
        <v>125</v>
      </c>
      <c r="I1027" s="34">
        <v>138</v>
      </c>
      <c r="K1027" s="5">
        <f t="shared" si="40"/>
        <v>83.67</v>
      </c>
      <c r="L1027" s="5"/>
      <c r="M1027" s="9">
        <v>18.05</v>
      </c>
      <c r="N1027" s="76">
        <f t="shared" si="41"/>
        <v>0.21572845703358431</v>
      </c>
      <c r="P1027" s="23" t="e">
        <v>#NAME?</v>
      </c>
      <c r="R1027" s="5">
        <v>140.5</v>
      </c>
      <c r="S1027" s="5">
        <v>153.5</v>
      </c>
      <c r="T1027" s="25"/>
      <c r="U1027" s="34">
        <v>95.82</v>
      </c>
      <c r="V1027" s="34"/>
      <c r="W1027" s="78"/>
    </row>
    <row r="1028" spans="1:23" outlineLevel="1" x14ac:dyDescent="0.2">
      <c r="A1028" s="27">
        <f t="shared" si="39"/>
        <v>1022</v>
      </c>
      <c r="B1028" s="50">
        <v>41178</v>
      </c>
      <c r="C1028" s="5">
        <v>106</v>
      </c>
      <c r="D1028" s="5">
        <v>114</v>
      </c>
      <c r="E1028" s="5">
        <v>2.2999999999999998</v>
      </c>
      <c r="F1028" s="5">
        <v>21.2</v>
      </c>
      <c r="G1028" s="34">
        <v>7.9</v>
      </c>
      <c r="H1028" s="34">
        <v>127</v>
      </c>
      <c r="I1028" s="34">
        <v>140</v>
      </c>
      <c r="K1028" s="5">
        <f t="shared" si="40"/>
        <v>83.68</v>
      </c>
      <c r="L1028" s="5"/>
      <c r="M1028" s="9">
        <v>18.100000000000001</v>
      </c>
      <c r="N1028" s="76">
        <f t="shared" si="41"/>
        <v>0.2163001912045889</v>
      </c>
      <c r="P1028" s="23" t="e">
        <v>#NAME?</v>
      </c>
      <c r="R1028" s="5">
        <v>141.5</v>
      </c>
      <c r="S1028" s="5">
        <v>154.5</v>
      </c>
      <c r="T1028" s="25"/>
      <c r="U1028" s="34">
        <v>95.92</v>
      </c>
      <c r="V1028" s="34"/>
      <c r="W1028" s="78"/>
    </row>
    <row r="1029" spans="1:23" outlineLevel="1" x14ac:dyDescent="0.2">
      <c r="A1029" s="27">
        <f t="shared" si="39"/>
        <v>1023</v>
      </c>
      <c r="B1029" s="50">
        <v>41179</v>
      </c>
      <c r="C1029" s="5">
        <v>106</v>
      </c>
      <c r="D1029" s="5">
        <v>114</v>
      </c>
      <c r="E1029" s="5">
        <v>2.2999999999999998</v>
      </c>
      <c r="F1029" s="5">
        <v>21.1</v>
      </c>
      <c r="G1029" s="34">
        <v>7.9</v>
      </c>
      <c r="H1029" s="34">
        <v>127.5</v>
      </c>
      <c r="I1029" s="34">
        <v>140.5</v>
      </c>
      <c r="K1029" s="5">
        <f t="shared" si="40"/>
        <v>83.78</v>
      </c>
      <c r="L1029" s="5"/>
      <c r="M1029" s="9">
        <v>18.16</v>
      </c>
      <c r="N1029" s="76">
        <f t="shared" si="41"/>
        <v>0.21675817617569826</v>
      </c>
      <c r="P1029" s="23" t="e">
        <v>#NAME?</v>
      </c>
      <c r="R1029" s="5">
        <v>141.5</v>
      </c>
      <c r="S1029" s="5">
        <v>154.5</v>
      </c>
      <c r="T1029" s="25"/>
      <c r="U1029" s="34">
        <v>95.92</v>
      </c>
      <c r="V1029" s="34"/>
      <c r="W1029" s="78"/>
    </row>
    <row r="1030" spans="1:23" outlineLevel="1" x14ac:dyDescent="0.2">
      <c r="A1030" s="27">
        <f t="shared" si="39"/>
        <v>1024</v>
      </c>
      <c r="B1030" s="50">
        <v>41180</v>
      </c>
      <c r="C1030" s="5">
        <v>106.5</v>
      </c>
      <c r="D1030" s="5">
        <v>114.5</v>
      </c>
      <c r="E1030" s="5">
        <v>2.2999999999999998</v>
      </c>
      <c r="F1030" s="5">
        <v>21.1</v>
      </c>
      <c r="G1030" s="34">
        <v>7.8</v>
      </c>
      <c r="H1030" s="34">
        <v>127.5</v>
      </c>
      <c r="I1030" s="34">
        <v>140.5</v>
      </c>
      <c r="K1030" s="5">
        <f t="shared" si="40"/>
        <v>84.240000000000009</v>
      </c>
      <c r="L1030" s="5"/>
      <c r="M1030" s="9">
        <v>17.899999999999999</v>
      </c>
      <c r="N1030" s="76">
        <f t="shared" si="41"/>
        <v>0.21248812915479579</v>
      </c>
      <c r="P1030" s="23" t="e">
        <v>#NAME?</v>
      </c>
      <c r="R1030" s="5">
        <v>141.5</v>
      </c>
      <c r="S1030" s="5">
        <v>154.5</v>
      </c>
      <c r="T1030" s="25"/>
      <c r="U1030" s="34">
        <v>96</v>
      </c>
      <c r="V1030" s="34"/>
      <c r="W1030" s="78"/>
    </row>
    <row r="1031" spans="1:23" outlineLevel="1" x14ac:dyDescent="0.2">
      <c r="A1031" s="27">
        <f t="shared" si="39"/>
        <v>1025</v>
      </c>
      <c r="B1031" s="50">
        <v>41183</v>
      </c>
      <c r="C1031" s="5">
        <v>106.5</v>
      </c>
      <c r="D1031" s="5">
        <v>114.5</v>
      </c>
      <c r="E1031" s="5">
        <v>2.2999999999999998</v>
      </c>
      <c r="F1031" s="5">
        <v>21.1</v>
      </c>
      <c r="G1031" s="34">
        <v>7.8</v>
      </c>
      <c r="H1031" s="34">
        <v>127.5</v>
      </c>
      <c r="I1031" s="34">
        <v>140.5</v>
      </c>
      <c r="K1031" s="5">
        <f t="shared" si="40"/>
        <v>84.240000000000009</v>
      </c>
      <c r="L1031" s="5"/>
      <c r="M1031" s="9">
        <v>17.989999999999998</v>
      </c>
      <c r="N1031" s="76">
        <f t="shared" si="41"/>
        <v>0.21355650522317185</v>
      </c>
      <c r="P1031" s="23" t="e">
        <v>#NAME?</v>
      </c>
      <c r="R1031" s="5">
        <v>142.5</v>
      </c>
      <c r="S1031" s="5">
        <v>155.5</v>
      </c>
      <c r="T1031" s="25"/>
      <c r="U1031" s="34">
        <v>96</v>
      </c>
      <c r="V1031" s="34"/>
      <c r="W1031" s="78"/>
    </row>
    <row r="1032" spans="1:23" outlineLevel="1" x14ac:dyDescent="0.2">
      <c r="A1032" s="27">
        <f t="shared" ref="A1032:A1095" si="42">A1031+1</f>
        <v>1026</v>
      </c>
      <c r="B1032" s="50">
        <v>41184</v>
      </c>
      <c r="C1032" s="5">
        <v>106.5</v>
      </c>
      <c r="D1032" s="5">
        <v>114.5</v>
      </c>
      <c r="E1032" s="5">
        <v>2.2999999999999998</v>
      </c>
      <c r="F1032" s="5">
        <v>21.1</v>
      </c>
      <c r="G1032" s="34">
        <v>7.8</v>
      </c>
      <c r="H1032" s="34">
        <v>127.5</v>
      </c>
      <c r="I1032" s="34">
        <v>140.5</v>
      </c>
      <c r="K1032" s="5">
        <f t="shared" si="40"/>
        <v>84.240000000000009</v>
      </c>
      <c r="L1032" s="5"/>
      <c r="M1032" s="9">
        <v>17.84</v>
      </c>
      <c r="N1032" s="76">
        <f t="shared" si="41"/>
        <v>0.21177587844254508</v>
      </c>
      <c r="P1032" s="23" t="e">
        <v>#NAME?</v>
      </c>
      <c r="R1032" s="5">
        <v>142.5</v>
      </c>
      <c r="S1032" s="5">
        <v>155.5</v>
      </c>
      <c r="T1032" s="25"/>
      <c r="U1032" s="34">
        <v>96</v>
      </c>
      <c r="V1032" s="34"/>
      <c r="W1032" s="78"/>
    </row>
    <row r="1033" spans="1:23" outlineLevel="1" x14ac:dyDescent="0.2">
      <c r="A1033" s="27">
        <f t="shared" si="42"/>
        <v>1027</v>
      </c>
      <c r="B1033" s="50">
        <v>41185</v>
      </c>
      <c r="C1033" s="5">
        <v>107</v>
      </c>
      <c r="D1033" s="5">
        <v>115</v>
      </c>
      <c r="E1033" s="5">
        <v>2.2999999999999998</v>
      </c>
      <c r="F1033" s="5">
        <v>22.5</v>
      </c>
      <c r="G1033" s="34">
        <v>7.8</v>
      </c>
      <c r="H1033" s="34">
        <v>127.5</v>
      </c>
      <c r="I1033" s="34">
        <v>140.5</v>
      </c>
      <c r="K1033" s="5">
        <f t="shared" si="40"/>
        <v>83.300000000000011</v>
      </c>
      <c r="L1033" s="5"/>
      <c r="M1033" s="9">
        <v>17.63</v>
      </c>
      <c r="N1033" s="76">
        <f t="shared" si="41"/>
        <v>0.21164465786314521</v>
      </c>
      <c r="P1033" s="23" t="e">
        <v>#NAME?</v>
      </c>
      <c r="R1033" s="5">
        <v>142.5</v>
      </c>
      <c r="S1033" s="5">
        <v>155.5</v>
      </c>
      <c r="T1033" s="25"/>
      <c r="U1033" s="34">
        <v>96</v>
      </c>
      <c r="V1033" s="34"/>
      <c r="W1033" s="78"/>
    </row>
    <row r="1034" spans="1:23" outlineLevel="1" x14ac:dyDescent="0.2">
      <c r="A1034" s="27">
        <f t="shared" si="42"/>
        <v>1028</v>
      </c>
      <c r="B1034" s="50">
        <v>41186</v>
      </c>
      <c r="C1034" s="5">
        <v>107</v>
      </c>
      <c r="D1034" s="5">
        <v>115</v>
      </c>
      <c r="E1034" s="5">
        <v>2.2999999999999998</v>
      </c>
      <c r="F1034" s="5">
        <v>23</v>
      </c>
      <c r="G1034" s="34">
        <v>8.1</v>
      </c>
      <c r="H1034" s="34">
        <v>127</v>
      </c>
      <c r="I1034" s="34">
        <v>140.5</v>
      </c>
      <c r="K1034" s="5">
        <f t="shared" si="40"/>
        <v>82.800000000000011</v>
      </c>
      <c r="L1034" s="5"/>
      <c r="M1034" s="9">
        <v>17.96</v>
      </c>
      <c r="N1034" s="76">
        <f t="shared" si="41"/>
        <v>0.21690821256038645</v>
      </c>
      <c r="P1034" s="23" t="e">
        <v>#NAME?</v>
      </c>
      <c r="R1034" s="5">
        <v>142</v>
      </c>
      <c r="S1034" s="5">
        <v>155.5</v>
      </c>
      <c r="T1034" s="25"/>
      <c r="U1034" s="34">
        <v>96</v>
      </c>
      <c r="V1034" s="34"/>
      <c r="W1034" s="78"/>
    </row>
    <row r="1035" spans="1:23" outlineLevel="1" x14ac:dyDescent="0.2">
      <c r="A1035" s="27">
        <f t="shared" si="42"/>
        <v>1029</v>
      </c>
      <c r="B1035" s="50">
        <v>41187</v>
      </c>
      <c r="C1035" s="5">
        <v>107</v>
      </c>
      <c r="D1035" s="5">
        <v>115</v>
      </c>
      <c r="E1035" s="5">
        <v>2.2999999999999998</v>
      </c>
      <c r="F1035" s="5">
        <v>23</v>
      </c>
      <c r="G1035" s="34">
        <v>8.6</v>
      </c>
      <c r="H1035" s="34">
        <v>127</v>
      </c>
      <c r="I1035" s="34">
        <v>140.5</v>
      </c>
      <c r="K1035" s="5">
        <f t="shared" si="40"/>
        <v>82.800000000000011</v>
      </c>
      <c r="L1035" s="5"/>
      <c r="M1035" s="9">
        <v>17.71</v>
      </c>
      <c r="N1035" s="76">
        <f t="shared" si="41"/>
        <v>0.21388888888888888</v>
      </c>
      <c r="P1035" s="23" t="e">
        <v>#NAME?</v>
      </c>
      <c r="R1035" s="5">
        <v>142</v>
      </c>
      <c r="S1035" s="5">
        <v>155.5</v>
      </c>
      <c r="T1035" s="25"/>
      <c r="U1035" s="34">
        <v>96</v>
      </c>
      <c r="V1035" s="34"/>
      <c r="W1035" s="78"/>
    </row>
    <row r="1036" spans="1:23" outlineLevel="1" x14ac:dyDescent="0.2">
      <c r="A1036" s="27">
        <f t="shared" si="42"/>
        <v>1030</v>
      </c>
      <c r="B1036" s="50">
        <v>41190</v>
      </c>
      <c r="C1036" s="5">
        <v>112.5</v>
      </c>
      <c r="D1036" s="5">
        <v>121.5</v>
      </c>
      <c r="E1036" s="5">
        <v>2.2999999999999998</v>
      </c>
      <c r="F1036" s="5">
        <v>23</v>
      </c>
      <c r="G1036" s="34">
        <v>9</v>
      </c>
      <c r="H1036" s="34">
        <v>128.5</v>
      </c>
      <c r="I1036" s="34">
        <v>142</v>
      </c>
      <c r="K1036" s="5">
        <f t="shared" si="40"/>
        <v>88.78</v>
      </c>
      <c r="L1036" s="5"/>
      <c r="M1036" s="9">
        <v>18.21</v>
      </c>
      <c r="N1036" s="76">
        <f t="shared" si="41"/>
        <v>0.20511376436134265</v>
      </c>
      <c r="P1036" s="23" t="e">
        <v>#NAME?</v>
      </c>
      <c r="R1036" s="5">
        <v>143.5</v>
      </c>
      <c r="S1036" s="5">
        <v>157</v>
      </c>
      <c r="T1036" s="25"/>
      <c r="U1036" s="34">
        <v>101.55</v>
      </c>
      <c r="V1036" s="34"/>
      <c r="W1036" s="78"/>
    </row>
    <row r="1037" spans="1:23" outlineLevel="1" x14ac:dyDescent="0.2">
      <c r="A1037" s="27">
        <f t="shared" si="42"/>
        <v>1031</v>
      </c>
      <c r="B1037" s="50">
        <v>41191</v>
      </c>
      <c r="C1037" s="5">
        <v>120.25</v>
      </c>
      <c r="D1037" s="5">
        <v>128</v>
      </c>
      <c r="E1037" s="5">
        <v>2.2999999999999998</v>
      </c>
      <c r="F1037" s="5">
        <v>22.5</v>
      </c>
      <c r="G1037" s="34">
        <v>8.6999999999999993</v>
      </c>
      <c r="H1037" s="34">
        <v>128.5</v>
      </c>
      <c r="I1037" s="34">
        <v>142</v>
      </c>
      <c r="K1037" s="5">
        <f t="shared" si="40"/>
        <v>95.26</v>
      </c>
      <c r="L1037" s="5"/>
      <c r="M1037" s="9">
        <v>18.27</v>
      </c>
      <c r="N1037" s="76">
        <f t="shared" si="41"/>
        <v>0.19179088809573797</v>
      </c>
      <c r="P1037" s="23" t="e">
        <v>#NAME?</v>
      </c>
      <c r="R1037" s="5">
        <v>143.5</v>
      </c>
      <c r="S1037" s="5">
        <v>157</v>
      </c>
      <c r="T1037" s="25"/>
      <c r="U1037" s="34">
        <v>104.5</v>
      </c>
      <c r="V1037" s="34"/>
      <c r="W1037" s="78"/>
    </row>
    <row r="1038" spans="1:23" outlineLevel="1" x14ac:dyDescent="0.2">
      <c r="A1038" s="27">
        <f t="shared" si="42"/>
        <v>1032</v>
      </c>
      <c r="B1038" s="50">
        <v>41192</v>
      </c>
      <c r="C1038" s="5">
        <v>118.75</v>
      </c>
      <c r="D1038" s="5">
        <v>126.5</v>
      </c>
      <c r="E1038" s="5">
        <v>2.2999999999999998</v>
      </c>
      <c r="F1038" s="5">
        <v>22</v>
      </c>
      <c r="G1038" s="34">
        <v>8.5</v>
      </c>
      <c r="H1038" s="34">
        <v>128.5</v>
      </c>
      <c r="I1038" s="34">
        <v>142.5</v>
      </c>
      <c r="K1038" s="5">
        <f t="shared" si="40"/>
        <v>94.38000000000001</v>
      </c>
      <c r="L1038" s="5"/>
      <c r="M1038" s="9">
        <v>18.09</v>
      </c>
      <c r="N1038" s="76">
        <f t="shared" si="41"/>
        <v>0.19167196439923712</v>
      </c>
      <c r="P1038" s="23" t="e">
        <v>#NAME?</v>
      </c>
      <c r="R1038" s="5">
        <v>144</v>
      </c>
      <c r="S1038" s="5">
        <v>158</v>
      </c>
      <c r="T1038" s="25"/>
      <c r="U1038" s="34">
        <v>104.66</v>
      </c>
      <c r="V1038" s="34"/>
      <c r="W1038" s="78"/>
    </row>
    <row r="1039" spans="1:23" outlineLevel="1" x14ac:dyDescent="0.2">
      <c r="A1039" s="27">
        <f t="shared" si="42"/>
        <v>1033</v>
      </c>
      <c r="B1039" s="50">
        <v>41194</v>
      </c>
      <c r="C1039" s="5">
        <v>116</v>
      </c>
      <c r="D1039" s="5">
        <v>122.5</v>
      </c>
      <c r="E1039" s="5">
        <v>2.2999999999999998</v>
      </c>
      <c r="F1039" s="5">
        <v>21.75</v>
      </c>
      <c r="G1039" s="34">
        <v>8.5</v>
      </c>
      <c r="H1039" s="34">
        <v>132</v>
      </c>
      <c r="I1039" s="34">
        <v>145.5</v>
      </c>
      <c r="K1039" s="5">
        <f t="shared" si="40"/>
        <v>90.95</v>
      </c>
      <c r="L1039" s="5"/>
      <c r="M1039" s="9">
        <v>18.2</v>
      </c>
      <c r="N1039" s="76">
        <f t="shared" si="41"/>
        <v>0.20010995052226496</v>
      </c>
      <c r="P1039" s="23" t="e">
        <v>#NAME?</v>
      </c>
      <c r="R1039" s="5">
        <v>149</v>
      </c>
      <c r="S1039" s="5">
        <v>162.5</v>
      </c>
      <c r="T1039" s="25"/>
      <c r="U1039" s="34">
        <v>102.5</v>
      </c>
      <c r="V1039" s="34"/>
      <c r="W1039" s="78"/>
    </row>
    <row r="1040" spans="1:23" outlineLevel="1" x14ac:dyDescent="0.2">
      <c r="A1040" s="27">
        <f t="shared" si="42"/>
        <v>1034</v>
      </c>
      <c r="B1040" s="50">
        <v>41197</v>
      </c>
      <c r="C1040" s="5">
        <v>114.75</v>
      </c>
      <c r="D1040" s="5">
        <v>121.25</v>
      </c>
      <c r="E1040" s="5">
        <v>2.2999999999999998</v>
      </c>
      <c r="F1040" s="5">
        <v>22.3</v>
      </c>
      <c r="G1040" s="34">
        <v>9</v>
      </c>
      <c r="H1040" s="34">
        <v>131.5</v>
      </c>
      <c r="I1040" s="34">
        <v>145</v>
      </c>
      <c r="K1040" s="5">
        <f t="shared" si="40"/>
        <v>89.250000000000014</v>
      </c>
      <c r="L1040" s="5"/>
      <c r="M1040" s="9">
        <v>18.37</v>
      </c>
      <c r="N1040" s="76">
        <f t="shared" si="41"/>
        <v>0.20582633053221286</v>
      </c>
      <c r="P1040" s="23" t="e">
        <v>#NAME?</v>
      </c>
      <c r="R1040" s="5">
        <v>148.5</v>
      </c>
      <c r="S1040" s="5">
        <v>162</v>
      </c>
      <c r="T1040" s="25"/>
      <c r="U1040" s="34">
        <v>102.25</v>
      </c>
      <c r="V1040" s="34"/>
      <c r="W1040" s="78"/>
    </row>
    <row r="1041" spans="1:23" outlineLevel="1" x14ac:dyDescent="0.2">
      <c r="A1041" s="27">
        <f t="shared" si="42"/>
        <v>1035</v>
      </c>
      <c r="B1041" s="50">
        <v>41198</v>
      </c>
      <c r="C1041" s="5">
        <v>114.75</v>
      </c>
      <c r="D1041" s="5">
        <v>121.5</v>
      </c>
      <c r="E1041" s="5">
        <v>2.2999999999999998</v>
      </c>
      <c r="F1041" s="5">
        <v>22.5</v>
      </c>
      <c r="G1041" s="34">
        <v>9.1999999999999993</v>
      </c>
      <c r="H1041" s="34">
        <v>131.5</v>
      </c>
      <c r="I1041" s="34">
        <v>145</v>
      </c>
      <c r="K1041" s="5">
        <f t="shared" si="40"/>
        <v>89.28</v>
      </c>
      <c r="L1041" s="5"/>
      <c r="M1041" s="9">
        <v>18.77</v>
      </c>
      <c r="N1041" s="76">
        <f t="shared" si="41"/>
        <v>0.21023745519713261</v>
      </c>
      <c r="P1041" s="23" t="e">
        <v>#NAME?</v>
      </c>
      <c r="R1041" s="5">
        <v>148.5</v>
      </c>
      <c r="S1041" s="5">
        <v>162</v>
      </c>
      <c r="T1041" s="25"/>
      <c r="U1041" s="34">
        <v>101.56</v>
      </c>
      <c r="V1041" s="34"/>
      <c r="W1041" s="78"/>
    </row>
    <row r="1042" spans="1:23" outlineLevel="1" x14ac:dyDescent="0.2">
      <c r="A1042" s="27">
        <f t="shared" si="42"/>
        <v>1036</v>
      </c>
      <c r="B1042" s="50">
        <v>41199</v>
      </c>
      <c r="C1042" s="5">
        <v>116.5</v>
      </c>
      <c r="D1042" s="5">
        <v>123.25</v>
      </c>
      <c r="E1042" s="5">
        <v>2.2999999999999998</v>
      </c>
      <c r="F1042" s="5">
        <v>23</v>
      </c>
      <c r="G1042" s="34">
        <v>9.8000000000000007</v>
      </c>
      <c r="H1042" s="34">
        <v>131.5</v>
      </c>
      <c r="I1042" s="34">
        <v>145</v>
      </c>
      <c r="K1042" s="5">
        <f t="shared" si="40"/>
        <v>90.39</v>
      </c>
      <c r="L1042" s="5"/>
      <c r="M1042" s="9">
        <v>18.579999999999998</v>
      </c>
      <c r="N1042" s="76">
        <f t="shared" si="41"/>
        <v>0.2055537116937714</v>
      </c>
      <c r="P1042" s="23" t="e">
        <v>#NAME?</v>
      </c>
      <c r="R1042" s="5">
        <v>148</v>
      </c>
      <c r="S1042" s="5">
        <v>161.5</v>
      </c>
      <c r="T1042" s="25"/>
      <c r="U1042" s="34">
        <v>103.96</v>
      </c>
      <c r="V1042" s="34"/>
      <c r="W1042" s="78"/>
    </row>
    <row r="1043" spans="1:23" outlineLevel="1" x14ac:dyDescent="0.2">
      <c r="A1043" s="27">
        <f t="shared" si="42"/>
        <v>1037</v>
      </c>
      <c r="B1043" s="50">
        <v>41200</v>
      </c>
      <c r="C1043" s="5">
        <v>117</v>
      </c>
      <c r="D1043" s="5">
        <v>123.75</v>
      </c>
      <c r="E1043" s="5">
        <v>2.2999999999999998</v>
      </c>
      <c r="F1043" s="5">
        <v>23</v>
      </c>
      <c r="G1043" s="34">
        <v>9.6999999999999993</v>
      </c>
      <c r="H1043" s="34">
        <v>131.5</v>
      </c>
      <c r="I1043" s="34">
        <v>145</v>
      </c>
      <c r="K1043" s="5">
        <f t="shared" si="40"/>
        <v>90.850000000000009</v>
      </c>
      <c r="L1043" s="5"/>
      <c r="M1043" s="9">
        <v>18.445</v>
      </c>
      <c r="N1043" s="76">
        <f t="shared" si="41"/>
        <v>0.20302696752889376</v>
      </c>
      <c r="P1043" s="23" t="e">
        <v>#NAME?</v>
      </c>
      <c r="R1043" s="5">
        <v>148</v>
      </c>
      <c r="S1043" s="5">
        <v>161.5</v>
      </c>
      <c r="T1043" s="25"/>
      <c r="U1043" s="34">
        <v>103.92</v>
      </c>
      <c r="V1043" s="34"/>
      <c r="W1043" s="78"/>
    </row>
    <row r="1044" spans="1:23" outlineLevel="1" x14ac:dyDescent="0.2">
      <c r="A1044" s="27">
        <f t="shared" si="42"/>
        <v>1038</v>
      </c>
      <c r="B1044" s="50">
        <v>41201</v>
      </c>
      <c r="C1044" s="5">
        <v>117.5</v>
      </c>
      <c r="D1044" s="5">
        <v>124.25</v>
      </c>
      <c r="E1044" s="5">
        <v>2.2999999999999998</v>
      </c>
      <c r="F1044" s="5">
        <v>22.7</v>
      </c>
      <c r="G1044" s="34">
        <v>9.6</v>
      </c>
      <c r="H1044" s="34">
        <v>128.5</v>
      </c>
      <c r="I1044" s="34">
        <v>143</v>
      </c>
      <c r="K1044" s="5">
        <f t="shared" si="40"/>
        <v>91.61</v>
      </c>
      <c r="L1044" s="5"/>
      <c r="M1044" s="9">
        <v>18.11</v>
      </c>
      <c r="N1044" s="76">
        <f t="shared" si="41"/>
        <v>0.19768584215696977</v>
      </c>
      <c r="P1044" s="23" t="e">
        <v>#NAME?</v>
      </c>
      <c r="R1044" s="5">
        <v>148</v>
      </c>
      <c r="S1044" s="5">
        <v>162.5</v>
      </c>
      <c r="T1044" s="25"/>
      <c r="U1044" s="34">
        <v>104.24</v>
      </c>
      <c r="V1044" s="34"/>
      <c r="W1044" s="78"/>
    </row>
    <row r="1045" spans="1:23" outlineLevel="1" x14ac:dyDescent="0.2">
      <c r="A1045" s="27">
        <f t="shared" si="42"/>
        <v>1039</v>
      </c>
      <c r="B1045" s="50">
        <v>41204</v>
      </c>
      <c r="C1045" s="5">
        <v>118.5</v>
      </c>
      <c r="D1045" s="5">
        <v>126.25</v>
      </c>
      <c r="E1045" s="5">
        <v>2.2999999999999998</v>
      </c>
      <c r="F1045" s="5">
        <v>23</v>
      </c>
      <c r="G1045" s="34">
        <v>9.9</v>
      </c>
      <c r="H1045" s="34">
        <v>127</v>
      </c>
      <c r="I1045" s="34">
        <v>141.5</v>
      </c>
      <c r="K1045" s="5">
        <f t="shared" si="40"/>
        <v>93.15</v>
      </c>
      <c r="L1045" s="5"/>
      <c r="M1045" s="9">
        <v>18.27</v>
      </c>
      <c r="N1045" s="76">
        <f t="shared" si="41"/>
        <v>0.19613526570048306</v>
      </c>
      <c r="P1045" s="23" t="e">
        <v>#NAME?</v>
      </c>
      <c r="R1045" s="5">
        <v>148.5</v>
      </c>
      <c r="S1045" s="5">
        <v>163</v>
      </c>
      <c r="T1045" s="25"/>
      <c r="U1045" s="34">
        <v>104.63</v>
      </c>
      <c r="V1045" s="34"/>
      <c r="W1045" s="78"/>
    </row>
    <row r="1046" spans="1:23" outlineLevel="1" x14ac:dyDescent="0.2">
      <c r="A1046" s="27">
        <f t="shared" si="42"/>
        <v>1040</v>
      </c>
      <c r="B1046" s="50">
        <v>41205</v>
      </c>
      <c r="C1046" s="5">
        <v>120</v>
      </c>
      <c r="D1046" s="5">
        <v>127.75</v>
      </c>
      <c r="E1046" s="5">
        <v>2.2999999999999998</v>
      </c>
      <c r="F1046" s="5">
        <v>23.4</v>
      </c>
      <c r="G1046" s="34">
        <v>10.199999999999999</v>
      </c>
      <c r="H1046" s="34">
        <v>127</v>
      </c>
      <c r="I1046" s="34">
        <v>142.5</v>
      </c>
      <c r="K1046" s="5">
        <f t="shared" si="40"/>
        <v>94.13</v>
      </c>
      <c r="L1046" s="5"/>
      <c r="M1046" s="9">
        <v>17.52</v>
      </c>
      <c r="N1046" s="76">
        <f t="shared" si="41"/>
        <v>0.18612557101880378</v>
      </c>
      <c r="P1046" s="23" t="e">
        <v>#NAME?</v>
      </c>
      <c r="R1046" s="5">
        <v>148</v>
      </c>
      <c r="S1046" s="5">
        <v>163.5</v>
      </c>
      <c r="T1046" s="25"/>
      <c r="U1046" s="34">
        <v>106.38</v>
      </c>
      <c r="V1046" s="34"/>
      <c r="W1046" s="78"/>
    </row>
    <row r="1047" spans="1:23" outlineLevel="1" x14ac:dyDescent="0.2">
      <c r="A1047" s="27">
        <f t="shared" si="42"/>
        <v>1041</v>
      </c>
      <c r="B1047" s="50">
        <v>41206</v>
      </c>
      <c r="C1047" s="5">
        <v>120</v>
      </c>
      <c r="D1047" s="5">
        <v>128.75</v>
      </c>
      <c r="E1047" s="5">
        <v>2.2999999999999998</v>
      </c>
      <c r="F1047" s="5">
        <v>23.9</v>
      </c>
      <c r="G1047" s="34">
        <v>11</v>
      </c>
      <c r="H1047" s="34">
        <v>126</v>
      </c>
      <c r="I1047" s="34">
        <v>141.5</v>
      </c>
      <c r="K1047" s="5">
        <f t="shared" si="40"/>
        <v>94.550000000000011</v>
      </c>
      <c r="L1047" s="5"/>
      <c r="M1047" s="9">
        <v>17.440000000000001</v>
      </c>
      <c r="N1047" s="76">
        <f t="shared" si="41"/>
        <v>0.18445267054468534</v>
      </c>
      <c r="P1047" s="23" t="e">
        <v>#NAME?</v>
      </c>
      <c r="R1047" s="5">
        <v>146.5</v>
      </c>
      <c r="S1047" s="5">
        <v>162</v>
      </c>
      <c r="T1047" s="25"/>
      <c r="U1047" s="34">
        <v>106.39</v>
      </c>
      <c r="V1047" s="34"/>
      <c r="W1047" s="78"/>
    </row>
    <row r="1048" spans="1:23" outlineLevel="1" x14ac:dyDescent="0.2">
      <c r="A1048" s="27">
        <f t="shared" si="42"/>
        <v>1042</v>
      </c>
      <c r="B1048" s="50">
        <v>41207</v>
      </c>
      <c r="C1048" s="5">
        <v>120.5</v>
      </c>
      <c r="D1048" s="5">
        <v>129.25</v>
      </c>
      <c r="E1048" s="5">
        <v>2.2999999999999998</v>
      </c>
      <c r="F1048" s="5">
        <v>24.3</v>
      </c>
      <c r="G1048" s="34">
        <v>10.8</v>
      </c>
      <c r="H1048" s="34">
        <v>127</v>
      </c>
      <c r="I1048" s="34">
        <v>142.5</v>
      </c>
      <c r="K1048" s="5">
        <f t="shared" ref="K1048:K1111" si="43">+D1048*0.92-F1048</f>
        <v>94.610000000000014</v>
      </c>
      <c r="L1048" s="5"/>
      <c r="M1048" s="9">
        <v>18.34</v>
      </c>
      <c r="N1048" s="76">
        <f t="shared" ref="N1048:N1111" si="44">+M1048/K1048</f>
        <v>0.19384843039847793</v>
      </c>
      <c r="P1048" s="23" t="e">
        <v>#NAME?</v>
      </c>
      <c r="R1048" s="5">
        <v>147</v>
      </c>
      <c r="S1048" s="5">
        <v>162.5</v>
      </c>
      <c r="T1048" s="25"/>
      <c r="U1048" s="34">
        <v>106.54</v>
      </c>
      <c r="V1048" s="34"/>
      <c r="W1048" s="78"/>
    </row>
    <row r="1049" spans="1:23" outlineLevel="1" x14ac:dyDescent="0.2">
      <c r="A1049" s="27">
        <f t="shared" si="42"/>
        <v>1043</v>
      </c>
      <c r="B1049" s="50">
        <v>41208</v>
      </c>
      <c r="C1049" s="5">
        <v>120.5</v>
      </c>
      <c r="D1049" s="5">
        <v>129.25</v>
      </c>
      <c r="E1049" s="5">
        <v>2.2999999999999998</v>
      </c>
      <c r="F1049" s="5">
        <v>24.3</v>
      </c>
      <c r="G1049" s="34">
        <v>10.8</v>
      </c>
      <c r="H1049" s="34">
        <v>127</v>
      </c>
      <c r="I1049" s="34">
        <v>142.5</v>
      </c>
      <c r="K1049" s="5">
        <f t="shared" si="43"/>
        <v>94.610000000000014</v>
      </c>
      <c r="L1049" s="5"/>
      <c r="M1049" s="9">
        <v>18.28</v>
      </c>
      <c r="N1049" s="76">
        <f t="shared" si="44"/>
        <v>0.19321424796533135</v>
      </c>
      <c r="P1049" s="23" t="e">
        <v>#NAME?</v>
      </c>
      <c r="R1049" s="5">
        <v>147</v>
      </c>
      <c r="S1049" s="5">
        <v>162.5</v>
      </c>
      <c r="T1049" s="25"/>
      <c r="U1049" s="34">
        <v>106.54</v>
      </c>
      <c r="V1049" s="34"/>
      <c r="W1049" s="78"/>
    </row>
    <row r="1050" spans="1:23" outlineLevel="1" x14ac:dyDescent="0.2">
      <c r="A1050" s="27">
        <f t="shared" si="42"/>
        <v>1044</v>
      </c>
      <c r="B1050" s="50">
        <v>41212</v>
      </c>
      <c r="C1050" s="5">
        <v>121</v>
      </c>
      <c r="D1050" s="5">
        <v>127.75</v>
      </c>
      <c r="E1050" s="5">
        <v>2.2000000000000002</v>
      </c>
      <c r="F1050" s="5">
        <v>23</v>
      </c>
      <c r="G1050" s="34">
        <v>10.6</v>
      </c>
      <c r="H1050" s="34">
        <v>131.5</v>
      </c>
      <c r="I1050" s="34">
        <v>148.5</v>
      </c>
      <c r="K1050" s="5">
        <f t="shared" si="43"/>
        <v>94.53</v>
      </c>
      <c r="L1050" s="5"/>
      <c r="M1050" s="9">
        <v>18.28</v>
      </c>
      <c r="N1050" s="76">
        <f t="shared" si="44"/>
        <v>0.19337776367290807</v>
      </c>
      <c r="P1050" s="23" t="e">
        <v>#NAME?</v>
      </c>
      <c r="R1050" s="5">
        <v>151</v>
      </c>
      <c r="S1050" s="5">
        <v>166</v>
      </c>
      <c r="T1050" s="25"/>
      <c r="U1050" s="34">
        <v>106.24</v>
      </c>
      <c r="V1050" s="34"/>
      <c r="W1050" s="78"/>
    </row>
    <row r="1051" spans="1:23" outlineLevel="1" x14ac:dyDescent="0.2">
      <c r="A1051" s="27">
        <f t="shared" si="42"/>
        <v>1045</v>
      </c>
      <c r="B1051" s="50">
        <v>41213</v>
      </c>
      <c r="C1051" s="5">
        <v>121</v>
      </c>
      <c r="D1051" s="5">
        <v>127.25</v>
      </c>
      <c r="E1051" s="5">
        <v>2.1</v>
      </c>
      <c r="F1051" s="5">
        <v>23</v>
      </c>
      <c r="G1051" s="34">
        <v>10.75</v>
      </c>
      <c r="H1051" s="34">
        <v>135</v>
      </c>
      <c r="I1051" s="34">
        <v>149.5</v>
      </c>
      <c r="K1051" s="5">
        <f t="shared" si="43"/>
        <v>94.070000000000007</v>
      </c>
      <c r="L1051" s="5"/>
      <c r="M1051" s="9">
        <v>18.32</v>
      </c>
      <c r="N1051" s="76">
        <f t="shared" si="44"/>
        <v>0.19474859147443391</v>
      </c>
      <c r="P1051" s="23" t="e">
        <v>#NAME?</v>
      </c>
      <c r="R1051" s="5">
        <v>153.5</v>
      </c>
      <c r="S1051" s="5">
        <v>168</v>
      </c>
      <c r="T1051" s="25"/>
      <c r="U1051" s="34">
        <v>106.19</v>
      </c>
      <c r="V1051" s="34"/>
      <c r="W1051" s="78"/>
    </row>
    <row r="1052" spans="1:23" outlineLevel="1" x14ac:dyDescent="0.2">
      <c r="A1052" s="27">
        <f t="shared" si="42"/>
        <v>1046</v>
      </c>
      <c r="B1052" s="50">
        <v>41215</v>
      </c>
      <c r="C1052" s="5">
        <v>122</v>
      </c>
      <c r="D1052" s="5">
        <v>128</v>
      </c>
      <c r="E1052" s="5">
        <v>2.1</v>
      </c>
      <c r="F1052" s="5">
        <v>22.5</v>
      </c>
      <c r="G1052" s="34">
        <v>10.3</v>
      </c>
      <c r="H1052" s="34">
        <v>135.5</v>
      </c>
      <c r="I1052" s="34">
        <v>150</v>
      </c>
      <c r="K1052" s="5">
        <f t="shared" si="43"/>
        <v>95.26</v>
      </c>
      <c r="L1052" s="5"/>
      <c r="M1052" s="9">
        <v>18.55</v>
      </c>
      <c r="N1052" s="76">
        <f t="shared" si="44"/>
        <v>0.1947302120512282</v>
      </c>
      <c r="P1052" s="23" t="e">
        <v>#NAME?</v>
      </c>
      <c r="R1052" s="5">
        <v>154</v>
      </c>
      <c r="S1052" s="5">
        <v>168.5</v>
      </c>
      <c r="T1052" s="25"/>
      <c r="U1052" s="34">
        <v>106.37</v>
      </c>
      <c r="V1052" s="34"/>
      <c r="W1052" s="78"/>
    </row>
    <row r="1053" spans="1:23" outlineLevel="1" x14ac:dyDescent="0.2">
      <c r="A1053" s="27">
        <f t="shared" si="42"/>
        <v>1047</v>
      </c>
      <c r="B1053" s="50">
        <v>41218</v>
      </c>
      <c r="C1053" s="5">
        <v>122</v>
      </c>
      <c r="D1053" s="5">
        <v>128</v>
      </c>
      <c r="E1053" s="5">
        <v>2.1</v>
      </c>
      <c r="F1053" s="5">
        <v>22.3</v>
      </c>
      <c r="G1053" s="34">
        <v>10</v>
      </c>
      <c r="H1053" s="34">
        <v>136</v>
      </c>
      <c r="I1053" s="34">
        <v>150</v>
      </c>
      <c r="K1053" s="5">
        <f t="shared" si="43"/>
        <v>95.460000000000008</v>
      </c>
      <c r="L1053" s="5"/>
      <c r="M1053" s="9">
        <v>18.690000000000001</v>
      </c>
      <c r="N1053" s="76">
        <f t="shared" si="44"/>
        <v>0.19578881206788185</v>
      </c>
      <c r="P1053" s="23" t="e">
        <v>#NAME?</v>
      </c>
      <c r="R1053" s="5">
        <v>154</v>
      </c>
      <c r="S1053" s="5">
        <v>168</v>
      </c>
      <c r="T1053" s="25"/>
      <c r="U1053" s="34">
        <v>106.45</v>
      </c>
      <c r="V1053" s="34"/>
      <c r="W1053" s="78"/>
    </row>
    <row r="1054" spans="1:23" outlineLevel="1" x14ac:dyDescent="0.2">
      <c r="A1054" s="27">
        <f t="shared" si="42"/>
        <v>1048</v>
      </c>
      <c r="B1054" s="50">
        <v>41219</v>
      </c>
      <c r="C1054" s="5">
        <v>121.75</v>
      </c>
      <c r="D1054" s="5">
        <v>127.75</v>
      </c>
      <c r="E1054" s="5">
        <v>2.1</v>
      </c>
      <c r="F1054" s="5">
        <v>22.1</v>
      </c>
      <c r="G1054" s="34">
        <v>9.8000000000000007</v>
      </c>
      <c r="H1054" s="34">
        <v>137</v>
      </c>
      <c r="I1054" s="34">
        <v>151</v>
      </c>
      <c r="K1054" s="5">
        <f t="shared" si="43"/>
        <v>95.43</v>
      </c>
      <c r="L1054" s="5"/>
      <c r="M1054" s="9">
        <v>18.78</v>
      </c>
      <c r="N1054" s="76">
        <f t="shared" si="44"/>
        <v>0.1967934611757309</v>
      </c>
      <c r="P1054" s="23" t="e">
        <v>#NAME?</v>
      </c>
      <c r="R1054" s="5">
        <v>156.5</v>
      </c>
      <c r="S1054" s="5">
        <v>170.5</v>
      </c>
      <c r="T1054" s="25"/>
      <c r="U1054" s="34">
        <v>106.44</v>
      </c>
      <c r="V1054" s="34"/>
      <c r="W1054" s="78"/>
    </row>
    <row r="1055" spans="1:23" outlineLevel="1" x14ac:dyDescent="0.2">
      <c r="A1055" s="27">
        <f t="shared" si="42"/>
        <v>1049</v>
      </c>
      <c r="B1055" s="50">
        <v>41220</v>
      </c>
      <c r="C1055" s="5">
        <v>123</v>
      </c>
      <c r="D1055" s="5">
        <v>128.75</v>
      </c>
      <c r="E1055" s="5">
        <v>2</v>
      </c>
      <c r="F1055" s="5">
        <v>21.9</v>
      </c>
      <c r="G1055" s="34">
        <v>9.25</v>
      </c>
      <c r="H1055" s="34">
        <v>137.5</v>
      </c>
      <c r="I1055" s="34">
        <v>152</v>
      </c>
      <c r="K1055" s="5">
        <f t="shared" si="43"/>
        <v>96.550000000000011</v>
      </c>
      <c r="L1055" s="5"/>
      <c r="M1055" s="9">
        <v>18.47</v>
      </c>
      <c r="N1055" s="76">
        <f t="shared" si="44"/>
        <v>0.19129984464008282</v>
      </c>
      <c r="P1055" s="23" t="e">
        <v>#NAME?</v>
      </c>
      <c r="R1055" s="5">
        <v>159.5</v>
      </c>
      <c r="S1055" s="5">
        <v>174</v>
      </c>
      <c r="T1055" s="25"/>
      <c r="U1055" s="34">
        <v>106.38</v>
      </c>
      <c r="V1055" s="34"/>
      <c r="W1055" s="78"/>
    </row>
    <row r="1056" spans="1:23" outlineLevel="1" x14ac:dyDescent="0.2">
      <c r="A1056" s="27">
        <f t="shared" si="42"/>
        <v>1050</v>
      </c>
      <c r="B1056" s="50">
        <v>41221</v>
      </c>
      <c r="C1056" s="5">
        <v>122.75</v>
      </c>
      <c r="D1056" s="5">
        <v>129.25</v>
      </c>
      <c r="E1056" s="5">
        <v>2</v>
      </c>
      <c r="F1056" s="5">
        <v>21</v>
      </c>
      <c r="G1056" s="34">
        <v>9.0500000000000007</v>
      </c>
      <c r="H1056" s="34">
        <v>137.5</v>
      </c>
      <c r="I1056" s="34">
        <v>152</v>
      </c>
      <c r="K1056" s="5">
        <f t="shared" si="43"/>
        <v>97.910000000000011</v>
      </c>
      <c r="L1056" s="5"/>
      <c r="M1056" s="9">
        <v>18.149999999999999</v>
      </c>
      <c r="N1056" s="76">
        <f t="shared" si="44"/>
        <v>0.18537432335818604</v>
      </c>
      <c r="P1056" s="23" t="e">
        <v>#NAME?</v>
      </c>
      <c r="R1056" s="5">
        <v>160</v>
      </c>
      <c r="S1056" s="5">
        <v>174.5</v>
      </c>
      <c r="T1056" s="25"/>
      <c r="U1056" s="34">
        <v>106.07</v>
      </c>
      <c r="V1056" s="34"/>
      <c r="W1056" s="78"/>
    </row>
    <row r="1057" spans="1:23" outlineLevel="1" x14ac:dyDescent="0.2">
      <c r="A1057" s="27">
        <f t="shared" si="42"/>
        <v>1051</v>
      </c>
      <c r="B1057" s="50">
        <v>41222</v>
      </c>
      <c r="C1057" s="5">
        <v>123.75</v>
      </c>
      <c r="D1057" s="5">
        <v>129.75</v>
      </c>
      <c r="E1057" s="5">
        <v>2</v>
      </c>
      <c r="F1057" s="5">
        <v>21</v>
      </c>
      <c r="G1057" s="34">
        <v>9.1999999999999993</v>
      </c>
      <c r="H1057" s="34">
        <v>141.5</v>
      </c>
      <c r="I1057" s="34">
        <v>155</v>
      </c>
      <c r="K1057" s="5">
        <f t="shared" si="43"/>
        <v>98.37</v>
      </c>
      <c r="L1057" s="5"/>
      <c r="M1057" s="9">
        <v>18.100000000000001</v>
      </c>
      <c r="N1057" s="76">
        <f t="shared" si="44"/>
        <v>0.18399918674392601</v>
      </c>
      <c r="P1057" s="23" t="e">
        <v>#NAME?</v>
      </c>
      <c r="R1057" s="5">
        <v>161</v>
      </c>
      <c r="S1057" s="5">
        <v>174.5</v>
      </c>
      <c r="T1057" s="25"/>
      <c r="U1057" s="34">
        <v>107.15</v>
      </c>
      <c r="V1057" s="34"/>
      <c r="W1057" s="78"/>
    </row>
    <row r="1058" spans="1:23" outlineLevel="1" x14ac:dyDescent="0.2">
      <c r="A1058" s="27">
        <f t="shared" si="42"/>
        <v>1052</v>
      </c>
      <c r="B1058" s="50">
        <v>41225</v>
      </c>
      <c r="C1058" s="5">
        <v>124.25</v>
      </c>
      <c r="D1058" s="5">
        <v>130.25</v>
      </c>
      <c r="E1058" s="5">
        <v>2</v>
      </c>
      <c r="F1058" s="5">
        <v>21</v>
      </c>
      <c r="G1058" s="34">
        <v>9.1999999999999993</v>
      </c>
      <c r="H1058" s="34">
        <v>141.5</v>
      </c>
      <c r="I1058" s="34">
        <v>155</v>
      </c>
      <c r="K1058" s="5">
        <f t="shared" si="43"/>
        <v>98.83</v>
      </c>
      <c r="L1058" s="5"/>
      <c r="M1058" s="9">
        <v>17.98</v>
      </c>
      <c r="N1058" s="76">
        <f t="shared" si="44"/>
        <v>0.1819285642011535</v>
      </c>
      <c r="P1058" s="23" t="e">
        <v>#NAME?</v>
      </c>
      <c r="R1058" s="5">
        <v>161</v>
      </c>
      <c r="S1058" s="5">
        <v>174.5</v>
      </c>
      <c r="T1058" s="25"/>
      <c r="U1058" s="34">
        <v>107.19</v>
      </c>
      <c r="V1058" s="34"/>
      <c r="W1058" s="78"/>
    </row>
    <row r="1059" spans="1:23" outlineLevel="1" x14ac:dyDescent="0.2">
      <c r="A1059" s="27">
        <f t="shared" si="42"/>
        <v>1053</v>
      </c>
      <c r="B1059" s="50">
        <v>41226</v>
      </c>
      <c r="C1059" s="5">
        <v>124.25</v>
      </c>
      <c r="D1059" s="5">
        <v>130.25</v>
      </c>
      <c r="E1059" s="5">
        <v>2</v>
      </c>
      <c r="F1059" s="5">
        <v>21</v>
      </c>
      <c r="G1059" s="34">
        <v>9.1999999999999993</v>
      </c>
      <c r="H1059" s="34">
        <v>141.5</v>
      </c>
      <c r="I1059" s="34">
        <v>155</v>
      </c>
      <c r="K1059" s="5">
        <f t="shared" si="43"/>
        <v>98.83</v>
      </c>
      <c r="L1059" s="5"/>
      <c r="M1059" s="9">
        <v>17.7</v>
      </c>
      <c r="N1059" s="76">
        <f t="shared" si="44"/>
        <v>0.17909541637154711</v>
      </c>
      <c r="P1059" s="23" t="e">
        <v>#NAME?</v>
      </c>
      <c r="R1059" s="5">
        <v>161</v>
      </c>
      <c r="S1059" s="5">
        <v>174.5</v>
      </c>
      <c r="T1059" s="25"/>
      <c r="U1059" s="34">
        <v>107.19</v>
      </c>
      <c r="V1059" s="34"/>
      <c r="W1059" s="78"/>
    </row>
    <row r="1060" spans="1:23" outlineLevel="1" x14ac:dyDescent="0.2">
      <c r="A1060" s="27">
        <f t="shared" si="42"/>
        <v>1054</v>
      </c>
      <c r="B1060" s="50">
        <v>41228</v>
      </c>
      <c r="C1060" s="5">
        <v>124</v>
      </c>
      <c r="D1060" s="5">
        <v>130</v>
      </c>
      <c r="E1060" s="5">
        <v>2</v>
      </c>
      <c r="F1060" s="5">
        <v>22.5</v>
      </c>
      <c r="G1060" s="34">
        <v>9.6</v>
      </c>
      <c r="H1060" s="34">
        <v>143</v>
      </c>
      <c r="I1060" s="34">
        <v>157</v>
      </c>
      <c r="K1060" s="5">
        <f t="shared" si="43"/>
        <v>97.100000000000009</v>
      </c>
      <c r="L1060" s="5"/>
      <c r="M1060" s="9">
        <v>17.3</v>
      </c>
      <c r="N1060" s="76">
        <f t="shared" si="44"/>
        <v>0.17816683831101957</v>
      </c>
      <c r="P1060" s="23" t="e">
        <v>#NAME?</v>
      </c>
      <c r="R1060" s="5">
        <v>163</v>
      </c>
      <c r="S1060" s="5">
        <v>177</v>
      </c>
      <c r="T1060" s="25"/>
      <c r="U1060" s="34">
        <v>107.03</v>
      </c>
      <c r="V1060" s="34"/>
      <c r="W1060" s="78"/>
    </row>
    <row r="1061" spans="1:23" outlineLevel="1" x14ac:dyDescent="0.2">
      <c r="A1061" s="27">
        <f t="shared" si="42"/>
        <v>1055</v>
      </c>
      <c r="B1061" s="50">
        <v>41233</v>
      </c>
      <c r="C1061" s="5">
        <v>121.5</v>
      </c>
      <c r="D1061" s="5">
        <v>127.5</v>
      </c>
      <c r="E1061" s="5">
        <v>2</v>
      </c>
      <c r="F1061" s="5">
        <v>22.5</v>
      </c>
      <c r="G1061" s="34">
        <v>9.35</v>
      </c>
      <c r="H1061" s="34">
        <v>141</v>
      </c>
      <c r="I1061" s="34">
        <v>155</v>
      </c>
      <c r="K1061" s="5">
        <f t="shared" si="43"/>
        <v>94.800000000000011</v>
      </c>
      <c r="L1061" s="5"/>
      <c r="M1061" s="9">
        <v>17.34</v>
      </c>
      <c r="N1061" s="76">
        <f t="shared" si="44"/>
        <v>0.18291139240506327</v>
      </c>
      <c r="P1061" s="23" t="e">
        <v>#NAME?</v>
      </c>
      <c r="R1061" s="5">
        <v>162</v>
      </c>
      <c r="S1061" s="5">
        <v>176</v>
      </c>
      <c r="T1061" s="25"/>
      <c r="U1061" s="34">
        <v>106.65</v>
      </c>
      <c r="V1061" s="34"/>
      <c r="W1061" s="78"/>
    </row>
    <row r="1062" spans="1:23" outlineLevel="1" x14ac:dyDescent="0.2">
      <c r="A1062" s="27">
        <f t="shared" si="42"/>
        <v>1056</v>
      </c>
      <c r="B1062" s="50">
        <v>41234</v>
      </c>
      <c r="C1062" s="5">
        <v>121</v>
      </c>
      <c r="D1062" s="5">
        <v>127</v>
      </c>
      <c r="E1062" s="5">
        <v>2</v>
      </c>
      <c r="F1062" s="5">
        <v>22.5</v>
      </c>
      <c r="G1062" s="34">
        <v>9.3000000000000007</v>
      </c>
      <c r="H1062" s="34">
        <v>142</v>
      </c>
      <c r="I1062" s="34">
        <v>156</v>
      </c>
      <c r="K1062" s="5">
        <f t="shared" si="43"/>
        <v>94.34</v>
      </c>
      <c r="L1062" s="5"/>
      <c r="M1062" s="9">
        <v>17.239999999999998</v>
      </c>
      <c r="N1062" s="76">
        <f t="shared" si="44"/>
        <v>0.18274326902692387</v>
      </c>
      <c r="P1062" s="23" t="e">
        <v>#NAME?</v>
      </c>
      <c r="R1062" s="5">
        <v>161.5</v>
      </c>
      <c r="S1062" s="5">
        <v>175.5</v>
      </c>
      <c r="T1062" s="25"/>
      <c r="U1062" s="34">
        <v>105.89</v>
      </c>
      <c r="V1062" s="34"/>
      <c r="W1062" s="78"/>
    </row>
    <row r="1063" spans="1:23" outlineLevel="1" x14ac:dyDescent="0.2">
      <c r="A1063" s="27">
        <f t="shared" si="42"/>
        <v>1057</v>
      </c>
      <c r="B1063" s="50">
        <v>41239</v>
      </c>
      <c r="C1063" s="5">
        <v>119.5</v>
      </c>
      <c r="D1063" s="5">
        <v>125.5</v>
      </c>
      <c r="E1063" s="5">
        <v>2</v>
      </c>
      <c r="F1063" s="5">
        <v>22</v>
      </c>
      <c r="G1063" s="34">
        <v>8.5</v>
      </c>
      <c r="H1063" s="34">
        <v>141.5</v>
      </c>
      <c r="I1063" s="34">
        <v>156</v>
      </c>
      <c r="K1063" s="5">
        <f t="shared" si="43"/>
        <v>93.460000000000008</v>
      </c>
      <c r="L1063" s="5"/>
      <c r="M1063" s="9">
        <v>17.66</v>
      </c>
      <c r="N1063" s="76">
        <f t="shared" si="44"/>
        <v>0.18895784292745557</v>
      </c>
      <c r="P1063" s="23" t="e">
        <v>#NAME?</v>
      </c>
      <c r="R1063" s="5">
        <v>161.5</v>
      </c>
      <c r="S1063" s="5">
        <v>176</v>
      </c>
      <c r="T1063" s="25"/>
      <c r="U1063" s="34">
        <v>105.13</v>
      </c>
      <c r="V1063" s="34"/>
      <c r="W1063" s="78"/>
    </row>
    <row r="1064" spans="1:23" outlineLevel="1" x14ac:dyDescent="0.2">
      <c r="A1064" s="27">
        <f t="shared" si="42"/>
        <v>1058</v>
      </c>
      <c r="B1064" s="50">
        <v>41240</v>
      </c>
      <c r="C1064" s="5">
        <v>119</v>
      </c>
      <c r="D1064" s="5">
        <v>125</v>
      </c>
      <c r="E1064" s="5">
        <v>2</v>
      </c>
      <c r="F1064" s="5">
        <v>21.8</v>
      </c>
      <c r="G1064" s="34">
        <v>8.4</v>
      </c>
      <c r="H1064" s="34">
        <v>143</v>
      </c>
      <c r="I1064" s="34">
        <v>157</v>
      </c>
      <c r="K1064" s="5">
        <f t="shared" si="43"/>
        <v>93.2</v>
      </c>
      <c r="L1064" s="5"/>
      <c r="M1064" s="9">
        <v>17.3</v>
      </c>
      <c r="N1064" s="76">
        <f t="shared" si="44"/>
        <v>0.18562231759656653</v>
      </c>
      <c r="P1064" s="23" t="e">
        <v>#NAME?</v>
      </c>
      <c r="R1064" s="5">
        <v>162</v>
      </c>
      <c r="S1064" s="5">
        <v>176</v>
      </c>
      <c r="T1064" s="25"/>
      <c r="U1064" s="34">
        <v>104.98</v>
      </c>
      <c r="V1064" s="34"/>
      <c r="W1064" s="78"/>
    </row>
    <row r="1065" spans="1:23" outlineLevel="1" x14ac:dyDescent="0.2">
      <c r="A1065" s="27">
        <f t="shared" si="42"/>
        <v>1059</v>
      </c>
      <c r="B1065" s="50">
        <v>41241</v>
      </c>
      <c r="C1065" s="5">
        <v>118.25</v>
      </c>
      <c r="D1065" s="5">
        <v>124.25</v>
      </c>
      <c r="E1065" s="5">
        <v>2</v>
      </c>
      <c r="F1065" s="5">
        <v>21.7</v>
      </c>
      <c r="G1065" s="34">
        <v>8.3000000000000007</v>
      </c>
      <c r="H1065" s="34">
        <v>144</v>
      </c>
      <c r="I1065" s="34">
        <v>158</v>
      </c>
      <c r="K1065" s="5">
        <f t="shared" si="43"/>
        <v>92.61</v>
      </c>
      <c r="L1065" s="5"/>
      <c r="M1065" s="9">
        <v>17.28</v>
      </c>
      <c r="N1065" s="76">
        <f t="shared" si="44"/>
        <v>0.18658892128279886</v>
      </c>
      <c r="P1065" s="23" t="e">
        <v>#NAME?</v>
      </c>
      <c r="R1065" s="5">
        <v>162</v>
      </c>
      <c r="S1065" s="5">
        <v>176</v>
      </c>
      <c r="T1065" s="25"/>
      <c r="U1065" s="34">
        <v>104.56</v>
      </c>
      <c r="V1065" s="34"/>
      <c r="W1065" s="78"/>
    </row>
    <row r="1066" spans="1:23" outlineLevel="1" x14ac:dyDescent="0.2">
      <c r="A1066" s="27">
        <f t="shared" si="42"/>
        <v>1060</v>
      </c>
      <c r="B1066" s="50">
        <v>41242</v>
      </c>
      <c r="C1066" s="5">
        <v>118</v>
      </c>
      <c r="D1066" s="5">
        <v>123.5</v>
      </c>
      <c r="E1066" s="5">
        <v>2</v>
      </c>
      <c r="F1066" s="5">
        <v>21.2</v>
      </c>
      <c r="G1066" s="34">
        <v>8.5</v>
      </c>
      <c r="H1066" s="34">
        <v>144</v>
      </c>
      <c r="I1066" s="34">
        <v>158</v>
      </c>
      <c r="K1066" s="5">
        <f t="shared" si="43"/>
        <v>92.42</v>
      </c>
      <c r="L1066" s="5"/>
      <c r="M1066" s="9">
        <v>17.649999999999999</v>
      </c>
      <c r="N1066" s="76">
        <f t="shared" si="44"/>
        <v>0.1909759792252759</v>
      </c>
      <c r="P1066" s="23" t="e">
        <v>#NAME?</v>
      </c>
      <c r="R1066" s="5">
        <v>162</v>
      </c>
      <c r="S1066" s="5">
        <v>176</v>
      </c>
      <c r="T1066" s="25"/>
      <c r="U1066" s="34">
        <v>104.38</v>
      </c>
      <c r="V1066" s="34"/>
      <c r="W1066" s="78"/>
    </row>
    <row r="1067" spans="1:23" outlineLevel="1" x14ac:dyDescent="0.2">
      <c r="A1067" s="27">
        <f t="shared" si="42"/>
        <v>1061</v>
      </c>
      <c r="B1067" s="50">
        <v>41243</v>
      </c>
      <c r="C1067" s="5">
        <v>118</v>
      </c>
      <c r="D1067" s="5">
        <v>123.5</v>
      </c>
      <c r="E1067" s="5">
        <v>2</v>
      </c>
      <c r="F1067" s="5">
        <v>20.7</v>
      </c>
      <c r="G1067" s="34">
        <v>8.5</v>
      </c>
      <c r="H1067" s="34">
        <v>146</v>
      </c>
      <c r="I1067" s="34">
        <v>160</v>
      </c>
      <c r="K1067" s="5">
        <f t="shared" si="43"/>
        <v>92.92</v>
      </c>
      <c r="L1067" s="5"/>
      <c r="M1067" s="9">
        <v>17.43</v>
      </c>
      <c r="N1067" s="76">
        <f t="shared" si="44"/>
        <v>0.18758071459319844</v>
      </c>
      <c r="P1067" s="23" t="e">
        <v>#NAME?</v>
      </c>
      <c r="R1067" s="5">
        <v>161.5</v>
      </c>
      <c r="S1067" s="5">
        <v>175.5</v>
      </c>
      <c r="T1067" s="25"/>
      <c r="U1067" s="34">
        <v>102.84</v>
      </c>
      <c r="V1067" s="34"/>
      <c r="W1067" s="78"/>
    </row>
    <row r="1068" spans="1:23" outlineLevel="1" x14ac:dyDescent="0.2">
      <c r="A1068" s="27">
        <f t="shared" si="42"/>
        <v>1062</v>
      </c>
      <c r="B1068" s="50">
        <v>41247</v>
      </c>
      <c r="C1068" s="5">
        <v>118.5</v>
      </c>
      <c r="D1068" s="5">
        <v>124.25</v>
      </c>
      <c r="E1068" s="5">
        <v>2</v>
      </c>
      <c r="F1068" s="5">
        <v>19.5</v>
      </c>
      <c r="G1068" s="34">
        <v>8.25</v>
      </c>
      <c r="H1068" s="34">
        <v>145.5</v>
      </c>
      <c r="I1068" s="34">
        <v>159.5</v>
      </c>
      <c r="K1068" s="5">
        <f t="shared" si="43"/>
        <v>94.81</v>
      </c>
      <c r="L1068" s="5"/>
      <c r="M1068" s="9">
        <v>17.175000000000001</v>
      </c>
      <c r="N1068" s="76">
        <f t="shared" si="44"/>
        <v>0.18115177723868792</v>
      </c>
      <c r="P1068" s="23" t="e">
        <v>#NAME?</v>
      </c>
      <c r="R1068" s="5">
        <v>161</v>
      </c>
      <c r="S1068" s="5">
        <v>175</v>
      </c>
      <c r="T1068" s="25"/>
      <c r="U1068" s="34">
        <v>103.22</v>
      </c>
      <c r="V1068" s="34"/>
      <c r="W1068" s="78"/>
    </row>
    <row r="1069" spans="1:23" outlineLevel="1" x14ac:dyDescent="0.2">
      <c r="A1069" s="27">
        <f t="shared" si="42"/>
        <v>1063</v>
      </c>
      <c r="B1069" s="50">
        <v>41248</v>
      </c>
      <c r="C1069" s="5">
        <v>119.5</v>
      </c>
      <c r="D1069" s="5">
        <v>126.25</v>
      </c>
      <c r="E1069" s="5">
        <v>2.0499999999999998</v>
      </c>
      <c r="F1069" s="5">
        <v>19.3</v>
      </c>
      <c r="G1069" s="34">
        <v>8.1999999999999993</v>
      </c>
      <c r="H1069" s="34">
        <v>143.5</v>
      </c>
      <c r="I1069" s="34">
        <v>157.5</v>
      </c>
      <c r="K1069" s="5">
        <f t="shared" si="43"/>
        <v>96.850000000000009</v>
      </c>
      <c r="L1069" s="5"/>
      <c r="M1069" s="9">
        <v>17.77</v>
      </c>
      <c r="N1069" s="76">
        <f t="shared" si="44"/>
        <v>0.18347960764068144</v>
      </c>
      <c r="P1069" s="23" t="e">
        <v>#NAME?</v>
      </c>
      <c r="R1069" s="5">
        <v>159.5</v>
      </c>
      <c r="S1069" s="5">
        <v>173.5</v>
      </c>
      <c r="T1069" s="25"/>
      <c r="U1069" s="34">
        <v>103.39</v>
      </c>
      <c r="V1069" s="34"/>
      <c r="W1069" s="78"/>
    </row>
    <row r="1070" spans="1:23" outlineLevel="1" x14ac:dyDescent="0.2">
      <c r="A1070" s="27">
        <f t="shared" si="42"/>
        <v>1064</v>
      </c>
      <c r="B1070" s="50">
        <v>41249</v>
      </c>
      <c r="C1070" s="5">
        <v>122</v>
      </c>
      <c r="D1070" s="5">
        <v>128.75</v>
      </c>
      <c r="E1070" s="5">
        <v>2.0499999999999998</v>
      </c>
      <c r="F1070" s="5">
        <v>18.899999999999999</v>
      </c>
      <c r="G1070" s="34">
        <v>7.9</v>
      </c>
      <c r="H1070" s="34">
        <v>143.5</v>
      </c>
      <c r="I1070" s="34">
        <v>157.5</v>
      </c>
      <c r="K1070" s="5">
        <f t="shared" si="43"/>
        <v>99.550000000000011</v>
      </c>
      <c r="L1070" s="5"/>
      <c r="M1070" s="9">
        <v>17.88</v>
      </c>
      <c r="N1070" s="76">
        <f t="shared" si="44"/>
        <v>0.17960823706680057</v>
      </c>
      <c r="P1070" s="23" t="e">
        <v>#NAME?</v>
      </c>
      <c r="R1070" s="5">
        <v>159.5</v>
      </c>
      <c r="S1070" s="5">
        <v>173.5</v>
      </c>
      <c r="T1070" s="25"/>
      <c r="U1070" s="34">
        <v>104.13601646289899</v>
      </c>
      <c r="V1070" s="34"/>
      <c r="W1070" s="78"/>
    </row>
    <row r="1071" spans="1:23" outlineLevel="1" x14ac:dyDescent="0.2">
      <c r="A1071" s="27">
        <f t="shared" si="42"/>
        <v>1065</v>
      </c>
      <c r="B1071" s="50">
        <v>41250</v>
      </c>
      <c r="C1071" s="5">
        <v>122.25</v>
      </c>
      <c r="D1071" s="5">
        <v>129</v>
      </c>
      <c r="E1071" s="5">
        <v>2.0499999999999998</v>
      </c>
      <c r="F1071" s="5">
        <v>19</v>
      </c>
      <c r="G1071" s="34">
        <v>7.5</v>
      </c>
      <c r="H1071" s="34">
        <v>144</v>
      </c>
      <c r="I1071" s="34">
        <v>158</v>
      </c>
      <c r="K1071" s="5">
        <f t="shared" si="43"/>
        <v>99.68</v>
      </c>
      <c r="L1071" s="5"/>
      <c r="M1071" s="9">
        <v>17.98</v>
      </c>
      <c r="N1071" s="76">
        <f t="shared" si="44"/>
        <v>0.18037720706260033</v>
      </c>
      <c r="P1071" s="23" t="e">
        <v>#NAME?</v>
      </c>
      <c r="R1071" s="5">
        <v>161</v>
      </c>
      <c r="S1071" s="5">
        <v>175</v>
      </c>
      <c r="T1071" s="25"/>
      <c r="U1071" s="34">
        <v>104.27</v>
      </c>
      <c r="V1071" s="34"/>
      <c r="W1071" s="78"/>
    </row>
    <row r="1072" spans="1:23" outlineLevel="1" x14ac:dyDescent="0.2">
      <c r="A1072" s="27">
        <f t="shared" si="42"/>
        <v>1066</v>
      </c>
      <c r="B1072" s="50">
        <v>41253</v>
      </c>
      <c r="C1072" s="5">
        <v>124.75</v>
      </c>
      <c r="D1072" s="5">
        <v>131.5</v>
      </c>
      <c r="E1072" s="5">
        <v>2.0499999999999998</v>
      </c>
      <c r="F1072" s="5">
        <v>17.5</v>
      </c>
      <c r="G1072" s="34">
        <v>7.3</v>
      </c>
      <c r="H1072" s="34">
        <v>144</v>
      </c>
      <c r="I1072" s="34">
        <v>158</v>
      </c>
      <c r="K1072" s="5">
        <f t="shared" si="43"/>
        <v>103.48</v>
      </c>
      <c r="L1072" s="5"/>
      <c r="M1072" s="9">
        <v>18.38</v>
      </c>
      <c r="N1072" s="76">
        <f t="shared" si="44"/>
        <v>0.17761886354851178</v>
      </c>
      <c r="P1072" s="23" t="e">
        <v>#NAME?</v>
      </c>
      <c r="R1072" s="5">
        <v>161</v>
      </c>
      <c r="S1072" s="5">
        <v>175</v>
      </c>
      <c r="T1072" s="25"/>
      <c r="U1072" s="34">
        <v>107.91</v>
      </c>
      <c r="V1072" s="34"/>
      <c r="W1072" s="78"/>
    </row>
    <row r="1073" spans="1:23" outlineLevel="1" x14ac:dyDescent="0.2">
      <c r="A1073" s="27">
        <f t="shared" si="42"/>
        <v>1067</v>
      </c>
      <c r="B1073" s="50">
        <v>41254</v>
      </c>
      <c r="C1073" s="5">
        <v>124.75</v>
      </c>
      <c r="D1073" s="5">
        <v>131.5</v>
      </c>
      <c r="E1073" s="5">
        <v>2.0499999999999998</v>
      </c>
      <c r="F1073" s="5">
        <v>17.5</v>
      </c>
      <c r="G1073" s="34">
        <v>7.3</v>
      </c>
      <c r="H1073" s="34">
        <v>144.5</v>
      </c>
      <c r="I1073" s="34">
        <v>158</v>
      </c>
      <c r="K1073" s="5">
        <f t="shared" si="43"/>
        <v>103.48</v>
      </c>
      <c r="L1073" s="5"/>
      <c r="M1073" s="9">
        <v>18.77</v>
      </c>
      <c r="N1073" s="76">
        <f t="shared" si="44"/>
        <v>0.1813877077696173</v>
      </c>
      <c r="P1073" s="23" t="e">
        <v>#NAME?</v>
      </c>
      <c r="R1073" s="5">
        <v>161.5</v>
      </c>
      <c r="S1073" s="5">
        <v>175</v>
      </c>
      <c r="T1073" s="25"/>
      <c r="U1073" s="34">
        <v>110.56</v>
      </c>
      <c r="V1073" s="34"/>
      <c r="W1073" s="78"/>
    </row>
    <row r="1074" spans="1:23" outlineLevel="1" x14ac:dyDescent="0.2">
      <c r="A1074" s="27">
        <f t="shared" si="42"/>
        <v>1068</v>
      </c>
      <c r="B1074" s="50">
        <v>41255</v>
      </c>
      <c r="C1074" s="5">
        <v>124.5</v>
      </c>
      <c r="D1074" s="5">
        <v>131.25</v>
      </c>
      <c r="E1074" s="5">
        <v>2.0499999999999998</v>
      </c>
      <c r="F1074" s="5">
        <v>17.5</v>
      </c>
      <c r="G1074" s="34">
        <v>7.3</v>
      </c>
      <c r="H1074" s="34">
        <v>144.5</v>
      </c>
      <c r="I1074" s="34">
        <v>158</v>
      </c>
      <c r="K1074" s="5">
        <f t="shared" si="43"/>
        <v>103.25</v>
      </c>
      <c r="L1074" s="5"/>
      <c r="M1074" s="9">
        <v>18.88</v>
      </c>
      <c r="N1074" s="76">
        <f t="shared" si="44"/>
        <v>0.18285714285714286</v>
      </c>
      <c r="P1074" s="23" t="e">
        <v>#NAME?</v>
      </c>
      <c r="R1074" s="5">
        <v>159.5</v>
      </c>
      <c r="S1074" s="5">
        <v>173</v>
      </c>
      <c r="T1074" s="25"/>
      <c r="U1074" s="34">
        <v>110.73</v>
      </c>
      <c r="V1074" s="34"/>
      <c r="W1074" s="78"/>
    </row>
    <row r="1075" spans="1:23" outlineLevel="1" x14ac:dyDescent="0.2">
      <c r="A1075" s="27">
        <f t="shared" si="42"/>
        <v>1069</v>
      </c>
      <c r="B1075" s="50">
        <v>41256</v>
      </c>
      <c r="C1075" s="5">
        <v>127.75</v>
      </c>
      <c r="D1075" s="5">
        <v>134.5</v>
      </c>
      <c r="E1075" s="5">
        <v>2.0499999999999998</v>
      </c>
      <c r="F1075" s="5">
        <v>17.600000000000001</v>
      </c>
      <c r="G1075" s="34">
        <v>7.3</v>
      </c>
      <c r="H1075" s="34">
        <v>144.5</v>
      </c>
      <c r="I1075" s="34">
        <v>158</v>
      </c>
      <c r="K1075" s="5">
        <f t="shared" si="43"/>
        <v>106.14000000000001</v>
      </c>
      <c r="L1075" s="5"/>
      <c r="M1075" s="9">
        <v>19.059999999999999</v>
      </c>
      <c r="N1075" s="76">
        <f t="shared" si="44"/>
        <v>0.1795741473525532</v>
      </c>
      <c r="P1075" s="23" t="e">
        <v>#NAME?</v>
      </c>
      <c r="R1075" s="5">
        <v>157.5</v>
      </c>
      <c r="S1075" s="5">
        <v>171</v>
      </c>
      <c r="T1075" s="25"/>
      <c r="U1075" s="34">
        <v>112.138953293543</v>
      </c>
      <c r="V1075" s="34"/>
      <c r="W1075" s="78"/>
    </row>
    <row r="1076" spans="1:23" outlineLevel="1" x14ac:dyDescent="0.2">
      <c r="A1076" s="27">
        <f t="shared" si="42"/>
        <v>1070</v>
      </c>
      <c r="B1076" s="50">
        <v>41257</v>
      </c>
      <c r="C1076" s="5">
        <v>131</v>
      </c>
      <c r="D1076" s="5">
        <v>137.75</v>
      </c>
      <c r="E1076" s="5">
        <v>2.0499999999999998</v>
      </c>
      <c r="F1076" s="5">
        <v>17.399999999999999</v>
      </c>
      <c r="G1076" s="34">
        <v>7.3</v>
      </c>
      <c r="H1076" s="34">
        <v>144.5</v>
      </c>
      <c r="I1076" s="34">
        <v>157.5</v>
      </c>
      <c r="K1076" s="9">
        <f t="shared" si="43"/>
        <v>109.33000000000001</v>
      </c>
      <c r="L1076" s="9"/>
      <c r="M1076" s="9">
        <v>19.7</v>
      </c>
      <c r="N1076" s="76">
        <f t="shared" si="44"/>
        <v>0.18018842037867006</v>
      </c>
      <c r="P1076" s="23" t="e">
        <v>#NAME?</v>
      </c>
      <c r="R1076" s="5">
        <v>157.5</v>
      </c>
      <c r="S1076" s="5">
        <v>170.5</v>
      </c>
      <c r="T1076" s="25"/>
      <c r="U1076" s="34">
        <v>113.91</v>
      </c>
      <c r="V1076" s="34"/>
      <c r="W1076" s="78"/>
    </row>
    <row r="1077" spans="1:23" outlineLevel="1" x14ac:dyDescent="0.2">
      <c r="A1077" s="27">
        <f t="shared" si="42"/>
        <v>1071</v>
      </c>
      <c r="B1077" s="50">
        <v>41260</v>
      </c>
      <c r="C1077" s="5">
        <v>132.75</v>
      </c>
      <c r="D1077" s="5">
        <v>139.5</v>
      </c>
      <c r="E1077" s="5">
        <v>2.0499999999999998</v>
      </c>
      <c r="F1077" s="5">
        <v>17.3</v>
      </c>
      <c r="G1077" s="34">
        <v>8</v>
      </c>
      <c r="H1077" s="34">
        <v>145</v>
      </c>
      <c r="I1077" s="34">
        <v>158</v>
      </c>
      <c r="K1077" s="9">
        <f t="shared" si="43"/>
        <v>111.04</v>
      </c>
      <c r="L1077" s="9"/>
      <c r="M1077" s="9">
        <v>20</v>
      </c>
      <c r="N1077" s="76">
        <f t="shared" si="44"/>
        <v>0.18011527377521613</v>
      </c>
      <c r="P1077" s="23" t="e">
        <v>#NAME?</v>
      </c>
      <c r="R1077" s="5">
        <v>157.5</v>
      </c>
      <c r="S1077" s="5">
        <v>170.5</v>
      </c>
      <c r="T1077" s="25"/>
      <c r="U1077" s="34">
        <v>116.39</v>
      </c>
      <c r="V1077" s="34"/>
      <c r="W1077" s="78"/>
    </row>
    <row r="1078" spans="1:23" outlineLevel="1" x14ac:dyDescent="0.2">
      <c r="A1078" s="27">
        <f t="shared" si="42"/>
        <v>1072</v>
      </c>
      <c r="B1078" s="50">
        <v>41261</v>
      </c>
      <c r="C1078" s="5">
        <v>133.5</v>
      </c>
      <c r="D1078" s="5">
        <v>140.5</v>
      </c>
      <c r="E1078" s="5">
        <v>2.15</v>
      </c>
      <c r="F1078" s="5">
        <v>16.899999999999999</v>
      </c>
      <c r="G1078" s="34">
        <v>8</v>
      </c>
      <c r="H1078" s="34">
        <v>145</v>
      </c>
      <c r="I1078" s="34">
        <v>158</v>
      </c>
      <c r="K1078" s="9">
        <f t="shared" si="43"/>
        <v>112.36000000000001</v>
      </c>
      <c r="L1078" s="9"/>
      <c r="M1078" s="9">
        <v>20.48</v>
      </c>
      <c r="N1078" s="76">
        <f t="shared" si="44"/>
        <v>0.18227127091491632</v>
      </c>
      <c r="P1078" s="23" t="e">
        <v>#NAME?</v>
      </c>
      <c r="R1078" s="5">
        <v>158.5</v>
      </c>
      <c r="S1078" s="5">
        <v>171.5</v>
      </c>
      <c r="T1078" s="25"/>
      <c r="U1078" s="34">
        <v>117.72</v>
      </c>
      <c r="V1078" s="34"/>
      <c r="W1078" s="78"/>
    </row>
    <row r="1079" spans="1:23" outlineLevel="1" x14ac:dyDescent="0.2">
      <c r="A1079" s="27">
        <f t="shared" si="42"/>
        <v>1073</v>
      </c>
      <c r="B1079" s="50">
        <v>41262</v>
      </c>
      <c r="C1079" s="5">
        <v>137.25</v>
      </c>
      <c r="D1079" s="5">
        <v>144.25</v>
      </c>
      <c r="E1079" s="5">
        <v>2.2000000000000002</v>
      </c>
      <c r="F1079" s="5">
        <v>16.899999999999999</v>
      </c>
      <c r="G1079" s="34">
        <v>7.8</v>
      </c>
      <c r="H1079" s="34">
        <v>145</v>
      </c>
      <c r="I1079" s="34">
        <v>158</v>
      </c>
      <c r="K1079" s="9">
        <f t="shared" si="43"/>
        <v>115.81</v>
      </c>
      <c r="L1079" s="9"/>
      <c r="M1079" s="9">
        <v>20.27</v>
      </c>
      <c r="N1079" s="76">
        <f t="shared" si="44"/>
        <v>0.17502806320697695</v>
      </c>
      <c r="P1079" s="23" t="e">
        <v>#NAME?</v>
      </c>
      <c r="R1079" s="5">
        <v>158.5</v>
      </c>
      <c r="S1079" s="5">
        <v>171.5</v>
      </c>
      <c r="T1079" s="25"/>
      <c r="U1079" s="34">
        <v>120.32</v>
      </c>
      <c r="V1079" s="34"/>
      <c r="W1079" s="78"/>
    </row>
    <row r="1080" spans="1:23" outlineLevel="1" x14ac:dyDescent="0.2">
      <c r="A1080" s="27">
        <f t="shared" si="42"/>
        <v>1074</v>
      </c>
      <c r="B1080" s="50">
        <v>41267</v>
      </c>
      <c r="C1080" s="5">
        <v>137.25</v>
      </c>
      <c r="D1080" s="5">
        <v>144.25</v>
      </c>
      <c r="E1080" s="5">
        <v>2.2000000000000002</v>
      </c>
      <c r="F1080" s="5">
        <v>16.3</v>
      </c>
      <c r="G1080" s="34">
        <v>7</v>
      </c>
      <c r="H1080" s="34">
        <v>144.5</v>
      </c>
      <c r="I1080" s="34">
        <v>158</v>
      </c>
      <c r="K1080" s="9">
        <f t="shared" si="43"/>
        <v>116.41000000000001</v>
      </c>
      <c r="L1080" s="9"/>
      <c r="M1080" s="9">
        <v>20.12</v>
      </c>
      <c r="N1080" s="76">
        <f t="shared" si="44"/>
        <v>0.17283738510437247</v>
      </c>
      <c r="P1080" s="23" t="e">
        <v>#NAME?</v>
      </c>
      <c r="R1080" s="5">
        <v>157.5</v>
      </c>
      <c r="S1080" s="5">
        <v>171</v>
      </c>
      <c r="T1080" s="25"/>
      <c r="U1080" s="34">
        <v>120.56</v>
      </c>
      <c r="V1080" s="34"/>
      <c r="W1080" s="78"/>
    </row>
    <row r="1081" spans="1:23" outlineLevel="1" x14ac:dyDescent="0.2">
      <c r="A1081" s="27">
        <f t="shared" si="42"/>
        <v>1075</v>
      </c>
      <c r="B1081" s="50">
        <v>41269</v>
      </c>
      <c r="C1081" s="5">
        <v>139.75</v>
      </c>
      <c r="D1081" s="5">
        <v>146.75</v>
      </c>
      <c r="E1081" s="5">
        <v>2.2000000000000002</v>
      </c>
      <c r="F1081" s="5">
        <v>16.600000000000001</v>
      </c>
      <c r="G1081" s="34">
        <v>7</v>
      </c>
      <c r="H1081" s="34">
        <v>145</v>
      </c>
      <c r="I1081" s="34">
        <v>158.5</v>
      </c>
      <c r="K1081" s="9">
        <f t="shared" si="43"/>
        <v>118.41000000000003</v>
      </c>
      <c r="L1081" s="9"/>
      <c r="M1081" s="9">
        <v>20.414999999999999</v>
      </c>
      <c r="N1081" s="76">
        <f t="shared" si="44"/>
        <v>0.17240942487965538</v>
      </c>
      <c r="P1081" s="23" t="e">
        <v>#NAME?</v>
      </c>
      <c r="R1081" s="5">
        <v>159</v>
      </c>
      <c r="S1081" s="5">
        <v>172.5</v>
      </c>
      <c r="T1081" s="25"/>
      <c r="U1081" s="34">
        <v>122.84</v>
      </c>
      <c r="V1081" s="34"/>
      <c r="W1081" s="78"/>
    </row>
    <row r="1082" spans="1:23" outlineLevel="1" x14ac:dyDescent="0.2">
      <c r="A1082" s="27">
        <f t="shared" si="42"/>
        <v>1076</v>
      </c>
      <c r="B1082" s="50">
        <v>41270</v>
      </c>
      <c r="C1082" s="5">
        <v>140.75</v>
      </c>
      <c r="D1082" s="5">
        <v>147.75</v>
      </c>
      <c r="E1082" s="5">
        <v>2.2999999999999998</v>
      </c>
      <c r="F1082" s="5">
        <v>16.600000000000001</v>
      </c>
      <c r="G1082" s="34">
        <v>7</v>
      </c>
      <c r="H1082" s="34">
        <v>145</v>
      </c>
      <c r="I1082" s="34">
        <v>159</v>
      </c>
      <c r="K1082" s="9">
        <f t="shared" si="43"/>
        <v>119.33000000000001</v>
      </c>
      <c r="L1082" s="9"/>
      <c r="M1082" s="9">
        <v>20.62</v>
      </c>
      <c r="N1082" s="76">
        <f t="shared" si="44"/>
        <v>0.17279812285259363</v>
      </c>
      <c r="P1082" s="23" t="e">
        <v>#NAME?</v>
      </c>
      <c r="R1082" s="5">
        <v>159</v>
      </c>
      <c r="S1082" s="5">
        <v>173</v>
      </c>
      <c r="T1082" s="25"/>
      <c r="U1082" s="34">
        <v>125.41</v>
      </c>
      <c r="V1082" s="34"/>
      <c r="W1082" s="78"/>
    </row>
    <row r="1083" spans="1:23" outlineLevel="1" x14ac:dyDescent="0.2">
      <c r="A1083" s="27">
        <f t="shared" si="42"/>
        <v>1077</v>
      </c>
      <c r="B1083" s="50">
        <v>41274</v>
      </c>
      <c r="C1083" s="5">
        <v>144.5</v>
      </c>
      <c r="D1083" s="5">
        <v>151.5</v>
      </c>
      <c r="E1083" s="5">
        <v>2.2999999999999998</v>
      </c>
      <c r="F1083" s="5">
        <v>16.600000000000001</v>
      </c>
      <c r="G1083" s="34">
        <v>7</v>
      </c>
      <c r="H1083" s="34">
        <v>148</v>
      </c>
      <c r="I1083" s="34">
        <v>161</v>
      </c>
      <c r="K1083" s="9">
        <f t="shared" si="43"/>
        <v>122.78</v>
      </c>
      <c r="L1083" s="9"/>
      <c r="M1083" s="9">
        <v>20.96</v>
      </c>
      <c r="N1083" s="76">
        <f t="shared" si="44"/>
        <v>0.17071184231959602</v>
      </c>
      <c r="P1083" s="23" t="e">
        <v>#NAME?</v>
      </c>
      <c r="R1083" s="5">
        <v>160</v>
      </c>
      <c r="S1083" s="5">
        <v>173</v>
      </c>
      <c r="T1083" s="25"/>
      <c r="U1083" s="34">
        <v>131.44</v>
      </c>
      <c r="V1083" s="34"/>
      <c r="W1083" s="78"/>
    </row>
    <row r="1084" spans="1:23" outlineLevel="1" x14ac:dyDescent="0.2">
      <c r="A1084" s="27">
        <f t="shared" si="42"/>
        <v>1078</v>
      </c>
      <c r="B1084" s="50">
        <v>41276</v>
      </c>
      <c r="C1084" s="5">
        <v>146.5</v>
      </c>
      <c r="D1084" s="5">
        <v>153.5</v>
      </c>
      <c r="E1084" s="5">
        <v>2.2999999999999998</v>
      </c>
      <c r="F1084" s="5">
        <v>16.600000000000001</v>
      </c>
      <c r="G1084" s="34">
        <v>7</v>
      </c>
      <c r="H1084" s="34">
        <v>148</v>
      </c>
      <c r="I1084" s="34">
        <v>161.5</v>
      </c>
      <c r="K1084" s="9">
        <f t="shared" si="43"/>
        <v>124.62</v>
      </c>
      <c r="L1084" s="9"/>
      <c r="M1084" s="9">
        <v>21.49</v>
      </c>
      <c r="N1084" s="76">
        <f t="shared" si="44"/>
        <v>0.1724442304606002</v>
      </c>
      <c r="P1084" s="23" t="e">
        <v>#NAME?</v>
      </c>
      <c r="R1084" s="5">
        <v>160</v>
      </c>
      <c r="S1084" s="5">
        <v>173.5</v>
      </c>
      <c r="T1084" s="25"/>
      <c r="U1084" s="34">
        <v>131.44</v>
      </c>
      <c r="V1084" s="34"/>
      <c r="W1084" s="78"/>
    </row>
    <row r="1085" spans="1:23" outlineLevel="1" x14ac:dyDescent="0.2">
      <c r="A1085" s="27">
        <f t="shared" si="42"/>
        <v>1079</v>
      </c>
      <c r="B1085" s="50">
        <v>41277</v>
      </c>
      <c r="C1085" s="5">
        <v>150.75</v>
      </c>
      <c r="D1085" s="5">
        <v>157.75</v>
      </c>
      <c r="E1085" s="5">
        <v>2.2999999999999998</v>
      </c>
      <c r="F1085" s="5">
        <v>16.8</v>
      </c>
      <c r="G1085" s="34">
        <v>7</v>
      </c>
      <c r="H1085" s="34">
        <v>148</v>
      </c>
      <c r="I1085" s="34">
        <v>161.5</v>
      </c>
      <c r="K1085" s="9">
        <f t="shared" si="43"/>
        <v>128.32999999999998</v>
      </c>
      <c r="L1085" s="9"/>
      <c r="M1085" s="9">
        <v>21.25</v>
      </c>
      <c r="N1085" s="76">
        <f t="shared" si="44"/>
        <v>0.16558871659004132</v>
      </c>
      <c r="P1085" s="23" t="e">
        <v>#NAME?</v>
      </c>
      <c r="R1085" s="5">
        <v>160.5</v>
      </c>
      <c r="S1085" s="5">
        <v>174</v>
      </c>
      <c r="T1085" s="25"/>
      <c r="U1085" s="34">
        <v>131.44</v>
      </c>
      <c r="V1085" s="34"/>
      <c r="W1085" s="78"/>
    </row>
    <row r="1086" spans="1:23" outlineLevel="1" x14ac:dyDescent="0.2">
      <c r="A1086" s="27">
        <f t="shared" si="42"/>
        <v>1080</v>
      </c>
      <c r="B1086" s="50">
        <v>41281</v>
      </c>
      <c r="C1086" s="5">
        <v>156.5</v>
      </c>
      <c r="D1086" s="5">
        <v>157.75</v>
      </c>
      <c r="E1086" s="5">
        <v>2.5</v>
      </c>
      <c r="F1086" s="5">
        <v>16.7</v>
      </c>
      <c r="G1086" s="34">
        <v>7</v>
      </c>
      <c r="H1086" s="34">
        <v>148.5</v>
      </c>
      <c r="I1086" s="34">
        <v>161.5</v>
      </c>
      <c r="K1086" s="9">
        <f t="shared" si="43"/>
        <v>128.43</v>
      </c>
      <c r="L1086" s="9"/>
      <c r="M1086" s="9">
        <v>20.68</v>
      </c>
      <c r="N1086" s="76">
        <f t="shared" si="44"/>
        <v>0.16102156816943081</v>
      </c>
      <c r="P1086" s="23" t="e">
        <v>#NAME?</v>
      </c>
      <c r="R1086" s="5">
        <v>161</v>
      </c>
      <c r="S1086" s="5">
        <v>174</v>
      </c>
      <c r="T1086" s="25"/>
      <c r="U1086" s="34">
        <v>138.19</v>
      </c>
      <c r="V1086" s="34"/>
      <c r="W1086" s="78"/>
    </row>
    <row r="1087" spans="1:23" outlineLevel="1" x14ac:dyDescent="0.2">
      <c r="A1087" s="27">
        <f t="shared" si="42"/>
        <v>1081</v>
      </c>
      <c r="B1087" s="50">
        <v>41282</v>
      </c>
      <c r="C1087" s="5">
        <v>159</v>
      </c>
      <c r="D1087" s="5">
        <v>166</v>
      </c>
      <c r="E1087" s="5">
        <v>2.5</v>
      </c>
      <c r="F1087" s="5">
        <v>17.100000000000001</v>
      </c>
      <c r="G1087" s="34">
        <v>7.2</v>
      </c>
      <c r="H1087" s="34">
        <v>148.5</v>
      </c>
      <c r="I1087" s="34">
        <v>161.5</v>
      </c>
      <c r="K1087" s="9">
        <f t="shared" si="43"/>
        <v>135.62</v>
      </c>
      <c r="L1087" s="9"/>
      <c r="M1087" s="9">
        <v>20.37</v>
      </c>
      <c r="N1087" s="76">
        <f t="shared" si="44"/>
        <v>0.15019908568057808</v>
      </c>
      <c r="P1087" s="23" t="e">
        <v>#NAME?</v>
      </c>
      <c r="R1087" s="5">
        <v>161</v>
      </c>
      <c r="S1087" s="5">
        <v>174</v>
      </c>
      <c r="T1087" s="25"/>
      <c r="U1087" s="34">
        <v>142.1</v>
      </c>
      <c r="V1087" s="34"/>
      <c r="W1087" s="78"/>
    </row>
    <row r="1088" spans="1:23" outlineLevel="1" x14ac:dyDescent="0.2">
      <c r="A1088" s="27">
        <f t="shared" si="42"/>
        <v>1082</v>
      </c>
      <c r="B1088" s="50">
        <v>41283</v>
      </c>
      <c r="C1088" s="5">
        <v>159.25</v>
      </c>
      <c r="D1088" s="5">
        <v>166.25</v>
      </c>
      <c r="E1088" s="5">
        <v>2.5</v>
      </c>
      <c r="F1088" s="5">
        <v>17.399999999999999</v>
      </c>
      <c r="G1088" s="34">
        <v>7.4</v>
      </c>
      <c r="H1088" s="34">
        <v>149.5</v>
      </c>
      <c r="I1088" s="34">
        <v>163</v>
      </c>
      <c r="K1088" s="9">
        <f t="shared" si="43"/>
        <v>135.55000000000001</v>
      </c>
      <c r="L1088" s="9"/>
      <c r="M1088" s="9">
        <v>20.41</v>
      </c>
      <c r="N1088" s="76">
        <f t="shared" si="44"/>
        <v>0.15057174474363702</v>
      </c>
      <c r="P1088" s="23" t="e">
        <v>#NAME?</v>
      </c>
      <c r="R1088" s="5">
        <v>162.5</v>
      </c>
      <c r="S1088" s="5">
        <v>176</v>
      </c>
      <c r="T1088" s="25"/>
      <c r="U1088" s="34">
        <v>142.28</v>
      </c>
      <c r="V1088" s="34"/>
      <c r="W1088" s="78"/>
    </row>
    <row r="1089" spans="1:23" outlineLevel="1" x14ac:dyDescent="0.2">
      <c r="A1089" s="27">
        <f t="shared" si="42"/>
        <v>1083</v>
      </c>
      <c r="B1089" s="50">
        <v>41284</v>
      </c>
      <c r="C1089" s="5">
        <v>158.75</v>
      </c>
      <c r="D1089" s="5">
        <v>165.75</v>
      </c>
      <c r="E1089" s="5">
        <v>2.5</v>
      </c>
      <c r="F1089" s="5">
        <v>17.5</v>
      </c>
      <c r="G1089" s="34">
        <v>7.4</v>
      </c>
      <c r="H1089" s="34">
        <v>150</v>
      </c>
      <c r="I1089" s="34">
        <v>163</v>
      </c>
      <c r="K1089" s="9">
        <f t="shared" si="43"/>
        <v>134.99</v>
      </c>
      <c r="L1089" s="9"/>
      <c r="M1089" s="9">
        <v>20.71</v>
      </c>
      <c r="N1089" s="76">
        <f t="shared" si="44"/>
        <v>0.15341877176087118</v>
      </c>
      <c r="P1089" s="23" t="e">
        <v>#NAME?</v>
      </c>
      <c r="R1089" s="5">
        <v>163</v>
      </c>
      <c r="S1089" s="5">
        <v>176</v>
      </c>
      <c r="T1089" s="25"/>
      <c r="U1089" s="34">
        <v>141.13</v>
      </c>
      <c r="V1089" s="34"/>
      <c r="W1089" s="78"/>
    </row>
    <row r="1090" spans="1:23" outlineLevel="1" x14ac:dyDescent="0.2">
      <c r="A1090" s="27">
        <f t="shared" si="42"/>
        <v>1084</v>
      </c>
      <c r="B1090" s="50">
        <v>41285</v>
      </c>
      <c r="C1090" s="5">
        <v>155.25</v>
      </c>
      <c r="D1090" s="5">
        <v>162.25</v>
      </c>
      <c r="E1090" s="5">
        <v>2.5</v>
      </c>
      <c r="F1090" s="5">
        <v>17.5</v>
      </c>
      <c r="G1090" s="34">
        <v>7.5</v>
      </c>
      <c r="H1090" s="34">
        <v>150</v>
      </c>
      <c r="I1090" s="34">
        <v>163</v>
      </c>
      <c r="K1090" s="9">
        <f t="shared" si="43"/>
        <v>131.77000000000001</v>
      </c>
      <c r="L1090" s="9"/>
      <c r="M1090" s="9">
        <v>20.32</v>
      </c>
      <c r="N1090" s="76">
        <f t="shared" si="44"/>
        <v>0.15420808985353265</v>
      </c>
      <c r="P1090" s="23" t="e">
        <v>#NAME?</v>
      </c>
      <c r="R1090" s="5">
        <v>163.5</v>
      </c>
      <c r="S1090" s="5">
        <v>176.5</v>
      </c>
      <c r="T1090" s="25"/>
      <c r="U1090" s="34">
        <v>134.79</v>
      </c>
      <c r="V1090" s="34"/>
      <c r="W1090" s="78"/>
    </row>
    <row r="1091" spans="1:23" outlineLevel="1" x14ac:dyDescent="0.2">
      <c r="A1091" s="27">
        <f t="shared" si="42"/>
        <v>1085</v>
      </c>
      <c r="B1091" s="50">
        <v>41288</v>
      </c>
      <c r="C1091" s="5">
        <v>155.25</v>
      </c>
      <c r="D1091" s="5">
        <v>162.25</v>
      </c>
      <c r="E1091" s="5">
        <v>2.5</v>
      </c>
      <c r="F1091" s="5">
        <v>17.5</v>
      </c>
      <c r="G1091" s="34">
        <v>7.3</v>
      </c>
      <c r="H1091" s="34">
        <v>152</v>
      </c>
      <c r="I1091" s="34">
        <v>164.5</v>
      </c>
      <c r="K1091" s="9">
        <f t="shared" si="43"/>
        <v>131.77000000000001</v>
      </c>
      <c r="L1091" s="9"/>
      <c r="M1091" s="9">
        <v>20.27</v>
      </c>
      <c r="N1091" s="76">
        <f t="shared" si="44"/>
        <v>0.15382864081353873</v>
      </c>
      <c r="P1091" s="23" t="e">
        <v>#NAME?</v>
      </c>
      <c r="R1091" s="5">
        <v>165.5</v>
      </c>
      <c r="S1091" s="5">
        <v>178</v>
      </c>
      <c r="T1091" s="25"/>
      <c r="U1091" s="34">
        <v>134.99</v>
      </c>
      <c r="V1091" s="34"/>
      <c r="W1091" s="78"/>
    </row>
    <row r="1092" spans="1:23" outlineLevel="1" x14ac:dyDescent="0.2">
      <c r="A1092" s="27">
        <f t="shared" si="42"/>
        <v>1086</v>
      </c>
      <c r="B1092" s="50">
        <v>41289</v>
      </c>
      <c r="C1092" s="5">
        <v>151.25</v>
      </c>
      <c r="D1092" s="5">
        <v>158.25</v>
      </c>
      <c r="E1092" s="5">
        <v>2.4500000000000002</v>
      </c>
      <c r="F1092" s="5">
        <v>17</v>
      </c>
      <c r="G1092" s="34">
        <v>7</v>
      </c>
      <c r="H1092" s="34">
        <v>152</v>
      </c>
      <c r="I1092" s="34">
        <v>165</v>
      </c>
      <c r="K1092" s="9">
        <f t="shared" si="43"/>
        <v>128.59</v>
      </c>
      <c r="L1092" s="9"/>
      <c r="M1092" s="9">
        <v>20.25</v>
      </c>
      <c r="N1092" s="76">
        <f t="shared" si="44"/>
        <v>0.15747725328563653</v>
      </c>
      <c r="P1092" s="23" t="e">
        <v>#NAME?</v>
      </c>
      <c r="R1092" s="5">
        <v>166.5</v>
      </c>
      <c r="S1092" s="5">
        <v>179.5</v>
      </c>
      <c r="T1092" s="25"/>
      <c r="U1092" s="34">
        <v>134.41</v>
      </c>
      <c r="V1092" s="34"/>
      <c r="W1092" s="78"/>
    </row>
    <row r="1093" spans="1:23" outlineLevel="1" x14ac:dyDescent="0.2">
      <c r="A1093" s="27">
        <f t="shared" si="42"/>
        <v>1087</v>
      </c>
      <c r="B1093" s="50">
        <v>41290</v>
      </c>
      <c r="C1093" s="5">
        <v>147</v>
      </c>
      <c r="D1093" s="5">
        <v>154</v>
      </c>
      <c r="E1093" s="5">
        <v>2.4</v>
      </c>
      <c r="F1093" s="5">
        <v>17</v>
      </c>
      <c r="G1093" s="34">
        <v>6.75</v>
      </c>
      <c r="H1093" s="34">
        <v>152.5</v>
      </c>
      <c r="I1093" s="34">
        <v>165.5</v>
      </c>
      <c r="K1093" s="9">
        <f t="shared" si="43"/>
        <v>124.68</v>
      </c>
      <c r="L1093" s="9"/>
      <c r="M1093" s="9">
        <v>19.95</v>
      </c>
      <c r="N1093" s="76">
        <f t="shared" si="44"/>
        <v>0.16000962463907603</v>
      </c>
      <c r="P1093" s="23" t="e">
        <v>#NAME?</v>
      </c>
      <c r="R1093" s="5">
        <v>166.5</v>
      </c>
      <c r="S1093" s="5">
        <v>179.5</v>
      </c>
      <c r="T1093" s="25"/>
      <c r="U1093" s="34">
        <v>132.13</v>
      </c>
      <c r="V1093" s="34"/>
      <c r="W1093" s="78"/>
    </row>
    <row r="1094" spans="1:23" outlineLevel="1" x14ac:dyDescent="0.2">
      <c r="A1094" s="27">
        <f t="shared" si="42"/>
        <v>1088</v>
      </c>
      <c r="B1094" s="50">
        <v>41291</v>
      </c>
      <c r="C1094" s="5">
        <v>144.5</v>
      </c>
      <c r="D1094" s="5">
        <v>151.5</v>
      </c>
      <c r="E1094" s="5">
        <v>2.4</v>
      </c>
      <c r="F1094" s="5">
        <v>17.5</v>
      </c>
      <c r="G1094" s="34">
        <v>6.8</v>
      </c>
      <c r="H1094" s="34">
        <v>152.5</v>
      </c>
      <c r="I1094" s="34">
        <v>165.5</v>
      </c>
      <c r="K1094" s="9">
        <f t="shared" si="43"/>
        <v>121.88</v>
      </c>
      <c r="L1094" s="9"/>
      <c r="M1094" s="9">
        <v>20</v>
      </c>
      <c r="N1094" s="76">
        <f t="shared" si="44"/>
        <v>0.16409583196586808</v>
      </c>
      <c r="P1094" s="23" t="e">
        <v>#NAME?</v>
      </c>
      <c r="R1094" s="5">
        <v>167</v>
      </c>
      <c r="S1094" s="5">
        <v>180</v>
      </c>
      <c r="T1094" s="25"/>
      <c r="U1094" s="34">
        <v>131.76</v>
      </c>
      <c r="V1094" s="34"/>
      <c r="W1094" s="78"/>
    </row>
    <row r="1095" spans="1:23" outlineLevel="1" x14ac:dyDescent="0.2">
      <c r="A1095" s="27">
        <f t="shared" si="42"/>
        <v>1089</v>
      </c>
      <c r="B1095" s="50">
        <v>41292</v>
      </c>
      <c r="C1095" s="5">
        <v>144.75</v>
      </c>
      <c r="D1095" s="5">
        <v>151.75</v>
      </c>
      <c r="E1095" s="5">
        <v>2.4</v>
      </c>
      <c r="F1095" s="5">
        <v>18.5</v>
      </c>
      <c r="G1095" s="34">
        <v>7.5</v>
      </c>
      <c r="H1095" s="34">
        <v>153</v>
      </c>
      <c r="I1095" s="34">
        <v>165.5</v>
      </c>
      <c r="K1095" s="9">
        <f t="shared" si="43"/>
        <v>121.11000000000001</v>
      </c>
      <c r="L1095" s="9"/>
      <c r="M1095" s="9">
        <v>20.02</v>
      </c>
      <c r="N1095" s="76">
        <f t="shared" si="44"/>
        <v>0.16530426884650315</v>
      </c>
      <c r="P1095" s="23" t="e">
        <v>#NAME?</v>
      </c>
      <c r="R1095" s="5">
        <v>168</v>
      </c>
      <c r="S1095" s="5">
        <v>180.5</v>
      </c>
      <c r="T1095" s="25"/>
      <c r="U1095" s="34">
        <v>130.5</v>
      </c>
      <c r="V1095" s="34"/>
      <c r="W1095" s="78"/>
    </row>
    <row r="1096" spans="1:23" outlineLevel="1" x14ac:dyDescent="0.2">
      <c r="A1096" s="27">
        <f t="shared" ref="A1096:A1159" si="45">A1095+1</f>
        <v>1090</v>
      </c>
      <c r="B1096" s="50">
        <v>41296</v>
      </c>
      <c r="C1096" s="5">
        <v>146.25</v>
      </c>
      <c r="D1096" s="5">
        <v>153.5</v>
      </c>
      <c r="E1096" s="5">
        <v>2.4</v>
      </c>
      <c r="F1096" s="5">
        <v>19.100000000000001</v>
      </c>
      <c r="G1096" s="34">
        <v>7.5</v>
      </c>
      <c r="H1096" s="34">
        <v>153</v>
      </c>
      <c r="I1096" s="34">
        <v>165.5</v>
      </c>
      <c r="K1096" s="9">
        <f t="shared" si="43"/>
        <v>122.12</v>
      </c>
      <c r="L1096" s="9"/>
      <c r="M1096" s="9">
        <v>20.12</v>
      </c>
      <c r="N1096" s="76">
        <f t="shared" si="44"/>
        <v>0.16475597772682607</v>
      </c>
      <c r="P1096" s="23" t="e">
        <v>#NAME?</v>
      </c>
      <c r="R1096" s="5">
        <v>168</v>
      </c>
      <c r="S1096" s="5">
        <v>180.5</v>
      </c>
      <c r="T1096" s="25"/>
      <c r="U1096" s="34">
        <v>134.51</v>
      </c>
      <c r="V1096" s="34"/>
      <c r="W1096" s="78"/>
    </row>
    <row r="1097" spans="1:23" outlineLevel="1" x14ac:dyDescent="0.2">
      <c r="A1097" s="27">
        <f t="shared" si="45"/>
        <v>1091</v>
      </c>
      <c r="B1097" s="50">
        <v>41297</v>
      </c>
      <c r="C1097" s="5">
        <v>146.75</v>
      </c>
      <c r="D1097" s="5">
        <v>154</v>
      </c>
      <c r="E1097" s="5">
        <v>2.4</v>
      </c>
      <c r="F1097" s="5">
        <v>19</v>
      </c>
      <c r="G1097" s="34">
        <v>7.2</v>
      </c>
      <c r="H1097" s="34">
        <v>153.5</v>
      </c>
      <c r="I1097" s="34">
        <v>166</v>
      </c>
      <c r="K1097" s="9">
        <f t="shared" si="43"/>
        <v>122.68</v>
      </c>
      <c r="L1097" s="9"/>
      <c r="M1097" s="9">
        <v>19.940000000000001</v>
      </c>
      <c r="N1097" s="76">
        <f t="shared" si="44"/>
        <v>0.16253668079556571</v>
      </c>
      <c r="P1097" s="23" t="e">
        <v>#NAME?</v>
      </c>
      <c r="R1097" s="5">
        <v>169</v>
      </c>
      <c r="S1097" s="5">
        <v>181.5</v>
      </c>
      <c r="T1097" s="25"/>
      <c r="U1097" s="34">
        <v>134.80000000000001</v>
      </c>
      <c r="V1097" s="34"/>
      <c r="W1097" s="78"/>
    </row>
    <row r="1098" spans="1:23" outlineLevel="1" x14ac:dyDescent="0.2">
      <c r="A1098" s="27">
        <f t="shared" si="45"/>
        <v>1092</v>
      </c>
      <c r="B1098" s="50">
        <v>41299</v>
      </c>
      <c r="C1098" s="5">
        <v>148</v>
      </c>
      <c r="D1098" s="5">
        <v>155.25</v>
      </c>
      <c r="E1098" s="5">
        <v>2.4</v>
      </c>
      <c r="F1098" s="5">
        <v>18.75</v>
      </c>
      <c r="G1098" s="34">
        <v>7</v>
      </c>
      <c r="H1098" s="34">
        <v>155.5</v>
      </c>
      <c r="I1098" s="34">
        <v>168</v>
      </c>
      <c r="K1098" s="9">
        <f t="shared" si="43"/>
        <v>124.08000000000001</v>
      </c>
      <c r="L1098" s="9"/>
      <c r="M1098" s="9">
        <v>19.55</v>
      </c>
      <c r="N1098" s="76">
        <f t="shared" si="44"/>
        <v>0.15755963894261765</v>
      </c>
      <c r="P1098" s="23" t="e">
        <v>#NAME?</v>
      </c>
      <c r="R1098" s="5">
        <v>170</v>
      </c>
      <c r="S1098" s="5">
        <v>182.5</v>
      </c>
      <c r="T1098" s="25"/>
      <c r="U1098" s="34">
        <v>136</v>
      </c>
      <c r="V1098" s="34"/>
      <c r="W1098" s="78"/>
    </row>
    <row r="1099" spans="1:23" outlineLevel="1" x14ac:dyDescent="0.2">
      <c r="A1099" s="27">
        <f t="shared" si="45"/>
        <v>1093</v>
      </c>
      <c r="B1099" s="50">
        <v>41302</v>
      </c>
      <c r="C1099" s="5">
        <v>148.25</v>
      </c>
      <c r="D1099" s="5">
        <v>155.5</v>
      </c>
      <c r="E1099" s="5">
        <v>2.4</v>
      </c>
      <c r="F1099" s="5">
        <v>18.600000000000001</v>
      </c>
      <c r="G1099" s="34">
        <v>7.2</v>
      </c>
      <c r="H1099" s="34">
        <v>154.5</v>
      </c>
      <c r="I1099" s="34">
        <v>167</v>
      </c>
      <c r="K1099" s="9">
        <f t="shared" si="43"/>
        <v>124.46000000000001</v>
      </c>
      <c r="L1099" s="9"/>
      <c r="M1099" s="9">
        <v>19.350000000000001</v>
      </c>
      <c r="N1099" s="76">
        <f t="shared" si="44"/>
        <v>0.1554716374738872</v>
      </c>
      <c r="P1099" s="23" t="e">
        <v>#NAME?</v>
      </c>
      <c r="R1099" s="5">
        <v>168.5</v>
      </c>
      <c r="S1099" s="5">
        <v>181</v>
      </c>
      <c r="T1099" s="25"/>
      <c r="U1099" s="34">
        <v>135.91999999999999</v>
      </c>
      <c r="V1099" s="34"/>
      <c r="W1099" s="78"/>
    </row>
    <row r="1100" spans="1:23" outlineLevel="1" x14ac:dyDescent="0.2">
      <c r="A1100" s="27">
        <f t="shared" si="45"/>
        <v>1094</v>
      </c>
      <c r="B1100" s="50">
        <v>41303</v>
      </c>
      <c r="C1100" s="5">
        <v>148</v>
      </c>
      <c r="D1100" s="5">
        <v>155.25</v>
      </c>
      <c r="E1100" s="5">
        <v>2.4</v>
      </c>
      <c r="F1100" s="5">
        <v>18.600000000000001</v>
      </c>
      <c r="G1100" s="34">
        <v>7</v>
      </c>
      <c r="H1100" s="34">
        <v>155</v>
      </c>
      <c r="I1100" s="34">
        <v>167.5</v>
      </c>
      <c r="K1100" s="9">
        <f t="shared" si="43"/>
        <v>124.23000000000002</v>
      </c>
      <c r="L1100" s="9"/>
      <c r="M1100" s="9">
        <v>19.649999999999999</v>
      </c>
      <c r="N1100" s="76">
        <f t="shared" si="44"/>
        <v>0.1581743540207679</v>
      </c>
      <c r="P1100" s="23" t="e">
        <v>#NAME?</v>
      </c>
      <c r="R1100" s="5">
        <v>168.5</v>
      </c>
      <c r="S1100" s="5">
        <v>181</v>
      </c>
      <c r="T1100" s="25"/>
      <c r="U1100" s="34">
        <v>135.85</v>
      </c>
      <c r="V1100" s="34"/>
      <c r="W1100" s="78"/>
    </row>
    <row r="1101" spans="1:23" outlineLevel="1" x14ac:dyDescent="0.2">
      <c r="A1101" s="27">
        <f t="shared" si="45"/>
        <v>1095</v>
      </c>
      <c r="B1101" s="50">
        <v>41304</v>
      </c>
      <c r="C1101" s="5">
        <v>151</v>
      </c>
      <c r="D1101" s="5">
        <v>158.25</v>
      </c>
      <c r="E1101" s="5">
        <v>2.4500000000000002</v>
      </c>
      <c r="F1101" s="5">
        <v>18</v>
      </c>
      <c r="G1101" s="34">
        <v>7</v>
      </c>
      <c r="H1101" s="34">
        <v>156.5</v>
      </c>
      <c r="I1101" s="34">
        <v>169.5</v>
      </c>
      <c r="K1101" s="9">
        <f t="shared" si="43"/>
        <v>127.59</v>
      </c>
      <c r="L1101" s="9"/>
      <c r="M1101" s="9">
        <v>19.47</v>
      </c>
      <c r="N1101" s="76">
        <f t="shared" si="44"/>
        <v>0.15259816600047024</v>
      </c>
      <c r="P1101" s="23" t="e">
        <v>#NAME?</v>
      </c>
      <c r="R1101" s="5">
        <v>169</v>
      </c>
      <c r="S1101" s="5">
        <v>182</v>
      </c>
      <c r="T1101" s="25"/>
      <c r="U1101" s="34">
        <v>135.99</v>
      </c>
      <c r="V1101" s="34"/>
      <c r="W1101" s="78"/>
    </row>
    <row r="1102" spans="1:23" outlineLevel="1" x14ac:dyDescent="0.2">
      <c r="A1102" s="27">
        <f t="shared" si="45"/>
        <v>1096</v>
      </c>
      <c r="B1102" s="50">
        <v>41305</v>
      </c>
      <c r="C1102" s="5">
        <v>153</v>
      </c>
      <c r="D1102" s="5">
        <v>161.25</v>
      </c>
      <c r="E1102" s="5">
        <v>2.4500000000000002</v>
      </c>
      <c r="F1102" s="5">
        <v>17.5</v>
      </c>
      <c r="G1102" s="34">
        <v>7</v>
      </c>
      <c r="H1102" s="34">
        <v>156.5</v>
      </c>
      <c r="I1102" s="34">
        <v>170</v>
      </c>
      <c r="K1102" s="9">
        <f t="shared" si="43"/>
        <v>130.85</v>
      </c>
      <c r="L1102" s="9"/>
      <c r="M1102" s="9">
        <v>20.170000000000002</v>
      </c>
      <c r="N1102" s="76">
        <f t="shared" si="44"/>
        <v>0.15414596866641195</v>
      </c>
      <c r="P1102" s="23" t="e">
        <v>#NAME?</v>
      </c>
      <c r="R1102" s="5">
        <v>172.5</v>
      </c>
      <c r="S1102" s="5">
        <v>186</v>
      </c>
      <c r="T1102" s="25"/>
      <c r="U1102" s="34">
        <v>137.41999999999999</v>
      </c>
      <c r="V1102" s="34"/>
      <c r="W1102" s="78"/>
    </row>
    <row r="1103" spans="1:23" outlineLevel="1" x14ac:dyDescent="0.2">
      <c r="A1103" s="27">
        <f t="shared" si="45"/>
        <v>1097</v>
      </c>
      <c r="B1103" s="50">
        <v>41306</v>
      </c>
      <c r="C1103" s="5">
        <v>154</v>
      </c>
      <c r="D1103" s="5">
        <v>162.25</v>
      </c>
      <c r="E1103" s="5">
        <v>2.5</v>
      </c>
      <c r="F1103" s="5">
        <v>17.75</v>
      </c>
      <c r="G1103" s="34">
        <v>7</v>
      </c>
      <c r="H1103" s="34">
        <v>156.5</v>
      </c>
      <c r="I1103" s="34">
        <v>170</v>
      </c>
      <c r="K1103" s="9">
        <f t="shared" si="43"/>
        <v>131.52000000000001</v>
      </c>
      <c r="L1103" s="9"/>
      <c r="M1103" s="9">
        <v>20.52</v>
      </c>
      <c r="N1103" s="76">
        <f t="shared" si="44"/>
        <v>0.15602189781021897</v>
      </c>
      <c r="P1103" s="23" t="e">
        <v>#NAME?</v>
      </c>
      <c r="R1103" s="5">
        <v>172.5</v>
      </c>
      <c r="S1103" s="5">
        <v>186</v>
      </c>
      <c r="T1103" s="25"/>
      <c r="U1103" s="34">
        <v>137.28</v>
      </c>
      <c r="V1103" s="34"/>
      <c r="W1103" s="78"/>
    </row>
    <row r="1104" spans="1:23" outlineLevel="1" x14ac:dyDescent="0.2">
      <c r="A1104" s="27">
        <f t="shared" si="45"/>
        <v>1098</v>
      </c>
      <c r="B1104" s="50">
        <v>41309</v>
      </c>
      <c r="C1104" s="5">
        <v>155</v>
      </c>
      <c r="D1104" s="5">
        <v>163.25</v>
      </c>
      <c r="E1104" s="5">
        <v>2.5</v>
      </c>
      <c r="F1104" s="5">
        <v>17.5</v>
      </c>
      <c r="G1104" s="34">
        <v>7.1</v>
      </c>
      <c r="H1104" s="34">
        <v>156.5</v>
      </c>
      <c r="I1104" s="34">
        <v>170</v>
      </c>
      <c r="K1104" s="9">
        <f t="shared" si="43"/>
        <v>132.69</v>
      </c>
      <c r="L1104" s="9"/>
      <c r="M1104" s="9">
        <v>20.22</v>
      </c>
      <c r="N1104" s="76">
        <f t="shared" si="44"/>
        <v>0.15238525887406737</v>
      </c>
      <c r="P1104" s="23" t="e">
        <v>#NAME?</v>
      </c>
      <c r="R1104" s="5">
        <v>172.5</v>
      </c>
      <c r="S1104" s="5">
        <v>186</v>
      </c>
      <c r="T1104" s="25"/>
      <c r="U1104" s="34">
        <v>138.18</v>
      </c>
      <c r="V1104" s="34"/>
      <c r="W1104" s="78"/>
    </row>
    <row r="1105" spans="1:23" outlineLevel="1" x14ac:dyDescent="0.2">
      <c r="A1105" s="27">
        <f t="shared" si="45"/>
        <v>1099</v>
      </c>
      <c r="B1105" s="50">
        <v>41311</v>
      </c>
      <c r="C1105" s="5">
        <v>155.25</v>
      </c>
      <c r="D1105" s="5">
        <v>163.30000000000001</v>
      </c>
      <c r="E1105" s="5">
        <v>2.5</v>
      </c>
      <c r="F1105" s="5">
        <v>17.5</v>
      </c>
      <c r="G1105" s="34">
        <v>7.2</v>
      </c>
      <c r="H1105" s="34">
        <v>156.5</v>
      </c>
      <c r="I1105" s="34">
        <v>169</v>
      </c>
      <c r="K1105" s="24">
        <f t="shared" si="43"/>
        <v>132.73600000000002</v>
      </c>
      <c r="L1105" s="24"/>
      <c r="M1105" s="9">
        <v>20.190000000000001</v>
      </c>
      <c r="N1105" s="76">
        <f t="shared" si="44"/>
        <v>0.15210643683702987</v>
      </c>
      <c r="P1105" s="23" t="e">
        <v>#NAME?</v>
      </c>
      <c r="R1105" s="5">
        <v>173</v>
      </c>
      <c r="S1105" s="5">
        <v>185.5</v>
      </c>
      <c r="T1105" s="25"/>
      <c r="U1105" s="34">
        <v>138.52000000000001</v>
      </c>
      <c r="V1105" s="34"/>
      <c r="W1105" s="78"/>
    </row>
    <row r="1106" spans="1:23" outlineLevel="1" x14ac:dyDescent="0.2">
      <c r="A1106" s="27">
        <f t="shared" si="45"/>
        <v>1100</v>
      </c>
      <c r="B1106" s="50">
        <v>41312</v>
      </c>
      <c r="C1106" s="5">
        <v>155.25</v>
      </c>
      <c r="D1106" s="5">
        <v>163.5</v>
      </c>
      <c r="E1106" s="5">
        <v>2.5</v>
      </c>
      <c r="F1106" s="5">
        <v>17.5</v>
      </c>
      <c r="G1106" s="34">
        <v>7.2</v>
      </c>
      <c r="H1106" s="34">
        <v>156.5</v>
      </c>
      <c r="I1106" s="34">
        <v>169</v>
      </c>
      <c r="K1106" s="9">
        <f t="shared" si="43"/>
        <v>132.92000000000002</v>
      </c>
      <c r="L1106" s="9"/>
      <c r="M1106" s="9">
        <v>19.88</v>
      </c>
      <c r="N1106" s="76">
        <f t="shared" si="44"/>
        <v>0.14956364730665059</v>
      </c>
      <c r="P1106" s="23" t="e">
        <v>#NAME?</v>
      </c>
      <c r="R1106" s="5">
        <v>173</v>
      </c>
      <c r="S1106" s="5">
        <v>185.5</v>
      </c>
      <c r="T1106" s="25"/>
      <c r="U1106" s="34">
        <v>138.49</v>
      </c>
      <c r="V1106" s="34"/>
      <c r="W1106" s="78"/>
    </row>
    <row r="1107" spans="1:23" outlineLevel="1" x14ac:dyDescent="0.2">
      <c r="A1107" s="27">
        <f t="shared" si="45"/>
        <v>1101</v>
      </c>
      <c r="B1107" s="50">
        <v>41318</v>
      </c>
      <c r="C1107" s="5">
        <v>155.25</v>
      </c>
      <c r="D1107" s="5">
        <v>163.5</v>
      </c>
      <c r="E1107" s="5">
        <v>2.5</v>
      </c>
      <c r="F1107" s="5">
        <v>17.7</v>
      </c>
      <c r="G1107" s="34">
        <v>7.3</v>
      </c>
      <c r="H1107" s="34">
        <v>155.5</v>
      </c>
      <c r="I1107" s="34">
        <v>168.5</v>
      </c>
      <c r="K1107" s="9">
        <f t="shared" si="43"/>
        <v>132.72000000000003</v>
      </c>
      <c r="L1107" s="9"/>
      <c r="M1107" s="9">
        <v>19.95</v>
      </c>
      <c r="N1107" s="76">
        <f t="shared" si="44"/>
        <v>0.1503164556962025</v>
      </c>
      <c r="P1107" s="23" t="e">
        <v>#NAME?</v>
      </c>
      <c r="R1107" s="5">
        <v>173</v>
      </c>
      <c r="S1107" s="5">
        <v>186</v>
      </c>
      <c r="T1107" s="25"/>
      <c r="U1107" s="34">
        <v>138.49</v>
      </c>
      <c r="V1107" s="34"/>
      <c r="W1107" s="78"/>
    </row>
    <row r="1108" spans="1:23" outlineLevel="1" x14ac:dyDescent="0.2">
      <c r="A1108" s="27">
        <f t="shared" si="45"/>
        <v>1102</v>
      </c>
      <c r="B1108" s="50">
        <v>41319</v>
      </c>
      <c r="C1108" s="5">
        <v>155.25</v>
      </c>
      <c r="D1108" s="5">
        <v>163.5</v>
      </c>
      <c r="E1108" s="5">
        <v>2.5</v>
      </c>
      <c r="F1108" s="5">
        <v>17.7</v>
      </c>
      <c r="G1108" s="34">
        <v>7.1</v>
      </c>
      <c r="H1108" s="34">
        <v>155.5</v>
      </c>
      <c r="I1108" s="34">
        <v>168.5</v>
      </c>
      <c r="K1108" s="9">
        <f t="shared" si="43"/>
        <v>132.72000000000003</v>
      </c>
      <c r="L1108" s="9"/>
      <c r="M1108" s="9">
        <v>19.79</v>
      </c>
      <c r="N1108" s="76">
        <f t="shared" si="44"/>
        <v>0.14911091018685951</v>
      </c>
      <c r="P1108" s="23" t="e">
        <v>#NAME?</v>
      </c>
      <c r="R1108" s="5">
        <v>173</v>
      </c>
      <c r="S1108" s="5">
        <v>186</v>
      </c>
      <c r="T1108" s="25"/>
      <c r="U1108" s="34">
        <v>138.49</v>
      </c>
      <c r="V1108" s="34"/>
      <c r="W1108" s="78"/>
    </row>
    <row r="1109" spans="1:23" outlineLevel="1" x14ac:dyDescent="0.2">
      <c r="A1109" s="27">
        <f t="shared" si="45"/>
        <v>1103</v>
      </c>
      <c r="B1109" s="50">
        <v>41320</v>
      </c>
      <c r="C1109" s="5">
        <v>155.25</v>
      </c>
      <c r="D1109" s="5">
        <v>163.5</v>
      </c>
      <c r="E1109" s="5">
        <v>2.5</v>
      </c>
      <c r="F1109" s="5">
        <v>17.7</v>
      </c>
      <c r="G1109" s="34">
        <v>7.1</v>
      </c>
      <c r="H1109" s="34">
        <v>155</v>
      </c>
      <c r="I1109" s="34">
        <v>169</v>
      </c>
      <c r="K1109" s="9">
        <f t="shared" si="43"/>
        <v>132.72000000000003</v>
      </c>
      <c r="L1109" s="9"/>
      <c r="M1109" s="9">
        <v>19.510000000000002</v>
      </c>
      <c r="N1109" s="76">
        <f t="shared" si="44"/>
        <v>0.14700120554550933</v>
      </c>
      <c r="P1109" s="23" t="e">
        <v>#NAME?</v>
      </c>
      <c r="R1109" s="5">
        <v>172.5</v>
      </c>
      <c r="S1109" s="5">
        <v>186.5</v>
      </c>
      <c r="T1109" s="25"/>
      <c r="U1109" s="34">
        <v>138.49</v>
      </c>
      <c r="V1109" s="34"/>
      <c r="W1109" s="78"/>
    </row>
    <row r="1110" spans="1:23" outlineLevel="1" x14ac:dyDescent="0.2">
      <c r="A1110" s="27">
        <f t="shared" si="45"/>
        <v>1104</v>
      </c>
      <c r="B1110" s="50">
        <v>41323</v>
      </c>
      <c r="C1110" s="5">
        <v>158</v>
      </c>
      <c r="D1110" s="5">
        <v>166.25</v>
      </c>
      <c r="E1110" s="5">
        <v>2.6</v>
      </c>
      <c r="F1110" s="5">
        <v>17.3</v>
      </c>
      <c r="G1110" s="34">
        <v>7.1</v>
      </c>
      <c r="H1110" s="34">
        <v>155</v>
      </c>
      <c r="I1110" s="34">
        <v>169</v>
      </c>
      <c r="K1110" s="9">
        <f t="shared" si="43"/>
        <v>135.65</v>
      </c>
      <c r="L1110" s="9"/>
      <c r="M1110" s="9">
        <v>19.510000000000002</v>
      </c>
      <c r="N1110" s="76">
        <f t="shared" si="44"/>
        <v>0.14382602285293034</v>
      </c>
      <c r="P1110" s="23" t="e">
        <v>#NAME?</v>
      </c>
      <c r="R1110" s="5">
        <v>172.5</v>
      </c>
      <c r="S1110" s="5">
        <v>186.5</v>
      </c>
      <c r="T1110" s="25"/>
      <c r="U1110" s="34">
        <v>142.29</v>
      </c>
      <c r="V1110" s="34"/>
      <c r="W1110" s="78"/>
    </row>
    <row r="1111" spans="1:23" outlineLevel="1" x14ac:dyDescent="0.2">
      <c r="A1111" s="27">
        <f t="shared" si="45"/>
        <v>1105</v>
      </c>
      <c r="B1111" s="50">
        <v>41324</v>
      </c>
      <c r="C1111" s="5">
        <v>159</v>
      </c>
      <c r="D1111" s="5">
        <v>167.75</v>
      </c>
      <c r="E1111" s="5">
        <v>2.7</v>
      </c>
      <c r="F1111" s="5">
        <v>17.7</v>
      </c>
      <c r="G1111" s="34">
        <v>7.5</v>
      </c>
      <c r="H1111" s="34">
        <v>155</v>
      </c>
      <c r="I1111" s="34">
        <v>169</v>
      </c>
      <c r="K1111" s="9">
        <f t="shared" si="43"/>
        <v>136.63000000000002</v>
      </c>
      <c r="L1111" s="9"/>
      <c r="M1111" s="9">
        <v>19.329999999999998</v>
      </c>
      <c r="N1111" s="76">
        <f t="shared" si="44"/>
        <v>0.14147698162921757</v>
      </c>
      <c r="P1111" s="23" t="e">
        <v>#NAME?</v>
      </c>
      <c r="R1111" s="5">
        <v>172.5</v>
      </c>
      <c r="S1111" s="5">
        <v>186.5</v>
      </c>
      <c r="T1111" s="25"/>
      <c r="U1111" s="34">
        <v>142.37</v>
      </c>
      <c r="V1111" s="34"/>
      <c r="W1111" s="78"/>
    </row>
    <row r="1112" spans="1:23" outlineLevel="1" x14ac:dyDescent="0.2">
      <c r="A1112" s="27">
        <f t="shared" si="45"/>
        <v>1106</v>
      </c>
      <c r="B1112" s="50">
        <v>41327</v>
      </c>
      <c r="C1112" s="5">
        <v>152.5</v>
      </c>
      <c r="D1112" s="5">
        <v>161.25</v>
      </c>
      <c r="E1112" s="5">
        <v>2.6</v>
      </c>
      <c r="F1112" s="5">
        <v>18</v>
      </c>
      <c r="G1112" s="34">
        <v>7.4</v>
      </c>
      <c r="H1112" s="34">
        <v>154.5</v>
      </c>
      <c r="I1112" s="34">
        <v>168</v>
      </c>
      <c r="K1112" s="9">
        <f t="shared" ref="K1112:K1139" si="46">+D1112*0.92-F1112</f>
        <v>130.35</v>
      </c>
      <c r="L1112" s="9"/>
      <c r="M1112" s="9">
        <v>18.09</v>
      </c>
      <c r="N1112" s="76">
        <f t="shared" ref="N1112:N1139" si="47">+M1112/K1112</f>
        <v>0.13878020713463751</v>
      </c>
      <c r="P1112" s="23" t="e">
        <v>#NAME?</v>
      </c>
      <c r="R1112" s="5">
        <v>170.5</v>
      </c>
      <c r="S1112" s="5">
        <v>184</v>
      </c>
      <c r="T1112" s="25"/>
      <c r="U1112" s="34">
        <v>138.85</v>
      </c>
      <c r="V1112" s="34"/>
      <c r="W1112" s="78"/>
    </row>
    <row r="1113" spans="1:23" outlineLevel="1" x14ac:dyDescent="0.2">
      <c r="A1113" s="27">
        <f t="shared" si="45"/>
        <v>1107</v>
      </c>
      <c r="B1113" s="50">
        <v>41330</v>
      </c>
      <c r="C1113" s="5">
        <v>151.5</v>
      </c>
      <c r="D1113" s="5">
        <v>160.25</v>
      </c>
      <c r="E1113" s="5">
        <v>2.6</v>
      </c>
      <c r="F1113" s="5">
        <v>17.7</v>
      </c>
      <c r="G1113" s="34">
        <v>7.3</v>
      </c>
      <c r="H1113" s="34">
        <v>154.5</v>
      </c>
      <c r="I1113" s="34">
        <v>168.5</v>
      </c>
      <c r="K1113" s="9">
        <f t="shared" si="46"/>
        <v>129.73000000000002</v>
      </c>
      <c r="L1113" s="9"/>
      <c r="M1113" s="9">
        <v>18.010000000000002</v>
      </c>
      <c r="N1113" s="76">
        <f t="shared" si="47"/>
        <v>0.13882679411084559</v>
      </c>
      <c r="P1113" s="23" t="e">
        <v>#NAME?</v>
      </c>
      <c r="R1113" s="5">
        <v>170</v>
      </c>
      <c r="S1113" s="5">
        <v>184</v>
      </c>
      <c r="T1113" s="25"/>
      <c r="U1113" s="34">
        <v>136.37</v>
      </c>
      <c r="V1113" s="34"/>
      <c r="W1113" s="78"/>
    </row>
    <row r="1114" spans="1:23" outlineLevel="1" x14ac:dyDescent="0.2">
      <c r="A1114" s="27">
        <f t="shared" si="45"/>
        <v>1108</v>
      </c>
      <c r="B1114" s="50">
        <v>41331</v>
      </c>
      <c r="C1114" s="5">
        <v>151.5</v>
      </c>
      <c r="D1114" s="5">
        <v>160.25</v>
      </c>
      <c r="E1114" s="5">
        <v>2.6</v>
      </c>
      <c r="F1114" s="5">
        <v>17.7</v>
      </c>
      <c r="G1114" s="34">
        <v>7.3</v>
      </c>
      <c r="H1114" s="34">
        <v>153.5</v>
      </c>
      <c r="I1114" s="34">
        <v>168</v>
      </c>
      <c r="K1114" s="9">
        <f t="shared" si="46"/>
        <v>129.73000000000002</v>
      </c>
      <c r="L1114" s="9"/>
      <c r="M1114" s="9">
        <v>18.420000000000002</v>
      </c>
      <c r="N1114" s="76">
        <f t="shared" si="47"/>
        <v>0.14198720419332458</v>
      </c>
      <c r="P1114" s="23" t="e">
        <v>#NAME?</v>
      </c>
      <c r="R1114" s="5">
        <v>168.5</v>
      </c>
      <c r="S1114" s="5">
        <v>183</v>
      </c>
      <c r="T1114" s="25"/>
      <c r="U1114" s="34">
        <v>136.59</v>
      </c>
      <c r="V1114" s="34"/>
      <c r="W1114" s="78"/>
    </row>
    <row r="1115" spans="1:23" outlineLevel="1" x14ac:dyDescent="0.2">
      <c r="A1115" s="27">
        <f t="shared" si="45"/>
        <v>1109</v>
      </c>
      <c r="B1115" s="50">
        <v>41332</v>
      </c>
      <c r="C1115" s="5">
        <v>150.5</v>
      </c>
      <c r="D1115" s="5">
        <v>159.25</v>
      </c>
      <c r="E1115" s="5">
        <v>2.6</v>
      </c>
      <c r="F1115" s="5">
        <v>17.600000000000001</v>
      </c>
      <c r="G1115" s="34">
        <v>7.3</v>
      </c>
      <c r="H1115" s="34">
        <v>153</v>
      </c>
      <c r="I1115" s="34">
        <v>167.5</v>
      </c>
      <c r="K1115" s="9">
        <f t="shared" si="46"/>
        <v>128.91000000000003</v>
      </c>
      <c r="L1115" s="9"/>
      <c r="M1115" s="9">
        <v>18.53</v>
      </c>
      <c r="N1115" s="76">
        <f t="shared" si="47"/>
        <v>0.14374369715305249</v>
      </c>
      <c r="P1115" s="23" t="e">
        <v>#NAME?</v>
      </c>
      <c r="R1115" s="5">
        <v>168.5</v>
      </c>
      <c r="S1115" s="5">
        <v>183</v>
      </c>
      <c r="T1115" s="25"/>
      <c r="U1115" s="34">
        <v>137.13525317932871</v>
      </c>
      <c r="V1115" s="34"/>
      <c r="W1115" s="78"/>
    </row>
    <row r="1116" spans="1:23" outlineLevel="1" x14ac:dyDescent="0.2">
      <c r="A1116" s="27">
        <f t="shared" si="45"/>
        <v>1110</v>
      </c>
      <c r="B1116" s="50">
        <v>41334</v>
      </c>
      <c r="C1116" s="5">
        <v>150</v>
      </c>
      <c r="D1116" s="5">
        <v>158.75</v>
      </c>
      <c r="E1116" s="5">
        <v>2.6</v>
      </c>
      <c r="F1116" s="5">
        <v>17.399999999999999</v>
      </c>
      <c r="G1116" s="34">
        <v>7.2</v>
      </c>
      <c r="H1116" s="34">
        <v>153</v>
      </c>
      <c r="I1116" s="34">
        <v>167</v>
      </c>
      <c r="K1116" s="9">
        <f t="shared" si="46"/>
        <v>128.65</v>
      </c>
      <c r="L1116" s="9"/>
      <c r="M1116" s="9">
        <v>18.55</v>
      </c>
      <c r="N1116" s="76">
        <f t="shared" si="47"/>
        <v>0.14418966187329965</v>
      </c>
      <c r="P1116" s="23" t="e">
        <v>#NAME?</v>
      </c>
      <c r="R1116" s="5">
        <v>168</v>
      </c>
      <c r="S1116" s="5">
        <v>182</v>
      </c>
      <c r="T1116" s="25"/>
      <c r="U1116" s="34">
        <v>135.35</v>
      </c>
      <c r="V1116" s="34"/>
      <c r="W1116" s="78"/>
    </row>
    <row r="1117" spans="1:23" outlineLevel="1" x14ac:dyDescent="0.2">
      <c r="A1117" s="27">
        <f t="shared" si="45"/>
        <v>1111</v>
      </c>
      <c r="B1117" s="50">
        <v>41337</v>
      </c>
      <c r="C1117" s="5">
        <v>146.5</v>
      </c>
      <c r="D1117" s="5">
        <v>155.25</v>
      </c>
      <c r="E1117" s="5">
        <v>2.5</v>
      </c>
      <c r="F1117" s="5">
        <v>17.600000000000001</v>
      </c>
      <c r="G1117" s="34">
        <v>7.2</v>
      </c>
      <c r="H1117" s="34">
        <v>152.5</v>
      </c>
      <c r="I1117" s="34">
        <v>167</v>
      </c>
      <c r="K1117" s="9">
        <f t="shared" si="46"/>
        <v>125.23000000000002</v>
      </c>
      <c r="L1117" s="9"/>
      <c r="M1117" s="9">
        <v>18.02</v>
      </c>
      <c r="N1117" s="76">
        <f t="shared" si="47"/>
        <v>0.14389523277170005</v>
      </c>
      <c r="P1117" s="23" t="e">
        <v>#NAME?</v>
      </c>
      <c r="R1117" s="5">
        <v>167.5</v>
      </c>
      <c r="S1117" s="5">
        <v>182</v>
      </c>
      <c r="T1117" s="25"/>
      <c r="U1117" s="34">
        <v>133.59</v>
      </c>
      <c r="V1117" s="34"/>
      <c r="W1117" s="78"/>
    </row>
    <row r="1118" spans="1:23" outlineLevel="1" x14ac:dyDescent="0.2">
      <c r="A1118" s="27">
        <f t="shared" si="45"/>
        <v>1112</v>
      </c>
      <c r="B1118" s="50">
        <v>41339</v>
      </c>
      <c r="C1118" s="5">
        <v>146.25</v>
      </c>
      <c r="D1118" s="5">
        <v>155</v>
      </c>
      <c r="E1118" s="5">
        <v>2.5</v>
      </c>
      <c r="F1118" s="5">
        <v>17.350000000000001</v>
      </c>
      <c r="G1118" s="34">
        <v>7.1</v>
      </c>
      <c r="H1118" s="34">
        <v>151</v>
      </c>
      <c r="I1118" s="34">
        <v>165.5</v>
      </c>
      <c r="K1118" s="9">
        <f t="shared" si="46"/>
        <v>125.25</v>
      </c>
      <c r="L1118" s="9"/>
      <c r="M1118" s="9">
        <v>18.93</v>
      </c>
      <c r="N1118" s="76">
        <f t="shared" si="47"/>
        <v>0.15113772455089819</v>
      </c>
      <c r="P1118" s="23" t="e">
        <v>#NAME?</v>
      </c>
      <c r="R1118" s="5">
        <v>165.5</v>
      </c>
      <c r="S1118" s="5">
        <v>180</v>
      </c>
      <c r="T1118" s="25"/>
      <c r="U1118" s="34">
        <v>132.69999999999999</v>
      </c>
      <c r="V1118" s="34"/>
      <c r="W1118" s="78"/>
    </row>
    <row r="1119" spans="1:23" outlineLevel="1" x14ac:dyDescent="0.2">
      <c r="A1119" s="27">
        <f t="shared" si="45"/>
        <v>1113</v>
      </c>
      <c r="B1119" s="50">
        <v>41340</v>
      </c>
      <c r="C1119" s="5">
        <v>147</v>
      </c>
      <c r="D1119" s="5">
        <v>155.75</v>
      </c>
      <c r="E1119" s="5">
        <v>2.5</v>
      </c>
      <c r="F1119" s="5">
        <v>17.2</v>
      </c>
      <c r="G1119" s="34">
        <v>7.2</v>
      </c>
      <c r="H1119" s="34">
        <v>150.5</v>
      </c>
      <c r="I1119" s="34">
        <v>165.5</v>
      </c>
      <c r="K1119" s="9">
        <f t="shared" si="46"/>
        <v>126.08999999999999</v>
      </c>
      <c r="L1119" s="9"/>
      <c r="M1119" s="9">
        <v>19.11</v>
      </c>
      <c r="N1119" s="76">
        <f t="shared" si="47"/>
        <v>0.15155841065905307</v>
      </c>
      <c r="P1119" s="23" t="e">
        <v>#NAME?</v>
      </c>
      <c r="R1119" s="5">
        <v>164.5</v>
      </c>
      <c r="S1119" s="5">
        <v>179.5</v>
      </c>
      <c r="T1119" s="25"/>
      <c r="U1119" s="34">
        <v>132.59</v>
      </c>
      <c r="V1119" s="34"/>
      <c r="W1119" s="78"/>
    </row>
    <row r="1120" spans="1:23" outlineLevel="1" x14ac:dyDescent="0.2">
      <c r="A1120" s="27">
        <f t="shared" si="45"/>
        <v>1114</v>
      </c>
      <c r="B1120" s="50">
        <v>41341</v>
      </c>
      <c r="C1120" s="5">
        <v>147</v>
      </c>
      <c r="D1120" s="5">
        <v>155.75</v>
      </c>
      <c r="E1120" s="5">
        <v>2.5</v>
      </c>
      <c r="F1120" s="5">
        <v>17.3</v>
      </c>
      <c r="G1120" s="34">
        <v>7.2</v>
      </c>
      <c r="H1120" s="34">
        <v>150.5</v>
      </c>
      <c r="I1120" s="34">
        <v>165</v>
      </c>
      <c r="K1120" s="9">
        <f t="shared" si="46"/>
        <v>125.99</v>
      </c>
      <c r="L1120" s="9"/>
      <c r="M1120" s="9">
        <v>18.63</v>
      </c>
      <c r="N1120" s="76">
        <f t="shared" si="47"/>
        <v>0.14786887848241922</v>
      </c>
      <c r="P1120" s="23" t="e">
        <v>#NAME?</v>
      </c>
      <c r="R1120" s="5">
        <v>164.5</v>
      </c>
      <c r="S1120" s="5">
        <v>179</v>
      </c>
      <c r="T1120" s="25"/>
      <c r="U1120" s="34">
        <v>132.91999999999999</v>
      </c>
      <c r="V1120" s="34"/>
      <c r="W1120" s="78"/>
    </row>
    <row r="1121" spans="1:23" outlineLevel="1" x14ac:dyDescent="0.2">
      <c r="A1121" s="27">
        <f t="shared" si="45"/>
        <v>1115</v>
      </c>
      <c r="B1121" s="50">
        <v>41344</v>
      </c>
      <c r="C1121" s="5">
        <v>146.25</v>
      </c>
      <c r="D1121" s="5">
        <v>155</v>
      </c>
      <c r="E1121" s="5">
        <v>2.5</v>
      </c>
      <c r="F1121" s="5">
        <v>17.3</v>
      </c>
      <c r="G1121" s="34">
        <v>7.2</v>
      </c>
      <c r="H1121" s="34">
        <v>150.5</v>
      </c>
      <c r="I1121" s="34">
        <v>165</v>
      </c>
      <c r="K1121" s="9">
        <f t="shared" si="46"/>
        <v>125.3</v>
      </c>
      <c r="L1121" s="9"/>
      <c r="M1121" s="9">
        <v>18.59</v>
      </c>
      <c r="N1121" s="76">
        <f t="shared" si="47"/>
        <v>0.14836392657621708</v>
      </c>
      <c r="P1121" s="23" t="e">
        <v>#NAME?</v>
      </c>
      <c r="R1121" s="5">
        <v>164.5</v>
      </c>
      <c r="S1121" s="5">
        <v>179</v>
      </c>
      <c r="T1121" s="25"/>
      <c r="U1121" s="34">
        <v>130.54</v>
      </c>
      <c r="V1121" s="34"/>
      <c r="W1121" s="78"/>
    </row>
    <row r="1122" spans="1:23" outlineLevel="1" x14ac:dyDescent="0.2">
      <c r="A1122" s="27">
        <f t="shared" si="45"/>
        <v>1116</v>
      </c>
      <c r="B1122" s="50">
        <v>41345</v>
      </c>
      <c r="C1122" s="5">
        <v>145.5</v>
      </c>
      <c r="D1122" s="5">
        <v>154.25</v>
      </c>
      <c r="E1122" s="5">
        <v>2.5</v>
      </c>
      <c r="F1122" s="5">
        <v>17.3</v>
      </c>
      <c r="G1122" s="34">
        <v>7.2</v>
      </c>
      <c r="H1122" s="34">
        <v>150.5</v>
      </c>
      <c r="I1122" s="34">
        <v>165.5</v>
      </c>
      <c r="K1122" s="9">
        <f t="shared" si="46"/>
        <v>124.61</v>
      </c>
      <c r="L1122" s="9"/>
      <c r="M1122" s="9">
        <v>18.61</v>
      </c>
      <c r="N1122" s="76">
        <f t="shared" si="47"/>
        <v>0.14934595939330711</v>
      </c>
      <c r="P1122" s="23" t="e">
        <v>#NAME?</v>
      </c>
      <c r="R1122" s="5">
        <v>164</v>
      </c>
      <c r="S1122" s="5">
        <v>179</v>
      </c>
      <c r="T1122" s="25"/>
      <c r="U1122" s="34">
        <v>129.38</v>
      </c>
      <c r="V1122" s="34"/>
      <c r="W1122" s="78"/>
    </row>
    <row r="1123" spans="1:23" outlineLevel="1" x14ac:dyDescent="0.2">
      <c r="A1123" s="27">
        <f t="shared" si="45"/>
        <v>1117</v>
      </c>
      <c r="B1123" s="50">
        <v>41346</v>
      </c>
      <c r="C1123" s="5">
        <v>139.75</v>
      </c>
      <c r="D1123" s="5">
        <v>148.5</v>
      </c>
      <c r="E1123" s="5">
        <v>2.5</v>
      </c>
      <c r="F1123" s="5">
        <v>17.3</v>
      </c>
      <c r="G1123" s="34">
        <v>7.2</v>
      </c>
      <c r="H1123" s="34">
        <v>150.5</v>
      </c>
      <c r="I1123" s="34">
        <v>165.5</v>
      </c>
      <c r="K1123" s="9">
        <f t="shared" si="46"/>
        <v>119.32000000000001</v>
      </c>
      <c r="L1123" s="9"/>
      <c r="M1123" s="9">
        <v>17.8</v>
      </c>
      <c r="N1123" s="76">
        <f t="shared" si="47"/>
        <v>0.14917867918203151</v>
      </c>
      <c r="P1123" s="23" t="e">
        <v>#NAME?</v>
      </c>
      <c r="R1123" s="5">
        <v>164</v>
      </c>
      <c r="S1123" s="5">
        <v>179</v>
      </c>
      <c r="T1123" s="25"/>
      <c r="U1123" s="34">
        <v>127</v>
      </c>
      <c r="V1123" s="34"/>
      <c r="W1123" s="78"/>
    </row>
    <row r="1124" spans="1:23" outlineLevel="1" x14ac:dyDescent="0.2">
      <c r="A1124" s="27">
        <f t="shared" si="45"/>
        <v>1118</v>
      </c>
      <c r="B1124" s="50">
        <v>41347</v>
      </c>
      <c r="C1124" s="5">
        <v>133.75</v>
      </c>
      <c r="D1124" s="5">
        <v>142.5</v>
      </c>
      <c r="E1124" s="5">
        <v>2.5</v>
      </c>
      <c r="F1124" s="5">
        <v>17.5</v>
      </c>
      <c r="G1124" s="34">
        <v>7.4</v>
      </c>
      <c r="H1124" s="34">
        <v>146</v>
      </c>
      <c r="I1124" s="34">
        <v>161</v>
      </c>
      <c r="K1124" s="9">
        <f t="shared" si="46"/>
        <v>113.6</v>
      </c>
      <c r="L1124" s="9"/>
      <c r="M1124" s="9">
        <v>17.600000000000001</v>
      </c>
      <c r="N1124" s="76">
        <f t="shared" si="47"/>
        <v>0.15492957746478875</v>
      </c>
      <c r="P1124" s="23" t="e">
        <v>#NAME?</v>
      </c>
      <c r="R1124" s="5">
        <v>161</v>
      </c>
      <c r="S1124" s="5">
        <v>176</v>
      </c>
      <c r="T1124" s="25"/>
      <c r="U1124" s="34">
        <v>122.64</v>
      </c>
      <c r="V1124" s="34"/>
      <c r="W1124" s="78"/>
    </row>
    <row r="1125" spans="1:23" outlineLevel="1" x14ac:dyDescent="0.2">
      <c r="A1125" s="27">
        <f t="shared" si="45"/>
        <v>1119</v>
      </c>
      <c r="B1125" s="50">
        <v>41348</v>
      </c>
      <c r="C1125" s="5">
        <v>134.25</v>
      </c>
      <c r="D1125" s="5">
        <v>143</v>
      </c>
      <c r="E1125" s="5">
        <v>2.5</v>
      </c>
      <c r="F1125" s="5">
        <v>17.5</v>
      </c>
      <c r="G1125" s="34">
        <v>7.4</v>
      </c>
      <c r="H1125" s="34">
        <v>144.5</v>
      </c>
      <c r="I1125" s="34">
        <v>159.5</v>
      </c>
      <c r="K1125" s="9">
        <f t="shared" si="46"/>
        <v>114.06</v>
      </c>
      <c r="L1125" s="9"/>
      <c r="M1125" s="9">
        <v>17.55</v>
      </c>
      <c r="N1125" s="76">
        <f t="shared" si="47"/>
        <v>0.15386638611257233</v>
      </c>
      <c r="P1125" s="23" t="e">
        <v>#NAME?</v>
      </c>
      <c r="R1125" s="5">
        <v>159</v>
      </c>
      <c r="S1125" s="5">
        <v>174</v>
      </c>
      <c r="T1125" s="25"/>
      <c r="U1125" s="34">
        <v>122.81</v>
      </c>
      <c r="V1125" s="34"/>
      <c r="W1125" s="78"/>
    </row>
    <row r="1126" spans="1:23" outlineLevel="1" x14ac:dyDescent="0.2">
      <c r="A1126" s="27">
        <f t="shared" si="45"/>
        <v>1120</v>
      </c>
      <c r="B1126" s="50">
        <v>41351</v>
      </c>
      <c r="C1126" s="5">
        <v>134</v>
      </c>
      <c r="D1126" s="5">
        <v>142.75</v>
      </c>
      <c r="E1126" s="5">
        <v>2.5</v>
      </c>
      <c r="F1126" s="5">
        <v>17.399999999999999</v>
      </c>
      <c r="G1126" s="34">
        <v>7.4</v>
      </c>
      <c r="H1126" s="34">
        <v>143.5</v>
      </c>
      <c r="I1126" s="34">
        <v>159</v>
      </c>
      <c r="K1126" s="9">
        <f t="shared" si="46"/>
        <v>113.93</v>
      </c>
      <c r="L1126" s="9"/>
      <c r="M1126" s="9">
        <v>17.440000000000001</v>
      </c>
      <c r="N1126" s="76">
        <f t="shared" si="47"/>
        <v>0.15307645045203194</v>
      </c>
      <c r="P1126" s="23" t="e">
        <v>#NAME?</v>
      </c>
      <c r="R1126" s="5">
        <v>158</v>
      </c>
      <c r="S1126" s="5">
        <v>173.5</v>
      </c>
      <c r="T1126" s="25"/>
      <c r="U1126" s="34">
        <v>122.53</v>
      </c>
      <c r="V1126" s="34"/>
      <c r="W1126" s="78"/>
    </row>
    <row r="1127" spans="1:23" outlineLevel="1" x14ac:dyDescent="0.2">
      <c r="A1127" s="27">
        <f t="shared" si="45"/>
        <v>1121</v>
      </c>
      <c r="B1127" s="50">
        <v>41354</v>
      </c>
      <c r="C1127" s="5">
        <v>133.25</v>
      </c>
      <c r="D1127" s="5">
        <v>142</v>
      </c>
      <c r="E1127" s="5">
        <v>2.5</v>
      </c>
      <c r="F1127" s="5">
        <v>17.5</v>
      </c>
      <c r="G1127" s="34">
        <v>7.3</v>
      </c>
      <c r="H1127" s="34">
        <v>142</v>
      </c>
      <c r="I1127" s="34">
        <v>157</v>
      </c>
      <c r="K1127" s="9">
        <f t="shared" si="46"/>
        <v>113.14000000000001</v>
      </c>
      <c r="L1127" s="9"/>
      <c r="M1127" s="9">
        <v>17.05</v>
      </c>
      <c r="N1127" s="76">
        <f t="shared" si="47"/>
        <v>0.15069824995580694</v>
      </c>
      <c r="P1127" s="23" t="e">
        <v>#NAME?</v>
      </c>
      <c r="R1127" s="5">
        <v>157.75</v>
      </c>
      <c r="S1127" s="5">
        <v>172.75</v>
      </c>
      <c r="T1127" s="25"/>
      <c r="U1127" s="34">
        <v>119.98</v>
      </c>
      <c r="V1127" s="34"/>
      <c r="W1127" s="78"/>
    </row>
    <row r="1128" spans="1:23" outlineLevel="1" x14ac:dyDescent="0.2">
      <c r="A1128" s="27">
        <f t="shared" si="45"/>
        <v>1122</v>
      </c>
      <c r="B1128" s="50">
        <v>41355</v>
      </c>
      <c r="C1128" s="5">
        <v>134.75</v>
      </c>
      <c r="D1128" s="5">
        <v>143.5</v>
      </c>
      <c r="E1128" s="5">
        <v>2.5</v>
      </c>
      <c r="F1128" s="5">
        <v>17.5</v>
      </c>
      <c r="G1128" s="34">
        <v>7.25</v>
      </c>
      <c r="H1128" s="34">
        <v>142.5</v>
      </c>
      <c r="I1128" s="34">
        <v>157.5</v>
      </c>
      <c r="K1128" s="9">
        <f t="shared" si="46"/>
        <v>114.52000000000001</v>
      </c>
      <c r="L1128" s="9"/>
      <c r="M1128" s="9">
        <v>17.16</v>
      </c>
      <c r="N1128" s="76">
        <f t="shared" si="47"/>
        <v>0.14984282221446035</v>
      </c>
      <c r="P1128" s="23" t="e">
        <v>#NAME?</v>
      </c>
      <c r="R1128" s="5">
        <v>156</v>
      </c>
      <c r="S1128" s="5">
        <v>171</v>
      </c>
      <c r="T1128" s="25"/>
      <c r="U1128" s="34">
        <v>120.26</v>
      </c>
      <c r="V1128" s="34"/>
      <c r="W1128" s="78"/>
    </row>
    <row r="1129" spans="1:23" outlineLevel="1" x14ac:dyDescent="0.2">
      <c r="A1129" s="27">
        <f t="shared" si="45"/>
        <v>1123</v>
      </c>
      <c r="B1129" s="50">
        <v>41358</v>
      </c>
      <c r="C1129" s="5">
        <v>136</v>
      </c>
      <c r="D1129" s="5">
        <v>144.75</v>
      </c>
      <c r="E1129" s="5">
        <v>2.5</v>
      </c>
      <c r="F1129" s="5">
        <v>17.5</v>
      </c>
      <c r="G1129" s="34">
        <v>7.25</v>
      </c>
      <c r="H1129" s="34">
        <v>141.5</v>
      </c>
      <c r="I1129" s="34">
        <v>156.5</v>
      </c>
      <c r="K1129" s="9">
        <f t="shared" si="46"/>
        <v>115.67000000000002</v>
      </c>
      <c r="L1129" s="9"/>
      <c r="M1129" s="9">
        <v>17.03</v>
      </c>
      <c r="N1129" s="76">
        <f t="shared" si="47"/>
        <v>0.14722918647877581</v>
      </c>
      <c r="P1129" s="23" t="e">
        <v>#NAME?</v>
      </c>
      <c r="R1129" s="5">
        <v>155.5</v>
      </c>
      <c r="S1129" s="5">
        <v>170.5</v>
      </c>
      <c r="T1129" s="25"/>
      <c r="U1129" s="34">
        <v>120.9</v>
      </c>
      <c r="V1129" s="34"/>
      <c r="W1129" s="78"/>
    </row>
    <row r="1130" spans="1:23" outlineLevel="1" x14ac:dyDescent="0.2">
      <c r="A1130" s="27">
        <f t="shared" si="45"/>
        <v>1124</v>
      </c>
      <c r="B1130" s="50">
        <v>41359</v>
      </c>
      <c r="C1130" s="5">
        <v>137.25</v>
      </c>
      <c r="D1130" s="5">
        <v>146</v>
      </c>
      <c r="E1130" s="5">
        <v>2.5</v>
      </c>
      <c r="F1130" s="5">
        <v>17.5</v>
      </c>
      <c r="G1130" s="34">
        <v>7.25</v>
      </c>
      <c r="H1130" s="34">
        <v>141</v>
      </c>
      <c r="I1130" s="34">
        <v>156</v>
      </c>
      <c r="K1130" s="9">
        <f t="shared" si="46"/>
        <v>116.82</v>
      </c>
      <c r="L1130" s="9"/>
      <c r="M1130" s="9">
        <v>17.11</v>
      </c>
      <c r="N1130" s="76">
        <f t="shared" si="47"/>
        <v>0.14646464646464646</v>
      </c>
      <c r="P1130" s="23" t="e">
        <v>#NAME?</v>
      </c>
      <c r="R1130" s="5">
        <v>154.5</v>
      </c>
      <c r="S1130" s="5">
        <v>169.5</v>
      </c>
      <c r="T1130" s="25"/>
      <c r="U1130" s="34">
        <v>121.37</v>
      </c>
      <c r="V1130" s="34"/>
      <c r="W1130" s="78"/>
    </row>
    <row r="1131" spans="1:23" outlineLevel="1" x14ac:dyDescent="0.2">
      <c r="A1131" s="27">
        <f t="shared" si="45"/>
        <v>1125</v>
      </c>
      <c r="B1131" s="50">
        <v>41360</v>
      </c>
      <c r="C1131" s="5">
        <v>138</v>
      </c>
      <c r="D1131" s="5">
        <v>146.75</v>
      </c>
      <c r="E1131" s="5">
        <v>2.5</v>
      </c>
      <c r="F1131" s="5">
        <v>17.399999999999999</v>
      </c>
      <c r="G1131" s="34">
        <v>7.2</v>
      </c>
      <c r="H1131" s="34">
        <v>141</v>
      </c>
      <c r="I1131" s="34">
        <v>156</v>
      </c>
      <c r="K1131" s="9">
        <f t="shared" si="46"/>
        <v>117.61000000000001</v>
      </c>
      <c r="L1131" s="9"/>
      <c r="M1131" s="9">
        <v>17.399999999999999</v>
      </c>
      <c r="N1131" s="76">
        <f t="shared" si="47"/>
        <v>0.14794660318000166</v>
      </c>
      <c r="P1131" s="23" t="e">
        <v>#NAME?</v>
      </c>
      <c r="R1131" s="5">
        <v>154.5</v>
      </c>
      <c r="S1131" s="5">
        <v>169.5</v>
      </c>
      <c r="T1131" s="25"/>
      <c r="U1131" s="34">
        <v>122.92</v>
      </c>
      <c r="V1131" s="34"/>
      <c r="W1131" s="78"/>
    </row>
    <row r="1132" spans="1:23" outlineLevel="1" x14ac:dyDescent="0.2">
      <c r="A1132" s="27">
        <f t="shared" si="45"/>
        <v>1126</v>
      </c>
      <c r="B1132" s="50">
        <v>41361</v>
      </c>
      <c r="C1132" s="5">
        <v>137</v>
      </c>
      <c r="D1132" s="5">
        <v>145.75</v>
      </c>
      <c r="E1132" s="5">
        <v>2.5</v>
      </c>
      <c r="F1132" s="5">
        <v>17.399999999999999</v>
      </c>
      <c r="G1132" s="34">
        <v>7.2</v>
      </c>
      <c r="H1132" s="34">
        <v>141</v>
      </c>
      <c r="I1132" s="34">
        <v>156</v>
      </c>
      <c r="K1132" s="9">
        <f t="shared" si="46"/>
        <v>116.69</v>
      </c>
      <c r="L1132" s="9"/>
      <c r="M1132" s="9">
        <v>17.29</v>
      </c>
      <c r="N1132" s="76">
        <f t="shared" si="47"/>
        <v>0.14817036592681462</v>
      </c>
      <c r="P1132" s="23" t="e">
        <v>#NAME?</v>
      </c>
      <c r="R1132" s="5">
        <v>153.5</v>
      </c>
      <c r="S1132" s="5">
        <v>168.5</v>
      </c>
      <c r="T1132" s="25"/>
      <c r="U1132" s="34">
        <v>122.87</v>
      </c>
      <c r="V1132" s="34"/>
      <c r="W1132" s="78"/>
    </row>
    <row r="1133" spans="1:23" outlineLevel="1" x14ac:dyDescent="0.2">
      <c r="A1133" s="27">
        <f t="shared" si="45"/>
        <v>1127</v>
      </c>
      <c r="B1133" s="50">
        <v>41366</v>
      </c>
      <c r="C1133" s="5">
        <v>136</v>
      </c>
      <c r="D1133" s="5">
        <v>144.75</v>
      </c>
      <c r="E1133" s="5">
        <v>2.5</v>
      </c>
      <c r="F1133" s="5">
        <v>17.2</v>
      </c>
      <c r="G1133" s="34">
        <v>7.1</v>
      </c>
      <c r="H1133" s="34">
        <v>137.5</v>
      </c>
      <c r="I1133" s="34">
        <v>152.5</v>
      </c>
      <c r="K1133" s="9">
        <f t="shared" si="46"/>
        <v>115.97000000000001</v>
      </c>
      <c r="L1133" s="9"/>
      <c r="M1133" s="9">
        <v>16.57</v>
      </c>
      <c r="N1133" s="76">
        <f t="shared" si="47"/>
        <v>0.14288177977063032</v>
      </c>
      <c r="P1133" s="23" t="e">
        <v>#NAME?</v>
      </c>
      <c r="R1133" s="5">
        <v>151.5</v>
      </c>
      <c r="S1133" s="5">
        <v>166.5</v>
      </c>
      <c r="T1133" s="25"/>
      <c r="U1133" s="34">
        <v>122.73</v>
      </c>
      <c r="V1133" s="34"/>
      <c r="W1133" s="78"/>
    </row>
    <row r="1134" spans="1:23" outlineLevel="1" x14ac:dyDescent="0.2">
      <c r="A1134" s="27">
        <f t="shared" si="45"/>
        <v>1128</v>
      </c>
      <c r="B1134" s="50">
        <v>41367</v>
      </c>
      <c r="C1134" s="5">
        <v>136</v>
      </c>
      <c r="D1134" s="5">
        <v>144.75</v>
      </c>
      <c r="E1134" s="5">
        <v>2.5</v>
      </c>
      <c r="F1134" s="5">
        <v>17.2</v>
      </c>
      <c r="G1134" s="34">
        <v>6.9</v>
      </c>
      <c r="H1134" s="34">
        <v>137.5</v>
      </c>
      <c r="I1134" s="34">
        <v>152.5</v>
      </c>
      <c r="K1134" s="9">
        <f t="shared" si="46"/>
        <v>115.97000000000001</v>
      </c>
      <c r="L1134" s="9"/>
      <c r="M1134" s="9">
        <v>16.95</v>
      </c>
      <c r="N1134" s="76">
        <f t="shared" si="47"/>
        <v>0.14615848926446492</v>
      </c>
      <c r="P1134" s="23" t="e">
        <v>#NAME?</v>
      </c>
      <c r="R1134" s="5">
        <v>150.5</v>
      </c>
      <c r="S1134" s="5">
        <v>165.5</v>
      </c>
      <c r="T1134" s="25"/>
      <c r="U1134" s="34">
        <v>121.6</v>
      </c>
      <c r="V1134" s="34"/>
      <c r="W1134" s="78"/>
    </row>
    <row r="1135" spans="1:23" outlineLevel="1" x14ac:dyDescent="0.2">
      <c r="A1135" s="27">
        <f t="shared" si="45"/>
        <v>1129</v>
      </c>
      <c r="B1135" s="50">
        <v>41368</v>
      </c>
      <c r="C1135" s="5">
        <v>136</v>
      </c>
      <c r="D1135" s="5">
        <v>144.75</v>
      </c>
      <c r="E1135" s="5">
        <v>2.5</v>
      </c>
      <c r="F1135" s="5">
        <v>17.2</v>
      </c>
      <c r="G1135" s="34">
        <v>6.9</v>
      </c>
      <c r="H1135" s="34">
        <v>137.5</v>
      </c>
      <c r="I1135" s="34">
        <v>152</v>
      </c>
      <c r="K1135" s="9">
        <f t="shared" si="46"/>
        <v>115.97000000000001</v>
      </c>
      <c r="L1135" s="9"/>
      <c r="M1135" s="9">
        <v>16.97</v>
      </c>
      <c r="N1135" s="76">
        <f t="shared" si="47"/>
        <v>0.14633094765887728</v>
      </c>
      <c r="P1135" s="23" t="e">
        <v>#NAME?</v>
      </c>
      <c r="R1135" s="5">
        <v>150.5</v>
      </c>
      <c r="S1135" s="5">
        <v>165</v>
      </c>
      <c r="T1135" s="25"/>
      <c r="U1135" s="34">
        <v>121.6</v>
      </c>
      <c r="V1135" s="34"/>
      <c r="W1135" s="78"/>
    </row>
    <row r="1136" spans="1:23" outlineLevel="1" x14ac:dyDescent="0.2">
      <c r="A1136" s="27">
        <f t="shared" si="45"/>
        <v>1130</v>
      </c>
      <c r="B1136" s="50">
        <v>41372</v>
      </c>
      <c r="C1136" s="5">
        <v>138.25</v>
      </c>
      <c r="D1136" s="5">
        <v>147</v>
      </c>
      <c r="E1136" s="5">
        <v>2.5</v>
      </c>
      <c r="F1136" s="5">
        <v>17.2</v>
      </c>
      <c r="G1136" s="34">
        <v>6.9</v>
      </c>
      <c r="H1136" s="34">
        <v>136</v>
      </c>
      <c r="I1136" s="34">
        <v>150</v>
      </c>
      <c r="K1136" s="9">
        <f t="shared" si="46"/>
        <v>118.04</v>
      </c>
      <c r="L1136" s="9"/>
      <c r="M1136" s="9">
        <v>17.399999999999999</v>
      </c>
      <c r="N1136" s="76">
        <f t="shared" si="47"/>
        <v>0.14740765842087425</v>
      </c>
      <c r="P1136" s="23" t="e">
        <v>#NAME?</v>
      </c>
      <c r="R1136" s="5">
        <v>150.5</v>
      </c>
      <c r="S1136" s="5">
        <v>164.5</v>
      </c>
      <c r="T1136" s="25"/>
      <c r="U1136" s="34">
        <v>123.03</v>
      </c>
      <c r="V1136" s="34"/>
      <c r="W1136" s="78"/>
    </row>
    <row r="1137" spans="1:23" outlineLevel="1" x14ac:dyDescent="0.2">
      <c r="A1137" s="27">
        <f t="shared" si="45"/>
        <v>1131</v>
      </c>
      <c r="B1137" s="50">
        <v>41373</v>
      </c>
      <c r="C1137" s="5">
        <v>139.5</v>
      </c>
      <c r="D1137" s="5">
        <v>148.25</v>
      </c>
      <c r="E1137" s="5">
        <v>2.5</v>
      </c>
      <c r="F1137" s="5">
        <v>17.5</v>
      </c>
      <c r="G1137" s="34">
        <v>7</v>
      </c>
      <c r="H1137" s="34">
        <v>136</v>
      </c>
      <c r="I1137" s="34">
        <v>150</v>
      </c>
      <c r="K1137" s="9">
        <f t="shared" si="46"/>
        <v>118.89000000000001</v>
      </c>
      <c r="L1137" s="9"/>
      <c r="M1137" s="9">
        <v>18.25</v>
      </c>
      <c r="N1137" s="76">
        <f t="shared" si="47"/>
        <v>0.15350323828749263</v>
      </c>
      <c r="P1137" s="23" t="e">
        <v>#NAME?</v>
      </c>
      <c r="R1137" s="5">
        <v>150.5</v>
      </c>
      <c r="S1137" s="5">
        <v>165.75</v>
      </c>
      <c r="T1137" s="25"/>
      <c r="U1137" s="34">
        <v>123.21</v>
      </c>
      <c r="V1137" s="34"/>
      <c r="W1137" s="78"/>
    </row>
    <row r="1138" spans="1:23" outlineLevel="1" x14ac:dyDescent="0.2">
      <c r="A1138" s="27">
        <f t="shared" si="45"/>
        <v>1132</v>
      </c>
      <c r="B1138" s="50">
        <v>41375</v>
      </c>
      <c r="C1138" s="5">
        <v>142</v>
      </c>
      <c r="D1138" s="5">
        <v>150.75</v>
      </c>
      <c r="E1138" s="5">
        <v>2.5</v>
      </c>
      <c r="F1138" s="5">
        <v>17.5</v>
      </c>
      <c r="G1138" s="34">
        <v>7.2</v>
      </c>
      <c r="H1138" s="34">
        <v>135.5</v>
      </c>
      <c r="I1138" s="34">
        <v>149.5</v>
      </c>
      <c r="K1138" s="9">
        <f t="shared" si="46"/>
        <v>121.19</v>
      </c>
      <c r="L1138" s="9"/>
      <c r="M1138" s="9">
        <v>17.36</v>
      </c>
      <c r="N1138" s="76">
        <f t="shared" si="47"/>
        <v>0.14324614242099182</v>
      </c>
      <c r="P1138" s="23" t="e">
        <v>#NAME?</v>
      </c>
      <c r="R1138" s="5">
        <v>151</v>
      </c>
      <c r="S1138" s="5">
        <v>165</v>
      </c>
      <c r="T1138" s="25"/>
      <c r="U1138" s="34">
        <v>124.45</v>
      </c>
      <c r="V1138" s="34"/>
      <c r="W1138" s="78"/>
    </row>
    <row r="1139" spans="1:23" outlineLevel="1" x14ac:dyDescent="0.2">
      <c r="A1139" s="27">
        <f t="shared" si="45"/>
        <v>1133</v>
      </c>
      <c r="B1139" s="50">
        <v>41376</v>
      </c>
      <c r="C1139" s="5">
        <v>142</v>
      </c>
      <c r="D1139" s="5">
        <v>150.75</v>
      </c>
      <c r="E1139" s="5">
        <v>2.5</v>
      </c>
      <c r="F1139" s="5">
        <v>17.5</v>
      </c>
      <c r="G1139" s="34">
        <v>7.3</v>
      </c>
      <c r="H1139" s="34">
        <v>135</v>
      </c>
      <c r="I1139" s="34">
        <v>149.5</v>
      </c>
      <c r="K1139" s="9">
        <f t="shared" si="46"/>
        <v>121.19</v>
      </c>
      <c r="L1139" s="9"/>
      <c r="M1139" s="9">
        <v>17.47</v>
      </c>
      <c r="N1139" s="76">
        <f t="shared" si="47"/>
        <v>0.14415380806997277</v>
      </c>
      <c r="P1139" s="23" t="e">
        <v>#NAME?</v>
      </c>
      <c r="R1139" s="5">
        <v>151</v>
      </c>
      <c r="S1139" s="5">
        <v>165.5</v>
      </c>
      <c r="T1139" s="25"/>
      <c r="U1139" s="34">
        <v>125.79</v>
      </c>
      <c r="V1139" s="34"/>
      <c r="W1139" s="78"/>
    </row>
    <row r="1140" spans="1:23" outlineLevel="1" x14ac:dyDescent="0.2">
      <c r="A1140" s="27">
        <f t="shared" si="45"/>
        <v>1134</v>
      </c>
      <c r="B1140" s="50">
        <v>41379</v>
      </c>
      <c r="C1140" s="5">
        <v>141</v>
      </c>
      <c r="D1140" s="5">
        <v>149.75</v>
      </c>
      <c r="E1140" s="5">
        <v>2.5</v>
      </c>
      <c r="F1140" s="5">
        <v>17.5</v>
      </c>
      <c r="G1140" s="34">
        <v>7.3</v>
      </c>
      <c r="H1140" s="34">
        <v>135</v>
      </c>
      <c r="I1140" s="34">
        <v>149.5</v>
      </c>
      <c r="K1140" s="9">
        <f t="shared" ref="K1140:K1146" si="48">+D1140*0.92-F1140</f>
        <v>120.27000000000001</v>
      </c>
      <c r="M1140" s="9">
        <v>16.39</v>
      </c>
      <c r="N1140" s="76">
        <f>+M1140/K1140</f>
        <v>0.13627671073418141</v>
      </c>
      <c r="P1140" s="23" t="e">
        <v>#NAME?</v>
      </c>
      <c r="R1140" s="5">
        <v>148.5</v>
      </c>
      <c r="S1140" s="5">
        <v>163</v>
      </c>
      <c r="T1140" s="25"/>
      <c r="U1140" s="34">
        <v>125.02</v>
      </c>
      <c r="V1140" s="34"/>
      <c r="W1140" s="78"/>
    </row>
    <row r="1141" spans="1:23" outlineLevel="1" x14ac:dyDescent="0.2">
      <c r="A1141" s="27">
        <f t="shared" si="45"/>
        <v>1135</v>
      </c>
      <c r="B1141" s="50">
        <v>41380</v>
      </c>
      <c r="C1141" s="5">
        <v>139.25</v>
      </c>
      <c r="D1141" s="5">
        <v>148</v>
      </c>
      <c r="E1141" s="5">
        <v>2.5</v>
      </c>
      <c r="F1141" s="5">
        <v>17.399999999999999</v>
      </c>
      <c r="G1141" s="34">
        <v>7.2</v>
      </c>
      <c r="H1141" s="34">
        <v>133</v>
      </c>
      <c r="I1141" s="34">
        <v>147.5</v>
      </c>
      <c r="K1141" s="9">
        <f t="shared" si="48"/>
        <v>118.75999999999999</v>
      </c>
      <c r="M1141" s="9">
        <v>16.600000000000001</v>
      </c>
      <c r="N1141" s="76">
        <f>+M1141/K1141</f>
        <v>0.13977770293027958</v>
      </c>
      <c r="P1141" s="23" t="e">
        <v>#NAME?</v>
      </c>
      <c r="R1141" s="5">
        <v>147.5</v>
      </c>
      <c r="S1141" s="5">
        <v>162</v>
      </c>
      <c r="T1141" s="25"/>
      <c r="U1141" s="34">
        <v>124.69</v>
      </c>
      <c r="V1141" s="34"/>
      <c r="W1141" s="78"/>
    </row>
    <row r="1142" spans="1:23" outlineLevel="1" x14ac:dyDescent="0.2">
      <c r="A1142" s="27">
        <f t="shared" si="45"/>
        <v>1136</v>
      </c>
      <c r="B1142" s="50">
        <v>41382</v>
      </c>
      <c r="C1142" s="5">
        <v>138</v>
      </c>
      <c r="D1142" s="5">
        <v>146.75</v>
      </c>
      <c r="E1142" s="5">
        <v>2.5</v>
      </c>
      <c r="F1142" s="5">
        <v>17.399999999999999</v>
      </c>
      <c r="G1142" s="34">
        <v>7.1</v>
      </c>
      <c r="H1142" s="34">
        <v>132.5</v>
      </c>
      <c r="I1142" s="34">
        <v>147</v>
      </c>
      <c r="K1142" s="9">
        <f t="shared" si="48"/>
        <v>117.61000000000001</v>
      </c>
      <c r="M1142" s="9">
        <v>15.94</v>
      </c>
      <c r="N1142" s="76">
        <f>+M1142/K1142</f>
        <v>0.13553269279823144</v>
      </c>
      <c r="P1142" s="23" t="e">
        <v>#NAME?</v>
      </c>
      <c r="R1142" s="5">
        <v>148</v>
      </c>
      <c r="S1142" s="5">
        <v>162.5</v>
      </c>
      <c r="T1142" s="25"/>
      <c r="U1142" s="34">
        <v>123.64</v>
      </c>
      <c r="V1142" s="34"/>
      <c r="W1142" s="78"/>
    </row>
    <row r="1143" spans="1:23" outlineLevel="1" x14ac:dyDescent="0.2">
      <c r="A1143" s="27">
        <f t="shared" si="45"/>
        <v>1137</v>
      </c>
      <c r="B1143" s="50">
        <v>41383</v>
      </c>
      <c r="C1143" s="5">
        <v>137.75</v>
      </c>
      <c r="D1143" s="5">
        <v>146.5</v>
      </c>
      <c r="E1143" s="5">
        <v>2.5</v>
      </c>
      <c r="F1143" s="5">
        <v>17.399999999999999</v>
      </c>
      <c r="G1143" s="34">
        <v>7.2</v>
      </c>
      <c r="H1143" s="34">
        <v>132.5</v>
      </c>
      <c r="I1143" s="34">
        <v>147</v>
      </c>
      <c r="K1143" s="9">
        <f t="shared" si="48"/>
        <v>117.38</v>
      </c>
      <c r="M1143" s="9">
        <v>16.02</v>
      </c>
      <c r="N1143" s="76">
        <f>+M1143/K1143</f>
        <v>0.13647980916680866</v>
      </c>
      <c r="P1143" s="23" t="e">
        <v>#NAME?</v>
      </c>
      <c r="R1143" s="5">
        <v>148</v>
      </c>
      <c r="S1143" s="5">
        <v>162.5</v>
      </c>
      <c r="T1143" s="25"/>
      <c r="U1143" s="34">
        <v>123.62</v>
      </c>
      <c r="V1143" s="34"/>
      <c r="W1143" s="78"/>
    </row>
    <row r="1144" spans="1:23" outlineLevel="1" x14ac:dyDescent="0.2">
      <c r="A1144" s="27">
        <f t="shared" si="45"/>
        <v>1138</v>
      </c>
      <c r="B1144" s="50">
        <v>41386</v>
      </c>
      <c r="C1144" s="5">
        <v>137.5</v>
      </c>
      <c r="D1144" s="5">
        <v>146.25</v>
      </c>
      <c r="E1144" s="5">
        <v>2.5</v>
      </c>
      <c r="F1144" s="5">
        <v>17.25</v>
      </c>
      <c r="G1144" s="34">
        <v>7.2</v>
      </c>
      <c r="H1144" s="34">
        <v>132</v>
      </c>
      <c r="I1144" s="34">
        <v>147</v>
      </c>
      <c r="K1144" s="9">
        <f t="shared" si="48"/>
        <v>117.30000000000001</v>
      </c>
      <c r="M1144" s="9">
        <v>16.03</v>
      </c>
      <c r="N1144" s="76">
        <f>+D1144/M1144</f>
        <v>9.1235184029943852</v>
      </c>
      <c r="P1144" s="23" t="e">
        <v>#NAME?</v>
      </c>
      <c r="R1144" s="5">
        <v>147.5</v>
      </c>
      <c r="S1144" s="5">
        <v>162.5</v>
      </c>
      <c r="T1144" s="25"/>
      <c r="U1144" s="34">
        <v>123.24</v>
      </c>
      <c r="V1144" s="34"/>
      <c r="W1144" s="78"/>
    </row>
    <row r="1145" spans="1:23" outlineLevel="1" x14ac:dyDescent="0.2">
      <c r="A1145" s="27">
        <f t="shared" si="45"/>
        <v>1139</v>
      </c>
      <c r="B1145" s="50">
        <v>41387</v>
      </c>
      <c r="C1145" s="5">
        <v>136.5</v>
      </c>
      <c r="D1145" s="5">
        <v>145.25</v>
      </c>
      <c r="E1145" s="5">
        <v>2.5</v>
      </c>
      <c r="F1145" s="5">
        <v>17.2</v>
      </c>
      <c r="G1145" s="34">
        <v>7.1</v>
      </c>
      <c r="H1145" s="34">
        <v>131</v>
      </c>
      <c r="I1145" s="34">
        <v>146.5</v>
      </c>
      <c r="K1145" s="9">
        <f t="shared" si="48"/>
        <v>116.42999999999999</v>
      </c>
      <c r="M1145" s="9">
        <v>16.39</v>
      </c>
      <c r="N1145" s="76">
        <f>+M1145/K1145</f>
        <v>0.14077127888001376</v>
      </c>
      <c r="P1145" s="23" t="e">
        <v>#NAME?</v>
      </c>
      <c r="R1145" s="5">
        <v>147</v>
      </c>
      <c r="S1145" s="5">
        <v>162.5</v>
      </c>
      <c r="T1145" s="25"/>
      <c r="U1145" s="34">
        <v>121.8</v>
      </c>
      <c r="V1145" s="34"/>
      <c r="W1145" s="78"/>
    </row>
    <row r="1146" spans="1:23" outlineLevel="1" x14ac:dyDescent="0.2">
      <c r="A1146" s="27">
        <f t="shared" si="45"/>
        <v>1140</v>
      </c>
      <c r="B1146" s="50">
        <v>41388</v>
      </c>
      <c r="C1146" s="5">
        <v>135.75</v>
      </c>
      <c r="D1146" s="5">
        <v>144.5</v>
      </c>
      <c r="E1146" s="5">
        <v>2.5</v>
      </c>
      <c r="F1146" s="5">
        <v>17.2</v>
      </c>
      <c r="G1146" s="34">
        <v>7.1</v>
      </c>
      <c r="H1146" s="34">
        <v>131</v>
      </c>
      <c r="I1146" s="34">
        <v>146</v>
      </c>
      <c r="K1146" s="9">
        <f t="shared" si="48"/>
        <v>115.74</v>
      </c>
      <c r="M1146" s="9">
        <v>16.75</v>
      </c>
      <c r="N1146" s="76">
        <f>+M1146/K1146</f>
        <v>0.14472092621392776</v>
      </c>
      <c r="P1146" s="23" t="e">
        <v>#NAME?</v>
      </c>
      <c r="R1146" s="5">
        <v>147</v>
      </c>
      <c r="S1146" s="5">
        <v>162</v>
      </c>
      <c r="T1146" s="25"/>
      <c r="U1146" s="34">
        <v>120.96</v>
      </c>
      <c r="V1146" s="34"/>
      <c r="W1146" s="78"/>
    </row>
    <row r="1147" spans="1:23" outlineLevel="1" x14ac:dyDescent="0.2">
      <c r="A1147" s="27">
        <f t="shared" si="45"/>
        <v>1141</v>
      </c>
      <c r="B1147" s="50">
        <v>41389</v>
      </c>
      <c r="C1147" s="5">
        <v>135.75</v>
      </c>
      <c r="D1147" s="5">
        <v>144.5</v>
      </c>
      <c r="E1147" s="5">
        <v>2.5</v>
      </c>
      <c r="F1147" s="5">
        <v>17.2</v>
      </c>
      <c r="G1147" s="34">
        <v>7.1</v>
      </c>
      <c r="H1147" s="34">
        <v>131</v>
      </c>
      <c r="I1147" s="34">
        <v>146</v>
      </c>
      <c r="K1147" s="9">
        <v>31.9</v>
      </c>
      <c r="M1147" s="9">
        <v>17.05</v>
      </c>
      <c r="N1147" s="76">
        <f>+M1147/K1147</f>
        <v>0.53448275862068972</v>
      </c>
      <c r="P1147" s="23" t="e">
        <v>#NAME?</v>
      </c>
      <c r="R1147" s="5">
        <v>147</v>
      </c>
      <c r="S1147" s="5">
        <v>162</v>
      </c>
      <c r="T1147" s="25"/>
      <c r="U1147" s="34">
        <v>121.19</v>
      </c>
      <c r="V1147" s="34"/>
      <c r="W1147" s="78"/>
    </row>
    <row r="1148" spans="1:23" outlineLevel="1" x14ac:dyDescent="0.2">
      <c r="A1148" s="27">
        <f t="shared" si="45"/>
        <v>1142</v>
      </c>
      <c r="B1148" s="50">
        <v>41390</v>
      </c>
      <c r="C1148" s="5">
        <v>134.5</v>
      </c>
      <c r="D1148" s="5">
        <v>143.25</v>
      </c>
      <c r="E1148" s="5">
        <v>2.5</v>
      </c>
      <c r="F1148" s="5">
        <v>17.3</v>
      </c>
      <c r="G1148" s="34">
        <v>6.9</v>
      </c>
      <c r="H1148" s="34">
        <v>131</v>
      </c>
      <c r="I1148" s="34">
        <v>146</v>
      </c>
      <c r="K1148" s="9">
        <f t="shared" ref="K1148:K1211" si="49">+D1148*0.92-F1148</f>
        <v>114.49</v>
      </c>
      <c r="L1148" s="9"/>
      <c r="M1148" s="9">
        <v>16.7</v>
      </c>
      <c r="N1148" s="76">
        <f t="shared" ref="N1148:N1211" si="50">+M1148/K1148</f>
        <v>0.14586426762162635</v>
      </c>
      <c r="P1148" s="23" t="e">
        <v>#NAME?</v>
      </c>
      <c r="R1148" s="5">
        <v>147</v>
      </c>
      <c r="S1148" s="5">
        <v>162</v>
      </c>
      <c r="T1148" s="25"/>
      <c r="U1148" s="34">
        <v>117.42</v>
      </c>
      <c r="V1148" s="34"/>
      <c r="W1148" s="78"/>
    </row>
    <row r="1149" spans="1:23" outlineLevel="1" x14ac:dyDescent="0.2">
      <c r="A1149" s="27">
        <f t="shared" si="45"/>
        <v>1143</v>
      </c>
      <c r="B1149" s="50">
        <v>41393</v>
      </c>
      <c r="C1149" s="5">
        <v>134</v>
      </c>
      <c r="D1149" s="5">
        <v>142.75</v>
      </c>
      <c r="E1149" s="5">
        <v>2.5</v>
      </c>
      <c r="F1149" s="5">
        <v>17.399999999999999</v>
      </c>
      <c r="G1149" s="34">
        <v>6.9</v>
      </c>
      <c r="H1149" s="34">
        <v>131.5</v>
      </c>
      <c r="I1149" s="34">
        <v>146</v>
      </c>
      <c r="K1149" s="9">
        <f t="shared" si="49"/>
        <v>113.93</v>
      </c>
      <c r="L1149" s="9"/>
      <c r="M1149" s="9">
        <v>16.899999999999999</v>
      </c>
      <c r="N1149" s="76">
        <f t="shared" si="50"/>
        <v>0.1483366979724392</v>
      </c>
      <c r="P1149" s="23" t="e">
        <v>#NAME?</v>
      </c>
      <c r="R1149" s="5">
        <v>147.5</v>
      </c>
      <c r="S1149" s="5">
        <v>162</v>
      </c>
      <c r="T1149" s="25"/>
      <c r="U1149" s="34">
        <v>117.42</v>
      </c>
      <c r="V1149" s="34"/>
      <c r="W1149" s="78"/>
    </row>
    <row r="1150" spans="1:23" outlineLevel="1" x14ac:dyDescent="0.2">
      <c r="A1150" s="27">
        <f t="shared" si="45"/>
        <v>1144</v>
      </c>
      <c r="B1150" s="50">
        <v>41397</v>
      </c>
      <c r="C1150" s="5">
        <v>128.5</v>
      </c>
      <c r="D1150" s="5">
        <v>137</v>
      </c>
      <c r="E1150" s="5">
        <v>2.4</v>
      </c>
      <c r="F1150" s="5">
        <v>17.5</v>
      </c>
      <c r="G1150" s="34">
        <v>7.2</v>
      </c>
      <c r="H1150" s="34">
        <v>129.5</v>
      </c>
      <c r="I1150" s="34">
        <v>143.5</v>
      </c>
      <c r="K1150" s="9">
        <f t="shared" si="49"/>
        <v>108.54</v>
      </c>
      <c r="L1150" s="9"/>
      <c r="M1150" s="9">
        <v>16.850000000000001</v>
      </c>
      <c r="N1150" s="76">
        <f t="shared" si="50"/>
        <v>0.15524230698360053</v>
      </c>
      <c r="P1150" s="23" t="e">
        <v>#NAME?</v>
      </c>
      <c r="R1150" s="5">
        <v>145</v>
      </c>
      <c r="S1150" s="5">
        <v>159</v>
      </c>
      <c r="T1150" s="25"/>
      <c r="U1150" s="34">
        <v>116.09</v>
      </c>
      <c r="V1150" s="34"/>
      <c r="W1150" s="78"/>
    </row>
    <row r="1151" spans="1:23" outlineLevel="1" x14ac:dyDescent="0.2">
      <c r="A1151" s="27">
        <f t="shared" si="45"/>
        <v>1145</v>
      </c>
      <c r="B1151" s="50">
        <v>41400</v>
      </c>
      <c r="C1151" s="5">
        <v>128.75</v>
      </c>
      <c r="D1151" s="5">
        <v>137.25</v>
      </c>
      <c r="E1151" s="5">
        <v>2.4</v>
      </c>
      <c r="F1151" s="5">
        <v>17.5</v>
      </c>
      <c r="G1151" s="34">
        <v>7.15</v>
      </c>
      <c r="H1151" s="34">
        <v>128.5</v>
      </c>
      <c r="I1151" s="34">
        <v>142.5</v>
      </c>
      <c r="K1151" s="9">
        <f t="shared" si="49"/>
        <v>108.77000000000001</v>
      </c>
      <c r="L1151" s="9"/>
      <c r="M1151" s="9">
        <v>16.809999999999999</v>
      </c>
      <c r="N1151" s="76">
        <f t="shared" si="50"/>
        <v>0.15454629033740919</v>
      </c>
      <c r="P1151" s="23" t="e">
        <v>#NAME?</v>
      </c>
      <c r="R1151" s="5">
        <v>144.5</v>
      </c>
      <c r="S1151" s="5">
        <v>158.5</v>
      </c>
      <c r="T1151" s="25"/>
      <c r="U1151" s="34">
        <v>116.37</v>
      </c>
      <c r="V1151" s="34"/>
      <c r="W1151" s="78"/>
    </row>
    <row r="1152" spans="1:23" outlineLevel="1" x14ac:dyDescent="0.2">
      <c r="A1152" s="27">
        <f t="shared" si="45"/>
        <v>1146</v>
      </c>
      <c r="B1152" s="50">
        <v>41402</v>
      </c>
      <c r="C1152" s="5">
        <v>131</v>
      </c>
      <c r="D1152" s="5">
        <v>139.5</v>
      </c>
      <c r="E1152" s="5">
        <v>2.4</v>
      </c>
      <c r="F1152" s="5">
        <v>17.8</v>
      </c>
      <c r="G1152" s="34">
        <v>7.5</v>
      </c>
      <c r="H1152" s="34">
        <v>128.5</v>
      </c>
      <c r="I1152" s="34">
        <v>142</v>
      </c>
      <c r="K1152" s="9">
        <f t="shared" si="49"/>
        <v>110.54</v>
      </c>
      <c r="L1152" s="9"/>
      <c r="M1152" s="9">
        <v>17.48</v>
      </c>
      <c r="N1152" s="76">
        <f t="shared" si="50"/>
        <v>0.1581328026053917</v>
      </c>
      <c r="P1152" s="23" t="e">
        <v>#NAME?</v>
      </c>
      <c r="R1152" s="5">
        <v>144</v>
      </c>
      <c r="S1152" s="5">
        <v>157.5</v>
      </c>
      <c r="T1152" s="25"/>
      <c r="U1152" s="34">
        <v>116.49</v>
      </c>
      <c r="V1152" s="34"/>
      <c r="W1152" s="78"/>
    </row>
    <row r="1153" spans="1:23" outlineLevel="1" x14ac:dyDescent="0.2">
      <c r="A1153" s="27">
        <f t="shared" si="45"/>
        <v>1147</v>
      </c>
      <c r="B1153" s="50">
        <v>41403</v>
      </c>
      <c r="C1153" s="5">
        <v>131</v>
      </c>
      <c r="D1153" s="5">
        <v>139.5</v>
      </c>
      <c r="E1153" s="5">
        <v>2.4</v>
      </c>
      <c r="F1153" s="5">
        <v>18</v>
      </c>
      <c r="G1153" s="34">
        <v>7.6</v>
      </c>
      <c r="H1153" s="34">
        <v>129</v>
      </c>
      <c r="I1153" s="34">
        <v>142.5</v>
      </c>
      <c r="K1153" s="9">
        <f t="shared" si="49"/>
        <v>110.34</v>
      </c>
      <c r="L1153" s="9"/>
      <c r="M1153" s="9">
        <v>17.34</v>
      </c>
      <c r="N1153" s="76">
        <f t="shared" si="50"/>
        <v>0.1571506253398586</v>
      </c>
      <c r="P1153" s="23" t="e">
        <v>#NAME?</v>
      </c>
      <c r="R1153" s="5">
        <v>144</v>
      </c>
      <c r="S1153" s="5">
        <v>157.5</v>
      </c>
      <c r="T1153" s="25"/>
      <c r="U1153" s="34">
        <v>116.85</v>
      </c>
      <c r="V1153" s="34"/>
      <c r="W1153" s="78"/>
    </row>
    <row r="1154" spans="1:23" outlineLevel="1" x14ac:dyDescent="0.2">
      <c r="A1154" s="27">
        <f t="shared" si="45"/>
        <v>1148</v>
      </c>
      <c r="B1154" s="50">
        <v>41404</v>
      </c>
      <c r="C1154" s="5">
        <v>130.75</v>
      </c>
      <c r="D1154" s="5">
        <v>139.25</v>
      </c>
      <c r="E1154" s="5">
        <v>2.4</v>
      </c>
      <c r="F1154" s="5">
        <v>17.8</v>
      </c>
      <c r="G1154" s="34">
        <v>7.5</v>
      </c>
      <c r="H1154" s="34">
        <v>128.75</v>
      </c>
      <c r="I1154" s="34">
        <v>142.5</v>
      </c>
      <c r="K1154" s="9">
        <f t="shared" si="49"/>
        <v>110.31000000000002</v>
      </c>
      <c r="L1154" s="9"/>
      <c r="M1154" s="9">
        <v>16.96</v>
      </c>
      <c r="N1154" s="76">
        <f t="shared" si="50"/>
        <v>0.15374852687879612</v>
      </c>
      <c r="P1154" s="23" t="e">
        <v>#NAME?</v>
      </c>
      <c r="R1154" s="5">
        <v>143.75</v>
      </c>
      <c r="S1154" s="5">
        <v>157.5</v>
      </c>
      <c r="T1154" s="25"/>
      <c r="U1154" s="34">
        <v>115.07</v>
      </c>
      <c r="V1154" s="34"/>
      <c r="W1154" s="78"/>
    </row>
    <row r="1155" spans="1:23" outlineLevel="1" x14ac:dyDescent="0.2">
      <c r="A1155" s="27">
        <f t="shared" si="45"/>
        <v>1149</v>
      </c>
      <c r="B1155" s="50">
        <v>41407</v>
      </c>
      <c r="C1155" s="5">
        <v>130</v>
      </c>
      <c r="D1155" s="5">
        <v>138.5</v>
      </c>
      <c r="E1155" s="5">
        <v>2.4</v>
      </c>
      <c r="F1155" s="5">
        <v>17.7</v>
      </c>
      <c r="G1155" s="34">
        <v>7.5</v>
      </c>
      <c r="H1155" s="34">
        <v>128.75</v>
      </c>
      <c r="I1155" s="34">
        <v>142.5</v>
      </c>
      <c r="K1155" s="9">
        <f t="shared" si="49"/>
        <v>109.72</v>
      </c>
      <c r="L1155" s="9"/>
      <c r="M1155" s="9">
        <v>16.82</v>
      </c>
      <c r="N1155" s="76">
        <f t="shared" si="50"/>
        <v>0.15329930732774336</v>
      </c>
      <c r="P1155" s="23" t="e">
        <v>#NAME?</v>
      </c>
      <c r="R1155" s="5">
        <v>143.25</v>
      </c>
      <c r="S1155" s="5">
        <v>157</v>
      </c>
      <c r="T1155" s="25"/>
      <c r="U1155" s="34">
        <v>114.06</v>
      </c>
      <c r="V1155" s="34"/>
      <c r="W1155" s="78"/>
    </row>
    <row r="1156" spans="1:23" outlineLevel="1" x14ac:dyDescent="0.2">
      <c r="A1156" s="27">
        <f t="shared" si="45"/>
        <v>1150</v>
      </c>
      <c r="B1156" s="50">
        <v>41411</v>
      </c>
      <c r="C1156" s="5">
        <v>123.5</v>
      </c>
      <c r="D1156" s="5">
        <v>132</v>
      </c>
      <c r="E1156" s="5">
        <v>2.1</v>
      </c>
      <c r="F1156" s="5">
        <v>17.5</v>
      </c>
      <c r="G1156" s="34">
        <v>7.2</v>
      </c>
      <c r="H1156" s="34">
        <v>127</v>
      </c>
      <c r="I1156" s="34">
        <v>140</v>
      </c>
      <c r="K1156" s="9">
        <f t="shared" si="49"/>
        <v>103.94000000000001</v>
      </c>
      <c r="L1156" s="9"/>
      <c r="M1156" s="9">
        <v>15.61</v>
      </c>
      <c r="N1156" s="76">
        <f t="shared" si="50"/>
        <v>0.15018279776794302</v>
      </c>
      <c r="P1156" s="23" t="e">
        <v>#NAME?</v>
      </c>
      <c r="R1156" s="5">
        <v>140.5</v>
      </c>
      <c r="S1156" s="5">
        <v>153.5</v>
      </c>
      <c r="T1156" s="25"/>
      <c r="U1156" s="34">
        <v>111.44578332327271</v>
      </c>
      <c r="V1156" s="34"/>
      <c r="W1156" s="78"/>
    </row>
    <row r="1157" spans="1:23" outlineLevel="1" x14ac:dyDescent="0.2">
      <c r="A1157" s="27">
        <f t="shared" si="45"/>
        <v>1151</v>
      </c>
      <c r="B1157" s="50">
        <v>41414</v>
      </c>
      <c r="C1157" s="5">
        <v>123.5</v>
      </c>
      <c r="D1157" s="5">
        <v>131.5</v>
      </c>
      <c r="E1157" s="5">
        <v>2.1</v>
      </c>
      <c r="F1157" s="5">
        <v>17.5</v>
      </c>
      <c r="G1157" s="34">
        <v>7.2</v>
      </c>
      <c r="H1157" s="34">
        <v>127</v>
      </c>
      <c r="I1157" s="34">
        <v>140</v>
      </c>
      <c r="K1157" s="9">
        <f t="shared" si="49"/>
        <v>103.48</v>
      </c>
      <c r="L1157" s="9"/>
      <c r="M1157" s="9">
        <v>16.010000000000002</v>
      </c>
      <c r="N1157" s="76">
        <f t="shared" si="50"/>
        <v>0.15471588712794743</v>
      </c>
      <c r="P1157" s="23" t="e">
        <v>#NAME?</v>
      </c>
      <c r="R1157" s="5">
        <v>139.5</v>
      </c>
      <c r="S1157" s="5">
        <v>152.5</v>
      </c>
      <c r="T1157" s="25"/>
      <c r="U1157" s="34">
        <v>111.2</v>
      </c>
      <c r="V1157" s="34"/>
      <c r="W1157" s="78"/>
    </row>
    <row r="1158" spans="1:23" outlineLevel="1" x14ac:dyDescent="0.2">
      <c r="A1158" s="27">
        <f t="shared" si="45"/>
        <v>1152</v>
      </c>
      <c r="B1158" s="50">
        <v>41416</v>
      </c>
      <c r="C1158" s="5">
        <v>124.75</v>
      </c>
      <c r="D1158" s="5">
        <v>132.75</v>
      </c>
      <c r="E1158" s="5">
        <v>2.1</v>
      </c>
      <c r="F1158" s="5">
        <v>17.2</v>
      </c>
      <c r="G1158" s="34">
        <v>7.2</v>
      </c>
      <c r="H1158" s="34">
        <v>127</v>
      </c>
      <c r="I1158" s="34">
        <v>140</v>
      </c>
      <c r="K1158" s="9">
        <f t="shared" si="49"/>
        <v>104.93</v>
      </c>
      <c r="L1158" s="9"/>
      <c r="M1158" s="9">
        <v>15.94</v>
      </c>
      <c r="N1158" s="76">
        <f t="shared" si="50"/>
        <v>0.15191079767464022</v>
      </c>
      <c r="P1158" s="23" t="e">
        <v>#NAME?</v>
      </c>
      <c r="R1158" s="5">
        <v>139.5</v>
      </c>
      <c r="S1158" s="5">
        <v>152.5</v>
      </c>
      <c r="T1158" s="25"/>
      <c r="U1158" s="34">
        <v>111.78</v>
      </c>
      <c r="V1158" s="34"/>
      <c r="W1158" s="78"/>
    </row>
    <row r="1159" spans="1:23" outlineLevel="1" x14ac:dyDescent="0.2">
      <c r="A1159" s="27">
        <f t="shared" si="45"/>
        <v>1153</v>
      </c>
      <c r="B1159" s="50">
        <v>41418</v>
      </c>
      <c r="C1159" s="5">
        <v>124.75</v>
      </c>
      <c r="D1159" s="5">
        <v>132.75</v>
      </c>
      <c r="E1159" s="5">
        <v>2.1</v>
      </c>
      <c r="F1159" s="5">
        <v>17.2</v>
      </c>
      <c r="G1159" s="34">
        <v>7.2</v>
      </c>
      <c r="H1159" s="34">
        <v>127</v>
      </c>
      <c r="I1159" s="34">
        <v>140</v>
      </c>
      <c r="K1159" s="9">
        <f t="shared" si="49"/>
        <v>104.93</v>
      </c>
      <c r="L1159" s="9"/>
      <c r="M1159" s="9">
        <v>15.51</v>
      </c>
      <c r="N1159" s="76">
        <f t="shared" si="50"/>
        <v>0.14781282759935194</v>
      </c>
      <c r="P1159" s="23" t="e">
        <v>#NAME?</v>
      </c>
      <c r="R1159" s="5">
        <f>R1158</f>
        <v>139.5</v>
      </c>
      <c r="S1159" s="5">
        <f>S1158</f>
        <v>152.5</v>
      </c>
      <c r="T1159" s="25"/>
      <c r="U1159" s="34">
        <v>111.35</v>
      </c>
      <c r="V1159" s="34"/>
      <c r="W1159" s="78"/>
    </row>
    <row r="1160" spans="1:23" outlineLevel="1" x14ac:dyDescent="0.2">
      <c r="A1160" s="27">
        <f t="shared" ref="A1160:A1223" si="51">A1159+1</f>
        <v>1154</v>
      </c>
      <c r="B1160" s="50">
        <v>41422</v>
      </c>
      <c r="C1160" s="5">
        <v>118.75</v>
      </c>
      <c r="D1160" s="5">
        <v>125.75</v>
      </c>
      <c r="E1160" s="5">
        <v>2</v>
      </c>
      <c r="F1160" s="5">
        <v>17.600000000000001</v>
      </c>
      <c r="G1160" s="34">
        <v>7.4</v>
      </c>
      <c r="H1160" s="34">
        <v>126</v>
      </c>
      <c r="I1160" s="34">
        <v>139</v>
      </c>
      <c r="K1160" s="9">
        <f t="shared" si="49"/>
        <v>98.09</v>
      </c>
      <c r="L1160" s="9"/>
      <c r="M1160" s="9">
        <v>15.21</v>
      </c>
      <c r="N1160" s="76">
        <f t="shared" si="50"/>
        <v>0.1550616780507697</v>
      </c>
      <c r="P1160" s="23" t="e">
        <v>#NAME?</v>
      </c>
      <c r="R1160" s="5">
        <v>137.5</v>
      </c>
      <c r="S1160" s="5">
        <v>150.5</v>
      </c>
      <c r="T1160" s="25"/>
      <c r="U1160" s="34">
        <v>105.77</v>
      </c>
      <c r="V1160" s="34"/>
      <c r="W1160" s="78"/>
    </row>
    <row r="1161" spans="1:23" outlineLevel="1" x14ac:dyDescent="0.2">
      <c r="A1161" s="27">
        <f t="shared" si="51"/>
        <v>1155</v>
      </c>
      <c r="B1161" s="50">
        <v>41424</v>
      </c>
      <c r="C1161" s="5">
        <v>111.5</v>
      </c>
      <c r="D1161" s="5">
        <v>118.5</v>
      </c>
      <c r="E1161" s="5">
        <v>2</v>
      </c>
      <c r="F1161" s="5">
        <v>17.5</v>
      </c>
      <c r="G1161" s="34">
        <v>7.3</v>
      </c>
      <c r="H1161" s="34">
        <v>125</v>
      </c>
      <c r="I1161" s="34">
        <v>138</v>
      </c>
      <c r="K1161" s="9">
        <f t="shared" si="49"/>
        <v>91.52000000000001</v>
      </c>
      <c r="L1161" s="9"/>
      <c r="M1161" s="9">
        <v>15.1</v>
      </c>
      <c r="N1161" s="76">
        <f t="shared" si="50"/>
        <v>0.16499125874125872</v>
      </c>
      <c r="P1161" s="23" t="e">
        <v>#NAME?</v>
      </c>
      <c r="R1161" s="5">
        <v>136.5</v>
      </c>
      <c r="S1161" s="5">
        <v>149.5</v>
      </c>
      <c r="T1161" s="25"/>
      <c r="U1161" s="34">
        <v>98.86</v>
      </c>
      <c r="V1161" s="34"/>
      <c r="W1161" s="78"/>
    </row>
    <row r="1162" spans="1:23" outlineLevel="1" x14ac:dyDescent="0.2">
      <c r="A1162" s="27">
        <f t="shared" si="51"/>
        <v>1156</v>
      </c>
      <c r="B1162" s="50">
        <v>41425</v>
      </c>
      <c r="C1162" s="5">
        <v>109.75</v>
      </c>
      <c r="D1162" s="5">
        <v>116.75</v>
      </c>
      <c r="E1162" s="5">
        <v>2</v>
      </c>
      <c r="F1162" s="5">
        <v>17.399999999999999</v>
      </c>
      <c r="G1162" s="34">
        <v>7.3</v>
      </c>
      <c r="H1162" s="34">
        <v>124</v>
      </c>
      <c r="I1162" s="34">
        <v>137</v>
      </c>
      <c r="K1162" s="9">
        <f t="shared" si="49"/>
        <v>90.010000000000019</v>
      </c>
      <c r="L1162" s="9"/>
      <c r="M1162" s="9">
        <v>14.4</v>
      </c>
      <c r="N1162" s="76">
        <f t="shared" si="50"/>
        <v>0.15998222419731137</v>
      </c>
      <c r="P1162" s="23" t="e">
        <v>#NAME?</v>
      </c>
      <c r="R1162" s="5">
        <v>136</v>
      </c>
      <c r="S1162" s="5">
        <v>149</v>
      </c>
      <c r="T1162" s="25"/>
      <c r="U1162" s="34">
        <v>100.1332516137667</v>
      </c>
      <c r="V1162" s="34"/>
      <c r="W1162" s="78"/>
    </row>
    <row r="1163" spans="1:23" outlineLevel="1" x14ac:dyDescent="0.2">
      <c r="A1163" s="27">
        <f t="shared" si="51"/>
        <v>1157</v>
      </c>
      <c r="B1163" s="50">
        <v>41429</v>
      </c>
      <c r="C1163" s="5">
        <v>116</v>
      </c>
      <c r="D1163" s="5">
        <v>123</v>
      </c>
      <c r="E1163" s="5">
        <v>2</v>
      </c>
      <c r="F1163" s="5">
        <v>17.600000000000001</v>
      </c>
      <c r="G1163" s="34">
        <v>7.25</v>
      </c>
      <c r="H1163" s="34">
        <v>123.5</v>
      </c>
      <c r="I1163" s="34">
        <v>136</v>
      </c>
      <c r="K1163" s="9">
        <f t="shared" si="49"/>
        <v>95.56</v>
      </c>
      <c r="L1163" s="9"/>
      <c r="M1163" s="9">
        <v>15.02</v>
      </c>
      <c r="N1163" s="76">
        <f t="shared" si="50"/>
        <v>0.15717873587275011</v>
      </c>
      <c r="P1163" s="23" t="e">
        <v>#NAME?</v>
      </c>
      <c r="R1163" s="5">
        <v>136</v>
      </c>
      <c r="S1163" s="5">
        <v>148.5</v>
      </c>
      <c r="T1163" s="25"/>
      <c r="U1163" s="34">
        <v>102.96</v>
      </c>
      <c r="V1163" s="34"/>
      <c r="W1163" s="78"/>
    </row>
    <row r="1164" spans="1:23" outlineLevel="1" x14ac:dyDescent="0.2">
      <c r="A1164" s="27">
        <f t="shared" si="51"/>
        <v>1158</v>
      </c>
      <c r="B1164" s="50">
        <v>41431</v>
      </c>
      <c r="C1164" s="5">
        <v>112.25</v>
      </c>
      <c r="D1164" s="5">
        <v>119.25</v>
      </c>
      <c r="E1164" s="5">
        <v>2</v>
      </c>
      <c r="F1164" s="5">
        <v>17.3</v>
      </c>
      <c r="G1164" s="34">
        <v>7.3</v>
      </c>
      <c r="H1164" s="34">
        <v>123.5</v>
      </c>
      <c r="I1164" s="34">
        <v>136</v>
      </c>
      <c r="K1164" s="9">
        <f t="shared" si="49"/>
        <v>92.410000000000011</v>
      </c>
      <c r="L1164" s="9"/>
      <c r="M1164" s="9">
        <v>14.7</v>
      </c>
      <c r="N1164" s="76">
        <f t="shared" si="50"/>
        <v>0.1590736933232334</v>
      </c>
      <c r="P1164" s="23" t="e">
        <v>#NAME?</v>
      </c>
      <c r="R1164" s="5">
        <v>135.5</v>
      </c>
      <c r="S1164" s="5">
        <v>148</v>
      </c>
      <c r="T1164" s="25"/>
      <c r="U1164" s="34">
        <v>101.47</v>
      </c>
      <c r="V1164" s="34"/>
      <c r="W1164" s="78"/>
    </row>
    <row r="1165" spans="1:23" outlineLevel="1" x14ac:dyDescent="0.2">
      <c r="A1165" s="27">
        <f t="shared" si="51"/>
        <v>1159</v>
      </c>
      <c r="B1165" s="50">
        <v>41432</v>
      </c>
      <c r="C1165" s="5">
        <v>110.75</v>
      </c>
      <c r="D1165" s="5">
        <v>117.75</v>
      </c>
      <c r="E1165" s="5">
        <v>2</v>
      </c>
      <c r="F1165" s="5">
        <v>17.3</v>
      </c>
      <c r="G1165" s="34">
        <v>7.2</v>
      </c>
      <c r="H1165" s="34">
        <v>123.5</v>
      </c>
      <c r="I1165" s="34">
        <v>136</v>
      </c>
      <c r="K1165" s="9">
        <f t="shared" si="49"/>
        <v>91.03</v>
      </c>
      <c r="L1165" s="9"/>
      <c r="M1165" s="9">
        <v>14.51</v>
      </c>
      <c r="N1165" s="76">
        <f t="shared" si="50"/>
        <v>0.15939800065912335</v>
      </c>
      <c r="P1165" s="23" t="e">
        <v>#NAME?</v>
      </c>
      <c r="R1165" s="5">
        <v>135.5</v>
      </c>
      <c r="S1165" s="5">
        <v>148</v>
      </c>
      <c r="T1165" s="25"/>
      <c r="U1165" s="34">
        <v>98.96</v>
      </c>
      <c r="V1165" s="34"/>
      <c r="W1165" s="78"/>
    </row>
    <row r="1166" spans="1:23" outlineLevel="1" x14ac:dyDescent="0.2">
      <c r="A1166" s="27">
        <f t="shared" si="51"/>
        <v>1160</v>
      </c>
      <c r="B1166" s="50">
        <v>41435</v>
      </c>
      <c r="C1166" s="5">
        <v>110.75</v>
      </c>
      <c r="D1166" s="5">
        <v>117.75</v>
      </c>
      <c r="E1166" s="5">
        <v>2</v>
      </c>
      <c r="F1166" s="5">
        <v>17.399999999999999</v>
      </c>
      <c r="G1166" s="34">
        <v>7.2</v>
      </c>
      <c r="H1166" s="34">
        <v>123</v>
      </c>
      <c r="I1166" s="34">
        <v>135.5</v>
      </c>
      <c r="K1166" s="9">
        <f t="shared" si="49"/>
        <v>90.93</v>
      </c>
      <c r="L1166" s="9"/>
      <c r="M1166" s="9">
        <v>14.29</v>
      </c>
      <c r="N1166" s="76">
        <f t="shared" si="50"/>
        <v>0.15715385461343889</v>
      </c>
      <c r="P1166" s="23" t="e">
        <v>#NAME?</v>
      </c>
      <c r="R1166" s="5">
        <v>135.5</v>
      </c>
      <c r="S1166" s="5">
        <v>148</v>
      </c>
      <c r="T1166" s="25"/>
      <c r="U1166" s="34">
        <v>98.96</v>
      </c>
      <c r="V1166" s="34"/>
      <c r="W1166" s="78"/>
    </row>
    <row r="1167" spans="1:23" outlineLevel="1" x14ac:dyDescent="0.2">
      <c r="A1167" s="27">
        <f t="shared" si="51"/>
        <v>1161</v>
      </c>
      <c r="B1167" s="50">
        <v>41438</v>
      </c>
      <c r="C1167" s="5">
        <v>110.75</v>
      </c>
      <c r="D1167" s="5">
        <v>117.75</v>
      </c>
      <c r="E1167" s="5">
        <v>2</v>
      </c>
      <c r="F1167" s="5">
        <v>17.5</v>
      </c>
      <c r="G1167" s="34">
        <v>7.5</v>
      </c>
      <c r="H1167" s="34">
        <v>121.5</v>
      </c>
      <c r="I1167" s="34">
        <v>134</v>
      </c>
      <c r="K1167" s="9">
        <f t="shared" si="49"/>
        <v>90.83</v>
      </c>
      <c r="L1167" s="9"/>
      <c r="M1167" s="9">
        <v>14.47</v>
      </c>
      <c r="N1167" s="76">
        <f t="shared" si="50"/>
        <v>0.15930859848067819</v>
      </c>
      <c r="P1167" s="23" t="e">
        <v>#NAME?</v>
      </c>
      <c r="R1167" s="5">
        <v>135.5</v>
      </c>
      <c r="S1167" s="5">
        <v>148</v>
      </c>
      <c r="T1167" s="25"/>
      <c r="U1167" s="34">
        <v>99.27</v>
      </c>
      <c r="V1167" s="34"/>
      <c r="W1167" s="78"/>
    </row>
    <row r="1168" spans="1:23" outlineLevel="1" x14ac:dyDescent="0.2">
      <c r="A1168" s="27">
        <f t="shared" si="51"/>
        <v>1162</v>
      </c>
      <c r="B1168" s="50">
        <v>41439</v>
      </c>
      <c r="C1168" s="5">
        <v>113.75</v>
      </c>
      <c r="D1168" s="5">
        <v>120.75</v>
      </c>
      <c r="E1168" s="5">
        <v>2</v>
      </c>
      <c r="F1168" s="5">
        <v>17.7</v>
      </c>
      <c r="G1168" s="34">
        <v>7.6</v>
      </c>
      <c r="H1168" s="34">
        <v>120</v>
      </c>
      <c r="I1168" s="34">
        <v>132.5</v>
      </c>
      <c r="K1168" s="9">
        <f t="shared" si="49"/>
        <v>93.39</v>
      </c>
      <c r="L1168" s="9"/>
      <c r="M1168" s="9">
        <v>14.13</v>
      </c>
      <c r="N1168" s="76">
        <f t="shared" si="50"/>
        <v>0.15130099582396403</v>
      </c>
      <c r="P1168" s="23" t="e">
        <v>#NAME?</v>
      </c>
      <c r="R1168" s="5">
        <v>135</v>
      </c>
      <c r="S1168" s="5">
        <v>147.5</v>
      </c>
      <c r="T1168" s="25"/>
      <c r="U1168" s="34">
        <v>100.75</v>
      </c>
      <c r="V1168" s="34"/>
      <c r="W1168" s="78"/>
    </row>
    <row r="1169" spans="1:23" outlineLevel="1" x14ac:dyDescent="0.2">
      <c r="A1169" s="27">
        <f t="shared" si="51"/>
        <v>1163</v>
      </c>
      <c r="B1169" s="50">
        <v>41442</v>
      </c>
      <c r="C1169" s="5">
        <v>115.75</v>
      </c>
      <c r="D1169" s="5">
        <v>122.75</v>
      </c>
      <c r="E1169" s="5">
        <v>2</v>
      </c>
      <c r="F1169" s="5">
        <v>17.7</v>
      </c>
      <c r="G1169" s="34">
        <v>7.6</v>
      </c>
      <c r="H1169" s="34">
        <v>119.5</v>
      </c>
      <c r="I1169" s="34">
        <v>132</v>
      </c>
      <c r="K1169" s="9">
        <f t="shared" si="49"/>
        <v>95.23</v>
      </c>
      <c r="L1169" s="9"/>
      <c r="M1169" s="9">
        <v>14.16</v>
      </c>
      <c r="N1169" s="76">
        <f t="shared" si="50"/>
        <v>0.14869263887430431</v>
      </c>
      <c r="P1169" s="23" t="e">
        <v>#NAME?</v>
      </c>
      <c r="R1169" s="5">
        <v>134</v>
      </c>
      <c r="S1169" s="5">
        <v>146.5</v>
      </c>
      <c r="T1169" s="25"/>
      <c r="U1169" s="34">
        <v>101.01</v>
      </c>
      <c r="V1169" s="34"/>
      <c r="W1169" s="78"/>
    </row>
    <row r="1170" spans="1:23" outlineLevel="1" x14ac:dyDescent="0.2">
      <c r="A1170" s="27">
        <f t="shared" si="51"/>
        <v>1164</v>
      </c>
      <c r="B1170" s="50">
        <v>41445</v>
      </c>
      <c r="C1170" s="5">
        <v>120</v>
      </c>
      <c r="D1170" s="5">
        <v>127</v>
      </c>
      <c r="E1170" s="5">
        <v>2</v>
      </c>
      <c r="F1170" s="5">
        <v>19</v>
      </c>
      <c r="G1170" s="34">
        <v>7.9</v>
      </c>
      <c r="H1170" s="34">
        <v>117.5</v>
      </c>
      <c r="I1170" s="34">
        <v>130</v>
      </c>
      <c r="K1170" s="9">
        <f t="shared" si="49"/>
        <v>97.84</v>
      </c>
      <c r="L1170" s="9"/>
      <c r="M1170" s="9">
        <v>13.61</v>
      </c>
      <c r="N1170" s="76">
        <f t="shared" si="50"/>
        <v>0.13910466067048241</v>
      </c>
      <c r="P1170" s="23" t="e">
        <v>#NAME?</v>
      </c>
      <c r="R1170" s="5">
        <v>132.5</v>
      </c>
      <c r="S1170" s="5">
        <v>145</v>
      </c>
      <c r="T1170" s="25"/>
      <c r="U1170" s="34">
        <v>103.23</v>
      </c>
      <c r="V1170" s="34"/>
      <c r="W1170" s="78"/>
    </row>
    <row r="1171" spans="1:23" outlineLevel="1" x14ac:dyDescent="0.2">
      <c r="A1171" s="27">
        <f t="shared" si="51"/>
        <v>1165</v>
      </c>
      <c r="B1171" s="50">
        <v>41446</v>
      </c>
      <c r="C1171" s="5">
        <v>118.75</v>
      </c>
      <c r="D1171" s="5">
        <v>125.75</v>
      </c>
      <c r="E1171" s="5">
        <v>2</v>
      </c>
      <c r="F1171" s="5">
        <v>19</v>
      </c>
      <c r="G1171" s="34">
        <v>8</v>
      </c>
      <c r="H1171" s="34">
        <v>115.5</v>
      </c>
      <c r="I1171" s="34">
        <v>128.5</v>
      </c>
      <c r="K1171" s="9">
        <f t="shared" si="49"/>
        <v>96.690000000000012</v>
      </c>
      <c r="L1171" s="9"/>
      <c r="M1171" s="9">
        <v>13.65</v>
      </c>
      <c r="N1171" s="76">
        <f t="shared" si="50"/>
        <v>0.14117282035370771</v>
      </c>
      <c r="P1171" s="23" t="e">
        <v>#NAME?</v>
      </c>
      <c r="R1171" s="5">
        <v>129.5</v>
      </c>
      <c r="S1171" s="5">
        <v>142.5</v>
      </c>
      <c r="T1171" s="25"/>
      <c r="U1171" s="34">
        <v>102.84</v>
      </c>
      <c r="V1171" s="34"/>
      <c r="W1171" s="78"/>
    </row>
    <row r="1172" spans="1:23" outlineLevel="1" x14ac:dyDescent="0.2">
      <c r="A1172" s="27">
        <f t="shared" si="51"/>
        <v>1166</v>
      </c>
      <c r="B1172" s="50">
        <v>41449</v>
      </c>
      <c r="C1172" s="5">
        <v>115.5</v>
      </c>
      <c r="D1172" s="5">
        <v>122.5</v>
      </c>
      <c r="E1172" s="5">
        <v>2</v>
      </c>
      <c r="F1172" s="5">
        <v>19.100000000000001</v>
      </c>
      <c r="G1172" s="34">
        <v>8</v>
      </c>
      <c r="H1172" s="34">
        <v>115.5</v>
      </c>
      <c r="I1172" s="34">
        <v>128.5</v>
      </c>
      <c r="K1172" s="9">
        <f t="shared" si="49"/>
        <v>93.6</v>
      </c>
      <c r="L1172" s="9"/>
      <c r="M1172" s="9">
        <v>12.94</v>
      </c>
      <c r="N1172" s="76">
        <f t="shared" si="50"/>
        <v>0.13824786324786326</v>
      </c>
      <c r="P1172" s="23" t="e">
        <v>#NAME?</v>
      </c>
      <c r="R1172" s="5">
        <v>129.5</v>
      </c>
      <c r="S1172" s="5">
        <v>142.5</v>
      </c>
      <c r="T1172" s="25"/>
      <c r="U1172" s="34">
        <v>101.5471202478401</v>
      </c>
      <c r="V1172" s="34"/>
      <c r="W1172" s="78"/>
    </row>
    <row r="1173" spans="1:23" outlineLevel="1" x14ac:dyDescent="0.2">
      <c r="A1173" s="27">
        <f t="shared" si="51"/>
        <v>1167</v>
      </c>
      <c r="B1173" s="50">
        <v>41450</v>
      </c>
      <c r="C1173" s="5">
        <v>113.75</v>
      </c>
      <c r="D1173" s="5">
        <v>120.75</v>
      </c>
      <c r="E1173" s="5">
        <v>2</v>
      </c>
      <c r="F1173" s="5">
        <v>19.3</v>
      </c>
      <c r="G1173" s="34">
        <v>8.6</v>
      </c>
      <c r="H1173" s="34">
        <v>115.5</v>
      </c>
      <c r="I1173" s="34">
        <v>128</v>
      </c>
      <c r="K1173" s="9">
        <f t="shared" si="49"/>
        <v>91.79</v>
      </c>
      <c r="L1173" s="9"/>
      <c r="M1173" s="9">
        <v>13.34</v>
      </c>
      <c r="N1173" s="76">
        <f t="shared" si="50"/>
        <v>0.14533173548316808</v>
      </c>
      <c r="P1173" s="23" t="e">
        <v>#NAME?</v>
      </c>
      <c r="R1173" s="5">
        <v>130</v>
      </c>
      <c r="S1173" s="5">
        <v>142.5</v>
      </c>
      <c r="T1173" s="25"/>
      <c r="U1173" s="34">
        <v>100.63</v>
      </c>
      <c r="V1173" s="34"/>
      <c r="W1173" s="78"/>
    </row>
    <row r="1174" spans="1:23" outlineLevel="1" x14ac:dyDescent="0.2">
      <c r="A1174" s="27">
        <f t="shared" si="51"/>
        <v>1168</v>
      </c>
      <c r="B1174" s="50">
        <v>41452</v>
      </c>
      <c r="C1174" s="5">
        <v>115.5</v>
      </c>
      <c r="D1174" s="5">
        <v>122.5</v>
      </c>
      <c r="E1174" s="5">
        <v>2</v>
      </c>
      <c r="F1174" s="5">
        <v>20.8</v>
      </c>
      <c r="G1174" s="34">
        <v>8.6999999999999993</v>
      </c>
      <c r="H1174" s="34">
        <v>116</v>
      </c>
      <c r="I1174" s="34">
        <v>128.5</v>
      </c>
      <c r="K1174" s="9">
        <f t="shared" si="49"/>
        <v>91.9</v>
      </c>
      <c r="L1174" s="9"/>
      <c r="M1174" s="9">
        <v>13.13</v>
      </c>
      <c r="N1174" s="76">
        <f t="shared" si="50"/>
        <v>0.14287268770402611</v>
      </c>
      <c r="P1174" s="23" t="e">
        <v>#NAME?</v>
      </c>
      <c r="R1174" s="5">
        <v>130</v>
      </c>
      <c r="S1174" s="5">
        <v>142.5</v>
      </c>
      <c r="T1174" s="25"/>
      <c r="U1174" s="34">
        <v>101.81</v>
      </c>
      <c r="V1174" s="34"/>
      <c r="W1174" s="78"/>
    </row>
    <row r="1175" spans="1:23" outlineLevel="1" x14ac:dyDescent="0.2">
      <c r="A1175" s="27">
        <f t="shared" si="51"/>
        <v>1169</v>
      </c>
      <c r="B1175" s="50">
        <v>41453</v>
      </c>
      <c r="C1175" s="5">
        <v>116.25</v>
      </c>
      <c r="D1175" s="5">
        <v>123.25</v>
      </c>
      <c r="E1175" s="5">
        <v>2</v>
      </c>
      <c r="F1175" s="5">
        <v>21.1</v>
      </c>
      <c r="G1175" s="34">
        <v>8.6999999999999993</v>
      </c>
      <c r="H1175" s="34">
        <v>115.5</v>
      </c>
      <c r="I1175" s="34">
        <v>128</v>
      </c>
      <c r="K1175" s="9">
        <f t="shared" si="49"/>
        <v>92.289999999999992</v>
      </c>
      <c r="L1175" s="9"/>
      <c r="M1175" s="9">
        <v>13.15</v>
      </c>
      <c r="N1175" s="76">
        <f t="shared" si="50"/>
        <v>0.14248564308159065</v>
      </c>
      <c r="P1175" s="23" t="e">
        <v>#NAME?</v>
      </c>
      <c r="R1175" s="5">
        <v>130</v>
      </c>
      <c r="S1175" s="5">
        <v>142.5</v>
      </c>
      <c r="T1175" s="25"/>
      <c r="U1175" s="34">
        <v>101.79003346363019</v>
      </c>
      <c r="V1175" s="34"/>
      <c r="W1175" s="78"/>
    </row>
    <row r="1176" spans="1:23" outlineLevel="1" x14ac:dyDescent="0.2">
      <c r="A1176" s="27">
        <f t="shared" si="51"/>
        <v>1170</v>
      </c>
      <c r="B1176" s="50">
        <v>41456</v>
      </c>
      <c r="C1176" s="5">
        <v>116.75</v>
      </c>
      <c r="D1176" s="5">
        <v>123.75</v>
      </c>
      <c r="E1176" s="5">
        <v>2.1</v>
      </c>
      <c r="F1176" s="5">
        <v>21.5</v>
      </c>
      <c r="G1176" s="34">
        <v>8.75</v>
      </c>
      <c r="H1176" s="34">
        <v>115.5</v>
      </c>
      <c r="I1176" s="34">
        <v>128.5</v>
      </c>
      <c r="K1176" s="9">
        <f t="shared" si="49"/>
        <v>92.350000000000009</v>
      </c>
      <c r="L1176" s="9"/>
      <c r="M1176" s="9">
        <v>13.23</v>
      </c>
      <c r="N1176" s="76">
        <f t="shared" si="50"/>
        <v>0.14325933946940986</v>
      </c>
      <c r="P1176" s="23" t="e">
        <v>#NAME?</v>
      </c>
      <c r="R1176" s="5">
        <v>129.5</v>
      </c>
      <c r="S1176" s="5">
        <v>142.5</v>
      </c>
      <c r="T1176" s="25"/>
      <c r="U1176" s="34">
        <v>103.92</v>
      </c>
      <c r="V1176" s="34"/>
      <c r="W1176" s="78"/>
    </row>
    <row r="1177" spans="1:23" outlineLevel="1" x14ac:dyDescent="0.2">
      <c r="A1177" s="27">
        <f t="shared" si="51"/>
        <v>1171</v>
      </c>
      <c r="B1177" s="50">
        <v>41457</v>
      </c>
      <c r="C1177" s="5">
        <v>118.75</v>
      </c>
      <c r="D1177" s="5">
        <v>125.75</v>
      </c>
      <c r="E1177" s="5">
        <v>2.1</v>
      </c>
      <c r="F1177" s="5">
        <v>21.3</v>
      </c>
      <c r="G1177" s="34">
        <v>8.6999999999999993</v>
      </c>
      <c r="H1177" s="34">
        <v>115.5</v>
      </c>
      <c r="I1177" s="34">
        <v>128.5</v>
      </c>
      <c r="K1177" s="9">
        <f t="shared" si="49"/>
        <v>94.390000000000015</v>
      </c>
      <c r="L1177" s="9"/>
      <c r="M1177" s="9">
        <v>12.87</v>
      </c>
      <c r="N1177" s="76">
        <f t="shared" si="50"/>
        <v>0.13634918953278946</v>
      </c>
      <c r="P1177" s="23" t="e">
        <v>#NAME?</v>
      </c>
      <c r="R1177" s="5">
        <v>129.5</v>
      </c>
      <c r="S1177" s="5">
        <v>142.5</v>
      </c>
      <c r="T1177" s="25"/>
      <c r="U1177" s="34">
        <v>104.2</v>
      </c>
      <c r="V1177" s="34"/>
      <c r="W1177" s="78"/>
    </row>
    <row r="1178" spans="1:23" outlineLevel="1" x14ac:dyDescent="0.2">
      <c r="A1178" s="27">
        <f t="shared" si="51"/>
        <v>1172</v>
      </c>
      <c r="B1178" s="50">
        <v>41458</v>
      </c>
      <c r="C1178" s="5">
        <v>120.75</v>
      </c>
      <c r="D1178" s="5">
        <v>127.75</v>
      </c>
      <c r="E1178" s="5">
        <v>2.1</v>
      </c>
      <c r="F1178" s="5">
        <v>21</v>
      </c>
      <c r="G1178" s="34">
        <v>8.1</v>
      </c>
      <c r="H1178" s="34">
        <v>116</v>
      </c>
      <c r="I1178" s="34">
        <v>128.5</v>
      </c>
      <c r="K1178" s="16">
        <f t="shared" si="49"/>
        <v>96.53</v>
      </c>
      <c r="L1178" s="16"/>
      <c r="M1178" s="9">
        <v>12.74</v>
      </c>
      <c r="N1178" s="76">
        <f t="shared" si="50"/>
        <v>0.13197969543147209</v>
      </c>
      <c r="P1178" s="23" t="e">
        <v>#NAME?</v>
      </c>
      <c r="R1178" s="5">
        <v>130</v>
      </c>
      <c r="S1178" s="5">
        <v>142.5</v>
      </c>
      <c r="T1178" s="25"/>
      <c r="U1178" s="34">
        <v>105.94</v>
      </c>
      <c r="V1178" s="34"/>
      <c r="W1178" s="78"/>
    </row>
    <row r="1179" spans="1:23" outlineLevel="1" x14ac:dyDescent="0.2">
      <c r="A1179" s="27">
        <f t="shared" si="51"/>
        <v>1173</v>
      </c>
      <c r="B1179" s="50">
        <v>41460</v>
      </c>
      <c r="C1179" s="5">
        <v>124</v>
      </c>
      <c r="D1179" s="5">
        <v>131.25</v>
      </c>
      <c r="E1179" s="5">
        <v>2.2000000000000002</v>
      </c>
      <c r="F1179" s="5">
        <v>19.5</v>
      </c>
      <c r="G1179" s="34">
        <v>7.3</v>
      </c>
      <c r="H1179" s="34">
        <v>117</v>
      </c>
      <c r="I1179" s="34">
        <v>129.5</v>
      </c>
      <c r="K1179" s="16">
        <f t="shared" si="49"/>
        <v>101.25</v>
      </c>
      <c r="L1179" s="16"/>
      <c r="M1179" s="9">
        <v>12.63</v>
      </c>
      <c r="N1179" s="76">
        <f t="shared" si="50"/>
        <v>0.12474074074074075</v>
      </c>
      <c r="P1179" s="23" t="e">
        <v>#NAME?</v>
      </c>
      <c r="R1179" s="5">
        <v>130.5</v>
      </c>
      <c r="S1179" s="5">
        <v>143</v>
      </c>
      <c r="T1179" s="25"/>
      <c r="U1179" s="34">
        <v>109</v>
      </c>
      <c r="V1179" s="34"/>
      <c r="W1179" s="78"/>
    </row>
    <row r="1180" spans="1:23" outlineLevel="1" x14ac:dyDescent="0.2">
      <c r="A1180" s="27">
        <f t="shared" si="51"/>
        <v>1174</v>
      </c>
      <c r="B1180" s="50">
        <v>41466</v>
      </c>
      <c r="C1180" s="5">
        <v>126.5</v>
      </c>
      <c r="D1180" s="5">
        <v>133.75</v>
      </c>
      <c r="E1180" s="5">
        <v>2.2000000000000002</v>
      </c>
      <c r="F1180" s="5">
        <v>20.5</v>
      </c>
      <c r="G1180" s="34">
        <v>7.75</v>
      </c>
      <c r="H1180" s="34">
        <v>117</v>
      </c>
      <c r="I1180" s="34">
        <v>130</v>
      </c>
      <c r="K1180" s="9">
        <f t="shared" si="49"/>
        <v>102.55000000000001</v>
      </c>
      <c r="L1180" s="9"/>
      <c r="M1180" s="9">
        <v>13.56</v>
      </c>
      <c r="N1180" s="76">
        <f t="shared" si="50"/>
        <v>0.13222818137493905</v>
      </c>
      <c r="P1180" s="23" t="e">
        <v>#NAME?</v>
      </c>
      <c r="R1180" s="5">
        <v>130</v>
      </c>
      <c r="S1180" s="5">
        <v>143</v>
      </c>
      <c r="T1180" s="25"/>
      <c r="U1180" s="34">
        <v>113.24</v>
      </c>
      <c r="V1180" s="34"/>
      <c r="W1180" s="78"/>
    </row>
    <row r="1181" spans="1:23" outlineLevel="1" x14ac:dyDescent="0.2">
      <c r="A1181" s="27">
        <f t="shared" si="51"/>
        <v>1175</v>
      </c>
      <c r="B1181" s="50">
        <v>41467</v>
      </c>
      <c r="C1181" s="5">
        <v>128</v>
      </c>
      <c r="D1181" s="5">
        <v>135.25</v>
      </c>
      <c r="E1181" s="5">
        <v>2.2000000000000002</v>
      </c>
      <c r="F1181" s="5">
        <v>20.5</v>
      </c>
      <c r="G1181" s="34">
        <v>7.6</v>
      </c>
      <c r="H1181" s="34">
        <v>116.5</v>
      </c>
      <c r="I1181" s="34">
        <v>129</v>
      </c>
      <c r="K1181" s="9">
        <f t="shared" si="49"/>
        <v>103.93</v>
      </c>
      <c r="L1181" s="9"/>
      <c r="M1181" s="9">
        <v>13.29</v>
      </c>
      <c r="N1181" s="76">
        <f t="shared" si="50"/>
        <v>0.12787453093428267</v>
      </c>
      <c r="P1181" s="23" t="e">
        <v>#NAME?</v>
      </c>
      <c r="R1181" s="5">
        <v>129.5</v>
      </c>
      <c r="S1181" s="5">
        <v>142</v>
      </c>
      <c r="T1181" s="25"/>
      <c r="U1181" s="34">
        <v>114.2</v>
      </c>
      <c r="V1181" s="34"/>
      <c r="W1181" s="78"/>
    </row>
    <row r="1182" spans="1:23" outlineLevel="1" x14ac:dyDescent="0.2">
      <c r="A1182" s="27">
        <f t="shared" si="51"/>
        <v>1176</v>
      </c>
      <c r="B1182" s="50">
        <v>41470</v>
      </c>
      <c r="C1182" s="5">
        <v>129</v>
      </c>
      <c r="D1182" s="5">
        <v>136.25</v>
      </c>
      <c r="E1182" s="5">
        <v>2.2000000000000002</v>
      </c>
      <c r="F1182" s="5">
        <v>20.5</v>
      </c>
      <c r="G1182" s="34">
        <v>7.5</v>
      </c>
      <c r="H1182" s="34">
        <v>115</v>
      </c>
      <c r="I1182" s="34">
        <v>128</v>
      </c>
      <c r="K1182" s="9">
        <f t="shared" si="49"/>
        <v>104.85000000000001</v>
      </c>
      <c r="L1182" s="9"/>
      <c r="M1182" s="9">
        <v>13.55</v>
      </c>
      <c r="N1182" s="76">
        <f t="shared" si="50"/>
        <v>0.12923223652837387</v>
      </c>
      <c r="P1182" s="23" t="e">
        <v>#NAME?</v>
      </c>
      <c r="R1182" s="5">
        <v>129</v>
      </c>
      <c r="S1182" s="5">
        <v>142</v>
      </c>
      <c r="T1182" s="25"/>
      <c r="U1182" s="34">
        <v>114.32</v>
      </c>
      <c r="V1182" s="34"/>
      <c r="W1182" s="78"/>
    </row>
    <row r="1183" spans="1:23" outlineLevel="1" x14ac:dyDescent="0.2">
      <c r="A1183" s="27">
        <f t="shared" si="51"/>
        <v>1177</v>
      </c>
      <c r="B1183" s="50">
        <v>41471</v>
      </c>
      <c r="C1183" s="5">
        <v>129.25</v>
      </c>
      <c r="D1183" s="5">
        <v>136.5</v>
      </c>
      <c r="E1183" s="5">
        <v>2.2000000000000002</v>
      </c>
      <c r="F1183" s="5">
        <v>20.5</v>
      </c>
      <c r="G1183" s="34">
        <v>7.6</v>
      </c>
      <c r="H1183" s="34">
        <v>117</v>
      </c>
      <c r="I1183" s="34">
        <v>130</v>
      </c>
      <c r="K1183" s="9">
        <f t="shared" si="49"/>
        <v>105.08000000000001</v>
      </c>
      <c r="L1183" s="9"/>
      <c r="M1183" s="9">
        <v>13.94</v>
      </c>
      <c r="N1183" s="76">
        <f t="shared" si="50"/>
        <v>0.13266082984392841</v>
      </c>
      <c r="P1183" s="23" t="e">
        <v>#NAME?</v>
      </c>
      <c r="R1183" s="5">
        <v>129.5</v>
      </c>
      <c r="S1183" s="5">
        <v>142.5</v>
      </c>
      <c r="T1183" s="25"/>
      <c r="U1183" s="34">
        <v>113.63</v>
      </c>
      <c r="V1183" s="34"/>
      <c r="W1183" s="78"/>
    </row>
    <row r="1184" spans="1:23" outlineLevel="1" x14ac:dyDescent="0.2">
      <c r="A1184" s="27">
        <f t="shared" si="51"/>
        <v>1178</v>
      </c>
      <c r="B1184" s="50">
        <v>41472</v>
      </c>
      <c r="C1184" s="5">
        <v>129.5</v>
      </c>
      <c r="D1184" s="5">
        <v>136.75</v>
      </c>
      <c r="E1184" s="5">
        <v>2.2000000000000002</v>
      </c>
      <c r="F1184" s="5">
        <v>20.5</v>
      </c>
      <c r="G1184" s="34">
        <v>7.7</v>
      </c>
      <c r="H1184" s="34">
        <v>117</v>
      </c>
      <c r="I1184" s="34">
        <v>130</v>
      </c>
      <c r="K1184" s="9">
        <f t="shared" si="49"/>
        <v>105.31</v>
      </c>
      <c r="L1184" s="9"/>
      <c r="M1184" s="9">
        <v>14.35</v>
      </c>
      <c r="N1184" s="76">
        <f t="shared" si="50"/>
        <v>0.13626436235875036</v>
      </c>
      <c r="P1184" s="23" t="e">
        <v>#NAME?</v>
      </c>
      <c r="R1184" s="5">
        <v>129.5</v>
      </c>
      <c r="S1184" s="5">
        <v>142.5</v>
      </c>
      <c r="T1184" s="25"/>
      <c r="U1184" s="34">
        <v>114.44</v>
      </c>
      <c r="V1184" s="34"/>
      <c r="W1184" s="78"/>
    </row>
    <row r="1185" spans="1:23" outlineLevel="1" x14ac:dyDescent="0.2">
      <c r="A1185" s="27">
        <f t="shared" si="51"/>
        <v>1179</v>
      </c>
      <c r="B1185" s="50">
        <v>41474</v>
      </c>
      <c r="C1185" s="5">
        <v>132</v>
      </c>
      <c r="D1185" s="5">
        <v>139.25</v>
      </c>
      <c r="E1185" s="5">
        <v>2.2000000000000002</v>
      </c>
      <c r="F1185" s="5">
        <v>20.100000000000001</v>
      </c>
      <c r="G1185" s="34">
        <v>7.7</v>
      </c>
      <c r="H1185" s="34">
        <v>118.5</v>
      </c>
      <c r="I1185" s="34">
        <v>132</v>
      </c>
      <c r="K1185" s="9">
        <f t="shared" si="49"/>
        <v>108.01000000000002</v>
      </c>
      <c r="L1185" s="9"/>
      <c r="M1185" s="9">
        <v>13.82</v>
      </c>
      <c r="N1185" s="76">
        <f t="shared" si="50"/>
        <v>0.12795111563744097</v>
      </c>
      <c r="P1185" s="23" t="e">
        <v>#NAME?</v>
      </c>
      <c r="R1185" s="5">
        <v>132.5</v>
      </c>
      <c r="S1185" s="5">
        <v>146</v>
      </c>
      <c r="T1185" s="25"/>
      <c r="U1185" s="34">
        <v>116.36</v>
      </c>
      <c r="V1185" s="34"/>
      <c r="W1185" s="78"/>
    </row>
    <row r="1186" spans="1:23" outlineLevel="1" x14ac:dyDescent="0.2">
      <c r="A1186" s="27">
        <f t="shared" si="51"/>
        <v>1180</v>
      </c>
      <c r="B1186" s="50">
        <v>41480</v>
      </c>
      <c r="C1186" s="5">
        <v>131.5</v>
      </c>
      <c r="D1186" s="5">
        <v>138.75</v>
      </c>
      <c r="E1186" s="5">
        <v>2.2000000000000002</v>
      </c>
      <c r="F1186" s="5">
        <v>19.7</v>
      </c>
      <c r="G1186" s="34">
        <v>7.7</v>
      </c>
      <c r="H1186" s="34">
        <v>119.5</v>
      </c>
      <c r="I1186" s="34">
        <v>132.5</v>
      </c>
      <c r="K1186" s="9">
        <f t="shared" si="49"/>
        <v>107.95</v>
      </c>
      <c r="L1186" s="9"/>
      <c r="M1186" s="9">
        <v>14.45</v>
      </c>
      <c r="N1186" s="76">
        <f t="shared" si="50"/>
        <v>0.13385826771653542</v>
      </c>
      <c r="P1186" s="23" t="e">
        <v>#NAME?</v>
      </c>
      <c r="R1186" s="5">
        <v>132</v>
      </c>
      <c r="S1186" s="5">
        <v>145</v>
      </c>
      <c r="T1186" s="25"/>
      <c r="U1186" s="34">
        <v>116.87</v>
      </c>
      <c r="V1186" s="34"/>
      <c r="W1186" s="78"/>
    </row>
    <row r="1187" spans="1:23" outlineLevel="1" x14ac:dyDescent="0.2">
      <c r="A1187" s="27">
        <f t="shared" si="51"/>
        <v>1181</v>
      </c>
      <c r="B1187" s="50">
        <v>41481</v>
      </c>
      <c r="C1187" s="5">
        <v>131.5</v>
      </c>
      <c r="D1187" s="5">
        <v>138.75</v>
      </c>
      <c r="E1187" s="5">
        <v>2.2000000000000002</v>
      </c>
      <c r="F1187" s="5">
        <v>20.100000000000001</v>
      </c>
      <c r="G1187" s="34">
        <v>7.75</v>
      </c>
      <c r="H1187" s="34">
        <v>122</v>
      </c>
      <c r="I1187" s="34">
        <v>135</v>
      </c>
      <c r="K1187" s="9">
        <f t="shared" si="49"/>
        <v>107.55000000000001</v>
      </c>
      <c r="L1187" s="9"/>
      <c r="M1187" s="9">
        <v>14.39</v>
      </c>
      <c r="N1187" s="76">
        <f t="shared" si="50"/>
        <v>0.13379823337982333</v>
      </c>
      <c r="P1187" s="23" t="e">
        <v>#NAME?</v>
      </c>
      <c r="R1187" s="5">
        <v>132</v>
      </c>
      <c r="S1187" s="5">
        <v>145</v>
      </c>
      <c r="T1187" s="25"/>
      <c r="U1187" s="34">
        <v>117.49</v>
      </c>
      <c r="V1187" s="34"/>
      <c r="W1187" s="78"/>
    </row>
    <row r="1188" spans="1:23" outlineLevel="1" x14ac:dyDescent="0.2">
      <c r="A1188" s="27">
        <f t="shared" si="51"/>
        <v>1182</v>
      </c>
      <c r="B1188" s="50">
        <v>41484</v>
      </c>
      <c r="C1188" s="5">
        <v>131</v>
      </c>
      <c r="D1188" s="5">
        <v>138.25</v>
      </c>
      <c r="E1188" s="5">
        <v>2.2000000000000002</v>
      </c>
      <c r="F1188" s="5">
        <v>20.25</v>
      </c>
      <c r="G1188" s="34">
        <v>7.7</v>
      </c>
      <c r="H1188" s="34">
        <v>121.5</v>
      </c>
      <c r="I1188" s="34">
        <v>134.5</v>
      </c>
      <c r="K1188" s="9">
        <f t="shared" si="49"/>
        <v>106.94000000000001</v>
      </c>
      <c r="L1188" s="9"/>
      <c r="M1188" s="9">
        <v>14.12</v>
      </c>
      <c r="N1188" s="76">
        <f t="shared" si="50"/>
        <v>0.13203665606882362</v>
      </c>
      <c r="P1188" s="23" t="e">
        <v>#NAME?</v>
      </c>
      <c r="R1188" s="5">
        <v>132.5</v>
      </c>
      <c r="S1188" s="5">
        <v>145.5</v>
      </c>
      <c r="T1188" s="25"/>
      <c r="U1188" s="34">
        <v>116.42</v>
      </c>
      <c r="V1188" s="34"/>
      <c r="W1188" s="78"/>
    </row>
    <row r="1189" spans="1:23" outlineLevel="1" x14ac:dyDescent="0.2">
      <c r="A1189" s="27">
        <f t="shared" si="51"/>
        <v>1183</v>
      </c>
      <c r="B1189" s="50">
        <v>41485</v>
      </c>
      <c r="C1189" s="5">
        <v>130.5</v>
      </c>
      <c r="D1189" s="5">
        <v>137.75</v>
      </c>
      <c r="E1189" s="5">
        <v>2.2000000000000002</v>
      </c>
      <c r="F1189" s="5">
        <v>20.3</v>
      </c>
      <c r="G1189" s="34">
        <v>7.75</v>
      </c>
      <c r="H1189" s="34">
        <v>121.5</v>
      </c>
      <c r="I1189" s="34">
        <v>134.5</v>
      </c>
      <c r="K1189" s="9">
        <f t="shared" si="49"/>
        <v>106.43</v>
      </c>
      <c r="L1189" s="9"/>
      <c r="M1189" s="9">
        <v>13.81</v>
      </c>
      <c r="N1189" s="76">
        <f t="shared" si="50"/>
        <v>0.12975664756177768</v>
      </c>
      <c r="P1189" s="23" t="e">
        <v>#NAME?</v>
      </c>
      <c r="R1189" s="5">
        <v>133</v>
      </c>
      <c r="S1189" s="5">
        <v>146</v>
      </c>
      <c r="T1189" s="25"/>
      <c r="U1189" s="34">
        <v>116.55</v>
      </c>
      <c r="V1189" s="34"/>
      <c r="W1189" s="78"/>
    </row>
    <row r="1190" spans="1:23" outlineLevel="1" x14ac:dyDescent="0.2">
      <c r="A1190" s="27">
        <f t="shared" si="51"/>
        <v>1184</v>
      </c>
      <c r="B1190" s="50">
        <v>41486</v>
      </c>
      <c r="C1190" s="5">
        <v>130</v>
      </c>
      <c r="D1190" s="5">
        <v>137.25</v>
      </c>
      <c r="E1190" s="5">
        <v>2.2000000000000002</v>
      </c>
      <c r="F1190" s="5">
        <v>20.5</v>
      </c>
      <c r="G1190" s="34">
        <v>7.7</v>
      </c>
      <c r="H1190" s="34">
        <v>121.5</v>
      </c>
      <c r="I1190" s="34">
        <v>134.5</v>
      </c>
      <c r="K1190" s="9">
        <f t="shared" si="49"/>
        <v>105.77000000000001</v>
      </c>
      <c r="L1190" s="9"/>
      <c r="M1190" s="9">
        <v>13.72</v>
      </c>
      <c r="N1190" s="76">
        <f t="shared" si="50"/>
        <v>0.12971542025148908</v>
      </c>
      <c r="P1190" s="23" t="e">
        <v>#NAME?</v>
      </c>
      <c r="R1190" s="5">
        <v>134</v>
      </c>
      <c r="S1190" s="5">
        <v>147</v>
      </c>
      <c r="T1190" s="25"/>
      <c r="U1190" s="34">
        <v>115.32</v>
      </c>
      <c r="V1190" s="34"/>
      <c r="W1190" s="78"/>
    </row>
    <row r="1191" spans="1:23" outlineLevel="1" x14ac:dyDescent="0.2">
      <c r="A1191" s="27">
        <f t="shared" si="51"/>
        <v>1185</v>
      </c>
      <c r="B1191" s="50">
        <v>41487</v>
      </c>
      <c r="C1191" s="5">
        <v>129.75</v>
      </c>
      <c r="D1191" s="5">
        <v>137</v>
      </c>
      <c r="E1191" s="5">
        <v>2.2000000000000002</v>
      </c>
      <c r="F1191" s="5">
        <v>20.399999999999999</v>
      </c>
      <c r="G1191" s="34">
        <v>8.5</v>
      </c>
      <c r="H1191" s="34">
        <v>122</v>
      </c>
      <c r="I1191" s="34">
        <v>135</v>
      </c>
      <c r="K1191" s="9">
        <f t="shared" si="49"/>
        <v>105.64000000000001</v>
      </c>
      <c r="L1191" s="9"/>
      <c r="M1191" s="9">
        <v>13.68</v>
      </c>
      <c r="N1191" s="76">
        <f t="shared" si="50"/>
        <v>0.12949640287769781</v>
      </c>
      <c r="P1191" s="23" t="e">
        <v>#NAME?</v>
      </c>
      <c r="R1191" s="5">
        <v>134.5</v>
      </c>
      <c r="S1191" s="5">
        <v>147.5</v>
      </c>
      <c r="T1191" s="25"/>
      <c r="U1191" s="34">
        <v>114.95</v>
      </c>
      <c r="V1191" s="34"/>
      <c r="W1191" s="78"/>
    </row>
    <row r="1192" spans="1:23" outlineLevel="1" x14ac:dyDescent="0.2">
      <c r="A1192" s="27">
        <f t="shared" si="51"/>
        <v>1186</v>
      </c>
      <c r="B1192" s="50">
        <v>41498</v>
      </c>
      <c r="C1192" s="5">
        <v>140</v>
      </c>
      <c r="D1192" s="5">
        <v>147.25</v>
      </c>
      <c r="E1192" s="5">
        <v>2.2999999999999998</v>
      </c>
      <c r="F1192" s="5">
        <v>20</v>
      </c>
      <c r="G1192" s="34">
        <v>8.1999999999999993</v>
      </c>
      <c r="H1192" s="34">
        <v>127</v>
      </c>
      <c r="I1192" s="34">
        <v>139.5</v>
      </c>
      <c r="K1192" s="9">
        <f t="shared" si="49"/>
        <v>115.47</v>
      </c>
      <c r="L1192" s="9"/>
      <c r="M1192" s="9">
        <v>15.69</v>
      </c>
      <c r="N1192" s="76">
        <f t="shared" si="50"/>
        <v>0.13587944920758638</v>
      </c>
      <c r="P1192" s="23" t="e">
        <v>#NAME?</v>
      </c>
      <c r="R1192" s="5">
        <v>140.5</v>
      </c>
      <c r="S1192" s="5">
        <v>153</v>
      </c>
      <c r="T1192" s="25"/>
      <c r="U1192" s="34">
        <v>122.18</v>
      </c>
      <c r="V1192" s="34"/>
      <c r="W1192" s="78"/>
    </row>
    <row r="1193" spans="1:23" outlineLevel="1" x14ac:dyDescent="0.2">
      <c r="A1193" s="27">
        <f t="shared" si="51"/>
        <v>1187</v>
      </c>
      <c r="B1193" s="50">
        <v>41501</v>
      </c>
      <c r="C1193" s="5">
        <v>140.5</v>
      </c>
      <c r="D1193" s="5">
        <v>147.75</v>
      </c>
      <c r="E1193" s="5">
        <v>2.4</v>
      </c>
      <c r="F1193" s="5">
        <v>20.62</v>
      </c>
      <c r="G1193" s="34">
        <v>9.3000000000000007</v>
      </c>
      <c r="H1193" s="34">
        <v>131.5</v>
      </c>
      <c r="I1193" s="34">
        <v>144</v>
      </c>
      <c r="K1193" s="9">
        <f t="shared" si="49"/>
        <v>115.31</v>
      </c>
      <c r="L1193" s="9"/>
      <c r="M1193" s="9">
        <v>15.68</v>
      </c>
      <c r="N1193" s="76">
        <f t="shared" si="50"/>
        <v>0.13598126788656664</v>
      </c>
      <c r="P1193" s="23" t="e">
        <v>#NAME?</v>
      </c>
      <c r="R1193" s="5">
        <v>143.5</v>
      </c>
      <c r="S1193" s="5">
        <v>156</v>
      </c>
      <c r="T1193" s="25"/>
      <c r="U1193" s="34">
        <v>124.6</v>
      </c>
      <c r="V1193" s="34"/>
      <c r="W1193" s="78"/>
    </row>
    <row r="1194" spans="1:23" outlineLevel="1" x14ac:dyDescent="0.2">
      <c r="A1194" s="27">
        <f t="shared" si="51"/>
        <v>1188</v>
      </c>
      <c r="B1194" s="50">
        <v>41502</v>
      </c>
      <c r="C1194" s="5">
        <v>137.9</v>
      </c>
      <c r="D1194" s="5">
        <v>138.9</v>
      </c>
      <c r="E1194" s="5">
        <v>2.2999999999999998</v>
      </c>
      <c r="F1194" s="5">
        <v>20.5</v>
      </c>
      <c r="G1194" s="34">
        <v>9.1999999999999993</v>
      </c>
      <c r="H1194" s="34">
        <v>130.5</v>
      </c>
      <c r="I1194" s="34">
        <v>144</v>
      </c>
      <c r="K1194" s="9">
        <f t="shared" si="49"/>
        <v>107.28800000000001</v>
      </c>
      <c r="L1194" s="9"/>
      <c r="M1194" s="9">
        <v>15.37</v>
      </c>
      <c r="N1194" s="76">
        <f t="shared" si="50"/>
        <v>0.14325926478264109</v>
      </c>
      <c r="P1194" s="23" t="e">
        <v>#NAME?</v>
      </c>
      <c r="R1194" s="5">
        <v>143</v>
      </c>
      <c r="S1194" s="5">
        <v>156.5</v>
      </c>
      <c r="T1194" s="25"/>
      <c r="U1194" s="34">
        <v>121.27</v>
      </c>
      <c r="V1194" s="34"/>
      <c r="W1194" s="78"/>
    </row>
    <row r="1195" spans="1:23" outlineLevel="1" x14ac:dyDescent="0.2">
      <c r="A1195" s="27">
        <f t="shared" si="51"/>
        <v>1189</v>
      </c>
      <c r="B1195" s="50">
        <v>41505</v>
      </c>
      <c r="C1195" s="5">
        <v>137</v>
      </c>
      <c r="D1195" s="5">
        <v>144.25</v>
      </c>
      <c r="E1195" s="5">
        <v>2.2999999999999998</v>
      </c>
      <c r="F1195" s="5">
        <v>20.5</v>
      </c>
      <c r="G1195" s="34">
        <v>9.1</v>
      </c>
      <c r="H1195" s="34">
        <v>131.5</v>
      </c>
      <c r="I1195" s="34">
        <v>144.5</v>
      </c>
      <c r="K1195" s="9">
        <f t="shared" si="49"/>
        <v>112.21000000000001</v>
      </c>
      <c r="L1195" s="9"/>
      <c r="M1195" s="9">
        <v>15.22</v>
      </c>
      <c r="N1195" s="76">
        <f t="shared" si="50"/>
        <v>0.13563853488993852</v>
      </c>
      <c r="P1195" s="23" t="e">
        <v>#NAME?</v>
      </c>
      <c r="R1195" s="5">
        <v>143.5</v>
      </c>
      <c r="S1195" s="5">
        <v>156.5</v>
      </c>
      <c r="T1195" s="25"/>
      <c r="U1195" s="34">
        <v>121.67</v>
      </c>
      <c r="V1195" s="34"/>
      <c r="W1195" s="78"/>
    </row>
    <row r="1196" spans="1:23" outlineLevel="1" x14ac:dyDescent="0.2">
      <c r="A1196" s="27">
        <f t="shared" si="51"/>
        <v>1190</v>
      </c>
      <c r="B1196" s="50">
        <v>41507</v>
      </c>
      <c r="C1196" s="5">
        <v>136.5</v>
      </c>
      <c r="D1196" s="5">
        <v>143.75</v>
      </c>
      <c r="E1196" s="5">
        <v>2.2999999999999998</v>
      </c>
      <c r="F1196" s="5">
        <v>21.8</v>
      </c>
      <c r="G1196" s="34">
        <v>9.1999999999999993</v>
      </c>
      <c r="H1196" s="34">
        <v>133</v>
      </c>
      <c r="I1196" s="34">
        <v>146</v>
      </c>
      <c r="K1196" s="9">
        <f t="shared" si="49"/>
        <v>110.45</v>
      </c>
      <c r="L1196" s="9"/>
      <c r="M1196" s="9">
        <v>14.42</v>
      </c>
      <c r="N1196" s="76">
        <f t="shared" si="50"/>
        <v>0.13055681303757355</v>
      </c>
      <c r="P1196" s="23" t="e">
        <v>#NAME?</v>
      </c>
      <c r="R1196" s="5">
        <v>144</v>
      </c>
      <c r="S1196" s="5">
        <v>157</v>
      </c>
      <c r="T1196" s="25"/>
      <c r="U1196" s="34">
        <v>121.14</v>
      </c>
      <c r="V1196" s="34"/>
      <c r="W1196" s="78"/>
    </row>
    <row r="1197" spans="1:23" outlineLevel="1" x14ac:dyDescent="0.2">
      <c r="A1197" s="27">
        <f t="shared" si="51"/>
        <v>1191</v>
      </c>
      <c r="B1197" s="50">
        <v>41516</v>
      </c>
      <c r="C1197" s="5">
        <v>139</v>
      </c>
      <c r="D1197" s="5">
        <v>147.25</v>
      </c>
      <c r="E1197" s="5">
        <v>2.2999999999999998</v>
      </c>
      <c r="F1197" s="5">
        <v>23.5</v>
      </c>
      <c r="G1197" s="34">
        <v>9.1999999999999993</v>
      </c>
      <c r="H1197" s="34">
        <v>134</v>
      </c>
      <c r="I1197" s="34">
        <v>148</v>
      </c>
      <c r="K1197" s="9">
        <f t="shared" si="49"/>
        <v>111.97</v>
      </c>
      <c r="L1197" s="9"/>
      <c r="M1197" s="9">
        <v>14.41</v>
      </c>
      <c r="N1197" s="76">
        <f t="shared" si="50"/>
        <v>0.12869518621059212</v>
      </c>
      <c r="P1197" s="23" t="e">
        <v>#NAME?</v>
      </c>
      <c r="R1197" s="5">
        <v>147.5</v>
      </c>
      <c r="S1197" s="5">
        <v>161.5</v>
      </c>
      <c r="T1197" s="25"/>
      <c r="U1197" s="34">
        <v>122.9</v>
      </c>
      <c r="V1197" s="34"/>
      <c r="W1197" s="78"/>
    </row>
    <row r="1198" spans="1:23" outlineLevel="1" x14ac:dyDescent="0.2">
      <c r="A1198" s="27">
        <f t="shared" si="51"/>
        <v>1192</v>
      </c>
      <c r="B1198" s="50">
        <v>41520</v>
      </c>
      <c r="C1198" s="5">
        <v>138.5</v>
      </c>
      <c r="D1198" s="5">
        <v>146.75</v>
      </c>
      <c r="E1198" s="5">
        <v>2.2999999999999998</v>
      </c>
      <c r="F1198" s="5">
        <v>24.1</v>
      </c>
      <c r="G1198" s="34">
        <v>9.5</v>
      </c>
      <c r="H1198" s="34">
        <v>134.5</v>
      </c>
      <c r="I1198" s="34">
        <v>148.5</v>
      </c>
      <c r="K1198" s="9">
        <f t="shared" si="49"/>
        <v>110.91000000000003</v>
      </c>
      <c r="L1198" s="9"/>
      <c r="M1198" s="9">
        <v>15.24</v>
      </c>
      <c r="N1198" s="76">
        <f t="shared" si="50"/>
        <v>0.13740870976467404</v>
      </c>
      <c r="P1198" s="23" t="e">
        <v>#NAME?</v>
      </c>
      <c r="R1198" s="5">
        <v>149</v>
      </c>
      <c r="S1198" s="5">
        <v>163</v>
      </c>
      <c r="T1198" s="25"/>
      <c r="U1198" s="34">
        <v>121.57</v>
      </c>
      <c r="V1198" s="34"/>
      <c r="W1198" s="78"/>
    </row>
    <row r="1199" spans="1:23" outlineLevel="1" x14ac:dyDescent="0.2">
      <c r="A1199" s="27">
        <f t="shared" si="51"/>
        <v>1193</v>
      </c>
      <c r="B1199" s="50">
        <v>41522</v>
      </c>
      <c r="C1199" s="5">
        <v>137</v>
      </c>
      <c r="D1199" s="5">
        <v>145.25</v>
      </c>
      <c r="E1199" s="5">
        <v>2.2999999999999998</v>
      </c>
      <c r="F1199" s="5">
        <v>24.8</v>
      </c>
      <c r="G1199" s="34">
        <v>10</v>
      </c>
      <c r="H1199" s="34">
        <v>137</v>
      </c>
      <c r="I1199" s="34">
        <v>151</v>
      </c>
      <c r="K1199" s="9">
        <f t="shared" si="49"/>
        <v>108.83</v>
      </c>
      <c r="L1199" s="9"/>
      <c r="M1199" s="9">
        <v>15.53</v>
      </c>
      <c r="N1199" s="76">
        <f t="shared" si="50"/>
        <v>0.14269962326564367</v>
      </c>
      <c r="P1199" s="23" t="e">
        <v>#NAME?</v>
      </c>
      <c r="R1199" s="5">
        <v>149</v>
      </c>
      <c r="S1199" s="5">
        <v>163</v>
      </c>
      <c r="T1199" s="25"/>
      <c r="U1199" s="34">
        <v>118.88</v>
      </c>
      <c r="V1199" s="34"/>
      <c r="W1199" s="78"/>
    </row>
    <row r="1200" spans="1:23" outlineLevel="1" x14ac:dyDescent="0.2">
      <c r="A1200" s="27">
        <f t="shared" si="51"/>
        <v>1194</v>
      </c>
      <c r="B1200" s="50">
        <v>41523</v>
      </c>
      <c r="C1200" s="5">
        <v>136</v>
      </c>
      <c r="D1200" s="5">
        <v>144.25</v>
      </c>
      <c r="E1200" s="5">
        <v>2.2999999999999998</v>
      </c>
      <c r="F1200" s="5">
        <v>26</v>
      </c>
      <c r="G1200" s="34">
        <v>11</v>
      </c>
      <c r="H1200" s="34">
        <v>137</v>
      </c>
      <c r="I1200" s="34">
        <v>150.5</v>
      </c>
      <c r="K1200" s="9">
        <f t="shared" si="49"/>
        <v>106.71000000000001</v>
      </c>
      <c r="L1200" s="9"/>
      <c r="M1200" s="9">
        <v>15.62</v>
      </c>
      <c r="N1200" s="76">
        <f t="shared" si="50"/>
        <v>0.14637803392371848</v>
      </c>
      <c r="P1200" s="23" t="e">
        <v>#NAME?</v>
      </c>
      <c r="R1200" s="5">
        <v>150.5</v>
      </c>
      <c r="S1200" s="5">
        <v>164</v>
      </c>
      <c r="T1200" s="25"/>
      <c r="U1200" s="34">
        <v>118.32</v>
      </c>
      <c r="V1200" s="34"/>
      <c r="W1200" s="78"/>
    </row>
    <row r="1201" spans="1:23" outlineLevel="1" x14ac:dyDescent="0.2">
      <c r="A1201" s="27">
        <f t="shared" si="51"/>
        <v>1195</v>
      </c>
      <c r="B1201" s="50">
        <v>41526</v>
      </c>
      <c r="C1201" s="5">
        <v>135.75</v>
      </c>
      <c r="D1201" s="5">
        <v>144</v>
      </c>
      <c r="E1201" s="5">
        <v>2.2999999999999998</v>
      </c>
      <c r="F1201" s="5">
        <v>27.5</v>
      </c>
      <c r="G1201" s="34">
        <v>12</v>
      </c>
      <c r="H1201" s="34">
        <v>136.5</v>
      </c>
      <c r="I1201" s="34">
        <v>150.5</v>
      </c>
      <c r="K1201" s="9">
        <f t="shared" si="49"/>
        <v>104.98000000000002</v>
      </c>
      <c r="L1201" s="9"/>
      <c r="M1201" s="9">
        <v>16.329999999999998</v>
      </c>
      <c r="N1201" s="76">
        <f t="shared" si="50"/>
        <v>0.15555343875023811</v>
      </c>
      <c r="P1201" s="23" t="e">
        <v>#NAME?</v>
      </c>
      <c r="R1201" s="5">
        <v>150.5</v>
      </c>
      <c r="S1201" s="5">
        <v>164.5</v>
      </c>
      <c r="T1201" s="25"/>
      <c r="U1201" s="34">
        <v>118.16</v>
      </c>
      <c r="V1201" s="34"/>
      <c r="W1201" s="78"/>
    </row>
    <row r="1202" spans="1:23" outlineLevel="1" x14ac:dyDescent="0.2">
      <c r="A1202" s="27">
        <f t="shared" si="51"/>
        <v>1196</v>
      </c>
      <c r="B1202" s="50">
        <v>41527</v>
      </c>
      <c r="C1202" s="5">
        <v>135.25</v>
      </c>
      <c r="D1202" s="5">
        <v>143.5</v>
      </c>
      <c r="E1202" s="5">
        <v>2.2999999999999998</v>
      </c>
      <c r="F1202" s="5">
        <v>28</v>
      </c>
      <c r="G1202" s="34">
        <v>12</v>
      </c>
      <c r="H1202" s="34">
        <v>137</v>
      </c>
      <c r="I1202" s="34">
        <v>151.5</v>
      </c>
      <c r="K1202" s="9">
        <f t="shared" si="49"/>
        <v>104.02000000000001</v>
      </c>
      <c r="L1202" s="9"/>
      <c r="M1202" s="9">
        <v>16.809999999999999</v>
      </c>
      <c r="N1202" s="76">
        <f t="shared" si="50"/>
        <v>0.16160353778119591</v>
      </c>
      <c r="P1202" s="23" t="e">
        <v>#NAME?</v>
      </c>
      <c r="R1202" s="5">
        <v>152</v>
      </c>
      <c r="S1202" s="5">
        <v>166.5</v>
      </c>
      <c r="T1202" s="25"/>
      <c r="U1202" s="34">
        <v>118.01</v>
      </c>
      <c r="V1202" s="34"/>
      <c r="W1202" s="78"/>
    </row>
    <row r="1203" spans="1:23" outlineLevel="1" x14ac:dyDescent="0.2">
      <c r="A1203" s="27">
        <f t="shared" si="51"/>
        <v>1197</v>
      </c>
      <c r="B1203" s="50">
        <v>41529</v>
      </c>
      <c r="C1203" s="5">
        <v>135.75</v>
      </c>
      <c r="D1203" s="5">
        <v>144</v>
      </c>
      <c r="E1203" s="5">
        <v>2.2999999999999998</v>
      </c>
      <c r="F1203" s="5">
        <v>29</v>
      </c>
      <c r="G1203" s="34">
        <v>11.95</v>
      </c>
      <c r="H1203" s="34">
        <v>136</v>
      </c>
      <c r="I1203" s="34">
        <v>151.5</v>
      </c>
      <c r="K1203" s="9">
        <f t="shared" si="49"/>
        <v>103.48000000000002</v>
      </c>
      <c r="L1203" s="9"/>
      <c r="M1203" s="9">
        <v>16.329999999999998</v>
      </c>
      <c r="N1203" s="76">
        <f t="shared" si="50"/>
        <v>0.15780827212988013</v>
      </c>
      <c r="P1203" s="23" t="e">
        <v>#NAME?</v>
      </c>
      <c r="R1203" s="5">
        <v>151</v>
      </c>
      <c r="S1203" s="5">
        <v>166.5</v>
      </c>
      <c r="T1203" s="25"/>
      <c r="U1203" s="34">
        <v>118.6663973247892</v>
      </c>
      <c r="V1203" s="34"/>
      <c r="W1203" s="78"/>
    </row>
    <row r="1204" spans="1:23" outlineLevel="1" x14ac:dyDescent="0.2">
      <c r="A1204" s="27">
        <f t="shared" si="51"/>
        <v>1198</v>
      </c>
      <c r="B1204" s="50">
        <v>41534</v>
      </c>
      <c r="C1204" s="5">
        <v>130.5</v>
      </c>
      <c r="D1204" s="5">
        <v>138.75</v>
      </c>
      <c r="E1204" s="5">
        <v>2.2999999999999998</v>
      </c>
      <c r="F1204" s="5">
        <v>29</v>
      </c>
      <c r="G1204" s="34">
        <v>12.2</v>
      </c>
      <c r="H1204" s="34">
        <v>135</v>
      </c>
      <c r="I1204" s="34">
        <v>151</v>
      </c>
      <c r="K1204" s="9">
        <f t="shared" si="49"/>
        <v>98.65</v>
      </c>
      <c r="L1204" s="9"/>
      <c r="M1204" s="9">
        <v>16.16</v>
      </c>
      <c r="N1204" s="76">
        <f t="shared" si="50"/>
        <v>0.16381145463760768</v>
      </c>
      <c r="P1204" s="23" t="e">
        <v>#NAME?</v>
      </c>
      <c r="R1204" s="5">
        <v>151</v>
      </c>
      <c r="S1204" s="5">
        <v>167</v>
      </c>
      <c r="T1204" s="25"/>
      <c r="U1204" s="34">
        <v>114.75</v>
      </c>
      <c r="V1204" s="34"/>
      <c r="W1204" s="78"/>
    </row>
    <row r="1205" spans="1:23" outlineLevel="1" x14ac:dyDescent="0.2">
      <c r="A1205" s="27">
        <f t="shared" si="51"/>
        <v>1199</v>
      </c>
      <c r="B1205" s="50">
        <v>41535</v>
      </c>
      <c r="C1205" s="5">
        <v>130.25</v>
      </c>
      <c r="D1205" s="5">
        <v>138.25</v>
      </c>
      <c r="E1205" s="5">
        <v>2.2999999999999998</v>
      </c>
      <c r="F1205" s="5">
        <v>30.2</v>
      </c>
      <c r="G1205" s="34">
        <v>12.2</v>
      </c>
      <c r="H1205" s="34">
        <v>136.5</v>
      </c>
      <c r="I1205" s="34">
        <v>152</v>
      </c>
      <c r="K1205" s="9">
        <f t="shared" si="49"/>
        <v>96.990000000000009</v>
      </c>
      <c r="L1205" s="9"/>
      <c r="M1205" s="9">
        <v>16.71</v>
      </c>
      <c r="N1205" s="76">
        <f t="shared" si="50"/>
        <v>0.17228580266006804</v>
      </c>
      <c r="P1205" s="23" t="e">
        <v>#NAME?</v>
      </c>
      <c r="R1205" s="5">
        <v>152.5</v>
      </c>
      <c r="S1205" s="5">
        <v>168</v>
      </c>
      <c r="T1205" s="25"/>
      <c r="U1205" s="34">
        <v>114.67</v>
      </c>
      <c r="V1205" s="34"/>
      <c r="W1205" s="78"/>
    </row>
    <row r="1206" spans="1:23" outlineLevel="1" x14ac:dyDescent="0.2">
      <c r="A1206" s="27">
        <f t="shared" si="51"/>
        <v>1200</v>
      </c>
      <c r="B1206" s="50">
        <v>41554</v>
      </c>
      <c r="C1206" s="5">
        <v>130.75</v>
      </c>
      <c r="D1206" s="5">
        <v>140</v>
      </c>
      <c r="E1206" s="5">
        <v>2.4</v>
      </c>
      <c r="F1206" s="5">
        <v>28.25</v>
      </c>
      <c r="G1206" s="34">
        <v>12.5</v>
      </c>
      <c r="H1206" s="34">
        <v>134</v>
      </c>
      <c r="I1206" s="34">
        <v>150.5</v>
      </c>
      <c r="K1206" s="9">
        <f t="shared" si="49"/>
        <v>100.55000000000001</v>
      </c>
      <c r="L1206" s="9"/>
      <c r="M1206" s="9">
        <v>15.47</v>
      </c>
      <c r="N1206" s="76">
        <f t="shared" si="50"/>
        <v>0.15385380407757335</v>
      </c>
      <c r="P1206" s="23" t="e">
        <v>#NAME?</v>
      </c>
      <c r="R1206" s="5">
        <v>148</v>
      </c>
      <c r="S1206" s="5">
        <v>164.5</v>
      </c>
      <c r="T1206" s="25"/>
      <c r="U1206" s="34">
        <v>116.83</v>
      </c>
      <c r="V1206" s="34"/>
      <c r="W1206" s="78"/>
    </row>
    <row r="1207" spans="1:23" outlineLevel="1" x14ac:dyDescent="0.2">
      <c r="A1207" s="27">
        <f t="shared" si="51"/>
        <v>1201</v>
      </c>
      <c r="B1207" s="50">
        <v>41557</v>
      </c>
      <c r="C1207" s="5">
        <v>133.5</v>
      </c>
      <c r="D1207" s="5">
        <v>142.75</v>
      </c>
      <c r="E1207" s="5">
        <v>2.4</v>
      </c>
      <c r="F1207" s="5">
        <v>28.5</v>
      </c>
      <c r="G1207" s="34">
        <v>12.6</v>
      </c>
      <c r="H1207" s="34">
        <v>131.5</v>
      </c>
      <c r="I1207" s="34">
        <v>149.5</v>
      </c>
      <c r="K1207" s="9">
        <f t="shared" si="49"/>
        <v>102.83000000000001</v>
      </c>
      <c r="L1207" s="9"/>
      <c r="M1207" s="9">
        <v>15.4</v>
      </c>
      <c r="N1207" s="76">
        <f t="shared" si="50"/>
        <v>0.14976174268209666</v>
      </c>
      <c r="P1207" s="23" t="e">
        <v>#NAME?</v>
      </c>
      <c r="R1207" s="5">
        <v>145.5</v>
      </c>
      <c r="S1207" s="5">
        <v>163.5</v>
      </c>
      <c r="T1207" s="25"/>
      <c r="U1207" s="34">
        <v>116.99</v>
      </c>
      <c r="V1207" s="34"/>
      <c r="W1207" s="78"/>
    </row>
    <row r="1208" spans="1:23" outlineLevel="1" x14ac:dyDescent="0.2">
      <c r="A1208" s="27">
        <f t="shared" si="51"/>
        <v>1202</v>
      </c>
      <c r="B1208" s="50">
        <v>41558</v>
      </c>
      <c r="C1208" s="5">
        <v>134</v>
      </c>
      <c r="D1208" s="5">
        <v>143.25</v>
      </c>
      <c r="E1208" s="5">
        <v>2.4</v>
      </c>
      <c r="F1208" s="5">
        <v>25.7</v>
      </c>
      <c r="G1208" s="34">
        <v>10.7</v>
      </c>
      <c r="H1208" s="34">
        <v>131.5</v>
      </c>
      <c r="I1208" s="34">
        <v>149.5</v>
      </c>
      <c r="K1208" s="9">
        <f t="shared" si="49"/>
        <v>106.08999999999999</v>
      </c>
      <c r="L1208" s="9"/>
      <c r="M1208" s="9">
        <v>15.51</v>
      </c>
      <c r="N1208" s="76">
        <f t="shared" si="50"/>
        <v>0.14619662550664531</v>
      </c>
      <c r="P1208" s="23" t="e">
        <v>#NAME?</v>
      </c>
      <c r="R1208" s="5">
        <v>145.5</v>
      </c>
      <c r="S1208" s="5">
        <v>163.5</v>
      </c>
      <c r="T1208" s="25"/>
      <c r="U1208" s="34">
        <v>117.21</v>
      </c>
      <c r="V1208" s="34"/>
      <c r="W1208" s="78"/>
    </row>
    <row r="1209" spans="1:23" outlineLevel="1" x14ac:dyDescent="0.2">
      <c r="A1209" s="27">
        <f t="shared" si="51"/>
        <v>1203</v>
      </c>
      <c r="B1209" s="50">
        <v>41562</v>
      </c>
      <c r="C1209" s="5">
        <v>134</v>
      </c>
      <c r="D1209" s="5">
        <v>143.25</v>
      </c>
      <c r="E1209" s="5">
        <v>2.4</v>
      </c>
      <c r="F1209" s="5">
        <v>25.7</v>
      </c>
      <c r="G1209" s="34">
        <v>10.7</v>
      </c>
      <c r="H1209" s="34">
        <v>131.5</v>
      </c>
      <c r="I1209" s="34">
        <v>149.5</v>
      </c>
      <c r="K1209" s="9">
        <f t="shared" si="49"/>
        <v>106.08999999999999</v>
      </c>
      <c r="L1209" s="9"/>
      <c r="M1209" s="9">
        <v>16.309999999999999</v>
      </c>
      <c r="N1209" s="76">
        <f t="shared" si="50"/>
        <v>0.15373739277971535</v>
      </c>
      <c r="P1209" s="23" t="e">
        <v>#NAME?</v>
      </c>
      <c r="R1209" s="5">
        <v>145.5</v>
      </c>
      <c r="S1209" s="5">
        <v>163.5</v>
      </c>
      <c r="T1209" s="25"/>
      <c r="U1209" s="34">
        <v>117.89</v>
      </c>
      <c r="V1209" s="34"/>
      <c r="W1209" s="78"/>
    </row>
    <row r="1210" spans="1:23" outlineLevel="1" x14ac:dyDescent="0.2">
      <c r="A1210" s="27">
        <f t="shared" si="51"/>
        <v>1204</v>
      </c>
      <c r="B1210" s="50">
        <v>41563</v>
      </c>
      <c r="C1210" s="5">
        <v>134</v>
      </c>
      <c r="D1210" s="5">
        <v>143.25</v>
      </c>
      <c r="E1210" s="5">
        <v>2.4</v>
      </c>
      <c r="F1210" s="5">
        <v>25.8</v>
      </c>
      <c r="G1210" s="34">
        <v>11</v>
      </c>
      <c r="H1210" s="34">
        <v>132</v>
      </c>
      <c r="I1210" s="34">
        <v>149.5</v>
      </c>
      <c r="K1210" s="9">
        <f t="shared" si="49"/>
        <v>105.99</v>
      </c>
      <c r="L1210" s="9"/>
      <c r="M1210" s="9">
        <v>16.41</v>
      </c>
      <c r="N1210" s="76">
        <f t="shared" si="50"/>
        <v>0.15482592697424286</v>
      </c>
      <c r="P1210" s="23" t="e">
        <v>#NAME?</v>
      </c>
      <c r="R1210" s="5">
        <v>146</v>
      </c>
      <c r="S1210" s="5">
        <v>163.5</v>
      </c>
      <c r="T1210" s="25"/>
      <c r="U1210" s="34">
        <v>117.88</v>
      </c>
      <c r="V1210" s="34"/>
      <c r="W1210" s="78"/>
    </row>
    <row r="1211" spans="1:23" outlineLevel="1" x14ac:dyDescent="0.2">
      <c r="A1211" s="27">
        <f t="shared" si="51"/>
        <v>1205</v>
      </c>
      <c r="B1211" s="50">
        <v>41564</v>
      </c>
      <c r="C1211" s="5">
        <v>135</v>
      </c>
      <c r="D1211" s="5">
        <v>144.25</v>
      </c>
      <c r="E1211" s="5">
        <v>2.4</v>
      </c>
      <c r="F1211" s="5">
        <v>26.5</v>
      </c>
      <c r="G1211" s="34">
        <v>11.15</v>
      </c>
      <c r="H1211" s="34">
        <v>130.5</v>
      </c>
      <c r="I1211" s="34">
        <v>148</v>
      </c>
      <c r="K1211" s="9">
        <f t="shared" si="49"/>
        <v>106.21000000000001</v>
      </c>
      <c r="L1211" s="9"/>
      <c r="M1211" s="9">
        <v>16.66</v>
      </c>
      <c r="N1211" s="76">
        <f t="shared" si="50"/>
        <v>0.15685905281988513</v>
      </c>
      <c r="P1211" s="23" t="e">
        <v>#NAME?</v>
      </c>
      <c r="R1211" s="5">
        <v>146</v>
      </c>
      <c r="S1211" s="5">
        <v>163.5</v>
      </c>
      <c r="T1211" s="25"/>
      <c r="U1211" s="34">
        <v>117.9686785733489</v>
      </c>
      <c r="V1211" s="34"/>
      <c r="W1211" s="78"/>
    </row>
    <row r="1212" spans="1:23" outlineLevel="1" x14ac:dyDescent="0.2">
      <c r="A1212" s="27">
        <f t="shared" si="51"/>
        <v>1206</v>
      </c>
      <c r="B1212" s="50">
        <v>41565</v>
      </c>
      <c r="C1212" s="5">
        <v>135.5</v>
      </c>
      <c r="D1212" s="5">
        <v>144.75</v>
      </c>
      <c r="E1212" s="5">
        <v>2.4</v>
      </c>
      <c r="F1212" s="5">
        <v>26.2</v>
      </c>
      <c r="G1212" s="34">
        <v>10.9</v>
      </c>
      <c r="H1212" s="34">
        <v>129</v>
      </c>
      <c r="I1212" s="34">
        <v>146.5</v>
      </c>
      <c r="K1212" s="9">
        <f t="shared" ref="K1212:K1275" si="52">+D1212*0.92-F1212</f>
        <v>106.97000000000001</v>
      </c>
      <c r="L1212" s="9"/>
      <c r="M1212" s="9">
        <v>16.11</v>
      </c>
      <c r="N1212" s="76">
        <f t="shared" ref="N1212:N1275" si="53">+M1212/K1212</f>
        <v>0.15060297279611104</v>
      </c>
      <c r="P1212" s="23" t="e">
        <v>#NAME?</v>
      </c>
      <c r="R1212" s="5">
        <v>146</v>
      </c>
      <c r="S1212" s="5">
        <v>163.5</v>
      </c>
      <c r="T1212" s="25"/>
      <c r="U1212" s="34">
        <v>118.02</v>
      </c>
      <c r="V1212" s="34"/>
      <c r="W1212" s="78"/>
    </row>
    <row r="1213" spans="1:23" outlineLevel="1" x14ac:dyDescent="0.2">
      <c r="A1213" s="27">
        <f t="shared" si="51"/>
        <v>1207</v>
      </c>
      <c r="B1213" s="50">
        <v>41568</v>
      </c>
      <c r="C1213" s="5">
        <v>134.75</v>
      </c>
      <c r="D1213" s="5">
        <v>144</v>
      </c>
      <c r="E1213" s="5">
        <v>2.4</v>
      </c>
      <c r="F1213" s="5">
        <v>25.9</v>
      </c>
      <c r="G1213" s="34">
        <v>10.5</v>
      </c>
      <c r="H1213" s="34">
        <v>128.5</v>
      </c>
      <c r="I1213" s="34">
        <v>146</v>
      </c>
      <c r="K1213" s="9">
        <f t="shared" si="52"/>
        <v>106.58000000000001</v>
      </c>
      <c r="L1213" s="9"/>
      <c r="M1213" s="9">
        <v>16.28</v>
      </c>
      <c r="N1213" s="76">
        <f t="shared" si="53"/>
        <v>0.15274910865077876</v>
      </c>
      <c r="P1213" s="23" t="e">
        <v>#NAME?</v>
      </c>
      <c r="R1213" s="5">
        <v>144.5</v>
      </c>
      <c r="S1213" s="5">
        <v>162</v>
      </c>
      <c r="T1213" s="25"/>
      <c r="U1213" s="34">
        <v>117.94</v>
      </c>
      <c r="V1213" s="34"/>
      <c r="W1213" s="78"/>
    </row>
    <row r="1214" spans="1:23" outlineLevel="1" x14ac:dyDescent="0.2">
      <c r="A1214" s="27">
        <f t="shared" si="51"/>
        <v>1208</v>
      </c>
      <c r="B1214" s="50">
        <v>41569</v>
      </c>
      <c r="C1214" s="5">
        <v>133.75</v>
      </c>
      <c r="D1214" s="5">
        <v>143</v>
      </c>
      <c r="E1214" s="5">
        <v>2.4</v>
      </c>
      <c r="F1214" s="5">
        <v>25.6</v>
      </c>
      <c r="G1214" s="34">
        <v>10.4</v>
      </c>
      <c r="H1214" s="34">
        <v>128.5</v>
      </c>
      <c r="I1214" s="34">
        <v>146</v>
      </c>
      <c r="K1214" s="9">
        <f t="shared" si="52"/>
        <v>105.96000000000001</v>
      </c>
      <c r="L1214" s="9"/>
      <c r="M1214" s="9">
        <v>16.600000000000001</v>
      </c>
      <c r="N1214" s="76">
        <f t="shared" si="53"/>
        <v>0.15666289165722916</v>
      </c>
      <c r="P1214" s="23" t="e">
        <v>#NAME?</v>
      </c>
      <c r="R1214" s="5">
        <v>144.5</v>
      </c>
      <c r="S1214" s="5">
        <v>162</v>
      </c>
      <c r="T1214" s="25"/>
      <c r="U1214" s="34">
        <v>117.61</v>
      </c>
      <c r="V1214" s="34"/>
      <c r="W1214" s="78"/>
    </row>
    <row r="1215" spans="1:23" outlineLevel="1" x14ac:dyDescent="0.2">
      <c r="A1215" s="27">
        <f t="shared" si="51"/>
        <v>1209</v>
      </c>
      <c r="B1215" s="50">
        <v>41570</v>
      </c>
      <c r="C1215" s="5">
        <v>133.25</v>
      </c>
      <c r="D1215" s="5">
        <v>142.5</v>
      </c>
      <c r="E1215" s="5">
        <v>2.4</v>
      </c>
      <c r="F1215" s="5">
        <v>25.2</v>
      </c>
      <c r="G1215" s="34">
        <v>10.25</v>
      </c>
      <c r="H1215" s="34">
        <v>128.5</v>
      </c>
      <c r="I1215" s="34">
        <v>145.5</v>
      </c>
      <c r="K1215" s="9">
        <f t="shared" si="52"/>
        <v>105.89999999999999</v>
      </c>
      <c r="L1215" s="9"/>
      <c r="M1215" s="9">
        <v>16.010000000000002</v>
      </c>
      <c r="N1215" s="76">
        <f t="shared" si="53"/>
        <v>0.15118035882908407</v>
      </c>
      <c r="P1215" s="23" t="e">
        <v>#NAME?</v>
      </c>
      <c r="R1215" s="5">
        <v>145</v>
      </c>
      <c r="S1215" s="5">
        <v>162</v>
      </c>
      <c r="T1215" s="25"/>
      <c r="U1215" s="34">
        <v>116.76</v>
      </c>
      <c r="V1215" s="34"/>
      <c r="W1215" s="78"/>
    </row>
    <row r="1216" spans="1:23" outlineLevel="1" x14ac:dyDescent="0.2">
      <c r="A1216" s="27">
        <f t="shared" si="51"/>
        <v>1210</v>
      </c>
      <c r="B1216" s="50">
        <v>41571</v>
      </c>
      <c r="C1216" s="5">
        <v>132.5</v>
      </c>
      <c r="D1216" s="5">
        <v>141.75</v>
      </c>
      <c r="E1216" s="5">
        <v>2.4</v>
      </c>
      <c r="F1216" s="5">
        <v>25</v>
      </c>
      <c r="G1216" s="34">
        <v>9.8000000000000007</v>
      </c>
      <c r="H1216" s="34">
        <v>129.5</v>
      </c>
      <c r="I1216" s="34">
        <v>145.5</v>
      </c>
      <c r="K1216" s="9">
        <f t="shared" si="52"/>
        <v>105.41</v>
      </c>
      <c r="L1216" s="9"/>
      <c r="M1216" s="9">
        <v>15.91</v>
      </c>
      <c r="N1216" s="76">
        <f t="shared" si="53"/>
        <v>0.15093444644720616</v>
      </c>
      <c r="P1216" s="23" t="e">
        <v>#NAME?</v>
      </c>
      <c r="R1216" s="5">
        <v>145.5</v>
      </c>
      <c r="S1216" s="5">
        <v>161.5</v>
      </c>
      <c r="T1216" s="25"/>
      <c r="U1216" s="34">
        <v>116.18</v>
      </c>
      <c r="V1216" s="34"/>
      <c r="W1216" s="78"/>
    </row>
    <row r="1217" spans="1:23" outlineLevel="1" x14ac:dyDescent="0.2">
      <c r="A1217" s="27">
        <f t="shared" si="51"/>
        <v>1211</v>
      </c>
      <c r="B1217" s="50">
        <v>41572</v>
      </c>
      <c r="C1217" s="5">
        <v>131.75</v>
      </c>
      <c r="D1217" s="5">
        <v>141</v>
      </c>
      <c r="E1217" s="5">
        <v>2.4</v>
      </c>
      <c r="F1217" s="5">
        <v>23.8</v>
      </c>
      <c r="G1217" s="34">
        <v>9.1999999999999993</v>
      </c>
      <c r="H1217" s="34">
        <v>129.5</v>
      </c>
      <c r="I1217" s="34">
        <v>145</v>
      </c>
      <c r="K1217" s="9">
        <f t="shared" si="52"/>
        <v>105.92</v>
      </c>
      <c r="L1217" s="9"/>
      <c r="M1217" s="9">
        <v>16.079999999999998</v>
      </c>
      <c r="N1217" s="76">
        <f t="shared" si="53"/>
        <v>0.15181268882175225</v>
      </c>
      <c r="P1217" s="23" t="e">
        <v>#NAME?</v>
      </c>
      <c r="R1217" s="5">
        <v>146</v>
      </c>
      <c r="S1217" s="5">
        <v>161.5</v>
      </c>
      <c r="T1217" s="25"/>
      <c r="U1217" s="34">
        <v>116.14</v>
      </c>
      <c r="V1217" s="34"/>
      <c r="W1217" s="78"/>
    </row>
    <row r="1218" spans="1:23" outlineLevel="1" x14ac:dyDescent="0.2">
      <c r="A1218" s="27">
        <f t="shared" si="51"/>
        <v>1212</v>
      </c>
      <c r="B1218" s="50">
        <v>41575</v>
      </c>
      <c r="C1218" s="5">
        <v>130.75</v>
      </c>
      <c r="D1218" s="5">
        <v>140</v>
      </c>
      <c r="E1218" s="5">
        <v>2.4</v>
      </c>
      <c r="F1218" s="5">
        <v>23</v>
      </c>
      <c r="G1218" s="34">
        <v>9</v>
      </c>
      <c r="H1218" s="34">
        <v>129.5</v>
      </c>
      <c r="I1218" s="34">
        <v>145</v>
      </c>
      <c r="K1218" s="9">
        <f t="shared" si="52"/>
        <v>105.80000000000001</v>
      </c>
      <c r="L1218" s="9"/>
      <c r="M1218" s="9">
        <v>16.234999999999999</v>
      </c>
      <c r="N1218" s="76">
        <f t="shared" si="53"/>
        <v>0.15344990548204157</v>
      </c>
      <c r="P1218" s="23" t="e">
        <v>#NAME?</v>
      </c>
      <c r="R1218" s="5">
        <v>146</v>
      </c>
      <c r="S1218" s="5">
        <v>161.5</v>
      </c>
      <c r="T1218" s="25"/>
      <c r="U1218" s="34">
        <v>116.06</v>
      </c>
      <c r="V1218" s="34"/>
      <c r="W1218" s="78"/>
    </row>
    <row r="1219" spans="1:23" outlineLevel="1" x14ac:dyDescent="0.2">
      <c r="A1219" s="27">
        <f t="shared" si="51"/>
        <v>1213</v>
      </c>
      <c r="B1219" s="50">
        <v>41576</v>
      </c>
      <c r="C1219" s="5">
        <v>129.75</v>
      </c>
      <c r="D1219" s="5">
        <v>140</v>
      </c>
      <c r="E1219" s="5">
        <v>2.4</v>
      </c>
      <c r="F1219" s="5">
        <v>22.3</v>
      </c>
      <c r="G1219" s="34">
        <v>9</v>
      </c>
      <c r="H1219" s="34">
        <v>129.5</v>
      </c>
      <c r="I1219" s="34">
        <v>145</v>
      </c>
      <c r="K1219" s="9">
        <f t="shared" si="52"/>
        <v>106.50000000000001</v>
      </c>
      <c r="L1219" s="9"/>
      <c r="M1219" s="9">
        <v>16.190000000000001</v>
      </c>
      <c r="N1219" s="76">
        <f t="shared" si="53"/>
        <v>0.15201877934272301</v>
      </c>
      <c r="P1219" s="23" t="e">
        <v>#NAME?</v>
      </c>
      <c r="R1219" s="5">
        <v>145.5</v>
      </c>
      <c r="S1219" s="5">
        <v>161</v>
      </c>
      <c r="T1219" s="25"/>
      <c r="U1219" s="34">
        <v>115.69</v>
      </c>
      <c r="V1219" s="34"/>
      <c r="W1219" s="78"/>
    </row>
    <row r="1220" spans="1:23" outlineLevel="1" x14ac:dyDescent="0.2">
      <c r="A1220" s="27">
        <f t="shared" si="51"/>
        <v>1214</v>
      </c>
      <c r="B1220" s="50">
        <v>41577</v>
      </c>
      <c r="C1220" s="5">
        <v>130.75</v>
      </c>
      <c r="D1220" s="5">
        <v>141.25</v>
      </c>
      <c r="E1220" s="5">
        <v>2.4</v>
      </c>
      <c r="F1220" s="5">
        <v>20</v>
      </c>
      <c r="G1220" s="34">
        <v>7.85</v>
      </c>
      <c r="H1220" s="34">
        <v>130</v>
      </c>
      <c r="I1220" s="34">
        <v>145</v>
      </c>
      <c r="K1220" s="9">
        <f t="shared" si="52"/>
        <v>109.95000000000002</v>
      </c>
      <c r="L1220" s="9"/>
      <c r="M1220" s="9">
        <v>16.09</v>
      </c>
      <c r="N1220" s="76">
        <f t="shared" si="53"/>
        <v>0.14633924511141425</v>
      </c>
      <c r="P1220" s="23" t="e">
        <v>#NAME?</v>
      </c>
      <c r="R1220" s="5">
        <v>145.5</v>
      </c>
      <c r="S1220" s="5">
        <v>160.5</v>
      </c>
      <c r="T1220" s="25"/>
      <c r="U1220" s="34">
        <v>115.61</v>
      </c>
      <c r="V1220" s="34"/>
      <c r="W1220" s="78"/>
    </row>
    <row r="1221" spans="1:23" outlineLevel="1" x14ac:dyDescent="0.2">
      <c r="A1221" s="27">
        <f t="shared" si="51"/>
        <v>1215</v>
      </c>
      <c r="B1221" s="50">
        <v>41578</v>
      </c>
      <c r="C1221" s="18">
        <v>132.25</v>
      </c>
      <c r="D1221" s="5">
        <v>143</v>
      </c>
      <c r="E1221" s="5">
        <v>2.4</v>
      </c>
      <c r="F1221" s="19">
        <v>19.100000000000001</v>
      </c>
      <c r="G1221" s="34">
        <v>7.2</v>
      </c>
      <c r="H1221" s="34">
        <v>130</v>
      </c>
      <c r="I1221" s="34">
        <v>145</v>
      </c>
      <c r="K1221" s="9">
        <f t="shared" si="52"/>
        <v>112.46000000000001</v>
      </c>
      <c r="L1221" s="9"/>
      <c r="M1221" s="9">
        <v>16.015000000000001</v>
      </c>
      <c r="N1221" s="76">
        <f t="shared" si="53"/>
        <v>0.14240618886715276</v>
      </c>
      <c r="P1221" s="23" t="e">
        <v>#NAME?</v>
      </c>
      <c r="R1221" s="5">
        <v>145.5</v>
      </c>
      <c r="S1221" s="5">
        <v>160.5</v>
      </c>
      <c r="T1221" s="25"/>
      <c r="U1221" s="34">
        <v>116.05</v>
      </c>
      <c r="V1221" s="34"/>
      <c r="W1221" s="78"/>
    </row>
    <row r="1222" spans="1:23" outlineLevel="1" x14ac:dyDescent="0.2">
      <c r="A1222" s="27">
        <f t="shared" si="51"/>
        <v>1216</v>
      </c>
      <c r="B1222" s="50">
        <v>41579</v>
      </c>
      <c r="C1222" s="18">
        <v>135</v>
      </c>
      <c r="D1222" s="5">
        <v>147</v>
      </c>
      <c r="E1222" s="5">
        <v>2.4</v>
      </c>
      <c r="F1222" s="19">
        <v>20</v>
      </c>
      <c r="G1222" s="34">
        <v>8.1999999999999993</v>
      </c>
      <c r="H1222" s="34">
        <v>129</v>
      </c>
      <c r="I1222" s="34">
        <v>143.5</v>
      </c>
      <c r="K1222" s="9">
        <f t="shared" si="52"/>
        <v>115.24000000000001</v>
      </c>
      <c r="L1222" s="9"/>
      <c r="M1222" s="9">
        <v>16.38</v>
      </c>
      <c r="N1222" s="76">
        <f t="shared" si="53"/>
        <v>0.14213814647691772</v>
      </c>
      <c r="P1222" s="23" t="e">
        <v>#NAME?</v>
      </c>
      <c r="R1222" s="5">
        <v>145.5</v>
      </c>
      <c r="S1222" s="5">
        <v>160</v>
      </c>
      <c r="T1222" s="25"/>
      <c r="U1222" s="34">
        <v>118.88</v>
      </c>
      <c r="V1222" s="34"/>
      <c r="W1222" s="78"/>
    </row>
    <row r="1223" spans="1:23" outlineLevel="1" x14ac:dyDescent="0.2">
      <c r="A1223" s="27">
        <f t="shared" si="51"/>
        <v>1217</v>
      </c>
      <c r="B1223" s="50">
        <v>41582</v>
      </c>
      <c r="C1223" s="18">
        <v>135</v>
      </c>
      <c r="D1223" s="5">
        <v>147</v>
      </c>
      <c r="E1223" s="5">
        <v>2.4</v>
      </c>
      <c r="F1223" s="19">
        <v>20.8</v>
      </c>
      <c r="G1223" s="34">
        <v>8.4</v>
      </c>
      <c r="H1223" s="34">
        <v>129</v>
      </c>
      <c r="I1223" s="34">
        <v>143.5</v>
      </c>
      <c r="K1223" s="9">
        <f t="shared" si="52"/>
        <v>114.44000000000001</v>
      </c>
      <c r="L1223" s="9"/>
      <c r="M1223" s="9">
        <v>17.079999999999998</v>
      </c>
      <c r="N1223" s="76">
        <f t="shared" si="53"/>
        <v>0.14924851450541765</v>
      </c>
      <c r="P1223" s="23" t="e">
        <v>#NAME?</v>
      </c>
      <c r="R1223" s="5">
        <v>145.5</v>
      </c>
      <c r="S1223" s="5">
        <v>160</v>
      </c>
      <c r="T1223" s="25"/>
      <c r="U1223" s="34">
        <v>119.04</v>
      </c>
      <c r="V1223" s="34"/>
      <c r="W1223" s="78"/>
    </row>
    <row r="1224" spans="1:23" outlineLevel="1" x14ac:dyDescent="0.2">
      <c r="A1224" s="27">
        <f t="shared" ref="A1224:A1287" si="54">A1223+1</f>
        <v>1218</v>
      </c>
      <c r="B1224" s="50">
        <v>41583</v>
      </c>
      <c r="C1224" s="18">
        <v>135.75</v>
      </c>
      <c r="D1224" s="5">
        <v>147.75</v>
      </c>
      <c r="E1224" s="5">
        <v>2.4</v>
      </c>
      <c r="F1224" s="19">
        <v>20.8</v>
      </c>
      <c r="G1224" s="34">
        <v>8.4</v>
      </c>
      <c r="H1224" s="34">
        <v>128.5</v>
      </c>
      <c r="I1224" s="34">
        <v>143</v>
      </c>
      <c r="K1224" s="9">
        <f t="shared" si="52"/>
        <v>115.13000000000001</v>
      </c>
      <c r="L1224" s="9"/>
      <c r="M1224" s="9">
        <v>16.86</v>
      </c>
      <c r="N1224" s="76">
        <f t="shared" si="53"/>
        <v>0.14644315122035959</v>
      </c>
      <c r="P1224" s="23" t="e">
        <v>#NAME?</v>
      </c>
      <c r="R1224" s="5">
        <v>145.25</v>
      </c>
      <c r="S1224" s="5">
        <v>159.75</v>
      </c>
      <c r="T1224" s="25"/>
      <c r="U1224" s="34">
        <v>119.57</v>
      </c>
      <c r="V1224" s="34"/>
      <c r="W1224" s="78"/>
    </row>
    <row r="1225" spans="1:23" outlineLevel="1" x14ac:dyDescent="0.2">
      <c r="A1225" s="27">
        <f t="shared" si="54"/>
        <v>1219</v>
      </c>
      <c r="B1225" s="50">
        <v>41584</v>
      </c>
      <c r="C1225" s="18">
        <v>136.75</v>
      </c>
      <c r="D1225" s="5">
        <v>148.75</v>
      </c>
      <c r="E1225" s="5">
        <v>2.4</v>
      </c>
      <c r="F1225" s="19">
        <v>22.5</v>
      </c>
      <c r="G1225" s="34">
        <v>8.9499999999999993</v>
      </c>
      <c r="H1225" s="34">
        <v>128.5</v>
      </c>
      <c r="I1225" s="34">
        <v>143.5</v>
      </c>
      <c r="K1225" s="9">
        <f t="shared" si="52"/>
        <v>114.35</v>
      </c>
      <c r="L1225" s="9"/>
      <c r="M1225" s="9">
        <v>17.065000000000001</v>
      </c>
      <c r="N1225" s="76">
        <f t="shared" si="53"/>
        <v>0.14923480542195017</v>
      </c>
      <c r="P1225" s="23" t="e">
        <v>#NAME?</v>
      </c>
      <c r="R1225" s="5">
        <v>144.75</v>
      </c>
      <c r="S1225" s="5">
        <v>159.75</v>
      </c>
      <c r="T1225" s="25"/>
      <c r="U1225" s="34">
        <v>121.1</v>
      </c>
      <c r="V1225" s="34"/>
      <c r="W1225" s="78"/>
    </row>
    <row r="1226" spans="1:23" outlineLevel="1" x14ac:dyDescent="0.2">
      <c r="A1226" s="27">
        <f t="shared" si="54"/>
        <v>1220</v>
      </c>
      <c r="B1226" s="50">
        <v>41585</v>
      </c>
      <c r="C1226" s="18">
        <v>136.75</v>
      </c>
      <c r="D1226" s="5">
        <v>148.75</v>
      </c>
      <c r="E1226" s="5">
        <v>2.4</v>
      </c>
      <c r="F1226" s="19">
        <v>21.7</v>
      </c>
      <c r="G1226" s="34">
        <v>8.9</v>
      </c>
      <c r="H1226" s="34">
        <v>128.5</v>
      </c>
      <c r="I1226" s="34">
        <v>143.5</v>
      </c>
      <c r="K1226" s="9">
        <f t="shared" si="52"/>
        <v>115.14999999999999</v>
      </c>
      <c r="L1226" s="9"/>
      <c r="M1226" s="9">
        <v>16.18</v>
      </c>
      <c r="N1226" s="76">
        <f t="shared" si="53"/>
        <v>0.1405123751628311</v>
      </c>
      <c r="P1226" s="23" t="e">
        <v>#NAME?</v>
      </c>
      <c r="R1226" s="5">
        <v>144.25</v>
      </c>
      <c r="S1226" s="5">
        <v>159.25</v>
      </c>
      <c r="T1226" s="25"/>
      <c r="U1226" s="34">
        <v>120.08</v>
      </c>
      <c r="V1226" s="34"/>
      <c r="W1226" s="78"/>
    </row>
    <row r="1227" spans="1:23" outlineLevel="1" x14ac:dyDescent="0.2">
      <c r="A1227" s="27">
        <f t="shared" si="54"/>
        <v>1221</v>
      </c>
      <c r="B1227" s="50">
        <v>41586</v>
      </c>
      <c r="C1227" s="18">
        <v>135.5</v>
      </c>
      <c r="D1227" s="5">
        <v>147.5</v>
      </c>
      <c r="E1227" s="5">
        <v>2.4</v>
      </c>
      <c r="F1227" s="19">
        <v>21.7</v>
      </c>
      <c r="G1227" s="34">
        <v>8.9</v>
      </c>
      <c r="H1227" s="34">
        <v>129</v>
      </c>
      <c r="I1227" s="34">
        <v>143.5</v>
      </c>
      <c r="K1227" s="9">
        <f t="shared" si="52"/>
        <v>114.00000000000001</v>
      </c>
      <c r="L1227" s="9"/>
      <c r="M1227" s="9">
        <v>15.98</v>
      </c>
      <c r="N1227" s="76">
        <f t="shared" si="53"/>
        <v>0.1401754385964912</v>
      </c>
      <c r="P1227" s="23" t="e">
        <v>#NAME?</v>
      </c>
      <c r="R1227" s="5">
        <v>144</v>
      </c>
      <c r="S1227" s="5">
        <v>158.5</v>
      </c>
      <c r="T1227" s="25"/>
      <c r="U1227" s="34">
        <v>120.02</v>
      </c>
      <c r="V1227" s="34"/>
      <c r="W1227" s="78"/>
    </row>
    <row r="1228" spans="1:23" outlineLevel="1" x14ac:dyDescent="0.2">
      <c r="A1228" s="27">
        <f t="shared" si="54"/>
        <v>1222</v>
      </c>
      <c r="B1228" s="50">
        <v>41589</v>
      </c>
      <c r="C1228" s="18">
        <v>135.75</v>
      </c>
      <c r="D1228" s="5">
        <v>147.75</v>
      </c>
      <c r="E1228" s="5">
        <v>2.4</v>
      </c>
      <c r="F1228" s="19">
        <v>22.1</v>
      </c>
      <c r="G1228" s="34">
        <v>9</v>
      </c>
      <c r="H1228" s="34">
        <v>129.5</v>
      </c>
      <c r="I1228" s="34">
        <v>144</v>
      </c>
      <c r="K1228" s="9">
        <f t="shared" si="52"/>
        <v>113.83000000000001</v>
      </c>
      <c r="L1228" s="9"/>
      <c r="M1228" s="9">
        <v>15.96</v>
      </c>
      <c r="N1228" s="76">
        <f t="shared" si="53"/>
        <v>0.14020908372133883</v>
      </c>
      <c r="P1228" s="23" t="e">
        <v>#NAME?</v>
      </c>
      <c r="R1228" s="5">
        <v>144</v>
      </c>
      <c r="S1228" s="5">
        <v>158.5</v>
      </c>
      <c r="T1228" s="25"/>
      <c r="U1228" s="34">
        <v>118.76</v>
      </c>
      <c r="V1228" s="34"/>
      <c r="W1228" s="78"/>
    </row>
    <row r="1229" spans="1:23" outlineLevel="1" x14ac:dyDescent="0.2">
      <c r="A1229" s="27">
        <f t="shared" si="54"/>
        <v>1223</v>
      </c>
      <c r="B1229" s="50">
        <v>41590</v>
      </c>
      <c r="C1229" s="18">
        <v>135.75</v>
      </c>
      <c r="D1229" s="5">
        <v>147.75</v>
      </c>
      <c r="E1229" s="5">
        <v>2.4</v>
      </c>
      <c r="F1229" s="19">
        <v>22.3</v>
      </c>
      <c r="G1229" s="34">
        <v>9.1999999999999993</v>
      </c>
      <c r="H1229" s="34">
        <v>129.5</v>
      </c>
      <c r="I1229" s="34">
        <v>144.5</v>
      </c>
      <c r="K1229" s="9">
        <f t="shared" si="52"/>
        <v>113.63000000000001</v>
      </c>
      <c r="L1229" s="9"/>
      <c r="M1229" s="9">
        <v>15.4</v>
      </c>
      <c r="N1229" s="76">
        <f t="shared" si="53"/>
        <v>0.13552758954501451</v>
      </c>
      <c r="P1229" s="23" t="e">
        <v>#NAME?</v>
      </c>
      <c r="R1229" s="5">
        <v>143.5</v>
      </c>
      <c r="S1229" s="5">
        <v>158.5</v>
      </c>
      <c r="T1229" s="25"/>
      <c r="U1229" s="34">
        <v>119.19</v>
      </c>
      <c r="V1229" s="34"/>
      <c r="W1229" s="78"/>
    </row>
    <row r="1230" spans="1:23" outlineLevel="1" x14ac:dyDescent="0.2">
      <c r="A1230" s="27">
        <f t="shared" si="54"/>
        <v>1224</v>
      </c>
      <c r="B1230" s="50">
        <v>41591</v>
      </c>
      <c r="C1230" s="18">
        <v>136.25</v>
      </c>
      <c r="D1230" s="5">
        <v>148.25</v>
      </c>
      <c r="E1230" s="5">
        <v>2.4</v>
      </c>
      <c r="F1230" s="19">
        <v>21.75</v>
      </c>
      <c r="G1230" s="34">
        <v>9.1999999999999993</v>
      </c>
      <c r="H1230" s="34">
        <v>129</v>
      </c>
      <c r="I1230" s="34">
        <v>144</v>
      </c>
      <c r="K1230" s="9">
        <f t="shared" si="52"/>
        <v>114.64000000000001</v>
      </c>
      <c r="L1230" s="9"/>
      <c r="M1230" s="9">
        <v>15.44</v>
      </c>
      <c r="N1230" s="76">
        <f t="shared" si="53"/>
        <v>0.13468248429867408</v>
      </c>
      <c r="P1230" s="23" t="e">
        <v>#NAME?</v>
      </c>
      <c r="R1230" s="5">
        <v>143.5</v>
      </c>
      <c r="S1230" s="5">
        <v>158.5</v>
      </c>
      <c r="T1230" s="25"/>
      <c r="U1230" s="34">
        <v>119.87</v>
      </c>
      <c r="V1230" s="34"/>
      <c r="W1230" s="78"/>
    </row>
    <row r="1231" spans="1:23" outlineLevel="1" x14ac:dyDescent="0.2">
      <c r="A1231" s="27">
        <f t="shared" si="54"/>
        <v>1225</v>
      </c>
      <c r="B1231" s="50">
        <v>41593</v>
      </c>
      <c r="C1231" s="18">
        <v>136.75</v>
      </c>
      <c r="D1231" s="5">
        <v>149</v>
      </c>
      <c r="E1231" s="5">
        <v>2.4</v>
      </c>
      <c r="F1231" s="19">
        <v>21</v>
      </c>
      <c r="G1231" s="34">
        <v>8.6999999999999993</v>
      </c>
      <c r="H1231" s="34">
        <v>127</v>
      </c>
      <c r="I1231" s="34">
        <v>142</v>
      </c>
      <c r="K1231" s="9">
        <f t="shared" si="52"/>
        <v>116.08000000000001</v>
      </c>
      <c r="L1231" s="9"/>
      <c r="M1231" s="9">
        <v>15.77</v>
      </c>
      <c r="N1231" s="76">
        <f t="shared" si="53"/>
        <v>0.13585458304617504</v>
      </c>
      <c r="P1231" s="23" t="e">
        <v>#NAME?</v>
      </c>
      <c r="R1231" s="5">
        <v>140.5</v>
      </c>
      <c r="S1231" s="5">
        <v>155.5</v>
      </c>
      <c r="T1231" s="25"/>
      <c r="U1231" s="34">
        <v>120.5</v>
      </c>
      <c r="V1231" s="34"/>
      <c r="W1231" s="78"/>
    </row>
    <row r="1232" spans="1:23" outlineLevel="1" x14ac:dyDescent="0.2">
      <c r="A1232" s="27">
        <f t="shared" si="54"/>
        <v>1226</v>
      </c>
      <c r="B1232" s="50">
        <v>41596</v>
      </c>
      <c r="C1232" s="18">
        <v>136.75</v>
      </c>
      <c r="D1232" s="5">
        <v>149</v>
      </c>
      <c r="E1232" s="5">
        <v>2.4</v>
      </c>
      <c r="F1232" s="19">
        <v>21</v>
      </c>
      <c r="G1232" s="34">
        <v>8.6999999999999993</v>
      </c>
      <c r="H1232" s="34">
        <v>127</v>
      </c>
      <c r="I1232" s="34">
        <v>141.5</v>
      </c>
      <c r="K1232" s="9">
        <f t="shared" si="52"/>
        <v>116.08000000000001</v>
      </c>
      <c r="L1232" s="9"/>
      <c r="M1232" s="9">
        <v>15.97</v>
      </c>
      <c r="N1232" s="76">
        <f t="shared" si="53"/>
        <v>0.13757753273604409</v>
      </c>
      <c r="P1232" s="23" t="e">
        <v>#NAME?</v>
      </c>
      <c r="R1232" s="5">
        <v>141</v>
      </c>
      <c r="S1232" s="5">
        <v>155.5</v>
      </c>
      <c r="T1232" s="25"/>
      <c r="U1232" s="34">
        <v>117.98</v>
      </c>
      <c r="V1232" s="34"/>
      <c r="W1232" s="78"/>
    </row>
    <row r="1233" spans="1:23" outlineLevel="1" x14ac:dyDescent="0.2">
      <c r="A1233" s="27">
        <f t="shared" si="54"/>
        <v>1227</v>
      </c>
      <c r="B1233" s="50">
        <v>41598</v>
      </c>
      <c r="C1233" s="18">
        <v>135.5</v>
      </c>
      <c r="D1233" s="5">
        <v>147.75</v>
      </c>
      <c r="E1233" s="5">
        <v>2.4</v>
      </c>
      <c r="F1233" s="19">
        <v>21</v>
      </c>
      <c r="G1233" s="34">
        <v>9</v>
      </c>
      <c r="H1233" s="34">
        <v>126.5</v>
      </c>
      <c r="I1233" s="34">
        <v>141</v>
      </c>
      <c r="K1233" s="9">
        <f t="shared" si="52"/>
        <v>114.93</v>
      </c>
      <c r="L1233" s="9"/>
      <c r="M1233" s="9">
        <v>15.42</v>
      </c>
      <c r="N1233" s="76">
        <f t="shared" si="53"/>
        <v>0.13416862438005742</v>
      </c>
      <c r="P1233" s="23" t="e">
        <v>#NAME?</v>
      </c>
      <c r="R1233" s="5">
        <v>140.5</v>
      </c>
      <c r="S1233" s="5">
        <v>155</v>
      </c>
      <c r="T1233" s="25"/>
      <c r="U1233" s="34">
        <v>117.72</v>
      </c>
      <c r="V1233" s="34"/>
      <c r="W1233" s="78"/>
    </row>
    <row r="1234" spans="1:23" outlineLevel="1" x14ac:dyDescent="0.2">
      <c r="A1234" s="27">
        <f t="shared" si="54"/>
        <v>1228</v>
      </c>
      <c r="B1234" s="50">
        <v>41599</v>
      </c>
      <c r="C1234" s="19">
        <v>135.5</v>
      </c>
      <c r="D1234" s="34">
        <v>147.75</v>
      </c>
      <c r="E1234" s="34">
        <v>2.4</v>
      </c>
      <c r="F1234" s="19">
        <v>20.8</v>
      </c>
      <c r="G1234" s="34">
        <v>9.8000000000000007</v>
      </c>
      <c r="H1234" s="34">
        <v>126</v>
      </c>
      <c r="I1234" s="34">
        <v>140.5</v>
      </c>
      <c r="K1234" s="9">
        <f t="shared" si="52"/>
        <v>115.13000000000001</v>
      </c>
      <c r="L1234" s="9"/>
      <c r="M1234" s="9">
        <v>15.22</v>
      </c>
      <c r="N1234" s="76">
        <f t="shared" si="53"/>
        <v>0.13219838443498652</v>
      </c>
      <c r="P1234" s="23" t="e">
        <v>#NAME?</v>
      </c>
      <c r="R1234" s="5">
        <v>137.5</v>
      </c>
      <c r="S1234" s="5">
        <v>152</v>
      </c>
      <c r="T1234" s="25"/>
      <c r="U1234" s="34">
        <v>117.41</v>
      </c>
      <c r="V1234" s="34"/>
      <c r="W1234" s="78"/>
    </row>
    <row r="1235" spans="1:23" outlineLevel="1" x14ac:dyDescent="0.2">
      <c r="A1235" s="27">
        <f t="shared" si="54"/>
        <v>1229</v>
      </c>
      <c r="B1235" s="50">
        <v>41600</v>
      </c>
      <c r="C1235" s="18">
        <v>135.75</v>
      </c>
      <c r="D1235" s="5">
        <v>148</v>
      </c>
      <c r="E1235" s="5">
        <v>2.4</v>
      </c>
      <c r="F1235" s="18">
        <v>20.8</v>
      </c>
      <c r="G1235" s="34">
        <v>9.6999999999999993</v>
      </c>
      <c r="H1235" s="34">
        <v>126</v>
      </c>
      <c r="I1235" s="34">
        <v>140.5</v>
      </c>
      <c r="K1235" s="9">
        <f t="shared" si="52"/>
        <v>115.36</v>
      </c>
      <c r="L1235" s="9"/>
      <c r="M1235" s="9">
        <v>15.46</v>
      </c>
      <c r="N1235" s="76">
        <f t="shared" si="53"/>
        <v>0.13401525658807212</v>
      </c>
      <c r="P1235" s="23" t="e">
        <v>#NAME?</v>
      </c>
      <c r="R1235" s="5">
        <v>137.5</v>
      </c>
      <c r="S1235" s="5">
        <v>152</v>
      </c>
      <c r="T1235" s="25"/>
      <c r="U1235" s="34">
        <v>118.2</v>
      </c>
      <c r="V1235" s="34"/>
      <c r="W1235" s="78"/>
    </row>
    <row r="1236" spans="1:23" outlineLevel="1" x14ac:dyDescent="0.2">
      <c r="A1236" s="27">
        <f t="shared" si="54"/>
        <v>1230</v>
      </c>
      <c r="B1236" s="50">
        <v>41603</v>
      </c>
      <c r="C1236" s="19">
        <v>135.5</v>
      </c>
      <c r="D1236" s="5">
        <v>147.75</v>
      </c>
      <c r="E1236" s="5">
        <v>2.4</v>
      </c>
      <c r="F1236" s="19">
        <v>20.5</v>
      </c>
      <c r="G1236" s="34">
        <v>9.6999999999999993</v>
      </c>
      <c r="H1236" s="34">
        <v>126</v>
      </c>
      <c r="I1236" s="34">
        <v>140.5</v>
      </c>
      <c r="K1236" s="9">
        <f t="shared" si="52"/>
        <v>115.43</v>
      </c>
      <c r="L1236" s="9"/>
      <c r="M1236" s="9">
        <v>15.15</v>
      </c>
      <c r="N1236" s="76">
        <f t="shared" si="53"/>
        <v>0.13124837563891537</v>
      </c>
      <c r="P1236" s="23" t="e">
        <v>#NAME?</v>
      </c>
      <c r="R1236" s="5">
        <v>137.5</v>
      </c>
      <c r="S1236" s="5">
        <v>152</v>
      </c>
      <c r="T1236" s="25"/>
      <c r="U1236" s="34">
        <v>118.25</v>
      </c>
      <c r="V1236" s="34"/>
      <c r="W1236" s="78"/>
    </row>
    <row r="1237" spans="1:23" outlineLevel="1" x14ac:dyDescent="0.2">
      <c r="A1237" s="27">
        <f t="shared" si="54"/>
        <v>1231</v>
      </c>
      <c r="B1237" s="50">
        <v>41604</v>
      </c>
      <c r="C1237" s="19">
        <v>136</v>
      </c>
      <c r="D1237" s="5">
        <v>148.25</v>
      </c>
      <c r="E1237" s="5">
        <v>2.4</v>
      </c>
      <c r="F1237" s="18">
        <v>20.6</v>
      </c>
      <c r="G1237" s="34">
        <v>9.9499999999999993</v>
      </c>
      <c r="H1237" s="34">
        <v>125.5</v>
      </c>
      <c r="I1237" s="34">
        <v>140</v>
      </c>
      <c r="K1237" s="9">
        <f t="shared" si="52"/>
        <v>115.79000000000002</v>
      </c>
      <c r="L1237" s="9"/>
      <c r="M1237" s="9">
        <v>14.72</v>
      </c>
      <c r="N1237" s="76">
        <f t="shared" si="53"/>
        <v>0.12712669487865963</v>
      </c>
      <c r="P1237" s="23" t="e">
        <v>#NAME?</v>
      </c>
      <c r="R1237" s="5">
        <v>137.5</v>
      </c>
      <c r="S1237" s="5">
        <v>152</v>
      </c>
      <c r="T1237" s="25"/>
      <c r="U1237" s="34">
        <v>118.43</v>
      </c>
      <c r="V1237" s="34"/>
      <c r="W1237" s="78"/>
    </row>
    <row r="1238" spans="1:23" outlineLevel="1" x14ac:dyDescent="0.2">
      <c r="A1238" s="27">
        <f t="shared" si="54"/>
        <v>1232</v>
      </c>
      <c r="B1238" s="50">
        <v>41605</v>
      </c>
      <c r="C1238" s="19">
        <v>136</v>
      </c>
      <c r="D1238" s="5">
        <v>148.25</v>
      </c>
      <c r="E1238" s="5">
        <v>2.4</v>
      </c>
      <c r="F1238" s="18">
        <v>20.8</v>
      </c>
      <c r="G1238" s="34">
        <v>10</v>
      </c>
      <c r="H1238" s="34">
        <v>125.5</v>
      </c>
      <c r="I1238" s="34">
        <v>140</v>
      </c>
      <c r="K1238" s="9">
        <f t="shared" si="52"/>
        <v>115.59000000000002</v>
      </c>
      <c r="L1238" s="9"/>
      <c r="M1238" s="9">
        <v>14.76</v>
      </c>
      <c r="N1238" s="76">
        <f t="shared" si="53"/>
        <v>0.12769270698157278</v>
      </c>
      <c r="P1238" s="23" t="e">
        <v>#NAME?</v>
      </c>
      <c r="R1238" s="5">
        <v>137.5</v>
      </c>
      <c r="S1238" s="5">
        <v>152</v>
      </c>
      <c r="T1238" s="25"/>
      <c r="U1238" s="34">
        <v>118.57</v>
      </c>
      <c r="V1238" s="34"/>
      <c r="W1238" s="78"/>
    </row>
    <row r="1239" spans="1:23" outlineLevel="1" x14ac:dyDescent="0.2">
      <c r="A1239" s="27">
        <f t="shared" si="54"/>
        <v>1233</v>
      </c>
      <c r="B1239" s="50">
        <v>41606</v>
      </c>
      <c r="C1239" s="19">
        <v>136</v>
      </c>
      <c r="D1239" s="5">
        <v>148.25</v>
      </c>
      <c r="E1239" s="5">
        <v>2.4</v>
      </c>
      <c r="F1239" s="18">
        <v>21.8</v>
      </c>
      <c r="G1239" s="34">
        <v>11</v>
      </c>
      <c r="H1239" s="34">
        <v>125.5</v>
      </c>
      <c r="I1239" s="34">
        <v>140</v>
      </c>
      <c r="K1239" s="9">
        <f t="shared" si="52"/>
        <v>114.59000000000002</v>
      </c>
      <c r="L1239" s="9"/>
      <c r="M1239" s="9">
        <v>14.76</v>
      </c>
      <c r="N1239" s="76">
        <f t="shared" si="53"/>
        <v>0.12880705122611047</v>
      </c>
      <c r="P1239" s="23" t="e">
        <v>#NAME?</v>
      </c>
      <c r="R1239" s="5">
        <v>136.5</v>
      </c>
      <c r="S1239" s="5">
        <v>151</v>
      </c>
      <c r="T1239" s="25"/>
      <c r="U1239" s="34">
        <v>118.66</v>
      </c>
      <c r="V1239" s="34"/>
      <c r="W1239" s="78"/>
    </row>
    <row r="1240" spans="1:23" outlineLevel="1" x14ac:dyDescent="0.2">
      <c r="A1240" s="27">
        <f t="shared" si="54"/>
        <v>1234</v>
      </c>
      <c r="B1240" s="50">
        <v>41607</v>
      </c>
      <c r="C1240" s="19">
        <v>136</v>
      </c>
      <c r="D1240" s="5">
        <v>148.25</v>
      </c>
      <c r="E1240" s="19">
        <v>2.4</v>
      </c>
      <c r="F1240" s="19">
        <v>23.5</v>
      </c>
      <c r="G1240" s="34">
        <v>12.1</v>
      </c>
      <c r="H1240" s="34">
        <v>124</v>
      </c>
      <c r="I1240" s="34">
        <v>139.5</v>
      </c>
      <c r="K1240" s="9">
        <f t="shared" si="52"/>
        <v>112.89000000000001</v>
      </c>
      <c r="L1240" s="9"/>
      <c r="M1240" s="9">
        <v>15.32</v>
      </c>
      <c r="N1240" s="76">
        <f t="shared" si="53"/>
        <v>0.13570732571529806</v>
      </c>
      <c r="P1240" s="23" t="e">
        <v>#NAME?</v>
      </c>
      <c r="R1240" s="5">
        <v>134.5</v>
      </c>
      <c r="S1240" s="5">
        <v>150</v>
      </c>
      <c r="T1240" s="25"/>
      <c r="U1240" s="34">
        <v>118.84</v>
      </c>
      <c r="V1240" s="34"/>
      <c r="W1240" s="78"/>
    </row>
    <row r="1241" spans="1:23" outlineLevel="1" x14ac:dyDescent="0.2">
      <c r="A1241" s="27">
        <f t="shared" si="54"/>
        <v>1235</v>
      </c>
      <c r="B1241" s="50">
        <v>41610</v>
      </c>
      <c r="C1241" s="19">
        <v>136.5</v>
      </c>
      <c r="D1241" s="5">
        <v>148.75</v>
      </c>
      <c r="E1241" s="19">
        <v>2.4</v>
      </c>
      <c r="F1241" s="19">
        <v>23.6</v>
      </c>
      <c r="G1241" s="34">
        <v>11.7</v>
      </c>
      <c r="H1241" s="34">
        <v>124</v>
      </c>
      <c r="I1241" s="34">
        <v>139.5</v>
      </c>
      <c r="K1241" s="9">
        <f t="shared" si="52"/>
        <v>113.25</v>
      </c>
      <c r="L1241" s="9"/>
      <c r="M1241" s="9">
        <v>14.89</v>
      </c>
      <c r="N1241" s="76">
        <f t="shared" si="53"/>
        <v>0.13147902869757175</v>
      </c>
      <c r="P1241" s="23" t="e">
        <v>#NAME?</v>
      </c>
      <c r="R1241" s="5">
        <v>134.5</v>
      </c>
      <c r="S1241" s="5">
        <v>150</v>
      </c>
      <c r="T1241" s="25"/>
      <c r="U1241" s="34">
        <v>118.92</v>
      </c>
      <c r="V1241" s="34"/>
      <c r="W1241" s="78"/>
    </row>
    <row r="1242" spans="1:23" outlineLevel="1" x14ac:dyDescent="0.2">
      <c r="A1242" s="27">
        <f t="shared" si="54"/>
        <v>1236</v>
      </c>
      <c r="B1242" s="50">
        <v>41611</v>
      </c>
      <c r="C1242" s="19">
        <v>138</v>
      </c>
      <c r="D1242" s="5">
        <v>150.25</v>
      </c>
      <c r="E1242" s="19">
        <v>2.4</v>
      </c>
      <c r="F1242" s="19">
        <v>24.5</v>
      </c>
      <c r="G1242" s="34">
        <v>11.9</v>
      </c>
      <c r="H1242" s="34">
        <v>124</v>
      </c>
      <c r="I1242" s="34">
        <v>139.5</v>
      </c>
      <c r="K1242" s="9">
        <f t="shared" si="52"/>
        <v>113.73000000000002</v>
      </c>
      <c r="L1242" s="9"/>
      <c r="M1242" s="9">
        <v>14.85</v>
      </c>
      <c r="N1242" s="76">
        <f t="shared" si="53"/>
        <v>0.13057240833553149</v>
      </c>
      <c r="P1242" s="23" t="e">
        <v>#NAME?</v>
      </c>
      <c r="R1242" s="5">
        <v>134.5</v>
      </c>
      <c r="S1242" s="5">
        <v>150</v>
      </c>
      <c r="T1242" s="25"/>
      <c r="U1242" s="34">
        <v>119.667</v>
      </c>
      <c r="V1242" s="34"/>
      <c r="W1242" s="78"/>
    </row>
    <row r="1243" spans="1:23" outlineLevel="1" x14ac:dyDescent="0.2">
      <c r="A1243" s="27">
        <f t="shared" si="54"/>
        <v>1237</v>
      </c>
      <c r="B1243" s="50">
        <v>41612</v>
      </c>
      <c r="C1243" s="34">
        <v>140</v>
      </c>
      <c r="D1243" s="20">
        <v>152.25</v>
      </c>
      <c r="E1243" s="5">
        <v>2.4</v>
      </c>
      <c r="F1243" s="5">
        <v>26.7</v>
      </c>
      <c r="G1243" s="34">
        <v>12.6</v>
      </c>
      <c r="H1243" s="34">
        <v>123.5</v>
      </c>
      <c r="I1243" s="34">
        <v>139.5</v>
      </c>
      <c r="K1243" s="9">
        <f t="shared" si="52"/>
        <v>113.36999999999999</v>
      </c>
      <c r="L1243" s="9"/>
      <c r="M1243" s="9">
        <v>14.91</v>
      </c>
      <c r="N1243" s="76">
        <f t="shared" si="53"/>
        <v>0.13151627414659964</v>
      </c>
      <c r="P1243" s="23" t="e">
        <v>#NAME?</v>
      </c>
      <c r="R1243" s="5">
        <v>134</v>
      </c>
      <c r="S1243" s="5">
        <v>150</v>
      </c>
      <c r="T1243" s="25"/>
      <c r="U1243" s="34">
        <v>121.29</v>
      </c>
      <c r="V1243" s="34"/>
      <c r="W1243" s="78"/>
    </row>
    <row r="1244" spans="1:23" outlineLevel="1" x14ac:dyDescent="0.2">
      <c r="A1244" s="27">
        <f t="shared" si="54"/>
        <v>1238</v>
      </c>
      <c r="B1244" s="50">
        <v>41613</v>
      </c>
      <c r="C1244" s="5">
        <v>140</v>
      </c>
      <c r="D1244" s="5">
        <v>152.25</v>
      </c>
      <c r="E1244" s="5">
        <v>2.4</v>
      </c>
      <c r="F1244" s="5">
        <v>27.2</v>
      </c>
      <c r="G1244" s="34">
        <v>13.5</v>
      </c>
      <c r="H1244" s="34">
        <v>123.5</v>
      </c>
      <c r="I1244" s="34">
        <v>139.5</v>
      </c>
      <c r="K1244" s="9">
        <f t="shared" si="52"/>
        <v>112.86999999999999</v>
      </c>
      <c r="L1244" s="9"/>
      <c r="M1244" s="9">
        <v>15.1</v>
      </c>
      <c r="N1244" s="76">
        <f t="shared" si="53"/>
        <v>0.133782227341189</v>
      </c>
      <c r="P1244" s="23" t="e">
        <v>#NAME?</v>
      </c>
      <c r="R1244" s="5">
        <v>133.5</v>
      </c>
      <c r="S1244" s="5">
        <v>149.5</v>
      </c>
      <c r="T1244" s="25"/>
      <c r="U1244" s="34">
        <v>122.5</v>
      </c>
      <c r="V1244" s="34"/>
      <c r="W1244" s="78"/>
    </row>
    <row r="1245" spans="1:23" outlineLevel="1" x14ac:dyDescent="0.2">
      <c r="A1245" s="27">
        <f t="shared" si="54"/>
        <v>1239</v>
      </c>
      <c r="B1245" s="50">
        <v>41614</v>
      </c>
      <c r="C1245" s="5">
        <v>139</v>
      </c>
      <c r="D1245" s="5">
        <v>151.25</v>
      </c>
      <c r="E1245" s="5">
        <v>2.4</v>
      </c>
      <c r="F1245" s="5">
        <v>27</v>
      </c>
      <c r="G1245" s="34">
        <v>13.3</v>
      </c>
      <c r="H1245" s="34">
        <v>121.5</v>
      </c>
      <c r="I1245" s="34">
        <v>138.5</v>
      </c>
      <c r="K1245" s="9">
        <f t="shared" si="52"/>
        <v>112.15</v>
      </c>
      <c r="L1245" s="9"/>
      <c r="M1245" s="9">
        <v>15.25</v>
      </c>
      <c r="N1245" s="76">
        <f t="shared" si="53"/>
        <v>0.13597860008916629</v>
      </c>
      <c r="P1245" s="23" t="e">
        <v>#NAME?</v>
      </c>
      <c r="R1245" s="5">
        <v>132.5</v>
      </c>
      <c r="S1245" s="5">
        <v>149.5</v>
      </c>
      <c r="T1245" s="25"/>
      <c r="U1245" s="34">
        <v>122.3</v>
      </c>
      <c r="V1245" s="34"/>
      <c r="W1245" s="78"/>
    </row>
    <row r="1246" spans="1:23" outlineLevel="1" x14ac:dyDescent="0.2">
      <c r="A1246" s="27">
        <f t="shared" si="54"/>
        <v>1240</v>
      </c>
      <c r="B1246" s="50">
        <v>41617</v>
      </c>
      <c r="C1246" s="5">
        <v>138.75</v>
      </c>
      <c r="D1246" s="5">
        <v>151</v>
      </c>
      <c r="E1246" s="5">
        <v>2.4</v>
      </c>
      <c r="F1246" s="5">
        <v>28</v>
      </c>
      <c r="G1246" s="34">
        <v>13.1</v>
      </c>
      <c r="H1246" s="34">
        <v>121.5</v>
      </c>
      <c r="I1246" s="34">
        <v>138.5</v>
      </c>
      <c r="K1246" s="9">
        <f t="shared" si="52"/>
        <v>110.92000000000002</v>
      </c>
      <c r="L1246" s="9"/>
      <c r="M1246" s="9">
        <v>15.45</v>
      </c>
      <c r="N1246" s="76">
        <f t="shared" si="53"/>
        <v>0.13928957807428774</v>
      </c>
      <c r="P1246" s="23" t="e">
        <v>#NAME?</v>
      </c>
      <c r="R1246" s="5">
        <v>133</v>
      </c>
      <c r="S1246" s="5">
        <v>150</v>
      </c>
      <c r="T1246" s="25"/>
      <c r="U1246" s="34">
        <v>122.37</v>
      </c>
      <c r="V1246" s="34">
        <v>125.5</v>
      </c>
      <c r="W1246" s="78"/>
    </row>
    <row r="1247" spans="1:23" outlineLevel="1" x14ac:dyDescent="0.2">
      <c r="A1247" s="27">
        <f t="shared" si="54"/>
        <v>1241</v>
      </c>
      <c r="B1247" s="50">
        <v>41618</v>
      </c>
      <c r="C1247" s="5">
        <v>139.25</v>
      </c>
      <c r="D1247" s="5">
        <v>151.5</v>
      </c>
      <c r="E1247" s="5">
        <v>2.4</v>
      </c>
      <c r="F1247" s="5">
        <v>28</v>
      </c>
      <c r="G1247" s="34">
        <v>14.3</v>
      </c>
      <c r="H1247" s="34">
        <v>121.5</v>
      </c>
      <c r="I1247" s="34">
        <v>138.5</v>
      </c>
      <c r="K1247" s="9">
        <f t="shared" si="52"/>
        <v>111.38</v>
      </c>
      <c r="L1247" s="9"/>
      <c r="M1247" s="9">
        <v>15.33</v>
      </c>
      <c r="N1247" s="76">
        <f t="shared" si="53"/>
        <v>0.13763691865685043</v>
      </c>
      <c r="P1247" s="23" t="e">
        <v>#NAME?</v>
      </c>
      <c r="R1247" s="5">
        <v>133</v>
      </c>
      <c r="S1247" s="5">
        <v>150</v>
      </c>
      <c r="T1247" s="25"/>
      <c r="U1247" s="34">
        <v>121.65</v>
      </c>
      <c r="V1247" s="34">
        <v>126.25</v>
      </c>
      <c r="W1247" s="78"/>
    </row>
    <row r="1248" spans="1:23" outlineLevel="1" x14ac:dyDescent="0.2">
      <c r="A1248" s="27">
        <f t="shared" si="54"/>
        <v>1242</v>
      </c>
      <c r="B1248" s="50">
        <v>41619</v>
      </c>
      <c r="C1248" s="5">
        <v>138.25</v>
      </c>
      <c r="D1248" s="5">
        <v>150.5</v>
      </c>
      <c r="E1248" s="5">
        <v>2.4</v>
      </c>
      <c r="F1248" s="5">
        <v>29</v>
      </c>
      <c r="G1248" s="34">
        <v>14.9</v>
      </c>
      <c r="H1248" s="34">
        <v>120.5</v>
      </c>
      <c r="I1248" s="34">
        <v>137.5</v>
      </c>
      <c r="K1248" s="9">
        <f t="shared" si="52"/>
        <v>109.46000000000001</v>
      </c>
      <c r="L1248" s="9"/>
      <c r="M1248" s="9">
        <v>14.87</v>
      </c>
      <c r="N1248" s="76">
        <f t="shared" si="53"/>
        <v>0.13584871185821304</v>
      </c>
      <c r="P1248" s="23" t="e">
        <v>#NAME?</v>
      </c>
      <c r="R1248" s="5">
        <v>133.5</v>
      </c>
      <c r="S1248" s="5">
        <v>150.5</v>
      </c>
      <c r="T1248" s="25"/>
      <c r="U1248" s="34">
        <v>121.62</v>
      </c>
      <c r="V1248" s="34">
        <v>125.25</v>
      </c>
      <c r="W1248" s="78"/>
    </row>
    <row r="1249" spans="1:23" outlineLevel="1" x14ac:dyDescent="0.2">
      <c r="A1249" s="27">
        <f t="shared" si="54"/>
        <v>1243</v>
      </c>
      <c r="B1249" s="50">
        <v>41620</v>
      </c>
      <c r="C1249" s="5">
        <v>137.25</v>
      </c>
      <c r="D1249" s="5">
        <v>150.25</v>
      </c>
      <c r="E1249" s="5">
        <v>2.4</v>
      </c>
      <c r="F1249" s="5">
        <v>29.5</v>
      </c>
      <c r="G1249" s="34">
        <v>15.75</v>
      </c>
      <c r="H1249" s="34">
        <v>120.5</v>
      </c>
      <c r="I1249" s="34">
        <v>138</v>
      </c>
      <c r="K1249" s="9">
        <f t="shared" si="52"/>
        <v>108.73000000000002</v>
      </c>
      <c r="L1249" s="9"/>
      <c r="M1249" s="9">
        <v>14.78</v>
      </c>
      <c r="N1249" s="76">
        <f t="shared" si="53"/>
        <v>0.13593304515773014</v>
      </c>
      <c r="P1249" s="23" t="e">
        <v>#NAME?</v>
      </c>
      <c r="R1249" s="5">
        <v>134</v>
      </c>
      <c r="S1249" s="5">
        <v>151.5</v>
      </c>
      <c r="T1249" s="25"/>
      <c r="U1249" s="34">
        <v>121.09</v>
      </c>
      <c r="V1249" s="34">
        <v>124.25</v>
      </c>
      <c r="W1249" s="78"/>
    </row>
    <row r="1250" spans="1:23" outlineLevel="1" x14ac:dyDescent="0.2">
      <c r="A1250" s="27">
        <f t="shared" si="54"/>
        <v>1244</v>
      </c>
      <c r="B1250" s="50">
        <v>41621</v>
      </c>
      <c r="C1250" s="5">
        <v>135.25</v>
      </c>
      <c r="D1250" s="5">
        <v>148.25</v>
      </c>
      <c r="E1250" s="5">
        <v>2.4</v>
      </c>
      <c r="F1250" s="5">
        <v>29.5</v>
      </c>
      <c r="G1250" s="34">
        <v>14.5</v>
      </c>
      <c r="H1250" s="34">
        <v>122</v>
      </c>
      <c r="I1250" s="34">
        <v>138.5</v>
      </c>
      <c r="K1250" s="9">
        <f t="shared" si="52"/>
        <v>106.89000000000001</v>
      </c>
      <c r="L1250" s="9"/>
      <c r="M1250" s="9">
        <v>14.67</v>
      </c>
      <c r="N1250" s="76">
        <f t="shared" si="53"/>
        <v>0.13724389559360087</v>
      </c>
      <c r="P1250" s="23" t="e">
        <v>#NAME?</v>
      </c>
      <c r="R1250" s="5">
        <v>135</v>
      </c>
      <c r="S1250" s="5">
        <v>151.5</v>
      </c>
      <c r="T1250" s="25"/>
      <c r="U1250" s="34">
        <v>120.88</v>
      </c>
      <c r="V1250" s="34">
        <v>122.25</v>
      </c>
      <c r="W1250" s="78"/>
    </row>
    <row r="1251" spans="1:23" outlineLevel="1" x14ac:dyDescent="0.2">
      <c r="A1251" s="27">
        <f t="shared" si="54"/>
        <v>1245</v>
      </c>
      <c r="B1251" s="50">
        <v>41624</v>
      </c>
      <c r="C1251" s="5">
        <v>134.75</v>
      </c>
      <c r="D1251" s="5">
        <v>147.75</v>
      </c>
      <c r="E1251" s="5">
        <v>2.4</v>
      </c>
      <c r="F1251" s="5">
        <v>30</v>
      </c>
      <c r="G1251" s="34">
        <v>15</v>
      </c>
      <c r="H1251" s="34">
        <v>120</v>
      </c>
      <c r="I1251" s="34">
        <v>137</v>
      </c>
      <c r="K1251" s="9">
        <f t="shared" si="52"/>
        <v>105.93</v>
      </c>
      <c r="L1251" s="9"/>
      <c r="M1251" s="9">
        <v>14.77</v>
      </c>
      <c r="N1251" s="76">
        <f t="shared" si="53"/>
        <v>0.13943170017936371</v>
      </c>
      <c r="P1251" s="23" t="e">
        <v>#NAME?</v>
      </c>
      <c r="R1251" s="5">
        <v>133.5</v>
      </c>
      <c r="S1251" s="5">
        <v>150.5</v>
      </c>
      <c r="T1251" s="25"/>
      <c r="U1251" s="34">
        <v>119.18</v>
      </c>
      <c r="V1251" s="34">
        <v>121.75</v>
      </c>
      <c r="W1251" s="78"/>
    </row>
    <row r="1252" spans="1:23" outlineLevel="1" x14ac:dyDescent="0.2">
      <c r="A1252" s="27">
        <f t="shared" si="54"/>
        <v>1246</v>
      </c>
      <c r="B1252" s="50">
        <v>41625</v>
      </c>
      <c r="C1252" s="5">
        <v>133.25</v>
      </c>
      <c r="D1252" s="5">
        <v>146.25</v>
      </c>
      <c r="E1252" s="5">
        <v>2.4</v>
      </c>
      <c r="F1252" s="5">
        <v>28</v>
      </c>
      <c r="G1252" s="34">
        <v>13</v>
      </c>
      <c r="H1252" s="34">
        <v>120</v>
      </c>
      <c r="I1252" s="34">
        <v>137</v>
      </c>
      <c r="K1252" s="9">
        <f t="shared" si="52"/>
        <v>106.55000000000001</v>
      </c>
      <c r="L1252" s="9"/>
      <c r="M1252" s="9">
        <v>14.72</v>
      </c>
      <c r="N1252" s="76">
        <f t="shared" si="53"/>
        <v>0.13815110276865319</v>
      </c>
      <c r="P1252" s="23" t="e">
        <v>#NAME?</v>
      </c>
      <c r="R1252" s="5">
        <v>133.5</v>
      </c>
      <c r="S1252" s="5">
        <v>150.5</v>
      </c>
      <c r="T1252" s="25"/>
      <c r="U1252" s="34">
        <v>117.72</v>
      </c>
      <c r="V1252" s="34">
        <v>120.75</v>
      </c>
      <c r="W1252" s="78"/>
    </row>
    <row r="1253" spans="1:23" outlineLevel="1" x14ac:dyDescent="0.2">
      <c r="A1253" s="27">
        <f t="shared" si="54"/>
        <v>1247</v>
      </c>
      <c r="B1253" s="50">
        <v>41626</v>
      </c>
      <c r="C1253" s="5">
        <v>133.25</v>
      </c>
      <c r="D1253" s="5">
        <v>146.25</v>
      </c>
      <c r="E1253" s="5">
        <v>2.4</v>
      </c>
      <c r="F1253" s="5">
        <v>25.5</v>
      </c>
      <c r="G1253" s="34">
        <v>11</v>
      </c>
      <c r="H1253" s="34">
        <v>120.5</v>
      </c>
      <c r="I1253" s="34">
        <v>137</v>
      </c>
      <c r="K1253" s="9">
        <f t="shared" si="52"/>
        <v>109.05000000000001</v>
      </c>
      <c r="L1253" s="9"/>
      <c r="M1253" s="9">
        <v>14.85</v>
      </c>
      <c r="N1253" s="76">
        <f t="shared" si="53"/>
        <v>0.13617606602475926</v>
      </c>
      <c r="P1253" s="23" t="e">
        <v>#NAME?</v>
      </c>
      <c r="R1253" s="5">
        <v>134</v>
      </c>
      <c r="S1253" s="5">
        <v>150.5</v>
      </c>
      <c r="T1253" s="25"/>
      <c r="U1253" s="34">
        <v>117.38</v>
      </c>
      <c r="V1253" s="34">
        <v>120.75</v>
      </c>
      <c r="W1253" s="78"/>
    </row>
    <row r="1254" spans="1:23" outlineLevel="1" x14ac:dyDescent="0.2">
      <c r="A1254" s="27">
        <f t="shared" si="54"/>
        <v>1248</v>
      </c>
      <c r="B1254" s="50">
        <v>41627</v>
      </c>
      <c r="C1254" s="19">
        <v>133</v>
      </c>
      <c r="D1254" s="5">
        <v>146</v>
      </c>
      <c r="E1254" s="5">
        <v>2.4</v>
      </c>
      <c r="F1254" s="19">
        <v>25.5</v>
      </c>
      <c r="G1254" s="34">
        <v>10.9</v>
      </c>
      <c r="H1254" s="34">
        <v>120</v>
      </c>
      <c r="I1254" s="34">
        <v>136.5</v>
      </c>
      <c r="K1254" s="9">
        <f t="shared" si="52"/>
        <v>108.82</v>
      </c>
      <c r="L1254" s="9"/>
      <c r="M1254" s="9">
        <v>14.81</v>
      </c>
      <c r="N1254" s="76">
        <f t="shared" si="53"/>
        <v>0.13609630582613491</v>
      </c>
      <c r="P1254" s="23" t="e">
        <v>#NAME?</v>
      </c>
      <c r="R1254" s="5">
        <v>134</v>
      </c>
      <c r="S1254" s="5">
        <v>150.5</v>
      </c>
      <c r="T1254" s="25"/>
      <c r="U1254" s="34">
        <v>116.83</v>
      </c>
      <c r="V1254" s="34">
        <v>120.5</v>
      </c>
      <c r="W1254" s="78"/>
    </row>
    <row r="1255" spans="1:23" outlineLevel="1" x14ac:dyDescent="0.2">
      <c r="A1255" s="27">
        <f t="shared" si="54"/>
        <v>1249</v>
      </c>
      <c r="B1255" s="50">
        <v>41635</v>
      </c>
      <c r="C1255" s="5">
        <v>133.25</v>
      </c>
      <c r="D1255" s="5">
        <v>146</v>
      </c>
      <c r="E1255" s="5">
        <v>2.2999999999999998</v>
      </c>
      <c r="F1255" s="5">
        <v>29.5</v>
      </c>
      <c r="G1255" s="34">
        <v>12.5</v>
      </c>
      <c r="H1255" s="34">
        <v>119</v>
      </c>
      <c r="I1255" s="34">
        <v>135.5</v>
      </c>
      <c r="K1255" s="9">
        <f t="shared" si="52"/>
        <v>104.82</v>
      </c>
      <c r="L1255" s="9"/>
      <c r="M1255" s="9">
        <v>15.23</v>
      </c>
      <c r="N1255" s="76">
        <f t="shared" si="53"/>
        <v>0.1452966991032246</v>
      </c>
      <c r="P1255" s="23" t="e">
        <v>#NAME?</v>
      </c>
      <c r="R1255" s="5">
        <v>131.5</v>
      </c>
      <c r="S1255" s="5">
        <v>148</v>
      </c>
      <c r="T1255" s="25"/>
      <c r="U1255" s="34">
        <v>117.44</v>
      </c>
      <c r="V1255" s="34">
        <v>120.5</v>
      </c>
      <c r="W1255" s="78"/>
    </row>
    <row r="1256" spans="1:23" outlineLevel="1" x14ac:dyDescent="0.2">
      <c r="A1256" s="27">
        <f t="shared" si="54"/>
        <v>1250</v>
      </c>
      <c r="B1256" s="50">
        <v>41639</v>
      </c>
      <c r="C1256" s="5">
        <v>134.75</v>
      </c>
      <c r="D1256" s="5">
        <v>147.5</v>
      </c>
      <c r="E1256" s="5">
        <v>2.2999999999999998</v>
      </c>
      <c r="F1256" s="5">
        <v>28.9</v>
      </c>
      <c r="G1256" s="34">
        <v>11.9</v>
      </c>
      <c r="H1256" s="34">
        <v>118</v>
      </c>
      <c r="I1256" s="34">
        <v>134.5</v>
      </c>
      <c r="K1256" s="9">
        <f t="shared" si="52"/>
        <v>106.80000000000001</v>
      </c>
      <c r="L1256" s="9"/>
      <c r="M1256" s="9">
        <v>15.25</v>
      </c>
      <c r="N1256" s="76">
        <f t="shared" si="53"/>
        <v>0.14279026217228463</v>
      </c>
      <c r="P1256" s="23" t="e">
        <v>#NAME?</v>
      </c>
      <c r="R1256" s="5">
        <v>131.5</v>
      </c>
      <c r="S1256" s="5">
        <v>148</v>
      </c>
      <c r="T1256" s="25"/>
      <c r="U1256" s="34">
        <v>118.44</v>
      </c>
      <c r="V1256" s="34">
        <v>122</v>
      </c>
      <c r="W1256" s="78"/>
    </row>
    <row r="1257" spans="1:23" outlineLevel="1" x14ac:dyDescent="0.2">
      <c r="A1257" s="27">
        <f t="shared" si="54"/>
        <v>1251</v>
      </c>
      <c r="B1257" s="50">
        <v>41641</v>
      </c>
      <c r="C1257" s="34">
        <v>134.5</v>
      </c>
      <c r="D1257" s="5">
        <v>147.25</v>
      </c>
      <c r="E1257" s="5">
        <v>2.2999999999999998</v>
      </c>
      <c r="F1257" s="5">
        <v>27.75</v>
      </c>
      <c r="G1257" s="34">
        <v>11.25</v>
      </c>
      <c r="H1257" s="34">
        <v>118</v>
      </c>
      <c r="I1257" s="34">
        <v>134.5</v>
      </c>
      <c r="K1257" s="9">
        <f t="shared" si="52"/>
        <v>107.72</v>
      </c>
      <c r="L1257" s="9"/>
      <c r="M1257" s="9">
        <v>14.53</v>
      </c>
      <c r="N1257" s="76">
        <f t="shared" si="53"/>
        <v>0.13488674340883772</v>
      </c>
      <c r="P1257" s="23" t="e">
        <v>#NAME?</v>
      </c>
      <c r="R1257" s="5">
        <v>131.5</v>
      </c>
      <c r="S1257" s="5">
        <v>148</v>
      </c>
      <c r="T1257" s="25"/>
      <c r="U1257" s="34">
        <v>118.73</v>
      </c>
      <c r="V1257" s="34">
        <v>121.75</v>
      </c>
      <c r="W1257" s="78"/>
    </row>
    <row r="1258" spans="1:23" outlineLevel="1" x14ac:dyDescent="0.2">
      <c r="A1258" s="27">
        <f t="shared" si="54"/>
        <v>1252</v>
      </c>
      <c r="B1258" s="50">
        <v>41642</v>
      </c>
      <c r="C1258" s="34">
        <v>134</v>
      </c>
      <c r="D1258" s="5">
        <v>146.75</v>
      </c>
      <c r="E1258" s="5">
        <v>2.2999999999999998</v>
      </c>
      <c r="F1258" s="5">
        <v>26.75</v>
      </c>
      <c r="G1258" s="34">
        <v>10.75</v>
      </c>
      <c r="H1258" s="34">
        <v>118.5</v>
      </c>
      <c r="I1258" s="34">
        <v>134</v>
      </c>
      <c r="K1258" s="9">
        <f t="shared" si="52"/>
        <v>108.26000000000002</v>
      </c>
      <c r="L1258" s="9"/>
      <c r="M1258" s="9">
        <v>14.33</v>
      </c>
      <c r="N1258" s="76">
        <f t="shared" si="53"/>
        <v>0.13236652503232954</v>
      </c>
      <c r="P1258" s="23" t="e">
        <v>#NAME?</v>
      </c>
      <c r="R1258" s="5">
        <v>131.5</v>
      </c>
      <c r="S1258" s="5">
        <v>147</v>
      </c>
      <c r="T1258" s="25"/>
      <c r="U1258" s="34">
        <v>119.07</v>
      </c>
      <c r="V1258" s="34">
        <v>121.25</v>
      </c>
      <c r="W1258" s="78"/>
    </row>
    <row r="1259" spans="1:23" outlineLevel="1" x14ac:dyDescent="0.2">
      <c r="A1259" s="27">
        <f t="shared" si="54"/>
        <v>1253</v>
      </c>
      <c r="B1259" s="50">
        <v>41645</v>
      </c>
      <c r="C1259" s="19">
        <v>133.75</v>
      </c>
      <c r="D1259" s="5">
        <v>146.5</v>
      </c>
      <c r="E1259" s="5">
        <v>2.2999999999999998</v>
      </c>
      <c r="F1259" s="5">
        <v>26.25</v>
      </c>
      <c r="G1259" s="34">
        <v>10.25</v>
      </c>
      <c r="H1259" s="34">
        <v>119.5</v>
      </c>
      <c r="I1259" s="34">
        <v>134</v>
      </c>
      <c r="K1259" s="9">
        <f t="shared" si="52"/>
        <v>108.53</v>
      </c>
      <c r="L1259" s="9"/>
      <c r="M1259" s="9">
        <v>14.29</v>
      </c>
      <c r="N1259" s="76">
        <f t="shared" si="53"/>
        <v>0.13166866304247674</v>
      </c>
      <c r="P1259" s="23" t="e">
        <v>#NAME?</v>
      </c>
      <c r="R1259" s="5">
        <v>132.5</v>
      </c>
      <c r="S1259" s="5">
        <v>147</v>
      </c>
      <c r="T1259" s="25"/>
      <c r="U1259" s="34">
        <v>118.88</v>
      </c>
      <c r="V1259" s="34">
        <v>121</v>
      </c>
      <c r="W1259" s="78"/>
    </row>
    <row r="1260" spans="1:23" outlineLevel="1" x14ac:dyDescent="0.2">
      <c r="A1260" s="27">
        <f t="shared" si="54"/>
        <v>1254</v>
      </c>
      <c r="B1260" s="50">
        <v>41646</v>
      </c>
      <c r="C1260" s="34">
        <v>132.5</v>
      </c>
      <c r="D1260" s="5">
        <v>145.25</v>
      </c>
      <c r="E1260" s="5">
        <v>2.2999999999999998</v>
      </c>
      <c r="F1260" s="5">
        <v>24.75</v>
      </c>
      <c r="G1260" s="34">
        <v>9.25</v>
      </c>
      <c r="H1260" s="34">
        <v>118.5</v>
      </c>
      <c r="I1260" s="34">
        <v>133</v>
      </c>
      <c r="K1260" s="9">
        <f t="shared" si="52"/>
        <v>108.88</v>
      </c>
      <c r="L1260" s="9"/>
      <c r="M1260" s="9">
        <v>14.04</v>
      </c>
      <c r="N1260" s="76">
        <f t="shared" si="53"/>
        <v>0.12894930198383542</v>
      </c>
      <c r="P1260" s="23" t="e">
        <v>#NAME?</v>
      </c>
      <c r="R1260" s="5">
        <v>132</v>
      </c>
      <c r="S1260" s="5">
        <v>146.5</v>
      </c>
      <c r="T1260" s="25"/>
      <c r="U1260" s="34">
        <v>118.18</v>
      </c>
      <c r="V1260" s="34">
        <v>119.75</v>
      </c>
      <c r="W1260" s="78"/>
    </row>
    <row r="1261" spans="1:23" outlineLevel="1" x14ac:dyDescent="0.2">
      <c r="A1261" s="27">
        <f t="shared" si="54"/>
        <v>1255</v>
      </c>
      <c r="B1261" s="50">
        <v>41647</v>
      </c>
      <c r="C1261" s="34">
        <v>132</v>
      </c>
      <c r="D1261" s="34">
        <v>144.75</v>
      </c>
      <c r="E1261" s="5">
        <v>2.2999999999999998</v>
      </c>
      <c r="F1261" s="5">
        <v>21.5</v>
      </c>
      <c r="G1261" s="34">
        <v>8.75</v>
      </c>
      <c r="H1261" s="34">
        <v>119</v>
      </c>
      <c r="I1261" s="34">
        <v>133</v>
      </c>
      <c r="K1261" s="9">
        <f t="shared" si="52"/>
        <v>111.67000000000002</v>
      </c>
      <c r="L1261" s="9"/>
      <c r="M1261" s="9">
        <v>13.95</v>
      </c>
      <c r="N1261" s="76">
        <f t="shared" si="53"/>
        <v>0.12492164413002595</v>
      </c>
      <c r="P1261" s="23" t="e">
        <v>#NAME?</v>
      </c>
      <c r="R1261" s="5">
        <v>132.5</v>
      </c>
      <c r="S1261" s="5">
        <v>146.5</v>
      </c>
      <c r="T1261" s="25"/>
      <c r="U1261" s="34">
        <v>117.23</v>
      </c>
      <c r="V1261" s="34">
        <v>119.25</v>
      </c>
      <c r="W1261" s="78"/>
    </row>
    <row r="1262" spans="1:23" outlineLevel="1" x14ac:dyDescent="0.2">
      <c r="A1262" s="27">
        <f t="shared" si="54"/>
        <v>1256</v>
      </c>
      <c r="B1262" s="50">
        <v>41648</v>
      </c>
      <c r="C1262" s="34">
        <v>131.25</v>
      </c>
      <c r="D1262" s="5">
        <v>144</v>
      </c>
      <c r="E1262" s="5">
        <v>2.2999999999999998</v>
      </c>
      <c r="F1262" s="5">
        <v>20.5</v>
      </c>
      <c r="G1262" s="34">
        <v>8</v>
      </c>
      <c r="H1262" s="34">
        <v>119</v>
      </c>
      <c r="I1262" s="34">
        <v>133</v>
      </c>
      <c r="K1262" s="9">
        <f t="shared" si="52"/>
        <v>111.98000000000002</v>
      </c>
      <c r="L1262" s="9"/>
      <c r="M1262" s="9">
        <v>13.55</v>
      </c>
      <c r="N1262" s="76">
        <f t="shared" si="53"/>
        <v>0.12100375066976245</v>
      </c>
      <c r="P1262" s="23" t="e">
        <v>#NAME?</v>
      </c>
      <c r="R1262" s="5">
        <v>131</v>
      </c>
      <c r="S1262" s="5">
        <v>145</v>
      </c>
      <c r="T1262" s="25"/>
      <c r="U1262" s="34">
        <v>116.84</v>
      </c>
      <c r="V1262" s="34">
        <v>118.5</v>
      </c>
      <c r="W1262" s="78"/>
    </row>
    <row r="1263" spans="1:23" outlineLevel="1" x14ac:dyDescent="0.2">
      <c r="A1263" s="27">
        <f t="shared" si="54"/>
        <v>1257</v>
      </c>
      <c r="B1263" s="50">
        <v>41649</v>
      </c>
      <c r="C1263" s="34">
        <v>131.25</v>
      </c>
      <c r="D1263" s="34">
        <v>144</v>
      </c>
      <c r="E1263" s="34">
        <v>2.2999999999999998</v>
      </c>
      <c r="F1263" s="34">
        <v>20.25</v>
      </c>
      <c r="G1263" s="34">
        <v>7.5</v>
      </c>
      <c r="H1263" s="34">
        <v>118</v>
      </c>
      <c r="I1263" s="34">
        <v>132</v>
      </c>
      <c r="K1263" s="9">
        <f t="shared" si="52"/>
        <v>112.23000000000002</v>
      </c>
      <c r="L1263" s="9"/>
      <c r="M1263" s="9">
        <v>13.72</v>
      </c>
      <c r="N1263" s="76">
        <f t="shared" si="53"/>
        <v>0.1222489530428584</v>
      </c>
      <c r="P1263" s="23" t="e">
        <v>#NAME?</v>
      </c>
      <c r="R1263" s="5">
        <v>130.5</v>
      </c>
      <c r="S1263" s="5">
        <v>144.5</v>
      </c>
      <c r="T1263" s="25"/>
      <c r="U1263" s="34">
        <v>116.08</v>
      </c>
      <c r="V1263" s="34">
        <v>118.5</v>
      </c>
      <c r="W1263" s="78"/>
    </row>
    <row r="1264" spans="1:23" outlineLevel="1" x14ac:dyDescent="0.2">
      <c r="A1264" s="27">
        <f t="shared" si="54"/>
        <v>1258</v>
      </c>
      <c r="B1264" s="50">
        <v>41652</v>
      </c>
      <c r="C1264" s="34">
        <v>131</v>
      </c>
      <c r="D1264" s="5">
        <v>143.75</v>
      </c>
      <c r="E1264" s="5">
        <v>2.2999999999999998</v>
      </c>
      <c r="F1264" s="5">
        <v>19.5</v>
      </c>
      <c r="G1264" s="34">
        <v>7</v>
      </c>
      <c r="H1264" s="34">
        <v>118</v>
      </c>
      <c r="I1264" s="34">
        <v>132</v>
      </c>
      <c r="K1264" s="9">
        <f t="shared" si="52"/>
        <v>112.75</v>
      </c>
      <c r="L1264" s="9"/>
      <c r="M1264" s="9">
        <v>13.6</v>
      </c>
      <c r="N1264" s="76">
        <f t="shared" si="53"/>
        <v>0.12062084257206208</v>
      </c>
      <c r="P1264" s="23" t="e">
        <v>#NAME?</v>
      </c>
      <c r="R1264" s="5">
        <v>130</v>
      </c>
      <c r="S1264" s="5">
        <v>144</v>
      </c>
      <c r="T1264" s="25"/>
      <c r="U1264" s="34">
        <v>116.09</v>
      </c>
      <c r="V1264" s="34">
        <v>118.25</v>
      </c>
      <c r="W1264" s="78"/>
    </row>
    <row r="1265" spans="1:23" outlineLevel="1" x14ac:dyDescent="0.2">
      <c r="A1265" s="27">
        <f t="shared" si="54"/>
        <v>1259</v>
      </c>
      <c r="B1265" s="50">
        <v>41653</v>
      </c>
      <c r="C1265" s="19">
        <v>130.75</v>
      </c>
      <c r="D1265" s="19">
        <v>143.5</v>
      </c>
      <c r="E1265" s="19">
        <v>2.2999999999999998</v>
      </c>
      <c r="F1265" s="19">
        <v>19.5</v>
      </c>
      <c r="G1265" s="34">
        <v>7</v>
      </c>
      <c r="H1265" s="34">
        <v>118</v>
      </c>
      <c r="I1265" s="34">
        <v>132</v>
      </c>
      <c r="K1265" s="9">
        <f t="shared" si="52"/>
        <v>112.52000000000001</v>
      </c>
      <c r="L1265" s="9"/>
      <c r="M1265" s="9">
        <v>13.58</v>
      </c>
      <c r="N1265" s="76">
        <f t="shared" si="53"/>
        <v>0.12068965517241378</v>
      </c>
      <c r="P1265" s="23" t="e">
        <v>#NAME?</v>
      </c>
      <c r="R1265" s="5">
        <v>130</v>
      </c>
      <c r="S1265" s="5">
        <v>144</v>
      </c>
      <c r="T1265" s="25"/>
      <c r="U1265" s="34">
        <v>115.49</v>
      </c>
      <c r="V1265" s="34">
        <v>118.25</v>
      </c>
      <c r="W1265" s="78"/>
    </row>
    <row r="1266" spans="1:23" outlineLevel="1" x14ac:dyDescent="0.2">
      <c r="A1266" s="27">
        <f t="shared" si="54"/>
        <v>1260</v>
      </c>
      <c r="B1266" s="50">
        <v>41654</v>
      </c>
      <c r="C1266" s="34">
        <v>129.25</v>
      </c>
      <c r="D1266" s="5">
        <v>142</v>
      </c>
      <c r="E1266" s="5">
        <v>2.2999999999999998</v>
      </c>
      <c r="F1266" s="5">
        <v>19.75</v>
      </c>
      <c r="G1266" s="34">
        <v>7.1</v>
      </c>
      <c r="H1266" s="34">
        <v>117.5</v>
      </c>
      <c r="I1266" s="34">
        <v>131.5</v>
      </c>
      <c r="K1266" s="9">
        <f t="shared" si="52"/>
        <v>110.89000000000001</v>
      </c>
      <c r="L1266" s="9"/>
      <c r="M1266" s="9">
        <v>13.8</v>
      </c>
      <c r="N1266" s="76">
        <f t="shared" si="53"/>
        <v>0.12444765082514202</v>
      </c>
      <c r="P1266" s="23" t="e">
        <v>#NAME?</v>
      </c>
      <c r="R1266" s="5">
        <v>130</v>
      </c>
      <c r="S1266" s="5">
        <v>144</v>
      </c>
      <c r="T1266" s="25"/>
      <c r="U1266" s="34">
        <v>114.94</v>
      </c>
      <c r="V1266" s="34">
        <v>117.5</v>
      </c>
      <c r="W1266" s="78"/>
    </row>
    <row r="1267" spans="1:23" outlineLevel="1" x14ac:dyDescent="0.2">
      <c r="A1267" s="27">
        <f t="shared" si="54"/>
        <v>1261</v>
      </c>
      <c r="B1267" s="50">
        <v>41655</v>
      </c>
      <c r="C1267" s="34">
        <v>128.25</v>
      </c>
      <c r="D1267" s="34">
        <v>141</v>
      </c>
      <c r="E1267" s="5">
        <v>2.2999999999999998</v>
      </c>
      <c r="F1267" s="5">
        <v>20.25</v>
      </c>
      <c r="G1267" s="34">
        <v>7.2</v>
      </c>
      <c r="H1267" s="34">
        <v>117.5</v>
      </c>
      <c r="I1267" s="34">
        <v>131.5</v>
      </c>
      <c r="K1267" s="9">
        <f t="shared" si="52"/>
        <v>109.47</v>
      </c>
      <c r="L1267" s="9"/>
      <c r="M1267" s="9">
        <v>13.79</v>
      </c>
      <c r="N1267" s="76">
        <f t="shared" si="53"/>
        <v>0.12597058554855212</v>
      </c>
      <c r="P1267" s="23" t="e">
        <v>#NAME?</v>
      </c>
      <c r="R1267" s="5">
        <v>129.5</v>
      </c>
      <c r="S1267" s="5">
        <v>143.5</v>
      </c>
      <c r="T1267" s="25"/>
      <c r="U1267" s="34">
        <v>113.42</v>
      </c>
      <c r="V1267" s="34">
        <v>117</v>
      </c>
      <c r="W1267" s="78"/>
    </row>
    <row r="1268" spans="1:23" outlineLevel="1" x14ac:dyDescent="0.2">
      <c r="A1268" s="27">
        <f t="shared" si="54"/>
        <v>1262</v>
      </c>
      <c r="B1268" s="50">
        <v>41656</v>
      </c>
      <c r="C1268" s="34">
        <v>127.75</v>
      </c>
      <c r="D1268" s="5">
        <v>140.5</v>
      </c>
      <c r="E1268" s="5">
        <v>2.2999999999999998</v>
      </c>
      <c r="F1268" s="5">
        <v>21</v>
      </c>
      <c r="G1268" s="34">
        <v>7.75</v>
      </c>
      <c r="H1268" s="34">
        <v>116.5</v>
      </c>
      <c r="I1268" s="34">
        <v>130.5</v>
      </c>
      <c r="K1268" s="9">
        <f t="shared" si="52"/>
        <v>108.26000000000002</v>
      </c>
      <c r="L1268" s="9"/>
      <c r="M1268" s="9">
        <v>13.79</v>
      </c>
      <c r="N1268" s="76">
        <f t="shared" si="53"/>
        <v>0.12737853316090889</v>
      </c>
      <c r="P1268" s="23" t="e">
        <v>#NAME?</v>
      </c>
      <c r="R1268" s="5">
        <v>128.5</v>
      </c>
      <c r="S1268" s="5">
        <v>142.5</v>
      </c>
      <c r="T1268" s="25"/>
      <c r="U1268" s="34">
        <v>112.78</v>
      </c>
      <c r="V1268" s="34">
        <v>116.5</v>
      </c>
      <c r="W1268" s="78"/>
    </row>
    <row r="1269" spans="1:23" outlineLevel="1" x14ac:dyDescent="0.2">
      <c r="A1269" s="27">
        <f t="shared" si="54"/>
        <v>1263</v>
      </c>
      <c r="B1269" s="50">
        <v>41659</v>
      </c>
      <c r="C1269" s="19">
        <v>126.25</v>
      </c>
      <c r="D1269" s="19">
        <v>139</v>
      </c>
      <c r="E1269" s="5">
        <v>2.2999999999999998</v>
      </c>
      <c r="F1269" s="5">
        <v>21.25</v>
      </c>
      <c r="G1269" s="34">
        <v>7.85</v>
      </c>
      <c r="H1269" s="34">
        <v>116.25</v>
      </c>
      <c r="I1269" s="34">
        <v>130.5</v>
      </c>
      <c r="K1269" s="9">
        <f t="shared" si="52"/>
        <v>106.63000000000001</v>
      </c>
      <c r="L1269" s="9"/>
      <c r="M1269" s="9">
        <v>13.79</v>
      </c>
      <c r="N1269" s="76">
        <f t="shared" si="53"/>
        <v>0.12932570571133825</v>
      </c>
      <c r="P1269" s="23" t="e">
        <v>#NAME?</v>
      </c>
      <c r="R1269" s="5">
        <v>128.25</v>
      </c>
      <c r="S1269" s="5">
        <v>142.5</v>
      </c>
      <c r="T1269" s="25"/>
      <c r="U1269" s="34">
        <v>112.74</v>
      </c>
      <c r="V1269" s="34">
        <v>115</v>
      </c>
      <c r="W1269" s="78"/>
    </row>
    <row r="1270" spans="1:23" outlineLevel="1" x14ac:dyDescent="0.2">
      <c r="A1270" s="27">
        <f t="shared" si="54"/>
        <v>1264</v>
      </c>
      <c r="B1270" s="50">
        <v>41660</v>
      </c>
      <c r="C1270" s="19">
        <v>123</v>
      </c>
      <c r="D1270" s="5">
        <v>135.5</v>
      </c>
      <c r="E1270" s="5">
        <v>2.2000000000000002</v>
      </c>
      <c r="F1270" s="5">
        <v>21.6</v>
      </c>
      <c r="G1270" s="34">
        <v>7.95</v>
      </c>
      <c r="H1270" s="34">
        <v>115.75</v>
      </c>
      <c r="I1270" s="34">
        <v>130</v>
      </c>
      <c r="K1270" s="9">
        <f t="shared" si="52"/>
        <v>103.06</v>
      </c>
      <c r="L1270" s="9"/>
      <c r="M1270" s="9">
        <v>13.27</v>
      </c>
      <c r="N1270" s="76">
        <f t="shared" si="53"/>
        <v>0.12875994566272073</v>
      </c>
      <c r="P1270" s="23" t="e">
        <v>#NAME?</v>
      </c>
      <c r="R1270" s="5">
        <v>124.75</v>
      </c>
      <c r="S1270" s="5">
        <v>139</v>
      </c>
      <c r="T1270" s="25"/>
      <c r="U1270" s="34">
        <v>109.8</v>
      </c>
      <c r="V1270" s="34">
        <v>112</v>
      </c>
      <c r="W1270" s="78"/>
    </row>
    <row r="1271" spans="1:23" outlineLevel="1" x14ac:dyDescent="0.2">
      <c r="A1271" s="27">
        <f t="shared" si="54"/>
        <v>1265</v>
      </c>
      <c r="B1271" s="50">
        <v>41661</v>
      </c>
      <c r="C1271" s="19">
        <v>122.75</v>
      </c>
      <c r="D1271" s="5">
        <v>135.25</v>
      </c>
      <c r="E1271" s="5">
        <v>2.2000000000000002</v>
      </c>
      <c r="F1271" s="5">
        <v>21.35</v>
      </c>
      <c r="G1271" s="34">
        <v>7.7</v>
      </c>
      <c r="H1271" s="34">
        <v>114.25</v>
      </c>
      <c r="I1271" s="34">
        <v>128.5</v>
      </c>
      <c r="K1271" s="9">
        <f t="shared" si="52"/>
        <v>103.08000000000001</v>
      </c>
      <c r="L1271" s="9"/>
      <c r="M1271" s="9">
        <v>13.52</v>
      </c>
      <c r="N1271" s="76">
        <f t="shared" si="53"/>
        <v>0.1311602638727202</v>
      </c>
      <c r="P1271" s="23" t="e">
        <v>#NAME?</v>
      </c>
      <c r="R1271" s="5">
        <v>124.5</v>
      </c>
      <c r="S1271" s="5">
        <v>138.75</v>
      </c>
      <c r="T1271" s="25"/>
      <c r="U1271" s="34">
        <v>109.77</v>
      </c>
      <c r="V1271" s="34">
        <v>111.75</v>
      </c>
      <c r="W1271" s="78"/>
    </row>
    <row r="1272" spans="1:23" outlineLevel="1" x14ac:dyDescent="0.2">
      <c r="A1272" s="27">
        <f t="shared" si="54"/>
        <v>1266</v>
      </c>
      <c r="B1272" s="50">
        <v>41662</v>
      </c>
      <c r="C1272" s="19">
        <v>124.5</v>
      </c>
      <c r="D1272" s="5">
        <v>137</v>
      </c>
      <c r="E1272" s="5">
        <v>2.2000000000000002</v>
      </c>
      <c r="F1272" s="5">
        <v>20.25</v>
      </c>
      <c r="G1272" s="34">
        <v>7.5</v>
      </c>
      <c r="H1272" s="34">
        <v>114.5</v>
      </c>
      <c r="I1272" s="34">
        <v>128.5</v>
      </c>
      <c r="K1272" s="9">
        <f t="shared" si="52"/>
        <v>105.79</v>
      </c>
      <c r="L1272" s="9"/>
      <c r="M1272" s="9">
        <v>13.14</v>
      </c>
      <c r="N1272" s="76">
        <f t="shared" si="53"/>
        <v>0.12420833727195386</v>
      </c>
      <c r="P1272" s="23" t="e">
        <v>#NAME?</v>
      </c>
      <c r="R1272" s="5">
        <v>124.75</v>
      </c>
      <c r="S1272" s="5">
        <v>138.75</v>
      </c>
      <c r="T1272" s="25"/>
      <c r="U1272" s="34">
        <v>108.77</v>
      </c>
      <c r="V1272" s="34">
        <v>113.5</v>
      </c>
      <c r="W1272" s="78"/>
    </row>
    <row r="1273" spans="1:23" outlineLevel="1" x14ac:dyDescent="0.2">
      <c r="A1273" s="27">
        <f t="shared" si="54"/>
        <v>1267</v>
      </c>
      <c r="B1273" s="50">
        <v>41663</v>
      </c>
      <c r="C1273" s="19">
        <v>124.75</v>
      </c>
      <c r="D1273" s="5">
        <v>137.25</v>
      </c>
      <c r="E1273" s="5">
        <v>2.2000000000000002</v>
      </c>
      <c r="F1273" s="5">
        <v>20</v>
      </c>
      <c r="G1273" s="34">
        <v>7.3</v>
      </c>
      <c r="H1273" s="34">
        <v>114.75</v>
      </c>
      <c r="I1273" s="34">
        <v>128.5</v>
      </c>
      <c r="K1273" s="9">
        <f t="shared" si="52"/>
        <v>106.27000000000001</v>
      </c>
      <c r="L1273" s="9"/>
      <c r="M1273" s="9">
        <v>12.9</v>
      </c>
      <c r="N1273" s="76">
        <f t="shared" si="53"/>
        <v>0.12138891502775948</v>
      </c>
      <c r="P1273" s="23" t="e">
        <v>#NAME?</v>
      </c>
      <c r="R1273" s="5">
        <v>125</v>
      </c>
      <c r="S1273" s="5">
        <v>138.75</v>
      </c>
      <c r="T1273" s="25"/>
      <c r="U1273" s="34">
        <v>108.82</v>
      </c>
      <c r="V1273" s="34">
        <v>113.75</v>
      </c>
      <c r="W1273" s="78"/>
    </row>
    <row r="1274" spans="1:23" outlineLevel="1" x14ac:dyDescent="0.2">
      <c r="A1274" s="27">
        <f t="shared" si="54"/>
        <v>1268</v>
      </c>
      <c r="B1274" s="50">
        <v>41666</v>
      </c>
      <c r="C1274" s="19">
        <v>124.25</v>
      </c>
      <c r="D1274" s="5">
        <v>136.75</v>
      </c>
      <c r="E1274" s="5">
        <v>2.2000000000000002</v>
      </c>
      <c r="F1274" s="5">
        <v>20</v>
      </c>
      <c r="G1274" s="34">
        <v>7.3</v>
      </c>
      <c r="H1274" s="34">
        <v>114.75</v>
      </c>
      <c r="I1274" s="34">
        <v>128.5</v>
      </c>
      <c r="K1274" s="9">
        <f t="shared" si="52"/>
        <v>105.81</v>
      </c>
      <c r="L1274" s="9"/>
      <c r="M1274" s="9">
        <v>13.09</v>
      </c>
      <c r="N1274" s="76">
        <f t="shared" si="53"/>
        <v>0.12371231452603723</v>
      </c>
      <c r="P1274" s="23" t="e">
        <v>#NAME?</v>
      </c>
      <c r="R1274" s="5">
        <v>125</v>
      </c>
      <c r="S1274" s="5">
        <v>138.75</v>
      </c>
      <c r="T1274" s="25"/>
      <c r="U1274" s="34">
        <v>108.79</v>
      </c>
      <c r="V1274" s="34">
        <v>113.75</v>
      </c>
      <c r="W1274" s="78"/>
    </row>
    <row r="1275" spans="1:23" outlineLevel="1" x14ac:dyDescent="0.2">
      <c r="A1275" s="27">
        <f t="shared" si="54"/>
        <v>1269</v>
      </c>
      <c r="B1275" s="50">
        <v>41667</v>
      </c>
      <c r="C1275" s="34">
        <v>123.5</v>
      </c>
      <c r="D1275" s="34">
        <v>136</v>
      </c>
      <c r="E1275" s="5">
        <v>2.2000000000000002</v>
      </c>
      <c r="F1275" s="19">
        <v>19.8</v>
      </c>
      <c r="G1275" s="34">
        <v>7.15</v>
      </c>
      <c r="H1275" s="34">
        <v>113</v>
      </c>
      <c r="I1275" s="34">
        <v>126.75</v>
      </c>
      <c r="K1275" s="9">
        <f t="shared" si="52"/>
        <v>105.32000000000001</v>
      </c>
      <c r="L1275" s="9"/>
      <c r="M1275" s="9">
        <v>13.2</v>
      </c>
      <c r="N1275" s="76">
        <f t="shared" si="53"/>
        <v>0.12533232054690466</v>
      </c>
      <c r="P1275" s="23" t="e">
        <v>#NAME?</v>
      </c>
      <c r="R1275" s="5">
        <v>125</v>
      </c>
      <c r="S1275" s="5">
        <v>138.75</v>
      </c>
      <c r="T1275" s="25"/>
      <c r="U1275" s="34">
        <v>108.53</v>
      </c>
      <c r="V1275" s="34">
        <v>113</v>
      </c>
      <c r="W1275" s="78"/>
    </row>
    <row r="1276" spans="1:23" outlineLevel="1" x14ac:dyDescent="0.2">
      <c r="A1276" s="27">
        <f t="shared" si="54"/>
        <v>1270</v>
      </c>
      <c r="B1276" s="50">
        <v>41668</v>
      </c>
      <c r="C1276" s="34">
        <v>123</v>
      </c>
      <c r="D1276" s="5">
        <v>135.5</v>
      </c>
      <c r="E1276" s="5">
        <v>2.2000000000000002</v>
      </c>
      <c r="F1276" s="5">
        <v>19.5</v>
      </c>
      <c r="G1276" s="34">
        <v>7.1</v>
      </c>
      <c r="H1276" s="34">
        <v>113</v>
      </c>
      <c r="I1276" s="34">
        <v>126.75</v>
      </c>
      <c r="K1276" s="9">
        <f t="shared" ref="K1276:K1339" si="55">+D1276*0.92-F1276</f>
        <v>105.16000000000001</v>
      </c>
      <c r="L1276" s="9"/>
      <c r="M1276" s="9">
        <v>13.57</v>
      </c>
      <c r="N1276" s="76">
        <f t="shared" ref="N1276:N1339" si="56">+M1276/K1276</f>
        <v>0.12904146063141878</v>
      </c>
      <c r="P1276" s="23" t="e">
        <v>#NAME?</v>
      </c>
      <c r="R1276" s="5">
        <v>125</v>
      </c>
      <c r="S1276" s="5">
        <v>138.75</v>
      </c>
      <c r="T1276" s="25"/>
      <c r="U1276" s="34">
        <v>108.73</v>
      </c>
      <c r="V1276" s="34">
        <v>112.5</v>
      </c>
      <c r="W1276" s="78"/>
    </row>
    <row r="1277" spans="1:23" outlineLevel="1" x14ac:dyDescent="0.2">
      <c r="A1277" s="27">
        <f t="shared" si="54"/>
        <v>1271</v>
      </c>
      <c r="B1277" s="50">
        <v>41669</v>
      </c>
      <c r="C1277" s="19">
        <v>123</v>
      </c>
      <c r="D1277" s="19">
        <v>135.5</v>
      </c>
      <c r="E1277" s="5">
        <v>2.2000000000000002</v>
      </c>
      <c r="F1277" s="5">
        <v>19.5</v>
      </c>
      <c r="G1277" s="34">
        <v>7.1</v>
      </c>
      <c r="H1277" s="34">
        <v>113</v>
      </c>
      <c r="I1277" s="34">
        <v>126.75</v>
      </c>
      <c r="K1277" s="9">
        <f t="shared" si="55"/>
        <v>105.16000000000001</v>
      </c>
      <c r="L1277" s="9"/>
      <c r="M1277" s="9">
        <v>13.5</v>
      </c>
      <c r="N1277" s="76">
        <f t="shared" si="56"/>
        <v>0.12837580829212628</v>
      </c>
      <c r="P1277" s="23" t="e">
        <v>#NAME?</v>
      </c>
      <c r="R1277" s="5">
        <v>125</v>
      </c>
      <c r="S1277" s="5">
        <v>138.75</v>
      </c>
      <c r="T1277" s="25"/>
      <c r="U1277" s="34">
        <v>108.59</v>
      </c>
      <c r="V1277" s="34">
        <v>112.5</v>
      </c>
      <c r="W1277" s="78"/>
    </row>
    <row r="1278" spans="1:23" outlineLevel="1" x14ac:dyDescent="0.2">
      <c r="A1278" s="27">
        <f t="shared" si="54"/>
        <v>1272</v>
      </c>
      <c r="B1278" s="50">
        <v>41673</v>
      </c>
      <c r="C1278" s="19">
        <v>123</v>
      </c>
      <c r="D1278" s="5">
        <v>135.5</v>
      </c>
      <c r="E1278" s="5">
        <v>2.2000000000000002</v>
      </c>
      <c r="F1278" s="5">
        <v>19.8</v>
      </c>
      <c r="G1278" s="34">
        <v>7.1</v>
      </c>
      <c r="H1278" s="34">
        <v>113</v>
      </c>
      <c r="I1278" s="34">
        <v>126.75</v>
      </c>
      <c r="K1278" s="9">
        <f t="shared" si="55"/>
        <v>104.86000000000001</v>
      </c>
      <c r="L1278" s="9"/>
      <c r="M1278" s="9">
        <v>13.18</v>
      </c>
      <c r="N1278" s="76">
        <f t="shared" si="56"/>
        <v>0.1256913980545489</v>
      </c>
      <c r="P1278" s="23" t="e">
        <v>#NAME?</v>
      </c>
      <c r="R1278" s="5">
        <v>125</v>
      </c>
      <c r="S1278" s="5">
        <v>138.75</v>
      </c>
      <c r="T1278" s="25"/>
      <c r="U1278" s="34">
        <v>108.59</v>
      </c>
      <c r="V1278" s="34">
        <v>112.5</v>
      </c>
      <c r="W1278" s="78"/>
    </row>
    <row r="1279" spans="1:23" outlineLevel="1" x14ac:dyDescent="0.2">
      <c r="A1279" s="27">
        <f t="shared" si="54"/>
        <v>1273</v>
      </c>
      <c r="B1279" s="50">
        <v>41674</v>
      </c>
      <c r="C1279" s="19">
        <v>123</v>
      </c>
      <c r="D1279" s="5">
        <v>135.5</v>
      </c>
      <c r="E1279" s="5">
        <v>2.2000000000000002</v>
      </c>
      <c r="F1279" s="5">
        <v>19.649999999999999</v>
      </c>
      <c r="G1279" s="34">
        <v>7.15</v>
      </c>
      <c r="H1279" s="34">
        <v>113.5</v>
      </c>
      <c r="I1279" s="34">
        <v>126.75</v>
      </c>
      <c r="K1279" s="9">
        <f t="shared" si="55"/>
        <v>105.01000000000002</v>
      </c>
      <c r="L1279" s="9"/>
      <c r="M1279" s="9">
        <v>13.61</v>
      </c>
      <c r="N1279" s="76">
        <f t="shared" si="56"/>
        <v>0.12960670412341679</v>
      </c>
      <c r="P1279" s="23" t="e">
        <v>#NAME?</v>
      </c>
      <c r="R1279" s="5">
        <v>125.5</v>
      </c>
      <c r="S1279" s="5">
        <v>138.75</v>
      </c>
      <c r="T1279" s="25"/>
      <c r="U1279" s="34">
        <v>108.59</v>
      </c>
      <c r="V1279" s="34">
        <v>112.5</v>
      </c>
      <c r="W1279" s="78"/>
    </row>
    <row r="1280" spans="1:23" outlineLevel="1" x14ac:dyDescent="0.2">
      <c r="A1280" s="27">
        <f t="shared" si="54"/>
        <v>1274</v>
      </c>
      <c r="B1280" s="50">
        <v>41675</v>
      </c>
      <c r="C1280" s="19">
        <v>122.25</v>
      </c>
      <c r="D1280" s="5">
        <v>134.75</v>
      </c>
      <c r="E1280" s="5">
        <v>2.2000000000000002</v>
      </c>
      <c r="F1280" s="5">
        <v>19.7</v>
      </c>
      <c r="G1280" s="34">
        <v>7.25</v>
      </c>
      <c r="H1280" s="34">
        <v>113.75</v>
      </c>
      <c r="I1280" s="34">
        <v>126.75</v>
      </c>
      <c r="K1280" s="9">
        <f t="shared" si="55"/>
        <v>104.27</v>
      </c>
      <c r="L1280" s="9"/>
      <c r="M1280" s="9">
        <v>14.02</v>
      </c>
      <c r="N1280" s="76">
        <f t="shared" si="56"/>
        <v>0.13445861705188453</v>
      </c>
      <c r="P1280" s="23" t="e">
        <v>#NAME?</v>
      </c>
      <c r="R1280" s="5">
        <v>125.75</v>
      </c>
      <c r="S1280" s="5">
        <v>138.75</v>
      </c>
      <c r="T1280" s="25"/>
      <c r="U1280" s="34">
        <v>108.59</v>
      </c>
      <c r="V1280" s="34">
        <v>111.75</v>
      </c>
      <c r="W1280" s="78"/>
    </row>
    <row r="1281" spans="1:23" outlineLevel="1" x14ac:dyDescent="0.2">
      <c r="A1281" s="27">
        <f t="shared" si="54"/>
        <v>1275</v>
      </c>
      <c r="B1281" s="50">
        <v>41676</v>
      </c>
      <c r="C1281" s="34">
        <v>121.25</v>
      </c>
      <c r="D1281" s="5">
        <v>133.75</v>
      </c>
      <c r="E1281" s="5">
        <v>2.2000000000000002</v>
      </c>
      <c r="F1281" s="5">
        <v>19.850000000000001</v>
      </c>
      <c r="G1281" s="34">
        <v>7.45</v>
      </c>
      <c r="H1281" s="34">
        <v>113.75</v>
      </c>
      <c r="I1281" s="34">
        <v>126.75</v>
      </c>
      <c r="K1281" s="9">
        <f t="shared" si="55"/>
        <v>103.20000000000002</v>
      </c>
      <c r="L1281" s="9"/>
      <c r="M1281" s="9">
        <v>14.48</v>
      </c>
      <c r="N1281" s="76">
        <f t="shared" si="56"/>
        <v>0.14031007751937982</v>
      </c>
      <c r="P1281" s="23" t="e">
        <v>#NAME?</v>
      </c>
      <c r="R1281" s="5">
        <v>125.75</v>
      </c>
      <c r="S1281" s="5">
        <v>138.75</v>
      </c>
      <c r="T1281" s="25"/>
      <c r="U1281" s="34">
        <v>108.49</v>
      </c>
      <c r="V1281" s="34">
        <v>110.75</v>
      </c>
      <c r="W1281" s="78"/>
    </row>
    <row r="1282" spans="1:23" outlineLevel="1" x14ac:dyDescent="0.2">
      <c r="A1282" s="27">
        <f t="shared" si="54"/>
        <v>1276</v>
      </c>
      <c r="B1282" s="50">
        <v>41677</v>
      </c>
      <c r="C1282" s="34">
        <v>120.25</v>
      </c>
      <c r="D1282" s="5">
        <v>132.75</v>
      </c>
      <c r="E1282" s="5">
        <v>2.2000000000000002</v>
      </c>
      <c r="F1282" s="5">
        <v>19.95</v>
      </c>
      <c r="G1282" s="34">
        <v>7.6</v>
      </c>
      <c r="H1282" s="34">
        <v>113.5</v>
      </c>
      <c r="I1282" s="34">
        <v>126.75</v>
      </c>
      <c r="K1282" s="9">
        <f t="shared" si="55"/>
        <v>102.18</v>
      </c>
      <c r="L1282" s="9"/>
      <c r="M1282" s="9">
        <v>14.38</v>
      </c>
      <c r="N1282" s="76">
        <f t="shared" si="56"/>
        <v>0.14073204149540028</v>
      </c>
      <c r="P1282" s="23" t="e">
        <v>#NAME?</v>
      </c>
      <c r="R1282" s="5">
        <v>125.5</v>
      </c>
      <c r="S1282" s="5">
        <v>138.75</v>
      </c>
      <c r="T1282" s="25"/>
      <c r="U1282" s="34">
        <v>108.07</v>
      </c>
      <c r="V1282" s="34">
        <v>109.75</v>
      </c>
      <c r="W1282" s="78"/>
    </row>
    <row r="1283" spans="1:23" outlineLevel="1" x14ac:dyDescent="0.2">
      <c r="A1283" s="27">
        <f t="shared" si="54"/>
        <v>1277</v>
      </c>
      <c r="B1283" s="50">
        <v>41680</v>
      </c>
      <c r="C1283" s="34">
        <v>120</v>
      </c>
      <c r="D1283" s="5">
        <v>132.5</v>
      </c>
      <c r="E1283" s="5">
        <v>2.2000000000000002</v>
      </c>
      <c r="F1283" s="5">
        <v>19.95</v>
      </c>
      <c r="G1283" s="34">
        <v>7.75</v>
      </c>
      <c r="H1283" s="34">
        <v>112.75</v>
      </c>
      <c r="I1283" s="34">
        <v>126.5</v>
      </c>
      <c r="K1283" s="9">
        <f t="shared" si="55"/>
        <v>101.95</v>
      </c>
      <c r="L1283" s="9"/>
      <c r="M1283" s="9">
        <v>13.91</v>
      </c>
      <c r="N1283" s="76">
        <f t="shared" si="56"/>
        <v>0.13643943109367337</v>
      </c>
      <c r="P1283" s="23" t="e">
        <v>#NAME?</v>
      </c>
      <c r="R1283" s="5">
        <v>125</v>
      </c>
      <c r="S1283" s="5">
        <v>138.75</v>
      </c>
      <c r="T1283" s="25"/>
      <c r="U1283" s="34">
        <v>107.49</v>
      </c>
      <c r="V1283" s="34">
        <v>109.75</v>
      </c>
      <c r="W1283" s="78"/>
    </row>
    <row r="1284" spans="1:23" outlineLevel="1" x14ac:dyDescent="0.2">
      <c r="A1284" s="27">
        <f t="shared" si="54"/>
        <v>1278</v>
      </c>
      <c r="B1284" s="50">
        <v>41681</v>
      </c>
      <c r="C1284" s="34">
        <v>119.5</v>
      </c>
      <c r="D1284" s="5">
        <v>131.5</v>
      </c>
      <c r="E1284" s="5">
        <v>2.2000000000000002</v>
      </c>
      <c r="F1284" s="19">
        <v>19.75</v>
      </c>
      <c r="G1284" s="34">
        <v>7.65</v>
      </c>
      <c r="H1284" s="34">
        <v>112.25</v>
      </c>
      <c r="I1284" s="34">
        <v>126.25</v>
      </c>
      <c r="K1284" s="9">
        <f t="shared" si="55"/>
        <v>101.23</v>
      </c>
      <c r="L1284" s="9"/>
      <c r="M1284" s="9">
        <v>14.47</v>
      </c>
      <c r="N1284" s="76">
        <f t="shared" si="56"/>
        <v>0.1429418156672923</v>
      </c>
      <c r="P1284" s="23" t="e">
        <v>#NAME?</v>
      </c>
      <c r="R1284" s="5">
        <v>124.5</v>
      </c>
      <c r="S1284" s="5">
        <v>138.5</v>
      </c>
      <c r="T1284" s="25"/>
      <c r="U1284" s="34">
        <v>106.8</v>
      </c>
      <c r="V1284" s="34">
        <v>109.25</v>
      </c>
      <c r="W1284" s="78"/>
    </row>
    <row r="1285" spans="1:23" outlineLevel="1" x14ac:dyDescent="0.2">
      <c r="A1285" s="27">
        <f t="shared" si="54"/>
        <v>1279</v>
      </c>
      <c r="B1285" s="50">
        <v>41682</v>
      </c>
      <c r="C1285" s="34">
        <v>121</v>
      </c>
      <c r="D1285" s="5">
        <v>132.5</v>
      </c>
      <c r="E1285" s="5">
        <v>2.2000000000000002</v>
      </c>
      <c r="F1285" s="5">
        <v>19.399999999999999</v>
      </c>
      <c r="G1285" s="34">
        <v>7.5</v>
      </c>
      <c r="H1285" s="34">
        <v>111.25</v>
      </c>
      <c r="I1285" s="34">
        <v>126.25</v>
      </c>
      <c r="K1285" s="9">
        <f t="shared" si="55"/>
        <v>102.5</v>
      </c>
      <c r="L1285" s="9"/>
      <c r="M1285" s="9">
        <v>14.2</v>
      </c>
      <c r="N1285" s="76">
        <f t="shared" si="56"/>
        <v>0.13853658536585364</v>
      </c>
      <c r="P1285" s="23" t="e">
        <v>#NAME?</v>
      </c>
      <c r="R1285" s="5">
        <v>123.5</v>
      </c>
      <c r="S1285" s="5">
        <v>138.5</v>
      </c>
      <c r="T1285" s="25"/>
      <c r="U1285" s="34">
        <v>106.84</v>
      </c>
      <c r="V1285" s="34">
        <v>110.25</v>
      </c>
      <c r="W1285" s="78"/>
    </row>
    <row r="1286" spans="1:23" outlineLevel="1" x14ac:dyDescent="0.2">
      <c r="A1286" s="27">
        <f t="shared" si="54"/>
        <v>1280</v>
      </c>
      <c r="B1286" s="50">
        <v>41683</v>
      </c>
      <c r="C1286" s="34">
        <v>123</v>
      </c>
      <c r="D1286" s="5">
        <v>134.25</v>
      </c>
      <c r="E1286" s="5">
        <v>2.2000000000000002</v>
      </c>
      <c r="F1286" s="5">
        <v>19.100000000000001</v>
      </c>
      <c r="G1286" s="34">
        <v>7.45</v>
      </c>
      <c r="H1286" s="34">
        <v>110</v>
      </c>
      <c r="I1286" s="34">
        <v>125</v>
      </c>
      <c r="K1286" s="9">
        <f t="shared" si="55"/>
        <v>104.41</v>
      </c>
      <c r="L1286" s="9"/>
      <c r="M1286" s="9">
        <v>14.4</v>
      </c>
      <c r="N1286" s="76">
        <f t="shared" si="56"/>
        <v>0.13791782396322191</v>
      </c>
      <c r="P1286" s="23" t="e">
        <v>#NAME?</v>
      </c>
      <c r="R1286" s="5">
        <v>122.25</v>
      </c>
      <c r="S1286" s="5">
        <v>137.25</v>
      </c>
      <c r="T1286" s="25"/>
      <c r="U1286" s="34">
        <v>107.39</v>
      </c>
      <c r="V1286" s="34">
        <v>111.75</v>
      </c>
      <c r="W1286" s="78"/>
    </row>
    <row r="1287" spans="1:23" outlineLevel="1" x14ac:dyDescent="0.2">
      <c r="A1287" s="27">
        <f t="shared" si="54"/>
        <v>1281</v>
      </c>
      <c r="B1287" s="50">
        <v>41684</v>
      </c>
      <c r="C1287" s="34">
        <v>123.5</v>
      </c>
      <c r="D1287" s="5">
        <v>134.5</v>
      </c>
      <c r="E1287" s="5">
        <v>2.2000000000000002</v>
      </c>
      <c r="F1287" s="5">
        <v>19</v>
      </c>
      <c r="G1287" s="34">
        <v>7.55</v>
      </c>
      <c r="H1287" s="34">
        <v>109.5</v>
      </c>
      <c r="I1287" s="34">
        <v>124.5</v>
      </c>
      <c r="K1287" s="9">
        <f t="shared" si="55"/>
        <v>104.74000000000001</v>
      </c>
      <c r="L1287" s="9"/>
      <c r="M1287" s="9">
        <v>14.66</v>
      </c>
      <c r="N1287" s="76">
        <f t="shared" si="56"/>
        <v>0.13996562917700972</v>
      </c>
      <c r="P1287" s="23" t="e">
        <v>#NAME?</v>
      </c>
      <c r="R1287" s="5">
        <v>122.25</v>
      </c>
      <c r="S1287" s="5">
        <v>137.25</v>
      </c>
      <c r="T1287" s="25"/>
      <c r="U1287" s="34">
        <v>108.6</v>
      </c>
      <c r="V1287" s="34">
        <v>112</v>
      </c>
      <c r="W1287" s="78"/>
    </row>
    <row r="1288" spans="1:23" outlineLevel="1" x14ac:dyDescent="0.2">
      <c r="A1288" s="27">
        <f t="shared" ref="A1288:A1351" si="57">A1287+1</f>
        <v>1282</v>
      </c>
      <c r="B1288" s="50">
        <v>41687</v>
      </c>
      <c r="C1288" s="34">
        <v>124.5</v>
      </c>
      <c r="D1288" s="5">
        <v>135.5</v>
      </c>
      <c r="E1288" s="5">
        <v>2.2000000000000002</v>
      </c>
      <c r="F1288" s="5">
        <v>18.75</v>
      </c>
      <c r="G1288" s="34">
        <v>8.15</v>
      </c>
      <c r="H1288" s="34">
        <v>110</v>
      </c>
      <c r="I1288" s="34">
        <v>125</v>
      </c>
      <c r="K1288" s="9">
        <f t="shared" si="55"/>
        <v>105.91000000000001</v>
      </c>
      <c r="L1288" s="9"/>
      <c r="M1288" s="9">
        <v>14.66</v>
      </c>
      <c r="N1288" s="76">
        <f t="shared" si="56"/>
        <v>0.13841941270890376</v>
      </c>
      <c r="P1288" s="23" t="e">
        <v>#NAME?</v>
      </c>
      <c r="R1288" s="5">
        <v>122.5</v>
      </c>
      <c r="S1288" s="5">
        <v>137.5</v>
      </c>
      <c r="T1288" s="25"/>
      <c r="U1288" s="34">
        <v>108.89</v>
      </c>
      <c r="V1288" s="34">
        <v>113</v>
      </c>
      <c r="W1288" s="78"/>
    </row>
    <row r="1289" spans="1:23" outlineLevel="1" x14ac:dyDescent="0.2">
      <c r="A1289" s="27">
        <f t="shared" si="57"/>
        <v>1283</v>
      </c>
      <c r="B1289" s="50">
        <v>41688</v>
      </c>
      <c r="C1289" s="34">
        <v>124.5</v>
      </c>
      <c r="D1289" s="5">
        <v>135.5</v>
      </c>
      <c r="E1289" s="5">
        <v>2.2000000000000002</v>
      </c>
      <c r="F1289" s="5">
        <v>18.850000000000001</v>
      </c>
      <c r="G1289" s="34">
        <v>8.5</v>
      </c>
      <c r="H1289" s="34">
        <v>110.95</v>
      </c>
      <c r="I1289" s="34">
        <v>126</v>
      </c>
      <c r="K1289" s="9">
        <f t="shared" si="55"/>
        <v>105.81</v>
      </c>
      <c r="L1289" s="9"/>
      <c r="M1289" s="9">
        <v>14.47</v>
      </c>
      <c r="N1289" s="76">
        <f t="shared" si="56"/>
        <v>0.13675456006048578</v>
      </c>
      <c r="P1289" s="23" t="e">
        <v>#NAME?</v>
      </c>
      <c r="R1289" s="5">
        <v>122.95</v>
      </c>
      <c r="S1289" s="5">
        <v>138</v>
      </c>
      <c r="T1289" s="25"/>
      <c r="U1289" s="34">
        <v>108.98</v>
      </c>
      <c r="V1289" s="34">
        <v>113</v>
      </c>
      <c r="W1289" s="78"/>
    </row>
    <row r="1290" spans="1:23" outlineLevel="1" x14ac:dyDescent="0.2">
      <c r="A1290" s="27">
        <f t="shared" si="57"/>
        <v>1284</v>
      </c>
      <c r="B1290" s="50">
        <v>41689</v>
      </c>
      <c r="C1290" s="34">
        <v>124.25</v>
      </c>
      <c r="D1290" s="5">
        <v>135.25</v>
      </c>
      <c r="E1290" s="5">
        <v>2.2000000000000002</v>
      </c>
      <c r="F1290" s="5">
        <v>18.850000000000001</v>
      </c>
      <c r="G1290" s="34">
        <v>8.6999999999999993</v>
      </c>
      <c r="H1290" s="34">
        <v>110.9</v>
      </c>
      <c r="I1290" s="34">
        <v>126</v>
      </c>
      <c r="K1290" s="9">
        <f t="shared" si="55"/>
        <v>105.58000000000001</v>
      </c>
      <c r="L1290" s="9"/>
      <c r="M1290" s="9">
        <v>14.63</v>
      </c>
      <c r="N1290" s="76">
        <f t="shared" si="56"/>
        <v>0.13856791058912671</v>
      </c>
      <c r="P1290" s="23" t="e">
        <v>#NAME?</v>
      </c>
      <c r="R1290" s="5">
        <v>122.9</v>
      </c>
      <c r="S1290" s="5">
        <v>138</v>
      </c>
      <c r="T1290" s="25"/>
      <c r="U1290" s="34">
        <v>108.71</v>
      </c>
      <c r="V1290" s="34">
        <v>112.75</v>
      </c>
      <c r="W1290" s="78"/>
    </row>
    <row r="1291" spans="1:23" outlineLevel="1" x14ac:dyDescent="0.2">
      <c r="A1291" s="27">
        <f t="shared" si="57"/>
        <v>1285</v>
      </c>
      <c r="B1291" s="50">
        <v>41690</v>
      </c>
      <c r="C1291" s="34">
        <v>122.25</v>
      </c>
      <c r="D1291" s="5">
        <v>132.75</v>
      </c>
      <c r="E1291" s="5">
        <v>2.2000000000000002</v>
      </c>
      <c r="F1291" s="5">
        <v>18.75</v>
      </c>
      <c r="G1291" s="34">
        <v>8.5500000000000007</v>
      </c>
      <c r="H1291" s="34">
        <v>111.5</v>
      </c>
      <c r="I1291" s="34">
        <v>126.5</v>
      </c>
      <c r="K1291" s="9">
        <f t="shared" si="55"/>
        <v>103.38000000000001</v>
      </c>
      <c r="L1291" s="9"/>
      <c r="M1291" s="9">
        <v>14.63</v>
      </c>
      <c r="N1291" s="76">
        <f t="shared" si="56"/>
        <v>0.14151673437802281</v>
      </c>
      <c r="P1291" s="23" t="e">
        <v>#NAME?</v>
      </c>
      <c r="R1291" s="5">
        <v>123</v>
      </c>
      <c r="S1291" s="5">
        <v>138</v>
      </c>
      <c r="T1291" s="25"/>
      <c r="U1291" s="34">
        <v>108.06</v>
      </c>
      <c r="V1291" s="34">
        <v>110.75</v>
      </c>
      <c r="W1291" s="78"/>
    </row>
    <row r="1292" spans="1:23" outlineLevel="1" x14ac:dyDescent="0.2">
      <c r="A1292" s="27">
        <f t="shared" si="57"/>
        <v>1286</v>
      </c>
      <c r="B1292" s="50">
        <v>41691</v>
      </c>
      <c r="C1292" s="34">
        <v>122</v>
      </c>
      <c r="D1292" s="5">
        <v>132.5</v>
      </c>
      <c r="E1292" s="5">
        <v>2.2000000000000002</v>
      </c>
      <c r="F1292" s="5">
        <v>18.7</v>
      </c>
      <c r="G1292" s="34">
        <v>8.25</v>
      </c>
      <c r="H1292" s="34">
        <v>111.5</v>
      </c>
      <c r="I1292" s="34">
        <v>126.5</v>
      </c>
      <c r="K1292" s="24">
        <f t="shared" si="55"/>
        <v>103.2</v>
      </c>
      <c r="L1292" s="24"/>
      <c r="M1292" s="9">
        <v>14.73</v>
      </c>
      <c r="N1292" s="76">
        <f t="shared" si="56"/>
        <v>0.14273255813953489</v>
      </c>
      <c r="P1292" s="23" t="e">
        <v>#NAME?</v>
      </c>
      <c r="R1292" s="5">
        <v>123</v>
      </c>
      <c r="S1292" s="5">
        <v>138</v>
      </c>
      <c r="T1292" s="25"/>
      <c r="U1292" s="34">
        <v>107.29</v>
      </c>
      <c r="V1292" s="34">
        <v>110.5</v>
      </c>
      <c r="W1292" s="78"/>
    </row>
    <row r="1293" spans="1:23" outlineLevel="1" x14ac:dyDescent="0.2">
      <c r="A1293" s="27">
        <f t="shared" si="57"/>
        <v>1287</v>
      </c>
      <c r="B1293" s="50">
        <v>41694</v>
      </c>
      <c r="C1293" s="34">
        <v>119</v>
      </c>
      <c r="D1293" s="5">
        <v>129</v>
      </c>
      <c r="E1293" s="5">
        <v>2.2000000000000002</v>
      </c>
      <c r="F1293" s="5">
        <v>18.8</v>
      </c>
      <c r="G1293" s="34">
        <v>8.3000000000000007</v>
      </c>
      <c r="H1293" s="34">
        <v>110.95</v>
      </c>
      <c r="I1293" s="34">
        <v>126</v>
      </c>
      <c r="K1293" s="24">
        <f t="shared" si="55"/>
        <v>99.88000000000001</v>
      </c>
      <c r="L1293" s="24"/>
      <c r="M1293" s="9">
        <v>14.38</v>
      </c>
      <c r="N1293" s="76">
        <f t="shared" si="56"/>
        <v>0.14397276732078493</v>
      </c>
      <c r="P1293" s="23" t="e">
        <v>#NAME?</v>
      </c>
      <c r="R1293" s="5">
        <v>121.45</v>
      </c>
      <c r="S1293" s="5">
        <v>136.5</v>
      </c>
      <c r="T1293" s="25"/>
      <c r="U1293" s="34">
        <v>105.66</v>
      </c>
      <c r="V1293" s="34">
        <v>107.5</v>
      </c>
      <c r="W1293" s="78"/>
    </row>
    <row r="1294" spans="1:23" outlineLevel="1" x14ac:dyDescent="0.2">
      <c r="A1294" s="27">
        <f t="shared" si="57"/>
        <v>1288</v>
      </c>
      <c r="B1294" s="50">
        <v>41695</v>
      </c>
      <c r="C1294" s="34">
        <v>117.75</v>
      </c>
      <c r="D1294" s="5">
        <v>127.5</v>
      </c>
      <c r="E1294" s="5">
        <v>2.2000000000000002</v>
      </c>
      <c r="F1294" s="5">
        <v>18.899999999999999</v>
      </c>
      <c r="G1294" s="34">
        <v>8.6</v>
      </c>
      <c r="H1294" s="34">
        <v>109.75</v>
      </c>
      <c r="I1294" s="34">
        <v>125.75</v>
      </c>
      <c r="K1294" s="24">
        <f t="shared" si="55"/>
        <v>98.4</v>
      </c>
      <c r="L1294" s="24"/>
      <c r="M1294" s="9">
        <v>13.9</v>
      </c>
      <c r="N1294" s="76">
        <f t="shared" si="56"/>
        <v>0.14126016260162602</v>
      </c>
      <c r="P1294" s="23" t="e">
        <v>#NAME?</v>
      </c>
      <c r="R1294" s="5">
        <v>120</v>
      </c>
      <c r="S1294" s="5">
        <v>136</v>
      </c>
      <c r="T1294" s="25"/>
      <c r="U1294" s="34">
        <v>103.55</v>
      </c>
      <c r="V1294" s="34">
        <v>106.25</v>
      </c>
      <c r="W1294" s="78"/>
    </row>
    <row r="1295" spans="1:23" outlineLevel="1" x14ac:dyDescent="0.2">
      <c r="A1295" s="27">
        <f t="shared" si="57"/>
        <v>1289</v>
      </c>
      <c r="B1295" s="50">
        <v>41696</v>
      </c>
      <c r="C1295" s="34">
        <v>117.5</v>
      </c>
      <c r="D1295" s="5">
        <v>127</v>
      </c>
      <c r="E1295" s="5">
        <v>2.2000000000000002</v>
      </c>
      <c r="F1295" s="5">
        <v>19.75</v>
      </c>
      <c r="G1295" s="34">
        <v>9.1999999999999993</v>
      </c>
      <c r="H1295" s="34">
        <v>108.9</v>
      </c>
      <c r="I1295" s="34">
        <v>125</v>
      </c>
      <c r="K1295" s="24">
        <f t="shared" si="55"/>
        <v>97.09</v>
      </c>
      <c r="L1295" s="24"/>
      <c r="M1295" s="9">
        <v>13.91</v>
      </c>
      <c r="N1295" s="76">
        <f t="shared" si="56"/>
        <v>0.14326913173344319</v>
      </c>
      <c r="P1295" s="23" t="e">
        <v>#NAME?</v>
      </c>
      <c r="R1295" s="5">
        <v>119.9</v>
      </c>
      <c r="S1295" s="5">
        <v>136</v>
      </c>
      <c r="T1295" s="25"/>
      <c r="U1295" s="34">
        <v>103.19</v>
      </c>
      <c r="V1295" s="34">
        <v>106</v>
      </c>
      <c r="W1295" s="78"/>
    </row>
    <row r="1296" spans="1:23" outlineLevel="1" x14ac:dyDescent="0.2">
      <c r="A1296" s="27">
        <f t="shared" si="57"/>
        <v>1290</v>
      </c>
      <c r="B1296" s="50">
        <v>41697</v>
      </c>
      <c r="C1296" s="34">
        <v>118.25</v>
      </c>
      <c r="D1296" s="5">
        <v>127.75</v>
      </c>
      <c r="E1296" s="5">
        <v>2.2000000000000002</v>
      </c>
      <c r="F1296" s="5">
        <v>22</v>
      </c>
      <c r="G1296" s="34">
        <v>9.5</v>
      </c>
      <c r="H1296" s="34">
        <v>109.1</v>
      </c>
      <c r="I1296" s="34">
        <v>125.25</v>
      </c>
      <c r="K1296" s="24">
        <f t="shared" si="55"/>
        <v>95.53</v>
      </c>
      <c r="L1296" s="24"/>
      <c r="M1296" s="9">
        <v>14.33</v>
      </c>
      <c r="N1296" s="76">
        <f t="shared" si="56"/>
        <v>0.15000523395791898</v>
      </c>
      <c r="P1296" s="23" t="e">
        <v>#NAME?</v>
      </c>
      <c r="R1296" s="5">
        <v>119.35</v>
      </c>
      <c r="S1296" s="5">
        <v>135.5</v>
      </c>
      <c r="T1296" s="25"/>
      <c r="U1296" s="34">
        <v>102.76</v>
      </c>
      <c r="V1296" s="34">
        <v>106.75</v>
      </c>
      <c r="W1296" s="78"/>
    </row>
    <row r="1297" spans="1:23" outlineLevel="1" x14ac:dyDescent="0.2">
      <c r="A1297" s="27">
        <f t="shared" si="57"/>
        <v>1291</v>
      </c>
      <c r="B1297" s="50">
        <v>41702</v>
      </c>
      <c r="C1297" s="34">
        <v>117</v>
      </c>
      <c r="D1297" s="5">
        <v>126.25</v>
      </c>
      <c r="E1297" s="5">
        <v>2.2000000000000002</v>
      </c>
      <c r="F1297" s="5">
        <v>22</v>
      </c>
      <c r="G1297" s="34">
        <v>9.8000000000000007</v>
      </c>
      <c r="H1297" s="34">
        <v>107</v>
      </c>
      <c r="I1297" s="34">
        <v>123</v>
      </c>
      <c r="K1297" s="24">
        <f t="shared" si="55"/>
        <v>94.15</v>
      </c>
      <c r="L1297" s="24"/>
      <c r="M1297" s="9">
        <v>14.02</v>
      </c>
      <c r="N1297" s="76">
        <f t="shared" si="56"/>
        <v>0.14891131173659053</v>
      </c>
      <c r="P1297" s="23" t="e">
        <v>#NAME?</v>
      </c>
      <c r="R1297" s="5">
        <v>117.75</v>
      </c>
      <c r="S1297" s="5">
        <v>133.75</v>
      </c>
      <c r="T1297" s="25"/>
      <c r="U1297" s="34">
        <v>101.82</v>
      </c>
      <c r="V1297" s="34">
        <v>106</v>
      </c>
      <c r="W1297" s="78"/>
    </row>
    <row r="1298" spans="1:23" outlineLevel="1" x14ac:dyDescent="0.2">
      <c r="A1298" s="27">
        <f t="shared" si="57"/>
        <v>1292</v>
      </c>
      <c r="B1298" s="50">
        <v>41703</v>
      </c>
      <c r="C1298" s="34">
        <v>116</v>
      </c>
      <c r="D1298" s="5">
        <v>125.25</v>
      </c>
      <c r="E1298" s="5">
        <v>2.2000000000000002</v>
      </c>
      <c r="F1298" s="5">
        <v>23.5</v>
      </c>
      <c r="G1298" s="34">
        <v>10.35</v>
      </c>
      <c r="H1298" s="34">
        <v>107.5</v>
      </c>
      <c r="I1298" s="34">
        <v>123</v>
      </c>
      <c r="K1298" s="24">
        <f t="shared" si="55"/>
        <v>91.73</v>
      </c>
      <c r="L1298" s="24"/>
      <c r="M1298" s="9">
        <v>13.75</v>
      </c>
      <c r="N1298" s="76">
        <f t="shared" si="56"/>
        <v>0.14989643519023219</v>
      </c>
      <c r="P1298" s="23" t="e">
        <v>#NAME?</v>
      </c>
      <c r="R1298" s="5">
        <v>118.25</v>
      </c>
      <c r="S1298" s="5">
        <v>133.75</v>
      </c>
      <c r="T1298" s="25"/>
      <c r="U1298" s="34">
        <v>101.75</v>
      </c>
      <c r="V1298" s="34">
        <v>105</v>
      </c>
      <c r="W1298" s="78"/>
    </row>
    <row r="1299" spans="1:23" outlineLevel="1" x14ac:dyDescent="0.2">
      <c r="A1299" s="27">
        <f t="shared" si="57"/>
        <v>1293</v>
      </c>
      <c r="B1299" s="50">
        <v>41704</v>
      </c>
      <c r="C1299" s="34">
        <v>115</v>
      </c>
      <c r="D1299" s="5">
        <v>124.25</v>
      </c>
      <c r="E1299" s="5">
        <v>2.2000000000000002</v>
      </c>
      <c r="F1299" s="5">
        <v>25.5</v>
      </c>
      <c r="G1299" s="34">
        <v>10.75</v>
      </c>
      <c r="H1299" s="34">
        <v>106.25</v>
      </c>
      <c r="I1299" s="34">
        <v>121.75</v>
      </c>
      <c r="K1299" s="24">
        <f t="shared" si="55"/>
        <v>88.81</v>
      </c>
      <c r="L1299" s="24"/>
      <c r="M1299" s="9">
        <v>13.74</v>
      </c>
      <c r="N1299" s="76">
        <f t="shared" si="56"/>
        <v>0.15471230717261569</v>
      </c>
      <c r="P1299" s="23" t="e">
        <v>#NAME?</v>
      </c>
      <c r="R1299" s="5">
        <v>116.75</v>
      </c>
      <c r="S1299" s="5">
        <v>132.25</v>
      </c>
      <c r="T1299" s="25"/>
      <c r="U1299" s="34">
        <v>101.83</v>
      </c>
      <c r="V1299" s="34">
        <v>104</v>
      </c>
      <c r="W1299" s="78"/>
    </row>
    <row r="1300" spans="1:23" outlineLevel="1" x14ac:dyDescent="0.2">
      <c r="A1300" s="27">
        <f t="shared" si="57"/>
        <v>1294</v>
      </c>
      <c r="B1300" s="50">
        <v>41705</v>
      </c>
      <c r="C1300" s="5">
        <f>C1299+1</f>
        <v>116</v>
      </c>
      <c r="D1300" s="5">
        <v>121</v>
      </c>
      <c r="E1300" s="5">
        <v>2.2000000000000002</v>
      </c>
      <c r="F1300" s="5">
        <v>26.3</v>
      </c>
      <c r="G1300" s="34">
        <v>10.55</v>
      </c>
      <c r="H1300" s="34">
        <v>103</v>
      </c>
      <c r="I1300" s="34">
        <v>118.5</v>
      </c>
      <c r="K1300" s="24">
        <f t="shared" si="55"/>
        <v>85.02000000000001</v>
      </c>
      <c r="L1300" s="24"/>
      <c r="M1300" s="9">
        <v>13.04</v>
      </c>
      <c r="N1300" s="76">
        <f t="shared" si="56"/>
        <v>0.1533756763114561</v>
      </c>
      <c r="P1300" s="23" t="e">
        <v>#NAME?</v>
      </c>
      <c r="R1300" s="5">
        <v>113.25</v>
      </c>
      <c r="S1300" s="5">
        <v>128.75</v>
      </c>
      <c r="T1300" s="25"/>
      <c r="U1300" s="34">
        <v>101.46</v>
      </c>
      <c r="V1300" s="34">
        <v>101</v>
      </c>
      <c r="W1300" s="78"/>
    </row>
    <row r="1301" spans="1:23" outlineLevel="1" x14ac:dyDescent="0.2">
      <c r="A1301" s="27">
        <f t="shared" si="57"/>
        <v>1295</v>
      </c>
      <c r="B1301" s="50">
        <v>41708</v>
      </c>
      <c r="C1301" s="5">
        <v>105</v>
      </c>
      <c r="D1301" s="5">
        <v>112.25</v>
      </c>
      <c r="E1301" s="5">
        <v>2.2000000000000002</v>
      </c>
      <c r="F1301" s="5">
        <v>27.25</v>
      </c>
      <c r="G1301" s="34">
        <v>10.85</v>
      </c>
      <c r="H1301" s="34">
        <v>101.25</v>
      </c>
      <c r="I1301" s="34">
        <v>117</v>
      </c>
      <c r="K1301" s="24">
        <f t="shared" si="55"/>
        <v>76.02000000000001</v>
      </c>
      <c r="L1301" s="24"/>
      <c r="M1301" s="9">
        <v>12.81</v>
      </c>
      <c r="N1301" s="76">
        <f t="shared" si="56"/>
        <v>0.16850828729281767</v>
      </c>
      <c r="P1301" s="23" t="e">
        <v>#NAME?</v>
      </c>
      <c r="R1301" s="5">
        <v>110.25</v>
      </c>
      <c r="S1301" s="5">
        <v>126</v>
      </c>
      <c r="T1301" s="25"/>
      <c r="U1301" s="34">
        <v>92.58</v>
      </c>
      <c r="V1301" s="34">
        <v>94</v>
      </c>
      <c r="W1301" s="78"/>
    </row>
    <row r="1302" spans="1:23" outlineLevel="1" x14ac:dyDescent="0.2">
      <c r="A1302" s="27">
        <f t="shared" si="57"/>
        <v>1296</v>
      </c>
      <c r="B1302" s="50">
        <v>41709</v>
      </c>
      <c r="C1302" s="5">
        <v>105.5</v>
      </c>
      <c r="D1302" s="5">
        <v>113</v>
      </c>
      <c r="E1302" s="5">
        <v>2.2000000000000002</v>
      </c>
      <c r="F1302" s="5">
        <v>27</v>
      </c>
      <c r="G1302" s="34">
        <v>11.05</v>
      </c>
      <c r="H1302" s="34">
        <v>100</v>
      </c>
      <c r="I1302" s="34">
        <v>116</v>
      </c>
      <c r="K1302" s="24">
        <f t="shared" si="55"/>
        <v>76.960000000000008</v>
      </c>
      <c r="L1302" s="24"/>
      <c r="M1302" s="9">
        <v>12.54</v>
      </c>
      <c r="N1302" s="76">
        <f t="shared" si="56"/>
        <v>0.1629417879417879</v>
      </c>
      <c r="P1302" s="23" t="e">
        <v>#NAME?</v>
      </c>
      <c r="R1302" s="5">
        <v>109</v>
      </c>
      <c r="S1302" s="5">
        <v>125</v>
      </c>
      <c r="T1302" s="25"/>
      <c r="U1302" s="34">
        <v>93.92</v>
      </c>
      <c r="V1302" s="34">
        <v>94.5</v>
      </c>
      <c r="W1302" s="78"/>
    </row>
    <row r="1303" spans="1:23" outlineLevel="1" x14ac:dyDescent="0.2">
      <c r="A1303" s="27">
        <f t="shared" si="57"/>
        <v>1297</v>
      </c>
      <c r="B1303" s="50">
        <v>41710</v>
      </c>
      <c r="C1303" s="5">
        <v>108.75</v>
      </c>
      <c r="D1303" s="5">
        <v>116.25</v>
      </c>
      <c r="E1303" s="5">
        <v>2.2000000000000002</v>
      </c>
      <c r="F1303" s="5">
        <v>25</v>
      </c>
      <c r="G1303" s="34">
        <v>9.5</v>
      </c>
      <c r="H1303" s="34">
        <v>100</v>
      </c>
      <c r="I1303" s="34">
        <v>116.5</v>
      </c>
      <c r="K1303" s="24">
        <f t="shared" si="55"/>
        <v>81.95</v>
      </c>
      <c r="L1303" s="24"/>
      <c r="M1303" s="9">
        <v>12.8</v>
      </c>
      <c r="N1303" s="76">
        <f t="shared" si="56"/>
        <v>0.1561928004881025</v>
      </c>
      <c r="P1303" s="23" t="e">
        <v>#NAME?</v>
      </c>
      <c r="R1303" s="5">
        <v>108.5</v>
      </c>
      <c r="S1303" s="5">
        <v>125</v>
      </c>
      <c r="T1303" s="25"/>
      <c r="U1303" s="34">
        <v>94.3</v>
      </c>
      <c r="V1303" s="34">
        <v>97.75</v>
      </c>
      <c r="W1303" s="78"/>
    </row>
    <row r="1304" spans="1:23" outlineLevel="1" x14ac:dyDescent="0.2">
      <c r="A1304" s="27">
        <f t="shared" si="57"/>
        <v>1298</v>
      </c>
      <c r="B1304" s="50">
        <v>41711</v>
      </c>
      <c r="C1304" s="5">
        <v>111.5</v>
      </c>
      <c r="D1304" s="5">
        <v>119.25</v>
      </c>
      <c r="E1304" s="5">
        <v>2.2000000000000002</v>
      </c>
      <c r="F1304" s="5">
        <v>25.25</v>
      </c>
      <c r="G1304" s="34">
        <v>9.6</v>
      </c>
      <c r="H1304" s="34">
        <v>99.1</v>
      </c>
      <c r="I1304" s="34">
        <v>115.5</v>
      </c>
      <c r="K1304" s="24">
        <f t="shared" si="55"/>
        <v>84.460000000000008</v>
      </c>
      <c r="L1304" s="24"/>
      <c r="M1304" s="9">
        <v>12.42</v>
      </c>
      <c r="N1304" s="76">
        <f t="shared" si="56"/>
        <v>0.14705185886810324</v>
      </c>
      <c r="P1304" s="23" t="e">
        <v>#NAME?</v>
      </c>
      <c r="R1304" s="5">
        <v>105.85</v>
      </c>
      <c r="S1304" s="5">
        <v>122.25</v>
      </c>
      <c r="T1304" s="25"/>
      <c r="U1304" s="34">
        <v>97.4</v>
      </c>
      <c r="V1304" s="34">
        <v>100.5</v>
      </c>
      <c r="W1304" s="78"/>
    </row>
    <row r="1305" spans="1:23" outlineLevel="1" x14ac:dyDescent="0.2">
      <c r="A1305" s="27">
        <f t="shared" si="57"/>
        <v>1299</v>
      </c>
      <c r="B1305" s="50">
        <v>41715</v>
      </c>
      <c r="C1305" s="5">
        <v>110.25</v>
      </c>
      <c r="D1305" s="5">
        <v>118.25</v>
      </c>
      <c r="E1305" s="5">
        <v>2.2000000000000002</v>
      </c>
      <c r="F1305" s="5">
        <v>26.25</v>
      </c>
      <c r="G1305" s="34">
        <v>10.1</v>
      </c>
      <c r="H1305" s="34">
        <v>99</v>
      </c>
      <c r="I1305" s="34">
        <v>115.5</v>
      </c>
      <c r="K1305" s="24">
        <f t="shared" si="55"/>
        <v>82.54</v>
      </c>
      <c r="L1305" s="24"/>
      <c r="M1305" s="9">
        <v>12.53</v>
      </c>
      <c r="N1305" s="76">
        <f t="shared" si="56"/>
        <v>0.15180518536467166</v>
      </c>
      <c r="P1305" s="23" t="e">
        <v>#NAME?</v>
      </c>
      <c r="R1305" s="5">
        <v>105.75</v>
      </c>
      <c r="S1305" s="5">
        <v>122.25</v>
      </c>
      <c r="T1305" s="25"/>
      <c r="U1305" s="34">
        <v>96.31</v>
      </c>
      <c r="V1305" s="34">
        <v>99.25</v>
      </c>
      <c r="W1305" s="78"/>
    </row>
    <row r="1306" spans="1:23" outlineLevel="1" x14ac:dyDescent="0.2">
      <c r="A1306" s="27">
        <f t="shared" si="57"/>
        <v>1300</v>
      </c>
      <c r="B1306" s="50">
        <v>41716</v>
      </c>
      <c r="C1306" s="5">
        <v>110.75</v>
      </c>
      <c r="D1306" s="5">
        <v>118.75</v>
      </c>
      <c r="E1306" s="5">
        <v>2.2000000000000002</v>
      </c>
      <c r="F1306" s="5">
        <v>26.5</v>
      </c>
      <c r="G1306" s="34">
        <v>10.4</v>
      </c>
      <c r="H1306" s="34">
        <v>98.5</v>
      </c>
      <c r="I1306" s="34">
        <v>115</v>
      </c>
      <c r="K1306" s="24">
        <f t="shared" si="55"/>
        <v>82.75</v>
      </c>
      <c r="L1306" s="24"/>
      <c r="M1306" s="9">
        <v>12.74</v>
      </c>
      <c r="N1306" s="76">
        <f t="shared" si="56"/>
        <v>0.15395770392749245</v>
      </c>
      <c r="P1306" s="23" t="e">
        <v>#NAME?</v>
      </c>
      <c r="R1306" s="5">
        <v>105.75</v>
      </c>
      <c r="S1306" s="5">
        <v>122.25</v>
      </c>
      <c r="T1306" s="25"/>
      <c r="U1306" s="34">
        <v>95.31</v>
      </c>
      <c r="V1306" s="34">
        <v>99.75</v>
      </c>
      <c r="W1306" s="78"/>
    </row>
    <row r="1307" spans="1:23" outlineLevel="1" x14ac:dyDescent="0.2">
      <c r="A1307" s="27">
        <f t="shared" si="57"/>
        <v>1301</v>
      </c>
      <c r="B1307" s="50">
        <v>41717</v>
      </c>
      <c r="C1307" s="5">
        <v>109.75</v>
      </c>
      <c r="D1307" s="5">
        <v>117.75</v>
      </c>
      <c r="E1307" s="5">
        <v>2.2000000000000002</v>
      </c>
      <c r="F1307" s="5">
        <v>27.5</v>
      </c>
      <c r="G1307" s="34">
        <v>10.75</v>
      </c>
      <c r="H1307" s="34">
        <v>97.6</v>
      </c>
      <c r="I1307" s="34">
        <v>114</v>
      </c>
      <c r="K1307" s="24">
        <f t="shared" si="55"/>
        <v>80.83</v>
      </c>
      <c r="L1307" s="24"/>
      <c r="M1307" s="9">
        <v>12.64</v>
      </c>
      <c r="N1307" s="76">
        <f t="shared" si="56"/>
        <v>0.15637758258072498</v>
      </c>
      <c r="P1307" s="23" t="e">
        <v>#NAME?</v>
      </c>
      <c r="R1307" s="5">
        <v>105.85</v>
      </c>
      <c r="S1307" s="5">
        <v>122.25</v>
      </c>
      <c r="T1307" s="25"/>
      <c r="U1307" s="34">
        <v>95.58</v>
      </c>
      <c r="V1307" s="34">
        <v>97.75</v>
      </c>
      <c r="W1307" s="78"/>
    </row>
    <row r="1308" spans="1:23" outlineLevel="1" x14ac:dyDescent="0.2">
      <c r="A1308" s="27">
        <f t="shared" si="57"/>
        <v>1302</v>
      </c>
      <c r="B1308" s="50">
        <v>41718</v>
      </c>
      <c r="C1308" s="5">
        <v>110.5</v>
      </c>
      <c r="D1308" s="5">
        <v>117.5</v>
      </c>
      <c r="E1308" s="5">
        <v>2.2000000000000002</v>
      </c>
      <c r="F1308" s="5">
        <v>27.75</v>
      </c>
      <c r="G1308" s="34">
        <v>11.75</v>
      </c>
      <c r="H1308" s="34">
        <v>97.6</v>
      </c>
      <c r="I1308" s="34">
        <v>114</v>
      </c>
      <c r="K1308" s="24">
        <f t="shared" si="55"/>
        <v>80.350000000000009</v>
      </c>
      <c r="L1308" s="24"/>
      <c r="M1308" s="9">
        <v>12.81</v>
      </c>
      <c r="N1308" s="76">
        <f t="shared" si="56"/>
        <v>0.1594275046670815</v>
      </c>
      <c r="P1308" s="23" t="e">
        <v>#NAME?</v>
      </c>
      <c r="R1308" s="5">
        <v>105.85</v>
      </c>
      <c r="S1308" s="5">
        <v>122.25</v>
      </c>
      <c r="T1308" s="25"/>
      <c r="U1308" s="34">
        <v>95.71</v>
      </c>
      <c r="V1308" s="34">
        <v>97.75</v>
      </c>
      <c r="W1308" s="78"/>
    </row>
    <row r="1309" spans="1:23" outlineLevel="1" x14ac:dyDescent="0.2">
      <c r="A1309" s="27">
        <f t="shared" si="57"/>
        <v>1303</v>
      </c>
      <c r="B1309" s="50">
        <v>41719</v>
      </c>
      <c r="C1309" s="5">
        <v>110.75</v>
      </c>
      <c r="D1309" s="5">
        <v>117.75</v>
      </c>
      <c r="E1309" s="5">
        <v>2.2000000000000002</v>
      </c>
      <c r="F1309" s="5">
        <v>27.65</v>
      </c>
      <c r="G1309" s="34">
        <v>11.25</v>
      </c>
      <c r="H1309" s="34">
        <v>97.75</v>
      </c>
      <c r="I1309" s="34">
        <v>113</v>
      </c>
      <c r="K1309" s="24">
        <f t="shared" si="55"/>
        <v>80.680000000000007</v>
      </c>
      <c r="L1309" s="24"/>
      <c r="M1309" s="9">
        <v>13.04</v>
      </c>
      <c r="N1309" s="76">
        <f t="shared" si="56"/>
        <v>0.16162617749132371</v>
      </c>
      <c r="P1309" s="23" t="e">
        <v>#NAME?</v>
      </c>
      <c r="R1309" s="5">
        <v>107</v>
      </c>
      <c r="S1309" s="5">
        <v>122.25</v>
      </c>
      <c r="T1309" s="25"/>
      <c r="U1309" s="34">
        <v>95.39</v>
      </c>
      <c r="V1309" s="34">
        <v>97.75</v>
      </c>
      <c r="W1309" s="78"/>
    </row>
    <row r="1310" spans="1:23" outlineLevel="1" x14ac:dyDescent="0.2">
      <c r="A1310" s="27">
        <f t="shared" si="57"/>
        <v>1304</v>
      </c>
      <c r="B1310" s="50">
        <v>41722</v>
      </c>
      <c r="C1310" s="5">
        <v>110.25</v>
      </c>
      <c r="D1310" s="5">
        <v>117.25</v>
      </c>
      <c r="E1310" s="5">
        <v>2.2000000000000002</v>
      </c>
      <c r="F1310" s="5">
        <v>27.15</v>
      </c>
      <c r="G1310" s="34">
        <v>11</v>
      </c>
      <c r="H1310" s="34">
        <v>96.75</v>
      </c>
      <c r="I1310" s="34">
        <v>111.25</v>
      </c>
      <c r="K1310" s="24">
        <f t="shared" si="55"/>
        <v>80.72</v>
      </c>
      <c r="L1310" s="24"/>
      <c r="M1310" s="9">
        <v>13.12</v>
      </c>
      <c r="N1310" s="76">
        <f t="shared" si="56"/>
        <v>0.16253716551040634</v>
      </c>
      <c r="P1310" s="23" t="e">
        <v>#NAME?</v>
      </c>
      <c r="R1310" s="5">
        <v>106.75</v>
      </c>
      <c r="S1310" s="5">
        <v>121.25</v>
      </c>
      <c r="T1310" s="25"/>
      <c r="U1310" s="34">
        <v>95.41</v>
      </c>
      <c r="V1310" s="34">
        <v>97.25</v>
      </c>
      <c r="W1310" s="78"/>
    </row>
    <row r="1311" spans="1:23" outlineLevel="1" x14ac:dyDescent="0.2">
      <c r="A1311" s="27">
        <f t="shared" si="57"/>
        <v>1305</v>
      </c>
      <c r="B1311" s="50">
        <v>41723</v>
      </c>
      <c r="C1311" s="5">
        <v>111.75</v>
      </c>
      <c r="D1311" s="5">
        <v>118.75</v>
      </c>
      <c r="E1311" s="5">
        <v>2.2000000000000002</v>
      </c>
      <c r="F1311" s="5">
        <v>27</v>
      </c>
      <c r="G1311" s="34">
        <v>11</v>
      </c>
      <c r="H1311" s="34">
        <v>97.5</v>
      </c>
      <c r="I1311" s="34">
        <v>111.5</v>
      </c>
      <c r="K1311" s="24">
        <f t="shared" si="55"/>
        <v>82.25</v>
      </c>
      <c r="L1311" s="24"/>
      <c r="M1311" s="9">
        <v>13.32</v>
      </c>
      <c r="N1311" s="76">
        <f t="shared" si="56"/>
        <v>0.1619452887537994</v>
      </c>
      <c r="P1311" s="23" t="e">
        <v>#NAME?</v>
      </c>
      <c r="R1311" s="5">
        <v>107.25</v>
      </c>
      <c r="S1311" s="5">
        <v>121.25</v>
      </c>
      <c r="T1311" s="25"/>
      <c r="U1311" s="34">
        <v>96.3</v>
      </c>
      <c r="V1311" s="34">
        <v>98.25</v>
      </c>
      <c r="W1311" s="78"/>
    </row>
    <row r="1312" spans="1:23" outlineLevel="1" x14ac:dyDescent="0.2">
      <c r="A1312" s="27">
        <f t="shared" si="57"/>
        <v>1306</v>
      </c>
      <c r="B1312" s="50">
        <v>41724</v>
      </c>
      <c r="C1312" s="5">
        <v>111.75</v>
      </c>
      <c r="D1312" s="5">
        <v>118.75</v>
      </c>
      <c r="E1312" s="5">
        <v>2.2000000000000002</v>
      </c>
      <c r="F1312" s="5">
        <v>26.5</v>
      </c>
      <c r="G1312" s="34">
        <v>10.4</v>
      </c>
      <c r="H1312" s="34">
        <v>97.5</v>
      </c>
      <c r="I1312" s="34">
        <v>111.5</v>
      </c>
      <c r="K1312" s="24">
        <f t="shared" si="55"/>
        <v>82.75</v>
      </c>
      <c r="L1312" s="24"/>
      <c r="M1312" s="9">
        <v>13.21</v>
      </c>
      <c r="N1312" s="76">
        <f t="shared" si="56"/>
        <v>0.15963746223564956</v>
      </c>
      <c r="P1312" s="23" t="e">
        <v>#NAME?</v>
      </c>
      <c r="R1312" s="5">
        <v>107.5</v>
      </c>
      <c r="S1312" s="5">
        <v>121.5</v>
      </c>
      <c r="T1312" s="25"/>
      <c r="U1312" s="34">
        <v>95.19</v>
      </c>
      <c r="V1312" s="34">
        <v>98.25</v>
      </c>
      <c r="W1312" s="78"/>
    </row>
    <row r="1313" spans="1:23" outlineLevel="1" x14ac:dyDescent="0.2">
      <c r="A1313" s="27">
        <f t="shared" si="57"/>
        <v>1307</v>
      </c>
      <c r="B1313" s="50">
        <v>41725</v>
      </c>
      <c r="C1313" s="5">
        <v>112.25</v>
      </c>
      <c r="D1313" s="5">
        <v>119.25</v>
      </c>
      <c r="E1313" s="5">
        <v>2</v>
      </c>
      <c r="F1313" s="5">
        <v>25</v>
      </c>
      <c r="G1313" s="34">
        <v>9.35</v>
      </c>
      <c r="H1313" s="34">
        <v>97</v>
      </c>
      <c r="I1313" s="34">
        <v>111</v>
      </c>
      <c r="K1313" s="24">
        <f t="shared" si="55"/>
        <v>84.710000000000008</v>
      </c>
      <c r="L1313" s="24"/>
      <c r="M1313" s="9">
        <v>13.65</v>
      </c>
      <c r="N1313" s="76">
        <f t="shared" si="56"/>
        <v>0.16113800023609962</v>
      </c>
      <c r="P1313" s="23" t="e">
        <v>#NAME?</v>
      </c>
      <c r="R1313" s="5">
        <v>107.5</v>
      </c>
      <c r="S1313" s="5">
        <v>121.5</v>
      </c>
      <c r="T1313" s="25"/>
      <c r="U1313" s="34">
        <v>97.53</v>
      </c>
      <c r="V1313" s="34">
        <v>99.75</v>
      </c>
      <c r="W1313" s="78"/>
    </row>
    <row r="1314" spans="1:23" outlineLevel="1" x14ac:dyDescent="0.2">
      <c r="A1314" s="27">
        <f t="shared" si="57"/>
        <v>1308</v>
      </c>
      <c r="B1314" s="50">
        <v>41726</v>
      </c>
      <c r="C1314" s="5">
        <v>113.25</v>
      </c>
      <c r="D1314" s="5">
        <v>120.25</v>
      </c>
      <c r="E1314" s="5">
        <v>2</v>
      </c>
      <c r="F1314" s="5">
        <v>24</v>
      </c>
      <c r="G1314" s="34">
        <v>10.199999999999999</v>
      </c>
      <c r="H1314" s="34">
        <v>97.1</v>
      </c>
      <c r="I1314" s="34">
        <v>111</v>
      </c>
      <c r="K1314" s="24">
        <f t="shared" si="55"/>
        <v>86.63000000000001</v>
      </c>
      <c r="L1314" s="24"/>
      <c r="M1314" s="9">
        <v>13.68</v>
      </c>
      <c r="N1314" s="76">
        <f t="shared" si="56"/>
        <v>0.15791296317672859</v>
      </c>
      <c r="P1314" s="23" t="e">
        <v>#NAME?</v>
      </c>
      <c r="R1314" s="5">
        <v>107.1</v>
      </c>
      <c r="S1314" s="5">
        <v>121</v>
      </c>
      <c r="T1314" s="25"/>
      <c r="U1314" s="34">
        <v>98.09</v>
      </c>
      <c r="V1314" s="34">
        <v>100.25</v>
      </c>
      <c r="W1314" s="78"/>
    </row>
    <row r="1315" spans="1:23" outlineLevel="1" x14ac:dyDescent="0.2">
      <c r="A1315" s="27">
        <f t="shared" si="57"/>
        <v>1309</v>
      </c>
      <c r="B1315" s="50">
        <v>41729</v>
      </c>
      <c r="C1315" s="5">
        <v>117.25</v>
      </c>
      <c r="D1315" s="5">
        <v>124.75</v>
      </c>
      <c r="E1315" s="5">
        <v>2.1</v>
      </c>
      <c r="F1315" s="5">
        <v>24</v>
      </c>
      <c r="G1315" s="34">
        <v>10.5</v>
      </c>
      <c r="H1315" s="34">
        <v>97.1</v>
      </c>
      <c r="I1315" s="34">
        <v>111</v>
      </c>
      <c r="K1315" s="24">
        <f t="shared" si="55"/>
        <v>90.77000000000001</v>
      </c>
      <c r="L1315" s="24"/>
      <c r="M1315" s="9">
        <v>13.83</v>
      </c>
      <c r="N1315" s="76">
        <f t="shared" si="56"/>
        <v>0.15236311556681723</v>
      </c>
      <c r="P1315" s="23" t="e">
        <v>#NAME?</v>
      </c>
      <c r="R1315" s="5">
        <v>106.6</v>
      </c>
      <c r="S1315" s="5">
        <v>120.5</v>
      </c>
      <c r="T1315" s="25"/>
      <c r="U1315" s="34">
        <v>100.34</v>
      </c>
      <c r="V1315" s="34">
        <v>104.25</v>
      </c>
      <c r="W1315" s="78"/>
    </row>
    <row r="1316" spans="1:23" ht="13.5" customHeight="1" outlineLevel="1" x14ac:dyDescent="0.2">
      <c r="A1316" s="27">
        <f t="shared" si="57"/>
        <v>1310</v>
      </c>
      <c r="B1316" s="50">
        <v>41730</v>
      </c>
      <c r="C1316" s="5">
        <v>116.75</v>
      </c>
      <c r="D1316" s="5">
        <v>124.25</v>
      </c>
      <c r="E1316" s="5">
        <v>2.1</v>
      </c>
      <c r="F1316" s="5">
        <v>23.5</v>
      </c>
      <c r="G1316" s="34">
        <v>10.3</v>
      </c>
      <c r="H1316" s="34">
        <v>97.35</v>
      </c>
      <c r="I1316" s="34">
        <v>111.25</v>
      </c>
      <c r="K1316" s="24">
        <f t="shared" si="55"/>
        <v>90.81</v>
      </c>
      <c r="L1316" s="24"/>
      <c r="M1316" s="9">
        <v>13.79</v>
      </c>
      <c r="N1316" s="76">
        <f t="shared" si="56"/>
        <v>0.15185552251954629</v>
      </c>
      <c r="P1316" s="23" t="e">
        <v>#NAME?</v>
      </c>
      <c r="R1316" s="5">
        <v>108.35</v>
      </c>
      <c r="S1316" s="5">
        <v>122.25</v>
      </c>
      <c r="T1316" s="25"/>
      <c r="U1316" s="34">
        <v>100.61</v>
      </c>
      <c r="V1316" s="34">
        <v>103.75</v>
      </c>
      <c r="W1316" s="78"/>
    </row>
    <row r="1317" spans="1:23" ht="13.5" customHeight="1" outlineLevel="1" x14ac:dyDescent="0.2">
      <c r="A1317" s="27">
        <f t="shared" si="57"/>
        <v>1311</v>
      </c>
      <c r="B1317" s="50">
        <v>41731</v>
      </c>
      <c r="C1317" s="5">
        <v>115.5</v>
      </c>
      <c r="D1317" s="5">
        <v>123</v>
      </c>
      <c r="E1317" s="5">
        <v>2.1</v>
      </c>
      <c r="F1317" s="5">
        <v>23.25</v>
      </c>
      <c r="G1317" s="34">
        <v>10.15</v>
      </c>
      <c r="H1317" s="34">
        <v>99.75</v>
      </c>
      <c r="I1317" s="34">
        <v>112.5</v>
      </c>
      <c r="K1317" s="24">
        <f t="shared" si="55"/>
        <v>89.910000000000011</v>
      </c>
      <c r="L1317" s="24"/>
      <c r="M1317" s="9">
        <v>14.34</v>
      </c>
      <c r="N1317" s="76">
        <f t="shared" si="56"/>
        <v>0.15949282615949281</v>
      </c>
      <c r="P1317" s="23" t="e">
        <v>#NAME?</v>
      </c>
      <c r="R1317" s="5">
        <v>110.5</v>
      </c>
      <c r="S1317" s="5">
        <v>123.25</v>
      </c>
      <c r="T1317" s="25"/>
      <c r="U1317" s="34">
        <v>100.29</v>
      </c>
      <c r="V1317" s="34">
        <v>102.5</v>
      </c>
      <c r="W1317" s="78"/>
    </row>
    <row r="1318" spans="1:23" outlineLevel="1" x14ac:dyDescent="0.2">
      <c r="A1318" s="27">
        <f t="shared" si="57"/>
        <v>1312</v>
      </c>
      <c r="B1318" s="50">
        <v>41732</v>
      </c>
      <c r="C1318" s="5">
        <v>115</v>
      </c>
      <c r="D1318" s="5">
        <v>122.5</v>
      </c>
      <c r="E1318" s="5">
        <v>2.1</v>
      </c>
      <c r="F1318" s="5">
        <v>23.15</v>
      </c>
      <c r="G1318" s="34">
        <v>9.9499999999999993</v>
      </c>
      <c r="H1318" s="34">
        <v>99.7</v>
      </c>
      <c r="I1318" s="34">
        <v>112.5</v>
      </c>
      <c r="K1318" s="24">
        <f t="shared" si="55"/>
        <v>89.550000000000011</v>
      </c>
      <c r="L1318" s="24"/>
      <c r="M1318" s="9">
        <v>14.39</v>
      </c>
      <c r="N1318" s="76">
        <f t="shared" si="56"/>
        <v>0.16069235064209939</v>
      </c>
      <c r="P1318" s="23" t="e">
        <v>#NAME?</v>
      </c>
      <c r="R1318" s="5">
        <v>110.45</v>
      </c>
      <c r="S1318" s="5">
        <v>123.25</v>
      </c>
      <c r="T1318" s="25"/>
      <c r="U1318" s="34">
        <v>99.98</v>
      </c>
      <c r="V1318" s="34">
        <v>102.5</v>
      </c>
      <c r="W1318" s="78"/>
    </row>
    <row r="1319" spans="1:23" outlineLevel="1" x14ac:dyDescent="0.2">
      <c r="A1319" s="27">
        <f t="shared" si="57"/>
        <v>1313</v>
      </c>
      <c r="B1319" s="50">
        <v>41733</v>
      </c>
      <c r="C1319" s="5">
        <v>116</v>
      </c>
      <c r="D1319" s="5">
        <v>124</v>
      </c>
      <c r="E1319" s="5">
        <v>2.1</v>
      </c>
      <c r="F1319" s="5">
        <v>22.5</v>
      </c>
      <c r="G1319" s="34">
        <v>9.9</v>
      </c>
      <c r="H1319" s="34">
        <v>98.95</v>
      </c>
      <c r="I1319" s="34">
        <v>112.75</v>
      </c>
      <c r="K1319" s="24">
        <f t="shared" si="55"/>
        <v>91.58</v>
      </c>
      <c r="L1319" s="24"/>
      <c r="M1319" s="9">
        <v>14.48</v>
      </c>
      <c r="N1319" s="76">
        <f t="shared" si="56"/>
        <v>0.1581131251364927</v>
      </c>
      <c r="P1319" s="23" t="e">
        <v>#NAME?</v>
      </c>
      <c r="R1319" s="5">
        <v>109.2</v>
      </c>
      <c r="S1319" s="5">
        <v>123</v>
      </c>
      <c r="T1319" s="25"/>
      <c r="U1319" s="34">
        <v>100.19</v>
      </c>
      <c r="V1319" s="34">
        <v>104.5</v>
      </c>
      <c r="W1319" s="78"/>
    </row>
    <row r="1320" spans="1:23" outlineLevel="1" x14ac:dyDescent="0.2">
      <c r="A1320" s="27">
        <f t="shared" si="57"/>
        <v>1314</v>
      </c>
      <c r="B1320" s="50">
        <v>41736</v>
      </c>
      <c r="C1320" s="5">
        <v>116.5</v>
      </c>
      <c r="D1320" s="5">
        <v>124.5</v>
      </c>
      <c r="E1320" s="5">
        <v>2.1</v>
      </c>
      <c r="F1320" s="5">
        <v>21.75</v>
      </c>
      <c r="G1320" s="34">
        <v>9.9499999999999993</v>
      </c>
      <c r="H1320" s="34">
        <v>98.95</v>
      </c>
      <c r="I1320" s="34">
        <v>112.75</v>
      </c>
      <c r="K1320" s="24">
        <f t="shared" si="55"/>
        <v>92.79</v>
      </c>
      <c r="L1320" s="24"/>
      <c r="M1320" s="9">
        <v>14.98</v>
      </c>
      <c r="N1320" s="76">
        <f t="shared" si="56"/>
        <v>0.16143981032438839</v>
      </c>
      <c r="P1320" s="23" t="e">
        <v>#NAME?</v>
      </c>
      <c r="R1320" s="5">
        <v>109.2</v>
      </c>
      <c r="S1320" s="5">
        <v>123</v>
      </c>
      <c r="T1320" s="25"/>
      <c r="U1320" s="34">
        <v>100.46</v>
      </c>
      <c r="V1320" s="34">
        <v>105</v>
      </c>
      <c r="W1320" s="78"/>
    </row>
    <row r="1321" spans="1:23" outlineLevel="1" x14ac:dyDescent="0.2">
      <c r="A1321" s="27">
        <f t="shared" si="57"/>
        <v>1315</v>
      </c>
      <c r="B1321" s="50">
        <v>41737</v>
      </c>
      <c r="C1321" s="5">
        <v>118.25</v>
      </c>
      <c r="D1321" s="5">
        <v>126.25</v>
      </c>
      <c r="E1321" s="5">
        <v>2.1</v>
      </c>
      <c r="F1321" s="5">
        <v>21.25</v>
      </c>
      <c r="G1321" s="34">
        <v>9</v>
      </c>
      <c r="H1321" s="34">
        <v>100.05</v>
      </c>
      <c r="I1321" s="34">
        <v>113.75</v>
      </c>
      <c r="K1321" s="24">
        <f t="shared" si="55"/>
        <v>94.9</v>
      </c>
      <c r="L1321" s="24"/>
      <c r="M1321" s="9">
        <v>15.07</v>
      </c>
      <c r="N1321" s="76">
        <f t="shared" si="56"/>
        <v>0.15879873551106427</v>
      </c>
      <c r="P1321" s="23" t="e">
        <v>#NAME?</v>
      </c>
      <c r="R1321" s="5">
        <v>109.8</v>
      </c>
      <c r="S1321" s="5">
        <v>123.5</v>
      </c>
      <c r="T1321" s="25"/>
      <c r="U1321" s="34">
        <v>102.49</v>
      </c>
      <c r="V1321" s="34">
        <v>107</v>
      </c>
      <c r="W1321" s="78"/>
    </row>
    <row r="1322" spans="1:23" outlineLevel="1" x14ac:dyDescent="0.2">
      <c r="A1322" s="27">
        <f t="shared" si="57"/>
        <v>1316</v>
      </c>
      <c r="B1322" s="50">
        <v>41738</v>
      </c>
      <c r="C1322" s="5">
        <v>119</v>
      </c>
      <c r="D1322" s="5">
        <v>127</v>
      </c>
      <c r="E1322" s="5">
        <v>2.1</v>
      </c>
      <c r="F1322" s="5">
        <v>20</v>
      </c>
      <c r="G1322" s="34">
        <v>8.65</v>
      </c>
      <c r="H1322" s="34">
        <v>100.45</v>
      </c>
      <c r="I1322" s="34">
        <v>113.75</v>
      </c>
      <c r="K1322" s="24">
        <f t="shared" si="55"/>
        <v>96.84</v>
      </c>
      <c r="L1322" s="24"/>
      <c r="M1322" s="9">
        <v>14.99</v>
      </c>
      <c r="N1322" s="76">
        <f t="shared" si="56"/>
        <v>0.15479140850888062</v>
      </c>
      <c r="P1322" s="23" t="e">
        <v>#NAME?</v>
      </c>
      <c r="R1322" s="5">
        <v>110.7</v>
      </c>
      <c r="S1322" s="5">
        <v>124</v>
      </c>
      <c r="T1322" s="25"/>
      <c r="U1322" s="34">
        <v>102.46</v>
      </c>
      <c r="V1322" s="34">
        <v>107.75</v>
      </c>
      <c r="W1322" s="78"/>
    </row>
    <row r="1323" spans="1:23" outlineLevel="1" x14ac:dyDescent="0.2">
      <c r="A1323" s="27">
        <f t="shared" si="57"/>
        <v>1317</v>
      </c>
      <c r="B1323" s="50">
        <v>41739</v>
      </c>
      <c r="C1323" s="5">
        <v>118</v>
      </c>
      <c r="D1323" s="5">
        <v>126</v>
      </c>
      <c r="E1323" s="5">
        <v>2.1</v>
      </c>
      <c r="F1323" s="5">
        <v>19.5</v>
      </c>
      <c r="G1323" s="34">
        <v>8.1999999999999993</v>
      </c>
      <c r="H1323" s="34">
        <v>100.75</v>
      </c>
      <c r="I1323" s="34">
        <v>113.75</v>
      </c>
      <c r="K1323" s="24">
        <f t="shared" si="55"/>
        <v>96.42</v>
      </c>
      <c r="L1323" s="24"/>
      <c r="M1323" s="9">
        <v>14.81</v>
      </c>
      <c r="N1323" s="76">
        <f t="shared" si="56"/>
        <v>0.15359883841526653</v>
      </c>
      <c r="P1323" s="23" t="e">
        <v>#NAME?</v>
      </c>
      <c r="R1323" s="5">
        <v>111</v>
      </c>
      <c r="S1323" s="5">
        <v>124</v>
      </c>
      <c r="T1323" s="25"/>
      <c r="U1323" s="34">
        <v>101.86</v>
      </c>
      <c r="V1323" s="34">
        <v>106.75</v>
      </c>
      <c r="W1323" s="78"/>
    </row>
    <row r="1324" spans="1:23" outlineLevel="1" x14ac:dyDescent="0.2">
      <c r="A1324" s="27">
        <f t="shared" si="57"/>
        <v>1318</v>
      </c>
      <c r="B1324" s="50">
        <v>41740</v>
      </c>
      <c r="C1324" s="5">
        <v>116.25</v>
      </c>
      <c r="D1324" s="5">
        <v>124.25</v>
      </c>
      <c r="E1324" s="5">
        <v>2.1</v>
      </c>
      <c r="F1324" s="5">
        <v>19</v>
      </c>
      <c r="G1324" s="34">
        <v>7.9</v>
      </c>
      <c r="H1324" s="34">
        <v>100.75</v>
      </c>
      <c r="I1324" s="34">
        <v>113.75</v>
      </c>
      <c r="K1324" s="24">
        <f t="shared" si="55"/>
        <v>95.31</v>
      </c>
      <c r="L1324" s="24"/>
      <c r="M1324" s="9">
        <v>14.76</v>
      </c>
      <c r="N1324" s="76">
        <f t="shared" si="56"/>
        <v>0.15486307837582625</v>
      </c>
      <c r="P1324" s="23" t="e">
        <v>#NAME?</v>
      </c>
      <c r="R1324" s="5">
        <v>111</v>
      </c>
      <c r="S1324" s="5">
        <v>124</v>
      </c>
      <c r="T1324" s="25"/>
      <c r="U1324" s="34">
        <v>101.53</v>
      </c>
      <c r="V1324" s="34">
        <v>105</v>
      </c>
      <c r="W1324" s="78"/>
    </row>
    <row r="1325" spans="1:23" outlineLevel="1" x14ac:dyDescent="0.2">
      <c r="A1325" s="27">
        <f t="shared" si="57"/>
        <v>1319</v>
      </c>
      <c r="B1325" s="50">
        <v>41743</v>
      </c>
      <c r="C1325" s="5">
        <v>116.25</v>
      </c>
      <c r="D1325" s="5">
        <v>124.25</v>
      </c>
      <c r="E1325" s="5">
        <v>2.1</v>
      </c>
      <c r="F1325" s="5">
        <v>18.75</v>
      </c>
      <c r="G1325" s="34">
        <v>7.9</v>
      </c>
      <c r="H1325" s="34">
        <v>100.75</v>
      </c>
      <c r="I1325" s="34">
        <v>113.75</v>
      </c>
      <c r="K1325" s="24">
        <f t="shared" si="55"/>
        <v>95.56</v>
      </c>
      <c r="L1325" s="24"/>
      <c r="M1325" s="9">
        <v>14.84</v>
      </c>
      <c r="N1325" s="76">
        <f t="shared" si="56"/>
        <v>0.15529510255336962</v>
      </c>
      <c r="P1325" s="23" t="e">
        <v>#NAME?</v>
      </c>
      <c r="R1325" s="5">
        <v>110.75</v>
      </c>
      <c r="S1325" s="5">
        <v>123.75</v>
      </c>
      <c r="T1325" s="25"/>
      <c r="U1325" s="34">
        <v>101.62</v>
      </c>
      <c r="V1325" s="34">
        <v>105</v>
      </c>
      <c r="W1325" s="78"/>
    </row>
    <row r="1326" spans="1:23" outlineLevel="1" x14ac:dyDescent="0.2">
      <c r="A1326" s="27">
        <f t="shared" si="57"/>
        <v>1320</v>
      </c>
      <c r="B1326" s="50">
        <v>41744</v>
      </c>
      <c r="C1326" s="5">
        <v>115.75</v>
      </c>
      <c r="D1326" s="5">
        <v>123.75</v>
      </c>
      <c r="E1326" s="5">
        <v>2.1</v>
      </c>
      <c r="F1326" s="5">
        <v>18.649999999999999</v>
      </c>
      <c r="G1326" s="34">
        <v>7.75</v>
      </c>
      <c r="H1326" s="34">
        <v>100.75</v>
      </c>
      <c r="I1326" s="34">
        <v>113.75</v>
      </c>
      <c r="K1326" s="24">
        <f t="shared" si="55"/>
        <v>95.200000000000017</v>
      </c>
      <c r="L1326" s="24"/>
      <c r="M1326" s="9">
        <v>13.9</v>
      </c>
      <c r="N1326" s="76">
        <f t="shared" si="56"/>
        <v>0.14600840336134452</v>
      </c>
      <c r="P1326" s="23" t="e">
        <v>#NAME?</v>
      </c>
      <c r="R1326" s="5">
        <v>110.75</v>
      </c>
      <c r="S1326" s="5">
        <v>123.75</v>
      </c>
      <c r="T1326" s="25"/>
      <c r="U1326" s="34">
        <v>101.1</v>
      </c>
      <c r="V1326" s="34">
        <v>104.5</v>
      </c>
      <c r="W1326" s="78"/>
    </row>
    <row r="1327" spans="1:23" outlineLevel="1" x14ac:dyDescent="0.2">
      <c r="A1327" s="27">
        <f t="shared" si="57"/>
        <v>1321</v>
      </c>
      <c r="B1327" s="50">
        <v>41745</v>
      </c>
      <c r="C1327" s="5">
        <v>114.75</v>
      </c>
      <c r="D1327" s="5">
        <v>122.75</v>
      </c>
      <c r="E1327" s="5">
        <v>2.1</v>
      </c>
      <c r="F1327" s="5">
        <v>18.25</v>
      </c>
      <c r="G1327" s="34">
        <v>7.4</v>
      </c>
      <c r="H1327" s="34">
        <v>102.25</v>
      </c>
      <c r="I1327" s="34">
        <v>115</v>
      </c>
      <c r="K1327" s="24">
        <f t="shared" si="55"/>
        <v>94.68</v>
      </c>
      <c r="L1327" s="24"/>
      <c r="M1327" s="9">
        <v>13.87</v>
      </c>
      <c r="N1327" s="76">
        <f t="shared" si="56"/>
        <v>0.14649345162653146</v>
      </c>
      <c r="P1327" s="23" t="e">
        <v>#NAME?</v>
      </c>
      <c r="R1327" s="5">
        <v>111</v>
      </c>
      <c r="S1327" s="5">
        <v>123.75</v>
      </c>
      <c r="T1327" s="25"/>
      <c r="U1327" s="34">
        <v>100.74</v>
      </c>
      <c r="V1327" s="34">
        <v>103.5</v>
      </c>
      <c r="W1327" s="78"/>
    </row>
    <row r="1328" spans="1:23" outlineLevel="1" x14ac:dyDescent="0.2">
      <c r="A1328" s="27">
        <f t="shared" si="57"/>
        <v>1322</v>
      </c>
      <c r="B1328" s="50">
        <v>41746</v>
      </c>
      <c r="C1328" s="5">
        <v>116.25</v>
      </c>
      <c r="D1328" s="5">
        <v>124.25</v>
      </c>
      <c r="E1328" s="5">
        <v>2.1</v>
      </c>
      <c r="F1328" s="5">
        <v>18.25</v>
      </c>
      <c r="G1328" s="34">
        <v>7.25</v>
      </c>
      <c r="H1328" s="34">
        <v>102.25</v>
      </c>
      <c r="I1328" s="34">
        <v>115</v>
      </c>
      <c r="K1328" s="24">
        <f t="shared" si="55"/>
        <v>96.06</v>
      </c>
      <c r="L1328" s="24"/>
      <c r="M1328" s="9">
        <v>14.1</v>
      </c>
      <c r="N1328" s="76">
        <f t="shared" si="56"/>
        <v>0.1467832604622111</v>
      </c>
      <c r="P1328" s="23" t="e">
        <v>#NAME?</v>
      </c>
      <c r="R1328" s="5">
        <v>111.25</v>
      </c>
      <c r="S1328" s="5">
        <v>124</v>
      </c>
      <c r="T1328" s="25"/>
      <c r="U1328" s="34">
        <v>100.75</v>
      </c>
      <c r="V1328" s="34">
        <v>105</v>
      </c>
      <c r="W1328" s="78"/>
    </row>
    <row r="1329" spans="1:23" outlineLevel="1" x14ac:dyDescent="0.2">
      <c r="A1329" s="27">
        <f t="shared" si="57"/>
        <v>1323</v>
      </c>
      <c r="B1329" s="50">
        <v>41750</v>
      </c>
      <c r="C1329" s="5">
        <v>113.75</v>
      </c>
      <c r="D1329" s="5">
        <v>119.5</v>
      </c>
      <c r="E1329" s="5">
        <v>2.1</v>
      </c>
      <c r="F1329" s="5">
        <v>18.350000000000001</v>
      </c>
      <c r="G1329" s="34">
        <v>7.3</v>
      </c>
      <c r="H1329" s="34">
        <v>101.75</v>
      </c>
      <c r="I1329" s="34">
        <v>115</v>
      </c>
      <c r="K1329" s="24">
        <f t="shared" si="55"/>
        <v>91.59</v>
      </c>
      <c r="L1329" s="24"/>
      <c r="M1329" s="9">
        <v>13.8</v>
      </c>
      <c r="N1329" s="76">
        <f t="shared" si="56"/>
        <v>0.15067147068457257</v>
      </c>
      <c r="P1329" s="23" t="e">
        <v>#NAME?</v>
      </c>
      <c r="R1329" s="5">
        <v>110.75</v>
      </c>
      <c r="S1329" s="5">
        <v>124</v>
      </c>
      <c r="T1329" s="25"/>
      <c r="U1329" s="34">
        <v>99.48</v>
      </c>
      <c r="V1329" s="34">
        <v>102.5</v>
      </c>
      <c r="W1329" s="78"/>
    </row>
    <row r="1330" spans="1:23" outlineLevel="1" x14ac:dyDescent="0.2">
      <c r="A1330" s="27">
        <f t="shared" si="57"/>
        <v>1324</v>
      </c>
      <c r="B1330" s="50">
        <v>41751</v>
      </c>
      <c r="C1330" s="5">
        <v>112</v>
      </c>
      <c r="D1330" s="5">
        <v>119</v>
      </c>
      <c r="E1330" s="5">
        <v>2.1</v>
      </c>
      <c r="F1330" s="5">
        <v>18.2</v>
      </c>
      <c r="G1330" s="34">
        <v>7.45</v>
      </c>
      <c r="H1330" s="34">
        <v>101.5</v>
      </c>
      <c r="I1330" s="34">
        <v>115</v>
      </c>
      <c r="K1330" s="24">
        <f t="shared" si="55"/>
        <v>91.28</v>
      </c>
      <c r="L1330" s="24"/>
      <c r="M1330" s="9">
        <v>13.68</v>
      </c>
      <c r="N1330" s="76">
        <f t="shared" si="56"/>
        <v>0.14986853637160386</v>
      </c>
      <c r="P1330" s="23" t="e">
        <v>#NAME?</v>
      </c>
      <c r="R1330" s="5">
        <v>111.75</v>
      </c>
      <c r="S1330" s="5">
        <v>125.25</v>
      </c>
      <c r="T1330" s="25"/>
      <c r="U1330" s="34">
        <v>97.02</v>
      </c>
      <c r="V1330" s="34">
        <v>99.5</v>
      </c>
      <c r="W1330" s="78"/>
    </row>
    <row r="1331" spans="1:23" outlineLevel="1" x14ac:dyDescent="0.2">
      <c r="A1331" s="27">
        <f t="shared" si="57"/>
        <v>1325</v>
      </c>
      <c r="B1331" s="50">
        <v>41752</v>
      </c>
      <c r="C1331" s="5">
        <v>113.25</v>
      </c>
      <c r="D1331" s="5">
        <v>120.25</v>
      </c>
      <c r="E1331" s="5">
        <v>2.1</v>
      </c>
      <c r="F1331" s="5">
        <v>18.75</v>
      </c>
      <c r="G1331" s="34">
        <v>7.65</v>
      </c>
      <c r="H1331" s="34">
        <v>101</v>
      </c>
      <c r="I1331" s="34">
        <v>114.75</v>
      </c>
      <c r="K1331" s="24">
        <f t="shared" si="55"/>
        <v>91.88000000000001</v>
      </c>
      <c r="L1331" s="24"/>
      <c r="M1331" s="9">
        <v>13.59</v>
      </c>
      <c r="N1331" s="76">
        <f t="shared" si="56"/>
        <v>0.14791031780583369</v>
      </c>
      <c r="P1331" s="23" t="e">
        <v>#NAME?</v>
      </c>
      <c r="R1331" s="5">
        <v>111.5</v>
      </c>
      <c r="S1331" s="5">
        <v>125.25</v>
      </c>
      <c r="T1331" s="25"/>
      <c r="U1331" s="34">
        <v>97.15</v>
      </c>
      <c r="V1331" s="34">
        <v>100.75</v>
      </c>
      <c r="W1331" s="78"/>
    </row>
    <row r="1332" spans="1:23" outlineLevel="1" x14ac:dyDescent="0.2">
      <c r="A1332" s="27">
        <f t="shared" si="57"/>
        <v>1326</v>
      </c>
      <c r="B1332" s="50">
        <v>41753</v>
      </c>
      <c r="C1332" s="5">
        <v>113.5</v>
      </c>
      <c r="D1332" s="5">
        <v>120</v>
      </c>
      <c r="E1332" s="5">
        <v>2.1</v>
      </c>
      <c r="F1332" s="5">
        <v>18.75</v>
      </c>
      <c r="G1332" s="34">
        <v>7.7</v>
      </c>
      <c r="H1332" s="34">
        <v>101</v>
      </c>
      <c r="I1332" s="34">
        <v>114.75</v>
      </c>
      <c r="K1332" s="24">
        <f t="shared" si="55"/>
        <v>91.65</v>
      </c>
      <c r="L1332" s="24"/>
      <c r="M1332" s="9">
        <v>13.86</v>
      </c>
      <c r="N1332" s="76">
        <f t="shared" si="56"/>
        <v>0.15122749590834694</v>
      </c>
      <c r="P1332" s="23" t="e">
        <v>#NAME?</v>
      </c>
      <c r="R1332" s="5">
        <v>111.5</v>
      </c>
      <c r="S1332" s="5">
        <v>125.25</v>
      </c>
      <c r="T1332" s="25"/>
      <c r="U1332" s="34">
        <v>97.24</v>
      </c>
      <c r="V1332" s="34">
        <v>101</v>
      </c>
      <c r="W1332" s="78"/>
    </row>
    <row r="1333" spans="1:23" outlineLevel="1" x14ac:dyDescent="0.2">
      <c r="A1333" s="27">
        <f t="shared" si="57"/>
        <v>1327</v>
      </c>
      <c r="B1333" s="50">
        <v>41754</v>
      </c>
      <c r="C1333" s="5">
        <v>111</v>
      </c>
      <c r="D1333" s="5">
        <v>118</v>
      </c>
      <c r="E1333" s="5">
        <v>1.9</v>
      </c>
      <c r="F1333" s="5">
        <v>19</v>
      </c>
      <c r="G1333" s="34">
        <v>7.55</v>
      </c>
      <c r="H1333" s="34">
        <v>101.25</v>
      </c>
      <c r="I1333" s="34">
        <v>115</v>
      </c>
      <c r="K1333" s="24">
        <f t="shared" si="55"/>
        <v>89.56</v>
      </c>
      <c r="L1333" s="24"/>
      <c r="M1333" s="9">
        <v>13.51</v>
      </c>
      <c r="N1333" s="76">
        <f t="shared" si="56"/>
        <v>0.15084859312192941</v>
      </c>
      <c r="P1333" s="23" t="e">
        <v>#NAME?</v>
      </c>
      <c r="R1333" s="5">
        <v>111.5</v>
      </c>
      <c r="S1333" s="5">
        <v>125.25</v>
      </c>
      <c r="T1333" s="25"/>
      <c r="U1333" s="34">
        <v>96.27</v>
      </c>
      <c r="V1333" s="34">
        <v>98.25</v>
      </c>
      <c r="W1333" s="78"/>
    </row>
    <row r="1334" spans="1:23" outlineLevel="1" x14ac:dyDescent="0.2">
      <c r="A1334" s="27">
        <f t="shared" si="57"/>
        <v>1328</v>
      </c>
      <c r="B1334" s="50">
        <v>41757</v>
      </c>
      <c r="C1334" s="5">
        <v>108.25</v>
      </c>
      <c r="D1334" s="5">
        <v>115.5</v>
      </c>
      <c r="E1334" s="5">
        <v>1.9</v>
      </c>
      <c r="F1334" s="5">
        <v>18.8</v>
      </c>
      <c r="G1334" s="34">
        <v>7.4</v>
      </c>
      <c r="H1334" s="34">
        <v>101.25</v>
      </c>
      <c r="I1334" s="34">
        <v>115</v>
      </c>
      <c r="K1334" s="24">
        <f t="shared" si="55"/>
        <v>87.460000000000008</v>
      </c>
      <c r="L1334" s="24"/>
      <c r="M1334" s="9">
        <v>13.34</v>
      </c>
      <c r="N1334" s="76">
        <f t="shared" si="56"/>
        <v>0.15252686942602331</v>
      </c>
      <c r="P1334" s="23" t="e">
        <v>#NAME?</v>
      </c>
      <c r="R1334" s="5">
        <v>111.5</v>
      </c>
      <c r="S1334" s="5">
        <v>125.25</v>
      </c>
      <c r="T1334" s="25"/>
      <c r="U1334" s="34">
        <v>93.02</v>
      </c>
      <c r="V1334" s="34">
        <v>95.5</v>
      </c>
      <c r="W1334" s="78"/>
    </row>
    <row r="1335" spans="1:23" outlineLevel="1" x14ac:dyDescent="0.2">
      <c r="A1335" s="27">
        <f t="shared" si="57"/>
        <v>1329</v>
      </c>
      <c r="B1335" s="50">
        <v>41758</v>
      </c>
      <c r="C1335" s="5">
        <v>107.5</v>
      </c>
      <c r="D1335" s="5">
        <v>114.75</v>
      </c>
      <c r="E1335" s="5">
        <v>1.9</v>
      </c>
      <c r="F1335" s="5">
        <v>18.45</v>
      </c>
      <c r="G1335" s="34">
        <v>7.15</v>
      </c>
      <c r="H1335" s="34">
        <v>101</v>
      </c>
      <c r="I1335" s="34">
        <v>114.5</v>
      </c>
      <c r="K1335" s="24">
        <f t="shared" si="55"/>
        <v>87.12</v>
      </c>
      <c r="L1335" s="24"/>
      <c r="M1335" s="9">
        <v>13.36</v>
      </c>
      <c r="N1335" s="76">
        <f t="shared" si="56"/>
        <v>0.15335169880624425</v>
      </c>
      <c r="P1335" s="23" t="e">
        <v>#NAME?</v>
      </c>
      <c r="R1335" s="5">
        <v>111.75</v>
      </c>
      <c r="S1335" s="5">
        <v>125.25</v>
      </c>
      <c r="T1335" s="25"/>
      <c r="U1335" s="34">
        <v>92.96</v>
      </c>
      <c r="V1335" s="34">
        <v>94.75</v>
      </c>
      <c r="W1335" s="78"/>
    </row>
    <row r="1336" spans="1:23" outlineLevel="1" x14ac:dyDescent="0.2">
      <c r="A1336" s="27">
        <f t="shared" si="57"/>
        <v>1330</v>
      </c>
      <c r="B1336" s="50">
        <v>41761</v>
      </c>
      <c r="C1336" s="5">
        <v>105.25</v>
      </c>
      <c r="D1336" s="5">
        <v>112.5</v>
      </c>
      <c r="E1336" s="5">
        <v>1.9</v>
      </c>
      <c r="F1336" s="5">
        <v>19.75</v>
      </c>
      <c r="G1336" s="34">
        <v>7.8</v>
      </c>
      <c r="H1336" s="34">
        <v>101.4</v>
      </c>
      <c r="I1336" s="34">
        <v>115</v>
      </c>
      <c r="K1336" s="24">
        <f t="shared" si="55"/>
        <v>83.75</v>
      </c>
      <c r="L1336" s="24"/>
      <c r="M1336" s="9">
        <v>13.57</v>
      </c>
      <c r="N1336" s="76">
        <f t="shared" si="56"/>
        <v>0.16202985074626866</v>
      </c>
      <c r="P1336" s="23" t="e">
        <v>#NAME?</v>
      </c>
      <c r="R1336" s="5">
        <v>112.15</v>
      </c>
      <c r="S1336" s="5">
        <v>125.75</v>
      </c>
      <c r="T1336" s="25"/>
      <c r="U1336" s="34">
        <v>90.85</v>
      </c>
      <c r="V1336" s="34">
        <v>92.5</v>
      </c>
      <c r="W1336" s="78"/>
    </row>
    <row r="1337" spans="1:23" outlineLevel="1" x14ac:dyDescent="0.2">
      <c r="A1337" s="27">
        <f t="shared" si="57"/>
        <v>1331</v>
      </c>
      <c r="B1337" s="50">
        <v>41764</v>
      </c>
      <c r="C1337" s="5">
        <v>106</v>
      </c>
      <c r="D1337" s="5">
        <v>113</v>
      </c>
      <c r="E1337" s="5">
        <v>1.9</v>
      </c>
      <c r="F1337" s="26">
        <v>20.5</v>
      </c>
      <c r="G1337" s="34">
        <v>8</v>
      </c>
      <c r="H1337" s="34">
        <v>101.05</v>
      </c>
      <c r="I1337" s="34">
        <v>114.75</v>
      </c>
      <c r="K1337" s="24">
        <f t="shared" si="55"/>
        <v>83.460000000000008</v>
      </c>
      <c r="L1337" s="24"/>
      <c r="M1337" s="9">
        <v>13.37</v>
      </c>
      <c r="N1337" s="76">
        <f t="shared" si="56"/>
        <v>0.16019650131799662</v>
      </c>
      <c r="P1337" s="23" t="e">
        <v>#NAME?</v>
      </c>
      <c r="R1337" s="5">
        <v>111.3</v>
      </c>
      <c r="S1337" s="5">
        <v>125</v>
      </c>
      <c r="T1337" s="25"/>
      <c r="U1337" s="34">
        <v>90.19</v>
      </c>
      <c r="V1337" s="34">
        <v>93.25</v>
      </c>
      <c r="W1337" s="78"/>
    </row>
    <row r="1338" spans="1:23" outlineLevel="1" x14ac:dyDescent="0.2">
      <c r="A1338" s="27">
        <f t="shared" si="57"/>
        <v>1332</v>
      </c>
      <c r="B1338" s="50">
        <v>41765</v>
      </c>
      <c r="C1338" s="5">
        <v>106</v>
      </c>
      <c r="D1338" s="5">
        <v>113.5</v>
      </c>
      <c r="E1338" s="5">
        <v>1.9</v>
      </c>
      <c r="F1338" s="5">
        <v>20.5</v>
      </c>
      <c r="G1338" s="34">
        <v>8</v>
      </c>
      <c r="H1338" s="34">
        <v>102</v>
      </c>
      <c r="I1338" s="34">
        <v>115.5</v>
      </c>
      <c r="K1338" s="24">
        <f t="shared" si="55"/>
        <v>83.92</v>
      </c>
      <c r="L1338" s="24"/>
      <c r="M1338" s="9">
        <v>13.38</v>
      </c>
      <c r="N1338" s="76">
        <f t="shared" si="56"/>
        <v>0.15943755958055292</v>
      </c>
      <c r="P1338" s="23" t="e">
        <v>#NAME?</v>
      </c>
      <c r="R1338" s="5">
        <v>112.75</v>
      </c>
      <c r="S1338" s="5">
        <v>126.25</v>
      </c>
      <c r="T1338" s="25"/>
      <c r="U1338" s="34">
        <v>90.18</v>
      </c>
      <c r="V1338" s="34">
        <v>93.25</v>
      </c>
      <c r="W1338" s="78"/>
    </row>
    <row r="1339" spans="1:23" outlineLevel="1" x14ac:dyDescent="0.2">
      <c r="A1339" s="27">
        <f t="shared" si="57"/>
        <v>1333</v>
      </c>
      <c r="B1339" s="50">
        <v>41766</v>
      </c>
      <c r="C1339" s="5">
        <v>105</v>
      </c>
      <c r="D1339" s="5">
        <v>112.5</v>
      </c>
      <c r="E1339" s="5">
        <v>1.9</v>
      </c>
      <c r="F1339" s="5">
        <v>20.350000000000001</v>
      </c>
      <c r="G1339" s="34">
        <v>7.9</v>
      </c>
      <c r="H1339" s="34">
        <v>101.75</v>
      </c>
      <c r="I1339" s="34">
        <v>115.25</v>
      </c>
      <c r="K1339" s="24">
        <f t="shared" si="55"/>
        <v>83.15</v>
      </c>
      <c r="L1339" s="24"/>
      <c r="M1339" s="9">
        <v>13.55</v>
      </c>
      <c r="N1339" s="76">
        <f t="shared" si="56"/>
        <v>0.16295850871918219</v>
      </c>
      <c r="P1339" s="23" t="e">
        <v>#NAME?</v>
      </c>
      <c r="R1339" s="5">
        <v>112.75</v>
      </c>
      <c r="S1339" s="5">
        <v>126.25</v>
      </c>
      <c r="T1339" s="25"/>
      <c r="U1339" s="34">
        <v>89.44</v>
      </c>
      <c r="V1339" s="34">
        <v>92.25</v>
      </c>
      <c r="W1339" s="78"/>
    </row>
    <row r="1340" spans="1:23" outlineLevel="1" x14ac:dyDescent="0.2">
      <c r="A1340" s="27">
        <f t="shared" si="57"/>
        <v>1334</v>
      </c>
      <c r="B1340" s="50">
        <v>41767</v>
      </c>
      <c r="C1340" s="5">
        <v>103</v>
      </c>
      <c r="D1340" s="5">
        <v>110.5</v>
      </c>
      <c r="E1340" s="5">
        <v>1.9</v>
      </c>
      <c r="F1340" s="5">
        <v>20.25</v>
      </c>
      <c r="G1340" s="34">
        <v>7.65</v>
      </c>
      <c r="H1340" s="34">
        <v>101.5</v>
      </c>
      <c r="I1340" s="34">
        <v>114.75</v>
      </c>
      <c r="K1340" s="24">
        <f t="shared" ref="K1340:K1403" si="58">+D1340*0.92-F1340</f>
        <v>81.410000000000011</v>
      </c>
      <c r="L1340" s="24"/>
      <c r="M1340" s="9">
        <v>13.37</v>
      </c>
      <c r="N1340" s="76">
        <f t="shared" ref="N1340:N1403" si="59">+M1340/K1340</f>
        <v>0.16423043852106617</v>
      </c>
      <c r="P1340" s="23" t="e">
        <v>#NAME?</v>
      </c>
      <c r="R1340" s="5">
        <v>113</v>
      </c>
      <c r="S1340" s="5">
        <v>126.25</v>
      </c>
      <c r="T1340" s="25"/>
      <c r="U1340" s="34">
        <v>89</v>
      </c>
      <c r="V1340" s="34">
        <v>90.25</v>
      </c>
      <c r="W1340" s="78"/>
    </row>
    <row r="1341" spans="1:23" outlineLevel="1" x14ac:dyDescent="0.2">
      <c r="A1341" s="27">
        <f t="shared" si="57"/>
        <v>1335</v>
      </c>
      <c r="B1341" s="50">
        <v>41768</v>
      </c>
      <c r="C1341" s="5">
        <v>102.75</v>
      </c>
      <c r="D1341" s="5">
        <v>109.5</v>
      </c>
      <c r="E1341" s="5">
        <v>1.9</v>
      </c>
      <c r="F1341" s="5">
        <v>20</v>
      </c>
      <c r="G1341" s="34">
        <v>7.5</v>
      </c>
      <c r="H1341" s="34">
        <v>101.25</v>
      </c>
      <c r="I1341" s="34">
        <v>114.75</v>
      </c>
      <c r="K1341" s="24">
        <f t="shared" si="58"/>
        <v>80.740000000000009</v>
      </c>
      <c r="L1341" s="24"/>
      <c r="M1341" s="9">
        <v>13.23</v>
      </c>
      <c r="N1341" s="76">
        <f t="shared" si="59"/>
        <v>0.16385930146148128</v>
      </c>
      <c r="P1341" s="23" t="e">
        <v>#NAME?</v>
      </c>
      <c r="R1341" s="5">
        <v>113</v>
      </c>
      <c r="S1341" s="5">
        <v>126.5</v>
      </c>
      <c r="T1341" s="25"/>
      <c r="U1341" s="34">
        <v>85.92</v>
      </c>
      <c r="V1341" s="34">
        <v>90</v>
      </c>
      <c r="W1341" s="78"/>
    </row>
    <row r="1342" spans="1:23" outlineLevel="1" x14ac:dyDescent="0.2">
      <c r="A1342" s="27">
        <f t="shared" si="57"/>
        <v>1336</v>
      </c>
      <c r="B1342" s="50">
        <v>41771</v>
      </c>
      <c r="C1342" s="5">
        <v>103.25</v>
      </c>
      <c r="D1342" s="5">
        <v>108.75</v>
      </c>
      <c r="E1342" s="5">
        <v>1.8</v>
      </c>
      <c r="F1342" s="5">
        <v>19.899999999999999</v>
      </c>
      <c r="G1342" s="34">
        <v>7.45</v>
      </c>
      <c r="H1342" s="34">
        <v>100.6</v>
      </c>
      <c r="I1342" s="34">
        <v>114.25</v>
      </c>
      <c r="K1342" s="24">
        <f t="shared" si="58"/>
        <v>80.150000000000006</v>
      </c>
      <c r="L1342" s="24"/>
      <c r="M1342" s="9">
        <v>13.78</v>
      </c>
      <c r="N1342" s="76">
        <f t="shared" si="59"/>
        <v>0.17192763568309419</v>
      </c>
      <c r="P1342" s="23" t="e">
        <v>#NAME?</v>
      </c>
      <c r="R1342" s="5">
        <v>112.6</v>
      </c>
      <c r="S1342" s="5">
        <v>126.5</v>
      </c>
      <c r="T1342" s="25"/>
      <c r="U1342" s="34">
        <v>85.83</v>
      </c>
      <c r="V1342" s="34">
        <v>90.5</v>
      </c>
      <c r="W1342" s="78"/>
    </row>
    <row r="1343" spans="1:23" s="29" customFormat="1" outlineLevel="1" x14ac:dyDescent="0.2">
      <c r="A1343" s="27">
        <f t="shared" si="57"/>
        <v>1337</v>
      </c>
      <c r="B1343" s="51">
        <v>41772</v>
      </c>
      <c r="C1343" s="26">
        <v>103.25</v>
      </c>
      <c r="D1343" s="26">
        <v>108.75</v>
      </c>
      <c r="E1343" s="26">
        <v>1.8</v>
      </c>
      <c r="F1343" s="26">
        <v>19.899999999999999</v>
      </c>
      <c r="G1343" s="34">
        <v>7.45</v>
      </c>
      <c r="H1343" s="36">
        <v>100.6</v>
      </c>
      <c r="I1343" s="36">
        <v>114.25</v>
      </c>
      <c r="J1343" s="26"/>
      <c r="K1343" s="30">
        <f t="shared" si="58"/>
        <v>80.150000000000006</v>
      </c>
      <c r="L1343" s="30"/>
      <c r="M1343" s="9">
        <v>13.88</v>
      </c>
      <c r="N1343" s="76">
        <f t="shared" si="59"/>
        <v>0.17317529631940112</v>
      </c>
      <c r="P1343" s="31" t="e">
        <v>#NAME?</v>
      </c>
      <c r="R1343" s="26">
        <v>112.6</v>
      </c>
      <c r="S1343" s="26">
        <v>126.5</v>
      </c>
      <c r="T1343" s="32"/>
      <c r="U1343" s="34">
        <v>85.83</v>
      </c>
      <c r="V1343" s="34">
        <v>90.5</v>
      </c>
      <c r="W1343" s="78"/>
    </row>
    <row r="1344" spans="1:23" outlineLevel="1" x14ac:dyDescent="0.2">
      <c r="A1344" s="27">
        <f t="shared" si="57"/>
        <v>1338</v>
      </c>
      <c r="B1344" s="50">
        <v>41773</v>
      </c>
      <c r="C1344" s="5">
        <v>104</v>
      </c>
      <c r="D1344" s="5">
        <v>109.5</v>
      </c>
      <c r="E1344" s="5">
        <v>1.8</v>
      </c>
      <c r="F1344" s="5">
        <v>19.5</v>
      </c>
      <c r="G1344" s="34">
        <v>7.9</v>
      </c>
      <c r="H1344" s="34">
        <v>100</v>
      </c>
      <c r="I1344" s="34">
        <v>113.25</v>
      </c>
      <c r="K1344" s="24">
        <f t="shared" si="58"/>
        <v>81.240000000000009</v>
      </c>
      <c r="L1344" s="24"/>
      <c r="M1344" s="9">
        <v>14.16</v>
      </c>
      <c r="N1344" s="76">
        <f t="shared" si="59"/>
        <v>0.17429837518463809</v>
      </c>
      <c r="P1344" s="23" t="e">
        <v>#NAME?</v>
      </c>
      <c r="R1344" s="5">
        <v>113.25</v>
      </c>
      <c r="S1344" s="5">
        <v>126.5</v>
      </c>
      <c r="T1344" s="25"/>
      <c r="U1344" s="34">
        <v>83.43</v>
      </c>
      <c r="V1344" s="34">
        <v>91.25</v>
      </c>
      <c r="W1344" s="78"/>
    </row>
    <row r="1345" spans="1:23" outlineLevel="1" x14ac:dyDescent="0.2">
      <c r="A1345" s="27">
        <f t="shared" si="57"/>
        <v>1339</v>
      </c>
      <c r="B1345" s="50">
        <v>41774</v>
      </c>
      <c r="C1345" s="5">
        <v>103.25</v>
      </c>
      <c r="D1345" s="5">
        <v>109.5</v>
      </c>
      <c r="E1345" s="5">
        <v>1.8</v>
      </c>
      <c r="F1345" s="5">
        <v>19.399999999999999</v>
      </c>
      <c r="G1345" s="34">
        <v>7.9</v>
      </c>
      <c r="H1345" s="34">
        <v>99.75</v>
      </c>
      <c r="I1345" s="34">
        <v>113.25</v>
      </c>
      <c r="K1345" s="24">
        <f t="shared" si="58"/>
        <v>81.34</v>
      </c>
      <c r="L1345" s="24"/>
      <c r="M1345" s="9">
        <v>13.98</v>
      </c>
      <c r="N1345" s="76">
        <f t="shared" si="59"/>
        <v>0.17187115810179493</v>
      </c>
      <c r="P1345" s="23" t="e">
        <v>#NAME?</v>
      </c>
      <c r="R1345" s="5">
        <v>113.25</v>
      </c>
      <c r="S1345" s="5">
        <v>126.75</v>
      </c>
      <c r="T1345" s="25"/>
      <c r="U1345" s="34">
        <v>84.33</v>
      </c>
      <c r="V1345" s="34">
        <v>89.25</v>
      </c>
      <c r="W1345" s="78"/>
    </row>
    <row r="1346" spans="1:23" outlineLevel="1" x14ac:dyDescent="0.2">
      <c r="A1346" s="27">
        <f t="shared" si="57"/>
        <v>1340</v>
      </c>
      <c r="B1346" s="50">
        <v>41775</v>
      </c>
      <c r="C1346" s="5">
        <v>99.75</v>
      </c>
      <c r="D1346" s="5">
        <v>106</v>
      </c>
      <c r="E1346" s="5">
        <v>1.8</v>
      </c>
      <c r="F1346" s="5">
        <v>19.3</v>
      </c>
      <c r="G1346" s="34">
        <v>7.85</v>
      </c>
      <c r="H1346" s="34">
        <v>99.75</v>
      </c>
      <c r="I1346" s="34">
        <v>113.25</v>
      </c>
      <c r="K1346" s="24">
        <f t="shared" si="58"/>
        <v>78.220000000000013</v>
      </c>
      <c r="L1346" s="24"/>
      <c r="M1346" s="9">
        <v>13.73</v>
      </c>
      <c r="N1346" s="76">
        <f t="shared" si="59"/>
        <v>0.17553055484530808</v>
      </c>
      <c r="P1346" s="23" t="e">
        <v>#NAME?</v>
      </c>
      <c r="R1346" s="5">
        <v>113</v>
      </c>
      <c r="S1346" s="5">
        <v>126.5</v>
      </c>
      <c r="T1346" s="25"/>
      <c r="U1346" s="34">
        <v>83.44</v>
      </c>
      <c r="V1346" s="34">
        <v>85.75</v>
      </c>
      <c r="W1346" s="78"/>
    </row>
    <row r="1347" spans="1:23" outlineLevel="1" x14ac:dyDescent="0.2">
      <c r="A1347" s="27">
        <f t="shared" si="57"/>
        <v>1341</v>
      </c>
      <c r="B1347" s="50">
        <v>41778</v>
      </c>
      <c r="C1347" s="5">
        <v>98.75</v>
      </c>
      <c r="D1347" s="5">
        <v>105</v>
      </c>
      <c r="E1347" s="5">
        <v>1.8</v>
      </c>
      <c r="F1347" s="5">
        <v>19.25</v>
      </c>
      <c r="G1347" s="34">
        <v>7.65</v>
      </c>
      <c r="H1347" s="34">
        <v>99.75</v>
      </c>
      <c r="I1347" s="34">
        <v>113.25</v>
      </c>
      <c r="K1347" s="24">
        <f t="shared" si="58"/>
        <v>77.350000000000009</v>
      </c>
      <c r="L1347" s="24"/>
      <c r="M1347" s="9">
        <v>13.37</v>
      </c>
      <c r="N1347" s="76">
        <f t="shared" si="59"/>
        <v>0.17285067873303164</v>
      </c>
      <c r="P1347" s="23" t="e">
        <v>#NAME?</v>
      </c>
      <c r="R1347" s="5">
        <v>113</v>
      </c>
      <c r="S1347" s="5">
        <v>126.5</v>
      </c>
      <c r="T1347" s="25"/>
      <c r="U1347" s="34">
        <v>81.05</v>
      </c>
      <c r="V1347" s="34">
        <v>84.75</v>
      </c>
      <c r="W1347" s="78"/>
    </row>
    <row r="1348" spans="1:23" outlineLevel="1" x14ac:dyDescent="0.2">
      <c r="A1348" s="27">
        <f t="shared" si="57"/>
        <v>1342</v>
      </c>
      <c r="B1348" s="50">
        <v>41779</v>
      </c>
      <c r="C1348" s="5">
        <v>98</v>
      </c>
      <c r="D1348" s="5">
        <v>105</v>
      </c>
      <c r="E1348" s="5">
        <v>1.8</v>
      </c>
      <c r="F1348" s="5">
        <v>19</v>
      </c>
      <c r="G1348" s="34">
        <v>7.35</v>
      </c>
      <c r="H1348" s="34">
        <v>100</v>
      </c>
      <c r="I1348" s="34">
        <v>113.25</v>
      </c>
      <c r="K1348" s="24">
        <f t="shared" si="58"/>
        <v>77.600000000000009</v>
      </c>
      <c r="L1348" s="24"/>
      <c r="M1348" s="9">
        <v>13.09</v>
      </c>
      <c r="N1348" s="76">
        <f t="shared" si="59"/>
        <v>0.16868556701030926</v>
      </c>
      <c r="P1348" s="23" t="e">
        <v>#NAME?</v>
      </c>
      <c r="R1348" s="5">
        <v>112.25</v>
      </c>
      <c r="S1348" s="5">
        <v>125.5</v>
      </c>
      <c r="T1348" s="25"/>
      <c r="U1348" s="34">
        <v>78.819999999999993</v>
      </c>
      <c r="V1348" s="34">
        <v>84</v>
      </c>
      <c r="W1348" s="78"/>
    </row>
    <row r="1349" spans="1:23" outlineLevel="1" x14ac:dyDescent="0.2">
      <c r="A1349" s="27">
        <f t="shared" si="57"/>
        <v>1343</v>
      </c>
      <c r="B1349" s="50">
        <v>41780</v>
      </c>
      <c r="C1349" s="5">
        <v>99</v>
      </c>
      <c r="D1349" s="5">
        <v>106</v>
      </c>
      <c r="E1349" s="5">
        <v>1.8</v>
      </c>
      <c r="F1349" s="5">
        <v>19</v>
      </c>
      <c r="G1349" s="34">
        <v>7.15</v>
      </c>
      <c r="H1349" s="34">
        <v>99.25</v>
      </c>
      <c r="I1349" s="34">
        <v>113.25</v>
      </c>
      <c r="K1349" s="24">
        <f t="shared" si="58"/>
        <v>78.52000000000001</v>
      </c>
      <c r="L1349" s="24"/>
      <c r="M1349" s="9">
        <v>13.12</v>
      </c>
      <c r="N1349" s="76">
        <f t="shared" si="59"/>
        <v>0.16709118695873659</v>
      </c>
      <c r="P1349" s="23" t="e">
        <v>#NAME?</v>
      </c>
      <c r="R1349" s="5">
        <v>111.5</v>
      </c>
      <c r="S1349" s="5">
        <v>125.5</v>
      </c>
      <c r="T1349" s="25"/>
      <c r="U1349" s="34">
        <v>78.819999999999993</v>
      </c>
      <c r="V1349" s="34">
        <v>83.75</v>
      </c>
      <c r="W1349" s="78"/>
    </row>
    <row r="1350" spans="1:23" outlineLevel="1" x14ac:dyDescent="0.2">
      <c r="A1350" s="27">
        <f t="shared" si="57"/>
        <v>1344</v>
      </c>
      <c r="B1350" s="50">
        <v>41781</v>
      </c>
      <c r="C1350" s="5">
        <v>100.75</v>
      </c>
      <c r="D1350" s="5">
        <v>107.75</v>
      </c>
      <c r="E1350" s="5">
        <v>1.8</v>
      </c>
      <c r="F1350" s="5">
        <v>18.5</v>
      </c>
      <c r="G1350" s="34">
        <v>7.2</v>
      </c>
      <c r="H1350" s="34">
        <v>99.25</v>
      </c>
      <c r="I1350" s="34">
        <v>113.25</v>
      </c>
      <c r="K1350" s="24">
        <f t="shared" si="58"/>
        <v>80.63000000000001</v>
      </c>
      <c r="L1350" s="24"/>
      <c r="M1350" s="9">
        <v>13.22</v>
      </c>
      <c r="N1350" s="76">
        <f t="shared" si="59"/>
        <v>0.16395882425896066</v>
      </c>
      <c r="P1350" s="23" t="e">
        <v>#NAME?</v>
      </c>
      <c r="R1350" s="5">
        <v>112.25</v>
      </c>
      <c r="S1350" s="5">
        <v>126.25</v>
      </c>
      <c r="T1350" s="25"/>
      <c r="U1350" s="34">
        <v>78.569999999999993</v>
      </c>
      <c r="V1350" s="34">
        <v>85.25</v>
      </c>
      <c r="W1350" s="78"/>
    </row>
    <row r="1351" spans="1:23" outlineLevel="1" x14ac:dyDescent="0.2">
      <c r="A1351" s="27">
        <f t="shared" si="57"/>
        <v>1345</v>
      </c>
      <c r="B1351" s="50">
        <v>41782</v>
      </c>
      <c r="C1351" s="5">
        <v>98.75</v>
      </c>
      <c r="D1351" s="5">
        <v>105.75</v>
      </c>
      <c r="E1351" s="5">
        <v>1.8</v>
      </c>
      <c r="F1351" s="5">
        <v>18.55</v>
      </c>
      <c r="G1351" s="34">
        <v>7.45</v>
      </c>
      <c r="H1351" s="34">
        <v>98</v>
      </c>
      <c r="I1351" s="34">
        <v>112</v>
      </c>
      <c r="K1351" s="24">
        <f t="shared" si="58"/>
        <v>78.740000000000009</v>
      </c>
      <c r="L1351" s="24"/>
      <c r="M1351" s="9">
        <v>13.18</v>
      </c>
      <c r="N1351" s="76">
        <f t="shared" si="59"/>
        <v>0.16738633477266951</v>
      </c>
      <c r="P1351" s="23" t="e">
        <v>#NAME?</v>
      </c>
      <c r="R1351" s="5">
        <v>111.5</v>
      </c>
      <c r="S1351" s="5">
        <v>125.5</v>
      </c>
      <c r="T1351" s="25"/>
      <c r="U1351" s="34">
        <v>77.41</v>
      </c>
      <c r="V1351" s="34">
        <v>83.75</v>
      </c>
      <c r="W1351" s="78"/>
    </row>
    <row r="1352" spans="1:23" s="29" customFormat="1" outlineLevel="1" x14ac:dyDescent="0.2">
      <c r="A1352" s="27">
        <f t="shared" ref="A1352:A1415" si="60">A1351+1</f>
        <v>1346</v>
      </c>
      <c r="B1352" s="51">
        <v>41785</v>
      </c>
      <c r="C1352" s="26">
        <v>98.75</v>
      </c>
      <c r="D1352" s="26">
        <v>105.75</v>
      </c>
      <c r="E1352" s="26">
        <v>1.8</v>
      </c>
      <c r="F1352" s="26">
        <v>18.55</v>
      </c>
      <c r="G1352" s="34">
        <v>7.45</v>
      </c>
      <c r="H1352" s="36">
        <v>98</v>
      </c>
      <c r="I1352" s="36">
        <v>112</v>
      </c>
      <c r="J1352" s="26"/>
      <c r="K1352" s="30">
        <f t="shared" si="58"/>
        <v>78.740000000000009</v>
      </c>
      <c r="L1352" s="30"/>
      <c r="M1352" s="9">
        <v>13.18</v>
      </c>
      <c r="N1352" s="76">
        <f t="shared" si="59"/>
        <v>0.16738633477266951</v>
      </c>
      <c r="P1352" s="31" t="e">
        <v>#NAME?</v>
      </c>
      <c r="R1352" s="26">
        <v>111.5</v>
      </c>
      <c r="S1352" s="26">
        <v>125.5</v>
      </c>
      <c r="T1352" s="32"/>
      <c r="U1352" s="34">
        <v>77.099999999999994</v>
      </c>
      <c r="V1352" s="34">
        <v>84.25</v>
      </c>
      <c r="W1352" s="78"/>
    </row>
    <row r="1353" spans="1:23" outlineLevel="1" x14ac:dyDescent="0.2">
      <c r="A1353" s="27">
        <f t="shared" si="60"/>
        <v>1347</v>
      </c>
      <c r="B1353" s="50">
        <v>41786</v>
      </c>
      <c r="C1353" s="5">
        <v>98.75</v>
      </c>
      <c r="D1353" s="5">
        <v>105.75</v>
      </c>
      <c r="E1353" s="5">
        <v>1.8</v>
      </c>
      <c r="F1353" s="5">
        <v>19</v>
      </c>
      <c r="G1353" s="34">
        <v>8.1999999999999993</v>
      </c>
      <c r="H1353" s="34">
        <v>98.5</v>
      </c>
      <c r="I1353" s="34">
        <v>112</v>
      </c>
      <c r="K1353" s="24">
        <f t="shared" si="58"/>
        <v>78.290000000000006</v>
      </c>
      <c r="L1353" s="24"/>
      <c r="M1353" s="9">
        <v>13.07</v>
      </c>
      <c r="N1353" s="76">
        <f t="shared" si="59"/>
        <v>0.16694341550645037</v>
      </c>
      <c r="P1353" s="23" t="e">
        <v>#NAME?</v>
      </c>
      <c r="R1353" s="5">
        <v>112</v>
      </c>
      <c r="S1353" s="5">
        <v>125.5</v>
      </c>
      <c r="T1353" s="25"/>
      <c r="U1353" s="34">
        <v>77.66</v>
      </c>
      <c r="V1353" s="34">
        <v>83.25</v>
      </c>
      <c r="W1353" s="78"/>
    </row>
    <row r="1354" spans="1:23" outlineLevel="1" x14ac:dyDescent="0.2">
      <c r="A1354" s="27">
        <f t="shared" si="60"/>
        <v>1348</v>
      </c>
      <c r="B1354" s="50">
        <v>41787</v>
      </c>
      <c r="C1354" s="5">
        <v>97.25</v>
      </c>
      <c r="D1354" s="5">
        <v>102.5</v>
      </c>
      <c r="E1354" s="5">
        <v>1.75</v>
      </c>
      <c r="F1354" s="5">
        <v>19</v>
      </c>
      <c r="G1354" s="34">
        <v>7.75</v>
      </c>
      <c r="H1354" s="34">
        <v>98.5</v>
      </c>
      <c r="I1354" s="34">
        <v>112</v>
      </c>
      <c r="K1354" s="24">
        <f t="shared" si="58"/>
        <v>75.3</v>
      </c>
      <c r="L1354" s="24"/>
      <c r="M1354" s="9">
        <v>13.06</v>
      </c>
      <c r="N1354" s="76">
        <f t="shared" si="59"/>
        <v>0.17343957503320054</v>
      </c>
      <c r="P1354" s="23" t="e">
        <v>#NAME?</v>
      </c>
      <c r="R1354" s="5">
        <v>111.75</v>
      </c>
      <c r="S1354" s="5">
        <v>125.25</v>
      </c>
      <c r="T1354" s="25"/>
      <c r="U1354" s="34">
        <v>77.09</v>
      </c>
      <c r="V1354" s="34">
        <v>81.25</v>
      </c>
      <c r="W1354" s="78"/>
    </row>
    <row r="1355" spans="1:23" outlineLevel="1" x14ac:dyDescent="0.2">
      <c r="A1355" s="27">
        <f t="shared" si="60"/>
        <v>1349</v>
      </c>
      <c r="B1355" s="50">
        <v>41788</v>
      </c>
      <c r="C1355" s="5">
        <v>95.5</v>
      </c>
      <c r="D1355" s="5">
        <v>100.75</v>
      </c>
      <c r="E1355" s="5">
        <v>1.75</v>
      </c>
      <c r="F1355" s="5">
        <v>18.899999999999999</v>
      </c>
      <c r="G1355" s="34">
        <v>7.55</v>
      </c>
      <c r="H1355" s="34">
        <v>98.5</v>
      </c>
      <c r="I1355" s="34">
        <v>111.75</v>
      </c>
      <c r="K1355" s="24">
        <f t="shared" si="58"/>
        <v>73.789999999999992</v>
      </c>
      <c r="L1355" s="24"/>
      <c r="M1355" s="9">
        <v>13.14</v>
      </c>
      <c r="N1355" s="76">
        <f t="shared" si="59"/>
        <v>0.17807290960834804</v>
      </c>
      <c r="P1355" s="23" t="e">
        <v>#NAME?</v>
      </c>
      <c r="R1355" s="5">
        <v>112</v>
      </c>
      <c r="S1355" s="5">
        <v>125.25</v>
      </c>
      <c r="T1355" s="25"/>
      <c r="U1355" s="34">
        <v>76.63</v>
      </c>
      <c r="V1355" s="34">
        <v>79.25</v>
      </c>
      <c r="W1355" s="78"/>
    </row>
    <row r="1356" spans="1:23" outlineLevel="1" x14ac:dyDescent="0.2">
      <c r="A1356" s="27">
        <f t="shared" si="60"/>
        <v>1350</v>
      </c>
      <c r="B1356" s="50">
        <v>41789</v>
      </c>
      <c r="C1356" s="5">
        <v>91.5</v>
      </c>
      <c r="D1356" s="5">
        <v>100.5</v>
      </c>
      <c r="E1356" s="5">
        <v>1.8</v>
      </c>
      <c r="F1356" s="5">
        <v>19</v>
      </c>
      <c r="G1356" s="34">
        <v>7.65</v>
      </c>
      <c r="H1356" s="34">
        <v>98.75</v>
      </c>
      <c r="I1356" s="34">
        <v>111.75</v>
      </c>
      <c r="K1356" s="24">
        <f t="shared" si="58"/>
        <v>73.460000000000008</v>
      </c>
      <c r="L1356" s="24"/>
      <c r="M1356" s="9">
        <v>12.75</v>
      </c>
      <c r="N1356" s="76">
        <f t="shared" si="59"/>
        <v>0.17356384426898991</v>
      </c>
      <c r="P1356" s="23" t="e">
        <v>#NAME?</v>
      </c>
      <c r="R1356" s="5">
        <v>112</v>
      </c>
      <c r="S1356" s="5">
        <v>125</v>
      </c>
      <c r="T1356" s="25"/>
      <c r="U1356" s="34">
        <v>72.11</v>
      </c>
      <c r="V1356" s="34">
        <v>75.75</v>
      </c>
      <c r="W1356" s="78"/>
    </row>
    <row r="1357" spans="1:23" outlineLevel="1" x14ac:dyDescent="0.2">
      <c r="A1357" s="27">
        <f t="shared" si="60"/>
        <v>1351</v>
      </c>
      <c r="B1357" s="50">
        <v>41792</v>
      </c>
      <c r="C1357" s="5">
        <v>91.75</v>
      </c>
      <c r="D1357" s="5">
        <v>100.5</v>
      </c>
      <c r="E1357" s="5">
        <v>1.8</v>
      </c>
      <c r="F1357" s="5">
        <v>19.2</v>
      </c>
      <c r="G1357" s="34">
        <v>7.85</v>
      </c>
      <c r="H1357" s="34">
        <v>98.5</v>
      </c>
      <c r="I1357" s="34">
        <v>111.75</v>
      </c>
      <c r="K1357" s="24">
        <f t="shared" si="58"/>
        <v>73.260000000000005</v>
      </c>
      <c r="L1357" s="24"/>
      <c r="M1357" s="9">
        <v>12.84</v>
      </c>
      <c r="N1357" s="76">
        <f t="shared" si="59"/>
        <v>0.17526617526617524</v>
      </c>
      <c r="P1357" s="23" t="e">
        <v>#NAME?</v>
      </c>
      <c r="R1357" s="5">
        <v>111.75</v>
      </c>
      <c r="S1357" s="5">
        <v>125</v>
      </c>
      <c r="T1357" s="25"/>
      <c r="U1357" s="34">
        <v>72.34</v>
      </c>
      <c r="V1357" s="34">
        <v>76</v>
      </c>
      <c r="W1357" s="78"/>
    </row>
    <row r="1358" spans="1:23" outlineLevel="1" x14ac:dyDescent="0.2">
      <c r="A1358" s="27">
        <f t="shared" si="60"/>
        <v>1352</v>
      </c>
      <c r="B1358" s="50">
        <v>41793</v>
      </c>
      <c r="C1358" s="5">
        <v>92.5</v>
      </c>
      <c r="D1358" s="5">
        <v>100.5</v>
      </c>
      <c r="E1358" s="5">
        <v>1.8</v>
      </c>
      <c r="F1358" s="5">
        <v>20.25</v>
      </c>
      <c r="G1358" s="34">
        <v>8.1</v>
      </c>
      <c r="H1358" s="34">
        <v>98.25</v>
      </c>
      <c r="I1358" s="34">
        <v>111.25</v>
      </c>
      <c r="K1358" s="24">
        <f t="shared" si="58"/>
        <v>72.210000000000008</v>
      </c>
      <c r="L1358" s="24"/>
      <c r="M1358" s="9">
        <v>12.68</v>
      </c>
      <c r="N1358" s="76">
        <f t="shared" si="59"/>
        <v>0.17559894751419469</v>
      </c>
      <c r="P1358" s="23" t="e">
        <v>#NAME?</v>
      </c>
      <c r="R1358" s="5">
        <v>112</v>
      </c>
      <c r="S1358" s="5">
        <v>125</v>
      </c>
      <c r="T1358" s="25"/>
      <c r="U1358" s="34">
        <v>70.66</v>
      </c>
      <c r="V1358" s="34">
        <v>74.75</v>
      </c>
      <c r="W1358" s="78"/>
    </row>
    <row r="1359" spans="1:23" outlineLevel="1" x14ac:dyDescent="0.2">
      <c r="A1359" s="27">
        <f t="shared" si="60"/>
        <v>1353</v>
      </c>
      <c r="B1359" s="50">
        <v>41794</v>
      </c>
      <c r="C1359" s="5">
        <v>95</v>
      </c>
      <c r="D1359" s="5">
        <v>103</v>
      </c>
      <c r="E1359" s="5">
        <v>1.8</v>
      </c>
      <c r="F1359" s="5">
        <v>21</v>
      </c>
      <c r="G1359" s="34">
        <v>7.9</v>
      </c>
      <c r="H1359" s="34">
        <v>98.5</v>
      </c>
      <c r="I1359" s="34">
        <v>111.25</v>
      </c>
      <c r="K1359" s="24">
        <f t="shared" si="58"/>
        <v>73.760000000000005</v>
      </c>
      <c r="L1359" s="24"/>
      <c r="M1359" s="9">
        <v>12.62</v>
      </c>
      <c r="N1359" s="76">
        <f t="shared" si="59"/>
        <v>0.17109544468546636</v>
      </c>
      <c r="P1359" s="23" t="e">
        <v>#NAME?</v>
      </c>
      <c r="R1359" s="5">
        <v>112</v>
      </c>
      <c r="S1359" s="5">
        <v>124.75</v>
      </c>
      <c r="T1359" s="25"/>
      <c r="U1359" s="34">
        <v>70.87</v>
      </c>
      <c r="V1359" s="34">
        <v>76.5</v>
      </c>
      <c r="W1359" s="78"/>
    </row>
    <row r="1360" spans="1:23" outlineLevel="1" x14ac:dyDescent="0.2">
      <c r="A1360" s="27">
        <f t="shared" si="60"/>
        <v>1354</v>
      </c>
      <c r="B1360" s="50">
        <v>41795</v>
      </c>
      <c r="C1360" s="5">
        <v>94.25</v>
      </c>
      <c r="D1360" s="5">
        <v>102.25</v>
      </c>
      <c r="E1360" s="5">
        <v>1.8</v>
      </c>
      <c r="F1360" s="5">
        <v>21.75</v>
      </c>
      <c r="G1360" s="34">
        <v>7.85</v>
      </c>
      <c r="H1360" s="34">
        <v>98.25</v>
      </c>
      <c r="I1360" s="34">
        <v>111</v>
      </c>
      <c r="K1360" s="24">
        <f t="shared" si="58"/>
        <v>72.320000000000007</v>
      </c>
      <c r="L1360" s="24"/>
      <c r="M1360" s="9">
        <v>12.74</v>
      </c>
      <c r="N1360" s="76">
        <f t="shared" si="59"/>
        <v>0.17616150442477874</v>
      </c>
      <c r="P1360" s="23" t="e">
        <v>#NAME?</v>
      </c>
      <c r="R1360" s="5">
        <v>111.75</v>
      </c>
      <c r="S1360" s="5">
        <v>124.5</v>
      </c>
      <c r="T1360" s="25"/>
      <c r="U1360" s="34">
        <v>70.7</v>
      </c>
      <c r="V1360" s="34">
        <v>75.5</v>
      </c>
      <c r="W1360" s="78"/>
    </row>
    <row r="1361" spans="1:23" outlineLevel="1" x14ac:dyDescent="0.2">
      <c r="A1361" s="27">
        <f t="shared" si="60"/>
        <v>1355</v>
      </c>
      <c r="B1361" s="50">
        <v>41796</v>
      </c>
      <c r="C1361" s="5">
        <v>94.75</v>
      </c>
      <c r="D1361" s="5">
        <v>102</v>
      </c>
      <c r="E1361" s="5">
        <v>1.8</v>
      </c>
      <c r="F1361" s="5">
        <v>21.5</v>
      </c>
      <c r="G1361" s="34">
        <v>8.15</v>
      </c>
      <c r="H1361" s="34">
        <v>98.75</v>
      </c>
      <c r="I1361" s="34">
        <v>110.75</v>
      </c>
      <c r="K1361" s="24">
        <f t="shared" si="58"/>
        <v>72.34</v>
      </c>
      <c r="L1361" s="24"/>
      <c r="M1361" s="9">
        <v>13.09</v>
      </c>
      <c r="N1361" s="76">
        <f t="shared" si="59"/>
        <v>0.18095106441802597</v>
      </c>
      <c r="P1361" s="23" t="e">
        <v>#NAME?</v>
      </c>
      <c r="R1361" s="5">
        <v>112.5</v>
      </c>
      <c r="S1361" s="5">
        <v>124.5</v>
      </c>
      <c r="T1361" s="25"/>
      <c r="U1361" s="34">
        <v>70.77</v>
      </c>
      <c r="V1361" s="34">
        <v>76</v>
      </c>
      <c r="W1361" s="78"/>
    </row>
    <row r="1362" spans="1:23" outlineLevel="1" x14ac:dyDescent="0.2">
      <c r="A1362" s="27">
        <f t="shared" si="60"/>
        <v>1356</v>
      </c>
      <c r="B1362" s="50">
        <v>41799</v>
      </c>
      <c r="C1362" s="5">
        <v>93.75</v>
      </c>
      <c r="D1362" s="5">
        <v>101</v>
      </c>
      <c r="E1362" s="5">
        <v>1.8</v>
      </c>
      <c r="F1362" s="5">
        <v>21.5</v>
      </c>
      <c r="G1362" s="34">
        <v>8.1</v>
      </c>
      <c r="H1362" s="34">
        <v>99.25</v>
      </c>
      <c r="I1362" s="34">
        <v>110.75</v>
      </c>
      <c r="K1362" s="24">
        <f t="shared" si="58"/>
        <v>71.42</v>
      </c>
      <c r="L1362" s="24"/>
      <c r="M1362" s="9">
        <v>13.29</v>
      </c>
      <c r="N1362" s="76">
        <f t="shared" si="59"/>
        <v>0.18608232987958553</v>
      </c>
      <c r="P1362" s="23" t="e">
        <v>#NAME?</v>
      </c>
      <c r="R1362" s="5">
        <v>113</v>
      </c>
      <c r="S1362" s="5">
        <v>125.5</v>
      </c>
      <c r="T1362" s="25"/>
      <c r="U1362" s="34">
        <v>71</v>
      </c>
      <c r="V1362" s="34">
        <v>75</v>
      </c>
      <c r="W1362" s="78"/>
    </row>
    <row r="1363" spans="1:23" outlineLevel="1" x14ac:dyDescent="0.2">
      <c r="A1363" s="27">
        <f t="shared" si="60"/>
        <v>1357</v>
      </c>
      <c r="B1363" s="50">
        <v>41800</v>
      </c>
      <c r="C1363" s="5">
        <v>93.25</v>
      </c>
      <c r="D1363" s="5">
        <v>100.5</v>
      </c>
      <c r="E1363" s="5">
        <v>1.8</v>
      </c>
      <c r="F1363" s="5">
        <v>21.75</v>
      </c>
      <c r="G1363" s="34">
        <v>8.25</v>
      </c>
      <c r="H1363" s="34">
        <v>98.25</v>
      </c>
      <c r="I1363" s="34">
        <v>109.5</v>
      </c>
      <c r="K1363" s="24">
        <f t="shared" si="58"/>
        <v>70.710000000000008</v>
      </c>
      <c r="L1363" s="24"/>
      <c r="M1363" s="9">
        <v>13.21</v>
      </c>
      <c r="N1363" s="76">
        <f t="shared" si="59"/>
        <v>0.18681940319615328</v>
      </c>
      <c r="P1363" s="23" t="e">
        <v>#NAME?</v>
      </c>
      <c r="R1363" s="5">
        <v>112.25</v>
      </c>
      <c r="S1363" s="5">
        <v>123.5</v>
      </c>
      <c r="T1363" s="25"/>
      <c r="U1363" s="34">
        <v>70.989999999999995</v>
      </c>
      <c r="V1363" s="34">
        <v>74.5</v>
      </c>
      <c r="W1363" s="78"/>
    </row>
    <row r="1364" spans="1:23" outlineLevel="1" x14ac:dyDescent="0.2">
      <c r="A1364" s="27">
        <f t="shared" si="60"/>
        <v>1358</v>
      </c>
      <c r="B1364" s="50">
        <v>41801</v>
      </c>
      <c r="C1364" s="5">
        <v>93.25</v>
      </c>
      <c r="D1364" s="5">
        <v>101</v>
      </c>
      <c r="E1364" s="5">
        <v>1.8</v>
      </c>
      <c r="F1364" s="5">
        <v>21.5</v>
      </c>
      <c r="G1364" s="34">
        <v>8.1999999999999993</v>
      </c>
      <c r="H1364" s="34">
        <v>98</v>
      </c>
      <c r="I1364" s="34">
        <v>109.25</v>
      </c>
      <c r="K1364" s="24">
        <f t="shared" si="58"/>
        <v>71.42</v>
      </c>
      <c r="L1364" s="24"/>
      <c r="M1364" s="9">
        <v>13.19</v>
      </c>
      <c r="N1364" s="76">
        <f t="shared" si="59"/>
        <v>0.18468216185942313</v>
      </c>
      <c r="P1364" s="23" t="e">
        <v>#NAME?</v>
      </c>
      <c r="R1364" s="5">
        <v>112</v>
      </c>
      <c r="S1364" s="5">
        <v>123.25</v>
      </c>
      <c r="T1364" s="25"/>
      <c r="U1364" s="34">
        <v>70.33</v>
      </c>
      <c r="V1364" s="34">
        <v>74.5</v>
      </c>
      <c r="W1364" s="78"/>
    </row>
    <row r="1365" spans="1:23" outlineLevel="1" x14ac:dyDescent="0.2">
      <c r="A1365" s="27">
        <f t="shared" si="60"/>
        <v>1359</v>
      </c>
      <c r="B1365" s="50">
        <v>41802</v>
      </c>
      <c r="C1365" s="5">
        <v>90.75</v>
      </c>
      <c r="D1365" s="5">
        <v>98.5</v>
      </c>
      <c r="E1365" s="5">
        <v>1.7</v>
      </c>
      <c r="F1365" s="5">
        <v>20.75</v>
      </c>
      <c r="G1365" s="34">
        <v>7.85</v>
      </c>
      <c r="H1365" s="34">
        <v>97.25</v>
      </c>
      <c r="I1365" s="34">
        <v>108.25</v>
      </c>
      <c r="K1365" s="24">
        <f t="shared" si="58"/>
        <v>69.87</v>
      </c>
      <c r="L1365" s="24"/>
      <c r="M1365" s="9">
        <v>12.71</v>
      </c>
      <c r="N1365" s="76">
        <f t="shared" si="59"/>
        <v>0.18190926005438671</v>
      </c>
      <c r="P1365" s="23" t="e">
        <v>#NAME?</v>
      </c>
      <c r="R1365" s="5">
        <v>111.75</v>
      </c>
      <c r="S1365" s="5">
        <v>122.75</v>
      </c>
      <c r="T1365" s="25"/>
      <c r="U1365" s="34">
        <v>70.099999999999994</v>
      </c>
      <c r="V1365" s="34">
        <v>72.5</v>
      </c>
      <c r="W1365" s="78"/>
    </row>
    <row r="1366" spans="1:23" outlineLevel="1" x14ac:dyDescent="0.2">
      <c r="A1366" s="27">
        <f t="shared" si="60"/>
        <v>1360</v>
      </c>
      <c r="B1366" s="50">
        <v>41803</v>
      </c>
      <c r="C1366" s="5">
        <v>90.75</v>
      </c>
      <c r="D1366" s="5">
        <v>98</v>
      </c>
      <c r="E1366" s="5">
        <v>1.7</v>
      </c>
      <c r="F1366" s="5">
        <v>20.25</v>
      </c>
      <c r="G1366" s="34">
        <v>7.75</v>
      </c>
      <c r="H1366" s="34">
        <v>96.85</v>
      </c>
      <c r="I1366" s="34">
        <v>107.75</v>
      </c>
      <c r="K1366" s="24">
        <f t="shared" si="58"/>
        <v>69.910000000000011</v>
      </c>
      <c r="L1366" s="24"/>
      <c r="M1366" s="9">
        <v>12.81</v>
      </c>
      <c r="N1366" s="76">
        <f t="shared" si="59"/>
        <v>0.18323558861393219</v>
      </c>
      <c r="P1366" s="23" t="e">
        <v>#NAME?</v>
      </c>
      <c r="R1366" s="5">
        <v>111.85</v>
      </c>
      <c r="S1366" s="5">
        <v>122.75</v>
      </c>
      <c r="T1366" s="25"/>
      <c r="U1366" s="34">
        <v>68.31</v>
      </c>
      <c r="V1366" s="34">
        <v>73</v>
      </c>
      <c r="W1366" s="78"/>
    </row>
    <row r="1367" spans="1:23" outlineLevel="1" x14ac:dyDescent="0.2">
      <c r="A1367" s="27">
        <f t="shared" si="60"/>
        <v>1361</v>
      </c>
      <c r="B1367" s="50">
        <v>41806</v>
      </c>
      <c r="C1367" s="5">
        <v>89</v>
      </c>
      <c r="D1367" s="5">
        <v>96.75</v>
      </c>
      <c r="E1367" s="5">
        <v>1.7</v>
      </c>
      <c r="F1367" s="5">
        <v>20.149999999999999</v>
      </c>
      <c r="G1367" s="34">
        <v>7.7</v>
      </c>
      <c r="H1367" s="34">
        <v>97.1</v>
      </c>
      <c r="I1367" s="34">
        <v>108</v>
      </c>
      <c r="K1367" s="24">
        <f t="shared" si="58"/>
        <v>68.860000000000014</v>
      </c>
      <c r="L1367" s="24"/>
      <c r="M1367" s="9">
        <v>12.73</v>
      </c>
      <c r="N1367" s="76">
        <f t="shared" si="59"/>
        <v>0.18486784780714491</v>
      </c>
      <c r="P1367" s="23" t="e">
        <v>#NAME?</v>
      </c>
      <c r="R1367" s="5">
        <v>111.6</v>
      </c>
      <c r="S1367" s="5">
        <v>122.5</v>
      </c>
      <c r="T1367" s="25"/>
      <c r="U1367" s="34">
        <v>68.010000000000005</v>
      </c>
      <c r="V1367" s="34">
        <v>73.5</v>
      </c>
      <c r="W1367" s="78"/>
    </row>
    <row r="1368" spans="1:23" outlineLevel="1" x14ac:dyDescent="0.2">
      <c r="A1368" s="27">
        <f t="shared" si="60"/>
        <v>1362</v>
      </c>
      <c r="B1368" s="50">
        <v>41807</v>
      </c>
      <c r="C1368" s="5">
        <v>89.5</v>
      </c>
      <c r="D1368" s="5">
        <v>97.25</v>
      </c>
      <c r="E1368" s="5">
        <v>1.7</v>
      </c>
      <c r="F1368" s="5">
        <v>20.149999999999999</v>
      </c>
      <c r="G1368" s="34">
        <v>7.7</v>
      </c>
      <c r="H1368" s="34">
        <v>96.75</v>
      </c>
      <c r="I1368" s="34">
        <v>108</v>
      </c>
      <c r="K1368" s="24">
        <f t="shared" si="58"/>
        <v>69.319999999999993</v>
      </c>
      <c r="L1368" s="24"/>
      <c r="M1368" s="9">
        <v>12.63</v>
      </c>
      <c r="N1368" s="76">
        <f t="shared" si="59"/>
        <v>0.182198499711483</v>
      </c>
      <c r="P1368" s="23" t="e">
        <v>#NAME?</v>
      </c>
      <c r="R1368" s="5">
        <v>110.75</v>
      </c>
      <c r="S1368" s="5">
        <v>122</v>
      </c>
      <c r="T1368" s="25"/>
      <c r="U1368" s="34">
        <v>67.38</v>
      </c>
      <c r="V1368" s="34">
        <v>74</v>
      </c>
      <c r="W1368" s="78"/>
    </row>
    <row r="1369" spans="1:23" outlineLevel="1" x14ac:dyDescent="0.2">
      <c r="A1369" s="27">
        <f t="shared" si="60"/>
        <v>1363</v>
      </c>
      <c r="B1369" s="50">
        <v>41808</v>
      </c>
      <c r="C1369" s="5">
        <v>91</v>
      </c>
      <c r="D1369" s="5">
        <v>98.75</v>
      </c>
      <c r="E1369" s="5">
        <v>1.7</v>
      </c>
      <c r="F1369" s="5">
        <v>22</v>
      </c>
      <c r="G1369" s="34">
        <v>7.8</v>
      </c>
      <c r="H1369" s="34">
        <v>96</v>
      </c>
      <c r="I1369" s="34">
        <v>108</v>
      </c>
      <c r="K1369" s="24">
        <f t="shared" si="58"/>
        <v>68.850000000000009</v>
      </c>
      <c r="L1369" s="24"/>
      <c r="M1369" s="9">
        <v>12.91</v>
      </c>
      <c r="N1369" s="76">
        <f t="shared" si="59"/>
        <v>0.18750907770515612</v>
      </c>
      <c r="P1369" s="23" t="e">
        <v>#NAME?</v>
      </c>
      <c r="R1369" s="5">
        <v>110.25</v>
      </c>
      <c r="S1369" s="5">
        <v>122.25</v>
      </c>
      <c r="T1369" s="25"/>
      <c r="U1369" s="34">
        <v>68.67</v>
      </c>
      <c r="V1369" s="34">
        <v>74.75</v>
      </c>
      <c r="W1369" s="78"/>
    </row>
    <row r="1370" spans="1:23" outlineLevel="1" x14ac:dyDescent="0.2">
      <c r="A1370" s="27">
        <f t="shared" si="60"/>
        <v>1364</v>
      </c>
      <c r="B1370" s="50">
        <v>41809</v>
      </c>
      <c r="C1370" s="5">
        <v>91.25</v>
      </c>
      <c r="D1370" s="5">
        <v>99</v>
      </c>
      <c r="E1370" s="5">
        <v>1.7</v>
      </c>
      <c r="F1370" s="5">
        <v>22.25</v>
      </c>
      <c r="G1370" s="34">
        <v>8</v>
      </c>
      <c r="H1370" s="34">
        <v>96</v>
      </c>
      <c r="I1370" s="34">
        <v>108</v>
      </c>
      <c r="K1370" s="24">
        <f t="shared" si="58"/>
        <v>68.83</v>
      </c>
      <c r="L1370" s="24"/>
      <c r="M1370" s="9">
        <v>12.86</v>
      </c>
      <c r="N1370" s="76">
        <f t="shared" si="59"/>
        <v>0.18683713497021648</v>
      </c>
      <c r="P1370" s="23" t="e">
        <v>#NAME?</v>
      </c>
      <c r="R1370" s="5">
        <v>110.25</v>
      </c>
      <c r="S1370" s="5">
        <v>122.25</v>
      </c>
      <c r="T1370" s="25"/>
      <c r="U1370" s="34">
        <v>69</v>
      </c>
      <c r="V1370" s="34">
        <v>75</v>
      </c>
      <c r="W1370" s="78"/>
    </row>
    <row r="1371" spans="1:23" outlineLevel="1" x14ac:dyDescent="0.2">
      <c r="A1371" s="27">
        <f t="shared" si="60"/>
        <v>1365</v>
      </c>
      <c r="B1371" s="50">
        <v>41810</v>
      </c>
      <c r="C1371" s="5">
        <v>91.75</v>
      </c>
      <c r="D1371" s="5">
        <v>99.5</v>
      </c>
      <c r="E1371" s="5">
        <v>1.7</v>
      </c>
      <c r="F1371" s="5">
        <v>22.25</v>
      </c>
      <c r="G1371" s="34">
        <v>7.95</v>
      </c>
      <c r="H1371" s="34">
        <v>96.25</v>
      </c>
      <c r="I1371" s="34">
        <v>107.5</v>
      </c>
      <c r="K1371" s="24">
        <f t="shared" si="58"/>
        <v>69.290000000000006</v>
      </c>
      <c r="L1371" s="24"/>
      <c r="M1371" s="9">
        <v>12.86</v>
      </c>
      <c r="N1371" s="76">
        <f t="shared" si="59"/>
        <v>0.18559676721027563</v>
      </c>
      <c r="P1371" s="23" t="e">
        <v>#NAME?</v>
      </c>
      <c r="R1371" s="5">
        <v>109.5</v>
      </c>
      <c r="S1371" s="5">
        <v>120.75</v>
      </c>
      <c r="T1371" s="25"/>
      <c r="U1371" s="34">
        <v>70.260000000000005</v>
      </c>
      <c r="V1371" s="34">
        <v>75.5</v>
      </c>
      <c r="W1371" s="78"/>
    </row>
    <row r="1372" spans="1:23" outlineLevel="1" x14ac:dyDescent="0.2">
      <c r="A1372" s="27">
        <f t="shared" si="60"/>
        <v>1366</v>
      </c>
      <c r="B1372" s="50">
        <v>41813</v>
      </c>
      <c r="C1372" s="5">
        <v>93.5</v>
      </c>
      <c r="D1372" s="5">
        <v>101.75</v>
      </c>
      <c r="E1372" s="5">
        <v>1.7</v>
      </c>
      <c r="F1372" s="5">
        <v>22.25</v>
      </c>
      <c r="G1372" s="34">
        <v>7.85</v>
      </c>
      <c r="H1372" s="34">
        <v>95.5</v>
      </c>
      <c r="I1372" s="34">
        <v>106.75</v>
      </c>
      <c r="K1372" s="24">
        <f t="shared" si="58"/>
        <v>71.36</v>
      </c>
      <c r="L1372" s="24"/>
      <c r="M1372" s="9">
        <v>13.16</v>
      </c>
      <c r="N1372" s="76">
        <f t="shared" si="59"/>
        <v>0.1844170403587444</v>
      </c>
      <c r="P1372" s="23" t="e">
        <v>#NAME?</v>
      </c>
      <c r="R1372" s="5">
        <v>109.5</v>
      </c>
      <c r="S1372" s="5">
        <v>120.75</v>
      </c>
      <c r="T1372" s="25"/>
      <c r="U1372" s="34">
        <v>72.45</v>
      </c>
      <c r="V1372" s="34">
        <v>77.25</v>
      </c>
      <c r="W1372" s="78"/>
    </row>
    <row r="1373" spans="1:23" outlineLevel="1" x14ac:dyDescent="0.2">
      <c r="A1373" s="27">
        <f t="shared" si="60"/>
        <v>1367</v>
      </c>
      <c r="B1373" s="50">
        <v>41814</v>
      </c>
      <c r="C1373" s="5">
        <v>93.25</v>
      </c>
      <c r="D1373" s="5">
        <v>101.5</v>
      </c>
      <c r="E1373" s="5">
        <v>1.7</v>
      </c>
      <c r="F1373" s="5">
        <v>21.9</v>
      </c>
      <c r="G1373" s="34">
        <v>7.75</v>
      </c>
      <c r="H1373" s="34">
        <v>95.5</v>
      </c>
      <c r="I1373" s="34">
        <v>106.75</v>
      </c>
      <c r="K1373" s="24">
        <f t="shared" si="58"/>
        <v>71.480000000000018</v>
      </c>
      <c r="L1373" s="24"/>
      <c r="M1373" s="9">
        <v>12.9</v>
      </c>
      <c r="N1373" s="76">
        <f t="shared" si="59"/>
        <v>0.18047006155567988</v>
      </c>
      <c r="P1373" s="23" t="e">
        <v>#NAME?</v>
      </c>
      <c r="R1373" s="5">
        <v>109.5</v>
      </c>
      <c r="S1373" s="5">
        <v>120.75</v>
      </c>
      <c r="T1373" s="25"/>
      <c r="U1373" s="34">
        <v>71.87</v>
      </c>
      <c r="V1373" s="34">
        <v>77</v>
      </c>
      <c r="W1373" s="78"/>
    </row>
    <row r="1374" spans="1:23" outlineLevel="1" x14ac:dyDescent="0.2">
      <c r="A1374" s="27">
        <f t="shared" si="60"/>
        <v>1368</v>
      </c>
      <c r="B1374" s="50">
        <v>41815</v>
      </c>
      <c r="C1374" s="5">
        <v>93.75</v>
      </c>
      <c r="D1374" s="5">
        <v>102</v>
      </c>
      <c r="E1374" s="5">
        <v>1.7</v>
      </c>
      <c r="F1374" s="5">
        <v>21.75</v>
      </c>
      <c r="G1374" s="34">
        <v>7.75</v>
      </c>
      <c r="H1374" s="34">
        <v>94.25</v>
      </c>
      <c r="I1374" s="34">
        <v>105.25</v>
      </c>
      <c r="K1374" s="24">
        <f t="shared" si="58"/>
        <v>72.09</v>
      </c>
      <c r="L1374" s="24"/>
      <c r="M1374" s="9">
        <v>13.05</v>
      </c>
      <c r="N1374" s="76">
        <f t="shared" si="59"/>
        <v>0.18102372034956304</v>
      </c>
      <c r="P1374" s="23" t="e">
        <v>#NAME?</v>
      </c>
      <c r="R1374" s="5">
        <v>109.75</v>
      </c>
      <c r="S1374" s="5">
        <v>120.75</v>
      </c>
      <c r="T1374" s="25"/>
      <c r="U1374" s="34">
        <v>72.63</v>
      </c>
      <c r="V1374" s="34">
        <v>77</v>
      </c>
      <c r="W1374" s="78"/>
    </row>
    <row r="1375" spans="1:23" outlineLevel="1" x14ac:dyDescent="0.2">
      <c r="A1375" s="27">
        <f t="shared" si="60"/>
        <v>1369</v>
      </c>
      <c r="B1375" s="50">
        <v>41816</v>
      </c>
      <c r="C1375" s="5">
        <v>95.75</v>
      </c>
      <c r="D1375" s="5">
        <v>105.25</v>
      </c>
      <c r="E1375" s="5">
        <v>1.7</v>
      </c>
      <c r="F1375" s="5">
        <v>21.4</v>
      </c>
      <c r="G1375" s="34">
        <v>7.7</v>
      </c>
      <c r="H1375" s="34">
        <v>94.25</v>
      </c>
      <c r="I1375" s="34">
        <v>104.75</v>
      </c>
      <c r="K1375" s="24">
        <f t="shared" si="58"/>
        <v>75.430000000000007</v>
      </c>
      <c r="L1375" s="24"/>
      <c r="M1375" s="9">
        <v>13.44</v>
      </c>
      <c r="N1375" s="76">
        <f t="shared" si="59"/>
        <v>0.1781784435900835</v>
      </c>
      <c r="P1375" s="23" t="e">
        <v>#NAME?</v>
      </c>
      <c r="R1375" s="5">
        <v>112</v>
      </c>
      <c r="S1375" s="5">
        <v>122.5</v>
      </c>
      <c r="T1375" s="25"/>
      <c r="U1375" s="34">
        <v>73.33</v>
      </c>
      <c r="V1375" s="34">
        <v>78.75</v>
      </c>
      <c r="W1375" s="78"/>
    </row>
    <row r="1376" spans="1:23" outlineLevel="1" x14ac:dyDescent="0.2">
      <c r="A1376" s="27">
        <f t="shared" si="60"/>
        <v>1370</v>
      </c>
      <c r="B1376" s="50">
        <v>41817</v>
      </c>
      <c r="C1376" s="5">
        <v>94</v>
      </c>
      <c r="D1376" s="5">
        <v>103.5</v>
      </c>
      <c r="E1376" s="5">
        <v>1.7</v>
      </c>
      <c r="F1376" s="5">
        <v>21.35</v>
      </c>
      <c r="G1376" s="34">
        <v>7.65</v>
      </c>
      <c r="H1376" s="34">
        <v>93</v>
      </c>
      <c r="I1376" s="34">
        <v>105</v>
      </c>
      <c r="K1376" s="24">
        <f t="shared" si="58"/>
        <v>73.87</v>
      </c>
      <c r="L1376" s="24"/>
      <c r="M1376" s="9">
        <v>13.29</v>
      </c>
      <c r="N1376" s="76">
        <f t="shared" si="59"/>
        <v>0.17991065385136049</v>
      </c>
      <c r="P1376" s="23" t="e">
        <v>#NAME?</v>
      </c>
      <c r="R1376" s="5">
        <v>110.5</v>
      </c>
      <c r="S1376" s="5">
        <v>122.5</v>
      </c>
      <c r="T1376" s="25"/>
      <c r="U1376" s="34">
        <v>73.16</v>
      </c>
      <c r="V1376" s="34">
        <v>77</v>
      </c>
      <c r="W1376" s="78"/>
    </row>
    <row r="1377" spans="1:23" outlineLevel="1" x14ac:dyDescent="0.2">
      <c r="A1377" s="27">
        <f t="shared" si="60"/>
        <v>1371</v>
      </c>
      <c r="B1377" s="50">
        <v>41820</v>
      </c>
      <c r="C1377" s="5">
        <v>93.25</v>
      </c>
      <c r="D1377" s="5">
        <v>102.75</v>
      </c>
      <c r="E1377" s="5">
        <v>1.7</v>
      </c>
      <c r="F1377" s="5">
        <v>22.75</v>
      </c>
      <c r="G1377" s="34">
        <v>7.95</v>
      </c>
      <c r="H1377" s="34">
        <v>93</v>
      </c>
      <c r="I1377" s="34">
        <v>105</v>
      </c>
      <c r="K1377" s="24">
        <f t="shared" si="58"/>
        <v>71.78</v>
      </c>
      <c r="L1377" s="24"/>
      <c r="M1377" s="9">
        <v>13.23</v>
      </c>
      <c r="N1377" s="76">
        <f t="shared" si="59"/>
        <v>0.18431317915853998</v>
      </c>
      <c r="P1377" s="23" t="e">
        <v>#NAME?</v>
      </c>
      <c r="R1377" s="5">
        <v>110.5</v>
      </c>
      <c r="S1377" s="5">
        <v>122.5</v>
      </c>
      <c r="T1377" s="25"/>
      <c r="U1377" s="34">
        <v>71.599999999999994</v>
      </c>
      <c r="V1377" s="34">
        <v>76.25</v>
      </c>
      <c r="W1377" s="78"/>
    </row>
    <row r="1378" spans="1:23" outlineLevel="1" x14ac:dyDescent="0.2">
      <c r="A1378" s="27">
        <f t="shared" si="60"/>
        <v>1372</v>
      </c>
      <c r="B1378" s="50">
        <v>41821</v>
      </c>
      <c r="C1378" s="5">
        <v>94</v>
      </c>
      <c r="D1378" s="5">
        <v>103.5</v>
      </c>
      <c r="E1378" s="5">
        <v>1.7</v>
      </c>
      <c r="F1378" s="5">
        <v>22.85</v>
      </c>
      <c r="G1378" s="34">
        <v>8.25</v>
      </c>
      <c r="H1378" s="34">
        <v>92.5</v>
      </c>
      <c r="I1378" s="34">
        <v>104.5</v>
      </c>
      <c r="K1378" s="24">
        <f t="shared" si="58"/>
        <v>72.37</v>
      </c>
      <c r="L1378" s="24"/>
      <c r="M1378" s="9">
        <v>13.46</v>
      </c>
      <c r="N1378" s="76">
        <f t="shared" si="59"/>
        <v>0.18598866933812352</v>
      </c>
      <c r="P1378" s="23" t="e">
        <v>#NAME?</v>
      </c>
      <c r="R1378" s="5">
        <v>109.75</v>
      </c>
      <c r="S1378" s="5">
        <v>121.75</v>
      </c>
      <c r="T1378" s="25"/>
      <c r="U1378" s="34">
        <v>71.400000000000006</v>
      </c>
      <c r="V1378" s="34">
        <v>77</v>
      </c>
      <c r="W1378" s="78"/>
    </row>
    <row r="1379" spans="1:23" outlineLevel="1" x14ac:dyDescent="0.2">
      <c r="A1379" s="27">
        <f t="shared" si="60"/>
        <v>1373</v>
      </c>
      <c r="B1379" s="50">
        <v>41822</v>
      </c>
      <c r="C1379" s="5">
        <v>95.75</v>
      </c>
      <c r="D1379" s="5">
        <v>105.25</v>
      </c>
      <c r="E1379" s="5">
        <v>1.7</v>
      </c>
      <c r="F1379" s="5">
        <v>22.5</v>
      </c>
      <c r="G1379" s="34">
        <v>8.15</v>
      </c>
      <c r="H1379" s="34">
        <v>93.5</v>
      </c>
      <c r="I1379" s="34">
        <v>104.25</v>
      </c>
      <c r="K1379" s="24">
        <f t="shared" si="58"/>
        <v>74.33</v>
      </c>
      <c r="L1379" s="24"/>
      <c r="M1379" s="9">
        <v>13.7</v>
      </c>
      <c r="N1379" s="76">
        <f t="shared" si="59"/>
        <v>0.18431319790125117</v>
      </c>
      <c r="P1379" s="23" t="e">
        <v>#NAME?</v>
      </c>
      <c r="R1379" s="5">
        <v>111</v>
      </c>
      <c r="S1379" s="5">
        <v>121.75</v>
      </c>
      <c r="T1379" s="25"/>
      <c r="U1379" s="34">
        <v>72.08</v>
      </c>
      <c r="V1379" s="34">
        <v>78.75</v>
      </c>
      <c r="W1379" s="78"/>
    </row>
    <row r="1380" spans="1:23" outlineLevel="1" x14ac:dyDescent="0.2">
      <c r="A1380" s="27">
        <f t="shared" si="60"/>
        <v>1374</v>
      </c>
      <c r="B1380" s="50">
        <v>41823</v>
      </c>
      <c r="C1380" s="5">
        <v>96.5</v>
      </c>
      <c r="D1380" s="5">
        <v>105.5</v>
      </c>
      <c r="E1380" s="5">
        <v>1.7</v>
      </c>
      <c r="F1380" s="5">
        <v>21.75</v>
      </c>
      <c r="G1380" s="34">
        <v>7.9</v>
      </c>
      <c r="H1380" s="34">
        <v>91.25</v>
      </c>
      <c r="I1380" s="34">
        <v>103.25</v>
      </c>
      <c r="K1380" s="24">
        <f t="shared" si="58"/>
        <v>75.31</v>
      </c>
      <c r="L1380" s="24"/>
      <c r="M1380" s="9">
        <v>14.03</v>
      </c>
      <c r="N1380" s="76">
        <f t="shared" si="59"/>
        <v>0.18629664055238346</v>
      </c>
      <c r="P1380" s="23" t="e">
        <v>#NAME?</v>
      </c>
      <c r="R1380" s="5">
        <v>109.5</v>
      </c>
      <c r="S1380" s="5">
        <v>121.5</v>
      </c>
      <c r="T1380" s="25"/>
      <c r="U1380" s="34">
        <v>72.25</v>
      </c>
      <c r="V1380" s="34">
        <v>79.5</v>
      </c>
      <c r="W1380" s="78"/>
    </row>
    <row r="1381" spans="1:23" outlineLevel="1" x14ac:dyDescent="0.2">
      <c r="A1381" s="27">
        <f t="shared" si="60"/>
        <v>1375</v>
      </c>
      <c r="B1381" s="50">
        <v>41824</v>
      </c>
      <c r="C1381" s="5">
        <v>96</v>
      </c>
      <c r="D1381" s="5">
        <v>105</v>
      </c>
      <c r="E1381" s="5">
        <v>1.7</v>
      </c>
      <c r="F1381" s="5">
        <v>21.75</v>
      </c>
      <c r="G1381" s="34">
        <v>7.9</v>
      </c>
      <c r="H1381" s="34">
        <v>90.9</v>
      </c>
      <c r="I1381" s="34">
        <v>103</v>
      </c>
      <c r="K1381" s="24">
        <f t="shared" si="58"/>
        <v>74.850000000000009</v>
      </c>
      <c r="L1381" s="24"/>
      <c r="M1381" s="9">
        <v>14.03</v>
      </c>
      <c r="N1381" s="76">
        <f t="shared" si="59"/>
        <v>0.18744154976619903</v>
      </c>
      <c r="P1381" s="23" t="e">
        <v>#NAME?</v>
      </c>
      <c r="R1381" s="5">
        <v>109.4</v>
      </c>
      <c r="S1381" s="5">
        <v>121.5</v>
      </c>
      <c r="T1381" s="25"/>
      <c r="U1381" s="34">
        <v>72.5</v>
      </c>
      <c r="V1381" s="34">
        <v>79</v>
      </c>
      <c r="W1381" s="78"/>
    </row>
    <row r="1382" spans="1:23" outlineLevel="1" x14ac:dyDescent="0.2">
      <c r="A1382" s="27">
        <f t="shared" si="60"/>
        <v>1376</v>
      </c>
      <c r="B1382" s="50">
        <v>41827</v>
      </c>
      <c r="C1382" s="5">
        <v>95.25</v>
      </c>
      <c r="D1382" s="5">
        <v>104.25</v>
      </c>
      <c r="E1382" s="5">
        <v>1.7</v>
      </c>
      <c r="F1382" s="5">
        <v>21.5</v>
      </c>
      <c r="G1382" s="34">
        <v>7.85</v>
      </c>
      <c r="H1382" s="34">
        <v>90.75</v>
      </c>
      <c r="I1382" s="34">
        <v>103</v>
      </c>
      <c r="K1382" s="24">
        <f t="shared" si="58"/>
        <v>74.410000000000011</v>
      </c>
      <c r="L1382" s="24"/>
      <c r="M1382" s="9">
        <v>13.9</v>
      </c>
      <c r="N1382" s="76">
        <f t="shared" si="59"/>
        <v>0.18680284907942479</v>
      </c>
      <c r="P1382" s="23" t="e">
        <v>#NAME?</v>
      </c>
      <c r="R1382" s="5">
        <v>109.25</v>
      </c>
      <c r="S1382" s="5">
        <v>121.5</v>
      </c>
      <c r="T1382" s="25"/>
      <c r="U1382" s="34">
        <v>72</v>
      </c>
      <c r="V1382" s="34">
        <v>78.25</v>
      </c>
      <c r="W1382" s="78"/>
    </row>
    <row r="1383" spans="1:23" outlineLevel="1" x14ac:dyDescent="0.2">
      <c r="A1383" s="27">
        <f t="shared" si="60"/>
        <v>1377</v>
      </c>
      <c r="B1383" s="50">
        <v>41828</v>
      </c>
      <c r="C1383" s="5">
        <v>96</v>
      </c>
      <c r="D1383" s="5">
        <v>105.25</v>
      </c>
      <c r="E1383" s="5">
        <v>1.7</v>
      </c>
      <c r="F1383" s="5">
        <v>21.25</v>
      </c>
      <c r="G1383" s="34">
        <v>7.7</v>
      </c>
      <c r="H1383" s="34">
        <v>90.5</v>
      </c>
      <c r="I1383" s="34">
        <v>103</v>
      </c>
      <c r="K1383" s="24">
        <f t="shared" si="58"/>
        <v>75.58</v>
      </c>
      <c r="L1383" s="24"/>
      <c r="M1383" s="9">
        <v>13.77</v>
      </c>
      <c r="N1383" s="76">
        <f t="shared" si="59"/>
        <v>0.18219105583487696</v>
      </c>
      <c r="P1383" s="23" t="e">
        <v>#NAME?</v>
      </c>
      <c r="R1383" s="5">
        <v>111</v>
      </c>
      <c r="S1383" s="5">
        <v>123.5</v>
      </c>
      <c r="T1383" s="25"/>
      <c r="U1383" s="34">
        <v>72.459999999999994</v>
      </c>
      <c r="V1383" s="34">
        <v>79.75</v>
      </c>
      <c r="W1383" s="78"/>
    </row>
    <row r="1384" spans="1:23" outlineLevel="1" x14ac:dyDescent="0.2">
      <c r="A1384" s="27">
        <f t="shared" si="60"/>
        <v>1378</v>
      </c>
      <c r="B1384" s="50">
        <v>41829</v>
      </c>
      <c r="C1384" s="5">
        <v>96</v>
      </c>
      <c r="D1384" s="5">
        <v>105.25</v>
      </c>
      <c r="E1384" s="5">
        <v>1.7</v>
      </c>
      <c r="F1384" s="5">
        <v>20.9</v>
      </c>
      <c r="G1384" s="34">
        <v>7.65</v>
      </c>
      <c r="H1384" s="34">
        <v>93.5</v>
      </c>
      <c r="I1384" s="34">
        <v>105.75</v>
      </c>
      <c r="K1384" s="24">
        <f t="shared" si="58"/>
        <v>75.930000000000007</v>
      </c>
      <c r="L1384" s="24"/>
      <c r="M1384" s="9">
        <v>13.95</v>
      </c>
      <c r="N1384" s="76">
        <f t="shared" si="59"/>
        <v>0.1837218490715132</v>
      </c>
      <c r="P1384" s="23" t="e">
        <v>#NAME?</v>
      </c>
      <c r="R1384" s="5">
        <v>111</v>
      </c>
      <c r="S1384" s="5">
        <v>123.25</v>
      </c>
      <c r="T1384" s="25"/>
      <c r="U1384" s="34">
        <v>72.989999999999995</v>
      </c>
      <c r="V1384" s="34">
        <v>80.25</v>
      </c>
      <c r="W1384" s="78"/>
    </row>
    <row r="1385" spans="1:23" outlineLevel="1" x14ac:dyDescent="0.2">
      <c r="A1385" s="27">
        <f t="shared" si="60"/>
        <v>1379</v>
      </c>
      <c r="B1385" s="50">
        <v>41830</v>
      </c>
      <c r="C1385" s="5">
        <v>96.25</v>
      </c>
      <c r="D1385" s="5">
        <v>105.5</v>
      </c>
      <c r="E1385" s="5">
        <v>1.7</v>
      </c>
      <c r="F1385" s="5">
        <v>20.55</v>
      </c>
      <c r="G1385" s="34">
        <v>7.55</v>
      </c>
      <c r="H1385" s="34">
        <v>93.5</v>
      </c>
      <c r="I1385" s="34">
        <v>105.5</v>
      </c>
      <c r="K1385" s="24">
        <f t="shared" si="58"/>
        <v>76.510000000000005</v>
      </c>
      <c r="L1385" s="24"/>
      <c r="M1385" s="9">
        <v>13.83</v>
      </c>
      <c r="N1385" s="76">
        <f t="shared" si="59"/>
        <v>0.18076068487779373</v>
      </c>
      <c r="P1385" s="23" t="e">
        <v>#NAME?</v>
      </c>
      <c r="R1385" s="5">
        <v>111.25</v>
      </c>
      <c r="S1385" s="5">
        <v>123.25</v>
      </c>
      <c r="T1385" s="25"/>
      <c r="U1385" s="34">
        <v>72.69</v>
      </c>
      <c r="V1385" s="34">
        <v>80.75</v>
      </c>
      <c r="W1385" s="78"/>
    </row>
    <row r="1386" spans="1:23" outlineLevel="1" x14ac:dyDescent="0.2">
      <c r="A1386" s="27">
        <f t="shared" si="60"/>
        <v>1380</v>
      </c>
      <c r="B1386" s="50">
        <v>41831</v>
      </c>
      <c r="C1386" s="5">
        <v>97</v>
      </c>
      <c r="D1386" s="5">
        <v>106.25</v>
      </c>
      <c r="E1386" s="5">
        <v>1.7</v>
      </c>
      <c r="F1386" s="5">
        <v>20</v>
      </c>
      <c r="G1386" s="34">
        <v>7.5</v>
      </c>
      <c r="H1386" s="34">
        <v>93.75</v>
      </c>
      <c r="I1386" s="34">
        <v>105.5</v>
      </c>
      <c r="K1386" s="24">
        <f t="shared" si="58"/>
        <v>77.75</v>
      </c>
      <c r="L1386" s="24"/>
      <c r="M1386" s="9">
        <v>13.86</v>
      </c>
      <c r="N1386" s="76">
        <f t="shared" si="59"/>
        <v>0.17826366559485529</v>
      </c>
      <c r="P1386" s="23" t="e">
        <v>#NAME?</v>
      </c>
      <c r="R1386" s="5">
        <v>111</v>
      </c>
      <c r="S1386" s="5">
        <v>122.75</v>
      </c>
      <c r="T1386" s="25"/>
      <c r="U1386" s="34">
        <v>72.75</v>
      </c>
      <c r="V1386" s="34">
        <v>81.5</v>
      </c>
      <c r="W1386" s="78"/>
    </row>
    <row r="1387" spans="1:23" outlineLevel="1" x14ac:dyDescent="0.2">
      <c r="A1387" s="27">
        <f t="shared" si="60"/>
        <v>1381</v>
      </c>
      <c r="B1387" s="50">
        <v>41834</v>
      </c>
      <c r="C1387" s="5">
        <v>97.75</v>
      </c>
      <c r="D1387" s="5">
        <v>107</v>
      </c>
      <c r="E1387" s="5">
        <v>1.7</v>
      </c>
      <c r="F1387" s="5">
        <v>19.5</v>
      </c>
      <c r="G1387" s="34">
        <v>7.55</v>
      </c>
      <c r="H1387" s="34">
        <v>93.75</v>
      </c>
      <c r="I1387" s="34">
        <v>105.5</v>
      </c>
      <c r="K1387" s="24">
        <f t="shared" si="58"/>
        <v>78.94</v>
      </c>
      <c r="L1387" s="24"/>
      <c r="M1387" s="9">
        <v>13.89</v>
      </c>
      <c r="N1387" s="76">
        <f t="shared" si="59"/>
        <v>0.17595642259944264</v>
      </c>
      <c r="P1387" s="23" t="e">
        <v>#NAME?</v>
      </c>
      <c r="R1387" s="5">
        <v>111</v>
      </c>
      <c r="S1387" s="5">
        <v>122.75</v>
      </c>
      <c r="T1387" s="25"/>
      <c r="U1387" s="34">
        <v>73.22</v>
      </c>
      <c r="V1387" s="34">
        <v>82.25</v>
      </c>
      <c r="W1387" s="78"/>
    </row>
    <row r="1388" spans="1:23" outlineLevel="1" x14ac:dyDescent="0.2">
      <c r="A1388" s="27">
        <f t="shared" si="60"/>
        <v>1382</v>
      </c>
      <c r="B1388" s="50">
        <v>41835</v>
      </c>
      <c r="C1388" s="5">
        <v>98</v>
      </c>
      <c r="D1388" s="5">
        <v>107.25</v>
      </c>
      <c r="E1388" s="5">
        <v>1.7</v>
      </c>
      <c r="F1388" s="5">
        <v>19</v>
      </c>
      <c r="G1388" s="34">
        <v>7.6</v>
      </c>
      <c r="H1388" s="34">
        <v>93.5</v>
      </c>
      <c r="I1388" s="34">
        <v>105.25</v>
      </c>
      <c r="K1388" s="24">
        <f t="shared" si="58"/>
        <v>79.67</v>
      </c>
      <c r="L1388" s="24"/>
      <c r="M1388" s="9">
        <v>14</v>
      </c>
      <c r="N1388" s="76">
        <f t="shared" si="59"/>
        <v>0.17572486506840718</v>
      </c>
      <c r="P1388" s="23" t="e">
        <v>#NAME?</v>
      </c>
      <c r="R1388" s="5">
        <v>111</v>
      </c>
      <c r="S1388" s="5">
        <v>122.75</v>
      </c>
      <c r="T1388" s="25"/>
      <c r="U1388" s="34">
        <v>74.27</v>
      </c>
      <c r="V1388" s="34">
        <v>83</v>
      </c>
      <c r="W1388" s="78"/>
    </row>
    <row r="1389" spans="1:23" outlineLevel="1" x14ac:dyDescent="0.2">
      <c r="A1389" s="27">
        <f t="shared" si="60"/>
        <v>1383</v>
      </c>
      <c r="B1389" s="50">
        <v>41836</v>
      </c>
      <c r="C1389" s="5">
        <v>98.25</v>
      </c>
      <c r="D1389" s="5">
        <v>107.5</v>
      </c>
      <c r="E1389" s="5">
        <v>1.7</v>
      </c>
      <c r="F1389" s="5">
        <v>18.8</v>
      </c>
      <c r="G1389" s="34">
        <v>7.55</v>
      </c>
      <c r="H1389" s="34">
        <v>93</v>
      </c>
      <c r="I1389" s="34">
        <v>105</v>
      </c>
      <c r="K1389" s="24">
        <f t="shared" si="58"/>
        <v>80.100000000000009</v>
      </c>
      <c r="L1389" s="24"/>
      <c r="M1389" s="9">
        <v>14.4</v>
      </c>
      <c r="N1389" s="76">
        <f t="shared" si="59"/>
        <v>0.1797752808988764</v>
      </c>
      <c r="P1389" s="23" t="e">
        <v>#NAME?</v>
      </c>
      <c r="R1389" s="5">
        <v>110.5</v>
      </c>
      <c r="S1389" s="5">
        <v>122.5</v>
      </c>
      <c r="T1389" s="25"/>
      <c r="U1389" s="34">
        <v>74.66</v>
      </c>
      <c r="V1389" s="34">
        <v>83.25</v>
      </c>
      <c r="W1389" s="78"/>
    </row>
    <row r="1390" spans="1:23" outlineLevel="1" x14ac:dyDescent="0.2">
      <c r="A1390" s="27">
        <f t="shared" si="60"/>
        <v>1384</v>
      </c>
      <c r="B1390" s="50">
        <v>41837</v>
      </c>
      <c r="C1390" s="5">
        <v>96.25</v>
      </c>
      <c r="D1390" s="5">
        <v>105.5</v>
      </c>
      <c r="E1390" s="5">
        <v>1.7</v>
      </c>
      <c r="F1390" s="5">
        <v>18.75</v>
      </c>
      <c r="G1390" s="34">
        <v>7.5</v>
      </c>
      <c r="H1390" s="34">
        <v>93</v>
      </c>
      <c r="I1390" s="34">
        <v>105</v>
      </c>
      <c r="K1390" s="24">
        <f t="shared" si="58"/>
        <v>78.31</v>
      </c>
      <c r="L1390" s="24"/>
      <c r="M1390" s="9">
        <v>13.98</v>
      </c>
      <c r="N1390" s="76">
        <f t="shared" si="59"/>
        <v>0.17852126165240709</v>
      </c>
      <c r="P1390" s="23" t="e">
        <v>#NAME?</v>
      </c>
      <c r="R1390" s="5">
        <v>110.5</v>
      </c>
      <c r="S1390" s="5">
        <v>122.5</v>
      </c>
      <c r="T1390" s="25"/>
      <c r="U1390" s="34">
        <v>75.05</v>
      </c>
      <c r="V1390" s="34">
        <v>81.75</v>
      </c>
      <c r="W1390" s="78"/>
    </row>
    <row r="1391" spans="1:23" outlineLevel="1" x14ac:dyDescent="0.2">
      <c r="A1391" s="27">
        <f t="shared" si="60"/>
        <v>1385</v>
      </c>
      <c r="B1391" s="50">
        <v>41838</v>
      </c>
      <c r="C1391" s="5">
        <v>95.75</v>
      </c>
      <c r="D1391" s="5">
        <v>103.25</v>
      </c>
      <c r="E1391" s="5">
        <v>1.7</v>
      </c>
      <c r="F1391" s="5">
        <v>18.25</v>
      </c>
      <c r="G1391" s="34">
        <v>7.75</v>
      </c>
      <c r="H1391" s="34">
        <v>92.5</v>
      </c>
      <c r="I1391" s="34">
        <v>105</v>
      </c>
      <c r="K1391" s="24">
        <f t="shared" si="58"/>
        <v>76.740000000000009</v>
      </c>
      <c r="L1391" s="24"/>
      <c r="M1391" s="9">
        <v>14.08</v>
      </c>
      <c r="N1391" s="76">
        <f t="shared" si="59"/>
        <v>0.18347667448527494</v>
      </c>
      <c r="P1391" s="23" t="e">
        <v>#NAME?</v>
      </c>
      <c r="R1391" s="5">
        <v>110.25</v>
      </c>
      <c r="S1391" s="5">
        <v>122.75</v>
      </c>
      <c r="T1391" s="25"/>
      <c r="U1391" s="34">
        <v>74.78</v>
      </c>
      <c r="V1391" s="34">
        <v>81.25</v>
      </c>
      <c r="W1391" s="78"/>
    </row>
    <row r="1392" spans="1:23" outlineLevel="1" x14ac:dyDescent="0.2">
      <c r="A1392" s="27">
        <f t="shared" si="60"/>
        <v>1386</v>
      </c>
      <c r="B1392" s="50">
        <v>41841</v>
      </c>
      <c r="C1392" s="5">
        <v>95</v>
      </c>
      <c r="D1392" s="5">
        <v>104.2</v>
      </c>
      <c r="E1392" s="5">
        <v>1.7</v>
      </c>
      <c r="F1392" s="5">
        <v>18.2</v>
      </c>
      <c r="G1392" s="34">
        <v>7.65</v>
      </c>
      <c r="H1392" s="34">
        <v>92.5</v>
      </c>
      <c r="I1392" s="34">
        <v>105</v>
      </c>
      <c r="K1392" s="24">
        <f t="shared" si="58"/>
        <v>77.664000000000001</v>
      </c>
      <c r="L1392" s="24"/>
      <c r="M1392" s="9">
        <v>14.25</v>
      </c>
      <c r="N1392" s="76">
        <f t="shared" si="59"/>
        <v>0.18348269468479603</v>
      </c>
      <c r="P1392" s="23" t="e">
        <v>#NAME?</v>
      </c>
      <c r="R1392" s="5">
        <v>111.25</v>
      </c>
      <c r="S1392" s="5">
        <v>123.75</v>
      </c>
      <c r="T1392" s="25"/>
      <c r="U1392" s="34">
        <v>73.41</v>
      </c>
      <c r="V1392" s="34">
        <v>80.75</v>
      </c>
      <c r="W1392" s="78"/>
    </row>
    <row r="1393" spans="1:23" outlineLevel="1" x14ac:dyDescent="0.2">
      <c r="A1393" s="27">
        <f t="shared" si="60"/>
        <v>1387</v>
      </c>
      <c r="B1393" s="50">
        <v>41842</v>
      </c>
      <c r="C1393" s="5">
        <v>95</v>
      </c>
      <c r="D1393" s="5">
        <v>102.5</v>
      </c>
      <c r="E1393" s="5">
        <v>1.7</v>
      </c>
      <c r="F1393" s="5">
        <v>18</v>
      </c>
      <c r="G1393" s="34">
        <v>7.8</v>
      </c>
      <c r="H1393" s="34">
        <v>92.5</v>
      </c>
      <c r="I1393" s="34">
        <v>105.25</v>
      </c>
      <c r="K1393" s="24">
        <f t="shared" si="58"/>
        <v>76.3</v>
      </c>
      <c r="L1393" s="24"/>
      <c r="M1393" s="9">
        <v>14.43</v>
      </c>
      <c r="N1393" s="76">
        <f t="shared" si="59"/>
        <v>0.18912188728702489</v>
      </c>
      <c r="P1393" s="23" t="e">
        <v>#NAME?</v>
      </c>
      <c r="R1393" s="5">
        <v>111.45</v>
      </c>
      <c r="S1393" s="5">
        <v>123.75</v>
      </c>
      <c r="T1393" s="25"/>
      <c r="U1393" s="34">
        <v>73.38</v>
      </c>
      <c r="V1393" s="34">
        <v>80.75</v>
      </c>
      <c r="W1393" s="78"/>
    </row>
    <row r="1394" spans="1:23" outlineLevel="1" x14ac:dyDescent="0.2">
      <c r="A1394" s="27">
        <f t="shared" si="60"/>
        <v>1388</v>
      </c>
      <c r="B1394" s="50">
        <v>41843</v>
      </c>
      <c r="C1394" s="5">
        <v>94</v>
      </c>
      <c r="D1394" s="5">
        <v>101.5</v>
      </c>
      <c r="E1394" s="5">
        <v>1.7</v>
      </c>
      <c r="F1394" s="5">
        <v>18.399999999999999</v>
      </c>
      <c r="G1394" s="34">
        <v>7.85</v>
      </c>
      <c r="H1394" s="34">
        <v>93</v>
      </c>
      <c r="I1394" s="34">
        <v>105.5</v>
      </c>
      <c r="K1394" s="24">
        <f t="shared" si="58"/>
        <v>74.980000000000018</v>
      </c>
      <c r="L1394" s="24"/>
      <c r="M1394" s="9">
        <v>14.34</v>
      </c>
      <c r="N1394" s="76">
        <f t="shared" si="59"/>
        <v>0.19125100026673775</v>
      </c>
      <c r="P1394" s="23" t="e">
        <v>#NAME?</v>
      </c>
      <c r="R1394" s="5">
        <v>111.25</v>
      </c>
      <c r="S1394" s="5">
        <v>123.75</v>
      </c>
      <c r="T1394" s="25"/>
      <c r="U1394" s="34">
        <v>72.94</v>
      </c>
      <c r="V1394" s="34">
        <v>81</v>
      </c>
      <c r="W1394" s="78"/>
    </row>
    <row r="1395" spans="1:23" outlineLevel="1" x14ac:dyDescent="0.2">
      <c r="A1395" s="27">
        <f t="shared" si="60"/>
        <v>1389</v>
      </c>
      <c r="B1395" s="50">
        <v>41844</v>
      </c>
      <c r="C1395" s="5">
        <v>93</v>
      </c>
      <c r="D1395" s="5">
        <v>100.5</v>
      </c>
      <c r="E1395" s="5">
        <v>1.7</v>
      </c>
      <c r="F1395" s="5">
        <v>18.399999999999999</v>
      </c>
      <c r="G1395" s="34">
        <v>7.85</v>
      </c>
      <c r="H1395" s="34">
        <v>93</v>
      </c>
      <c r="I1395" s="34">
        <v>105.5</v>
      </c>
      <c r="K1395" s="24">
        <f t="shared" si="58"/>
        <v>74.06</v>
      </c>
      <c r="L1395" s="24"/>
      <c r="M1395" s="9">
        <v>14.56</v>
      </c>
      <c r="N1395" s="76">
        <f t="shared" si="59"/>
        <v>0.19659735349716445</v>
      </c>
      <c r="P1395" s="23" t="e">
        <v>#NAME?</v>
      </c>
      <c r="R1395" s="5">
        <v>111.25</v>
      </c>
      <c r="S1395" s="5">
        <v>123.75</v>
      </c>
      <c r="T1395" s="25"/>
      <c r="U1395" s="34">
        <v>73.16</v>
      </c>
      <c r="V1395" s="34">
        <v>80.25</v>
      </c>
      <c r="W1395" s="78"/>
    </row>
    <row r="1396" spans="1:23" outlineLevel="1" x14ac:dyDescent="0.2">
      <c r="A1396" s="27">
        <f t="shared" si="60"/>
        <v>1390</v>
      </c>
      <c r="B1396" s="50">
        <v>41845</v>
      </c>
      <c r="C1396" s="5">
        <v>94</v>
      </c>
      <c r="D1396" s="5">
        <v>101.5</v>
      </c>
      <c r="E1396" s="5">
        <v>1.7</v>
      </c>
      <c r="F1396" s="5">
        <v>18.45</v>
      </c>
      <c r="G1396" s="34">
        <v>7.75</v>
      </c>
      <c r="H1396" s="34">
        <v>93.15</v>
      </c>
      <c r="I1396" s="34">
        <v>105.75</v>
      </c>
      <c r="K1396" s="24">
        <f t="shared" si="58"/>
        <v>74.930000000000007</v>
      </c>
      <c r="L1396" s="24"/>
      <c r="M1396" s="9">
        <v>14.56</v>
      </c>
      <c r="N1396" s="76">
        <f t="shared" si="59"/>
        <v>0.19431469371413318</v>
      </c>
      <c r="P1396" s="23" t="e">
        <v>#NAME?</v>
      </c>
      <c r="R1396" s="5">
        <v>111.25</v>
      </c>
      <c r="S1396" s="5">
        <v>123.75</v>
      </c>
      <c r="T1396" s="25"/>
      <c r="U1396" s="34">
        <v>72.930000000000007</v>
      </c>
      <c r="V1396" s="34">
        <v>81.25</v>
      </c>
      <c r="W1396" s="78"/>
    </row>
    <row r="1397" spans="1:23" outlineLevel="1" x14ac:dyDescent="0.2">
      <c r="A1397" s="27">
        <f t="shared" si="60"/>
        <v>1391</v>
      </c>
      <c r="B1397" s="50">
        <v>41848</v>
      </c>
      <c r="C1397" s="5">
        <v>94</v>
      </c>
      <c r="D1397" s="5">
        <v>101.5</v>
      </c>
      <c r="E1397" s="5">
        <v>1.7</v>
      </c>
      <c r="F1397" s="5">
        <v>18.45</v>
      </c>
      <c r="G1397" s="34">
        <v>7.75</v>
      </c>
      <c r="H1397" s="34">
        <v>93.15</v>
      </c>
      <c r="I1397" s="34">
        <v>105.75</v>
      </c>
      <c r="K1397" s="24">
        <f t="shared" si="58"/>
        <v>74.930000000000007</v>
      </c>
      <c r="L1397" s="24"/>
      <c r="M1397" s="9">
        <v>14.83</v>
      </c>
      <c r="N1397" s="76">
        <f t="shared" si="59"/>
        <v>0.19791805685306285</v>
      </c>
      <c r="P1397" s="23" t="e">
        <v>#NAME?</v>
      </c>
      <c r="R1397" s="5">
        <v>111.25</v>
      </c>
      <c r="S1397" s="5">
        <v>123.75</v>
      </c>
      <c r="T1397" s="25"/>
      <c r="U1397" s="34">
        <v>72.930000000000007</v>
      </c>
      <c r="V1397" s="34">
        <v>81.25</v>
      </c>
      <c r="W1397" s="78"/>
    </row>
    <row r="1398" spans="1:23" outlineLevel="1" x14ac:dyDescent="0.2">
      <c r="A1398" s="27">
        <f t="shared" si="60"/>
        <v>1392</v>
      </c>
      <c r="B1398" s="50">
        <v>41849</v>
      </c>
      <c r="C1398" s="5">
        <v>95.5</v>
      </c>
      <c r="D1398" s="5">
        <v>103</v>
      </c>
      <c r="E1398" s="5">
        <v>1.7</v>
      </c>
      <c r="F1398" s="5">
        <v>18.5</v>
      </c>
      <c r="G1398" s="34">
        <v>7.85</v>
      </c>
      <c r="H1398" s="34">
        <v>92.45</v>
      </c>
      <c r="I1398" s="34">
        <v>105</v>
      </c>
      <c r="K1398" s="24">
        <f t="shared" si="58"/>
        <v>76.260000000000005</v>
      </c>
      <c r="L1398" s="24"/>
      <c r="M1398" s="9">
        <v>14.76</v>
      </c>
      <c r="N1398" s="76">
        <f t="shared" si="59"/>
        <v>0.19354838709677419</v>
      </c>
      <c r="P1398" s="23" t="e">
        <v>#NAME?</v>
      </c>
      <c r="R1398" s="5">
        <v>111.45</v>
      </c>
      <c r="S1398" s="5">
        <v>124</v>
      </c>
      <c r="T1398" s="25"/>
      <c r="U1398" s="34">
        <v>73.39</v>
      </c>
      <c r="V1398" s="34">
        <v>82.75</v>
      </c>
      <c r="W1398" s="78"/>
    </row>
    <row r="1399" spans="1:23" outlineLevel="1" x14ac:dyDescent="0.2">
      <c r="A1399" s="27">
        <f t="shared" si="60"/>
        <v>1393</v>
      </c>
      <c r="B1399" s="50">
        <v>41850</v>
      </c>
      <c r="C1399" s="5">
        <v>95.5</v>
      </c>
      <c r="D1399" s="5">
        <v>103</v>
      </c>
      <c r="E1399" s="5">
        <v>1.7</v>
      </c>
      <c r="F1399" s="5">
        <v>18.5</v>
      </c>
      <c r="G1399" s="34">
        <v>7.8</v>
      </c>
      <c r="H1399" s="34">
        <v>93.05</v>
      </c>
      <c r="I1399" s="34">
        <v>105.5</v>
      </c>
      <c r="K1399" s="24">
        <f t="shared" si="58"/>
        <v>76.260000000000005</v>
      </c>
      <c r="L1399" s="24"/>
      <c r="M1399" s="9">
        <v>14.38</v>
      </c>
      <c r="N1399" s="76">
        <f t="shared" si="59"/>
        <v>0.18856543404143719</v>
      </c>
      <c r="P1399" s="23" t="e">
        <v>#NAME?</v>
      </c>
      <c r="R1399" s="5">
        <v>111.55</v>
      </c>
      <c r="S1399" s="5">
        <v>124</v>
      </c>
      <c r="T1399" s="25"/>
      <c r="U1399" s="34">
        <v>73.55</v>
      </c>
      <c r="V1399" s="34">
        <v>82.75</v>
      </c>
      <c r="W1399" s="78"/>
    </row>
    <row r="1400" spans="1:23" outlineLevel="1" x14ac:dyDescent="0.2">
      <c r="A1400" s="27">
        <f t="shared" si="60"/>
        <v>1394</v>
      </c>
      <c r="B1400" s="50">
        <v>41851</v>
      </c>
      <c r="C1400" s="5">
        <v>95.25</v>
      </c>
      <c r="D1400" s="5">
        <v>102.75</v>
      </c>
      <c r="E1400" s="5">
        <v>1.7</v>
      </c>
      <c r="F1400" s="5">
        <v>18.600000000000001</v>
      </c>
      <c r="G1400" s="34">
        <v>7.8</v>
      </c>
      <c r="H1400" s="34">
        <v>92.75</v>
      </c>
      <c r="I1400" s="34">
        <v>105</v>
      </c>
      <c r="K1400" s="24">
        <f t="shared" si="58"/>
        <v>75.930000000000007</v>
      </c>
      <c r="L1400" s="24"/>
      <c r="M1400" s="9">
        <v>14.35</v>
      </c>
      <c r="N1400" s="76">
        <f t="shared" si="59"/>
        <v>0.18898985908073224</v>
      </c>
      <c r="P1400" s="23" t="e">
        <v>#NAME?</v>
      </c>
      <c r="R1400" s="5">
        <v>111.25</v>
      </c>
      <c r="S1400" s="5">
        <v>123.5</v>
      </c>
      <c r="T1400" s="25"/>
      <c r="U1400" s="34">
        <v>73.17</v>
      </c>
      <c r="V1400" s="34">
        <v>82.5</v>
      </c>
      <c r="W1400" s="78"/>
    </row>
    <row r="1401" spans="1:23" outlineLevel="1" x14ac:dyDescent="0.2">
      <c r="A1401" s="27">
        <f t="shared" si="60"/>
        <v>1395</v>
      </c>
      <c r="B1401" s="50">
        <v>41852</v>
      </c>
      <c r="C1401" s="5">
        <v>93.5</v>
      </c>
      <c r="D1401" s="5">
        <v>101</v>
      </c>
      <c r="E1401" s="5">
        <v>1.7</v>
      </c>
      <c r="F1401" s="5">
        <v>18.600000000000001</v>
      </c>
      <c r="G1401" s="34">
        <v>7.75</v>
      </c>
      <c r="H1401" s="34">
        <v>92.75</v>
      </c>
      <c r="I1401" s="34">
        <v>104.75</v>
      </c>
      <c r="K1401" s="24">
        <f t="shared" si="58"/>
        <v>74.319999999999993</v>
      </c>
      <c r="L1401" s="24"/>
      <c r="M1401" s="9">
        <v>14.01</v>
      </c>
      <c r="N1401" s="76">
        <f t="shared" si="59"/>
        <v>0.18850914962325083</v>
      </c>
      <c r="P1401" s="23" t="e">
        <v>#NAME?</v>
      </c>
      <c r="R1401" s="5">
        <v>111.25</v>
      </c>
      <c r="S1401" s="5">
        <v>123.25</v>
      </c>
      <c r="T1401" s="25"/>
      <c r="U1401" s="34">
        <v>73.510000000000005</v>
      </c>
      <c r="V1401" s="34">
        <v>80.75</v>
      </c>
      <c r="W1401" s="78"/>
    </row>
    <row r="1402" spans="1:23" outlineLevel="1" x14ac:dyDescent="0.2">
      <c r="A1402" s="27">
        <f t="shared" si="60"/>
        <v>1396</v>
      </c>
      <c r="B1402" s="50">
        <v>41855</v>
      </c>
      <c r="C1402" s="5">
        <v>94.75</v>
      </c>
      <c r="D1402" s="5">
        <v>102.25</v>
      </c>
      <c r="E1402" s="5">
        <v>1.7</v>
      </c>
      <c r="F1402" s="5">
        <v>18.649999999999999</v>
      </c>
      <c r="G1402" s="34">
        <v>7.75</v>
      </c>
      <c r="H1402" s="34">
        <v>92.5</v>
      </c>
      <c r="I1402" s="34">
        <v>104.5</v>
      </c>
      <c r="K1402" s="24">
        <f t="shared" si="58"/>
        <v>75.420000000000016</v>
      </c>
      <c r="L1402" s="24"/>
      <c r="M1402" s="9">
        <v>14.15</v>
      </c>
      <c r="N1402" s="76">
        <f t="shared" si="59"/>
        <v>0.18761601697162553</v>
      </c>
      <c r="P1402" s="23" t="e">
        <v>#NAME?</v>
      </c>
      <c r="R1402" s="5">
        <v>111.5</v>
      </c>
      <c r="S1402" s="5">
        <v>123.5</v>
      </c>
      <c r="T1402" s="25"/>
      <c r="U1402" s="34">
        <v>73.28</v>
      </c>
      <c r="V1402" s="34">
        <v>82</v>
      </c>
      <c r="W1402" s="78"/>
    </row>
    <row r="1403" spans="1:23" outlineLevel="1" x14ac:dyDescent="0.2">
      <c r="A1403" s="27">
        <f t="shared" si="60"/>
        <v>1397</v>
      </c>
      <c r="B1403" s="50">
        <v>41856</v>
      </c>
      <c r="C1403" s="5">
        <v>95.5</v>
      </c>
      <c r="D1403" s="5">
        <v>103</v>
      </c>
      <c r="E1403" s="5">
        <v>1.7</v>
      </c>
      <c r="F1403" s="5">
        <v>18.649999999999999</v>
      </c>
      <c r="G1403" s="34">
        <v>7.65</v>
      </c>
      <c r="H1403" s="34">
        <v>93.25</v>
      </c>
      <c r="I1403" s="34">
        <v>105</v>
      </c>
      <c r="K1403" s="24">
        <f t="shared" si="58"/>
        <v>76.110000000000014</v>
      </c>
      <c r="L1403" s="24"/>
      <c r="M1403" s="9">
        <v>13.89</v>
      </c>
      <c r="N1403" s="76">
        <f t="shared" si="59"/>
        <v>0.18249901458415449</v>
      </c>
      <c r="P1403" s="23" t="e">
        <v>#NAME?</v>
      </c>
      <c r="R1403" s="5">
        <v>112</v>
      </c>
      <c r="S1403" s="5">
        <v>123.75</v>
      </c>
      <c r="T1403" s="25"/>
      <c r="U1403" s="34">
        <v>73.5</v>
      </c>
      <c r="V1403" s="34">
        <v>82.75</v>
      </c>
      <c r="W1403" s="78"/>
    </row>
    <row r="1404" spans="1:23" outlineLevel="1" x14ac:dyDescent="0.2">
      <c r="A1404" s="27">
        <f t="shared" si="60"/>
        <v>1398</v>
      </c>
      <c r="B1404" s="50">
        <v>41857</v>
      </c>
      <c r="C1404" s="5">
        <v>95.5</v>
      </c>
      <c r="D1404" s="5">
        <v>103</v>
      </c>
      <c r="E1404" s="5">
        <v>1.7</v>
      </c>
      <c r="F1404" s="5">
        <v>18.649999999999999</v>
      </c>
      <c r="G1404" s="34">
        <v>7.6</v>
      </c>
      <c r="H1404" s="34">
        <v>93.5</v>
      </c>
      <c r="I1404" s="34">
        <v>105</v>
      </c>
      <c r="K1404" s="24">
        <f t="shared" ref="K1404:K1467" si="61">+D1404*0.92-F1404</f>
        <v>76.110000000000014</v>
      </c>
      <c r="L1404" s="24"/>
      <c r="M1404" s="9">
        <v>14.01</v>
      </c>
      <c r="N1404" s="76">
        <f t="shared" ref="N1404:N1467" si="62">+M1404/K1404</f>
        <v>0.18407567993693336</v>
      </c>
      <c r="P1404" s="23" t="e">
        <v>#NAME?</v>
      </c>
      <c r="R1404" s="5">
        <v>112.25</v>
      </c>
      <c r="S1404" s="5">
        <v>123.75</v>
      </c>
      <c r="T1404" s="25"/>
      <c r="U1404" s="34">
        <v>73.599999999999994</v>
      </c>
      <c r="V1404" s="34">
        <v>82.75</v>
      </c>
      <c r="W1404" s="78"/>
    </row>
    <row r="1405" spans="1:23" outlineLevel="1" x14ac:dyDescent="0.2">
      <c r="A1405" s="27">
        <f t="shared" si="60"/>
        <v>1399</v>
      </c>
      <c r="B1405" s="50">
        <v>41858</v>
      </c>
      <c r="C1405" s="5">
        <v>95.5</v>
      </c>
      <c r="D1405" s="5">
        <v>104</v>
      </c>
      <c r="E1405" s="5">
        <v>1.7</v>
      </c>
      <c r="F1405" s="5">
        <v>18.55</v>
      </c>
      <c r="G1405" s="34">
        <v>7.45</v>
      </c>
      <c r="H1405" s="34">
        <v>94</v>
      </c>
      <c r="I1405" s="34">
        <v>105.5</v>
      </c>
      <c r="K1405" s="24">
        <f t="shared" si="61"/>
        <v>77.13000000000001</v>
      </c>
      <c r="L1405" s="24"/>
      <c r="M1405" s="9">
        <v>13.79</v>
      </c>
      <c r="N1405" s="76">
        <f t="shared" si="62"/>
        <v>0.17878905743549847</v>
      </c>
      <c r="P1405" s="23" t="e">
        <v>#NAME?</v>
      </c>
      <c r="R1405" s="5">
        <v>112.75</v>
      </c>
      <c r="S1405" s="5">
        <v>124.25</v>
      </c>
      <c r="T1405" s="25"/>
      <c r="U1405" s="34">
        <v>73.510000000000005</v>
      </c>
      <c r="V1405" s="34">
        <v>81.75</v>
      </c>
      <c r="W1405" s="78"/>
    </row>
    <row r="1406" spans="1:23" outlineLevel="1" x14ac:dyDescent="0.2">
      <c r="A1406" s="27">
        <f t="shared" si="60"/>
        <v>1400</v>
      </c>
      <c r="B1406" s="50">
        <v>41859</v>
      </c>
      <c r="C1406" s="5">
        <v>95</v>
      </c>
      <c r="D1406" s="5">
        <v>103.5</v>
      </c>
      <c r="E1406" s="5">
        <v>1.7</v>
      </c>
      <c r="F1406" s="5">
        <v>18.55</v>
      </c>
      <c r="G1406" s="34">
        <v>7.55</v>
      </c>
      <c r="H1406" s="34">
        <v>93.8</v>
      </c>
      <c r="I1406" s="34">
        <v>105.5</v>
      </c>
      <c r="K1406" s="24">
        <f t="shared" si="61"/>
        <v>76.67</v>
      </c>
      <c r="L1406" s="24"/>
      <c r="M1406" s="9">
        <v>13.83</v>
      </c>
      <c r="N1406" s="76">
        <f t="shared" si="62"/>
        <v>0.18038346158862659</v>
      </c>
      <c r="P1406" s="23" t="e">
        <v>#NAME?</v>
      </c>
      <c r="R1406" s="5">
        <v>112.55</v>
      </c>
      <c r="S1406" s="5">
        <v>124.25</v>
      </c>
      <c r="T1406" s="25"/>
      <c r="U1406" s="34">
        <v>73.73</v>
      </c>
      <c r="V1406" s="34">
        <v>81.25</v>
      </c>
      <c r="W1406" s="78"/>
    </row>
    <row r="1407" spans="1:23" outlineLevel="1" x14ac:dyDescent="0.2">
      <c r="A1407" s="27">
        <f t="shared" si="60"/>
        <v>1401</v>
      </c>
      <c r="B1407" s="50">
        <v>41862</v>
      </c>
      <c r="C1407" s="5">
        <v>95</v>
      </c>
      <c r="D1407" s="5">
        <v>103.5</v>
      </c>
      <c r="E1407" s="5">
        <v>1.7</v>
      </c>
      <c r="F1407" s="5">
        <v>18.75</v>
      </c>
      <c r="G1407" s="34">
        <v>7.65</v>
      </c>
      <c r="H1407" s="34">
        <v>93.55</v>
      </c>
      <c r="I1407" s="34">
        <v>105.25</v>
      </c>
      <c r="K1407" s="24">
        <f t="shared" si="61"/>
        <v>76.47</v>
      </c>
      <c r="L1407" s="24"/>
      <c r="M1407" s="9">
        <v>14.04</v>
      </c>
      <c r="N1407" s="76">
        <f t="shared" si="62"/>
        <v>0.18360141231855628</v>
      </c>
      <c r="P1407" s="23" t="e">
        <v>#NAME?</v>
      </c>
      <c r="R1407" s="5">
        <v>112.55</v>
      </c>
      <c r="S1407" s="5">
        <v>124.25</v>
      </c>
      <c r="T1407" s="25"/>
      <c r="U1407" s="34">
        <v>74.8</v>
      </c>
      <c r="V1407" s="34">
        <v>81.25</v>
      </c>
      <c r="W1407" s="78"/>
    </row>
    <row r="1408" spans="1:23" outlineLevel="1" x14ac:dyDescent="0.2">
      <c r="A1408" s="27">
        <f t="shared" si="60"/>
        <v>1402</v>
      </c>
      <c r="B1408" s="50">
        <v>41863</v>
      </c>
      <c r="C1408" s="5">
        <v>93.75</v>
      </c>
      <c r="D1408" s="5">
        <v>102.25</v>
      </c>
      <c r="E1408" s="5">
        <v>1.7</v>
      </c>
      <c r="F1408" s="5">
        <v>19.25</v>
      </c>
      <c r="G1408" s="34">
        <v>8</v>
      </c>
      <c r="H1408" s="34">
        <v>93.25</v>
      </c>
      <c r="I1408" s="34">
        <v>105.25</v>
      </c>
      <c r="K1408" s="24">
        <f t="shared" si="61"/>
        <v>74.820000000000007</v>
      </c>
      <c r="L1408" s="24"/>
      <c r="M1408" s="9">
        <v>13.99</v>
      </c>
      <c r="N1408" s="76">
        <f t="shared" si="62"/>
        <v>0.18698209035017374</v>
      </c>
      <c r="P1408" s="23" t="e">
        <v>#NAME?</v>
      </c>
      <c r="R1408" s="5">
        <v>111.75</v>
      </c>
      <c r="S1408" s="5">
        <v>123.75</v>
      </c>
      <c r="T1408" s="25"/>
      <c r="U1408" s="34">
        <v>74.63</v>
      </c>
      <c r="V1408" s="34">
        <v>80</v>
      </c>
      <c r="W1408" s="78"/>
    </row>
    <row r="1409" spans="1:23" outlineLevel="1" x14ac:dyDescent="0.2">
      <c r="A1409" s="27">
        <f t="shared" si="60"/>
        <v>1403</v>
      </c>
      <c r="B1409" s="50">
        <v>41864</v>
      </c>
      <c r="C1409" s="5">
        <v>93.5</v>
      </c>
      <c r="D1409" s="5">
        <v>102</v>
      </c>
      <c r="E1409" s="5">
        <v>1.7</v>
      </c>
      <c r="F1409" s="5">
        <v>19.75</v>
      </c>
      <c r="G1409" s="34">
        <v>8.1</v>
      </c>
      <c r="H1409" s="34">
        <v>93</v>
      </c>
      <c r="I1409" s="34">
        <v>105</v>
      </c>
      <c r="K1409" s="24">
        <f t="shared" si="61"/>
        <v>74.09</v>
      </c>
      <c r="L1409" s="24"/>
      <c r="M1409" s="9">
        <v>13.75</v>
      </c>
      <c r="N1409" s="76">
        <f t="shared" si="62"/>
        <v>0.18558509920367119</v>
      </c>
      <c r="P1409" s="23" t="e">
        <v>#NAME?</v>
      </c>
      <c r="R1409" s="5">
        <v>111.5</v>
      </c>
      <c r="S1409" s="5">
        <v>123.5</v>
      </c>
      <c r="T1409" s="25"/>
      <c r="U1409" s="34">
        <v>74.63</v>
      </c>
      <c r="V1409" s="34">
        <v>79.75</v>
      </c>
      <c r="W1409" s="78"/>
    </row>
    <row r="1410" spans="1:23" outlineLevel="1" x14ac:dyDescent="0.2">
      <c r="A1410" s="27">
        <f t="shared" si="60"/>
        <v>1404</v>
      </c>
      <c r="B1410" s="50">
        <v>41865</v>
      </c>
      <c r="C1410" s="5">
        <v>93.5</v>
      </c>
      <c r="D1410" s="5">
        <v>102</v>
      </c>
      <c r="E1410" s="5">
        <v>1.7</v>
      </c>
      <c r="F1410" s="5">
        <v>21</v>
      </c>
      <c r="G1410" s="34">
        <v>8.9</v>
      </c>
      <c r="H1410" s="34">
        <v>92.25</v>
      </c>
      <c r="I1410" s="34">
        <v>105</v>
      </c>
      <c r="K1410" s="24">
        <f t="shared" si="61"/>
        <v>72.84</v>
      </c>
      <c r="L1410" s="24"/>
      <c r="M1410" s="9">
        <v>13.53</v>
      </c>
      <c r="N1410" s="76">
        <f t="shared" si="62"/>
        <v>0.18574958813838549</v>
      </c>
      <c r="P1410" s="23" t="e">
        <v>#NAME?</v>
      </c>
      <c r="R1410" s="5">
        <v>110.75</v>
      </c>
      <c r="S1410" s="5">
        <v>123.5</v>
      </c>
      <c r="T1410" s="25"/>
      <c r="U1410" s="34">
        <v>74.959999999999994</v>
      </c>
      <c r="V1410" s="34">
        <v>80.75</v>
      </c>
      <c r="W1410" s="78"/>
    </row>
    <row r="1411" spans="1:23" outlineLevel="1" x14ac:dyDescent="0.2">
      <c r="A1411" s="27">
        <f t="shared" si="60"/>
        <v>1405</v>
      </c>
      <c r="B1411" s="50">
        <v>41866</v>
      </c>
      <c r="C1411" s="5">
        <v>93.75</v>
      </c>
      <c r="D1411" s="5">
        <v>102.25</v>
      </c>
      <c r="E1411" s="5">
        <v>1.7</v>
      </c>
      <c r="F1411" s="5">
        <v>22</v>
      </c>
      <c r="G1411" s="34">
        <v>8.9499999999999993</v>
      </c>
      <c r="H1411" s="34">
        <v>92.5</v>
      </c>
      <c r="I1411" s="34">
        <v>105.25</v>
      </c>
      <c r="K1411" s="24">
        <f t="shared" si="61"/>
        <v>72.070000000000007</v>
      </c>
      <c r="L1411" s="24"/>
      <c r="M1411" s="9">
        <v>13.71</v>
      </c>
      <c r="N1411" s="76">
        <f t="shared" si="62"/>
        <v>0.19023171916192591</v>
      </c>
      <c r="P1411" s="23" t="e">
        <v>#NAME?</v>
      </c>
      <c r="R1411" s="5">
        <v>110.75</v>
      </c>
      <c r="S1411" s="5">
        <v>123.5</v>
      </c>
      <c r="T1411" s="25"/>
      <c r="U1411" s="34">
        <v>75.17</v>
      </c>
      <c r="V1411" s="34">
        <v>82.25</v>
      </c>
      <c r="W1411" s="78"/>
    </row>
    <row r="1412" spans="1:23" outlineLevel="1" x14ac:dyDescent="0.2">
      <c r="A1412" s="27">
        <f t="shared" si="60"/>
        <v>1406</v>
      </c>
      <c r="B1412" s="50">
        <v>41869</v>
      </c>
      <c r="C1412" s="5">
        <v>93.25</v>
      </c>
      <c r="D1412" s="5">
        <v>101.75</v>
      </c>
      <c r="E1412" s="5">
        <v>1.7</v>
      </c>
      <c r="F1412" s="5">
        <v>24</v>
      </c>
      <c r="G1412" s="34">
        <v>8.85</v>
      </c>
      <c r="H1412" s="34">
        <v>91.5</v>
      </c>
      <c r="I1412" s="34">
        <v>105.75</v>
      </c>
      <c r="K1412" s="24">
        <f t="shared" si="61"/>
        <v>69.61</v>
      </c>
      <c r="L1412" s="24"/>
      <c r="M1412" s="9">
        <v>13.81</v>
      </c>
      <c r="N1412" s="76">
        <f t="shared" si="62"/>
        <v>0.19839103577072262</v>
      </c>
      <c r="P1412" s="23" t="e">
        <v>#NAME?</v>
      </c>
      <c r="R1412" s="5">
        <v>109.75</v>
      </c>
      <c r="S1412" s="5">
        <v>124</v>
      </c>
      <c r="T1412" s="25"/>
      <c r="U1412" s="34">
        <v>74.47</v>
      </c>
      <c r="V1412" s="34">
        <v>81.75</v>
      </c>
      <c r="W1412" s="78"/>
    </row>
    <row r="1413" spans="1:23" outlineLevel="1" x14ac:dyDescent="0.2">
      <c r="A1413" s="27">
        <f t="shared" si="60"/>
        <v>1407</v>
      </c>
      <c r="B1413" s="50">
        <v>41870</v>
      </c>
      <c r="C1413" s="5">
        <v>92.75</v>
      </c>
      <c r="D1413" s="5">
        <v>101.25</v>
      </c>
      <c r="E1413" s="5">
        <v>1.6</v>
      </c>
      <c r="F1413" s="5">
        <v>22.5</v>
      </c>
      <c r="G1413" s="34">
        <v>8.85</v>
      </c>
      <c r="H1413" s="34">
        <v>91.75</v>
      </c>
      <c r="I1413" s="34">
        <v>106</v>
      </c>
      <c r="K1413" s="24">
        <f t="shared" si="61"/>
        <v>70.650000000000006</v>
      </c>
      <c r="L1413" s="24"/>
      <c r="M1413" s="9">
        <v>13.88</v>
      </c>
      <c r="N1413" s="76">
        <f t="shared" si="62"/>
        <v>0.19646142958244869</v>
      </c>
      <c r="P1413" s="23" t="e">
        <v>#NAME?</v>
      </c>
      <c r="R1413" s="5">
        <v>109.75</v>
      </c>
      <c r="S1413" s="5">
        <v>124</v>
      </c>
      <c r="T1413" s="25"/>
      <c r="U1413" s="34">
        <v>73.38</v>
      </c>
      <c r="V1413" s="34">
        <v>81.25</v>
      </c>
      <c r="W1413" s="78"/>
    </row>
    <row r="1414" spans="1:23" outlineLevel="1" x14ac:dyDescent="0.2">
      <c r="A1414" s="27">
        <f t="shared" si="60"/>
        <v>1408</v>
      </c>
      <c r="B1414" s="50">
        <v>41871</v>
      </c>
      <c r="C1414" s="5">
        <v>92.25</v>
      </c>
      <c r="D1414" s="5">
        <v>100.75</v>
      </c>
      <c r="E1414" s="5">
        <v>1.6</v>
      </c>
      <c r="F1414" s="5">
        <v>23</v>
      </c>
      <c r="G1414" s="34">
        <v>9</v>
      </c>
      <c r="H1414" s="34">
        <v>92.75</v>
      </c>
      <c r="I1414" s="34">
        <v>106</v>
      </c>
      <c r="K1414" s="24">
        <f t="shared" si="61"/>
        <v>69.69</v>
      </c>
      <c r="L1414" s="24"/>
      <c r="M1414" s="9">
        <v>14.08</v>
      </c>
      <c r="N1414" s="76">
        <f t="shared" si="62"/>
        <v>0.20203759506385421</v>
      </c>
      <c r="P1414" s="23" t="e">
        <v>#NAME?</v>
      </c>
      <c r="R1414" s="5">
        <v>110.75</v>
      </c>
      <c r="S1414" s="5">
        <v>124</v>
      </c>
      <c r="T1414" s="25"/>
      <c r="U1414" s="34">
        <v>73.23</v>
      </c>
      <c r="V1414" s="34">
        <v>80.75</v>
      </c>
      <c r="W1414" s="78"/>
    </row>
    <row r="1415" spans="1:23" outlineLevel="1" x14ac:dyDescent="0.2">
      <c r="A1415" s="27">
        <f t="shared" si="60"/>
        <v>1409</v>
      </c>
      <c r="B1415" s="50">
        <v>41872</v>
      </c>
      <c r="C1415" s="5">
        <v>91.75</v>
      </c>
      <c r="D1415" s="5">
        <v>100.25</v>
      </c>
      <c r="E1415" s="5">
        <v>1.6</v>
      </c>
      <c r="F1415" s="5">
        <v>24.85</v>
      </c>
      <c r="G1415" s="34">
        <v>9.5</v>
      </c>
      <c r="H1415" s="34">
        <v>93.25</v>
      </c>
      <c r="I1415" s="34">
        <v>105.25</v>
      </c>
      <c r="K1415" s="24">
        <f t="shared" si="61"/>
        <v>67.38</v>
      </c>
      <c r="L1415" s="24"/>
      <c r="M1415" s="9">
        <v>13.93</v>
      </c>
      <c r="N1415" s="76">
        <f t="shared" si="62"/>
        <v>0.20673790442267737</v>
      </c>
      <c r="P1415" s="23" t="e">
        <v>#NAME?</v>
      </c>
      <c r="R1415" s="5">
        <v>111</v>
      </c>
      <c r="S1415" s="5">
        <v>124</v>
      </c>
      <c r="T1415" s="25"/>
      <c r="U1415" s="34">
        <v>72.87</v>
      </c>
      <c r="V1415" s="34">
        <v>80.25</v>
      </c>
      <c r="W1415" s="78"/>
    </row>
    <row r="1416" spans="1:23" outlineLevel="1" x14ac:dyDescent="0.2">
      <c r="A1416" s="27">
        <f t="shared" ref="A1416:A1479" si="63">A1415+1</f>
        <v>1410</v>
      </c>
      <c r="B1416" s="50">
        <v>41873</v>
      </c>
      <c r="C1416" s="5">
        <v>89.75</v>
      </c>
      <c r="D1416" s="5">
        <v>99.75</v>
      </c>
      <c r="E1416" s="5">
        <v>1.6</v>
      </c>
      <c r="F1416" s="5">
        <v>23.9</v>
      </c>
      <c r="G1416" s="34">
        <v>9.1999999999999993</v>
      </c>
      <c r="H1416" s="34">
        <v>93.5</v>
      </c>
      <c r="I1416" s="34">
        <v>106.5</v>
      </c>
      <c r="K1416" s="24">
        <f t="shared" si="61"/>
        <v>67.87</v>
      </c>
      <c r="L1416" s="24"/>
      <c r="M1416" s="9">
        <v>13.74</v>
      </c>
      <c r="N1416" s="76">
        <f t="shared" si="62"/>
        <v>0.20244585236481508</v>
      </c>
      <c r="P1416" s="23" t="e">
        <v>#NAME?</v>
      </c>
      <c r="R1416" s="5">
        <v>111.75</v>
      </c>
      <c r="S1416" s="5">
        <v>124.75</v>
      </c>
      <c r="T1416" s="25"/>
      <c r="U1416" s="34">
        <v>72.66</v>
      </c>
      <c r="V1416" s="34">
        <v>78.25</v>
      </c>
      <c r="W1416" s="78"/>
    </row>
    <row r="1417" spans="1:23" outlineLevel="1" x14ac:dyDescent="0.2">
      <c r="A1417" s="27">
        <f t="shared" si="63"/>
        <v>1411</v>
      </c>
      <c r="B1417" s="50">
        <v>41876</v>
      </c>
      <c r="C1417" s="5">
        <v>89.25</v>
      </c>
      <c r="D1417" s="5">
        <v>99.25</v>
      </c>
      <c r="E1417" s="5">
        <v>1.6</v>
      </c>
      <c r="F1417" s="5">
        <v>23</v>
      </c>
      <c r="G1417" s="34">
        <v>9</v>
      </c>
      <c r="H1417" s="34">
        <v>94.5</v>
      </c>
      <c r="I1417" s="34">
        <v>106.5</v>
      </c>
      <c r="K1417" s="24">
        <f t="shared" si="61"/>
        <v>68.31</v>
      </c>
      <c r="L1417" s="24"/>
      <c r="M1417" s="9">
        <v>13.63</v>
      </c>
      <c r="N1417" s="76">
        <f t="shared" si="62"/>
        <v>0.19953154735763431</v>
      </c>
      <c r="P1417" s="23" t="e">
        <v>#NAME?</v>
      </c>
      <c r="R1417" s="5">
        <v>112.75</v>
      </c>
      <c r="S1417" s="5">
        <v>124.75</v>
      </c>
      <c r="T1417" s="25"/>
      <c r="U1417" s="34">
        <v>71.36</v>
      </c>
      <c r="V1417" s="34">
        <v>77.75</v>
      </c>
      <c r="W1417" s="78"/>
    </row>
    <row r="1418" spans="1:23" outlineLevel="1" x14ac:dyDescent="0.2">
      <c r="A1418" s="27">
        <f t="shared" si="63"/>
        <v>1412</v>
      </c>
      <c r="B1418" s="50">
        <v>41877</v>
      </c>
      <c r="C1418" s="5">
        <v>88.75</v>
      </c>
      <c r="D1418" s="5">
        <v>98.75</v>
      </c>
      <c r="E1418" s="5">
        <v>1.6</v>
      </c>
      <c r="F1418" s="5">
        <v>23</v>
      </c>
      <c r="G1418" s="34">
        <v>8.8000000000000007</v>
      </c>
      <c r="H1418" s="34">
        <v>94.25</v>
      </c>
      <c r="I1418" s="34">
        <v>106.25</v>
      </c>
      <c r="K1418" s="24">
        <f t="shared" si="61"/>
        <v>67.850000000000009</v>
      </c>
      <c r="L1418" s="24"/>
      <c r="M1418" s="9">
        <v>13.76</v>
      </c>
      <c r="N1418" s="76">
        <f t="shared" si="62"/>
        <v>0.20280029476787029</v>
      </c>
      <c r="P1418" s="23" t="e">
        <v>#NAME?</v>
      </c>
      <c r="R1418" s="5">
        <v>112.75</v>
      </c>
      <c r="S1418" s="5">
        <v>124.75</v>
      </c>
      <c r="T1418" s="25"/>
      <c r="U1418" s="34">
        <v>70.599999999999994</v>
      </c>
      <c r="V1418" s="34">
        <v>77.25</v>
      </c>
      <c r="W1418" s="78"/>
    </row>
    <row r="1419" spans="1:23" outlineLevel="1" x14ac:dyDescent="0.2">
      <c r="A1419" s="27">
        <f t="shared" si="63"/>
        <v>1413</v>
      </c>
      <c r="B1419" s="50">
        <v>41878</v>
      </c>
      <c r="C1419" s="5">
        <v>88</v>
      </c>
      <c r="D1419" s="5">
        <v>98.75</v>
      </c>
      <c r="E1419" s="5">
        <v>1.6</v>
      </c>
      <c r="F1419" s="5">
        <v>23</v>
      </c>
      <c r="G1419" s="34">
        <v>8.6</v>
      </c>
      <c r="H1419" s="34">
        <v>94.6</v>
      </c>
      <c r="I1419" s="34">
        <v>106.5</v>
      </c>
      <c r="K1419" s="24">
        <f t="shared" si="61"/>
        <v>67.850000000000009</v>
      </c>
      <c r="L1419" s="24"/>
      <c r="M1419" s="9">
        <v>13.68</v>
      </c>
      <c r="N1419" s="76">
        <f t="shared" si="62"/>
        <v>0.20162122328666174</v>
      </c>
      <c r="P1419" s="23" t="e">
        <v>#NAME?</v>
      </c>
      <c r="R1419" s="5">
        <v>112.85</v>
      </c>
      <c r="S1419" s="5">
        <v>124.75</v>
      </c>
      <c r="T1419" s="25"/>
      <c r="U1419" s="34">
        <v>70.45</v>
      </c>
      <c r="V1419" s="34">
        <v>76.5</v>
      </c>
      <c r="W1419" s="78"/>
    </row>
    <row r="1420" spans="1:23" outlineLevel="1" x14ac:dyDescent="0.2">
      <c r="A1420" s="27">
        <f t="shared" si="63"/>
        <v>1414</v>
      </c>
      <c r="B1420" s="50">
        <v>41879</v>
      </c>
      <c r="C1420" s="5">
        <v>87.25</v>
      </c>
      <c r="D1420" s="5">
        <v>97.75</v>
      </c>
      <c r="E1420" s="5">
        <v>1.6</v>
      </c>
      <c r="F1420" s="5">
        <v>23.75</v>
      </c>
      <c r="G1420" s="34">
        <v>8.9499999999999993</v>
      </c>
      <c r="H1420" s="34">
        <v>94.6</v>
      </c>
      <c r="I1420" s="34">
        <v>106.5</v>
      </c>
      <c r="K1420" s="24">
        <f t="shared" si="61"/>
        <v>66.180000000000007</v>
      </c>
      <c r="L1420" s="24"/>
      <c r="M1420" s="9">
        <v>13.11</v>
      </c>
      <c r="N1420" s="76">
        <f t="shared" si="62"/>
        <v>0.1980961015412511</v>
      </c>
      <c r="P1420" s="23" t="e">
        <v>#NAME?</v>
      </c>
      <c r="R1420" s="5">
        <v>112.35</v>
      </c>
      <c r="S1420" s="5">
        <v>124.25</v>
      </c>
      <c r="T1420" s="25"/>
      <c r="U1420" s="34">
        <v>70.05</v>
      </c>
      <c r="V1420" s="34">
        <v>76</v>
      </c>
      <c r="W1420" s="78"/>
    </row>
    <row r="1421" spans="1:23" outlineLevel="1" x14ac:dyDescent="0.2">
      <c r="A1421" s="27">
        <f t="shared" si="63"/>
        <v>1415</v>
      </c>
      <c r="B1421" s="50">
        <v>41880</v>
      </c>
      <c r="C1421" s="5">
        <v>88</v>
      </c>
      <c r="D1421" s="5">
        <v>98.5</v>
      </c>
      <c r="E1421" s="5">
        <v>1.6</v>
      </c>
      <c r="F1421" s="5">
        <v>24.65</v>
      </c>
      <c r="G1421" s="34">
        <v>9</v>
      </c>
      <c r="H1421" s="34">
        <v>94.5</v>
      </c>
      <c r="I1421" s="34">
        <v>106.75</v>
      </c>
      <c r="K1421" s="24">
        <f t="shared" si="61"/>
        <v>65.97</v>
      </c>
      <c r="L1421" s="24"/>
      <c r="M1421" s="9">
        <v>13.06</v>
      </c>
      <c r="N1421" s="76">
        <f t="shared" si="62"/>
        <v>0.19796877368500834</v>
      </c>
      <c r="P1421" s="23" t="e">
        <v>#NAME?</v>
      </c>
      <c r="R1421" s="5">
        <v>111.75</v>
      </c>
      <c r="S1421" s="5">
        <v>124</v>
      </c>
      <c r="T1421" s="25"/>
      <c r="U1421" s="34">
        <v>70.66</v>
      </c>
      <c r="V1421" s="34">
        <v>76</v>
      </c>
      <c r="W1421" s="78"/>
    </row>
    <row r="1422" spans="1:23" outlineLevel="1" x14ac:dyDescent="0.2">
      <c r="A1422" s="27">
        <f t="shared" si="63"/>
        <v>1416</v>
      </c>
      <c r="B1422" s="50">
        <v>41883</v>
      </c>
      <c r="C1422" s="5">
        <v>87</v>
      </c>
      <c r="D1422" s="5">
        <v>97.5</v>
      </c>
      <c r="E1422" s="5">
        <v>1.6</v>
      </c>
      <c r="F1422" s="5">
        <v>24</v>
      </c>
      <c r="G1422" s="34">
        <v>8.9</v>
      </c>
      <c r="H1422" s="34">
        <v>94.4</v>
      </c>
      <c r="I1422" s="34">
        <v>106.75</v>
      </c>
      <c r="K1422" s="24">
        <f t="shared" si="61"/>
        <v>65.7</v>
      </c>
      <c r="L1422" s="24"/>
      <c r="M1422" s="9">
        <v>13.06</v>
      </c>
      <c r="N1422" s="76">
        <f t="shared" si="62"/>
        <v>0.19878234398782343</v>
      </c>
      <c r="P1422" s="23" t="e">
        <v>#NAME?</v>
      </c>
      <c r="R1422" s="5">
        <v>111.65</v>
      </c>
      <c r="S1422" s="5">
        <v>124</v>
      </c>
      <c r="T1422" s="25"/>
      <c r="U1422" s="34">
        <v>70.849999999999994</v>
      </c>
      <c r="V1422" s="34">
        <v>75.75</v>
      </c>
      <c r="W1422" s="78"/>
    </row>
    <row r="1423" spans="1:23" outlineLevel="1" x14ac:dyDescent="0.2">
      <c r="A1423" s="27">
        <f t="shared" si="63"/>
        <v>1417</v>
      </c>
      <c r="B1423" s="50">
        <v>41884</v>
      </c>
      <c r="C1423" s="5">
        <v>87</v>
      </c>
      <c r="D1423" s="5">
        <v>97.5</v>
      </c>
      <c r="E1423" s="5">
        <v>1.6</v>
      </c>
      <c r="F1423" s="5">
        <v>23.8</v>
      </c>
      <c r="G1423" s="34">
        <v>8.75</v>
      </c>
      <c r="H1423" s="34">
        <v>95.7</v>
      </c>
      <c r="I1423" s="34">
        <v>108</v>
      </c>
      <c r="K1423" s="24">
        <f t="shared" si="61"/>
        <v>65.900000000000006</v>
      </c>
      <c r="L1423" s="24"/>
      <c r="M1423" s="9">
        <v>12.83</v>
      </c>
      <c r="N1423" s="76">
        <f t="shared" si="62"/>
        <v>0.19468892261001516</v>
      </c>
      <c r="P1423" s="23" t="e">
        <v>#NAME?</v>
      </c>
      <c r="R1423" s="5">
        <v>111.45</v>
      </c>
      <c r="S1423" s="5">
        <v>123.75</v>
      </c>
      <c r="T1423" s="25"/>
      <c r="U1423" s="34">
        <v>70.650000000000006</v>
      </c>
      <c r="V1423" s="34">
        <v>75.75</v>
      </c>
      <c r="W1423" s="78"/>
    </row>
    <row r="1424" spans="1:23" outlineLevel="1" x14ac:dyDescent="0.2">
      <c r="A1424" s="27">
        <f t="shared" si="63"/>
        <v>1418</v>
      </c>
      <c r="B1424" s="50">
        <v>41885</v>
      </c>
      <c r="C1424" s="5">
        <v>85.75</v>
      </c>
      <c r="D1424" s="5">
        <v>96.25</v>
      </c>
      <c r="E1424" s="5">
        <v>1.6</v>
      </c>
      <c r="F1424" s="5">
        <v>23.5</v>
      </c>
      <c r="G1424" s="34">
        <v>8.4</v>
      </c>
      <c r="H1424" s="34">
        <v>95</v>
      </c>
      <c r="I1424" s="34">
        <v>108</v>
      </c>
      <c r="K1424" s="24">
        <f t="shared" si="61"/>
        <v>65.05</v>
      </c>
      <c r="L1424" s="24"/>
      <c r="M1424" s="9">
        <v>12.97</v>
      </c>
      <c r="N1424" s="76">
        <f t="shared" si="62"/>
        <v>0.19938508839354344</v>
      </c>
      <c r="P1424" s="23" t="e">
        <v>#NAME?</v>
      </c>
      <c r="R1424" s="5">
        <v>110.25</v>
      </c>
      <c r="S1424" s="5">
        <v>123.25</v>
      </c>
      <c r="T1424" s="25"/>
      <c r="U1424" s="34">
        <v>69.78</v>
      </c>
      <c r="V1424" s="34">
        <v>74.5</v>
      </c>
      <c r="W1424" s="78"/>
    </row>
    <row r="1425" spans="1:23" outlineLevel="1" x14ac:dyDescent="0.2">
      <c r="A1425" s="27">
        <f t="shared" si="63"/>
        <v>1419</v>
      </c>
      <c r="B1425" s="50">
        <v>41886</v>
      </c>
      <c r="C1425" s="5">
        <v>83.75</v>
      </c>
      <c r="D1425" s="5">
        <v>94.25</v>
      </c>
      <c r="E1425" s="5">
        <v>1.6</v>
      </c>
      <c r="F1425" s="5">
        <v>23.3</v>
      </c>
      <c r="G1425" s="34">
        <v>8.4499999999999993</v>
      </c>
      <c r="H1425" s="34">
        <v>94.65</v>
      </c>
      <c r="I1425" s="34">
        <v>107.75</v>
      </c>
      <c r="K1425" s="24">
        <f t="shared" si="61"/>
        <v>63.410000000000011</v>
      </c>
      <c r="L1425" s="24"/>
      <c r="M1425" s="9">
        <v>12.82</v>
      </c>
      <c r="N1425" s="76">
        <f t="shared" si="62"/>
        <v>0.20217631288440305</v>
      </c>
      <c r="P1425" s="23" t="e">
        <v>#NAME?</v>
      </c>
      <c r="R1425" s="5">
        <v>110.15</v>
      </c>
      <c r="S1425" s="5">
        <v>123.25</v>
      </c>
      <c r="T1425" s="25"/>
      <c r="U1425" s="34">
        <v>69.319999999999993</v>
      </c>
      <c r="V1425" s="34">
        <v>74</v>
      </c>
      <c r="W1425" s="78"/>
    </row>
    <row r="1426" spans="1:23" outlineLevel="1" x14ac:dyDescent="0.2">
      <c r="A1426" s="27">
        <f t="shared" si="63"/>
        <v>1420</v>
      </c>
      <c r="B1426" s="50">
        <v>41887</v>
      </c>
      <c r="C1426" s="5">
        <v>84</v>
      </c>
      <c r="D1426" s="5">
        <v>92.5</v>
      </c>
      <c r="E1426" s="5">
        <v>1.6</v>
      </c>
      <c r="F1426" s="5">
        <v>23.25</v>
      </c>
      <c r="G1426" s="34">
        <v>8.4</v>
      </c>
      <c r="H1426" s="34">
        <v>94.25</v>
      </c>
      <c r="I1426" s="34">
        <v>107.75</v>
      </c>
      <c r="K1426" s="24">
        <f t="shared" si="61"/>
        <v>61.850000000000009</v>
      </c>
      <c r="L1426" s="24"/>
      <c r="M1426" s="9">
        <v>12.68</v>
      </c>
      <c r="N1426" s="76">
        <f t="shared" si="62"/>
        <v>0.20501212611156019</v>
      </c>
      <c r="P1426" s="23" t="e">
        <v>#NAME?</v>
      </c>
      <c r="R1426" s="5">
        <v>109.75</v>
      </c>
      <c r="S1426" s="5">
        <v>123.25</v>
      </c>
      <c r="T1426" s="25"/>
      <c r="U1426" s="34">
        <v>68.84</v>
      </c>
      <c r="V1426" s="34">
        <v>75</v>
      </c>
      <c r="W1426" s="78"/>
    </row>
    <row r="1427" spans="1:23" outlineLevel="1" x14ac:dyDescent="0.2">
      <c r="A1427" s="27">
        <f t="shared" si="63"/>
        <v>1421</v>
      </c>
      <c r="B1427" s="50">
        <v>41890</v>
      </c>
      <c r="C1427" s="5">
        <v>83.75</v>
      </c>
      <c r="D1427" s="5">
        <v>92.25</v>
      </c>
      <c r="E1427" s="5">
        <v>1.6</v>
      </c>
      <c r="F1427" s="5">
        <v>23.5</v>
      </c>
      <c r="G1427" s="34">
        <v>8.8000000000000007</v>
      </c>
      <c r="H1427" s="34">
        <v>94</v>
      </c>
      <c r="I1427" s="34">
        <v>107.75</v>
      </c>
      <c r="K1427" s="24">
        <f t="shared" si="61"/>
        <v>61.370000000000005</v>
      </c>
      <c r="L1427" s="24"/>
      <c r="M1427" s="9">
        <v>12.46</v>
      </c>
      <c r="N1427" s="76">
        <f t="shared" si="62"/>
        <v>0.20303079680625713</v>
      </c>
      <c r="P1427" s="23" t="e">
        <v>#NAME?</v>
      </c>
      <c r="R1427" s="5">
        <v>109.5</v>
      </c>
      <c r="S1427" s="5">
        <v>123.25</v>
      </c>
      <c r="T1427" s="25"/>
      <c r="U1427" s="34">
        <v>68.42</v>
      </c>
      <c r="V1427" s="34">
        <v>74.25</v>
      </c>
      <c r="W1427" s="78"/>
    </row>
    <row r="1428" spans="1:23" outlineLevel="1" x14ac:dyDescent="0.2">
      <c r="A1428" s="27">
        <f t="shared" si="63"/>
        <v>1422</v>
      </c>
      <c r="B1428" s="50">
        <v>41891</v>
      </c>
      <c r="C1428" s="5">
        <v>83.25</v>
      </c>
      <c r="D1428" s="5">
        <v>91.75</v>
      </c>
      <c r="E1428" s="5">
        <v>1.6</v>
      </c>
      <c r="F1428" s="5">
        <v>23.3</v>
      </c>
      <c r="G1428" s="34">
        <v>8.9499999999999993</v>
      </c>
      <c r="H1428" s="34">
        <v>93.9</v>
      </c>
      <c r="I1428" s="34">
        <v>107.75</v>
      </c>
      <c r="K1428" s="24">
        <f t="shared" si="61"/>
        <v>61.11</v>
      </c>
      <c r="L1428" s="24"/>
      <c r="M1428" s="9">
        <v>12.52</v>
      </c>
      <c r="N1428" s="76">
        <f t="shared" si="62"/>
        <v>0.20487645229913271</v>
      </c>
      <c r="P1428" s="23" t="e">
        <v>#NAME?</v>
      </c>
      <c r="R1428" s="5">
        <v>108.15</v>
      </c>
      <c r="S1428" s="5">
        <v>122</v>
      </c>
      <c r="T1428" s="25"/>
      <c r="U1428" s="34">
        <v>68.790000000000006</v>
      </c>
      <c r="V1428" s="34">
        <v>73.75</v>
      </c>
      <c r="W1428" s="78"/>
    </row>
    <row r="1429" spans="1:23" outlineLevel="1" x14ac:dyDescent="0.2">
      <c r="A1429" s="27">
        <f t="shared" si="63"/>
        <v>1423</v>
      </c>
      <c r="B1429" s="50">
        <v>41892</v>
      </c>
      <c r="C1429" s="5">
        <v>83</v>
      </c>
      <c r="D1429" s="5">
        <v>91.5</v>
      </c>
      <c r="E1429" s="5">
        <v>1.6</v>
      </c>
      <c r="F1429" s="5">
        <v>22.9</v>
      </c>
      <c r="G1429" s="34">
        <v>8.9499999999999993</v>
      </c>
      <c r="H1429" s="34">
        <v>93.75</v>
      </c>
      <c r="I1429" s="34">
        <v>107.75</v>
      </c>
      <c r="K1429" s="24">
        <f t="shared" si="61"/>
        <v>61.280000000000008</v>
      </c>
      <c r="L1429" s="24"/>
      <c r="M1429" s="9">
        <v>12.38</v>
      </c>
      <c r="N1429" s="76">
        <f t="shared" si="62"/>
        <v>0.20202349869451697</v>
      </c>
      <c r="P1429" s="23" t="e">
        <v>#NAME?</v>
      </c>
      <c r="R1429" s="5">
        <v>108</v>
      </c>
      <c r="S1429" s="5">
        <v>122</v>
      </c>
      <c r="T1429" s="25"/>
      <c r="U1429" s="34">
        <v>67.77</v>
      </c>
      <c r="V1429" s="34">
        <v>73.5</v>
      </c>
      <c r="W1429" s="78"/>
    </row>
    <row r="1430" spans="1:23" outlineLevel="1" x14ac:dyDescent="0.2">
      <c r="A1430" s="27">
        <f t="shared" si="63"/>
        <v>1424</v>
      </c>
      <c r="B1430" s="50">
        <v>41893</v>
      </c>
      <c r="C1430" s="5">
        <v>82.75</v>
      </c>
      <c r="D1430" s="5">
        <v>90.75</v>
      </c>
      <c r="E1430" s="5">
        <v>1.5</v>
      </c>
      <c r="F1430" s="5">
        <v>22.9</v>
      </c>
      <c r="G1430" s="34">
        <v>8.75</v>
      </c>
      <c r="H1430" s="34">
        <v>93.75</v>
      </c>
      <c r="I1430" s="34">
        <v>107.75</v>
      </c>
      <c r="K1430" s="24">
        <f t="shared" si="61"/>
        <v>60.590000000000011</v>
      </c>
      <c r="L1430" s="24"/>
      <c r="M1430" s="9">
        <v>12.41</v>
      </c>
      <c r="N1430" s="76">
        <f t="shared" si="62"/>
        <v>0.2048192771084337</v>
      </c>
      <c r="P1430" s="23" t="e">
        <v>#NAME?</v>
      </c>
      <c r="R1430" s="5">
        <v>108</v>
      </c>
      <c r="S1430" s="5">
        <v>122</v>
      </c>
      <c r="T1430" s="25"/>
      <c r="U1430" s="34">
        <v>67.599999999999994</v>
      </c>
      <c r="V1430" s="34">
        <v>73.25</v>
      </c>
      <c r="W1430" s="78"/>
    </row>
    <row r="1431" spans="1:23" outlineLevel="1" x14ac:dyDescent="0.2">
      <c r="A1431" s="27">
        <f t="shared" si="63"/>
        <v>1425</v>
      </c>
      <c r="B1431" s="50">
        <v>41894</v>
      </c>
      <c r="C1431" s="5">
        <v>83.5</v>
      </c>
      <c r="D1431" s="5">
        <v>91.5</v>
      </c>
      <c r="E1431" s="5">
        <v>1.5</v>
      </c>
      <c r="F1431" s="5">
        <v>22.75</v>
      </c>
      <c r="G1431" s="34">
        <v>8.6999999999999993</v>
      </c>
      <c r="H1431" s="34">
        <v>94.05</v>
      </c>
      <c r="I1431" s="34">
        <v>108.25</v>
      </c>
      <c r="K1431" s="24">
        <f t="shared" si="61"/>
        <v>61.430000000000007</v>
      </c>
      <c r="L1431" s="24"/>
      <c r="M1431" s="9">
        <v>12.3</v>
      </c>
      <c r="N1431" s="76">
        <f t="shared" si="62"/>
        <v>0.20022790167670518</v>
      </c>
      <c r="P1431" s="23" t="e">
        <v>#NAME?</v>
      </c>
      <c r="R1431" s="5">
        <v>108.55</v>
      </c>
      <c r="S1431" s="5">
        <v>122.75</v>
      </c>
      <c r="T1431" s="25"/>
      <c r="U1431" s="34">
        <v>67.28</v>
      </c>
      <c r="V1431" s="34">
        <v>74</v>
      </c>
      <c r="W1431" s="78"/>
    </row>
    <row r="1432" spans="1:23" outlineLevel="1" x14ac:dyDescent="0.2">
      <c r="A1432" s="27">
        <f t="shared" si="63"/>
        <v>1426</v>
      </c>
      <c r="B1432" s="50">
        <v>41897</v>
      </c>
      <c r="C1432" s="5">
        <v>85.75</v>
      </c>
      <c r="D1432" s="5">
        <v>93.75</v>
      </c>
      <c r="E1432" s="5">
        <v>1.5</v>
      </c>
      <c r="F1432" s="5">
        <v>22.45</v>
      </c>
      <c r="G1432" s="34">
        <v>8.6</v>
      </c>
      <c r="H1432" s="34">
        <v>94.25</v>
      </c>
      <c r="I1432" s="34">
        <v>108.25</v>
      </c>
      <c r="K1432" s="24">
        <f t="shared" si="61"/>
        <v>63.8</v>
      </c>
      <c r="L1432" s="24"/>
      <c r="M1432" s="9">
        <v>12.44</v>
      </c>
      <c r="N1432" s="76">
        <f t="shared" si="62"/>
        <v>0.19498432601880877</v>
      </c>
      <c r="P1432" s="23" t="e">
        <v>#NAME?</v>
      </c>
      <c r="R1432" s="5">
        <v>108.75</v>
      </c>
      <c r="S1432" s="5">
        <v>122.75</v>
      </c>
      <c r="T1432" s="25"/>
      <c r="U1432" s="34">
        <v>69.540000000000006</v>
      </c>
      <c r="V1432" s="34">
        <v>74</v>
      </c>
      <c r="W1432" s="78"/>
    </row>
    <row r="1433" spans="1:23" outlineLevel="1" x14ac:dyDescent="0.2">
      <c r="A1433" s="27">
        <f t="shared" si="63"/>
        <v>1427</v>
      </c>
      <c r="B1433" s="50">
        <v>41898</v>
      </c>
      <c r="C1433" s="5">
        <v>84.75</v>
      </c>
      <c r="D1433" s="5">
        <v>93.5</v>
      </c>
      <c r="E1433" s="5">
        <v>1.5</v>
      </c>
      <c r="F1433" s="5">
        <v>22.25</v>
      </c>
      <c r="G1433" s="34">
        <v>8.3000000000000007</v>
      </c>
      <c r="H1433" s="34">
        <v>94.75</v>
      </c>
      <c r="I1433" s="34">
        <v>108.5</v>
      </c>
      <c r="K1433" s="24">
        <f t="shared" si="61"/>
        <v>63.77000000000001</v>
      </c>
      <c r="L1433" s="24"/>
      <c r="M1433" s="9">
        <v>12.56</v>
      </c>
      <c r="N1433" s="76">
        <f t="shared" si="62"/>
        <v>0.1969578171554022</v>
      </c>
      <c r="P1433" s="23" t="e">
        <v>#NAME?</v>
      </c>
      <c r="R1433" s="5">
        <v>109</v>
      </c>
      <c r="S1433" s="5">
        <v>122.75</v>
      </c>
      <c r="T1433" s="25"/>
      <c r="U1433" s="34">
        <v>69.599999999999994</v>
      </c>
      <c r="V1433" s="34">
        <v>73</v>
      </c>
      <c r="W1433" s="78"/>
    </row>
    <row r="1434" spans="1:23" outlineLevel="1" x14ac:dyDescent="0.2">
      <c r="A1434" s="27">
        <f t="shared" si="63"/>
        <v>1428</v>
      </c>
      <c r="B1434" s="50">
        <v>41899</v>
      </c>
      <c r="C1434" s="5">
        <v>84.25</v>
      </c>
      <c r="D1434" s="5">
        <v>93</v>
      </c>
      <c r="E1434" s="5">
        <v>1.5</v>
      </c>
      <c r="F1434" s="5">
        <v>21.5</v>
      </c>
      <c r="G1434" s="34">
        <v>8.1</v>
      </c>
      <c r="H1434" s="34">
        <v>95.25</v>
      </c>
      <c r="I1434" s="34">
        <v>108.75</v>
      </c>
      <c r="K1434" s="24">
        <f t="shared" si="61"/>
        <v>64.06</v>
      </c>
      <c r="L1434" s="24"/>
      <c r="M1434" s="9">
        <v>12.39</v>
      </c>
      <c r="N1434" s="76">
        <f t="shared" si="62"/>
        <v>0.1934124258507649</v>
      </c>
      <c r="P1434" s="23" t="e">
        <v>#NAME?</v>
      </c>
      <c r="R1434" s="5">
        <v>110.5</v>
      </c>
      <c r="S1434" s="5">
        <v>124</v>
      </c>
      <c r="T1434" s="25"/>
      <c r="U1434" s="34">
        <v>70.19</v>
      </c>
      <c r="V1434" s="34">
        <v>72.5</v>
      </c>
      <c r="W1434" s="78"/>
    </row>
    <row r="1435" spans="1:23" outlineLevel="1" x14ac:dyDescent="0.2">
      <c r="A1435" s="27">
        <f t="shared" si="63"/>
        <v>1429</v>
      </c>
      <c r="B1435" s="50">
        <v>41900</v>
      </c>
      <c r="C1435" s="5">
        <v>82.75</v>
      </c>
      <c r="D1435" s="5">
        <v>92</v>
      </c>
      <c r="E1435" s="34">
        <v>1.5</v>
      </c>
      <c r="F1435" s="5">
        <v>21.25</v>
      </c>
      <c r="G1435" s="34">
        <v>7.85</v>
      </c>
      <c r="H1435" s="34">
        <v>96.25</v>
      </c>
      <c r="I1435" s="34">
        <v>109.25</v>
      </c>
      <c r="J1435" s="20"/>
      <c r="K1435" s="24">
        <f t="shared" si="61"/>
        <v>63.39</v>
      </c>
      <c r="L1435" s="24"/>
      <c r="M1435" s="9">
        <v>12.32</v>
      </c>
      <c r="N1435" s="76">
        <f t="shared" si="62"/>
        <v>0.19435242151758952</v>
      </c>
      <c r="P1435" s="23" t="e">
        <v>#NAME?</v>
      </c>
      <c r="R1435" s="5">
        <v>110.25</v>
      </c>
      <c r="S1435" s="5">
        <v>123.25</v>
      </c>
      <c r="T1435" s="25"/>
      <c r="U1435" s="34">
        <v>69.92</v>
      </c>
      <c r="V1435" s="34">
        <v>71</v>
      </c>
      <c r="W1435" s="78"/>
    </row>
    <row r="1436" spans="1:23" ht="13.5" customHeight="1" outlineLevel="1" x14ac:dyDescent="0.2">
      <c r="A1436" s="27">
        <f t="shared" si="63"/>
        <v>1430</v>
      </c>
      <c r="B1436" s="50">
        <v>41901</v>
      </c>
      <c r="C1436" s="5">
        <v>82</v>
      </c>
      <c r="D1436" s="5">
        <v>91.25</v>
      </c>
      <c r="E1436" s="34">
        <v>1.5</v>
      </c>
      <c r="F1436" s="5">
        <v>20.95</v>
      </c>
      <c r="G1436" s="34">
        <v>7.7</v>
      </c>
      <c r="H1436" s="34">
        <v>96.75</v>
      </c>
      <c r="I1436" s="34">
        <v>109.25</v>
      </c>
      <c r="J1436" s="20"/>
      <c r="K1436" s="24">
        <f t="shared" si="61"/>
        <v>63</v>
      </c>
      <c r="L1436" s="24"/>
      <c r="M1436" s="9">
        <v>12</v>
      </c>
      <c r="N1436" s="76">
        <f t="shared" si="62"/>
        <v>0.19047619047619047</v>
      </c>
      <c r="P1436" s="23" t="e">
        <v>#NAME?</v>
      </c>
      <c r="R1436" s="5">
        <v>110.5</v>
      </c>
      <c r="S1436" s="5">
        <v>123</v>
      </c>
      <c r="T1436" s="25"/>
      <c r="U1436" s="34">
        <v>69.38</v>
      </c>
      <c r="V1436" s="34">
        <v>70.25</v>
      </c>
      <c r="W1436" s="78"/>
    </row>
    <row r="1437" spans="1:23" ht="13.5" customHeight="1" outlineLevel="1" x14ac:dyDescent="0.2">
      <c r="A1437" s="27">
        <f t="shared" si="63"/>
        <v>1431</v>
      </c>
      <c r="B1437" s="50">
        <v>41904</v>
      </c>
      <c r="C1437" s="5">
        <v>80.5</v>
      </c>
      <c r="D1437" s="5">
        <v>89.75</v>
      </c>
      <c r="E1437" s="34">
        <v>1.5</v>
      </c>
      <c r="F1437" s="5">
        <v>20.399999999999999</v>
      </c>
      <c r="G1437" s="34">
        <v>7.6</v>
      </c>
      <c r="H1437" s="34">
        <v>97</v>
      </c>
      <c r="I1437" s="34">
        <v>109.5</v>
      </c>
      <c r="J1437" s="20"/>
      <c r="K1437" s="24">
        <f t="shared" si="61"/>
        <v>62.170000000000009</v>
      </c>
      <c r="L1437" s="24"/>
      <c r="M1437" s="9">
        <v>11.44</v>
      </c>
      <c r="N1437" s="76">
        <f t="shared" si="62"/>
        <v>0.18401158114846386</v>
      </c>
      <c r="P1437" s="23" t="e">
        <v>#NAME?</v>
      </c>
      <c r="R1437" s="5">
        <v>110.5</v>
      </c>
      <c r="S1437" s="5">
        <v>123</v>
      </c>
      <c r="T1437" s="25"/>
      <c r="U1437" s="34">
        <v>67.900000000000006</v>
      </c>
      <c r="V1437" s="34">
        <v>68.75</v>
      </c>
      <c r="W1437" s="78"/>
    </row>
    <row r="1438" spans="1:23" ht="13.5" customHeight="1" outlineLevel="1" x14ac:dyDescent="0.2">
      <c r="A1438" s="27">
        <f t="shared" si="63"/>
        <v>1432</v>
      </c>
      <c r="B1438" s="50">
        <v>41905</v>
      </c>
      <c r="C1438" s="5">
        <v>79.75</v>
      </c>
      <c r="D1438" s="5">
        <v>88.75</v>
      </c>
      <c r="E1438" s="34">
        <v>1.5</v>
      </c>
      <c r="F1438" s="5">
        <v>20.399999999999999</v>
      </c>
      <c r="G1438" s="34">
        <v>7.95</v>
      </c>
      <c r="H1438" s="34">
        <v>97</v>
      </c>
      <c r="I1438" s="34">
        <v>109.5</v>
      </c>
      <c r="J1438" s="20"/>
      <c r="K1438" s="24">
        <f t="shared" si="61"/>
        <v>61.250000000000007</v>
      </c>
      <c r="L1438" s="24"/>
      <c r="M1438" s="9">
        <v>11.42</v>
      </c>
      <c r="N1438" s="76">
        <f t="shared" si="62"/>
        <v>0.18644897959183671</v>
      </c>
      <c r="P1438" s="23" t="e">
        <v>#NAME?</v>
      </c>
      <c r="R1438" s="5">
        <v>110.25</v>
      </c>
      <c r="S1438" s="5">
        <v>122.75</v>
      </c>
      <c r="T1438" s="25"/>
      <c r="U1438" s="34">
        <v>67.77</v>
      </c>
      <c r="V1438" s="34">
        <v>68</v>
      </c>
      <c r="W1438" s="78"/>
    </row>
    <row r="1439" spans="1:23" ht="13.5" customHeight="1" outlineLevel="1" x14ac:dyDescent="0.2">
      <c r="A1439" s="27">
        <f t="shared" si="63"/>
        <v>1433</v>
      </c>
      <c r="B1439" s="50">
        <v>41906</v>
      </c>
      <c r="C1439" s="5">
        <v>79.75</v>
      </c>
      <c r="D1439" s="5">
        <v>88.75</v>
      </c>
      <c r="E1439" s="34">
        <v>1.5</v>
      </c>
      <c r="F1439" s="5">
        <v>20.100000000000001</v>
      </c>
      <c r="G1439" s="34">
        <v>7.75</v>
      </c>
      <c r="H1439" s="34">
        <v>97.1</v>
      </c>
      <c r="I1439" s="34">
        <v>109.5</v>
      </c>
      <c r="J1439" s="20"/>
      <c r="K1439" s="24">
        <f t="shared" si="61"/>
        <v>61.550000000000004</v>
      </c>
      <c r="L1439" s="24"/>
      <c r="M1439" s="9">
        <v>11.59</v>
      </c>
      <c r="N1439" s="76">
        <f t="shared" si="62"/>
        <v>0.18830219333874898</v>
      </c>
      <c r="P1439" s="23" t="e">
        <v>#NAME?</v>
      </c>
      <c r="R1439" s="5">
        <v>110.35</v>
      </c>
      <c r="S1439" s="5">
        <v>122.75</v>
      </c>
      <c r="T1439" s="25"/>
      <c r="U1439" s="34">
        <v>67.67</v>
      </c>
      <c r="V1439" s="34">
        <v>68</v>
      </c>
      <c r="W1439" s="78"/>
    </row>
    <row r="1440" spans="1:23" ht="13.5" customHeight="1" outlineLevel="1" x14ac:dyDescent="0.2">
      <c r="A1440" s="27">
        <f t="shared" si="63"/>
        <v>1434</v>
      </c>
      <c r="B1440" s="50">
        <v>41907</v>
      </c>
      <c r="C1440" s="5">
        <v>79.25</v>
      </c>
      <c r="D1440" s="5">
        <v>87.25</v>
      </c>
      <c r="E1440" s="34">
        <v>1.45</v>
      </c>
      <c r="F1440" s="5">
        <v>19.5</v>
      </c>
      <c r="G1440" s="34">
        <v>7.45</v>
      </c>
      <c r="H1440" s="34">
        <v>97.15</v>
      </c>
      <c r="I1440" s="34">
        <v>109.5</v>
      </c>
      <c r="J1440" s="20"/>
      <c r="K1440" s="24">
        <f t="shared" si="61"/>
        <v>60.77000000000001</v>
      </c>
      <c r="L1440" s="24"/>
      <c r="M1440" s="9">
        <v>11.32</v>
      </c>
      <c r="N1440" s="76">
        <f t="shared" si="62"/>
        <v>0.18627612308704949</v>
      </c>
      <c r="P1440" s="23" t="e">
        <v>#NAME?</v>
      </c>
      <c r="R1440" s="5">
        <v>110.15</v>
      </c>
      <c r="S1440" s="5">
        <v>122.5</v>
      </c>
      <c r="T1440" s="25"/>
      <c r="U1440" s="34">
        <v>67.67</v>
      </c>
      <c r="V1440" s="34">
        <v>67.5</v>
      </c>
      <c r="W1440" s="78"/>
    </row>
    <row r="1441" spans="1:23" ht="13.5" customHeight="1" outlineLevel="1" x14ac:dyDescent="0.2">
      <c r="A1441" s="27">
        <f t="shared" si="63"/>
        <v>1435</v>
      </c>
      <c r="B1441" s="50">
        <v>41908</v>
      </c>
      <c r="C1441" s="5">
        <v>79.25</v>
      </c>
      <c r="D1441" s="5">
        <v>87.25</v>
      </c>
      <c r="E1441" s="34">
        <v>1.45</v>
      </c>
      <c r="F1441" s="5">
        <v>19.5</v>
      </c>
      <c r="G1441" s="34">
        <v>7.55</v>
      </c>
      <c r="H1441" s="34">
        <v>97.25</v>
      </c>
      <c r="I1441" s="34">
        <v>109.5</v>
      </c>
      <c r="J1441" s="20"/>
      <c r="K1441" s="24">
        <f t="shared" si="61"/>
        <v>60.77000000000001</v>
      </c>
      <c r="L1441" s="24"/>
      <c r="M1441" s="9">
        <v>11.19</v>
      </c>
      <c r="N1441" s="76">
        <f t="shared" si="62"/>
        <v>0.18413690965937135</v>
      </c>
      <c r="P1441" s="23" t="e">
        <v>#NAME?</v>
      </c>
      <c r="R1441" s="5">
        <v>110.5</v>
      </c>
      <c r="S1441" s="5">
        <v>122.75</v>
      </c>
      <c r="T1441" s="25"/>
      <c r="U1441" s="34">
        <v>68.099999999999994</v>
      </c>
      <c r="V1441" s="34">
        <v>67.5</v>
      </c>
      <c r="W1441" s="78"/>
    </row>
    <row r="1442" spans="1:23" ht="13.5" customHeight="1" outlineLevel="1" x14ac:dyDescent="0.2">
      <c r="A1442" s="27">
        <f t="shared" si="63"/>
        <v>1436</v>
      </c>
      <c r="B1442" s="50">
        <v>41911</v>
      </c>
      <c r="C1442" s="5">
        <v>77.75</v>
      </c>
      <c r="D1442" s="5">
        <v>85.75</v>
      </c>
      <c r="E1442" s="34">
        <v>1.45</v>
      </c>
      <c r="F1442" s="5">
        <v>19.5</v>
      </c>
      <c r="G1442" s="34">
        <v>8</v>
      </c>
      <c r="H1442" s="34">
        <v>97.2</v>
      </c>
      <c r="I1442" s="34">
        <v>109.5</v>
      </c>
      <c r="J1442" s="20"/>
      <c r="K1442" s="24">
        <f t="shared" si="61"/>
        <v>59.39</v>
      </c>
      <c r="L1442" s="24"/>
      <c r="M1442" s="9">
        <v>10.87</v>
      </c>
      <c r="N1442" s="76">
        <f t="shared" si="62"/>
        <v>0.18302744569792892</v>
      </c>
      <c r="P1442" s="23" t="e">
        <v>#NAME?</v>
      </c>
      <c r="R1442" s="5">
        <v>110.45</v>
      </c>
      <c r="S1442" s="5">
        <v>122.75</v>
      </c>
      <c r="T1442" s="25"/>
      <c r="U1442" s="34">
        <v>67.900000000000006</v>
      </c>
      <c r="V1442" s="34">
        <v>66</v>
      </c>
      <c r="W1442" s="78"/>
    </row>
    <row r="1443" spans="1:23" ht="13.5" customHeight="1" outlineLevel="1" x14ac:dyDescent="0.2">
      <c r="A1443" s="27">
        <f t="shared" si="63"/>
        <v>1437</v>
      </c>
      <c r="B1443" s="50">
        <v>41912</v>
      </c>
      <c r="C1443" s="5">
        <v>77.75</v>
      </c>
      <c r="D1443" s="5">
        <v>85.75</v>
      </c>
      <c r="E1443" s="34">
        <v>1.45</v>
      </c>
      <c r="F1443" s="5">
        <v>19.75</v>
      </c>
      <c r="G1443" s="34">
        <v>8.1</v>
      </c>
      <c r="H1443" s="34">
        <v>98.7</v>
      </c>
      <c r="I1443" s="34">
        <v>111</v>
      </c>
      <c r="J1443" s="20"/>
      <c r="K1443" s="24">
        <f t="shared" si="61"/>
        <v>59.14</v>
      </c>
      <c r="L1443" s="24"/>
      <c r="M1443" s="9">
        <v>11.01</v>
      </c>
      <c r="N1443" s="76">
        <f t="shared" si="62"/>
        <v>0.18616841393304023</v>
      </c>
      <c r="P1443" s="23" t="e">
        <v>#NAME?</v>
      </c>
      <c r="R1443" s="5">
        <v>110.45</v>
      </c>
      <c r="S1443" s="5">
        <v>122.75</v>
      </c>
      <c r="T1443" s="25"/>
      <c r="U1443" s="34">
        <v>65.7</v>
      </c>
      <c r="V1443" s="34">
        <v>66</v>
      </c>
      <c r="W1443" s="78"/>
    </row>
    <row r="1444" spans="1:23" ht="13.5" customHeight="1" outlineLevel="1" x14ac:dyDescent="0.2">
      <c r="A1444" s="27">
        <f t="shared" si="63"/>
        <v>1438</v>
      </c>
      <c r="B1444" s="50">
        <v>41913</v>
      </c>
      <c r="C1444" s="5">
        <v>78.75</v>
      </c>
      <c r="D1444" s="5">
        <v>86.5</v>
      </c>
      <c r="E1444" s="34">
        <v>1.45</v>
      </c>
      <c r="F1444" s="5">
        <v>19.25</v>
      </c>
      <c r="G1444" s="34">
        <v>8.0500000000000007</v>
      </c>
      <c r="H1444" s="34">
        <v>98.75</v>
      </c>
      <c r="I1444" s="34">
        <v>111</v>
      </c>
      <c r="J1444" s="20"/>
      <c r="K1444" s="24">
        <f t="shared" si="61"/>
        <v>60.33</v>
      </c>
      <c r="L1444" s="24"/>
      <c r="M1444" s="9">
        <v>10.86</v>
      </c>
      <c r="N1444" s="76">
        <f t="shared" si="62"/>
        <v>0.18000994530084535</v>
      </c>
      <c r="P1444" s="23" t="e">
        <v>#NAME?</v>
      </c>
      <c r="R1444" s="5">
        <v>110.5</v>
      </c>
      <c r="S1444" s="5">
        <v>122.75</v>
      </c>
      <c r="T1444" s="25"/>
      <c r="U1444" s="34">
        <v>65.72</v>
      </c>
      <c r="V1444" s="34">
        <v>69</v>
      </c>
      <c r="W1444" s="78"/>
    </row>
    <row r="1445" spans="1:23" ht="13.5" customHeight="1" outlineLevel="1" x14ac:dyDescent="0.2">
      <c r="A1445" s="27">
        <f t="shared" si="63"/>
        <v>1439</v>
      </c>
      <c r="B1445" s="50">
        <v>41914</v>
      </c>
      <c r="C1445" s="5">
        <v>79.5</v>
      </c>
      <c r="D1445" s="5">
        <v>87.25</v>
      </c>
      <c r="E1445" s="34">
        <v>1.45</v>
      </c>
      <c r="F1445" s="5">
        <v>19.149999999999999</v>
      </c>
      <c r="G1445" s="34">
        <v>8</v>
      </c>
      <c r="H1445" s="34">
        <v>98.65</v>
      </c>
      <c r="I1445" s="34">
        <v>111</v>
      </c>
      <c r="J1445" s="20"/>
      <c r="K1445" s="24">
        <f t="shared" si="61"/>
        <v>61.120000000000012</v>
      </c>
      <c r="L1445" s="24"/>
      <c r="M1445" s="9">
        <v>11.09</v>
      </c>
      <c r="N1445" s="76">
        <f t="shared" si="62"/>
        <v>0.181446335078534</v>
      </c>
      <c r="P1445" s="23" t="e">
        <v>#NAME?</v>
      </c>
      <c r="R1445" s="5">
        <v>110.4</v>
      </c>
      <c r="S1445" s="5">
        <v>122.75</v>
      </c>
      <c r="T1445" s="25"/>
      <c r="U1445" s="34">
        <v>65.959999999999994</v>
      </c>
      <c r="V1445" s="34">
        <v>69.75</v>
      </c>
      <c r="W1445" s="78"/>
    </row>
    <row r="1446" spans="1:23" ht="13.5" customHeight="1" outlineLevel="1" x14ac:dyDescent="0.2">
      <c r="A1446" s="27">
        <f t="shared" si="63"/>
        <v>1440</v>
      </c>
      <c r="B1446" s="50">
        <v>41915</v>
      </c>
      <c r="C1446" s="5">
        <v>79.5</v>
      </c>
      <c r="D1446" s="5">
        <v>87.25</v>
      </c>
      <c r="E1446" s="34">
        <v>1.45</v>
      </c>
      <c r="F1446" s="5">
        <v>19.149999999999999</v>
      </c>
      <c r="G1446" s="34">
        <v>7.9</v>
      </c>
      <c r="H1446" s="34">
        <v>98.65</v>
      </c>
      <c r="I1446" s="34">
        <v>111</v>
      </c>
      <c r="J1446" s="20"/>
      <c r="K1446" s="24">
        <f t="shared" si="61"/>
        <v>61.120000000000012</v>
      </c>
      <c r="L1446" s="24"/>
      <c r="M1446" s="9">
        <v>11.02</v>
      </c>
      <c r="N1446" s="76">
        <f t="shared" si="62"/>
        <v>0.18030104712041881</v>
      </c>
      <c r="P1446" s="23" t="e">
        <v>#NAME?</v>
      </c>
      <c r="R1446" s="5">
        <v>110.4</v>
      </c>
      <c r="S1446" s="5">
        <v>122.75</v>
      </c>
      <c r="T1446" s="25"/>
      <c r="U1446" s="34">
        <v>65.959999999999994</v>
      </c>
      <c r="V1446" s="34">
        <v>69.75</v>
      </c>
      <c r="W1446" s="78"/>
    </row>
    <row r="1447" spans="1:23" ht="13.5" customHeight="1" outlineLevel="1" x14ac:dyDescent="0.2">
      <c r="A1447" s="27">
        <f t="shared" si="63"/>
        <v>1441</v>
      </c>
      <c r="B1447" s="50">
        <v>41918</v>
      </c>
      <c r="C1447" s="5">
        <v>79.5</v>
      </c>
      <c r="D1447" s="5">
        <v>87.25</v>
      </c>
      <c r="E1447" s="34">
        <v>1.45</v>
      </c>
      <c r="F1447" s="5">
        <v>19.149999999999999</v>
      </c>
      <c r="G1447" s="34">
        <v>7.9</v>
      </c>
      <c r="H1447" s="34">
        <v>98.65</v>
      </c>
      <c r="I1447" s="34">
        <v>111</v>
      </c>
      <c r="J1447" s="20"/>
      <c r="K1447" s="24">
        <f t="shared" si="61"/>
        <v>61.120000000000012</v>
      </c>
      <c r="L1447" s="24"/>
      <c r="M1447" s="9">
        <v>11.31</v>
      </c>
      <c r="N1447" s="76">
        <f t="shared" si="62"/>
        <v>0.18504581151832458</v>
      </c>
      <c r="P1447" s="23" t="e">
        <v>#NAME?</v>
      </c>
      <c r="R1447" s="5">
        <v>110.4</v>
      </c>
      <c r="S1447" s="5">
        <v>122.75</v>
      </c>
      <c r="T1447" s="25"/>
      <c r="U1447" s="34">
        <v>65.959999999999994</v>
      </c>
      <c r="V1447" s="34">
        <v>69.75</v>
      </c>
      <c r="W1447" s="78"/>
    </row>
    <row r="1448" spans="1:23" ht="13.5" customHeight="1" outlineLevel="1" x14ac:dyDescent="0.2">
      <c r="A1448" s="27">
        <f t="shared" si="63"/>
        <v>1442</v>
      </c>
      <c r="B1448" s="50">
        <v>41919</v>
      </c>
      <c r="C1448" s="5">
        <v>80.5</v>
      </c>
      <c r="D1448" s="5">
        <v>88.25</v>
      </c>
      <c r="E1448" s="34">
        <v>1.45</v>
      </c>
      <c r="F1448" s="5">
        <v>18.350000000000001</v>
      </c>
      <c r="G1448" s="34">
        <v>7.7</v>
      </c>
      <c r="H1448" s="34">
        <v>98.55</v>
      </c>
      <c r="I1448" s="34">
        <v>111</v>
      </c>
      <c r="J1448" s="20"/>
      <c r="K1448" s="24">
        <f t="shared" si="61"/>
        <v>62.839999999999996</v>
      </c>
      <c r="L1448" s="24"/>
      <c r="M1448" s="9">
        <v>11.39</v>
      </c>
      <c r="N1448" s="76">
        <f t="shared" si="62"/>
        <v>0.18125397835773394</v>
      </c>
      <c r="P1448" s="23" t="e">
        <v>#NAME?</v>
      </c>
      <c r="R1448" s="5">
        <v>110.3</v>
      </c>
      <c r="S1448" s="5">
        <v>122.75</v>
      </c>
      <c r="T1448" s="25"/>
      <c r="U1448" s="34">
        <v>66.44</v>
      </c>
      <c r="V1448" s="34">
        <v>70.75</v>
      </c>
      <c r="W1448" s="78"/>
    </row>
    <row r="1449" spans="1:23" ht="13.5" customHeight="1" outlineLevel="1" x14ac:dyDescent="0.2">
      <c r="A1449" s="27">
        <f t="shared" si="63"/>
        <v>1443</v>
      </c>
      <c r="B1449" s="50">
        <v>41920</v>
      </c>
      <c r="C1449" s="5">
        <v>79.75</v>
      </c>
      <c r="D1449" s="5">
        <v>87.5</v>
      </c>
      <c r="E1449" s="34">
        <v>1.45</v>
      </c>
      <c r="F1449" s="5">
        <v>17.7</v>
      </c>
      <c r="G1449" s="34">
        <v>7.7</v>
      </c>
      <c r="H1449" s="34">
        <v>98.05</v>
      </c>
      <c r="I1449" s="34">
        <v>110.5</v>
      </c>
      <c r="J1449" s="20"/>
      <c r="K1449" s="24">
        <f t="shared" si="61"/>
        <v>62.8</v>
      </c>
      <c r="L1449" s="24"/>
      <c r="M1449" s="9">
        <v>11.47</v>
      </c>
      <c r="N1449" s="76">
        <f t="shared" si="62"/>
        <v>0.18264331210191084</v>
      </c>
      <c r="P1449" s="23" t="e">
        <v>#NAME?</v>
      </c>
      <c r="R1449" s="5">
        <v>110.3</v>
      </c>
      <c r="S1449" s="5">
        <v>122.75</v>
      </c>
      <c r="T1449" s="25"/>
      <c r="U1449" s="34">
        <v>65.709999999999994</v>
      </c>
      <c r="V1449" s="34">
        <v>70</v>
      </c>
      <c r="W1449" s="78"/>
    </row>
    <row r="1450" spans="1:23" ht="13.5" customHeight="1" outlineLevel="1" x14ac:dyDescent="0.2">
      <c r="A1450" s="27">
        <f t="shared" si="63"/>
        <v>1444</v>
      </c>
      <c r="B1450" s="50">
        <v>41921</v>
      </c>
      <c r="C1450" s="5">
        <v>79.25</v>
      </c>
      <c r="D1450" s="5">
        <v>87</v>
      </c>
      <c r="E1450" s="34">
        <v>1.45</v>
      </c>
      <c r="F1450" s="5">
        <v>17.600000000000001</v>
      </c>
      <c r="G1450" s="34">
        <v>7.6</v>
      </c>
      <c r="H1450" s="34">
        <v>97.6</v>
      </c>
      <c r="I1450" s="34">
        <v>110</v>
      </c>
      <c r="J1450" s="20"/>
      <c r="K1450" s="24">
        <f t="shared" si="61"/>
        <v>62.440000000000005</v>
      </c>
      <c r="L1450" s="24"/>
      <c r="M1450" s="9">
        <v>11.25</v>
      </c>
      <c r="N1450" s="76">
        <f t="shared" si="62"/>
        <v>0.18017296604740549</v>
      </c>
      <c r="P1450" s="23" t="e">
        <v>#NAME?</v>
      </c>
      <c r="R1450" s="5">
        <v>109.85</v>
      </c>
      <c r="S1450" s="5">
        <v>122.25</v>
      </c>
      <c r="T1450" s="25"/>
      <c r="U1450" s="34">
        <v>65.42</v>
      </c>
      <c r="V1450" s="34">
        <v>69.5</v>
      </c>
      <c r="W1450" s="78"/>
    </row>
    <row r="1451" spans="1:23" ht="13.5" customHeight="1" outlineLevel="1" x14ac:dyDescent="0.2">
      <c r="A1451" s="27">
        <f t="shared" si="63"/>
        <v>1445</v>
      </c>
      <c r="B1451" s="50">
        <v>41922</v>
      </c>
      <c r="C1451" s="5">
        <v>80.5</v>
      </c>
      <c r="D1451" s="5">
        <v>88.25</v>
      </c>
      <c r="E1451" s="34">
        <v>1.45</v>
      </c>
      <c r="F1451" s="5">
        <v>17.25</v>
      </c>
      <c r="G1451" s="34">
        <v>7.5</v>
      </c>
      <c r="H1451" s="34">
        <v>96.4</v>
      </c>
      <c r="I1451" s="34">
        <v>108.75</v>
      </c>
      <c r="J1451" s="20"/>
      <c r="K1451" s="24">
        <f t="shared" si="61"/>
        <v>63.94</v>
      </c>
      <c r="L1451" s="24"/>
      <c r="M1451" s="9">
        <v>10.9</v>
      </c>
      <c r="N1451" s="76">
        <f t="shared" si="62"/>
        <v>0.17047231779793556</v>
      </c>
      <c r="P1451" s="23" t="e">
        <v>#NAME?</v>
      </c>
      <c r="R1451" s="5">
        <v>109.65</v>
      </c>
      <c r="S1451" s="5">
        <v>122</v>
      </c>
      <c r="T1451" s="25"/>
      <c r="U1451" s="34">
        <v>65.959999999999994</v>
      </c>
      <c r="V1451" s="34">
        <v>70.75</v>
      </c>
      <c r="W1451" s="78"/>
    </row>
    <row r="1452" spans="1:23" ht="13.5" customHeight="1" outlineLevel="1" x14ac:dyDescent="0.2">
      <c r="A1452" s="27">
        <f t="shared" si="63"/>
        <v>1446</v>
      </c>
      <c r="B1452" s="50">
        <v>41925</v>
      </c>
      <c r="C1452" s="5">
        <v>83.75</v>
      </c>
      <c r="D1452" s="5">
        <v>91.5</v>
      </c>
      <c r="E1452" s="34">
        <v>1.45</v>
      </c>
      <c r="F1452" s="5">
        <v>17.100000000000001</v>
      </c>
      <c r="G1452" s="34">
        <v>7.45</v>
      </c>
      <c r="H1452" s="34">
        <v>96.4</v>
      </c>
      <c r="I1452" s="34">
        <v>108.75</v>
      </c>
      <c r="J1452" s="20"/>
      <c r="K1452" s="24">
        <f t="shared" si="61"/>
        <v>67.080000000000013</v>
      </c>
      <c r="L1452" s="24"/>
      <c r="M1452" s="9">
        <v>11.47</v>
      </c>
      <c r="N1452" s="76">
        <f t="shared" si="62"/>
        <v>0.17098986285032794</v>
      </c>
      <c r="P1452" s="23"/>
      <c r="R1452" s="5">
        <v>109.65</v>
      </c>
      <c r="S1452" s="5">
        <v>122</v>
      </c>
      <c r="T1452" s="25"/>
      <c r="U1452" s="34">
        <v>68.02</v>
      </c>
      <c r="V1452" s="34">
        <v>73.75</v>
      </c>
      <c r="W1452" s="78"/>
    </row>
    <row r="1453" spans="1:23" ht="13.5" customHeight="1" outlineLevel="1" x14ac:dyDescent="0.2">
      <c r="A1453" s="27">
        <f t="shared" si="63"/>
        <v>1447</v>
      </c>
      <c r="B1453" s="50">
        <v>41926</v>
      </c>
      <c r="C1453" s="5">
        <v>83.5</v>
      </c>
      <c r="D1453" s="5">
        <v>91.25</v>
      </c>
      <c r="E1453" s="34">
        <v>1.45</v>
      </c>
      <c r="F1453" s="5">
        <v>17.100000000000001</v>
      </c>
      <c r="G1453" s="34">
        <v>7.4</v>
      </c>
      <c r="H1453" s="34">
        <v>97.05</v>
      </c>
      <c r="I1453" s="34">
        <v>109.25</v>
      </c>
      <c r="J1453" s="20"/>
      <c r="K1453" s="24">
        <f t="shared" si="61"/>
        <v>66.849999999999994</v>
      </c>
      <c r="L1453" s="24"/>
      <c r="M1453" s="9">
        <v>11.8</v>
      </c>
      <c r="N1453" s="76">
        <f t="shared" si="62"/>
        <v>0.17651458489154828</v>
      </c>
      <c r="P1453" s="23"/>
      <c r="R1453" s="5">
        <v>110.05</v>
      </c>
      <c r="S1453" s="5">
        <v>122.25</v>
      </c>
      <c r="T1453" s="25"/>
      <c r="U1453" s="34">
        <v>68.150000000000006</v>
      </c>
      <c r="V1453" s="34">
        <v>73.5</v>
      </c>
      <c r="W1453" s="78"/>
    </row>
    <row r="1454" spans="1:23" ht="13.5" customHeight="1" outlineLevel="1" x14ac:dyDescent="0.2">
      <c r="A1454" s="27">
        <f t="shared" si="63"/>
        <v>1448</v>
      </c>
      <c r="B1454" s="50">
        <v>41927</v>
      </c>
      <c r="C1454" s="5">
        <v>82.25</v>
      </c>
      <c r="D1454" s="5">
        <v>90.25</v>
      </c>
      <c r="E1454" s="34">
        <v>1.45</v>
      </c>
      <c r="F1454" s="5">
        <v>17.05</v>
      </c>
      <c r="G1454" s="34">
        <v>7.25</v>
      </c>
      <c r="H1454" s="34">
        <v>98</v>
      </c>
      <c r="I1454" s="34">
        <v>110</v>
      </c>
      <c r="J1454" s="20"/>
      <c r="K1454" s="24">
        <f t="shared" si="61"/>
        <v>65.98</v>
      </c>
      <c r="L1454" s="24"/>
      <c r="M1454" s="9">
        <v>11.56</v>
      </c>
      <c r="N1454" s="76">
        <f t="shared" si="62"/>
        <v>0.17520460745680508</v>
      </c>
      <c r="P1454" s="23"/>
      <c r="R1454" s="5">
        <v>109</v>
      </c>
      <c r="S1454" s="5">
        <v>121</v>
      </c>
      <c r="T1454" s="25"/>
      <c r="U1454" s="34">
        <v>67.94</v>
      </c>
      <c r="V1454" s="34">
        <v>72.25</v>
      </c>
      <c r="W1454" s="78"/>
    </row>
    <row r="1455" spans="1:23" ht="13.5" customHeight="1" outlineLevel="1" x14ac:dyDescent="0.2">
      <c r="A1455" s="27">
        <f t="shared" si="63"/>
        <v>1449</v>
      </c>
      <c r="B1455" s="50">
        <v>41928</v>
      </c>
      <c r="C1455" s="5">
        <v>80.25</v>
      </c>
      <c r="D1455" s="5">
        <v>88.25</v>
      </c>
      <c r="E1455" s="34">
        <v>1.45</v>
      </c>
      <c r="F1455" s="5">
        <v>16.899999999999999</v>
      </c>
      <c r="G1455" s="34">
        <v>7.15</v>
      </c>
      <c r="H1455" s="34">
        <v>97.85</v>
      </c>
      <c r="I1455" s="34">
        <v>110</v>
      </c>
      <c r="J1455" s="20"/>
      <c r="K1455" s="24">
        <f t="shared" si="61"/>
        <v>64.289999999999992</v>
      </c>
      <c r="L1455" s="24"/>
      <c r="M1455" s="9">
        <v>11.14</v>
      </c>
      <c r="N1455" s="76">
        <f t="shared" si="62"/>
        <v>0.17327733706641782</v>
      </c>
      <c r="P1455" s="23"/>
      <c r="R1455" s="5">
        <v>108.6</v>
      </c>
      <c r="S1455" s="5">
        <v>120.75</v>
      </c>
      <c r="T1455" s="25"/>
      <c r="U1455" s="34">
        <v>66.069999999999993</v>
      </c>
      <c r="V1455" s="34">
        <v>70.25</v>
      </c>
      <c r="W1455" s="78"/>
    </row>
    <row r="1456" spans="1:23" ht="13.5" customHeight="1" outlineLevel="1" x14ac:dyDescent="0.2">
      <c r="A1456" s="27">
        <f t="shared" si="63"/>
        <v>1450</v>
      </c>
      <c r="B1456" s="50">
        <v>41929</v>
      </c>
      <c r="C1456" s="5">
        <v>81</v>
      </c>
      <c r="D1456" s="5">
        <v>89.25</v>
      </c>
      <c r="E1456" s="34">
        <v>1.45</v>
      </c>
      <c r="F1456" s="5">
        <v>16.8</v>
      </c>
      <c r="G1456" s="34">
        <v>7.3</v>
      </c>
      <c r="H1456" s="34">
        <v>97.25</v>
      </c>
      <c r="I1456" s="34">
        <v>109.5</v>
      </c>
      <c r="J1456" s="20"/>
      <c r="K1456" s="24">
        <f t="shared" si="61"/>
        <v>65.31</v>
      </c>
      <c r="L1456" s="24"/>
      <c r="M1456" s="9">
        <v>10.94</v>
      </c>
      <c r="N1456" s="76">
        <f t="shared" si="62"/>
        <v>0.16750880416475269</v>
      </c>
      <c r="P1456" s="23"/>
      <c r="R1456" s="5">
        <v>108.75</v>
      </c>
      <c r="S1456" s="5">
        <v>121</v>
      </c>
      <c r="T1456" s="25"/>
      <c r="U1456" s="34">
        <v>66.91</v>
      </c>
      <c r="V1456" s="34">
        <v>71</v>
      </c>
      <c r="W1456" s="78"/>
    </row>
    <row r="1457" spans="1:23" ht="13.5" customHeight="1" outlineLevel="1" x14ac:dyDescent="0.2">
      <c r="A1457" s="27">
        <f t="shared" si="63"/>
        <v>1451</v>
      </c>
      <c r="B1457" s="50">
        <v>41932</v>
      </c>
      <c r="C1457" s="5">
        <v>81.75</v>
      </c>
      <c r="D1457" s="5">
        <v>90</v>
      </c>
      <c r="E1457" s="34">
        <v>1.45</v>
      </c>
      <c r="F1457" s="5">
        <v>17.100000000000001</v>
      </c>
      <c r="G1457" s="34">
        <v>8.8000000000000007</v>
      </c>
      <c r="H1457" s="34">
        <v>97.25</v>
      </c>
      <c r="I1457" s="34">
        <v>109.5</v>
      </c>
      <c r="J1457" s="20"/>
      <c r="K1457" s="24">
        <f t="shared" si="61"/>
        <v>65.699999999999989</v>
      </c>
      <c r="L1457" s="24"/>
      <c r="M1457" s="9">
        <v>10.73</v>
      </c>
      <c r="N1457" s="76">
        <f t="shared" si="62"/>
        <v>0.16331811263318116</v>
      </c>
      <c r="P1457" s="23"/>
      <c r="R1457" s="5">
        <v>109</v>
      </c>
      <c r="S1457" s="5">
        <v>121.25</v>
      </c>
      <c r="T1457" s="25"/>
      <c r="U1457" s="34">
        <v>68.11</v>
      </c>
      <c r="V1457" s="34">
        <v>73.5</v>
      </c>
      <c r="W1457" s="78"/>
    </row>
    <row r="1458" spans="1:23" ht="13.5" customHeight="1" outlineLevel="1" x14ac:dyDescent="0.2">
      <c r="A1458" s="27">
        <f t="shared" si="63"/>
        <v>1452</v>
      </c>
      <c r="B1458" s="50">
        <v>41933</v>
      </c>
      <c r="C1458" s="5">
        <v>82</v>
      </c>
      <c r="D1458" s="5">
        <v>90.25</v>
      </c>
      <c r="E1458" s="34">
        <v>1.45</v>
      </c>
      <c r="F1458" s="5">
        <v>19.5</v>
      </c>
      <c r="G1458" s="34">
        <v>8.8000000000000007</v>
      </c>
      <c r="H1458" s="34">
        <v>98.75</v>
      </c>
      <c r="I1458" s="34">
        <v>111.25</v>
      </c>
      <c r="J1458" s="20"/>
      <c r="K1458" s="24">
        <f t="shared" si="61"/>
        <v>63.53</v>
      </c>
      <c r="L1458" s="24"/>
      <c r="M1458" s="9">
        <v>10.75</v>
      </c>
      <c r="N1458" s="76">
        <f t="shared" si="62"/>
        <v>0.16921139619077602</v>
      </c>
      <c r="P1458" s="23"/>
      <c r="R1458" s="5">
        <v>108.75</v>
      </c>
      <c r="S1458" s="5">
        <v>121.25</v>
      </c>
      <c r="T1458" s="25"/>
      <c r="U1458" s="34">
        <v>68.16</v>
      </c>
      <c r="V1458" s="34">
        <v>73.75</v>
      </c>
      <c r="W1458" s="78"/>
    </row>
    <row r="1459" spans="1:23" ht="13.5" customHeight="1" outlineLevel="1" x14ac:dyDescent="0.2">
      <c r="A1459" s="27">
        <f t="shared" si="63"/>
        <v>1453</v>
      </c>
      <c r="B1459" s="50">
        <v>41934</v>
      </c>
      <c r="C1459" s="5">
        <v>82</v>
      </c>
      <c r="D1459" s="5">
        <v>90.25</v>
      </c>
      <c r="E1459" s="34">
        <v>1.45</v>
      </c>
      <c r="F1459" s="5">
        <v>19.5</v>
      </c>
      <c r="G1459" s="34">
        <v>8.8000000000000007</v>
      </c>
      <c r="H1459" s="34">
        <v>98.75</v>
      </c>
      <c r="I1459" s="34">
        <v>111.25</v>
      </c>
      <c r="J1459" s="20"/>
      <c r="K1459" s="24">
        <f t="shared" si="61"/>
        <v>63.53</v>
      </c>
      <c r="L1459" s="24"/>
      <c r="M1459" s="9">
        <v>10.82</v>
      </c>
      <c r="N1459" s="76">
        <f t="shared" si="62"/>
        <v>0.17031323784039037</v>
      </c>
      <c r="P1459" s="23"/>
      <c r="R1459" s="5">
        <v>108.75</v>
      </c>
      <c r="S1459" s="5">
        <v>121.25</v>
      </c>
      <c r="T1459" s="25"/>
      <c r="U1459" s="34">
        <v>68.16</v>
      </c>
      <c r="V1459" s="34">
        <v>73.75</v>
      </c>
      <c r="W1459" s="78"/>
    </row>
    <row r="1460" spans="1:23" ht="13.5" customHeight="1" outlineLevel="1" x14ac:dyDescent="0.2">
      <c r="A1460" s="27">
        <f t="shared" si="63"/>
        <v>1454</v>
      </c>
      <c r="B1460" s="50">
        <v>41935</v>
      </c>
      <c r="C1460" s="5">
        <v>79.75</v>
      </c>
      <c r="D1460" s="5">
        <v>88</v>
      </c>
      <c r="E1460" s="34">
        <v>1.45</v>
      </c>
      <c r="F1460" s="5">
        <v>20</v>
      </c>
      <c r="G1460" s="34">
        <v>8.8000000000000007</v>
      </c>
      <c r="H1460" s="34">
        <v>98.25</v>
      </c>
      <c r="I1460" s="34">
        <v>111</v>
      </c>
      <c r="J1460" s="20"/>
      <c r="K1460" s="24">
        <f t="shared" si="61"/>
        <v>60.960000000000008</v>
      </c>
      <c r="L1460" s="24"/>
      <c r="M1460" s="9">
        <v>10.83</v>
      </c>
      <c r="N1460" s="76">
        <f t="shared" si="62"/>
        <v>0.17765748031496062</v>
      </c>
      <c r="P1460" s="23"/>
      <c r="R1460" s="5">
        <v>108</v>
      </c>
      <c r="S1460" s="5">
        <v>120.75</v>
      </c>
      <c r="T1460" s="25"/>
      <c r="U1460" s="34">
        <v>66.38</v>
      </c>
      <c r="V1460" s="34">
        <v>71.5</v>
      </c>
      <c r="W1460" s="78"/>
    </row>
    <row r="1461" spans="1:23" ht="13.5" customHeight="1" outlineLevel="1" x14ac:dyDescent="0.2">
      <c r="A1461" s="27">
        <f t="shared" si="63"/>
        <v>1455</v>
      </c>
      <c r="B1461" s="50">
        <v>41936</v>
      </c>
      <c r="C1461" s="5">
        <v>80</v>
      </c>
      <c r="D1461" s="5">
        <v>88.25</v>
      </c>
      <c r="E1461" s="34">
        <v>1.45</v>
      </c>
      <c r="F1461" s="5">
        <v>20.25</v>
      </c>
      <c r="G1461" s="34">
        <v>8.9</v>
      </c>
      <c r="H1461" s="34">
        <v>98.45</v>
      </c>
      <c r="I1461" s="34">
        <v>111.25</v>
      </c>
      <c r="J1461" s="20"/>
      <c r="K1461" s="24">
        <f t="shared" si="61"/>
        <v>60.94</v>
      </c>
      <c r="L1461" s="24"/>
      <c r="M1461" s="9">
        <v>11.16</v>
      </c>
      <c r="N1461" s="76">
        <f t="shared" si="62"/>
        <v>0.18313094847390876</v>
      </c>
      <c r="P1461" s="23"/>
      <c r="R1461" s="5">
        <v>107.7</v>
      </c>
      <c r="S1461" s="5">
        <v>120.5</v>
      </c>
      <c r="T1461" s="25"/>
      <c r="U1461" s="34">
        <v>67.39</v>
      </c>
      <c r="V1461" s="34">
        <v>71.75</v>
      </c>
      <c r="W1461" s="78"/>
    </row>
    <row r="1462" spans="1:23" ht="13.5" customHeight="1" outlineLevel="1" x14ac:dyDescent="0.2">
      <c r="A1462" s="27">
        <f t="shared" si="63"/>
        <v>1456</v>
      </c>
      <c r="B1462" s="50">
        <v>41939</v>
      </c>
      <c r="C1462" s="5">
        <v>80</v>
      </c>
      <c r="D1462" s="5">
        <v>88.25</v>
      </c>
      <c r="E1462" s="34">
        <v>1.45</v>
      </c>
      <c r="F1462" s="5">
        <v>22</v>
      </c>
      <c r="G1462" s="34">
        <v>9.0500000000000007</v>
      </c>
      <c r="H1462" s="34">
        <v>98.45</v>
      </c>
      <c r="I1462" s="34">
        <v>111.25</v>
      </c>
      <c r="J1462" s="20"/>
      <c r="K1462" s="24">
        <f t="shared" si="61"/>
        <v>59.19</v>
      </c>
      <c r="L1462" s="24"/>
      <c r="M1462" s="9">
        <v>10.58</v>
      </c>
      <c r="N1462" s="76">
        <f t="shared" si="62"/>
        <v>0.17874640986653151</v>
      </c>
      <c r="P1462" s="23"/>
      <c r="R1462" s="5">
        <v>107.7</v>
      </c>
      <c r="S1462" s="5">
        <v>120.5</v>
      </c>
      <c r="T1462" s="25"/>
      <c r="U1462" s="34">
        <v>65.900000000000006</v>
      </c>
      <c r="V1462" s="34">
        <v>71.75</v>
      </c>
      <c r="W1462" s="78"/>
    </row>
    <row r="1463" spans="1:23" ht="13.5" customHeight="1" outlineLevel="1" x14ac:dyDescent="0.2">
      <c r="A1463" s="27">
        <f t="shared" si="63"/>
        <v>1457</v>
      </c>
      <c r="B1463" s="50">
        <v>41940</v>
      </c>
      <c r="C1463" s="5">
        <v>79</v>
      </c>
      <c r="D1463" s="5">
        <v>87.25</v>
      </c>
      <c r="E1463" s="34">
        <v>1.45</v>
      </c>
      <c r="F1463" s="5">
        <v>25</v>
      </c>
      <c r="G1463" s="34">
        <v>9.6999999999999993</v>
      </c>
      <c r="H1463" s="34">
        <v>98</v>
      </c>
      <c r="I1463" s="34">
        <v>111</v>
      </c>
      <c r="J1463" s="20"/>
      <c r="K1463" s="24">
        <f t="shared" si="61"/>
        <v>55.27000000000001</v>
      </c>
      <c r="L1463" s="24"/>
      <c r="M1463" s="9">
        <v>10.64</v>
      </c>
      <c r="N1463" s="76">
        <f t="shared" si="62"/>
        <v>0.1925094988239551</v>
      </c>
      <c r="P1463" s="23"/>
      <c r="R1463" s="5">
        <v>107.5</v>
      </c>
      <c r="S1463" s="5">
        <v>120.5</v>
      </c>
      <c r="T1463" s="25"/>
      <c r="U1463" s="34">
        <v>66.11</v>
      </c>
      <c r="V1463" s="34">
        <v>70.75</v>
      </c>
      <c r="W1463" s="78"/>
    </row>
    <row r="1464" spans="1:23" ht="13.5" customHeight="1" outlineLevel="1" x14ac:dyDescent="0.2">
      <c r="A1464" s="27">
        <f t="shared" si="63"/>
        <v>1458</v>
      </c>
      <c r="B1464" s="50">
        <v>41941</v>
      </c>
      <c r="C1464" s="5">
        <v>79</v>
      </c>
      <c r="D1464" s="5">
        <v>87.25</v>
      </c>
      <c r="E1464" s="34">
        <v>1.45</v>
      </c>
      <c r="F1464" s="5">
        <v>26.25</v>
      </c>
      <c r="G1464" s="34">
        <v>9.85</v>
      </c>
      <c r="H1464" s="34">
        <v>97.25</v>
      </c>
      <c r="I1464" s="34">
        <v>110.5</v>
      </c>
      <c r="J1464" s="20"/>
      <c r="K1464" s="24">
        <f t="shared" si="61"/>
        <v>54.02000000000001</v>
      </c>
      <c r="L1464" s="24"/>
      <c r="M1464" s="9">
        <v>10.199999999999999</v>
      </c>
      <c r="N1464" s="76">
        <f t="shared" si="62"/>
        <v>0.18881895594224357</v>
      </c>
      <c r="P1464" s="23"/>
      <c r="R1464" s="5">
        <v>107.25</v>
      </c>
      <c r="S1464" s="5">
        <v>120.5</v>
      </c>
      <c r="T1464" s="25"/>
      <c r="U1464" s="34">
        <v>65.010000000000005</v>
      </c>
      <c r="V1464" s="34">
        <v>70.75</v>
      </c>
      <c r="W1464" s="78"/>
    </row>
    <row r="1465" spans="1:23" ht="13.5" customHeight="1" outlineLevel="1" x14ac:dyDescent="0.2">
      <c r="A1465" s="27">
        <f t="shared" si="63"/>
        <v>1459</v>
      </c>
      <c r="B1465" s="50">
        <v>41942</v>
      </c>
      <c r="C1465" s="5">
        <v>79</v>
      </c>
      <c r="D1465" s="5">
        <v>87.25</v>
      </c>
      <c r="E1465" s="34">
        <v>1.45</v>
      </c>
      <c r="F1465" s="5">
        <v>26</v>
      </c>
      <c r="G1465" s="34">
        <v>9.6999999999999993</v>
      </c>
      <c r="H1465" s="34">
        <v>97.5</v>
      </c>
      <c r="I1465" s="34">
        <v>111</v>
      </c>
      <c r="J1465" s="20"/>
      <c r="K1465" s="24">
        <f t="shared" si="61"/>
        <v>54.27000000000001</v>
      </c>
      <c r="L1465" s="24"/>
      <c r="M1465" s="9">
        <v>9.92</v>
      </c>
      <c r="N1465" s="76">
        <f t="shared" si="62"/>
        <v>0.18278975492905838</v>
      </c>
      <c r="P1465" s="23"/>
      <c r="R1465" s="5">
        <v>107.75</v>
      </c>
      <c r="S1465" s="5">
        <v>121.25</v>
      </c>
      <c r="T1465" s="25"/>
      <c r="U1465" s="34">
        <v>65.09</v>
      </c>
      <c r="V1465" s="34">
        <v>70.75</v>
      </c>
      <c r="W1465" s="78"/>
    </row>
    <row r="1466" spans="1:23" ht="13.5" customHeight="1" outlineLevel="1" x14ac:dyDescent="0.2">
      <c r="A1466" s="27">
        <f t="shared" si="63"/>
        <v>1460</v>
      </c>
      <c r="B1466" s="50">
        <v>41943</v>
      </c>
      <c r="C1466" s="5">
        <v>79</v>
      </c>
      <c r="D1466" s="5">
        <v>87.25</v>
      </c>
      <c r="E1466" s="34">
        <v>1.45</v>
      </c>
      <c r="F1466" s="5">
        <v>25.5</v>
      </c>
      <c r="G1466" s="34">
        <v>9.75</v>
      </c>
      <c r="H1466" s="34">
        <v>97.25</v>
      </c>
      <c r="I1466" s="34">
        <v>111</v>
      </c>
      <c r="J1466" s="20"/>
      <c r="K1466" s="24">
        <f t="shared" si="61"/>
        <v>54.77000000000001</v>
      </c>
      <c r="L1466" s="24"/>
      <c r="M1466" s="9">
        <v>10.09</v>
      </c>
      <c r="N1466" s="76">
        <f t="shared" si="62"/>
        <v>0.18422494066094575</v>
      </c>
      <c r="P1466" s="23"/>
      <c r="R1466" s="5">
        <v>107.5</v>
      </c>
      <c r="S1466" s="5">
        <v>121.25</v>
      </c>
      <c r="T1466" s="25"/>
      <c r="U1466" s="34">
        <v>64.69</v>
      </c>
      <c r="V1466" s="34">
        <v>70.75</v>
      </c>
      <c r="W1466" s="78"/>
    </row>
    <row r="1467" spans="1:23" outlineLevel="1" x14ac:dyDescent="0.2">
      <c r="A1467" s="27">
        <f t="shared" si="63"/>
        <v>1461</v>
      </c>
      <c r="B1467" s="50">
        <v>41946</v>
      </c>
      <c r="C1467" s="5">
        <v>78.5</v>
      </c>
      <c r="D1467" s="5">
        <v>86.75</v>
      </c>
      <c r="E1467" s="34">
        <v>1.45</v>
      </c>
      <c r="F1467" s="5">
        <v>25.5</v>
      </c>
      <c r="G1467" s="34">
        <v>9.6999999999999993</v>
      </c>
      <c r="H1467" s="34">
        <v>97.25</v>
      </c>
      <c r="I1467" s="34">
        <v>111</v>
      </c>
      <c r="J1467" s="20"/>
      <c r="K1467" s="24">
        <f t="shared" si="61"/>
        <v>54.31</v>
      </c>
      <c r="L1467" s="24"/>
      <c r="M1467" s="9">
        <v>9.82</v>
      </c>
      <c r="N1467" s="76">
        <f t="shared" si="62"/>
        <v>0.18081384643712023</v>
      </c>
      <c r="P1467" s="23"/>
      <c r="R1467" s="5">
        <v>107.5</v>
      </c>
      <c r="S1467" s="5">
        <v>121.25</v>
      </c>
      <c r="T1467" s="25"/>
      <c r="U1467" s="34">
        <v>64.64</v>
      </c>
      <c r="V1467" s="34">
        <v>70.25</v>
      </c>
      <c r="W1467" s="78"/>
    </row>
    <row r="1468" spans="1:23" outlineLevel="1" x14ac:dyDescent="0.2">
      <c r="A1468" s="27">
        <f t="shared" si="63"/>
        <v>1462</v>
      </c>
      <c r="B1468" s="50">
        <v>41947</v>
      </c>
      <c r="C1468" s="5">
        <v>77.75</v>
      </c>
      <c r="D1468" s="5">
        <v>86.75</v>
      </c>
      <c r="E1468" s="34">
        <v>1.45</v>
      </c>
      <c r="F1468" s="5">
        <v>25.25</v>
      </c>
      <c r="G1468" s="34">
        <v>9.8000000000000007</v>
      </c>
      <c r="H1468" s="34">
        <v>97.65</v>
      </c>
      <c r="I1468" s="34">
        <v>111.5</v>
      </c>
      <c r="J1468" s="20"/>
      <c r="K1468" s="24">
        <f t="shared" ref="K1468:K1531" si="64">+D1468*0.92-F1468</f>
        <v>54.56</v>
      </c>
      <c r="L1468" s="24"/>
      <c r="M1468" s="9">
        <v>9.5399999999999991</v>
      </c>
      <c r="N1468" s="76">
        <f t="shared" ref="N1468:N1531" si="65">+M1468/K1468</f>
        <v>0.17485337243401758</v>
      </c>
      <c r="P1468" s="23"/>
      <c r="R1468" s="5">
        <v>109.9</v>
      </c>
      <c r="S1468" s="5">
        <v>123.75</v>
      </c>
      <c r="T1468" s="25"/>
      <c r="U1468" s="34">
        <v>63.84</v>
      </c>
      <c r="V1468" s="34">
        <v>69.5</v>
      </c>
      <c r="W1468" s="78"/>
    </row>
    <row r="1469" spans="1:23" outlineLevel="1" x14ac:dyDescent="0.2">
      <c r="A1469" s="27">
        <f t="shared" si="63"/>
        <v>1463</v>
      </c>
      <c r="B1469" s="50">
        <v>41948</v>
      </c>
      <c r="C1469" s="5">
        <v>76.25</v>
      </c>
      <c r="D1469" s="5">
        <v>85.25</v>
      </c>
      <c r="E1469" s="34">
        <v>1.45</v>
      </c>
      <c r="F1469" s="5">
        <v>24.5</v>
      </c>
      <c r="G1469" s="34">
        <v>9.5</v>
      </c>
      <c r="H1469" s="34">
        <v>98.25</v>
      </c>
      <c r="I1469" s="34">
        <v>112.25</v>
      </c>
      <c r="J1469" s="20"/>
      <c r="K1469" s="24">
        <f t="shared" si="64"/>
        <v>53.930000000000007</v>
      </c>
      <c r="L1469" s="24"/>
      <c r="M1469" s="9">
        <v>9.56</v>
      </c>
      <c r="N1469" s="76">
        <f t="shared" si="65"/>
        <v>0.17726682736881141</v>
      </c>
      <c r="P1469" s="23"/>
      <c r="R1469" s="5">
        <v>109.75</v>
      </c>
      <c r="S1469" s="5">
        <v>123.75</v>
      </c>
      <c r="T1469" s="25"/>
      <c r="U1469" s="34">
        <v>63.27</v>
      </c>
      <c r="V1469" s="34">
        <v>68</v>
      </c>
      <c r="W1469" s="78"/>
    </row>
    <row r="1470" spans="1:23" outlineLevel="1" x14ac:dyDescent="0.2">
      <c r="A1470" s="27">
        <f t="shared" si="63"/>
        <v>1464</v>
      </c>
      <c r="B1470" s="50">
        <v>41949</v>
      </c>
      <c r="C1470" s="5">
        <v>75.5</v>
      </c>
      <c r="D1470" s="5">
        <v>84.5</v>
      </c>
      <c r="E1470" s="34">
        <v>1.45</v>
      </c>
      <c r="F1470" s="5">
        <v>23.75</v>
      </c>
      <c r="G1470" s="34">
        <v>9.35</v>
      </c>
      <c r="H1470" s="34">
        <v>98.35</v>
      </c>
      <c r="I1470" s="34">
        <v>112.25</v>
      </c>
      <c r="J1470" s="20"/>
      <c r="K1470" s="24">
        <f t="shared" si="64"/>
        <v>53.990000000000009</v>
      </c>
      <c r="L1470" s="24"/>
      <c r="M1470" s="9">
        <v>9.14</v>
      </c>
      <c r="N1470" s="76">
        <f t="shared" si="65"/>
        <v>0.16929060937210594</v>
      </c>
      <c r="P1470" s="23"/>
      <c r="R1470" s="5">
        <v>109.85</v>
      </c>
      <c r="S1470" s="5">
        <v>123.75</v>
      </c>
      <c r="T1470" s="25"/>
      <c r="U1470" s="34">
        <v>63.01</v>
      </c>
      <c r="V1470" s="34">
        <v>67.25</v>
      </c>
      <c r="W1470" s="78"/>
    </row>
    <row r="1471" spans="1:23" outlineLevel="1" x14ac:dyDescent="0.2">
      <c r="A1471" s="27">
        <f t="shared" si="63"/>
        <v>1465</v>
      </c>
      <c r="B1471" s="50">
        <v>41950</v>
      </c>
      <c r="C1471" s="5">
        <v>76</v>
      </c>
      <c r="D1471" s="5">
        <v>85</v>
      </c>
      <c r="E1471" s="34">
        <v>1.45</v>
      </c>
      <c r="F1471" s="5">
        <v>24</v>
      </c>
      <c r="G1471" s="34">
        <v>9.5500000000000007</v>
      </c>
      <c r="H1471" s="34">
        <v>99</v>
      </c>
      <c r="I1471" s="34">
        <v>112.5</v>
      </c>
      <c r="J1471" s="20"/>
      <c r="K1471" s="24">
        <f t="shared" si="64"/>
        <v>54.2</v>
      </c>
      <c r="L1471" s="24"/>
      <c r="M1471" s="9">
        <v>9.43</v>
      </c>
      <c r="N1471" s="76">
        <f t="shared" si="65"/>
        <v>0.1739852398523985</v>
      </c>
      <c r="P1471" s="23"/>
      <c r="R1471" s="5">
        <v>110.25</v>
      </c>
      <c r="S1471" s="5">
        <v>123.75</v>
      </c>
      <c r="T1471" s="25"/>
      <c r="U1471" s="34">
        <v>63.13</v>
      </c>
      <c r="V1471" s="34">
        <v>67.75</v>
      </c>
      <c r="W1471" s="78"/>
    </row>
    <row r="1472" spans="1:23" outlineLevel="1" x14ac:dyDescent="0.2">
      <c r="A1472" s="27">
        <f t="shared" si="63"/>
        <v>1466</v>
      </c>
      <c r="B1472" s="50">
        <v>41953</v>
      </c>
      <c r="C1472" s="5">
        <v>75.5</v>
      </c>
      <c r="D1472" s="5">
        <v>84.5</v>
      </c>
      <c r="E1472" s="34">
        <v>1.45</v>
      </c>
      <c r="F1472" s="5">
        <v>24.25</v>
      </c>
      <c r="G1472" s="34">
        <v>9.75</v>
      </c>
      <c r="H1472" s="34">
        <v>99</v>
      </c>
      <c r="I1472" s="34">
        <v>112.5</v>
      </c>
      <c r="J1472" s="20"/>
      <c r="K1472" s="24">
        <f t="shared" si="64"/>
        <v>53.490000000000009</v>
      </c>
      <c r="L1472" s="24"/>
      <c r="M1472" s="9">
        <v>9.0399999999999991</v>
      </c>
      <c r="N1472" s="76">
        <f t="shared" si="65"/>
        <v>0.16900355206580664</v>
      </c>
      <c r="P1472" s="23"/>
      <c r="R1472" s="5">
        <v>110.25</v>
      </c>
      <c r="S1472" s="5">
        <v>123.75</v>
      </c>
      <c r="T1472" s="25"/>
      <c r="U1472" s="34">
        <v>63.55</v>
      </c>
      <c r="V1472" s="34">
        <v>67.75</v>
      </c>
      <c r="W1472" s="78"/>
    </row>
    <row r="1473" spans="1:23" outlineLevel="1" x14ac:dyDescent="0.2">
      <c r="A1473" s="27">
        <f t="shared" si="63"/>
        <v>1467</v>
      </c>
      <c r="B1473" s="50">
        <v>41954</v>
      </c>
      <c r="C1473" s="5">
        <v>76</v>
      </c>
      <c r="D1473" s="5">
        <v>85</v>
      </c>
      <c r="E1473" s="34">
        <v>1.45</v>
      </c>
      <c r="F1473" s="5">
        <v>23.25</v>
      </c>
      <c r="G1473" s="34">
        <v>9.4</v>
      </c>
      <c r="H1473" s="34">
        <v>98.25</v>
      </c>
      <c r="I1473" s="34">
        <v>112.5</v>
      </c>
      <c r="J1473" s="20"/>
      <c r="K1473" s="24">
        <f t="shared" si="64"/>
        <v>54.95</v>
      </c>
      <c r="L1473" s="24"/>
      <c r="M1473" s="9">
        <v>8.92</v>
      </c>
      <c r="N1473" s="76">
        <f t="shared" si="65"/>
        <v>0.16232939035486804</v>
      </c>
      <c r="P1473" s="23"/>
      <c r="R1473" s="5">
        <v>110.5</v>
      </c>
      <c r="S1473" s="5">
        <v>123.75</v>
      </c>
      <c r="T1473" s="25"/>
      <c r="U1473" s="34">
        <v>63.95</v>
      </c>
      <c r="V1473" s="34">
        <v>68.5</v>
      </c>
      <c r="W1473" s="78"/>
    </row>
    <row r="1474" spans="1:23" outlineLevel="1" x14ac:dyDescent="0.2">
      <c r="A1474" s="27">
        <f t="shared" si="63"/>
        <v>1468</v>
      </c>
      <c r="B1474" s="50">
        <v>41955</v>
      </c>
      <c r="C1474" s="5">
        <v>76</v>
      </c>
      <c r="D1474" s="5">
        <v>85</v>
      </c>
      <c r="E1474" s="34">
        <v>1.45</v>
      </c>
      <c r="F1474" s="5">
        <v>22</v>
      </c>
      <c r="G1474" s="34">
        <v>9</v>
      </c>
      <c r="H1474" s="34">
        <v>98.5</v>
      </c>
      <c r="I1474" s="34">
        <v>111.5</v>
      </c>
      <c r="J1474" s="20"/>
      <c r="K1474" s="24">
        <f t="shared" si="64"/>
        <v>56.2</v>
      </c>
      <c r="L1474" s="24"/>
      <c r="M1474" s="9">
        <v>8.82</v>
      </c>
      <c r="N1474" s="76">
        <f t="shared" si="65"/>
        <v>0.15693950177935942</v>
      </c>
      <c r="P1474" s="23"/>
      <c r="R1474" s="5">
        <v>110.25</v>
      </c>
      <c r="S1474" s="5">
        <v>123.25</v>
      </c>
      <c r="T1474" s="25"/>
      <c r="U1474" s="34">
        <v>64.14</v>
      </c>
      <c r="V1474" s="34">
        <v>68.75</v>
      </c>
      <c r="W1474" s="78"/>
    </row>
    <row r="1475" spans="1:23" outlineLevel="1" x14ac:dyDescent="0.2">
      <c r="A1475" s="27">
        <f t="shared" si="63"/>
        <v>1469</v>
      </c>
      <c r="B1475" s="50">
        <v>41956</v>
      </c>
      <c r="C1475" s="5">
        <v>75.75</v>
      </c>
      <c r="D1475" s="5">
        <v>85.75</v>
      </c>
      <c r="E1475" s="34">
        <v>1.45</v>
      </c>
      <c r="F1475" s="5">
        <v>21.5</v>
      </c>
      <c r="G1475" s="34">
        <v>8.6</v>
      </c>
      <c r="H1475" s="34">
        <v>99</v>
      </c>
      <c r="I1475" s="34">
        <v>111.5</v>
      </c>
      <c r="J1475" s="20"/>
      <c r="K1475" s="24">
        <f t="shared" si="64"/>
        <v>57.39</v>
      </c>
      <c r="L1475" s="24"/>
      <c r="M1475" s="9">
        <v>8.7200000000000006</v>
      </c>
      <c r="N1475" s="76">
        <f t="shared" si="65"/>
        <v>0.15194284718592091</v>
      </c>
      <c r="P1475" s="23"/>
      <c r="R1475" s="5">
        <v>110.75</v>
      </c>
      <c r="S1475" s="5">
        <v>123.25</v>
      </c>
      <c r="T1475" s="25"/>
      <c r="U1475" s="34">
        <v>63.88</v>
      </c>
      <c r="V1475" s="34">
        <v>68.5</v>
      </c>
      <c r="W1475" s="78"/>
    </row>
    <row r="1476" spans="1:23" outlineLevel="1" x14ac:dyDescent="0.2">
      <c r="A1476" s="27">
        <f t="shared" si="63"/>
        <v>1470</v>
      </c>
      <c r="B1476" s="50">
        <v>41957</v>
      </c>
      <c r="C1476" s="5">
        <v>75.5</v>
      </c>
      <c r="D1476" s="5">
        <v>85.5</v>
      </c>
      <c r="E1476" s="34">
        <v>1.45</v>
      </c>
      <c r="F1476" s="5">
        <v>19.75</v>
      </c>
      <c r="G1476" s="34">
        <v>8.3000000000000007</v>
      </c>
      <c r="H1476" s="34">
        <v>99.1</v>
      </c>
      <c r="I1476" s="34">
        <v>111.5</v>
      </c>
      <c r="J1476" s="20"/>
      <c r="K1476" s="24">
        <f t="shared" si="64"/>
        <v>58.91</v>
      </c>
      <c r="L1476" s="24"/>
      <c r="M1476" s="9">
        <v>8.8699999999999992</v>
      </c>
      <c r="N1476" s="76">
        <f t="shared" si="65"/>
        <v>0.15056866406382616</v>
      </c>
      <c r="P1476" s="23"/>
      <c r="R1476" s="5">
        <v>110.85</v>
      </c>
      <c r="S1476" s="5">
        <v>123.25</v>
      </c>
      <c r="T1476" s="25"/>
      <c r="U1476" s="34">
        <v>63.29</v>
      </c>
      <c r="V1476" s="34">
        <v>68.25</v>
      </c>
      <c r="W1476" s="78"/>
    </row>
    <row r="1477" spans="1:23" outlineLevel="1" x14ac:dyDescent="0.2">
      <c r="A1477" s="27">
        <f t="shared" si="63"/>
        <v>1471</v>
      </c>
      <c r="B1477" s="50">
        <v>41960</v>
      </c>
      <c r="C1477" s="5">
        <v>75.25</v>
      </c>
      <c r="D1477" s="5">
        <v>85.25</v>
      </c>
      <c r="E1477" s="34">
        <v>1.45</v>
      </c>
      <c r="F1477" s="5">
        <v>21</v>
      </c>
      <c r="G1477" s="34">
        <v>8.65</v>
      </c>
      <c r="H1477" s="34">
        <v>99</v>
      </c>
      <c r="I1477" s="34">
        <v>111.25</v>
      </c>
      <c r="J1477" s="20"/>
      <c r="K1477" s="24">
        <f t="shared" si="64"/>
        <v>57.430000000000007</v>
      </c>
      <c r="L1477" s="24"/>
      <c r="M1477" s="9">
        <v>8.85</v>
      </c>
      <c r="N1477" s="76">
        <f t="shared" si="65"/>
        <v>0.15410064426258052</v>
      </c>
      <c r="P1477" s="23"/>
      <c r="R1477" s="5">
        <v>111</v>
      </c>
      <c r="S1477" s="5">
        <v>123.25</v>
      </c>
      <c r="T1477" s="25"/>
      <c r="U1477" s="34">
        <v>62.44</v>
      </c>
      <c r="V1477" s="34">
        <v>68</v>
      </c>
      <c r="W1477" s="78"/>
    </row>
    <row r="1478" spans="1:23" outlineLevel="1" x14ac:dyDescent="0.2">
      <c r="A1478" s="27">
        <f t="shared" si="63"/>
        <v>1472</v>
      </c>
      <c r="B1478" s="50">
        <v>41961</v>
      </c>
      <c r="C1478" s="5">
        <v>71.25</v>
      </c>
      <c r="D1478" s="5">
        <v>81.25</v>
      </c>
      <c r="E1478" s="34">
        <v>1.45</v>
      </c>
      <c r="F1478" s="5">
        <v>21.2</v>
      </c>
      <c r="G1478" s="34">
        <v>8.85</v>
      </c>
      <c r="H1478" s="34">
        <v>99</v>
      </c>
      <c r="I1478" s="34">
        <v>111.25</v>
      </c>
      <c r="J1478" s="20"/>
      <c r="K1478" s="24">
        <f t="shared" si="64"/>
        <v>53.55</v>
      </c>
      <c r="L1478" s="24"/>
      <c r="M1478" s="9">
        <v>8.5299999999999994</v>
      </c>
      <c r="N1478" s="76">
        <f t="shared" si="65"/>
        <v>0.15929038281979457</v>
      </c>
      <c r="P1478" s="23"/>
      <c r="R1478" s="5">
        <v>110.75</v>
      </c>
      <c r="S1478" s="5">
        <v>123</v>
      </c>
      <c r="T1478" s="25"/>
      <c r="U1478" s="34">
        <v>61.44</v>
      </c>
      <c r="V1478" s="34">
        <v>64</v>
      </c>
      <c r="W1478" s="78"/>
    </row>
    <row r="1479" spans="1:23" outlineLevel="1" x14ac:dyDescent="0.2">
      <c r="A1479" s="27">
        <f t="shared" si="63"/>
        <v>1473</v>
      </c>
      <c r="B1479" s="50">
        <v>41962</v>
      </c>
      <c r="C1479" s="5">
        <v>70.25</v>
      </c>
      <c r="D1479" s="5">
        <v>80.25</v>
      </c>
      <c r="E1479" s="34">
        <v>1.35</v>
      </c>
      <c r="F1479" s="5">
        <v>21</v>
      </c>
      <c r="G1479" s="34">
        <v>9</v>
      </c>
      <c r="H1479" s="34">
        <v>99.55</v>
      </c>
      <c r="I1479" s="34">
        <v>111.75</v>
      </c>
      <c r="J1479" s="20"/>
      <c r="K1479" s="24">
        <f t="shared" si="64"/>
        <v>52.83</v>
      </c>
      <c r="L1479" s="24"/>
      <c r="M1479" s="9">
        <v>8.57</v>
      </c>
      <c r="N1479" s="76">
        <f t="shared" si="65"/>
        <v>0.16221843649441606</v>
      </c>
      <c r="P1479" s="23"/>
      <c r="R1479" s="5">
        <v>111.05</v>
      </c>
      <c r="S1479" s="5">
        <v>123.25</v>
      </c>
      <c r="T1479" s="25"/>
      <c r="U1479" s="34">
        <v>60.23</v>
      </c>
      <c r="V1479" s="34">
        <v>63</v>
      </c>
      <c r="W1479" s="78"/>
    </row>
    <row r="1480" spans="1:23" outlineLevel="1" x14ac:dyDescent="0.2">
      <c r="A1480" s="27">
        <f t="shared" ref="A1480:A1543" si="66">A1479+1</f>
        <v>1474</v>
      </c>
      <c r="B1480" s="50">
        <v>41963</v>
      </c>
      <c r="C1480" s="5">
        <v>70.5</v>
      </c>
      <c r="D1480" s="5">
        <v>72</v>
      </c>
      <c r="E1480" s="34">
        <v>1.35</v>
      </c>
      <c r="F1480" s="5">
        <v>20</v>
      </c>
      <c r="G1480" s="34">
        <v>8.9</v>
      </c>
      <c r="H1480" s="34">
        <v>99.25</v>
      </c>
      <c r="I1480" s="34">
        <v>111.75</v>
      </c>
      <c r="J1480" s="20"/>
      <c r="K1480" s="24">
        <f t="shared" si="64"/>
        <v>46.240000000000009</v>
      </c>
      <c r="L1480" s="24"/>
      <c r="M1480" s="9">
        <v>8.69</v>
      </c>
      <c r="N1480" s="76">
        <f t="shared" si="65"/>
        <v>0.18793252595155704</v>
      </c>
      <c r="P1480" s="23"/>
      <c r="R1480" s="5">
        <v>110.75</v>
      </c>
      <c r="S1480" s="5">
        <v>123.25</v>
      </c>
      <c r="T1480" s="25"/>
      <c r="U1480" s="34">
        <v>60.53</v>
      </c>
      <c r="V1480" s="34">
        <v>63.5</v>
      </c>
      <c r="W1480" s="78"/>
    </row>
    <row r="1481" spans="1:23" outlineLevel="1" x14ac:dyDescent="0.2">
      <c r="A1481" s="27">
        <f t="shared" si="66"/>
        <v>1475</v>
      </c>
      <c r="B1481" s="50">
        <v>41964</v>
      </c>
      <c r="C1481" s="5">
        <v>69.75</v>
      </c>
      <c r="D1481" s="5">
        <v>79.75</v>
      </c>
      <c r="E1481" s="34">
        <v>1.35</v>
      </c>
      <c r="F1481" s="5">
        <v>19</v>
      </c>
      <c r="G1481" s="34">
        <v>8.35</v>
      </c>
      <c r="H1481" s="34">
        <v>99.35</v>
      </c>
      <c r="I1481" s="34">
        <v>111.75</v>
      </c>
      <c r="J1481" s="20"/>
      <c r="K1481" s="24">
        <f t="shared" si="64"/>
        <v>54.370000000000005</v>
      </c>
      <c r="L1481" s="24"/>
      <c r="M1481" s="9">
        <v>9.41</v>
      </c>
      <c r="N1481" s="76">
        <f t="shared" si="65"/>
        <v>0.17307338605848813</v>
      </c>
      <c r="P1481" s="23"/>
      <c r="R1481" s="5">
        <v>110.85</v>
      </c>
      <c r="S1481" s="5">
        <v>123.25</v>
      </c>
      <c r="T1481" s="25"/>
      <c r="U1481" s="34">
        <v>60.49</v>
      </c>
      <c r="V1481" s="34">
        <v>62.75</v>
      </c>
      <c r="W1481" s="78"/>
    </row>
    <row r="1482" spans="1:23" outlineLevel="1" x14ac:dyDescent="0.2">
      <c r="A1482" s="27">
        <f t="shared" si="66"/>
        <v>1476</v>
      </c>
      <c r="B1482" s="50">
        <v>41967</v>
      </c>
      <c r="C1482" s="5">
        <v>70.25</v>
      </c>
      <c r="D1482" s="5">
        <v>78.25</v>
      </c>
      <c r="E1482" s="34">
        <v>1.35</v>
      </c>
      <c r="F1482" s="5">
        <v>19</v>
      </c>
      <c r="G1482" s="34">
        <v>8.3000000000000007</v>
      </c>
      <c r="H1482" s="34">
        <v>99.15</v>
      </c>
      <c r="I1482" s="34">
        <v>111.5</v>
      </c>
      <c r="J1482" s="20"/>
      <c r="K1482" s="24">
        <f t="shared" si="64"/>
        <v>52.990000000000009</v>
      </c>
      <c r="L1482" s="24"/>
      <c r="M1482" s="9">
        <v>9.36</v>
      </c>
      <c r="N1482" s="76">
        <f t="shared" si="65"/>
        <v>0.1766371013398754</v>
      </c>
      <c r="P1482" s="23"/>
      <c r="R1482" s="5">
        <v>110.9</v>
      </c>
      <c r="S1482" s="5">
        <v>123.25</v>
      </c>
      <c r="T1482" s="25"/>
      <c r="U1482" s="34">
        <v>61.21</v>
      </c>
      <c r="V1482" s="34">
        <v>63.75</v>
      </c>
      <c r="W1482" s="78"/>
    </row>
    <row r="1483" spans="1:23" outlineLevel="1" x14ac:dyDescent="0.2">
      <c r="A1483" s="27">
        <f t="shared" si="66"/>
        <v>1477</v>
      </c>
      <c r="B1483" s="50">
        <v>41968</v>
      </c>
      <c r="C1483" s="5">
        <v>69</v>
      </c>
      <c r="D1483" s="5">
        <v>77.75</v>
      </c>
      <c r="E1483" s="34">
        <v>1.35</v>
      </c>
      <c r="F1483" s="5">
        <v>18.75</v>
      </c>
      <c r="G1483" s="34">
        <v>8.6999999999999993</v>
      </c>
      <c r="H1483" s="34">
        <v>99.05</v>
      </c>
      <c r="I1483" s="34">
        <v>111.5</v>
      </c>
      <c r="J1483" s="20"/>
      <c r="K1483" s="24">
        <f t="shared" si="64"/>
        <v>52.78</v>
      </c>
      <c r="L1483" s="24"/>
      <c r="M1483" s="9">
        <v>9.4</v>
      </c>
      <c r="N1483" s="76">
        <f t="shared" si="65"/>
        <v>0.17809776430466087</v>
      </c>
      <c r="P1483" s="23"/>
      <c r="R1483" s="5">
        <v>110.55</v>
      </c>
      <c r="S1483" s="5">
        <v>123</v>
      </c>
      <c r="T1483" s="25"/>
      <c r="U1483" s="34">
        <v>59.33</v>
      </c>
      <c r="V1483" s="34">
        <v>62.75</v>
      </c>
      <c r="W1483" s="78"/>
    </row>
    <row r="1484" spans="1:23" outlineLevel="1" x14ac:dyDescent="0.2">
      <c r="A1484" s="27">
        <f t="shared" si="66"/>
        <v>1478</v>
      </c>
      <c r="B1484" s="50">
        <v>41969</v>
      </c>
      <c r="C1484" s="5">
        <v>68.5</v>
      </c>
      <c r="D1484" s="5">
        <v>77.25</v>
      </c>
      <c r="E1484" s="34">
        <v>1.35</v>
      </c>
      <c r="F1484" s="5">
        <v>18.399999999999999</v>
      </c>
      <c r="G1484" s="34">
        <v>8.4499999999999993</v>
      </c>
      <c r="H1484" s="34">
        <v>99.1</v>
      </c>
      <c r="I1484" s="34">
        <v>111.5</v>
      </c>
      <c r="J1484" s="20"/>
      <c r="K1484" s="24">
        <f t="shared" si="64"/>
        <v>52.670000000000009</v>
      </c>
      <c r="L1484" s="24"/>
      <c r="M1484" s="9">
        <v>9.27</v>
      </c>
      <c r="N1484" s="76">
        <f t="shared" si="65"/>
        <v>0.17600151889120938</v>
      </c>
      <c r="P1484" s="23"/>
      <c r="R1484" s="5">
        <v>110.1</v>
      </c>
      <c r="S1484" s="5">
        <v>122.5</v>
      </c>
      <c r="T1484" s="25"/>
      <c r="U1484" s="34">
        <v>58.44</v>
      </c>
      <c r="V1484" s="34">
        <v>62.25</v>
      </c>
      <c r="W1484" s="78"/>
    </row>
    <row r="1485" spans="1:23" outlineLevel="1" x14ac:dyDescent="0.2">
      <c r="A1485" s="27">
        <f t="shared" si="66"/>
        <v>1479</v>
      </c>
      <c r="B1485" s="50">
        <v>41970</v>
      </c>
      <c r="C1485" s="5">
        <v>69.25</v>
      </c>
      <c r="D1485" s="5">
        <v>78</v>
      </c>
      <c r="E1485" s="34">
        <v>1.35</v>
      </c>
      <c r="F1485" s="5">
        <v>18</v>
      </c>
      <c r="G1485" s="34">
        <v>7.8</v>
      </c>
      <c r="H1485" s="34">
        <v>99</v>
      </c>
      <c r="I1485" s="34">
        <v>111.25</v>
      </c>
      <c r="J1485" s="20"/>
      <c r="K1485" s="24">
        <f t="shared" si="64"/>
        <v>53.760000000000005</v>
      </c>
      <c r="L1485" s="24"/>
      <c r="M1485" s="9">
        <v>9.27</v>
      </c>
      <c r="N1485" s="76">
        <f t="shared" si="65"/>
        <v>0.1724330357142857</v>
      </c>
      <c r="P1485" s="23"/>
      <c r="R1485" s="5">
        <v>110.25</v>
      </c>
      <c r="S1485" s="5">
        <v>122.5</v>
      </c>
      <c r="T1485" s="25"/>
      <c r="U1485" s="34">
        <v>58.48</v>
      </c>
      <c r="V1485" s="34">
        <v>63</v>
      </c>
      <c r="W1485" s="78"/>
    </row>
    <row r="1486" spans="1:23" outlineLevel="1" x14ac:dyDescent="0.2">
      <c r="A1486" s="27">
        <f t="shared" si="66"/>
        <v>1480</v>
      </c>
      <c r="B1486" s="50">
        <v>41971</v>
      </c>
      <c r="C1486" s="5">
        <v>71.25</v>
      </c>
      <c r="D1486" s="5">
        <v>80</v>
      </c>
      <c r="E1486" s="34">
        <v>1.35</v>
      </c>
      <c r="F1486" s="5">
        <v>17.649999999999999</v>
      </c>
      <c r="G1486" s="34">
        <v>7.6</v>
      </c>
      <c r="H1486" s="34">
        <v>99.25</v>
      </c>
      <c r="I1486" s="34">
        <v>111.25</v>
      </c>
      <c r="J1486" s="20"/>
      <c r="K1486" s="24">
        <f t="shared" si="64"/>
        <v>55.95000000000001</v>
      </c>
      <c r="L1486" s="24"/>
      <c r="M1486" s="9">
        <v>9.01</v>
      </c>
      <c r="N1486" s="76">
        <f t="shared" si="65"/>
        <v>0.16103663985701516</v>
      </c>
      <c r="P1486" s="23"/>
      <c r="R1486" s="5">
        <v>110.5</v>
      </c>
      <c r="S1486" s="5">
        <v>122.5</v>
      </c>
      <c r="T1486" s="25"/>
      <c r="U1486" s="34">
        <v>59.76</v>
      </c>
      <c r="V1486" s="34">
        <v>64</v>
      </c>
      <c r="W1486" s="78"/>
    </row>
    <row r="1487" spans="1:23" outlineLevel="1" x14ac:dyDescent="0.2">
      <c r="A1487" s="27">
        <f t="shared" si="66"/>
        <v>1481</v>
      </c>
      <c r="B1487" s="50">
        <v>41974</v>
      </c>
      <c r="C1487" s="5">
        <v>71</v>
      </c>
      <c r="D1487" s="5">
        <v>79.75</v>
      </c>
      <c r="E1487" s="34">
        <v>1.35</v>
      </c>
      <c r="F1487" s="5">
        <v>17.399999999999999</v>
      </c>
      <c r="G1487" s="34">
        <v>7.5</v>
      </c>
      <c r="H1487" s="34">
        <v>99.6</v>
      </c>
      <c r="I1487" s="34">
        <v>111.5</v>
      </c>
      <c r="J1487" s="20"/>
      <c r="K1487" s="24">
        <f t="shared" si="64"/>
        <v>55.970000000000006</v>
      </c>
      <c r="L1487" s="24"/>
      <c r="M1487" s="9">
        <v>8.73</v>
      </c>
      <c r="N1487" s="76">
        <f t="shared" si="65"/>
        <v>0.15597641593710915</v>
      </c>
      <c r="P1487" s="23"/>
      <c r="R1487" s="5">
        <v>110.6</v>
      </c>
      <c r="S1487" s="5">
        <v>122.5</v>
      </c>
      <c r="T1487" s="25"/>
      <c r="U1487" s="34">
        <v>58.41</v>
      </c>
      <c r="V1487" s="34">
        <v>63</v>
      </c>
      <c r="W1487" s="78"/>
    </row>
    <row r="1488" spans="1:23" outlineLevel="1" x14ac:dyDescent="0.2">
      <c r="A1488" s="27">
        <f t="shared" si="66"/>
        <v>1482</v>
      </c>
      <c r="B1488" s="50">
        <v>41975</v>
      </c>
      <c r="C1488" s="5">
        <v>69.75</v>
      </c>
      <c r="D1488" s="5">
        <v>78.5</v>
      </c>
      <c r="E1488" s="34">
        <v>1.35</v>
      </c>
      <c r="F1488" s="5">
        <v>17.149999999999999</v>
      </c>
      <c r="G1488" s="34">
        <v>7.45</v>
      </c>
      <c r="H1488" s="34">
        <v>99.75</v>
      </c>
      <c r="I1488" s="34">
        <v>111.5</v>
      </c>
      <c r="J1488" s="20"/>
      <c r="K1488" s="24">
        <f t="shared" si="64"/>
        <v>55.07</v>
      </c>
      <c r="L1488" s="24"/>
      <c r="M1488" s="9">
        <v>8.33</v>
      </c>
      <c r="N1488" s="76">
        <f t="shared" si="65"/>
        <v>0.1512620301434538</v>
      </c>
      <c r="P1488" s="23"/>
      <c r="R1488" s="5">
        <v>110.75</v>
      </c>
      <c r="S1488" s="5">
        <v>122.5</v>
      </c>
      <c r="T1488" s="25"/>
      <c r="U1488" s="34">
        <v>59.13</v>
      </c>
      <c r="V1488" s="34">
        <v>61.75</v>
      </c>
      <c r="W1488" s="78"/>
    </row>
    <row r="1489" spans="1:23" outlineLevel="1" x14ac:dyDescent="0.2">
      <c r="A1489" s="27">
        <f t="shared" si="66"/>
        <v>1483</v>
      </c>
      <c r="B1489" s="50">
        <v>41976</v>
      </c>
      <c r="C1489" s="5">
        <v>69.5</v>
      </c>
      <c r="D1489" s="5">
        <v>78.75</v>
      </c>
      <c r="E1489" s="34">
        <v>1.3</v>
      </c>
      <c r="F1489" s="5">
        <v>16.75</v>
      </c>
      <c r="G1489" s="34">
        <v>7</v>
      </c>
      <c r="H1489" s="34">
        <v>99.8</v>
      </c>
      <c r="I1489" s="34">
        <v>111.5</v>
      </c>
      <c r="J1489" s="20"/>
      <c r="K1489" s="24">
        <f t="shared" si="64"/>
        <v>55.7</v>
      </c>
      <c r="L1489" s="24"/>
      <c r="M1489" s="9">
        <v>8.5299999999999994</v>
      </c>
      <c r="N1489" s="76">
        <f t="shared" si="65"/>
        <v>0.15314183123877914</v>
      </c>
      <c r="P1489" s="23"/>
      <c r="R1489" s="5">
        <v>110.55</v>
      </c>
      <c r="S1489" s="5">
        <v>122.25</v>
      </c>
      <c r="T1489" s="25"/>
      <c r="U1489" s="34">
        <v>57.85</v>
      </c>
      <c r="V1489" s="34">
        <v>61.5</v>
      </c>
      <c r="W1489" s="78"/>
    </row>
    <row r="1490" spans="1:23" outlineLevel="1" x14ac:dyDescent="0.2">
      <c r="A1490" s="27">
        <f t="shared" si="66"/>
        <v>1484</v>
      </c>
      <c r="B1490" s="50">
        <v>41977</v>
      </c>
      <c r="C1490" s="5">
        <v>71.5</v>
      </c>
      <c r="D1490" s="5">
        <v>80.75</v>
      </c>
      <c r="E1490" s="34">
        <v>1.3</v>
      </c>
      <c r="F1490" s="5">
        <v>16.399999999999999</v>
      </c>
      <c r="G1490" s="34">
        <v>6.4</v>
      </c>
      <c r="H1490" s="34">
        <v>100.85</v>
      </c>
      <c r="I1490" s="34">
        <v>112.5</v>
      </c>
      <c r="J1490" s="20"/>
      <c r="K1490" s="24">
        <f t="shared" si="64"/>
        <v>57.890000000000008</v>
      </c>
      <c r="L1490" s="24"/>
      <c r="M1490" s="9">
        <v>8.35</v>
      </c>
      <c r="N1490" s="76">
        <f t="shared" si="65"/>
        <v>0.14423907410606321</v>
      </c>
      <c r="P1490" s="23"/>
      <c r="R1490" s="5">
        <v>110.6</v>
      </c>
      <c r="S1490" s="5">
        <v>122.25</v>
      </c>
      <c r="T1490" s="25"/>
      <c r="U1490" s="34">
        <v>58.03</v>
      </c>
      <c r="V1490" s="34">
        <v>63.5</v>
      </c>
      <c r="W1490" s="78"/>
    </row>
    <row r="1491" spans="1:23" outlineLevel="1" x14ac:dyDescent="0.2">
      <c r="A1491" s="27">
        <f t="shared" si="66"/>
        <v>1485</v>
      </c>
      <c r="B1491" s="50">
        <v>41978</v>
      </c>
      <c r="C1491" s="5">
        <v>71.25</v>
      </c>
      <c r="D1491" s="5">
        <v>80.5</v>
      </c>
      <c r="E1491" s="34">
        <v>1.3</v>
      </c>
      <c r="F1491" s="5">
        <v>15.9</v>
      </c>
      <c r="G1491" s="34">
        <v>6.05</v>
      </c>
      <c r="H1491" s="34">
        <v>101</v>
      </c>
      <c r="I1491" s="34">
        <v>112.5</v>
      </c>
      <c r="J1491" s="20"/>
      <c r="K1491" s="24">
        <f t="shared" si="64"/>
        <v>58.160000000000004</v>
      </c>
      <c r="L1491" s="24"/>
      <c r="M1491" s="9">
        <v>8.3800000000000008</v>
      </c>
      <c r="N1491" s="76">
        <f t="shared" si="65"/>
        <v>0.14408528198074277</v>
      </c>
      <c r="P1491" s="23"/>
      <c r="R1491" s="5">
        <v>110.5</v>
      </c>
      <c r="S1491" s="5">
        <v>122</v>
      </c>
      <c r="T1491" s="25"/>
      <c r="U1491" s="34">
        <v>58.41</v>
      </c>
      <c r="V1491" s="34">
        <v>63.25</v>
      </c>
      <c r="W1491" s="78"/>
    </row>
    <row r="1492" spans="1:23" outlineLevel="1" x14ac:dyDescent="0.2">
      <c r="A1492" s="27">
        <f t="shared" si="66"/>
        <v>1486</v>
      </c>
      <c r="B1492" s="50">
        <v>41981</v>
      </c>
      <c r="C1492" s="5">
        <v>69.75</v>
      </c>
      <c r="D1492" s="5">
        <v>79</v>
      </c>
      <c r="E1492" s="34">
        <v>1.3</v>
      </c>
      <c r="F1492" s="5">
        <v>15.5</v>
      </c>
      <c r="G1492" s="34">
        <v>6</v>
      </c>
      <c r="H1492" s="34">
        <v>101.25</v>
      </c>
      <c r="I1492" s="34">
        <v>112.5</v>
      </c>
      <c r="J1492" s="20"/>
      <c r="K1492" s="24">
        <f t="shared" si="64"/>
        <v>57.180000000000007</v>
      </c>
      <c r="L1492" s="24"/>
      <c r="M1492" s="9">
        <v>8.02</v>
      </c>
      <c r="N1492" s="76">
        <f t="shared" si="65"/>
        <v>0.14025883175935638</v>
      </c>
      <c r="P1492" s="23"/>
      <c r="R1492" s="5">
        <v>111</v>
      </c>
      <c r="S1492" s="5">
        <v>122.25</v>
      </c>
      <c r="T1492" s="25"/>
      <c r="U1492" s="34">
        <v>57.63</v>
      </c>
      <c r="V1492" s="34">
        <v>61</v>
      </c>
      <c r="W1492" s="78"/>
    </row>
    <row r="1493" spans="1:23" outlineLevel="1" x14ac:dyDescent="0.2">
      <c r="A1493" s="27">
        <f t="shared" si="66"/>
        <v>1487</v>
      </c>
      <c r="B1493" s="50">
        <v>41982</v>
      </c>
      <c r="C1493" s="5">
        <v>69</v>
      </c>
      <c r="D1493" s="5">
        <v>77.75</v>
      </c>
      <c r="E1493" s="34">
        <v>1.3</v>
      </c>
      <c r="F1493" s="5">
        <v>15.3</v>
      </c>
      <c r="G1493" s="34">
        <v>5.95</v>
      </c>
      <c r="H1493" s="34">
        <v>101.5</v>
      </c>
      <c r="I1493" s="34">
        <v>112.5</v>
      </c>
      <c r="J1493" s="20"/>
      <c r="K1493" s="24">
        <f t="shared" si="64"/>
        <v>56.230000000000004</v>
      </c>
      <c r="L1493" s="24"/>
      <c r="M1493" s="9">
        <v>7.94</v>
      </c>
      <c r="N1493" s="76">
        <f t="shared" si="65"/>
        <v>0.14120576204872842</v>
      </c>
      <c r="P1493" s="23"/>
      <c r="R1493" s="5">
        <v>111.25</v>
      </c>
      <c r="S1493" s="5">
        <v>122.25</v>
      </c>
      <c r="T1493" s="25"/>
      <c r="U1493" s="34">
        <v>57.54</v>
      </c>
      <c r="V1493" s="34">
        <v>60.25</v>
      </c>
      <c r="W1493" s="78"/>
    </row>
    <row r="1494" spans="1:23" outlineLevel="1" x14ac:dyDescent="0.2">
      <c r="A1494" s="27">
        <f t="shared" si="66"/>
        <v>1488</v>
      </c>
      <c r="B1494" s="50">
        <v>41983</v>
      </c>
      <c r="C1494" s="5">
        <v>69.5</v>
      </c>
      <c r="D1494" s="5">
        <v>78.25</v>
      </c>
      <c r="E1494" s="34">
        <v>1.3</v>
      </c>
      <c r="F1494" s="5">
        <v>15</v>
      </c>
      <c r="G1494" s="34">
        <v>5.6</v>
      </c>
      <c r="H1494" s="34">
        <v>101.9</v>
      </c>
      <c r="I1494" s="34">
        <v>112.75</v>
      </c>
      <c r="J1494" s="20"/>
      <c r="K1494" s="24">
        <f t="shared" si="64"/>
        <v>56.990000000000009</v>
      </c>
      <c r="L1494" s="24"/>
      <c r="M1494" s="9">
        <v>7.54</v>
      </c>
      <c r="N1494" s="76">
        <f t="shared" si="65"/>
        <v>0.13230391296718721</v>
      </c>
      <c r="P1494" s="23"/>
      <c r="R1494" s="5">
        <v>111.4</v>
      </c>
      <c r="S1494" s="5">
        <v>122.25</v>
      </c>
      <c r="T1494" s="25"/>
      <c r="U1494" s="34">
        <v>57.32</v>
      </c>
      <c r="V1494" s="34">
        <v>60.75</v>
      </c>
      <c r="W1494" s="78"/>
    </row>
    <row r="1495" spans="1:23" outlineLevel="1" x14ac:dyDescent="0.2">
      <c r="A1495" s="27">
        <f t="shared" si="66"/>
        <v>1489</v>
      </c>
      <c r="B1495" s="50">
        <v>41984</v>
      </c>
      <c r="C1495" s="5">
        <v>69.5</v>
      </c>
      <c r="D1495" s="5">
        <v>78.25</v>
      </c>
      <c r="E1495" s="34">
        <v>1.3</v>
      </c>
      <c r="F1495" s="5">
        <v>14.5</v>
      </c>
      <c r="G1495" s="34">
        <v>5.45</v>
      </c>
      <c r="H1495" s="34">
        <v>102</v>
      </c>
      <c r="I1495" s="34">
        <v>112.75</v>
      </c>
      <c r="J1495" s="20"/>
      <c r="K1495" s="24">
        <f t="shared" si="64"/>
        <v>57.490000000000009</v>
      </c>
      <c r="L1495" s="24"/>
      <c r="M1495" s="9">
        <v>7.26</v>
      </c>
      <c r="N1495" s="76">
        <f t="shared" si="65"/>
        <v>0.12628283179683422</v>
      </c>
      <c r="P1495" s="23"/>
      <c r="R1495" s="5">
        <v>111.5</v>
      </c>
      <c r="S1495" s="5">
        <v>122.25</v>
      </c>
      <c r="T1495" s="25"/>
      <c r="U1495" s="34">
        <v>57.45</v>
      </c>
      <c r="V1495" s="34">
        <v>60.75</v>
      </c>
      <c r="W1495" s="78"/>
    </row>
    <row r="1496" spans="1:23" outlineLevel="1" x14ac:dyDescent="0.2">
      <c r="A1496" s="27">
        <f t="shared" si="66"/>
        <v>1490</v>
      </c>
      <c r="B1496" s="50">
        <v>41985</v>
      </c>
      <c r="C1496" s="5">
        <v>69.5</v>
      </c>
      <c r="D1496" s="5">
        <v>78.25</v>
      </c>
      <c r="E1496" s="34">
        <v>1.3</v>
      </c>
      <c r="F1496" s="5">
        <v>13.9</v>
      </c>
      <c r="G1496" s="34">
        <v>5.2</v>
      </c>
      <c r="H1496" s="34">
        <v>102.15</v>
      </c>
      <c r="I1496" s="34">
        <v>112.75</v>
      </c>
      <c r="J1496" s="20"/>
      <c r="K1496" s="24">
        <f t="shared" si="64"/>
        <v>58.090000000000011</v>
      </c>
      <c r="L1496" s="24"/>
      <c r="M1496" s="9">
        <v>7.19</v>
      </c>
      <c r="N1496" s="76">
        <f t="shared" si="65"/>
        <v>0.12377345498364604</v>
      </c>
      <c r="P1496" s="23"/>
      <c r="R1496" s="5">
        <v>111.4</v>
      </c>
      <c r="S1496" s="5">
        <v>122</v>
      </c>
      <c r="T1496" s="25"/>
      <c r="U1496" s="34">
        <v>57.28</v>
      </c>
      <c r="V1496" s="34">
        <v>60.75</v>
      </c>
      <c r="W1496" s="78"/>
    </row>
    <row r="1497" spans="1:23" outlineLevel="1" x14ac:dyDescent="0.2">
      <c r="A1497" s="27">
        <f t="shared" si="66"/>
        <v>1491</v>
      </c>
      <c r="B1497" s="50">
        <v>41988</v>
      </c>
      <c r="C1497" s="5">
        <v>69.25</v>
      </c>
      <c r="D1497" s="5">
        <v>78</v>
      </c>
      <c r="E1497" s="34">
        <v>1.3</v>
      </c>
      <c r="F1497" s="5">
        <v>13.5</v>
      </c>
      <c r="G1497" s="34">
        <v>5.05</v>
      </c>
      <c r="H1497" s="34">
        <v>102.3</v>
      </c>
      <c r="I1497" s="34">
        <v>112.75</v>
      </c>
      <c r="J1497" s="20"/>
      <c r="K1497" s="24">
        <f t="shared" si="64"/>
        <v>58.260000000000005</v>
      </c>
      <c r="L1497" s="24"/>
      <c r="M1497" s="9">
        <v>6.86</v>
      </c>
      <c r="N1497" s="76">
        <f t="shared" si="65"/>
        <v>0.11774802608994163</v>
      </c>
      <c r="P1497" s="23"/>
      <c r="R1497" s="5">
        <v>111.3</v>
      </c>
      <c r="S1497" s="5">
        <v>121.75</v>
      </c>
      <c r="T1497" s="25"/>
      <c r="U1497" s="34">
        <v>57.8</v>
      </c>
      <c r="V1497" s="34">
        <v>60.5</v>
      </c>
      <c r="W1497" s="78"/>
    </row>
    <row r="1498" spans="1:23" outlineLevel="1" x14ac:dyDescent="0.2">
      <c r="A1498" s="27">
        <f t="shared" si="66"/>
        <v>1492</v>
      </c>
      <c r="B1498" s="50">
        <v>41989</v>
      </c>
      <c r="C1498" s="5">
        <v>68.25</v>
      </c>
      <c r="D1498" s="5">
        <v>76.75</v>
      </c>
      <c r="E1498" s="34">
        <v>1.3</v>
      </c>
      <c r="F1498" s="5">
        <v>13.35</v>
      </c>
      <c r="G1498" s="34">
        <v>5.25</v>
      </c>
      <c r="H1498" s="34">
        <v>102.35</v>
      </c>
      <c r="I1498" s="34">
        <v>112.5</v>
      </c>
      <c r="J1498" s="20"/>
      <c r="K1498" s="24">
        <f t="shared" si="64"/>
        <v>57.26</v>
      </c>
      <c r="L1498" s="24"/>
      <c r="M1498" s="9">
        <v>7.04</v>
      </c>
      <c r="N1498" s="76">
        <f t="shared" si="65"/>
        <v>0.122947956688788</v>
      </c>
      <c r="P1498" s="23"/>
      <c r="R1498" s="5">
        <v>111.6</v>
      </c>
      <c r="S1498" s="5">
        <v>121.75</v>
      </c>
      <c r="T1498" s="25"/>
      <c r="U1498" s="34">
        <v>57.65</v>
      </c>
      <c r="V1498" s="34">
        <v>59.75</v>
      </c>
      <c r="W1498" s="78"/>
    </row>
    <row r="1499" spans="1:23" outlineLevel="1" x14ac:dyDescent="0.2">
      <c r="A1499" s="27">
        <f t="shared" si="66"/>
        <v>1493</v>
      </c>
      <c r="B1499" s="50">
        <v>41990</v>
      </c>
      <c r="C1499" s="5">
        <v>68.25</v>
      </c>
      <c r="D1499" s="5">
        <v>76.75</v>
      </c>
      <c r="E1499" s="34">
        <v>1.3</v>
      </c>
      <c r="F1499" s="5">
        <v>12.85</v>
      </c>
      <c r="G1499" s="34">
        <v>5.05</v>
      </c>
      <c r="H1499" s="34">
        <v>102.35</v>
      </c>
      <c r="I1499" s="34">
        <v>112.25</v>
      </c>
      <c r="J1499" s="20"/>
      <c r="K1499" s="24">
        <f t="shared" si="64"/>
        <v>57.76</v>
      </c>
      <c r="L1499" s="24"/>
      <c r="M1499" s="9">
        <v>7.25</v>
      </c>
      <c r="N1499" s="76">
        <f t="shared" si="65"/>
        <v>0.12551939058171746</v>
      </c>
      <c r="P1499" s="23"/>
      <c r="R1499" s="5">
        <v>110.6</v>
      </c>
      <c r="S1499" s="5">
        <v>120.5</v>
      </c>
      <c r="T1499" s="25"/>
      <c r="U1499" s="34">
        <v>57.28</v>
      </c>
      <c r="V1499" s="34">
        <v>59.75</v>
      </c>
      <c r="W1499" s="78"/>
    </row>
    <row r="1500" spans="1:23" outlineLevel="1" x14ac:dyDescent="0.2">
      <c r="A1500" s="27">
        <f t="shared" si="66"/>
        <v>1494</v>
      </c>
      <c r="B1500" s="50">
        <v>41991</v>
      </c>
      <c r="C1500" s="5">
        <v>68.5</v>
      </c>
      <c r="D1500" s="5">
        <v>77</v>
      </c>
      <c r="E1500" s="34">
        <v>1.3</v>
      </c>
      <c r="F1500" s="5">
        <v>12</v>
      </c>
      <c r="G1500" s="34">
        <v>5</v>
      </c>
      <c r="H1500" s="34">
        <v>101.9</v>
      </c>
      <c r="I1500" s="34">
        <v>111.5</v>
      </c>
      <c r="J1500" s="20"/>
      <c r="K1500" s="24">
        <f t="shared" si="64"/>
        <v>58.84</v>
      </c>
      <c r="L1500" s="24"/>
      <c r="M1500" s="9">
        <v>7.61</v>
      </c>
      <c r="N1500" s="76">
        <f t="shared" si="65"/>
        <v>0.12933378653976887</v>
      </c>
      <c r="P1500" s="23"/>
      <c r="R1500" s="5">
        <v>110.15</v>
      </c>
      <c r="S1500" s="5">
        <v>119.75</v>
      </c>
      <c r="T1500" s="25"/>
      <c r="U1500" s="34">
        <v>57.08</v>
      </c>
      <c r="V1500" s="34">
        <v>60</v>
      </c>
      <c r="W1500" s="78"/>
    </row>
    <row r="1501" spans="1:23" outlineLevel="1" x14ac:dyDescent="0.2">
      <c r="A1501" s="27">
        <f t="shared" si="66"/>
        <v>1495</v>
      </c>
      <c r="B1501" s="50">
        <v>41992</v>
      </c>
      <c r="C1501" s="5">
        <v>69.5</v>
      </c>
      <c r="D1501" s="5">
        <v>78</v>
      </c>
      <c r="E1501" s="34">
        <v>1.3</v>
      </c>
      <c r="F1501" s="5">
        <v>11.75</v>
      </c>
      <c r="G1501" s="34">
        <v>4.95</v>
      </c>
      <c r="H1501" s="34">
        <v>101.2</v>
      </c>
      <c r="I1501" s="34">
        <v>110.75</v>
      </c>
      <c r="J1501" s="20"/>
      <c r="K1501" s="24">
        <f t="shared" si="64"/>
        <v>60.010000000000005</v>
      </c>
      <c r="L1501" s="24"/>
      <c r="M1501" s="9">
        <v>8.14</v>
      </c>
      <c r="N1501" s="76">
        <f t="shared" si="65"/>
        <v>0.13564405932344609</v>
      </c>
      <c r="P1501" s="23"/>
      <c r="R1501" s="5">
        <v>109.7</v>
      </c>
      <c r="S1501" s="5">
        <v>119.25</v>
      </c>
      <c r="T1501" s="25"/>
      <c r="U1501" s="34">
        <v>56.92</v>
      </c>
      <c r="V1501" s="34">
        <v>61</v>
      </c>
      <c r="W1501" s="78"/>
    </row>
    <row r="1502" spans="1:23" outlineLevel="1" x14ac:dyDescent="0.2">
      <c r="A1502" s="27">
        <f t="shared" si="66"/>
        <v>1496</v>
      </c>
      <c r="B1502" s="50">
        <v>41995</v>
      </c>
      <c r="C1502" s="5">
        <v>67.5</v>
      </c>
      <c r="D1502" s="5">
        <v>76</v>
      </c>
      <c r="E1502" s="34">
        <v>1.3</v>
      </c>
      <c r="F1502" s="5">
        <v>11.5</v>
      </c>
      <c r="G1502" s="34">
        <v>5</v>
      </c>
      <c r="H1502" s="34">
        <v>101.35</v>
      </c>
      <c r="I1502" s="34">
        <v>110.75</v>
      </c>
      <c r="J1502" s="20"/>
      <c r="K1502" s="24">
        <f t="shared" si="64"/>
        <v>58.42</v>
      </c>
      <c r="L1502" s="24"/>
      <c r="M1502" s="9">
        <v>8.09</v>
      </c>
      <c r="N1502" s="76">
        <f t="shared" si="65"/>
        <v>0.13847997261211914</v>
      </c>
      <c r="P1502" s="23"/>
      <c r="R1502" s="5">
        <v>109.6</v>
      </c>
      <c r="S1502" s="5">
        <v>119</v>
      </c>
      <c r="T1502" s="25"/>
      <c r="U1502" s="34">
        <v>56.55</v>
      </c>
      <c r="V1502" s="34">
        <v>59</v>
      </c>
      <c r="W1502" s="78"/>
    </row>
    <row r="1503" spans="1:23" outlineLevel="1" x14ac:dyDescent="0.2">
      <c r="A1503" s="27">
        <f t="shared" si="66"/>
        <v>1497</v>
      </c>
      <c r="B1503" s="50">
        <v>41996</v>
      </c>
      <c r="C1503" s="5">
        <v>66.25</v>
      </c>
      <c r="D1503" s="5">
        <v>74.75</v>
      </c>
      <c r="E1503" s="34">
        <v>1.3</v>
      </c>
      <c r="F1503" s="5">
        <v>11.5</v>
      </c>
      <c r="G1503" s="34">
        <v>5.05</v>
      </c>
      <c r="H1503" s="34">
        <v>101.45</v>
      </c>
      <c r="I1503" s="34">
        <v>110.75</v>
      </c>
      <c r="J1503" s="20"/>
      <c r="K1503" s="24">
        <f t="shared" si="64"/>
        <v>57.269999999999996</v>
      </c>
      <c r="L1503" s="24"/>
      <c r="M1503" s="9">
        <v>8.14</v>
      </c>
      <c r="N1503" s="76">
        <f t="shared" si="65"/>
        <v>0.142133752400908</v>
      </c>
      <c r="P1503" s="23"/>
      <c r="R1503" s="5">
        <v>109.7</v>
      </c>
      <c r="S1503" s="5">
        <v>119</v>
      </c>
      <c r="T1503" s="25"/>
      <c r="U1503" s="34">
        <v>56.26</v>
      </c>
      <c r="V1503" s="34">
        <v>57.75</v>
      </c>
      <c r="W1503" s="78"/>
    </row>
    <row r="1504" spans="1:23" outlineLevel="1" x14ac:dyDescent="0.2">
      <c r="A1504" s="27">
        <f t="shared" si="66"/>
        <v>1498</v>
      </c>
      <c r="B1504" s="50">
        <v>41997</v>
      </c>
      <c r="C1504" s="5">
        <v>66.75</v>
      </c>
      <c r="D1504" s="5">
        <v>75.25</v>
      </c>
      <c r="E1504" s="34">
        <v>1.3</v>
      </c>
      <c r="F1504" s="5">
        <v>11.3</v>
      </c>
      <c r="G1504" s="34">
        <v>5.0999999999999996</v>
      </c>
      <c r="H1504" s="34">
        <v>101.5</v>
      </c>
      <c r="I1504" s="34">
        <v>110.75</v>
      </c>
      <c r="J1504" s="20"/>
      <c r="K1504" s="24">
        <f t="shared" si="64"/>
        <v>57.930000000000007</v>
      </c>
      <c r="L1504" s="24"/>
      <c r="M1504" s="9">
        <v>8.09</v>
      </c>
      <c r="N1504" s="76">
        <f t="shared" si="65"/>
        <v>0.13965130329708267</v>
      </c>
      <c r="P1504" s="23"/>
      <c r="R1504" s="5">
        <v>109.75</v>
      </c>
      <c r="S1504" s="5">
        <v>119</v>
      </c>
      <c r="T1504" s="25"/>
      <c r="U1504" s="34">
        <v>55.75</v>
      </c>
      <c r="V1504" s="34">
        <v>58.25</v>
      </c>
      <c r="W1504" s="78"/>
    </row>
    <row r="1505" spans="1:23" outlineLevel="1" x14ac:dyDescent="0.2">
      <c r="A1505" s="27">
        <f t="shared" si="66"/>
        <v>1499</v>
      </c>
      <c r="B1505" s="50">
        <v>42002</v>
      </c>
      <c r="C1505" s="5">
        <v>68</v>
      </c>
      <c r="D1505" s="5">
        <v>76.5</v>
      </c>
      <c r="E1505" s="34">
        <v>1.3</v>
      </c>
      <c r="F1505" s="5">
        <v>11.2</v>
      </c>
      <c r="G1505" s="34">
        <v>5.0999999999999996</v>
      </c>
      <c r="H1505" s="34">
        <v>102.25</v>
      </c>
      <c r="I1505" s="34">
        <v>111.5</v>
      </c>
      <c r="J1505" s="20"/>
      <c r="K1505" s="24">
        <f t="shared" si="64"/>
        <v>59.180000000000007</v>
      </c>
      <c r="L1505" s="24"/>
      <c r="M1505" s="9">
        <v>8.1999999999999993</v>
      </c>
      <c r="N1505" s="76">
        <f t="shared" si="65"/>
        <v>0.13856032443393035</v>
      </c>
      <c r="P1505" s="23"/>
      <c r="R1505" s="5">
        <v>110</v>
      </c>
      <c r="S1505" s="5">
        <v>119.25</v>
      </c>
      <c r="T1505" s="25"/>
      <c r="U1505" s="34">
        <v>56.94</v>
      </c>
      <c r="V1505" s="34">
        <v>59.5</v>
      </c>
      <c r="W1505" s="78"/>
    </row>
    <row r="1506" spans="1:23" outlineLevel="1" x14ac:dyDescent="0.2">
      <c r="A1506" s="27">
        <f t="shared" si="66"/>
        <v>1500</v>
      </c>
      <c r="B1506" s="50">
        <v>42003</v>
      </c>
      <c r="C1506" s="5">
        <v>71.75</v>
      </c>
      <c r="D1506" s="5">
        <v>80.25</v>
      </c>
      <c r="E1506" s="34">
        <v>1.3</v>
      </c>
      <c r="F1506" s="5">
        <v>11.15</v>
      </c>
      <c r="G1506" s="34">
        <v>5</v>
      </c>
      <c r="H1506" s="34">
        <v>102.9</v>
      </c>
      <c r="I1506" s="34">
        <v>112</v>
      </c>
      <c r="J1506" s="20"/>
      <c r="K1506" s="24">
        <f t="shared" si="64"/>
        <v>62.68</v>
      </c>
      <c r="L1506" s="24"/>
      <c r="M1506" s="9">
        <v>8.2799999999999994</v>
      </c>
      <c r="N1506" s="76">
        <f t="shared" si="65"/>
        <v>0.13209955328653478</v>
      </c>
      <c r="P1506" s="23"/>
      <c r="R1506" s="5">
        <v>110.15</v>
      </c>
      <c r="S1506" s="5">
        <v>119.25</v>
      </c>
      <c r="T1506" s="25"/>
      <c r="U1506" s="34">
        <v>57.82</v>
      </c>
      <c r="V1506" s="34">
        <v>63.25</v>
      </c>
      <c r="W1506" s="78"/>
    </row>
    <row r="1507" spans="1:23" outlineLevel="1" x14ac:dyDescent="0.2">
      <c r="A1507" s="27">
        <f t="shared" si="66"/>
        <v>1501</v>
      </c>
      <c r="B1507" s="50">
        <v>42004</v>
      </c>
      <c r="C1507" s="5">
        <v>71.75</v>
      </c>
      <c r="D1507" s="5">
        <v>80.25</v>
      </c>
      <c r="E1507" s="34">
        <v>1.3</v>
      </c>
      <c r="F1507" s="5">
        <v>11.15</v>
      </c>
      <c r="G1507" s="34">
        <v>5</v>
      </c>
      <c r="H1507" s="34">
        <v>102.5</v>
      </c>
      <c r="I1507" s="34">
        <v>111.5</v>
      </c>
      <c r="J1507" s="20"/>
      <c r="K1507" s="24">
        <f t="shared" si="64"/>
        <v>62.68</v>
      </c>
      <c r="L1507" s="24"/>
      <c r="M1507" s="9">
        <v>8.18</v>
      </c>
      <c r="N1507" s="76">
        <f t="shared" si="65"/>
        <v>0.13050414805360561</v>
      </c>
      <c r="P1507" s="23"/>
      <c r="R1507" s="5">
        <v>110</v>
      </c>
      <c r="S1507" s="5">
        <v>119</v>
      </c>
      <c r="T1507" s="25"/>
      <c r="U1507" s="34">
        <v>57.82</v>
      </c>
      <c r="V1507" s="34">
        <v>63.25</v>
      </c>
      <c r="W1507" s="78"/>
    </row>
    <row r="1508" spans="1:23" outlineLevel="1" x14ac:dyDescent="0.2">
      <c r="A1508" s="27">
        <f t="shared" si="66"/>
        <v>1502</v>
      </c>
      <c r="B1508" s="50">
        <v>42006</v>
      </c>
      <c r="C1508" s="5">
        <v>71.75</v>
      </c>
      <c r="D1508" s="5">
        <v>80.25</v>
      </c>
      <c r="E1508" s="34">
        <v>1.3</v>
      </c>
      <c r="F1508" s="5">
        <v>11.05</v>
      </c>
      <c r="G1508" s="34">
        <v>4.95</v>
      </c>
      <c r="H1508" s="34">
        <v>102.5</v>
      </c>
      <c r="I1508" s="34">
        <v>111.5</v>
      </c>
      <c r="J1508" s="20"/>
      <c r="K1508" s="24">
        <f t="shared" si="64"/>
        <v>62.78</v>
      </c>
      <c r="L1508" s="24"/>
      <c r="M1508" s="9">
        <v>7.94</v>
      </c>
      <c r="N1508" s="76">
        <f t="shared" si="65"/>
        <v>0.12647339917171074</v>
      </c>
      <c r="P1508" s="23"/>
      <c r="R1508" s="5">
        <v>110</v>
      </c>
      <c r="S1508" s="5">
        <v>119</v>
      </c>
      <c r="T1508" s="25"/>
      <c r="U1508" s="34">
        <v>57.82</v>
      </c>
      <c r="V1508" s="34">
        <v>63.25</v>
      </c>
      <c r="W1508" s="78"/>
    </row>
    <row r="1509" spans="1:23" outlineLevel="1" x14ac:dyDescent="0.2">
      <c r="A1509" s="27">
        <f t="shared" si="66"/>
        <v>1503</v>
      </c>
      <c r="B1509" s="50">
        <v>42009</v>
      </c>
      <c r="C1509" s="5">
        <v>70.75</v>
      </c>
      <c r="D1509" s="5">
        <v>79.25</v>
      </c>
      <c r="E1509" s="34">
        <v>1.3</v>
      </c>
      <c r="F1509" s="5">
        <v>11</v>
      </c>
      <c r="G1509" s="34">
        <v>4.9000000000000004</v>
      </c>
      <c r="H1509" s="34">
        <v>101.05</v>
      </c>
      <c r="I1509" s="34">
        <v>110</v>
      </c>
      <c r="J1509" s="20"/>
      <c r="K1509" s="24">
        <f t="shared" si="64"/>
        <v>61.91</v>
      </c>
      <c r="L1509" s="24"/>
      <c r="M1509" s="9">
        <v>7.73</v>
      </c>
      <c r="N1509" s="76">
        <f t="shared" si="65"/>
        <v>0.12485866580520111</v>
      </c>
      <c r="P1509" s="23"/>
      <c r="R1509" s="5">
        <v>110.05</v>
      </c>
      <c r="S1509" s="5">
        <v>119</v>
      </c>
      <c r="T1509" s="25"/>
      <c r="U1509" s="34">
        <v>58.74</v>
      </c>
      <c r="V1509" s="34">
        <v>62.25</v>
      </c>
      <c r="W1509" s="78"/>
    </row>
    <row r="1510" spans="1:23" outlineLevel="1" x14ac:dyDescent="0.2">
      <c r="A1510" s="27">
        <f t="shared" si="66"/>
        <v>1504</v>
      </c>
      <c r="B1510" s="50">
        <v>42010</v>
      </c>
      <c r="C1510" s="5">
        <v>71.75</v>
      </c>
      <c r="D1510" s="5">
        <v>80.25</v>
      </c>
      <c r="E1510" s="34">
        <v>1.3</v>
      </c>
      <c r="F1510" s="5">
        <v>10</v>
      </c>
      <c r="G1510" s="34">
        <v>4.75</v>
      </c>
      <c r="H1510" s="34">
        <v>100.75</v>
      </c>
      <c r="I1510" s="34">
        <v>109.5</v>
      </c>
      <c r="J1510" s="20"/>
      <c r="K1510" s="24">
        <f t="shared" si="64"/>
        <v>63.83</v>
      </c>
      <c r="L1510" s="24"/>
      <c r="M1510" s="9">
        <v>8.14</v>
      </c>
      <c r="N1510" s="76">
        <f t="shared" si="65"/>
        <v>0.12752624157919476</v>
      </c>
      <c r="P1510" s="23"/>
      <c r="R1510" s="5">
        <v>108.5</v>
      </c>
      <c r="S1510" s="5">
        <v>117.25</v>
      </c>
      <c r="T1510" s="25"/>
      <c r="U1510" s="34">
        <v>59.82</v>
      </c>
      <c r="V1510" s="34">
        <v>63.25</v>
      </c>
      <c r="W1510" s="78"/>
    </row>
    <row r="1511" spans="1:23" outlineLevel="1" x14ac:dyDescent="0.2">
      <c r="A1511" s="27">
        <f t="shared" si="66"/>
        <v>1505</v>
      </c>
      <c r="B1511" s="50">
        <v>42011</v>
      </c>
      <c r="C1511" s="5">
        <v>71.25</v>
      </c>
      <c r="D1511" s="5">
        <v>79.75</v>
      </c>
      <c r="E1511" s="34">
        <v>1.3</v>
      </c>
      <c r="F1511" s="5">
        <v>9.9499999999999993</v>
      </c>
      <c r="G1511" s="34">
        <v>4.5</v>
      </c>
      <c r="H1511" s="34">
        <v>101</v>
      </c>
      <c r="I1511" s="34">
        <v>109.5</v>
      </c>
      <c r="J1511" s="20"/>
      <c r="K1511" s="24">
        <f t="shared" si="64"/>
        <v>63.42</v>
      </c>
      <c r="L1511" s="24"/>
      <c r="M1511" s="9">
        <v>8.34</v>
      </c>
      <c r="N1511" s="76">
        <f t="shared" si="65"/>
        <v>0.13150425733207188</v>
      </c>
      <c r="P1511" s="23"/>
      <c r="R1511" s="5">
        <v>108.75</v>
      </c>
      <c r="S1511" s="5">
        <v>117.25</v>
      </c>
      <c r="T1511" s="25"/>
      <c r="U1511" s="34">
        <v>58.83</v>
      </c>
      <c r="V1511" s="34">
        <v>62.75</v>
      </c>
      <c r="W1511" s="78"/>
    </row>
    <row r="1512" spans="1:23" outlineLevel="1" x14ac:dyDescent="0.2">
      <c r="A1512" s="27">
        <f t="shared" si="66"/>
        <v>1506</v>
      </c>
      <c r="B1512" s="50">
        <v>42012</v>
      </c>
      <c r="C1512" s="5">
        <v>71</v>
      </c>
      <c r="D1512" s="5">
        <v>79.5</v>
      </c>
      <c r="E1512" s="34">
        <v>1.3</v>
      </c>
      <c r="F1512" s="5">
        <v>9.85</v>
      </c>
      <c r="G1512" s="34">
        <v>4.3</v>
      </c>
      <c r="H1512" s="34">
        <v>100.75</v>
      </c>
      <c r="I1512" s="34">
        <v>109.25</v>
      </c>
      <c r="J1512" s="20"/>
      <c r="K1512" s="24">
        <f t="shared" si="64"/>
        <v>63.29</v>
      </c>
      <c r="L1512" s="24"/>
      <c r="M1512" s="9">
        <v>8.57</v>
      </c>
      <c r="N1512" s="76">
        <f t="shared" si="65"/>
        <v>0.13540843735187233</v>
      </c>
      <c r="P1512" s="23"/>
      <c r="R1512" s="5">
        <v>108.5</v>
      </c>
      <c r="S1512" s="5">
        <v>117</v>
      </c>
      <c r="T1512" s="25"/>
      <c r="U1512" s="34">
        <v>59.24</v>
      </c>
      <c r="V1512" s="34">
        <v>62.5</v>
      </c>
      <c r="W1512" s="78"/>
    </row>
    <row r="1513" spans="1:23" outlineLevel="1" x14ac:dyDescent="0.2">
      <c r="A1513" s="27">
        <f t="shared" si="66"/>
        <v>1507</v>
      </c>
      <c r="B1513" s="50">
        <v>42013</v>
      </c>
      <c r="C1513" s="5">
        <v>70.5</v>
      </c>
      <c r="D1513" s="5">
        <v>79</v>
      </c>
      <c r="E1513" s="34">
        <v>1.3</v>
      </c>
      <c r="F1513" s="5">
        <v>9.6999999999999993</v>
      </c>
      <c r="G1513" s="34">
        <v>4.2</v>
      </c>
      <c r="H1513" s="34">
        <v>100.85</v>
      </c>
      <c r="I1513" s="34">
        <v>109.25</v>
      </c>
      <c r="J1513" s="20"/>
      <c r="K1513" s="24">
        <f t="shared" si="64"/>
        <v>62.980000000000004</v>
      </c>
      <c r="L1513" s="24"/>
      <c r="M1513" s="9">
        <v>8.5500000000000007</v>
      </c>
      <c r="N1513" s="76">
        <f t="shared" si="65"/>
        <v>0.13575738329628453</v>
      </c>
      <c r="P1513" s="23"/>
      <c r="R1513" s="5">
        <v>108.1</v>
      </c>
      <c r="S1513" s="5">
        <v>116.5</v>
      </c>
      <c r="T1513" s="25"/>
      <c r="U1513" s="34">
        <v>59.07</v>
      </c>
      <c r="V1513" s="34">
        <v>62</v>
      </c>
      <c r="W1513" s="78"/>
    </row>
    <row r="1514" spans="1:23" outlineLevel="1" x14ac:dyDescent="0.2">
      <c r="A1514" s="27">
        <f t="shared" si="66"/>
        <v>1508</v>
      </c>
      <c r="B1514" s="50">
        <v>42016</v>
      </c>
      <c r="C1514" s="5">
        <v>68.75</v>
      </c>
      <c r="D1514" s="5">
        <v>78.5</v>
      </c>
      <c r="E1514" s="34">
        <v>1.3</v>
      </c>
      <c r="F1514" s="5">
        <v>10</v>
      </c>
      <c r="G1514" s="34">
        <v>4.0999999999999996</v>
      </c>
      <c r="H1514" s="34">
        <v>100.1</v>
      </c>
      <c r="I1514" s="34">
        <v>108.5</v>
      </c>
      <c r="J1514" s="20"/>
      <c r="K1514" s="24">
        <f t="shared" si="64"/>
        <v>62.22</v>
      </c>
      <c r="L1514" s="24"/>
      <c r="M1514" s="9">
        <v>8.5500000000000007</v>
      </c>
      <c r="N1514" s="76">
        <f t="shared" si="65"/>
        <v>0.13741562198649954</v>
      </c>
      <c r="P1514" s="23"/>
      <c r="R1514" s="5">
        <v>108.1</v>
      </c>
      <c r="S1514" s="5">
        <v>116.5</v>
      </c>
      <c r="T1514" s="25"/>
      <c r="U1514" s="34">
        <v>57.1</v>
      </c>
      <c r="V1514" s="34">
        <v>60.25</v>
      </c>
      <c r="W1514" s="78"/>
    </row>
    <row r="1515" spans="1:23" outlineLevel="1" x14ac:dyDescent="0.2">
      <c r="A1515" s="27">
        <f t="shared" si="66"/>
        <v>1509</v>
      </c>
      <c r="B1515" s="50">
        <v>42017</v>
      </c>
      <c r="C1515" s="5">
        <v>68.5</v>
      </c>
      <c r="D1515" s="5">
        <v>78.25</v>
      </c>
      <c r="E1515" s="34">
        <v>1.3</v>
      </c>
      <c r="F1515" s="5">
        <v>10.1</v>
      </c>
      <c r="G1515" s="34">
        <v>4.0999999999999996</v>
      </c>
      <c r="H1515" s="34">
        <v>99.8</v>
      </c>
      <c r="I1515" s="34">
        <v>108</v>
      </c>
      <c r="J1515" s="20"/>
      <c r="K1515" s="24">
        <f t="shared" si="64"/>
        <v>61.890000000000008</v>
      </c>
      <c r="L1515" s="24"/>
      <c r="M1515" s="9">
        <v>8.5</v>
      </c>
      <c r="N1515" s="76">
        <f t="shared" si="65"/>
        <v>0.13734044272095652</v>
      </c>
      <c r="P1515" s="23"/>
      <c r="R1515" s="5">
        <v>108.5</v>
      </c>
      <c r="S1515" s="5">
        <v>116.25</v>
      </c>
      <c r="T1515" s="25"/>
      <c r="U1515" s="34">
        <v>56.43</v>
      </c>
      <c r="V1515" s="34">
        <v>60</v>
      </c>
      <c r="W1515" s="78"/>
    </row>
    <row r="1516" spans="1:23" outlineLevel="1" x14ac:dyDescent="0.2">
      <c r="A1516" s="27">
        <f t="shared" si="66"/>
        <v>1510</v>
      </c>
      <c r="B1516" s="50">
        <v>42018</v>
      </c>
      <c r="C1516" s="5">
        <v>67.75</v>
      </c>
      <c r="D1516" s="5">
        <v>77.5</v>
      </c>
      <c r="E1516" s="34">
        <v>1.3</v>
      </c>
      <c r="F1516" s="5">
        <v>10.65</v>
      </c>
      <c r="G1516" s="34">
        <v>4.25</v>
      </c>
      <c r="H1516" s="34">
        <v>99.85</v>
      </c>
      <c r="I1516" s="34">
        <v>108</v>
      </c>
      <c r="J1516" s="20"/>
      <c r="K1516" s="24">
        <f t="shared" si="64"/>
        <v>60.65</v>
      </c>
      <c r="L1516" s="24"/>
      <c r="M1516" s="9">
        <v>8.0299999999999994</v>
      </c>
      <c r="N1516" s="76">
        <f t="shared" si="65"/>
        <v>0.13239901071723001</v>
      </c>
      <c r="P1516" s="23"/>
      <c r="R1516" s="5">
        <v>107.85</v>
      </c>
      <c r="S1516" s="5">
        <v>116</v>
      </c>
      <c r="T1516" s="25"/>
      <c r="U1516" s="34">
        <v>56.21</v>
      </c>
      <c r="V1516" s="34">
        <v>59.25</v>
      </c>
      <c r="W1516" s="78"/>
    </row>
    <row r="1517" spans="1:23" outlineLevel="1" x14ac:dyDescent="0.2">
      <c r="A1517" s="27">
        <f t="shared" si="66"/>
        <v>1511</v>
      </c>
      <c r="B1517" s="50">
        <v>42019</v>
      </c>
      <c r="C1517" s="5">
        <v>68.75</v>
      </c>
      <c r="D1517" s="5">
        <v>77.75</v>
      </c>
      <c r="E1517" s="34">
        <v>1.3</v>
      </c>
      <c r="F1517" s="5">
        <v>10.75</v>
      </c>
      <c r="G1517" s="34">
        <v>4.2</v>
      </c>
      <c r="H1517" s="34">
        <v>99.5</v>
      </c>
      <c r="I1517" s="34">
        <v>107.75</v>
      </c>
      <c r="J1517" s="20"/>
      <c r="K1517" s="24">
        <f t="shared" si="64"/>
        <v>60.78</v>
      </c>
      <c r="L1517" s="24"/>
      <c r="M1517" s="9">
        <v>7.99</v>
      </c>
      <c r="N1517" s="76">
        <f t="shared" si="65"/>
        <v>0.13145771635406384</v>
      </c>
      <c r="P1517" s="23"/>
      <c r="R1517" s="5">
        <v>107.25</v>
      </c>
      <c r="S1517" s="5">
        <v>115.5</v>
      </c>
      <c r="T1517" s="25"/>
      <c r="U1517" s="34">
        <v>57.03</v>
      </c>
      <c r="V1517" s="34">
        <v>60.25</v>
      </c>
      <c r="W1517" s="78"/>
    </row>
    <row r="1518" spans="1:23" outlineLevel="1" x14ac:dyDescent="0.2">
      <c r="A1518" s="27">
        <f t="shared" si="66"/>
        <v>1512</v>
      </c>
      <c r="B1518" s="50">
        <v>42020</v>
      </c>
      <c r="C1518" s="5">
        <v>68.25</v>
      </c>
      <c r="D1518" s="5">
        <v>78</v>
      </c>
      <c r="E1518" s="34">
        <v>1.3</v>
      </c>
      <c r="F1518" s="5">
        <v>10.75</v>
      </c>
      <c r="G1518" s="34">
        <v>4.2</v>
      </c>
      <c r="H1518" s="34">
        <v>99.25</v>
      </c>
      <c r="I1518" s="34">
        <v>107.5</v>
      </c>
      <c r="J1518" s="20"/>
      <c r="K1518" s="24">
        <f t="shared" si="64"/>
        <v>61.010000000000005</v>
      </c>
      <c r="L1518" s="24"/>
      <c r="M1518" s="9">
        <v>8.41</v>
      </c>
      <c r="N1518" s="76">
        <f t="shared" si="65"/>
        <v>0.13784625471234224</v>
      </c>
      <c r="P1518" s="23"/>
      <c r="R1518" s="5">
        <v>107</v>
      </c>
      <c r="S1518" s="5">
        <v>115.25</v>
      </c>
      <c r="T1518" s="25"/>
      <c r="U1518" s="34">
        <v>56.57</v>
      </c>
      <c r="V1518" s="34">
        <v>61</v>
      </c>
      <c r="W1518" s="78"/>
    </row>
    <row r="1519" spans="1:23" outlineLevel="1" x14ac:dyDescent="0.2">
      <c r="A1519" s="27">
        <f t="shared" si="66"/>
        <v>1513</v>
      </c>
      <c r="B1519" s="50">
        <v>42023</v>
      </c>
      <c r="C1519" s="5">
        <v>68</v>
      </c>
      <c r="D1519" s="5">
        <v>77.75</v>
      </c>
      <c r="E1519" s="34">
        <v>1.3</v>
      </c>
      <c r="F1519" s="5">
        <v>11.5</v>
      </c>
      <c r="G1519" s="34">
        <v>4.3499999999999996</v>
      </c>
      <c r="H1519" s="34">
        <v>98.55</v>
      </c>
      <c r="I1519" s="34">
        <v>106.75</v>
      </c>
      <c r="J1519" s="20"/>
      <c r="K1519" s="24">
        <f t="shared" si="64"/>
        <v>60.03</v>
      </c>
      <c r="L1519" s="24"/>
      <c r="M1519" s="9">
        <v>8.41</v>
      </c>
      <c r="N1519" s="76">
        <f t="shared" si="65"/>
        <v>0.14009661835748793</v>
      </c>
      <c r="P1519" s="23"/>
      <c r="R1519" s="5">
        <v>106.3</v>
      </c>
      <c r="S1519" s="5">
        <v>114.5</v>
      </c>
      <c r="T1519" s="25"/>
      <c r="U1519" s="34">
        <v>56.54</v>
      </c>
      <c r="V1519" s="34">
        <v>60.75</v>
      </c>
      <c r="W1519" s="78"/>
    </row>
    <row r="1520" spans="1:23" outlineLevel="1" x14ac:dyDescent="0.2">
      <c r="A1520" s="27">
        <f t="shared" si="66"/>
        <v>1514</v>
      </c>
      <c r="B1520" s="50">
        <v>42024</v>
      </c>
      <c r="C1520" s="5">
        <v>67.25</v>
      </c>
      <c r="D1520" s="5">
        <v>77</v>
      </c>
      <c r="E1520" s="34">
        <v>1.3</v>
      </c>
      <c r="F1520" s="5">
        <v>11.5</v>
      </c>
      <c r="G1520" s="34">
        <v>4.3</v>
      </c>
      <c r="H1520" s="34">
        <v>98</v>
      </c>
      <c r="I1520" s="34">
        <v>106.75</v>
      </c>
      <c r="J1520" s="20"/>
      <c r="K1520" s="24">
        <f t="shared" si="64"/>
        <v>59.34</v>
      </c>
      <c r="L1520" s="24"/>
      <c r="M1520" s="9">
        <v>8.3699999999999992</v>
      </c>
      <c r="N1520" s="76">
        <f t="shared" si="65"/>
        <v>0.14105156723963597</v>
      </c>
      <c r="P1520" s="23"/>
      <c r="R1520" s="5">
        <v>106.35</v>
      </c>
      <c r="S1520" s="5">
        <v>114.5</v>
      </c>
      <c r="T1520" s="25"/>
      <c r="U1520" s="34">
        <v>56.29</v>
      </c>
      <c r="V1520" s="34">
        <v>60</v>
      </c>
      <c r="W1520" s="78"/>
    </row>
    <row r="1521" spans="1:23" outlineLevel="1" x14ac:dyDescent="0.2">
      <c r="A1521" s="27">
        <f t="shared" si="66"/>
        <v>1515</v>
      </c>
      <c r="B1521" s="50">
        <v>42025</v>
      </c>
      <c r="C1521" s="5">
        <v>66</v>
      </c>
      <c r="D1521" s="5">
        <v>75</v>
      </c>
      <c r="E1521" s="34">
        <v>1.3</v>
      </c>
      <c r="F1521" s="5">
        <v>12.3</v>
      </c>
      <c r="G1521" s="34">
        <v>4.75</v>
      </c>
      <c r="H1521" s="34">
        <v>98.65</v>
      </c>
      <c r="I1521" s="34">
        <v>106.75</v>
      </c>
      <c r="J1521" s="20"/>
      <c r="K1521" s="24">
        <f t="shared" si="64"/>
        <v>56.7</v>
      </c>
      <c r="L1521" s="24"/>
      <c r="M1521" s="9">
        <v>8.6</v>
      </c>
      <c r="N1521" s="76">
        <f t="shared" si="65"/>
        <v>0.15167548500881833</v>
      </c>
      <c r="P1521" s="23"/>
      <c r="R1521" s="5">
        <v>105.9</v>
      </c>
      <c r="S1521" s="5">
        <v>114</v>
      </c>
      <c r="T1521" s="25"/>
      <c r="U1521" s="34">
        <v>55.6</v>
      </c>
      <c r="V1521" s="34">
        <v>58.75</v>
      </c>
      <c r="W1521" s="78"/>
    </row>
    <row r="1522" spans="1:23" outlineLevel="1" x14ac:dyDescent="0.2">
      <c r="A1522" s="27">
        <f t="shared" si="66"/>
        <v>1516</v>
      </c>
      <c r="B1522" s="50">
        <v>42026</v>
      </c>
      <c r="C1522" s="5">
        <v>67</v>
      </c>
      <c r="D1522" s="5">
        <v>76</v>
      </c>
      <c r="E1522" s="34">
        <v>1.3</v>
      </c>
      <c r="F1522" s="5">
        <v>12.25</v>
      </c>
      <c r="G1522" s="34">
        <v>4.6500000000000004</v>
      </c>
      <c r="H1522" s="34">
        <v>98.8</v>
      </c>
      <c r="I1522" s="34">
        <v>106.75</v>
      </c>
      <c r="J1522" s="20"/>
      <c r="K1522" s="24">
        <f t="shared" si="64"/>
        <v>57.67</v>
      </c>
      <c r="L1522" s="24"/>
      <c r="M1522" s="9">
        <v>8.69</v>
      </c>
      <c r="N1522" s="76">
        <f t="shared" si="65"/>
        <v>0.15068493150684931</v>
      </c>
      <c r="P1522" s="23"/>
      <c r="R1522" s="5">
        <v>105.8</v>
      </c>
      <c r="S1522" s="5">
        <v>113.75</v>
      </c>
      <c r="T1522" s="25"/>
      <c r="U1522" s="34">
        <v>55.05</v>
      </c>
      <c r="V1522" s="34">
        <v>59.75</v>
      </c>
      <c r="W1522" s="78"/>
    </row>
    <row r="1523" spans="1:23" outlineLevel="1" x14ac:dyDescent="0.2">
      <c r="A1523" s="27">
        <f t="shared" si="66"/>
        <v>1517</v>
      </c>
      <c r="B1523" s="50">
        <v>42027</v>
      </c>
      <c r="C1523" s="5">
        <v>66.5</v>
      </c>
      <c r="D1523" s="5">
        <v>75.5</v>
      </c>
      <c r="E1523" s="34">
        <v>1.3</v>
      </c>
      <c r="F1523" s="5">
        <v>12.15</v>
      </c>
      <c r="G1523" s="34">
        <v>4.5</v>
      </c>
      <c r="H1523" s="34">
        <v>97.9</v>
      </c>
      <c r="I1523" s="34">
        <v>105.75</v>
      </c>
      <c r="J1523" s="20"/>
      <c r="K1523" s="24">
        <f t="shared" si="64"/>
        <v>57.310000000000009</v>
      </c>
      <c r="L1523" s="24"/>
      <c r="M1523" s="9">
        <v>7.85</v>
      </c>
      <c r="N1523" s="76">
        <f t="shared" si="65"/>
        <v>0.13697435002617342</v>
      </c>
      <c r="P1523" s="23"/>
      <c r="R1523" s="5">
        <v>105.9</v>
      </c>
      <c r="S1523" s="5">
        <v>113.75</v>
      </c>
      <c r="T1523" s="25"/>
      <c r="U1523" s="34">
        <v>54.64</v>
      </c>
      <c r="V1523" s="34">
        <v>59.25</v>
      </c>
      <c r="W1523" s="78"/>
    </row>
    <row r="1524" spans="1:23" outlineLevel="1" x14ac:dyDescent="0.2">
      <c r="A1524" s="27">
        <f t="shared" si="66"/>
        <v>1518</v>
      </c>
      <c r="B1524" s="50">
        <v>42030</v>
      </c>
      <c r="C1524" s="5">
        <v>63.75</v>
      </c>
      <c r="D1524" s="5">
        <v>72.75</v>
      </c>
      <c r="E1524" s="34">
        <v>1.3</v>
      </c>
      <c r="F1524" s="5">
        <v>11.75</v>
      </c>
      <c r="G1524" s="34">
        <v>4.4000000000000004</v>
      </c>
      <c r="H1524" s="34">
        <v>96.45</v>
      </c>
      <c r="I1524" s="34">
        <v>104.25</v>
      </c>
      <c r="J1524" s="20"/>
      <c r="K1524" s="24">
        <f t="shared" si="64"/>
        <v>55.180000000000007</v>
      </c>
      <c r="L1524" s="24"/>
      <c r="M1524" s="9">
        <v>7.47</v>
      </c>
      <c r="N1524" s="76">
        <f t="shared" si="65"/>
        <v>0.13537513591881115</v>
      </c>
      <c r="P1524" s="23"/>
      <c r="R1524" s="5">
        <v>105.7</v>
      </c>
      <c r="S1524" s="5">
        <v>113.5</v>
      </c>
      <c r="T1524" s="25"/>
      <c r="U1524" s="34">
        <v>53.54</v>
      </c>
      <c r="V1524" s="34">
        <v>56.5</v>
      </c>
      <c r="W1524" s="78"/>
    </row>
    <row r="1525" spans="1:23" outlineLevel="1" x14ac:dyDescent="0.2">
      <c r="A1525" s="27">
        <f t="shared" si="66"/>
        <v>1519</v>
      </c>
      <c r="B1525" s="50">
        <v>42031</v>
      </c>
      <c r="C1525" s="5">
        <v>63.75</v>
      </c>
      <c r="D1525" s="5">
        <v>72.75</v>
      </c>
      <c r="E1525" s="34">
        <v>1.3</v>
      </c>
      <c r="F1525" s="5">
        <v>11.5</v>
      </c>
      <c r="G1525" s="34">
        <v>4.3</v>
      </c>
      <c r="H1525" s="34">
        <v>96.25</v>
      </c>
      <c r="I1525" s="34">
        <v>103.5</v>
      </c>
      <c r="J1525" s="20"/>
      <c r="K1525" s="24">
        <f t="shared" si="64"/>
        <v>55.430000000000007</v>
      </c>
      <c r="L1525" s="24"/>
      <c r="M1525" s="9">
        <v>7.42</v>
      </c>
      <c r="N1525" s="76">
        <f t="shared" si="65"/>
        <v>0.13386252931625472</v>
      </c>
      <c r="P1525" s="23"/>
      <c r="R1525" s="5">
        <v>106</v>
      </c>
      <c r="S1525" s="5">
        <v>113.25</v>
      </c>
      <c r="T1525" s="25"/>
      <c r="U1525" s="34">
        <v>53.35</v>
      </c>
      <c r="V1525" s="34">
        <v>56.5</v>
      </c>
      <c r="W1525" s="78"/>
    </row>
    <row r="1526" spans="1:23" outlineLevel="1" x14ac:dyDescent="0.2">
      <c r="A1526" s="27">
        <f t="shared" si="66"/>
        <v>1520</v>
      </c>
      <c r="B1526" s="50">
        <v>42032</v>
      </c>
      <c r="C1526" s="5">
        <v>63</v>
      </c>
      <c r="D1526" s="5">
        <v>71.5</v>
      </c>
      <c r="E1526" s="34">
        <v>1.3</v>
      </c>
      <c r="F1526" s="5">
        <v>11.15</v>
      </c>
      <c r="G1526" s="34">
        <v>4.2</v>
      </c>
      <c r="H1526" s="34">
        <v>96.1</v>
      </c>
      <c r="I1526" s="34">
        <v>103.5</v>
      </c>
      <c r="J1526" s="20"/>
      <c r="K1526" s="24">
        <f t="shared" si="64"/>
        <v>54.63</v>
      </c>
      <c r="L1526" s="24"/>
      <c r="M1526" s="9">
        <v>7.2</v>
      </c>
      <c r="N1526" s="76">
        <f t="shared" si="65"/>
        <v>0.13179571663920922</v>
      </c>
      <c r="P1526" s="23"/>
      <c r="R1526" s="5">
        <v>105.6</v>
      </c>
      <c r="S1526" s="5">
        <v>113</v>
      </c>
      <c r="T1526" s="25"/>
      <c r="U1526" s="34">
        <v>52.37</v>
      </c>
      <c r="V1526" s="34">
        <v>55.75</v>
      </c>
      <c r="W1526" s="78"/>
    </row>
    <row r="1527" spans="1:23" outlineLevel="1" x14ac:dyDescent="0.2">
      <c r="A1527" s="27">
        <f t="shared" si="66"/>
        <v>1521</v>
      </c>
      <c r="B1527" s="50">
        <v>42033</v>
      </c>
      <c r="C1527" s="5">
        <v>63.25</v>
      </c>
      <c r="D1527" s="5">
        <v>70.5</v>
      </c>
      <c r="E1527" s="34">
        <v>1.3</v>
      </c>
      <c r="F1527" s="5">
        <v>10.4</v>
      </c>
      <c r="G1527" s="34">
        <v>4.1500000000000004</v>
      </c>
      <c r="H1527" s="34">
        <v>96</v>
      </c>
      <c r="I1527" s="34">
        <v>103.25</v>
      </c>
      <c r="J1527" s="20"/>
      <c r="K1527" s="24">
        <f t="shared" si="64"/>
        <v>54.46</v>
      </c>
      <c r="L1527" s="24"/>
      <c r="M1527" s="9">
        <v>6.91</v>
      </c>
      <c r="N1527" s="76">
        <f t="shared" si="65"/>
        <v>0.12688211531399193</v>
      </c>
      <c r="P1527" s="23"/>
      <c r="R1527" s="5">
        <v>106</v>
      </c>
      <c r="S1527" s="5">
        <v>113.25</v>
      </c>
      <c r="T1527" s="25"/>
      <c r="U1527" s="34">
        <v>52.26</v>
      </c>
      <c r="V1527" s="34">
        <v>56</v>
      </c>
      <c r="W1527" s="78"/>
    </row>
    <row r="1528" spans="1:23" outlineLevel="1" x14ac:dyDescent="0.2">
      <c r="A1528" s="27">
        <f t="shared" si="66"/>
        <v>1522</v>
      </c>
      <c r="B1528" s="50">
        <v>42034</v>
      </c>
      <c r="C1528" s="5">
        <v>62</v>
      </c>
      <c r="D1528" s="5">
        <v>69.25</v>
      </c>
      <c r="E1528" s="34">
        <v>1.25</v>
      </c>
      <c r="F1528" s="5">
        <v>10.35</v>
      </c>
      <c r="G1528" s="34">
        <v>4.0999999999999996</v>
      </c>
      <c r="H1528" s="34">
        <v>95</v>
      </c>
      <c r="I1528" s="34">
        <v>102.25</v>
      </c>
      <c r="J1528" s="20"/>
      <c r="K1528" s="24">
        <f t="shared" si="64"/>
        <v>53.36</v>
      </c>
      <c r="L1528" s="24"/>
      <c r="M1528" s="9">
        <v>7.03</v>
      </c>
      <c r="N1528" s="76">
        <f t="shared" si="65"/>
        <v>0.13174662668665668</v>
      </c>
      <c r="P1528" s="23"/>
      <c r="R1528" s="5">
        <v>106</v>
      </c>
      <c r="S1528" s="5">
        <v>113.25</v>
      </c>
      <c r="T1528" s="25"/>
      <c r="U1528" s="34">
        <v>52.35</v>
      </c>
      <c r="V1528" s="34">
        <v>54.25</v>
      </c>
      <c r="W1528" s="78"/>
    </row>
    <row r="1529" spans="1:23" outlineLevel="1" x14ac:dyDescent="0.2">
      <c r="A1529" s="27">
        <f t="shared" si="66"/>
        <v>1523</v>
      </c>
      <c r="B1529" s="50">
        <v>42037</v>
      </c>
      <c r="C1529" s="5">
        <v>61.25</v>
      </c>
      <c r="D1529" s="5">
        <v>68.5</v>
      </c>
      <c r="E1529" s="34">
        <v>1.25</v>
      </c>
      <c r="F1529" s="5">
        <v>10.35</v>
      </c>
      <c r="G1529" s="34">
        <v>4.0999999999999996</v>
      </c>
      <c r="H1529" s="34">
        <v>95.25</v>
      </c>
      <c r="I1529" s="34">
        <v>102.25</v>
      </c>
      <c r="J1529" s="20"/>
      <c r="K1529" s="24">
        <f t="shared" si="64"/>
        <v>52.67</v>
      </c>
      <c r="L1529" s="24"/>
      <c r="M1529" s="9">
        <v>7.46</v>
      </c>
      <c r="N1529" s="76">
        <f t="shared" si="65"/>
        <v>0.14163660527814695</v>
      </c>
      <c r="P1529" s="23"/>
      <c r="R1529" s="5">
        <v>106.25</v>
      </c>
      <c r="S1529" s="5">
        <v>113.25</v>
      </c>
      <c r="T1529" s="25"/>
      <c r="U1529" s="34">
        <v>52.23</v>
      </c>
      <c r="V1529" s="34">
        <v>53.5</v>
      </c>
      <c r="W1529" s="78"/>
    </row>
    <row r="1530" spans="1:23" outlineLevel="1" x14ac:dyDescent="0.2">
      <c r="A1530" s="27">
        <f t="shared" si="66"/>
        <v>1524</v>
      </c>
      <c r="B1530" s="50">
        <v>42038</v>
      </c>
      <c r="C1530" s="5">
        <v>63</v>
      </c>
      <c r="D1530" s="5">
        <v>69.5</v>
      </c>
      <c r="E1530" s="34">
        <v>1.25</v>
      </c>
      <c r="F1530" s="5">
        <v>10.199999999999999</v>
      </c>
      <c r="G1530" s="34">
        <v>4.2</v>
      </c>
      <c r="H1530" s="34">
        <v>95.6</v>
      </c>
      <c r="I1530" s="34">
        <v>102.5</v>
      </c>
      <c r="J1530" s="20"/>
      <c r="K1530" s="24">
        <f t="shared" si="64"/>
        <v>53.740000000000009</v>
      </c>
      <c r="L1530" s="24"/>
      <c r="M1530" s="9">
        <v>7.88</v>
      </c>
      <c r="N1530" s="76">
        <f t="shared" si="65"/>
        <v>0.14663193152214363</v>
      </c>
      <c r="P1530" s="23"/>
      <c r="R1530" s="5">
        <v>106.35</v>
      </c>
      <c r="S1530" s="5">
        <v>113.25</v>
      </c>
      <c r="T1530" s="25"/>
      <c r="U1530" s="34">
        <v>52.06</v>
      </c>
      <c r="V1530" s="34">
        <v>55.25</v>
      </c>
      <c r="W1530" s="78"/>
    </row>
    <row r="1531" spans="1:23" outlineLevel="1" x14ac:dyDescent="0.2">
      <c r="A1531" s="27">
        <f t="shared" si="66"/>
        <v>1525</v>
      </c>
      <c r="B1531" s="50">
        <v>42039</v>
      </c>
      <c r="C1531" s="5">
        <v>62</v>
      </c>
      <c r="D1531" s="5">
        <v>68.5</v>
      </c>
      <c r="E1531" s="34">
        <v>1.25</v>
      </c>
      <c r="F1531" s="5">
        <v>10.3</v>
      </c>
      <c r="G1531" s="34">
        <v>4.3</v>
      </c>
      <c r="H1531" s="34">
        <v>95.6</v>
      </c>
      <c r="I1531" s="34">
        <v>102.5</v>
      </c>
      <c r="J1531" s="20"/>
      <c r="K1531" s="24">
        <f t="shared" si="64"/>
        <v>52.72</v>
      </c>
      <c r="L1531" s="24"/>
      <c r="M1531" s="9">
        <v>7.58</v>
      </c>
      <c r="N1531" s="76">
        <f t="shared" si="65"/>
        <v>0.1437784522003035</v>
      </c>
      <c r="P1531" s="23"/>
      <c r="R1531" s="5">
        <v>106.35</v>
      </c>
      <c r="S1531" s="5">
        <v>113.25</v>
      </c>
      <c r="T1531" s="25"/>
      <c r="U1531" s="34">
        <v>51.49</v>
      </c>
      <c r="V1531" s="34">
        <v>54</v>
      </c>
      <c r="W1531" s="78"/>
    </row>
    <row r="1532" spans="1:23" outlineLevel="1" x14ac:dyDescent="0.2">
      <c r="A1532" s="27">
        <f t="shared" si="66"/>
        <v>1526</v>
      </c>
      <c r="B1532" s="50">
        <v>42040</v>
      </c>
      <c r="C1532" s="5">
        <v>61.75</v>
      </c>
      <c r="D1532" s="5">
        <v>68</v>
      </c>
      <c r="E1532" s="34">
        <v>1.25</v>
      </c>
      <c r="F1532" s="5">
        <v>10.4</v>
      </c>
      <c r="G1532" s="34">
        <v>4.3499999999999996</v>
      </c>
      <c r="H1532" s="34">
        <v>95.6</v>
      </c>
      <c r="I1532" s="34">
        <v>102.5</v>
      </c>
      <c r="J1532" s="20"/>
      <c r="K1532" s="24">
        <f t="shared" ref="K1532:K1595" si="67">+D1532*0.92-F1532</f>
        <v>52.160000000000004</v>
      </c>
      <c r="L1532" s="24"/>
      <c r="M1532" s="9">
        <v>7.55</v>
      </c>
      <c r="N1532" s="76">
        <f t="shared" ref="N1532:N1595" si="68">+M1532/K1532</f>
        <v>0.14474693251533741</v>
      </c>
      <c r="P1532" s="23"/>
      <c r="R1532" s="5">
        <v>106.35</v>
      </c>
      <c r="S1532" s="5">
        <v>113.25</v>
      </c>
      <c r="T1532" s="25"/>
      <c r="U1532" s="34">
        <v>51.15</v>
      </c>
      <c r="V1532" s="34">
        <v>53.75</v>
      </c>
      <c r="W1532" s="78"/>
    </row>
    <row r="1533" spans="1:23" outlineLevel="1" x14ac:dyDescent="0.2">
      <c r="A1533" s="27">
        <f t="shared" si="66"/>
        <v>1527</v>
      </c>
      <c r="B1533" s="50">
        <v>42041</v>
      </c>
      <c r="C1533" s="5">
        <v>62.25</v>
      </c>
      <c r="D1533" s="5">
        <v>67.25</v>
      </c>
      <c r="E1533" s="34">
        <v>1.25</v>
      </c>
      <c r="F1533" s="5">
        <v>10.5</v>
      </c>
      <c r="G1533" s="34">
        <v>4.3</v>
      </c>
      <c r="H1533" s="34">
        <v>95.35</v>
      </c>
      <c r="I1533" s="34">
        <v>102.5</v>
      </c>
      <c r="J1533" s="20"/>
      <c r="K1533" s="24">
        <f t="shared" si="67"/>
        <v>51.370000000000005</v>
      </c>
      <c r="L1533" s="24"/>
      <c r="M1533" s="9">
        <v>7.35</v>
      </c>
      <c r="N1533" s="76">
        <f t="shared" si="68"/>
        <v>0.14307961845435077</v>
      </c>
      <c r="P1533" s="23"/>
      <c r="R1533" s="5">
        <v>106.1</v>
      </c>
      <c r="S1533" s="5">
        <v>113.25</v>
      </c>
      <c r="T1533" s="25"/>
      <c r="U1533" s="34">
        <v>51.15</v>
      </c>
      <c r="V1533" s="34">
        <v>52.75</v>
      </c>
      <c r="W1533" s="78"/>
    </row>
    <row r="1534" spans="1:23" outlineLevel="1" x14ac:dyDescent="0.2">
      <c r="A1534" s="27">
        <f t="shared" si="66"/>
        <v>1528</v>
      </c>
      <c r="B1534" s="50">
        <v>42044</v>
      </c>
      <c r="C1534" s="5">
        <v>61.75</v>
      </c>
      <c r="D1534" s="5">
        <v>66.75</v>
      </c>
      <c r="E1534" s="34">
        <v>1.1499999999999999</v>
      </c>
      <c r="F1534" s="5">
        <v>11</v>
      </c>
      <c r="G1534" s="34">
        <v>4.4000000000000004</v>
      </c>
      <c r="H1534" s="34">
        <v>94.85</v>
      </c>
      <c r="I1534" s="34">
        <v>102.5</v>
      </c>
      <c r="J1534" s="20"/>
      <c r="K1534" s="24">
        <f t="shared" si="67"/>
        <v>50.410000000000004</v>
      </c>
      <c r="L1534" s="24"/>
      <c r="M1534" s="9">
        <v>7.78</v>
      </c>
      <c r="N1534" s="76">
        <f t="shared" si="68"/>
        <v>0.15433445744891885</v>
      </c>
      <c r="P1534" s="23"/>
      <c r="R1534" s="5">
        <v>105.6</v>
      </c>
      <c r="S1534" s="5">
        <v>113.25</v>
      </c>
      <c r="T1534" s="25"/>
      <c r="U1534" s="34">
        <v>51.35</v>
      </c>
      <c r="V1534" s="34">
        <v>52.25</v>
      </c>
      <c r="W1534" s="78"/>
    </row>
    <row r="1535" spans="1:23" outlineLevel="1" x14ac:dyDescent="0.2">
      <c r="A1535" s="27">
        <f t="shared" si="66"/>
        <v>1529</v>
      </c>
      <c r="B1535" s="50">
        <v>42045</v>
      </c>
      <c r="C1535" s="5">
        <v>62.75</v>
      </c>
      <c r="D1535" s="5">
        <v>69.25</v>
      </c>
      <c r="E1535" s="34">
        <v>1.1499999999999999</v>
      </c>
      <c r="F1535" s="5">
        <v>10.8</v>
      </c>
      <c r="G1535" s="34">
        <v>4.5</v>
      </c>
      <c r="H1535" s="34">
        <v>95.1</v>
      </c>
      <c r="I1535" s="34">
        <v>102.5</v>
      </c>
      <c r="J1535" s="20"/>
      <c r="K1535" s="24">
        <f t="shared" si="67"/>
        <v>52.91</v>
      </c>
      <c r="L1535" s="24"/>
      <c r="M1535" s="9">
        <v>7.29</v>
      </c>
      <c r="N1535" s="76">
        <f t="shared" si="68"/>
        <v>0.13778113778113779</v>
      </c>
      <c r="P1535" s="23"/>
      <c r="R1535" s="5">
        <v>105.6</v>
      </c>
      <c r="S1535" s="5">
        <v>113</v>
      </c>
      <c r="T1535" s="25"/>
      <c r="U1535" s="34">
        <v>52.11</v>
      </c>
      <c r="V1535" s="34">
        <v>53.5</v>
      </c>
      <c r="W1535" s="78"/>
    </row>
    <row r="1536" spans="1:23" outlineLevel="1" x14ac:dyDescent="0.2">
      <c r="A1536" s="27">
        <f t="shared" si="66"/>
        <v>1530</v>
      </c>
      <c r="B1536" s="50">
        <v>42046</v>
      </c>
      <c r="C1536" s="5">
        <v>62.75</v>
      </c>
      <c r="D1536" s="5">
        <v>69.25</v>
      </c>
      <c r="E1536" s="34">
        <v>1.1499999999999999</v>
      </c>
      <c r="F1536" s="5">
        <v>10.85</v>
      </c>
      <c r="G1536" s="34">
        <v>4.5999999999999996</v>
      </c>
      <c r="H1536" s="34">
        <v>94.6</v>
      </c>
      <c r="I1536" s="34">
        <v>102</v>
      </c>
      <c r="J1536" s="20"/>
      <c r="K1536" s="24">
        <f t="shared" si="67"/>
        <v>52.86</v>
      </c>
      <c r="L1536" s="24"/>
      <c r="M1536" s="9">
        <v>7.42</v>
      </c>
      <c r="N1536" s="76">
        <f t="shared" si="68"/>
        <v>0.14037079076806658</v>
      </c>
      <c r="P1536" s="23"/>
      <c r="R1536" s="5">
        <v>104.35</v>
      </c>
      <c r="S1536" s="5">
        <v>111.75</v>
      </c>
      <c r="T1536" s="25"/>
      <c r="U1536" s="34">
        <v>51.97</v>
      </c>
      <c r="V1536" s="34">
        <v>53.5</v>
      </c>
      <c r="W1536" s="78"/>
    </row>
    <row r="1537" spans="1:23" outlineLevel="1" x14ac:dyDescent="0.2">
      <c r="A1537" s="27">
        <f t="shared" si="66"/>
        <v>1531</v>
      </c>
      <c r="B1537" s="50">
        <v>42047</v>
      </c>
      <c r="C1537" s="5">
        <v>63.25</v>
      </c>
      <c r="D1537" s="5">
        <v>69.75</v>
      </c>
      <c r="E1537" s="34">
        <v>1.1499999999999999</v>
      </c>
      <c r="F1537" s="5">
        <v>10.25</v>
      </c>
      <c r="G1537" s="34">
        <v>4.4000000000000004</v>
      </c>
      <c r="H1537" s="34">
        <v>94.2</v>
      </c>
      <c r="I1537" s="34">
        <v>102</v>
      </c>
      <c r="J1537" s="20"/>
      <c r="K1537" s="24">
        <f t="shared" si="67"/>
        <v>53.92</v>
      </c>
      <c r="L1537" s="24"/>
      <c r="M1537" s="9">
        <v>7.73</v>
      </c>
      <c r="N1537" s="76">
        <f t="shared" si="68"/>
        <v>0.1433605341246291</v>
      </c>
      <c r="P1537" s="23"/>
      <c r="R1537" s="5">
        <v>102.95</v>
      </c>
      <c r="S1537" s="5">
        <v>111.75</v>
      </c>
      <c r="T1537" s="25"/>
      <c r="U1537" s="34">
        <v>52.05</v>
      </c>
      <c r="V1537" s="34">
        <v>54</v>
      </c>
      <c r="W1537" s="78"/>
    </row>
    <row r="1538" spans="1:23" outlineLevel="1" x14ac:dyDescent="0.2">
      <c r="A1538" s="27">
        <f t="shared" si="66"/>
        <v>1532</v>
      </c>
      <c r="B1538" s="50">
        <v>42048</v>
      </c>
      <c r="C1538" s="5">
        <v>64.25</v>
      </c>
      <c r="D1538" s="5">
        <v>71</v>
      </c>
      <c r="E1538" s="34">
        <v>1.1499999999999999</v>
      </c>
      <c r="F1538" s="5">
        <v>10.1</v>
      </c>
      <c r="G1538" s="34">
        <v>4.5</v>
      </c>
      <c r="H1538" s="34">
        <v>94</v>
      </c>
      <c r="I1538" s="34">
        <v>102</v>
      </c>
      <c r="J1538" s="20"/>
      <c r="K1538" s="24">
        <f t="shared" si="67"/>
        <v>55.220000000000006</v>
      </c>
      <c r="L1538" s="24"/>
      <c r="M1538" s="9">
        <v>8.0500000000000007</v>
      </c>
      <c r="N1538" s="76">
        <f t="shared" si="68"/>
        <v>0.14578051430641073</v>
      </c>
      <c r="P1538" s="23"/>
      <c r="R1538" s="5">
        <v>102.75</v>
      </c>
      <c r="S1538" s="5">
        <v>110.75</v>
      </c>
      <c r="T1538" s="25"/>
      <c r="U1538" s="34">
        <v>52.98</v>
      </c>
      <c r="V1538" s="34">
        <v>55.25</v>
      </c>
      <c r="W1538" s="78"/>
    </row>
    <row r="1539" spans="1:23" outlineLevel="1" x14ac:dyDescent="0.2">
      <c r="A1539" s="27">
        <f t="shared" si="66"/>
        <v>1533</v>
      </c>
      <c r="B1539" s="50">
        <v>42051</v>
      </c>
      <c r="C1539" s="5">
        <v>65.5</v>
      </c>
      <c r="D1539" s="5">
        <v>72.25</v>
      </c>
      <c r="E1539" s="34">
        <v>1.1499999999999999</v>
      </c>
      <c r="F1539" s="5">
        <v>10.4</v>
      </c>
      <c r="G1539" s="34">
        <v>4.45</v>
      </c>
      <c r="H1539" s="34">
        <v>94</v>
      </c>
      <c r="I1539" s="34">
        <v>102</v>
      </c>
      <c r="J1539" s="20"/>
      <c r="K1539" s="24">
        <f t="shared" si="67"/>
        <v>56.07</v>
      </c>
      <c r="L1539" s="24"/>
      <c r="M1539" s="9">
        <v>8.0500000000000007</v>
      </c>
      <c r="N1539" s="76">
        <f t="shared" si="68"/>
        <v>0.14357053682896381</v>
      </c>
      <c r="P1539" s="23"/>
      <c r="R1539" s="5">
        <v>102.75</v>
      </c>
      <c r="S1539" s="5">
        <v>110.75</v>
      </c>
      <c r="T1539" s="25"/>
      <c r="U1539" s="34">
        <v>53.7</v>
      </c>
      <c r="V1539" s="34">
        <v>56.5</v>
      </c>
      <c r="W1539" s="78"/>
    </row>
    <row r="1540" spans="1:23" outlineLevel="1" x14ac:dyDescent="0.2">
      <c r="A1540" s="27">
        <f t="shared" si="66"/>
        <v>1534</v>
      </c>
      <c r="B1540" s="50">
        <v>42052</v>
      </c>
      <c r="C1540" s="5">
        <v>64</v>
      </c>
      <c r="D1540" s="5">
        <v>70.75</v>
      </c>
      <c r="E1540" s="34">
        <v>1.1499999999999999</v>
      </c>
      <c r="F1540" s="5">
        <v>10.3</v>
      </c>
      <c r="G1540" s="34">
        <v>4.3499999999999996</v>
      </c>
      <c r="H1540" s="34">
        <v>94.25</v>
      </c>
      <c r="I1540" s="34">
        <v>102.25</v>
      </c>
      <c r="J1540" s="20"/>
      <c r="K1540" s="24">
        <f t="shared" si="67"/>
        <v>54.790000000000006</v>
      </c>
      <c r="L1540" s="24"/>
      <c r="M1540" s="9">
        <v>7.99</v>
      </c>
      <c r="N1540" s="76">
        <f t="shared" si="68"/>
        <v>0.14582953093630224</v>
      </c>
      <c r="P1540" s="23"/>
      <c r="R1540" s="5">
        <v>102.75</v>
      </c>
      <c r="S1540" s="5">
        <v>110.75</v>
      </c>
      <c r="T1540" s="25"/>
      <c r="U1540" s="34">
        <v>52.68</v>
      </c>
      <c r="V1540" s="34">
        <v>55</v>
      </c>
      <c r="W1540" s="78"/>
    </row>
    <row r="1541" spans="1:23" outlineLevel="1" x14ac:dyDescent="0.2">
      <c r="A1541" s="27">
        <f t="shared" si="66"/>
        <v>1535</v>
      </c>
      <c r="B1541" s="50">
        <v>42053</v>
      </c>
      <c r="C1541" s="5">
        <v>62.5</v>
      </c>
      <c r="D1541" s="5">
        <v>69.25</v>
      </c>
      <c r="E1541" s="34">
        <v>1.1499999999999999</v>
      </c>
      <c r="F1541" s="5">
        <v>10.25</v>
      </c>
      <c r="G1541" s="34">
        <v>4.3499999999999996</v>
      </c>
      <c r="H1541" s="34">
        <v>94.5</v>
      </c>
      <c r="I1541" s="34">
        <v>102.5</v>
      </c>
      <c r="J1541" s="20"/>
      <c r="K1541" s="24">
        <f t="shared" si="67"/>
        <v>53.46</v>
      </c>
      <c r="L1541" s="24"/>
      <c r="M1541" s="9">
        <v>7.98</v>
      </c>
      <c r="N1541" s="76">
        <f t="shared" si="68"/>
        <v>0.14927048260381595</v>
      </c>
      <c r="P1541" s="23"/>
      <c r="R1541" s="5">
        <v>102.75</v>
      </c>
      <c r="S1541" s="5">
        <v>110.75</v>
      </c>
      <c r="T1541" s="25"/>
      <c r="U1541" s="34">
        <v>52.68</v>
      </c>
      <c r="V1541" s="34">
        <v>53.5</v>
      </c>
      <c r="W1541" s="78"/>
    </row>
    <row r="1542" spans="1:23" outlineLevel="1" x14ac:dyDescent="0.2">
      <c r="A1542" s="27">
        <f t="shared" si="66"/>
        <v>1536</v>
      </c>
      <c r="B1542" s="50">
        <v>42054</v>
      </c>
      <c r="C1542" s="5">
        <v>62.5</v>
      </c>
      <c r="D1542" s="5">
        <v>69.25</v>
      </c>
      <c r="E1542" s="34">
        <v>1.1499999999999999</v>
      </c>
      <c r="F1542" s="5">
        <v>10.25</v>
      </c>
      <c r="G1542" s="34">
        <v>4.3499999999999996</v>
      </c>
      <c r="H1542" s="34">
        <v>94.5</v>
      </c>
      <c r="I1542" s="34">
        <v>102.5</v>
      </c>
      <c r="J1542" s="20"/>
      <c r="K1542" s="24">
        <f t="shared" si="67"/>
        <v>53.46</v>
      </c>
      <c r="L1542" s="24"/>
      <c r="M1542" s="9">
        <v>7.69</v>
      </c>
      <c r="N1542" s="76">
        <f t="shared" si="68"/>
        <v>0.1438458660680883</v>
      </c>
      <c r="P1542" s="23"/>
      <c r="R1542" s="5">
        <v>102.75</v>
      </c>
      <c r="S1542" s="5">
        <v>110.75</v>
      </c>
      <c r="T1542" s="25"/>
      <c r="U1542" s="34">
        <v>52.68</v>
      </c>
      <c r="V1542" s="34">
        <v>53.5</v>
      </c>
      <c r="W1542" s="78"/>
    </row>
    <row r="1543" spans="1:23" outlineLevel="1" x14ac:dyDescent="0.2">
      <c r="A1543" s="27">
        <f t="shared" si="66"/>
        <v>1537</v>
      </c>
      <c r="B1543" s="50">
        <v>42055</v>
      </c>
      <c r="C1543" s="5">
        <v>62.5</v>
      </c>
      <c r="D1543" s="5">
        <v>69.25</v>
      </c>
      <c r="E1543" s="34">
        <v>1.1499999999999999</v>
      </c>
      <c r="F1543" s="5">
        <v>10.25</v>
      </c>
      <c r="G1543" s="34">
        <v>4.3499999999999996</v>
      </c>
      <c r="H1543" s="34">
        <v>94.5</v>
      </c>
      <c r="I1543" s="34">
        <v>102.5</v>
      </c>
      <c r="J1543" s="20"/>
      <c r="K1543" s="24">
        <f t="shared" si="67"/>
        <v>53.46</v>
      </c>
      <c r="L1543" s="24"/>
      <c r="M1543" s="9">
        <v>7.83</v>
      </c>
      <c r="N1543" s="76">
        <f t="shared" si="68"/>
        <v>0.14646464646464646</v>
      </c>
      <c r="P1543" s="23"/>
      <c r="R1543" s="5">
        <v>102.75</v>
      </c>
      <c r="S1543" s="5">
        <v>110.75</v>
      </c>
      <c r="T1543" s="25"/>
      <c r="U1543" s="34">
        <v>52.68</v>
      </c>
      <c r="V1543" s="34">
        <v>53.5</v>
      </c>
      <c r="W1543" s="78"/>
    </row>
    <row r="1544" spans="1:23" outlineLevel="1" x14ac:dyDescent="0.2">
      <c r="A1544" s="27">
        <f t="shared" ref="A1544:A1607" si="69">A1543+1</f>
        <v>1538</v>
      </c>
      <c r="B1544" s="50">
        <v>42058</v>
      </c>
      <c r="C1544" s="5">
        <v>62.5</v>
      </c>
      <c r="D1544" s="5">
        <v>69.25</v>
      </c>
      <c r="E1544" s="34">
        <v>1.1499999999999999</v>
      </c>
      <c r="F1544" s="5">
        <v>10.4</v>
      </c>
      <c r="G1544" s="34">
        <v>4.4000000000000004</v>
      </c>
      <c r="H1544" s="34">
        <v>94.5</v>
      </c>
      <c r="I1544" s="34">
        <v>102.5</v>
      </c>
      <c r="J1544" s="20"/>
      <c r="K1544" s="24">
        <f t="shared" si="67"/>
        <v>53.31</v>
      </c>
      <c r="L1544" s="24"/>
      <c r="M1544" s="9">
        <v>7.51</v>
      </c>
      <c r="N1544" s="76">
        <f t="shared" si="68"/>
        <v>0.14087413243293939</v>
      </c>
      <c r="P1544" s="23"/>
      <c r="R1544" s="5">
        <v>102.75</v>
      </c>
      <c r="S1544" s="5">
        <v>110.75</v>
      </c>
      <c r="T1544" s="25"/>
      <c r="U1544" s="34">
        <v>52.68</v>
      </c>
      <c r="V1544" s="34">
        <v>53.5</v>
      </c>
      <c r="W1544" s="78"/>
    </row>
    <row r="1545" spans="1:23" outlineLevel="1" x14ac:dyDescent="0.2">
      <c r="A1545" s="27">
        <f t="shared" si="69"/>
        <v>1539</v>
      </c>
      <c r="B1545" s="50">
        <v>42059</v>
      </c>
      <c r="C1545" s="5">
        <v>63.5</v>
      </c>
      <c r="D1545" s="5">
        <v>70.25</v>
      </c>
      <c r="E1545" s="34">
        <v>1.1499999999999999</v>
      </c>
      <c r="F1545" s="5">
        <v>10.15</v>
      </c>
      <c r="G1545" s="34">
        <v>4.4000000000000004</v>
      </c>
      <c r="H1545" s="34">
        <v>94.5</v>
      </c>
      <c r="I1545" s="34">
        <v>102.5</v>
      </c>
      <c r="J1545" s="20"/>
      <c r="K1545" s="24">
        <f t="shared" si="67"/>
        <v>54.480000000000011</v>
      </c>
      <c r="L1545" s="24"/>
      <c r="M1545" s="9">
        <v>7.78</v>
      </c>
      <c r="N1545" s="76">
        <f t="shared" si="68"/>
        <v>0.14280469897209982</v>
      </c>
      <c r="P1545" s="23"/>
      <c r="R1545" s="5">
        <v>102.75</v>
      </c>
      <c r="S1545" s="5">
        <v>110.75</v>
      </c>
      <c r="T1545" s="25"/>
      <c r="U1545" s="34">
        <v>51.75</v>
      </c>
      <c r="V1545" s="34">
        <v>54.5</v>
      </c>
      <c r="W1545" s="78"/>
    </row>
    <row r="1546" spans="1:23" outlineLevel="1" x14ac:dyDescent="0.2">
      <c r="A1546" s="27">
        <f t="shared" si="69"/>
        <v>1540</v>
      </c>
      <c r="B1546" s="50">
        <v>42060</v>
      </c>
      <c r="C1546" s="5">
        <v>63</v>
      </c>
      <c r="D1546" s="5">
        <v>69.75</v>
      </c>
      <c r="E1546" s="34">
        <v>1.1499999999999999</v>
      </c>
      <c r="F1546" s="5">
        <v>10.3</v>
      </c>
      <c r="G1546" s="34">
        <v>4.4000000000000004</v>
      </c>
      <c r="H1546" s="34">
        <v>94.65</v>
      </c>
      <c r="I1546" s="34">
        <v>102.75</v>
      </c>
      <c r="J1546" s="20"/>
      <c r="K1546" s="24">
        <f t="shared" si="67"/>
        <v>53.870000000000005</v>
      </c>
      <c r="L1546" s="24"/>
      <c r="M1546" s="9">
        <v>7.71</v>
      </c>
      <c r="N1546" s="76">
        <f t="shared" si="68"/>
        <v>0.1431223315388899</v>
      </c>
      <c r="P1546" s="23"/>
      <c r="R1546" s="5">
        <v>102.65</v>
      </c>
      <c r="S1546" s="5">
        <v>110.75</v>
      </c>
      <c r="T1546" s="34"/>
      <c r="U1546" s="34">
        <v>52.57</v>
      </c>
      <c r="V1546" s="34">
        <v>54</v>
      </c>
      <c r="W1546" s="78"/>
    </row>
    <row r="1547" spans="1:23" outlineLevel="1" x14ac:dyDescent="0.2">
      <c r="A1547" s="27">
        <f t="shared" si="69"/>
        <v>1541</v>
      </c>
      <c r="B1547" s="50">
        <v>42061</v>
      </c>
      <c r="C1547" s="5">
        <v>63.5</v>
      </c>
      <c r="D1547" s="5">
        <v>70.25</v>
      </c>
      <c r="E1547" s="34">
        <v>1.1499999999999999</v>
      </c>
      <c r="F1547" s="5">
        <v>10.5</v>
      </c>
      <c r="G1547" s="34">
        <v>4.4000000000000004</v>
      </c>
      <c r="H1547" s="34">
        <v>94.55</v>
      </c>
      <c r="I1547" s="34">
        <v>102.75</v>
      </c>
      <c r="J1547" s="20"/>
      <c r="K1547" s="24">
        <f t="shared" si="67"/>
        <v>54.13000000000001</v>
      </c>
      <c r="L1547" s="24"/>
      <c r="M1547" s="9">
        <v>7.34</v>
      </c>
      <c r="N1547" s="76">
        <f t="shared" si="68"/>
        <v>0.13559948272676886</v>
      </c>
      <c r="P1547" s="23"/>
      <c r="R1547" s="5">
        <v>102.8</v>
      </c>
      <c r="S1547" s="5">
        <v>111</v>
      </c>
      <c r="T1547" s="34"/>
      <c r="U1547" s="34">
        <v>53.6</v>
      </c>
      <c r="V1547" s="34">
        <v>54.5</v>
      </c>
      <c r="W1547" s="78"/>
    </row>
    <row r="1548" spans="1:23" outlineLevel="1" x14ac:dyDescent="0.2">
      <c r="A1548" s="27">
        <f t="shared" si="69"/>
        <v>1542</v>
      </c>
      <c r="B1548" s="50">
        <v>42062</v>
      </c>
      <c r="C1548" s="5">
        <v>62.75</v>
      </c>
      <c r="D1548" s="5">
        <v>69.5</v>
      </c>
      <c r="E1548" s="34">
        <v>1.1499999999999999</v>
      </c>
      <c r="F1548" s="5">
        <v>10.55</v>
      </c>
      <c r="G1548" s="34">
        <v>4.5</v>
      </c>
      <c r="H1548" s="34">
        <v>94.25</v>
      </c>
      <c r="I1548" s="34">
        <v>102.5</v>
      </c>
      <c r="J1548" s="20"/>
      <c r="K1548" s="24">
        <f t="shared" si="67"/>
        <v>53.39</v>
      </c>
      <c r="L1548" s="24"/>
      <c r="M1548" s="9">
        <v>7.42</v>
      </c>
      <c r="N1548" s="76">
        <f t="shared" si="68"/>
        <v>0.13897733657988387</v>
      </c>
      <c r="P1548" s="23"/>
      <c r="R1548" s="5">
        <v>102.75</v>
      </c>
      <c r="S1548" s="5">
        <v>111</v>
      </c>
      <c r="T1548" s="34"/>
      <c r="U1548" s="34">
        <v>53.45</v>
      </c>
      <c r="V1548" s="34">
        <v>53.75</v>
      </c>
      <c r="W1548" s="78"/>
    </row>
    <row r="1549" spans="1:23" outlineLevel="1" x14ac:dyDescent="0.2">
      <c r="A1549" s="27">
        <f t="shared" si="69"/>
        <v>1543</v>
      </c>
      <c r="B1549" s="50">
        <v>42065</v>
      </c>
      <c r="C1549" s="5">
        <v>63</v>
      </c>
      <c r="D1549" s="5">
        <v>69.75</v>
      </c>
      <c r="E1549" s="34">
        <v>1.1499999999999999</v>
      </c>
      <c r="F1549" s="5">
        <v>10.4</v>
      </c>
      <c r="G1549" s="34">
        <v>4.4000000000000004</v>
      </c>
      <c r="H1549" s="34">
        <v>94.25</v>
      </c>
      <c r="I1549" s="34">
        <v>102.75</v>
      </c>
      <c r="J1549" s="20"/>
      <c r="K1549" s="24">
        <f t="shared" si="67"/>
        <v>53.77</v>
      </c>
      <c r="L1549" s="24"/>
      <c r="M1549" s="9">
        <v>7.21</v>
      </c>
      <c r="N1549" s="76">
        <f t="shared" si="68"/>
        <v>0.1340896410637902</v>
      </c>
      <c r="P1549" s="23"/>
      <c r="R1549" s="5">
        <v>102.5</v>
      </c>
      <c r="S1549" s="5">
        <v>111</v>
      </c>
      <c r="T1549" s="34"/>
      <c r="U1549" s="34">
        <v>52.77</v>
      </c>
      <c r="V1549" s="34">
        <v>54</v>
      </c>
      <c r="W1549" s="78"/>
    </row>
    <row r="1550" spans="1:23" outlineLevel="1" x14ac:dyDescent="0.2">
      <c r="A1550" s="27">
        <f t="shared" si="69"/>
        <v>1544</v>
      </c>
      <c r="B1550" s="50">
        <v>42066</v>
      </c>
      <c r="C1550" s="5">
        <v>63</v>
      </c>
      <c r="D1550" s="5">
        <v>69.75</v>
      </c>
      <c r="E1550" s="34">
        <v>1.1499999999999999</v>
      </c>
      <c r="F1550" s="5">
        <v>10.25</v>
      </c>
      <c r="G1550" s="34">
        <v>4.4000000000000004</v>
      </c>
      <c r="H1550" s="34">
        <v>94</v>
      </c>
      <c r="I1550" s="34">
        <v>102.75</v>
      </c>
      <c r="J1550" s="20"/>
      <c r="K1550" s="24">
        <f t="shared" si="67"/>
        <v>53.92</v>
      </c>
      <c r="L1550" s="24"/>
      <c r="M1550" s="9">
        <v>7.13</v>
      </c>
      <c r="N1550" s="76">
        <f t="shared" si="68"/>
        <v>0.13223293768545993</v>
      </c>
      <c r="P1550" s="23"/>
      <c r="R1550" s="5">
        <v>102.25</v>
      </c>
      <c r="S1550" s="5">
        <v>111</v>
      </c>
      <c r="T1550" s="34"/>
      <c r="U1550" s="34">
        <v>52.85</v>
      </c>
      <c r="V1550" s="34">
        <v>54</v>
      </c>
      <c r="W1550" s="78"/>
    </row>
    <row r="1551" spans="1:23" outlineLevel="1" x14ac:dyDescent="0.2">
      <c r="A1551" s="27">
        <f t="shared" si="69"/>
        <v>1545</v>
      </c>
      <c r="B1551" s="50">
        <v>42067</v>
      </c>
      <c r="C1551" s="5">
        <v>61.75</v>
      </c>
      <c r="D1551" s="5">
        <v>68.5</v>
      </c>
      <c r="E1551" s="34">
        <v>1.1499999999999999</v>
      </c>
      <c r="F1551" s="5">
        <v>10.25</v>
      </c>
      <c r="G1551" s="34">
        <v>4.5</v>
      </c>
      <c r="H1551" s="34">
        <v>94.1</v>
      </c>
      <c r="I1551" s="34">
        <v>102.75</v>
      </c>
      <c r="J1551" s="20"/>
      <c r="K1551" s="24">
        <f t="shared" si="67"/>
        <v>52.77</v>
      </c>
      <c r="L1551" s="24"/>
      <c r="M1551" s="9">
        <v>6.88</v>
      </c>
      <c r="N1551" s="76">
        <f t="shared" si="68"/>
        <v>0.13037710820541973</v>
      </c>
      <c r="P1551" s="23"/>
      <c r="R1551" s="5">
        <v>102.35</v>
      </c>
      <c r="S1551" s="5">
        <v>111</v>
      </c>
      <c r="T1551" s="34"/>
      <c r="U1551" s="34">
        <v>52.35</v>
      </c>
      <c r="V1551" s="34">
        <v>52.75</v>
      </c>
      <c r="W1551" s="78"/>
    </row>
    <row r="1552" spans="1:23" outlineLevel="1" x14ac:dyDescent="0.2">
      <c r="A1552" s="27">
        <f t="shared" si="69"/>
        <v>1546</v>
      </c>
      <c r="B1552" s="50">
        <v>42068</v>
      </c>
      <c r="C1552" s="5">
        <v>59.75</v>
      </c>
      <c r="D1552" s="5">
        <v>67</v>
      </c>
      <c r="E1552" s="34">
        <v>1.1499999999999999</v>
      </c>
      <c r="F1552" s="5">
        <v>10.35</v>
      </c>
      <c r="G1552" s="34">
        <v>4.55</v>
      </c>
      <c r="H1552" s="34">
        <v>93.35</v>
      </c>
      <c r="I1552" s="34">
        <v>102</v>
      </c>
      <c r="J1552" s="20"/>
      <c r="K1552" s="24">
        <f t="shared" si="67"/>
        <v>51.29</v>
      </c>
      <c r="L1552" s="24"/>
      <c r="M1552" s="9">
        <v>6.53</v>
      </c>
      <c r="N1552" s="76">
        <f t="shared" si="68"/>
        <v>0.12731526613374927</v>
      </c>
      <c r="P1552" s="23"/>
      <c r="R1552" s="5">
        <v>102.1</v>
      </c>
      <c r="S1552" s="5">
        <v>110.75</v>
      </c>
      <c r="T1552" s="34"/>
      <c r="U1552" s="34">
        <v>50.63</v>
      </c>
      <c r="V1552" s="34">
        <v>50.75</v>
      </c>
      <c r="W1552" s="78"/>
    </row>
    <row r="1553" spans="1:23" outlineLevel="1" x14ac:dyDescent="0.2">
      <c r="A1553" s="27">
        <f t="shared" si="69"/>
        <v>1547</v>
      </c>
      <c r="B1553" s="50">
        <v>42069</v>
      </c>
      <c r="C1553" s="5">
        <v>58.5</v>
      </c>
      <c r="D1553" s="5">
        <v>65.75</v>
      </c>
      <c r="E1553" s="34">
        <v>1.1499999999999999</v>
      </c>
      <c r="F1553" s="5">
        <v>10.35</v>
      </c>
      <c r="G1553" s="34">
        <v>4.55</v>
      </c>
      <c r="H1553" s="34">
        <v>93.1</v>
      </c>
      <c r="I1553" s="34">
        <v>101.75</v>
      </c>
      <c r="J1553" s="20"/>
      <c r="K1553" s="24">
        <f t="shared" si="67"/>
        <v>50.14</v>
      </c>
      <c r="L1553" s="24"/>
      <c r="M1553" s="9">
        <v>6.42</v>
      </c>
      <c r="N1553" s="76">
        <f t="shared" si="68"/>
        <v>0.12804148384523334</v>
      </c>
      <c r="P1553" s="23"/>
      <c r="R1553" s="5">
        <v>101.85</v>
      </c>
      <c r="S1553" s="5">
        <v>110.5</v>
      </c>
      <c r="T1553" s="34"/>
      <c r="U1553" s="34">
        <v>49.73</v>
      </c>
      <c r="V1553" s="34">
        <v>49.5</v>
      </c>
      <c r="W1553" s="78"/>
    </row>
    <row r="1554" spans="1:23" outlineLevel="1" x14ac:dyDescent="0.2">
      <c r="A1554" s="27">
        <f t="shared" si="69"/>
        <v>1548</v>
      </c>
      <c r="B1554" s="50">
        <v>42072</v>
      </c>
      <c r="C1554" s="5">
        <v>58</v>
      </c>
      <c r="D1554" s="5">
        <v>65.25</v>
      </c>
      <c r="E1554" s="34">
        <v>1.1499999999999999</v>
      </c>
      <c r="F1554" s="5">
        <v>10.5</v>
      </c>
      <c r="G1554" s="34">
        <v>4.55</v>
      </c>
      <c r="H1554" s="34">
        <v>92.8</v>
      </c>
      <c r="I1554" s="34">
        <v>101.5</v>
      </c>
      <c r="J1554" s="20"/>
      <c r="K1554" s="24">
        <f t="shared" si="67"/>
        <v>49.53</v>
      </c>
      <c r="L1554" s="24"/>
      <c r="M1554" s="9">
        <v>6.23</v>
      </c>
      <c r="N1554" s="76">
        <f t="shared" si="68"/>
        <v>0.12578235412881084</v>
      </c>
      <c r="P1554" s="23"/>
      <c r="R1554" s="5">
        <v>101.55</v>
      </c>
      <c r="S1554" s="5">
        <v>110.25</v>
      </c>
      <c r="T1554" s="34"/>
      <c r="U1554" s="34">
        <v>48.81</v>
      </c>
      <c r="V1554" s="34">
        <v>49</v>
      </c>
      <c r="W1554" s="78"/>
    </row>
    <row r="1555" spans="1:23" outlineLevel="1" x14ac:dyDescent="0.2">
      <c r="A1555" s="27">
        <f t="shared" si="69"/>
        <v>1549</v>
      </c>
      <c r="B1555" s="50">
        <v>42073</v>
      </c>
      <c r="C1555" s="5">
        <v>57.25</v>
      </c>
      <c r="D1555" s="5">
        <v>64.25</v>
      </c>
      <c r="E1555" s="34">
        <v>1.1000000000000001</v>
      </c>
      <c r="F1555" s="5">
        <v>10.5</v>
      </c>
      <c r="G1555" s="34">
        <v>4.55</v>
      </c>
      <c r="H1555" s="34">
        <v>92.75</v>
      </c>
      <c r="I1555" s="34">
        <v>101.25</v>
      </c>
      <c r="J1555" s="20"/>
      <c r="K1555" s="24">
        <f t="shared" si="67"/>
        <v>48.61</v>
      </c>
      <c r="L1555" s="24"/>
      <c r="M1555" s="9">
        <v>6.14</v>
      </c>
      <c r="N1555" s="76">
        <f t="shared" si="68"/>
        <v>0.12631145854762393</v>
      </c>
      <c r="P1555" s="23"/>
      <c r="R1555" s="5">
        <v>101.25</v>
      </c>
      <c r="S1555" s="5">
        <v>109.75</v>
      </c>
      <c r="T1555" s="34"/>
      <c r="U1555" s="34">
        <v>49.14</v>
      </c>
      <c r="V1555" s="34">
        <v>48.25</v>
      </c>
      <c r="W1555" s="78"/>
    </row>
    <row r="1556" spans="1:23" outlineLevel="1" x14ac:dyDescent="0.2">
      <c r="A1556" s="27">
        <f t="shared" si="69"/>
        <v>1550</v>
      </c>
      <c r="B1556" s="50">
        <v>42074</v>
      </c>
      <c r="C1556" s="5">
        <v>57</v>
      </c>
      <c r="D1556" s="5">
        <v>64</v>
      </c>
      <c r="E1556" s="34">
        <v>1.1000000000000001</v>
      </c>
      <c r="F1556" s="5">
        <v>10.35</v>
      </c>
      <c r="G1556" s="34">
        <v>4.4000000000000004</v>
      </c>
      <c r="H1556" s="34">
        <v>92.05</v>
      </c>
      <c r="I1556" s="34">
        <v>100.5</v>
      </c>
      <c r="J1556" s="20"/>
      <c r="K1556" s="24">
        <f t="shared" si="67"/>
        <v>48.53</v>
      </c>
      <c r="L1556" s="24"/>
      <c r="M1556" s="9">
        <v>6.06</v>
      </c>
      <c r="N1556" s="76">
        <f t="shared" si="68"/>
        <v>0.12487121368225838</v>
      </c>
      <c r="P1556" s="23"/>
      <c r="R1556" s="5">
        <v>101.3</v>
      </c>
      <c r="S1556" s="5">
        <v>109.75</v>
      </c>
      <c r="T1556" s="34"/>
      <c r="U1556" s="34">
        <v>48.83</v>
      </c>
      <c r="V1556" s="34">
        <v>48</v>
      </c>
      <c r="W1556" s="78"/>
    </row>
    <row r="1557" spans="1:23" outlineLevel="1" x14ac:dyDescent="0.2">
      <c r="A1557" s="27">
        <f t="shared" si="69"/>
        <v>1551</v>
      </c>
      <c r="B1557" s="50">
        <v>42075</v>
      </c>
      <c r="C1557" s="5">
        <v>58.5</v>
      </c>
      <c r="D1557" s="5">
        <v>64.75</v>
      </c>
      <c r="E1557" s="34">
        <v>1.1000000000000001</v>
      </c>
      <c r="F1557" s="5">
        <v>10.25</v>
      </c>
      <c r="G1557" s="34">
        <v>4.4000000000000004</v>
      </c>
      <c r="H1557" s="34">
        <v>92.1</v>
      </c>
      <c r="I1557" s="34">
        <v>100.5</v>
      </c>
      <c r="J1557" s="20"/>
      <c r="K1557" s="24">
        <f t="shared" si="67"/>
        <v>49.32</v>
      </c>
      <c r="L1557" s="24"/>
      <c r="M1557" s="9">
        <v>6.01</v>
      </c>
      <c r="N1557" s="76">
        <f t="shared" si="68"/>
        <v>0.12185725871857259</v>
      </c>
      <c r="P1557" s="23"/>
      <c r="R1557" s="5">
        <v>101.35</v>
      </c>
      <c r="S1557" s="5">
        <v>109.75</v>
      </c>
      <c r="T1557" s="34"/>
      <c r="U1557" s="34">
        <v>48.76</v>
      </c>
      <c r="V1557" s="34">
        <v>49</v>
      </c>
      <c r="W1557" s="78"/>
    </row>
    <row r="1558" spans="1:23" outlineLevel="1" x14ac:dyDescent="0.2">
      <c r="A1558" s="27">
        <f t="shared" si="69"/>
        <v>1552</v>
      </c>
      <c r="B1558" s="50">
        <v>42076</v>
      </c>
      <c r="C1558" s="5">
        <v>58.5</v>
      </c>
      <c r="D1558" s="5">
        <v>64.75</v>
      </c>
      <c r="E1558" s="34">
        <v>1.1000000000000001</v>
      </c>
      <c r="F1558" s="5">
        <v>10.199999999999999</v>
      </c>
      <c r="G1558" s="34">
        <v>4.4000000000000004</v>
      </c>
      <c r="H1558" s="34">
        <v>92.2</v>
      </c>
      <c r="I1558" s="34">
        <v>100.5</v>
      </c>
      <c r="J1558" s="20"/>
      <c r="K1558" s="24">
        <f t="shared" si="67"/>
        <v>49.370000000000005</v>
      </c>
      <c r="L1558" s="24"/>
      <c r="M1558" s="9">
        <v>5.82</v>
      </c>
      <c r="N1558" s="76">
        <f t="shared" si="68"/>
        <v>0.11788535547903585</v>
      </c>
      <c r="P1558" s="23"/>
      <c r="R1558" s="5">
        <v>101.45</v>
      </c>
      <c r="S1558" s="5">
        <v>109.75</v>
      </c>
      <c r="T1558" s="34"/>
      <c r="U1558" s="34">
        <v>48.86</v>
      </c>
      <c r="V1558" s="34">
        <v>49.5</v>
      </c>
      <c r="W1558" s="78"/>
    </row>
    <row r="1559" spans="1:23" outlineLevel="1" x14ac:dyDescent="0.2">
      <c r="A1559" s="27">
        <f t="shared" si="69"/>
        <v>1553</v>
      </c>
      <c r="B1559" s="50">
        <v>42079</v>
      </c>
      <c r="C1559" s="5">
        <v>58.5</v>
      </c>
      <c r="D1559" s="5">
        <v>64.75</v>
      </c>
      <c r="E1559" s="34">
        <v>1.1000000000000001</v>
      </c>
      <c r="F1559" s="5">
        <v>10.199999999999999</v>
      </c>
      <c r="G1559" s="34">
        <v>4.4000000000000004</v>
      </c>
      <c r="H1559" s="34">
        <v>92.25</v>
      </c>
      <c r="I1559" s="34">
        <v>100.5</v>
      </c>
      <c r="J1559" s="20"/>
      <c r="K1559" s="24">
        <f t="shared" si="67"/>
        <v>49.370000000000005</v>
      </c>
      <c r="L1559" s="24"/>
      <c r="M1559" s="9">
        <v>5.87</v>
      </c>
      <c r="N1559" s="76">
        <f t="shared" si="68"/>
        <v>0.11889811626493821</v>
      </c>
      <c r="P1559" s="23"/>
      <c r="R1559" s="5">
        <v>101.25</v>
      </c>
      <c r="S1559" s="5">
        <v>109.5</v>
      </c>
      <c r="T1559" s="34"/>
      <c r="U1559" s="34">
        <v>47.79</v>
      </c>
      <c r="V1559" s="34">
        <v>48.75</v>
      </c>
      <c r="W1559" s="78"/>
    </row>
    <row r="1560" spans="1:23" outlineLevel="1" x14ac:dyDescent="0.2">
      <c r="A1560" s="27">
        <f t="shared" si="69"/>
        <v>1554</v>
      </c>
      <c r="B1560" s="50">
        <v>42080</v>
      </c>
      <c r="C1560" s="5">
        <v>57.75</v>
      </c>
      <c r="D1560" s="5">
        <v>64</v>
      </c>
      <c r="E1560" s="34">
        <v>1.1000000000000001</v>
      </c>
      <c r="F1560" s="5">
        <v>10.15</v>
      </c>
      <c r="G1560" s="34">
        <v>4.3499999999999996</v>
      </c>
      <c r="H1560" s="34">
        <v>92.05</v>
      </c>
      <c r="I1560" s="34">
        <v>100.25</v>
      </c>
      <c r="J1560" s="20"/>
      <c r="K1560" s="24">
        <f t="shared" si="67"/>
        <v>48.730000000000004</v>
      </c>
      <c r="L1560" s="24"/>
      <c r="M1560" s="9">
        <v>6.11</v>
      </c>
      <c r="N1560" s="76">
        <f t="shared" si="68"/>
        <v>0.1253847732403037</v>
      </c>
      <c r="P1560" s="23"/>
      <c r="R1560" s="5">
        <v>100.55</v>
      </c>
      <c r="S1560" s="5">
        <v>108.75</v>
      </c>
      <c r="T1560" s="34"/>
      <c r="U1560" s="34">
        <v>46.75</v>
      </c>
      <c r="V1560" s="34">
        <v>48.75</v>
      </c>
      <c r="W1560" s="78"/>
    </row>
    <row r="1561" spans="1:23" outlineLevel="1" x14ac:dyDescent="0.2">
      <c r="A1561" s="27">
        <f t="shared" si="69"/>
        <v>1555</v>
      </c>
      <c r="B1561" s="50">
        <v>42081</v>
      </c>
      <c r="C1561" s="5">
        <v>56.25</v>
      </c>
      <c r="D1561" s="5">
        <v>61</v>
      </c>
      <c r="E1561" s="34">
        <v>1.1000000000000001</v>
      </c>
      <c r="F1561" s="5">
        <v>10.050000000000001</v>
      </c>
      <c r="G1561" s="34">
        <v>4.3499999999999996</v>
      </c>
      <c r="H1561" s="34">
        <v>91.4</v>
      </c>
      <c r="I1561" s="34">
        <v>99.5</v>
      </c>
      <c r="J1561" s="20"/>
      <c r="K1561" s="24">
        <f t="shared" si="67"/>
        <v>46.070000000000007</v>
      </c>
      <c r="L1561" s="24"/>
      <c r="M1561" s="9">
        <v>6.12</v>
      </c>
      <c r="N1561" s="76">
        <f t="shared" si="68"/>
        <v>0.13284132841328411</v>
      </c>
      <c r="P1561" s="23"/>
      <c r="R1561" s="5">
        <v>100.4</v>
      </c>
      <c r="S1561" s="5">
        <v>108.5</v>
      </c>
      <c r="T1561" s="34"/>
      <c r="U1561" s="34">
        <v>46.26</v>
      </c>
      <c r="V1561" s="34">
        <v>47.75</v>
      </c>
      <c r="W1561" s="78"/>
    </row>
    <row r="1562" spans="1:23" outlineLevel="1" x14ac:dyDescent="0.2">
      <c r="A1562" s="27">
        <f t="shared" si="69"/>
        <v>1556</v>
      </c>
      <c r="B1562" s="50">
        <v>42082</v>
      </c>
      <c r="C1562" s="5">
        <v>55.5</v>
      </c>
      <c r="D1562" s="5">
        <v>60.25</v>
      </c>
      <c r="E1562" s="34">
        <v>1.1000000000000001</v>
      </c>
      <c r="F1562" s="5">
        <v>10</v>
      </c>
      <c r="G1562" s="34">
        <v>4.45</v>
      </c>
      <c r="H1562" s="34">
        <v>91.25</v>
      </c>
      <c r="I1562" s="34">
        <v>99.25</v>
      </c>
      <c r="J1562" s="20"/>
      <c r="K1562" s="24">
        <f t="shared" si="67"/>
        <v>45.43</v>
      </c>
      <c r="L1562" s="24"/>
      <c r="M1562" s="9">
        <v>5.85</v>
      </c>
      <c r="N1562" s="76">
        <f t="shared" si="68"/>
        <v>0.12876953554919657</v>
      </c>
      <c r="P1562" s="23"/>
      <c r="R1562" s="5">
        <v>100.5</v>
      </c>
      <c r="S1562" s="5">
        <v>108.5</v>
      </c>
      <c r="T1562" s="34"/>
      <c r="U1562" s="34">
        <v>46.29</v>
      </c>
      <c r="V1562" s="34">
        <v>47</v>
      </c>
      <c r="W1562" s="78"/>
    </row>
    <row r="1563" spans="1:23" outlineLevel="1" x14ac:dyDescent="0.2">
      <c r="A1563" s="27">
        <f t="shared" si="69"/>
        <v>1557</v>
      </c>
      <c r="B1563" s="50">
        <v>42083</v>
      </c>
      <c r="C1563" s="5">
        <v>55</v>
      </c>
      <c r="D1563" s="5">
        <v>59.75</v>
      </c>
      <c r="E1563" s="34">
        <v>1.1000000000000001</v>
      </c>
      <c r="F1563" s="5">
        <v>10.1</v>
      </c>
      <c r="G1563" s="34">
        <v>4.45</v>
      </c>
      <c r="H1563" s="34">
        <v>91.2</v>
      </c>
      <c r="I1563" s="34">
        <v>99.25</v>
      </c>
      <c r="J1563" s="20"/>
      <c r="K1563" s="24">
        <f t="shared" si="67"/>
        <v>44.87</v>
      </c>
      <c r="L1563" s="24"/>
      <c r="M1563" s="9">
        <v>6.26</v>
      </c>
      <c r="N1563" s="76">
        <f t="shared" si="68"/>
        <v>0.13951415199465123</v>
      </c>
      <c r="P1563" s="23"/>
      <c r="R1563" s="5">
        <v>100.2</v>
      </c>
      <c r="S1563" s="5">
        <v>108.25</v>
      </c>
      <c r="T1563" s="34"/>
      <c r="U1563" s="34">
        <v>44.93</v>
      </c>
      <c r="V1563" s="34">
        <v>46.25</v>
      </c>
      <c r="W1563" s="78"/>
    </row>
    <row r="1564" spans="1:23" outlineLevel="1" x14ac:dyDescent="0.2">
      <c r="A1564" s="27">
        <f t="shared" si="69"/>
        <v>1558</v>
      </c>
      <c r="B1564" s="50">
        <v>42086</v>
      </c>
      <c r="C1564" s="5">
        <v>55</v>
      </c>
      <c r="D1564" s="5">
        <v>59.75</v>
      </c>
      <c r="E1564" s="34">
        <v>1.1000000000000001</v>
      </c>
      <c r="F1564" s="5">
        <v>10.050000000000001</v>
      </c>
      <c r="G1564" s="34">
        <v>4.45</v>
      </c>
      <c r="H1564" s="34">
        <v>91</v>
      </c>
      <c r="I1564" s="34">
        <v>99</v>
      </c>
      <c r="J1564" s="20"/>
      <c r="K1564" s="24">
        <f t="shared" si="67"/>
        <v>44.92</v>
      </c>
      <c r="L1564" s="24"/>
      <c r="M1564" s="9">
        <v>6.53</v>
      </c>
      <c r="N1564" s="76">
        <f t="shared" si="68"/>
        <v>0.14536954585930542</v>
      </c>
      <c r="P1564" s="23"/>
      <c r="R1564" s="5">
        <v>99.75</v>
      </c>
      <c r="S1564" s="5">
        <v>107.75</v>
      </c>
      <c r="T1564" s="34"/>
      <c r="U1564" s="34">
        <v>44.62</v>
      </c>
      <c r="V1564" s="34">
        <v>46</v>
      </c>
      <c r="W1564" s="78"/>
    </row>
    <row r="1565" spans="1:23" outlineLevel="1" x14ac:dyDescent="0.2">
      <c r="A1565" s="27">
        <f t="shared" si="69"/>
        <v>1559</v>
      </c>
      <c r="B1565" s="50">
        <v>42087</v>
      </c>
      <c r="C1565" s="5">
        <v>56</v>
      </c>
      <c r="D1565" s="5">
        <v>60.75</v>
      </c>
      <c r="E1565" s="34">
        <v>1.1000000000000001</v>
      </c>
      <c r="F1565" s="5">
        <v>10.1</v>
      </c>
      <c r="G1565" s="34">
        <v>4.4000000000000004</v>
      </c>
      <c r="H1565" s="34">
        <v>90.55</v>
      </c>
      <c r="I1565" s="34">
        <v>98.5</v>
      </c>
      <c r="J1565" s="20"/>
      <c r="K1565" s="24">
        <f t="shared" si="67"/>
        <v>45.79</v>
      </c>
      <c r="L1565" s="24"/>
      <c r="M1565" s="9">
        <v>6.29</v>
      </c>
      <c r="N1565" s="76">
        <f t="shared" si="68"/>
        <v>0.13736623716968771</v>
      </c>
      <c r="P1565" s="23"/>
      <c r="R1565" s="5">
        <v>99.05</v>
      </c>
      <c r="S1565" s="5">
        <v>107</v>
      </c>
      <c r="T1565" s="34"/>
      <c r="U1565" s="34">
        <v>45.96</v>
      </c>
      <c r="V1565" s="34">
        <v>47.25</v>
      </c>
      <c r="W1565" s="78"/>
    </row>
    <row r="1566" spans="1:23" outlineLevel="1" x14ac:dyDescent="0.2">
      <c r="A1566" s="27">
        <f t="shared" si="69"/>
        <v>1560</v>
      </c>
      <c r="B1566" s="50">
        <v>42088</v>
      </c>
      <c r="C1566" s="5">
        <v>55.25</v>
      </c>
      <c r="D1566" s="5">
        <v>60</v>
      </c>
      <c r="E1566" s="34">
        <v>1.1000000000000001</v>
      </c>
      <c r="F1566" s="5">
        <v>10.15</v>
      </c>
      <c r="G1566" s="34">
        <v>4.45</v>
      </c>
      <c r="H1566" s="34">
        <v>90.3</v>
      </c>
      <c r="I1566" s="34">
        <v>98.25</v>
      </c>
      <c r="J1566" s="20"/>
      <c r="K1566" s="24">
        <f t="shared" si="67"/>
        <v>45.050000000000004</v>
      </c>
      <c r="L1566" s="24"/>
      <c r="M1566" s="9">
        <v>6.22</v>
      </c>
      <c r="N1566" s="76">
        <f t="shared" si="68"/>
        <v>0.1380688124306326</v>
      </c>
      <c r="P1566" s="23"/>
      <c r="R1566" s="5">
        <v>98.55</v>
      </c>
      <c r="S1566" s="5">
        <v>106.5</v>
      </c>
      <c r="T1566" s="34"/>
      <c r="U1566" s="34">
        <v>45.72</v>
      </c>
      <c r="V1566" s="34">
        <v>46.5</v>
      </c>
      <c r="W1566" s="78"/>
    </row>
    <row r="1567" spans="1:23" outlineLevel="1" x14ac:dyDescent="0.2">
      <c r="A1567" s="27">
        <f t="shared" si="69"/>
        <v>1561</v>
      </c>
      <c r="B1567" s="50">
        <v>42089</v>
      </c>
      <c r="C1567" s="5">
        <v>54</v>
      </c>
      <c r="D1567" s="5">
        <v>55.5</v>
      </c>
      <c r="E1567" s="34">
        <v>1.1000000000000001</v>
      </c>
      <c r="F1567" s="5">
        <v>10.1</v>
      </c>
      <c r="G1567" s="34">
        <v>4.4000000000000004</v>
      </c>
      <c r="H1567" s="34">
        <v>89.85</v>
      </c>
      <c r="I1567" s="34">
        <v>97.75</v>
      </c>
      <c r="J1567" s="20"/>
      <c r="K1567" s="24">
        <f t="shared" si="67"/>
        <v>40.96</v>
      </c>
      <c r="L1567" s="24"/>
      <c r="M1567" s="9">
        <v>5.94</v>
      </c>
      <c r="N1567" s="76">
        <f t="shared" si="68"/>
        <v>0.14501953125</v>
      </c>
      <c r="P1567" s="23"/>
      <c r="R1567" s="5">
        <v>96.6</v>
      </c>
      <c r="S1567" s="5">
        <v>104.5</v>
      </c>
      <c r="T1567" s="34"/>
      <c r="U1567" s="34">
        <v>45.69</v>
      </c>
      <c r="V1567" s="34">
        <v>45.25</v>
      </c>
      <c r="W1567" s="78"/>
    </row>
    <row r="1568" spans="1:23" outlineLevel="1" x14ac:dyDescent="0.2">
      <c r="A1568" s="27">
        <f t="shared" si="69"/>
        <v>1562</v>
      </c>
      <c r="B1568" s="50">
        <v>42090</v>
      </c>
      <c r="C1568" s="5">
        <v>53</v>
      </c>
      <c r="D1568" s="5">
        <v>54.5</v>
      </c>
      <c r="E1568" s="34">
        <v>1.1000000000000001</v>
      </c>
      <c r="F1568" s="5">
        <v>10</v>
      </c>
      <c r="G1568" s="34">
        <v>4.4000000000000004</v>
      </c>
      <c r="H1568" s="34">
        <v>89.65</v>
      </c>
      <c r="I1568" s="34">
        <v>97.5</v>
      </c>
      <c r="J1568" s="20"/>
      <c r="K1568" s="24">
        <f t="shared" si="67"/>
        <v>40.14</v>
      </c>
      <c r="L1568" s="24"/>
      <c r="M1568" s="9">
        <v>5.67</v>
      </c>
      <c r="N1568" s="76">
        <f t="shared" si="68"/>
        <v>0.14125560538116591</v>
      </c>
      <c r="P1568" s="23"/>
      <c r="R1568" s="5">
        <v>96.15</v>
      </c>
      <c r="S1568" s="5">
        <v>104</v>
      </c>
      <c r="T1568" s="34"/>
      <c r="U1568" s="34">
        <v>42.18</v>
      </c>
      <c r="V1568" s="34">
        <v>44</v>
      </c>
      <c r="W1568" s="78"/>
    </row>
    <row r="1569" spans="1:23" outlineLevel="1" x14ac:dyDescent="0.2">
      <c r="A1569" s="27">
        <f t="shared" si="69"/>
        <v>1563</v>
      </c>
      <c r="B1569" s="50">
        <v>42093</v>
      </c>
      <c r="C1569" s="5">
        <v>52</v>
      </c>
      <c r="D1569" s="5">
        <v>56.75</v>
      </c>
      <c r="E1569" s="34">
        <v>1.1000000000000001</v>
      </c>
      <c r="F1569" s="5">
        <v>10.050000000000001</v>
      </c>
      <c r="G1569" s="34">
        <v>4.4000000000000004</v>
      </c>
      <c r="H1569" s="34">
        <v>87.95</v>
      </c>
      <c r="I1569" s="34">
        <v>95.75</v>
      </c>
      <c r="J1569" s="20"/>
      <c r="K1569" s="24">
        <f t="shared" si="67"/>
        <v>42.16</v>
      </c>
      <c r="L1569" s="24"/>
      <c r="M1569" s="9">
        <v>5.79</v>
      </c>
      <c r="N1569" s="76">
        <f t="shared" si="68"/>
        <v>0.1373339658444023</v>
      </c>
      <c r="P1569" s="23"/>
      <c r="R1569" s="5">
        <v>95.2</v>
      </c>
      <c r="S1569" s="5">
        <v>103</v>
      </c>
      <c r="T1569" s="34"/>
      <c r="U1569" s="34">
        <v>41.24</v>
      </c>
      <c r="V1569" s="34">
        <v>43</v>
      </c>
      <c r="W1569" s="78"/>
    </row>
    <row r="1570" spans="1:23" outlineLevel="1" x14ac:dyDescent="0.2">
      <c r="A1570" s="27">
        <f t="shared" si="69"/>
        <v>1564</v>
      </c>
      <c r="B1570" s="50">
        <v>42094</v>
      </c>
      <c r="C1570" s="5">
        <v>51.25</v>
      </c>
      <c r="D1570" s="5">
        <v>56</v>
      </c>
      <c r="E1570" s="34">
        <v>1.1000000000000001</v>
      </c>
      <c r="F1570" s="5">
        <v>10.050000000000001</v>
      </c>
      <c r="G1570" s="34">
        <v>4.45</v>
      </c>
      <c r="H1570" s="34">
        <v>88.1</v>
      </c>
      <c r="I1570" s="34">
        <v>95.75</v>
      </c>
      <c r="J1570" s="20"/>
      <c r="K1570" s="24">
        <f t="shared" si="67"/>
        <v>41.47</v>
      </c>
      <c r="L1570" s="24"/>
      <c r="M1570" s="9">
        <v>5.65</v>
      </c>
      <c r="N1570" s="76">
        <f t="shared" si="68"/>
        <v>0.13624306727755006</v>
      </c>
      <c r="P1570" s="23"/>
      <c r="R1570" s="5">
        <v>94.85</v>
      </c>
      <c r="S1570" s="5">
        <v>102.5</v>
      </c>
      <c r="T1570" s="34"/>
      <c r="U1570" s="34">
        <v>41</v>
      </c>
      <c r="V1570" s="34">
        <v>42.25</v>
      </c>
      <c r="W1570" s="78"/>
    </row>
    <row r="1571" spans="1:23" outlineLevel="1" x14ac:dyDescent="0.2">
      <c r="A1571" s="27">
        <f t="shared" si="69"/>
        <v>1565</v>
      </c>
      <c r="B1571" s="50">
        <v>42095</v>
      </c>
      <c r="C1571" s="5">
        <v>48</v>
      </c>
      <c r="D1571" s="5">
        <v>52.75</v>
      </c>
      <c r="E1571" s="34">
        <v>1</v>
      </c>
      <c r="F1571" s="5">
        <v>9.9499999999999993</v>
      </c>
      <c r="G1571" s="34">
        <v>4.45</v>
      </c>
      <c r="H1571" s="34">
        <v>87.4</v>
      </c>
      <c r="I1571" s="34">
        <v>95</v>
      </c>
      <c r="J1571" s="20"/>
      <c r="K1571" s="24">
        <f t="shared" si="67"/>
        <v>38.58</v>
      </c>
      <c r="L1571" s="24"/>
      <c r="M1571" s="9">
        <v>5.58</v>
      </c>
      <c r="N1571" s="76">
        <f t="shared" si="68"/>
        <v>0.14463452566096424</v>
      </c>
      <c r="P1571" s="23"/>
      <c r="R1571" s="5">
        <v>93.4</v>
      </c>
      <c r="S1571" s="5">
        <v>101</v>
      </c>
      <c r="T1571" s="34"/>
      <c r="U1571" s="34">
        <v>42.7</v>
      </c>
      <c r="V1571" s="34">
        <v>40.5</v>
      </c>
      <c r="W1571" s="78"/>
    </row>
    <row r="1572" spans="1:23" outlineLevel="1" x14ac:dyDescent="0.2">
      <c r="A1572" s="27">
        <f t="shared" si="69"/>
        <v>1566</v>
      </c>
      <c r="B1572" s="50">
        <v>42096</v>
      </c>
      <c r="C1572" s="5">
        <v>47.5</v>
      </c>
      <c r="D1572" s="5">
        <v>52.25</v>
      </c>
      <c r="E1572" s="34">
        <v>1</v>
      </c>
      <c r="F1572" s="5">
        <v>9.5</v>
      </c>
      <c r="G1572" s="34">
        <v>4.4000000000000004</v>
      </c>
      <c r="H1572" s="34">
        <v>87.2</v>
      </c>
      <c r="I1572" s="34">
        <v>94.75</v>
      </c>
      <c r="J1572" s="20"/>
      <c r="K1572" s="24">
        <f t="shared" si="67"/>
        <v>38.57</v>
      </c>
      <c r="L1572" s="24"/>
      <c r="M1572" s="9">
        <v>5.76</v>
      </c>
      <c r="N1572" s="76">
        <f t="shared" si="68"/>
        <v>0.14933886440238528</v>
      </c>
      <c r="P1572" s="23"/>
      <c r="R1572" s="5">
        <v>93.45</v>
      </c>
      <c r="S1572" s="5">
        <v>101</v>
      </c>
      <c r="T1572" s="34"/>
      <c r="U1572" s="34">
        <v>40.57</v>
      </c>
      <c r="V1572" s="34">
        <v>40.5</v>
      </c>
      <c r="W1572" s="78"/>
    </row>
    <row r="1573" spans="1:23" outlineLevel="1" x14ac:dyDescent="0.2">
      <c r="A1573" s="27">
        <f t="shared" si="69"/>
        <v>1567</v>
      </c>
      <c r="B1573" s="50">
        <v>42100</v>
      </c>
      <c r="C1573" s="5">
        <v>47.5</v>
      </c>
      <c r="D1573" s="5">
        <v>52.25</v>
      </c>
      <c r="E1573" s="34">
        <v>1</v>
      </c>
      <c r="F1573" s="5">
        <v>9.8000000000000007</v>
      </c>
      <c r="G1573" s="34">
        <v>4.4000000000000004</v>
      </c>
      <c r="H1573" s="34">
        <v>87.2</v>
      </c>
      <c r="I1573" s="34">
        <v>94.75</v>
      </c>
      <c r="J1573" s="20"/>
      <c r="K1573" s="24">
        <f t="shared" si="67"/>
        <v>38.269999999999996</v>
      </c>
      <c r="L1573" s="24"/>
      <c r="M1573" s="9">
        <v>5.82</v>
      </c>
      <c r="N1573" s="76">
        <f t="shared" si="68"/>
        <v>0.15207734517899141</v>
      </c>
      <c r="P1573" s="23"/>
      <c r="R1573" s="5">
        <v>93.45</v>
      </c>
      <c r="S1573" s="5">
        <v>101</v>
      </c>
      <c r="T1573" s="34"/>
      <c r="U1573" s="34">
        <v>40.57</v>
      </c>
      <c r="V1573" s="34">
        <v>40.5</v>
      </c>
      <c r="W1573" s="78"/>
    </row>
    <row r="1574" spans="1:23" outlineLevel="1" x14ac:dyDescent="0.2">
      <c r="A1574" s="27">
        <f t="shared" si="69"/>
        <v>1568</v>
      </c>
      <c r="B1574" s="50">
        <v>42101</v>
      </c>
      <c r="C1574" s="5">
        <v>47.75</v>
      </c>
      <c r="D1574" s="5">
        <v>52.5</v>
      </c>
      <c r="E1574" s="34">
        <v>1</v>
      </c>
      <c r="F1574" s="5">
        <v>9.75</v>
      </c>
      <c r="G1574" s="34">
        <v>4.3</v>
      </c>
      <c r="H1574" s="34">
        <v>86.25</v>
      </c>
      <c r="I1574" s="34">
        <v>93.75</v>
      </c>
      <c r="J1574" s="20"/>
      <c r="K1574" s="24">
        <f t="shared" si="67"/>
        <v>38.550000000000004</v>
      </c>
      <c r="L1574" s="24"/>
      <c r="M1574" s="9">
        <v>6.07</v>
      </c>
      <c r="N1574" s="76">
        <f t="shared" si="68"/>
        <v>0.15745784695201037</v>
      </c>
      <c r="P1574" s="23"/>
      <c r="R1574" s="5">
        <v>92.5</v>
      </c>
      <c r="S1574" s="5">
        <v>100</v>
      </c>
      <c r="T1574" s="34"/>
      <c r="U1574" s="34">
        <v>40.29</v>
      </c>
      <c r="V1574" s="34">
        <v>41</v>
      </c>
      <c r="W1574" s="78"/>
    </row>
    <row r="1575" spans="1:23" outlineLevel="1" x14ac:dyDescent="0.2">
      <c r="A1575" s="27">
        <f t="shared" si="69"/>
        <v>1569</v>
      </c>
      <c r="B1575" s="50">
        <v>42102</v>
      </c>
      <c r="C1575" s="5">
        <v>48.25</v>
      </c>
      <c r="D1575" s="5">
        <v>53</v>
      </c>
      <c r="E1575" s="34">
        <v>1</v>
      </c>
      <c r="F1575" s="5">
        <v>9.6999999999999993</v>
      </c>
      <c r="G1575" s="34">
        <v>4.3</v>
      </c>
      <c r="H1575" s="34">
        <v>85.8</v>
      </c>
      <c r="I1575" s="34">
        <v>93.25</v>
      </c>
      <c r="J1575" s="20"/>
      <c r="K1575" s="24">
        <f t="shared" si="67"/>
        <v>39.06</v>
      </c>
      <c r="L1575" s="24"/>
      <c r="M1575" s="9">
        <v>6.1</v>
      </c>
      <c r="N1575" s="76">
        <f t="shared" si="68"/>
        <v>0.15616999487967229</v>
      </c>
      <c r="P1575" s="23"/>
      <c r="R1575" s="5">
        <v>91.8</v>
      </c>
      <c r="S1575" s="5">
        <v>99.25</v>
      </c>
      <c r="T1575" s="34"/>
      <c r="U1575" s="34">
        <v>40.65</v>
      </c>
      <c r="V1575" s="34">
        <v>42.75</v>
      </c>
      <c r="W1575" s="78"/>
    </row>
    <row r="1576" spans="1:23" outlineLevel="1" x14ac:dyDescent="0.2">
      <c r="A1576" s="27">
        <f t="shared" si="69"/>
        <v>1570</v>
      </c>
      <c r="B1576" s="50">
        <v>42103</v>
      </c>
      <c r="C1576" s="5">
        <v>48</v>
      </c>
      <c r="D1576" s="5">
        <v>52.75</v>
      </c>
      <c r="E1576" s="34">
        <v>1</v>
      </c>
      <c r="F1576" s="5">
        <v>10</v>
      </c>
      <c r="G1576" s="34">
        <v>4.3499999999999996</v>
      </c>
      <c r="H1576" s="34">
        <v>86.35</v>
      </c>
      <c r="I1576" s="34">
        <v>93.75</v>
      </c>
      <c r="J1576" s="20"/>
      <c r="K1576" s="24">
        <f t="shared" si="67"/>
        <v>38.53</v>
      </c>
      <c r="L1576" s="24"/>
      <c r="M1576" s="9">
        <v>6.17</v>
      </c>
      <c r="N1576" s="76">
        <f t="shared" si="68"/>
        <v>0.16013495977160652</v>
      </c>
      <c r="P1576" s="23"/>
      <c r="R1576" s="5">
        <v>91.85</v>
      </c>
      <c r="S1576" s="5">
        <v>99.25</v>
      </c>
      <c r="T1576" s="34"/>
      <c r="U1576" s="34">
        <v>41.05</v>
      </c>
      <c r="V1576" s="34">
        <v>42.75</v>
      </c>
      <c r="W1576" s="78"/>
    </row>
    <row r="1577" spans="1:23" outlineLevel="1" x14ac:dyDescent="0.2">
      <c r="A1577" s="27">
        <f t="shared" si="69"/>
        <v>1571</v>
      </c>
      <c r="B1577" s="50">
        <v>42104</v>
      </c>
      <c r="C1577" s="5">
        <v>47.75</v>
      </c>
      <c r="D1577" s="5">
        <v>52.5</v>
      </c>
      <c r="E1577" s="34">
        <v>1</v>
      </c>
      <c r="F1577" s="5">
        <v>10.1</v>
      </c>
      <c r="G1577" s="34">
        <v>4.25</v>
      </c>
      <c r="H1577" s="34">
        <v>86.4</v>
      </c>
      <c r="I1577" s="34">
        <v>93.75</v>
      </c>
      <c r="J1577" s="20"/>
      <c r="K1577" s="24">
        <f t="shared" si="67"/>
        <v>38.200000000000003</v>
      </c>
      <c r="L1577" s="24"/>
      <c r="M1577" s="9">
        <v>6.04</v>
      </c>
      <c r="N1577" s="76">
        <f t="shared" si="68"/>
        <v>0.15811518324607329</v>
      </c>
      <c r="P1577" s="23"/>
      <c r="R1577" s="5">
        <v>91.9</v>
      </c>
      <c r="S1577" s="5">
        <v>99.25</v>
      </c>
      <c r="T1577" s="34"/>
      <c r="U1577" s="34">
        <v>40.950000000000003</v>
      </c>
      <c r="V1577" s="34">
        <v>42.5</v>
      </c>
      <c r="W1577" s="78"/>
    </row>
    <row r="1578" spans="1:23" outlineLevel="1" x14ac:dyDescent="0.2">
      <c r="A1578" s="27">
        <f t="shared" si="69"/>
        <v>1572</v>
      </c>
      <c r="B1578" s="50">
        <v>42107</v>
      </c>
      <c r="C1578" s="5">
        <v>49.75</v>
      </c>
      <c r="D1578" s="5">
        <v>54.5</v>
      </c>
      <c r="E1578" s="34">
        <v>1</v>
      </c>
      <c r="F1578" s="5">
        <v>10.1</v>
      </c>
      <c r="G1578" s="34">
        <v>4.25</v>
      </c>
      <c r="H1578" s="34">
        <v>86.4</v>
      </c>
      <c r="I1578" s="34">
        <v>93.75</v>
      </c>
      <c r="J1578" s="20"/>
      <c r="K1578" s="24">
        <f t="shared" si="67"/>
        <v>40.04</v>
      </c>
      <c r="L1578" s="24"/>
      <c r="M1578" s="9">
        <v>5.87</v>
      </c>
      <c r="N1578" s="76">
        <f t="shared" si="68"/>
        <v>0.14660339660339661</v>
      </c>
      <c r="P1578" s="23"/>
      <c r="R1578" s="5">
        <v>91.65</v>
      </c>
      <c r="S1578" s="5">
        <v>99</v>
      </c>
      <c r="T1578" s="34"/>
      <c r="U1578" s="34">
        <v>41.52</v>
      </c>
      <c r="V1578" s="34">
        <v>44.5</v>
      </c>
      <c r="W1578" s="78"/>
    </row>
    <row r="1579" spans="1:23" outlineLevel="1" x14ac:dyDescent="0.2">
      <c r="A1579" s="27">
        <f t="shared" si="69"/>
        <v>1573</v>
      </c>
      <c r="B1579" s="50">
        <v>42108</v>
      </c>
      <c r="C1579" s="5">
        <v>50.75</v>
      </c>
      <c r="D1579" s="5">
        <v>57</v>
      </c>
      <c r="E1579" s="34">
        <v>1</v>
      </c>
      <c r="F1579" s="5">
        <v>9.9</v>
      </c>
      <c r="G1579" s="34">
        <v>4.25</v>
      </c>
      <c r="H1579" s="34">
        <v>85.5</v>
      </c>
      <c r="I1579" s="34">
        <v>92.75</v>
      </c>
      <c r="J1579" s="20"/>
      <c r="K1579" s="24">
        <f t="shared" si="67"/>
        <v>42.540000000000006</v>
      </c>
      <c r="L1579" s="24"/>
      <c r="M1579" s="9">
        <v>6.13</v>
      </c>
      <c r="N1579" s="76">
        <f t="shared" si="68"/>
        <v>0.14409967089797834</v>
      </c>
      <c r="P1579" s="23"/>
      <c r="R1579" s="5">
        <v>91.25</v>
      </c>
      <c r="S1579" s="5">
        <v>98.5</v>
      </c>
      <c r="T1579" s="34"/>
      <c r="U1579" s="34">
        <v>42.42</v>
      </c>
      <c r="V1579" s="34">
        <v>45.5</v>
      </c>
      <c r="W1579" s="78"/>
    </row>
    <row r="1580" spans="1:23" outlineLevel="1" x14ac:dyDescent="0.2">
      <c r="A1580" s="27">
        <f t="shared" si="69"/>
        <v>1574</v>
      </c>
      <c r="B1580" s="50">
        <v>42109</v>
      </c>
      <c r="C1580" s="5">
        <v>50.75</v>
      </c>
      <c r="D1580" s="5">
        <v>57</v>
      </c>
      <c r="E1580" s="34">
        <v>1</v>
      </c>
      <c r="F1580" s="5">
        <v>9.75</v>
      </c>
      <c r="G1580" s="34">
        <v>4.3499999999999996</v>
      </c>
      <c r="H1580" s="34">
        <v>84.55</v>
      </c>
      <c r="I1580" s="34">
        <v>91.75</v>
      </c>
      <c r="J1580" s="20"/>
      <c r="K1580" s="24">
        <f t="shared" si="67"/>
        <v>42.690000000000005</v>
      </c>
      <c r="L1580" s="24"/>
      <c r="M1580" s="9">
        <v>6.19</v>
      </c>
      <c r="N1580" s="76">
        <f t="shared" si="68"/>
        <v>0.14499882876551884</v>
      </c>
      <c r="P1580" s="23"/>
      <c r="R1580" s="5">
        <v>91.3</v>
      </c>
      <c r="S1580" s="5">
        <v>98.5</v>
      </c>
      <c r="T1580" s="34"/>
      <c r="U1580" s="34">
        <v>42.49</v>
      </c>
      <c r="V1580" s="34">
        <v>45.5</v>
      </c>
      <c r="W1580" s="78"/>
    </row>
    <row r="1581" spans="1:23" outlineLevel="1" x14ac:dyDescent="0.2">
      <c r="A1581" s="27">
        <f t="shared" si="69"/>
        <v>1575</v>
      </c>
      <c r="B1581" s="50">
        <v>42110</v>
      </c>
      <c r="C1581" s="5">
        <v>50.75</v>
      </c>
      <c r="D1581" s="5">
        <v>57</v>
      </c>
      <c r="E1581" s="34">
        <v>1</v>
      </c>
      <c r="F1581" s="5">
        <v>9.75</v>
      </c>
      <c r="G1581" s="34">
        <v>4.45</v>
      </c>
      <c r="H1581" s="34">
        <v>84.3</v>
      </c>
      <c r="I1581" s="34">
        <v>91.5</v>
      </c>
      <c r="J1581" s="20"/>
      <c r="K1581" s="24">
        <f t="shared" si="67"/>
        <v>42.690000000000005</v>
      </c>
      <c r="L1581" s="24"/>
      <c r="M1581" s="9">
        <v>6.02</v>
      </c>
      <c r="N1581" s="76">
        <f t="shared" si="68"/>
        <v>0.1410166315296322</v>
      </c>
      <c r="P1581" s="23"/>
      <c r="R1581" s="5">
        <v>90.05</v>
      </c>
      <c r="S1581" s="5">
        <v>97.25</v>
      </c>
      <c r="T1581" s="34"/>
      <c r="U1581" s="34">
        <v>42.29</v>
      </c>
      <c r="V1581" s="34">
        <v>45.5</v>
      </c>
      <c r="W1581" s="78"/>
    </row>
    <row r="1582" spans="1:23" outlineLevel="1" x14ac:dyDescent="0.2">
      <c r="A1582" s="27">
        <f t="shared" si="69"/>
        <v>1576</v>
      </c>
      <c r="B1582" s="50">
        <v>42111</v>
      </c>
      <c r="C1582" s="5">
        <v>51.5</v>
      </c>
      <c r="D1582" s="5">
        <v>57.75</v>
      </c>
      <c r="E1582" s="34">
        <v>1</v>
      </c>
      <c r="F1582" s="5">
        <v>9.9499999999999993</v>
      </c>
      <c r="G1582" s="34">
        <v>4.45</v>
      </c>
      <c r="H1582" s="34">
        <v>83.3</v>
      </c>
      <c r="I1582" s="34">
        <v>90.5</v>
      </c>
      <c r="J1582" s="20"/>
      <c r="K1582" s="24">
        <f t="shared" si="67"/>
        <v>43.180000000000007</v>
      </c>
      <c r="L1582" s="24"/>
      <c r="M1582" s="9">
        <v>5.87</v>
      </c>
      <c r="N1582" s="76">
        <f t="shared" si="68"/>
        <v>0.13594256600277904</v>
      </c>
      <c r="P1582" s="23"/>
      <c r="R1582" s="5">
        <v>89.05</v>
      </c>
      <c r="S1582" s="5">
        <v>96.25</v>
      </c>
      <c r="T1582" s="34"/>
      <c r="U1582" s="34">
        <v>42.29</v>
      </c>
      <c r="V1582" s="34">
        <v>46.25</v>
      </c>
      <c r="W1582" s="78"/>
    </row>
    <row r="1583" spans="1:23" outlineLevel="1" x14ac:dyDescent="0.2">
      <c r="A1583" s="27">
        <f t="shared" si="69"/>
        <v>1577</v>
      </c>
      <c r="B1583" s="50">
        <v>42114</v>
      </c>
      <c r="C1583" s="5">
        <v>51.25</v>
      </c>
      <c r="D1583" s="5">
        <v>57.5</v>
      </c>
      <c r="E1583" s="34">
        <v>1</v>
      </c>
      <c r="F1583" s="5">
        <v>10</v>
      </c>
      <c r="G1583" s="34">
        <v>4.45</v>
      </c>
      <c r="H1583" s="34">
        <v>83.25</v>
      </c>
      <c r="I1583" s="34">
        <v>90.5</v>
      </c>
      <c r="J1583" s="20"/>
      <c r="K1583" s="24">
        <f t="shared" si="67"/>
        <v>42.900000000000006</v>
      </c>
      <c r="L1583" s="24"/>
      <c r="M1583" s="9">
        <v>5.87</v>
      </c>
      <c r="N1583" s="76">
        <f t="shared" si="68"/>
        <v>0.13682983682983682</v>
      </c>
      <c r="P1583" s="23"/>
      <c r="R1583" s="5">
        <v>89</v>
      </c>
      <c r="S1583" s="5">
        <v>96.25</v>
      </c>
      <c r="T1583" s="34"/>
      <c r="U1583" s="34">
        <v>43.2</v>
      </c>
      <c r="V1583" s="34">
        <v>46</v>
      </c>
      <c r="W1583" s="78"/>
    </row>
    <row r="1584" spans="1:23" outlineLevel="1" x14ac:dyDescent="0.2">
      <c r="A1584" s="27">
        <f t="shared" si="69"/>
        <v>1578</v>
      </c>
      <c r="B1584" s="50">
        <v>42115</v>
      </c>
      <c r="C1584" s="5">
        <v>51.25</v>
      </c>
      <c r="D1584" s="5">
        <v>57.5</v>
      </c>
      <c r="E1584" s="34">
        <v>1</v>
      </c>
      <c r="F1584" s="5">
        <v>10</v>
      </c>
      <c r="G1584" s="34">
        <v>4.45</v>
      </c>
      <c r="H1584" s="34">
        <v>82.75</v>
      </c>
      <c r="I1584" s="34">
        <v>90</v>
      </c>
      <c r="J1584" s="20"/>
      <c r="K1584" s="24">
        <f t="shared" si="67"/>
        <v>42.900000000000006</v>
      </c>
      <c r="L1584" s="24"/>
      <c r="M1584" s="9">
        <v>5.89</v>
      </c>
      <c r="N1584" s="76">
        <f t="shared" si="68"/>
        <v>0.13729603729603726</v>
      </c>
      <c r="P1584" s="23"/>
      <c r="R1584" s="5">
        <v>89</v>
      </c>
      <c r="S1584" s="5">
        <v>96.25</v>
      </c>
      <c r="T1584" s="34"/>
      <c r="U1584" s="34">
        <v>43.08</v>
      </c>
      <c r="V1584" s="34">
        <v>46</v>
      </c>
      <c r="W1584" s="78"/>
    </row>
    <row r="1585" spans="1:23" outlineLevel="1" x14ac:dyDescent="0.2">
      <c r="A1585" s="27">
        <f t="shared" si="69"/>
        <v>1579</v>
      </c>
      <c r="B1585" s="50">
        <v>42116</v>
      </c>
      <c r="C1585" s="5">
        <v>53.5</v>
      </c>
      <c r="D1585" s="5">
        <v>59.75</v>
      </c>
      <c r="E1585" s="34">
        <v>1</v>
      </c>
      <c r="F1585" s="5">
        <v>10</v>
      </c>
      <c r="G1585" s="34">
        <v>4.45</v>
      </c>
      <c r="H1585" s="34">
        <v>82.7</v>
      </c>
      <c r="I1585" s="34">
        <v>90</v>
      </c>
      <c r="J1585" s="20"/>
      <c r="K1585" s="24">
        <f t="shared" si="67"/>
        <v>44.97</v>
      </c>
      <c r="L1585" s="24"/>
      <c r="M1585" s="9">
        <v>6.5</v>
      </c>
      <c r="N1585" s="76">
        <f t="shared" si="68"/>
        <v>0.1445408049810985</v>
      </c>
      <c r="P1585" s="23"/>
      <c r="R1585" s="5">
        <v>88.95</v>
      </c>
      <c r="S1585" s="5">
        <v>96.25</v>
      </c>
      <c r="T1585" s="34"/>
      <c r="U1585" s="34">
        <v>44.67</v>
      </c>
      <c r="V1585" s="34">
        <v>48.25</v>
      </c>
      <c r="W1585" s="78"/>
    </row>
    <row r="1586" spans="1:23" outlineLevel="1" x14ac:dyDescent="0.2">
      <c r="A1586" s="27">
        <f t="shared" si="69"/>
        <v>1580</v>
      </c>
      <c r="B1586" s="50">
        <v>42117</v>
      </c>
      <c r="C1586" s="5">
        <v>54.75</v>
      </c>
      <c r="D1586" s="5">
        <v>61</v>
      </c>
      <c r="E1586" s="34">
        <v>1</v>
      </c>
      <c r="F1586" s="5">
        <v>10</v>
      </c>
      <c r="G1586" s="34">
        <v>4.45</v>
      </c>
      <c r="H1586" s="34">
        <v>81.7</v>
      </c>
      <c r="I1586" s="34">
        <v>89</v>
      </c>
      <c r="J1586" s="20"/>
      <c r="K1586" s="24">
        <f t="shared" si="67"/>
        <v>46.120000000000005</v>
      </c>
      <c r="L1586" s="24"/>
      <c r="M1586" s="9">
        <v>7.12</v>
      </c>
      <c r="N1586" s="76">
        <f t="shared" si="68"/>
        <v>0.15437987857762359</v>
      </c>
      <c r="P1586" s="23"/>
      <c r="R1586" s="5">
        <v>87.2</v>
      </c>
      <c r="S1586" s="5">
        <v>94.5</v>
      </c>
      <c r="T1586" s="34"/>
      <c r="U1586" s="34">
        <v>45.72</v>
      </c>
      <c r="V1586" s="34">
        <v>49.5</v>
      </c>
      <c r="W1586" s="78"/>
    </row>
    <row r="1587" spans="1:23" outlineLevel="1" x14ac:dyDescent="0.2">
      <c r="A1587" s="27">
        <f t="shared" si="69"/>
        <v>1581</v>
      </c>
      <c r="B1587" s="50">
        <v>42118</v>
      </c>
      <c r="C1587" s="5">
        <v>58.5</v>
      </c>
      <c r="D1587" s="5">
        <v>64.75</v>
      </c>
      <c r="E1587" s="34">
        <v>1</v>
      </c>
      <c r="F1587" s="5">
        <v>10</v>
      </c>
      <c r="G1587" s="34">
        <v>4.45</v>
      </c>
      <c r="H1587" s="34">
        <v>81.650000000000006</v>
      </c>
      <c r="I1587" s="34">
        <v>88.75</v>
      </c>
      <c r="J1587" s="20"/>
      <c r="K1587" s="24">
        <f t="shared" si="67"/>
        <v>49.57</v>
      </c>
      <c r="L1587" s="24"/>
      <c r="M1587" s="9">
        <v>7.92</v>
      </c>
      <c r="N1587" s="76">
        <f t="shared" si="68"/>
        <v>0.15977405688924753</v>
      </c>
      <c r="P1587" s="23"/>
      <c r="R1587" s="5">
        <v>87.15</v>
      </c>
      <c r="S1587" s="5">
        <v>94.25</v>
      </c>
      <c r="T1587" s="34"/>
      <c r="U1587" s="34">
        <v>47.05</v>
      </c>
      <c r="V1587" s="34">
        <v>53.25</v>
      </c>
      <c r="W1587" s="78"/>
    </row>
    <row r="1588" spans="1:23" outlineLevel="1" x14ac:dyDescent="0.2">
      <c r="A1588" s="27">
        <f t="shared" si="69"/>
        <v>1582</v>
      </c>
      <c r="B1588" s="50">
        <v>42121</v>
      </c>
      <c r="C1588" s="5">
        <v>59.75</v>
      </c>
      <c r="D1588" s="5">
        <v>66</v>
      </c>
      <c r="E1588" s="34">
        <v>1</v>
      </c>
      <c r="F1588" s="5">
        <v>10</v>
      </c>
      <c r="G1588" s="34">
        <v>4.4000000000000004</v>
      </c>
      <c r="H1588" s="34">
        <v>80.75</v>
      </c>
      <c r="I1588" s="34">
        <v>87.75</v>
      </c>
      <c r="J1588" s="20"/>
      <c r="K1588" s="24">
        <f t="shared" si="67"/>
        <v>50.720000000000006</v>
      </c>
      <c r="L1588" s="24"/>
      <c r="M1588" s="9">
        <v>8.1</v>
      </c>
      <c r="N1588" s="76">
        <f t="shared" si="68"/>
        <v>0.15970031545741323</v>
      </c>
      <c r="P1588" s="23"/>
      <c r="R1588" s="5">
        <v>84.5</v>
      </c>
      <c r="S1588" s="5">
        <v>91.5</v>
      </c>
      <c r="T1588" s="34"/>
      <c r="U1588" s="34">
        <v>47.27</v>
      </c>
      <c r="V1588" s="34">
        <v>54.5</v>
      </c>
      <c r="W1588" s="78"/>
    </row>
    <row r="1589" spans="1:23" outlineLevel="1" x14ac:dyDescent="0.2">
      <c r="A1589" s="27">
        <f t="shared" si="69"/>
        <v>1583</v>
      </c>
      <c r="B1589" s="50">
        <v>42122</v>
      </c>
      <c r="C1589" s="5">
        <v>59.25</v>
      </c>
      <c r="D1589" s="5">
        <v>65.5</v>
      </c>
      <c r="E1589" s="34">
        <v>1</v>
      </c>
      <c r="F1589" s="5">
        <v>10.050000000000001</v>
      </c>
      <c r="G1589" s="34">
        <v>4.45</v>
      </c>
      <c r="H1589" s="34">
        <v>80.5</v>
      </c>
      <c r="I1589" s="34">
        <v>87.5</v>
      </c>
      <c r="J1589" s="20"/>
      <c r="K1589" s="24">
        <f t="shared" si="67"/>
        <v>50.210000000000008</v>
      </c>
      <c r="L1589" s="24"/>
      <c r="M1589" s="9">
        <v>7.69</v>
      </c>
      <c r="N1589" s="76">
        <f t="shared" si="68"/>
        <v>0.1531567416849233</v>
      </c>
      <c r="P1589" s="23"/>
      <c r="R1589" s="5">
        <v>84.5</v>
      </c>
      <c r="S1589" s="5">
        <v>91.5</v>
      </c>
      <c r="T1589" s="34"/>
      <c r="U1589" s="34">
        <v>50.45</v>
      </c>
      <c r="V1589" s="34">
        <v>53.5</v>
      </c>
      <c r="W1589" s="78"/>
    </row>
    <row r="1590" spans="1:23" outlineLevel="1" x14ac:dyDescent="0.2">
      <c r="A1590" s="27">
        <f t="shared" si="69"/>
        <v>1584</v>
      </c>
      <c r="B1590" s="50">
        <v>42123</v>
      </c>
      <c r="C1590" s="5">
        <v>57.5</v>
      </c>
      <c r="D1590" s="5">
        <v>63.75</v>
      </c>
      <c r="E1590" s="34">
        <v>1</v>
      </c>
      <c r="F1590" s="5">
        <v>10.1</v>
      </c>
      <c r="G1590" s="34">
        <v>4.4000000000000004</v>
      </c>
      <c r="H1590" s="34">
        <v>80.400000000000006</v>
      </c>
      <c r="I1590" s="34">
        <v>87.5</v>
      </c>
      <c r="J1590" s="20"/>
      <c r="K1590" s="24">
        <f t="shared" si="67"/>
        <v>48.550000000000004</v>
      </c>
      <c r="L1590" s="24"/>
      <c r="M1590" s="9">
        <v>7.26</v>
      </c>
      <c r="N1590" s="76">
        <f t="shared" si="68"/>
        <v>0.14953656024716785</v>
      </c>
      <c r="P1590" s="23"/>
      <c r="R1590" s="5">
        <v>84.15</v>
      </c>
      <c r="S1590" s="5">
        <v>91.25</v>
      </c>
      <c r="T1590" s="34"/>
      <c r="U1590" s="34">
        <v>48.78</v>
      </c>
      <c r="V1590" s="34">
        <v>51.75</v>
      </c>
      <c r="W1590" s="78"/>
    </row>
    <row r="1591" spans="1:23" outlineLevel="1" x14ac:dyDescent="0.2">
      <c r="A1591" s="27">
        <f t="shared" si="69"/>
        <v>1585</v>
      </c>
      <c r="B1591" s="50">
        <v>42124</v>
      </c>
      <c r="C1591" s="5">
        <v>55.5</v>
      </c>
      <c r="D1591" s="5">
        <v>61.75</v>
      </c>
      <c r="E1591" s="34">
        <v>1</v>
      </c>
      <c r="F1591" s="5">
        <v>10.199999999999999</v>
      </c>
      <c r="G1591" s="34">
        <v>4.4000000000000004</v>
      </c>
      <c r="H1591" s="34">
        <v>78.650000000000006</v>
      </c>
      <c r="I1591" s="34">
        <v>85.75</v>
      </c>
      <c r="J1591" s="20"/>
      <c r="K1591" s="24">
        <f t="shared" si="67"/>
        <v>46.61</v>
      </c>
      <c r="L1591" s="24"/>
      <c r="M1591" s="9">
        <v>7.68</v>
      </c>
      <c r="N1591" s="76">
        <f t="shared" si="68"/>
        <v>0.16477150826003004</v>
      </c>
      <c r="P1591" s="23"/>
      <c r="R1591" s="5">
        <v>81.900000000000006</v>
      </c>
      <c r="S1591" s="5">
        <v>89</v>
      </c>
      <c r="T1591" s="34"/>
      <c r="U1591" s="34">
        <v>48.02</v>
      </c>
      <c r="V1591" s="34">
        <v>49.75</v>
      </c>
      <c r="W1591" s="78"/>
    </row>
    <row r="1592" spans="1:23" outlineLevel="1" x14ac:dyDescent="0.2">
      <c r="A1592" s="27">
        <f t="shared" si="69"/>
        <v>1586</v>
      </c>
      <c r="B1592" s="50">
        <v>42125</v>
      </c>
      <c r="C1592" s="5">
        <v>55.5</v>
      </c>
      <c r="D1592" s="5">
        <v>61.75</v>
      </c>
      <c r="E1592" s="34">
        <v>1</v>
      </c>
      <c r="F1592" s="5">
        <v>10.199999999999999</v>
      </c>
      <c r="G1592" s="34">
        <v>4.4000000000000004</v>
      </c>
      <c r="H1592" s="34">
        <v>78.650000000000006</v>
      </c>
      <c r="I1592" s="34">
        <v>85.75</v>
      </c>
      <c r="J1592" s="20"/>
      <c r="K1592" s="24">
        <f t="shared" si="67"/>
        <v>46.61</v>
      </c>
      <c r="L1592" s="24"/>
      <c r="M1592" s="9">
        <v>8.07</v>
      </c>
      <c r="N1592" s="76">
        <f t="shared" si="68"/>
        <v>0.1731388114138597</v>
      </c>
      <c r="P1592" s="23"/>
      <c r="R1592" s="5">
        <v>81.900000000000006</v>
      </c>
      <c r="S1592" s="5">
        <v>89</v>
      </c>
      <c r="T1592" s="34"/>
      <c r="U1592" s="34">
        <v>48.02</v>
      </c>
      <c r="V1592" s="34">
        <v>49.75</v>
      </c>
      <c r="W1592" s="78"/>
    </row>
    <row r="1593" spans="1:23" outlineLevel="1" x14ac:dyDescent="0.2">
      <c r="A1593" s="27">
        <f t="shared" si="69"/>
        <v>1587</v>
      </c>
      <c r="B1593" s="50">
        <v>42128</v>
      </c>
      <c r="C1593" s="5">
        <v>57.75</v>
      </c>
      <c r="D1593" s="5">
        <v>64</v>
      </c>
      <c r="E1593" s="34">
        <v>1</v>
      </c>
      <c r="F1593" s="5">
        <v>10.25</v>
      </c>
      <c r="G1593" s="34">
        <v>4.4000000000000004</v>
      </c>
      <c r="H1593" s="34">
        <v>79</v>
      </c>
      <c r="I1593" s="34">
        <v>86</v>
      </c>
      <c r="J1593" s="20"/>
      <c r="K1593" s="24">
        <f t="shared" si="67"/>
        <v>48.63</v>
      </c>
      <c r="L1593" s="24"/>
      <c r="M1593" s="9">
        <v>8.0299999999999994</v>
      </c>
      <c r="N1593" s="76">
        <f t="shared" si="68"/>
        <v>0.16512440880115153</v>
      </c>
      <c r="P1593" s="23"/>
      <c r="R1593" s="5">
        <v>82.25</v>
      </c>
      <c r="S1593" s="5">
        <v>89.25</v>
      </c>
      <c r="T1593" s="34"/>
      <c r="U1593" s="34">
        <v>49.49</v>
      </c>
      <c r="V1593" s="34">
        <v>52</v>
      </c>
      <c r="W1593" s="78"/>
    </row>
    <row r="1594" spans="1:23" outlineLevel="1" x14ac:dyDescent="0.2">
      <c r="A1594" s="27">
        <f t="shared" si="69"/>
        <v>1588</v>
      </c>
      <c r="B1594" s="50">
        <v>42129</v>
      </c>
      <c r="C1594" s="5">
        <v>59.5</v>
      </c>
      <c r="D1594" s="5">
        <v>65.75</v>
      </c>
      <c r="E1594" s="34">
        <v>1</v>
      </c>
      <c r="F1594" s="5">
        <v>10.25</v>
      </c>
      <c r="G1594" s="34">
        <v>4.4000000000000004</v>
      </c>
      <c r="H1594" s="34">
        <v>78.75</v>
      </c>
      <c r="I1594" s="34">
        <v>85.75</v>
      </c>
      <c r="J1594" s="20"/>
      <c r="K1594" s="24">
        <f t="shared" si="67"/>
        <v>50.24</v>
      </c>
      <c r="L1594" s="24"/>
      <c r="M1594" s="9">
        <v>8.8000000000000007</v>
      </c>
      <c r="N1594" s="76">
        <f t="shared" si="68"/>
        <v>0.17515923566878983</v>
      </c>
      <c r="P1594" s="23"/>
      <c r="R1594" s="5">
        <v>82.25</v>
      </c>
      <c r="S1594" s="5">
        <v>89.25</v>
      </c>
      <c r="T1594" s="34"/>
      <c r="U1594" s="34">
        <v>50.46</v>
      </c>
      <c r="V1594" s="34">
        <v>53.75</v>
      </c>
      <c r="W1594" s="78"/>
    </row>
    <row r="1595" spans="1:23" outlineLevel="1" x14ac:dyDescent="0.2">
      <c r="A1595" s="27">
        <f t="shared" si="69"/>
        <v>1589</v>
      </c>
      <c r="B1595" s="50">
        <v>42130</v>
      </c>
      <c r="C1595" s="5">
        <v>61.25</v>
      </c>
      <c r="D1595" s="5">
        <v>67.5</v>
      </c>
      <c r="E1595" s="34">
        <v>1.1000000000000001</v>
      </c>
      <c r="F1595" s="5">
        <v>10.35</v>
      </c>
      <c r="G1595" s="34">
        <v>4.45</v>
      </c>
      <c r="H1595" s="34">
        <v>77.5</v>
      </c>
      <c r="I1595" s="34">
        <v>84.75</v>
      </c>
      <c r="J1595" s="20"/>
      <c r="K1595" s="24">
        <f t="shared" si="67"/>
        <v>51.75</v>
      </c>
      <c r="L1595" s="24"/>
      <c r="M1595" s="9">
        <v>8.19</v>
      </c>
      <c r="N1595" s="76">
        <f t="shared" si="68"/>
        <v>0.15826086956521737</v>
      </c>
      <c r="P1595" s="23"/>
      <c r="R1595" s="5">
        <v>82</v>
      </c>
      <c r="S1595" s="5">
        <v>89.25</v>
      </c>
      <c r="T1595" s="34"/>
      <c r="U1595" s="34">
        <v>52.01</v>
      </c>
      <c r="V1595" s="34">
        <v>55.5</v>
      </c>
      <c r="W1595" s="78"/>
    </row>
    <row r="1596" spans="1:23" outlineLevel="1" x14ac:dyDescent="0.2">
      <c r="A1596" s="27">
        <f t="shared" si="69"/>
        <v>1590</v>
      </c>
      <c r="B1596" s="50">
        <v>42131</v>
      </c>
      <c r="C1596" s="5">
        <v>59.5</v>
      </c>
      <c r="D1596" s="5">
        <v>65.75</v>
      </c>
      <c r="E1596" s="34">
        <v>1.1000000000000001</v>
      </c>
      <c r="F1596" s="5">
        <v>10.5</v>
      </c>
      <c r="G1596" s="34">
        <v>4.5</v>
      </c>
      <c r="H1596" s="34">
        <v>77</v>
      </c>
      <c r="I1596" s="34">
        <v>84.75</v>
      </c>
      <c r="J1596" s="20"/>
      <c r="K1596" s="24">
        <f t="shared" ref="K1596:K1659" si="70">+D1596*0.92-F1596</f>
        <v>49.99</v>
      </c>
      <c r="L1596" s="24"/>
      <c r="M1596" s="9">
        <v>7.84</v>
      </c>
      <c r="N1596" s="76">
        <f t="shared" ref="N1596:N1659" si="71">+M1596/K1596</f>
        <v>0.15683136627325464</v>
      </c>
      <c r="P1596" s="23"/>
      <c r="R1596" s="5">
        <v>81.5</v>
      </c>
      <c r="S1596" s="5">
        <v>89.25</v>
      </c>
      <c r="T1596" s="34"/>
      <c r="U1596" s="34">
        <v>51.12</v>
      </c>
      <c r="V1596" s="34">
        <v>53.75</v>
      </c>
      <c r="W1596" s="78"/>
    </row>
    <row r="1597" spans="1:23" outlineLevel="1" x14ac:dyDescent="0.2">
      <c r="A1597" s="27">
        <f t="shared" si="69"/>
        <v>1591</v>
      </c>
      <c r="B1597" s="50">
        <v>42132</v>
      </c>
      <c r="C1597" s="5">
        <v>61.5</v>
      </c>
      <c r="D1597" s="5">
        <v>67.75</v>
      </c>
      <c r="E1597" s="34">
        <v>1.1000000000000001</v>
      </c>
      <c r="F1597" s="5">
        <v>10.65</v>
      </c>
      <c r="G1597" s="34">
        <v>4.6500000000000004</v>
      </c>
      <c r="H1597" s="34">
        <v>77.650000000000006</v>
      </c>
      <c r="I1597" s="34">
        <v>85.25</v>
      </c>
      <c r="J1597" s="20"/>
      <c r="K1597" s="24">
        <f t="shared" si="70"/>
        <v>51.680000000000007</v>
      </c>
      <c r="L1597" s="24"/>
      <c r="M1597" s="9">
        <v>7.63</v>
      </c>
      <c r="N1597" s="76">
        <f t="shared" si="71"/>
        <v>0.1476393188854489</v>
      </c>
      <c r="P1597" s="23"/>
      <c r="R1597" s="5">
        <v>81.650000000000006</v>
      </c>
      <c r="S1597" s="5">
        <v>89.25</v>
      </c>
      <c r="T1597" s="34"/>
      <c r="U1597" s="34">
        <v>53.89</v>
      </c>
      <c r="V1597" s="34">
        <v>56.5</v>
      </c>
      <c r="W1597" s="78"/>
    </row>
    <row r="1598" spans="1:23" outlineLevel="1" x14ac:dyDescent="0.2">
      <c r="A1598" s="27">
        <f t="shared" si="69"/>
        <v>1592</v>
      </c>
      <c r="B1598" s="50">
        <v>42135</v>
      </c>
      <c r="C1598" s="5">
        <v>63</v>
      </c>
      <c r="D1598" s="5">
        <v>69.25</v>
      </c>
      <c r="E1598" s="34">
        <v>1.2</v>
      </c>
      <c r="F1598" s="5">
        <v>10.8</v>
      </c>
      <c r="G1598" s="34">
        <v>4.8</v>
      </c>
      <c r="H1598" s="34">
        <v>77.650000000000006</v>
      </c>
      <c r="I1598" s="34">
        <v>85.25</v>
      </c>
      <c r="J1598" s="20"/>
      <c r="K1598" s="24">
        <f t="shared" si="70"/>
        <v>52.91</v>
      </c>
      <c r="L1598" s="24"/>
      <c r="M1598" s="9">
        <v>7.66</v>
      </c>
      <c r="N1598" s="76">
        <f t="shared" si="71"/>
        <v>0.1447741447741448</v>
      </c>
      <c r="P1598" s="23"/>
      <c r="R1598" s="5">
        <v>81.150000000000006</v>
      </c>
      <c r="S1598" s="5">
        <v>88.75</v>
      </c>
      <c r="T1598" s="34"/>
      <c r="U1598" s="34">
        <v>54.17</v>
      </c>
      <c r="V1598" s="34">
        <v>58</v>
      </c>
      <c r="W1598" s="78"/>
    </row>
    <row r="1599" spans="1:23" outlineLevel="1" x14ac:dyDescent="0.2">
      <c r="A1599" s="27">
        <f t="shared" si="69"/>
        <v>1593</v>
      </c>
      <c r="B1599" s="50">
        <v>42136</v>
      </c>
      <c r="C1599" s="5">
        <v>62.5</v>
      </c>
      <c r="D1599" s="5">
        <v>69</v>
      </c>
      <c r="E1599" s="34">
        <v>1.2</v>
      </c>
      <c r="F1599" s="5">
        <v>11</v>
      </c>
      <c r="G1599" s="34">
        <v>5</v>
      </c>
      <c r="H1599" s="34">
        <v>77.5</v>
      </c>
      <c r="I1599" s="34">
        <v>85</v>
      </c>
      <c r="J1599" s="20"/>
      <c r="K1599" s="24">
        <f t="shared" si="70"/>
        <v>52.480000000000004</v>
      </c>
      <c r="L1599" s="24"/>
      <c r="M1599" s="9">
        <v>7.37</v>
      </c>
      <c r="N1599" s="76">
        <f t="shared" si="71"/>
        <v>0.14043445121951217</v>
      </c>
      <c r="P1599" s="23"/>
      <c r="R1599" s="5">
        <v>81.25</v>
      </c>
      <c r="S1599" s="5">
        <v>88.75</v>
      </c>
      <c r="T1599" s="34"/>
      <c r="U1599" s="34">
        <v>53.58</v>
      </c>
      <c r="V1599" s="34">
        <v>58.25</v>
      </c>
      <c r="W1599" s="78"/>
    </row>
    <row r="1600" spans="1:23" outlineLevel="1" x14ac:dyDescent="0.2">
      <c r="A1600" s="27">
        <f t="shared" si="69"/>
        <v>1594</v>
      </c>
      <c r="B1600" s="50">
        <v>42137</v>
      </c>
      <c r="C1600" s="5">
        <v>63</v>
      </c>
      <c r="D1600" s="5">
        <v>69.5</v>
      </c>
      <c r="E1600" s="34">
        <v>1.2</v>
      </c>
      <c r="F1600" s="5">
        <v>12.4</v>
      </c>
      <c r="G1600" s="34">
        <v>5.5</v>
      </c>
      <c r="H1600" s="34">
        <v>77.349999999999994</v>
      </c>
      <c r="I1600" s="34">
        <v>85</v>
      </c>
      <c r="J1600" s="20"/>
      <c r="K1600" s="24">
        <f t="shared" si="70"/>
        <v>51.540000000000006</v>
      </c>
      <c r="L1600" s="24"/>
      <c r="M1600" s="9">
        <v>7.12</v>
      </c>
      <c r="N1600" s="76">
        <f t="shared" si="71"/>
        <v>0.1381451299961195</v>
      </c>
      <c r="P1600" s="23"/>
      <c r="R1600" s="5">
        <v>82.35</v>
      </c>
      <c r="S1600" s="5">
        <v>90</v>
      </c>
      <c r="T1600" s="34"/>
      <c r="U1600" s="34">
        <v>52.79</v>
      </c>
      <c r="V1600" s="34">
        <v>58.75</v>
      </c>
      <c r="W1600" s="78"/>
    </row>
    <row r="1601" spans="1:23" outlineLevel="1" x14ac:dyDescent="0.2">
      <c r="A1601" s="27">
        <f t="shared" si="69"/>
        <v>1595</v>
      </c>
      <c r="B1601" s="50">
        <v>42138</v>
      </c>
      <c r="C1601" s="5">
        <v>62</v>
      </c>
      <c r="D1601" s="5">
        <v>68.5</v>
      </c>
      <c r="E1601" s="34">
        <v>1.2</v>
      </c>
      <c r="F1601" s="5">
        <v>12.6</v>
      </c>
      <c r="G1601" s="34">
        <v>5.4</v>
      </c>
      <c r="H1601" s="34">
        <v>77.75</v>
      </c>
      <c r="I1601" s="34">
        <v>85.5</v>
      </c>
      <c r="J1601" s="20"/>
      <c r="K1601" s="24">
        <f t="shared" si="70"/>
        <v>50.42</v>
      </c>
      <c r="L1601" s="24"/>
      <c r="M1601" s="9">
        <v>7.13</v>
      </c>
      <c r="N1601" s="76">
        <f t="shared" si="71"/>
        <v>0.14141213804046013</v>
      </c>
      <c r="P1601" s="23"/>
      <c r="R1601" s="5">
        <v>82.25</v>
      </c>
      <c r="S1601" s="5">
        <v>90</v>
      </c>
      <c r="T1601" s="34"/>
      <c r="U1601" s="34">
        <v>52.5</v>
      </c>
      <c r="V1601" s="34">
        <v>57.75</v>
      </c>
      <c r="W1601" s="78"/>
    </row>
    <row r="1602" spans="1:23" outlineLevel="1" x14ac:dyDescent="0.2">
      <c r="A1602" s="27">
        <f t="shared" si="69"/>
        <v>1596</v>
      </c>
      <c r="B1602" s="50">
        <v>42139</v>
      </c>
      <c r="C1602" s="5">
        <v>61.25</v>
      </c>
      <c r="D1602" s="5">
        <v>67.75</v>
      </c>
      <c r="E1602" s="34">
        <v>1.2</v>
      </c>
      <c r="F1602" s="5">
        <v>12.3</v>
      </c>
      <c r="G1602" s="34">
        <v>5.2</v>
      </c>
      <c r="H1602" s="34">
        <v>78.05</v>
      </c>
      <c r="I1602" s="34">
        <v>86</v>
      </c>
      <c r="J1602" s="20"/>
      <c r="K1602" s="24">
        <f t="shared" si="70"/>
        <v>50.03</v>
      </c>
      <c r="L1602" s="24"/>
      <c r="M1602" s="9">
        <v>7.12</v>
      </c>
      <c r="N1602" s="76">
        <f t="shared" si="71"/>
        <v>0.14231461123326003</v>
      </c>
      <c r="P1602" s="23"/>
      <c r="R1602" s="5">
        <v>82.05</v>
      </c>
      <c r="S1602" s="5">
        <v>90</v>
      </c>
      <c r="T1602" s="34"/>
      <c r="U1602" s="34">
        <v>52.5</v>
      </c>
      <c r="V1602" s="34">
        <v>57</v>
      </c>
      <c r="W1602" s="78"/>
    </row>
    <row r="1603" spans="1:23" outlineLevel="1" x14ac:dyDescent="0.2">
      <c r="A1603" s="27">
        <f t="shared" si="69"/>
        <v>1597</v>
      </c>
      <c r="B1603" s="50">
        <v>42142</v>
      </c>
      <c r="C1603" s="5">
        <v>59.75</v>
      </c>
      <c r="D1603" s="5">
        <v>66.25</v>
      </c>
      <c r="E1603" s="34">
        <v>1.2</v>
      </c>
      <c r="F1603" s="5">
        <v>12.2</v>
      </c>
      <c r="G1603" s="34">
        <v>5.0999999999999996</v>
      </c>
      <c r="H1603" s="34">
        <v>78.55</v>
      </c>
      <c r="I1603" s="34">
        <v>86.5</v>
      </c>
      <c r="J1603" s="20"/>
      <c r="K1603" s="24">
        <f t="shared" si="70"/>
        <v>48.75</v>
      </c>
      <c r="L1603" s="24"/>
      <c r="M1603" s="9">
        <v>6.68</v>
      </c>
      <c r="N1603" s="76">
        <f t="shared" si="71"/>
        <v>0.13702564102564102</v>
      </c>
      <c r="P1603" s="23"/>
      <c r="R1603" s="5">
        <v>82.05</v>
      </c>
      <c r="S1603" s="5">
        <v>90</v>
      </c>
      <c r="T1603" s="34"/>
      <c r="U1603" s="34">
        <v>52.44</v>
      </c>
      <c r="V1603" s="34">
        <v>56.75</v>
      </c>
      <c r="W1603" s="78"/>
    </row>
    <row r="1604" spans="1:23" outlineLevel="1" x14ac:dyDescent="0.2">
      <c r="A1604" s="27">
        <f t="shared" si="69"/>
        <v>1598</v>
      </c>
      <c r="B1604" s="50">
        <v>42143</v>
      </c>
      <c r="C1604" s="5">
        <v>59.5</v>
      </c>
      <c r="D1604" s="5">
        <v>67</v>
      </c>
      <c r="E1604" s="34">
        <v>1.2</v>
      </c>
      <c r="F1604" s="5">
        <v>12</v>
      </c>
      <c r="G1604" s="34">
        <v>5.0999999999999996</v>
      </c>
      <c r="H1604" s="34">
        <v>78.650000000000006</v>
      </c>
      <c r="I1604" s="34">
        <v>86.75</v>
      </c>
      <c r="J1604" s="20"/>
      <c r="K1604" s="24">
        <f t="shared" si="70"/>
        <v>49.64</v>
      </c>
      <c r="L1604" s="24"/>
      <c r="M1604" s="9">
        <v>6.61</v>
      </c>
      <c r="N1604" s="76">
        <f t="shared" si="71"/>
        <v>0.13315874294923449</v>
      </c>
      <c r="P1604" s="23"/>
      <c r="R1604" s="5">
        <v>81.900000000000006</v>
      </c>
      <c r="S1604" s="5">
        <v>90</v>
      </c>
      <c r="T1604" s="34"/>
      <c r="U1604" s="34">
        <v>50.17</v>
      </c>
      <c r="V1604" s="34">
        <v>56.25</v>
      </c>
      <c r="W1604" s="78"/>
    </row>
    <row r="1605" spans="1:23" outlineLevel="1" x14ac:dyDescent="0.2">
      <c r="A1605" s="27">
        <f t="shared" si="69"/>
        <v>1599</v>
      </c>
      <c r="B1605" s="50">
        <v>42144</v>
      </c>
      <c r="C1605" s="5">
        <v>58.5</v>
      </c>
      <c r="D1605" s="5">
        <v>66</v>
      </c>
      <c r="E1605" s="34">
        <v>1.2</v>
      </c>
      <c r="F1605" s="5">
        <v>11.75</v>
      </c>
      <c r="G1605" s="34">
        <v>5</v>
      </c>
      <c r="H1605" s="34">
        <v>78.75</v>
      </c>
      <c r="I1605" s="34">
        <v>86.75</v>
      </c>
      <c r="J1605" s="20"/>
      <c r="K1605" s="24">
        <f t="shared" si="70"/>
        <v>48.970000000000006</v>
      </c>
      <c r="L1605" s="24"/>
      <c r="M1605" s="9">
        <v>6.61</v>
      </c>
      <c r="N1605" s="76">
        <f t="shared" si="71"/>
        <v>0.13498060036757198</v>
      </c>
      <c r="P1605" s="23"/>
      <c r="R1605" s="5">
        <v>82</v>
      </c>
      <c r="S1605" s="5">
        <v>90</v>
      </c>
      <c r="T1605" s="34"/>
      <c r="U1605" s="34">
        <v>50.05</v>
      </c>
      <c r="V1605" s="34">
        <v>55.25</v>
      </c>
      <c r="W1605" s="78"/>
    </row>
    <row r="1606" spans="1:23" outlineLevel="1" x14ac:dyDescent="0.2">
      <c r="A1606" s="27">
        <f t="shared" si="69"/>
        <v>1600</v>
      </c>
      <c r="B1606" s="50">
        <v>42145</v>
      </c>
      <c r="C1606" s="5">
        <v>59</v>
      </c>
      <c r="D1606" s="5">
        <v>66.5</v>
      </c>
      <c r="E1606" s="34">
        <v>1.2</v>
      </c>
      <c r="F1606" s="5">
        <v>11.55</v>
      </c>
      <c r="G1606" s="34">
        <v>5</v>
      </c>
      <c r="H1606" s="34">
        <v>79</v>
      </c>
      <c r="I1606" s="34">
        <v>87</v>
      </c>
      <c r="J1606" s="20"/>
      <c r="K1606" s="24">
        <f t="shared" si="70"/>
        <v>49.629999999999995</v>
      </c>
      <c r="L1606" s="24"/>
      <c r="M1606" s="9">
        <v>6.65</v>
      </c>
      <c r="N1606" s="76">
        <f t="shared" si="71"/>
        <v>0.13399153737658676</v>
      </c>
      <c r="P1606" s="23"/>
      <c r="R1606" s="5">
        <v>82.25</v>
      </c>
      <c r="S1606" s="5">
        <v>90.25</v>
      </c>
      <c r="T1606" s="34"/>
      <c r="U1606" s="34">
        <v>49.47</v>
      </c>
      <c r="V1606" s="34">
        <v>55.75</v>
      </c>
      <c r="W1606" s="78"/>
    </row>
    <row r="1607" spans="1:23" outlineLevel="1" x14ac:dyDescent="0.2">
      <c r="A1607" s="27">
        <f t="shared" si="69"/>
        <v>1601</v>
      </c>
      <c r="B1607" s="50">
        <v>42146</v>
      </c>
      <c r="C1607" s="5">
        <v>61.25</v>
      </c>
      <c r="D1607" s="5">
        <v>68.75</v>
      </c>
      <c r="E1607" s="34">
        <v>1.2</v>
      </c>
      <c r="F1607" s="5">
        <v>11.45</v>
      </c>
      <c r="G1607" s="34">
        <v>4.9000000000000004</v>
      </c>
      <c r="H1607" s="34">
        <v>79.5</v>
      </c>
      <c r="I1607" s="34">
        <v>87.5</v>
      </c>
      <c r="J1607" s="20"/>
      <c r="K1607" s="24">
        <f t="shared" si="70"/>
        <v>51.8</v>
      </c>
      <c r="L1607" s="24"/>
      <c r="M1607" s="9">
        <v>6.57</v>
      </c>
      <c r="N1607" s="76">
        <f t="shared" si="71"/>
        <v>0.12683397683397685</v>
      </c>
      <c r="P1607" s="23"/>
      <c r="R1607" s="5">
        <v>82.75</v>
      </c>
      <c r="S1607" s="5">
        <v>90.75</v>
      </c>
      <c r="T1607" s="34"/>
      <c r="U1607" s="34">
        <v>50.36</v>
      </c>
      <c r="V1607" s="34">
        <v>58</v>
      </c>
      <c r="W1607" s="78"/>
    </row>
    <row r="1608" spans="1:23" outlineLevel="1" x14ac:dyDescent="0.2">
      <c r="A1608" s="27">
        <f t="shared" ref="A1608:A1671" si="72">A1607+1</f>
        <v>1602</v>
      </c>
      <c r="B1608" s="50">
        <v>42150</v>
      </c>
      <c r="C1608" s="5">
        <v>63.5</v>
      </c>
      <c r="D1608" s="5">
        <v>70.75</v>
      </c>
      <c r="E1608" s="34">
        <v>1.2</v>
      </c>
      <c r="F1608" s="5">
        <v>10.95</v>
      </c>
      <c r="G1608" s="34">
        <v>4.95</v>
      </c>
      <c r="H1608" s="34">
        <v>79.45</v>
      </c>
      <c r="I1608" s="34">
        <v>87.5</v>
      </c>
      <c r="J1608" s="20"/>
      <c r="K1608" s="24">
        <f t="shared" si="70"/>
        <v>54.14</v>
      </c>
      <c r="L1608" s="24"/>
      <c r="M1608" s="9">
        <v>6.54</v>
      </c>
      <c r="N1608" s="76">
        <f t="shared" si="71"/>
        <v>0.12079793128925009</v>
      </c>
      <c r="P1608" s="23"/>
      <c r="R1608" s="5">
        <v>82.95</v>
      </c>
      <c r="S1608" s="5">
        <v>91</v>
      </c>
      <c r="T1608" s="34"/>
      <c r="U1608" s="34">
        <v>53.57</v>
      </c>
      <c r="V1608" s="34">
        <v>60.25</v>
      </c>
      <c r="W1608" s="78"/>
    </row>
    <row r="1609" spans="1:23" outlineLevel="1" x14ac:dyDescent="0.2">
      <c r="A1609" s="27">
        <f t="shared" si="72"/>
        <v>1603</v>
      </c>
      <c r="B1609" s="50">
        <v>42151</v>
      </c>
      <c r="C1609" s="5">
        <v>62.75</v>
      </c>
      <c r="D1609" s="5">
        <v>70</v>
      </c>
      <c r="E1609" s="34">
        <v>1.2</v>
      </c>
      <c r="F1609" s="5">
        <v>11</v>
      </c>
      <c r="G1609" s="34">
        <v>5.0999999999999996</v>
      </c>
      <c r="H1609" s="34">
        <v>79.3</v>
      </c>
      <c r="I1609" s="34">
        <v>87.25</v>
      </c>
      <c r="J1609" s="20"/>
      <c r="K1609" s="24">
        <f t="shared" si="70"/>
        <v>53.400000000000006</v>
      </c>
      <c r="L1609" s="24"/>
      <c r="M1609" s="9">
        <v>6.64</v>
      </c>
      <c r="N1609" s="76">
        <f t="shared" si="71"/>
        <v>0.12434456928838949</v>
      </c>
      <c r="P1609" s="23"/>
      <c r="R1609" s="5">
        <v>83.3</v>
      </c>
      <c r="S1609" s="5">
        <v>91.25</v>
      </c>
      <c r="T1609" s="34"/>
      <c r="U1609" s="34">
        <v>53.52</v>
      </c>
      <c r="V1609" s="34">
        <v>57.25</v>
      </c>
      <c r="W1609" s="78"/>
    </row>
    <row r="1610" spans="1:23" outlineLevel="1" x14ac:dyDescent="0.2">
      <c r="A1610" s="27">
        <f t="shared" si="72"/>
        <v>1604</v>
      </c>
      <c r="B1610" s="50">
        <v>42152</v>
      </c>
      <c r="C1610" s="5">
        <v>61</v>
      </c>
      <c r="D1610" s="5">
        <v>68.25</v>
      </c>
      <c r="E1610" s="34">
        <v>1.2</v>
      </c>
      <c r="F1610" s="5">
        <v>11</v>
      </c>
      <c r="G1610" s="34">
        <v>5.15</v>
      </c>
      <c r="H1610" s="34">
        <v>79.45</v>
      </c>
      <c r="I1610" s="34">
        <v>87.25</v>
      </c>
      <c r="J1610" s="20"/>
      <c r="K1610" s="24">
        <f t="shared" si="70"/>
        <v>51.790000000000006</v>
      </c>
      <c r="L1610" s="24"/>
      <c r="M1610" s="9">
        <v>6.5</v>
      </c>
      <c r="N1610" s="76">
        <f t="shared" si="71"/>
        <v>0.12550685460513611</v>
      </c>
      <c r="P1610" s="23"/>
      <c r="R1610" s="5">
        <v>85.2</v>
      </c>
      <c r="S1610" s="5">
        <v>93</v>
      </c>
      <c r="T1610" s="34"/>
      <c r="U1610" s="34">
        <v>53.27</v>
      </c>
      <c r="V1610" s="34">
        <v>55.25</v>
      </c>
      <c r="W1610" s="78"/>
    </row>
    <row r="1611" spans="1:23" outlineLevel="1" x14ac:dyDescent="0.2">
      <c r="A1611" s="27">
        <f t="shared" si="72"/>
        <v>1605</v>
      </c>
      <c r="B1611" s="50">
        <v>42153</v>
      </c>
      <c r="C1611" s="5">
        <v>61.5</v>
      </c>
      <c r="D1611" s="5">
        <v>68.75</v>
      </c>
      <c r="E1611" s="34">
        <v>1.2</v>
      </c>
      <c r="F1611" s="5">
        <v>10.75</v>
      </c>
      <c r="G1611" s="34">
        <v>5.15</v>
      </c>
      <c r="H1611" s="34">
        <v>81</v>
      </c>
      <c r="I1611" s="34">
        <v>88.5</v>
      </c>
      <c r="J1611" s="20"/>
      <c r="K1611" s="24">
        <f t="shared" si="70"/>
        <v>52.5</v>
      </c>
      <c r="L1611" s="24"/>
      <c r="M1611" s="9">
        <v>6.3</v>
      </c>
      <c r="N1611" s="76">
        <f t="shared" si="71"/>
        <v>0.12</v>
      </c>
      <c r="P1611" s="23"/>
      <c r="R1611" s="5">
        <v>87</v>
      </c>
      <c r="S1611" s="5">
        <v>94.5</v>
      </c>
      <c r="T1611" s="34"/>
      <c r="U1611" s="34">
        <v>53.11</v>
      </c>
      <c r="V1611" s="34">
        <v>55.25</v>
      </c>
      <c r="W1611" s="78"/>
    </row>
    <row r="1612" spans="1:23" outlineLevel="1" x14ac:dyDescent="0.2">
      <c r="A1612" s="27">
        <f t="shared" si="72"/>
        <v>1606</v>
      </c>
      <c r="B1612" s="50">
        <v>42157</v>
      </c>
      <c r="C1612" s="5">
        <v>62.75</v>
      </c>
      <c r="D1612" s="5">
        <v>70.75</v>
      </c>
      <c r="E1612" s="34">
        <v>1.2</v>
      </c>
      <c r="F1612" s="5">
        <v>10.65</v>
      </c>
      <c r="G1612" s="34">
        <v>5.0999999999999996</v>
      </c>
      <c r="H1612" s="34">
        <v>81</v>
      </c>
      <c r="I1612" s="34">
        <v>88.5</v>
      </c>
      <c r="J1612" s="20"/>
      <c r="K1612" s="24">
        <f t="shared" si="70"/>
        <v>54.440000000000005</v>
      </c>
      <c r="L1612" s="24"/>
      <c r="M1612" s="9">
        <v>6.81</v>
      </c>
      <c r="N1612" s="76">
        <f t="shared" si="71"/>
        <v>0.1250918442321822</v>
      </c>
      <c r="P1612" s="23"/>
      <c r="R1612" s="5">
        <v>87</v>
      </c>
      <c r="S1612" s="5">
        <v>95.5</v>
      </c>
      <c r="T1612" s="34"/>
      <c r="U1612" s="34">
        <v>54.33</v>
      </c>
      <c r="V1612" s="34">
        <v>56.5</v>
      </c>
      <c r="W1612" s="78"/>
    </row>
    <row r="1613" spans="1:23" outlineLevel="1" x14ac:dyDescent="0.2">
      <c r="A1613" s="27">
        <f t="shared" si="72"/>
        <v>1607</v>
      </c>
      <c r="B1613" s="50">
        <v>42158</v>
      </c>
      <c r="C1613" s="5">
        <v>63.5</v>
      </c>
      <c r="D1613" s="5">
        <v>71.5</v>
      </c>
      <c r="E1613" s="34">
        <v>1.2</v>
      </c>
      <c r="F1613" s="5">
        <v>10.65</v>
      </c>
      <c r="G1613" s="34">
        <v>5.15</v>
      </c>
      <c r="H1613" s="34">
        <v>80.900000000000006</v>
      </c>
      <c r="I1613" s="34">
        <v>88.5</v>
      </c>
      <c r="J1613" s="20"/>
      <c r="K1613" s="24">
        <f t="shared" si="70"/>
        <v>55.13</v>
      </c>
      <c r="L1613" s="24"/>
      <c r="M1613" s="9">
        <v>6.66</v>
      </c>
      <c r="N1613" s="76">
        <f t="shared" si="71"/>
        <v>0.12080536912751677</v>
      </c>
      <c r="P1613" s="23"/>
      <c r="R1613" s="5">
        <v>86.9</v>
      </c>
      <c r="S1613" s="5">
        <v>94.5</v>
      </c>
      <c r="T1613" s="34"/>
      <c r="U1613" s="34">
        <v>54.37</v>
      </c>
      <c r="V1613" s="34">
        <v>57.25</v>
      </c>
      <c r="W1613" s="78"/>
    </row>
    <row r="1614" spans="1:23" outlineLevel="1" x14ac:dyDescent="0.2">
      <c r="A1614" s="27">
        <f t="shared" si="72"/>
        <v>1608</v>
      </c>
      <c r="B1614" s="50">
        <v>42159</v>
      </c>
      <c r="C1614" s="5">
        <v>64.25</v>
      </c>
      <c r="D1614" s="5">
        <v>72.75</v>
      </c>
      <c r="E1614" s="34">
        <v>1.3</v>
      </c>
      <c r="F1614" s="5">
        <v>10.65</v>
      </c>
      <c r="G1614" s="34">
        <v>5.0999999999999996</v>
      </c>
      <c r="H1614" s="34">
        <v>81.400000000000006</v>
      </c>
      <c r="I1614" s="34">
        <v>89</v>
      </c>
      <c r="J1614" s="20"/>
      <c r="K1614" s="24">
        <f t="shared" si="70"/>
        <v>56.280000000000008</v>
      </c>
      <c r="L1614" s="24"/>
      <c r="M1614" s="9">
        <v>6.48</v>
      </c>
      <c r="N1614" s="76">
        <f t="shared" si="71"/>
        <v>0.11513859275053304</v>
      </c>
      <c r="P1614" s="23"/>
      <c r="R1614" s="5">
        <v>86.9</v>
      </c>
      <c r="S1614" s="5">
        <v>94.5</v>
      </c>
      <c r="T1614" s="34"/>
      <c r="U1614" s="34">
        <v>54.74</v>
      </c>
      <c r="V1614" s="34">
        <v>58.25</v>
      </c>
      <c r="W1614" s="78"/>
    </row>
    <row r="1615" spans="1:23" outlineLevel="1" x14ac:dyDescent="0.2">
      <c r="A1615" s="27">
        <f t="shared" si="72"/>
        <v>1609</v>
      </c>
      <c r="B1615" s="50">
        <v>42160</v>
      </c>
      <c r="C1615" s="5">
        <v>64.75</v>
      </c>
      <c r="D1615" s="5">
        <v>72.75</v>
      </c>
      <c r="E1615" s="34">
        <v>1.3</v>
      </c>
      <c r="F1615" s="5">
        <v>10.6</v>
      </c>
      <c r="G1615" s="34">
        <v>5.0999999999999996</v>
      </c>
      <c r="H1615" s="34">
        <v>81.650000000000006</v>
      </c>
      <c r="I1615" s="34">
        <v>89.5</v>
      </c>
      <c r="J1615" s="20"/>
      <c r="K1615" s="24">
        <f t="shared" si="70"/>
        <v>56.330000000000005</v>
      </c>
      <c r="L1615" s="24"/>
      <c r="M1615" s="9">
        <v>6.51</v>
      </c>
      <c r="N1615" s="76">
        <f t="shared" si="71"/>
        <v>0.11556896857802236</v>
      </c>
      <c r="P1615" s="23"/>
      <c r="R1615" s="5">
        <v>87.15</v>
      </c>
      <c r="S1615" s="5">
        <v>95</v>
      </c>
      <c r="T1615" s="34"/>
      <c r="U1615" s="34">
        <v>54.51</v>
      </c>
      <c r="V1615" s="34">
        <v>58.25</v>
      </c>
      <c r="W1615" s="78"/>
    </row>
    <row r="1616" spans="1:23" outlineLevel="1" x14ac:dyDescent="0.2">
      <c r="A1616" s="27">
        <f t="shared" si="72"/>
        <v>1610</v>
      </c>
      <c r="B1616" s="50">
        <v>42163</v>
      </c>
      <c r="C1616" s="5">
        <v>64.25</v>
      </c>
      <c r="D1616" s="5">
        <v>72.25</v>
      </c>
      <c r="E1616" s="34">
        <v>1.3</v>
      </c>
      <c r="F1616" s="5">
        <v>10.5</v>
      </c>
      <c r="G1616" s="34">
        <v>5</v>
      </c>
      <c r="H1616" s="34">
        <v>82.15</v>
      </c>
      <c r="I1616" s="34">
        <v>90</v>
      </c>
      <c r="J1616" s="20"/>
      <c r="K1616" s="24">
        <f t="shared" si="70"/>
        <v>55.97</v>
      </c>
      <c r="L1616" s="24"/>
      <c r="M1616" s="9">
        <v>6.47</v>
      </c>
      <c r="N1616" s="76">
        <f t="shared" si="71"/>
        <v>0.11559764159371091</v>
      </c>
      <c r="P1616" s="23"/>
      <c r="R1616" s="5">
        <v>87.4</v>
      </c>
      <c r="S1616" s="5">
        <v>95.25</v>
      </c>
      <c r="T1616" s="34"/>
      <c r="U1616" s="34">
        <v>54.47</v>
      </c>
      <c r="V1616" s="34">
        <v>57.75</v>
      </c>
      <c r="W1616" s="78"/>
    </row>
    <row r="1617" spans="1:23" outlineLevel="1" x14ac:dyDescent="0.2">
      <c r="A1617" s="27">
        <f t="shared" si="72"/>
        <v>1611</v>
      </c>
      <c r="B1617" s="50">
        <v>42164</v>
      </c>
      <c r="C1617" s="5">
        <v>64.75</v>
      </c>
      <c r="D1617" s="5">
        <v>72.75</v>
      </c>
      <c r="E1617" s="34">
        <v>1.3</v>
      </c>
      <c r="F1617" s="5">
        <v>10.55</v>
      </c>
      <c r="G1617" s="34">
        <v>4.95</v>
      </c>
      <c r="H1617" s="34">
        <v>82</v>
      </c>
      <c r="I1617" s="34">
        <v>90</v>
      </c>
      <c r="J1617" s="20"/>
      <c r="K1617" s="24">
        <f t="shared" si="70"/>
        <v>56.38000000000001</v>
      </c>
      <c r="L1617" s="24"/>
      <c r="M1617" s="9">
        <v>6.43</v>
      </c>
      <c r="N1617" s="76">
        <f t="shared" si="71"/>
        <v>0.11404753458673286</v>
      </c>
      <c r="P1617" s="23"/>
      <c r="R1617" s="5">
        <v>87.25</v>
      </c>
      <c r="S1617" s="5">
        <v>95.25</v>
      </c>
      <c r="T1617" s="34"/>
      <c r="U1617" s="34">
        <v>55.17</v>
      </c>
      <c r="V1617" s="34">
        <v>58.75</v>
      </c>
      <c r="W1617" s="78"/>
    </row>
    <row r="1618" spans="1:23" outlineLevel="1" x14ac:dyDescent="0.2">
      <c r="A1618" s="27">
        <f t="shared" si="72"/>
        <v>1612</v>
      </c>
      <c r="B1618" s="50">
        <v>42165</v>
      </c>
      <c r="C1618" s="5">
        <v>65.75</v>
      </c>
      <c r="D1618" s="5">
        <v>73.75</v>
      </c>
      <c r="E1618" s="34">
        <v>1.3</v>
      </c>
      <c r="F1618" s="5">
        <v>10.3</v>
      </c>
      <c r="G1618" s="34">
        <v>4.95</v>
      </c>
      <c r="H1618" s="34">
        <v>82.2</v>
      </c>
      <c r="I1618" s="34">
        <v>90.25</v>
      </c>
      <c r="J1618" s="20"/>
      <c r="K1618" s="24">
        <f t="shared" si="70"/>
        <v>57.550000000000011</v>
      </c>
      <c r="L1618" s="24"/>
      <c r="M1618" s="9">
        <v>6.77</v>
      </c>
      <c r="N1618" s="76">
        <f t="shared" si="71"/>
        <v>0.11763683753258034</v>
      </c>
      <c r="P1618" s="23"/>
      <c r="R1618" s="5">
        <v>87.2</v>
      </c>
      <c r="S1618" s="5">
        <v>95.25</v>
      </c>
      <c r="T1618" s="34"/>
      <c r="U1618" s="34">
        <v>55.75</v>
      </c>
      <c r="V1618" s="34">
        <v>59.75</v>
      </c>
      <c r="W1618" s="78"/>
    </row>
    <row r="1619" spans="1:23" outlineLevel="1" x14ac:dyDescent="0.2">
      <c r="A1619" s="27">
        <f t="shared" si="72"/>
        <v>1613</v>
      </c>
      <c r="B1619" s="50">
        <v>42166</v>
      </c>
      <c r="C1619" s="5">
        <v>65.75</v>
      </c>
      <c r="D1619" s="5">
        <v>73.75</v>
      </c>
      <c r="E1619" s="34">
        <v>1.3</v>
      </c>
      <c r="F1619" s="5">
        <v>10.25</v>
      </c>
      <c r="G1619" s="34">
        <v>4.95</v>
      </c>
      <c r="H1619" s="34">
        <v>82.6</v>
      </c>
      <c r="I1619" s="34">
        <v>90.75</v>
      </c>
      <c r="J1619" s="20"/>
      <c r="K1619" s="24">
        <f t="shared" si="70"/>
        <v>57.600000000000009</v>
      </c>
      <c r="L1619" s="24"/>
      <c r="M1619" s="9">
        <v>6.86</v>
      </c>
      <c r="N1619" s="76">
        <f t="shared" si="71"/>
        <v>0.11909722222222222</v>
      </c>
      <c r="P1619" s="23"/>
      <c r="R1619" s="5">
        <v>87.6</v>
      </c>
      <c r="S1619" s="5">
        <v>95.75</v>
      </c>
      <c r="T1619" s="34"/>
      <c r="U1619" s="34">
        <v>57.03</v>
      </c>
      <c r="V1619" s="34">
        <v>59.75</v>
      </c>
      <c r="W1619" s="78"/>
    </row>
    <row r="1620" spans="1:23" outlineLevel="1" x14ac:dyDescent="0.2">
      <c r="A1620" s="27">
        <f t="shared" si="72"/>
        <v>1614</v>
      </c>
      <c r="B1620" s="50">
        <v>42167</v>
      </c>
      <c r="C1620" s="5">
        <v>65</v>
      </c>
      <c r="D1620" s="5">
        <v>73</v>
      </c>
      <c r="E1620" s="34">
        <v>1.3</v>
      </c>
      <c r="F1620" s="5">
        <v>10.25</v>
      </c>
      <c r="G1620" s="34">
        <v>4.95</v>
      </c>
      <c r="H1620" s="34">
        <v>82.45</v>
      </c>
      <c r="I1620" s="34">
        <v>90.75</v>
      </c>
      <c r="J1620" s="20"/>
      <c r="K1620" s="24">
        <f t="shared" si="70"/>
        <v>56.91</v>
      </c>
      <c r="L1620" s="24"/>
      <c r="M1620" s="9">
        <v>6.81</v>
      </c>
      <c r="N1620" s="76">
        <f t="shared" si="71"/>
        <v>0.11966262519768055</v>
      </c>
      <c r="P1620" s="23"/>
      <c r="R1620" s="5">
        <v>87.45</v>
      </c>
      <c r="S1620" s="5">
        <v>95.75</v>
      </c>
      <c r="T1620" s="34"/>
      <c r="U1620" s="34">
        <v>57.16</v>
      </c>
      <c r="V1620" s="34">
        <v>59</v>
      </c>
      <c r="W1620" s="78"/>
    </row>
    <row r="1621" spans="1:23" outlineLevel="1" x14ac:dyDescent="0.2">
      <c r="A1621" s="27">
        <f t="shared" si="72"/>
        <v>1615</v>
      </c>
      <c r="B1621" s="50">
        <v>42170</v>
      </c>
      <c r="C1621" s="5">
        <v>64</v>
      </c>
      <c r="D1621" s="5">
        <v>72</v>
      </c>
      <c r="E1621" s="34">
        <v>1.3</v>
      </c>
      <c r="F1621" s="5">
        <v>10.25</v>
      </c>
      <c r="G1621" s="34">
        <v>4.95</v>
      </c>
      <c r="H1621" s="34">
        <v>84.2</v>
      </c>
      <c r="I1621" s="34">
        <v>92.5</v>
      </c>
      <c r="J1621" s="20"/>
      <c r="K1621" s="24">
        <f t="shared" si="70"/>
        <v>55.990000000000009</v>
      </c>
      <c r="L1621" s="24"/>
      <c r="M1621" s="9">
        <v>6.47</v>
      </c>
      <c r="N1621" s="76">
        <f t="shared" si="71"/>
        <v>0.11555634934809784</v>
      </c>
      <c r="P1621" s="23"/>
      <c r="R1621" s="5">
        <v>88.95</v>
      </c>
      <c r="S1621" s="5">
        <v>97.25</v>
      </c>
      <c r="T1621" s="34"/>
      <c r="U1621" s="34">
        <v>57.27</v>
      </c>
      <c r="V1621" s="34">
        <v>58</v>
      </c>
      <c r="W1621" s="78"/>
    </row>
    <row r="1622" spans="1:23" outlineLevel="1" x14ac:dyDescent="0.2">
      <c r="A1622" s="27">
        <f t="shared" si="72"/>
        <v>1616</v>
      </c>
      <c r="B1622" s="50">
        <v>42171</v>
      </c>
      <c r="C1622" s="39">
        <v>62.5</v>
      </c>
      <c r="D1622" s="34">
        <v>71</v>
      </c>
      <c r="E1622" s="34">
        <v>1.3</v>
      </c>
      <c r="F1622" s="34">
        <v>10.4</v>
      </c>
      <c r="G1622" s="34">
        <v>5</v>
      </c>
      <c r="H1622" s="34">
        <v>84.1</v>
      </c>
      <c r="I1622" s="34">
        <v>92.5</v>
      </c>
      <c r="J1622" s="20"/>
      <c r="K1622" s="24">
        <f t="shared" si="70"/>
        <v>54.920000000000009</v>
      </c>
      <c r="L1622" s="24"/>
      <c r="M1622" s="9">
        <v>6.37</v>
      </c>
      <c r="N1622" s="76">
        <f t="shared" si="71"/>
        <v>0.11598689002184995</v>
      </c>
      <c r="P1622" s="23"/>
      <c r="R1622" s="34">
        <v>88.85</v>
      </c>
      <c r="S1622" s="34">
        <v>97.25</v>
      </c>
      <c r="T1622" s="34"/>
      <c r="U1622" s="34">
        <v>55.37</v>
      </c>
      <c r="V1622" s="34">
        <v>56.5</v>
      </c>
      <c r="W1622" s="78"/>
    </row>
    <row r="1623" spans="1:23" outlineLevel="1" x14ac:dyDescent="0.2">
      <c r="A1623" s="27">
        <f t="shared" si="72"/>
        <v>1617</v>
      </c>
      <c r="B1623" s="50">
        <v>42172</v>
      </c>
      <c r="C1623" s="39">
        <v>61</v>
      </c>
      <c r="D1623" s="34">
        <v>69.25</v>
      </c>
      <c r="E1623" s="34">
        <v>1.3</v>
      </c>
      <c r="F1623" s="34">
        <v>11.9</v>
      </c>
      <c r="G1623" s="34">
        <v>5.2</v>
      </c>
      <c r="H1623" s="34">
        <v>85.3</v>
      </c>
      <c r="I1623" s="34">
        <v>93.75</v>
      </c>
      <c r="J1623" s="20"/>
      <c r="K1623" s="24">
        <f t="shared" si="70"/>
        <v>51.81</v>
      </c>
      <c r="L1623" s="24"/>
      <c r="M1623" s="9">
        <v>6.38</v>
      </c>
      <c r="N1623" s="76">
        <f t="shared" si="71"/>
        <v>0.12314225053078555</v>
      </c>
      <c r="P1623" s="23"/>
      <c r="R1623" s="34">
        <v>88.8</v>
      </c>
      <c r="S1623" s="34">
        <v>97.25</v>
      </c>
      <c r="T1623" s="34"/>
      <c r="U1623" s="34">
        <v>53.95</v>
      </c>
      <c r="V1623" s="34">
        <v>55</v>
      </c>
      <c r="W1623" s="78"/>
    </row>
    <row r="1624" spans="1:23" outlineLevel="1" x14ac:dyDescent="0.2">
      <c r="A1624" s="27">
        <f t="shared" si="72"/>
        <v>1618</v>
      </c>
      <c r="B1624" s="50">
        <v>42173</v>
      </c>
      <c r="C1624" s="39">
        <v>61</v>
      </c>
      <c r="D1624" s="34">
        <v>69.25</v>
      </c>
      <c r="E1624" s="34">
        <v>1.3</v>
      </c>
      <c r="F1624" s="34">
        <v>12.95</v>
      </c>
      <c r="G1624" s="34">
        <v>5.7</v>
      </c>
      <c r="H1624" s="34">
        <v>85.15</v>
      </c>
      <c r="I1624" s="34">
        <v>93.75</v>
      </c>
      <c r="J1624" s="20"/>
      <c r="K1624" s="24">
        <f t="shared" si="70"/>
        <v>50.760000000000005</v>
      </c>
      <c r="L1624" s="24"/>
      <c r="M1624" s="9">
        <v>6.68</v>
      </c>
      <c r="N1624" s="76">
        <f t="shared" si="71"/>
        <v>0.13159968479117412</v>
      </c>
      <c r="P1624" s="23"/>
      <c r="R1624" s="34">
        <v>88.65</v>
      </c>
      <c r="S1624" s="34">
        <v>97.25</v>
      </c>
      <c r="T1624" s="34"/>
      <c r="U1624" s="34">
        <v>53.29</v>
      </c>
      <c r="V1624" s="34">
        <v>55.5</v>
      </c>
      <c r="W1624" s="78"/>
    </row>
    <row r="1625" spans="1:23" outlineLevel="1" x14ac:dyDescent="0.2">
      <c r="A1625" s="27">
        <f t="shared" si="72"/>
        <v>1619</v>
      </c>
      <c r="B1625" s="50">
        <v>42174</v>
      </c>
      <c r="C1625" s="39">
        <v>61</v>
      </c>
      <c r="D1625" s="34">
        <v>69.25</v>
      </c>
      <c r="E1625" s="34">
        <v>1.3</v>
      </c>
      <c r="F1625" s="34">
        <v>12.95</v>
      </c>
      <c r="G1625" s="34">
        <v>5.45</v>
      </c>
      <c r="H1625" s="34">
        <v>85.15</v>
      </c>
      <c r="I1625" s="34">
        <v>93.75</v>
      </c>
      <c r="J1625" s="20"/>
      <c r="K1625" s="24">
        <f t="shared" si="70"/>
        <v>50.760000000000005</v>
      </c>
      <c r="L1625" s="24"/>
      <c r="M1625" s="9">
        <v>6.51</v>
      </c>
      <c r="N1625" s="76">
        <f t="shared" si="71"/>
        <v>0.12825059101654845</v>
      </c>
      <c r="P1625" s="23"/>
      <c r="R1625" s="34">
        <v>88.65</v>
      </c>
      <c r="S1625" s="34">
        <v>97.25</v>
      </c>
      <c r="T1625" s="34"/>
      <c r="U1625" s="34">
        <v>53.3</v>
      </c>
      <c r="V1625" s="34">
        <v>55.5</v>
      </c>
      <c r="W1625" s="78"/>
    </row>
    <row r="1626" spans="1:23" outlineLevel="1" x14ac:dyDescent="0.2">
      <c r="A1626" s="27">
        <f t="shared" si="72"/>
        <v>1620</v>
      </c>
      <c r="B1626" s="50">
        <v>42177</v>
      </c>
      <c r="C1626" s="39">
        <v>60</v>
      </c>
      <c r="D1626" s="34">
        <v>68.25</v>
      </c>
      <c r="E1626" s="34">
        <v>1.3</v>
      </c>
      <c r="F1626" s="34">
        <v>12.65</v>
      </c>
      <c r="G1626" s="34">
        <v>5.45</v>
      </c>
      <c r="H1626" s="34">
        <v>85.05</v>
      </c>
      <c r="I1626" s="34">
        <v>93.75</v>
      </c>
      <c r="J1626" s="20"/>
      <c r="K1626" s="24">
        <f t="shared" si="70"/>
        <v>50.140000000000008</v>
      </c>
      <c r="L1626" s="24"/>
      <c r="M1626" s="9">
        <v>6.39</v>
      </c>
      <c r="N1626" s="76">
        <f t="shared" si="71"/>
        <v>0.12744315915436774</v>
      </c>
      <c r="P1626" s="23"/>
      <c r="R1626" s="34">
        <v>88.55</v>
      </c>
      <c r="S1626" s="34">
        <v>97.25</v>
      </c>
      <c r="T1626" s="34"/>
      <c r="U1626" s="34">
        <v>52.47</v>
      </c>
      <c r="V1626" s="34">
        <v>54.5</v>
      </c>
      <c r="W1626" s="78"/>
    </row>
    <row r="1627" spans="1:23" outlineLevel="1" x14ac:dyDescent="0.2">
      <c r="A1627" s="27">
        <f t="shared" si="72"/>
        <v>1621</v>
      </c>
      <c r="B1627" s="50">
        <v>42178</v>
      </c>
      <c r="C1627" s="39">
        <v>60.75</v>
      </c>
      <c r="D1627" s="34">
        <v>69</v>
      </c>
      <c r="E1627" s="34">
        <v>1.3</v>
      </c>
      <c r="F1627" s="34">
        <v>12.8</v>
      </c>
      <c r="G1627" s="34">
        <v>5.6</v>
      </c>
      <c r="H1627" s="34">
        <v>84.8</v>
      </c>
      <c r="I1627" s="34">
        <v>93.5</v>
      </c>
      <c r="J1627" s="20"/>
      <c r="K1627" s="24">
        <f t="shared" si="70"/>
        <v>50.680000000000007</v>
      </c>
      <c r="L1627" s="24"/>
      <c r="M1627" s="9">
        <v>6.44</v>
      </c>
      <c r="N1627" s="76">
        <f t="shared" si="71"/>
        <v>0.12707182320441987</v>
      </c>
      <c r="P1627" s="23"/>
      <c r="R1627" s="34">
        <v>88.55</v>
      </c>
      <c r="S1627" s="34">
        <v>97.25</v>
      </c>
      <c r="T1627" s="34"/>
      <c r="U1627" s="34">
        <v>52.78</v>
      </c>
      <c r="V1627" s="34">
        <v>55.25</v>
      </c>
      <c r="W1627" s="78"/>
    </row>
    <row r="1628" spans="1:23" outlineLevel="1" x14ac:dyDescent="0.2">
      <c r="A1628" s="27">
        <f t="shared" si="72"/>
        <v>1622</v>
      </c>
      <c r="B1628" s="50">
        <v>42179</v>
      </c>
      <c r="C1628" s="39">
        <v>62.25</v>
      </c>
      <c r="D1628" s="34">
        <v>70</v>
      </c>
      <c r="E1628" s="34">
        <v>1.3</v>
      </c>
      <c r="F1628" s="34">
        <v>12.9</v>
      </c>
      <c r="G1628" s="34">
        <v>5.8</v>
      </c>
      <c r="H1628" s="34">
        <v>84.25</v>
      </c>
      <c r="I1628" s="34">
        <v>93.25</v>
      </c>
      <c r="J1628" s="20"/>
      <c r="K1628" s="24">
        <f t="shared" si="70"/>
        <v>51.500000000000007</v>
      </c>
      <c r="L1628" s="24"/>
      <c r="M1628" s="9">
        <v>6.4</v>
      </c>
      <c r="N1628" s="76">
        <f t="shared" si="71"/>
        <v>0.12427184466019417</v>
      </c>
      <c r="P1628" s="23"/>
      <c r="R1628" s="34">
        <v>88.25</v>
      </c>
      <c r="S1628" s="34">
        <v>97.25</v>
      </c>
      <c r="T1628" s="34"/>
      <c r="U1628" s="34">
        <v>55.02</v>
      </c>
      <c r="V1628" s="34">
        <v>57.25</v>
      </c>
      <c r="W1628" s="78"/>
    </row>
    <row r="1629" spans="1:23" outlineLevel="1" x14ac:dyDescent="0.2">
      <c r="A1629" s="27">
        <f t="shared" si="72"/>
        <v>1623</v>
      </c>
      <c r="B1629" s="50">
        <v>42180</v>
      </c>
      <c r="C1629" s="39">
        <v>60.75</v>
      </c>
      <c r="D1629" s="34">
        <v>68.25</v>
      </c>
      <c r="E1629" s="34">
        <v>1.3</v>
      </c>
      <c r="F1629" s="34">
        <v>13.1</v>
      </c>
      <c r="G1629" s="34">
        <v>5.75</v>
      </c>
      <c r="H1629" s="34">
        <v>84.05</v>
      </c>
      <c r="I1629" s="34">
        <v>93</v>
      </c>
      <c r="J1629" s="20"/>
      <c r="K1629" s="24">
        <f t="shared" si="70"/>
        <v>49.690000000000005</v>
      </c>
      <c r="L1629" s="24"/>
      <c r="M1629" s="9">
        <v>6.16</v>
      </c>
      <c r="N1629" s="76">
        <f t="shared" si="71"/>
        <v>0.12396860535318976</v>
      </c>
      <c r="P1629" s="23"/>
      <c r="R1629" s="34">
        <v>88.3</v>
      </c>
      <c r="S1629" s="34">
        <v>97.25</v>
      </c>
      <c r="T1629" s="34"/>
      <c r="U1629" s="34">
        <v>54.46</v>
      </c>
      <c r="V1629" s="34">
        <v>55.75</v>
      </c>
      <c r="W1629" s="78"/>
    </row>
    <row r="1630" spans="1:23" outlineLevel="1" x14ac:dyDescent="0.2">
      <c r="A1630" s="27">
        <f t="shared" si="72"/>
        <v>1624</v>
      </c>
      <c r="B1630" s="50">
        <v>42181</v>
      </c>
      <c r="C1630" s="39">
        <v>60.5</v>
      </c>
      <c r="D1630" s="34">
        <v>68</v>
      </c>
      <c r="E1630" s="34">
        <v>1.3</v>
      </c>
      <c r="F1630" s="34">
        <v>13</v>
      </c>
      <c r="G1630" s="34">
        <v>5.55</v>
      </c>
      <c r="H1630" s="34">
        <v>83.6</v>
      </c>
      <c r="I1630" s="34">
        <v>92.5</v>
      </c>
      <c r="J1630" s="20"/>
      <c r="K1630" s="24">
        <f t="shared" si="70"/>
        <v>49.56</v>
      </c>
      <c r="L1630" s="24"/>
      <c r="M1630" s="9">
        <v>6.23</v>
      </c>
      <c r="N1630" s="76">
        <f t="shared" si="71"/>
        <v>0.12570621468926554</v>
      </c>
      <c r="P1630" s="23"/>
      <c r="R1630" s="34">
        <v>88.35</v>
      </c>
      <c r="S1630" s="34">
        <v>97.25</v>
      </c>
      <c r="T1630" s="34"/>
      <c r="U1630" s="34">
        <v>53.71</v>
      </c>
      <c r="V1630" s="34">
        <v>55.5</v>
      </c>
      <c r="W1630" s="78"/>
    </row>
    <row r="1631" spans="1:23" outlineLevel="1" x14ac:dyDescent="0.2">
      <c r="A1631" s="27">
        <f t="shared" si="72"/>
        <v>1625</v>
      </c>
      <c r="B1631" s="50">
        <v>42184</v>
      </c>
      <c r="C1631" s="39">
        <v>60.5</v>
      </c>
      <c r="D1631" s="34">
        <v>68</v>
      </c>
      <c r="E1631" s="34">
        <v>1.3</v>
      </c>
      <c r="F1631" s="34">
        <v>12.7</v>
      </c>
      <c r="G1631" s="34">
        <v>5.45</v>
      </c>
      <c r="H1631" s="34">
        <v>83.6</v>
      </c>
      <c r="I1631" s="34">
        <v>92.5</v>
      </c>
      <c r="J1631" s="20"/>
      <c r="K1631" s="24">
        <f t="shared" si="70"/>
        <v>49.86</v>
      </c>
      <c r="L1631" s="24"/>
      <c r="M1631" s="9">
        <v>6.12</v>
      </c>
      <c r="N1631" s="76">
        <f t="shared" si="71"/>
        <v>0.12274368231046932</v>
      </c>
      <c r="P1631" s="23"/>
      <c r="R1631" s="34">
        <v>88.1</v>
      </c>
      <c r="S1631" s="34">
        <v>97</v>
      </c>
      <c r="T1631" s="34"/>
      <c r="U1631" s="34">
        <v>53.11</v>
      </c>
      <c r="V1631" s="34">
        <v>55.5</v>
      </c>
      <c r="W1631" s="78"/>
    </row>
    <row r="1632" spans="1:23" outlineLevel="1" x14ac:dyDescent="0.2">
      <c r="A1632" s="27">
        <f t="shared" si="72"/>
        <v>1626</v>
      </c>
      <c r="B1632" s="50">
        <v>42185</v>
      </c>
      <c r="C1632" s="39">
        <v>59.5</v>
      </c>
      <c r="D1632" s="34">
        <v>66.5</v>
      </c>
      <c r="E1632" s="34">
        <v>1.3</v>
      </c>
      <c r="F1632" s="34">
        <v>12.3</v>
      </c>
      <c r="G1632" s="34">
        <v>5.4</v>
      </c>
      <c r="H1632" s="34">
        <v>83.5</v>
      </c>
      <c r="I1632" s="34">
        <v>92.5</v>
      </c>
      <c r="J1632" s="20"/>
      <c r="K1632" s="24">
        <f t="shared" si="70"/>
        <v>48.879999999999995</v>
      </c>
      <c r="L1632" s="24"/>
      <c r="M1632" s="9">
        <v>5.89</v>
      </c>
      <c r="N1632" s="76">
        <f t="shared" si="71"/>
        <v>0.12049918166939444</v>
      </c>
      <c r="P1632" s="23"/>
      <c r="R1632" s="34">
        <v>88</v>
      </c>
      <c r="S1632" s="34">
        <v>97</v>
      </c>
      <c r="T1632" s="34"/>
      <c r="U1632" s="34">
        <v>51.87</v>
      </c>
      <c r="V1632" s="34">
        <v>54.5</v>
      </c>
      <c r="W1632" s="78"/>
    </row>
    <row r="1633" spans="1:23" outlineLevel="1" x14ac:dyDescent="0.2">
      <c r="A1633" s="27">
        <f t="shared" si="72"/>
        <v>1627</v>
      </c>
      <c r="B1633" s="50">
        <v>42186</v>
      </c>
      <c r="C1633" s="39">
        <v>58.5</v>
      </c>
      <c r="D1633" s="34">
        <v>65.25</v>
      </c>
      <c r="E1633" s="34">
        <v>1.3</v>
      </c>
      <c r="F1633" s="34">
        <v>12.1</v>
      </c>
      <c r="G1633" s="34">
        <v>5.2</v>
      </c>
      <c r="H1633" s="34">
        <v>83.5</v>
      </c>
      <c r="I1633" s="34">
        <v>92.5</v>
      </c>
      <c r="J1633" s="20"/>
      <c r="K1633" s="24">
        <f t="shared" si="70"/>
        <v>47.93</v>
      </c>
      <c r="L1633" s="24"/>
      <c r="M1633" s="9">
        <v>5.76</v>
      </c>
      <c r="N1633" s="76">
        <f t="shared" si="71"/>
        <v>0.1201752555810557</v>
      </c>
      <c r="P1633" s="23"/>
      <c r="R1633" s="34">
        <v>88</v>
      </c>
      <c r="S1633" s="34">
        <v>97</v>
      </c>
      <c r="T1633" s="34"/>
      <c r="U1633" s="34">
        <v>51.74</v>
      </c>
      <c r="V1633" s="34">
        <v>53.5</v>
      </c>
      <c r="W1633" s="78"/>
    </row>
    <row r="1634" spans="1:23" outlineLevel="1" x14ac:dyDescent="0.2">
      <c r="A1634" s="27">
        <f t="shared" si="72"/>
        <v>1628</v>
      </c>
      <c r="B1634" s="50">
        <v>42187</v>
      </c>
      <c r="C1634" s="39">
        <v>56.25</v>
      </c>
      <c r="D1634" s="34">
        <v>58.25</v>
      </c>
      <c r="E1634" s="34">
        <v>1.1499999999999999</v>
      </c>
      <c r="F1634" s="34">
        <v>12</v>
      </c>
      <c r="G1634" s="34">
        <v>5.05</v>
      </c>
      <c r="H1634" s="34">
        <v>83.25</v>
      </c>
      <c r="I1634" s="34">
        <v>92.25</v>
      </c>
      <c r="J1634" s="20"/>
      <c r="K1634" s="24">
        <f t="shared" si="70"/>
        <v>41.59</v>
      </c>
      <c r="L1634" s="24"/>
      <c r="M1634" s="9">
        <v>5.85</v>
      </c>
      <c r="N1634" s="76">
        <f t="shared" si="71"/>
        <v>0.14065881221447463</v>
      </c>
      <c r="P1634" s="23"/>
      <c r="R1634" s="34">
        <v>88</v>
      </c>
      <c r="S1634" s="34">
        <v>97</v>
      </c>
      <c r="T1634" s="34"/>
      <c r="U1634" s="34">
        <v>49.43</v>
      </c>
      <c r="V1634" s="34">
        <v>51.25</v>
      </c>
      <c r="W1634" s="78"/>
    </row>
    <row r="1635" spans="1:23" outlineLevel="1" x14ac:dyDescent="0.2">
      <c r="A1635" s="27">
        <f t="shared" si="72"/>
        <v>1629</v>
      </c>
      <c r="B1635" s="50">
        <v>42188</v>
      </c>
      <c r="C1635" s="39">
        <v>55</v>
      </c>
      <c r="D1635" s="34">
        <v>62</v>
      </c>
      <c r="E1635" s="34">
        <v>1.1000000000000001</v>
      </c>
      <c r="F1635" s="34">
        <v>12</v>
      </c>
      <c r="G1635" s="34">
        <v>5.05</v>
      </c>
      <c r="H1635" s="34">
        <v>83.2</v>
      </c>
      <c r="I1635" s="34">
        <v>92.25</v>
      </c>
      <c r="J1635" s="20"/>
      <c r="K1635" s="24">
        <f t="shared" si="70"/>
        <v>45.04</v>
      </c>
      <c r="L1635" s="24"/>
      <c r="M1635" s="9">
        <v>5.85</v>
      </c>
      <c r="N1635" s="76">
        <f t="shared" si="71"/>
        <v>0.12988454706927174</v>
      </c>
      <c r="P1635" s="23"/>
      <c r="R1635" s="34">
        <v>87.7</v>
      </c>
      <c r="S1635" s="34">
        <v>96.75</v>
      </c>
      <c r="T1635" s="34"/>
      <c r="U1635" s="34">
        <v>48.7</v>
      </c>
      <c r="V1635" s="34">
        <v>50</v>
      </c>
      <c r="W1635" s="78"/>
    </row>
    <row r="1636" spans="1:23" outlineLevel="1" x14ac:dyDescent="0.2">
      <c r="A1636" s="27">
        <f t="shared" si="72"/>
        <v>1630</v>
      </c>
      <c r="B1636" s="50">
        <v>42191</v>
      </c>
      <c r="C1636" s="39">
        <v>51.25</v>
      </c>
      <c r="D1636" s="34">
        <v>58.25</v>
      </c>
      <c r="E1636" s="34">
        <v>1.1000000000000001</v>
      </c>
      <c r="F1636" s="34">
        <v>12.1</v>
      </c>
      <c r="G1636" s="34">
        <v>5.3</v>
      </c>
      <c r="H1636" s="34">
        <v>83.25</v>
      </c>
      <c r="I1636" s="34">
        <v>92.25</v>
      </c>
      <c r="J1636" s="20"/>
      <c r="K1636" s="24">
        <f t="shared" si="70"/>
        <v>41.49</v>
      </c>
      <c r="L1636" s="24"/>
      <c r="M1636" s="9">
        <v>5.61</v>
      </c>
      <c r="N1636" s="76">
        <f t="shared" si="71"/>
        <v>0.13521330441070137</v>
      </c>
      <c r="P1636" s="23"/>
      <c r="R1636" s="34">
        <v>87.75</v>
      </c>
      <c r="S1636" s="34">
        <v>96.75</v>
      </c>
      <c r="T1636" s="34"/>
      <c r="U1636" s="34">
        <v>46.24</v>
      </c>
      <c r="V1636" s="34">
        <v>46.75</v>
      </c>
      <c r="W1636" s="78"/>
    </row>
    <row r="1637" spans="1:23" outlineLevel="1" x14ac:dyDescent="0.2">
      <c r="A1637" s="27">
        <f t="shared" si="72"/>
        <v>1631</v>
      </c>
      <c r="B1637" s="50">
        <v>42192</v>
      </c>
      <c r="C1637" s="39">
        <v>49.75</v>
      </c>
      <c r="D1637" s="34">
        <v>56.75</v>
      </c>
      <c r="E1637" s="34">
        <v>1.05</v>
      </c>
      <c r="F1637" s="34">
        <v>12.1</v>
      </c>
      <c r="G1637" s="34">
        <v>5.4</v>
      </c>
      <c r="H1637" s="34">
        <v>82</v>
      </c>
      <c r="I1637" s="34">
        <v>91</v>
      </c>
      <c r="J1637" s="20"/>
      <c r="K1637" s="24">
        <f t="shared" si="70"/>
        <v>40.11</v>
      </c>
      <c r="L1637" s="24"/>
      <c r="M1637" s="9">
        <v>5.62</v>
      </c>
      <c r="N1637" s="76">
        <f t="shared" si="71"/>
        <v>0.14011468461730242</v>
      </c>
      <c r="P1637" s="23"/>
      <c r="R1637" s="34">
        <v>86.75</v>
      </c>
      <c r="S1637" s="34">
        <v>95.75</v>
      </c>
      <c r="T1637" s="34"/>
      <c r="U1637" s="34">
        <v>43.83</v>
      </c>
      <c r="V1637" s="34">
        <v>44.75</v>
      </c>
      <c r="W1637" s="78"/>
    </row>
    <row r="1638" spans="1:23" outlineLevel="1" x14ac:dyDescent="0.2">
      <c r="A1638" s="27">
        <f t="shared" si="72"/>
        <v>1632</v>
      </c>
      <c r="B1638" s="50">
        <v>42193</v>
      </c>
      <c r="C1638" s="39">
        <v>44.5</v>
      </c>
      <c r="D1638" s="34">
        <v>51.5</v>
      </c>
      <c r="E1638" s="34">
        <v>1</v>
      </c>
      <c r="F1638" s="34">
        <v>12.7</v>
      </c>
      <c r="G1638" s="34">
        <v>5.35</v>
      </c>
      <c r="H1638" s="34">
        <v>81.599999999999994</v>
      </c>
      <c r="I1638" s="34">
        <v>90.5</v>
      </c>
      <c r="J1638" s="20"/>
      <c r="K1638" s="24">
        <f t="shared" si="70"/>
        <v>34.680000000000007</v>
      </c>
      <c r="L1638" s="24"/>
      <c r="M1638" s="9">
        <v>5.32</v>
      </c>
      <c r="N1638" s="76">
        <f t="shared" si="71"/>
        <v>0.15340253748558244</v>
      </c>
      <c r="P1638" s="23"/>
      <c r="R1638" s="34">
        <v>86.35</v>
      </c>
      <c r="S1638" s="34">
        <v>95.25</v>
      </c>
      <c r="T1638" s="34"/>
      <c r="U1638" s="34">
        <v>41.21</v>
      </c>
      <c r="V1638" s="34">
        <v>40</v>
      </c>
      <c r="W1638" s="78"/>
    </row>
    <row r="1639" spans="1:23" outlineLevel="1" x14ac:dyDescent="0.2">
      <c r="A1639" s="27">
        <f t="shared" si="72"/>
        <v>1633</v>
      </c>
      <c r="B1639" s="50">
        <v>42194</v>
      </c>
      <c r="C1639" s="39">
        <v>48.75</v>
      </c>
      <c r="D1639" s="34">
        <v>55.75</v>
      </c>
      <c r="E1639" s="34">
        <v>1</v>
      </c>
      <c r="F1639" s="34">
        <v>12.7</v>
      </c>
      <c r="G1639" s="34">
        <v>5.35</v>
      </c>
      <c r="H1639" s="34">
        <v>80.05</v>
      </c>
      <c r="I1639" s="34">
        <v>89</v>
      </c>
      <c r="J1639" s="20"/>
      <c r="K1639" s="24">
        <f t="shared" si="70"/>
        <v>38.590000000000003</v>
      </c>
      <c r="L1639" s="24"/>
      <c r="M1639" s="9">
        <v>5.42</v>
      </c>
      <c r="N1639" s="76">
        <f t="shared" si="71"/>
        <v>0.14045089401399324</v>
      </c>
      <c r="P1639" s="23"/>
      <c r="R1639" s="34">
        <v>85.8</v>
      </c>
      <c r="S1639" s="34">
        <v>94.75</v>
      </c>
      <c r="T1639" s="34"/>
      <c r="U1639" s="34">
        <v>43.82</v>
      </c>
      <c r="V1639" s="34">
        <v>44.75</v>
      </c>
      <c r="W1639" s="78"/>
    </row>
    <row r="1640" spans="1:23" outlineLevel="1" x14ac:dyDescent="0.2">
      <c r="A1640" s="27">
        <f t="shared" si="72"/>
        <v>1634</v>
      </c>
      <c r="B1640" s="50">
        <v>42195</v>
      </c>
      <c r="C1640" s="39">
        <v>48.75</v>
      </c>
      <c r="D1640" s="34">
        <v>55.75</v>
      </c>
      <c r="E1640" s="34">
        <v>1</v>
      </c>
      <c r="F1640" s="34">
        <v>12.7</v>
      </c>
      <c r="G1640" s="34">
        <v>5.45</v>
      </c>
      <c r="H1640" s="34">
        <v>79.05</v>
      </c>
      <c r="I1640" s="34">
        <v>88</v>
      </c>
      <c r="J1640" s="20"/>
      <c r="K1640" s="24">
        <f t="shared" si="70"/>
        <v>38.590000000000003</v>
      </c>
      <c r="L1640" s="24"/>
      <c r="M1640" s="9">
        <v>5.43</v>
      </c>
      <c r="N1640" s="76">
        <f t="shared" si="71"/>
        <v>0.14071002850479397</v>
      </c>
      <c r="P1640" s="23"/>
      <c r="R1640" s="34">
        <v>84.3</v>
      </c>
      <c r="S1640" s="34">
        <v>93.25</v>
      </c>
      <c r="T1640" s="34"/>
      <c r="U1640" s="34">
        <v>43.97</v>
      </c>
      <c r="V1640" s="34">
        <v>44.75</v>
      </c>
      <c r="W1640" s="78"/>
    </row>
    <row r="1641" spans="1:23" outlineLevel="1" x14ac:dyDescent="0.2">
      <c r="A1641" s="27">
        <f t="shared" si="72"/>
        <v>1635</v>
      </c>
      <c r="B1641" s="50">
        <v>42198</v>
      </c>
      <c r="C1641" s="39">
        <v>50</v>
      </c>
      <c r="D1641" s="34">
        <v>56.75</v>
      </c>
      <c r="E1641" s="34">
        <v>1</v>
      </c>
      <c r="F1641" s="34">
        <v>12.75</v>
      </c>
      <c r="G1641" s="34">
        <v>5.7</v>
      </c>
      <c r="H1641" s="34">
        <v>78.75</v>
      </c>
      <c r="I1641" s="34">
        <v>87.75</v>
      </c>
      <c r="J1641" s="20"/>
      <c r="K1641" s="24">
        <f t="shared" si="70"/>
        <v>39.46</v>
      </c>
      <c r="L1641" s="24"/>
      <c r="M1641" s="9">
        <v>5.9</v>
      </c>
      <c r="N1641" s="76">
        <f t="shared" si="71"/>
        <v>0.14951849974657883</v>
      </c>
      <c r="P1641" s="23"/>
      <c r="R1641" s="34">
        <v>84.25</v>
      </c>
      <c r="S1641" s="34">
        <v>93.25</v>
      </c>
      <c r="T1641" s="34"/>
      <c r="U1641" s="34">
        <v>44.47</v>
      </c>
      <c r="V1641" s="34">
        <v>46</v>
      </c>
      <c r="W1641" s="78"/>
    </row>
    <row r="1642" spans="1:23" outlineLevel="1" x14ac:dyDescent="0.2">
      <c r="A1642" s="27">
        <f t="shared" si="72"/>
        <v>1636</v>
      </c>
      <c r="B1642" s="50">
        <v>42199</v>
      </c>
      <c r="C1642" s="39">
        <v>50.75</v>
      </c>
      <c r="D1642" s="34">
        <v>57.5</v>
      </c>
      <c r="E1642" s="34">
        <v>1</v>
      </c>
      <c r="F1642" s="34">
        <v>12.5</v>
      </c>
      <c r="G1642" s="34">
        <v>5.6</v>
      </c>
      <c r="H1642" s="34">
        <v>76.400000000000006</v>
      </c>
      <c r="I1642" s="34">
        <v>85.5</v>
      </c>
      <c r="J1642" s="20"/>
      <c r="K1642" s="24">
        <f t="shared" si="70"/>
        <v>40.400000000000006</v>
      </c>
      <c r="L1642" s="24"/>
      <c r="M1642" s="9">
        <v>5.7</v>
      </c>
      <c r="N1642" s="76">
        <f t="shared" si="71"/>
        <v>0.14108910891089108</v>
      </c>
      <c r="P1642" s="23"/>
      <c r="R1642" s="34">
        <v>83.4</v>
      </c>
      <c r="S1642" s="34">
        <v>92.5</v>
      </c>
      <c r="T1642" s="34"/>
      <c r="U1642" s="34">
        <v>44.7</v>
      </c>
      <c r="V1642" s="34">
        <v>46.75</v>
      </c>
      <c r="W1642" s="78"/>
    </row>
    <row r="1643" spans="1:23" outlineLevel="1" x14ac:dyDescent="0.2">
      <c r="A1643" s="27">
        <f t="shared" si="72"/>
        <v>1637</v>
      </c>
      <c r="B1643" s="50">
        <v>42200</v>
      </c>
      <c r="C1643" s="39">
        <v>50</v>
      </c>
      <c r="D1643" s="34">
        <v>56.75</v>
      </c>
      <c r="E1643" s="34">
        <v>1</v>
      </c>
      <c r="F1643" s="34">
        <v>12.8</v>
      </c>
      <c r="G1643" s="34">
        <v>5.55</v>
      </c>
      <c r="H1643" s="34">
        <v>76.3</v>
      </c>
      <c r="I1643" s="34">
        <v>85.5</v>
      </c>
      <c r="J1643" s="20"/>
      <c r="K1643" s="24">
        <f t="shared" si="70"/>
        <v>39.409999999999997</v>
      </c>
      <c r="L1643" s="24"/>
      <c r="M1643" s="9">
        <v>5.48</v>
      </c>
      <c r="N1643" s="76">
        <f t="shared" si="71"/>
        <v>0.13905100228368436</v>
      </c>
      <c r="P1643" s="23"/>
      <c r="R1643" s="34">
        <v>83.3</v>
      </c>
      <c r="S1643" s="34">
        <v>92.5</v>
      </c>
      <c r="T1643" s="34"/>
      <c r="U1643" s="34">
        <v>43.63</v>
      </c>
      <c r="V1643" s="34">
        <v>45.75</v>
      </c>
      <c r="W1643" s="78"/>
    </row>
    <row r="1644" spans="1:23" outlineLevel="1" x14ac:dyDescent="0.2">
      <c r="A1644" s="27">
        <f t="shared" si="72"/>
        <v>1638</v>
      </c>
      <c r="B1644" s="50">
        <v>42201</v>
      </c>
      <c r="C1644" s="39">
        <v>50</v>
      </c>
      <c r="D1644" s="34">
        <v>56.25</v>
      </c>
      <c r="E1644" s="34">
        <v>1</v>
      </c>
      <c r="F1644" s="34">
        <v>13.55</v>
      </c>
      <c r="G1644" s="34">
        <v>5.65</v>
      </c>
      <c r="H1644" s="34">
        <v>75.3</v>
      </c>
      <c r="I1644" s="34">
        <v>84.5</v>
      </c>
      <c r="J1644" s="20"/>
      <c r="K1644" s="24">
        <f t="shared" si="70"/>
        <v>38.200000000000003</v>
      </c>
      <c r="L1644" s="24"/>
      <c r="M1644" s="9">
        <v>5.58</v>
      </c>
      <c r="N1644" s="76">
        <f t="shared" si="71"/>
        <v>0.14607329842931938</v>
      </c>
      <c r="P1644" s="23"/>
      <c r="R1644" s="34">
        <v>81.3</v>
      </c>
      <c r="S1644" s="34">
        <v>90.5</v>
      </c>
      <c r="T1644" s="34"/>
      <c r="U1644" s="34">
        <v>44.26</v>
      </c>
      <c r="V1644" s="34">
        <v>45.75</v>
      </c>
      <c r="W1644" s="78"/>
    </row>
    <row r="1645" spans="1:23" outlineLevel="1" x14ac:dyDescent="0.2">
      <c r="A1645" s="27">
        <f t="shared" si="72"/>
        <v>1639</v>
      </c>
      <c r="B1645" s="50">
        <v>42205</v>
      </c>
      <c r="C1645" s="39">
        <v>52.75</v>
      </c>
      <c r="D1645" s="34">
        <v>58.75</v>
      </c>
      <c r="E1645" s="34">
        <v>1</v>
      </c>
      <c r="F1645" s="34">
        <v>14</v>
      </c>
      <c r="G1645" s="34">
        <v>5.75</v>
      </c>
      <c r="H1645" s="34">
        <v>74</v>
      </c>
      <c r="I1645" s="34">
        <v>83.25</v>
      </c>
      <c r="J1645" s="20"/>
      <c r="K1645" s="24">
        <f t="shared" si="70"/>
        <v>40.050000000000004</v>
      </c>
      <c r="L1645" s="24"/>
      <c r="M1645" s="9">
        <v>5.41</v>
      </c>
      <c r="N1645" s="76">
        <f t="shared" si="71"/>
        <v>0.13508114856429462</v>
      </c>
      <c r="P1645" s="23"/>
      <c r="R1645" s="34">
        <v>80.75</v>
      </c>
      <c r="S1645" s="34">
        <v>90</v>
      </c>
      <c r="T1645" s="34"/>
      <c r="U1645" s="34">
        <v>46.16</v>
      </c>
      <c r="V1645" s="34">
        <v>48.25</v>
      </c>
      <c r="W1645" s="78"/>
    </row>
    <row r="1646" spans="1:23" outlineLevel="1" x14ac:dyDescent="0.2">
      <c r="A1646" s="27">
        <f t="shared" si="72"/>
        <v>1640</v>
      </c>
      <c r="B1646" s="50">
        <v>42206</v>
      </c>
      <c r="C1646" s="39">
        <v>52.5</v>
      </c>
      <c r="D1646" s="34">
        <v>58.5</v>
      </c>
      <c r="E1646" s="34">
        <v>1</v>
      </c>
      <c r="F1646" s="34">
        <v>14.7</v>
      </c>
      <c r="G1646" s="34">
        <v>5.9</v>
      </c>
      <c r="H1646" s="34">
        <v>73.650000000000006</v>
      </c>
      <c r="I1646" s="34">
        <v>83.25</v>
      </c>
      <c r="J1646" s="20"/>
      <c r="K1646" s="24">
        <f t="shared" si="70"/>
        <v>39.120000000000005</v>
      </c>
      <c r="L1646" s="24"/>
      <c r="M1646" s="9">
        <v>5.55</v>
      </c>
      <c r="N1646" s="76">
        <f t="shared" si="71"/>
        <v>0.14187116564417177</v>
      </c>
      <c r="P1646" s="23"/>
      <c r="R1646" s="34">
        <v>80.400000000000006</v>
      </c>
      <c r="S1646" s="34">
        <v>90</v>
      </c>
      <c r="T1646" s="34"/>
      <c r="U1646" s="34">
        <v>45.69</v>
      </c>
      <c r="V1646" s="34">
        <v>48</v>
      </c>
      <c r="W1646" s="78"/>
    </row>
    <row r="1647" spans="1:23" outlineLevel="1" x14ac:dyDescent="0.2">
      <c r="A1647" s="27">
        <f t="shared" si="72"/>
        <v>1641</v>
      </c>
      <c r="B1647" s="50">
        <v>42207</v>
      </c>
      <c r="C1647" s="39">
        <v>51</v>
      </c>
      <c r="D1647" s="34">
        <v>57</v>
      </c>
      <c r="E1647" s="34">
        <v>0.95</v>
      </c>
      <c r="F1647" s="34">
        <v>14.5</v>
      </c>
      <c r="G1647" s="34">
        <v>5.85</v>
      </c>
      <c r="H1647" s="34">
        <v>73.650000000000006</v>
      </c>
      <c r="I1647" s="34">
        <v>83.25</v>
      </c>
      <c r="J1647" s="20"/>
      <c r="K1647" s="24">
        <f t="shared" si="70"/>
        <v>37.940000000000005</v>
      </c>
      <c r="L1647" s="24"/>
      <c r="M1647" s="9">
        <v>5.39</v>
      </c>
      <c r="N1647" s="76">
        <f t="shared" si="71"/>
        <v>0.14206642066420661</v>
      </c>
      <c r="P1647" s="23"/>
      <c r="R1647" s="34">
        <v>79.900000000000006</v>
      </c>
      <c r="S1647" s="34">
        <v>89.5</v>
      </c>
      <c r="T1647" s="34"/>
      <c r="U1647" s="34">
        <v>45.46</v>
      </c>
      <c r="V1647" s="34">
        <v>46.25</v>
      </c>
      <c r="W1647" s="78"/>
    </row>
    <row r="1648" spans="1:23" outlineLevel="1" x14ac:dyDescent="0.2">
      <c r="A1648" s="27">
        <f t="shared" si="72"/>
        <v>1642</v>
      </c>
      <c r="B1648" s="50">
        <v>42208</v>
      </c>
      <c r="C1648" s="39">
        <v>51.25</v>
      </c>
      <c r="D1648" s="34">
        <v>57.25</v>
      </c>
      <c r="E1648" s="34">
        <v>0.95</v>
      </c>
      <c r="F1648" s="34">
        <v>15</v>
      </c>
      <c r="G1648" s="34">
        <v>5.8</v>
      </c>
      <c r="H1648" s="34">
        <v>74.45</v>
      </c>
      <c r="I1648" s="34">
        <v>84</v>
      </c>
      <c r="J1648" s="20"/>
      <c r="K1648" s="24">
        <f t="shared" si="70"/>
        <v>37.67</v>
      </c>
      <c r="L1648" s="24"/>
      <c r="M1648" s="9">
        <v>5.28</v>
      </c>
      <c r="N1648" s="76">
        <f t="shared" si="71"/>
        <v>0.14016458720467215</v>
      </c>
      <c r="P1648" s="23"/>
      <c r="R1648" s="34">
        <v>79.95</v>
      </c>
      <c r="S1648" s="34">
        <v>89.5</v>
      </c>
      <c r="T1648" s="34"/>
      <c r="U1648" s="34">
        <v>45.28</v>
      </c>
      <c r="V1648" s="34">
        <v>46.5</v>
      </c>
      <c r="W1648" s="78"/>
    </row>
    <row r="1649" spans="1:23" outlineLevel="1" x14ac:dyDescent="0.2">
      <c r="A1649" s="27">
        <f t="shared" si="72"/>
        <v>1643</v>
      </c>
      <c r="B1649" s="50">
        <v>42209</v>
      </c>
      <c r="C1649" s="39">
        <v>51.25</v>
      </c>
      <c r="D1649" s="34">
        <v>57</v>
      </c>
      <c r="E1649" s="34">
        <v>0.9</v>
      </c>
      <c r="F1649" s="34">
        <v>15.35</v>
      </c>
      <c r="G1649" s="34">
        <v>5.75</v>
      </c>
      <c r="H1649" s="34">
        <v>75.2</v>
      </c>
      <c r="I1649" s="34">
        <v>84.75</v>
      </c>
      <c r="J1649" s="20"/>
      <c r="K1649" s="24">
        <f t="shared" si="70"/>
        <v>37.090000000000003</v>
      </c>
      <c r="L1649" s="24"/>
      <c r="M1649" s="9">
        <v>5.05</v>
      </c>
      <c r="N1649" s="76">
        <f t="shared" si="71"/>
        <v>0.13615529792396872</v>
      </c>
      <c r="P1649" s="23"/>
      <c r="R1649" s="34">
        <v>80.7</v>
      </c>
      <c r="S1649" s="34">
        <v>90.25</v>
      </c>
      <c r="T1649" s="34"/>
      <c r="U1649" s="34">
        <v>45.49</v>
      </c>
      <c r="V1649" s="34">
        <v>46.5</v>
      </c>
      <c r="W1649" s="78"/>
    </row>
    <row r="1650" spans="1:23" outlineLevel="1" x14ac:dyDescent="0.2">
      <c r="A1650" s="27">
        <f t="shared" si="72"/>
        <v>1644</v>
      </c>
      <c r="B1650" s="50">
        <v>42212</v>
      </c>
      <c r="C1650" s="39">
        <v>52</v>
      </c>
      <c r="D1650" s="34">
        <v>57.75</v>
      </c>
      <c r="E1650" s="34">
        <v>0.9</v>
      </c>
      <c r="F1650" s="34">
        <v>15.35</v>
      </c>
      <c r="G1650" s="34">
        <v>5.9</v>
      </c>
      <c r="H1650" s="34">
        <v>75.55</v>
      </c>
      <c r="I1650" s="34">
        <v>84.75</v>
      </c>
      <c r="J1650" s="20"/>
      <c r="K1650" s="24">
        <f t="shared" si="70"/>
        <v>37.78</v>
      </c>
      <c r="L1650" s="24"/>
      <c r="M1650" s="9">
        <v>4.99</v>
      </c>
      <c r="N1650" s="76">
        <f t="shared" si="71"/>
        <v>0.1320804658549497</v>
      </c>
      <c r="P1650" s="23"/>
      <c r="R1650" s="34">
        <v>81.3</v>
      </c>
      <c r="S1650" s="34">
        <v>90.5</v>
      </c>
      <c r="T1650" s="34"/>
      <c r="U1650" s="34">
        <v>45.83</v>
      </c>
      <c r="V1650" s="34">
        <v>47</v>
      </c>
      <c r="W1650" s="78"/>
    </row>
    <row r="1651" spans="1:23" outlineLevel="1" x14ac:dyDescent="0.2">
      <c r="A1651" s="27">
        <f t="shared" si="72"/>
        <v>1645</v>
      </c>
      <c r="B1651" s="50">
        <v>42213</v>
      </c>
      <c r="C1651" s="39">
        <v>53.5</v>
      </c>
      <c r="D1651" s="34">
        <v>61</v>
      </c>
      <c r="E1651" s="34">
        <v>0.9</v>
      </c>
      <c r="F1651" s="34">
        <v>15.35</v>
      </c>
      <c r="G1651" s="34">
        <v>6.2</v>
      </c>
      <c r="H1651" s="34">
        <v>76.650000000000006</v>
      </c>
      <c r="I1651" s="34">
        <v>85.75</v>
      </c>
      <c r="J1651" s="20"/>
      <c r="K1651" s="24">
        <f t="shared" si="70"/>
        <v>40.770000000000003</v>
      </c>
      <c r="L1651" s="24"/>
      <c r="M1651" s="9">
        <v>5.4</v>
      </c>
      <c r="N1651" s="76">
        <f t="shared" si="71"/>
        <v>0.13245033112582782</v>
      </c>
      <c r="P1651" s="23"/>
      <c r="R1651" s="34">
        <v>82.9</v>
      </c>
      <c r="S1651" s="34">
        <v>92</v>
      </c>
      <c r="T1651" s="34"/>
      <c r="U1651" s="34">
        <v>46.8</v>
      </c>
      <c r="V1651" s="34">
        <v>48.25</v>
      </c>
      <c r="W1651" s="78"/>
    </row>
    <row r="1652" spans="1:23" outlineLevel="1" x14ac:dyDescent="0.2">
      <c r="A1652" s="27">
        <f t="shared" si="72"/>
        <v>1646</v>
      </c>
      <c r="B1652" s="50">
        <v>42214</v>
      </c>
      <c r="C1652" s="39">
        <v>56.75</v>
      </c>
      <c r="D1652" s="34">
        <v>64</v>
      </c>
      <c r="E1652" s="34">
        <v>0.95</v>
      </c>
      <c r="F1652" s="34">
        <v>16</v>
      </c>
      <c r="G1652" s="34">
        <v>6.2</v>
      </c>
      <c r="H1652" s="34">
        <v>77</v>
      </c>
      <c r="I1652" s="34">
        <v>86</v>
      </c>
      <c r="J1652" s="20"/>
      <c r="K1652" s="24">
        <f t="shared" si="70"/>
        <v>42.88</v>
      </c>
      <c r="L1652" s="24"/>
      <c r="M1652" s="9">
        <v>5.55</v>
      </c>
      <c r="N1652" s="76">
        <f t="shared" si="71"/>
        <v>0.12943097014925373</v>
      </c>
      <c r="P1652" s="23"/>
      <c r="R1652" s="34">
        <v>83</v>
      </c>
      <c r="S1652" s="34">
        <v>92</v>
      </c>
      <c r="T1652" s="34"/>
      <c r="U1652" s="34">
        <v>49.04</v>
      </c>
      <c r="V1652" s="34">
        <v>51</v>
      </c>
      <c r="W1652" s="78"/>
    </row>
    <row r="1653" spans="1:23" outlineLevel="1" x14ac:dyDescent="0.2">
      <c r="A1653" s="27">
        <f t="shared" si="72"/>
        <v>1647</v>
      </c>
      <c r="B1653" s="50">
        <v>42215</v>
      </c>
      <c r="C1653" s="39">
        <v>55.5</v>
      </c>
      <c r="D1653" s="34">
        <v>62.75</v>
      </c>
      <c r="E1653" s="34">
        <v>0.95</v>
      </c>
      <c r="F1653" s="34">
        <v>16.100000000000001</v>
      </c>
      <c r="G1653" s="34">
        <v>6.2</v>
      </c>
      <c r="H1653" s="34">
        <v>77.2</v>
      </c>
      <c r="I1653" s="34">
        <v>86</v>
      </c>
      <c r="J1653" s="20"/>
      <c r="K1653" s="24">
        <f t="shared" si="70"/>
        <v>41.63</v>
      </c>
      <c r="L1653" s="24"/>
      <c r="M1653" s="9">
        <v>5.19</v>
      </c>
      <c r="N1653" s="76">
        <f t="shared" si="71"/>
        <v>0.12466970934422292</v>
      </c>
      <c r="P1653" s="23"/>
      <c r="R1653" s="34">
        <v>84.95</v>
      </c>
      <c r="S1653" s="34">
        <v>93.75</v>
      </c>
      <c r="T1653" s="34"/>
      <c r="U1653" s="34">
        <v>48.92</v>
      </c>
      <c r="V1653" s="34">
        <v>50</v>
      </c>
      <c r="W1653" s="78"/>
    </row>
    <row r="1654" spans="1:23" outlineLevel="1" x14ac:dyDescent="0.2">
      <c r="A1654" s="27">
        <f t="shared" si="72"/>
        <v>1648</v>
      </c>
      <c r="B1654" s="50">
        <v>42216</v>
      </c>
      <c r="C1654" s="39">
        <v>55.25</v>
      </c>
      <c r="D1654" s="34">
        <v>62.5</v>
      </c>
      <c r="E1654" s="34">
        <v>0.95</v>
      </c>
      <c r="F1654" s="34">
        <v>16</v>
      </c>
      <c r="G1654" s="34">
        <v>6.25</v>
      </c>
      <c r="H1654" s="34">
        <v>77.150000000000006</v>
      </c>
      <c r="I1654" s="34">
        <v>85.75</v>
      </c>
      <c r="J1654" s="20"/>
      <c r="K1654" s="24">
        <f t="shared" si="70"/>
        <v>41.5</v>
      </c>
      <c r="L1654" s="24"/>
      <c r="M1654" s="9">
        <v>5.26</v>
      </c>
      <c r="N1654" s="76">
        <f t="shared" si="71"/>
        <v>0.12674698795180722</v>
      </c>
      <c r="P1654" s="23"/>
      <c r="R1654" s="34">
        <v>85.15</v>
      </c>
      <c r="S1654" s="34">
        <v>93.75</v>
      </c>
      <c r="T1654" s="34"/>
      <c r="U1654" s="34">
        <v>47.51</v>
      </c>
      <c r="V1654" s="34">
        <v>49.5</v>
      </c>
      <c r="W1654" s="78"/>
    </row>
    <row r="1655" spans="1:23" outlineLevel="1" x14ac:dyDescent="0.2">
      <c r="A1655" s="27">
        <f t="shared" si="72"/>
        <v>1649</v>
      </c>
      <c r="B1655" s="50">
        <v>42219</v>
      </c>
      <c r="C1655" s="39">
        <v>55.75</v>
      </c>
      <c r="D1655" s="34">
        <v>63</v>
      </c>
      <c r="E1655" s="34">
        <v>0.95</v>
      </c>
      <c r="F1655" s="34">
        <v>16</v>
      </c>
      <c r="G1655" s="34">
        <v>6.8</v>
      </c>
      <c r="H1655" s="34">
        <v>76.8</v>
      </c>
      <c r="I1655" s="34">
        <v>85.75</v>
      </c>
      <c r="J1655" s="20"/>
      <c r="K1655" s="24">
        <f t="shared" si="70"/>
        <v>41.96</v>
      </c>
      <c r="L1655" s="24"/>
      <c r="M1655" s="9">
        <v>5.0999999999999996</v>
      </c>
      <c r="N1655" s="76">
        <f t="shared" si="71"/>
        <v>0.12154432793136319</v>
      </c>
      <c r="P1655" s="23"/>
      <c r="R1655" s="34">
        <v>84.8</v>
      </c>
      <c r="S1655" s="34">
        <v>93.75</v>
      </c>
      <c r="T1655" s="34"/>
      <c r="U1655" s="34">
        <v>48.44</v>
      </c>
      <c r="V1655" s="34">
        <v>50.25</v>
      </c>
      <c r="W1655" s="78"/>
    </row>
    <row r="1656" spans="1:23" outlineLevel="1" x14ac:dyDescent="0.2">
      <c r="A1656" s="27">
        <f t="shared" si="72"/>
        <v>1650</v>
      </c>
      <c r="B1656" s="50">
        <v>42220</v>
      </c>
      <c r="C1656" s="39">
        <v>55.75</v>
      </c>
      <c r="D1656" s="34">
        <v>63</v>
      </c>
      <c r="E1656" s="34">
        <v>0.95</v>
      </c>
      <c r="F1656" s="34">
        <v>16.399999999999999</v>
      </c>
      <c r="G1656" s="34">
        <v>7.2</v>
      </c>
      <c r="H1656" s="34">
        <v>77.25</v>
      </c>
      <c r="I1656" s="34">
        <v>85.5</v>
      </c>
      <c r="J1656" s="20"/>
      <c r="K1656" s="24">
        <f t="shared" si="70"/>
        <v>41.56</v>
      </c>
      <c r="L1656" s="24"/>
      <c r="M1656" s="9">
        <v>5.23</v>
      </c>
      <c r="N1656" s="76">
        <f t="shared" si="71"/>
        <v>0.12584215591915304</v>
      </c>
      <c r="P1656" s="23"/>
      <c r="R1656" s="34">
        <v>86</v>
      </c>
      <c r="S1656" s="34">
        <v>94.25</v>
      </c>
      <c r="T1656" s="34"/>
      <c r="U1656" s="34">
        <v>48.55</v>
      </c>
      <c r="V1656" s="34">
        <v>50.5</v>
      </c>
      <c r="W1656" s="78"/>
    </row>
    <row r="1657" spans="1:23" outlineLevel="1" x14ac:dyDescent="0.2">
      <c r="A1657" s="27">
        <f t="shared" si="72"/>
        <v>1651</v>
      </c>
      <c r="B1657" s="50">
        <v>42221</v>
      </c>
      <c r="C1657" s="39">
        <v>57.25</v>
      </c>
      <c r="D1657" s="34">
        <v>64.5</v>
      </c>
      <c r="E1657" s="34">
        <v>0.95</v>
      </c>
      <c r="F1657" s="34">
        <v>16.399999999999999</v>
      </c>
      <c r="G1657" s="34">
        <v>7.65</v>
      </c>
      <c r="H1657" s="34">
        <v>77</v>
      </c>
      <c r="I1657" s="34">
        <v>85.25</v>
      </c>
      <c r="J1657" s="20"/>
      <c r="K1657" s="24">
        <f t="shared" si="70"/>
        <v>42.940000000000005</v>
      </c>
      <c r="L1657" s="24"/>
      <c r="M1657" s="9">
        <v>5.43</v>
      </c>
      <c r="N1657" s="76">
        <f t="shared" si="71"/>
        <v>0.12645551932929666</v>
      </c>
      <c r="P1657" s="23"/>
      <c r="R1657" s="34">
        <v>85.25</v>
      </c>
      <c r="S1657" s="34">
        <v>93.5</v>
      </c>
      <c r="T1657" s="34"/>
      <c r="U1657" s="34">
        <v>49.96</v>
      </c>
      <c r="V1657" s="34">
        <v>52.75</v>
      </c>
      <c r="W1657" s="78"/>
    </row>
    <row r="1658" spans="1:23" outlineLevel="1" x14ac:dyDescent="0.2">
      <c r="A1658" s="27">
        <f t="shared" si="72"/>
        <v>1652</v>
      </c>
      <c r="B1658" s="50">
        <v>42222</v>
      </c>
      <c r="C1658" s="39">
        <v>56</v>
      </c>
      <c r="D1658" s="34">
        <v>63.25</v>
      </c>
      <c r="E1658" s="34">
        <v>0.95</v>
      </c>
      <c r="F1658" s="34">
        <v>16.399999999999999</v>
      </c>
      <c r="G1658" s="34">
        <v>7.35</v>
      </c>
      <c r="H1658" s="34">
        <v>77</v>
      </c>
      <c r="I1658" s="34">
        <v>85</v>
      </c>
      <c r="J1658" s="20"/>
      <c r="K1658" s="24">
        <f t="shared" si="70"/>
        <v>41.790000000000006</v>
      </c>
      <c r="L1658" s="24"/>
      <c r="M1658" s="9">
        <v>5.58</v>
      </c>
      <c r="N1658" s="76">
        <f t="shared" si="71"/>
        <v>0.13352476669059582</v>
      </c>
      <c r="P1658" s="23"/>
      <c r="R1658" s="34">
        <v>85.5</v>
      </c>
      <c r="S1658" s="34">
        <v>93.5</v>
      </c>
      <c r="T1658" s="34"/>
      <c r="U1658" s="34">
        <v>49.91</v>
      </c>
      <c r="V1658" s="34">
        <v>51.5</v>
      </c>
      <c r="W1658" s="78"/>
    </row>
    <row r="1659" spans="1:23" outlineLevel="1" x14ac:dyDescent="0.2">
      <c r="A1659" s="27">
        <f t="shared" si="72"/>
        <v>1653</v>
      </c>
      <c r="B1659" s="50">
        <v>42227</v>
      </c>
      <c r="C1659" s="39">
        <v>56</v>
      </c>
      <c r="D1659" s="34">
        <v>63.25</v>
      </c>
      <c r="E1659" s="34">
        <v>0.95</v>
      </c>
      <c r="F1659" s="34">
        <v>15.4</v>
      </c>
      <c r="G1659" s="34">
        <v>7.1</v>
      </c>
      <c r="H1659" s="34">
        <v>76</v>
      </c>
      <c r="I1659" s="34">
        <v>84</v>
      </c>
      <c r="J1659" s="20"/>
      <c r="K1659" s="24">
        <f t="shared" si="70"/>
        <v>42.790000000000006</v>
      </c>
      <c r="L1659" s="24"/>
      <c r="M1659" s="9">
        <v>5.32</v>
      </c>
      <c r="N1659" s="76">
        <f t="shared" si="71"/>
        <v>0.12432811404533768</v>
      </c>
      <c r="P1659" s="23"/>
      <c r="R1659" s="34">
        <v>84.5</v>
      </c>
      <c r="S1659" s="34">
        <v>92.5</v>
      </c>
      <c r="T1659" s="34"/>
      <c r="U1659" s="34">
        <v>49.75</v>
      </c>
      <c r="V1659" s="34">
        <v>51.5</v>
      </c>
      <c r="W1659" s="78"/>
    </row>
    <row r="1660" spans="1:23" outlineLevel="1" x14ac:dyDescent="0.2">
      <c r="A1660" s="27">
        <f t="shared" si="72"/>
        <v>1654</v>
      </c>
      <c r="B1660" s="50">
        <v>42228</v>
      </c>
      <c r="C1660" s="39">
        <v>56.25</v>
      </c>
      <c r="D1660" s="34">
        <v>63.5</v>
      </c>
      <c r="E1660" s="34">
        <v>0.95</v>
      </c>
      <c r="F1660" s="34">
        <v>14.5</v>
      </c>
      <c r="G1660" s="34">
        <v>6.1</v>
      </c>
      <c r="H1660" s="34">
        <v>75.099999999999994</v>
      </c>
      <c r="I1660" s="34">
        <v>83</v>
      </c>
      <c r="J1660" s="20"/>
      <c r="K1660" s="24">
        <f t="shared" ref="K1660:K1723" si="73">+D1660*0.92-F1660</f>
        <v>43.92</v>
      </c>
      <c r="L1660" s="24"/>
      <c r="M1660" s="9">
        <v>5.46</v>
      </c>
      <c r="N1660" s="76">
        <f t="shared" ref="N1660:N1723" si="74">+M1660/K1660</f>
        <v>0.12431693989071038</v>
      </c>
      <c r="P1660" s="23"/>
      <c r="R1660" s="34">
        <v>84.1</v>
      </c>
      <c r="S1660" s="34">
        <v>92</v>
      </c>
      <c r="T1660" s="34"/>
      <c r="U1660" s="34">
        <v>51.32</v>
      </c>
      <c r="V1660" s="34">
        <v>52</v>
      </c>
      <c r="W1660" s="78"/>
    </row>
    <row r="1661" spans="1:23" outlineLevel="1" x14ac:dyDescent="0.2">
      <c r="A1661" s="27">
        <f t="shared" si="72"/>
        <v>1655</v>
      </c>
      <c r="B1661" s="50">
        <v>42229</v>
      </c>
      <c r="C1661" s="39">
        <v>57</v>
      </c>
      <c r="D1661" s="34">
        <v>64.5</v>
      </c>
      <c r="E1661" s="34">
        <v>0.95</v>
      </c>
      <c r="F1661" s="34">
        <v>13.95</v>
      </c>
      <c r="G1661" s="34">
        <v>5.8</v>
      </c>
      <c r="H1661" s="34">
        <v>74.3</v>
      </c>
      <c r="I1661" s="34">
        <v>82</v>
      </c>
      <c r="J1661" s="20"/>
      <c r="K1661" s="24">
        <f t="shared" si="73"/>
        <v>45.39</v>
      </c>
      <c r="L1661" s="24"/>
      <c r="M1661" s="9">
        <v>5.27</v>
      </c>
      <c r="N1661" s="76">
        <f t="shared" si="74"/>
        <v>0.11610486891385767</v>
      </c>
      <c r="P1661" s="23"/>
      <c r="R1661" s="34">
        <v>84.05</v>
      </c>
      <c r="S1661" s="34">
        <v>91.75</v>
      </c>
      <c r="T1661" s="34"/>
      <c r="U1661" s="34">
        <v>51.56</v>
      </c>
      <c r="V1661" s="34">
        <v>53</v>
      </c>
      <c r="W1661" s="78"/>
    </row>
    <row r="1662" spans="1:23" outlineLevel="1" x14ac:dyDescent="0.2">
      <c r="A1662" s="27">
        <f t="shared" si="72"/>
        <v>1656</v>
      </c>
      <c r="B1662" s="50">
        <v>42230</v>
      </c>
      <c r="C1662" s="39">
        <v>56.5</v>
      </c>
      <c r="D1662" s="34">
        <v>64</v>
      </c>
      <c r="E1662" s="34">
        <v>0.95</v>
      </c>
      <c r="F1662" s="34">
        <v>13.95</v>
      </c>
      <c r="G1662" s="34">
        <v>5.85</v>
      </c>
      <c r="H1662" s="34">
        <v>74.349999999999994</v>
      </c>
      <c r="I1662" s="34">
        <v>82</v>
      </c>
      <c r="J1662" s="20"/>
      <c r="K1662" s="24">
        <f t="shared" si="73"/>
        <v>44.930000000000007</v>
      </c>
      <c r="L1662" s="24"/>
      <c r="M1662" s="9">
        <v>5.23</v>
      </c>
      <c r="N1662" s="76">
        <f t="shared" si="74"/>
        <v>0.11640329401290896</v>
      </c>
      <c r="P1662" s="23"/>
      <c r="R1662" s="34">
        <v>83.85</v>
      </c>
      <c r="S1662" s="34">
        <v>91.5</v>
      </c>
      <c r="T1662" s="34"/>
      <c r="U1662" s="34">
        <v>50.34</v>
      </c>
      <c r="V1662" s="34">
        <v>52.5</v>
      </c>
      <c r="W1662" s="78"/>
    </row>
    <row r="1663" spans="1:23" outlineLevel="1" x14ac:dyDescent="0.2">
      <c r="A1663" s="27">
        <f t="shared" si="72"/>
        <v>1657</v>
      </c>
      <c r="B1663" s="50">
        <v>42233</v>
      </c>
      <c r="C1663" s="39">
        <v>56.75</v>
      </c>
      <c r="D1663" s="34">
        <v>64.25</v>
      </c>
      <c r="E1663" s="34">
        <v>0.95</v>
      </c>
      <c r="F1663" s="34">
        <v>13.75</v>
      </c>
      <c r="G1663" s="34">
        <v>6.1</v>
      </c>
      <c r="H1663" s="34">
        <v>75.349999999999994</v>
      </c>
      <c r="I1663" s="34">
        <v>83</v>
      </c>
      <c r="J1663" s="20"/>
      <c r="K1663" s="24">
        <f t="shared" si="73"/>
        <v>45.36</v>
      </c>
      <c r="L1663" s="24"/>
      <c r="M1663" s="9">
        <v>5.19</v>
      </c>
      <c r="N1663" s="76">
        <f t="shared" si="74"/>
        <v>0.11441798941798943</v>
      </c>
      <c r="P1663" s="23"/>
      <c r="R1663" s="34">
        <v>83.85</v>
      </c>
      <c r="S1663" s="34">
        <v>91.5</v>
      </c>
      <c r="T1663" s="34"/>
      <c r="U1663" s="34">
        <v>51.34</v>
      </c>
      <c r="V1663" s="34">
        <v>53.25</v>
      </c>
      <c r="W1663" s="78"/>
    </row>
    <row r="1664" spans="1:23" outlineLevel="1" x14ac:dyDescent="0.2">
      <c r="A1664" s="27">
        <f t="shared" si="72"/>
        <v>1658</v>
      </c>
      <c r="B1664" s="50">
        <v>42234</v>
      </c>
      <c r="C1664" s="39">
        <v>56.75</v>
      </c>
      <c r="D1664" s="34">
        <v>64.25</v>
      </c>
      <c r="E1664" s="34">
        <v>0.95</v>
      </c>
      <c r="F1664" s="34">
        <v>13.55</v>
      </c>
      <c r="G1664" s="34">
        <v>5.95</v>
      </c>
      <c r="H1664" s="34">
        <v>75.400000000000006</v>
      </c>
      <c r="I1664" s="34">
        <v>83</v>
      </c>
      <c r="J1664" s="20"/>
      <c r="K1664" s="24">
        <f t="shared" si="73"/>
        <v>45.56</v>
      </c>
      <c r="L1664" s="24"/>
      <c r="M1664" s="9">
        <v>5.08</v>
      </c>
      <c r="N1664" s="76">
        <f t="shared" si="74"/>
        <v>0.11150131694468832</v>
      </c>
      <c r="P1664" s="23"/>
      <c r="R1664" s="34">
        <v>83.4</v>
      </c>
      <c r="S1664" s="34">
        <v>93.35</v>
      </c>
      <c r="T1664" s="34"/>
      <c r="U1664" s="34">
        <v>51.44</v>
      </c>
      <c r="V1664" s="34">
        <v>53.25</v>
      </c>
      <c r="W1664" s="78"/>
    </row>
    <row r="1665" spans="1:23" outlineLevel="1" x14ac:dyDescent="0.2">
      <c r="A1665" s="27">
        <f t="shared" si="72"/>
        <v>1659</v>
      </c>
      <c r="B1665" s="50">
        <v>42235</v>
      </c>
      <c r="C1665" s="39">
        <v>56.75</v>
      </c>
      <c r="D1665" s="34">
        <v>64.25</v>
      </c>
      <c r="E1665" s="34">
        <v>0.95</v>
      </c>
      <c r="F1665" s="34">
        <v>13.45</v>
      </c>
      <c r="G1665" s="34">
        <v>5.65</v>
      </c>
      <c r="H1665" s="34">
        <v>75.45</v>
      </c>
      <c r="I1665" s="34">
        <v>83</v>
      </c>
      <c r="J1665" s="20"/>
      <c r="K1665" s="24">
        <f t="shared" si="73"/>
        <v>45.66</v>
      </c>
      <c r="L1665" s="24"/>
      <c r="M1665" s="9">
        <v>4.8499999999999996</v>
      </c>
      <c r="N1665" s="76">
        <f t="shared" si="74"/>
        <v>0.10621988611476128</v>
      </c>
      <c r="P1665" s="23"/>
      <c r="R1665" s="34">
        <v>83.45</v>
      </c>
      <c r="S1665" s="34">
        <v>91</v>
      </c>
      <c r="T1665" s="34"/>
      <c r="U1665" s="34">
        <v>51.04</v>
      </c>
      <c r="V1665" s="34">
        <v>53.25</v>
      </c>
      <c r="W1665" s="78"/>
    </row>
    <row r="1666" spans="1:23" outlineLevel="1" x14ac:dyDescent="0.2">
      <c r="A1666" s="27">
        <f t="shared" si="72"/>
        <v>1660</v>
      </c>
      <c r="B1666" s="50">
        <v>42236</v>
      </c>
      <c r="C1666" s="39">
        <v>56.25</v>
      </c>
      <c r="D1666" s="34">
        <v>63.75</v>
      </c>
      <c r="E1666" s="34">
        <v>0.95</v>
      </c>
      <c r="F1666" s="34">
        <v>12.95</v>
      </c>
      <c r="G1666" s="34">
        <v>5.55</v>
      </c>
      <c r="H1666" s="34">
        <v>75.3</v>
      </c>
      <c r="I1666" s="34">
        <v>83</v>
      </c>
      <c r="J1666" s="20"/>
      <c r="K1666" s="24">
        <f t="shared" si="73"/>
        <v>45.7</v>
      </c>
      <c r="L1666" s="24"/>
      <c r="M1666" s="9">
        <v>4.99</v>
      </c>
      <c r="N1666" s="76">
        <f t="shared" si="74"/>
        <v>0.10919037199124726</v>
      </c>
      <c r="P1666" s="23"/>
      <c r="R1666" s="34">
        <v>83.3</v>
      </c>
      <c r="S1666" s="34">
        <v>91</v>
      </c>
      <c r="T1666" s="34"/>
      <c r="U1666" s="34">
        <v>50.49</v>
      </c>
      <c r="V1666" s="34">
        <v>52.25</v>
      </c>
      <c r="W1666" s="78"/>
    </row>
    <row r="1667" spans="1:23" outlineLevel="1" x14ac:dyDescent="0.2">
      <c r="A1667" s="27">
        <f t="shared" si="72"/>
        <v>1661</v>
      </c>
      <c r="B1667" s="50">
        <v>42237</v>
      </c>
      <c r="C1667" s="39">
        <v>56.25</v>
      </c>
      <c r="D1667" s="34">
        <v>63.75</v>
      </c>
      <c r="E1667" s="34">
        <v>0.95</v>
      </c>
      <c r="F1667" s="34">
        <v>12.35</v>
      </c>
      <c r="G1667" s="34">
        <v>5.5</v>
      </c>
      <c r="H1667" s="34">
        <v>75.2</v>
      </c>
      <c r="I1667" s="34">
        <v>83</v>
      </c>
      <c r="J1667" s="20"/>
      <c r="K1667" s="24">
        <f t="shared" si="73"/>
        <v>46.300000000000004</v>
      </c>
      <c r="L1667" s="24"/>
      <c r="M1667" s="9">
        <v>4.75</v>
      </c>
      <c r="N1667" s="76">
        <f t="shared" si="74"/>
        <v>0.10259179265658747</v>
      </c>
      <c r="P1667" s="23"/>
      <c r="R1667" s="34">
        <v>82.45</v>
      </c>
      <c r="S1667" s="34">
        <v>90.25</v>
      </c>
      <c r="T1667" s="34"/>
      <c r="U1667" s="34">
        <v>50.77</v>
      </c>
      <c r="V1667" s="34">
        <v>52.25</v>
      </c>
      <c r="W1667" s="78"/>
    </row>
    <row r="1668" spans="1:23" outlineLevel="1" x14ac:dyDescent="0.2">
      <c r="A1668" s="27">
        <f t="shared" si="72"/>
        <v>1662</v>
      </c>
      <c r="B1668" s="50">
        <v>42240</v>
      </c>
      <c r="C1668" s="39">
        <v>54.25</v>
      </c>
      <c r="D1668" s="34">
        <v>61.75</v>
      </c>
      <c r="E1668" s="34">
        <v>0.95</v>
      </c>
      <c r="F1668" s="34">
        <v>11.85</v>
      </c>
      <c r="G1668" s="34">
        <v>5.0999999999999996</v>
      </c>
      <c r="H1668" s="34">
        <v>74.95</v>
      </c>
      <c r="I1668" s="34">
        <v>82.75</v>
      </c>
      <c r="J1668" s="20"/>
      <c r="K1668" s="24">
        <f t="shared" si="73"/>
        <v>44.96</v>
      </c>
      <c r="L1668" s="24"/>
      <c r="M1668" s="9">
        <v>4.33</v>
      </c>
      <c r="N1668" s="76">
        <f t="shared" si="74"/>
        <v>9.6307829181494664E-2</v>
      </c>
      <c r="P1668" s="23"/>
      <c r="R1668" s="34">
        <v>81.95</v>
      </c>
      <c r="S1668" s="34">
        <v>89.75</v>
      </c>
      <c r="T1668" s="34"/>
      <c r="U1668" s="34">
        <v>46.48</v>
      </c>
      <c r="V1668" s="34">
        <v>49.25</v>
      </c>
      <c r="W1668" s="78"/>
    </row>
    <row r="1669" spans="1:23" outlineLevel="1" x14ac:dyDescent="0.2">
      <c r="A1669" s="27">
        <f t="shared" si="72"/>
        <v>1663</v>
      </c>
      <c r="B1669" s="50">
        <v>42241</v>
      </c>
      <c r="C1669" s="39">
        <v>53.25</v>
      </c>
      <c r="D1669" s="34">
        <v>60.75</v>
      </c>
      <c r="E1669" s="34">
        <v>0.95</v>
      </c>
      <c r="F1669" s="34">
        <v>11.4</v>
      </c>
      <c r="G1669" s="34">
        <v>4.8499999999999996</v>
      </c>
      <c r="H1669" s="34">
        <v>74.849999999999994</v>
      </c>
      <c r="I1669" s="34">
        <v>82.5</v>
      </c>
      <c r="J1669" s="20"/>
      <c r="K1669" s="24">
        <f t="shared" si="73"/>
        <v>44.49</v>
      </c>
      <c r="L1669" s="24"/>
      <c r="M1669" s="9">
        <v>4.29</v>
      </c>
      <c r="N1669" s="76">
        <f t="shared" si="74"/>
        <v>9.6426163182737695E-2</v>
      </c>
      <c r="P1669" s="23"/>
      <c r="R1669" s="34">
        <v>81.849999999999994</v>
      </c>
      <c r="S1669" s="34">
        <v>89.5</v>
      </c>
      <c r="T1669" s="34"/>
      <c r="U1669" s="34">
        <v>47.24</v>
      </c>
      <c r="V1669" s="34">
        <v>48.75</v>
      </c>
      <c r="W1669" s="78"/>
    </row>
    <row r="1670" spans="1:23" outlineLevel="1" x14ac:dyDescent="0.2">
      <c r="A1670" s="27">
        <f t="shared" si="72"/>
        <v>1664</v>
      </c>
      <c r="B1670" s="50">
        <v>42242</v>
      </c>
      <c r="C1670" s="39">
        <v>53.5</v>
      </c>
      <c r="D1670" s="34">
        <v>60.5</v>
      </c>
      <c r="E1670" s="34">
        <v>0.95</v>
      </c>
      <c r="F1670" s="34">
        <v>9.6999999999999993</v>
      </c>
      <c r="G1670" s="34">
        <v>4.3499999999999996</v>
      </c>
      <c r="H1670" s="34">
        <v>74.95</v>
      </c>
      <c r="I1670" s="34">
        <v>82.5</v>
      </c>
      <c r="J1670" s="20"/>
      <c r="K1670" s="24">
        <f t="shared" si="73"/>
        <v>45.960000000000008</v>
      </c>
      <c r="L1670" s="24"/>
      <c r="M1670" s="9">
        <v>4.4400000000000004</v>
      </c>
      <c r="N1670" s="76">
        <f t="shared" si="74"/>
        <v>9.6605744125326368E-2</v>
      </c>
      <c r="P1670" s="23"/>
      <c r="R1670" s="34">
        <v>81.95</v>
      </c>
      <c r="S1670" s="34">
        <v>89.5</v>
      </c>
      <c r="T1670" s="34">
        <v>56.25</v>
      </c>
      <c r="U1670" s="34">
        <v>47.97</v>
      </c>
      <c r="V1670" s="34">
        <v>49</v>
      </c>
      <c r="W1670" s="78"/>
    </row>
    <row r="1671" spans="1:23" outlineLevel="1" x14ac:dyDescent="0.2">
      <c r="A1671" s="27">
        <f t="shared" si="72"/>
        <v>1665</v>
      </c>
      <c r="B1671" s="50">
        <v>42243</v>
      </c>
      <c r="C1671" s="39">
        <v>54.25</v>
      </c>
      <c r="D1671" s="34">
        <v>60.75</v>
      </c>
      <c r="E1671" s="34">
        <v>0.95</v>
      </c>
      <c r="F1671" s="34">
        <v>9.75</v>
      </c>
      <c r="G1671" s="34">
        <v>4.3</v>
      </c>
      <c r="H1671" s="34">
        <v>75.3</v>
      </c>
      <c r="I1671" s="34">
        <v>82.5</v>
      </c>
      <c r="J1671" s="20"/>
      <c r="K1671" s="24">
        <f t="shared" si="73"/>
        <v>46.14</v>
      </c>
      <c r="L1671" s="24"/>
      <c r="M1671" s="9">
        <v>5</v>
      </c>
      <c r="N1671" s="76">
        <f t="shared" si="74"/>
        <v>0.10836584308625921</v>
      </c>
      <c r="P1671" s="23"/>
      <c r="R1671" s="34">
        <v>82.3</v>
      </c>
      <c r="S1671" s="34">
        <v>89.5</v>
      </c>
      <c r="T1671" s="34">
        <v>56.25</v>
      </c>
      <c r="U1671" s="34">
        <v>46.76</v>
      </c>
      <c r="V1671" s="34">
        <v>49.25</v>
      </c>
      <c r="W1671" s="78"/>
    </row>
    <row r="1672" spans="1:23" outlineLevel="1" x14ac:dyDescent="0.2">
      <c r="A1672" s="27">
        <f t="shared" ref="A1672:A1735" si="75">A1671+1</f>
        <v>1666</v>
      </c>
      <c r="B1672" s="50">
        <v>42244</v>
      </c>
      <c r="C1672" s="39">
        <v>56.25</v>
      </c>
      <c r="D1672" s="34">
        <v>62.75</v>
      </c>
      <c r="E1672" s="34">
        <v>0.95</v>
      </c>
      <c r="F1672" s="34">
        <v>10</v>
      </c>
      <c r="G1672" s="34">
        <v>4.3499999999999996</v>
      </c>
      <c r="H1672" s="34">
        <v>74.8</v>
      </c>
      <c r="I1672" s="34">
        <v>82</v>
      </c>
      <c r="J1672" s="20"/>
      <c r="K1672" s="24">
        <f t="shared" si="73"/>
        <v>47.730000000000004</v>
      </c>
      <c r="L1672" s="24"/>
      <c r="M1672" s="9">
        <v>4.83</v>
      </c>
      <c r="N1672" s="76">
        <f t="shared" si="74"/>
        <v>0.10119421747328723</v>
      </c>
      <c r="P1672" s="23"/>
      <c r="R1672" s="34">
        <v>82.3</v>
      </c>
      <c r="S1672" s="34">
        <v>89.5</v>
      </c>
      <c r="T1672" s="34">
        <v>58</v>
      </c>
      <c r="U1672" s="34">
        <v>49.01</v>
      </c>
      <c r="V1672" s="34">
        <v>51.25</v>
      </c>
      <c r="W1672" s="78"/>
    </row>
    <row r="1673" spans="1:23" outlineLevel="1" x14ac:dyDescent="0.2">
      <c r="A1673" s="27">
        <f t="shared" si="75"/>
        <v>1667</v>
      </c>
      <c r="B1673" s="50">
        <v>42247</v>
      </c>
      <c r="C1673" s="39">
        <v>56.25</v>
      </c>
      <c r="D1673" s="34">
        <v>62.75</v>
      </c>
      <c r="E1673" s="34">
        <v>0.95</v>
      </c>
      <c r="F1673" s="34">
        <v>10.25</v>
      </c>
      <c r="G1673" s="34">
        <v>4.75</v>
      </c>
      <c r="H1673" s="34">
        <v>73.599999999999994</v>
      </c>
      <c r="I1673" s="34">
        <v>81</v>
      </c>
      <c r="J1673" s="20"/>
      <c r="K1673" s="24">
        <f t="shared" si="73"/>
        <v>47.480000000000004</v>
      </c>
      <c r="L1673" s="24"/>
      <c r="M1673" s="9">
        <v>4.95</v>
      </c>
      <c r="N1673" s="76">
        <f t="shared" si="74"/>
        <v>0.10425442291491153</v>
      </c>
      <c r="P1673" s="23"/>
      <c r="R1673" s="34">
        <v>81.349999999999994</v>
      </c>
      <c r="S1673" s="34">
        <v>88.75</v>
      </c>
      <c r="T1673" s="34">
        <v>58.5</v>
      </c>
      <c r="U1673" s="34">
        <v>49.78</v>
      </c>
      <c r="V1673" s="34">
        <v>51.25</v>
      </c>
      <c r="W1673" s="78"/>
    </row>
    <row r="1674" spans="1:23" outlineLevel="1" x14ac:dyDescent="0.2">
      <c r="A1674" s="27">
        <f t="shared" si="75"/>
        <v>1668</v>
      </c>
      <c r="B1674" s="50">
        <v>42248</v>
      </c>
      <c r="C1674" s="39">
        <v>56.25</v>
      </c>
      <c r="D1674" s="34">
        <v>62.75</v>
      </c>
      <c r="E1674" s="34">
        <v>0.95</v>
      </c>
      <c r="F1674" s="34">
        <v>10.9</v>
      </c>
      <c r="G1674" s="34">
        <v>5.15</v>
      </c>
      <c r="H1674" s="34">
        <v>73.599999999999994</v>
      </c>
      <c r="I1674" s="34">
        <v>81</v>
      </c>
      <c r="J1674" s="20"/>
      <c r="K1674" s="24">
        <f t="shared" si="73"/>
        <v>46.830000000000005</v>
      </c>
      <c r="L1674" s="24"/>
      <c r="M1674" s="9">
        <v>4.71</v>
      </c>
      <c r="N1674" s="76">
        <f t="shared" si="74"/>
        <v>0.10057655349135168</v>
      </c>
      <c r="P1674" s="23"/>
      <c r="R1674" s="34">
        <v>80.849999999999994</v>
      </c>
      <c r="S1674" s="34">
        <v>88.25</v>
      </c>
      <c r="T1674" s="34">
        <v>58.5</v>
      </c>
      <c r="U1674" s="34">
        <v>50.24</v>
      </c>
      <c r="V1674" s="34">
        <v>51.25</v>
      </c>
      <c r="W1674" s="78"/>
    </row>
    <row r="1675" spans="1:23" outlineLevel="1" x14ac:dyDescent="0.2">
      <c r="A1675" s="27">
        <f t="shared" si="75"/>
        <v>1669</v>
      </c>
      <c r="B1675" s="50">
        <v>42249</v>
      </c>
      <c r="C1675" s="39">
        <v>56.75</v>
      </c>
      <c r="D1675" s="34">
        <v>62.25</v>
      </c>
      <c r="E1675" s="34">
        <v>0.95</v>
      </c>
      <c r="F1675" s="34">
        <v>11.4</v>
      </c>
      <c r="G1675" s="34">
        <v>5</v>
      </c>
      <c r="H1675" s="34">
        <v>73.150000000000006</v>
      </c>
      <c r="I1675" s="34">
        <v>80.5</v>
      </c>
      <c r="J1675" s="20"/>
      <c r="K1675" s="24">
        <f t="shared" si="73"/>
        <v>45.870000000000005</v>
      </c>
      <c r="L1675" s="24"/>
      <c r="M1675" s="9">
        <v>4.83</v>
      </c>
      <c r="N1675" s="76">
        <f t="shared" si="74"/>
        <v>0.105297580117724</v>
      </c>
      <c r="P1675" s="23"/>
      <c r="R1675" s="34">
        <v>80.400000000000006</v>
      </c>
      <c r="S1675" s="34">
        <v>87.75</v>
      </c>
      <c r="T1675" s="34">
        <v>58.5</v>
      </c>
      <c r="U1675" s="34">
        <v>50.18</v>
      </c>
      <c r="V1675" s="34">
        <v>52</v>
      </c>
      <c r="W1675" s="78"/>
    </row>
    <row r="1676" spans="1:23" outlineLevel="1" x14ac:dyDescent="0.2">
      <c r="A1676" s="27">
        <f t="shared" si="75"/>
        <v>1670</v>
      </c>
      <c r="B1676" s="50">
        <v>42250</v>
      </c>
      <c r="C1676" s="39">
        <v>56.75</v>
      </c>
      <c r="D1676" s="34">
        <v>62.25</v>
      </c>
      <c r="E1676" s="34">
        <v>0.95</v>
      </c>
      <c r="F1676" s="34">
        <v>11.25</v>
      </c>
      <c r="G1676" s="34">
        <v>4.8499999999999996</v>
      </c>
      <c r="H1676" s="34">
        <v>73.25</v>
      </c>
      <c r="I1676" s="34">
        <v>80.5</v>
      </c>
      <c r="J1676" s="20"/>
      <c r="K1676" s="24">
        <f t="shared" si="73"/>
        <v>46.02</v>
      </c>
      <c r="L1676" s="24"/>
      <c r="M1676" s="9">
        <v>4.9800000000000004</v>
      </c>
      <c r="N1676" s="76">
        <f t="shared" si="74"/>
        <v>0.10821382007822686</v>
      </c>
      <c r="P1676" s="23"/>
      <c r="R1676" s="34">
        <v>81</v>
      </c>
      <c r="S1676" s="34">
        <v>88.25</v>
      </c>
      <c r="T1676" s="34">
        <v>58.75</v>
      </c>
      <c r="U1676" s="34">
        <v>47.57</v>
      </c>
      <c r="V1676" s="34">
        <v>52</v>
      </c>
      <c r="W1676" s="78"/>
    </row>
    <row r="1677" spans="1:23" outlineLevel="1" x14ac:dyDescent="0.2">
      <c r="A1677" s="27">
        <f t="shared" si="75"/>
        <v>1671</v>
      </c>
      <c r="B1677" s="50">
        <v>42251</v>
      </c>
      <c r="C1677" s="39">
        <v>56.75</v>
      </c>
      <c r="D1677" s="34">
        <v>62.25</v>
      </c>
      <c r="E1677" s="34">
        <v>0.95</v>
      </c>
      <c r="F1677" s="34">
        <v>11.35</v>
      </c>
      <c r="G1677" s="34">
        <v>5.05</v>
      </c>
      <c r="H1677" s="34">
        <v>72.75</v>
      </c>
      <c r="I1677" s="34">
        <v>80.5</v>
      </c>
      <c r="J1677" s="20"/>
      <c r="K1677" s="24">
        <f t="shared" si="73"/>
        <v>45.92</v>
      </c>
      <c r="L1677" s="24"/>
      <c r="M1677" s="9">
        <v>4.7300000000000004</v>
      </c>
      <c r="N1677" s="76">
        <f t="shared" si="74"/>
        <v>0.10300522648083624</v>
      </c>
      <c r="P1677" s="23"/>
      <c r="R1677" s="34">
        <v>80.5</v>
      </c>
      <c r="S1677" s="34">
        <v>88.25</v>
      </c>
      <c r="T1677" s="34">
        <v>58.75</v>
      </c>
      <c r="U1677" s="34">
        <v>47.57</v>
      </c>
      <c r="V1677" s="34">
        <v>52</v>
      </c>
      <c r="W1677" s="78"/>
    </row>
    <row r="1678" spans="1:23" outlineLevel="1" x14ac:dyDescent="0.2">
      <c r="A1678" s="27">
        <f t="shared" si="75"/>
        <v>1672</v>
      </c>
      <c r="B1678" s="50">
        <v>42254</v>
      </c>
      <c r="C1678" s="39">
        <v>57</v>
      </c>
      <c r="D1678" s="34">
        <v>62.5</v>
      </c>
      <c r="E1678" s="34">
        <v>0.95</v>
      </c>
      <c r="F1678" s="34">
        <v>11.45</v>
      </c>
      <c r="G1678" s="34">
        <v>5.25</v>
      </c>
      <c r="H1678" s="34">
        <v>73.25</v>
      </c>
      <c r="I1678" s="34">
        <v>81</v>
      </c>
      <c r="J1678" s="20"/>
      <c r="K1678" s="24">
        <f t="shared" si="73"/>
        <v>46.05</v>
      </c>
      <c r="L1678" s="24"/>
      <c r="M1678" s="9">
        <v>4.7300000000000004</v>
      </c>
      <c r="N1678" s="76">
        <f t="shared" si="74"/>
        <v>0.10271444082519003</v>
      </c>
      <c r="P1678" s="23"/>
      <c r="R1678" s="34">
        <v>80.75</v>
      </c>
      <c r="S1678" s="34">
        <v>88.5</v>
      </c>
      <c r="T1678" s="34">
        <v>58.75</v>
      </c>
      <c r="U1678" s="34">
        <v>50.44</v>
      </c>
      <c r="V1678" s="34">
        <v>52.75</v>
      </c>
      <c r="W1678" s="78"/>
    </row>
    <row r="1679" spans="1:23" outlineLevel="1" x14ac:dyDescent="0.2">
      <c r="A1679" s="27">
        <f t="shared" si="75"/>
        <v>1673</v>
      </c>
      <c r="B1679" s="50">
        <v>42255</v>
      </c>
      <c r="C1679" s="39">
        <v>57.75</v>
      </c>
      <c r="D1679" s="34">
        <v>63.25</v>
      </c>
      <c r="E1679" s="34">
        <v>0.95</v>
      </c>
      <c r="F1679" s="34">
        <v>11.5</v>
      </c>
      <c r="G1679" s="34">
        <v>5.55</v>
      </c>
      <c r="H1679" s="34">
        <v>73.2</v>
      </c>
      <c r="I1679" s="34">
        <v>81</v>
      </c>
      <c r="J1679" s="20"/>
      <c r="K1679" s="24">
        <f t="shared" si="73"/>
        <v>46.690000000000005</v>
      </c>
      <c r="L1679" s="24"/>
      <c r="M1679" s="9">
        <v>4.99</v>
      </c>
      <c r="N1679" s="76">
        <f t="shared" si="74"/>
        <v>0.1068751338616406</v>
      </c>
      <c r="P1679" s="23"/>
      <c r="R1679" s="34">
        <v>80.7</v>
      </c>
      <c r="S1679" s="34">
        <v>88.5</v>
      </c>
      <c r="T1679" s="34">
        <v>59.5</v>
      </c>
      <c r="U1679" s="34">
        <v>50.37</v>
      </c>
      <c r="V1679" s="34">
        <v>53.5</v>
      </c>
      <c r="W1679" s="78"/>
    </row>
    <row r="1680" spans="1:23" outlineLevel="1" x14ac:dyDescent="0.2">
      <c r="A1680" s="27">
        <f t="shared" si="75"/>
        <v>1674</v>
      </c>
      <c r="B1680" s="50">
        <v>42256</v>
      </c>
      <c r="C1680" s="39">
        <v>58.25</v>
      </c>
      <c r="D1680" s="34">
        <v>63.75</v>
      </c>
      <c r="E1680" s="34">
        <v>0.95</v>
      </c>
      <c r="F1680" s="34">
        <v>11.3</v>
      </c>
      <c r="G1680" s="34">
        <v>5.35</v>
      </c>
      <c r="H1680" s="34">
        <v>73.5</v>
      </c>
      <c r="I1680" s="34">
        <v>81</v>
      </c>
      <c r="J1680" s="20"/>
      <c r="K1680" s="24">
        <f t="shared" si="73"/>
        <v>47.350000000000009</v>
      </c>
      <c r="L1680" s="24"/>
      <c r="M1680" s="9">
        <v>4.99</v>
      </c>
      <c r="N1680" s="76">
        <f t="shared" si="74"/>
        <v>0.10538542766631466</v>
      </c>
      <c r="P1680" s="23"/>
      <c r="R1680" s="34">
        <v>80.5</v>
      </c>
      <c r="S1680" s="34">
        <v>88</v>
      </c>
      <c r="T1680" s="34">
        <v>60.5</v>
      </c>
      <c r="U1680" s="34">
        <v>51.08</v>
      </c>
      <c r="V1680" s="34">
        <v>54</v>
      </c>
      <c r="W1680" s="78"/>
    </row>
    <row r="1681" spans="1:23" outlineLevel="1" x14ac:dyDescent="0.2">
      <c r="A1681" s="27">
        <f t="shared" si="75"/>
        <v>1675</v>
      </c>
      <c r="B1681" s="50">
        <v>42257</v>
      </c>
      <c r="C1681" s="39">
        <v>59.25</v>
      </c>
      <c r="D1681" s="34">
        <v>64.75</v>
      </c>
      <c r="E1681" s="34">
        <v>0.95</v>
      </c>
      <c r="F1681" s="34">
        <v>11.3</v>
      </c>
      <c r="G1681" s="34">
        <v>5.15</v>
      </c>
      <c r="H1681" s="34">
        <v>73.25</v>
      </c>
      <c r="I1681" s="34">
        <v>80.5</v>
      </c>
      <c r="J1681" s="20"/>
      <c r="K1681" s="24">
        <f t="shared" si="73"/>
        <v>48.269999999999996</v>
      </c>
      <c r="L1681" s="24"/>
      <c r="M1681" s="9">
        <v>5.19</v>
      </c>
      <c r="N1681" s="76">
        <f t="shared" si="74"/>
        <v>0.10752019888129274</v>
      </c>
      <c r="P1681" s="23"/>
      <c r="R1681" s="34">
        <v>80.75</v>
      </c>
      <c r="S1681" s="34">
        <v>88</v>
      </c>
      <c r="T1681" s="34">
        <v>61</v>
      </c>
      <c r="U1681" s="34">
        <v>51.78</v>
      </c>
      <c r="V1681" s="34">
        <v>54.25</v>
      </c>
      <c r="W1681" s="78"/>
    </row>
    <row r="1682" spans="1:23" outlineLevel="1" x14ac:dyDescent="0.2">
      <c r="A1682" s="27">
        <f t="shared" si="75"/>
        <v>1676</v>
      </c>
      <c r="B1682" s="50">
        <v>42261</v>
      </c>
      <c r="C1682" s="39">
        <v>58</v>
      </c>
      <c r="D1682" s="34">
        <v>63.5</v>
      </c>
      <c r="E1682" s="34">
        <v>1</v>
      </c>
      <c r="F1682" s="34">
        <v>11.05</v>
      </c>
      <c r="G1682" s="34">
        <v>5.15</v>
      </c>
      <c r="H1682" s="34">
        <v>74.55</v>
      </c>
      <c r="I1682" s="34">
        <v>81.75</v>
      </c>
      <c r="J1682" s="20"/>
      <c r="K1682" s="24">
        <f t="shared" si="73"/>
        <v>47.370000000000005</v>
      </c>
      <c r="L1682" s="24"/>
      <c r="M1682" s="9">
        <v>5.03</v>
      </c>
      <c r="N1682" s="76">
        <f t="shared" si="74"/>
        <v>0.10618534937724297</v>
      </c>
      <c r="P1682" s="23"/>
      <c r="R1682" s="34">
        <v>80.8</v>
      </c>
      <c r="S1682" s="34">
        <v>88</v>
      </c>
      <c r="T1682" s="34">
        <v>60.25</v>
      </c>
      <c r="U1682" s="34">
        <v>51.62</v>
      </c>
      <c r="V1682" s="34">
        <v>53</v>
      </c>
      <c r="W1682" s="78"/>
    </row>
    <row r="1683" spans="1:23" outlineLevel="1" x14ac:dyDescent="0.2">
      <c r="A1683" s="27">
        <f t="shared" si="75"/>
        <v>1677</v>
      </c>
      <c r="B1683" s="50">
        <v>42262</v>
      </c>
      <c r="C1683" s="39">
        <v>57</v>
      </c>
      <c r="D1683" s="34">
        <v>62.5</v>
      </c>
      <c r="E1683" s="34">
        <v>1</v>
      </c>
      <c r="F1683" s="34">
        <v>11</v>
      </c>
      <c r="G1683" s="34">
        <v>5.15</v>
      </c>
      <c r="H1683" s="34">
        <v>74.650000000000006</v>
      </c>
      <c r="I1683" s="34">
        <v>81.75</v>
      </c>
      <c r="J1683" s="20"/>
      <c r="K1683" s="24">
        <f t="shared" si="73"/>
        <v>46.5</v>
      </c>
      <c r="L1683" s="24"/>
      <c r="M1683" s="9">
        <v>4.84</v>
      </c>
      <c r="N1683" s="76">
        <f t="shared" si="74"/>
        <v>0.10408602150537634</v>
      </c>
      <c r="P1683" s="23"/>
      <c r="R1683" s="34">
        <v>80.900000000000006</v>
      </c>
      <c r="S1683" s="34">
        <v>88</v>
      </c>
      <c r="T1683" s="34">
        <v>58.75</v>
      </c>
      <c r="U1683" s="34">
        <v>51.11</v>
      </c>
      <c r="V1683" s="34">
        <v>52</v>
      </c>
      <c r="W1683" s="78"/>
    </row>
    <row r="1684" spans="1:23" outlineLevel="1" x14ac:dyDescent="0.2">
      <c r="A1684" s="27">
        <f t="shared" si="75"/>
        <v>1678</v>
      </c>
      <c r="B1684" s="50">
        <v>42263</v>
      </c>
      <c r="C1684" s="39">
        <v>57</v>
      </c>
      <c r="D1684" s="34">
        <v>62.5</v>
      </c>
      <c r="E1684" s="34">
        <v>1</v>
      </c>
      <c r="F1684" s="34">
        <v>11.55</v>
      </c>
      <c r="G1684" s="34">
        <v>5.2</v>
      </c>
      <c r="H1684" s="34">
        <v>74.400000000000006</v>
      </c>
      <c r="I1684" s="34">
        <v>81.5</v>
      </c>
      <c r="J1684" s="20"/>
      <c r="K1684" s="24">
        <f t="shared" si="73"/>
        <v>45.95</v>
      </c>
      <c r="L1684" s="24"/>
      <c r="M1684" s="9">
        <v>5.03</v>
      </c>
      <c r="N1684" s="76">
        <f t="shared" si="74"/>
        <v>0.10946681175190424</v>
      </c>
      <c r="P1684" s="23"/>
      <c r="R1684" s="34">
        <v>80.900000000000006</v>
      </c>
      <c r="S1684" s="34">
        <v>88</v>
      </c>
      <c r="T1684" s="34">
        <v>58.5</v>
      </c>
      <c r="U1684" s="34">
        <v>50.94</v>
      </c>
      <c r="V1684" s="34">
        <v>52</v>
      </c>
      <c r="W1684" s="78"/>
    </row>
    <row r="1685" spans="1:23" outlineLevel="1" x14ac:dyDescent="0.2">
      <c r="A1685" s="27">
        <f t="shared" si="75"/>
        <v>1679</v>
      </c>
      <c r="B1685" s="50">
        <v>42264</v>
      </c>
      <c r="C1685" s="39">
        <v>57.6</v>
      </c>
      <c r="D1685" s="34">
        <v>63.1</v>
      </c>
      <c r="E1685" s="34">
        <v>1</v>
      </c>
      <c r="F1685" s="34">
        <v>12.9</v>
      </c>
      <c r="G1685" s="34">
        <v>5.4</v>
      </c>
      <c r="H1685" s="34">
        <v>74.3</v>
      </c>
      <c r="I1685" s="34">
        <v>81.5</v>
      </c>
      <c r="J1685" s="20"/>
      <c r="K1685" s="24">
        <f t="shared" si="73"/>
        <v>45.152000000000008</v>
      </c>
      <c r="L1685" s="24"/>
      <c r="M1685" s="9">
        <v>5.15</v>
      </c>
      <c r="N1685" s="76">
        <f t="shared" si="74"/>
        <v>0.11405917788802267</v>
      </c>
      <c r="P1685" s="23"/>
      <c r="R1685" s="34">
        <v>80.8</v>
      </c>
      <c r="S1685" s="34">
        <v>88</v>
      </c>
      <c r="T1685" s="34">
        <v>59</v>
      </c>
      <c r="U1685" s="34">
        <v>50.75</v>
      </c>
      <c r="V1685" s="34">
        <v>52.75</v>
      </c>
      <c r="W1685" s="78"/>
    </row>
    <row r="1686" spans="1:23" outlineLevel="1" x14ac:dyDescent="0.2">
      <c r="A1686" s="27">
        <f t="shared" si="75"/>
        <v>1680</v>
      </c>
      <c r="B1686" s="50">
        <v>42265</v>
      </c>
      <c r="C1686" s="39">
        <v>57.7</v>
      </c>
      <c r="D1686" s="34">
        <v>63.2</v>
      </c>
      <c r="E1686" s="34">
        <v>1</v>
      </c>
      <c r="F1686" s="34">
        <v>14.6</v>
      </c>
      <c r="G1686" s="34">
        <v>5.9</v>
      </c>
      <c r="H1686" s="34">
        <v>74</v>
      </c>
      <c r="I1686" s="34">
        <v>81.5</v>
      </c>
      <c r="J1686" s="20"/>
      <c r="K1686" s="24">
        <f t="shared" si="73"/>
        <v>43.544000000000004</v>
      </c>
      <c r="L1686" s="24"/>
      <c r="M1686" s="9">
        <v>4.9800000000000004</v>
      </c>
      <c r="N1686" s="76">
        <f t="shared" si="74"/>
        <v>0.11436707697960684</v>
      </c>
      <c r="P1686" s="23"/>
      <c r="R1686" s="34">
        <v>80</v>
      </c>
      <c r="S1686" s="34">
        <v>87.5</v>
      </c>
      <c r="T1686" s="34">
        <v>59.75</v>
      </c>
      <c r="U1686" s="34">
        <v>51.38</v>
      </c>
      <c r="V1686" s="34">
        <v>52.85</v>
      </c>
      <c r="W1686" s="78"/>
    </row>
    <row r="1687" spans="1:23" outlineLevel="1" x14ac:dyDescent="0.2">
      <c r="A1687" s="27">
        <f t="shared" si="75"/>
        <v>1681</v>
      </c>
      <c r="B1687" s="50">
        <v>42268</v>
      </c>
      <c r="C1687" s="39">
        <v>57.7</v>
      </c>
      <c r="D1687" s="34">
        <v>63.2</v>
      </c>
      <c r="E1687" s="34">
        <v>1</v>
      </c>
      <c r="F1687" s="34">
        <v>14.5</v>
      </c>
      <c r="G1687" s="34">
        <v>6.2</v>
      </c>
      <c r="H1687" s="34">
        <v>73.849999999999994</v>
      </c>
      <c r="I1687" s="34">
        <v>81.5</v>
      </c>
      <c r="J1687" s="20"/>
      <c r="K1687" s="24">
        <f t="shared" si="73"/>
        <v>43.644000000000005</v>
      </c>
      <c r="L1687" s="24"/>
      <c r="M1687" s="9">
        <v>5.0599999999999996</v>
      </c>
      <c r="N1687" s="76">
        <f t="shared" si="74"/>
        <v>0.11593804417560258</v>
      </c>
      <c r="P1687" s="23"/>
      <c r="R1687" s="34">
        <v>79.849999999999994</v>
      </c>
      <c r="S1687" s="34">
        <v>87.5</v>
      </c>
      <c r="T1687" s="34">
        <v>59.75</v>
      </c>
      <c r="U1687" s="34">
        <v>50.87</v>
      </c>
      <c r="V1687" s="34">
        <v>52.85</v>
      </c>
      <c r="W1687" s="78"/>
    </row>
    <row r="1688" spans="1:23" outlineLevel="1" x14ac:dyDescent="0.2">
      <c r="A1688" s="27">
        <f t="shared" si="75"/>
        <v>1682</v>
      </c>
      <c r="B1688" s="50">
        <v>42269</v>
      </c>
      <c r="C1688" s="39">
        <v>57.65</v>
      </c>
      <c r="D1688" s="34">
        <v>62.65</v>
      </c>
      <c r="E1688" s="34">
        <v>1</v>
      </c>
      <c r="F1688" s="34">
        <v>12.9</v>
      </c>
      <c r="G1688" s="34">
        <v>5.7</v>
      </c>
      <c r="H1688" s="34">
        <v>73.650000000000006</v>
      </c>
      <c r="I1688" s="34">
        <v>81.5</v>
      </c>
      <c r="J1688" s="20"/>
      <c r="K1688" s="24">
        <f t="shared" si="73"/>
        <v>44.738</v>
      </c>
      <c r="L1688" s="24"/>
      <c r="M1688" s="9">
        <v>4.7699999999999996</v>
      </c>
      <c r="N1688" s="76">
        <f t="shared" si="74"/>
        <v>0.10662076981536947</v>
      </c>
      <c r="P1688" s="23"/>
      <c r="R1688" s="34">
        <v>79.400000000000006</v>
      </c>
      <c r="S1688" s="34">
        <v>87.25</v>
      </c>
      <c r="T1688" s="34">
        <v>59</v>
      </c>
      <c r="U1688" s="34">
        <v>50.7</v>
      </c>
      <c r="V1688" s="34">
        <v>52.65</v>
      </c>
      <c r="W1688" s="78"/>
    </row>
    <row r="1689" spans="1:23" outlineLevel="1" x14ac:dyDescent="0.2">
      <c r="A1689" s="27">
        <f t="shared" si="75"/>
        <v>1683</v>
      </c>
      <c r="B1689" s="50">
        <v>42270</v>
      </c>
      <c r="C1689" s="39">
        <v>57.05</v>
      </c>
      <c r="D1689" s="34">
        <v>62.05</v>
      </c>
      <c r="E1689" s="34">
        <v>1</v>
      </c>
      <c r="F1689" s="34">
        <v>13.05</v>
      </c>
      <c r="G1689" s="34">
        <v>5.75</v>
      </c>
      <c r="H1689" s="34">
        <v>73.650000000000006</v>
      </c>
      <c r="I1689" s="34">
        <v>81.5</v>
      </c>
      <c r="J1689" s="20"/>
      <c r="K1689" s="24">
        <f t="shared" si="73"/>
        <v>44.036000000000001</v>
      </c>
      <c r="L1689" s="24"/>
      <c r="M1689" s="9">
        <v>4.59</v>
      </c>
      <c r="N1689" s="76">
        <f t="shared" si="74"/>
        <v>0.1042329003542556</v>
      </c>
      <c r="P1689" s="23"/>
      <c r="R1689" s="34">
        <v>79.400000000000006</v>
      </c>
      <c r="S1689" s="34">
        <v>87.25</v>
      </c>
      <c r="T1689" s="34">
        <v>58.75</v>
      </c>
      <c r="U1689" s="34">
        <v>48</v>
      </c>
      <c r="V1689" s="34">
        <v>51.65</v>
      </c>
      <c r="W1689" s="78"/>
    </row>
    <row r="1690" spans="1:23" outlineLevel="1" x14ac:dyDescent="0.2">
      <c r="A1690" s="27">
        <f t="shared" si="75"/>
        <v>1684</v>
      </c>
      <c r="B1690" s="50">
        <v>42272</v>
      </c>
      <c r="C1690" s="39">
        <v>56.85</v>
      </c>
      <c r="D1690" s="34">
        <v>61.85</v>
      </c>
      <c r="E1690" s="34">
        <v>1</v>
      </c>
      <c r="F1690" s="34">
        <v>14.2</v>
      </c>
      <c r="G1690" s="34">
        <v>6.15</v>
      </c>
      <c r="H1690" s="34">
        <v>73.7</v>
      </c>
      <c r="I1690" s="34">
        <v>81.5</v>
      </c>
      <c r="J1690" s="20"/>
      <c r="K1690" s="24">
        <f t="shared" si="73"/>
        <v>42.701999999999998</v>
      </c>
      <c r="L1690" s="24"/>
      <c r="M1690" s="9">
        <v>4.5199999999999996</v>
      </c>
      <c r="N1690" s="76">
        <f t="shared" si="74"/>
        <v>0.10584984309868389</v>
      </c>
      <c r="P1690" s="23"/>
      <c r="R1690" s="34">
        <v>79.45</v>
      </c>
      <c r="S1690" s="34">
        <v>87.25</v>
      </c>
      <c r="T1690" s="34">
        <v>58.25</v>
      </c>
      <c r="U1690" s="34">
        <v>50.59</v>
      </c>
      <c r="V1690" s="34">
        <v>51.65</v>
      </c>
      <c r="W1690" s="78"/>
    </row>
    <row r="1691" spans="1:23" outlineLevel="1" x14ac:dyDescent="0.2">
      <c r="A1691" s="27">
        <f t="shared" si="75"/>
        <v>1685</v>
      </c>
      <c r="B1691" s="50">
        <v>42275</v>
      </c>
      <c r="C1691" s="39">
        <v>55.85</v>
      </c>
      <c r="D1691" s="34">
        <v>60.85</v>
      </c>
      <c r="E1691" s="34">
        <v>1</v>
      </c>
      <c r="F1691" s="34">
        <v>14.4</v>
      </c>
      <c r="G1691" s="34">
        <v>6.15</v>
      </c>
      <c r="H1691" s="34">
        <v>73.8</v>
      </c>
      <c r="I1691" s="34">
        <v>81.5</v>
      </c>
      <c r="J1691" s="20"/>
      <c r="K1691" s="24">
        <f t="shared" si="73"/>
        <v>41.582000000000008</v>
      </c>
      <c r="L1691" s="24"/>
      <c r="M1691" s="9">
        <v>4.07</v>
      </c>
      <c r="N1691" s="76">
        <f t="shared" si="74"/>
        <v>9.787888990428549E-2</v>
      </c>
      <c r="P1691" s="23"/>
      <c r="R1691" s="34">
        <v>79.55</v>
      </c>
      <c r="S1691" s="34">
        <v>87.25</v>
      </c>
      <c r="T1691" s="34">
        <v>57.5</v>
      </c>
      <c r="U1691" s="34">
        <v>49.31</v>
      </c>
      <c r="V1691" s="34">
        <v>50.45</v>
      </c>
      <c r="W1691" s="78"/>
    </row>
    <row r="1692" spans="1:23" outlineLevel="1" x14ac:dyDescent="0.2">
      <c r="A1692" s="27">
        <f t="shared" si="75"/>
        <v>1686</v>
      </c>
      <c r="B1692" s="50">
        <v>42276</v>
      </c>
      <c r="C1692" s="34">
        <v>55.85</v>
      </c>
      <c r="D1692" s="34">
        <v>60.85</v>
      </c>
      <c r="E1692" s="34">
        <v>1</v>
      </c>
      <c r="F1692" s="34">
        <v>14.05</v>
      </c>
      <c r="G1692" s="34">
        <v>6.15</v>
      </c>
      <c r="H1692" s="34">
        <v>74.5</v>
      </c>
      <c r="I1692" s="34">
        <v>82</v>
      </c>
      <c r="J1692" s="20"/>
      <c r="K1692" s="24">
        <f t="shared" si="73"/>
        <v>41.932000000000002</v>
      </c>
      <c r="L1692" s="24"/>
      <c r="M1692" s="9">
        <v>4.03</v>
      </c>
      <c r="N1692" s="76">
        <f t="shared" si="74"/>
        <v>9.6107984355623385E-2</v>
      </c>
      <c r="P1692" s="23"/>
      <c r="R1692" s="34">
        <v>79.75</v>
      </c>
      <c r="S1692" s="34">
        <v>87.25</v>
      </c>
      <c r="T1692" s="34">
        <v>57</v>
      </c>
      <c r="U1692" s="34">
        <v>48.75</v>
      </c>
      <c r="V1692" s="34">
        <v>50.45</v>
      </c>
      <c r="W1692" s="78"/>
    </row>
    <row r="1693" spans="1:23" outlineLevel="1" x14ac:dyDescent="0.2">
      <c r="A1693" s="27">
        <f t="shared" si="75"/>
        <v>1687</v>
      </c>
      <c r="B1693" s="50">
        <v>42277</v>
      </c>
      <c r="C1693" s="34">
        <v>55.65</v>
      </c>
      <c r="D1693" s="34">
        <v>60.65</v>
      </c>
      <c r="E1693" s="34">
        <v>1</v>
      </c>
      <c r="F1693" s="34">
        <v>14</v>
      </c>
      <c r="G1693" s="34">
        <v>5.8</v>
      </c>
      <c r="H1693" s="34">
        <v>74.599999999999994</v>
      </c>
      <c r="I1693" s="34">
        <v>82</v>
      </c>
      <c r="J1693" s="20"/>
      <c r="K1693" s="24">
        <f t="shared" si="73"/>
        <v>41.798000000000002</v>
      </c>
      <c r="L1693" s="24"/>
      <c r="M1693" s="9">
        <v>4.2</v>
      </c>
      <c r="N1693" s="76">
        <f t="shared" si="74"/>
        <v>0.10048327671180439</v>
      </c>
      <c r="P1693" s="23"/>
      <c r="R1693" s="34">
        <v>79.349999999999994</v>
      </c>
      <c r="S1693" s="34">
        <v>86.75</v>
      </c>
      <c r="T1693" s="34">
        <v>57</v>
      </c>
      <c r="U1693" s="34">
        <v>48.75</v>
      </c>
      <c r="V1693" s="34">
        <v>50.45</v>
      </c>
      <c r="W1693" s="78"/>
    </row>
    <row r="1694" spans="1:23" outlineLevel="1" x14ac:dyDescent="0.2">
      <c r="A1694" s="27">
        <f t="shared" si="75"/>
        <v>1688</v>
      </c>
      <c r="B1694" s="50">
        <v>42278</v>
      </c>
      <c r="C1694" s="34">
        <v>55.15</v>
      </c>
      <c r="D1694" s="34">
        <v>60.15</v>
      </c>
      <c r="E1694" s="34">
        <v>1</v>
      </c>
      <c r="F1694" s="34">
        <v>12.6</v>
      </c>
      <c r="G1694" s="34">
        <v>5.8</v>
      </c>
      <c r="H1694" s="34">
        <v>74.75</v>
      </c>
      <c r="I1694" s="34">
        <v>82</v>
      </c>
      <c r="J1694" s="20"/>
      <c r="K1694" s="24">
        <f t="shared" si="73"/>
        <v>42.738</v>
      </c>
      <c r="L1694" s="24"/>
      <c r="M1694" s="9">
        <v>4.26</v>
      </c>
      <c r="N1694" s="76">
        <f t="shared" si="74"/>
        <v>9.9677102344517751E-2</v>
      </c>
      <c r="P1694" s="23"/>
      <c r="R1694" s="34">
        <v>79.5</v>
      </c>
      <c r="S1694" s="34">
        <v>86.75</v>
      </c>
      <c r="T1694" s="34">
        <v>57</v>
      </c>
      <c r="U1694" s="34">
        <v>48.62</v>
      </c>
      <c r="V1694" s="34">
        <v>50.65</v>
      </c>
      <c r="W1694" s="78"/>
    </row>
    <row r="1695" spans="1:23" outlineLevel="1" x14ac:dyDescent="0.2">
      <c r="A1695" s="27">
        <f t="shared" si="75"/>
        <v>1689</v>
      </c>
      <c r="B1695" s="50">
        <v>42279</v>
      </c>
      <c r="C1695" s="34">
        <v>54.65</v>
      </c>
      <c r="D1695" s="34">
        <v>59.65</v>
      </c>
      <c r="E1695" s="34">
        <v>1</v>
      </c>
      <c r="F1695" s="34">
        <v>12.8</v>
      </c>
      <c r="G1695" s="34">
        <v>5.9</v>
      </c>
      <c r="H1695" s="34">
        <v>74.849999999999994</v>
      </c>
      <c r="I1695" s="34">
        <v>82</v>
      </c>
      <c r="J1695" s="20"/>
      <c r="K1695" s="24">
        <f t="shared" si="73"/>
        <v>42.078000000000003</v>
      </c>
      <c r="L1695" s="24"/>
      <c r="M1695" s="9">
        <v>4.4800000000000004</v>
      </c>
      <c r="N1695" s="76">
        <f t="shared" si="74"/>
        <v>0.10646893863776796</v>
      </c>
      <c r="P1695" s="23"/>
      <c r="R1695" s="34">
        <v>79.599999999999994</v>
      </c>
      <c r="S1695" s="34">
        <v>86.75</v>
      </c>
      <c r="T1695" s="34">
        <v>56</v>
      </c>
      <c r="U1695" s="34">
        <v>48.25</v>
      </c>
      <c r="V1695" s="34">
        <v>50.15</v>
      </c>
      <c r="W1695" s="78"/>
    </row>
    <row r="1696" spans="1:23" outlineLevel="1" x14ac:dyDescent="0.2">
      <c r="A1696" s="27">
        <f t="shared" si="75"/>
        <v>1690</v>
      </c>
      <c r="B1696" s="50">
        <v>42282</v>
      </c>
      <c r="C1696" s="34">
        <v>54.9</v>
      </c>
      <c r="D1696" s="34">
        <v>59.9</v>
      </c>
      <c r="E1696" s="34">
        <v>1</v>
      </c>
      <c r="F1696" s="34">
        <v>12.85</v>
      </c>
      <c r="G1696" s="34">
        <v>5.95</v>
      </c>
      <c r="H1696" s="34">
        <v>74.849999999999994</v>
      </c>
      <c r="I1696" s="34">
        <v>82</v>
      </c>
      <c r="J1696" s="20"/>
      <c r="K1696" s="24">
        <f t="shared" si="73"/>
        <v>42.258000000000003</v>
      </c>
      <c r="L1696" s="24"/>
      <c r="M1696" s="9">
        <v>4.63</v>
      </c>
      <c r="N1696" s="76">
        <f t="shared" si="74"/>
        <v>0.10956505277107292</v>
      </c>
      <c r="P1696" s="23"/>
      <c r="R1696" s="34">
        <v>79.599999999999994</v>
      </c>
      <c r="S1696" s="34">
        <v>86.75</v>
      </c>
      <c r="T1696" s="34">
        <v>55.5</v>
      </c>
      <c r="U1696" s="34">
        <v>48.25</v>
      </c>
      <c r="V1696" s="34">
        <v>50.4</v>
      </c>
      <c r="W1696" s="78"/>
    </row>
    <row r="1697" spans="1:24" outlineLevel="1" x14ac:dyDescent="0.2">
      <c r="A1697" s="27">
        <f t="shared" si="75"/>
        <v>1691</v>
      </c>
      <c r="B1697" s="50">
        <v>42283</v>
      </c>
      <c r="C1697" s="34">
        <v>54.9</v>
      </c>
      <c r="D1697" s="34">
        <v>54.9</v>
      </c>
      <c r="E1697" s="34">
        <v>1</v>
      </c>
      <c r="F1697" s="34">
        <v>12.75</v>
      </c>
      <c r="G1697" s="34">
        <v>5.8</v>
      </c>
      <c r="H1697" s="34">
        <v>74.75</v>
      </c>
      <c r="I1697" s="34">
        <v>82</v>
      </c>
      <c r="J1697" s="20"/>
      <c r="K1697" s="24">
        <f t="shared" si="73"/>
        <v>37.758000000000003</v>
      </c>
      <c r="L1697" s="24"/>
      <c r="M1697" s="9">
        <v>4.79</v>
      </c>
      <c r="N1697" s="76">
        <f t="shared" si="74"/>
        <v>0.12686053286720694</v>
      </c>
      <c r="P1697" s="23"/>
      <c r="R1697" s="34">
        <v>79.5</v>
      </c>
      <c r="S1697" s="34">
        <v>86.75</v>
      </c>
      <c r="T1697" s="34">
        <v>56</v>
      </c>
      <c r="U1697" s="34">
        <v>48.25</v>
      </c>
      <c r="V1697" s="34">
        <v>50.4</v>
      </c>
      <c r="W1697" s="78"/>
    </row>
    <row r="1698" spans="1:24" outlineLevel="1" x14ac:dyDescent="0.2">
      <c r="A1698" s="27">
        <f t="shared" si="75"/>
        <v>1692</v>
      </c>
      <c r="B1698" s="50">
        <v>42284</v>
      </c>
      <c r="C1698" s="34">
        <v>54.8</v>
      </c>
      <c r="D1698" s="34">
        <v>59.8</v>
      </c>
      <c r="E1698" s="34">
        <v>1</v>
      </c>
      <c r="F1698" s="34">
        <v>12.3</v>
      </c>
      <c r="G1698" s="34">
        <v>5.75</v>
      </c>
      <c r="H1698" s="34">
        <v>74.5</v>
      </c>
      <c r="I1698" s="34">
        <v>82</v>
      </c>
      <c r="J1698" s="20"/>
      <c r="K1698" s="24">
        <f t="shared" si="73"/>
        <v>42.715999999999994</v>
      </c>
      <c r="L1698" s="24"/>
      <c r="M1698" s="9">
        <v>5.16</v>
      </c>
      <c r="N1698" s="76">
        <f t="shared" si="74"/>
        <v>0.12079782751193933</v>
      </c>
      <c r="P1698" s="23"/>
      <c r="R1698" s="34">
        <v>79.25</v>
      </c>
      <c r="S1698" s="34">
        <v>86.75</v>
      </c>
      <c r="T1698" s="34">
        <v>56</v>
      </c>
      <c r="U1698" s="34">
        <v>48.25</v>
      </c>
      <c r="V1698" s="34">
        <v>50.3</v>
      </c>
      <c r="W1698" s="78"/>
    </row>
    <row r="1699" spans="1:24" outlineLevel="1" x14ac:dyDescent="0.2">
      <c r="A1699" s="27">
        <f t="shared" si="75"/>
        <v>1693</v>
      </c>
      <c r="B1699" s="50">
        <v>42285</v>
      </c>
      <c r="C1699" s="34">
        <v>55.95</v>
      </c>
      <c r="D1699" s="34">
        <v>60.95</v>
      </c>
      <c r="E1699" s="34">
        <v>1</v>
      </c>
      <c r="F1699" s="34">
        <v>11.5</v>
      </c>
      <c r="G1699" s="34">
        <v>5.45</v>
      </c>
      <c r="H1699" s="34">
        <v>74.5</v>
      </c>
      <c r="I1699" s="34">
        <v>82</v>
      </c>
      <c r="J1699" s="20"/>
      <c r="K1699" s="24">
        <f t="shared" si="73"/>
        <v>44.574000000000005</v>
      </c>
      <c r="L1699" s="24"/>
      <c r="M1699" s="9">
        <v>5.27</v>
      </c>
      <c r="N1699" s="76">
        <f t="shared" si="74"/>
        <v>0.11823035850495803</v>
      </c>
      <c r="P1699" s="23"/>
      <c r="R1699" s="34">
        <v>79.25</v>
      </c>
      <c r="S1699" s="34">
        <v>86.75</v>
      </c>
      <c r="T1699" s="34">
        <v>57</v>
      </c>
      <c r="U1699" s="34">
        <v>48.56</v>
      </c>
      <c r="V1699" s="34">
        <v>51.45</v>
      </c>
      <c r="W1699" s="78"/>
    </row>
    <row r="1700" spans="1:24" outlineLevel="1" x14ac:dyDescent="0.2">
      <c r="A1700" s="27">
        <f t="shared" si="75"/>
        <v>1694</v>
      </c>
      <c r="B1700" s="50">
        <v>42286</v>
      </c>
      <c r="C1700" s="34">
        <v>56.4</v>
      </c>
      <c r="D1700" s="34">
        <v>60.65</v>
      </c>
      <c r="E1700" s="34">
        <v>1</v>
      </c>
      <c r="F1700" s="34">
        <v>11.4</v>
      </c>
      <c r="G1700" s="34">
        <v>5.45</v>
      </c>
      <c r="H1700" s="34">
        <v>74.75</v>
      </c>
      <c r="I1700" s="34">
        <v>82.25</v>
      </c>
      <c r="J1700" s="20"/>
      <c r="K1700" s="24">
        <f t="shared" si="73"/>
        <v>44.398000000000003</v>
      </c>
      <c r="L1700" s="24"/>
      <c r="M1700" s="9">
        <v>5.48</v>
      </c>
      <c r="N1700" s="76">
        <f t="shared" si="74"/>
        <v>0.12342898328753547</v>
      </c>
      <c r="P1700" s="23"/>
      <c r="R1700" s="34">
        <v>79</v>
      </c>
      <c r="S1700" s="34">
        <v>86.5</v>
      </c>
      <c r="T1700" s="34">
        <v>57.8</v>
      </c>
      <c r="U1700" s="34">
        <v>48.75</v>
      </c>
      <c r="V1700" s="34">
        <v>51.45</v>
      </c>
      <c r="W1700" s="78"/>
    </row>
    <row r="1701" spans="1:24" outlineLevel="1" x14ac:dyDescent="0.2">
      <c r="A1701" s="27">
        <f t="shared" si="75"/>
        <v>1695</v>
      </c>
      <c r="B1701" s="50">
        <v>42289</v>
      </c>
      <c r="C1701" s="34">
        <v>55.9</v>
      </c>
      <c r="D1701" s="34">
        <v>60.15</v>
      </c>
      <c r="E1701" s="34">
        <v>1</v>
      </c>
      <c r="F1701" s="34">
        <v>11.3</v>
      </c>
      <c r="G1701" s="34">
        <v>5.55</v>
      </c>
      <c r="H1701" s="34">
        <v>74.5</v>
      </c>
      <c r="I1701" s="34">
        <v>82.25</v>
      </c>
      <c r="J1701" s="20"/>
      <c r="K1701" s="24">
        <f t="shared" si="73"/>
        <v>44.037999999999997</v>
      </c>
      <c r="L1701" s="24"/>
      <c r="M1701" s="9">
        <v>5.25</v>
      </c>
      <c r="N1701" s="76">
        <f t="shared" si="74"/>
        <v>0.1192152232163132</v>
      </c>
      <c r="P1701" s="23"/>
      <c r="R1701" s="34">
        <v>78.5</v>
      </c>
      <c r="S1701" s="34">
        <v>86.25</v>
      </c>
      <c r="T1701" s="34">
        <v>57.5</v>
      </c>
      <c r="U1701" s="34">
        <v>48.76</v>
      </c>
      <c r="V1701" s="34">
        <v>50.95</v>
      </c>
      <c r="W1701" s="78"/>
    </row>
    <row r="1702" spans="1:24" outlineLevel="1" x14ac:dyDescent="0.2">
      <c r="A1702" s="27">
        <f t="shared" si="75"/>
        <v>1696</v>
      </c>
      <c r="B1702" s="50">
        <v>42290</v>
      </c>
      <c r="C1702" s="34">
        <v>54.9</v>
      </c>
      <c r="D1702" s="34">
        <v>59.15</v>
      </c>
      <c r="E1702" s="34">
        <v>1</v>
      </c>
      <c r="F1702" s="34">
        <v>11.8</v>
      </c>
      <c r="G1702" s="34">
        <v>5.4</v>
      </c>
      <c r="H1702" s="34">
        <v>74.45</v>
      </c>
      <c r="I1702" s="34">
        <v>82.25</v>
      </c>
      <c r="J1702" s="20"/>
      <c r="K1702" s="24">
        <f t="shared" si="73"/>
        <v>42.617999999999995</v>
      </c>
      <c r="L1702" s="24"/>
      <c r="M1702" s="9">
        <v>4.75</v>
      </c>
      <c r="N1702" s="76">
        <f t="shared" si="74"/>
        <v>0.11145525364869305</v>
      </c>
      <c r="P1702" s="23"/>
      <c r="R1702" s="34">
        <v>78.45</v>
      </c>
      <c r="S1702" s="34">
        <v>86.25</v>
      </c>
      <c r="T1702" s="34">
        <v>56.9</v>
      </c>
      <c r="U1702" s="34">
        <v>48.67</v>
      </c>
      <c r="V1702" s="34">
        <v>49.95</v>
      </c>
      <c r="W1702" s="78"/>
    </row>
    <row r="1703" spans="1:24" outlineLevel="1" x14ac:dyDescent="0.2">
      <c r="A1703" s="27">
        <f t="shared" si="75"/>
        <v>1697</v>
      </c>
      <c r="B1703" s="50">
        <v>42291</v>
      </c>
      <c r="C1703" s="34">
        <v>54.3</v>
      </c>
      <c r="D1703" s="34">
        <v>58.55</v>
      </c>
      <c r="E1703" s="34">
        <v>1</v>
      </c>
      <c r="F1703" s="34">
        <v>11.45</v>
      </c>
      <c r="G1703" s="34">
        <v>5.25</v>
      </c>
      <c r="H1703" s="34">
        <v>74.7</v>
      </c>
      <c r="I1703" s="34">
        <v>82.5</v>
      </c>
      <c r="J1703" s="20"/>
      <c r="K1703" s="24">
        <f t="shared" si="73"/>
        <v>42.415999999999997</v>
      </c>
      <c r="L1703" s="24"/>
      <c r="M1703" s="9">
        <v>4.88</v>
      </c>
      <c r="N1703" s="76">
        <f t="shared" si="74"/>
        <v>0.1150509241795549</v>
      </c>
      <c r="P1703" s="23"/>
      <c r="R1703" s="34">
        <v>78.45</v>
      </c>
      <c r="S1703" s="34">
        <v>86.25</v>
      </c>
      <c r="T1703" s="34">
        <v>56.2</v>
      </c>
      <c r="U1703" s="34">
        <v>48.41</v>
      </c>
      <c r="V1703" s="34">
        <v>49.35</v>
      </c>
      <c r="W1703" s="78"/>
      <c r="X1703" s="78"/>
    </row>
    <row r="1704" spans="1:24" outlineLevel="1" x14ac:dyDescent="0.2">
      <c r="A1704" s="27">
        <f t="shared" si="75"/>
        <v>1698</v>
      </c>
      <c r="B1704" s="50">
        <v>42292</v>
      </c>
      <c r="C1704" s="34">
        <v>53.55</v>
      </c>
      <c r="D1704" s="34">
        <v>57.8</v>
      </c>
      <c r="E1704" s="34">
        <v>1</v>
      </c>
      <c r="F1704" s="34">
        <v>11.1</v>
      </c>
      <c r="G1704" s="34">
        <v>4.95</v>
      </c>
      <c r="H1704" s="34">
        <v>75.2</v>
      </c>
      <c r="I1704" s="34">
        <v>82.5</v>
      </c>
      <c r="J1704" s="20"/>
      <c r="K1704" s="24">
        <f t="shared" si="73"/>
        <v>42.076000000000001</v>
      </c>
      <c r="L1704" s="24"/>
      <c r="M1704" s="9">
        <v>5</v>
      </c>
      <c r="N1704" s="76">
        <f t="shared" si="74"/>
        <v>0.11883258864911113</v>
      </c>
      <c r="P1704" s="23"/>
      <c r="R1704" s="34">
        <v>78.95</v>
      </c>
      <c r="S1704" s="34">
        <v>86.25</v>
      </c>
      <c r="T1704" s="34">
        <v>55.7</v>
      </c>
      <c r="U1704" s="34">
        <v>47.91</v>
      </c>
      <c r="V1704" s="34">
        <v>48.6</v>
      </c>
      <c r="W1704" s="78"/>
      <c r="X1704" s="78"/>
    </row>
    <row r="1705" spans="1:24" outlineLevel="1" x14ac:dyDescent="0.2">
      <c r="A1705" s="27">
        <f t="shared" si="75"/>
        <v>1699</v>
      </c>
      <c r="B1705" s="50">
        <v>42293</v>
      </c>
      <c r="C1705" s="34">
        <v>53.8</v>
      </c>
      <c r="D1705" s="34">
        <v>57.8</v>
      </c>
      <c r="E1705" s="34">
        <v>1</v>
      </c>
      <c r="F1705" s="34">
        <v>11.1</v>
      </c>
      <c r="G1705" s="34">
        <v>4.9000000000000004</v>
      </c>
      <c r="H1705" s="34">
        <v>75.3</v>
      </c>
      <c r="I1705" s="34">
        <v>82.5</v>
      </c>
      <c r="J1705" s="20"/>
      <c r="K1705" s="24">
        <f t="shared" si="73"/>
        <v>42.076000000000001</v>
      </c>
      <c r="L1705" s="24"/>
      <c r="M1705" s="9">
        <v>4.79</v>
      </c>
      <c r="N1705" s="76">
        <f t="shared" si="74"/>
        <v>0.11384161992584846</v>
      </c>
      <c r="P1705" s="23"/>
      <c r="R1705" s="34">
        <v>79.05</v>
      </c>
      <c r="S1705" s="34">
        <v>86.25</v>
      </c>
      <c r="T1705" s="34">
        <v>54.8</v>
      </c>
      <c r="U1705" s="34">
        <v>46.31</v>
      </c>
      <c r="V1705" s="34">
        <v>48.6</v>
      </c>
      <c r="W1705" s="78"/>
      <c r="X1705" s="78"/>
    </row>
    <row r="1706" spans="1:24" outlineLevel="1" x14ac:dyDescent="0.2">
      <c r="A1706" s="27">
        <f t="shared" si="75"/>
        <v>1700</v>
      </c>
      <c r="B1706" s="50">
        <v>42296</v>
      </c>
      <c r="C1706" s="34">
        <v>53.1</v>
      </c>
      <c r="D1706" s="34">
        <v>56.95</v>
      </c>
      <c r="E1706" s="34">
        <v>1</v>
      </c>
      <c r="F1706" s="34">
        <v>11.1</v>
      </c>
      <c r="G1706" s="34">
        <v>4.9000000000000004</v>
      </c>
      <c r="H1706" s="34">
        <v>75.099999999999994</v>
      </c>
      <c r="I1706" s="34">
        <v>82.25</v>
      </c>
      <c r="J1706" s="20"/>
      <c r="K1706" s="24">
        <f t="shared" si="73"/>
        <v>41.294000000000004</v>
      </c>
      <c r="L1706" s="24"/>
      <c r="M1706" s="9">
        <v>4.5999999999999996</v>
      </c>
      <c r="N1706" s="76">
        <f t="shared" si="74"/>
        <v>0.11139632876446939</v>
      </c>
      <c r="P1706" s="23"/>
      <c r="R1706" s="34">
        <v>78.849999999999994</v>
      </c>
      <c r="S1706" s="34">
        <v>86</v>
      </c>
      <c r="T1706" s="34">
        <v>54.7</v>
      </c>
      <c r="U1706" s="34">
        <v>45.97</v>
      </c>
      <c r="V1706" s="34">
        <v>48.1</v>
      </c>
      <c r="W1706" s="78"/>
      <c r="X1706" s="78"/>
    </row>
    <row r="1707" spans="1:24" outlineLevel="1" x14ac:dyDescent="0.2">
      <c r="A1707" s="27">
        <f t="shared" si="75"/>
        <v>1701</v>
      </c>
      <c r="B1707" s="50">
        <v>42297</v>
      </c>
      <c r="C1707" s="34">
        <v>52.8</v>
      </c>
      <c r="D1707" s="34">
        <v>56.65</v>
      </c>
      <c r="E1707" s="34">
        <v>1</v>
      </c>
      <c r="F1707" s="34">
        <v>12.05</v>
      </c>
      <c r="G1707" s="34">
        <v>5.05</v>
      </c>
      <c r="H1707" s="34">
        <v>75</v>
      </c>
      <c r="I1707" s="34">
        <v>82.25</v>
      </c>
      <c r="J1707" s="20"/>
      <c r="K1707" s="24">
        <f t="shared" si="73"/>
        <v>40.067999999999998</v>
      </c>
      <c r="L1707" s="24"/>
      <c r="M1707" s="9">
        <v>4.46</v>
      </c>
      <c r="N1707" s="76">
        <f t="shared" si="74"/>
        <v>0.11131077168813018</v>
      </c>
      <c r="P1707" s="23"/>
      <c r="R1707" s="34">
        <v>78.75</v>
      </c>
      <c r="S1707" s="34">
        <v>86</v>
      </c>
      <c r="T1707" s="34">
        <v>54.3</v>
      </c>
      <c r="U1707" s="34">
        <v>45.96</v>
      </c>
      <c r="V1707" s="34">
        <v>47.8</v>
      </c>
      <c r="W1707" s="78"/>
      <c r="X1707" s="78"/>
    </row>
    <row r="1708" spans="1:24" outlineLevel="1" x14ac:dyDescent="0.2">
      <c r="A1708" s="27">
        <f t="shared" si="75"/>
        <v>1702</v>
      </c>
      <c r="B1708" s="50">
        <v>42298</v>
      </c>
      <c r="C1708" s="34">
        <v>52.3</v>
      </c>
      <c r="D1708" s="34">
        <v>56.15</v>
      </c>
      <c r="E1708" s="34">
        <v>1</v>
      </c>
      <c r="F1708" s="34">
        <v>12.75</v>
      </c>
      <c r="G1708" s="34">
        <v>5.25</v>
      </c>
      <c r="H1708" s="34">
        <v>75.099999999999994</v>
      </c>
      <c r="I1708" s="34">
        <v>82.25</v>
      </c>
      <c r="J1708" s="20"/>
      <c r="K1708" s="24">
        <f t="shared" si="73"/>
        <v>38.908000000000001</v>
      </c>
      <c r="L1708" s="24"/>
      <c r="M1708" s="9">
        <v>4.51</v>
      </c>
      <c r="N1708" s="76">
        <f t="shared" si="74"/>
        <v>0.115914464891539</v>
      </c>
      <c r="P1708" s="23"/>
      <c r="R1708" s="34">
        <v>78.849999999999994</v>
      </c>
      <c r="S1708" s="34">
        <v>86</v>
      </c>
      <c r="T1708" s="34">
        <v>53.55</v>
      </c>
      <c r="U1708" s="34">
        <v>45.77</v>
      </c>
      <c r="V1708" s="34">
        <v>47.3</v>
      </c>
      <c r="W1708" s="78"/>
      <c r="X1708" s="78"/>
    </row>
    <row r="1709" spans="1:24" outlineLevel="1" x14ac:dyDescent="0.2">
      <c r="A1709" s="27">
        <f t="shared" si="75"/>
        <v>1703</v>
      </c>
      <c r="B1709" s="50">
        <v>42299</v>
      </c>
      <c r="C1709" s="34">
        <v>51.8</v>
      </c>
      <c r="D1709" s="34">
        <v>55.65</v>
      </c>
      <c r="E1709" s="34">
        <v>0.95</v>
      </c>
      <c r="F1709" s="34">
        <v>12.5</v>
      </c>
      <c r="G1709" s="34">
        <v>5.2</v>
      </c>
      <c r="H1709" s="34">
        <v>74.7</v>
      </c>
      <c r="I1709" s="34">
        <v>82</v>
      </c>
      <c r="J1709" s="20"/>
      <c r="K1709" s="24">
        <f t="shared" si="73"/>
        <v>38.698</v>
      </c>
      <c r="L1709" s="24"/>
      <c r="M1709" s="9">
        <v>4.7300000000000004</v>
      </c>
      <c r="N1709" s="76">
        <f t="shared" si="74"/>
        <v>0.12222853894258102</v>
      </c>
      <c r="P1709" s="23"/>
      <c r="R1709" s="34">
        <v>78.45</v>
      </c>
      <c r="S1709" s="34">
        <v>85.75</v>
      </c>
      <c r="T1709" s="34">
        <v>53.2</v>
      </c>
      <c r="U1709" s="34">
        <v>45.46</v>
      </c>
      <c r="V1709" s="34">
        <v>46.8</v>
      </c>
      <c r="W1709" s="78"/>
      <c r="X1709" s="78"/>
    </row>
    <row r="1710" spans="1:24" outlineLevel="1" x14ac:dyDescent="0.2">
      <c r="A1710" s="27">
        <f t="shared" si="75"/>
        <v>1704</v>
      </c>
      <c r="B1710" s="50">
        <v>42300</v>
      </c>
      <c r="C1710" s="34">
        <v>51.75</v>
      </c>
      <c r="D1710" s="34">
        <v>55.6</v>
      </c>
      <c r="E1710" s="34">
        <v>0.95</v>
      </c>
      <c r="F1710" s="34">
        <v>12.4</v>
      </c>
      <c r="G1710" s="34">
        <v>5.15</v>
      </c>
      <c r="H1710" s="34">
        <v>74.599999999999994</v>
      </c>
      <c r="I1710" s="34">
        <v>82</v>
      </c>
      <c r="J1710" s="20"/>
      <c r="K1710" s="24">
        <f t="shared" si="73"/>
        <v>38.752000000000002</v>
      </c>
      <c r="L1710" s="24"/>
      <c r="M1710" s="9">
        <v>4.7300000000000004</v>
      </c>
      <c r="N1710" s="76">
        <f t="shared" si="74"/>
        <v>0.12205821635012387</v>
      </c>
      <c r="P1710" s="23"/>
      <c r="R1710" s="34">
        <v>78.349999999999994</v>
      </c>
      <c r="S1710" s="34">
        <v>85.75</v>
      </c>
      <c r="T1710" s="34">
        <v>52.9</v>
      </c>
      <c r="U1710" s="34">
        <v>44.7</v>
      </c>
      <c r="V1710" s="34">
        <v>46.75</v>
      </c>
      <c r="W1710" s="78"/>
      <c r="X1710" s="78"/>
    </row>
    <row r="1711" spans="1:24" outlineLevel="1" x14ac:dyDescent="0.2">
      <c r="A1711" s="27">
        <f t="shared" si="75"/>
        <v>1705</v>
      </c>
      <c r="B1711" s="50">
        <v>42303</v>
      </c>
      <c r="C1711" s="34">
        <v>50.75</v>
      </c>
      <c r="D1711" s="34">
        <v>54.6</v>
      </c>
      <c r="E1711" s="34">
        <v>0.95</v>
      </c>
      <c r="F1711" s="34">
        <v>11.95</v>
      </c>
      <c r="G1711" s="34">
        <v>4.95</v>
      </c>
      <c r="H1711" s="34">
        <v>74.650000000000006</v>
      </c>
      <c r="I1711" s="34">
        <v>81.75</v>
      </c>
      <c r="J1711" s="20"/>
      <c r="K1711" s="24">
        <f t="shared" si="73"/>
        <v>38.282000000000011</v>
      </c>
      <c r="L1711" s="24"/>
      <c r="M1711" s="9">
        <v>4.5999999999999996</v>
      </c>
      <c r="N1711" s="76">
        <f t="shared" si="74"/>
        <v>0.1201609111331696</v>
      </c>
      <c r="P1711" s="23"/>
      <c r="R1711" s="34">
        <v>78.400000000000006</v>
      </c>
      <c r="S1711" s="34">
        <v>85.5</v>
      </c>
      <c r="T1711" s="34">
        <v>52.85</v>
      </c>
      <c r="U1711" s="34">
        <v>44.04</v>
      </c>
      <c r="V1711" s="34">
        <v>45.85</v>
      </c>
      <c r="W1711" s="78"/>
      <c r="X1711" s="78"/>
    </row>
    <row r="1712" spans="1:24" outlineLevel="1" x14ac:dyDescent="0.2">
      <c r="A1712" s="27">
        <f t="shared" si="75"/>
        <v>1706</v>
      </c>
      <c r="B1712" s="50">
        <v>42304</v>
      </c>
      <c r="C1712" s="34">
        <v>51</v>
      </c>
      <c r="D1712" s="34">
        <v>54.85</v>
      </c>
      <c r="E1712" s="34">
        <v>0.95</v>
      </c>
      <c r="F1712" s="34">
        <v>11.85</v>
      </c>
      <c r="G1712" s="34">
        <v>4.75</v>
      </c>
      <c r="H1712" s="34">
        <v>74.650000000000006</v>
      </c>
      <c r="I1712" s="34">
        <v>81.5</v>
      </c>
      <c r="J1712" s="20"/>
      <c r="K1712" s="24">
        <f t="shared" si="73"/>
        <v>38.612000000000002</v>
      </c>
      <c r="L1712" s="24"/>
      <c r="M1712" s="9">
        <v>4.3</v>
      </c>
      <c r="N1712" s="76">
        <f t="shared" si="74"/>
        <v>0.11136434269139127</v>
      </c>
      <c r="P1712" s="23"/>
      <c r="R1712" s="34">
        <v>78.400000000000006</v>
      </c>
      <c r="S1712" s="34">
        <v>85.25</v>
      </c>
      <c r="T1712" s="34">
        <v>52.85</v>
      </c>
      <c r="U1712" s="34">
        <v>43.97</v>
      </c>
      <c r="V1712" s="34">
        <v>46.1</v>
      </c>
      <c r="W1712" s="78"/>
      <c r="X1712" s="78"/>
    </row>
    <row r="1713" spans="1:24" outlineLevel="1" x14ac:dyDescent="0.2">
      <c r="A1713" s="27">
        <f t="shared" si="75"/>
        <v>1707</v>
      </c>
      <c r="B1713" s="50">
        <v>42305</v>
      </c>
      <c r="C1713" s="34">
        <v>49.25</v>
      </c>
      <c r="D1713" s="34">
        <v>53.1</v>
      </c>
      <c r="E1713" s="34">
        <v>0.95</v>
      </c>
      <c r="F1713" s="34">
        <v>11.4</v>
      </c>
      <c r="G1713" s="34">
        <v>4.75</v>
      </c>
      <c r="H1713" s="34">
        <v>75.5</v>
      </c>
      <c r="I1713" s="34">
        <v>82</v>
      </c>
      <c r="J1713" s="20"/>
      <c r="K1713" s="24">
        <f t="shared" si="73"/>
        <v>37.452000000000005</v>
      </c>
      <c r="L1713" s="24"/>
      <c r="M1713" s="9">
        <v>4.24</v>
      </c>
      <c r="N1713" s="76">
        <f t="shared" si="74"/>
        <v>0.11321157748584854</v>
      </c>
      <c r="P1713" s="23"/>
      <c r="R1713" s="34">
        <v>78.75</v>
      </c>
      <c r="S1713" s="34">
        <v>85.25</v>
      </c>
      <c r="T1713" s="34">
        <v>51.55</v>
      </c>
      <c r="U1713" s="34">
        <v>43.62</v>
      </c>
      <c r="V1713" s="34">
        <v>45.25</v>
      </c>
      <c r="W1713" s="78"/>
      <c r="X1713" s="78"/>
    </row>
    <row r="1714" spans="1:24" outlineLevel="1" x14ac:dyDescent="0.2">
      <c r="A1714" s="27">
        <f t="shared" si="75"/>
        <v>1708</v>
      </c>
      <c r="B1714" s="50">
        <v>42306</v>
      </c>
      <c r="C1714" s="34">
        <v>49.65</v>
      </c>
      <c r="D1714" s="34">
        <v>53.5</v>
      </c>
      <c r="E1714" s="34">
        <v>0.95</v>
      </c>
      <c r="F1714" s="34">
        <v>11.4</v>
      </c>
      <c r="G1714" s="34">
        <v>4.75</v>
      </c>
      <c r="H1714" s="34">
        <v>75.25</v>
      </c>
      <c r="I1714" s="34">
        <v>81.75</v>
      </c>
      <c r="J1714" s="20"/>
      <c r="K1714" s="24">
        <f t="shared" si="73"/>
        <v>37.82</v>
      </c>
      <c r="L1714" s="24"/>
      <c r="M1714" s="9">
        <v>4.1900000000000004</v>
      </c>
      <c r="N1714" s="76">
        <f t="shared" si="74"/>
        <v>0.1107879428873612</v>
      </c>
      <c r="P1714" s="23"/>
      <c r="R1714" s="34">
        <v>76.75</v>
      </c>
      <c r="S1714" s="34">
        <v>83.25</v>
      </c>
      <c r="T1714" s="34">
        <v>50.65</v>
      </c>
      <c r="U1714" s="34">
        <v>43.36</v>
      </c>
      <c r="V1714" s="34">
        <v>45.65</v>
      </c>
      <c r="W1714" s="78"/>
      <c r="X1714" s="78"/>
    </row>
    <row r="1715" spans="1:24" outlineLevel="1" x14ac:dyDescent="0.2">
      <c r="A1715" s="27">
        <f t="shared" si="75"/>
        <v>1709</v>
      </c>
      <c r="B1715" s="50">
        <v>42307</v>
      </c>
      <c r="C1715" s="34">
        <v>49.9</v>
      </c>
      <c r="D1715" s="34">
        <v>53.75</v>
      </c>
      <c r="E1715" s="34">
        <v>0.95</v>
      </c>
      <c r="F1715" s="34">
        <v>11.4</v>
      </c>
      <c r="G1715" s="34">
        <v>4.75</v>
      </c>
      <c r="H1715" s="34">
        <v>73.3</v>
      </c>
      <c r="I1715" s="34">
        <v>79.75</v>
      </c>
      <c r="J1715" s="20"/>
      <c r="K1715" s="24">
        <f t="shared" si="73"/>
        <v>38.050000000000004</v>
      </c>
      <c r="L1715" s="24"/>
      <c r="M1715" s="9">
        <v>4.3600000000000003</v>
      </c>
      <c r="N1715" s="76">
        <f t="shared" si="74"/>
        <v>0.11458607095926412</v>
      </c>
      <c r="P1715" s="23"/>
      <c r="R1715" s="34">
        <v>76.55</v>
      </c>
      <c r="S1715" s="34">
        <v>83</v>
      </c>
      <c r="T1715" s="34">
        <v>50.95</v>
      </c>
      <c r="U1715" s="34">
        <v>43.5</v>
      </c>
      <c r="V1715" s="34">
        <v>45.9</v>
      </c>
      <c r="W1715" s="78"/>
      <c r="X1715" s="78"/>
    </row>
    <row r="1716" spans="1:24" outlineLevel="1" x14ac:dyDescent="0.2">
      <c r="A1716" s="27">
        <f t="shared" si="75"/>
        <v>1710</v>
      </c>
      <c r="B1716" s="50">
        <v>42310</v>
      </c>
      <c r="C1716" s="34">
        <v>48.6</v>
      </c>
      <c r="D1716" s="34">
        <v>52.45</v>
      </c>
      <c r="E1716" s="34">
        <v>0.95</v>
      </c>
      <c r="F1716" s="34">
        <v>11.2</v>
      </c>
      <c r="G1716" s="34">
        <v>4.75</v>
      </c>
      <c r="H1716" s="34">
        <v>73.3</v>
      </c>
      <c r="I1716" s="34">
        <v>79.75</v>
      </c>
      <c r="J1716" s="20"/>
      <c r="K1716" s="24">
        <f t="shared" si="73"/>
        <v>37.054000000000002</v>
      </c>
      <c r="L1716" s="24"/>
      <c r="M1716" s="9">
        <v>4.53</v>
      </c>
      <c r="N1716" s="76">
        <f t="shared" si="74"/>
        <v>0.12225400766448967</v>
      </c>
      <c r="P1716" s="23"/>
      <c r="R1716" s="34">
        <v>76.3</v>
      </c>
      <c r="S1716" s="34">
        <v>82.75</v>
      </c>
      <c r="T1716" s="34">
        <v>50.7</v>
      </c>
      <c r="U1716" s="34">
        <v>43</v>
      </c>
      <c r="V1716" s="34">
        <v>44.6</v>
      </c>
      <c r="W1716" s="78"/>
      <c r="X1716" s="78"/>
    </row>
    <row r="1717" spans="1:24" outlineLevel="1" x14ac:dyDescent="0.2">
      <c r="A1717" s="27">
        <f t="shared" si="75"/>
        <v>1711</v>
      </c>
      <c r="B1717" s="50">
        <v>42311</v>
      </c>
      <c r="C1717" s="34">
        <v>48.6</v>
      </c>
      <c r="D1717" s="34">
        <v>52.45</v>
      </c>
      <c r="E1717" s="34">
        <v>0.95</v>
      </c>
      <c r="F1717" s="34">
        <v>10.7</v>
      </c>
      <c r="G1717" s="34">
        <v>4.5999999999999996</v>
      </c>
      <c r="H1717" s="34">
        <v>73.05</v>
      </c>
      <c r="I1717" s="34">
        <v>79.5</v>
      </c>
      <c r="J1717" s="20"/>
      <c r="K1717" s="24">
        <f t="shared" si="73"/>
        <v>37.554000000000002</v>
      </c>
      <c r="L1717" s="24"/>
      <c r="M1717" s="9">
        <v>4.72</v>
      </c>
      <c r="N1717" s="76">
        <f t="shared" si="74"/>
        <v>0.12568567928849123</v>
      </c>
      <c r="P1717" s="23"/>
      <c r="R1717" s="34">
        <v>76.3</v>
      </c>
      <c r="S1717" s="34">
        <v>82.75</v>
      </c>
      <c r="T1717" s="34">
        <v>49.9</v>
      </c>
      <c r="U1717" s="34">
        <v>42.59</v>
      </c>
      <c r="V1717" s="34">
        <v>44.5</v>
      </c>
      <c r="W1717" s="78"/>
      <c r="X1717" s="78"/>
    </row>
    <row r="1718" spans="1:24" outlineLevel="1" x14ac:dyDescent="0.2">
      <c r="A1718" s="27">
        <f t="shared" si="75"/>
        <v>1712</v>
      </c>
      <c r="B1718" s="50">
        <v>42312</v>
      </c>
      <c r="C1718" s="34">
        <v>48.4</v>
      </c>
      <c r="D1718" s="34">
        <v>52.15</v>
      </c>
      <c r="E1718" s="34">
        <v>0.95</v>
      </c>
      <c r="F1718" s="34">
        <v>10.6</v>
      </c>
      <c r="G1718" s="34">
        <v>4.5999999999999996</v>
      </c>
      <c r="H1718" s="34">
        <v>72.599999999999994</v>
      </c>
      <c r="I1718" s="34">
        <v>79</v>
      </c>
      <c r="J1718" s="20"/>
      <c r="K1718" s="24">
        <f t="shared" si="73"/>
        <v>37.378</v>
      </c>
      <c r="L1718" s="24"/>
      <c r="M1718" s="9">
        <v>4.5599999999999996</v>
      </c>
      <c r="N1718" s="76">
        <f t="shared" si="74"/>
        <v>0.12199689657017496</v>
      </c>
      <c r="P1718" s="23"/>
      <c r="R1718" s="34">
        <v>75.849999999999994</v>
      </c>
      <c r="S1718" s="34">
        <v>82.25</v>
      </c>
      <c r="T1718" s="34">
        <v>49.9</v>
      </c>
      <c r="U1718" s="34">
        <v>41.63</v>
      </c>
      <c r="V1718" s="34">
        <v>44.3</v>
      </c>
      <c r="W1718" s="78"/>
      <c r="X1718" s="78"/>
    </row>
    <row r="1719" spans="1:24" outlineLevel="1" x14ac:dyDescent="0.2">
      <c r="A1719" s="27">
        <f t="shared" si="75"/>
        <v>1713</v>
      </c>
      <c r="B1719" s="50">
        <v>42313</v>
      </c>
      <c r="C1719" s="34">
        <v>47.8</v>
      </c>
      <c r="D1719" s="34">
        <v>51.3</v>
      </c>
      <c r="E1719" s="34">
        <v>0.85</v>
      </c>
      <c r="F1719" s="34">
        <v>10.25</v>
      </c>
      <c r="G1719" s="34">
        <v>4.5999999999999996</v>
      </c>
      <c r="H1719" s="34">
        <v>72.650000000000006</v>
      </c>
      <c r="I1719" s="34">
        <v>79</v>
      </c>
      <c r="J1719" s="20"/>
      <c r="K1719" s="24">
        <f t="shared" si="73"/>
        <v>36.945999999999998</v>
      </c>
      <c r="L1719" s="24"/>
      <c r="M1719" s="9">
        <v>4.3899999999999997</v>
      </c>
      <c r="N1719" s="76">
        <f t="shared" si="74"/>
        <v>0.11882206463487252</v>
      </c>
      <c r="P1719" s="23"/>
      <c r="R1719" s="34">
        <v>75.650000000000006</v>
      </c>
      <c r="S1719" s="34">
        <v>82</v>
      </c>
      <c r="T1719" s="34">
        <v>49.6</v>
      </c>
      <c r="U1719" s="34">
        <v>41.82</v>
      </c>
      <c r="V1719" s="34">
        <v>43.7</v>
      </c>
      <c r="W1719" s="78"/>
      <c r="X1719" s="78"/>
    </row>
    <row r="1720" spans="1:24" outlineLevel="1" x14ac:dyDescent="0.2">
      <c r="A1720" s="27">
        <f t="shared" si="75"/>
        <v>1714</v>
      </c>
      <c r="B1720" s="50">
        <v>42314</v>
      </c>
      <c r="C1720" s="34">
        <v>47.8</v>
      </c>
      <c r="D1720" s="34">
        <v>51.3</v>
      </c>
      <c r="E1720" s="34">
        <v>0.85</v>
      </c>
      <c r="F1720" s="34">
        <v>10.15</v>
      </c>
      <c r="G1720" s="34">
        <v>4.8499999999999996</v>
      </c>
      <c r="H1720" s="34">
        <v>72.8</v>
      </c>
      <c r="I1720" s="34">
        <v>79</v>
      </c>
      <c r="J1720" s="20"/>
      <c r="K1720" s="24">
        <f t="shared" si="73"/>
        <v>37.045999999999999</v>
      </c>
      <c r="L1720" s="24"/>
      <c r="M1720" s="9">
        <v>4.1399999999999997</v>
      </c>
      <c r="N1720" s="76">
        <f t="shared" si="74"/>
        <v>0.1117529557847001</v>
      </c>
      <c r="P1720" s="23"/>
      <c r="R1720" s="34">
        <v>75.3</v>
      </c>
      <c r="S1720" s="34">
        <v>81.5</v>
      </c>
      <c r="T1720" s="34">
        <v>49.35</v>
      </c>
      <c r="U1720" s="34">
        <v>40.83</v>
      </c>
      <c r="V1720" s="34">
        <v>43.7</v>
      </c>
      <c r="W1720" s="78"/>
      <c r="X1720" s="78"/>
    </row>
    <row r="1721" spans="1:24" outlineLevel="1" x14ac:dyDescent="0.2">
      <c r="A1721" s="27">
        <f t="shared" si="75"/>
        <v>1715</v>
      </c>
      <c r="B1721" s="50">
        <v>42317</v>
      </c>
      <c r="C1721" s="34">
        <v>48.3</v>
      </c>
      <c r="D1721" s="34">
        <v>51.8</v>
      </c>
      <c r="E1721" s="34">
        <v>0.85</v>
      </c>
      <c r="F1721" s="34">
        <v>9.75</v>
      </c>
      <c r="G1721" s="34">
        <v>5.0999999999999996</v>
      </c>
      <c r="H1721" s="34">
        <v>72.55</v>
      </c>
      <c r="I1721" s="34">
        <v>78.75</v>
      </c>
      <c r="J1721" s="20"/>
      <c r="K1721" s="24">
        <f t="shared" si="73"/>
        <v>37.905999999999999</v>
      </c>
      <c r="L1721" s="24"/>
      <c r="M1721" s="9">
        <v>4.05</v>
      </c>
      <c r="N1721" s="76">
        <f t="shared" si="74"/>
        <v>0.10684324381364428</v>
      </c>
      <c r="P1721" s="23"/>
      <c r="R1721" s="34">
        <v>74.8</v>
      </c>
      <c r="S1721" s="34">
        <v>81</v>
      </c>
      <c r="T1721" s="34">
        <v>49.65</v>
      </c>
      <c r="U1721" s="34">
        <v>41.6</v>
      </c>
      <c r="V1721" s="34">
        <v>44.2</v>
      </c>
      <c r="W1721" s="78"/>
      <c r="X1721" s="78"/>
    </row>
    <row r="1722" spans="1:24" outlineLevel="1" x14ac:dyDescent="0.2">
      <c r="A1722" s="27">
        <f t="shared" si="75"/>
        <v>1716</v>
      </c>
      <c r="B1722" s="50">
        <v>42319</v>
      </c>
      <c r="C1722" s="34">
        <v>48.3</v>
      </c>
      <c r="D1722" s="34">
        <v>51.8</v>
      </c>
      <c r="E1722" s="34">
        <v>0.85</v>
      </c>
      <c r="F1722" s="34">
        <v>9.4</v>
      </c>
      <c r="G1722" s="34">
        <v>4.7</v>
      </c>
      <c r="H1722" s="34">
        <v>72.349999999999994</v>
      </c>
      <c r="I1722" s="34">
        <v>78.5</v>
      </c>
      <c r="J1722" s="20"/>
      <c r="K1722" s="24">
        <f t="shared" si="73"/>
        <v>38.256</v>
      </c>
      <c r="L1722" s="24"/>
      <c r="M1722" s="9">
        <v>4.04</v>
      </c>
      <c r="N1722" s="76">
        <f t="shared" si="74"/>
        <v>0.1056043496445002</v>
      </c>
      <c r="P1722" s="23"/>
      <c r="R1722" s="24">
        <v>74.349999999999994</v>
      </c>
      <c r="S1722" s="9">
        <v>80.5</v>
      </c>
      <c r="T1722" s="34">
        <v>49.9</v>
      </c>
      <c r="U1722" s="34">
        <v>41.46</v>
      </c>
      <c r="V1722" s="34">
        <v>44.2</v>
      </c>
      <c r="W1722" s="78"/>
      <c r="X1722" s="78"/>
    </row>
    <row r="1723" spans="1:24" outlineLevel="1" x14ac:dyDescent="0.2">
      <c r="A1723" s="27">
        <f t="shared" si="75"/>
        <v>1717</v>
      </c>
      <c r="B1723" s="50">
        <v>42320</v>
      </c>
      <c r="C1723" s="34">
        <v>48.1</v>
      </c>
      <c r="D1723" s="34">
        <v>51.6</v>
      </c>
      <c r="E1723" s="34">
        <v>0.85</v>
      </c>
      <c r="F1723" s="34">
        <v>9.1</v>
      </c>
      <c r="G1723" s="34">
        <v>4.6500000000000004</v>
      </c>
      <c r="H1723" s="34">
        <v>70.849999999999994</v>
      </c>
      <c r="I1723" s="34">
        <v>77</v>
      </c>
      <c r="J1723" s="20"/>
      <c r="K1723" s="24">
        <f t="shared" si="73"/>
        <v>38.372</v>
      </c>
      <c r="L1723" s="24"/>
      <c r="M1723" s="9">
        <v>3.93</v>
      </c>
      <c r="N1723" s="76">
        <f t="shared" si="74"/>
        <v>0.1024184301052851</v>
      </c>
      <c r="P1723" s="23"/>
      <c r="R1723" s="34">
        <v>73.849999999999994</v>
      </c>
      <c r="S1723" s="34">
        <v>80</v>
      </c>
      <c r="T1723" s="34">
        <v>49.65</v>
      </c>
      <c r="U1723" s="34">
        <v>41.48</v>
      </c>
      <c r="V1723" s="34">
        <v>44</v>
      </c>
      <c r="W1723" s="78"/>
      <c r="X1723" s="78"/>
    </row>
    <row r="1724" spans="1:24" outlineLevel="1" x14ac:dyDescent="0.2">
      <c r="A1724" s="27">
        <f t="shared" si="75"/>
        <v>1718</v>
      </c>
      <c r="B1724" s="50">
        <v>42321</v>
      </c>
      <c r="C1724" s="34">
        <v>48</v>
      </c>
      <c r="D1724" s="34">
        <v>51.5</v>
      </c>
      <c r="E1724" s="34">
        <v>0.85</v>
      </c>
      <c r="F1724" s="34">
        <v>8.85</v>
      </c>
      <c r="G1724" s="34">
        <v>4.55</v>
      </c>
      <c r="H1724" s="34">
        <v>70.95</v>
      </c>
      <c r="I1724" s="34">
        <v>77</v>
      </c>
      <c r="J1724" s="20"/>
      <c r="K1724" s="24">
        <f t="shared" ref="K1724:K1787" si="76">+D1724*0.92-F1724</f>
        <v>38.53</v>
      </c>
      <c r="L1724" s="24"/>
      <c r="M1724" s="9">
        <v>3.97</v>
      </c>
      <c r="N1724" s="76">
        <f t="shared" ref="N1724:N1787" si="77">+M1724/K1724</f>
        <v>0.10303659486114716</v>
      </c>
      <c r="P1724" s="23"/>
      <c r="R1724" s="34">
        <v>73.95</v>
      </c>
      <c r="S1724" s="34">
        <v>80</v>
      </c>
      <c r="T1724" s="34">
        <v>49.45</v>
      </c>
      <c r="U1724" s="34">
        <v>40.72</v>
      </c>
      <c r="V1724" s="34">
        <v>43.9</v>
      </c>
      <c r="W1724" s="78"/>
      <c r="X1724" s="78"/>
    </row>
    <row r="1725" spans="1:24" outlineLevel="1" x14ac:dyDescent="0.2">
      <c r="A1725" s="27">
        <f t="shared" si="75"/>
        <v>1719</v>
      </c>
      <c r="B1725" s="50">
        <v>42324</v>
      </c>
      <c r="C1725" s="34">
        <v>47.7</v>
      </c>
      <c r="D1725" s="34">
        <v>51.2</v>
      </c>
      <c r="E1725" s="34">
        <v>0.85</v>
      </c>
      <c r="F1725" s="34">
        <v>8.5</v>
      </c>
      <c r="G1725" s="34">
        <v>4.5</v>
      </c>
      <c r="H1725" s="34">
        <v>70.75</v>
      </c>
      <c r="I1725" s="34">
        <v>76.75</v>
      </c>
      <c r="J1725" s="20"/>
      <c r="K1725" s="24">
        <f t="shared" si="76"/>
        <v>38.604000000000006</v>
      </c>
      <c r="L1725" s="24"/>
      <c r="M1725" s="9">
        <v>3.98</v>
      </c>
      <c r="N1725" s="76">
        <f t="shared" si="77"/>
        <v>0.10309812454667909</v>
      </c>
      <c r="P1725" s="23"/>
      <c r="R1725" s="34">
        <v>72.75</v>
      </c>
      <c r="S1725" s="34">
        <v>78.75</v>
      </c>
      <c r="T1725" s="34">
        <v>48.95</v>
      </c>
      <c r="U1725" s="34">
        <v>41.24</v>
      </c>
      <c r="V1725" s="34">
        <v>43.6</v>
      </c>
      <c r="W1725" s="78"/>
      <c r="X1725" s="78"/>
    </row>
    <row r="1726" spans="1:24" outlineLevel="1" x14ac:dyDescent="0.2">
      <c r="A1726" s="27">
        <f t="shared" si="75"/>
        <v>1720</v>
      </c>
      <c r="B1726" s="50">
        <v>42325</v>
      </c>
      <c r="C1726" s="34">
        <v>46.8</v>
      </c>
      <c r="D1726" s="34">
        <v>50.3</v>
      </c>
      <c r="E1726" s="34">
        <v>0.85</v>
      </c>
      <c r="F1726" s="34">
        <v>8.35</v>
      </c>
      <c r="G1726" s="34">
        <v>4.3499999999999996</v>
      </c>
      <c r="H1726" s="34">
        <v>70.75</v>
      </c>
      <c r="I1726" s="34">
        <v>76.75</v>
      </c>
      <c r="J1726" s="20"/>
      <c r="K1726" s="24">
        <f t="shared" si="76"/>
        <v>37.925999999999995</v>
      </c>
      <c r="L1726" s="24"/>
      <c r="M1726" s="9">
        <v>3.76</v>
      </c>
      <c r="N1726" s="76">
        <f t="shared" si="77"/>
        <v>9.9140431366344997E-2</v>
      </c>
      <c r="P1726" s="23"/>
      <c r="R1726" s="34">
        <v>72.75</v>
      </c>
      <c r="S1726" s="34">
        <v>78.75</v>
      </c>
      <c r="T1726" s="34">
        <v>48.45</v>
      </c>
      <c r="U1726" s="34">
        <v>40.4</v>
      </c>
      <c r="V1726" s="34">
        <v>42.7</v>
      </c>
      <c r="W1726" s="78"/>
      <c r="X1726" s="78"/>
    </row>
    <row r="1727" spans="1:24" outlineLevel="1" x14ac:dyDescent="0.2">
      <c r="A1727" s="27">
        <f t="shared" si="75"/>
        <v>1721</v>
      </c>
      <c r="B1727" s="50">
        <v>42326</v>
      </c>
      <c r="C1727" s="34">
        <v>46.5</v>
      </c>
      <c r="D1727" s="34">
        <v>50</v>
      </c>
      <c r="E1727" s="34">
        <v>0.85</v>
      </c>
      <c r="F1727" s="34">
        <v>8.0500000000000007</v>
      </c>
      <c r="G1727" s="34">
        <v>4.2</v>
      </c>
      <c r="H1727" s="34">
        <v>71</v>
      </c>
      <c r="I1727" s="34">
        <v>77</v>
      </c>
      <c r="J1727" s="20"/>
      <c r="K1727" s="24">
        <f t="shared" si="76"/>
        <v>37.950000000000003</v>
      </c>
      <c r="L1727" s="24"/>
      <c r="M1727" s="9">
        <v>3.9</v>
      </c>
      <c r="N1727" s="76">
        <f t="shared" si="77"/>
        <v>0.10276679841897232</v>
      </c>
      <c r="P1727" s="23"/>
      <c r="R1727" s="34">
        <v>72.75</v>
      </c>
      <c r="S1727" s="34">
        <v>78.75</v>
      </c>
      <c r="T1727" s="34">
        <v>47.65</v>
      </c>
      <c r="U1727" s="34">
        <v>40.15</v>
      </c>
      <c r="V1727" s="34">
        <v>42.4</v>
      </c>
      <c r="W1727" s="78"/>
      <c r="X1727" s="78"/>
    </row>
    <row r="1728" spans="1:24" outlineLevel="1" x14ac:dyDescent="0.2">
      <c r="A1728" s="27">
        <f t="shared" si="75"/>
        <v>1722</v>
      </c>
      <c r="B1728" s="50">
        <v>42327</v>
      </c>
      <c r="C1728" s="34">
        <v>45.3</v>
      </c>
      <c r="D1728" s="34">
        <v>48.8</v>
      </c>
      <c r="E1728" s="34">
        <v>0.85</v>
      </c>
      <c r="F1728" s="34">
        <v>7.95</v>
      </c>
      <c r="G1728" s="34">
        <v>4</v>
      </c>
      <c r="H1728" s="34">
        <v>71.099999999999994</v>
      </c>
      <c r="I1728" s="34">
        <v>77</v>
      </c>
      <c r="J1728" s="20"/>
      <c r="K1728" s="24">
        <f t="shared" si="76"/>
        <v>36.945999999999998</v>
      </c>
      <c r="L1728" s="24"/>
      <c r="M1728" s="9">
        <v>3.89</v>
      </c>
      <c r="N1728" s="76">
        <f t="shared" si="77"/>
        <v>0.10528879987008066</v>
      </c>
      <c r="P1728" s="23"/>
      <c r="R1728" s="34">
        <v>72.849999999999994</v>
      </c>
      <c r="S1728" s="34">
        <v>78.75</v>
      </c>
      <c r="T1728" s="34">
        <v>46.85</v>
      </c>
      <c r="U1728" s="34">
        <v>39.86</v>
      </c>
      <c r="V1728" s="34">
        <v>41.2</v>
      </c>
      <c r="W1728" s="78"/>
      <c r="X1728" s="78"/>
    </row>
    <row r="1729" spans="1:24" outlineLevel="1" x14ac:dyDescent="0.2">
      <c r="A1729" s="27">
        <f t="shared" si="75"/>
        <v>1723</v>
      </c>
      <c r="B1729" s="50">
        <v>42328</v>
      </c>
      <c r="C1729" s="34">
        <v>45.3</v>
      </c>
      <c r="D1729" s="34">
        <v>48.8</v>
      </c>
      <c r="E1729" s="34">
        <v>0.85</v>
      </c>
      <c r="F1729" s="34">
        <v>7.9</v>
      </c>
      <c r="G1729" s="34">
        <v>4.05</v>
      </c>
      <c r="H1729" s="34">
        <v>70.599999999999994</v>
      </c>
      <c r="I1729" s="34">
        <v>76.5</v>
      </c>
      <c r="J1729" s="20"/>
      <c r="K1729" s="24">
        <f t="shared" si="76"/>
        <v>36.996000000000002</v>
      </c>
      <c r="L1729" s="24"/>
      <c r="M1729" s="9">
        <v>3.8</v>
      </c>
      <c r="N1729" s="76">
        <f t="shared" si="77"/>
        <v>0.10271380689804302</v>
      </c>
      <c r="P1729" s="23"/>
      <c r="R1729" s="34">
        <v>72.849999999999994</v>
      </c>
      <c r="S1729" s="34">
        <v>78.75</v>
      </c>
      <c r="T1729" s="34">
        <v>46.85</v>
      </c>
      <c r="U1729" s="34">
        <v>39.020000000000003</v>
      </c>
      <c r="V1729" s="34">
        <v>41.3</v>
      </c>
      <c r="W1729" s="78"/>
      <c r="X1729" s="78"/>
    </row>
    <row r="1730" spans="1:24" outlineLevel="1" x14ac:dyDescent="0.2">
      <c r="A1730" s="27">
        <f t="shared" si="75"/>
        <v>1724</v>
      </c>
      <c r="B1730" s="50">
        <v>42331</v>
      </c>
      <c r="C1730" s="34">
        <v>44.75</v>
      </c>
      <c r="D1730" s="34">
        <v>48.05</v>
      </c>
      <c r="E1730" s="34">
        <v>0.85</v>
      </c>
      <c r="F1730" s="34">
        <v>8.1</v>
      </c>
      <c r="G1730" s="34">
        <v>4.45</v>
      </c>
      <c r="H1730" s="34">
        <v>70.599999999999994</v>
      </c>
      <c r="I1730" s="34">
        <v>76.5</v>
      </c>
      <c r="J1730" s="20"/>
      <c r="K1730" s="24">
        <f t="shared" si="76"/>
        <v>36.105999999999995</v>
      </c>
      <c r="L1730" s="24"/>
      <c r="M1730" s="9">
        <v>3.79</v>
      </c>
      <c r="N1730" s="76">
        <f t="shared" si="77"/>
        <v>0.10496870326261565</v>
      </c>
      <c r="P1730" s="23"/>
      <c r="R1730" s="34">
        <v>72.849999999999994</v>
      </c>
      <c r="S1730" s="34">
        <v>78.75</v>
      </c>
      <c r="T1730" s="34">
        <v>46.1</v>
      </c>
      <c r="U1730" s="34">
        <v>38.64</v>
      </c>
      <c r="V1730" s="34">
        <v>40.75</v>
      </c>
      <c r="W1730" s="78"/>
      <c r="X1730" s="78"/>
    </row>
    <row r="1731" spans="1:24" outlineLevel="1" x14ac:dyDescent="0.2">
      <c r="A1731" s="27">
        <f t="shared" si="75"/>
        <v>1725</v>
      </c>
      <c r="B1731" s="50">
        <v>42332</v>
      </c>
      <c r="C1731" s="34">
        <v>44</v>
      </c>
      <c r="D1731" s="34">
        <v>47.2</v>
      </c>
      <c r="E1731" s="34">
        <v>0.85</v>
      </c>
      <c r="F1731" s="34">
        <v>8.15</v>
      </c>
      <c r="G1731" s="34">
        <v>4.4000000000000004</v>
      </c>
      <c r="H1731" s="34">
        <v>70.400000000000006</v>
      </c>
      <c r="I1731" s="34">
        <v>76.5</v>
      </c>
      <c r="J1731" s="20"/>
      <c r="K1731" s="24">
        <f t="shared" si="76"/>
        <v>35.274000000000008</v>
      </c>
      <c r="L1731" s="24"/>
      <c r="M1731" s="9">
        <v>3.89</v>
      </c>
      <c r="N1731" s="76">
        <f t="shared" si="77"/>
        <v>0.11027952599648465</v>
      </c>
      <c r="P1731" s="23"/>
      <c r="R1731" s="34">
        <v>72.650000000000006</v>
      </c>
      <c r="S1731" s="34">
        <v>78.75</v>
      </c>
      <c r="T1731" s="34">
        <v>45.4</v>
      </c>
      <c r="U1731" s="34">
        <v>38.04</v>
      </c>
      <c r="V1731" s="34">
        <v>40</v>
      </c>
      <c r="W1731" s="78"/>
      <c r="X1731" s="78"/>
    </row>
    <row r="1732" spans="1:24" outlineLevel="1" x14ac:dyDescent="0.2">
      <c r="A1732" s="27">
        <f t="shared" si="75"/>
        <v>1726</v>
      </c>
      <c r="B1732" s="50">
        <v>42333</v>
      </c>
      <c r="C1732" s="34">
        <v>44.2</v>
      </c>
      <c r="D1732" s="34">
        <v>47.3</v>
      </c>
      <c r="E1732" s="34">
        <v>0.85</v>
      </c>
      <c r="F1732" s="34">
        <v>8.5</v>
      </c>
      <c r="G1732" s="34">
        <v>4.5</v>
      </c>
      <c r="H1732" s="34">
        <v>70.3</v>
      </c>
      <c r="I1732" s="34">
        <v>76.5</v>
      </c>
      <c r="J1732" s="20"/>
      <c r="K1732" s="24">
        <f t="shared" si="76"/>
        <v>35.015999999999998</v>
      </c>
      <c r="L1732" s="24"/>
      <c r="M1732" s="9">
        <v>3.73</v>
      </c>
      <c r="N1732" s="76">
        <f t="shared" si="77"/>
        <v>0.1065227324651588</v>
      </c>
      <c r="P1732" s="23"/>
      <c r="R1732" s="34">
        <v>72.3</v>
      </c>
      <c r="S1732" s="34">
        <v>78.5</v>
      </c>
      <c r="T1732" s="34">
        <v>45.4</v>
      </c>
      <c r="U1732" s="34">
        <v>38.04</v>
      </c>
      <c r="V1732" s="34">
        <v>40.4</v>
      </c>
      <c r="W1732" s="78"/>
      <c r="X1732" s="78"/>
    </row>
    <row r="1733" spans="1:24" outlineLevel="1" x14ac:dyDescent="0.2">
      <c r="A1733" s="27">
        <f t="shared" si="75"/>
        <v>1727</v>
      </c>
      <c r="B1733" s="50">
        <v>42334</v>
      </c>
      <c r="C1733" s="34">
        <v>44.2</v>
      </c>
      <c r="D1733" s="34">
        <v>47.3</v>
      </c>
      <c r="E1733" s="34">
        <v>0.85</v>
      </c>
      <c r="F1733" s="34">
        <v>8.9</v>
      </c>
      <c r="G1733" s="34">
        <v>4.7</v>
      </c>
      <c r="H1733" s="34">
        <v>70.3</v>
      </c>
      <c r="I1733" s="34">
        <v>76.5</v>
      </c>
      <c r="J1733" s="20"/>
      <c r="K1733" s="24">
        <f t="shared" si="76"/>
        <v>34.616</v>
      </c>
      <c r="L1733" s="24"/>
      <c r="M1733" s="9">
        <v>3.73</v>
      </c>
      <c r="N1733" s="76">
        <f t="shared" si="77"/>
        <v>0.10775363993529004</v>
      </c>
      <c r="P1733" s="23"/>
      <c r="R1733" s="34">
        <v>72.3</v>
      </c>
      <c r="S1733" s="34">
        <v>78.5</v>
      </c>
      <c r="T1733" s="34">
        <v>45.9</v>
      </c>
      <c r="U1733" s="34">
        <v>38.65</v>
      </c>
      <c r="V1733" s="34">
        <v>40.4</v>
      </c>
      <c r="W1733" s="78"/>
      <c r="X1733" s="78"/>
    </row>
    <row r="1734" spans="1:24" outlineLevel="1" x14ac:dyDescent="0.2">
      <c r="A1734" s="27">
        <f t="shared" si="75"/>
        <v>1728</v>
      </c>
      <c r="B1734" s="50">
        <v>42335</v>
      </c>
      <c r="C1734" s="34">
        <v>44.05</v>
      </c>
      <c r="D1734" s="34">
        <v>47.1</v>
      </c>
      <c r="E1734" s="34">
        <v>0.85</v>
      </c>
      <c r="F1734" s="34">
        <v>9.4</v>
      </c>
      <c r="G1734" s="34">
        <v>4.95</v>
      </c>
      <c r="H1734" s="34">
        <v>70.25</v>
      </c>
      <c r="I1734" s="34">
        <v>76.5</v>
      </c>
      <c r="J1734" s="20"/>
      <c r="K1734" s="24">
        <f t="shared" si="76"/>
        <v>33.932000000000002</v>
      </c>
      <c r="L1734" s="24"/>
      <c r="M1734" s="9">
        <v>3.57</v>
      </c>
      <c r="N1734" s="76">
        <f t="shared" si="77"/>
        <v>0.10521042084168336</v>
      </c>
      <c r="P1734" s="23"/>
      <c r="R1734" s="34">
        <v>72.25</v>
      </c>
      <c r="S1734" s="34">
        <v>78.5</v>
      </c>
      <c r="T1734" s="34">
        <v>45.8</v>
      </c>
      <c r="U1734" s="34">
        <v>38.630000000000003</v>
      </c>
      <c r="V1734" s="34">
        <v>40</v>
      </c>
      <c r="W1734" s="78"/>
      <c r="X1734" s="78"/>
    </row>
    <row r="1735" spans="1:24" outlineLevel="1" x14ac:dyDescent="0.2">
      <c r="A1735" s="27">
        <f t="shared" si="75"/>
        <v>1729</v>
      </c>
      <c r="B1735" s="50">
        <v>42338</v>
      </c>
      <c r="C1735" s="34">
        <v>42.5</v>
      </c>
      <c r="D1735" s="34">
        <v>45.55</v>
      </c>
      <c r="E1735" s="34">
        <v>0.8</v>
      </c>
      <c r="F1735" s="34">
        <v>9.4</v>
      </c>
      <c r="G1735" s="34">
        <v>4.8</v>
      </c>
      <c r="H1735" s="34">
        <v>70.25</v>
      </c>
      <c r="I1735" s="34">
        <v>76.5</v>
      </c>
      <c r="J1735" s="20"/>
      <c r="K1735" s="24">
        <f t="shared" si="76"/>
        <v>32.506</v>
      </c>
      <c r="L1735" s="24"/>
      <c r="M1735" s="9">
        <v>3.37</v>
      </c>
      <c r="N1735" s="76">
        <f t="shared" si="77"/>
        <v>0.10367316803051745</v>
      </c>
      <c r="P1735" s="23"/>
      <c r="R1735" s="34">
        <v>72</v>
      </c>
      <c r="S1735" s="34">
        <v>78.25</v>
      </c>
      <c r="T1735" s="34">
        <v>44.8</v>
      </c>
      <c r="U1735" s="34">
        <v>37.65</v>
      </c>
      <c r="V1735" s="34">
        <v>38.450000000000003</v>
      </c>
      <c r="W1735" s="78"/>
      <c r="X1735" s="78"/>
    </row>
    <row r="1736" spans="1:24" outlineLevel="1" x14ac:dyDescent="0.2">
      <c r="A1736" s="27">
        <f t="shared" ref="A1736:A1799" si="78">A1735+1</f>
        <v>1730</v>
      </c>
      <c r="B1736" s="50">
        <v>42339</v>
      </c>
      <c r="C1736" s="34">
        <v>40.5</v>
      </c>
      <c r="D1736" s="34">
        <v>43.5</v>
      </c>
      <c r="E1736" s="34">
        <v>0.75</v>
      </c>
      <c r="F1736" s="34">
        <v>9.6</v>
      </c>
      <c r="G1736" s="34">
        <v>4.7</v>
      </c>
      <c r="H1736" s="34">
        <v>70.150000000000006</v>
      </c>
      <c r="I1736" s="34">
        <v>76.25</v>
      </c>
      <c r="J1736" s="20"/>
      <c r="K1736" s="24">
        <f t="shared" si="76"/>
        <v>30.42</v>
      </c>
      <c r="L1736" s="24"/>
      <c r="M1736" s="9">
        <v>3.36</v>
      </c>
      <c r="N1736" s="76">
        <f t="shared" si="77"/>
        <v>0.11045364891518737</v>
      </c>
      <c r="P1736" s="23"/>
      <c r="R1736" s="34">
        <v>72.150000000000006</v>
      </c>
      <c r="S1736" s="34">
        <v>78.25</v>
      </c>
      <c r="T1736" s="34">
        <v>43.55</v>
      </c>
      <c r="U1736" s="34">
        <v>37.229999999999997</v>
      </c>
      <c r="V1736" s="34">
        <v>36.450000000000003</v>
      </c>
      <c r="W1736" s="78"/>
      <c r="X1736" s="78"/>
    </row>
    <row r="1737" spans="1:24" outlineLevel="1" x14ac:dyDescent="0.2">
      <c r="A1737" s="27">
        <f t="shared" si="78"/>
        <v>1731</v>
      </c>
      <c r="B1737" s="50">
        <v>42340</v>
      </c>
      <c r="C1737" s="34">
        <v>40.700000000000003</v>
      </c>
      <c r="D1737" s="34">
        <v>43.7</v>
      </c>
      <c r="E1737" s="34">
        <v>0.75</v>
      </c>
      <c r="F1737" s="34">
        <v>9.6</v>
      </c>
      <c r="G1737" s="34">
        <v>4.3</v>
      </c>
      <c r="H1737" s="34">
        <v>70.2</v>
      </c>
      <c r="I1737" s="34">
        <v>76.25</v>
      </c>
      <c r="J1737" s="20"/>
      <c r="K1737" s="24">
        <f t="shared" si="76"/>
        <v>30.604000000000006</v>
      </c>
      <c r="L1737" s="24"/>
      <c r="M1737" s="9">
        <v>3.36</v>
      </c>
      <c r="N1737" s="76">
        <f t="shared" si="77"/>
        <v>0.10978956999085085</v>
      </c>
      <c r="P1737" s="23"/>
      <c r="R1737" s="34">
        <v>72.2</v>
      </c>
      <c r="S1737" s="34">
        <v>78.25</v>
      </c>
      <c r="T1737" s="34">
        <v>42.2</v>
      </c>
      <c r="U1737" s="34">
        <v>36.29</v>
      </c>
      <c r="V1737" s="34">
        <v>36.799999999999997</v>
      </c>
      <c r="W1737" s="78"/>
      <c r="X1737" s="78"/>
    </row>
    <row r="1738" spans="1:24" outlineLevel="1" x14ac:dyDescent="0.2">
      <c r="A1738" s="27">
        <f t="shared" si="78"/>
        <v>1732</v>
      </c>
      <c r="B1738" s="50">
        <v>42341</v>
      </c>
      <c r="C1738" s="34">
        <v>40.5</v>
      </c>
      <c r="D1738" s="34">
        <v>43.5</v>
      </c>
      <c r="E1738" s="34">
        <v>0.75</v>
      </c>
      <c r="F1738" s="34">
        <v>9</v>
      </c>
      <c r="G1738" s="34">
        <v>4.2</v>
      </c>
      <c r="H1738" s="34">
        <v>70.650000000000006</v>
      </c>
      <c r="I1738" s="34">
        <v>76.25</v>
      </c>
      <c r="J1738" s="20"/>
      <c r="K1738" s="24">
        <f t="shared" si="76"/>
        <v>31.020000000000003</v>
      </c>
      <c r="L1738" s="24"/>
      <c r="M1738" s="9">
        <v>3.42</v>
      </c>
      <c r="N1738" s="76">
        <f t="shared" si="77"/>
        <v>0.11025145067698258</v>
      </c>
      <c r="P1738" s="23"/>
      <c r="R1738" s="34">
        <v>72.650000000000006</v>
      </c>
      <c r="S1738" s="34">
        <v>78.25</v>
      </c>
      <c r="T1738" s="34">
        <v>42.2</v>
      </c>
      <c r="U1738" s="34">
        <v>35.94</v>
      </c>
      <c r="V1738" s="34">
        <v>36.6</v>
      </c>
      <c r="W1738" s="78"/>
      <c r="X1738" s="78"/>
    </row>
    <row r="1739" spans="1:24" outlineLevel="1" x14ac:dyDescent="0.2">
      <c r="A1739" s="27">
        <f t="shared" si="78"/>
        <v>1733</v>
      </c>
      <c r="B1739" s="50">
        <v>42342</v>
      </c>
      <c r="C1739" s="34">
        <v>39.6</v>
      </c>
      <c r="D1739" s="34">
        <v>42.5</v>
      </c>
      <c r="E1739" s="34">
        <v>0.75</v>
      </c>
      <c r="F1739" s="34">
        <v>9</v>
      </c>
      <c r="G1739" s="34">
        <v>4.1500000000000004</v>
      </c>
      <c r="H1739" s="34">
        <v>70.900000000000006</v>
      </c>
      <c r="I1739" s="34">
        <v>76.5</v>
      </c>
      <c r="J1739" s="20"/>
      <c r="K1739" s="24">
        <f t="shared" si="76"/>
        <v>30.1</v>
      </c>
      <c r="L1739" s="24"/>
      <c r="M1739" s="9">
        <v>3.28</v>
      </c>
      <c r="N1739" s="76">
        <f t="shared" si="77"/>
        <v>0.10897009966777407</v>
      </c>
      <c r="P1739" s="23"/>
      <c r="R1739" s="34">
        <v>73.650000000000006</v>
      </c>
      <c r="S1739" s="34">
        <v>79.25</v>
      </c>
      <c r="T1739" s="34">
        <v>41.9</v>
      </c>
      <c r="U1739" s="34">
        <v>35.44</v>
      </c>
      <c r="V1739" s="34">
        <v>35.700000000000003</v>
      </c>
      <c r="W1739" s="78"/>
      <c r="X1739" s="78"/>
    </row>
    <row r="1740" spans="1:24" outlineLevel="1" x14ac:dyDescent="0.2">
      <c r="A1740" s="27">
        <f t="shared" si="78"/>
        <v>1734</v>
      </c>
      <c r="B1740" s="50">
        <v>42345</v>
      </c>
      <c r="C1740" s="34">
        <v>39.5</v>
      </c>
      <c r="D1740" s="34">
        <v>42.3</v>
      </c>
      <c r="E1740" s="34">
        <v>0.75</v>
      </c>
      <c r="F1740" s="34">
        <v>9.0500000000000007</v>
      </c>
      <c r="G1740" s="34">
        <v>4.1500000000000004</v>
      </c>
      <c r="H1740" s="34">
        <v>70.95</v>
      </c>
      <c r="I1740" s="34">
        <v>76.5</v>
      </c>
      <c r="J1740" s="20"/>
      <c r="K1740" s="24">
        <f t="shared" si="76"/>
        <v>29.865999999999996</v>
      </c>
      <c r="L1740" s="24"/>
      <c r="M1740" s="9">
        <v>3.22</v>
      </c>
      <c r="N1740" s="76">
        <f t="shared" si="77"/>
        <v>0.10781490658273624</v>
      </c>
      <c r="P1740" s="23"/>
      <c r="R1740" s="34">
        <v>73.95</v>
      </c>
      <c r="S1740" s="34">
        <v>79.5</v>
      </c>
      <c r="T1740" s="34">
        <v>40.9</v>
      </c>
      <c r="U1740" s="34">
        <v>35.18</v>
      </c>
      <c r="V1740" s="34">
        <v>35.6</v>
      </c>
      <c r="W1740" s="78"/>
      <c r="X1740" s="78"/>
    </row>
    <row r="1741" spans="1:24" outlineLevel="1" x14ac:dyDescent="0.2">
      <c r="A1741" s="27">
        <f t="shared" si="78"/>
        <v>1735</v>
      </c>
      <c r="B1741" s="50">
        <v>42346</v>
      </c>
      <c r="C1741" s="34">
        <v>39.299999999999997</v>
      </c>
      <c r="D1741" s="34">
        <v>42</v>
      </c>
      <c r="E1741" s="34">
        <v>0.75</v>
      </c>
      <c r="F1741" s="34">
        <v>9</v>
      </c>
      <c r="G1741" s="34">
        <v>4.0999999999999996</v>
      </c>
      <c r="H1741" s="34">
        <v>71.2</v>
      </c>
      <c r="I1741" s="34">
        <v>76.75</v>
      </c>
      <c r="J1741" s="20"/>
      <c r="K1741" s="24">
        <f t="shared" si="76"/>
        <v>29.64</v>
      </c>
      <c r="L1741" s="24"/>
      <c r="M1741" s="9">
        <v>3.12</v>
      </c>
      <c r="N1741" s="76">
        <f t="shared" si="77"/>
        <v>0.10526315789473685</v>
      </c>
      <c r="P1741" s="23"/>
      <c r="R1741" s="34">
        <v>74.45</v>
      </c>
      <c r="S1741" s="34">
        <v>80</v>
      </c>
      <c r="T1741" s="34">
        <v>40.85</v>
      </c>
      <c r="U1741" s="34">
        <v>34.71</v>
      </c>
      <c r="V1741" s="34">
        <v>35.4</v>
      </c>
      <c r="W1741" s="78"/>
      <c r="X1741" s="78"/>
    </row>
    <row r="1742" spans="1:24" outlineLevel="1" x14ac:dyDescent="0.2">
      <c r="A1742" s="27">
        <f t="shared" si="78"/>
        <v>1736</v>
      </c>
      <c r="B1742" s="50">
        <v>42347</v>
      </c>
      <c r="C1742" s="34">
        <v>39.200000000000003</v>
      </c>
      <c r="D1742" s="34">
        <v>41.9</v>
      </c>
      <c r="E1742" s="34">
        <v>0.7</v>
      </c>
      <c r="F1742" s="34">
        <v>9.1</v>
      </c>
      <c r="G1742" s="34">
        <v>4.05</v>
      </c>
      <c r="H1742" s="34">
        <v>71.5</v>
      </c>
      <c r="I1742" s="34">
        <v>77</v>
      </c>
      <c r="J1742" s="20"/>
      <c r="K1742" s="24">
        <f t="shared" si="76"/>
        <v>29.448</v>
      </c>
      <c r="L1742" s="24"/>
      <c r="M1742" s="9">
        <v>3.29</v>
      </c>
      <c r="N1742" s="76">
        <f t="shared" si="77"/>
        <v>0.11172235805487639</v>
      </c>
      <c r="P1742" s="23"/>
      <c r="R1742" s="34">
        <v>75</v>
      </c>
      <c r="S1742" s="34">
        <v>80.5</v>
      </c>
      <c r="T1742" s="34">
        <v>40.65</v>
      </c>
      <c r="U1742" s="34">
        <v>34.4</v>
      </c>
      <c r="V1742" s="34">
        <v>35.299999999999997</v>
      </c>
      <c r="W1742" s="78"/>
      <c r="X1742" s="78"/>
    </row>
    <row r="1743" spans="1:24" outlineLevel="1" x14ac:dyDescent="0.2">
      <c r="A1743" s="27">
        <f t="shared" si="78"/>
        <v>1737</v>
      </c>
      <c r="B1743" s="50">
        <v>42348</v>
      </c>
      <c r="C1743" s="34">
        <v>38.6</v>
      </c>
      <c r="D1743" s="34">
        <v>41.3</v>
      </c>
      <c r="E1743" s="34">
        <v>0.7</v>
      </c>
      <c r="F1743" s="34">
        <v>9.5</v>
      </c>
      <c r="G1743" s="34">
        <v>4.05</v>
      </c>
      <c r="H1743" s="34">
        <v>71.5</v>
      </c>
      <c r="I1743" s="34">
        <v>77</v>
      </c>
      <c r="J1743" s="20"/>
      <c r="K1743" s="24">
        <f t="shared" si="76"/>
        <v>28.496000000000002</v>
      </c>
      <c r="L1743" s="24"/>
      <c r="M1743" s="9">
        <v>3.27</v>
      </c>
      <c r="N1743" s="76">
        <f t="shared" si="77"/>
        <v>0.11475294778214486</v>
      </c>
      <c r="P1743" s="23"/>
      <c r="R1743" s="34">
        <v>75</v>
      </c>
      <c r="S1743" s="34">
        <v>80.5</v>
      </c>
      <c r="T1743" s="34">
        <v>40.5</v>
      </c>
      <c r="U1743" s="34">
        <v>33.770000000000003</v>
      </c>
      <c r="V1743" s="34">
        <v>34.799999999999997</v>
      </c>
      <c r="W1743" s="78"/>
      <c r="X1743" s="78"/>
    </row>
    <row r="1744" spans="1:24" outlineLevel="1" x14ac:dyDescent="0.2">
      <c r="A1744" s="27">
        <f t="shared" si="78"/>
        <v>1738</v>
      </c>
      <c r="B1744" s="50">
        <v>42349</v>
      </c>
      <c r="C1744" s="34">
        <v>38.6</v>
      </c>
      <c r="D1744" s="34">
        <v>41.3</v>
      </c>
      <c r="E1744" s="34">
        <v>0.7</v>
      </c>
      <c r="F1744" s="34">
        <v>9</v>
      </c>
      <c r="G1744" s="34">
        <v>3.95</v>
      </c>
      <c r="H1744" s="34">
        <v>72.05</v>
      </c>
      <c r="I1744" s="34">
        <v>77.5</v>
      </c>
      <c r="J1744" s="20"/>
      <c r="K1744" s="24">
        <f t="shared" si="76"/>
        <v>28.996000000000002</v>
      </c>
      <c r="L1744" s="24"/>
      <c r="M1744" s="9">
        <v>3.15</v>
      </c>
      <c r="N1744" s="76">
        <f t="shared" si="77"/>
        <v>0.10863567388605323</v>
      </c>
      <c r="P1744" s="23"/>
      <c r="R1744" s="34">
        <v>75.05</v>
      </c>
      <c r="S1744" s="34">
        <v>80.5</v>
      </c>
      <c r="T1744" s="34">
        <v>40.200000000000003</v>
      </c>
      <c r="U1744" s="34">
        <v>33.49</v>
      </c>
      <c r="V1744" s="34">
        <v>34.799999999999997</v>
      </c>
      <c r="W1744" s="78"/>
      <c r="X1744" s="78"/>
    </row>
    <row r="1745" spans="1:24" outlineLevel="1" x14ac:dyDescent="0.2">
      <c r="A1745" s="27">
        <f t="shared" si="78"/>
        <v>1739</v>
      </c>
      <c r="B1745" s="50">
        <v>42352</v>
      </c>
      <c r="C1745" s="34">
        <v>39.049999999999997</v>
      </c>
      <c r="D1745" s="34">
        <v>41.75</v>
      </c>
      <c r="E1745" s="34">
        <v>0.7</v>
      </c>
      <c r="F1745" s="34">
        <v>8.75</v>
      </c>
      <c r="G1745" s="34">
        <v>3.95</v>
      </c>
      <c r="H1745" s="34">
        <v>72.05</v>
      </c>
      <c r="I1745" s="34">
        <v>77.5</v>
      </c>
      <c r="J1745" s="20"/>
      <c r="K1745" s="24">
        <f t="shared" si="76"/>
        <v>29.660000000000004</v>
      </c>
      <c r="L1745" s="24"/>
      <c r="M1745" s="9">
        <v>3.2</v>
      </c>
      <c r="N1745" s="76">
        <f t="shared" si="77"/>
        <v>0.1078894133513149</v>
      </c>
      <c r="P1745" s="23"/>
      <c r="R1745" s="34">
        <v>75.05</v>
      </c>
      <c r="S1745" s="34">
        <v>80.5</v>
      </c>
      <c r="T1745" s="34">
        <v>40.4</v>
      </c>
      <c r="U1745" s="34">
        <v>33.83</v>
      </c>
      <c r="V1745" s="34">
        <v>35.450000000000003</v>
      </c>
      <c r="W1745" s="78"/>
      <c r="X1745" s="78"/>
    </row>
    <row r="1746" spans="1:24" outlineLevel="1" x14ac:dyDescent="0.2">
      <c r="A1746" s="27">
        <f t="shared" si="78"/>
        <v>1740</v>
      </c>
      <c r="B1746" s="50">
        <v>42353</v>
      </c>
      <c r="C1746" s="34">
        <v>38.5</v>
      </c>
      <c r="D1746" s="34">
        <v>41.1</v>
      </c>
      <c r="E1746" s="34">
        <v>0.7</v>
      </c>
      <c r="F1746" s="34">
        <v>8.1999999999999993</v>
      </c>
      <c r="G1746" s="34">
        <v>3.4</v>
      </c>
      <c r="H1746" s="34">
        <v>72.150000000000006</v>
      </c>
      <c r="I1746" s="34">
        <v>77.5</v>
      </c>
      <c r="J1746" s="20"/>
      <c r="K1746" s="24">
        <f t="shared" si="76"/>
        <v>29.612000000000005</v>
      </c>
      <c r="L1746" s="24"/>
      <c r="M1746" s="9">
        <v>3.33</v>
      </c>
      <c r="N1746" s="76">
        <f t="shared" si="77"/>
        <v>0.11245441037417261</v>
      </c>
      <c r="P1746" s="23"/>
      <c r="R1746" s="34">
        <v>74.900000000000006</v>
      </c>
      <c r="S1746" s="34">
        <v>80.25</v>
      </c>
      <c r="T1746" s="34">
        <v>40.4</v>
      </c>
      <c r="U1746" s="34">
        <v>33.880000000000003</v>
      </c>
      <c r="V1746" s="34">
        <v>34.9</v>
      </c>
      <c r="W1746" s="78"/>
      <c r="X1746" s="78"/>
    </row>
    <row r="1747" spans="1:24" outlineLevel="1" x14ac:dyDescent="0.2">
      <c r="A1747" s="27">
        <f t="shared" si="78"/>
        <v>1741</v>
      </c>
      <c r="B1747" s="50">
        <v>42354</v>
      </c>
      <c r="C1747" s="34">
        <v>39.15</v>
      </c>
      <c r="D1747" s="34">
        <v>41.75</v>
      </c>
      <c r="E1747" s="34">
        <v>0.7</v>
      </c>
      <c r="F1747" s="34">
        <v>8</v>
      </c>
      <c r="G1747" s="34">
        <v>3.35</v>
      </c>
      <c r="H1747" s="34">
        <v>72.400000000000006</v>
      </c>
      <c r="I1747" s="34">
        <v>77.75</v>
      </c>
      <c r="J1747" s="20"/>
      <c r="K1747" s="24">
        <f t="shared" si="76"/>
        <v>30.410000000000004</v>
      </c>
      <c r="L1747" s="24"/>
      <c r="M1747" s="9">
        <v>3.45</v>
      </c>
      <c r="N1747" s="76">
        <f t="shared" si="77"/>
        <v>0.11344952318316343</v>
      </c>
      <c r="P1747" s="23"/>
      <c r="R1747" s="34">
        <v>74.900000000000006</v>
      </c>
      <c r="S1747" s="34">
        <v>80.25</v>
      </c>
      <c r="T1747" s="34">
        <v>40.4</v>
      </c>
      <c r="U1747" s="34">
        <v>33.81</v>
      </c>
      <c r="V1747" s="34">
        <v>35.6</v>
      </c>
      <c r="W1747" s="78"/>
      <c r="X1747" s="78"/>
    </row>
    <row r="1748" spans="1:24" outlineLevel="1" x14ac:dyDescent="0.2">
      <c r="A1748" s="27">
        <f t="shared" si="78"/>
        <v>1742</v>
      </c>
      <c r="B1748" s="50">
        <v>42355</v>
      </c>
      <c r="C1748" s="34">
        <v>39.35</v>
      </c>
      <c r="D1748" s="34">
        <v>42.35</v>
      </c>
      <c r="E1748" s="34">
        <v>0.7</v>
      </c>
      <c r="F1748" s="34">
        <v>7.5</v>
      </c>
      <c r="G1748" s="34">
        <v>3.25</v>
      </c>
      <c r="H1748" s="34">
        <v>72.5</v>
      </c>
      <c r="I1748" s="34">
        <v>77.75</v>
      </c>
      <c r="J1748" s="20"/>
      <c r="K1748" s="24">
        <f t="shared" si="76"/>
        <v>31.462000000000003</v>
      </c>
      <c r="L1748" s="24"/>
      <c r="M1748" s="9">
        <v>3.23</v>
      </c>
      <c r="N1748" s="76">
        <f t="shared" si="77"/>
        <v>0.10266353060835293</v>
      </c>
      <c r="P1748" s="23"/>
      <c r="R1748" s="34">
        <v>75</v>
      </c>
      <c r="S1748" s="34">
        <v>80.25</v>
      </c>
      <c r="T1748" s="34">
        <v>40.9</v>
      </c>
      <c r="U1748" s="34">
        <v>33.64</v>
      </c>
      <c r="V1748" s="34">
        <v>35.15</v>
      </c>
      <c r="W1748" s="78"/>
      <c r="X1748" s="78"/>
    </row>
    <row r="1749" spans="1:24" outlineLevel="1" x14ac:dyDescent="0.2">
      <c r="A1749" s="27">
        <f t="shared" si="78"/>
        <v>1743</v>
      </c>
      <c r="B1749" s="50">
        <v>42356</v>
      </c>
      <c r="C1749" s="34">
        <v>40.049999999999997</v>
      </c>
      <c r="D1749" s="34">
        <v>43.05</v>
      </c>
      <c r="E1749" s="34">
        <v>0.7</v>
      </c>
      <c r="F1749" s="34">
        <v>7</v>
      </c>
      <c r="G1749" s="34">
        <v>3.95</v>
      </c>
      <c r="H1749" s="34">
        <v>72.599999999999994</v>
      </c>
      <c r="I1749" s="34">
        <v>77.75</v>
      </c>
      <c r="J1749" s="20"/>
      <c r="K1749" s="24">
        <f t="shared" si="76"/>
        <v>32.606000000000002</v>
      </c>
      <c r="L1749" s="24"/>
      <c r="M1749" s="9">
        <v>3.2</v>
      </c>
      <c r="N1749" s="76">
        <f t="shared" si="77"/>
        <v>9.8141446359565718E-2</v>
      </c>
      <c r="P1749" s="23"/>
      <c r="R1749" s="34">
        <v>75.099999999999994</v>
      </c>
      <c r="S1749" s="34">
        <v>80.25</v>
      </c>
      <c r="T1749" s="34">
        <v>41.8</v>
      </c>
      <c r="U1749" s="34">
        <v>34.9</v>
      </c>
      <c r="V1749" s="34">
        <v>35.85</v>
      </c>
      <c r="W1749" s="78"/>
      <c r="X1749" s="78"/>
    </row>
    <row r="1750" spans="1:24" outlineLevel="1" x14ac:dyDescent="0.2">
      <c r="A1750" s="27">
        <f t="shared" si="78"/>
        <v>1744</v>
      </c>
      <c r="B1750" s="50">
        <v>42359</v>
      </c>
      <c r="C1750" s="34">
        <v>40.549999999999997</v>
      </c>
      <c r="D1750" s="34">
        <v>43.55</v>
      </c>
      <c r="E1750" s="34">
        <v>0.7</v>
      </c>
      <c r="F1750" s="34">
        <v>7</v>
      </c>
      <c r="G1750" s="34">
        <v>3.95</v>
      </c>
      <c r="H1750" s="34">
        <v>73.75</v>
      </c>
      <c r="I1750" s="34">
        <v>78.75</v>
      </c>
      <c r="J1750" s="20"/>
      <c r="K1750" s="24">
        <f t="shared" si="76"/>
        <v>33.066000000000003</v>
      </c>
      <c r="L1750" s="24"/>
      <c r="M1750" s="9">
        <v>3.07</v>
      </c>
      <c r="N1750" s="76">
        <f t="shared" si="77"/>
        <v>9.2844613802697623E-2</v>
      </c>
      <c r="P1750" s="23"/>
      <c r="R1750" s="34">
        <v>75.75</v>
      </c>
      <c r="S1750" s="34">
        <v>80.75</v>
      </c>
      <c r="T1750" s="34">
        <v>41.8</v>
      </c>
      <c r="U1750" s="34">
        <v>35.61</v>
      </c>
      <c r="V1750" s="34">
        <v>36.25</v>
      </c>
      <c r="W1750" s="78"/>
      <c r="X1750" s="78"/>
    </row>
    <row r="1751" spans="1:24" outlineLevel="1" x14ac:dyDescent="0.2">
      <c r="A1751" s="27">
        <f t="shared" si="78"/>
        <v>1745</v>
      </c>
      <c r="B1751" s="50">
        <v>42360</v>
      </c>
      <c r="C1751" s="34">
        <v>40.75</v>
      </c>
      <c r="D1751" s="34">
        <v>43.65</v>
      </c>
      <c r="E1751" s="34">
        <v>0.7</v>
      </c>
      <c r="F1751" s="34">
        <v>6.85</v>
      </c>
      <c r="G1751" s="34">
        <v>3</v>
      </c>
      <c r="H1751" s="34">
        <v>73.75</v>
      </c>
      <c r="I1751" s="34">
        <v>78.75</v>
      </c>
      <c r="J1751" s="20"/>
      <c r="K1751" s="24">
        <f t="shared" si="76"/>
        <v>33.308</v>
      </c>
      <c r="L1751" s="24"/>
      <c r="M1751" s="9">
        <v>3.14</v>
      </c>
      <c r="N1751" s="76">
        <f t="shared" si="77"/>
        <v>9.4271646451302996E-2</v>
      </c>
      <c r="P1751" s="23"/>
      <c r="R1751" s="34">
        <v>75.75</v>
      </c>
      <c r="S1751" s="34">
        <v>80.75</v>
      </c>
      <c r="T1751" s="34">
        <v>42.4</v>
      </c>
      <c r="U1751" s="34">
        <v>35.799999999999997</v>
      </c>
      <c r="V1751" s="34">
        <v>36.450000000000003</v>
      </c>
      <c r="W1751" s="78"/>
      <c r="X1751" s="78"/>
    </row>
    <row r="1752" spans="1:24" outlineLevel="1" x14ac:dyDescent="0.2">
      <c r="A1752" s="27">
        <f t="shared" si="78"/>
        <v>1746</v>
      </c>
      <c r="B1752" s="50">
        <v>42361</v>
      </c>
      <c r="C1752" s="34">
        <v>40.299999999999997</v>
      </c>
      <c r="D1752" s="34">
        <v>43.2</v>
      </c>
      <c r="E1752" s="34">
        <v>0.7</v>
      </c>
      <c r="F1752" s="34">
        <v>6.75</v>
      </c>
      <c r="G1752" s="34">
        <v>2.95</v>
      </c>
      <c r="H1752" s="34">
        <v>73.7</v>
      </c>
      <c r="I1752" s="34">
        <v>78.75</v>
      </c>
      <c r="J1752" s="20"/>
      <c r="K1752" s="24">
        <f t="shared" si="76"/>
        <v>32.994000000000007</v>
      </c>
      <c r="L1752" s="24"/>
      <c r="M1752" s="9">
        <v>3.43</v>
      </c>
      <c r="N1752" s="76">
        <f t="shared" si="77"/>
        <v>0.10395829544765714</v>
      </c>
      <c r="P1752" s="23"/>
      <c r="R1752" s="34">
        <v>75.7</v>
      </c>
      <c r="S1752" s="34">
        <v>80.75</v>
      </c>
      <c r="T1752" s="34">
        <v>42.3</v>
      </c>
      <c r="U1752" s="34">
        <v>35.630000000000003</v>
      </c>
      <c r="V1752" s="34">
        <v>36</v>
      </c>
      <c r="W1752" s="78"/>
      <c r="X1752" s="78"/>
    </row>
    <row r="1753" spans="1:24" outlineLevel="1" x14ac:dyDescent="0.2">
      <c r="A1753" s="27">
        <f t="shared" si="78"/>
        <v>1747</v>
      </c>
      <c r="B1753" s="50">
        <v>42362</v>
      </c>
      <c r="C1753" s="34">
        <v>40.299999999999997</v>
      </c>
      <c r="D1753" s="34">
        <v>43.2</v>
      </c>
      <c r="E1753" s="34">
        <v>0.7</v>
      </c>
      <c r="F1753" s="34">
        <v>6.75</v>
      </c>
      <c r="G1753" s="34">
        <v>2.85</v>
      </c>
      <c r="H1753" s="34">
        <v>73.45</v>
      </c>
      <c r="I1753" s="34">
        <v>78.5</v>
      </c>
      <c r="J1753" s="20"/>
      <c r="K1753" s="24">
        <f t="shared" si="76"/>
        <v>32.994000000000007</v>
      </c>
      <c r="L1753" s="24"/>
      <c r="M1753" s="9">
        <v>3.3</v>
      </c>
      <c r="N1753" s="76">
        <f t="shared" si="77"/>
        <v>0.10001818512456807</v>
      </c>
      <c r="P1753" s="23"/>
      <c r="R1753" s="34">
        <v>75.95</v>
      </c>
      <c r="S1753" s="34">
        <v>81</v>
      </c>
      <c r="T1753" s="34">
        <v>42.2</v>
      </c>
      <c r="U1753" s="34">
        <v>35.270000000000003</v>
      </c>
      <c r="V1753" s="34">
        <v>36</v>
      </c>
      <c r="W1753" s="78"/>
      <c r="X1753" s="78"/>
    </row>
    <row r="1754" spans="1:24" outlineLevel="1" x14ac:dyDescent="0.2">
      <c r="A1754" s="27">
        <f t="shared" si="78"/>
        <v>1748</v>
      </c>
      <c r="B1754" s="50">
        <v>42366</v>
      </c>
      <c r="C1754" s="34">
        <v>41.45</v>
      </c>
      <c r="D1754" s="34">
        <v>44.25</v>
      </c>
      <c r="E1754" s="34">
        <v>0.7</v>
      </c>
      <c r="F1754" s="34">
        <v>6.6</v>
      </c>
      <c r="G1754" s="34">
        <v>2.85</v>
      </c>
      <c r="H1754" s="34">
        <v>73.7</v>
      </c>
      <c r="I1754" s="34">
        <v>78.75</v>
      </c>
      <c r="J1754" s="20"/>
      <c r="K1754" s="24">
        <f t="shared" si="76"/>
        <v>34.11</v>
      </c>
      <c r="L1754" s="24"/>
      <c r="M1754" s="9">
        <v>3.24</v>
      </c>
      <c r="N1754" s="76">
        <f t="shared" si="77"/>
        <v>9.4986807387862804E-2</v>
      </c>
      <c r="P1754" s="23"/>
      <c r="R1754" s="34">
        <v>75.95</v>
      </c>
      <c r="S1754" s="34">
        <v>81</v>
      </c>
      <c r="T1754" s="34">
        <v>42.9</v>
      </c>
      <c r="U1754" s="34">
        <v>35.520000000000003</v>
      </c>
      <c r="V1754" s="34">
        <v>37.15</v>
      </c>
      <c r="W1754" s="78"/>
      <c r="X1754" s="78"/>
    </row>
    <row r="1755" spans="1:24" outlineLevel="1" x14ac:dyDescent="0.2">
      <c r="A1755" s="27">
        <f t="shared" si="78"/>
        <v>1749</v>
      </c>
      <c r="B1755" s="50">
        <v>42367</v>
      </c>
      <c r="C1755" s="34">
        <v>42.75</v>
      </c>
      <c r="D1755" s="34">
        <v>45.55</v>
      </c>
      <c r="E1755" s="34">
        <v>0.7</v>
      </c>
      <c r="F1755" s="34">
        <v>6.6</v>
      </c>
      <c r="G1755" s="34">
        <v>2.95</v>
      </c>
      <c r="H1755" s="34">
        <v>73.7</v>
      </c>
      <c r="I1755" s="34">
        <v>78.75</v>
      </c>
      <c r="J1755" s="20"/>
      <c r="K1755" s="24">
        <f t="shared" si="76"/>
        <v>35.305999999999997</v>
      </c>
      <c r="L1755" s="24"/>
      <c r="M1755" s="9">
        <v>3.33</v>
      </c>
      <c r="N1755" s="76">
        <f t="shared" si="77"/>
        <v>9.431824619044922E-2</v>
      </c>
      <c r="P1755" s="23"/>
      <c r="R1755" s="34">
        <v>75.95</v>
      </c>
      <c r="S1755" s="34">
        <v>81</v>
      </c>
      <c r="T1755" s="34">
        <v>43.9</v>
      </c>
      <c r="U1755" s="34">
        <v>36.61</v>
      </c>
      <c r="V1755" s="34">
        <v>38.450000000000003</v>
      </c>
      <c r="W1755" s="78"/>
      <c r="X1755" s="78"/>
    </row>
    <row r="1756" spans="1:24" outlineLevel="1" x14ac:dyDescent="0.2">
      <c r="A1756" s="27">
        <f t="shared" si="78"/>
        <v>1750</v>
      </c>
      <c r="B1756" s="50">
        <v>42368</v>
      </c>
      <c r="C1756" s="34">
        <v>43.05</v>
      </c>
      <c r="D1756" s="34">
        <v>45.75</v>
      </c>
      <c r="E1756" s="34">
        <v>0.7</v>
      </c>
      <c r="F1756" s="34">
        <v>6.55</v>
      </c>
      <c r="G1756" s="34">
        <v>3.1</v>
      </c>
      <c r="H1756" s="34">
        <v>73.95</v>
      </c>
      <c r="I1756" s="34">
        <v>79</v>
      </c>
      <c r="J1756" s="20"/>
      <c r="K1756" s="24">
        <f t="shared" si="76"/>
        <v>35.540000000000006</v>
      </c>
      <c r="L1756" s="24"/>
      <c r="M1756" s="9">
        <v>3.27</v>
      </c>
      <c r="N1756" s="76">
        <f t="shared" si="77"/>
        <v>9.2009003939223399E-2</v>
      </c>
      <c r="P1756" s="23"/>
      <c r="R1756" s="34">
        <v>76.45</v>
      </c>
      <c r="S1756" s="34">
        <v>81.5</v>
      </c>
      <c r="T1756" s="34">
        <v>44.5</v>
      </c>
      <c r="U1756" s="34">
        <v>37.35</v>
      </c>
      <c r="V1756" s="34">
        <v>38.65</v>
      </c>
      <c r="W1756" s="78"/>
      <c r="X1756" s="78"/>
    </row>
    <row r="1757" spans="1:24" outlineLevel="1" x14ac:dyDescent="0.2">
      <c r="A1757" s="27">
        <f t="shared" si="78"/>
        <v>1751</v>
      </c>
      <c r="B1757" s="50">
        <v>42369</v>
      </c>
      <c r="C1757" s="34">
        <v>43.25</v>
      </c>
      <c r="D1757" s="34">
        <v>45.95</v>
      </c>
      <c r="E1757" s="34">
        <v>0.7</v>
      </c>
      <c r="F1757" s="34">
        <v>6.55</v>
      </c>
      <c r="G1757" s="34">
        <v>3.1</v>
      </c>
      <c r="H1757" s="34">
        <v>73.45</v>
      </c>
      <c r="I1757" s="34">
        <v>78.5</v>
      </c>
      <c r="J1757" s="20"/>
      <c r="K1757" s="24">
        <f t="shared" si="76"/>
        <v>35.724000000000004</v>
      </c>
      <c r="L1757" s="24"/>
      <c r="M1757" s="9">
        <v>3.29</v>
      </c>
      <c r="N1757" s="76">
        <f t="shared" si="77"/>
        <v>9.2094950173552778E-2</v>
      </c>
      <c r="P1757" s="23"/>
      <c r="R1757" s="34">
        <v>76.45</v>
      </c>
      <c r="S1757" s="34">
        <v>81.5</v>
      </c>
      <c r="T1757" s="34">
        <v>44.6</v>
      </c>
      <c r="U1757" s="34">
        <v>37.94</v>
      </c>
      <c r="V1757" s="34">
        <v>38.85</v>
      </c>
      <c r="W1757" s="78"/>
      <c r="X1757" s="78"/>
    </row>
    <row r="1758" spans="1:24" outlineLevel="1" x14ac:dyDescent="0.2">
      <c r="A1758" s="27">
        <f t="shared" si="78"/>
        <v>1752</v>
      </c>
      <c r="B1758" s="50">
        <v>42370</v>
      </c>
      <c r="C1758" s="34">
        <v>42.7</v>
      </c>
      <c r="D1758" s="34">
        <v>45.4</v>
      </c>
      <c r="E1758" s="34">
        <v>0.7</v>
      </c>
      <c r="F1758" s="34">
        <v>6.55</v>
      </c>
      <c r="G1758" s="34">
        <v>3.15</v>
      </c>
      <c r="H1758" s="34">
        <v>73.2</v>
      </c>
      <c r="I1758" s="34">
        <v>78.25</v>
      </c>
      <c r="J1758" s="20"/>
      <c r="K1758" s="24">
        <f t="shared" si="76"/>
        <v>35.218000000000004</v>
      </c>
      <c r="L1758" s="24"/>
      <c r="M1758" s="9">
        <v>3.29</v>
      </c>
      <c r="N1758" s="76">
        <f t="shared" si="77"/>
        <v>9.3418138451927979E-2</v>
      </c>
      <c r="P1758" s="23"/>
      <c r="R1758" s="34">
        <v>76.45</v>
      </c>
      <c r="S1758" s="34">
        <v>81.5</v>
      </c>
      <c r="T1758" s="34" t="e">
        <v>#N/A</v>
      </c>
      <c r="U1758" s="34">
        <v>37.94</v>
      </c>
      <c r="V1758" s="34">
        <v>38.85</v>
      </c>
      <c r="W1758" s="78"/>
      <c r="X1758" s="78"/>
    </row>
    <row r="1759" spans="1:24" outlineLevel="1" x14ac:dyDescent="0.2">
      <c r="A1759" s="27">
        <f t="shared" si="78"/>
        <v>1753</v>
      </c>
      <c r="B1759" s="50">
        <v>42374</v>
      </c>
      <c r="C1759" s="34">
        <v>42.65</v>
      </c>
      <c r="D1759" s="34">
        <v>45.35</v>
      </c>
      <c r="E1759" s="34">
        <v>0.7</v>
      </c>
      <c r="F1759" s="34">
        <v>6.5</v>
      </c>
      <c r="G1759" s="34">
        <v>3.2</v>
      </c>
      <c r="H1759" s="34">
        <v>73.25</v>
      </c>
      <c r="I1759" s="34">
        <v>78.25</v>
      </c>
      <c r="J1759" s="20"/>
      <c r="K1759" s="24">
        <f t="shared" si="76"/>
        <v>35.222000000000001</v>
      </c>
      <c r="L1759" s="24"/>
      <c r="M1759" s="9">
        <v>3.15</v>
      </c>
      <c r="N1759" s="76">
        <f t="shared" si="77"/>
        <v>8.9432740900573501E-2</v>
      </c>
      <c r="P1759" s="23"/>
      <c r="R1759" s="34">
        <v>76.5</v>
      </c>
      <c r="S1759" s="34">
        <v>81.5</v>
      </c>
      <c r="T1759" s="34">
        <v>43.9</v>
      </c>
      <c r="U1759" s="34">
        <v>37.5</v>
      </c>
      <c r="V1759" s="34">
        <v>38.200000000000003</v>
      </c>
      <c r="W1759" s="78"/>
      <c r="X1759" s="78"/>
    </row>
    <row r="1760" spans="1:24" outlineLevel="1" x14ac:dyDescent="0.2">
      <c r="A1760" s="27">
        <f t="shared" si="78"/>
        <v>1754</v>
      </c>
      <c r="B1760" s="50">
        <v>42375</v>
      </c>
      <c r="C1760" s="34">
        <v>42.25</v>
      </c>
      <c r="D1760" s="34">
        <v>44.95</v>
      </c>
      <c r="E1760" s="34">
        <v>0.7</v>
      </c>
      <c r="F1760" s="34">
        <v>6.6</v>
      </c>
      <c r="G1760" s="34">
        <v>3.3</v>
      </c>
      <c r="H1760" s="34">
        <v>73.400000000000006</v>
      </c>
      <c r="I1760" s="34">
        <v>78.5</v>
      </c>
      <c r="J1760" s="20"/>
      <c r="K1760" s="24">
        <f t="shared" si="76"/>
        <v>34.754000000000005</v>
      </c>
      <c r="L1760" s="24"/>
      <c r="M1760" s="9">
        <v>2.91</v>
      </c>
      <c r="N1760" s="76">
        <f t="shared" si="77"/>
        <v>8.3731369051044474E-2</v>
      </c>
      <c r="P1760" s="23"/>
      <c r="R1760" s="34">
        <v>76.650000000000006</v>
      </c>
      <c r="S1760" s="34">
        <v>81.75</v>
      </c>
      <c r="T1760" s="34">
        <v>43.5</v>
      </c>
      <c r="U1760" s="34">
        <v>37.33</v>
      </c>
      <c r="V1760" s="34">
        <v>37.700000000000003</v>
      </c>
      <c r="W1760" s="78"/>
      <c r="X1760" s="78"/>
    </row>
    <row r="1761" spans="1:24" outlineLevel="1" x14ac:dyDescent="0.2">
      <c r="A1761" s="27">
        <f t="shared" si="78"/>
        <v>1755</v>
      </c>
      <c r="B1761" s="50">
        <v>42376</v>
      </c>
      <c r="C1761" s="34">
        <v>41.7</v>
      </c>
      <c r="D1761" s="34">
        <v>44.3</v>
      </c>
      <c r="E1761" s="34">
        <v>0.7</v>
      </c>
      <c r="F1761" s="34">
        <v>6.4</v>
      </c>
      <c r="G1761" s="34">
        <v>3.2</v>
      </c>
      <c r="H1761" s="34">
        <v>73.45</v>
      </c>
      <c r="I1761" s="34">
        <v>78.5</v>
      </c>
      <c r="J1761" s="20"/>
      <c r="K1761" s="24">
        <f t="shared" si="76"/>
        <v>34.356000000000002</v>
      </c>
      <c r="L1761" s="24"/>
      <c r="M1761" s="9">
        <v>2.71</v>
      </c>
      <c r="N1761" s="76">
        <f t="shared" si="77"/>
        <v>7.8879962743043416E-2</v>
      </c>
      <c r="P1761" s="23"/>
      <c r="R1761" s="34">
        <v>76.7</v>
      </c>
      <c r="S1761" s="34">
        <v>81.75</v>
      </c>
      <c r="T1761" s="34">
        <v>43.35</v>
      </c>
      <c r="U1761" s="34">
        <v>35.51</v>
      </c>
      <c r="V1761" s="34">
        <v>36.9</v>
      </c>
      <c r="W1761" s="78"/>
      <c r="X1761" s="78"/>
    </row>
    <row r="1762" spans="1:24" outlineLevel="1" x14ac:dyDescent="0.2">
      <c r="A1762" s="27">
        <f t="shared" si="78"/>
        <v>1756</v>
      </c>
      <c r="B1762" s="50">
        <v>42377</v>
      </c>
      <c r="C1762" s="34">
        <v>41.5</v>
      </c>
      <c r="D1762" s="34">
        <v>44.1</v>
      </c>
      <c r="E1762" s="34">
        <v>0.7</v>
      </c>
      <c r="F1762" s="34">
        <v>6.35</v>
      </c>
      <c r="G1762" s="34">
        <v>2.9</v>
      </c>
      <c r="H1762" s="34">
        <v>73.75</v>
      </c>
      <c r="I1762" s="34">
        <v>78.75</v>
      </c>
      <c r="J1762" s="20"/>
      <c r="K1762" s="24">
        <f t="shared" si="76"/>
        <v>34.222000000000001</v>
      </c>
      <c r="L1762" s="24"/>
      <c r="M1762" s="9">
        <v>2.6</v>
      </c>
      <c r="N1762" s="76">
        <f t="shared" si="77"/>
        <v>7.5974519315060482E-2</v>
      </c>
      <c r="P1762" s="23"/>
      <c r="R1762" s="34">
        <v>76.75</v>
      </c>
      <c r="S1762" s="34">
        <v>81.75</v>
      </c>
      <c r="T1762" s="34">
        <v>42.95</v>
      </c>
      <c r="U1762" s="34">
        <v>35.18</v>
      </c>
      <c r="V1762" s="34">
        <v>36.6</v>
      </c>
      <c r="W1762" s="78"/>
      <c r="X1762" s="78"/>
    </row>
    <row r="1763" spans="1:24" outlineLevel="1" x14ac:dyDescent="0.2">
      <c r="A1763" s="27">
        <f t="shared" si="78"/>
        <v>1757</v>
      </c>
      <c r="B1763" s="50">
        <v>42380</v>
      </c>
      <c r="C1763" s="34">
        <v>41.05</v>
      </c>
      <c r="D1763" s="34">
        <v>43.65</v>
      </c>
      <c r="E1763" s="34">
        <v>0.7</v>
      </c>
      <c r="F1763" s="34">
        <v>6.15</v>
      </c>
      <c r="G1763" s="34">
        <v>2.9</v>
      </c>
      <c r="H1763" s="34">
        <v>74</v>
      </c>
      <c r="I1763" s="34">
        <v>79</v>
      </c>
      <c r="J1763" s="20"/>
      <c r="K1763" s="24">
        <f t="shared" si="76"/>
        <v>34.008000000000003</v>
      </c>
      <c r="L1763" s="24"/>
      <c r="M1763" s="9">
        <v>2.54</v>
      </c>
      <c r="N1763" s="76">
        <f t="shared" si="77"/>
        <v>7.4688308633262757E-2</v>
      </c>
      <c r="P1763" s="23"/>
      <c r="R1763" s="34">
        <v>77</v>
      </c>
      <c r="S1763" s="34">
        <v>82</v>
      </c>
      <c r="T1763" s="34">
        <v>41.95</v>
      </c>
      <c r="U1763" s="34">
        <v>34.57</v>
      </c>
      <c r="V1763" s="34">
        <v>36.15</v>
      </c>
      <c r="W1763" s="78"/>
      <c r="X1763" s="78"/>
    </row>
    <row r="1764" spans="1:24" outlineLevel="1" x14ac:dyDescent="0.2">
      <c r="A1764" s="27">
        <f t="shared" si="78"/>
        <v>1758</v>
      </c>
      <c r="B1764" s="50">
        <v>42381</v>
      </c>
      <c r="C1764" s="34">
        <v>39.85</v>
      </c>
      <c r="D1764" s="34">
        <v>42.45</v>
      </c>
      <c r="E1764" s="34">
        <v>0.7</v>
      </c>
      <c r="F1764" s="34">
        <v>6</v>
      </c>
      <c r="G1764" s="34">
        <v>2.9</v>
      </c>
      <c r="H1764" s="34">
        <v>74.05</v>
      </c>
      <c r="I1764" s="34">
        <v>79</v>
      </c>
      <c r="J1764" s="20"/>
      <c r="K1764" s="24">
        <f t="shared" si="76"/>
        <v>33.054000000000002</v>
      </c>
      <c r="L1764" s="24"/>
      <c r="M1764" s="9">
        <v>2.37</v>
      </c>
      <c r="N1764" s="76">
        <f t="shared" si="77"/>
        <v>7.1700853149391897E-2</v>
      </c>
      <c r="P1764" s="23"/>
      <c r="R1764" s="34">
        <v>76.8</v>
      </c>
      <c r="S1764" s="34">
        <v>81.75</v>
      </c>
      <c r="T1764" s="34">
        <v>41.35</v>
      </c>
      <c r="U1764" s="34">
        <v>34.58</v>
      </c>
      <c r="V1764" s="34">
        <v>34.950000000000003</v>
      </c>
      <c r="W1764" s="78"/>
      <c r="X1764" s="78"/>
    </row>
    <row r="1765" spans="1:24" outlineLevel="1" x14ac:dyDescent="0.2">
      <c r="A1765" s="27">
        <f t="shared" si="78"/>
        <v>1759</v>
      </c>
      <c r="B1765" s="50">
        <v>42382</v>
      </c>
      <c r="C1765" s="34">
        <v>39.5</v>
      </c>
      <c r="D1765" s="34">
        <v>42.1</v>
      </c>
      <c r="E1765" s="34">
        <v>0.7</v>
      </c>
      <c r="F1765" s="34">
        <v>5.55</v>
      </c>
      <c r="G1765" s="34">
        <v>2.95</v>
      </c>
      <c r="H1765" s="34">
        <v>74.05</v>
      </c>
      <c r="I1765" s="34">
        <v>79</v>
      </c>
      <c r="J1765" s="20"/>
      <c r="K1765" s="24">
        <f t="shared" si="76"/>
        <v>33.182000000000009</v>
      </c>
      <c r="L1765" s="24"/>
      <c r="M1765" s="9">
        <v>2.23</v>
      </c>
      <c r="N1765" s="76">
        <f t="shared" si="77"/>
        <v>6.7205111204870091E-2</v>
      </c>
      <c r="P1765" s="23"/>
      <c r="R1765" s="34">
        <v>76.3</v>
      </c>
      <c r="S1765" s="34">
        <v>81.25</v>
      </c>
      <c r="T1765" s="34">
        <v>40.65</v>
      </c>
      <c r="U1765" s="34">
        <v>33.71</v>
      </c>
      <c r="V1765" s="34">
        <v>34.6</v>
      </c>
      <c r="W1765" s="78"/>
      <c r="X1765" s="78"/>
    </row>
    <row r="1766" spans="1:24" outlineLevel="1" x14ac:dyDescent="0.2">
      <c r="A1766" s="27">
        <f t="shared" si="78"/>
        <v>1760</v>
      </c>
      <c r="B1766" s="50">
        <v>42383</v>
      </c>
      <c r="C1766" s="34">
        <v>39.25</v>
      </c>
      <c r="D1766" s="34">
        <v>41</v>
      </c>
      <c r="E1766" s="34">
        <v>0.7</v>
      </c>
      <c r="F1766" s="34">
        <v>5.55</v>
      </c>
      <c r="G1766" s="34">
        <v>2.9</v>
      </c>
      <c r="H1766" s="34">
        <v>73.849999999999994</v>
      </c>
      <c r="I1766" s="34">
        <v>78.75</v>
      </c>
      <c r="J1766" s="20"/>
      <c r="K1766" s="24">
        <f t="shared" si="76"/>
        <v>32.17</v>
      </c>
      <c r="L1766" s="24"/>
      <c r="M1766" s="9">
        <v>2.44</v>
      </c>
      <c r="N1766" s="76">
        <f t="shared" si="77"/>
        <v>7.584706248057195E-2</v>
      </c>
      <c r="P1766" s="23"/>
      <c r="R1766" s="34">
        <v>76.349999999999994</v>
      </c>
      <c r="S1766" s="34">
        <v>81.25</v>
      </c>
      <c r="T1766" s="34">
        <v>41.05</v>
      </c>
      <c r="U1766" s="34">
        <v>34.799999999999997</v>
      </c>
      <c r="V1766" s="34">
        <v>34.35</v>
      </c>
      <c r="W1766" s="78"/>
      <c r="X1766" s="78"/>
    </row>
    <row r="1767" spans="1:24" outlineLevel="1" x14ac:dyDescent="0.2">
      <c r="A1767" s="27">
        <f t="shared" si="78"/>
        <v>1761</v>
      </c>
      <c r="B1767" s="50">
        <v>42384</v>
      </c>
      <c r="C1767" s="34">
        <v>41</v>
      </c>
      <c r="D1767" s="34">
        <v>43</v>
      </c>
      <c r="E1767" s="34">
        <v>0.7</v>
      </c>
      <c r="F1767" s="34">
        <v>5.55</v>
      </c>
      <c r="G1767" s="34">
        <v>2.9</v>
      </c>
      <c r="H1767" s="34">
        <v>74.150000000000006</v>
      </c>
      <c r="I1767" s="34">
        <v>79</v>
      </c>
      <c r="J1767" s="20"/>
      <c r="K1767" s="24">
        <f t="shared" si="76"/>
        <v>34.010000000000005</v>
      </c>
      <c r="L1767" s="24"/>
      <c r="M1767" s="9">
        <v>2.37</v>
      </c>
      <c r="N1767" s="76">
        <f t="shared" si="77"/>
        <v>6.9685386650985004E-2</v>
      </c>
      <c r="P1767" s="23"/>
      <c r="R1767" s="34">
        <v>76.650000000000006</v>
      </c>
      <c r="S1767" s="34">
        <v>81.5</v>
      </c>
      <c r="T1767" s="34">
        <v>41.05</v>
      </c>
      <c r="U1767" s="34">
        <v>35.04</v>
      </c>
      <c r="V1767" s="34">
        <v>36</v>
      </c>
      <c r="W1767" s="78"/>
      <c r="X1767" s="78"/>
    </row>
    <row r="1768" spans="1:24" outlineLevel="1" x14ac:dyDescent="0.2">
      <c r="A1768" s="27">
        <f t="shared" si="78"/>
        <v>1762</v>
      </c>
      <c r="B1768" s="50">
        <v>42387</v>
      </c>
      <c r="C1768" s="34">
        <v>42.65</v>
      </c>
      <c r="D1768" s="34">
        <v>44.65</v>
      </c>
      <c r="E1768" s="34">
        <v>0.7</v>
      </c>
      <c r="F1768" s="34">
        <v>5.55</v>
      </c>
      <c r="G1768" s="34">
        <v>2.95</v>
      </c>
      <c r="H1768" s="34">
        <v>74.45</v>
      </c>
      <c r="I1768" s="34">
        <v>79.25</v>
      </c>
      <c r="J1768" s="20"/>
      <c r="K1768" s="24">
        <f t="shared" si="76"/>
        <v>35.528000000000006</v>
      </c>
      <c r="L1768" s="24"/>
      <c r="M1768" s="9">
        <v>2.37</v>
      </c>
      <c r="N1768" s="76">
        <f t="shared" si="77"/>
        <v>6.6707948660211652E-2</v>
      </c>
      <c r="P1768" s="23"/>
      <c r="R1768" s="34">
        <v>76.45</v>
      </c>
      <c r="S1768" s="34">
        <v>81.25</v>
      </c>
      <c r="T1768" s="34">
        <v>42.75</v>
      </c>
      <c r="U1768" s="34">
        <v>37.36</v>
      </c>
      <c r="V1768" s="34">
        <v>37.65</v>
      </c>
      <c r="W1768" s="78"/>
      <c r="X1768" s="78"/>
    </row>
    <row r="1769" spans="1:24" outlineLevel="1" x14ac:dyDescent="0.2">
      <c r="A1769" s="27">
        <f t="shared" si="78"/>
        <v>1763</v>
      </c>
      <c r="B1769" s="50">
        <v>42388</v>
      </c>
      <c r="C1769" s="34">
        <v>42.75</v>
      </c>
      <c r="D1769" s="34">
        <v>44.75</v>
      </c>
      <c r="E1769" s="34">
        <v>0.7</v>
      </c>
      <c r="F1769" s="34">
        <v>5.35</v>
      </c>
      <c r="G1769" s="34">
        <v>2.95</v>
      </c>
      <c r="H1769" s="34">
        <v>74.2</v>
      </c>
      <c r="I1769" s="34">
        <v>79</v>
      </c>
      <c r="J1769" s="20"/>
      <c r="K1769" s="24">
        <f t="shared" si="76"/>
        <v>35.82</v>
      </c>
      <c r="L1769" s="24"/>
      <c r="M1769" s="9">
        <v>2.33</v>
      </c>
      <c r="N1769" s="76">
        <f t="shared" si="77"/>
        <v>6.5047459519821327E-2</v>
      </c>
      <c r="P1769" s="23"/>
      <c r="R1769" s="34">
        <v>75.95</v>
      </c>
      <c r="S1769" s="34">
        <v>80.75</v>
      </c>
      <c r="T1769" s="34">
        <v>42.95</v>
      </c>
      <c r="U1769" s="34">
        <v>37.47</v>
      </c>
      <c r="V1769" s="34">
        <v>37.75</v>
      </c>
      <c r="W1769" s="78"/>
      <c r="X1769" s="78"/>
    </row>
    <row r="1770" spans="1:24" outlineLevel="1" x14ac:dyDescent="0.2">
      <c r="A1770" s="27">
        <f t="shared" si="78"/>
        <v>1764</v>
      </c>
      <c r="B1770" s="50">
        <v>42389</v>
      </c>
      <c r="C1770" s="34">
        <v>41.3</v>
      </c>
      <c r="D1770" s="34">
        <v>43.3</v>
      </c>
      <c r="E1770" s="34">
        <v>0.7</v>
      </c>
      <c r="F1770" s="34">
        <v>5.25</v>
      </c>
      <c r="G1770" s="34">
        <v>2.9</v>
      </c>
      <c r="H1770" s="34">
        <v>74.25</v>
      </c>
      <c r="I1770" s="34">
        <v>78.5</v>
      </c>
      <c r="J1770" s="20"/>
      <c r="K1770" s="24">
        <f t="shared" si="76"/>
        <v>34.585999999999999</v>
      </c>
      <c r="L1770" s="24"/>
      <c r="M1770" s="9">
        <v>2.33</v>
      </c>
      <c r="N1770" s="76">
        <f t="shared" si="77"/>
        <v>6.7368299311860294E-2</v>
      </c>
      <c r="P1770" s="23"/>
      <c r="R1770" s="34">
        <v>76</v>
      </c>
      <c r="S1770" s="34">
        <v>80.25</v>
      </c>
      <c r="T1770" s="34">
        <v>42.15</v>
      </c>
      <c r="U1770" s="34">
        <v>36.200000000000003</v>
      </c>
      <c r="V1770" s="34">
        <v>36.299999999999997</v>
      </c>
      <c r="W1770" s="78"/>
      <c r="X1770" s="78"/>
    </row>
    <row r="1771" spans="1:24" outlineLevel="1" x14ac:dyDescent="0.2">
      <c r="A1771" s="27">
        <f t="shared" si="78"/>
        <v>1765</v>
      </c>
      <c r="B1771" s="50">
        <v>42390</v>
      </c>
      <c r="C1771" s="34">
        <v>41.1</v>
      </c>
      <c r="D1771" s="34">
        <v>43.1</v>
      </c>
      <c r="E1771" s="34">
        <v>0.7</v>
      </c>
      <c r="F1771" s="34">
        <v>5.25</v>
      </c>
      <c r="G1771" s="34">
        <v>2.9</v>
      </c>
      <c r="H1771" s="34">
        <v>73.75</v>
      </c>
      <c r="I1771" s="34">
        <v>78</v>
      </c>
      <c r="J1771" s="20"/>
      <c r="K1771" s="24">
        <f t="shared" si="76"/>
        <v>34.402000000000001</v>
      </c>
      <c r="L1771" s="24"/>
      <c r="M1771" s="9">
        <v>2.2000000000000002</v>
      </c>
      <c r="N1771" s="76">
        <f t="shared" si="77"/>
        <v>6.3949770362188255E-2</v>
      </c>
      <c r="P1771" s="23"/>
      <c r="R1771" s="34">
        <v>75.5</v>
      </c>
      <c r="S1771" s="34">
        <v>79.75</v>
      </c>
      <c r="T1771" s="34">
        <v>41.55</v>
      </c>
      <c r="U1771" s="34">
        <v>35.54</v>
      </c>
      <c r="V1771" s="34">
        <v>36.1</v>
      </c>
      <c r="W1771" s="78"/>
      <c r="X1771" s="78"/>
    </row>
    <row r="1772" spans="1:24" outlineLevel="1" x14ac:dyDescent="0.2">
      <c r="A1772" s="27">
        <f t="shared" si="78"/>
        <v>1766</v>
      </c>
      <c r="B1772" s="50">
        <v>42391</v>
      </c>
      <c r="C1772" s="34">
        <v>41.6</v>
      </c>
      <c r="D1772" s="34">
        <v>43.6</v>
      </c>
      <c r="E1772" s="34">
        <v>0.7</v>
      </c>
      <c r="F1772" s="34">
        <v>5.25</v>
      </c>
      <c r="G1772" s="34">
        <v>3</v>
      </c>
      <c r="H1772" s="34">
        <v>73.75</v>
      </c>
      <c r="I1772" s="34">
        <v>78</v>
      </c>
      <c r="J1772" s="20"/>
      <c r="K1772" s="24">
        <f t="shared" si="76"/>
        <v>34.862000000000002</v>
      </c>
      <c r="L1772" s="24"/>
      <c r="M1772" s="9">
        <v>2.27</v>
      </c>
      <c r="N1772" s="76">
        <f t="shared" si="77"/>
        <v>6.5113877574436346E-2</v>
      </c>
      <c r="P1772" s="23"/>
      <c r="R1772" s="34">
        <v>75</v>
      </c>
      <c r="S1772" s="34">
        <v>79.25</v>
      </c>
      <c r="T1772" s="34">
        <v>41.95</v>
      </c>
      <c r="U1772" s="34">
        <v>36.200000000000003</v>
      </c>
      <c r="V1772" s="34">
        <v>36.6</v>
      </c>
      <c r="W1772" s="78"/>
      <c r="X1772" s="78"/>
    </row>
    <row r="1773" spans="1:24" outlineLevel="1" x14ac:dyDescent="0.2">
      <c r="A1773" s="27">
        <f t="shared" si="78"/>
        <v>1767</v>
      </c>
      <c r="B1773" s="50">
        <v>42394</v>
      </c>
      <c r="C1773" s="34">
        <v>41.6</v>
      </c>
      <c r="D1773" s="34">
        <v>43.6</v>
      </c>
      <c r="E1773" s="34">
        <v>0.7</v>
      </c>
      <c r="F1773" s="34">
        <v>5.25</v>
      </c>
      <c r="G1773" s="34">
        <v>3.1</v>
      </c>
      <c r="H1773" s="34">
        <v>73.8</v>
      </c>
      <c r="I1773" s="34">
        <v>78</v>
      </c>
      <c r="J1773" s="20"/>
      <c r="K1773" s="24">
        <f t="shared" si="76"/>
        <v>34.862000000000002</v>
      </c>
      <c r="L1773" s="24"/>
      <c r="M1773" s="9">
        <v>2.15</v>
      </c>
      <c r="N1773" s="76">
        <f t="shared" si="77"/>
        <v>6.1671734266536625E-2</v>
      </c>
      <c r="P1773" s="23"/>
      <c r="R1773" s="34">
        <v>75.05</v>
      </c>
      <c r="S1773" s="34">
        <v>79.25</v>
      </c>
      <c r="T1773" s="34">
        <v>41.95</v>
      </c>
      <c r="U1773" s="34">
        <v>35.79</v>
      </c>
      <c r="V1773" s="34">
        <v>36.6</v>
      </c>
      <c r="W1773" s="78"/>
      <c r="X1773" s="78"/>
    </row>
    <row r="1774" spans="1:24" outlineLevel="1" x14ac:dyDescent="0.2">
      <c r="A1774" s="27">
        <f t="shared" si="78"/>
        <v>1768</v>
      </c>
      <c r="B1774" s="50">
        <v>42395</v>
      </c>
      <c r="C1774" s="34">
        <v>41.5</v>
      </c>
      <c r="D1774" s="34">
        <v>43.5</v>
      </c>
      <c r="E1774" s="34">
        <v>0.7</v>
      </c>
      <c r="F1774" s="34">
        <v>5.25</v>
      </c>
      <c r="G1774" s="34">
        <v>3</v>
      </c>
      <c r="H1774" s="34">
        <v>73.55</v>
      </c>
      <c r="I1774" s="34">
        <v>77.75</v>
      </c>
      <c r="J1774" s="20"/>
      <c r="K1774" s="24">
        <f t="shared" si="76"/>
        <v>34.770000000000003</v>
      </c>
      <c r="L1774" s="24"/>
      <c r="M1774" s="9">
        <v>2.2200000000000002</v>
      </c>
      <c r="N1774" s="76">
        <f t="shared" si="77"/>
        <v>6.3848144952545302E-2</v>
      </c>
      <c r="P1774" s="23"/>
      <c r="R1774" s="34">
        <v>75.05</v>
      </c>
      <c r="S1774" s="34">
        <v>79.25</v>
      </c>
      <c r="T1774" s="34">
        <v>41.95</v>
      </c>
      <c r="U1774" s="34">
        <v>35.43</v>
      </c>
      <c r="V1774" s="34">
        <v>36.799999999999997</v>
      </c>
      <c r="W1774" s="78"/>
      <c r="X1774" s="78"/>
    </row>
    <row r="1775" spans="1:24" outlineLevel="1" x14ac:dyDescent="0.2">
      <c r="A1775" s="27">
        <f t="shared" si="78"/>
        <v>1769</v>
      </c>
      <c r="B1775" s="50">
        <v>42396</v>
      </c>
      <c r="C1775" s="34">
        <v>42.6</v>
      </c>
      <c r="D1775" s="34">
        <v>44.6</v>
      </c>
      <c r="E1775" s="34">
        <v>0.7</v>
      </c>
      <c r="F1775" s="34">
        <v>5.25</v>
      </c>
      <c r="G1775" s="34">
        <v>3</v>
      </c>
      <c r="H1775" s="34">
        <v>73.75</v>
      </c>
      <c r="I1775" s="34">
        <v>78</v>
      </c>
      <c r="J1775" s="20"/>
      <c r="K1775" s="24">
        <f t="shared" si="76"/>
        <v>35.782000000000004</v>
      </c>
      <c r="L1775" s="24"/>
      <c r="M1775" s="9">
        <v>2.31</v>
      </c>
      <c r="N1775" s="76">
        <f t="shared" si="77"/>
        <v>6.4557598792689061E-2</v>
      </c>
      <c r="P1775" s="23"/>
      <c r="R1775" s="34">
        <v>74.75</v>
      </c>
      <c r="S1775" s="34">
        <v>79</v>
      </c>
      <c r="T1775" s="34">
        <v>42.65</v>
      </c>
      <c r="U1775" s="34">
        <v>37.159999999999997</v>
      </c>
      <c r="V1775" s="34">
        <v>37.9</v>
      </c>
      <c r="W1775" s="78"/>
      <c r="X1775" s="78"/>
    </row>
    <row r="1776" spans="1:24" outlineLevel="1" x14ac:dyDescent="0.2">
      <c r="A1776" s="27">
        <f t="shared" si="78"/>
        <v>1770</v>
      </c>
      <c r="B1776" s="50">
        <v>42397</v>
      </c>
      <c r="C1776" s="34">
        <v>42.6</v>
      </c>
      <c r="D1776" s="34">
        <v>44.6</v>
      </c>
      <c r="E1776" s="34">
        <v>0.7</v>
      </c>
      <c r="F1776" s="34">
        <v>5.2</v>
      </c>
      <c r="G1776" s="34">
        <v>3</v>
      </c>
      <c r="H1776" s="34">
        <v>73.75</v>
      </c>
      <c r="I1776" s="34">
        <v>77.75</v>
      </c>
      <c r="J1776" s="20"/>
      <c r="K1776" s="24">
        <f t="shared" si="76"/>
        <v>35.832000000000001</v>
      </c>
      <c r="L1776" s="24"/>
      <c r="M1776" s="9">
        <v>2.27</v>
      </c>
      <c r="N1776" s="76">
        <f t="shared" si="77"/>
        <v>6.3351194463049793E-2</v>
      </c>
      <c r="P1776" s="23"/>
      <c r="R1776" s="34">
        <v>75</v>
      </c>
      <c r="S1776" s="34">
        <v>79</v>
      </c>
      <c r="T1776" s="34">
        <v>42.65</v>
      </c>
      <c r="U1776" s="34">
        <v>36.799999999999997</v>
      </c>
      <c r="V1776" s="34">
        <v>37.9</v>
      </c>
      <c r="W1776" s="78"/>
      <c r="X1776" s="78"/>
    </row>
    <row r="1777" spans="1:24" outlineLevel="1" x14ac:dyDescent="0.2">
      <c r="A1777" s="27">
        <f t="shared" si="78"/>
        <v>1771</v>
      </c>
      <c r="B1777" s="50">
        <v>42398</v>
      </c>
      <c r="C1777" s="34">
        <v>42.4</v>
      </c>
      <c r="D1777" s="34">
        <v>44.4</v>
      </c>
      <c r="E1777" s="34">
        <v>0.7</v>
      </c>
      <c r="F1777" s="34">
        <v>5.2</v>
      </c>
      <c r="G1777" s="34">
        <v>3.05</v>
      </c>
      <c r="H1777" s="34">
        <v>73.25</v>
      </c>
      <c r="I1777" s="34">
        <v>77.25</v>
      </c>
      <c r="J1777" s="20"/>
      <c r="K1777" s="24">
        <f t="shared" si="76"/>
        <v>35.647999999999996</v>
      </c>
      <c r="L1777" s="24"/>
      <c r="M1777" s="9">
        <v>2.4500000000000002</v>
      </c>
      <c r="N1777" s="76">
        <f t="shared" si="77"/>
        <v>6.8727558348294443E-2</v>
      </c>
      <c r="P1777" s="23"/>
      <c r="R1777" s="34">
        <v>75</v>
      </c>
      <c r="S1777" s="34">
        <v>79</v>
      </c>
      <c r="T1777" s="34">
        <v>42.65</v>
      </c>
      <c r="U1777" s="34">
        <v>36.78</v>
      </c>
      <c r="V1777" s="34">
        <v>37.700000000000003</v>
      </c>
      <c r="W1777" s="78"/>
      <c r="X1777" s="78"/>
    </row>
    <row r="1778" spans="1:24" outlineLevel="1" x14ac:dyDescent="0.2">
      <c r="A1778" s="27">
        <f t="shared" si="78"/>
        <v>1772</v>
      </c>
      <c r="B1778" s="50">
        <v>42401</v>
      </c>
      <c r="C1778" s="34">
        <v>43.35</v>
      </c>
      <c r="D1778" s="34">
        <v>45.35</v>
      </c>
      <c r="E1778" s="34">
        <v>0.7</v>
      </c>
      <c r="F1778" s="34">
        <v>5.2</v>
      </c>
      <c r="G1778" s="34">
        <v>3.05</v>
      </c>
      <c r="H1778" s="34">
        <v>71.55</v>
      </c>
      <c r="I1778" s="34">
        <v>75.75</v>
      </c>
      <c r="J1778" s="20"/>
      <c r="K1778" s="24">
        <f t="shared" si="76"/>
        <v>36.521999999999998</v>
      </c>
      <c r="L1778" s="24"/>
      <c r="M1778" s="9">
        <v>2.37</v>
      </c>
      <c r="N1778" s="76">
        <f t="shared" si="77"/>
        <v>6.4892393625759826E-2</v>
      </c>
      <c r="P1778" s="23"/>
      <c r="R1778" s="34">
        <v>74.8</v>
      </c>
      <c r="S1778" s="34">
        <v>79</v>
      </c>
      <c r="T1778" s="34">
        <v>43.45</v>
      </c>
      <c r="U1778" s="34">
        <v>36.82</v>
      </c>
      <c r="V1778" s="34">
        <v>38.65</v>
      </c>
      <c r="W1778" s="78"/>
      <c r="X1778" s="78"/>
    </row>
    <row r="1779" spans="1:24" outlineLevel="1" x14ac:dyDescent="0.2">
      <c r="A1779" s="27">
        <f t="shared" si="78"/>
        <v>1773</v>
      </c>
      <c r="B1779" s="50">
        <v>42402</v>
      </c>
      <c r="C1779" s="34">
        <v>44</v>
      </c>
      <c r="D1779" s="34">
        <v>46</v>
      </c>
      <c r="E1779" s="34">
        <v>0.7</v>
      </c>
      <c r="F1779" s="34">
        <v>5.3</v>
      </c>
      <c r="G1779" s="34">
        <v>3</v>
      </c>
      <c r="H1779" s="34">
        <v>71.349999999999994</v>
      </c>
      <c r="I1779" s="34">
        <v>75.5</v>
      </c>
      <c r="J1779" s="20"/>
      <c r="K1779" s="24">
        <f t="shared" si="76"/>
        <v>37.020000000000003</v>
      </c>
      <c r="L1779" s="24"/>
      <c r="M1779" s="9">
        <v>2.16</v>
      </c>
      <c r="N1779" s="76">
        <f t="shared" si="77"/>
        <v>5.834683954619125E-2</v>
      </c>
      <c r="P1779" s="23"/>
      <c r="R1779" s="34">
        <v>74.599999999999994</v>
      </c>
      <c r="S1779" s="34">
        <v>78.75</v>
      </c>
      <c r="T1779" s="34">
        <v>44.45</v>
      </c>
      <c r="U1779" s="34">
        <v>37.01</v>
      </c>
      <c r="V1779" s="34">
        <v>39.299999999999997</v>
      </c>
      <c r="W1779" s="78"/>
      <c r="X1779" s="78"/>
    </row>
    <row r="1780" spans="1:24" outlineLevel="1" x14ac:dyDescent="0.2">
      <c r="A1780" s="27">
        <f t="shared" si="78"/>
        <v>1774</v>
      </c>
      <c r="B1780" s="50">
        <v>42403</v>
      </c>
      <c r="C1780" s="34">
        <v>44.75</v>
      </c>
      <c r="D1780" s="34">
        <v>46.75</v>
      </c>
      <c r="E1780" s="34">
        <v>0.7</v>
      </c>
      <c r="F1780" s="34">
        <v>5.4</v>
      </c>
      <c r="G1780" s="34">
        <v>2.9</v>
      </c>
      <c r="H1780" s="34">
        <v>71.099999999999994</v>
      </c>
      <c r="I1780" s="34">
        <v>75.25</v>
      </c>
      <c r="J1780" s="20"/>
      <c r="K1780" s="24">
        <f t="shared" si="76"/>
        <v>37.610000000000007</v>
      </c>
      <c r="L1780" s="24"/>
      <c r="M1780" s="9">
        <v>2.3199999999999998</v>
      </c>
      <c r="N1780" s="76">
        <f t="shared" si="77"/>
        <v>6.1685721882478048E-2</v>
      </c>
      <c r="P1780" s="23"/>
      <c r="R1780" s="34">
        <v>74.099999999999994</v>
      </c>
      <c r="S1780" s="34">
        <v>78.25</v>
      </c>
      <c r="T1780" s="34">
        <v>45.05</v>
      </c>
      <c r="U1780" s="34">
        <v>37.11</v>
      </c>
      <c r="V1780" s="34">
        <v>40.049999999999997</v>
      </c>
      <c r="W1780" s="78"/>
      <c r="X1780" s="78"/>
    </row>
    <row r="1781" spans="1:24" outlineLevel="1" x14ac:dyDescent="0.2">
      <c r="A1781" s="27">
        <f t="shared" si="78"/>
        <v>1775</v>
      </c>
      <c r="B1781" s="50">
        <v>42404</v>
      </c>
      <c r="C1781" s="34">
        <v>46</v>
      </c>
      <c r="D1781" s="34">
        <v>48</v>
      </c>
      <c r="E1781" s="34">
        <v>0.7</v>
      </c>
      <c r="F1781" s="34">
        <v>5.4</v>
      </c>
      <c r="G1781" s="34">
        <v>2.85</v>
      </c>
      <c r="H1781" s="34">
        <v>71.05</v>
      </c>
      <c r="I1781" s="34">
        <v>75.25</v>
      </c>
      <c r="J1781" s="20"/>
      <c r="K1781" s="24">
        <f t="shared" si="76"/>
        <v>38.760000000000005</v>
      </c>
      <c r="L1781" s="24"/>
      <c r="M1781" s="9">
        <v>2.69</v>
      </c>
      <c r="N1781" s="76">
        <f t="shared" si="77"/>
        <v>6.940144478844168E-2</v>
      </c>
      <c r="P1781" s="23"/>
      <c r="R1781" s="34">
        <v>74.05</v>
      </c>
      <c r="S1781" s="34">
        <v>78.25</v>
      </c>
      <c r="T1781" s="34">
        <v>46.05</v>
      </c>
      <c r="U1781" s="34">
        <v>38.69</v>
      </c>
      <c r="V1781" s="34">
        <v>41.3</v>
      </c>
      <c r="W1781" s="78"/>
      <c r="X1781" s="78"/>
    </row>
    <row r="1782" spans="1:24" outlineLevel="1" x14ac:dyDescent="0.2">
      <c r="A1782" s="27">
        <f t="shared" si="78"/>
        <v>1776</v>
      </c>
      <c r="B1782" s="50">
        <v>42405</v>
      </c>
      <c r="C1782" s="34">
        <v>45.5</v>
      </c>
      <c r="D1782" s="34">
        <v>47.5</v>
      </c>
      <c r="E1782" s="34">
        <v>0.7</v>
      </c>
      <c r="F1782" s="34">
        <v>5.5</v>
      </c>
      <c r="G1782" s="34">
        <v>2.85</v>
      </c>
      <c r="H1782" s="34">
        <v>71.05</v>
      </c>
      <c r="I1782" s="34">
        <v>75.25</v>
      </c>
      <c r="J1782" s="20"/>
      <c r="K1782" s="24">
        <f t="shared" si="76"/>
        <v>38.200000000000003</v>
      </c>
      <c r="L1782" s="24"/>
      <c r="M1782" s="9">
        <v>2.61</v>
      </c>
      <c r="N1782" s="76">
        <f t="shared" si="77"/>
        <v>6.8324607329842926E-2</v>
      </c>
      <c r="P1782" s="23"/>
      <c r="R1782" s="34">
        <v>73.55</v>
      </c>
      <c r="S1782" s="34">
        <v>77.75</v>
      </c>
      <c r="T1782" s="34">
        <v>46.05</v>
      </c>
      <c r="U1782" s="34">
        <v>39.1</v>
      </c>
      <c r="V1782" s="34">
        <v>40.799999999999997</v>
      </c>
      <c r="W1782" s="78"/>
      <c r="X1782" s="78"/>
    </row>
    <row r="1783" spans="1:24" outlineLevel="1" x14ac:dyDescent="0.2">
      <c r="A1783" s="27">
        <f t="shared" si="78"/>
        <v>1777</v>
      </c>
      <c r="B1783" s="50">
        <v>42410</v>
      </c>
      <c r="C1783" s="34">
        <v>44.2</v>
      </c>
      <c r="D1783" s="34">
        <v>46.2</v>
      </c>
      <c r="E1783" s="34">
        <v>0.7</v>
      </c>
      <c r="F1783" s="34">
        <v>5.5</v>
      </c>
      <c r="G1783" s="34">
        <v>2.85</v>
      </c>
      <c r="H1783" s="34">
        <v>71.05</v>
      </c>
      <c r="I1783" s="34">
        <v>75.25</v>
      </c>
      <c r="J1783" s="20"/>
      <c r="K1783" s="24">
        <f t="shared" si="76"/>
        <v>37.004000000000005</v>
      </c>
      <c r="L1783" s="24"/>
      <c r="M1783" s="9">
        <v>2.6</v>
      </c>
      <c r="N1783" s="76">
        <f t="shared" si="77"/>
        <v>7.0262674305480485E-2</v>
      </c>
      <c r="P1783" s="23"/>
      <c r="R1783" s="34">
        <v>73.55</v>
      </c>
      <c r="S1783" s="34">
        <v>77.75</v>
      </c>
      <c r="T1783" s="34">
        <v>46.15</v>
      </c>
      <c r="U1783" s="34">
        <v>39.1</v>
      </c>
      <c r="V1783" s="34">
        <v>39.5</v>
      </c>
      <c r="W1783" s="78"/>
      <c r="X1783" s="78"/>
    </row>
    <row r="1784" spans="1:24" outlineLevel="1" x14ac:dyDescent="0.2">
      <c r="A1784" s="27">
        <f t="shared" si="78"/>
        <v>1778</v>
      </c>
      <c r="B1784" s="50">
        <v>42411</v>
      </c>
      <c r="C1784" s="34">
        <v>44</v>
      </c>
      <c r="D1784" s="34">
        <v>46</v>
      </c>
      <c r="E1784" s="34">
        <v>0.7</v>
      </c>
      <c r="F1784" s="34">
        <v>5.6</v>
      </c>
      <c r="G1784" s="34">
        <v>2.85</v>
      </c>
      <c r="H1784" s="34">
        <v>70.95</v>
      </c>
      <c r="I1784" s="34">
        <v>75.25</v>
      </c>
      <c r="J1784" s="20"/>
      <c r="K1784" s="24">
        <f t="shared" si="76"/>
        <v>36.72</v>
      </c>
      <c r="L1784" s="24"/>
      <c r="M1784" s="9">
        <v>2.38</v>
      </c>
      <c r="N1784" s="76">
        <f t="shared" si="77"/>
        <v>6.4814814814814811E-2</v>
      </c>
      <c r="P1784" s="23"/>
      <c r="R1784" s="34">
        <v>73.45</v>
      </c>
      <c r="S1784" s="34">
        <v>77.75</v>
      </c>
      <c r="T1784" s="34">
        <v>44.65</v>
      </c>
      <c r="U1784" s="34">
        <v>39.1</v>
      </c>
      <c r="V1784" s="34">
        <v>39.299999999999997</v>
      </c>
      <c r="W1784" s="78"/>
      <c r="X1784" s="78"/>
    </row>
    <row r="1785" spans="1:24" outlineLevel="1" x14ac:dyDescent="0.2">
      <c r="A1785" s="27">
        <f t="shared" si="78"/>
        <v>1779</v>
      </c>
      <c r="B1785" s="50">
        <v>42412</v>
      </c>
      <c r="C1785" s="34">
        <v>42.9</v>
      </c>
      <c r="D1785" s="34">
        <v>44.9</v>
      </c>
      <c r="E1785" s="34">
        <v>0.7</v>
      </c>
      <c r="F1785" s="34">
        <v>5.65</v>
      </c>
      <c r="G1785" s="34">
        <v>2.85</v>
      </c>
      <c r="H1785" s="34">
        <v>70.900000000000006</v>
      </c>
      <c r="I1785" s="34">
        <v>75.25</v>
      </c>
      <c r="J1785" s="20"/>
      <c r="K1785" s="24">
        <f t="shared" si="76"/>
        <v>35.658000000000001</v>
      </c>
      <c r="L1785" s="24"/>
      <c r="M1785" s="9">
        <v>2.63</v>
      </c>
      <c r="N1785" s="76">
        <f t="shared" si="77"/>
        <v>7.3756239833978346E-2</v>
      </c>
      <c r="P1785" s="23"/>
      <c r="R1785" s="34">
        <v>73.400000000000006</v>
      </c>
      <c r="S1785" s="34">
        <v>77.75</v>
      </c>
      <c r="T1785" s="34">
        <v>44.05</v>
      </c>
      <c r="U1785" s="34">
        <v>38.520000000000003</v>
      </c>
      <c r="V1785" s="34">
        <v>38.200000000000003</v>
      </c>
      <c r="W1785" s="78"/>
      <c r="X1785" s="78"/>
    </row>
    <row r="1786" spans="1:24" outlineLevel="1" x14ac:dyDescent="0.2">
      <c r="A1786" s="27">
        <f t="shared" si="78"/>
        <v>1780</v>
      </c>
      <c r="B1786" s="50">
        <v>42415</v>
      </c>
      <c r="C1786" s="34">
        <v>46.3</v>
      </c>
      <c r="D1786" s="34">
        <v>48.3</v>
      </c>
      <c r="E1786" s="34">
        <v>0.75</v>
      </c>
      <c r="F1786" s="34">
        <v>5.65</v>
      </c>
      <c r="G1786" s="34">
        <v>2.9</v>
      </c>
      <c r="H1786" s="34">
        <v>70.900000000000006</v>
      </c>
      <c r="I1786" s="34">
        <v>75.25</v>
      </c>
      <c r="J1786" s="20"/>
      <c r="K1786" s="24">
        <f t="shared" si="76"/>
        <v>38.786000000000001</v>
      </c>
      <c r="L1786" s="24"/>
      <c r="M1786" s="9">
        <v>2.63</v>
      </c>
      <c r="N1786" s="76">
        <f t="shared" si="77"/>
        <v>6.7807971948641257E-2</v>
      </c>
      <c r="P1786" s="23"/>
      <c r="R1786" s="34">
        <v>73.650000000000006</v>
      </c>
      <c r="S1786" s="34">
        <v>78</v>
      </c>
      <c r="T1786" s="34">
        <v>47.05</v>
      </c>
      <c r="U1786" s="34">
        <v>40.090000000000003</v>
      </c>
      <c r="V1786" s="34">
        <v>41.6</v>
      </c>
      <c r="W1786" s="78"/>
      <c r="X1786" s="78"/>
    </row>
    <row r="1787" spans="1:24" outlineLevel="1" x14ac:dyDescent="0.2">
      <c r="A1787" s="27">
        <f t="shared" si="78"/>
        <v>1781</v>
      </c>
      <c r="B1787" s="50">
        <v>42416</v>
      </c>
      <c r="C1787" s="34">
        <v>46.3</v>
      </c>
      <c r="D1787" s="34">
        <v>48.6</v>
      </c>
      <c r="E1787" s="34">
        <v>0.75</v>
      </c>
      <c r="F1787" s="34">
        <v>5.7</v>
      </c>
      <c r="G1787" s="34">
        <v>3</v>
      </c>
      <c r="H1787" s="34">
        <v>71.2</v>
      </c>
      <c r="I1787" s="34">
        <v>75.5</v>
      </c>
      <c r="J1787" s="20"/>
      <c r="K1787" s="24">
        <f t="shared" si="76"/>
        <v>39.012</v>
      </c>
      <c r="L1787" s="24"/>
      <c r="M1787" s="9">
        <v>2.77</v>
      </c>
      <c r="N1787" s="76">
        <f t="shared" si="77"/>
        <v>7.1003793704501175E-2</v>
      </c>
      <c r="P1787" s="23"/>
      <c r="R1787" s="34">
        <v>73.45</v>
      </c>
      <c r="S1787" s="34">
        <v>77.75</v>
      </c>
      <c r="T1787" s="34">
        <v>47.35</v>
      </c>
      <c r="U1787" s="34">
        <v>40.29</v>
      </c>
      <c r="V1787" s="34">
        <v>41.9</v>
      </c>
      <c r="W1787" s="78"/>
      <c r="X1787" s="78"/>
    </row>
    <row r="1788" spans="1:24" outlineLevel="1" x14ac:dyDescent="0.2">
      <c r="A1788" s="27">
        <f t="shared" si="78"/>
        <v>1782</v>
      </c>
      <c r="B1788" s="50">
        <v>42417</v>
      </c>
      <c r="C1788" s="34">
        <v>46.5</v>
      </c>
      <c r="D1788" s="34">
        <v>48.8</v>
      </c>
      <c r="E1788" s="34">
        <v>0.75</v>
      </c>
      <c r="F1788" s="34">
        <v>5.85</v>
      </c>
      <c r="G1788" s="34">
        <v>3.05</v>
      </c>
      <c r="H1788" s="34">
        <v>71.349999999999994</v>
      </c>
      <c r="I1788" s="34">
        <v>75.75</v>
      </c>
      <c r="J1788" s="20"/>
      <c r="K1788" s="24">
        <f t="shared" ref="K1788:K1851" si="79">+D1788*0.92-F1788</f>
        <v>39.045999999999999</v>
      </c>
      <c r="L1788" s="24"/>
      <c r="M1788" s="9">
        <v>3.06</v>
      </c>
      <c r="N1788" s="76">
        <f t="shared" ref="N1788:N1851" si="80">+M1788/K1788</f>
        <v>7.8369103109153307E-2</v>
      </c>
      <c r="P1788" s="23"/>
      <c r="R1788" s="34">
        <v>73.349999999999994</v>
      </c>
      <c r="S1788" s="34">
        <v>77.75</v>
      </c>
      <c r="T1788" s="34">
        <v>47.25</v>
      </c>
      <c r="U1788" s="34">
        <v>40.159999999999997</v>
      </c>
      <c r="V1788" s="34">
        <v>42.1</v>
      </c>
      <c r="W1788" s="78"/>
      <c r="X1788" s="78"/>
    </row>
    <row r="1789" spans="1:24" outlineLevel="1" x14ac:dyDescent="0.2">
      <c r="A1789" s="27">
        <f t="shared" si="78"/>
        <v>1783</v>
      </c>
      <c r="B1789" s="50">
        <v>42418</v>
      </c>
      <c r="C1789" s="34">
        <v>47.15</v>
      </c>
      <c r="D1789" s="34">
        <v>49.65</v>
      </c>
      <c r="E1789" s="34">
        <v>0.8</v>
      </c>
      <c r="F1789" s="34">
        <v>5.9</v>
      </c>
      <c r="G1789" s="34">
        <v>3.1</v>
      </c>
      <c r="H1789" s="34">
        <v>71.25</v>
      </c>
      <c r="I1789" s="34">
        <v>75.75</v>
      </c>
      <c r="J1789" s="20"/>
      <c r="K1789" s="24">
        <f t="shared" si="79"/>
        <v>39.777999999999999</v>
      </c>
      <c r="L1789" s="24"/>
      <c r="M1789" s="9">
        <v>2.88</v>
      </c>
      <c r="N1789" s="76">
        <f t="shared" si="80"/>
        <v>7.240183015737342E-2</v>
      </c>
      <c r="P1789" s="23"/>
      <c r="R1789" s="34">
        <v>73.25</v>
      </c>
      <c r="S1789" s="34">
        <v>77.75</v>
      </c>
      <c r="T1789" s="34">
        <v>47.85</v>
      </c>
      <c r="U1789" s="34">
        <v>40.799999999999997</v>
      </c>
      <c r="V1789" s="34">
        <v>42.75</v>
      </c>
      <c r="W1789" s="78"/>
      <c r="X1789" s="78"/>
    </row>
    <row r="1790" spans="1:24" outlineLevel="1" x14ac:dyDescent="0.2">
      <c r="A1790" s="27">
        <f t="shared" si="78"/>
        <v>1784</v>
      </c>
      <c r="B1790" s="50">
        <v>42419</v>
      </c>
      <c r="C1790" s="34">
        <v>48.2</v>
      </c>
      <c r="D1790" s="34">
        <v>51.95</v>
      </c>
      <c r="E1790" s="34">
        <v>0.8</v>
      </c>
      <c r="F1790" s="34">
        <v>5.85</v>
      </c>
      <c r="G1790" s="34">
        <v>3</v>
      </c>
      <c r="H1790" s="34">
        <v>72.2</v>
      </c>
      <c r="I1790" s="34">
        <v>76.75</v>
      </c>
      <c r="J1790" s="20"/>
      <c r="K1790" s="24">
        <f t="shared" si="79"/>
        <v>41.944000000000003</v>
      </c>
      <c r="L1790" s="24"/>
      <c r="M1790" s="9">
        <v>2.94</v>
      </c>
      <c r="N1790" s="76">
        <f t="shared" si="80"/>
        <v>7.0093457943925228E-2</v>
      </c>
      <c r="P1790" s="23"/>
      <c r="R1790" s="34">
        <v>74.2</v>
      </c>
      <c r="S1790" s="34">
        <v>78.75</v>
      </c>
      <c r="T1790" s="34">
        <v>48.85</v>
      </c>
      <c r="U1790" s="34">
        <v>41.25</v>
      </c>
      <c r="V1790" s="34">
        <v>43.8</v>
      </c>
      <c r="W1790" s="78"/>
      <c r="X1790" s="78"/>
    </row>
    <row r="1791" spans="1:24" outlineLevel="1" x14ac:dyDescent="0.2">
      <c r="A1791" s="27">
        <f t="shared" si="78"/>
        <v>1785</v>
      </c>
      <c r="B1791" s="50">
        <v>42422</v>
      </c>
      <c r="C1791" s="34">
        <v>51.2</v>
      </c>
      <c r="D1791" s="34">
        <v>54.45</v>
      </c>
      <c r="E1791" s="34">
        <v>0.85</v>
      </c>
      <c r="F1791" s="34">
        <v>5.85</v>
      </c>
      <c r="G1791" s="34">
        <v>2.95</v>
      </c>
      <c r="H1791" s="34">
        <v>73.400000000000006</v>
      </c>
      <c r="I1791" s="34">
        <v>78</v>
      </c>
      <c r="J1791" s="20"/>
      <c r="K1791" s="24">
        <f t="shared" si="79"/>
        <v>44.244000000000007</v>
      </c>
      <c r="L1791" s="24"/>
      <c r="M1791" s="9">
        <v>3.34</v>
      </c>
      <c r="N1791" s="76">
        <f t="shared" si="80"/>
        <v>7.5490461983545781E-2</v>
      </c>
      <c r="P1791" s="23"/>
      <c r="R1791" s="34">
        <v>75.400000000000006</v>
      </c>
      <c r="S1791" s="34">
        <v>80</v>
      </c>
      <c r="T1791" s="34">
        <v>52.35</v>
      </c>
      <c r="U1791" s="34">
        <v>44.32</v>
      </c>
      <c r="V1791" s="34">
        <v>46.8</v>
      </c>
      <c r="W1791" s="78"/>
      <c r="X1791" s="78"/>
    </row>
    <row r="1792" spans="1:24" outlineLevel="1" x14ac:dyDescent="0.2">
      <c r="A1792" s="27">
        <f t="shared" si="78"/>
        <v>1786</v>
      </c>
      <c r="B1792" s="50">
        <v>42423</v>
      </c>
      <c r="C1792" s="34">
        <v>50</v>
      </c>
      <c r="D1792" s="34">
        <v>53.25</v>
      </c>
      <c r="E1792" s="34">
        <v>0.85</v>
      </c>
      <c r="F1792" s="34">
        <v>5.85</v>
      </c>
      <c r="G1792" s="34">
        <v>2.9</v>
      </c>
      <c r="H1792" s="34">
        <v>73.400000000000006</v>
      </c>
      <c r="I1792" s="34">
        <v>78</v>
      </c>
      <c r="J1792" s="20"/>
      <c r="K1792" s="24">
        <f t="shared" si="79"/>
        <v>43.14</v>
      </c>
      <c r="L1792" s="24"/>
      <c r="M1792" s="9">
        <v>3.11</v>
      </c>
      <c r="N1792" s="76">
        <f t="shared" si="80"/>
        <v>7.2090866944830787E-2</v>
      </c>
      <c r="P1792" s="23"/>
      <c r="R1792" s="34">
        <v>75.650000000000006</v>
      </c>
      <c r="S1792" s="34">
        <v>80.25</v>
      </c>
      <c r="T1792" s="34">
        <v>52.35</v>
      </c>
      <c r="U1792" s="34">
        <v>44.3</v>
      </c>
      <c r="V1792" s="34">
        <v>45.6</v>
      </c>
      <c r="W1792" s="78"/>
      <c r="X1792" s="78"/>
    </row>
    <row r="1793" spans="1:24" outlineLevel="1" x14ac:dyDescent="0.2">
      <c r="A1793" s="27">
        <f t="shared" si="78"/>
        <v>1787</v>
      </c>
      <c r="B1793" s="50">
        <v>42424</v>
      </c>
      <c r="C1793" s="34">
        <v>49.9</v>
      </c>
      <c r="D1793" s="34">
        <v>53.15</v>
      </c>
      <c r="E1793" s="34">
        <v>0.85</v>
      </c>
      <c r="F1793" s="34">
        <v>5.8</v>
      </c>
      <c r="G1793" s="34">
        <v>2.85</v>
      </c>
      <c r="H1793" s="34">
        <v>73.400000000000006</v>
      </c>
      <c r="I1793" s="34">
        <v>78</v>
      </c>
      <c r="J1793" s="20"/>
      <c r="K1793" s="24">
        <f t="shared" si="79"/>
        <v>43.098000000000006</v>
      </c>
      <c r="L1793" s="24"/>
      <c r="M1793" s="9">
        <v>2.93</v>
      </c>
      <c r="N1793" s="76">
        <f t="shared" si="80"/>
        <v>6.7984593252587128E-2</v>
      </c>
      <c r="P1793" s="23"/>
      <c r="R1793" s="34">
        <v>75.650000000000006</v>
      </c>
      <c r="S1793" s="34">
        <v>80.25</v>
      </c>
      <c r="T1793" s="34">
        <v>51.55</v>
      </c>
      <c r="U1793" s="34">
        <v>43.36</v>
      </c>
      <c r="V1793" s="34">
        <v>45.5</v>
      </c>
      <c r="W1793" s="78"/>
      <c r="X1793" s="78"/>
    </row>
    <row r="1794" spans="1:24" outlineLevel="1" x14ac:dyDescent="0.2">
      <c r="A1794" s="27">
        <f t="shared" si="78"/>
        <v>1788</v>
      </c>
      <c r="B1794" s="50">
        <v>42425</v>
      </c>
      <c r="C1794" s="34">
        <v>49.55</v>
      </c>
      <c r="D1794" s="34">
        <v>52.8</v>
      </c>
      <c r="E1794" s="34">
        <v>0.85</v>
      </c>
      <c r="F1794" s="34">
        <v>5.65</v>
      </c>
      <c r="G1794" s="34">
        <v>2.85</v>
      </c>
      <c r="H1794" s="34">
        <v>73.3</v>
      </c>
      <c r="I1794" s="34">
        <v>78</v>
      </c>
      <c r="J1794" s="20"/>
      <c r="K1794" s="24">
        <f t="shared" si="79"/>
        <v>42.926000000000002</v>
      </c>
      <c r="L1794" s="24"/>
      <c r="M1794" s="9">
        <v>2.8</v>
      </c>
      <c r="N1794" s="76">
        <f t="shared" si="80"/>
        <v>6.5228532823929541E-2</v>
      </c>
      <c r="P1794" s="23"/>
      <c r="R1794" s="34">
        <v>75.55</v>
      </c>
      <c r="S1794" s="34">
        <v>80.25</v>
      </c>
      <c r="T1794" s="34">
        <v>50.85</v>
      </c>
      <c r="U1794" s="34">
        <v>42.53</v>
      </c>
      <c r="V1794" s="34">
        <v>45.15</v>
      </c>
      <c r="W1794" s="78"/>
      <c r="X1794" s="78"/>
    </row>
    <row r="1795" spans="1:24" outlineLevel="1" x14ac:dyDescent="0.2">
      <c r="A1795" s="27">
        <f t="shared" si="78"/>
        <v>1789</v>
      </c>
      <c r="B1795" s="50">
        <v>42426</v>
      </c>
      <c r="C1795" s="34">
        <v>49.1</v>
      </c>
      <c r="D1795" s="34">
        <v>52.35</v>
      </c>
      <c r="E1795" s="34">
        <v>0.85</v>
      </c>
      <c r="F1795" s="34">
        <v>5.55</v>
      </c>
      <c r="G1795" s="34">
        <v>2.85</v>
      </c>
      <c r="H1795" s="34">
        <v>73.8</v>
      </c>
      <c r="I1795" s="34">
        <v>78.5</v>
      </c>
      <c r="J1795" s="20"/>
      <c r="K1795" s="24">
        <f t="shared" si="79"/>
        <v>42.612000000000009</v>
      </c>
      <c r="L1795" s="24"/>
      <c r="M1795" s="9">
        <v>2.71</v>
      </c>
      <c r="N1795" s="76">
        <f t="shared" si="80"/>
        <v>6.3597108795644411E-2</v>
      </c>
      <c r="P1795" s="23"/>
      <c r="R1795" s="34">
        <v>75.8</v>
      </c>
      <c r="S1795" s="34">
        <v>80.5</v>
      </c>
      <c r="T1795" s="34">
        <v>50.25</v>
      </c>
      <c r="U1795" s="34">
        <v>41.7</v>
      </c>
      <c r="V1795" s="34">
        <v>44.7</v>
      </c>
      <c r="W1795" s="78"/>
      <c r="X1795" s="78"/>
    </row>
    <row r="1796" spans="1:24" outlineLevel="1" x14ac:dyDescent="0.2">
      <c r="A1796" s="27">
        <f t="shared" si="78"/>
        <v>1790</v>
      </c>
      <c r="B1796" s="50">
        <v>42429</v>
      </c>
      <c r="C1796" s="34">
        <v>49.3</v>
      </c>
      <c r="D1796" s="34">
        <v>52.4</v>
      </c>
      <c r="E1796" s="34">
        <v>0.85</v>
      </c>
      <c r="F1796" s="34">
        <v>5.5</v>
      </c>
      <c r="G1796" s="34">
        <v>2.9</v>
      </c>
      <c r="H1796" s="34">
        <v>74.05</v>
      </c>
      <c r="I1796" s="34">
        <v>78.75</v>
      </c>
      <c r="J1796" s="20"/>
      <c r="K1796" s="24">
        <f t="shared" si="79"/>
        <v>42.707999999999998</v>
      </c>
      <c r="L1796" s="24"/>
      <c r="M1796" s="9">
        <v>2.94</v>
      </c>
      <c r="N1796" s="76">
        <f t="shared" si="80"/>
        <v>6.8839561674627708E-2</v>
      </c>
      <c r="P1796" s="23"/>
      <c r="R1796" s="34">
        <v>76.05</v>
      </c>
      <c r="S1796" s="34">
        <v>80.75</v>
      </c>
      <c r="T1796" s="34">
        <v>50.85</v>
      </c>
      <c r="U1796" s="34">
        <v>41.6</v>
      </c>
      <c r="V1796" s="34">
        <v>44.3</v>
      </c>
      <c r="W1796" s="78"/>
      <c r="X1796" s="78"/>
    </row>
    <row r="1797" spans="1:24" outlineLevel="1" x14ac:dyDescent="0.2">
      <c r="A1797" s="27">
        <f t="shared" si="78"/>
        <v>1791</v>
      </c>
      <c r="B1797" s="50">
        <v>42430</v>
      </c>
      <c r="C1797" s="34">
        <v>51.05</v>
      </c>
      <c r="D1797" s="34">
        <v>54.15</v>
      </c>
      <c r="E1797" s="34">
        <v>0.85</v>
      </c>
      <c r="F1797" s="34">
        <v>5.45</v>
      </c>
      <c r="G1797" s="34">
        <v>2.9</v>
      </c>
      <c r="H1797" s="34">
        <v>74.25</v>
      </c>
      <c r="I1797" s="34">
        <v>79.25</v>
      </c>
      <c r="J1797" s="20"/>
      <c r="K1797" s="24">
        <f t="shared" si="79"/>
        <v>44.367999999999995</v>
      </c>
      <c r="L1797" s="24"/>
      <c r="M1797" s="9">
        <v>3.2</v>
      </c>
      <c r="N1797" s="76">
        <f t="shared" si="80"/>
        <v>7.2124053371799501E-2</v>
      </c>
      <c r="P1797" s="23"/>
      <c r="R1797" s="34">
        <v>76.5</v>
      </c>
      <c r="S1797" s="34">
        <v>81.5</v>
      </c>
      <c r="T1797" s="34">
        <v>52.25</v>
      </c>
      <c r="U1797" s="34">
        <v>41.68</v>
      </c>
      <c r="V1797" s="34">
        <v>46.05</v>
      </c>
      <c r="W1797" s="78"/>
      <c r="X1797" s="78"/>
    </row>
    <row r="1798" spans="1:24" outlineLevel="1" x14ac:dyDescent="0.2">
      <c r="A1798" s="27">
        <f t="shared" si="78"/>
        <v>1792</v>
      </c>
      <c r="B1798" s="50">
        <v>42431</v>
      </c>
      <c r="C1798" s="34">
        <v>52.6</v>
      </c>
      <c r="D1798" s="34">
        <v>55.7</v>
      </c>
      <c r="E1798" s="34">
        <v>0.85</v>
      </c>
      <c r="F1798" s="34">
        <v>5.35</v>
      </c>
      <c r="G1798" s="34">
        <v>3</v>
      </c>
      <c r="H1798" s="34">
        <v>73.95</v>
      </c>
      <c r="I1798" s="34">
        <v>79.25</v>
      </c>
      <c r="J1798" s="20"/>
      <c r="K1798" s="24">
        <f t="shared" si="79"/>
        <v>45.894000000000005</v>
      </c>
      <c r="L1798" s="24"/>
      <c r="M1798" s="9">
        <v>3.63</v>
      </c>
      <c r="N1798" s="76">
        <f t="shared" si="80"/>
        <v>7.9095306576022997E-2</v>
      </c>
      <c r="P1798" s="23"/>
      <c r="R1798" s="34">
        <v>76.2</v>
      </c>
      <c r="S1798" s="34">
        <v>81.5</v>
      </c>
      <c r="T1798" s="34">
        <v>53.45</v>
      </c>
      <c r="U1798" s="34">
        <v>43.61</v>
      </c>
      <c r="V1798" s="34">
        <v>47.6</v>
      </c>
      <c r="W1798" s="78"/>
      <c r="X1798" s="78"/>
    </row>
    <row r="1799" spans="1:24" outlineLevel="1" x14ac:dyDescent="0.2">
      <c r="A1799" s="27">
        <f t="shared" si="78"/>
        <v>1793</v>
      </c>
      <c r="B1799" s="50">
        <v>42432</v>
      </c>
      <c r="C1799" s="34">
        <v>51.3</v>
      </c>
      <c r="D1799" s="34">
        <v>54.4</v>
      </c>
      <c r="E1799" s="34">
        <v>0.85</v>
      </c>
      <c r="F1799" s="34">
        <v>5.3</v>
      </c>
      <c r="G1799" s="34">
        <v>2.95</v>
      </c>
      <c r="H1799" s="34">
        <v>73.95</v>
      </c>
      <c r="I1799" s="34">
        <v>79.25</v>
      </c>
      <c r="J1799" s="20"/>
      <c r="K1799" s="24">
        <f t="shared" si="79"/>
        <v>44.748000000000005</v>
      </c>
      <c r="L1799" s="24"/>
      <c r="M1799" s="9">
        <v>4.1100000000000003</v>
      </c>
      <c r="N1799" s="76">
        <f t="shared" si="80"/>
        <v>9.1847680343255564E-2</v>
      </c>
      <c r="P1799" s="23"/>
      <c r="R1799" s="34">
        <v>77.2</v>
      </c>
      <c r="S1799" s="34">
        <v>82.5</v>
      </c>
      <c r="T1799" s="34">
        <v>52.85</v>
      </c>
      <c r="U1799" s="34">
        <v>43.5</v>
      </c>
      <c r="V1799" s="34">
        <v>46.3</v>
      </c>
      <c r="W1799" s="78"/>
      <c r="X1799" s="78"/>
    </row>
    <row r="1800" spans="1:24" outlineLevel="1" x14ac:dyDescent="0.2">
      <c r="A1800" s="27">
        <f t="shared" ref="A1800:A1863" si="81">A1799+1</f>
        <v>1794</v>
      </c>
      <c r="B1800" s="50">
        <v>42433</v>
      </c>
      <c r="C1800" s="34">
        <v>53.5</v>
      </c>
      <c r="D1800" s="34">
        <v>56.6</v>
      </c>
      <c r="E1800" s="34">
        <v>0.9</v>
      </c>
      <c r="F1800" s="34">
        <v>5.25</v>
      </c>
      <c r="G1800" s="34">
        <v>2.9</v>
      </c>
      <c r="H1800" s="34">
        <v>73.75</v>
      </c>
      <c r="I1800" s="34">
        <v>79.25</v>
      </c>
      <c r="J1800" s="20"/>
      <c r="K1800" s="24">
        <f t="shared" si="79"/>
        <v>46.822000000000003</v>
      </c>
      <c r="L1800" s="24"/>
      <c r="M1800" s="9">
        <v>4.38</v>
      </c>
      <c r="N1800" s="76">
        <f t="shared" si="80"/>
        <v>9.3545769082909735E-2</v>
      </c>
      <c r="P1800" s="23"/>
      <c r="R1800" s="34">
        <v>77.75</v>
      </c>
      <c r="S1800" s="34">
        <v>83.25</v>
      </c>
      <c r="T1800" s="34">
        <v>54.75</v>
      </c>
      <c r="U1800" s="34">
        <v>44.48</v>
      </c>
      <c r="V1800" s="34">
        <v>48</v>
      </c>
      <c r="W1800" s="78"/>
      <c r="X1800" s="78"/>
    </row>
    <row r="1801" spans="1:24" outlineLevel="1" x14ac:dyDescent="0.2">
      <c r="A1801" s="27">
        <f t="shared" si="81"/>
        <v>1795</v>
      </c>
      <c r="B1801" s="50">
        <v>42436</v>
      </c>
      <c r="C1801" s="34">
        <v>64.2</v>
      </c>
      <c r="D1801" s="34">
        <v>67.3</v>
      </c>
      <c r="E1801" s="34">
        <v>1.05</v>
      </c>
      <c r="F1801" s="34">
        <v>5.25</v>
      </c>
      <c r="G1801" s="34">
        <v>2.95</v>
      </c>
      <c r="H1801" s="34">
        <v>74.599999999999994</v>
      </c>
      <c r="I1801" s="34">
        <v>80.25</v>
      </c>
      <c r="J1801" s="20"/>
      <c r="K1801" s="24">
        <f t="shared" si="79"/>
        <v>56.665999999999997</v>
      </c>
      <c r="L1801" s="24"/>
      <c r="M1801" s="9">
        <v>4.6500000000000004</v>
      </c>
      <c r="N1801" s="76">
        <f t="shared" si="80"/>
        <v>8.2059788938693409E-2</v>
      </c>
      <c r="P1801" s="23"/>
      <c r="R1801" s="34">
        <v>78.849999999999994</v>
      </c>
      <c r="S1801" s="34">
        <v>84.5</v>
      </c>
      <c r="T1801" s="34">
        <v>65</v>
      </c>
      <c r="U1801" s="34">
        <v>54.84</v>
      </c>
      <c r="V1801" s="34">
        <v>58.7</v>
      </c>
      <c r="W1801" s="78"/>
      <c r="X1801" s="78"/>
    </row>
    <row r="1802" spans="1:24" outlineLevel="1" x14ac:dyDescent="0.2">
      <c r="A1802" s="27">
        <f t="shared" si="81"/>
        <v>1796</v>
      </c>
      <c r="B1802" s="50">
        <v>42437</v>
      </c>
      <c r="C1802" s="34">
        <v>62</v>
      </c>
      <c r="D1802" s="34">
        <v>65.099999999999994</v>
      </c>
      <c r="E1802" s="34">
        <v>1.05</v>
      </c>
      <c r="F1802" s="34">
        <v>5.4</v>
      </c>
      <c r="G1802" s="34">
        <v>3</v>
      </c>
      <c r="H1802" s="34">
        <v>74.849999999999994</v>
      </c>
      <c r="I1802" s="34">
        <v>80.5</v>
      </c>
      <c r="J1802" s="20"/>
      <c r="K1802" s="24">
        <f t="shared" si="79"/>
        <v>54.491999999999997</v>
      </c>
      <c r="L1802" s="24"/>
      <c r="M1802" s="9">
        <v>4</v>
      </c>
      <c r="N1802" s="76">
        <f t="shared" si="80"/>
        <v>7.3405270498421785E-2</v>
      </c>
      <c r="P1802" s="23"/>
      <c r="R1802" s="34">
        <v>78.849999999999994</v>
      </c>
      <c r="S1802" s="34">
        <v>84.5</v>
      </c>
      <c r="T1802" s="34">
        <v>63.5</v>
      </c>
      <c r="U1802" s="34">
        <v>54.29</v>
      </c>
      <c r="V1802" s="34">
        <v>56.25</v>
      </c>
      <c r="W1802" s="78"/>
      <c r="X1802" s="78"/>
    </row>
    <row r="1803" spans="1:24" outlineLevel="1" x14ac:dyDescent="0.2">
      <c r="A1803" s="27">
        <f t="shared" si="81"/>
        <v>1797</v>
      </c>
      <c r="B1803" s="50">
        <v>42438</v>
      </c>
      <c r="C1803" s="34">
        <v>57.5</v>
      </c>
      <c r="D1803" s="34">
        <v>60.8</v>
      </c>
      <c r="E1803" s="34">
        <v>1</v>
      </c>
      <c r="F1803" s="34">
        <v>5.5</v>
      </c>
      <c r="G1803" s="34">
        <v>2.95</v>
      </c>
      <c r="H1803" s="34">
        <v>74.5</v>
      </c>
      <c r="I1803" s="34">
        <v>80.5</v>
      </c>
      <c r="J1803" s="20"/>
      <c r="K1803" s="24">
        <f t="shared" si="79"/>
        <v>50.436</v>
      </c>
      <c r="L1803" s="24"/>
      <c r="M1803" s="9">
        <v>3.93</v>
      </c>
      <c r="N1803" s="76">
        <f t="shared" si="80"/>
        <v>7.7920532952652874E-2</v>
      </c>
      <c r="P1803" s="23"/>
      <c r="R1803" s="34">
        <v>78.5</v>
      </c>
      <c r="S1803" s="34">
        <v>84.5</v>
      </c>
      <c r="T1803" s="34">
        <v>59.35</v>
      </c>
      <c r="U1803" s="34">
        <v>50.01</v>
      </c>
      <c r="V1803" s="34">
        <v>51.75</v>
      </c>
      <c r="W1803" s="78"/>
      <c r="X1803" s="78"/>
    </row>
    <row r="1804" spans="1:24" outlineLevel="1" x14ac:dyDescent="0.2">
      <c r="A1804" s="27">
        <f t="shared" si="81"/>
        <v>1798</v>
      </c>
      <c r="B1804" s="50">
        <v>42439</v>
      </c>
      <c r="C1804" s="34">
        <v>57.35</v>
      </c>
      <c r="D1804" s="34">
        <v>60.65</v>
      </c>
      <c r="E1804" s="34">
        <v>1</v>
      </c>
      <c r="F1804" s="34">
        <v>5.5</v>
      </c>
      <c r="G1804" s="34">
        <v>2.95</v>
      </c>
      <c r="H1804" s="34">
        <v>75.099999999999994</v>
      </c>
      <c r="I1804" s="34">
        <v>81.25</v>
      </c>
      <c r="J1804" s="20"/>
      <c r="K1804" s="24">
        <f t="shared" si="79"/>
        <v>50.298000000000002</v>
      </c>
      <c r="L1804" s="24"/>
      <c r="M1804" s="9">
        <v>3.88</v>
      </c>
      <c r="N1804" s="76">
        <f t="shared" si="80"/>
        <v>7.7140244144896411E-2</v>
      </c>
      <c r="P1804" s="23"/>
      <c r="R1804" s="34">
        <v>78.099999999999994</v>
      </c>
      <c r="S1804" s="34">
        <v>84.25</v>
      </c>
      <c r="T1804" s="34">
        <v>58.75</v>
      </c>
      <c r="U1804" s="34">
        <v>49.82</v>
      </c>
      <c r="V1804" s="34">
        <v>51.6</v>
      </c>
      <c r="W1804" s="78"/>
      <c r="X1804" s="78"/>
    </row>
    <row r="1805" spans="1:24" outlineLevel="1" x14ac:dyDescent="0.2">
      <c r="A1805" s="27">
        <f t="shared" si="81"/>
        <v>1799</v>
      </c>
      <c r="B1805" s="50">
        <v>42440</v>
      </c>
      <c r="C1805" s="34">
        <v>56.2</v>
      </c>
      <c r="D1805" s="34">
        <v>59.5</v>
      </c>
      <c r="E1805" s="34">
        <v>1</v>
      </c>
      <c r="F1805" s="34">
        <v>5.7</v>
      </c>
      <c r="G1805" s="34">
        <v>2.95</v>
      </c>
      <c r="H1805" s="34">
        <v>75.25</v>
      </c>
      <c r="I1805" s="34">
        <v>81.5</v>
      </c>
      <c r="J1805" s="20"/>
      <c r="K1805" s="24">
        <f t="shared" si="79"/>
        <v>49.04</v>
      </c>
      <c r="L1805" s="24"/>
      <c r="M1805" s="9">
        <v>3.83</v>
      </c>
      <c r="N1805" s="76">
        <f t="shared" si="80"/>
        <v>7.8099510603588912E-2</v>
      </c>
      <c r="P1805" s="23"/>
      <c r="R1805" s="34">
        <v>78.5</v>
      </c>
      <c r="S1805" s="34">
        <v>84.75</v>
      </c>
      <c r="T1805" s="34">
        <v>58.05</v>
      </c>
      <c r="U1805" s="34">
        <v>49.3</v>
      </c>
      <c r="V1805" s="34">
        <v>50.7</v>
      </c>
      <c r="W1805" s="78"/>
      <c r="X1805" s="78"/>
    </row>
    <row r="1806" spans="1:24" outlineLevel="1" x14ac:dyDescent="0.2">
      <c r="A1806" s="27">
        <f t="shared" si="81"/>
        <v>1800</v>
      </c>
      <c r="B1806" s="50">
        <v>42443</v>
      </c>
      <c r="C1806" s="34">
        <v>55</v>
      </c>
      <c r="D1806" s="34">
        <v>58.3</v>
      </c>
      <c r="E1806" s="34">
        <v>0.95</v>
      </c>
      <c r="F1806" s="34">
        <v>5.8</v>
      </c>
      <c r="G1806" s="34">
        <v>2.95</v>
      </c>
      <c r="H1806" s="34">
        <v>75.849999999999994</v>
      </c>
      <c r="I1806" s="34">
        <v>82.25</v>
      </c>
      <c r="J1806" s="20"/>
      <c r="K1806" s="24">
        <f t="shared" si="79"/>
        <v>47.836000000000006</v>
      </c>
      <c r="L1806" s="24"/>
      <c r="M1806" s="9">
        <v>3.72</v>
      </c>
      <c r="N1806" s="76">
        <f t="shared" si="80"/>
        <v>7.7765699473200098E-2</v>
      </c>
      <c r="P1806" s="23"/>
      <c r="R1806" s="34">
        <v>79.099999999999994</v>
      </c>
      <c r="S1806" s="34">
        <v>85.5</v>
      </c>
      <c r="T1806" s="34">
        <v>57.05</v>
      </c>
      <c r="U1806" s="34">
        <v>47.77</v>
      </c>
      <c r="V1806" s="34">
        <v>49.5</v>
      </c>
      <c r="W1806" s="78"/>
      <c r="X1806" s="78"/>
    </row>
    <row r="1807" spans="1:24" outlineLevel="1" x14ac:dyDescent="0.2">
      <c r="A1807" s="27">
        <f t="shared" si="81"/>
        <v>1801</v>
      </c>
      <c r="B1807" s="50">
        <v>42444</v>
      </c>
      <c r="C1807" s="34">
        <v>52.1</v>
      </c>
      <c r="D1807" s="34">
        <v>55.4</v>
      </c>
      <c r="E1807" s="34">
        <v>0.95</v>
      </c>
      <c r="F1807" s="34">
        <v>5.9</v>
      </c>
      <c r="G1807" s="34">
        <v>2.95</v>
      </c>
      <c r="H1807" s="34">
        <v>75.95</v>
      </c>
      <c r="I1807" s="34">
        <v>82.25</v>
      </c>
      <c r="J1807" s="20"/>
      <c r="K1807" s="24">
        <f t="shared" si="79"/>
        <v>45.068000000000005</v>
      </c>
      <c r="L1807" s="24"/>
      <c r="M1807" s="9">
        <v>3.54</v>
      </c>
      <c r="N1807" s="76">
        <f t="shared" si="80"/>
        <v>7.8547971953492488E-2</v>
      </c>
      <c r="P1807" s="23"/>
      <c r="R1807" s="34">
        <v>79.2</v>
      </c>
      <c r="S1807" s="34">
        <v>85.5</v>
      </c>
      <c r="T1807" s="34">
        <v>53.55</v>
      </c>
      <c r="U1807" s="34">
        <v>45.22</v>
      </c>
      <c r="V1807" s="34">
        <v>46.6</v>
      </c>
      <c r="W1807" s="78"/>
      <c r="X1807" s="78"/>
    </row>
    <row r="1808" spans="1:24" outlineLevel="1" x14ac:dyDescent="0.2">
      <c r="A1808" s="27">
        <f t="shared" si="81"/>
        <v>1802</v>
      </c>
      <c r="B1808" s="50">
        <v>42445</v>
      </c>
      <c r="C1808" s="34">
        <v>53.2</v>
      </c>
      <c r="D1808" s="34">
        <v>56.5</v>
      </c>
      <c r="E1808" s="34">
        <v>0.95</v>
      </c>
      <c r="F1808" s="34">
        <v>5.85</v>
      </c>
      <c r="G1808" s="34">
        <v>2.95</v>
      </c>
      <c r="H1808" s="34">
        <v>76.05</v>
      </c>
      <c r="I1808" s="34">
        <v>82.25</v>
      </c>
      <c r="J1808" s="20"/>
      <c r="K1808" s="24">
        <f t="shared" si="79"/>
        <v>46.13</v>
      </c>
      <c r="L1808" s="24"/>
      <c r="M1808" s="9">
        <v>3.98</v>
      </c>
      <c r="N1808" s="76">
        <f t="shared" si="80"/>
        <v>8.6277910253631032E-2</v>
      </c>
      <c r="P1808" s="23"/>
      <c r="R1808" s="34">
        <v>79.3</v>
      </c>
      <c r="S1808" s="34">
        <v>85.5</v>
      </c>
      <c r="T1808" s="34">
        <v>54.55</v>
      </c>
      <c r="U1808" s="34">
        <v>45.6</v>
      </c>
      <c r="V1808" s="34">
        <v>47.7</v>
      </c>
      <c r="W1808" s="78"/>
      <c r="X1808" s="78"/>
    </row>
    <row r="1809" spans="1:24" outlineLevel="1" x14ac:dyDescent="0.2">
      <c r="A1809" s="27">
        <f t="shared" si="81"/>
        <v>1803</v>
      </c>
      <c r="B1809" s="50">
        <v>42446</v>
      </c>
      <c r="C1809" s="34">
        <v>56</v>
      </c>
      <c r="D1809" s="34">
        <v>59.5</v>
      </c>
      <c r="E1809" s="34">
        <v>0.95</v>
      </c>
      <c r="F1809" s="34">
        <v>5.7</v>
      </c>
      <c r="G1809" s="34">
        <v>3.05</v>
      </c>
      <c r="H1809" s="34">
        <v>76</v>
      </c>
      <c r="I1809" s="34">
        <v>82</v>
      </c>
      <c r="J1809" s="20"/>
      <c r="K1809" s="24">
        <f t="shared" si="79"/>
        <v>49.04</v>
      </c>
      <c r="L1809" s="24"/>
      <c r="M1809" s="9">
        <v>4.22</v>
      </c>
      <c r="N1809" s="76">
        <f t="shared" si="80"/>
        <v>8.605220228384991E-2</v>
      </c>
      <c r="P1809" s="23"/>
      <c r="R1809" s="34">
        <v>79.5</v>
      </c>
      <c r="S1809" s="34">
        <v>85.5</v>
      </c>
      <c r="T1809" s="34">
        <v>57.05</v>
      </c>
      <c r="U1809" s="34">
        <v>49.35</v>
      </c>
      <c r="V1809" s="34">
        <v>51</v>
      </c>
      <c r="W1809" s="78"/>
      <c r="X1809" s="78"/>
    </row>
    <row r="1810" spans="1:24" outlineLevel="1" x14ac:dyDescent="0.2">
      <c r="A1810" s="27">
        <f t="shared" si="81"/>
        <v>1804</v>
      </c>
      <c r="B1810" s="50">
        <v>42447</v>
      </c>
      <c r="C1810" s="34">
        <v>57</v>
      </c>
      <c r="D1810" s="34">
        <v>60.5</v>
      </c>
      <c r="E1810" s="34">
        <v>0.95</v>
      </c>
      <c r="F1810" s="34">
        <v>5.7</v>
      </c>
      <c r="G1810" s="34">
        <v>3.35</v>
      </c>
      <c r="H1810" s="34">
        <v>76.099999999999994</v>
      </c>
      <c r="I1810" s="34">
        <v>82</v>
      </c>
      <c r="J1810" s="20"/>
      <c r="K1810" s="24">
        <f t="shared" si="79"/>
        <v>49.96</v>
      </c>
      <c r="L1810" s="24"/>
      <c r="M1810" s="9">
        <v>4.17</v>
      </c>
      <c r="N1810" s="76">
        <f t="shared" si="80"/>
        <v>8.3466773418734985E-2</v>
      </c>
      <c r="P1810" s="23"/>
      <c r="R1810" s="34">
        <v>79.599999999999994</v>
      </c>
      <c r="S1810" s="34">
        <v>85.5</v>
      </c>
      <c r="T1810" s="34">
        <v>58.85</v>
      </c>
      <c r="U1810" s="34">
        <v>49.4</v>
      </c>
      <c r="V1810" s="34">
        <v>52</v>
      </c>
      <c r="W1810" s="78"/>
      <c r="X1810" s="78"/>
    </row>
    <row r="1811" spans="1:24" outlineLevel="1" x14ac:dyDescent="0.2">
      <c r="A1811" s="27">
        <f t="shared" si="81"/>
        <v>1805</v>
      </c>
      <c r="B1811" s="50">
        <v>42450</v>
      </c>
      <c r="C1811" s="34">
        <v>58.5</v>
      </c>
      <c r="D1811" s="34">
        <v>62</v>
      </c>
      <c r="E1811" s="34">
        <v>0.95</v>
      </c>
      <c r="F1811" s="34">
        <v>5.8</v>
      </c>
      <c r="G1811" s="34">
        <v>3.25</v>
      </c>
      <c r="H1811" s="34">
        <v>76.349999999999994</v>
      </c>
      <c r="I1811" s="34">
        <v>82.25</v>
      </c>
      <c r="J1811" s="20"/>
      <c r="K1811" s="24">
        <f t="shared" si="79"/>
        <v>51.24</v>
      </c>
      <c r="L1811" s="24"/>
      <c r="M1811" s="9">
        <v>4.2300000000000004</v>
      </c>
      <c r="N1811" s="76">
        <f t="shared" si="80"/>
        <v>8.2552693208430922E-2</v>
      </c>
      <c r="P1811" s="23"/>
      <c r="R1811" s="34">
        <v>79.599999999999994</v>
      </c>
      <c r="S1811" s="34">
        <v>85.5</v>
      </c>
      <c r="T1811" s="34">
        <v>59.45</v>
      </c>
      <c r="U1811" s="34">
        <v>50.16</v>
      </c>
      <c r="V1811" s="34">
        <v>53.3</v>
      </c>
      <c r="W1811" s="78"/>
      <c r="X1811" s="78"/>
    </row>
    <row r="1812" spans="1:24" outlineLevel="1" x14ac:dyDescent="0.2">
      <c r="A1812" s="27">
        <f t="shared" si="81"/>
        <v>1806</v>
      </c>
      <c r="B1812" s="50">
        <v>42451</v>
      </c>
      <c r="C1812" s="34">
        <v>58</v>
      </c>
      <c r="D1812" s="34">
        <v>61.5</v>
      </c>
      <c r="E1812" s="34">
        <v>0.95</v>
      </c>
      <c r="F1812" s="34">
        <v>5.7</v>
      </c>
      <c r="G1812" s="34">
        <v>3.05</v>
      </c>
      <c r="H1812" s="34">
        <v>76.5</v>
      </c>
      <c r="I1812" s="34">
        <v>82.25</v>
      </c>
      <c r="J1812" s="20"/>
      <c r="K1812" s="24">
        <f t="shared" si="79"/>
        <v>50.88</v>
      </c>
      <c r="L1812" s="24"/>
      <c r="M1812" s="9">
        <v>4.2300000000000004</v>
      </c>
      <c r="N1812" s="76">
        <f t="shared" si="80"/>
        <v>8.3136792452830191E-2</v>
      </c>
      <c r="P1812" s="23"/>
      <c r="R1812" s="34">
        <v>79.75</v>
      </c>
      <c r="S1812" s="34">
        <v>85.5</v>
      </c>
      <c r="T1812" s="34">
        <v>58.95</v>
      </c>
      <c r="U1812" s="34">
        <v>49.84</v>
      </c>
      <c r="V1812" s="34">
        <v>52.8</v>
      </c>
      <c r="W1812" s="78"/>
      <c r="X1812" s="78"/>
    </row>
    <row r="1813" spans="1:24" outlineLevel="1" x14ac:dyDescent="0.2">
      <c r="A1813" s="27">
        <f t="shared" si="81"/>
        <v>1807</v>
      </c>
      <c r="B1813" s="50">
        <v>42452</v>
      </c>
      <c r="C1813" s="34">
        <v>56.75</v>
      </c>
      <c r="D1813" s="34">
        <v>60</v>
      </c>
      <c r="E1813" s="34">
        <v>0.95</v>
      </c>
      <c r="F1813" s="34">
        <v>5.75</v>
      </c>
      <c r="G1813" s="34">
        <v>3.05</v>
      </c>
      <c r="H1813" s="34">
        <v>76.75</v>
      </c>
      <c r="I1813" s="34">
        <v>82.5</v>
      </c>
      <c r="J1813" s="20"/>
      <c r="K1813" s="24">
        <f t="shared" si="79"/>
        <v>49.45</v>
      </c>
      <c r="L1813" s="24"/>
      <c r="M1813" s="9">
        <v>3.84</v>
      </c>
      <c r="N1813" s="76">
        <f t="shared" si="80"/>
        <v>7.7654196157735084E-2</v>
      </c>
      <c r="P1813" s="23"/>
      <c r="R1813" s="34">
        <v>79.75</v>
      </c>
      <c r="S1813" s="34">
        <v>85.5</v>
      </c>
      <c r="T1813" s="34">
        <v>58.95</v>
      </c>
      <c r="U1813" s="34">
        <v>49.51</v>
      </c>
      <c r="V1813" s="34">
        <v>51.05</v>
      </c>
      <c r="W1813" s="78"/>
      <c r="X1813" s="78"/>
    </row>
    <row r="1814" spans="1:24" outlineLevel="1" x14ac:dyDescent="0.2">
      <c r="A1814" s="27">
        <f t="shared" si="81"/>
        <v>1808</v>
      </c>
      <c r="B1814" s="50">
        <v>42453</v>
      </c>
      <c r="C1814" s="34">
        <v>55.5</v>
      </c>
      <c r="D1814" s="34">
        <v>58.75</v>
      </c>
      <c r="E1814" s="34">
        <v>0.95</v>
      </c>
      <c r="F1814" s="34">
        <v>5.7</v>
      </c>
      <c r="G1814" s="34">
        <v>3</v>
      </c>
      <c r="H1814" s="34">
        <v>76.75</v>
      </c>
      <c r="I1814" s="34">
        <v>82.5</v>
      </c>
      <c r="J1814" s="20"/>
      <c r="K1814" s="24">
        <f t="shared" si="79"/>
        <v>48.35</v>
      </c>
      <c r="L1814" s="24"/>
      <c r="M1814" s="9">
        <v>4.04</v>
      </c>
      <c r="N1814" s="76">
        <f t="shared" si="80"/>
        <v>8.3557394002068255E-2</v>
      </c>
      <c r="P1814" s="23"/>
      <c r="R1814" s="34">
        <v>79.75</v>
      </c>
      <c r="S1814" s="34">
        <v>85.5</v>
      </c>
      <c r="T1814" s="34">
        <v>56.65</v>
      </c>
      <c r="U1814" s="34">
        <v>47.71</v>
      </c>
      <c r="V1814" s="34">
        <v>49.8</v>
      </c>
      <c r="W1814" s="78"/>
      <c r="X1814" s="78"/>
    </row>
    <row r="1815" spans="1:24" outlineLevel="1" x14ac:dyDescent="0.2">
      <c r="A1815" s="27">
        <f t="shared" si="81"/>
        <v>1809</v>
      </c>
      <c r="B1815" s="50">
        <v>42457</v>
      </c>
      <c r="C1815" s="34">
        <v>56.1</v>
      </c>
      <c r="D1815" s="34">
        <v>59.35</v>
      </c>
      <c r="E1815" s="34">
        <v>0.95</v>
      </c>
      <c r="F1815" s="34">
        <v>5.7</v>
      </c>
      <c r="G1815" s="34">
        <v>3.07</v>
      </c>
      <c r="H1815" s="34">
        <v>76.8</v>
      </c>
      <c r="I1815" s="34">
        <v>82.5</v>
      </c>
      <c r="J1815" s="20"/>
      <c r="K1815" s="24">
        <f t="shared" si="79"/>
        <v>48.902000000000001</v>
      </c>
      <c r="L1815" s="24"/>
      <c r="M1815" s="9">
        <v>4.13</v>
      </c>
      <c r="N1815" s="76">
        <f t="shared" si="80"/>
        <v>8.4454623532779841E-2</v>
      </c>
      <c r="P1815" s="23"/>
      <c r="R1815" s="34">
        <v>79.8</v>
      </c>
      <c r="S1815" s="34">
        <v>85.5</v>
      </c>
      <c r="T1815" s="34">
        <v>56.25</v>
      </c>
      <c r="U1815" s="34">
        <v>47.07</v>
      </c>
      <c r="V1815" s="34">
        <v>50.4</v>
      </c>
      <c r="W1815" s="78"/>
      <c r="X1815" s="78"/>
    </row>
    <row r="1816" spans="1:24" outlineLevel="1" x14ac:dyDescent="0.2">
      <c r="A1816" s="27">
        <f t="shared" si="81"/>
        <v>1810</v>
      </c>
      <c r="B1816" s="50">
        <v>42458</v>
      </c>
      <c r="C1816" s="34">
        <v>54.25</v>
      </c>
      <c r="D1816" s="34">
        <v>57.5</v>
      </c>
      <c r="E1816" s="34">
        <v>0.95</v>
      </c>
      <c r="F1816" s="34">
        <v>5.8</v>
      </c>
      <c r="G1816" s="34">
        <v>3.08</v>
      </c>
      <c r="H1816" s="34">
        <v>77</v>
      </c>
      <c r="I1816" s="34">
        <v>82.5</v>
      </c>
      <c r="J1816" s="20"/>
      <c r="K1816" s="24">
        <f t="shared" si="79"/>
        <v>47.100000000000009</v>
      </c>
      <c r="L1816" s="24"/>
      <c r="M1816" s="9">
        <v>4.12</v>
      </c>
      <c r="N1816" s="76">
        <f t="shared" si="80"/>
        <v>8.7473460721868346E-2</v>
      </c>
      <c r="P1816" s="23"/>
      <c r="R1816" s="34">
        <v>80.5</v>
      </c>
      <c r="S1816" s="34">
        <v>86</v>
      </c>
      <c r="T1816" s="34">
        <v>56.05</v>
      </c>
      <c r="U1816" s="34">
        <v>46.54</v>
      </c>
      <c r="V1816" s="34">
        <v>48.55</v>
      </c>
      <c r="W1816" s="78"/>
      <c r="X1816" s="78"/>
    </row>
    <row r="1817" spans="1:24" outlineLevel="1" x14ac:dyDescent="0.2">
      <c r="A1817" s="27">
        <f t="shared" si="81"/>
        <v>1811</v>
      </c>
      <c r="B1817" s="50">
        <v>42459</v>
      </c>
      <c r="C1817" s="34">
        <v>54.1</v>
      </c>
      <c r="D1817" s="34">
        <v>57.35</v>
      </c>
      <c r="E1817" s="34">
        <v>0.95</v>
      </c>
      <c r="F1817" s="34">
        <v>5.8</v>
      </c>
      <c r="G1817" s="34">
        <v>3.08</v>
      </c>
      <c r="H1817" s="34">
        <v>77.8</v>
      </c>
      <c r="I1817" s="34">
        <v>83.25</v>
      </c>
      <c r="J1817" s="20"/>
      <c r="K1817" s="24">
        <f t="shared" si="79"/>
        <v>46.962000000000003</v>
      </c>
      <c r="L1817" s="24"/>
      <c r="M1817" s="9">
        <v>4.24</v>
      </c>
      <c r="N1817" s="76">
        <f t="shared" si="80"/>
        <v>9.0285762957284618E-2</v>
      </c>
      <c r="P1817" s="23"/>
      <c r="R1817" s="34">
        <v>81.55</v>
      </c>
      <c r="S1817" s="34">
        <v>87</v>
      </c>
      <c r="T1817" s="34">
        <v>55.35</v>
      </c>
      <c r="U1817" s="34">
        <v>46.07</v>
      </c>
      <c r="V1817" s="34">
        <v>48.4</v>
      </c>
      <c r="W1817" s="78"/>
      <c r="X1817" s="78"/>
    </row>
    <row r="1818" spans="1:24" outlineLevel="1" x14ac:dyDescent="0.2">
      <c r="A1818" s="27">
        <f t="shared" si="81"/>
        <v>1812</v>
      </c>
      <c r="B1818" s="50">
        <v>42460</v>
      </c>
      <c r="C1818" s="34">
        <v>54.1</v>
      </c>
      <c r="D1818" s="34">
        <v>57.35</v>
      </c>
      <c r="E1818" s="34">
        <v>0.95</v>
      </c>
      <c r="F1818" s="34">
        <v>6.15</v>
      </c>
      <c r="G1818" s="34">
        <v>3.25</v>
      </c>
      <c r="H1818" s="34">
        <v>77.650000000000006</v>
      </c>
      <c r="I1818" s="34">
        <v>83</v>
      </c>
      <c r="J1818" s="20"/>
      <c r="K1818" s="24">
        <f t="shared" si="79"/>
        <v>46.612000000000002</v>
      </c>
      <c r="L1818" s="24"/>
      <c r="M1818" s="9">
        <v>4.21</v>
      </c>
      <c r="N1818" s="76">
        <f t="shared" si="80"/>
        <v>9.0320089247404103E-2</v>
      </c>
      <c r="P1818" s="23"/>
      <c r="R1818" s="34">
        <v>81.650000000000006</v>
      </c>
      <c r="S1818" s="34">
        <v>87</v>
      </c>
      <c r="T1818" s="34">
        <v>55.35</v>
      </c>
      <c r="U1818" s="34">
        <v>45.47</v>
      </c>
      <c r="V1818" s="34">
        <v>48.25</v>
      </c>
      <c r="W1818" s="78"/>
      <c r="X1818" s="78"/>
    </row>
    <row r="1819" spans="1:24" outlineLevel="1" x14ac:dyDescent="0.2">
      <c r="A1819" s="27">
        <f t="shared" si="81"/>
        <v>1813</v>
      </c>
      <c r="B1819" s="50">
        <v>42461</v>
      </c>
      <c r="C1819" s="34">
        <v>55.1</v>
      </c>
      <c r="D1819" s="34">
        <v>59.1</v>
      </c>
      <c r="E1819" s="34">
        <v>1.05</v>
      </c>
      <c r="F1819" s="34">
        <v>6.6</v>
      </c>
      <c r="G1819" s="34">
        <v>3.35</v>
      </c>
      <c r="H1819" s="34">
        <v>77.900000000000006</v>
      </c>
      <c r="I1819" s="34">
        <v>83.25</v>
      </c>
      <c r="J1819" s="20"/>
      <c r="K1819" s="24">
        <f t="shared" si="79"/>
        <v>47.772000000000006</v>
      </c>
      <c r="L1819" s="24"/>
      <c r="M1819" s="9">
        <v>4.32</v>
      </c>
      <c r="N1819" s="76">
        <f t="shared" si="80"/>
        <v>9.0429540316503382E-2</v>
      </c>
      <c r="P1819" s="23"/>
      <c r="R1819" s="34">
        <v>86</v>
      </c>
      <c r="S1819" s="34">
        <v>87</v>
      </c>
      <c r="T1819" s="34">
        <v>55.95</v>
      </c>
      <c r="U1819" s="34">
        <v>45.74</v>
      </c>
      <c r="V1819" s="34">
        <v>48.65</v>
      </c>
      <c r="W1819" s="78"/>
      <c r="X1819" s="78"/>
    </row>
    <row r="1820" spans="1:24" outlineLevel="1" x14ac:dyDescent="0.2">
      <c r="A1820" s="27">
        <f t="shared" si="81"/>
        <v>1814</v>
      </c>
      <c r="B1820" s="50">
        <v>42464</v>
      </c>
      <c r="C1820" s="34">
        <v>55.1</v>
      </c>
      <c r="D1820" s="34">
        <v>59.1</v>
      </c>
      <c r="E1820" s="34">
        <v>1.05</v>
      </c>
      <c r="F1820" s="34">
        <v>6.7</v>
      </c>
      <c r="G1820" s="34">
        <v>3.5</v>
      </c>
      <c r="H1820" s="34">
        <v>77.900000000000006</v>
      </c>
      <c r="I1820" s="34">
        <v>83.25</v>
      </c>
      <c r="J1820" s="20"/>
      <c r="K1820" s="24">
        <f t="shared" si="79"/>
        <v>47.672000000000004</v>
      </c>
      <c r="L1820" s="24"/>
      <c r="M1820" s="9">
        <v>4.0599999999999996</v>
      </c>
      <c r="N1820" s="76">
        <f t="shared" si="80"/>
        <v>8.5165296190635995E-2</v>
      </c>
      <c r="P1820" s="23"/>
      <c r="R1820" s="34">
        <v>86</v>
      </c>
      <c r="S1820" s="34">
        <v>87</v>
      </c>
      <c r="T1820" s="34">
        <v>56.35</v>
      </c>
      <c r="U1820" s="34">
        <v>45.74</v>
      </c>
      <c r="V1820" s="34">
        <v>48.65</v>
      </c>
      <c r="W1820" s="78"/>
      <c r="X1820" s="78"/>
    </row>
    <row r="1821" spans="1:24" outlineLevel="1" x14ac:dyDescent="0.2">
      <c r="A1821" s="27">
        <f t="shared" si="81"/>
        <v>1815</v>
      </c>
      <c r="B1821" s="50">
        <v>42465</v>
      </c>
      <c r="C1821" s="34">
        <v>54.7</v>
      </c>
      <c r="D1821" s="34">
        <v>58.7</v>
      </c>
      <c r="E1821" s="34">
        <v>1.05</v>
      </c>
      <c r="F1821" s="34">
        <v>6.7</v>
      </c>
      <c r="G1821" s="34">
        <v>3.6</v>
      </c>
      <c r="H1821" s="34">
        <v>77.7</v>
      </c>
      <c r="I1821" s="34">
        <v>83.25</v>
      </c>
      <c r="J1821" s="20"/>
      <c r="K1821" s="24">
        <f t="shared" si="79"/>
        <v>47.304000000000002</v>
      </c>
      <c r="L1821" s="24"/>
      <c r="M1821" s="9">
        <v>4.13</v>
      </c>
      <c r="N1821" s="76">
        <f t="shared" si="80"/>
        <v>8.7307627261965157E-2</v>
      </c>
      <c r="P1821" s="23"/>
      <c r="R1821" s="34">
        <v>86.25</v>
      </c>
      <c r="S1821" s="34">
        <v>87.5</v>
      </c>
      <c r="T1821" s="34">
        <v>56.15</v>
      </c>
      <c r="U1821" s="34">
        <v>45.54</v>
      </c>
      <c r="V1821" s="34">
        <v>48.45</v>
      </c>
      <c r="W1821" s="78"/>
      <c r="X1821" s="78"/>
    </row>
    <row r="1822" spans="1:24" outlineLevel="1" x14ac:dyDescent="0.2">
      <c r="A1822" s="27">
        <f t="shared" si="81"/>
        <v>1816</v>
      </c>
      <c r="B1822" s="50">
        <v>42466</v>
      </c>
      <c r="C1822" s="34">
        <v>54.65</v>
      </c>
      <c r="D1822" s="34">
        <v>58.65</v>
      </c>
      <c r="E1822" s="34">
        <v>1.05</v>
      </c>
      <c r="F1822" s="34">
        <v>6.75</v>
      </c>
      <c r="G1822" s="34">
        <v>3.45</v>
      </c>
      <c r="H1822" s="34">
        <v>77.75</v>
      </c>
      <c r="I1822" s="34">
        <v>83.5</v>
      </c>
      <c r="J1822" s="20"/>
      <c r="K1822" s="24">
        <f t="shared" si="79"/>
        <v>47.207999999999998</v>
      </c>
      <c r="L1822" s="24"/>
      <c r="M1822" s="9">
        <v>4.0999999999999996</v>
      </c>
      <c r="N1822" s="76">
        <f t="shared" si="80"/>
        <v>8.684968649381461E-2</v>
      </c>
      <c r="P1822" s="23"/>
      <c r="R1822" s="34">
        <v>87.25</v>
      </c>
      <c r="S1822" s="34">
        <v>88.5</v>
      </c>
      <c r="T1822" s="34">
        <v>55.95</v>
      </c>
      <c r="U1822" s="34">
        <v>45.29</v>
      </c>
      <c r="V1822" s="34">
        <v>48.4</v>
      </c>
      <c r="W1822" s="78"/>
      <c r="X1822" s="78"/>
    </row>
    <row r="1823" spans="1:24" outlineLevel="1" x14ac:dyDescent="0.2">
      <c r="A1823" s="27">
        <f t="shared" si="81"/>
        <v>1817</v>
      </c>
      <c r="B1823" s="50">
        <v>42467</v>
      </c>
      <c r="C1823" s="34">
        <v>54.3</v>
      </c>
      <c r="D1823" s="34">
        <v>58.2</v>
      </c>
      <c r="E1823" s="34">
        <v>1.05</v>
      </c>
      <c r="F1823" s="34">
        <v>6.9</v>
      </c>
      <c r="G1823" s="34">
        <v>3.75</v>
      </c>
      <c r="H1823" s="34">
        <v>77.75</v>
      </c>
      <c r="I1823" s="34">
        <v>83.5</v>
      </c>
      <c r="J1823" s="20"/>
      <c r="K1823" s="24">
        <f t="shared" si="79"/>
        <v>46.644000000000005</v>
      </c>
      <c r="L1823" s="24"/>
      <c r="M1823" s="9">
        <v>4.07</v>
      </c>
      <c r="N1823" s="76">
        <f t="shared" si="80"/>
        <v>8.7256667524226048E-2</v>
      </c>
      <c r="P1823" s="23"/>
      <c r="R1823" s="34">
        <v>87.5</v>
      </c>
      <c r="S1823" s="34">
        <v>88.5</v>
      </c>
      <c r="T1823" s="34">
        <v>56.15</v>
      </c>
      <c r="U1823" s="34">
        <v>45.05</v>
      </c>
      <c r="V1823" s="34">
        <v>48.05</v>
      </c>
      <c r="W1823" s="78"/>
      <c r="X1823" s="78"/>
    </row>
    <row r="1824" spans="1:24" outlineLevel="1" x14ac:dyDescent="0.2">
      <c r="A1824" s="27">
        <f t="shared" si="81"/>
        <v>1818</v>
      </c>
      <c r="B1824" s="50">
        <v>42468</v>
      </c>
      <c r="C1824" s="34">
        <v>53.6</v>
      </c>
      <c r="D1824" s="34">
        <v>57.5</v>
      </c>
      <c r="E1824" s="34">
        <v>1.05</v>
      </c>
      <c r="F1824" s="34">
        <v>7.3</v>
      </c>
      <c r="G1824" s="34">
        <v>3.85</v>
      </c>
      <c r="H1824" s="34">
        <v>78.099999999999994</v>
      </c>
      <c r="I1824" s="34">
        <v>84</v>
      </c>
      <c r="J1824" s="20"/>
      <c r="K1824" s="24">
        <f t="shared" si="79"/>
        <v>45.600000000000009</v>
      </c>
      <c r="L1824" s="24"/>
      <c r="M1824" s="9">
        <v>4.4800000000000004</v>
      </c>
      <c r="N1824" s="76">
        <f t="shared" si="80"/>
        <v>9.8245614035087706E-2</v>
      </c>
      <c r="P1824" s="23"/>
      <c r="R1824" s="34">
        <v>88.5</v>
      </c>
      <c r="S1824" s="34">
        <v>90</v>
      </c>
      <c r="T1824" s="34">
        <v>55.25</v>
      </c>
      <c r="U1824" s="34">
        <v>44.61</v>
      </c>
      <c r="V1824" s="34">
        <v>47.35</v>
      </c>
      <c r="W1824" s="78"/>
      <c r="X1824" s="78"/>
    </row>
    <row r="1825" spans="1:24" outlineLevel="1" x14ac:dyDescent="0.2">
      <c r="A1825" s="27">
        <f t="shared" si="81"/>
        <v>1819</v>
      </c>
      <c r="B1825" s="50">
        <v>42471</v>
      </c>
      <c r="C1825" s="34">
        <v>56.2</v>
      </c>
      <c r="D1825" s="34">
        <v>60.5</v>
      </c>
      <c r="E1825" s="34">
        <v>1.05</v>
      </c>
      <c r="F1825" s="34">
        <v>7.45</v>
      </c>
      <c r="G1825" s="34">
        <v>3.9</v>
      </c>
      <c r="H1825" s="34">
        <v>78.349999999999994</v>
      </c>
      <c r="I1825" s="34">
        <v>84.25</v>
      </c>
      <c r="J1825" s="20"/>
      <c r="K1825" s="24">
        <f t="shared" si="79"/>
        <v>48.21</v>
      </c>
      <c r="L1825" s="24"/>
      <c r="M1825" s="9">
        <v>4.88</v>
      </c>
      <c r="N1825" s="76">
        <f t="shared" si="80"/>
        <v>0.10122381248703588</v>
      </c>
      <c r="P1825" s="23"/>
      <c r="R1825" s="34">
        <v>90.5</v>
      </c>
      <c r="S1825" s="34">
        <v>92.25</v>
      </c>
      <c r="T1825" s="34">
        <v>57.75</v>
      </c>
      <c r="U1825" s="34">
        <v>46.43</v>
      </c>
      <c r="V1825" s="34">
        <v>50.25</v>
      </c>
      <c r="W1825" s="78"/>
      <c r="X1825" s="78"/>
    </row>
    <row r="1826" spans="1:24" outlineLevel="1" x14ac:dyDescent="0.2">
      <c r="A1826" s="27">
        <f t="shared" si="81"/>
        <v>1820</v>
      </c>
      <c r="B1826" s="50">
        <v>42472</v>
      </c>
      <c r="C1826" s="34">
        <v>59.5</v>
      </c>
      <c r="D1826" s="34">
        <v>63.4</v>
      </c>
      <c r="E1826" s="34">
        <v>1.05</v>
      </c>
      <c r="F1826" s="34">
        <v>7.45</v>
      </c>
      <c r="G1826" s="34">
        <v>3.75</v>
      </c>
      <c r="H1826" s="34">
        <v>79.55</v>
      </c>
      <c r="I1826" s="34">
        <v>85.5</v>
      </c>
      <c r="J1826" s="20"/>
      <c r="K1826" s="24">
        <f t="shared" si="79"/>
        <v>50.878</v>
      </c>
      <c r="L1826" s="24"/>
      <c r="M1826" s="9">
        <v>5.32</v>
      </c>
      <c r="N1826" s="76">
        <f t="shared" si="80"/>
        <v>0.10456385864224223</v>
      </c>
      <c r="P1826" s="23"/>
      <c r="R1826" s="34">
        <v>90.5</v>
      </c>
      <c r="S1826" s="34">
        <v>92.25</v>
      </c>
      <c r="T1826" s="34">
        <v>60.25</v>
      </c>
      <c r="U1826" s="34">
        <v>48.52</v>
      </c>
      <c r="V1826" s="34">
        <v>53.25</v>
      </c>
      <c r="W1826" s="78"/>
      <c r="X1826" s="78"/>
    </row>
    <row r="1827" spans="1:24" outlineLevel="1" x14ac:dyDescent="0.2">
      <c r="A1827" s="27">
        <f t="shared" si="81"/>
        <v>1821</v>
      </c>
      <c r="B1827" s="50">
        <v>42473</v>
      </c>
      <c r="C1827" s="34">
        <v>60</v>
      </c>
      <c r="D1827" s="34">
        <v>64.400000000000006</v>
      </c>
      <c r="E1827" s="34">
        <v>1.05</v>
      </c>
      <c r="F1827" s="34">
        <v>7.45</v>
      </c>
      <c r="G1827" s="34">
        <v>3.7</v>
      </c>
      <c r="H1827" s="34">
        <v>79.5</v>
      </c>
      <c r="I1827" s="34">
        <v>85.5</v>
      </c>
      <c r="J1827" s="20"/>
      <c r="K1827" s="24">
        <f t="shared" si="79"/>
        <v>51.798000000000002</v>
      </c>
      <c r="L1827" s="24"/>
      <c r="M1827" s="9">
        <v>5.64</v>
      </c>
      <c r="N1827" s="76">
        <f t="shared" si="80"/>
        <v>0.10888451291555658</v>
      </c>
      <c r="P1827" s="23"/>
      <c r="R1827" s="34">
        <v>90.5</v>
      </c>
      <c r="S1827" s="34">
        <v>92.25</v>
      </c>
      <c r="T1827" s="34">
        <v>61.95</v>
      </c>
      <c r="U1827" s="34">
        <v>49.62</v>
      </c>
      <c r="V1827" s="34">
        <v>53.75</v>
      </c>
      <c r="W1827" s="78"/>
      <c r="X1827" s="78"/>
    </row>
    <row r="1828" spans="1:24" outlineLevel="1" x14ac:dyDescent="0.2">
      <c r="A1828" s="27">
        <f t="shared" si="81"/>
        <v>1822</v>
      </c>
      <c r="B1828" s="50">
        <v>42474</v>
      </c>
      <c r="C1828" s="34">
        <v>58.75</v>
      </c>
      <c r="D1828" s="34">
        <v>63.4</v>
      </c>
      <c r="E1828" s="34">
        <v>1.05</v>
      </c>
      <c r="F1828" s="34">
        <v>7.85</v>
      </c>
      <c r="G1828" s="34">
        <v>4</v>
      </c>
      <c r="H1828" s="34">
        <v>79.849999999999994</v>
      </c>
      <c r="I1828" s="34">
        <v>86</v>
      </c>
      <c r="J1828" s="20"/>
      <c r="K1828" s="24">
        <f t="shared" si="79"/>
        <v>50.478000000000002</v>
      </c>
      <c r="L1828" s="24"/>
      <c r="M1828" s="9">
        <v>5.25</v>
      </c>
      <c r="N1828" s="76">
        <f t="shared" si="80"/>
        <v>0.10400570545584215</v>
      </c>
      <c r="P1828" s="23"/>
      <c r="R1828" s="34">
        <v>91</v>
      </c>
      <c r="S1828" s="34">
        <v>93.5</v>
      </c>
      <c r="T1828" s="34">
        <v>60.45</v>
      </c>
      <c r="U1828" s="34">
        <v>48.61</v>
      </c>
      <c r="V1828" s="34">
        <v>52.25</v>
      </c>
      <c r="W1828" s="78"/>
      <c r="X1828" s="78"/>
    </row>
    <row r="1829" spans="1:24" outlineLevel="1" x14ac:dyDescent="0.2">
      <c r="A1829" s="27">
        <f t="shared" si="81"/>
        <v>1823</v>
      </c>
      <c r="B1829" s="50">
        <v>42475</v>
      </c>
      <c r="C1829" s="34">
        <v>58.3</v>
      </c>
      <c r="D1829" s="34">
        <v>62.95</v>
      </c>
      <c r="E1829" s="34">
        <v>1.05</v>
      </c>
      <c r="F1829" s="34">
        <v>8.3000000000000007</v>
      </c>
      <c r="G1829" s="34">
        <v>4.2</v>
      </c>
      <c r="H1829" s="34">
        <v>81.3</v>
      </c>
      <c r="I1829" s="34">
        <v>87.5</v>
      </c>
      <c r="J1829" s="20"/>
      <c r="K1829" s="24">
        <f t="shared" si="79"/>
        <v>49.614000000000004</v>
      </c>
      <c r="L1829" s="24"/>
      <c r="M1829" s="9">
        <v>5.29</v>
      </c>
      <c r="N1829" s="76">
        <f t="shared" si="80"/>
        <v>0.10662313056798484</v>
      </c>
      <c r="P1829" s="23"/>
      <c r="R1829" s="34">
        <v>94.25</v>
      </c>
      <c r="S1829" s="34">
        <v>94.25</v>
      </c>
      <c r="T1829" s="34">
        <v>59.15</v>
      </c>
      <c r="U1829" s="34">
        <v>48.35</v>
      </c>
      <c r="V1829" s="34">
        <v>51.8</v>
      </c>
      <c r="W1829" s="78"/>
      <c r="X1829" s="78"/>
    </row>
    <row r="1830" spans="1:24" outlineLevel="1" x14ac:dyDescent="0.2">
      <c r="A1830" s="27">
        <f t="shared" si="81"/>
        <v>1824</v>
      </c>
      <c r="B1830" s="50">
        <v>42478</v>
      </c>
      <c r="C1830" s="34">
        <v>60.55</v>
      </c>
      <c r="D1830" s="34">
        <v>65.349999999999994</v>
      </c>
      <c r="E1830" s="34">
        <v>1.05</v>
      </c>
      <c r="F1830" s="34">
        <v>9.1999999999999993</v>
      </c>
      <c r="G1830" s="34">
        <v>4.3</v>
      </c>
      <c r="H1830" s="34">
        <v>81.349999999999994</v>
      </c>
      <c r="I1830" s="34">
        <v>87.5</v>
      </c>
      <c r="J1830" s="20"/>
      <c r="K1830" s="24">
        <f t="shared" si="79"/>
        <v>50.921999999999997</v>
      </c>
      <c r="L1830" s="24"/>
      <c r="M1830" s="9">
        <v>5.27</v>
      </c>
      <c r="N1830" s="76">
        <f t="shared" si="80"/>
        <v>0.10349161462629118</v>
      </c>
      <c r="P1830" s="23"/>
      <c r="R1830" s="34">
        <v>94.25</v>
      </c>
      <c r="S1830" s="34">
        <v>94.25</v>
      </c>
      <c r="T1830" s="34">
        <v>61.65</v>
      </c>
      <c r="U1830" s="34">
        <v>50.95</v>
      </c>
      <c r="V1830" s="34">
        <v>54.05</v>
      </c>
      <c r="W1830" s="78"/>
      <c r="X1830" s="78"/>
    </row>
    <row r="1831" spans="1:24" outlineLevel="1" x14ac:dyDescent="0.2">
      <c r="A1831" s="27">
        <f t="shared" si="81"/>
        <v>1825</v>
      </c>
      <c r="B1831" s="50">
        <v>42479</v>
      </c>
      <c r="C1831" s="34">
        <v>62.6</v>
      </c>
      <c r="D1831" s="34">
        <v>67.400000000000006</v>
      </c>
      <c r="E1831" s="34">
        <v>1.2</v>
      </c>
      <c r="F1831" s="34">
        <v>9.25</v>
      </c>
      <c r="G1831" s="34">
        <v>4.3499999999999996</v>
      </c>
      <c r="H1831" s="34">
        <v>81.599999999999994</v>
      </c>
      <c r="I1831" s="34">
        <v>88</v>
      </c>
      <c r="J1831" s="20"/>
      <c r="K1831" s="24">
        <f t="shared" si="79"/>
        <v>52.75800000000001</v>
      </c>
      <c r="L1831" s="24"/>
      <c r="M1831" s="9">
        <v>5.74</v>
      </c>
      <c r="N1831" s="76">
        <f t="shared" si="80"/>
        <v>0.10879866560521625</v>
      </c>
      <c r="P1831" s="23"/>
      <c r="R1831" s="34">
        <v>95</v>
      </c>
      <c r="S1831" s="34">
        <v>96</v>
      </c>
      <c r="T1831" s="34">
        <v>63.75</v>
      </c>
      <c r="U1831" s="34">
        <v>52.23</v>
      </c>
      <c r="V1831" s="34">
        <v>56.1</v>
      </c>
      <c r="W1831" s="78"/>
      <c r="X1831" s="78"/>
    </row>
    <row r="1832" spans="1:24" outlineLevel="1" x14ac:dyDescent="0.2">
      <c r="A1832" s="27">
        <f t="shared" si="81"/>
        <v>1826</v>
      </c>
      <c r="B1832" s="50">
        <v>42480</v>
      </c>
      <c r="C1832" s="34">
        <v>65.349999999999994</v>
      </c>
      <c r="D1832" s="34">
        <v>70.05</v>
      </c>
      <c r="E1832" s="34">
        <v>1.2</v>
      </c>
      <c r="F1832" s="34">
        <v>8.9</v>
      </c>
      <c r="G1832" s="34">
        <v>4.05</v>
      </c>
      <c r="H1832" s="34">
        <v>83.1</v>
      </c>
      <c r="I1832" s="34">
        <v>89.5</v>
      </c>
      <c r="J1832" s="20"/>
      <c r="K1832" s="24">
        <f t="shared" si="79"/>
        <v>55.545999999999999</v>
      </c>
      <c r="L1832" s="24"/>
      <c r="M1832" s="9">
        <v>6.07</v>
      </c>
      <c r="N1832" s="76">
        <f t="shared" si="80"/>
        <v>0.10927879595290391</v>
      </c>
      <c r="P1832" s="23"/>
      <c r="R1832" s="34">
        <v>95.25</v>
      </c>
      <c r="S1832" s="34">
        <v>96.25</v>
      </c>
      <c r="T1832" s="34">
        <v>66.349999999999994</v>
      </c>
      <c r="U1832" s="34">
        <v>55.43</v>
      </c>
      <c r="V1832" s="34">
        <v>57.3</v>
      </c>
      <c r="W1832" s="78"/>
      <c r="X1832" s="78"/>
    </row>
    <row r="1833" spans="1:24" outlineLevel="1" x14ac:dyDescent="0.2">
      <c r="A1833" s="27">
        <f t="shared" si="81"/>
        <v>1827</v>
      </c>
      <c r="B1833" s="50">
        <v>42481</v>
      </c>
      <c r="C1833" s="34">
        <v>70.5</v>
      </c>
      <c r="D1833" s="34">
        <v>71.7</v>
      </c>
      <c r="E1833" s="34">
        <v>1.3</v>
      </c>
      <c r="F1833" s="34">
        <v>8.35</v>
      </c>
      <c r="G1833" s="34">
        <v>4.05</v>
      </c>
      <c r="H1833" s="34">
        <v>83.4</v>
      </c>
      <c r="I1833" s="34">
        <v>89.75</v>
      </c>
      <c r="J1833" s="20"/>
      <c r="K1833" s="24">
        <f t="shared" si="79"/>
        <v>57.613999999999997</v>
      </c>
      <c r="L1833" s="24"/>
      <c r="M1833" s="9">
        <v>5.53</v>
      </c>
      <c r="N1833" s="76">
        <f t="shared" si="80"/>
        <v>9.5983615093553659E-2</v>
      </c>
      <c r="P1833" s="23"/>
      <c r="R1833" s="34">
        <v>95.5</v>
      </c>
      <c r="S1833" s="34">
        <v>96.5</v>
      </c>
      <c r="T1833" s="34">
        <v>71.349999999999994</v>
      </c>
      <c r="U1833" s="34">
        <v>57.7</v>
      </c>
      <c r="V1833" s="34">
        <v>62.45</v>
      </c>
      <c r="W1833" s="78"/>
      <c r="X1833" s="78"/>
    </row>
    <row r="1834" spans="1:24" outlineLevel="1" x14ac:dyDescent="0.2">
      <c r="A1834" s="27">
        <f t="shared" si="81"/>
        <v>1828</v>
      </c>
      <c r="B1834" s="50">
        <v>42482</v>
      </c>
      <c r="C1834" s="34">
        <v>65.849999999999994</v>
      </c>
      <c r="D1834" s="34">
        <v>70.55</v>
      </c>
      <c r="E1834" s="34">
        <v>1.2</v>
      </c>
      <c r="F1834" s="34">
        <v>8.9499999999999993</v>
      </c>
      <c r="G1834" s="34">
        <v>4.45</v>
      </c>
      <c r="H1834" s="34">
        <v>84.65</v>
      </c>
      <c r="I1834" s="34">
        <v>91</v>
      </c>
      <c r="J1834" s="20"/>
      <c r="K1834" s="24">
        <f t="shared" si="79"/>
        <v>55.956000000000003</v>
      </c>
      <c r="L1834" s="24"/>
      <c r="M1834" s="9">
        <v>5.42</v>
      </c>
      <c r="N1834" s="76">
        <f t="shared" si="80"/>
        <v>9.6861820001429691E-2</v>
      </c>
      <c r="P1834" s="23"/>
      <c r="R1834" s="34">
        <v>96.75</v>
      </c>
      <c r="S1834" s="34">
        <v>97.75</v>
      </c>
      <c r="T1834" s="34">
        <v>67.55</v>
      </c>
      <c r="U1834" s="34">
        <v>55.44</v>
      </c>
      <c r="V1834" s="34">
        <v>57.8</v>
      </c>
      <c r="W1834" s="78"/>
      <c r="X1834" s="78"/>
    </row>
    <row r="1835" spans="1:24" outlineLevel="1" x14ac:dyDescent="0.2">
      <c r="A1835" s="27">
        <f t="shared" si="81"/>
        <v>1829</v>
      </c>
      <c r="B1835" s="50">
        <v>42485</v>
      </c>
      <c r="C1835" s="34">
        <v>65.599999999999994</v>
      </c>
      <c r="D1835" s="34">
        <v>70.3</v>
      </c>
      <c r="E1835" s="34">
        <v>1.2</v>
      </c>
      <c r="F1835" s="34">
        <v>9</v>
      </c>
      <c r="G1835" s="34">
        <v>4.4000000000000004</v>
      </c>
      <c r="H1835" s="34">
        <v>86.75</v>
      </c>
      <c r="I1835" s="34">
        <v>93.25</v>
      </c>
      <c r="J1835" s="20"/>
      <c r="K1835" s="24">
        <f t="shared" si="79"/>
        <v>55.676000000000002</v>
      </c>
      <c r="L1835" s="24"/>
      <c r="M1835" s="9">
        <v>5.09</v>
      </c>
      <c r="N1835" s="76">
        <f t="shared" si="80"/>
        <v>9.1421797542926925E-2</v>
      </c>
      <c r="P1835" s="23"/>
      <c r="R1835" s="34">
        <v>98</v>
      </c>
      <c r="S1835" s="34">
        <v>98.5</v>
      </c>
      <c r="T1835" s="34">
        <v>66.849999999999994</v>
      </c>
      <c r="U1835" s="34">
        <v>54.53</v>
      </c>
      <c r="V1835" s="34">
        <v>57.05</v>
      </c>
      <c r="W1835" s="78"/>
      <c r="X1835" s="78"/>
    </row>
    <row r="1836" spans="1:24" outlineLevel="1" x14ac:dyDescent="0.2">
      <c r="A1836" s="27">
        <f t="shared" si="81"/>
        <v>1830</v>
      </c>
      <c r="B1836" s="50">
        <v>42486</v>
      </c>
      <c r="C1836" s="34">
        <v>61.65</v>
      </c>
      <c r="D1836" s="34">
        <v>66.45</v>
      </c>
      <c r="E1836" s="34">
        <v>1.1499999999999999</v>
      </c>
      <c r="F1836" s="34">
        <v>9.1</v>
      </c>
      <c r="G1836" s="34">
        <v>4.4000000000000004</v>
      </c>
      <c r="H1836" s="34">
        <v>86.9</v>
      </c>
      <c r="I1836" s="34">
        <v>93.5</v>
      </c>
      <c r="J1836" s="20"/>
      <c r="K1836" s="24">
        <f t="shared" si="79"/>
        <v>52.034000000000006</v>
      </c>
      <c r="L1836" s="24"/>
      <c r="M1836" s="9">
        <v>5.24</v>
      </c>
      <c r="N1836" s="76">
        <f t="shared" si="80"/>
        <v>0.10070338624745358</v>
      </c>
      <c r="P1836" s="23"/>
      <c r="R1836" s="34">
        <v>100</v>
      </c>
      <c r="S1836" s="34">
        <v>99.25</v>
      </c>
      <c r="T1836" s="34">
        <v>63.85</v>
      </c>
      <c r="U1836" s="34">
        <v>52.18</v>
      </c>
      <c r="V1836" s="34">
        <v>53.1</v>
      </c>
      <c r="W1836" s="78"/>
      <c r="X1836" s="78"/>
    </row>
    <row r="1837" spans="1:24" outlineLevel="1" x14ac:dyDescent="0.2">
      <c r="A1837" s="27">
        <f t="shared" si="81"/>
        <v>1831</v>
      </c>
      <c r="B1837" s="50">
        <v>42487</v>
      </c>
      <c r="C1837" s="34">
        <v>61</v>
      </c>
      <c r="D1837" s="34">
        <v>65.8</v>
      </c>
      <c r="E1837" s="34">
        <v>1.1499999999999999</v>
      </c>
      <c r="F1837" s="34">
        <v>9.25</v>
      </c>
      <c r="G1837" s="34">
        <v>4.25</v>
      </c>
      <c r="H1837" s="34">
        <v>87</v>
      </c>
      <c r="I1837" s="34">
        <v>93.5</v>
      </c>
      <c r="J1837" s="20"/>
      <c r="K1837" s="24">
        <f t="shared" si="79"/>
        <v>51.286000000000001</v>
      </c>
      <c r="L1837" s="24"/>
      <c r="M1837" s="9">
        <v>5.59</v>
      </c>
      <c r="N1837" s="76">
        <f t="shared" si="80"/>
        <v>0.10899660726124089</v>
      </c>
      <c r="P1837" s="23"/>
      <c r="R1837" s="34">
        <v>99.75</v>
      </c>
      <c r="S1837" s="34">
        <v>99.25</v>
      </c>
      <c r="T1837" s="34">
        <v>62.35</v>
      </c>
      <c r="U1837" s="34">
        <v>50.92</v>
      </c>
      <c r="V1837" s="34">
        <v>52.45</v>
      </c>
      <c r="W1837" s="78"/>
      <c r="X1837" s="78"/>
    </row>
    <row r="1838" spans="1:24" outlineLevel="1" x14ac:dyDescent="0.2">
      <c r="A1838" s="27">
        <f t="shared" si="81"/>
        <v>1832</v>
      </c>
      <c r="B1838" s="50">
        <v>42488</v>
      </c>
      <c r="C1838" s="34">
        <v>63.5</v>
      </c>
      <c r="D1838" s="34">
        <v>69.8</v>
      </c>
      <c r="E1838" s="34">
        <v>1.1499999999999999</v>
      </c>
      <c r="F1838" s="34">
        <v>8.9</v>
      </c>
      <c r="G1838" s="34">
        <v>4.2</v>
      </c>
      <c r="H1838" s="34">
        <v>87</v>
      </c>
      <c r="I1838" s="34">
        <v>93.5</v>
      </c>
      <c r="J1838" s="20"/>
      <c r="K1838" s="24">
        <f t="shared" si="79"/>
        <v>55.315999999999995</v>
      </c>
      <c r="L1838" s="24"/>
      <c r="M1838" s="9">
        <v>5.62</v>
      </c>
      <c r="N1838" s="76">
        <f t="shared" si="80"/>
        <v>0.10159809096825513</v>
      </c>
      <c r="P1838" s="23"/>
      <c r="R1838" s="34">
        <v>99.5</v>
      </c>
      <c r="S1838" s="34">
        <v>99</v>
      </c>
      <c r="T1838" s="34">
        <v>65.099999999999994</v>
      </c>
      <c r="U1838" s="34">
        <v>52.22</v>
      </c>
      <c r="V1838" s="34">
        <v>54.95</v>
      </c>
      <c r="W1838" s="78"/>
      <c r="X1838" s="78"/>
    </row>
    <row r="1839" spans="1:24" outlineLevel="1" x14ac:dyDescent="0.2">
      <c r="A1839" s="27">
        <f t="shared" si="81"/>
        <v>1833</v>
      </c>
      <c r="B1839" s="50">
        <v>42489</v>
      </c>
      <c r="C1839" s="34">
        <v>65.849999999999994</v>
      </c>
      <c r="D1839" s="34">
        <v>72.8</v>
      </c>
      <c r="E1839" s="34">
        <v>1.1499999999999999</v>
      </c>
      <c r="F1839" s="34">
        <v>8.6</v>
      </c>
      <c r="G1839" s="34">
        <v>4.1500000000000004</v>
      </c>
      <c r="H1839" s="34">
        <v>87.1</v>
      </c>
      <c r="I1839" s="34">
        <v>93.5</v>
      </c>
      <c r="J1839" s="20"/>
      <c r="K1839" s="24">
        <f t="shared" si="79"/>
        <v>58.375999999999998</v>
      </c>
      <c r="L1839" s="24"/>
      <c r="M1839" s="9">
        <v>5.67</v>
      </c>
      <c r="N1839" s="76">
        <f t="shared" si="80"/>
        <v>9.7128957105659858E-2</v>
      </c>
      <c r="P1839" s="23"/>
      <c r="R1839" s="34">
        <v>99.5</v>
      </c>
      <c r="S1839" s="34">
        <v>99</v>
      </c>
      <c r="T1839" s="34">
        <v>67.099999999999994</v>
      </c>
      <c r="U1839" s="34">
        <v>54</v>
      </c>
      <c r="V1839" s="34">
        <v>56.15</v>
      </c>
      <c r="W1839" s="78"/>
      <c r="X1839" s="78"/>
    </row>
    <row r="1840" spans="1:24" outlineLevel="1" x14ac:dyDescent="0.2">
      <c r="A1840" s="27">
        <f t="shared" si="81"/>
        <v>1834</v>
      </c>
      <c r="B1840" s="50">
        <v>42492</v>
      </c>
      <c r="C1840" s="34">
        <v>65.849999999999994</v>
      </c>
      <c r="D1840" s="34">
        <v>72.8</v>
      </c>
      <c r="E1840" s="34">
        <v>1.1499999999999999</v>
      </c>
      <c r="F1840" s="34">
        <v>8.6</v>
      </c>
      <c r="G1840" s="34">
        <v>4.1500000000000004</v>
      </c>
      <c r="H1840" s="34">
        <v>87.1</v>
      </c>
      <c r="I1840" s="34">
        <v>93.5</v>
      </c>
      <c r="J1840" s="20"/>
      <c r="K1840" s="24">
        <f t="shared" si="79"/>
        <v>58.375999999999998</v>
      </c>
      <c r="L1840" s="24"/>
      <c r="M1840" s="9">
        <v>5.65</v>
      </c>
      <c r="N1840" s="76">
        <f t="shared" si="80"/>
        <v>9.6786350555022618E-2</v>
      </c>
      <c r="P1840" s="23"/>
      <c r="R1840" s="34">
        <v>99.5</v>
      </c>
      <c r="S1840" s="34">
        <v>99</v>
      </c>
      <c r="T1840" s="34" t="e">
        <v>#N/A</v>
      </c>
      <c r="U1840" s="34">
        <v>54</v>
      </c>
      <c r="V1840" s="34">
        <v>56.15</v>
      </c>
      <c r="W1840" s="78"/>
      <c r="X1840" s="78"/>
    </row>
    <row r="1841" spans="1:24" outlineLevel="1" x14ac:dyDescent="0.2">
      <c r="A1841" s="27">
        <f t="shared" si="81"/>
        <v>1835</v>
      </c>
      <c r="B1841" s="50">
        <v>42493</v>
      </c>
      <c r="C1841" s="34">
        <v>63.85</v>
      </c>
      <c r="D1841" s="34">
        <v>70.8</v>
      </c>
      <c r="E1841" s="34">
        <v>1.1499999999999999</v>
      </c>
      <c r="F1841" s="34">
        <v>8.6</v>
      </c>
      <c r="G1841" s="34">
        <v>4.0999999999999996</v>
      </c>
      <c r="H1841" s="34">
        <v>87.1</v>
      </c>
      <c r="I1841" s="34">
        <v>93.5</v>
      </c>
      <c r="J1841" s="20"/>
      <c r="K1841" s="24">
        <f t="shared" si="79"/>
        <v>56.535999999999994</v>
      </c>
      <c r="L1841" s="24"/>
      <c r="M1841" s="9">
        <v>5.21</v>
      </c>
      <c r="N1841" s="76">
        <f t="shared" si="80"/>
        <v>9.2153671996603945E-2</v>
      </c>
      <c r="P1841" s="23"/>
      <c r="R1841" s="34">
        <v>98.75</v>
      </c>
      <c r="S1841" s="34">
        <v>98.25</v>
      </c>
      <c r="T1841" s="34">
        <v>65.099999999999994</v>
      </c>
      <c r="U1841" s="34">
        <v>51.45</v>
      </c>
      <c r="V1841" s="34">
        <v>54.15</v>
      </c>
      <c r="W1841" s="78"/>
      <c r="X1841" s="78"/>
    </row>
    <row r="1842" spans="1:24" outlineLevel="1" x14ac:dyDescent="0.2">
      <c r="A1842" s="27">
        <f t="shared" si="81"/>
        <v>1836</v>
      </c>
      <c r="B1842" s="50">
        <v>42494</v>
      </c>
      <c r="C1842" s="34">
        <v>61.5</v>
      </c>
      <c r="D1842" s="34">
        <v>68.2</v>
      </c>
      <c r="E1842" s="34">
        <v>1.1499999999999999</v>
      </c>
      <c r="F1842" s="34">
        <v>8.1</v>
      </c>
      <c r="G1842" s="34">
        <v>3.95</v>
      </c>
      <c r="H1842" s="34">
        <v>86.4</v>
      </c>
      <c r="I1842" s="34">
        <v>92.5</v>
      </c>
      <c r="J1842" s="20"/>
      <c r="K1842" s="24">
        <f t="shared" si="79"/>
        <v>54.644000000000005</v>
      </c>
      <c r="L1842" s="24"/>
      <c r="M1842" s="9">
        <v>4.8600000000000003</v>
      </c>
      <c r="N1842" s="76">
        <f t="shared" si="80"/>
        <v>8.893931630188126E-2</v>
      </c>
      <c r="P1842" s="23"/>
      <c r="R1842" s="34">
        <v>98.25</v>
      </c>
      <c r="S1842" s="34">
        <v>97.75</v>
      </c>
      <c r="T1842" s="34">
        <v>62.1</v>
      </c>
      <c r="U1842" s="34">
        <v>49.58</v>
      </c>
      <c r="V1842" s="34">
        <v>51.8</v>
      </c>
      <c r="W1842" s="78"/>
      <c r="X1842" s="78"/>
    </row>
    <row r="1843" spans="1:24" outlineLevel="1" x14ac:dyDescent="0.2">
      <c r="A1843" s="27">
        <f t="shared" si="81"/>
        <v>1837</v>
      </c>
      <c r="B1843" s="50">
        <v>42495</v>
      </c>
      <c r="C1843" s="34">
        <v>60.2</v>
      </c>
      <c r="D1843" s="34">
        <v>66.900000000000006</v>
      </c>
      <c r="E1843" s="34">
        <v>1.1499999999999999</v>
      </c>
      <c r="F1843" s="34">
        <v>8.0500000000000007</v>
      </c>
      <c r="G1843" s="34">
        <v>3.75</v>
      </c>
      <c r="H1843" s="34">
        <v>86.4</v>
      </c>
      <c r="I1843" s="34">
        <v>92.5</v>
      </c>
      <c r="J1843" s="20"/>
      <c r="K1843" s="24">
        <f t="shared" si="79"/>
        <v>53.498000000000005</v>
      </c>
      <c r="L1843" s="24"/>
      <c r="M1843" s="9">
        <v>4.63</v>
      </c>
      <c r="N1843" s="76">
        <f t="shared" si="80"/>
        <v>8.6545291412763084E-2</v>
      </c>
      <c r="P1843" s="23"/>
      <c r="R1843" s="34">
        <v>97.75</v>
      </c>
      <c r="S1843" s="34">
        <v>97.75</v>
      </c>
      <c r="T1843" s="34">
        <v>61.3</v>
      </c>
      <c r="U1843" s="34">
        <v>49.21</v>
      </c>
      <c r="V1843" s="34">
        <v>50.5</v>
      </c>
      <c r="W1843" s="78"/>
      <c r="X1843" s="78"/>
    </row>
    <row r="1844" spans="1:24" outlineLevel="1" x14ac:dyDescent="0.2">
      <c r="A1844" s="27">
        <f t="shared" si="81"/>
        <v>1838</v>
      </c>
      <c r="B1844" s="50">
        <v>42496</v>
      </c>
      <c r="C1844" s="34">
        <v>58.35</v>
      </c>
      <c r="D1844" s="34">
        <v>64.900000000000006</v>
      </c>
      <c r="E1844" s="34">
        <v>1.1000000000000001</v>
      </c>
      <c r="F1844" s="34">
        <v>8</v>
      </c>
      <c r="G1844" s="34">
        <v>3.7</v>
      </c>
      <c r="H1844" s="34">
        <v>86.45</v>
      </c>
      <c r="I1844" s="34">
        <v>92.5</v>
      </c>
      <c r="J1844" s="20"/>
      <c r="K1844" s="24">
        <f t="shared" si="79"/>
        <v>51.708000000000006</v>
      </c>
      <c r="L1844" s="24"/>
      <c r="M1844" s="9">
        <v>4.78</v>
      </c>
      <c r="N1844" s="76">
        <f t="shared" si="80"/>
        <v>9.2442175292024434E-2</v>
      </c>
      <c r="P1844" s="23"/>
      <c r="R1844" s="34">
        <v>97.5</v>
      </c>
      <c r="S1844" s="34">
        <v>98.25</v>
      </c>
      <c r="T1844" s="34">
        <v>60.3</v>
      </c>
      <c r="U1844" s="34">
        <v>47.1</v>
      </c>
      <c r="V1844" s="34">
        <v>50.8</v>
      </c>
      <c r="W1844" s="78"/>
      <c r="X1844" s="78"/>
    </row>
    <row r="1845" spans="1:24" outlineLevel="1" x14ac:dyDescent="0.2">
      <c r="A1845" s="27">
        <f t="shared" si="81"/>
        <v>1839</v>
      </c>
      <c r="B1845" s="50">
        <v>42499</v>
      </c>
      <c r="C1845" s="34">
        <v>54.85</v>
      </c>
      <c r="D1845" s="34">
        <v>61.4</v>
      </c>
      <c r="E1845" s="34">
        <v>1.1000000000000001</v>
      </c>
      <c r="F1845" s="34">
        <v>8</v>
      </c>
      <c r="G1845" s="34">
        <v>3.6</v>
      </c>
      <c r="H1845" s="34">
        <v>86.45</v>
      </c>
      <c r="I1845" s="34">
        <v>92.5</v>
      </c>
      <c r="J1845" s="20"/>
      <c r="K1845" s="24">
        <f t="shared" si="79"/>
        <v>48.488</v>
      </c>
      <c r="L1845" s="24"/>
      <c r="M1845" s="9">
        <v>4.3099999999999996</v>
      </c>
      <c r="N1845" s="76">
        <f t="shared" si="80"/>
        <v>8.8887972281801675E-2</v>
      </c>
      <c r="P1845" s="23"/>
      <c r="R1845" s="34">
        <v>95</v>
      </c>
      <c r="S1845" s="34">
        <v>100</v>
      </c>
      <c r="T1845" s="34">
        <v>56.75</v>
      </c>
      <c r="U1845" s="34">
        <v>44.08</v>
      </c>
      <c r="V1845" s="34">
        <v>47.3</v>
      </c>
      <c r="W1845" s="78"/>
      <c r="X1845" s="78"/>
    </row>
    <row r="1846" spans="1:24" outlineLevel="1" x14ac:dyDescent="0.2">
      <c r="A1846" s="27">
        <f t="shared" si="81"/>
        <v>1840</v>
      </c>
      <c r="B1846" s="50">
        <v>42500</v>
      </c>
      <c r="C1846" s="34">
        <v>56.1</v>
      </c>
      <c r="D1846" s="34">
        <v>62.65</v>
      </c>
      <c r="E1846" s="34">
        <v>1.1000000000000001</v>
      </c>
      <c r="F1846" s="34">
        <v>7.5</v>
      </c>
      <c r="G1846" s="34">
        <v>3.5</v>
      </c>
      <c r="H1846" s="34">
        <v>86.45</v>
      </c>
      <c r="I1846" s="34">
        <v>92.5</v>
      </c>
      <c r="J1846" s="20"/>
      <c r="K1846" s="24">
        <f t="shared" si="79"/>
        <v>50.137999999999998</v>
      </c>
      <c r="L1846" s="24"/>
      <c r="M1846" s="9">
        <v>4.55</v>
      </c>
      <c r="N1846" s="76">
        <f t="shared" si="80"/>
        <v>9.0749531293629587E-2</v>
      </c>
      <c r="P1846" s="23"/>
      <c r="R1846" s="34">
        <v>94.5</v>
      </c>
      <c r="S1846" s="34">
        <v>100.25</v>
      </c>
      <c r="T1846" s="34">
        <v>56.75</v>
      </c>
      <c r="U1846" s="34">
        <v>46.53</v>
      </c>
      <c r="V1846" s="34">
        <v>48.55</v>
      </c>
      <c r="W1846" s="78"/>
      <c r="X1846" s="78"/>
    </row>
    <row r="1847" spans="1:24" outlineLevel="1" x14ac:dyDescent="0.2">
      <c r="A1847" s="27">
        <f t="shared" si="81"/>
        <v>1841</v>
      </c>
      <c r="B1847" s="50">
        <v>42501</v>
      </c>
      <c r="C1847" s="34">
        <v>56.25</v>
      </c>
      <c r="D1847" s="34">
        <v>62.65</v>
      </c>
      <c r="E1847" s="34">
        <v>1.1000000000000001</v>
      </c>
      <c r="F1847" s="34">
        <v>7.3</v>
      </c>
      <c r="G1847" s="34">
        <v>3.5</v>
      </c>
      <c r="H1847" s="34">
        <v>87.15</v>
      </c>
      <c r="I1847" s="34">
        <v>93.25</v>
      </c>
      <c r="J1847" s="20"/>
      <c r="K1847" s="24">
        <f t="shared" si="79"/>
        <v>50.338000000000001</v>
      </c>
      <c r="L1847" s="24"/>
      <c r="M1847" s="9">
        <v>4.5999999999999996</v>
      </c>
      <c r="N1847" s="76">
        <f t="shared" si="80"/>
        <v>9.1382255949779487E-2</v>
      </c>
      <c r="P1847" s="23"/>
      <c r="R1847" s="34">
        <v>94.25</v>
      </c>
      <c r="S1847" s="34">
        <v>100.25</v>
      </c>
      <c r="T1847" s="34">
        <v>57.15</v>
      </c>
      <c r="U1847" s="34">
        <v>46.18</v>
      </c>
      <c r="V1847" s="34">
        <v>48.85</v>
      </c>
      <c r="W1847" s="78"/>
      <c r="X1847" s="78"/>
    </row>
    <row r="1848" spans="1:24" outlineLevel="1" x14ac:dyDescent="0.2">
      <c r="A1848" s="27">
        <f t="shared" si="81"/>
        <v>1842</v>
      </c>
      <c r="B1848" s="50">
        <v>42502</v>
      </c>
      <c r="C1848" s="34">
        <v>55.45</v>
      </c>
      <c r="D1848" s="34">
        <v>61.45</v>
      </c>
      <c r="E1848" s="34">
        <v>1</v>
      </c>
      <c r="F1848" s="34">
        <v>7.4</v>
      </c>
      <c r="G1848" s="34">
        <v>3.55</v>
      </c>
      <c r="H1848" s="34">
        <v>87.35</v>
      </c>
      <c r="I1848" s="34">
        <v>93.5</v>
      </c>
      <c r="J1848" s="20"/>
      <c r="K1848" s="24">
        <f t="shared" si="79"/>
        <v>49.134000000000007</v>
      </c>
      <c r="L1848" s="24"/>
      <c r="M1848" s="9">
        <v>4.4400000000000004</v>
      </c>
      <c r="N1848" s="76">
        <f t="shared" si="80"/>
        <v>9.0365123946757844E-2</v>
      </c>
      <c r="P1848" s="23"/>
      <c r="R1848" s="34">
        <v>92.5</v>
      </c>
      <c r="S1848" s="34">
        <v>100.25</v>
      </c>
      <c r="T1848" s="34">
        <v>56.55</v>
      </c>
      <c r="U1848" s="34">
        <v>45.81</v>
      </c>
      <c r="V1848" s="34">
        <v>48.25</v>
      </c>
      <c r="W1848" s="78"/>
      <c r="X1848" s="78"/>
    </row>
    <row r="1849" spans="1:24" outlineLevel="1" x14ac:dyDescent="0.2">
      <c r="A1849" s="27">
        <f t="shared" si="81"/>
        <v>1843</v>
      </c>
      <c r="B1849" s="50">
        <v>42503</v>
      </c>
      <c r="C1849" s="34">
        <v>53.45</v>
      </c>
      <c r="D1849" s="34">
        <v>58.45</v>
      </c>
      <c r="E1849" s="34">
        <v>1</v>
      </c>
      <c r="F1849" s="34">
        <v>7.9</v>
      </c>
      <c r="G1849" s="34">
        <v>3.85</v>
      </c>
      <c r="H1849" s="34">
        <v>86.75</v>
      </c>
      <c r="I1849" s="34">
        <v>93.25</v>
      </c>
      <c r="J1849" s="20"/>
      <c r="K1849" s="24">
        <f t="shared" si="79"/>
        <v>45.874000000000009</v>
      </c>
      <c r="L1849" s="24"/>
      <c r="M1849" s="9">
        <v>4.13</v>
      </c>
      <c r="N1849" s="76">
        <f t="shared" si="80"/>
        <v>9.0029210446004246E-2</v>
      </c>
      <c r="P1849" s="23"/>
      <c r="R1849" s="34">
        <v>91.5</v>
      </c>
      <c r="S1849" s="34">
        <v>98</v>
      </c>
      <c r="T1849" s="34">
        <v>54.55</v>
      </c>
      <c r="U1849" s="34">
        <v>43.44</v>
      </c>
      <c r="V1849" s="34">
        <v>46.45</v>
      </c>
      <c r="W1849" s="78"/>
      <c r="X1849" s="78"/>
    </row>
    <row r="1850" spans="1:24" outlineLevel="1" x14ac:dyDescent="0.2">
      <c r="A1850" s="27">
        <f t="shared" si="81"/>
        <v>1844</v>
      </c>
      <c r="B1850" s="50">
        <v>42506</v>
      </c>
      <c r="C1850" s="34">
        <v>54.4</v>
      </c>
      <c r="D1850" s="34">
        <v>58.9</v>
      </c>
      <c r="E1850" s="34">
        <v>1</v>
      </c>
      <c r="F1850" s="34">
        <v>8.1</v>
      </c>
      <c r="G1850" s="34">
        <v>4.05</v>
      </c>
      <c r="H1850" s="34">
        <v>86.4</v>
      </c>
      <c r="I1850" s="34">
        <v>93</v>
      </c>
      <c r="J1850" s="20"/>
      <c r="K1850" s="24">
        <f t="shared" si="79"/>
        <v>46.088000000000001</v>
      </c>
      <c r="L1850" s="24"/>
      <c r="M1850" s="9">
        <v>4.2300000000000004</v>
      </c>
      <c r="N1850" s="76">
        <f t="shared" si="80"/>
        <v>9.1780940808887351E-2</v>
      </c>
      <c r="P1850" s="23"/>
      <c r="R1850" s="34">
        <v>91.5</v>
      </c>
      <c r="S1850" s="34">
        <v>98</v>
      </c>
      <c r="T1850" s="34">
        <v>55.35</v>
      </c>
      <c r="U1850" s="34">
        <v>42.21</v>
      </c>
      <c r="V1850" s="34">
        <v>47.4</v>
      </c>
      <c r="W1850" s="78"/>
      <c r="X1850" s="78"/>
    </row>
    <row r="1851" spans="1:24" outlineLevel="1" x14ac:dyDescent="0.2">
      <c r="A1851" s="27">
        <f t="shared" si="81"/>
        <v>1845</v>
      </c>
      <c r="B1851" s="50">
        <v>42507</v>
      </c>
      <c r="C1851" s="34">
        <v>57.45</v>
      </c>
      <c r="D1851" s="34">
        <v>61.95</v>
      </c>
      <c r="E1851" s="34">
        <v>1</v>
      </c>
      <c r="F1851" s="34">
        <v>8.5</v>
      </c>
      <c r="G1851" s="34">
        <v>4.5999999999999996</v>
      </c>
      <c r="H1851" s="34">
        <v>86.35</v>
      </c>
      <c r="I1851" s="34">
        <v>93</v>
      </c>
      <c r="J1851" s="20"/>
      <c r="K1851" s="24">
        <f t="shared" si="79"/>
        <v>48.494000000000007</v>
      </c>
      <c r="L1851" s="24"/>
      <c r="M1851" s="9">
        <v>4.3099999999999996</v>
      </c>
      <c r="N1851" s="76">
        <f t="shared" si="80"/>
        <v>8.8876974471068571E-2</v>
      </c>
      <c r="P1851" s="23"/>
      <c r="R1851" s="34">
        <v>90</v>
      </c>
      <c r="S1851" s="34">
        <v>98</v>
      </c>
      <c r="T1851" s="34">
        <v>58.35</v>
      </c>
      <c r="U1851" s="34">
        <v>44.95</v>
      </c>
      <c r="V1851" s="34">
        <v>49.45</v>
      </c>
      <c r="W1851" s="78"/>
      <c r="X1851" s="78"/>
    </row>
    <row r="1852" spans="1:24" outlineLevel="1" x14ac:dyDescent="0.2">
      <c r="A1852" s="27">
        <f t="shared" si="81"/>
        <v>1846</v>
      </c>
      <c r="B1852" s="50">
        <v>42508</v>
      </c>
      <c r="C1852" s="34">
        <v>57</v>
      </c>
      <c r="D1852" s="34">
        <v>61.5</v>
      </c>
      <c r="E1852" s="34">
        <v>1</v>
      </c>
      <c r="F1852" s="34">
        <v>8.3000000000000007</v>
      </c>
      <c r="G1852" s="34">
        <v>4.3499999999999996</v>
      </c>
      <c r="H1852" s="34">
        <v>85.6</v>
      </c>
      <c r="I1852" s="34">
        <v>92.25</v>
      </c>
      <c r="J1852" s="20"/>
      <c r="K1852" s="24">
        <f t="shared" ref="K1852:K1915" si="82">+D1852*0.92-F1852</f>
        <v>48.28</v>
      </c>
      <c r="L1852" s="24"/>
      <c r="M1852" s="9">
        <v>4.13</v>
      </c>
      <c r="N1852" s="76">
        <f t="shared" ref="N1852:N1915" si="83">+M1852/K1852</f>
        <v>8.5542667771333875E-2</v>
      </c>
      <c r="P1852" s="23"/>
      <c r="R1852" s="34">
        <v>89.75</v>
      </c>
      <c r="S1852" s="34">
        <v>97.25</v>
      </c>
      <c r="T1852" s="34">
        <v>57.85</v>
      </c>
      <c r="U1852" s="34">
        <v>44.82</v>
      </c>
      <c r="V1852" s="34">
        <v>49</v>
      </c>
      <c r="W1852" s="78"/>
      <c r="X1852" s="78"/>
    </row>
    <row r="1853" spans="1:24" outlineLevel="1" x14ac:dyDescent="0.2">
      <c r="A1853" s="27">
        <f t="shared" si="81"/>
        <v>1847</v>
      </c>
      <c r="B1853" s="50">
        <v>42509</v>
      </c>
      <c r="C1853" s="34">
        <v>55</v>
      </c>
      <c r="D1853" s="34">
        <v>59.5</v>
      </c>
      <c r="E1853" s="34">
        <v>1</v>
      </c>
      <c r="F1853" s="34">
        <v>8</v>
      </c>
      <c r="G1853" s="34">
        <v>4.25</v>
      </c>
      <c r="H1853" s="34">
        <v>85.7</v>
      </c>
      <c r="I1853" s="34">
        <v>92.25</v>
      </c>
      <c r="J1853" s="20"/>
      <c r="K1853" s="24">
        <f t="shared" si="82"/>
        <v>46.74</v>
      </c>
      <c r="L1853" s="24"/>
      <c r="M1853" s="9">
        <v>4.12</v>
      </c>
      <c r="N1853" s="76">
        <f t="shared" si="83"/>
        <v>8.8147197261446292E-2</v>
      </c>
      <c r="P1853" s="23"/>
      <c r="R1853" s="34">
        <v>89.25</v>
      </c>
      <c r="S1853" s="34">
        <v>97.25</v>
      </c>
      <c r="T1853" s="34">
        <v>55.85</v>
      </c>
      <c r="U1853" s="34">
        <v>42.53</v>
      </c>
      <c r="V1853" s="34">
        <v>47</v>
      </c>
      <c r="W1853" s="78"/>
      <c r="X1853" s="78"/>
    </row>
    <row r="1854" spans="1:24" outlineLevel="1" x14ac:dyDescent="0.2">
      <c r="A1854" s="27">
        <f t="shared" si="81"/>
        <v>1848</v>
      </c>
      <c r="B1854" s="50">
        <v>42510</v>
      </c>
      <c r="C1854" s="34">
        <v>54.25</v>
      </c>
      <c r="D1854" s="34">
        <v>58.75</v>
      </c>
      <c r="E1854" s="34">
        <v>1</v>
      </c>
      <c r="F1854" s="34">
        <v>8</v>
      </c>
      <c r="G1854" s="34">
        <v>4.1500000000000004</v>
      </c>
      <c r="H1854" s="34">
        <v>85.5</v>
      </c>
      <c r="I1854" s="34">
        <v>92</v>
      </c>
      <c r="J1854" s="20"/>
      <c r="K1854" s="24">
        <f t="shared" si="82"/>
        <v>46.050000000000004</v>
      </c>
      <c r="L1854" s="24"/>
      <c r="M1854" s="9">
        <v>3.98</v>
      </c>
      <c r="N1854" s="76">
        <f t="shared" si="83"/>
        <v>8.6427795874049931E-2</v>
      </c>
      <c r="P1854" s="23"/>
      <c r="R1854" s="34">
        <v>88</v>
      </c>
      <c r="S1854" s="34">
        <v>96.5</v>
      </c>
      <c r="T1854" s="34">
        <v>56.55</v>
      </c>
      <c r="U1854" s="34">
        <v>43.18</v>
      </c>
      <c r="V1854" s="34">
        <v>46.25</v>
      </c>
      <c r="W1854" s="78"/>
      <c r="X1854" s="78"/>
    </row>
    <row r="1855" spans="1:24" outlineLevel="1" x14ac:dyDescent="0.2">
      <c r="A1855" s="27">
        <f t="shared" si="81"/>
        <v>1849</v>
      </c>
      <c r="B1855" s="50">
        <v>42513</v>
      </c>
      <c r="C1855" s="34">
        <v>52.1</v>
      </c>
      <c r="D1855" s="34">
        <v>56.6</v>
      </c>
      <c r="E1855" s="34">
        <v>1</v>
      </c>
      <c r="F1855" s="34">
        <v>7.95</v>
      </c>
      <c r="G1855" s="34">
        <v>4.25</v>
      </c>
      <c r="H1855" s="34">
        <v>84.5</v>
      </c>
      <c r="I1855" s="34">
        <v>91</v>
      </c>
      <c r="J1855" s="20"/>
      <c r="K1855" s="24">
        <f t="shared" si="82"/>
        <v>44.122</v>
      </c>
      <c r="L1855" s="24"/>
      <c r="M1855" s="9">
        <v>4</v>
      </c>
      <c r="N1855" s="76">
        <f t="shared" si="83"/>
        <v>9.0657721771451885E-2</v>
      </c>
      <c r="P1855" s="23"/>
      <c r="R1855" s="34">
        <v>85.5</v>
      </c>
      <c r="S1855" s="34">
        <v>95.75</v>
      </c>
      <c r="T1855" s="34">
        <v>53.55</v>
      </c>
      <c r="U1855" s="34">
        <v>40.83</v>
      </c>
      <c r="V1855" s="34">
        <v>44.1</v>
      </c>
      <c r="W1855" s="78"/>
      <c r="X1855" s="78"/>
    </row>
    <row r="1856" spans="1:24" outlineLevel="1" x14ac:dyDescent="0.2">
      <c r="A1856" s="27">
        <f t="shared" si="81"/>
        <v>1850</v>
      </c>
      <c r="B1856" s="50">
        <v>42514</v>
      </c>
      <c r="C1856" s="34">
        <v>51.65</v>
      </c>
      <c r="D1856" s="34">
        <v>55.6</v>
      </c>
      <c r="E1856" s="34">
        <v>0.95</v>
      </c>
      <c r="F1856" s="34">
        <v>7.8</v>
      </c>
      <c r="G1856" s="34">
        <v>4.0999999999999996</v>
      </c>
      <c r="H1856" s="34">
        <v>83.9</v>
      </c>
      <c r="I1856" s="34">
        <v>90.5</v>
      </c>
      <c r="J1856" s="20"/>
      <c r="K1856" s="24">
        <f t="shared" si="82"/>
        <v>43.352000000000004</v>
      </c>
      <c r="L1856" s="24"/>
      <c r="M1856" s="9">
        <v>3.91</v>
      </c>
      <c r="N1856" s="76">
        <f t="shared" si="83"/>
        <v>9.0191917327920271E-2</v>
      </c>
      <c r="P1856" s="23"/>
      <c r="R1856" s="34">
        <v>85.5</v>
      </c>
      <c r="S1856" s="34">
        <v>93.5</v>
      </c>
      <c r="T1856" s="34">
        <v>53.55</v>
      </c>
      <c r="U1856" s="34">
        <v>40.700000000000003</v>
      </c>
      <c r="V1856" s="34">
        <v>43.1</v>
      </c>
      <c r="W1856" s="78"/>
      <c r="X1856" s="78"/>
    </row>
    <row r="1857" spans="1:24" outlineLevel="1" x14ac:dyDescent="0.2">
      <c r="A1857" s="27">
        <f t="shared" si="81"/>
        <v>1851</v>
      </c>
      <c r="B1857" s="50">
        <v>42515</v>
      </c>
      <c r="C1857" s="34">
        <v>50.5</v>
      </c>
      <c r="D1857" s="34">
        <v>54.2</v>
      </c>
      <c r="E1857" s="34">
        <v>0.95</v>
      </c>
      <c r="F1857" s="34">
        <v>7.85</v>
      </c>
      <c r="G1857" s="34">
        <v>4.05</v>
      </c>
      <c r="H1857" s="34">
        <v>83.95</v>
      </c>
      <c r="I1857" s="34">
        <v>90.5</v>
      </c>
      <c r="J1857" s="20"/>
      <c r="K1857" s="24">
        <f t="shared" si="82"/>
        <v>42.014000000000003</v>
      </c>
      <c r="L1857" s="24"/>
      <c r="M1857" s="9">
        <v>4.07</v>
      </c>
      <c r="N1857" s="76">
        <f t="shared" si="83"/>
        <v>9.6872471081068209E-2</v>
      </c>
      <c r="P1857" s="23"/>
      <c r="R1857" s="34">
        <v>85.5</v>
      </c>
      <c r="S1857" s="34">
        <v>93.5</v>
      </c>
      <c r="T1857" s="34">
        <v>51.55</v>
      </c>
      <c r="U1857" s="34">
        <v>37.840000000000003</v>
      </c>
      <c r="V1857" s="34">
        <v>41.95</v>
      </c>
      <c r="W1857" s="78"/>
      <c r="X1857" s="78"/>
    </row>
    <row r="1858" spans="1:24" outlineLevel="1" x14ac:dyDescent="0.2">
      <c r="A1858" s="27">
        <f t="shared" si="81"/>
        <v>1852</v>
      </c>
      <c r="B1858" s="50">
        <v>42516</v>
      </c>
      <c r="C1858" s="34">
        <v>50</v>
      </c>
      <c r="D1858" s="34">
        <v>53.7</v>
      </c>
      <c r="E1858" s="34">
        <v>0.95</v>
      </c>
      <c r="F1858" s="34">
        <v>8.0500000000000007</v>
      </c>
      <c r="G1858" s="34">
        <v>4.05</v>
      </c>
      <c r="H1858" s="34">
        <v>83</v>
      </c>
      <c r="I1858" s="34">
        <v>89.5</v>
      </c>
      <c r="J1858" s="20"/>
      <c r="K1858" s="24">
        <f t="shared" si="82"/>
        <v>41.353999999999999</v>
      </c>
      <c r="L1858" s="24"/>
      <c r="M1858" s="9">
        <v>4.0599999999999996</v>
      </c>
      <c r="N1858" s="76">
        <f t="shared" si="83"/>
        <v>9.8176718092566617E-2</v>
      </c>
      <c r="P1858" s="23"/>
      <c r="R1858" s="34">
        <v>85</v>
      </c>
      <c r="S1858" s="34">
        <v>92.75</v>
      </c>
      <c r="T1858" s="34">
        <v>51.3</v>
      </c>
      <c r="U1858" s="34">
        <v>38.07</v>
      </c>
      <c r="V1858" s="34">
        <v>42.15</v>
      </c>
      <c r="W1858" s="78"/>
      <c r="X1858" s="78"/>
    </row>
    <row r="1859" spans="1:24" outlineLevel="1" x14ac:dyDescent="0.2">
      <c r="A1859" s="27">
        <f t="shared" si="81"/>
        <v>1853</v>
      </c>
      <c r="B1859" s="50">
        <v>42517</v>
      </c>
      <c r="C1859" s="34">
        <v>51.8</v>
      </c>
      <c r="D1859" s="34">
        <v>55.5</v>
      </c>
      <c r="E1859" s="34">
        <v>0.95</v>
      </c>
      <c r="F1859" s="34">
        <v>8.25</v>
      </c>
      <c r="G1859" s="34">
        <v>4.3</v>
      </c>
      <c r="H1859" s="34">
        <v>82.25</v>
      </c>
      <c r="I1859" s="34">
        <v>88.75</v>
      </c>
      <c r="J1859" s="20"/>
      <c r="K1859" s="24">
        <f t="shared" si="82"/>
        <v>42.81</v>
      </c>
      <c r="L1859" s="24"/>
      <c r="M1859" s="9">
        <v>3.98</v>
      </c>
      <c r="N1859" s="76">
        <f t="shared" si="83"/>
        <v>9.2968932492408313E-2</v>
      </c>
      <c r="P1859" s="23"/>
      <c r="R1859" s="34">
        <v>84</v>
      </c>
      <c r="S1859" s="34">
        <v>90.5</v>
      </c>
      <c r="T1859" s="34">
        <v>52.8</v>
      </c>
      <c r="U1859" s="34">
        <v>38.08</v>
      </c>
      <c r="V1859" s="34">
        <v>43.95</v>
      </c>
      <c r="W1859" s="78"/>
      <c r="X1859" s="78"/>
    </row>
    <row r="1860" spans="1:24" outlineLevel="1" x14ac:dyDescent="0.2">
      <c r="A1860" s="27">
        <f t="shared" si="81"/>
        <v>1854</v>
      </c>
      <c r="B1860" s="50">
        <v>42521</v>
      </c>
      <c r="C1860" s="34">
        <v>49.9</v>
      </c>
      <c r="D1860" s="34">
        <v>53.6</v>
      </c>
      <c r="E1860" s="34">
        <v>0.95</v>
      </c>
      <c r="F1860" s="34">
        <v>8.25</v>
      </c>
      <c r="G1860" s="34">
        <v>4.25</v>
      </c>
      <c r="H1860" s="34">
        <v>83.1</v>
      </c>
      <c r="I1860" s="34">
        <v>89.5</v>
      </c>
      <c r="J1860" s="20"/>
      <c r="K1860" s="24">
        <f t="shared" si="82"/>
        <v>41.062000000000005</v>
      </c>
      <c r="L1860" s="24"/>
      <c r="M1860" s="9">
        <v>3.93</v>
      </c>
      <c r="N1860" s="76">
        <f t="shared" si="83"/>
        <v>9.5708927962593143E-2</v>
      </c>
      <c r="P1860" s="23"/>
      <c r="R1860" s="34">
        <v>85.35</v>
      </c>
      <c r="S1860" s="34">
        <v>91.75</v>
      </c>
      <c r="T1860" s="34">
        <v>51.3</v>
      </c>
      <c r="U1860" s="34">
        <v>37.92</v>
      </c>
      <c r="V1860" s="34">
        <v>41.6</v>
      </c>
      <c r="W1860" s="78"/>
      <c r="X1860" s="78"/>
    </row>
    <row r="1861" spans="1:24" outlineLevel="1" x14ac:dyDescent="0.2">
      <c r="A1861" s="27">
        <f t="shared" si="81"/>
        <v>1855</v>
      </c>
      <c r="B1861" s="50">
        <v>42522</v>
      </c>
      <c r="C1861" s="34">
        <v>49.5</v>
      </c>
      <c r="D1861" s="34">
        <v>53.2</v>
      </c>
      <c r="E1861" s="34">
        <v>0.9</v>
      </c>
      <c r="F1861" s="34">
        <v>8.35</v>
      </c>
      <c r="G1861" s="34">
        <v>4.3</v>
      </c>
      <c r="H1861" s="34">
        <v>83.4</v>
      </c>
      <c r="I1861" s="34">
        <v>89.75</v>
      </c>
      <c r="J1861" s="20"/>
      <c r="K1861" s="24">
        <f t="shared" si="82"/>
        <v>40.594000000000001</v>
      </c>
      <c r="L1861" s="24"/>
      <c r="M1861" s="9">
        <v>4.03</v>
      </c>
      <c r="N1861" s="76">
        <f t="shared" si="83"/>
        <v>9.9275755037690303E-2</v>
      </c>
      <c r="P1861" s="23"/>
      <c r="R1861" s="34">
        <v>87.15</v>
      </c>
      <c r="S1861" s="34">
        <v>93.5</v>
      </c>
      <c r="T1861" s="34">
        <v>51.15</v>
      </c>
      <c r="U1861" s="34">
        <v>37.17</v>
      </c>
      <c r="V1861" s="34">
        <v>42.15</v>
      </c>
      <c r="W1861" s="78"/>
      <c r="X1861" s="78"/>
    </row>
    <row r="1862" spans="1:24" outlineLevel="1" x14ac:dyDescent="0.2">
      <c r="A1862" s="27">
        <f t="shared" si="81"/>
        <v>1856</v>
      </c>
      <c r="B1862" s="50">
        <v>42523</v>
      </c>
      <c r="C1862" s="34">
        <v>49.3</v>
      </c>
      <c r="D1862" s="34">
        <v>53.2</v>
      </c>
      <c r="E1862" s="34">
        <v>0.9</v>
      </c>
      <c r="F1862" s="34">
        <v>8.6999999999999993</v>
      </c>
      <c r="G1862" s="34">
        <v>4.3</v>
      </c>
      <c r="H1862" s="34">
        <v>83.65</v>
      </c>
      <c r="I1862" s="34">
        <v>90</v>
      </c>
      <c r="J1862" s="20"/>
      <c r="K1862" s="24">
        <f t="shared" si="82"/>
        <v>40.244</v>
      </c>
      <c r="L1862" s="24"/>
      <c r="M1862" s="9">
        <v>4.1500000000000004</v>
      </c>
      <c r="N1862" s="76">
        <f t="shared" si="83"/>
        <v>0.1031209621310009</v>
      </c>
      <c r="P1862" s="23"/>
      <c r="R1862" s="34">
        <v>88.75</v>
      </c>
      <c r="S1862" s="34">
        <v>96</v>
      </c>
      <c r="T1862" s="34">
        <v>50.65</v>
      </c>
      <c r="U1862" s="34">
        <v>37.130000000000003</v>
      </c>
      <c r="V1862" s="34">
        <v>42.15</v>
      </c>
      <c r="W1862" s="78"/>
      <c r="X1862" s="78"/>
    </row>
    <row r="1863" spans="1:24" outlineLevel="1" x14ac:dyDescent="0.2">
      <c r="A1863" s="27">
        <f t="shared" si="81"/>
        <v>1857</v>
      </c>
      <c r="B1863" s="50">
        <v>42524</v>
      </c>
      <c r="C1863" s="34">
        <v>50.7</v>
      </c>
      <c r="D1863" s="34">
        <v>54.7</v>
      </c>
      <c r="E1863" s="34">
        <v>0.9</v>
      </c>
      <c r="F1863" s="34">
        <v>9</v>
      </c>
      <c r="G1863" s="34">
        <v>4.3499999999999996</v>
      </c>
      <c r="H1863" s="34">
        <v>84.45</v>
      </c>
      <c r="I1863" s="34">
        <v>90.75</v>
      </c>
      <c r="J1863" s="20"/>
      <c r="K1863" s="24">
        <f t="shared" si="82"/>
        <v>41.324000000000005</v>
      </c>
      <c r="L1863" s="24"/>
      <c r="M1863" s="9">
        <v>4.6100000000000003</v>
      </c>
      <c r="N1863" s="76">
        <f t="shared" si="83"/>
        <v>0.11155744845610298</v>
      </c>
      <c r="P1863" s="23"/>
      <c r="R1863" s="34">
        <v>89</v>
      </c>
      <c r="S1863" s="34">
        <v>95.25</v>
      </c>
      <c r="T1863" s="34">
        <v>50.95</v>
      </c>
      <c r="U1863" s="34">
        <v>38.020000000000003</v>
      </c>
      <c r="V1863" s="34">
        <v>43.55</v>
      </c>
      <c r="W1863" s="78"/>
      <c r="X1863" s="78"/>
    </row>
    <row r="1864" spans="1:24" outlineLevel="1" x14ac:dyDescent="0.2">
      <c r="A1864" s="27">
        <f t="shared" ref="A1864:A1927" si="84">A1863+1</f>
        <v>1858</v>
      </c>
      <c r="B1864" s="50">
        <v>42527</v>
      </c>
      <c r="C1864" s="34">
        <v>51.7</v>
      </c>
      <c r="D1864" s="34">
        <v>55.7</v>
      </c>
      <c r="E1864" s="34">
        <v>0.9</v>
      </c>
      <c r="F1864" s="34">
        <v>9</v>
      </c>
      <c r="G1864" s="34">
        <v>4.3499999999999996</v>
      </c>
      <c r="H1864" s="34">
        <v>84.35</v>
      </c>
      <c r="I1864" s="34">
        <v>90.75</v>
      </c>
      <c r="J1864" s="20"/>
      <c r="K1864" s="24">
        <f t="shared" si="82"/>
        <v>42.244000000000007</v>
      </c>
      <c r="L1864" s="24"/>
      <c r="M1864" s="9">
        <v>4.88</v>
      </c>
      <c r="N1864" s="76">
        <f t="shared" si="83"/>
        <v>0.11551936369661962</v>
      </c>
      <c r="P1864" s="23"/>
      <c r="R1864" s="34">
        <v>89.25</v>
      </c>
      <c r="S1864" s="34">
        <v>95.5</v>
      </c>
      <c r="T1864" s="34">
        <v>52.45</v>
      </c>
      <c r="U1864" s="34">
        <v>40.770000000000003</v>
      </c>
      <c r="V1864" s="34">
        <v>43.55</v>
      </c>
      <c r="W1864" s="78"/>
      <c r="X1864" s="78"/>
    </row>
    <row r="1865" spans="1:24" outlineLevel="1" x14ac:dyDescent="0.2">
      <c r="A1865" s="27">
        <f t="shared" si="84"/>
        <v>1859</v>
      </c>
      <c r="B1865" s="50">
        <v>42528</v>
      </c>
      <c r="C1865" s="34">
        <v>53.15</v>
      </c>
      <c r="D1865" s="34">
        <v>57.15</v>
      </c>
      <c r="E1865" s="34">
        <v>0.95</v>
      </c>
      <c r="F1865" s="34">
        <v>9</v>
      </c>
      <c r="G1865" s="34">
        <v>4.3499999999999996</v>
      </c>
      <c r="H1865" s="34">
        <v>84.35</v>
      </c>
      <c r="I1865" s="34">
        <v>90.75</v>
      </c>
      <c r="J1865" s="20"/>
      <c r="K1865" s="24">
        <f t="shared" si="82"/>
        <v>43.578000000000003</v>
      </c>
      <c r="L1865" s="24"/>
      <c r="M1865" s="9">
        <v>4.8</v>
      </c>
      <c r="N1865" s="76">
        <f t="shared" si="83"/>
        <v>0.11014732204323281</v>
      </c>
      <c r="P1865" s="23"/>
      <c r="R1865" s="34">
        <v>89.25</v>
      </c>
      <c r="S1865" s="34">
        <v>95.5</v>
      </c>
      <c r="T1865" s="34">
        <v>54.25</v>
      </c>
      <c r="U1865" s="34">
        <v>42.01</v>
      </c>
      <c r="V1865" s="34">
        <v>45</v>
      </c>
      <c r="W1865" s="78"/>
      <c r="X1865" s="78"/>
    </row>
    <row r="1866" spans="1:24" outlineLevel="1" x14ac:dyDescent="0.2">
      <c r="A1866" s="27">
        <f t="shared" si="84"/>
        <v>1860</v>
      </c>
      <c r="B1866" s="50">
        <v>42529</v>
      </c>
      <c r="C1866" s="34">
        <v>52.5</v>
      </c>
      <c r="D1866" s="34">
        <v>56.5</v>
      </c>
      <c r="E1866" s="34">
        <v>0.95</v>
      </c>
      <c r="F1866" s="34">
        <v>9.0500000000000007</v>
      </c>
      <c r="G1866" s="34">
        <v>4.95</v>
      </c>
      <c r="H1866" s="34">
        <v>84.8</v>
      </c>
      <c r="I1866" s="34">
        <v>91</v>
      </c>
      <c r="J1866" s="20"/>
      <c r="K1866" s="24">
        <f t="shared" si="82"/>
        <v>42.930000000000007</v>
      </c>
      <c r="L1866" s="24"/>
      <c r="M1866" s="9">
        <v>5.05</v>
      </c>
      <c r="N1866" s="76">
        <f t="shared" si="83"/>
        <v>0.1176333566270673</v>
      </c>
      <c r="P1866" s="23"/>
      <c r="R1866" s="34">
        <v>89.5</v>
      </c>
      <c r="S1866" s="34">
        <v>95.75</v>
      </c>
      <c r="T1866" s="34">
        <v>54.25</v>
      </c>
      <c r="U1866" s="34">
        <v>41.47</v>
      </c>
      <c r="V1866" s="34">
        <v>44.35</v>
      </c>
      <c r="W1866" s="78"/>
      <c r="X1866" s="78"/>
    </row>
    <row r="1867" spans="1:24" outlineLevel="1" x14ac:dyDescent="0.2">
      <c r="A1867" s="27">
        <f t="shared" si="84"/>
        <v>1861</v>
      </c>
      <c r="B1867" s="50">
        <v>42530</v>
      </c>
      <c r="C1867" s="34">
        <v>52.5</v>
      </c>
      <c r="D1867" s="34">
        <v>56.7</v>
      </c>
      <c r="E1867" s="34">
        <v>0.95</v>
      </c>
      <c r="F1867" s="34">
        <v>9.0500000000000007</v>
      </c>
      <c r="G1867" s="34">
        <v>4.9000000000000004</v>
      </c>
      <c r="H1867" s="34">
        <v>84.6</v>
      </c>
      <c r="I1867" s="34">
        <v>91</v>
      </c>
      <c r="J1867" s="20"/>
      <c r="K1867" s="24">
        <f t="shared" si="82"/>
        <v>43.114000000000004</v>
      </c>
      <c r="L1867" s="24"/>
      <c r="M1867" s="9">
        <v>4.63</v>
      </c>
      <c r="N1867" s="76">
        <f t="shared" si="83"/>
        <v>0.10738971099874749</v>
      </c>
      <c r="P1867" s="23"/>
      <c r="R1867" s="34">
        <v>90</v>
      </c>
      <c r="S1867" s="34">
        <v>96.25</v>
      </c>
      <c r="T1867" s="34">
        <v>54</v>
      </c>
      <c r="U1867" s="34">
        <v>41.47</v>
      </c>
      <c r="V1867" s="34">
        <v>44.35</v>
      </c>
      <c r="W1867" s="78"/>
      <c r="X1867" s="78"/>
    </row>
    <row r="1868" spans="1:24" outlineLevel="1" x14ac:dyDescent="0.2">
      <c r="A1868" s="27">
        <f t="shared" si="84"/>
        <v>1862</v>
      </c>
      <c r="B1868" s="50">
        <v>42531</v>
      </c>
      <c r="C1868" s="34">
        <v>52.5</v>
      </c>
      <c r="D1868" s="34">
        <v>56.7</v>
      </c>
      <c r="E1868" s="34">
        <v>0.95</v>
      </c>
      <c r="F1868" s="34">
        <v>9.1999999999999993</v>
      </c>
      <c r="G1868" s="34">
        <v>4.9000000000000004</v>
      </c>
      <c r="H1868" s="34">
        <v>84.7</v>
      </c>
      <c r="I1868" s="34">
        <v>91</v>
      </c>
      <c r="J1868" s="20"/>
      <c r="K1868" s="24">
        <f t="shared" si="82"/>
        <v>42.963999999999999</v>
      </c>
      <c r="L1868" s="24"/>
      <c r="M1868" s="9">
        <v>4.41</v>
      </c>
      <c r="N1868" s="76">
        <f t="shared" si="83"/>
        <v>0.10264407410855601</v>
      </c>
      <c r="P1868" s="23"/>
      <c r="R1868" s="34">
        <v>90</v>
      </c>
      <c r="S1868" s="34">
        <v>96.25</v>
      </c>
      <c r="T1868" s="34">
        <v>54</v>
      </c>
      <c r="U1868" s="34">
        <v>41.47</v>
      </c>
      <c r="V1868" s="34">
        <v>44.35</v>
      </c>
      <c r="W1868" s="78"/>
      <c r="X1868" s="78"/>
    </row>
    <row r="1869" spans="1:24" outlineLevel="1" x14ac:dyDescent="0.2">
      <c r="A1869" s="27">
        <f t="shared" si="84"/>
        <v>1863</v>
      </c>
      <c r="B1869" s="50">
        <v>42534</v>
      </c>
      <c r="C1869" s="34">
        <v>52.7</v>
      </c>
      <c r="D1869" s="34">
        <v>56.9</v>
      </c>
      <c r="E1869" s="34">
        <v>0.95</v>
      </c>
      <c r="F1869" s="34">
        <v>9.1999999999999993</v>
      </c>
      <c r="G1869" s="34">
        <v>4.9000000000000004</v>
      </c>
      <c r="H1869" s="34">
        <v>85.2</v>
      </c>
      <c r="I1869" s="34">
        <v>91.5</v>
      </c>
      <c r="J1869" s="20"/>
      <c r="K1869" s="24">
        <f t="shared" si="82"/>
        <v>43.147999999999996</v>
      </c>
      <c r="L1869" s="24"/>
      <c r="M1869" s="9">
        <v>4.37</v>
      </c>
      <c r="N1869" s="76">
        <f t="shared" si="83"/>
        <v>0.10127931769722816</v>
      </c>
      <c r="P1869" s="23"/>
      <c r="R1869" s="34">
        <v>91.75</v>
      </c>
      <c r="S1869" s="34">
        <v>98</v>
      </c>
      <c r="T1869" s="34">
        <v>53.6</v>
      </c>
      <c r="U1869" s="34">
        <v>41.57</v>
      </c>
      <c r="V1869" s="34">
        <v>44.55</v>
      </c>
      <c r="W1869" s="78"/>
      <c r="X1869" s="78"/>
    </row>
    <row r="1870" spans="1:24" outlineLevel="1" x14ac:dyDescent="0.2">
      <c r="A1870" s="27">
        <f t="shared" si="84"/>
        <v>1864</v>
      </c>
      <c r="B1870" s="50">
        <v>42535</v>
      </c>
      <c r="C1870" s="34">
        <v>50.95</v>
      </c>
      <c r="D1870" s="34">
        <v>55.15</v>
      </c>
      <c r="E1870" s="34">
        <v>0.95</v>
      </c>
      <c r="F1870" s="34">
        <v>9.25</v>
      </c>
      <c r="G1870" s="34">
        <v>4.9000000000000004</v>
      </c>
      <c r="H1870" s="34">
        <v>85.25</v>
      </c>
      <c r="I1870" s="34">
        <v>91.5</v>
      </c>
      <c r="J1870" s="20"/>
      <c r="K1870" s="24">
        <f t="shared" si="82"/>
        <v>41.488</v>
      </c>
      <c r="L1870" s="24"/>
      <c r="M1870" s="9">
        <v>4.2300000000000004</v>
      </c>
      <c r="N1870" s="76">
        <f t="shared" si="83"/>
        <v>0.10195719244118782</v>
      </c>
      <c r="P1870" s="23"/>
      <c r="R1870" s="34">
        <v>91.75</v>
      </c>
      <c r="S1870" s="34">
        <v>98</v>
      </c>
      <c r="T1870" s="34">
        <v>52.1</v>
      </c>
      <c r="U1870" s="34">
        <v>40.56</v>
      </c>
      <c r="V1870" s="34">
        <v>42.25</v>
      </c>
      <c r="W1870" s="78"/>
      <c r="X1870" s="78"/>
    </row>
    <row r="1871" spans="1:24" outlineLevel="1" x14ac:dyDescent="0.2">
      <c r="A1871" s="27">
        <f t="shared" si="84"/>
        <v>1865</v>
      </c>
      <c r="B1871" s="50">
        <v>42536</v>
      </c>
      <c r="C1871" s="34">
        <v>50.95</v>
      </c>
      <c r="D1871" s="34">
        <v>54.5</v>
      </c>
      <c r="E1871" s="34">
        <v>0.95</v>
      </c>
      <c r="F1871" s="34">
        <v>9.25</v>
      </c>
      <c r="G1871" s="34">
        <v>4.8</v>
      </c>
      <c r="H1871" s="34">
        <v>85</v>
      </c>
      <c r="I1871" s="34">
        <v>91.25</v>
      </c>
      <c r="J1871" s="20"/>
      <c r="K1871" s="24">
        <f t="shared" si="82"/>
        <v>40.89</v>
      </c>
      <c r="L1871" s="24"/>
      <c r="M1871" s="9">
        <v>4.33</v>
      </c>
      <c r="N1871" s="76">
        <f t="shared" si="83"/>
        <v>0.10589386157984837</v>
      </c>
      <c r="P1871" s="23"/>
      <c r="R1871" s="34">
        <v>91.5</v>
      </c>
      <c r="S1871" s="34">
        <v>97.75</v>
      </c>
      <c r="T1871" s="34">
        <v>52</v>
      </c>
      <c r="U1871" s="34">
        <v>40.11</v>
      </c>
      <c r="V1871" s="34">
        <v>42.25</v>
      </c>
      <c r="W1871" s="78"/>
      <c r="X1871" s="78"/>
    </row>
    <row r="1872" spans="1:24" outlineLevel="1" x14ac:dyDescent="0.2">
      <c r="A1872" s="27">
        <f t="shared" si="84"/>
        <v>1866</v>
      </c>
      <c r="B1872" s="50">
        <v>42537</v>
      </c>
      <c r="C1872" s="34">
        <v>51</v>
      </c>
      <c r="D1872" s="34">
        <v>54.55</v>
      </c>
      <c r="E1872" s="34">
        <v>0.95</v>
      </c>
      <c r="F1872" s="34">
        <v>9.25</v>
      </c>
      <c r="G1872" s="34">
        <v>4.7</v>
      </c>
      <c r="H1872" s="34">
        <v>85.3</v>
      </c>
      <c r="I1872" s="34">
        <v>91.5</v>
      </c>
      <c r="J1872" s="20"/>
      <c r="K1872" s="24">
        <f t="shared" si="82"/>
        <v>40.936</v>
      </c>
      <c r="L1872" s="24"/>
      <c r="M1872" s="9">
        <v>4.42</v>
      </c>
      <c r="N1872" s="76">
        <f t="shared" si="83"/>
        <v>0.1079734219269103</v>
      </c>
      <c r="P1872" s="23"/>
      <c r="R1872" s="34">
        <v>91.5</v>
      </c>
      <c r="S1872" s="34">
        <v>96.5</v>
      </c>
      <c r="T1872" s="34">
        <v>52</v>
      </c>
      <c r="U1872" s="34">
        <v>40.729999999999997</v>
      </c>
      <c r="V1872" s="34">
        <v>42.3</v>
      </c>
      <c r="W1872" s="78"/>
      <c r="X1872" s="78"/>
    </row>
    <row r="1873" spans="1:24" outlineLevel="1" x14ac:dyDescent="0.2">
      <c r="A1873" s="27">
        <f t="shared" si="84"/>
        <v>1867</v>
      </c>
      <c r="B1873" s="50">
        <v>42538</v>
      </c>
      <c r="C1873" s="34">
        <v>51.55</v>
      </c>
      <c r="D1873" s="34">
        <v>55.1</v>
      </c>
      <c r="E1873" s="34">
        <v>0.95</v>
      </c>
      <c r="F1873" s="34">
        <v>8.85</v>
      </c>
      <c r="G1873" s="34">
        <v>4.55</v>
      </c>
      <c r="H1873" s="34">
        <v>85.3</v>
      </c>
      <c r="I1873" s="34">
        <v>91.5</v>
      </c>
      <c r="J1873" s="20"/>
      <c r="K1873" s="24">
        <f t="shared" si="82"/>
        <v>41.841999999999999</v>
      </c>
      <c r="L1873" s="24"/>
      <c r="M1873" s="9">
        <v>4.46</v>
      </c>
      <c r="N1873" s="76">
        <f t="shared" si="83"/>
        <v>0.10659146312317767</v>
      </c>
      <c r="P1873" s="23"/>
      <c r="R1873" s="34">
        <v>90.75</v>
      </c>
      <c r="S1873" s="34">
        <v>96</v>
      </c>
      <c r="T1873" s="34">
        <v>52.5</v>
      </c>
      <c r="U1873" s="34">
        <v>41.04</v>
      </c>
      <c r="V1873" s="34">
        <v>42.5</v>
      </c>
      <c r="W1873" s="78"/>
      <c r="X1873" s="78"/>
    </row>
    <row r="1874" spans="1:24" outlineLevel="1" x14ac:dyDescent="0.2">
      <c r="A1874" s="27">
        <f t="shared" si="84"/>
        <v>1868</v>
      </c>
      <c r="B1874" s="50">
        <v>42541</v>
      </c>
      <c r="C1874" s="34">
        <v>51</v>
      </c>
      <c r="D1874" s="34">
        <v>54.8</v>
      </c>
      <c r="E1874" s="34">
        <v>0.95</v>
      </c>
      <c r="F1874" s="34">
        <v>8.75</v>
      </c>
      <c r="G1874" s="34">
        <v>4.3</v>
      </c>
      <c r="H1874" s="34">
        <v>85.2</v>
      </c>
      <c r="I1874" s="34">
        <v>91.5</v>
      </c>
      <c r="J1874" s="20"/>
      <c r="K1874" s="24">
        <f t="shared" si="82"/>
        <v>41.665999999999997</v>
      </c>
      <c r="L1874" s="24"/>
      <c r="M1874" s="9">
        <v>4.62</v>
      </c>
      <c r="N1874" s="76">
        <f t="shared" si="83"/>
        <v>0.11088177410838575</v>
      </c>
      <c r="P1874" s="23"/>
      <c r="R1874" s="34">
        <v>90.5</v>
      </c>
      <c r="S1874" s="34">
        <v>96</v>
      </c>
      <c r="T1874" s="34">
        <v>52.5</v>
      </c>
      <c r="U1874" s="34">
        <v>40.369999999999997</v>
      </c>
      <c r="V1874" s="34">
        <v>42.5</v>
      </c>
      <c r="W1874" s="78"/>
      <c r="X1874" s="78"/>
    </row>
    <row r="1875" spans="1:24" outlineLevel="1" x14ac:dyDescent="0.2">
      <c r="A1875" s="27">
        <f t="shared" si="84"/>
        <v>1869</v>
      </c>
      <c r="B1875" s="50">
        <v>42542</v>
      </c>
      <c r="C1875" s="34">
        <v>51</v>
      </c>
      <c r="D1875" s="34">
        <v>54.5</v>
      </c>
      <c r="E1875" s="34">
        <v>0.95</v>
      </c>
      <c r="F1875" s="34">
        <v>8.75</v>
      </c>
      <c r="G1875" s="34">
        <v>4.3</v>
      </c>
      <c r="H1875" s="34">
        <v>85.2</v>
      </c>
      <c r="I1875" s="34">
        <v>91.5</v>
      </c>
      <c r="J1875" s="20"/>
      <c r="K1875" s="24">
        <f t="shared" si="82"/>
        <v>41.39</v>
      </c>
      <c r="L1875" s="24"/>
      <c r="M1875" s="9">
        <v>4.63</v>
      </c>
      <c r="N1875" s="76">
        <f t="shared" si="83"/>
        <v>0.1118627687847306</v>
      </c>
      <c r="P1875" s="23"/>
      <c r="R1875" s="34">
        <v>90.5</v>
      </c>
      <c r="S1875" s="34">
        <v>95.75</v>
      </c>
      <c r="T1875" s="34">
        <v>52.4</v>
      </c>
      <c r="U1875" s="34">
        <v>40.159999999999997</v>
      </c>
      <c r="V1875" s="34">
        <v>42.5</v>
      </c>
      <c r="W1875" s="78"/>
      <c r="X1875" s="78"/>
    </row>
    <row r="1876" spans="1:24" outlineLevel="1" x14ac:dyDescent="0.2">
      <c r="A1876" s="27">
        <f t="shared" si="84"/>
        <v>1870</v>
      </c>
      <c r="B1876" s="50">
        <v>42543</v>
      </c>
      <c r="C1876" s="34">
        <v>52.9</v>
      </c>
      <c r="D1876" s="34">
        <v>56.1</v>
      </c>
      <c r="E1876" s="34">
        <v>0.95</v>
      </c>
      <c r="F1876" s="34">
        <v>9</v>
      </c>
      <c r="G1876" s="34">
        <v>4.3</v>
      </c>
      <c r="H1876" s="34">
        <v>85.1</v>
      </c>
      <c r="I1876" s="34">
        <v>91.5</v>
      </c>
      <c r="J1876" s="20"/>
      <c r="K1876" s="24">
        <f t="shared" si="82"/>
        <v>42.612000000000002</v>
      </c>
      <c r="L1876" s="24"/>
      <c r="M1876" s="9">
        <v>4.6900000000000004</v>
      </c>
      <c r="N1876" s="76">
        <f t="shared" si="83"/>
        <v>0.11006289308176101</v>
      </c>
      <c r="P1876" s="23"/>
      <c r="R1876" s="34">
        <v>91.25</v>
      </c>
      <c r="S1876" s="34">
        <v>96</v>
      </c>
      <c r="T1876" s="34">
        <v>53.65</v>
      </c>
      <c r="U1876" s="34">
        <v>40.76</v>
      </c>
      <c r="V1876" s="34">
        <v>44.2</v>
      </c>
      <c r="W1876" s="78"/>
      <c r="X1876" s="78"/>
    </row>
    <row r="1877" spans="1:24" outlineLevel="1" x14ac:dyDescent="0.2">
      <c r="A1877" s="27">
        <f t="shared" si="84"/>
        <v>1871</v>
      </c>
      <c r="B1877" s="50">
        <v>42544</v>
      </c>
      <c r="C1877" s="34">
        <v>52.5</v>
      </c>
      <c r="D1877" s="34">
        <v>55.7</v>
      </c>
      <c r="E1877" s="34">
        <v>0.95</v>
      </c>
      <c r="F1877" s="34">
        <v>9.35</v>
      </c>
      <c r="G1877" s="34">
        <v>4.3499999999999996</v>
      </c>
      <c r="H1877" s="34">
        <v>85.3</v>
      </c>
      <c r="I1877" s="34">
        <v>91.75</v>
      </c>
      <c r="J1877" s="20"/>
      <c r="K1877" s="24">
        <f t="shared" si="82"/>
        <v>41.894000000000005</v>
      </c>
      <c r="L1877" s="24"/>
      <c r="M1877" s="9">
        <v>4.96</v>
      </c>
      <c r="N1877" s="76">
        <f t="shared" si="83"/>
        <v>0.11839404210626818</v>
      </c>
      <c r="P1877" s="23"/>
      <c r="R1877" s="34">
        <v>91.5</v>
      </c>
      <c r="S1877" s="34">
        <v>96.5</v>
      </c>
      <c r="T1877" s="34">
        <v>53.65</v>
      </c>
      <c r="U1877" s="34">
        <v>41.05</v>
      </c>
      <c r="V1877" s="34">
        <v>43.8</v>
      </c>
      <c r="W1877" s="78"/>
      <c r="X1877" s="78"/>
    </row>
    <row r="1878" spans="1:24" outlineLevel="1" x14ac:dyDescent="0.2">
      <c r="A1878" s="27">
        <f t="shared" si="84"/>
        <v>1872</v>
      </c>
      <c r="B1878" s="50">
        <v>42545</v>
      </c>
      <c r="C1878" s="34">
        <v>52</v>
      </c>
      <c r="D1878" s="34">
        <v>55.2</v>
      </c>
      <c r="E1878" s="34">
        <v>0.95</v>
      </c>
      <c r="F1878" s="34">
        <v>9.35</v>
      </c>
      <c r="G1878" s="34">
        <v>4.3499999999999996</v>
      </c>
      <c r="H1878" s="34">
        <v>85.55</v>
      </c>
      <c r="I1878" s="34">
        <v>92</v>
      </c>
      <c r="J1878" s="20"/>
      <c r="K1878" s="24">
        <f t="shared" si="82"/>
        <v>41.434000000000005</v>
      </c>
      <c r="L1878" s="24"/>
      <c r="M1878" s="9">
        <v>4.55</v>
      </c>
      <c r="N1878" s="76">
        <f t="shared" si="83"/>
        <v>0.1098131968914418</v>
      </c>
      <c r="P1878" s="23"/>
      <c r="R1878" s="34">
        <v>91.5</v>
      </c>
      <c r="S1878" s="34">
        <v>96.5</v>
      </c>
      <c r="T1878" s="34">
        <v>52.95</v>
      </c>
      <c r="U1878" s="34">
        <v>40.83</v>
      </c>
      <c r="V1878" s="34">
        <v>43.3</v>
      </c>
      <c r="W1878" s="78"/>
      <c r="X1878" s="78"/>
    </row>
    <row r="1879" spans="1:24" outlineLevel="1" x14ac:dyDescent="0.2">
      <c r="A1879" s="27">
        <f t="shared" si="84"/>
        <v>1873</v>
      </c>
      <c r="B1879" s="50">
        <v>42548</v>
      </c>
      <c r="C1879" s="34">
        <v>53.65</v>
      </c>
      <c r="D1879" s="34">
        <v>56.85</v>
      </c>
      <c r="E1879" s="34">
        <v>0.95</v>
      </c>
      <c r="F1879" s="34">
        <v>9.35</v>
      </c>
      <c r="G1879" s="34">
        <v>4.3499999999999996</v>
      </c>
      <c r="H1879" s="34">
        <v>85.95</v>
      </c>
      <c r="I1879" s="34">
        <v>92.5</v>
      </c>
      <c r="J1879" s="20"/>
      <c r="K1879" s="24">
        <f t="shared" si="82"/>
        <v>42.952000000000005</v>
      </c>
      <c r="L1879" s="24"/>
      <c r="M1879" s="9">
        <v>4.38</v>
      </c>
      <c r="N1879" s="76">
        <f t="shared" si="83"/>
        <v>0.10197429688955111</v>
      </c>
      <c r="P1879" s="23"/>
      <c r="R1879" s="34">
        <v>91.5</v>
      </c>
      <c r="S1879" s="34">
        <v>96.5</v>
      </c>
      <c r="T1879" s="34">
        <v>54.95</v>
      </c>
      <c r="U1879" s="34">
        <v>42.74</v>
      </c>
      <c r="V1879" s="34">
        <v>44.95</v>
      </c>
      <c r="W1879" s="78"/>
      <c r="X1879" s="78"/>
    </row>
    <row r="1880" spans="1:24" outlineLevel="1" x14ac:dyDescent="0.2">
      <c r="A1880" s="27">
        <f t="shared" si="84"/>
        <v>1874</v>
      </c>
      <c r="B1880" s="50">
        <v>42549</v>
      </c>
      <c r="C1880" s="34">
        <v>53.65</v>
      </c>
      <c r="D1880" s="34">
        <v>56.85</v>
      </c>
      <c r="E1880" s="34">
        <v>0.95</v>
      </c>
      <c r="F1880" s="34">
        <v>9.4</v>
      </c>
      <c r="G1880" s="34">
        <v>4.4000000000000004</v>
      </c>
      <c r="H1880" s="34">
        <v>86.4</v>
      </c>
      <c r="I1880" s="34">
        <v>93</v>
      </c>
      <c r="J1880" s="20"/>
      <c r="K1880" s="24">
        <f t="shared" si="82"/>
        <v>42.902000000000008</v>
      </c>
      <c r="L1880" s="24"/>
      <c r="M1880" s="9">
        <v>4.7</v>
      </c>
      <c r="N1880" s="76">
        <f t="shared" si="83"/>
        <v>0.1095520022376579</v>
      </c>
      <c r="P1880" s="23"/>
      <c r="R1880" s="34">
        <v>91.5</v>
      </c>
      <c r="S1880" s="34">
        <v>96.5</v>
      </c>
      <c r="T1880" s="34">
        <v>55.45</v>
      </c>
      <c r="U1880" s="34">
        <v>42.76</v>
      </c>
      <c r="V1880" s="34">
        <v>44.95</v>
      </c>
      <c r="W1880" s="78"/>
      <c r="X1880" s="78"/>
    </row>
    <row r="1881" spans="1:24" outlineLevel="1" x14ac:dyDescent="0.2">
      <c r="A1881" s="27">
        <f t="shared" si="84"/>
        <v>1875</v>
      </c>
      <c r="B1881" s="50">
        <v>42550</v>
      </c>
      <c r="C1881" s="34">
        <v>54.15</v>
      </c>
      <c r="D1881" s="34">
        <v>57.35</v>
      </c>
      <c r="E1881" s="34">
        <v>0.95</v>
      </c>
      <c r="F1881" s="34">
        <v>9.3000000000000007</v>
      </c>
      <c r="G1881" s="34">
        <v>4.45</v>
      </c>
      <c r="H1881" s="34">
        <v>86.3</v>
      </c>
      <c r="I1881" s="34">
        <v>93</v>
      </c>
      <c r="J1881" s="20"/>
      <c r="K1881" s="24">
        <f t="shared" si="82"/>
        <v>43.462000000000003</v>
      </c>
      <c r="L1881" s="24"/>
      <c r="M1881" s="9">
        <v>4.8499999999999996</v>
      </c>
      <c r="N1881" s="76">
        <f t="shared" si="83"/>
        <v>0.11159173530900555</v>
      </c>
      <c r="P1881" s="23"/>
      <c r="R1881" s="34">
        <v>91.5</v>
      </c>
      <c r="S1881" s="34">
        <v>96.5</v>
      </c>
      <c r="T1881" s="34">
        <v>55.05</v>
      </c>
      <c r="U1881" s="34">
        <v>42.65</v>
      </c>
      <c r="V1881" s="34">
        <v>45.45</v>
      </c>
      <c r="W1881" s="78"/>
      <c r="X1881" s="78"/>
    </row>
    <row r="1882" spans="1:24" outlineLevel="1" x14ac:dyDescent="0.2">
      <c r="A1882" s="27">
        <f t="shared" si="84"/>
        <v>1876</v>
      </c>
      <c r="B1882" s="50">
        <v>42551</v>
      </c>
      <c r="C1882" s="34">
        <v>55</v>
      </c>
      <c r="D1882" s="34">
        <v>58.2</v>
      </c>
      <c r="E1882" s="34">
        <v>1</v>
      </c>
      <c r="F1882" s="34">
        <v>9.5</v>
      </c>
      <c r="G1882" s="34">
        <v>4.55</v>
      </c>
      <c r="H1882" s="34">
        <v>86.15</v>
      </c>
      <c r="I1882" s="34">
        <v>93</v>
      </c>
      <c r="J1882" s="20"/>
      <c r="K1882" s="24">
        <f t="shared" si="82"/>
        <v>44.044000000000004</v>
      </c>
      <c r="L1882" s="24"/>
      <c r="M1882" s="9">
        <v>5.0599999999999996</v>
      </c>
      <c r="N1882" s="76">
        <f t="shared" si="83"/>
        <v>0.11488511488511487</v>
      </c>
      <c r="P1882" s="23"/>
      <c r="R1882" s="34">
        <v>91.5</v>
      </c>
      <c r="S1882" s="34">
        <v>96.5</v>
      </c>
      <c r="T1882" s="34">
        <v>55.75</v>
      </c>
      <c r="U1882" s="34">
        <v>43.13</v>
      </c>
      <c r="V1882" s="34">
        <v>46.3</v>
      </c>
      <c r="W1882" s="78"/>
      <c r="X1882" s="78"/>
    </row>
    <row r="1883" spans="1:24" outlineLevel="1" x14ac:dyDescent="0.2">
      <c r="A1883" s="27">
        <f t="shared" si="84"/>
        <v>1877</v>
      </c>
      <c r="B1883" s="50">
        <v>42552</v>
      </c>
      <c r="C1883" s="34">
        <v>54.65</v>
      </c>
      <c r="D1883" s="34">
        <v>57.85</v>
      </c>
      <c r="E1883" s="34">
        <v>1</v>
      </c>
      <c r="F1883" s="34">
        <v>9.65</v>
      </c>
      <c r="G1883" s="34">
        <v>4.75</v>
      </c>
      <c r="H1883" s="34">
        <v>86</v>
      </c>
      <c r="I1883" s="34">
        <v>93</v>
      </c>
      <c r="J1883" s="20"/>
      <c r="K1883" s="24">
        <f t="shared" si="82"/>
        <v>43.572000000000003</v>
      </c>
      <c r="L1883" s="24"/>
      <c r="M1883" s="9">
        <v>5.16</v>
      </c>
      <c r="N1883" s="76">
        <f t="shared" si="83"/>
        <v>0.11842467639768658</v>
      </c>
      <c r="P1883" s="23"/>
      <c r="R1883" s="34">
        <v>92</v>
      </c>
      <c r="S1883" s="34">
        <v>97.25</v>
      </c>
      <c r="T1883" s="34">
        <v>55.75</v>
      </c>
      <c r="U1883" s="34">
        <v>42.18</v>
      </c>
      <c r="V1883" s="34">
        <v>45.85</v>
      </c>
      <c r="W1883" s="78"/>
      <c r="X1883" s="78"/>
    </row>
    <row r="1884" spans="1:24" outlineLevel="1" x14ac:dyDescent="0.2">
      <c r="A1884" s="27">
        <f t="shared" si="84"/>
        <v>1878</v>
      </c>
      <c r="B1884" s="50">
        <v>42555</v>
      </c>
      <c r="C1884" s="34">
        <v>56.25</v>
      </c>
      <c r="D1884" s="34">
        <v>59.45</v>
      </c>
      <c r="E1884" s="34">
        <v>1</v>
      </c>
      <c r="F1884" s="34">
        <v>9.6999999999999993</v>
      </c>
      <c r="G1884" s="34">
        <v>4.8</v>
      </c>
      <c r="H1884" s="34">
        <v>85.6</v>
      </c>
      <c r="I1884" s="34">
        <v>93</v>
      </c>
      <c r="J1884" s="20"/>
      <c r="K1884" s="24">
        <f t="shared" si="82"/>
        <v>44.994</v>
      </c>
      <c r="L1884" s="24"/>
      <c r="M1884" s="9">
        <v>5.16</v>
      </c>
      <c r="N1884" s="76">
        <f t="shared" si="83"/>
        <v>0.11468195759434592</v>
      </c>
      <c r="P1884" s="23"/>
      <c r="R1884" s="34">
        <v>92.5</v>
      </c>
      <c r="S1884" s="34">
        <v>97.25</v>
      </c>
      <c r="T1884" s="34">
        <v>57.25</v>
      </c>
      <c r="U1884" s="34">
        <v>44.68</v>
      </c>
      <c r="V1884" s="34">
        <v>47.45</v>
      </c>
      <c r="W1884" s="78"/>
      <c r="X1884" s="78"/>
    </row>
    <row r="1885" spans="1:24" outlineLevel="1" x14ac:dyDescent="0.2">
      <c r="A1885" s="27">
        <f t="shared" si="84"/>
        <v>1879</v>
      </c>
      <c r="B1885" s="50">
        <v>42556</v>
      </c>
      <c r="C1885" s="34">
        <v>56.25</v>
      </c>
      <c r="D1885" s="34">
        <v>59.45</v>
      </c>
      <c r="E1885" s="34">
        <v>1</v>
      </c>
      <c r="F1885" s="34">
        <v>9.75</v>
      </c>
      <c r="G1885" s="34">
        <v>4.7</v>
      </c>
      <c r="H1885" s="34">
        <v>85.5</v>
      </c>
      <c r="I1885" s="34">
        <v>93</v>
      </c>
      <c r="J1885" s="20"/>
      <c r="K1885" s="24">
        <f t="shared" si="82"/>
        <v>44.944000000000003</v>
      </c>
      <c r="L1885" s="24"/>
      <c r="M1885" s="9">
        <v>4.91</v>
      </c>
      <c r="N1885" s="76">
        <f t="shared" si="83"/>
        <v>0.10924706301174796</v>
      </c>
      <c r="P1885" s="23"/>
      <c r="R1885" s="34">
        <v>92.75</v>
      </c>
      <c r="S1885" s="34">
        <v>97.25</v>
      </c>
      <c r="T1885" s="34">
        <v>56.9</v>
      </c>
      <c r="U1885" s="34">
        <v>44.29</v>
      </c>
      <c r="V1885" s="34">
        <v>46.95</v>
      </c>
      <c r="W1885" s="78"/>
      <c r="X1885" s="78"/>
    </row>
    <row r="1886" spans="1:24" outlineLevel="1" x14ac:dyDescent="0.2">
      <c r="A1886" s="27">
        <f t="shared" si="84"/>
        <v>1880</v>
      </c>
      <c r="B1886" s="50">
        <v>42557</v>
      </c>
      <c r="C1886" s="34">
        <v>56.25</v>
      </c>
      <c r="D1886" s="34">
        <v>59.45</v>
      </c>
      <c r="E1886" s="34">
        <v>1</v>
      </c>
      <c r="F1886" s="34">
        <v>9.75</v>
      </c>
      <c r="G1886" s="34">
        <v>4.7</v>
      </c>
      <c r="H1886" s="34">
        <v>85.5</v>
      </c>
      <c r="I1886" s="34">
        <v>93</v>
      </c>
      <c r="J1886" s="20"/>
      <c r="K1886" s="24">
        <f t="shared" si="82"/>
        <v>44.944000000000003</v>
      </c>
      <c r="L1886" s="24"/>
      <c r="M1886" s="9">
        <v>4.91</v>
      </c>
      <c r="N1886" s="76">
        <f t="shared" si="83"/>
        <v>0.10924706301174796</v>
      </c>
      <c r="P1886" s="23"/>
      <c r="R1886" s="34">
        <v>92.75</v>
      </c>
      <c r="S1886" s="34">
        <v>97.25</v>
      </c>
      <c r="T1886" s="34">
        <v>56.7</v>
      </c>
      <c r="U1886" s="34">
        <v>44.29</v>
      </c>
      <c r="V1886" s="34">
        <v>46.95</v>
      </c>
      <c r="W1886" s="78"/>
      <c r="X1886" s="78"/>
    </row>
    <row r="1887" spans="1:24" outlineLevel="1" x14ac:dyDescent="0.2">
      <c r="A1887" s="27">
        <f t="shared" si="84"/>
        <v>1881</v>
      </c>
      <c r="B1887" s="50">
        <v>42558</v>
      </c>
      <c r="C1887" s="34">
        <v>55.3</v>
      </c>
      <c r="D1887" s="34">
        <v>58.5</v>
      </c>
      <c r="E1887" s="34">
        <v>1</v>
      </c>
      <c r="F1887" s="34">
        <v>9.3800000000000008</v>
      </c>
      <c r="G1887" s="34">
        <v>4.55</v>
      </c>
      <c r="H1887" s="34">
        <v>85.95</v>
      </c>
      <c r="I1887" s="34">
        <v>93.5</v>
      </c>
      <c r="J1887" s="20"/>
      <c r="K1887" s="24">
        <f t="shared" si="82"/>
        <v>44.44</v>
      </c>
      <c r="L1887" s="24"/>
      <c r="M1887" s="9">
        <v>4.82</v>
      </c>
      <c r="N1887" s="76">
        <f t="shared" si="83"/>
        <v>0.10846084608460847</v>
      </c>
      <c r="P1887" s="23"/>
      <c r="R1887" s="34">
        <v>93.5</v>
      </c>
      <c r="S1887" s="34">
        <v>97.75</v>
      </c>
      <c r="T1887" s="34">
        <v>55.7</v>
      </c>
      <c r="U1887" s="34">
        <v>43.55</v>
      </c>
      <c r="V1887" s="34">
        <v>46</v>
      </c>
      <c r="W1887" s="78"/>
      <c r="X1887" s="78"/>
    </row>
    <row r="1888" spans="1:24" outlineLevel="1" x14ac:dyDescent="0.2">
      <c r="A1888" s="27">
        <f t="shared" si="84"/>
        <v>1882</v>
      </c>
      <c r="B1888" s="50">
        <v>42559</v>
      </c>
      <c r="C1888" s="34">
        <v>55.05</v>
      </c>
      <c r="D1888" s="34">
        <v>58.25</v>
      </c>
      <c r="E1888" s="34">
        <v>1</v>
      </c>
      <c r="F1888" s="34">
        <v>9.15</v>
      </c>
      <c r="G1888" s="34">
        <v>4.5999999999999996</v>
      </c>
      <c r="H1888" s="34">
        <v>86.95</v>
      </c>
      <c r="I1888" s="34">
        <v>94.5</v>
      </c>
      <c r="J1888" s="20"/>
      <c r="K1888" s="24">
        <f t="shared" si="82"/>
        <v>44.440000000000005</v>
      </c>
      <c r="L1888" s="24"/>
      <c r="M1888" s="9">
        <v>4.95</v>
      </c>
      <c r="N1888" s="76">
        <f t="shared" si="83"/>
        <v>0.11138613861386137</v>
      </c>
      <c r="P1888" s="23"/>
      <c r="R1888" s="34">
        <v>94.5</v>
      </c>
      <c r="S1888" s="34">
        <v>98</v>
      </c>
      <c r="T1888" s="34">
        <v>55.7</v>
      </c>
      <c r="U1888" s="34">
        <v>44.11</v>
      </c>
      <c r="V1888" s="34">
        <v>45.75</v>
      </c>
      <c r="W1888" s="78"/>
      <c r="X1888" s="78"/>
    </row>
    <row r="1889" spans="1:24" outlineLevel="1" x14ac:dyDescent="0.2">
      <c r="A1889" s="27">
        <f t="shared" si="84"/>
        <v>1883</v>
      </c>
      <c r="B1889" s="50">
        <v>42562</v>
      </c>
      <c r="C1889" s="34">
        <v>56.4</v>
      </c>
      <c r="D1889" s="34">
        <v>60.45</v>
      </c>
      <c r="E1889" s="34">
        <v>1</v>
      </c>
      <c r="F1889" s="34">
        <v>9.15</v>
      </c>
      <c r="G1889" s="34">
        <v>4.55</v>
      </c>
      <c r="H1889" s="34">
        <v>87.15</v>
      </c>
      <c r="I1889" s="34">
        <v>94.75</v>
      </c>
      <c r="J1889" s="20"/>
      <c r="K1889" s="24">
        <f t="shared" si="82"/>
        <v>46.464000000000006</v>
      </c>
      <c r="L1889" s="24"/>
      <c r="M1889" s="9">
        <v>5.12</v>
      </c>
      <c r="N1889" s="76">
        <f t="shared" si="83"/>
        <v>0.11019283746556473</v>
      </c>
      <c r="P1889" s="23"/>
      <c r="R1889" s="34">
        <v>94.5</v>
      </c>
      <c r="S1889" s="34">
        <v>98.75</v>
      </c>
      <c r="T1889" s="34">
        <v>57.2</v>
      </c>
      <c r="U1889" s="34">
        <v>44.05</v>
      </c>
      <c r="V1889" s="34">
        <v>47.1</v>
      </c>
      <c r="W1889" s="78"/>
      <c r="X1889" s="78"/>
    </row>
    <row r="1890" spans="1:24" outlineLevel="1" x14ac:dyDescent="0.2">
      <c r="A1890" s="27">
        <f t="shared" si="84"/>
        <v>1884</v>
      </c>
      <c r="B1890" s="50">
        <v>42563</v>
      </c>
      <c r="C1890" s="34">
        <v>58.7</v>
      </c>
      <c r="D1890" s="34">
        <v>63</v>
      </c>
      <c r="E1890" s="34">
        <v>1.05</v>
      </c>
      <c r="F1890" s="34">
        <v>9.1999999999999993</v>
      </c>
      <c r="G1890" s="34">
        <v>4.55</v>
      </c>
      <c r="H1890" s="34">
        <v>87.7</v>
      </c>
      <c r="I1890" s="34">
        <v>95.5</v>
      </c>
      <c r="J1890" s="20"/>
      <c r="K1890" s="24">
        <f t="shared" si="82"/>
        <v>48.760000000000005</v>
      </c>
      <c r="L1890" s="24"/>
      <c r="M1890" s="9">
        <v>5.35</v>
      </c>
      <c r="N1890" s="76">
        <f t="shared" si="83"/>
        <v>0.10972108285479899</v>
      </c>
      <c r="P1890" s="23"/>
      <c r="R1890" s="34">
        <v>94.5</v>
      </c>
      <c r="S1890" s="34">
        <v>98.75</v>
      </c>
      <c r="T1890" s="34">
        <v>59.7</v>
      </c>
      <c r="U1890" s="34">
        <v>45.98</v>
      </c>
      <c r="V1890" s="34">
        <v>48.85</v>
      </c>
      <c r="W1890" s="78"/>
      <c r="X1890" s="78"/>
    </row>
    <row r="1891" spans="1:24" outlineLevel="1" x14ac:dyDescent="0.2">
      <c r="A1891" s="27">
        <f t="shared" si="84"/>
        <v>1885</v>
      </c>
      <c r="B1891" s="50">
        <v>42564</v>
      </c>
      <c r="C1891" s="34">
        <v>59.8</v>
      </c>
      <c r="D1891" s="34">
        <v>64.099999999999994</v>
      </c>
      <c r="E1891" s="34">
        <v>1.05</v>
      </c>
      <c r="F1891" s="34">
        <v>9.25</v>
      </c>
      <c r="G1891" s="34">
        <v>4.55</v>
      </c>
      <c r="H1891" s="34">
        <v>87.9</v>
      </c>
      <c r="I1891" s="34">
        <v>95.75</v>
      </c>
      <c r="J1891" s="20"/>
      <c r="K1891" s="24">
        <f t="shared" si="82"/>
        <v>49.721999999999994</v>
      </c>
      <c r="L1891" s="24"/>
      <c r="M1891" s="9">
        <v>5.46</v>
      </c>
      <c r="N1891" s="76">
        <f t="shared" si="83"/>
        <v>0.1098105466393146</v>
      </c>
      <c r="P1891" s="23"/>
      <c r="R1891" s="34">
        <v>94.5</v>
      </c>
      <c r="S1891" s="34">
        <v>100.5</v>
      </c>
      <c r="T1891" s="34">
        <v>60.8</v>
      </c>
      <c r="U1891" s="34">
        <v>46.07</v>
      </c>
      <c r="V1891" s="34">
        <v>49.95</v>
      </c>
      <c r="W1891" s="78"/>
      <c r="X1891" s="78"/>
    </row>
    <row r="1892" spans="1:24" outlineLevel="1" x14ac:dyDescent="0.2">
      <c r="A1892" s="27">
        <f t="shared" si="84"/>
        <v>1886</v>
      </c>
      <c r="B1892" s="50">
        <v>42565</v>
      </c>
      <c r="C1892" s="34">
        <v>59.05</v>
      </c>
      <c r="D1892" s="34">
        <v>63.35</v>
      </c>
      <c r="E1892" s="34">
        <v>1.05</v>
      </c>
      <c r="F1892" s="34">
        <v>9.4499999999999993</v>
      </c>
      <c r="G1892" s="34">
        <v>4.55</v>
      </c>
      <c r="H1892" s="34">
        <v>87.9</v>
      </c>
      <c r="I1892" s="34">
        <v>95.75</v>
      </c>
      <c r="J1892" s="20"/>
      <c r="K1892" s="24">
        <f t="shared" si="82"/>
        <v>48.832000000000008</v>
      </c>
      <c r="L1892" s="24"/>
      <c r="M1892" s="9">
        <v>5.34</v>
      </c>
      <c r="N1892" s="76">
        <f t="shared" si="83"/>
        <v>0.10935452162516381</v>
      </c>
      <c r="P1892" s="23"/>
      <c r="R1892" s="34">
        <v>94.75</v>
      </c>
      <c r="S1892" s="34">
        <v>101.25</v>
      </c>
      <c r="T1892" s="34">
        <v>60.5</v>
      </c>
      <c r="U1892" s="34">
        <v>45.97</v>
      </c>
      <c r="V1892" s="34">
        <v>49.2</v>
      </c>
      <c r="W1892" s="78"/>
      <c r="X1892" s="78"/>
    </row>
    <row r="1893" spans="1:24" outlineLevel="1" x14ac:dyDescent="0.2">
      <c r="A1893" s="27">
        <f t="shared" si="84"/>
        <v>1887</v>
      </c>
      <c r="B1893" s="50">
        <v>42566</v>
      </c>
      <c r="C1893" s="34">
        <v>58.95</v>
      </c>
      <c r="D1893" s="34">
        <v>63.25</v>
      </c>
      <c r="E1893" s="34">
        <v>1.05</v>
      </c>
      <c r="F1893" s="34">
        <v>9.15</v>
      </c>
      <c r="G1893" s="34">
        <v>4.55</v>
      </c>
      <c r="H1893" s="34">
        <v>87.9</v>
      </c>
      <c r="I1893" s="34">
        <v>95.75</v>
      </c>
      <c r="J1893" s="20"/>
      <c r="K1893" s="24">
        <f t="shared" si="82"/>
        <v>49.040000000000006</v>
      </c>
      <c r="L1893" s="24"/>
      <c r="M1893" s="9">
        <v>5.36</v>
      </c>
      <c r="N1893" s="76">
        <f t="shared" si="83"/>
        <v>0.10929853181076671</v>
      </c>
      <c r="P1893" s="23"/>
      <c r="R1893" s="34">
        <v>96.5</v>
      </c>
      <c r="S1893" s="34">
        <v>102.5</v>
      </c>
      <c r="T1893" s="34">
        <v>60.5</v>
      </c>
      <c r="U1893" s="34">
        <v>45.91</v>
      </c>
      <c r="V1893" s="34">
        <v>49.1</v>
      </c>
      <c r="W1893" s="78"/>
      <c r="X1893" s="78"/>
    </row>
    <row r="1894" spans="1:24" outlineLevel="1" x14ac:dyDescent="0.2">
      <c r="A1894" s="27">
        <f t="shared" si="84"/>
        <v>1888</v>
      </c>
      <c r="B1894" s="50">
        <v>42569</v>
      </c>
      <c r="C1894" s="34">
        <v>57.15</v>
      </c>
      <c r="D1894" s="34">
        <v>61.45</v>
      </c>
      <c r="E1894" s="34">
        <v>1.05</v>
      </c>
      <c r="F1894" s="34">
        <v>9.1999999999999993</v>
      </c>
      <c r="G1894" s="34">
        <v>4.55</v>
      </c>
      <c r="H1894" s="34">
        <v>88.25</v>
      </c>
      <c r="I1894" s="34">
        <v>96.25</v>
      </c>
      <c r="J1894" s="20"/>
      <c r="K1894" s="24">
        <f t="shared" si="82"/>
        <v>47.334000000000003</v>
      </c>
      <c r="L1894" s="24"/>
      <c r="M1894" s="9">
        <v>5.44</v>
      </c>
      <c r="N1894" s="76">
        <f t="shared" si="83"/>
        <v>0.11492795876114421</v>
      </c>
      <c r="P1894" s="23"/>
      <c r="R1894" s="34">
        <v>96.5</v>
      </c>
      <c r="S1894" s="34">
        <v>103.25</v>
      </c>
      <c r="T1894" s="34">
        <v>58.7</v>
      </c>
      <c r="U1894" s="34">
        <v>45.1</v>
      </c>
      <c r="V1894" s="34">
        <v>47.3</v>
      </c>
      <c r="W1894" s="78"/>
      <c r="X1894" s="78"/>
    </row>
    <row r="1895" spans="1:24" outlineLevel="1" x14ac:dyDescent="0.2">
      <c r="A1895" s="27">
        <f t="shared" si="84"/>
        <v>1889</v>
      </c>
      <c r="B1895" s="50">
        <v>42570</v>
      </c>
      <c r="C1895" s="34">
        <v>56.2</v>
      </c>
      <c r="D1895" s="34">
        <v>60.45</v>
      </c>
      <c r="E1895" s="34">
        <v>1</v>
      </c>
      <c r="F1895" s="34">
        <v>9.1</v>
      </c>
      <c r="G1895" s="34">
        <v>4.4000000000000004</v>
      </c>
      <c r="H1895" s="34">
        <v>88.3</v>
      </c>
      <c r="I1895" s="34">
        <v>96.25</v>
      </c>
      <c r="J1895" s="20"/>
      <c r="K1895" s="24">
        <f t="shared" si="82"/>
        <v>46.514000000000003</v>
      </c>
      <c r="L1895" s="24"/>
      <c r="M1895" s="9">
        <v>5.2</v>
      </c>
      <c r="N1895" s="76">
        <f t="shared" si="83"/>
        <v>0.11179429849077696</v>
      </c>
      <c r="P1895" s="23"/>
      <c r="R1895" s="34">
        <v>96.5</v>
      </c>
      <c r="S1895" s="34">
        <v>103.25</v>
      </c>
      <c r="T1895" s="34">
        <v>57.6</v>
      </c>
      <c r="U1895" s="34">
        <v>44.2</v>
      </c>
      <c r="V1895" s="34">
        <v>46.35</v>
      </c>
      <c r="W1895" s="78"/>
      <c r="X1895" s="78"/>
    </row>
    <row r="1896" spans="1:24" outlineLevel="1" x14ac:dyDescent="0.2">
      <c r="A1896" s="27">
        <f t="shared" si="84"/>
        <v>1890</v>
      </c>
      <c r="B1896" s="50">
        <v>42571</v>
      </c>
      <c r="C1896" s="34">
        <v>56.2</v>
      </c>
      <c r="D1896" s="34">
        <v>60.45</v>
      </c>
      <c r="E1896" s="34">
        <v>1</v>
      </c>
      <c r="F1896" s="34">
        <v>9</v>
      </c>
      <c r="G1896" s="34">
        <v>4.2</v>
      </c>
      <c r="H1896" s="34">
        <v>88.45</v>
      </c>
      <c r="I1896" s="34">
        <v>96.5</v>
      </c>
      <c r="J1896" s="20"/>
      <c r="K1896" s="24">
        <f t="shared" si="82"/>
        <v>46.614000000000004</v>
      </c>
      <c r="L1896" s="24"/>
      <c r="M1896" s="9">
        <v>5.17</v>
      </c>
      <c r="N1896" s="76">
        <f t="shared" si="83"/>
        <v>0.11091088514180288</v>
      </c>
      <c r="P1896" s="23"/>
      <c r="R1896" s="34">
        <v>96.5</v>
      </c>
      <c r="S1896" s="34">
        <v>103.25</v>
      </c>
      <c r="T1896" s="34">
        <v>57.6</v>
      </c>
      <c r="U1896" s="34">
        <v>43.7</v>
      </c>
      <c r="V1896" s="34">
        <v>46.35</v>
      </c>
      <c r="W1896" s="78"/>
      <c r="X1896" s="78"/>
    </row>
    <row r="1897" spans="1:24" outlineLevel="1" x14ac:dyDescent="0.2">
      <c r="A1897" s="27">
        <f t="shared" si="84"/>
        <v>1891</v>
      </c>
      <c r="B1897" s="50">
        <v>42572</v>
      </c>
      <c r="C1897" s="34">
        <v>57.5</v>
      </c>
      <c r="D1897" s="34">
        <v>61.75</v>
      </c>
      <c r="E1897" s="34">
        <v>1</v>
      </c>
      <c r="F1897" s="34">
        <v>9</v>
      </c>
      <c r="G1897" s="34">
        <v>4.0999999999999996</v>
      </c>
      <c r="H1897" s="34">
        <v>88.5</v>
      </c>
      <c r="I1897" s="34">
        <v>96.5</v>
      </c>
      <c r="J1897" s="20"/>
      <c r="K1897" s="24">
        <f t="shared" si="82"/>
        <v>47.81</v>
      </c>
      <c r="L1897" s="24"/>
      <c r="M1897" s="9">
        <v>5.31</v>
      </c>
      <c r="N1897" s="76">
        <f t="shared" si="83"/>
        <v>0.1110646308303702</v>
      </c>
      <c r="P1897" s="23"/>
      <c r="R1897" s="34">
        <v>96.5</v>
      </c>
      <c r="S1897" s="34">
        <v>103.25</v>
      </c>
      <c r="T1897" s="34">
        <v>59.6</v>
      </c>
      <c r="U1897" s="34">
        <v>44.62</v>
      </c>
      <c r="V1897" s="34">
        <v>47.65</v>
      </c>
      <c r="W1897" s="78"/>
      <c r="X1897" s="78"/>
    </row>
    <row r="1898" spans="1:24" outlineLevel="1" x14ac:dyDescent="0.2">
      <c r="A1898" s="27">
        <f t="shared" si="84"/>
        <v>1892</v>
      </c>
      <c r="B1898" s="50">
        <v>42573</v>
      </c>
      <c r="C1898" s="34">
        <v>56.65</v>
      </c>
      <c r="D1898" s="34">
        <v>60.9</v>
      </c>
      <c r="E1898" s="34">
        <v>1</v>
      </c>
      <c r="F1898" s="34">
        <v>8.9499999999999993</v>
      </c>
      <c r="G1898" s="34">
        <v>4.0999999999999996</v>
      </c>
      <c r="H1898" s="34">
        <v>88.85</v>
      </c>
      <c r="I1898" s="34">
        <v>96.75</v>
      </c>
      <c r="J1898" s="20"/>
      <c r="K1898" s="24">
        <f t="shared" si="82"/>
        <v>47.078000000000003</v>
      </c>
      <c r="L1898" s="24"/>
      <c r="M1898" s="9">
        <v>5.31</v>
      </c>
      <c r="N1898" s="76">
        <f t="shared" si="83"/>
        <v>0.11279153744848973</v>
      </c>
      <c r="P1898" s="23"/>
      <c r="R1898" s="34">
        <v>96.75</v>
      </c>
      <c r="S1898" s="34">
        <v>103.25</v>
      </c>
      <c r="T1898" s="34">
        <v>58</v>
      </c>
      <c r="U1898" s="34">
        <v>44.25</v>
      </c>
      <c r="V1898" s="34">
        <v>46.8</v>
      </c>
      <c r="W1898" s="78"/>
      <c r="X1898" s="78"/>
    </row>
    <row r="1899" spans="1:24" outlineLevel="1" x14ac:dyDescent="0.2">
      <c r="A1899" s="27">
        <f t="shared" si="84"/>
        <v>1893</v>
      </c>
      <c r="B1899" s="50">
        <v>42576</v>
      </c>
      <c r="C1899" s="34">
        <v>56.8</v>
      </c>
      <c r="D1899" s="34">
        <v>62.9</v>
      </c>
      <c r="E1899" s="34">
        <v>1</v>
      </c>
      <c r="F1899" s="34">
        <v>8.8000000000000007</v>
      </c>
      <c r="G1899" s="34">
        <v>4.05</v>
      </c>
      <c r="H1899" s="34">
        <v>88.95</v>
      </c>
      <c r="I1899" s="34">
        <v>96.75</v>
      </c>
      <c r="J1899" s="20"/>
      <c r="K1899" s="24">
        <f t="shared" si="82"/>
        <v>49.067999999999998</v>
      </c>
      <c r="L1899" s="24"/>
      <c r="M1899" s="9">
        <v>5.33</v>
      </c>
      <c r="N1899" s="76">
        <f t="shared" si="83"/>
        <v>0.10862476563136872</v>
      </c>
      <c r="P1899" s="23"/>
      <c r="R1899" s="34">
        <v>96.75</v>
      </c>
      <c r="S1899" s="34">
        <v>103.25</v>
      </c>
      <c r="T1899" s="34">
        <v>59</v>
      </c>
      <c r="U1899" s="34">
        <v>44.53</v>
      </c>
      <c r="V1899" s="34">
        <v>46.8</v>
      </c>
      <c r="W1899" s="78"/>
      <c r="X1899" s="78"/>
    </row>
    <row r="1900" spans="1:24" outlineLevel="1" x14ac:dyDescent="0.2">
      <c r="A1900" s="27">
        <f t="shared" si="84"/>
        <v>1894</v>
      </c>
      <c r="B1900" s="50">
        <v>42577</v>
      </c>
      <c r="C1900" s="34">
        <v>57.65</v>
      </c>
      <c r="D1900" s="34">
        <v>64.849999999999994</v>
      </c>
      <c r="E1900" s="34">
        <v>1</v>
      </c>
      <c r="F1900" s="34">
        <v>8.6</v>
      </c>
      <c r="G1900" s="34">
        <v>4.05</v>
      </c>
      <c r="H1900" s="34">
        <v>90.55</v>
      </c>
      <c r="I1900" s="34">
        <v>98.25</v>
      </c>
      <c r="J1900" s="20"/>
      <c r="K1900" s="24">
        <f t="shared" si="82"/>
        <v>51.061999999999998</v>
      </c>
      <c r="L1900" s="24"/>
      <c r="M1900" s="9">
        <v>5.67</v>
      </c>
      <c r="N1900" s="76">
        <f t="shared" si="83"/>
        <v>0.11104147898633035</v>
      </c>
      <c r="P1900" s="23"/>
      <c r="R1900" s="34">
        <v>99.25</v>
      </c>
      <c r="S1900" s="34">
        <v>103.5</v>
      </c>
      <c r="T1900" s="34">
        <v>59.5</v>
      </c>
      <c r="U1900" s="34">
        <v>46.06</v>
      </c>
      <c r="V1900" s="34">
        <v>47.65</v>
      </c>
      <c r="W1900" s="78"/>
      <c r="X1900" s="78"/>
    </row>
    <row r="1901" spans="1:24" outlineLevel="1" x14ac:dyDescent="0.2">
      <c r="A1901" s="27">
        <f t="shared" si="84"/>
        <v>1895</v>
      </c>
      <c r="B1901" s="50">
        <v>42578</v>
      </c>
      <c r="C1901" s="34">
        <v>59.2</v>
      </c>
      <c r="D1901" s="34">
        <v>66.400000000000006</v>
      </c>
      <c r="E1901" s="34">
        <v>1.05</v>
      </c>
      <c r="F1901" s="34">
        <v>8.6</v>
      </c>
      <c r="G1901" s="34">
        <v>3.95</v>
      </c>
      <c r="H1901" s="34">
        <v>91.75</v>
      </c>
      <c r="I1901" s="34">
        <v>99.25</v>
      </c>
      <c r="J1901" s="20"/>
      <c r="K1901" s="24">
        <f t="shared" si="82"/>
        <v>52.488000000000007</v>
      </c>
      <c r="L1901" s="24"/>
      <c r="M1901" s="9">
        <v>5.77</v>
      </c>
      <c r="N1901" s="76">
        <f t="shared" si="83"/>
        <v>0.10992988873647308</v>
      </c>
      <c r="P1901" s="23"/>
      <c r="R1901" s="34">
        <v>100.5</v>
      </c>
      <c r="S1901" s="34">
        <v>103.75</v>
      </c>
      <c r="T1901" s="34">
        <v>60.5</v>
      </c>
      <c r="U1901" s="34">
        <v>46.87</v>
      </c>
      <c r="V1901" s="34">
        <v>48.15</v>
      </c>
      <c r="W1901" s="78"/>
      <c r="X1901" s="78"/>
    </row>
    <row r="1902" spans="1:24" outlineLevel="1" x14ac:dyDescent="0.2">
      <c r="A1902" s="27">
        <f t="shared" si="84"/>
        <v>1896</v>
      </c>
      <c r="B1902" s="50">
        <v>42579</v>
      </c>
      <c r="C1902" s="34">
        <v>60.55</v>
      </c>
      <c r="D1902" s="34">
        <v>67.75</v>
      </c>
      <c r="E1902" s="34">
        <v>1.05</v>
      </c>
      <c r="F1902" s="34">
        <v>8.6999999999999993</v>
      </c>
      <c r="G1902" s="34">
        <v>3.9</v>
      </c>
      <c r="H1902" s="34">
        <v>91.95</v>
      </c>
      <c r="I1902" s="34">
        <v>99.25</v>
      </c>
      <c r="J1902" s="20"/>
      <c r="K1902" s="24">
        <f t="shared" si="82"/>
        <v>53.63000000000001</v>
      </c>
      <c r="L1902" s="24"/>
      <c r="M1902" s="9">
        <v>5.8</v>
      </c>
      <c r="N1902" s="76">
        <f t="shared" si="83"/>
        <v>0.10814842438933431</v>
      </c>
      <c r="P1902" s="23"/>
      <c r="R1902" s="34">
        <v>102.25</v>
      </c>
      <c r="S1902" s="34">
        <v>105.25</v>
      </c>
      <c r="T1902" s="34">
        <v>62</v>
      </c>
      <c r="U1902" s="34">
        <v>48.19</v>
      </c>
      <c r="V1902" s="34">
        <v>49.5</v>
      </c>
      <c r="W1902" s="78"/>
      <c r="X1902" s="78"/>
    </row>
    <row r="1903" spans="1:24" outlineLevel="1" x14ac:dyDescent="0.2">
      <c r="A1903" s="27">
        <f t="shared" si="84"/>
        <v>1897</v>
      </c>
      <c r="B1903" s="50">
        <v>42580</v>
      </c>
      <c r="C1903" s="34">
        <v>60</v>
      </c>
      <c r="D1903" s="34">
        <v>67.2</v>
      </c>
      <c r="E1903" s="34">
        <v>1.05</v>
      </c>
      <c r="F1903" s="34">
        <v>8.6</v>
      </c>
      <c r="G1903" s="34">
        <v>3.85</v>
      </c>
      <c r="H1903" s="34">
        <v>92.05</v>
      </c>
      <c r="I1903" s="34">
        <v>99.25</v>
      </c>
      <c r="J1903" s="20"/>
      <c r="K1903" s="24">
        <f t="shared" si="82"/>
        <v>53.224000000000004</v>
      </c>
      <c r="L1903" s="24"/>
      <c r="M1903" s="9">
        <v>5.75</v>
      </c>
      <c r="N1903" s="76">
        <f t="shared" si="83"/>
        <v>0.1080339696377574</v>
      </c>
      <c r="P1903" s="23"/>
      <c r="R1903" s="34">
        <v>102.5</v>
      </c>
      <c r="S1903" s="34">
        <v>105.75</v>
      </c>
      <c r="T1903" s="34">
        <v>61.5</v>
      </c>
      <c r="U1903" s="34">
        <v>47.2</v>
      </c>
      <c r="V1903" s="34">
        <v>48.95</v>
      </c>
      <c r="W1903" s="78"/>
      <c r="X1903" s="78"/>
    </row>
    <row r="1904" spans="1:24" outlineLevel="1" x14ac:dyDescent="0.2">
      <c r="A1904" s="27">
        <f t="shared" si="84"/>
        <v>1898</v>
      </c>
      <c r="B1904" s="50">
        <v>42583</v>
      </c>
      <c r="C1904" s="34">
        <v>61</v>
      </c>
      <c r="D1904" s="34">
        <v>69.05</v>
      </c>
      <c r="E1904" s="34">
        <v>1.05</v>
      </c>
      <c r="F1904" s="34">
        <v>8.5500000000000007</v>
      </c>
      <c r="G1904" s="34">
        <v>3.8</v>
      </c>
      <c r="H1904" s="34">
        <v>92.05</v>
      </c>
      <c r="I1904" s="34">
        <v>99.25</v>
      </c>
      <c r="J1904" s="20"/>
      <c r="K1904" s="24">
        <f t="shared" si="82"/>
        <v>54.975999999999999</v>
      </c>
      <c r="L1904" s="24"/>
      <c r="M1904" s="9">
        <v>5.52</v>
      </c>
      <c r="N1904" s="76">
        <f t="shared" si="83"/>
        <v>0.10040745052386495</v>
      </c>
      <c r="P1904" s="23"/>
      <c r="R1904" s="34">
        <v>102.5</v>
      </c>
      <c r="S1904" s="34">
        <v>106.25</v>
      </c>
      <c r="T1904" s="34">
        <v>63.2</v>
      </c>
      <c r="U1904" s="34">
        <v>48.45</v>
      </c>
      <c r="V1904" s="34">
        <v>49.95</v>
      </c>
      <c r="W1904" s="78"/>
      <c r="X1904" s="78"/>
    </row>
    <row r="1905" spans="1:24" outlineLevel="1" x14ac:dyDescent="0.2">
      <c r="A1905" s="27">
        <f t="shared" si="84"/>
        <v>1899</v>
      </c>
      <c r="B1905" s="50">
        <v>42584</v>
      </c>
      <c r="C1905" s="34">
        <v>61.25</v>
      </c>
      <c r="D1905" s="34">
        <v>69.3</v>
      </c>
      <c r="E1905" s="34">
        <v>1.05</v>
      </c>
      <c r="F1905" s="34">
        <v>8.5500000000000007</v>
      </c>
      <c r="G1905" s="34">
        <v>3.8</v>
      </c>
      <c r="H1905" s="34">
        <v>92.15</v>
      </c>
      <c r="I1905" s="34">
        <v>99.25</v>
      </c>
      <c r="J1905" s="20"/>
      <c r="K1905" s="24">
        <f t="shared" si="82"/>
        <v>55.206000000000003</v>
      </c>
      <c r="L1905" s="24"/>
      <c r="M1905" s="9">
        <v>5.54</v>
      </c>
      <c r="N1905" s="76">
        <f t="shared" si="83"/>
        <v>0.10035141107850595</v>
      </c>
      <c r="P1905" s="23"/>
      <c r="R1905" s="34">
        <v>102.5</v>
      </c>
      <c r="S1905" s="34">
        <v>106.25</v>
      </c>
      <c r="T1905" s="34">
        <v>63.45</v>
      </c>
      <c r="U1905" s="34">
        <v>48.62</v>
      </c>
      <c r="V1905" s="34">
        <v>49.95</v>
      </c>
      <c r="W1905" s="78"/>
      <c r="X1905" s="78"/>
    </row>
    <row r="1906" spans="1:24" outlineLevel="1" x14ac:dyDescent="0.2">
      <c r="A1906" s="27">
        <f t="shared" si="84"/>
        <v>1900</v>
      </c>
      <c r="B1906" s="50">
        <v>42585</v>
      </c>
      <c r="C1906" s="34">
        <v>61</v>
      </c>
      <c r="D1906" s="34">
        <v>69.05</v>
      </c>
      <c r="E1906" s="34">
        <v>1.05</v>
      </c>
      <c r="F1906" s="34">
        <v>8.5500000000000007</v>
      </c>
      <c r="G1906" s="34">
        <v>3.8</v>
      </c>
      <c r="H1906" s="34">
        <v>93</v>
      </c>
      <c r="I1906" s="34">
        <v>100</v>
      </c>
      <c r="J1906" s="20"/>
      <c r="K1906" s="24">
        <f t="shared" si="82"/>
        <v>54.975999999999999</v>
      </c>
      <c r="L1906" s="24"/>
      <c r="M1906" s="9">
        <v>5.79</v>
      </c>
      <c r="N1906" s="76">
        <f t="shared" si="83"/>
        <v>0.10531868451688009</v>
      </c>
      <c r="P1906" s="23"/>
      <c r="R1906" s="34">
        <v>102.5</v>
      </c>
      <c r="S1906" s="34">
        <v>106.5</v>
      </c>
      <c r="T1906" s="34">
        <v>62.95</v>
      </c>
      <c r="U1906" s="34">
        <v>47.92</v>
      </c>
      <c r="V1906" s="34">
        <v>49.7</v>
      </c>
      <c r="W1906" s="78"/>
      <c r="X1906" s="78"/>
    </row>
    <row r="1907" spans="1:24" outlineLevel="1" x14ac:dyDescent="0.2">
      <c r="A1907" s="27">
        <f t="shared" si="84"/>
        <v>1901</v>
      </c>
      <c r="B1907" s="50">
        <v>42586</v>
      </c>
      <c r="C1907" s="34">
        <v>59.7</v>
      </c>
      <c r="D1907" s="34">
        <v>67.75</v>
      </c>
      <c r="E1907" s="34">
        <v>1.05</v>
      </c>
      <c r="F1907" s="34">
        <v>8.9</v>
      </c>
      <c r="G1907" s="34">
        <v>3.85</v>
      </c>
      <c r="H1907" s="34">
        <v>95.75</v>
      </c>
      <c r="I1907" s="34">
        <v>102.75</v>
      </c>
      <c r="J1907" s="20"/>
      <c r="K1907" s="24">
        <f t="shared" si="82"/>
        <v>53.430000000000007</v>
      </c>
      <c r="L1907" s="24"/>
      <c r="M1907" s="9">
        <v>5.92</v>
      </c>
      <c r="N1907" s="76">
        <f t="shared" si="83"/>
        <v>0.11079917649260713</v>
      </c>
      <c r="P1907" s="23"/>
      <c r="R1907" s="34">
        <v>103.5</v>
      </c>
      <c r="S1907" s="34">
        <v>107.5</v>
      </c>
      <c r="T1907" s="34">
        <v>61.7</v>
      </c>
      <c r="U1907" s="34">
        <v>47.07</v>
      </c>
      <c r="V1907" s="34">
        <v>48.2</v>
      </c>
      <c r="W1907" s="78"/>
      <c r="X1907" s="78"/>
    </row>
    <row r="1908" spans="1:24" outlineLevel="1" x14ac:dyDescent="0.2">
      <c r="A1908" s="27">
        <f t="shared" si="84"/>
        <v>1902</v>
      </c>
      <c r="B1908" s="50">
        <v>42587</v>
      </c>
      <c r="C1908" s="34">
        <v>61.65</v>
      </c>
      <c r="D1908" s="34">
        <v>69.7</v>
      </c>
      <c r="E1908" s="34">
        <v>1.05</v>
      </c>
      <c r="F1908" s="34">
        <v>8.8000000000000007</v>
      </c>
      <c r="G1908" s="34">
        <v>4</v>
      </c>
      <c r="H1908" s="34">
        <v>96.3</v>
      </c>
      <c r="I1908" s="34">
        <v>103.25</v>
      </c>
      <c r="J1908" s="20"/>
      <c r="K1908" s="24">
        <f t="shared" si="82"/>
        <v>55.324000000000012</v>
      </c>
      <c r="L1908" s="24"/>
      <c r="M1908" s="9">
        <v>6.02</v>
      </c>
      <c r="N1908" s="76">
        <f t="shared" si="83"/>
        <v>0.10881353481310098</v>
      </c>
      <c r="O1908" s="4"/>
      <c r="P1908" s="23"/>
      <c r="R1908" s="34">
        <v>106.5</v>
      </c>
      <c r="S1908" s="34">
        <v>109.5</v>
      </c>
      <c r="T1908" s="34">
        <v>63.2</v>
      </c>
      <c r="U1908" s="34">
        <v>48.43</v>
      </c>
      <c r="V1908" s="34">
        <v>50.15</v>
      </c>
      <c r="W1908" s="78"/>
      <c r="X1908" s="78"/>
    </row>
    <row r="1909" spans="1:24" outlineLevel="1" x14ac:dyDescent="0.2">
      <c r="A1909" s="27">
        <f t="shared" si="84"/>
        <v>1903</v>
      </c>
      <c r="B1909" s="50">
        <v>42590</v>
      </c>
      <c r="C1909" s="34">
        <v>62.5</v>
      </c>
      <c r="D1909" s="34">
        <v>70.55</v>
      </c>
      <c r="E1909" s="34">
        <v>1.1000000000000001</v>
      </c>
      <c r="F1909" s="34">
        <v>9.1</v>
      </c>
      <c r="G1909" s="34">
        <v>4.05</v>
      </c>
      <c r="H1909" s="34">
        <v>96.5</v>
      </c>
      <c r="I1909" s="34">
        <v>103.5</v>
      </c>
      <c r="J1909" s="20"/>
      <c r="K1909" s="24">
        <f t="shared" si="82"/>
        <v>55.806000000000004</v>
      </c>
      <c r="L1909" s="24"/>
      <c r="M1909" s="9">
        <v>6.03</v>
      </c>
      <c r="N1909" s="76">
        <f t="shared" si="83"/>
        <v>0.10805289753789915</v>
      </c>
      <c r="O1909" s="4"/>
      <c r="P1909" s="23"/>
      <c r="R1909" s="34">
        <v>106.5</v>
      </c>
      <c r="S1909" s="34">
        <v>109.75</v>
      </c>
      <c r="T1909" s="34">
        <v>63.95</v>
      </c>
      <c r="U1909" s="34">
        <v>48.95</v>
      </c>
      <c r="V1909" s="34">
        <v>51</v>
      </c>
      <c r="W1909" s="78"/>
      <c r="X1909" s="78"/>
    </row>
    <row r="1910" spans="1:24" outlineLevel="1" x14ac:dyDescent="0.2">
      <c r="A1910" s="27">
        <f t="shared" si="84"/>
        <v>1904</v>
      </c>
      <c r="B1910" s="50">
        <v>42591</v>
      </c>
      <c r="C1910" s="34">
        <v>62.5</v>
      </c>
      <c r="D1910" s="34">
        <v>70.55</v>
      </c>
      <c r="E1910" s="34">
        <v>1.1000000000000001</v>
      </c>
      <c r="F1910" s="34">
        <v>9.1</v>
      </c>
      <c r="G1910" s="34">
        <v>4.05</v>
      </c>
      <c r="H1910" s="34">
        <v>96.5</v>
      </c>
      <c r="I1910" s="34">
        <v>103.5</v>
      </c>
      <c r="J1910" s="20"/>
      <c r="K1910" s="24">
        <f t="shared" si="82"/>
        <v>55.806000000000004</v>
      </c>
      <c r="L1910" s="24"/>
      <c r="M1910" s="9">
        <v>6.07</v>
      </c>
      <c r="N1910" s="76">
        <f t="shared" si="83"/>
        <v>0.10876966634412071</v>
      </c>
      <c r="O1910" s="4"/>
      <c r="P1910" s="23"/>
      <c r="R1910" s="34">
        <v>106.5</v>
      </c>
      <c r="S1910" s="34">
        <v>109.75</v>
      </c>
      <c r="T1910" s="34">
        <v>63.95</v>
      </c>
      <c r="U1910" s="34">
        <v>48.95</v>
      </c>
      <c r="V1910" s="34">
        <v>51</v>
      </c>
      <c r="W1910" s="78"/>
      <c r="X1910" s="78"/>
    </row>
    <row r="1911" spans="1:24" outlineLevel="1" x14ac:dyDescent="0.2">
      <c r="A1911" s="27">
        <f t="shared" si="84"/>
        <v>1905</v>
      </c>
      <c r="B1911" s="50">
        <v>42592</v>
      </c>
      <c r="C1911" s="34">
        <v>60.9</v>
      </c>
      <c r="D1911" s="34">
        <v>68.95</v>
      </c>
      <c r="E1911" s="34">
        <v>1.1000000000000001</v>
      </c>
      <c r="F1911" s="34">
        <v>9.1</v>
      </c>
      <c r="G1911" s="34">
        <v>4.3</v>
      </c>
      <c r="H1911" s="34">
        <v>97</v>
      </c>
      <c r="I1911" s="34">
        <v>104</v>
      </c>
      <c r="J1911" s="20"/>
      <c r="K1911" s="24">
        <f t="shared" si="82"/>
        <v>54.334000000000003</v>
      </c>
      <c r="L1911" s="24"/>
      <c r="M1911" s="9">
        <v>5.8</v>
      </c>
      <c r="N1911" s="76">
        <f t="shared" si="83"/>
        <v>0.10674715647660764</v>
      </c>
      <c r="O1911" s="4"/>
      <c r="P1911" s="23"/>
      <c r="R1911" s="34">
        <v>106.75</v>
      </c>
      <c r="S1911" s="34">
        <v>110.25</v>
      </c>
      <c r="T1911" s="34">
        <v>62.95</v>
      </c>
      <c r="U1911" s="34">
        <v>48.47</v>
      </c>
      <c r="V1911" s="34">
        <v>49.4</v>
      </c>
      <c r="W1911" s="78"/>
      <c r="X1911" s="78"/>
    </row>
    <row r="1912" spans="1:24" outlineLevel="1" x14ac:dyDescent="0.2">
      <c r="A1912" s="27">
        <f t="shared" si="84"/>
        <v>1906</v>
      </c>
      <c r="B1912" s="50">
        <v>42593</v>
      </c>
      <c r="C1912" s="34">
        <v>59.95</v>
      </c>
      <c r="D1912" s="34">
        <v>68</v>
      </c>
      <c r="E1912" s="34">
        <v>1.1000000000000001</v>
      </c>
      <c r="F1912" s="34">
        <v>9.1</v>
      </c>
      <c r="G1912" s="34">
        <v>4.45</v>
      </c>
      <c r="H1912" s="34">
        <v>97.6</v>
      </c>
      <c r="I1912" s="34">
        <v>104.75</v>
      </c>
      <c r="J1912" s="20"/>
      <c r="K1912" s="24">
        <f t="shared" si="82"/>
        <v>53.46</v>
      </c>
      <c r="L1912" s="24"/>
      <c r="M1912" s="9">
        <v>5.88</v>
      </c>
      <c r="N1912" s="76">
        <f t="shared" si="83"/>
        <v>0.10998877665544332</v>
      </c>
      <c r="O1912" s="4"/>
      <c r="P1912" s="23"/>
      <c r="R1912" s="34">
        <v>107.25</v>
      </c>
      <c r="S1912" s="34">
        <v>111</v>
      </c>
      <c r="T1912" s="34">
        <v>62.2</v>
      </c>
      <c r="U1912" s="34">
        <v>48</v>
      </c>
      <c r="V1912" s="34">
        <v>48.45</v>
      </c>
      <c r="W1912" s="78"/>
      <c r="X1912" s="78"/>
    </row>
    <row r="1913" spans="1:24" outlineLevel="1" x14ac:dyDescent="0.2">
      <c r="A1913" s="27">
        <f t="shared" si="84"/>
        <v>1907</v>
      </c>
      <c r="B1913" s="50">
        <v>42594</v>
      </c>
      <c r="C1913" s="34">
        <v>61.1</v>
      </c>
      <c r="D1913" s="34">
        <v>70.2</v>
      </c>
      <c r="E1913" s="34">
        <v>1.1000000000000001</v>
      </c>
      <c r="F1913" s="34">
        <v>9.4499999999999993</v>
      </c>
      <c r="G1913" s="34">
        <v>4.6500000000000004</v>
      </c>
      <c r="H1913" s="34">
        <v>98.75</v>
      </c>
      <c r="I1913" s="34">
        <v>106</v>
      </c>
      <c r="J1913" s="20"/>
      <c r="K1913" s="24">
        <f t="shared" si="82"/>
        <v>55.134</v>
      </c>
      <c r="L1913" s="24"/>
      <c r="M1913" s="9">
        <v>5.64</v>
      </c>
      <c r="N1913" s="76">
        <f t="shared" si="83"/>
        <v>0.102296223745783</v>
      </c>
      <c r="O1913" s="4"/>
      <c r="P1913" s="23"/>
      <c r="R1913" s="34">
        <v>108.25</v>
      </c>
      <c r="S1913" s="34">
        <v>114.25</v>
      </c>
      <c r="T1913" s="34">
        <v>62.8</v>
      </c>
      <c r="U1913" s="34">
        <v>48.06</v>
      </c>
      <c r="V1913" s="34">
        <v>51.25</v>
      </c>
      <c r="W1913" s="78"/>
      <c r="X1913" s="78"/>
    </row>
    <row r="1914" spans="1:24" outlineLevel="1" x14ac:dyDescent="0.2">
      <c r="A1914" s="27">
        <f t="shared" si="84"/>
        <v>1908</v>
      </c>
      <c r="B1914" s="50">
        <v>42597</v>
      </c>
      <c r="C1914" s="34">
        <v>60.5</v>
      </c>
      <c r="D1914" s="34">
        <v>69.5</v>
      </c>
      <c r="E1914" s="34">
        <v>1.1000000000000001</v>
      </c>
      <c r="F1914" s="34">
        <v>9.75</v>
      </c>
      <c r="G1914" s="34">
        <v>4.75</v>
      </c>
      <c r="H1914" s="34">
        <v>99.25</v>
      </c>
      <c r="I1914" s="34">
        <v>106.5</v>
      </c>
      <c r="J1914" s="20"/>
      <c r="K1914" s="24">
        <f t="shared" si="82"/>
        <v>54.190000000000005</v>
      </c>
      <c r="L1914" s="24"/>
      <c r="M1914" s="9">
        <v>5.8</v>
      </c>
      <c r="N1914" s="76">
        <f t="shared" si="83"/>
        <v>0.10703081749400258</v>
      </c>
      <c r="O1914" s="4"/>
      <c r="P1914" s="23"/>
      <c r="R1914" s="34">
        <v>108.5</v>
      </c>
      <c r="S1914" s="34">
        <v>114.5</v>
      </c>
      <c r="T1914" s="34">
        <v>62.2</v>
      </c>
      <c r="U1914" s="34">
        <v>47.43</v>
      </c>
      <c r="V1914" s="34">
        <v>50.65</v>
      </c>
      <c r="W1914" s="78"/>
      <c r="X1914" s="78"/>
    </row>
    <row r="1915" spans="1:24" outlineLevel="1" x14ac:dyDescent="0.2">
      <c r="A1915" s="27">
        <f t="shared" si="84"/>
        <v>1909</v>
      </c>
      <c r="B1915" s="50">
        <v>42598</v>
      </c>
      <c r="C1915" s="34">
        <v>62.15</v>
      </c>
      <c r="D1915" s="34">
        <v>71.25</v>
      </c>
      <c r="E1915" s="34">
        <v>1.1000000000000001</v>
      </c>
      <c r="F1915" s="34">
        <v>9.5</v>
      </c>
      <c r="G1915" s="34">
        <v>4.8499999999999996</v>
      </c>
      <c r="H1915" s="34">
        <v>100.7</v>
      </c>
      <c r="I1915" s="34">
        <v>108</v>
      </c>
      <c r="J1915" s="20"/>
      <c r="K1915" s="24">
        <f t="shared" si="82"/>
        <v>56.05</v>
      </c>
      <c r="L1915" s="24"/>
      <c r="M1915" s="9">
        <v>5.95</v>
      </c>
      <c r="N1915" s="76">
        <f t="shared" si="83"/>
        <v>0.10615521855486174</v>
      </c>
      <c r="O1915" s="4"/>
      <c r="P1915" s="23"/>
      <c r="R1915" s="34">
        <v>111.5</v>
      </c>
      <c r="S1915" s="34">
        <v>121</v>
      </c>
      <c r="T1915" s="34">
        <v>63.45</v>
      </c>
      <c r="U1915" s="34">
        <v>48.49</v>
      </c>
      <c r="V1915" s="34">
        <v>52.3</v>
      </c>
      <c r="W1915" s="78"/>
      <c r="X1915" s="78"/>
    </row>
    <row r="1916" spans="1:24" outlineLevel="1" x14ac:dyDescent="0.2">
      <c r="A1916" s="27">
        <f t="shared" si="84"/>
        <v>1910</v>
      </c>
      <c r="B1916" s="50">
        <v>42599</v>
      </c>
      <c r="C1916" s="34">
        <v>61</v>
      </c>
      <c r="D1916" s="34">
        <v>70.099999999999994</v>
      </c>
      <c r="E1916" s="34">
        <v>1.1000000000000001</v>
      </c>
      <c r="F1916" s="34">
        <v>9.25</v>
      </c>
      <c r="G1916" s="34">
        <v>4.45</v>
      </c>
      <c r="H1916" s="34">
        <v>100.9</v>
      </c>
      <c r="I1916" s="34">
        <v>108.25</v>
      </c>
      <c r="J1916" s="20"/>
      <c r="K1916" s="24">
        <f t="shared" ref="K1916:K1979" si="85">+D1916*0.92-F1916</f>
        <v>55.242000000000004</v>
      </c>
      <c r="L1916" s="24"/>
      <c r="M1916" s="9">
        <v>5.97</v>
      </c>
      <c r="N1916" s="76">
        <f t="shared" ref="N1916:N1979" si="86">+M1916/K1916</f>
        <v>0.10806994677962418</v>
      </c>
      <c r="O1916" s="4"/>
      <c r="P1916" s="23"/>
      <c r="R1916" s="34">
        <v>114.25</v>
      </c>
      <c r="S1916" s="34">
        <v>121.5</v>
      </c>
      <c r="T1916" s="34">
        <v>62.7</v>
      </c>
      <c r="U1916" s="34">
        <v>47.83</v>
      </c>
      <c r="V1916" s="34">
        <v>51.15</v>
      </c>
      <c r="W1916" s="78"/>
      <c r="X1916" s="78"/>
    </row>
    <row r="1917" spans="1:24" outlineLevel="1" x14ac:dyDescent="0.2">
      <c r="A1917" s="27">
        <f t="shared" si="84"/>
        <v>1911</v>
      </c>
      <c r="B1917" s="50">
        <v>42600</v>
      </c>
      <c r="C1917" s="34">
        <v>61.4</v>
      </c>
      <c r="D1917" s="34">
        <v>70.5</v>
      </c>
      <c r="E1917" s="34">
        <v>1.1000000000000001</v>
      </c>
      <c r="F1917" s="34">
        <v>8.9</v>
      </c>
      <c r="G1917" s="34">
        <v>4.3</v>
      </c>
      <c r="H1917" s="34">
        <v>103.9</v>
      </c>
      <c r="I1917" s="34">
        <v>111.25</v>
      </c>
      <c r="J1917" s="20"/>
      <c r="K1917" s="24">
        <f t="shared" si="85"/>
        <v>55.96</v>
      </c>
      <c r="L1917" s="24"/>
      <c r="M1917" s="9">
        <v>5.91</v>
      </c>
      <c r="N1917" s="76">
        <f t="shared" si="86"/>
        <v>0.10561115082201572</v>
      </c>
      <c r="O1917" s="4"/>
      <c r="P1917" s="23"/>
      <c r="R1917" s="34">
        <v>117.25</v>
      </c>
      <c r="S1917" s="34">
        <v>125.5</v>
      </c>
      <c r="T1917" s="34">
        <v>63.2</v>
      </c>
      <c r="U1917" s="34">
        <v>48.68</v>
      </c>
      <c r="V1917" s="34">
        <v>51.55</v>
      </c>
      <c r="W1917" s="78"/>
      <c r="X1917" s="78"/>
    </row>
    <row r="1918" spans="1:24" outlineLevel="1" x14ac:dyDescent="0.2">
      <c r="A1918" s="27">
        <f t="shared" si="84"/>
        <v>1912</v>
      </c>
      <c r="B1918" s="50">
        <v>42601</v>
      </c>
      <c r="C1918" s="34">
        <v>61.65</v>
      </c>
      <c r="D1918" s="5">
        <v>71.150000000000006</v>
      </c>
      <c r="E1918" s="34">
        <v>1.1000000000000001</v>
      </c>
      <c r="F1918" s="34">
        <v>8.9</v>
      </c>
      <c r="G1918" s="34">
        <v>4.3</v>
      </c>
      <c r="H1918" s="34">
        <v>106.3</v>
      </c>
      <c r="I1918" s="34">
        <v>113.75</v>
      </c>
      <c r="J1918" s="20"/>
      <c r="K1918" s="24">
        <f t="shared" si="85"/>
        <v>56.558000000000014</v>
      </c>
      <c r="L1918" s="24"/>
      <c r="M1918" s="9">
        <v>5.97</v>
      </c>
      <c r="N1918" s="76">
        <f t="shared" si="86"/>
        <v>0.10555535910039249</v>
      </c>
      <c r="O1918" s="4"/>
      <c r="P1918" s="23"/>
      <c r="R1918" s="34">
        <v>117.25</v>
      </c>
      <c r="S1918" s="34">
        <v>125.5</v>
      </c>
      <c r="T1918" s="34">
        <v>63.45</v>
      </c>
      <c r="U1918" s="34">
        <v>48.36</v>
      </c>
      <c r="V1918" s="34">
        <v>52.35</v>
      </c>
      <c r="W1918" s="78"/>
      <c r="X1918" s="78"/>
    </row>
    <row r="1919" spans="1:24" outlineLevel="1" x14ac:dyDescent="0.2">
      <c r="A1919" s="27">
        <f t="shared" si="84"/>
        <v>1913</v>
      </c>
      <c r="B1919" s="50">
        <v>42604</v>
      </c>
      <c r="C1919" s="34">
        <v>61.65</v>
      </c>
      <c r="D1919" s="34">
        <v>71.25</v>
      </c>
      <c r="E1919" s="34">
        <v>1.1000000000000001</v>
      </c>
      <c r="F1919" s="34">
        <v>8.9499999999999993</v>
      </c>
      <c r="G1919" s="34">
        <v>4.4000000000000004</v>
      </c>
      <c r="H1919" s="34">
        <v>106.5</v>
      </c>
      <c r="I1919" s="34">
        <v>114</v>
      </c>
      <c r="J1919" s="20"/>
      <c r="K1919" s="24">
        <f t="shared" si="85"/>
        <v>56.599999999999994</v>
      </c>
      <c r="L1919" s="24"/>
      <c r="M1919" s="9">
        <v>5.78</v>
      </c>
      <c r="N1919" s="76">
        <f t="shared" si="86"/>
        <v>0.1021201413427562</v>
      </c>
      <c r="O1919" s="4"/>
      <c r="P1919" s="23"/>
      <c r="R1919" s="34">
        <v>117.25</v>
      </c>
      <c r="S1919" s="34">
        <v>125.5</v>
      </c>
      <c r="T1919" s="34">
        <v>63.45</v>
      </c>
      <c r="U1919" s="34">
        <v>48.36</v>
      </c>
      <c r="V1919" s="34">
        <v>52.35</v>
      </c>
      <c r="W1919" s="78"/>
      <c r="X1919" s="78"/>
    </row>
    <row r="1920" spans="1:24" outlineLevel="1" x14ac:dyDescent="0.2">
      <c r="A1920" s="27">
        <f t="shared" si="84"/>
        <v>1914</v>
      </c>
      <c r="B1920" s="50">
        <v>42605</v>
      </c>
      <c r="C1920" s="34">
        <v>62.5</v>
      </c>
      <c r="D1920" s="34">
        <v>71.3</v>
      </c>
      <c r="E1920" s="34">
        <v>1.1000000000000001</v>
      </c>
      <c r="F1920" s="34">
        <v>9</v>
      </c>
      <c r="G1920" s="34">
        <v>4.4000000000000004</v>
      </c>
      <c r="H1920" s="34">
        <v>112.95</v>
      </c>
      <c r="I1920" s="34">
        <v>120.25</v>
      </c>
      <c r="J1920" s="20"/>
      <c r="K1920" s="24">
        <f t="shared" si="85"/>
        <v>56.596000000000004</v>
      </c>
      <c r="L1920" s="24"/>
      <c r="M1920" s="9">
        <v>5.87</v>
      </c>
      <c r="N1920" s="76">
        <f t="shared" si="86"/>
        <v>0.10371757721393737</v>
      </c>
      <c r="O1920" s="4"/>
      <c r="P1920" s="23"/>
      <c r="R1920" s="34">
        <v>119.25</v>
      </c>
      <c r="S1920" s="34">
        <v>127.5</v>
      </c>
      <c r="T1920" s="34">
        <v>63.9</v>
      </c>
      <c r="U1920" s="34">
        <v>48.95</v>
      </c>
      <c r="V1920" s="34">
        <v>53.2</v>
      </c>
      <c r="W1920" s="78"/>
      <c r="X1920" s="78"/>
    </row>
    <row r="1921" spans="1:24" outlineLevel="1" x14ac:dyDescent="0.2">
      <c r="A1921" s="27">
        <f t="shared" si="84"/>
        <v>1915</v>
      </c>
      <c r="B1921" s="50">
        <v>42606</v>
      </c>
      <c r="C1921" s="34">
        <v>62.3</v>
      </c>
      <c r="D1921" s="34">
        <v>71.099999999999994</v>
      </c>
      <c r="E1921" s="34">
        <v>1.1000000000000001</v>
      </c>
      <c r="F1921" s="34">
        <v>9</v>
      </c>
      <c r="G1921" s="34">
        <v>4.45</v>
      </c>
      <c r="H1921" s="34">
        <v>115.6</v>
      </c>
      <c r="I1921" s="34">
        <v>122.75</v>
      </c>
      <c r="J1921" s="20"/>
      <c r="K1921" s="24">
        <f t="shared" si="85"/>
        <v>56.411999999999992</v>
      </c>
      <c r="L1921" s="24"/>
      <c r="M1921" s="9">
        <v>5.63</v>
      </c>
      <c r="N1921" s="76">
        <f t="shared" si="86"/>
        <v>9.9801460682124379E-2</v>
      </c>
      <c r="O1921" s="4"/>
      <c r="P1921" s="23"/>
      <c r="R1921" s="34">
        <v>122.75</v>
      </c>
      <c r="S1921" s="34">
        <v>130</v>
      </c>
      <c r="T1921" s="34">
        <v>63.7</v>
      </c>
      <c r="U1921" s="34">
        <v>48.96</v>
      </c>
      <c r="V1921" s="34">
        <v>53</v>
      </c>
      <c r="W1921" s="78"/>
      <c r="X1921" s="78"/>
    </row>
    <row r="1922" spans="1:24" outlineLevel="1" x14ac:dyDescent="0.2">
      <c r="A1922" s="27">
        <f t="shared" si="84"/>
        <v>1916</v>
      </c>
      <c r="B1922" s="50">
        <v>42607</v>
      </c>
      <c r="C1922" s="34">
        <v>60.95</v>
      </c>
      <c r="D1922" s="34">
        <v>69.75</v>
      </c>
      <c r="E1922" s="34">
        <v>1.1000000000000001</v>
      </c>
      <c r="F1922" s="34">
        <v>9.75</v>
      </c>
      <c r="G1922" s="34">
        <v>4.8</v>
      </c>
      <c r="H1922" s="34">
        <v>118</v>
      </c>
      <c r="I1922" s="34">
        <v>125.25</v>
      </c>
      <c r="J1922" s="20"/>
      <c r="K1922" s="24">
        <f t="shared" si="85"/>
        <v>54.42</v>
      </c>
      <c r="L1922" s="24"/>
      <c r="M1922" s="9">
        <v>5.64</v>
      </c>
      <c r="N1922" s="76">
        <f t="shared" si="86"/>
        <v>0.10363836824696802</v>
      </c>
      <c r="O1922" s="4"/>
      <c r="P1922" s="23"/>
      <c r="R1922" s="34">
        <v>127.25</v>
      </c>
      <c r="S1922" s="34">
        <v>133.5</v>
      </c>
      <c r="T1922" s="34">
        <v>62.7</v>
      </c>
      <c r="U1922" s="34">
        <v>48.61</v>
      </c>
      <c r="V1922" s="34">
        <v>51.65</v>
      </c>
      <c r="W1922" s="78"/>
      <c r="X1922" s="78"/>
    </row>
    <row r="1923" spans="1:24" outlineLevel="1" x14ac:dyDescent="0.2">
      <c r="A1923" s="27">
        <f t="shared" si="84"/>
        <v>1917</v>
      </c>
      <c r="B1923" s="50">
        <v>42608</v>
      </c>
      <c r="C1923" s="34">
        <v>60.15</v>
      </c>
      <c r="D1923" s="34">
        <v>68.95</v>
      </c>
      <c r="E1923" s="34">
        <v>1.1000000000000001</v>
      </c>
      <c r="F1923" s="34">
        <v>9.75</v>
      </c>
      <c r="G1923" s="34">
        <v>4.8</v>
      </c>
      <c r="H1923" s="34">
        <v>119.25</v>
      </c>
      <c r="I1923" s="34">
        <v>126.5</v>
      </c>
      <c r="J1923" s="20"/>
      <c r="K1923" s="24">
        <f t="shared" si="85"/>
        <v>53.684000000000005</v>
      </c>
      <c r="L1923" s="24"/>
      <c r="M1923" s="9">
        <v>5.45</v>
      </c>
      <c r="N1923" s="76">
        <f t="shared" si="86"/>
        <v>0.10152000596080768</v>
      </c>
      <c r="O1923" s="4"/>
      <c r="P1923" s="23"/>
      <c r="R1923" s="34">
        <v>131</v>
      </c>
      <c r="S1923" s="34">
        <v>137.25</v>
      </c>
      <c r="T1923" s="34">
        <v>61.5</v>
      </c>
      <c r="U1923" s="34">
        <v>48.32</v>
      </c>
      <c r="V1923" s="34">
        <v>50.85</v>
      </c>
      <c r="W1923" s="78"/>
      <c r="X1923" s="78"/>
    </row>
    <row r="1924" spans="1:24" outlineLevel="1" x14ac:dyDescent="0.2">
      <c r="A1924" s="27">
        <f t="shared" si="84"/>
        <v>1918</v>
      </c>
      <c r="B1924" s="50">
        <v>42611</v>
      </c>
      <c r="C1924" s="34">
        <v>60.05</v>
      </c>
      <c r="D1924" s="34">
        <v>68.849999999999994</v>
      </c>
      <c r="E1924" s="34">
        <v>1.1000000000000001</v>
      </c>
      <c r="F1924" s="34">
        <v>9.6999999999999993</v>
      </c>
      <c r="G1924" s="34">
        <v>4.7</v>
      </c>
      <c r="H1924" s="34">
        <v>122.8</v>
      </c>
      <c r="I1924" s="34">
        <v>130</v>
      </c>
      <c r="J1924" s="20"/>
      <c r="K1924" s="24">
        <f t="shared" si="85"/>
        <v>53.641999999999996</v>
      </c>
      <c r="L1924" s="24"/>
      <c r="M1924" s="9">
        <v>5.61</v>
      </c>
      <c r="N1924" s="76">
        <f t="shared" si="86"/>
        <v>0.10458223034189629</v>
      </c>
      <c r="O1924" s="4"/>
      <c r="P1924" s="23"/>
      <c r="R1924" s="34">
        <v>132.5</v>
      </c>
      <c r="S1924" s="34">
        <v>138.75</v>
      </c>
      <c r="T1924" s="34">
        <v>61.5</v>
      </c>
      <c r="U1924" s="34">
        <v>47.15</v>
      </c>
      <c r="V1924" s="34">
        <v>50.75</v>
      </c>
      <c r="W1924" s="78"/>
      <c r="X1924" s="78"/>
    </row>
    <row r="1925" spans="1:24" outlineLevel="1" x14ac:dyDescent="0.2">
      <c r="A1925" s="27">
        <f t="shared" si="84"/>
        <v>1919</v>
      </c>
      <c r="B1925" s="50">
        <v>42612</v>
      </c>
      <c r="C1925" s="34">
        <v>60</v>
      </c>
      <c r="D1925" s="34">
        <v>68.8</v>
      </c>
      <c r="E1925" s="34">
        <v>1.05</v>
      </c>
      <c r="F1925" s="34">
        <v>9.6</v>
      </c>
      <c r="G1925" s="34">
        <v>4.6500000000000004</v>
      </c>
      <c r="H1925" s="34">
        <v>129.15</v>
      </c>
      <c r="I1925" s="34">
        <v>136.25</v>
      </c>
      <c r="J1925" s="20"/>
      <c r="K1925" s="24">
        <f t="shared" si="85"/>
        <v>53.695999999999998</v>
      </c>
      <c r="L1925" s="24"/>
      <c r="M1925" s="9">
        <v>5.44</v>
      </c>
      <c r="N1925" s="76">
        <f t="shared" si="86"/>
        <v>0.10131108462455304</v>
      </c>
      <c r="O1925" s="4"/>
      <c r="P1925" s="23"/>
      <c r="R1925" s="34">
        <v>139.5</v>
      </c>
      <c r="S1925" s="34">
        <v>145.75</v>
      </c>
      <c r="T1925" s="34">
        <v>61.9</v>
      </c>
      <c r="U1925" s="34">
        <v>46.47</v>
      </c>
      <c r="V1925" s="34">
        <v>50.75</v>
      </c>
      <c r="W1925" s="78"/>
      <c r="X1925" s="78"/>
    </row>
    <row r="1926" spans="1:24" outlineLevel="1" x14ac:dyDescent="0.2">
      <c r="A1926" s="27">
        <f t="shared" si="84"/>
        <v>1920</v>
      </c>
      <c r="B1926" s="50">
        <v>42613</v>
      </c>
      <c r="C1926" s="34">
        <v>59</v>
      </c>
      <c r="D1926" s="34">
        <v>67.8</v>
      </c>
      <c r="E1926" s="34">
        <v>1.05</v>
      </c>
      <c r="F1926" s="34">
        <v>9.6</v>
      </c>
      <c r="G1926" s="34">
        <v>4.5999999999999996</v>
      </c>
      <c r="H1926" s="34">
        <v>129.19999999999999</v>
      </c>
      <c r="I1926" s="34">
        <v>136.25</v>
      </c>
      <c r="J1926" s="20"/>
      <c r="K1926" s="24">
        <f t="shared" si="85"/>
        <v>52.775999999999996</v>
      </c>
      <c r="L1926" s="24"/>
      <c r="M1926" s="9">
        <v>5.27</v>
      </c>
      <c r="N1926" s="76">
        <f t="shared" si="86"/>
        <v>9.9855995149310289E-2</v>
      </c>
      <c r="O1926" s="4"/>
      <c r="P1926" s="23"/>
      <c r="R1926" s="34">
        <v>140.5</v>
      </c>
      <c r="S1926" s="34">
        <v>146.25</v>
      </c>
      <c r="T1926" s="34">
        <v>60.5</v>
      </c>
      <c r="U1926" s="34">
        <v>46.49</v>
      </c>
      <c r="V1926" s="34">
        <v>49.75</v>
      </c>
      <c r="W1926" s="78"/>
      <c r="X1926" s="78"/>
    </row>
    <row r="1927" spans="1:24" outlineLevel="1" x14ac:dyDescent="0.2">
      <c r="A1927" s="27">
        <f t="shared" si="84"/>
        <v>1921</v>
      </c>
      <c r="B1927" s="50">
        <v>42614</v>
      </c>
      <c r="C1927" s="34">
        <v>60.15</v>
      </c>
      <c r="D1927" s="34">
        <v>68.95</v>
      </c>
      <c r="E1927" s="34">
        <v>1.05</v>
      </c>
      <c r="F1927" s="34">
        <v>9.9499999999999993</v>
      </c>
      <c r="G1927" s="34">
        <v>4.6500000000000004</v>
      </c>
      <c r="H1927" s="34">
        <v>129.94999999999999</v>
      </c>
      <c r="I1927" s="34">
        <v>137</v>
      </c>
      <c r="J1927" s="20"/>
      <c r="K1927" s="24">
        <f t="shared" si="85"/>
        <v>53.484000000000009</v>
      </c>
      <c r="L1927" s="24"/>
      <c r="M1927" s="9">
        <v>5.39</v>
      </c>
      <c r="N1927" s="76">
        <f t="shared" si="86"/>
        <v>0.1007778027073517</v>
      </c>
      <c r="O1927" s="4"/>
      <c r="P1927" s="23"/>
      <c r="R1927" s="34">
        <v>141</v>
      </c>
      <c r="S1927" s="34">
        <v>147</v>
      </c>
      <c r="T1927" s="34">
        <v>61.2</v>
      </c>
      <c r="U1927" s="34">
        <v>46.05</v>
      </c>
      <c r="V1927" s="34">
        <v>50.9</v>
      </c>
      <c r="W1927" s="78"/>
      <c r="X1927" s="78"/>
    </row>
    <row r="1928" spans="1:24" outlineLevel="1" x14ac:dyDescent="0.2">
      <c r="A1928" s="27">
        <f t="shared" ref="A1928:A1991" si="87">A1927+1</f>
        <v>1922</v>
      </c>
      <c r="B1928" s="50">
        <v>42615</v>
      </c>
      <c r="C1928" s="34">
        <v>60.15</v>
      </c>
      <c r="D1928" s="34">
        <v>68.95</v>
      </c>
      <c r="E1928" s="34">
        <v>1.05</v>
      </c>
      <c r="F1928" s="34">
        <v>9.9499999999999993</v>
      </c>
      <c r="G1928" s="34">
        <v>4.9000000000000004</v>
      </c>
      <c r="H1928" s="34">
        <v>132</v>
      </c>
      <c r="I1928" s="34">
        <v>139</v>
      </c>
      <c r="J1928" s="20"/>
      <c r="K1928" s="24">
        <f t="shared" si="85"/>
        <v>53.484000000000009</v>
      </c>
      <c r="L1928" s="24"/>
      <c r="M1928" s="9">
        <v>5.6</v>
      </c>
      <c r="N1928" s="76">
        <f t="shared" si="86"/>
        <v>0.10470421060504073</v>
      </c>
      <c r="O1928" s="4"/>
      <c r="P1928" s="23"/>
      <c r="R1928" s="34">
        <v>141.25</v>
      </c>
      <c r="S1928" s="34">
        <v>147</v>
      </c>
      <c r="T1928" s="34">
        <v>61.7</v>
      </c>
      <c r="U1928" s="34">
        <v>46.99</v>
      </c>
      <c r="V1928" s="34">
        <v>50.9</v>
      </c>
      <c r="W1928" s="78"/>
      <c r="X1928" s="78"/>
    </row>
    <row r="1929" spans="1:24" outlineLevel="1" x14ac:dyDescent="0.2">
      <c r="A1929" s="27">
        <f t="shared" si="87"/>
        <v>1923</v>
      </c>
      <c r="B1929" s="50">
        <v>42618</v>
      </c>
      <c r="C1929" s="34">
        <v>59.5</v>
      </c>
      <c r="D1929" s="34">
        <v>68.3</v>
      </c>
      <c r="E1929" s="34">
        <v>1.05</v>
      </c>
      <c r="F1929" s="34">
        <v>9.9499999999999993</v>
      </c>
      <c r="G1929" s="34">
        <v>4.9000000000000004</v>
      </c>
      <c r="H1929" s="34">
        <v>143</v>
      </c>
      <c r="I1929" s="34">
        <v>150</v>
      </c>
      <c r="J1929" s="20"/>
      <c r="K1929" s="24">
        <f t="shared" si="85"/>
        <v>52.885999999999996</v>
      </c>
      <c r="L1929" s="24"/>
      <c r="M1929" s="9">
        <v>5.6</v>
      </c>
      <c r="N1929" s="76">
        <f t="shared" si="86"/>
        <v>0.10588813674696518</v>
      </c>
      <c r="O1929" s="4"/>
      <c r="P1929" s="23"/>
      <c r="R1929" s="34">
        <v>157</v>
      </c>
      <c r="S1929" s="34">
        <v>163</v>
      </c>
      <c r="T1929" s="34">
        <v>61.6</v>
      </c>
      <c r="U1929" s="34">
        <v>47</v>
      </c>
      <c r="V1929" s="34">
        <v>50.25</v>
      </c>
      <c r="W1929" s="78"/>
      <c r="X1929" s="78"/>
    </row>
    <row r="1930" spans="1:24" outlineLevel="1" x14ac:dyDescent="0.2">
      <c r="A1930" s="27">
        <f t="shared" si="87"/>
        <v>1924</v>
      </c>
      <c r="B1930" s="50">
        <v>42619</v>
      </c>
      <c r="C1930" s="34">
        <v>59.9</v>
      </c>
      <c r="D1930" s="34">
        <v>68.7</v>
      </c>
      <c r="E1930" s="34">
        <v>1.05</v>
      </c>
      <c r="F1930" s="34">
        <v>10.55</v>
      </c>
      <c r="G1930" s="34">
        <v>5.2</v>
      </c>
      <c r="H1930" s="34">
        <v>145.5</v>
      </c>
      <c r="I1930" s="34">
        <v>152.5</v>
      </c>
      <c r="J1930" s="20"/>
      <c r="K1930" s="24">
        <f t="shared" si="85"/>
        <v>52.654000000000011</v>
      </c>
      <c r="L1930" s="24"/>
      <c r="M1930" s="9">
        <v>5.72</v>
      </c>
      <c r="N1930" s="76">
        <f t="shared" si="86"/>
        <v>0.10863372203441331</v>
      </c>
      <c r="O1930" s="4"/>
      <c r="P1930" s="23"/>
      <c r="R1930" s="34">
        <v>159</v>
      </c>
      <c r="S1930" s="34">
        <v>165.25</v>
      </c>
      <c r="T1930" s="34">
        <v>61.35</v>
      </c>
      <c r="U1930" s="34">
        <v>46.82</v>
      </c>
      <c r="V1930" s="34">
        <v>50.65</v>
      </c>
      <c r="W1930" s="78"/>
      <c r="X1930" s="78"/>
    </row>
    <row r="1931" spans="1:24" outlineLevel="1" x14ac:dyDescent="0.2">
      <c r="A1931" s="27">
        <f t="shared" si="87"/>
        <v>1925</v>
      </c>
      <c r="B1931" s="50">
        <v>42620</v>
      </c>
      <c r="C1931" s="34">
        <v>59.15</v>
      </c>
      <c r="D1931" s="34">
        <v>67.95</v>
      </c>
      <c r="E1931" s="34">
        <v>1.05</v>
      </c>
      <c r="F1931" s="34">
        <v>11.25</v>
      </c>
      <c r="G1931" s="34">
        <v>5.5</v>
      </c>
      <c r="H1931" s="34">
        <v>149.4</v>
      </c>
      <c r="I1931" s="34">
        <v>156.5</v>
      </c>
      <c r="J1931" s="20"/>
      <c r="K1931" s="24">
        <f t="shared" si="85"/>
        <v>51.264000000000003</v>
      </c>
      <c r="L1931" s="24"/>
      <c r="M1931" s="9">
        <v>5.64</v>
      </c>
      <c r="N1931" s="76">
        <f t="shared" si="86"/>
        <v>0.11001872659176029</v>
      </c>
      <c r="O1931" s="4"/>
      <c r="P1931" s="23"/>
      <c r="R1931" s="34">
        <v>160</v>
      </c>
      <c r="S1931" s="34">
        <v>166.5</v>
      </c>
      <c r="T1931" s="34">
        <v>60.85</v>
      </c>
      <c r="U1931" s="34">
        <v>46.06</v>
      </c>
      <c r="V1931" s="34">
        <v>49.9</v>
      </c>
      <c r="W1931" s="78"/>
      <c r="X1931" s="78"/>
    </row>
    <row r="1932" spans="1:24" outlineLevel="1" x14ac:dyDescent="0.2">
      <c r="A1932" s="27">
        <f t="shared" si="87"/>
        <v>1926</v>
      </c>
      <c r="B1932" s="50">
        <v>42621</v>
      </c>
      <c r="C1932" s="34">
        <v>58.45</v>
      </c>
      <c r="D1932" s="34">
        <v>67.25</v>
      </c>
      <c r="E1932" s="34">
        <v>1</v>
      </c>
      <c r="F1932" s="34">
        <v>11.45</v>
      </c>
      <c r="G1932" s="34">
        <v>5.65</v>
      </c>
      <c r="H1932" s="34">
        <v>159.85</v>
      </c>
      <c r="I1932" s="34">
        <v>167</v>
      </c>
      <c r="J1932" s="20"/>
      <c r="K1932" s="24">
        <f t="shared" si="85"/>
        <v>50.42</v>
      </c>
      <c r="L1932" s="24"/>
      <c r="M1932" s="9">
        <v>5.54</v>
      </c>
      <c r="N1932" s="76">
        <f t="shared" si="86"/>
        <v>0.10987703292344307</v>
      </c>
      <c r="O1932" s="4"/>
      <c r="P1932" s="23"/>
      <c r="R1932" s="34">
        <v>176.5</v>
      </c>
      <c r="S1932" s="34">
        <v>175</v>
      </c>
      <c r="T1932" s="34">
        <v>60.25</v>
      </c>
      <c r="U1932" s="34">
        <v>45.11</v>
      </c>
      <c r="V1932" s="34">
        <v>49.2</v>
      </c>
      <c r="W1932" s="78"/>
      <c r="X1932" s="78"/>
    </row>
    <row r="1933" spans="1:24" outlineLevel="1" x14ac:dyDescent="0.2">
      <c r="A1933" s="27">
        <f t="shared" si="87"/>
        <v>1927</v>
      </c>
      <c r="B1933" s="50">
        <v>42622</v>
      </c>
      <c r="C1933" s="34">
        <v>58.35</v>
      </c>
      <c r="D1933" s="34">
        <v>67.150000000000006</v>
      </c>
      <c r="E1933" s="34">
        <v>1</v>
      </c>
      <c r="F1933" s="34">
        <v>11.75</v>
      </c>
      <c r="G1933" s="34">
        <v>5.9</v>
      </c>
      <c r="H1933" s="34">
        <v>161.75</v>
      </c>
      <c r="I1933" s="34">
        <v>169</v>
      </c>
      <c r="J1933" s="20"/>
      <c r="K1933" s="24">
        <f t="shared" si="85"/>
        <v>50.028000000000006</v>
      </c>
      <c r="L1933" s="24"/>
      <c r="M1933" s="9">
        <v>5.19</v>
      </c>
      <c r="N1933" s="76">
        <f t="shared" si="86"/>
        <v>0.10374190453346126</v>
      </c>
      <c r="O1933" s="4"/>
      <c r="P1933" s="23"/>
      <c r="R1933" s="34">
        <v>185</v>
      </c>
      <c r="S1933" s="34">
        <v>177</v>
      </c>
      <c r="T1933" s="34">
        <v>59.95</v>
      </c>
      <c r="U1933" s="34">
        <v>45.52</v>
      </c>
      <c r="V1933" s="34">
        <v>49.1</v>
      </c>
      <c r="W1933" s="78"/>
      <c r="X1933" s="78"/>
    </row>
    <row r="1934" spans="1:24" outlineLevel="1" x14ac:dyDescent="0.2">
      <c r="A1934" s="27">
        <f t="shared" si="87"/>
        <v>1928</v>
      </c>
      <c r="B1934" s="50">
        <v>42625</v>
      </c>
      <c r="C1934" s="34">
        <v>58.35</v>
      </c>
      <c r="D1934" s="34">
        <v>67.150000000000006</v>
      </c>
      <c r="E1934" s="34">
        <v>1</v>
      </c>
      <c r="F1934" s="34">
        <v>11.75</v>
      </c>
      <c r="G1934" s="34">
        <v>5.9</v>
      </c>
      <c r="H1934" s="34">
        <v>161.75</v>
      </c>
      <c r="I1934" s="34">
        <v>169</v>
      </c>
      <c r="J1934" s="20"/>
      <c r="K1934" s="24">
        <f t="shared" si="85"/>
        <v>50.028000000000006</v>
      </c>
      <c r="L1934" s="24"/>
      <c r="M1934" s="9">
        <v>5.4</v>
      </c>
      <c r="N1934" s="76">
        <f t="shared" si="86"/>
        <v>0.10793955384984408</v>
      </c>
      <c r="O1934" s="4"/>
      <c r="P1934" s="23"/>
      <c r="R1934" s="34">
        <v>185</v>
      </c>
      <c r="S1934" s="34">
        <v>177</v>
      </c>
      <c r="T1934" s="34">
        <v>59.45</v>
      </c>
      <c r="U1934" s="34">
        <v>45.52</v>
      </c>
      <c r="V1934" s="34">
        <v>49.1</v>
      </c>
      <c r="W1934" s="78"/>
      <c r="X1934" s="78"/>
    </row>
    <row r="1935" spans="1:24" outlineLevel="1" x14ac:dyDescent="0.2">
      <c r="A1935" s="27">
        <f t="shared" si="87"/>
        <v>1929</v>
      </c>
      <c r="B1935" s="50">
        <v>42626</v>
      </c>
      <c r="C1935" s="34">
        <v>56.5</v>
      </c>
      <c r="D1935" s="34">
        <v>65.3</v>
      </c>
      <c r="E1935" s="34">
        <v>1</v>
      </c>
      <c r="F1935" s="34">
        <v>11.75</v>
      </c>
      <c r="G1935" s="34">
        <v>5.7</v>
      </c>
      <c r="H1935" s="34">
        <v>167.65</v>
      </c>
      <c r="I1935" s="34">
        <v>175</v>
      </c>
      <c r="J1935" s="20"/>
      <c r="K1935" s="24">
        <f t="shared" si="85"/>
        <v>48.326000000000001</v>
      </c>
      <c r="L1935" s="24"/>
      <c r="M1935" s="9">
        <v>4.95</v>
      </c>
      <c r="N1935" s="76">
        <f t="shared" si="86"/>
        <v>0.10242933410586434</v>
      </c>
      <c r="O1935" s="4"/>
      <c r="P1935" s="23"/>
      <c r="R1935" s="34">
        <v>203</v>
      </c>
      <c r="S1935" s="34">
        <v>184</v>
      </c>
      <c r="T1935" s="34">
        <v>58.25</v>
      </c>
      <c r="U1935" s="34">
        <v>44.66</v>
      </c>
      <c r="V1935" s="34">
        <v>47.35</v>
      </c>
      <c r="W1935" s="78"/>
      <c r="X1935" s="78"/>
    </row>
    <row r="1936" spans="1:24" outlineLevel="1" x14ac:dyDescent="0.2">
      <c r="A1936" s="27">
        <f t="shared" si="87"/>
        <v>1930</v>
      </c>
      <c r="B1936" s="50">
        <v>42627</v>
      </c>
      <c r="C1936" s="34">
        <v>56.3</v>
      </c>
      <c r="D1936" s="34">
        <v>64.900000000000006</v>
      </c>
      <c r="E1936" s="34">
        <v>1</v>
      </c>
      <c r="F1936" s="34">
        <v>11.25</v>
      </c>
      <c r="G1936" s="34">
        <v>5.0999999999999996</v>
      </c>
      <c r="H1936" s="34">
        <v>169.6</v>
      </c>
      <c r="I1936" s="34">
        <v>177</v>
      </c>
      <c r="J1936" s="20"/>
      <c r="K1936" s="24">
        <f t="shared" si="85"/>
        <v>48.458000000000006</v>
      </c>
      <c r="L1936" s="24"/>
      <c r="M1936" s="9">
        <v>5.0199999999999996</v>
      </c>
      <c r="N1936" s="76">
        <f t="shared" si="86"/>
        <v>0.10359486565685747</v>
      </c>
      <c r="O1936" s="4"/>
      <c r="P1936" s="23"/>
      <c r="R1936" s="34">
        <v>208</v>
      </c>
      <c r="S1936" s="34">
        <v>185.5</v>
      </c>
      <c r="T1936" s="34">
        <v>58.25</v>
      </c>
      <c r="U1936" s="34">
        <v>44.69</v>
      </c>
      <c r="V1936" s="34">
        <v>47.45</v>
      </c>
      <c r="W1936" s="78"/>
      <c r="X1936" s="78"/>
    </row>
    <row r="1937" spans="1:24" outlineLevel="1" x14ac:dyDescent="0.2">
      <c r="A1937" s="27">
        <f t="shared" si="87"/>
        <v>1931</v>
      </c>
      <c r="B1937" s="50">
        <v>42628</v>
      </c>
      <c r="C1937" s="34">
        <v>56.3</v>
      </c>
      <c r="D1937" s="34">
        <v>64.900000000000006</v>
      </c>
      <c r="E1937" s="34">
        <v>1</v>
      </c>
      <c r="F1937" s="34">
        <v>11.25</v>
      </c>
      <c r="G1937" s="34">
        <v>5.3</v>
      </c>
      <c r="H1937" s="34">
        <v>172.6</v>
      </c>
      <c r="I1937" s="34">
        <v>180</v>
      </c>
      <c r="J1937" s="20"/>
      <c r="K1937" s="24">
        <f t="shared" si="85"/>
        <v>48.458000000000006</v>
      </c>
      <c r="L1937" s="24"/>
      <c r="M1937" s="9">
        <v>5.03</v>
      </c>
      <c r="N1937" s="76">
        <f t="shared" si="86"/>
        <v>0.10380122993107432</v>
      </c>
      <c r="O1937" s="4"/>
      <c r="P1937" s="23"/>
      <c r="R1937" s="34">
        <v>209</v>
      </c>
      <c r="S1937" s="34">
        <v>185.5</v>
      </c>
      <c r="T1937" s="34" t="e">
        <v>#N/A</v>
      </c>
      <c r="U1937" s="34">
        <v>44.69</v>
      </c>
      <c r="V1937" s="34">
        <v>47.45</v>
      </c>
      <c r="W1937" s="78"/>
      <c r="X1937" s="78"/>
    </row>
    <row r="1938" spans="1:24" outlineLevel="1" x14ac:dyDescent="0.2">
      <c r="A1938" s="27">
        <f t="shared" si="87"/>
        <v>1932</v>
      </c>
      <c r="B1938" s="50">
        <v>42629</v>
      </c>
      <c r="C1938" s="34">
        <v>56.3</v>
      </c>
      <c r="D1938" s="34">
        <v>64.900000000000006</v>
      </c>
      <c r="E1938" s="34">
        <v>1</v>
      </c>
      <c r="F1938" s="34">
        <v>11.95</v>
      </c>
      <c r="G1938" s="34">
        <v>5.8</v>
      </c>
      <c r="H1938" s="34">
        <v>172.6</v>
      </c>
      <c r="I1938" s="34">
        <v>180</v>
      </c>
      <c r="J1938" s="20"/>
      <c r="K1938" s="24">
        <f t="shared" si="85"/>
        <v>47.75800000000001</v>
      </c>
      <c r="L1938" s="24"/>
      <c r="M1938" s="9">
        <v>5.03</v>
      </c>
      <c r="N1938" s="76">
        <f t="shared" si="86"/>
        <v>0.10532266845345281</v>
      </c>
      <c r="O1938" s="4"/>
      <c r="P1938" s="23"/>
      <c r="R1938" s="34">
        <v>212</v>
      </c>
      <c r="S1938" s="34">
        <v>187</v>
      </c>
      <c r="T1938" s="34">
        <v>58.25</v>
      </c>
      <c r="U1938" s="34">
        <v>44.69</v>
      </c>
      <c r="V1938" s="34">
        <v>47.45</v>
      </c>
      <c r="W1938" s="78"/>
      <c r="X1938" s="78"/>
    </row>
    <row r="1939" spans="1:24" outlineLevel="1" x14ac:dyDescent="0.2">
      <c r="A1939" s="27">
        <f t="shared" si="87"/>
        <v>1933</v>
      </c>
      <c r="B1939" s="50">
        <v>42632</v>
      </c>
      <c r="C1939" s="34">
        <v>55.95</v>
      </c>
      <c r="D1939" s="34">
        <v>63.95</v>
      </c>
      <c r="E1939" s="34">
        <v>1</v>
      </c>
      <c r="F1939" s="34">
        <v>12.15</v>
      </c>
      <c r="G1939" s="34">
        <v>6.05</v>
      </c>
      <c r="H1939" s="34">
        <v>176</v>
      </c>
      <c r="I1939" s="34">
        <v>183.5</v>
      </c>
      <c r="J1939" s="20"/>
      <c r="K1939" s="24">
        <f t="shared" si="85"/>
        <v>46.684000000000005</v>
      </c>
      <c r="L1939" s="24"/>
      <c r="M1939" s="9">
        <v>5.08</v>
      </c>
      <c r="N1939" s="76">
        <f t="shared" si="86"/>
        <v>0.10881672521634821</v>
      </c>
      <c r="O1939" s="4"/>
      <c r="P1939" s="23"/>
      <c r="R1939" s="34">
        <v>212.5</v>
      </c>
      <c r="S1939" s="34">
        <v>188.5</v>
      </c>
      <c r="T1939" s="34">
        <v>57.85</v>
      </c>
      <c r="U1939" s="34">
        <v>44.07</v>
      </c>
      <c r="V1939" s="34">
        <v>47.95</v>
      </c>
      <c r="W1939" s="78"/>
      <c r="X1939" s="78"/>
    </row>
    <row r="1940" spans="1:24" outlineLevel="1" x14ac:dyDescent="0.2">
      <c r="A1940" s="27">
        <f t="shared" si="87"/>
        <v>1934</v>
      </c>
      <c r="B1940" s="50">
        <v>42633</v>
      </c>
      <c r="C1940" s="34">
        <v>55.1</v>
      </c>
      <c r="D1940" s="34">
        <v>63.1</v>
      </c>
      <c r="E1940" s="34">
        <v>1</v>
      </c>
      <c r="F1940" s="34">
        <v>12.15</v>
      </c>
      <c r="G1940" s="34">
        <v>5.95</v>
      </c>
      <c r="H1940" s="34">
        <v>178.45</v>
      </c>
      <c r="I1940" s="34">
        <v>186</v>
      </c>
      <c r="J1940" s="20"/>
      <c r="K1940" s="24">
        <f t="shared" si="85"/>
        <v>45.902000000000008</v>
      </c>
      <c r="L1940" s="24"/>
      <c r="M1940" s="9">
        <v>5.1100000000000003</v>
      </c>
      <c r="N1940" s="76">
        <f t="shared" si="86"/>
        <v>0.11132412531044397</v>
      </c>
      <c r="O1940" s="4"/>
      <c r="P1940" s="23"/>
      <c r="R1940" s="34">
        <v>212.5</v>
      </c>
      <c r="S1940" s="34">
        <v>191</v>
      </c>
      <c r="T1940" s="34">
        <v>58.05</v>
      </c>
      <c r="U1940" s="34">
        <v>44.18</v>
      </c>
      <c r="V1940" s="34">
        <v>47.1</v>
      </c>
      <c r="W1940" s="78"/>
      <c r="X1940" s="78"/>
    </row>
    <row r="1941" spans="1:24" outlineLevel="1" x14ac:dyDescent="0.2">
      <c r="A1941" s="27">
        <f t="shared" si="87"/>
        <v>1935</v>
      </c>
      <c r="B1941" s="50">
        <v>42634</v>
      </c>
      <c r="C1941" s="34">
        <v>55.6</v>
      </c>
      <c r="D1941" s="34">
        <v>63.6</v>
      </c>
      <c r="E1941" s="34">
        <v>1</v>
      </c>
      <c r="F1941" s="34">
        <v>12.35</v>
      </c>
      <c r="G1941" s="34">
        <v>6.21</v>
      </c>
      <c r="H1941" s="34">
        <v>178.9</v>
      </c>
      <c r="I1941" s="34">
        <v>186.5</v>
      </c>
      <c r="J1941" s="20"/>
      <c r="K1941" s="24">
        <f t="shared" si="85"/>
        <v>46.161999999999999</v>
      </c>
      <c r="L1941" s="24"/>
      <c r="M1941" s="9">
        <v>5.47</v>
      </c>
      <c r="N1941" s="76">
        <f t="shared" si="86"/>
        <v>0.1184957324206057</v>
      </c>
      <c r="O1941" s="4"/>
      <c r="P1941" s="23"/>
      <c r="R1941" s="34">
        <v>212.5</v>
      </c>
      <c r="S1941" s="34">
        <v>198.5</v>
      </c>
      <c r="T1941" s="34">
        <v>58.05</v>
      </c>
      <c r="U1941" s="34">
        <v>44.21</v>
      </c>
      <c r="V1941" s="34">
        <v>47.6</v>
      </c>
      <c r="W1941" s="78"/>
      <c r="X1941" s="78"/>
    </row>
    <row r="1942" spans="1:24" outlineLevel="1" x14ac:dyDescent="0.2">
      <c r="A1942" s="27">
        <f t="shared" si="87"/>
        <v>1936</v>
      </c>
      <c r="B1942" s="50">
        <v>42635</v>
      </c>
      <c r="C1942" s="34">
        <v>56.55</v>
      </c>
      <c r="D1942" s="34">
        <v>63.35</v>
      </c>
      <c r="E1942" s="34">
        <v>1</v>
      </c>
      <c r="F1942" s="34">
        <v>12.85</v>
      </c>
      <c r="G1942" s="34">
        <v>6.45</v>
      </c>
      <c r="H1942" s="34">
        <v>179.75</v>
      </c>
      <c r="I1942" s="34">
        <v>187.5</v>
      </c>
      <c r="J1942" s="20"/>
      <c r="K1942" s="24">
        <f t="shared" si="85"/>
        <v>45.432000000000002</v>
      </c>
      <c r="L1942" s="24"/>
      <c r="M1942" s="9">
        <v>5.42</v>
      </c>
      <c r="N1942" s="76">
        <f t="shared" si="86"/>
        <v>0.11929917238950519</v>
      </c>
      <c r="O1942" s="4"/>
      <c r="P1942" s="23"/>
      <c r="R1942" s="34">
        <v>212.5</v>
      </c>
      <c r="S1942" s="34">
        <v>207</v>
      </c>
      <c r="T1942" s="34">
        <v>58.65</v>
      </c>
      <c r="U1942" s="34">
        <v>44.25</v>
      </c>
      <c r="V1942" s="34">
        <v>48.55</v>
      </c>
      <c r="W1942" s="78"/>
      <c r="X1942" s="78"/>
    </row>
    <row r="1943" spans="1:24" outlineLevel="1" x14ac:dyDescent="0.2">
      <c r="A1943" s="27">
        <f t="shared" si="87"/>
        <v>1937</v>
      </c>
      <c r="B1943" s="50">
        <v>42636</v>
      </c>
      <c r="C1943" s="34">
        <v>56.5</v>
      </c>
      <c r="D1943" s="34">
        <v>63.3</v>
      </c>
      <c r="E1943" s="34">
        <v>1</v>
      </c>
      <c r="F1943" s="34">
        <v>12.85</v>
      </c>
      <c r="G1943" s="34">
        <v>6.3</v>
      </c>
      <c r="H1943" s="34">
        <v>179.6</v>
      </c>
      <c r="I1943" s="34">
        <v>187.5</v>
      </c>
      <c r="J1943" s="20"/>
      <c r="K1943" s="24">
        <f t="shared" si="85"/>
        <v>45.385999999999996</v>
      </c>
      <c r="L1943" s="24"/>
      <c r="M1943" s="9">
        <v>5.42</v>
      </c>
      <c r="N1943" s="76">
        <f t="shared" si="86"/>
        <v>0.11942008548891729</v>
      </c>
      <c r="O1943" s="4"/>
      <c r="P1943" s="23"/>
      <c r="R1943" s="34">
        <v>211.75</v>
      </c>
      <c r="S1943" s="34">
        <v>208</v>
      </c>
      <c r="T1943" s="34">
        <v>58.65</v>
      </c>
      <c r="U1943" s="34">
        <v>44.25</v>
      </c>
      <c r="V1943" s="34">
        <v>48.3</v>
      </c>
      <c r="W1943" s="78"/>
      <c r="X1943" s="78"/>
    </row>
    <row r="1944" spans="1:24" outlineLevel="1" x14ac:dyDescent="0.2">
      <c r="A1944" s="27">
        <f t="shared" si="87"/>
        <v>1938</v>
      </c>
      <c r="B1944" s="50">
        <v>42639</v>
      </c>
      <c r="C1944" s="34">
        <v>56.9</v>
      </c>
      <c r="D1944" s="34">
        <v>63.7</v>
      </c>
      <c r="E1944" s="34">
        <v>1</v>
      </c>
      <c r="F1944" s="34">
        <v>12.85</v>
      </c>
      <c r="G1944" s="34">
        <v>6</v>
      </c>
      <c r="H1944" s="34">
        <v>179.6</v>
      </c>
      <c r="I1944" s="34">
        <v>187.5</v>
      </c>
      <c r="J1944" s="20"/>
      <c r="K1944" s="24">
        <f t="shared" si="85"/>
        <v>45.754000000000005</v>
      </c>
      <c r="L1944" s="24"/>
      <c r="M1944" s="9">
        <v>5.38</v>
      </c>
      <c r="N1944" s="76">
        <f t="shared" si="86"/>
        <v>0.11758534772916028</v>
      </c>
      <c r="O1944" s="4"/>
      <c r="P1944" s="23"/>
      <c r="R1944" s="34">
        <v>211.75</v>
      </c>
      <c r="S1944" s="34">
        <v>208</v>
      </c>
      <c r="T1944" s="34">
        <v>58.55</v>
      </c>
      <c r="U1944" s="34">
        <v>45.38</v>
      </c>
      <c r="V1944" s="34">
        <v>48.7</v>
      </c>
      <c r="W1944" s="78"/>
      <c r="X1944" s="78"/>
    </row>
    <row r="1945" spans="1:24" outlineLevel="1" x14ac:dyDescent="0.2">
      <c r="A1945" s="27">
        <f t="shared" si="87"/>
        <v>1939</v>
      </c>
      <c r="B1945" s="50">
        <v>42640</v>
      </c>
      <c r="C1945" s="34">
        <v>55.85</v>
      </c>
      <c r="D1945" s="34">
        <v>62.55</v>
      </c>
      <c r="E1945" s="34">
        <v>1</v>
      </c>
      <c r="F1945" s="34">
        <v>12.25</v>
      </c>
      <c r="G1945" s="34">
        <v>6.2</v>
      </c>
      <c r="H1945" s="34">
        <v>182.6</v>
      </c>
      <c r="I1945" s="34">
        <v>190.5</v>
      </c>
      <c r="J1945" s="20"/>
      <c r="K1945" s="24">
        <f t="shared" si="85"/>
        <v>45.295999999999999</v>
      </c>
      <c r="L1945" s="24"/>
      <c r="M1945" s="9">
        <v>5.44</v>
      </c>
      <c r="N1945" s="76">
        <f t="shared" si="86"/>
        <v>0.12009890498057224</v>
      </c>
      <c r="O1945" s="4"/>
      <c r="P1945" s="23"/>
      <c r="R1945" s="34">
        <v>211.75</v>
      </c>
      <c r="S1945" s="34">
        <v>208</v>
      </c>
      <c r="T1945" s="34">
        <v>58.35</v>
      </c>
      <c r="U1945" s="34">
        <v>45.28</v>
      </c>
      <c r="V1945" s="34">
        <v>47.65</v>
      </c>
      <c r="W1945" s="78"/>
      <c r="X1945" s="78"/>
    </row>
    <row r="1946" spans="1:24" outlineLevel="1" x14ac:dyDescent="0.2">
      <c r="A1946" s="27">
        <f t="shared" si="87"/>
        <v>1940</v>
      </c>
      <c r="B1946" s="50">
        <v>42641</v>
      </c>
      <c r="C1946" s="38">
        <v>55.85</v>
      </c>
      <c r="D1946" s="38">
        <v>62.45</v>
      </c>
      <c r="E1946" s="34">
        <v>1</v>
      </c>
      <c r="F1946" s="34">
        <v>12.35</v>
      </c>
      <c r="G1946" s="34">
        <v>5.85</v>
      </c>
      <c r="H1946" s="34">
        <v>187.15</v>
      </c>
      <c r="I1946" s="34">
        <v>195</v>
      </c>
      <c r="J1946" s="20"/>
      <c r="K1946" s="24">
        <f t="shared" si="85"/>
        <v>45.104000000000006</v>
      </c>
      <c r="L1946" s="24"/>
      <c r="M1946" s="9">
        <v>5.65</v>
      </c>
      <c r="N1946" s="76">
        <f t="shared" si="86"/>
        <v>0.12526605179141539</v>
      </c>
      <c r="O1946" s="4"/>
      <c r="P1946" s="23"/>
      <c r="R1946" s="34">
        <v>211.75</v>
      </c>
      <c r="S1946" s="34">
        <v>208</v>
      </c>
      <c r="T1946" s="34">
        <v>58.35</v>
      </c>
      <c r="U1946" s="34">
        <v>44.3</v>
      </c>
      <c r="V1946" s="34">
        <v>47.85</v>
      </c>
      <c r="W1946" s="78"/>
      <c r="X1946" s="78"/>
    </row>
    <row r="1947" spans="1:24" outlineLevel="1" x14ac:dyDescent="0.2">
      <c r="A1947" s="27">
        <f t="shared" si="87"/>
        <v>1941</v>
      </c>
      <c r="B1947" s="50">
        <v>42642</v>
      </c>
      <c r="C1947" s="34">
        <v>55.9</v>
      </c>
      <c r="D1947" s="34">
        <v>63.6</v>
      </c>
      <c r="E1947" s="34">
        <v>1</v>
      </c>
      <c r="F1947" s="34">
        <v>11.85</v>
      </c>
      <c r="G1947" s="34">
        <v>5.4</v>
      </c>
      <c r="H1947" s="34">
        <v>187.1</v>
      </c>
      <c r="I1947" s="34">
        <v>195</v>
      </c>
      <c r="J1947" s="20"/>
      <c r="K1947" s="24">
        <f t="shared" si="85"/>
        <v>46.661999999999999</v>
      </c>
      <c r="L1947" s="24"/>
      <c r="M1947" s="9">
        <v>5.53</v>
      </c>
      <c r="N1947" s="76">
        <f t="shared" si="86"/>
        <v>0.11851185118511852</v>
      </c>
      <c r="O1947" s="4"/>
      <c r="P1947" s="23"/>
      <c r="R1947" s="34">
        <v>212.5</v>
      </c>
      <c r="S1947" s="34">
        <v>211</v>
      </c>
      <c r="T1947" s="34">
        <v>58.45</v>
      </c>
      <c r="U1947" s="34">
        <v>44.71</v>
      </c>
      <c r="V1947" s="34">
        <v>49</v>
      </c>
      <c r="W1947" s="78"/>
      <c r="X1947" s="78"/>
    </row>
    <row r="1948" spans="1:24" outlineLevel="1" x14ac:dyDescent="0.2">
      <c r="A1948" s="27">
        <f t="shared" si="87"/>
        <v>1942</v>
      </c>
      <c r="B1948" s="50">
        <v>42643</v>
      </c>
      <c r="C1948" s="34">
        <v>55.95</v>
      </c>
      <c r="D1948" s="34">
        <v>63.65</v>
      </c>
      <c r="E1948" s="34">
        <v>1</v>
      </c>
      <c r="F1948" s="34">
        <v>11.85</v>
      </c>
      <c r="G1948" s="34">
        <v>5.4</v>
      </c>
      <c r="H1948" s="34">
        <v>187.8</v>
      </c>
      <c r="I1948" s="34">
        <v>195.5</v>
      </c>
      <c r="J1948" s="20"/>
      <c r="K1948" s="24">
        <f t="shared" si="85"/>
        <v>46.707999999999998</v>
      </c>
      <c r="L1948" s="24"/>
      <c r="M1948" s="9">
        <v>5.5</v>
      </c>
      <c r="N1948" s="76">
        <f t="shared" si="86"/>
        <v>0.11775284747794811</v>
      </c>
      <c r="O1948" s="4"/>
      <c r="P1948" s="23"/>
      <c r="R1948" s="34">
        <v>213</v>
      </c>
      <c r="S1948" s="34">
        <v>215</v>
      </c>
      <c r="T1948" s="34">
        <v>57.2</v>
      </c>
      <c r="U1948" s="34">
        <v>44.65</v>
      </c>
      <c r="V1948" s="34">
        <v>49.05</v>
      </c>
      <c r="W1948" s="78"/>
      <c r="X1948" s="78"/>
    </row>
    <row r="1949" spans="1:24" outlineLevel="1" x14ac:dyDescent="0.2">
      <c r="A1949" s="27">
        <f t="shared" si="87"/>
        <v>1943</v>
      </c>
      <c r="B1949" s="50">
        <v>42646</v>
      </c>
      <c r="C1949" s="34">
        <v>55.35</v>
      </c>
      <c r="D1949" s="34">
        <v>63.05</v>
      </c>
      <c r="E1949" s="34">
        <v>1</v>
      </c>
      <c r="F1949" s="34">
        <v>11.85</v>
      </c>
      <c r="G1949" s="34">
        <v>5.45</v>
      </c>
      <c r="H1949" s="34">
        <v>187.8</v>
      </c>
      <c r="I1949" s="34">
        <v>195.5</v>
      </c>
      <c r="J1949" s="20"/>
      <c r="K1949" s="24">
        <f t="shared" si="85"/>
        <v>46.155999999999999</v>
      </c>
      <c r="L1949" s="24"/>
      <c r="M1949" s="9">
        <v>5.66</v>
      </c>
      <c r="N1949" s="76">
        <f t="shared" si="86"/>
        <v>0.12262761071150013</v>
      </c>
      <c r="O1949" s="4"/>
      <c r="P1949" s="23"/>
      <c r="R1949" s="34">
        <v>213</v>
      </c>
      <c r="S1949" s="34">
        <v>215</v>
      </c>
      <c r="T1949" s="34">
        <v>57.2</v>
      </c>
      <c r="U1949" s="34">
        <v>44.65</v>
      </c>
      <c r="V1949" s="34">
        <v>48.75</v>
      </c>
      <c r="W1949" s="78"/>
      <c r="X1949" s="78"/>
    </row>
    <row r="1950" spans="1:24" outlineLevel="1" x14ac:dyDescent="0.2">
      <c r="A1950" s="27">
        <f t="shared" si="87"/>
        <v>1944</v>
      </c>
      <c r="B1950" s="50">
        <v>42647</v>
      </c>
      <c r="C1950" s="34">
        <v>54.85</v>
      </c>
      <c r="D1950" s="34">
        <v>62.55</v>
      </c>
      <c r="E1950" s="34">
        <v>0.95</v>
      </c>
      <c r="F1950" s="34">
        <v>11.9</v>
      </c>
      <c r="G1950" s="34">
        <v>5.55</v>
      </c>
      <c r="H1950" s="34">
        <v>187.75</v>
      </c>
      <c r="I1950" s="34">
        <v>195.5</v>
      </c>
      <c r="J1950" s="20"/>
      <c r="K1950" s="24">
        <f t="shared" si="85"/>
        <v>45.646000000000001</v>
      </c>
      <c r="L1950" s="24"/>
      <c r="M1950" s="9">
        <v>5.45</v>
      </c>
      <c r="N1950" s="76">
        <f t="shared" si="86"/>
        <v>0.11939709941725453</v>
      </c>
      <c r="O1950" s="4"/>
      <c r="P1950" s="23"/>
      <c r="R1950" s="34">
        <v>213</v>
      </c>
      <c r="S1950" s="34">
        <v>215</v>
      </c>
      <c r="T1950" s="34">
        <v>56.95</v>
      </c>
      <c r="U1950" s="34">
        <v>44.65</v>
      </c>
      <c r="V1950" s="34">
        <v>48.25</v>
      </c>
      <c r="W1950" s="78"/>
      <c r="X1950" s="78"/>
    </row>
    <row r="1951" spans="1:24" outlineLevel="1" x14ac:dyDescent="0.2">
      <c r="A1951" s="27">
        <f t="shared" si="87"/>
        <v>1945</v>
      </c>
      <c r="B1951" s="50">
        <v>42648</v>
      </c>
      <c r="C1951" s="34">
        <v>54.85</v>
      </c>
      <c r="D1951" s="34">
        <v>62.55</v>
      </c>
      <c r="E1951" s="34">
        <v>0.95</v>
      </c>
      <c r="F1951" s="34">
        <v>12.25</v>
      </c>
      <c r="G1951" s="34">
        <v>5.65</v>
      </c>
      <c r="H1951" s="34">
        <v>187.75</v>
      </c>
      <c r="I1951" s="34">
        <v>195.5</v>
      </c>
      <c r="J1951" s="20"/>
      <c r="K1951" s="24">
        <f t="shared" si="85"/>
        <v>45.295999999999999</v>
      </c>
      <c r="L1951" s="24"/>
      <c r="M1951" s="9">
        <v>5.53</v>
      </c>
      <c r="N1951" s="76">
        <f t="shared" si="86"/>
        <v>0.12208583539385377</v>
      </c>
      <c r="O1951" s="4"/>
      <c r="P1951" s="23"/>
      <c r="R1951" s="34">
        <v>213</v>
      </c>
      <c r="S1951" s="34">
        <v>215</v>
      </c>
      <c r="T1951" s="34">
        <v>56.95</v>
      </c>
      <c r="U1951" s="34">
        <v>44.65</v>
      </c>
      <c r="V1951" s="34">
        <v>48.25</v>
      </c>
      <c r="W1951" s="78"/>
      <c r="X1951" s="78"/>
    </row>
    <row r="1952" spans="1:24" outlineLevel="1" x14ac:dyDescent="0.2">
      <c r="A1952" s="27">
        <f t="shared" si="87"/>
        <v>1946</v>
      </c>
      <c r="B1952" s="50">
        <v>42649</v>
      </c>
      <c r="C1952" s="34">
        <v>54.85</v>
      </c>
      <c r="D1952" s="34">
        <v>62.55</v>
      </c>
      <c r="E1952" s="34">
        <v>0.95</v>
      </c>
      <c r="F1952" s="34">
        <v>12.55</v>
      </c>
      <c r="G1952" s="34">
        <v>6.2</v>
      </c>
      <c r="H1952" s="34">
        <v>187.75</v>
      </c>
      <c r="I1952" s="34">
        <v>195.5</v>
      </c>
      <c r="J1952" s="20"/>
      <c r="K1952" s="24">
        <f t="shared" si="85"/>
        <v>44.995999999999995</v>
      </c>
      <c r="L1952" s="24"/>
      <c r="M1952" s="9">
        <v>5.51</v>
      </c>
      <c r="N1952" s="76">
        <f t="shared" si="86"/>
        <v>0.12245532936261001</v>
      </c>
      <c r="O1952" s="4"/>
      <c r="P1952" s="23"/>
      <c r="R1952" s="34">
        <v>213</v>
      </c>
      <c r="S1952" s="34">
        <v>215</v>
      </c>
      <c r="T1952" s="34">
        <v>56.95</v>
      </c>
      <c r="U1952" s="34">
        <v>44.65</v>
      </c>
      <c r="V1952" s="34">
        <v>48.25</v>
      </c>
      <c r="W1952" s="78"/>
      <c r="X1952" s="78"/>
    </row>
    <row r="1953" spans="1:24" outlineLevel="1" x14ac:dyDescent="0.2">
      <c r="A1953" s="27">
        <f t="shared" si="87"/>
        <v>1947</v>
      </c>
      <c r="B1953" s="50">
        <v>42650</v>
      </c>
      <c r="C1953" s="34">
        <v>54.85</v>
      </c>
      <c r="D1953" s="34">
        <v>62.55</v>
      </c>
      <c r="E1953" s="34">
        <v>0.95</v>
      </c>
      <c r="F1953" s="34">
        <v>12.55</v>
      </c>
      <c r="G1953" s="34">
        <v>6.2</v>
      </c>
      <c r="H1953" s="34">
        <v>187.7</v>
      </c>
      <c r="I1953" s="34">
        <v>195.5</v>
      </c>
      <c r="J1953" s="20"/>
      <c r="K1953" s="24">
        <f t="shared" si="85"/>
        <v>44.995999999999995</v>
      </c>
      <c r="L1953" s="24"/>
      <c r="M1953" s="9">
        <v>5.57</v>
      </c>
      <c r="N1953" s="76">
        <f t="shared" si="86"/>
        <v>0.1237887812249978</v>
      </c>
      <c r="O1953" s="4"/>
      <c r="P1953" s="23"/>
      <c r="R1953" s="34">
        <v>213.5</v>
      </c>
      <c r="S1953" s="34">
        <v>215</v>
      </c>
      <c r="T1953" s="34">
        <v>56.95</v>
      </c>
      <c r="U1953" s="34">
        <v>44.65</v>
      </c>
      <c r="V1953" s="34">
        <v>48.25</v>
      </c>
      <c r="W1953" s="78"/>
      <c r="X1953" s="78"/>
    </row>
    <row r="1954" spans="1:24" outlineLevel="1" x14ac:dyDescent="0.2">
      <c r="A1954" s="27">
        <f t="shared" si="87"/>
        <v>1948</v>
      </c>
      <c r="B1954" s="50">
        <v>42653</v>
      </c>
      <c r="C1954" s="34">
        <v>56.3</v>
      </c>
      <c r="D1954" s="34">
        <v>64.95</v>
      </c>
      <c r="E1954" s="34">
        <v>0.95</v>
      </c>
      <c r="F1954" s="34">
        <v>12.5</v>
      </c>
      <c r="G1954" s="34">
        <v>6.1</v>
      </c>
      <c r="H1954" s="34">
        <v>187.65</v>
      </c>
      <c r="I1954" s="34">
        <v>195.5</v>
      </c>
      <c r="J1954" s="20"/>
      <c r="K1954" s="24">
        <f t="shared" si="85"/>
        <v>47.254000000000005</v>
      </c>
      <c r="L1954" s="24"/>
      <c r="M1954" s="9">
        <v>5.89</v>
      </c>
      <c r="N1954" s="76">
        <f t="shared" si="86"/>
        <v>0.12464553265332033</v>
      </c>
      <c r="O1954" s="4"/>
      <c r="P1954" s="23"/>
      <c r="R1954" s="34">
        <v>218.5</v>
      </c>
      <c r="S1954" s="34">
        <v>216</v>
      </c>
      <c r="T1954" s="34">
        <v>58.2</v>
      </c>
      <c r="U1954" s="34">
        <v>44.88</v>
      </c>
      <c r="V1954" s="34">
        <v>48.95</v>
      </c>
      <c r="W1954" s="78"/>
      <c r="X1954" s="78"/>
    </row>
    <row r="1955" spans="1:24" outlineLevel="1" x14ac:dyDescent="0.2">
      <c r="A1955" s="27">
        <f t="shared" si="87"/>
        <v>1949</v>
      </c>
      <c r="B1955" s="50">
        <v>42654</v>
      </c>
      <c r="C1955" s="34">
        <v>56.95</v>
      </c>
      <c r="D1955" s="34">
        <v>66.099999999999994</v>
      </c>
      <c r="E1955" s="34">
        <v>0.95</v>
      </c>
      <c r="F1955" s="34">
        <v>12.6</v>
      </c>
      <c r="G1955" s="34">
        <v>6.3</v>
      </c>
      <c r="H1955" s="34">
        <v>188.4</v>
      </c>
      <c r="I1955" s="34">
        <v>196.5</v>
      </c>
      <c r="J1955" s="20"/>
      <c r="K1955" s="24">
        <f t="shared" si="85"/>
        <v>48.211999999999996</v>
      </c>
      <c r="L1955" s="24"/>
      <c r="M1955" s="9">
        <v>5.78</v>
      </c>
      <c r="N1955" s="76">
        <f t="shared" si="86"/>
        <v>0.11988716502115657</v>
      </c>
      <c r="O1955" s="4"/>
      <c r="P1955" s="23"/>
      <c r="R1955" s="34">
        <v>218.5</v>
      </c>
      <c r="S1955" s="34">
        <v>216</v>
      </c>
      <c r="T1955" s="34">
        <v>59</v>
      </c>
      <c r="U1955" s="34">
        <v>46.64</v>
      </c>
      <c r="V1955" s="34">
        <v>49.25</v>
      </c>
      <c r="W1955" s="78"/>
      <c r="X1955" s="78"/>
    </row>
    <row r="1956" spans="1:24" outlineLevel="1" x14ac:dyDescent="0.2">
      <c r="A1956" s="27">
        <f t="shared" si="87"/>
        <v>1950</v>
      </c>
      <c r="B1956" s="50">
        <v>42655</v>
      </c>
      <c r="C1956" s="34">
        <v>56.95</v>
      </c>
      <c r="D1956" s="34">
        <v>66.099999999999994</v>
      </c>
      <c r="E1956" s="34">
        <v>0.95</v>
      </c>
      <c r="F1956" s="34">
        <v>12.4</v>
      </c>
      <c r="G1956" s="34">
        <v>6.1</v>
      </c>
      <c r="H1956" s="34">
        <v>194.85</v>
      </c>
      <c r="I1956" s="34">
        <v>203</v>
      </c>
      <c r="J1956" s="20"/>
      <c r="K1956" s="24">
        <f t="shared" si="85"/>
        <v>48.411999999999999</v>
      </c>
      <c r="L1956" s="24"/>
      <c r="M1956" s="9">
        <v>5.82</v>
      </c>
      <c r="N1956" s="76">
        <f t="shared" si="86"/>
        <v>0.12021812773692474</v>
      </c>
      <c r="O1956" s="4"/>
      <c r="P1956" s="23"/>
      <c r="R1956" s="34">
        <v>224.5</v>
      </c>
      <c r="S1956" s="34">
        <v>221</v>
      </c>
      <c r="T1956" s="34">
        <v>59.8</v>
      </c>
      <c r="U1956" s="34">
        <v>44.43</v>
      </c>
      <c r="V1956" s="34">
        <v>50.8</v>
      </c>
      <c r="W1956" s="78"/>
      <c r="X1956" s="78"/>
    </row>
    <row r="1957" spans="1:24" outlineLevel="1" x14ac:dyDescent="0.2">
      <c r="A1957" s="27">
        <f t="shared" si="87"/>
        <v>1951</v>
      </c>
      <c r="B1957" s="50">
        <v>42656</v>
      </c>
      <c r="C1957" s="34">
        <v>57</v>
      </c>
      <c r="D1957" s="34">
        <v>66.150000000000006</v>
      </c>
      <c r="E1957" s="34">
        <v>0.95</v>
      </c>
      <c r="F1957" s="34">
        <v>12.1</v>
      </c>
      <c r="G1957" s="34">
        <v>5.95</v>
      </c>
      <c r="H1957" s="34">
        <v>196.7</v>
      </c>
      <c r="I1957" s="34">
        <v>205</v>
      </c>
      <c r="J1957" s="20"/>
      <c r="K1957" s="24">
        <f t="shared" si="85"/>
        <v>48.75800000000001</v>
      </c>
      <c r="L1957" s="24"/>
      <c r="M1957" s="9">
        <v>5.53</v>
      </c>
      <c r="N1957" s="76">
        <f t="shared" si="86"/>
        <v>0.11341728536855489</v>
      </c>
      <c r="O1957" s="4"/>
      <c r="P1957" s="23"/>
      <c r="R1957" s="34">
        <v>231</v>
      </c>
      <c r="S1957" s="34">
        <v>229</v>
      </c>
      <c r="T1957" s="34">
        <v>59.8</v>
      </c>
      <c r="U1957" s="34">
        <v>43.79</v>
      </c>
      <c r="V1957" s="34">
        <v>50.85</v>
      </c>
      <c r="W1957" s="78"/>
      <c r="X1957" s="78"/>
    </row>
    <row r="1958" spans="1:24" outlineLevel="1" x14ac:dyDescent="0.2">
      <c r="A1958" s="27">
        <f t="shared" si="87"/>
        <v>1952</v>
      </c>
      <c r="B1958" s="50">
        <v>42657</v>
      </c>
      <c r="C1958" s="34">
        <v>57.55</v>
      </c>
      <c r="D1958" s="34">
        <v>67</v>
      </c>
      <c r="E1958" s="34">
        <v>1</v>
      </c>
      <c r="F1958" s="34">
        <v>12</v>
      </c>
      <c r="G1958" s="34">
        <v>5.9</v>
      </c>
      <c r="H1958" s="34">
        <v>200.5</v>
      </c>
      <c r="I1958" s="34">
        <v>209</v>
      </c>
      <c r="J1958" s="20"/>
      <c r="K1958" s="24">
        <f t="shared" si="85"/>
        <v>49.64</v>
      </c>
      <c r="L1958" s="24"/>
      <c r="M1958" s="9">
        <v>5.58</v>
      </c>
      <c r="N1958" s="76">
        <f t="shared" si="86"/>
        <v>0.11240934730056407</v>
      </c>
      <c r="O1958" s="4"/>
      <c r="P1958" s="23"/>
      <c r="R1958" s="34">
        <v>231.5</v>
      </c>
      <c r="S1958" s="34">
        <v>230</v>
      </c>
      <c r="T1958" s="34">
        <v>60.3</v>
      </c>
      <c r="U1958" s="34">
        <v>43.92</v>
      </c>
      <c r="V1958" s="34">
        <v>51.4</v>
      </c>
      <c r="W1958" s="78"/>
      <c r="X1958" s="78"/>
    </row>
    <row r="1959" spans="1:24" outlineLevel="1" x14ac:dyDescent="0.2">
      <c r="A1959" s="27">
        <f t="shared" si="87"/>
        <v>1953</v>
      </c>
      <c r="B1959" s="50">
        <v>42660</v>
      </c>
      <c r="C1959" s="34">
        <v>58.6</v>
      </c>
      <c r="D1959" s="34">
        <v>68.05</v>
      </c>
      <c r="E1959" s="34">
        <v>1</v>
      </c>
      <c r="F1959" s="34">
        <v>12.1</v>
      </c>
      <c r="G1959" s="34">
        <v>5.95</v>
      </c>
      <c r="H1959" s="34">
        <v>202.3</v>
      </c>
      <c r="I1959" s="34">
        <v>211</v>
      </c>
      <c r="J1959" s="20"/>
      <c r="K1959" s="24">
        <f t="shared" si="85"/>
        <v>50.506</v>
      </c>
      <c r="L1959" s="24"/>
      <c r="M1959" s="9">
        <v>5.68</v>
      </c>
      <c r="N1959" s="76">
        <f t="shared" si="86"/>
        <v>0.11246188571654853</v>
      </c>
      <c r="O1959" s="4"/>
      <c r="P1959" s="23"/>
      <c r="R1959" s="34">
        <v>234.5</v>
      </c>
      <c r="S1959" s="34">
        <v>236.5</v>
      </c>
      <c r="T1959" s="34">
        <v>61.3</v>
      </c>
      <c r="U1959" s="34">
        <v>45.34</v>
      </c>
      <c r="V1959" s="34">
        <v>52.5</v>
      </c>
      <c r="W1959" s="78"/>
      <c r="X1959" s="78"/>
    </row>
    <row r="1960" spans="1:24" outlineLevel="1" x14ac:dyDescent="0.2">
      <c r="A1960" s="27">
        <f t="shared" si="87"/>
        <v>1954</v>
      </c>
      <c r="B1960" s="50">
        <v>42661</v>
      </c>
      <c r="C1960" s="34">
        <v>58.7</v>
      </c>
      <c r="D1960" s="34">
        <v>68.25</v>
      </c>
      <c r="E1960" s="34">
        <v>1</v>
      </c>
      <c r="F1960" s="34">
        <v>11.85</v>
      </c>
      <c r="G1960" s="34">
        <v>5.9</v>
      </c>
      <c r="H1960" s="34">
        <v>203.3</v>
      </c>
      <c r="I1960" s="34">
        <v>212</v>
      </c>
      <c r="J1960" s="20"/>
      <c r="K1960" s="24">
        <f t="shared" si="85"/>
        <v>50.940000000000005</v>
      </c>
      <c r="L1960" s="24"/>
      <c r="M1960" s="9">
        <v>5.84</v>
      </c>
      <c r="N1960" s="76">
        <f t="shared" si="86"/>
        <v>0.11464468001570474</v>
      </c>
      <c r="O1960" s="4"/>
      <c r="P1960" s="23"/>
      <c r="R1960" s="34">
        <v>234.5</v>
      </c>
      <c r="S1960" s="34">
        <v>237</v>
      </c>
      <c r="T1960" s="34">
        <v>61.3</v>
      </c>
      <c r="U1960" s="34">
        <v>45.14</v>
      </c>
      <c r="V1960" s="34">
        <v>52.6</v>
      </c>
      <c r="W1960" s="78"/>
      <c r="X1960" s="78"/>
    </row>
    <row r="1961" spans="1:24" outlineLevel="1" x14ac:dyDescent="0.2">
      <c r="A1961" s="27">
        <f t="shared" si="87"/>
        <v>1955</v>
      </c>
      <c r="B1961" s="50">
        <v>42662</v>
      </c>
      <c r="C1961" s="34">
        <v>58.7</v>
      </c>
      <c r="D1961" s="34">
        <v>68.25</v>
      </c>
      <c r="E1961" s="34">
        <v>1</v>
      </c>
      <c r="F1961" s="34">
        <v>11.35</v>
      </c>
      <c r="G1961" s="34">
        <v>5.7</v>
      </c>
      <c r="H1961" s="34">
        <v>207.2</v>
      </c>
      <c r="I1961" s="34">
        <v>216</v>
      </c>
      <c r="J1961" s="20"/>
      <c r="K1961" s="24">
        <f t="shared" si="85"/>
        <v>51.440000000000005</v>
      </c>
      <c r="L1961" s="24"/>
      <c r="M1961" s="9">
        <v>5.84</v>
      </c>
      <c r="N1961" s="76">
        <f t="shared" si="86"/>
        <v>0.11353032659409019</v>
      </c>
      <c r="O1961" s="4"/>
      <c r="P1961" s="23"/>
      <c r="R1961" s="34">
        <v>240.5</v>
      </c>
      <c r="S1961" s="34">
        <v>245</v>
      </c>
      <c r="T1961" s="34">
        <v>61.4</v>
      </c>
      <c r="U1961" s="34">
        <v>45.32</v>
      </c>
      <c r="V1961" s="34">
        <v>52.6</v>
      </c>
      <c r="W1961" s="78"/>
      <c r="X1961" s="78"/>
    </row>
    <row r="1962" spans="1:24" outlineLevel="1" x14ac:dyDescent="0.2">
      <c r="A1962" s="27">
        <f t="shared" si="87"/>
        <v>1956</v>
      </c>
      <c r="B1962" s="50">
        <v>42663</v>
      </c>
      <c r="C1962" s="34">
        <v>59.15</v>
      </c>
      <c r="D1962" s="34">
        <v>68.900000000000006</v>
      </c>
      <c r="E1962" s="34">
        <v>1</v>
      </c>
      <c r="F1962" s="34">
        <v>11</v>
      </c>
      <c r="G1962" s="34">
        <v>5.3</v>
      </c>
      <c r="H1962" s="34">
        <v>208.45</v>
      </c>
      <c r="I1962" s="34">
        <v>217.25</v>
      </c>
      <c r="J1962" s="20"/>
      <c r="K1962" s="24">
        <f t="shared" si="85"/>
        <v>52.388000000000005</v>
      </c>
      <c r="L1962" s="24"/>
      <c r="M1962" s="9">
        <v>6.03</v>
      </c>
      <c r="N1962" s="76">
        <f t="shared" si="86"/>
        <v>0.1151026952737268</v>
      </c>
      <c r="O1962" s="4"/>
      <c r="P1962" s="23"/>
      <c r="R1962" s="34">
        <v>244.5</v>
      </c>
      <c r="S1962" s="34">
        <v>248.5</v>
      </c>
      <c r="T1962" s="34">
        <v>61.8</v>
      </c>
      <c r="U1962" s="34">
        <v>45.44</v>
      </c>
      <c r="V1962" s="34">
        <v>52.65</v>
      </c>
      <c r="W1962" s="78"/>
      <c r="X1962" s="78"/>
    </row>
    <row r="1963" spans="1:24" outlineLevel="1" x14ac:dyDescent="0.2">
      <c r="A1963" s="27">
        <f t="shared" si="87"/>
        <v>1957</v>
      </c>
      <c r="B1963" s="50">
        <v>42664</v>
      </c>
      <c r="C1963" s="34">
        <v>59</v>
      </c>
      <c r="D1963" s="34">
        <v>69</v>
      </c>
      <c r="E1963" s="34">
        <v>1</v>
      </c>
      <c r="F1963" s="34">
        <v>10.85</v>
      </c>
      <c r="G1963" s="34">
        <v>5.0999999999999996</v>
      </c>
      <c r="H1963" s="34">
        <v>208.5</v>
      </c>
      <c r="I1963" s="34">
        <v>217.25</v>
      </c>
      <c r="J1963" s="20"/>
      <c r="K1963" s="24">
        <f t="shared" si="85"/>
        <v>52.63</v>
      </c>
      <c r="L1963" s="24"/>
      <c r="M1963" s="9">
        <v>6.26</v>
      </c>
      <c r="N1963" s="76">
        <f t="shared" si="86"/>
        <v>0.11894356830704921</v>
      </c>
      <c r="O1963" s="4"/>
      <c r="P1963" s="23"/>
      <c r="R1963" s="34">
        <v>246.5</v>
      </c>
      <c r="S1963" s="34">
        <v>250.5</v>
      </c>
      <c r="T1963" s="34">
        <v>61.7</v>
      </c>
      <c r="U1963" s="34">
        <v>45.47</v>
      </c>
      <c r="V1963" s="34">
        <v>52</v>
      </c>
      <c r="W1963" s="78"/>
      <c r="X1963" s="78"/>
    </row>
    <row r="1964" spans="1:24" outlineLevel="1" x14ac:dyDescent="0.2">
      <c r="A1964" s="27">
        <f t="shared" si="87"/>
        <v>1958</v>
      </c>
      <c r="B1964" s="50">
        <v>42667</v>
      </c>
      <c r="C1964" s="34">
        <v>59.65</v>
      </c>
      <c r="D1964" s="34">
        <v>69.650000000000006</v>
      </c>
      <c r="E1964" s="34">
        <v>1</v>
      </c>
      <c r="F1964" s="34">
        <v>10.35</v>
      </c>
      <c r="G1964" s="34">
        <v>5.0999999999999996</v>
      </c>
      <c r="H1964" s="34">
        <v>208.5</v>
      </c>
      <c r="I1964" s="34">
        <v>217.25</v>
      </c>
      <c r="J1964" s="20"/>
      <c r="K1964" s="24">
        <f t="shared" si="85"/>
        <v>53.728000000000002</v>
      </c>
      <c r="L1964" s="24"/>
      <c r="M1964" s="9">
        <v>6.49</v>
      </c>
      <c r="N1964" s="76">
        <f t="shared" si="86"/>
        <v>0.12079362715902323</v>
      </c>
      <c r="O1964" s="4"/>
      <c r="P1964" s="23"/>
      <c r="R1964" s="34">
        <v>250</v>
      </c>
      <c r="S1964" s="34">
        <v>250.5</v>
      </c>
      <c r="T1964" s="34">
        <v>62.2</v>
      </c>
      <c r="U1964" s="34">
        <v>45.92</v>
      </c>
      <c r="V1964" s="34">
        <v>52.65</v>
      </c>
      <c r="W1964" s="78"/>
      <c r="X1964" s="78"/>
    </row>
    <row r="1965" spans="1:24" outlineLevel="1" x14ac:dyDescent="0.2">
      <c r="A1965" s="27">
        <f t="shared" si="87"/>
        <v>1959</v>
      </c>
      <c r="B1965" s="50">
        <v>42668</v>
      </c>
      <c r="C1965" s="34">
        <v>62.45</v>
      </c>
      <c r="D1965" s="34">
        <v>73.25</v>
      </c>
      <c r="E1965" s="34">
        <v>1.05</v>
      </c>
      <c r="F1965" s="34">
        <v>9.9499999999999993</v>
      </c>
      <c r="G1965" s="34">
        <v>4.95</v>
      </c>
      <c r="H1965" s="34">
        <v>212.5</v>
      </c>
      <c r="I1965" s="34">
        <v>221.25</v>
      </c>
      <c r="J1965" s="20"/>
      <c r="K1965" s="24">
        <f t="shared" si="85"/>
        <v>57.44</v>
      </c>
      <c r="L1965" s="24"/>
      <c r="M1965" s="9">
        <v>6.79</v>
      </c>
      <c r="N1965" s="76">
        <f t="shared" si="86"/>
        <v>0.11821030640668524</v>
      </c>
      <c r="O1965" s="4"/>
      <c r="P1965" s="23"/>
      <c r="R1965" s="34">
        <v>250.5</v>
      </c>
      <c r="S1965" s="34">
        <v>251</v>
      </c>
      <c r="T1965" s="34">
        <v>65</v>
      </c>
      <c r="U1965" s="34">
        <v>47.16</v>
      </c>
      <c r="V1965" s="34">
        <v>54.95</v>
      </c>
      <c r="W1965" s="78"/>
      <c r="X1965" s="78"/>
    </row>
    <row r="1966" spans="1:24" outlineLevel="1" x14ac:dyDescent="0.2">
      <c r="A1966" s="27">
        <f t="shared" si="87"/>
        <v>1960</v>
      </c>
      <c r="B1966" s="50">
        <v>42669</v>
      </c>
      <c r="C1966" s="34">
        <v>63.6</v>
      </c>
      <c r="D1966" s="34">
        <v>74.7</v>
      </c>
      <c r="E1966" s="34">
        <v>1.1000000000000001</v>
      </c>
      <c r="F1966" s="34">
        <v>9.75</v>
      </c>
      <c r="G1966" s="34">
        <v>4.7</v>
      </c>
      <c r="H1966" s="34">
        <v>216.55</v>
      </c>
      <c r="I1966" s="34">
        <v>225.25</v>
      </c>
      <c r="J1966" s="20"/>
      <c r="K1966" s="24">
        <f t="shared" si="85"/>
        <v>58.974000000000004</v>
      </c>
      <c r="L1966" s="24"/>
      <c r="M1966" s="9">
        <v>6.91</v>
      </c>
      <c r="N1966" s="76">
        <f t="shared" si="86"/>
        <v>0.11717027842778173</v>
      </c>
      <c r="O1966" s="4"/>
      <c r="P1966" s="23"/>
      <c r="R1966" s="34">
        <v>255</v>
      </c>
      <c r="S1966" s="34">
        <v>252</v>
      </c>
      <c r="T1966" s="34">
        <v>66</v>
      </c>
      <c r="U1966" s="34">
        <v>47.82</v>
      </c>
      <c r="V1966" s="34">
        <v>56.1</v>
      </c>
      <c r="W1966" s="78"/>
      <c r="X1966" s="78"/>
    </row>
    <row r="1967" spans="1:24" outlineLevel="1" x14ac:dyDescent="0.2">
      <c r="A1967" s="27">
        <f t="shared" si="87"/>
        <v>1961</v>
      </c>
      <c r="B1967" s="50">
        <v>42670</v>
      </c>
      <c r="C1967" s="34">
        <v>63.1</v>
      </c>
      <c r="D1967" s="34">
        <v>74.2</v>
      </c>
      <c r="E1967" s="34">
        <v>1.1000000000000001</v>
      </c>
      <c r="F1967" s="34">
        <v>9.9</v>
      </c>
      <c r="G1967" s="34">
        <v>4.5999999999999996</v>
      </c>
      <c r="H1967" s="34">
        <v>220.05</v>
      </c>
      <c r="I1967" s="34">
        <v>228.75</v>
      </c>
      <c r="J1967" s="20"/>
      <c r="K1967" s="24">
        <f t="shared" si="85"/>
        <v>58.364000000000011</v>
      </c>
      <c r="L1967" s="24"/>
      <c r="M1967" s="9">
        <v>6.95</v>
      </c>
      <c r="N1967" s="76">
        <f t="shared" si="86"/>
        <v>0.11908025495168252</v>
      </c>
      <c r="O1967" s="4"/>
      <c r="P1967" s="23"/>
      <c r="R1967" s="34">
        <v>255.5</v>
      </c>
      <c r="S1967" s="34">
        <v>252.5</v>
      </c>
      <c r="T1967" s="34">
        <v>66</v>
      </c>
      <c r="U1967" s="34">
        <v>47.28</v>
      </c>
      <c r="V1967" s="34">
        <v>55.6</v>
      </c>
      <c r="W1967" s="78"/>
      <c r="X1967" s="78"/>
    </row>
    <row r="1968" spans="1:24" outlineLevel="1" x14ac:dyDescent="0.2">
      <c r="A1968" s="27">
        <f t="shared" si="87"/>
        <v>1962</v>
      </c>
      <c r="B1968" s="50">
        <v>42671</v>
      </c>
      <c r="C1968" s="34">
        <v>64.150000000000006</v>
      </c>
      <c r="D1968" s="34">
        <v>75.349999999999994</v>
      </c>
      <c r="E1968" s="34">
        <v>1.1000000000000001</v>
      </c>
      <c r="F1968" s="34">
        <v>10.9</v>
      </c>
      <c r="G1968" s="34">
        <v>5</v>
      </c>
      <c r="H1968" s="34">
        <v>220.35</v>
      </c>
      <c r="I1968" s="34">
        <v>229.25</v>
      </c>
      <c r="J1968" s="20"/>
      <c r="K1968" s="24">
        <f t="shared" si="85"/>
        <v>58.422000000000004</v>
      </c>
      <c r="L1968" s="24"/>
      <c r="M1968" s="9">
        <v>6.9</v>
      </c>
      <c r="N1968" s="76">
        <f t="shared" si="86"/>
        <v>0.118106192872548</v>
      </c>
      <c r="O1968" s="4"/>
      <c r="P1968" s="23"/>
      <c r="R1968" s="34">
        <v>255</v>
      </c>
      <c r="S1968" s="34">
        <v>254.5</v>
      </c>
      <c r="T1968" s="34">
        <v>66.599999999999994</v>
      </c>
      <c r="U1968" s="34">
        <v>48.23</v>
      </c>
      <c r="V1968" s="34">
        <v>56.55</v>
      </c>
      <c r="W1968" s="78"/>
      <c r="X1968" s="78"/>
    </row>
    <row r="1969" spans="1:24" outlineLevel="1" x14ac:dyDescent="0.2">
      <c r="A1969" s="27">
        <f t="shared" si="87"/>
        <v>1963</v>
      </c>
      <c r="B1969" s="50">
        <v>42674</v>
      </c>
      <c r="C1969" s="34">
        <v>64.7</v>
      </c>
      <c r="D1969" s="34">
        <v>75.900000000000006</v>
      </c>
      <c r="E1969" s="34">
        <v>1.1000000000000001</v>
      </c>
      <c r="F1969" s="34">
        <v>11.3</v>
      </c>
      <c r="G1969" s="34">
        <v>5.5</v>
      </c>
      <c r="H1969" s="34">
        <v>224.1</v>
      </c>
      <c r="I1969" s="34">
        <v>233</v>
      </c>
      <c r="J1969" s="20"/>
      <c r="K1969" s="24">
        <f t="shared" si="85"/>
        <v>58.528000000000006</v>
      </c>
      <c r="L1969" s="24"/>
      <c r="M1969" s="9">
        <v>6.92</v>
      </c>
      <c r="N1969" s="76">
        <f t="shared" si="86"/>
        <v>0.11823400765445598</v>
      </c>
      <c r="O1969" s="4"/>
      <c r="P1969" s="23"/>
      <c r="R1969" s="34">
        <v>260</v>
      </c>
      <c r="S1969" s="34">
        <v>257.5</v>
      </c>
      <c r="T1969" s="34">
        <v>67.5</v>
      </c>
      <c r="U1969" s="34">
        <v>48.76</v>
      </c>
      <c r="V1969" s="34">
        <v>57.1</v>
      </c>
      <c r="W1969" s="78"/>
      <c r="X1969" s="78"/>
    </row>
    <row r="1970" spans="1:24" outlineLevel="1" x14ac:dyDescent="0.2">
      <c r="A1970" s="27">
        <f t="shared" si="87"/>
        <v>1964</v>
      </c>
      <c r="B1970" s="50">
        <v>42675</v>
      </c>
      <c r="C1970" s="34">
        <v>65.400000000000006</v>
      </c>
      <c r="D1970" s="34">
        <v>76.45</v>
      </c>
      <c r="E1970" s="34">
        <v>1.1000000000000001</v>
      </c>
      <c r="F1970" s="34">
        <v>11</v>
      </c>
      <c r="G1970" s="34">
        <v>5.25</v>
      </c>
      <c r="H1970" s="34">
        <v>232.2</v>
      </c>
      <c r="I1970" s="34">
        <v>241</v>
      </c>
      <c r="J1970" s="20"/>
      <c r="K1970" s="24">
        <f t="shared" si="85"/>
        <v>59.334000000000003</v>
      </c>
      <c r="L1970" s="24"/>
      <c r="M1970" s="9">
        <v>6.9</v>
      </c>
      <c r="N1970" s="76">
        <f t="shared" si="86"/>
        <v>0.11629082819294165</v>
      </c>
      <c r="O1970" s="4"/>
      <c r="P1970" s="23"/>
      <c r="R1970" s="34">
        <v>265.5</v>
      </c>
      <c r="S1970" s="34">
        <v>265</v>
      </c>
      <c r="T1970" s="34">
        <v>68</v>
      </c>
      <c r="U1970" s="34">
        <v>49.13</v>
      </c>
      <c r="V1970" s="34">
        <v>56.45</v>
      </c>
      <c r="W1970" s="78"/>
      <c r="X1970" s="78"/>
    </row>
    <row r="1971" spans="1:24" outlineLevel="1" x14ac:dyDescent="0.2">
      <c r="A1971" s="27">
        <f t="shared" si="87"/>
        <v>1965</v>
      </c>
      <c r="B1971" s="50">
        <v>42676</v>
      </c>
      <c r="C1971" s="34">
        <v>65.400000000000006</v>
      </c>
      <c r="D1971" s="34">
        <v>76.45</v>
      </c>
      <c r="E1971" s="34">
        <v>1.1000000000000001</v>
      </c>
      <c r="F1971" s="34">
        <v>10.25</v>
      </c>
      <c r="G1971" s="34">
        <v>4.95</v>
      </c>
      <c r="H1971" s="34">
        <v>233.3</v>
      </c>
      <c r="I1971" s="34">
        <v>242</v>
      </c>
      <c r="J1971" s="20"/>
      <c r="K1971" s="24">
        <f t="shared" si="85"/>
        <v>60.084000000000003</v>
      </c>
      <c r="L1971" s="24"/>
      <c r="M1971" s="9">
        <v>6.72</v>
      </c>
      <c r="N1971" s="76">
        <f t="shared" si="86"/>
        <v>0.11184341921310165</v>
      </c>
      <c r="O1971" s="4"/>
      <c r="P1971" s="23"/>
      <c r="R1971" s="34">
        <v>265.5</v>
      </c>
      <c r="S1971" s="34">
        <v>265</v>
      </c>
      <c r="T1971" s="34">
        <v>68</v>
      </c>
      <c r="U1971" s="34">
        <v>48.67</v>
      </c>
      <c r="V1971" s="34">
        <v>56.45</v>
      </c>
      <c r="W1971" s="78"/>
      <c r="X1971" s="78"/>
    </row>
    <row r="1972" spans="1:24" outlineLevel="1" x14ac:dyDescent="0.2">
      <c r="A1972" s="27">
        <f t="shared" si="87"/>
        <v>1966</v>
      </c>
      <c r="B1972" s="50">
        <v>42677</v>
      </c>
      <c r="C1972" s="34">
        <v>65.45</v>
      </c>
      <c r="D1972" s="34">
        <v>76.95</v>
      </c>
      <c r="E1972" s="34">
        <v>1.1000000000000001</v>
      </c>
      <c r="F1972" s="34">
        <v>10.85</v>
      </c>
      <c r="G1972" s="34">
        <v>5.35</v>
      </c>
      <c r="H1972" s="34">
        <v>241.9</v>
      </c>
      <c r="I1972" s="34">
        <v>250.5</v>
      </c>
      <c r="J1972" s="20"/>
      <c r="K1972" s="24">
        <f t="shared" si="85"/>
        <v>59.94400000000001</v>
      </c>
      <c r="L1972" s="24"/>
      <c r="M1972" s="9">
        <v>6.76</v>
      </c>
      <c r="N1972" s="76">
        <f t="shared" si="86"/>
        <v>0.11277192045909513</v>
      </c>
      <c r="O1972" s="4"/>
      <c r="P1972" s="23"/>
      <c r="R1972" s="34">
        <v>273.5</v>
      </c>
      <c r="S1972" s="34">
        <v>278</v>
      </c>
      <c r="T1972" s="34">
        <v>68.099999999999994</v>
      </c>
      <c r="U1972" s="34">
        <v>49.07</v>
      </c>
      <c r="V1972" s="34">
        <v>56.45</v>
      </c>
      <c r="W1972" s="78"/>
      <c r="X1972" s="78"/>
    </row>
    <row r="1973" spans="1:24" outlineLevel="1" x14ac:dyDescent="0.2">
      <c r="A1973" s="27">
        <f t="shared" si="87"/>
        <v>1967</v>
      </c>
      <c r="B1973" s="50">
        <v>42678</v>
      </c>
      <c r="C1973" s="34">
        <v>65.55</v>
      </c>
      <c r="D1973" s="34">
        <v>77.05</v>
      </c>
      <c r="E1973" s="34">
        <v>1.2</v>
      </c>
      <c r="F1973" s="34">
        <v>11.1</v>
      </c>
      <c r="G1973" s="34">
        <v>5.5</v>
      </c>
      <c r="H1973" s="34">
        <v>242.75</v>
      </c>
      <c r="I1973" s="34">
        <v>251</v>
      </c>
      <c r="J1973" s="20"/>
      <c r="K1973" s="24">
        <f t="shared" si="85"/>
        <v>59.785999999999994</v>
      </c>
      <c r="L1973" s="24"/>
      <c r="M1973" s="9">
        <v>6.67</v>
      </c>
      <c r="N1973" s="76">
        <f t="shared" si="86"/>
        <v>0.11156458033653364</v>
      </c>
      <c r="O1973" s="4"/>
      <c r="P1973" s="23"/>
      <c r="R1973" s="34">
        <v>273.5</v>
      </c>
      <c r="S1973" s="34">
        <v>278.5</v>
      </c>
      <c r="T1973" s="34">
        <v>68.099999999999994</v>
      </c>
      <c r="U1973" s="34">
        <v>48.7</v>
      </c>
      <c r="V1973" s="34">
        <v>56.45</v>
      </c>
      <c r="W1973" s="78"/>
      <c r="X1973" s="78"/>
    </row>
    <row r="1974" spans="1:24" outlineLevel="1" x14ac:dyDescent="0.2">
      <c r="A1974" s="27">
        <f t="shared" si="87"/>
        <v>1968</v>
      </c>
      <c r="B1974" s="50">
        <v>42681</v>
      </c>
      <c r="C1974" s="34">
        <v>67.8</v>
      </c>
      <c r="D1974" s="34">
        <v>79.3</v>
      </c>
      <c r="E1974" s="34">
        <v>1.25</v>
      </c>
      <c r="F1974" s="34">
        <v>11.35</v>
      </c>
      <c r="G1974" s="34">
        <v>5.55</v>
      </c>
      <c r="H1974" s="34">
        <v>248</v>
      </c>
      <c r="I1974" s="34">
        <v>256.5</v>
      </c>
      <c r="J1974" s="20"/>
      <c r="K1974" s="24">
        <f t="shared" si="85"/>
        <v>61.606000000000002</v>
      </c>
      <c r="L1974" s="24"/>
      <c r="M1974" s="9">
        <v>7.17</v>
      </c>
      <c r="N1974" s="76">
        <f t="shared" si="86"/>
        <v>0.11638476771743012</v>
      </c>
      <c r="O1974" s="4"/>
      <c r="P1974" s="23"/>
      <c r="R1974" s="34">
        <v>293.75</v>
      </c>
      <c r="S1974" s="34">
        <v>289</v>
      </c>
      <c r="T1974" s="34">
        <v>70.099999999999994</v>
      </c>
      <c r="U1974" s="34">
        <v>50.31</v>
      </c>
      <c r="V1974" s="34">
        <v>58.45</v>
      </c>
      <c r="W1974" s="78"/>
      <c r="X1974" s="78"/>
    </row>
    <row r="1975" spans="1:24" outlineLevel="1" x14ac:dyDescent="0.2">
      <c r="A1975" s="27">
        <f t="shared" si="87"/>
        <v>1969</v>
      </c>
      <c r="B1975" s="50">
        <v>42682</v>
      </c>
      <c r="C1975" s="34">
        <v>68.650000000000006</v>
      </c>
      <c r="D1975" s="34">
        <v>80.150000000000006</v>
      </c>
      <c r="E1975" s="34">
        <v>1.25</v>
      </c>
      <c r="F1975" s="34">
        <v>11.35</v>
      </c>
      <c r="G1975" s="34">
        <v>5.8</v>
      </c>
      <c r="H1975" s="34">
        <v>255.6</v>
      </c>
      <c r="I1975" s="34">
        <v>264</v>
      </c>
      <c r="J1975" s="20"/>
      <c r="K1975" s="24">
        <f t="shared" si="85"/>
        <v>62.388000000000012</v>
      </c>
      <c r="L1975" s="24"/>
      <c r="M1975" s="9">
        <v>7.54</v>
      </c>
      <c r="N1975" s="76">
        <f t="shared" si="86"/>
        <v>0.12085657498236838</v>
      </c>
      <c r="O1975" s="4"/>
      <c r="P1975" s="23"/>
      <c r="R1975" s="34">
        <v>310</v>
      </c>
      <c r="S1975" s="34">
        <v>292.5</v>
      </c>
      <c r="T1975" s="34">
        <v>71.099999999999994</v>
      </c>
      <c r="U1975" s="34">
        <v>50.93</v>
      </c>
      <c r="V1975" s="34">
        <v>59.3</v>
      </c>
      <c r="W1975" s="78"/>
      <c r="X1975" s="78"/>
    </row>
    <row r="1976" spans="1:24" outlineLevel="1" x14ac:dyDescent="0.2">
      <c r="A1976" s="27">
        <f t="shared" si="87"/>
        <v>1970</v>
      </c>
      <c r="B1976" s="50">
        <v>42683</v>
      </c>
      <c r="C1976" s="34">
        <v>71.849999999999994</v>
      </c>
      <c r="D1976" s="34">
        <v>83.35</v>
      </c>
      <c r="E1976" s="34">
        <v>1.3</v>
      </c>
      <c r="F1976" s="34">
        <v>11.75</v>
      </c>
      <c r="G1976" s="34">
        <v>5.95</v>
      </c>
      <c r="H1976" s="34">
        <v>261.05</v>
      </c>
      <c r="I1976" s="34">
        <v>269.5</v>
      </c>
      <c r="J1976" s="20"/>
      <c r="K1976" s="24">
        <f t="shared" si="85"/>
        <v>64.932000000000002</v>
      </c>
      <c r="L1976" s="24"/>
      <c r="M1976" s="9">
        <v>7.76</v>
      </c>
      <c r="N1976" s="76">
        <f t="shared" si="86"/>
        <v>0.11950964085504835</v>
      </c>
      <c r="O1976" s="4"/>
      <c r="P1976" s="23"/>
      <c r="R1976" s="34">
        <v>310</v>
      </c>
      <c r="S1976" s="34">
        <v>306</v>
      </c>
      <c r="T1976" s="34">
        <v>74.099999999999994</v>
      </c>
      <c r="U1976" s="34">
        <v>52.62</v>
      </c>
      <c r="V1976" s="34">
        <v>61.75</v>
      </c>
      <c r="W1976" s="78"/>
      <c r="X1976" s="78"/>
    </row>
    <row r="1977" spans="1:24" outlineLevel="1" x14ac:dyDescent="0.2">
      <c r="A1977" s="27">
        <f t="shared" si="87"/>
        <v>1971</v>
      </c>
      <c r="B1977" s="50">
        <v>42684</v>
      </c>
      <c r="C1977" s="34">
        <v>74.650000000000006</v>
      </c>
      <c r="D1977" s="34">
        <v>86.15</v>
      </c>
      <c r="E1977" s="34">
        <v>1.3</v>
      </c>
      <c r="F1977" s="34">
        <v>11.85</v>
      </c>
      <c r="G1977" s="34">
        <v>5.85</v>
      </c>
      <c r="H1977" s="34">
        <v>264.10000000000002</v>
      </c>
      <c r="I1977" s="34">
        <v>272.5</v>
      </c>
      <c r="J1977" s="20"/>
      <c r="K1977" s="24">
        <f t="shared" si="85"/>
        <v>67.408000000000015</v>
      </c>
      <c r="L1977" s="24"/>
      <c r="M1977" s="9">
        <v>8</v>
      </c>
      <c r="N1977" s="76">
        <f t="shared" si="86"/>
        <v>0.11868027533823876</v>
      </c>
      <c r="O1977" s="4"/>
      <c r="P1977" s="23"/>
      <c r="R1977" s="34">
        <v>310</v>
      </c>
      <c r="S1977" s="34">
        <v>306</v>
      </c>
      <c r="T1977" s="34">
        <v>77.099999999999994</v>
      </c>
      <c r="U1977" s="34">
        <v>54.72</v>
      </c>
      <c r="V1977" s="34">
        <v>64.55</v>
      </c>
      <c r="W1977" s="78"/>
      <c r="X1977" s="78"/>
    </row>
    <row r="1978" spans="1:24" outlineLevel="1" x14ac:dyDescent="0.2">
      <c r="A1978" s="27">
        <f t="shared" si="87"/>
        <v>1972</v>
      </c>
      <c r="B1978" s="50">
        <v>42685</v>
      </c>
      <c r="C1978" s="34">
        <v>80.400000000000006</v>
      </c>
      <c r="D1978" s="34">
        <v>91.9</v>
      </c>
      <c r="E1978" s="34">
        <v>1.45</v>
      </c>
      <c r="F1978" s="34">
        <v>13.95</v>
      </c>
      <c r="G1978" s="34">
        <v>6.45</v>
      </c>
      <c r="H1978" s="34">
        <v>269.5</v>
      </c>
      <c r="I1978" s="34">
        <v>278</v>
      </c>
      <c r="J1978" s="20"/>
      <c r="K1978" s="24">
        <f t="shared" si="85"/>
        <v>70.597999999999999</v>
      </c>
      <c r="L1978" s="24"/>
      <c r="M1978" s="9">
        <v>7.69</v>
      </c>
      <c r="N1978" s="76">
        <f t="shared" si="86"/>
        <v>0.10892659848720927</v>
      </c>
      <c r="O1978" s="4"/>
      <c r="P1978" s="23"/>
      <c r="R1978" s="34">
        <v>310</v>
      </c>
      <c r="S1978" s="34">
        <v>305</v>
      </c>
      <c r="T1978" s="34">
        <v>82.9</v>
      </c>
      <c r="U1978" s="34">
        <v>57</v>
      </c>
      <c r="V1978" s="34">
        <v>70.3</v>
      </c>
      <c r="W1978" s="78"/>
      <c r="X1978" s="78"/>
    </row>
    <row r="1979" spans="1:24" outlineLevel="1" x14ac:dyDescent="0.2">
      <c r="A1979" s="27">
        <f t="shared" si="87"/>
        <v>1973</v>
      </c>
      <c r="B1979" s="50">
        <v>42688</v>
      </c>
      <c r="C1979" s="34">
        <v>79.349999999999994</v>
      </c>
      <c r="D1979" s="34">
        <v>90.85</v>
      </c>
      <c r="E1979" s="34">
        <v>1.45</v>
      </c>
      <c r="F1979" s="34">
        <v>13.75</v>
      </c>
      <c r="G1979" s="34">
        <v>6.2</v>
      </c>
      <c r="H1979" s="34">
        <v>269.3</v>
      </c>
      <c r="I1979" s="34">
        <v>278</v>
      </c>
      <c r="J1979" s="20"/>
      <c r="K1979" s="24">
        <f t="shared" si="85"/>
        <v>69.831999999999994</v>
      </c>
      <c r="L1979" s="24"/>
      <c r="M1979" s="9">
        <v>7.69</v>
      </c>
      <c r="N1979" s="76">
        <f t="shared" si="86"/>
        <v>0.11012143429946158</v>
      </c>
      <c r="O1979" s="4"/>
      <c r="P1979" s="23"/>
      <c r="R1979" s="34">
        <v>310</v>
      </c>
      <c r="S1979" s="34">
        <v>305</v>
      </c>
      <c r="T1979" s="34">
        <v>82.6</v>
      </c>
      <c r="U1979" s="34">
        <v>56.07</v>
      </c>
      <c r="V1979" s="34">
        <v>67.05</v>
      </c>
      <c r="W1979" s="78"/>
      <c r="X1979" s="78"/>
    </row>
    <row r="1980" spans="1:24" outlineLevel="1" x14ac:dyDescent="0.2">
      <c r="A1980" s="27">
        <f t="shared" si="87"/>
        <v>1974</v>
      </c>
      <c r="B1980" s="50">
        <v>42689</v>
      </c>
      <c r="C1980" s="34">
        <v>73.05</v>
      </c>
      <c r="D1980" s="34">
        <v>84.55</v>
      </c>
      <c r="E1980" s="34">
        <v>1.2</v>
      </c>
      <c r="F1980" s="34">
        <v>13.75</v>
      </c>
      <c r="G1980" s="34">
        <v>6</v>
      </c>
      <c r="H1980" s="34">
        <v>270.3</v>
      </c>
      <c r="I1980" s="34">
        <v>279</v>
      </c>
      <c r="J1980" s="20"/>
      <c r="K1980" s="24">
        <f t="shared" ref="K1980:K2043" si="88">+D1980*0.92-F1980</f>
        <v>64.036000000000001</v>
      </c>
      <c r="L1980" s="24"/>
      <c r="M1980" s="9">
        <v>7.32</v>
      </c>
      <c r="N1980" s="76">
        <f t="shared" ref="N1980:N2043" si="89">+M1980/K1980</f>
        <v>0.11431070023112</v>
      </c>
      <c r="O1980" s="4"/>
      <c r="P1980" s="23"/>
      <c r="R1980" s="34">
        <v>310</v>
      </c>
      <c r="S1980" s="34">
        <v>305</v>
      </c>
      <c r="T1980" s="34">
        <v>75.599999999999994</v>
      </c>
      <c r="U1980" s="34">
        <v>53.29</v>
      </c>
      <c r="V1980" s="34">
        <v>60.75</v>
      </c>
      <c r="W1980" s="78"/>
      <c r="X1980" s="78"/>
    </row>
    <row r="1981" spans="1:24" outlineLevel="1" x14ac:dyDescent="0.2">
      <c r="A1981" s="27">
        <f t="shared" si="87"/>
        <v>1975</v>
      </c>
      <c r="B1981" s="50">
        <v>42690</v>
      </c>
      <c r="C1981" s="34">
        <v>72.8</v>
      </c>
      <c r="D1981" s="34">
        <v>84.3</v>
      </c>
      <c r="E1981" s="34">
        <v>1.2</v>
      </c>
      <c r="F1981" s="34">
        <v>13.35</v>
      </c>
      <c r="G1981" s="34">
        <v>6.55</v>
      </c>
      <c r="H1981" s="34">
        <v>270.14999999999998</v>
      </c>
      <c r="I1981" s="34">
        <v>279</v>
      </c>
      <c r="J1981" s="20"/>
      <c r="K1981" s="24">
        <f t="shared" si="88"/>
        <v>64.206000000000003</v>
      </c>
      <c r="L1981" s="24"/>
      <c r="M1981" s="9">
        <v>7.31</v>
      </c>
      <c r="N1981" s="76">
        <f t="shared" si="89"/>
        <v>0.11385228794816683</v>
      </c>
      <c r="O1981" s="4"/>
      <c r="P1981" s="23"/>
      <c r="R1981" s="34">
        <v>310</v>
      </c>
      <c r="S1981" s="34">
        <v>305</v>
      </c>
      <c r="T1981" s="34">
        <v>75.400000000000006</v>
      </c>
      <c r="U1981" s="34">
        <v>52.91</v>
      </c>
      <c r="V1981" s="34">
        <v>60.5</v>
      </c>
      <c r="W1981" s="78"/>
      <c r="X1981" s="78"/>
    </row>
    <row r="1982" spans="1:24" outlineLevel="1" x14ac:dyDescent="0.2">
      <c r="A1982" s="27">
        <f t="shared" si="87"/>
        <v>1976</v>
      </c>
      <c r="B1982" s="50">
        <v>42691</v>
      </c>
      <c r="C1982" s="34">
        <v>73.349999999999994</v>
      </c>
      <c r="D1982" s="34">
        <v>84.85</v>
      </c>
      <c r="E1982" s="34">
        <v>1.2</v>
      </c>
      <c r="F1982" s="34">
        <v>13.85</v>
      </c>
      <c r="G1982" s="34">
        <v>7.35</v>
      </c>
      <c r="H1982" s="34">
        <v>270.05</v>
      </c>
      <c r="I1982" s="34">
        <v>279</v>
      </c>
      <c r="J1982" s="20"/>
      <c r="K1982" s="24">
        <f t="shared" si="88"/>
        <v>64.212000000000003</v>
      </c>
      <c r="L1982" s="24"/>
      <c r="M1982" s="9">
        <v>7.31</v>
      </c>
      <c r="N1982" s="76">
        <f t="shared" si="89"/>
        <v>0.11384164953591228</v>
      </c>
      <c r="O1982" s="4"/>
      <c r="P1982" s="23"/>
      <c r="R1982" s="34">
        <v>310</v>
      </c>
      <c r="S1982" s="34">
        <v>305</v>
      </c>
      <c r="T1982" s="34">
        <v>75.900000000000006</v>
      </c>
      <c r="U1982" s="34">
        <v>53.96</v>
      </c>
      <c r="V1982" s="34">
        <v>61.05</v>
      </c>
      <c r="W1982" s="78"/>
      <c r="X1982" s="78"/>
    </row>
    <row r="1983" spans="1:24" outlineLevel="1" x14ac:dyDescent="0.2">
      <c r="A1983" s="27">
        <f t="shared" si="87"/>
        <v>1977</v>
      </c>
      <c r="B1983" s="50">
        <v>42692</v>
      </c>
      <c r="C1983" s="34">
        <v>72.7</v>
      </c>
      <c r="D1983" s="34">
        <v>84.2</v>
      </c>
      <c r="E1983" s="34">
        <v>1.2</v>
      </c>
      <c r="F1983" s="34">
        <v>13.5</v>
      </c>
      <c r="G1983" s="34">
        <v>7.3</v>
      </c>
      <c r="H1983" s="34">
        <v>270</v>
      </c>
      <c r="I1983" s="34">
        <v>279</v>
      </c>
      <c r="J1983" s="20"/>
      <c r="K1983" s="24">
        <f t="shared" si="88"/>
        <v>63.964000000000013</v>
      </c>
      <c r="L1983" s="24"/>
      <c r="M1983" s="9">
        <v>7.24</v>
      </c>
      <c r="N1983" s="76">
        <f t="shared" si="89"/>
        <v>0.11318866862610216</v>
      </c>
      <c r="O1983" s="4"/>
      <c r="P1983" s="23"/>
      <c r="R1983" s="34">
        <v>310</v>
      </c>
      <c r="S1983" s="34">
        <v>305</v>
      </c>
      <c r="T1983" s="34">
        <v>75.099999999999994</v>
      </c>
      <c r="U1983" s="34">
        <v>52.72</v>
      </c>
      <c r="V1983" s="34">
        <v>60.4</v>
      </c>
      <c r="W1983" s="78"/>
      <c r="X1983" s="78"/>
    </row>
    <row r="1984" spans="1:24" outlineLevel="1" x14ac:dyDescent="0.2">
      <c r="A1984" s="27">
        <f t="shared" si="87"/>
        <v>1978</v>
      </c>
      <c r="B1984" s="50">
        <v>42695</v>
      </c>
      <c r="C1984" s="34">
        <v>71.2</v>
      </c>
      <c r="D1984" s="34">
        <v>82.2</v>
      </c>
      <c r="E1984" s="34">
        <v>1.2</v>
      </c>
      <c r="F1984" s="34">
        <v>13.3</v>
      </c>
      <c r="G1984" s="34">
        <v>6.95</v>
      </c>
      <c r="H1984" s="34">
        <v>270</v>
      </c>
      <c r="I1984" s="34">
        <v>279</v>
      </c>
      <c r="J1984" s="20"/>
      <c r="K1984" s="24">
        <f t="shared" si="88"/>
        <v>62.324000000000012</v>
      </c>
      <c r="L1984" s="24"/>
      <c r="M1984" s="9">
        <v>7.66</v>
      </c>
      <c r="N1984" s="76">
        <f t="shared" si="89"/>
        <v>0.12290610358770294</v>
      </c>
      <c r="O1984" s="4"/>
      <c r="P1984" s="23"/>
      <c r="R1984" s="34">
        <v>310</v>
      </c>
      <c r="S1984" s="34">
        <v>305</v>
      </c>
      <c r="T1984" s="34">
        <v>73.099999999999994</v>
      </c>
      <c r="U1984" s="34">
        <v>52.07</v>
      </c>
      <c r="V1984" s="34">
        <v>63.650000000000013</v>
      </c>
      <c r="W1984" s="78"/>
      <c r="X1984" s="78"/>
    </row>
    <row r="1985" spans="1:24" outlineLevel="1" x14ac:dyDescent="0.2">
      <c r="A1985" s="27">
        <f t="shared" si="87"/>
        <v>1979</v>
      </c>
      <c r="B1985" s="50">
        <v>42696</v>
      </c>
      <c r="C1985" s="34">
        <v>75.349999999999994</v>
      </c>
      <c r="D1985" s="34">
        <v>86.35</v>
      </c>
      <c r="E1985" s="34">
        <v>1.3</v>
      </c>
      <c r="F1985" s="34">
        <v>13.3</v>
      </c>
      <c r="G1985" s="34">
        <v>7.1</v>
      </c>
      <c r="H1985" s="34">
        <v>269.10000000000002</v>
      </c>
      <c r="I1985" s="34">
        <v>278</v>
      </c>
      <c r="J1985" s="20"/>
      <c r="K1985" s="24">
        <f t="shared" si="88"/>
        <v>66.141999999999996</v>
      </c>
      <c r="L1985" s="24"/>
      <c r="M1985" s="9">
        <v>8.2899999999999991</v>
      </c>
      <c r="N1985" s="76">
        <f t="shared" si="89"/>
        <v>0.12533639744791508</v>
      </c>
      <c r="O1985" s="4"/>
      <c r="P1985" s="23"/>
      <c r="R1985" s="34">
        <v>306.25</v>
      </c>
      <c r="S1985" s="34">
        <v>305</v>
      </c>
      <c r="T1985" s="34">
        <v>78.099999999999994</v>
      </c>
      <c r="U1985" s="34">
        <v>55.23</v>
      </c>
      <c r="V1985" s="34">
        <v>67.8</v>
      </c>
      <c r="W1985" s="78"/>
      <c r="X1985" s="78"/>
    </row>
    <row r="1986" spans="1:24" outlineLevel="1" x14ac:dyDescent="0.2">
      <c r="A1986" s="27">
        <f t="shared" si="87"/>
        <v>1980</v>
      </c>
      <c r="B1986" s="50">
        <v>42697</v>
      </c>
      <c r="C1986" s="34">
        <v>76.099999999999994</v>
      </c>
      <c r="D1986" s="34">
        <v>90.3</v>
      </c>
      <c r="E1986" s="34">
        <v>1.3</v>
      </c>
      <c r="F1986" s="34">
        <v>12.95</v>
      </c>
      <c r="G1986" s="34">
        <v>6.95</v>
      </c>
      <c r="H1986" s="34">
        <v>273</v>
      </c>
      <c r="I1986" s="34">
        <v>282.5</v>
      </c>
      <c r="J1986" s="20"/>
      <c r="K1986" s="24">
        <f t="shared" si="88"/>
        <v>70.126000000000005</v>
      </c>
      <c r="L1986" s="24"/>
      <c r="M1986" s="9">
        <v>8.39</v>
      </c>
      <c r="N1986" s="76">
        <f t="shared" si="89"/>
        <v>0.11964178763939196</v>
      </c>
      <c r="O1986" s="4"/>
      <c r="P1986" s="23"/>
      <c r="R1986" s="34">
        <v>306.25</v>
      </c>
      <c r="S1986" s="34">
        <v>306.5</v>
      </c>
      <c r="T1986" s="34">
        <v>78.7</v>
      </c>
      <c r="U1986" s="34">
        <v>55.89</v>
      </c>
      <c r="V1986" s="34">
        <v>68.55</v>
      </c>
      <c r="W1986" s="78"/>
      <c r="X1986" s="78"/>
    </row>
    <row r="1987" spans="1:24" outlineLevel="1" x14ac:dyDescent="0.2">
      <c r="A1987" s="27">
        <f t="shared" si="87"/>
        <v>1981</v>
      </c>
      <c r="B1987" s="50">
        <v>42698</v>
      </c>
      <c r="C1987" s="34">
        <v>77.5</v>
      </c>
      <c r="D1987" s="34">
        <v>91.7</v>
      </c>
      <c r="E1987" s="34">
        <v>1.3</v>
      </c>
      <c r="F1987" s="34">
        <v>12.5</v>
      </c>
      <c r="G1987" s="34">
        <v>6.5</v>
      </c>
      <c r="H1987" s="34">
        <v>273</v>
      </c>
      <c r="I1987" s="34">
        <v>282</v>
      </c>
      <c r="J1987" s="20"/>
      <c r="K1987" s="24">
        <f t="shared" si="88"/>
        <v>71.864000000000004</v>
      </c>
      <c r="L1987" s="24"/>
      <c r="M1987" s="9">
        <v>8.39</v>
      </c>
      <c r="N1987" s="76">
        <f t="shared" si="89"/>
        <v>0.11674830234888123</v>
      </c>
      <c r="O1987" s="4"/>
      <c r="P1987" s="23"/>
      <c r="R1987" s="34">
        <v>306.25</v>
      </c>
      <c r="S1987" s="34">
        <v>306.5</v>
      </c>
      <c r="T1987" s="34">
        <v>80.099999999999994</v>
      </c>
      <c r="U1987" s="34">
        <v>56.54</v>
      </c>
      <c r="V1987" s="34">
        <v>69.95</v>
      </c>
      <c r="W1987" s="78"/>
      <c r="X1987" s="78"/>
    </row>
    <row r="1988" spans="1:24" outlineLevel="1" x14ac:dyDescent="0.2">
      <c r="A1988" s="27">
        <f t="shared" si="87"/>
        <v>1982</v>
      </c>
      <c r="B1988" s="50">
        <v>42699</v>
      </c>
      <c r="C1988" s="34">
        <v>80.349999999999994</v>
      </c>
      <c r="D1988" s="34">
        <v>93.45</v>
      </c>
      <c r="E1988" s="34">
        <v>1.4</v>
      </c>
      <c r="F1988" s="34">
        <v>12.75</v>
      </c>
      <c r="G1988" s="34">
        <v>6.5</v>
      </c>
      <c r="H1988" s="34">
        <v>273.55</v>
      </c>
      <c r="I1988" s="34">
        <v>282.5</v>
      </c>
      <c r="J1988" s="20"/>
      <c r="K1988" s="24">
        <f t="shared" si="88"/>
        <v>73.224000000000004</v>
      </c>
      <c r="L1988" s="24"/>
      <c r="M1988" s="9">
        <v>8.42</v>
      </c>
      <c r="N1988" s="76">
        <f t="shared" si="89"/>
        <v>0.11498962088932589</v>
      </c>
      <c r="O1988" s="4"/>
      <c r="P1988" s="23"/>
      <c r="R1988" s="34">
        <v>306.25</v>
      </c>
      <c r="S1988" s="34">
        <v>306.5</v>
      </c>
      <c r="T1988" s="34">
        <v>82.9</v>
      </c>
      <c r="U1988" s="34">
        <v>59.11</v>
      </c>
      <c r="V1988" s="34">
        <v>72.8</v>
      </c>
      <c r="W1988" s="78"/>
      <c r="X1988" s="78"/>
    </row>
    <row r="1989" spans="1:24" outlineLevel="1" x14ac:dyDescent="0.2">
      <c r="A1989" s="27">
        <f t="shared" si="87"/>
        <v>1983</v>
      </c>
      <c r="B1989" s="50">
        <v>42702</v>
      </c>
      <c r="C1989" s="34">
        <v>81.650000000000006</v>
      </c>
      <c r="D1989" s="34">
        <v>94.75</v>
      </c>
      <c r="E1989" s="34">
        <v>1.4</v>
      </c>
      <c r="F1989" s="34">
        <v>12.75</v>
      </c>
      <c r="G1989" s="34">
        <v>6.4</v>
      </c>
      <c r="H1989" s="34">
        <v>274.10000000000002</v>
      </c>
      <c r="I1989" s="34">
        <v>283</v>
      </c>
      <c r="J1989" s="20"/>
      <c r="K1989" s="24">
        <f t="shared" si="88"/>
        <v>74.42</v>
      </c>
      <c r="L1989" s="24"/>
      <c r="M1989" s="9">
        <v>9.1</v>
      </c>
      <c r="N1989" s="76">
        <f t="shared" si="89"/>
        <v>0.12227895726955119</v>
      </c>
      <c r="O1989" s="9" t="e">
        <f ca="1">_xll.BDH("Vale US Equity","PX_Last",D1989,D1989)</f>
        <v>#NAME?</v>
      </c>
      <c r="P1989" s="33" t="e">
        <f ca="1">+O1989/M1989</f>
        <v>#NAME?</v>
      </c>
      <c r="R1989" s="34">
        <v>306.25</v>
      </c>
      <c r="S1989" s="34">
        <v>306.5</v>
      </c>
      <c r="T1989" s="34">
        <v>83.9</v>
      </c>
      <c r="U1989" s="34">
        <v>60.99</v>
      </c>
      <c r="V1989" s="34">
        <v>70.599999999999994</v>
      </c>
      <c r="W1989" s="78"/>
      <c r="X1989" s="78"/>
    </row>
    <row r="1990" spans="1:24" outlineLevel="1" x14ac:dyDescent="0.2">
      <c r="A1990" s="27">
        <f t="shared" si="87"/>
        <v>1984</v>
      </c>
      <c r="B1990" s="50">
        <v>42703</v>
      </c>
      <c r="C1990" s="34">
        <v>77.3</v>
      </c>
      <c r="D1990" s="34">
        <v>90.4</v>
      </c>
      <c r="E1990" s="34">
        <v>1.3</v>
      </c>
      <c r="F1990" s="34">
        <v>13.3</v>
      </c>
      <c r="G1990" s="34">
        <v>6.6</v>
      </c>
      <c r="H1990" s="34">
        <v>274.10000000000002</v>
      </c>
      <c r="I1990" s="34">
        <v>283</v>
      </c>
      <c r="J1990" s="20"/>
      <c r="K1990" s="24">
        <f t="shared" si="88"/>
        <v>69.868000000000009</v>
      </c>
      <c r="L1990" s="24"/>
      <c r="M1990" s="9">
        <v>8.5500000000000007</v>
      </c>
      <c r="N1990" s="76">
        <f t="shared" si="89"/>
        <v>0.12237361882406823</v>
      </c>
      <c r="O1990" s="4"/>
      <c r="P1990" s="23"/>
      <c r="R1990" s="34">
        <v>306.25</v>
      </c>
      <c r="S1990" s="34">
        <v>306</v>
      </c>
      <c r="T1990" s="34">
        <v>81.25</v>
      </c>
      <c r="U1990" s="34">
        <v>58.05</v>
      </c>
      <c r="V1990" s="34">
        <v>66.25</v>
      </c>
      <c r="W1990" s="78"/>
      <c r="X1990" s="78"/>
    </row>
    <row r="1991" spans="1:24" outlineLevel="1" x14ac:dyDescent="0.2">
      <c r="A1991" s="27">
        <f t="shared" si="87"/>
        <v>1985</v>
      </c>
      <c r="B1991" s="50">
        <v>42704</v>
      </c>
      <c r="C1991" s="34">
        <v>73</v>
      </c>
      <c r="D1991" s="34">
        <v>86.1</v>
      </c>
      <c r="E1991" s="34">
        <v>1.25</v>
      </c>
      <c r="F1991" s="34">
        <v>12.9</v>
      </c>
      <c r="G1991" s="34">
        <v>6.3</v>
      </c>
      <c r="H1991" s="34">
        <v>274.3</v>
      </c>
      <c r="I1991" s="34">
        <v>283</v>
      </c>
      <c r="J1991" s="20"/>
      <c r="K1991" s="24">
        <f t="shared" si="88"/>
        <v>66.311999999999998</v>
      </c>
      <c r="L1991" s="24"/>
      <c r="M1991" s="9">
        <v>8.49</v>
      </c>
      <c r="N1991" s="76">
        <f t="shared" si="89"/>
        <v>0.12803112558812885</v>
      </c>
      <c r="O1991" s="4"/>
      <c r="P1991" s="23"/>
      <c r="R1991" s="34">
        <v>305.25</v>
      </c>
      <c r="S1991" s="34">
        <v>306</v>
      </c>
      <c r="T1991" s="34">
        <v>76.099999999999994</v>
      </c>
      <c r="U1991" s="34">
        <v>54.59</v>
      </c>
      <c r="V1991" s="34">
        <v>61.95</v>
      </c>
      <c r="W1991" s="78"/>
      <c r="X1991" s="78"/>
    </row>
    <row r="1992" spans="1:24" outlineLevel="1" x14ac:dyDescent="0.2">
      <c r="A1992" s="27">
        <f t="shared" ref="A1992:A2055" si="90">A1991+1</f>
        <v>1986</v>
      </c>
      <c r="B1992" s="50">
        <v>42705</v>
      </c>
      <c r="C1992" s="34">
        <v>79.099999999999994</v>
      </c>
      <c r="D1992" s="34">
        <v>92.2</v>
      </c>
      <c r="E1992" s="34">
        <v>1.35</v>
      </c>
      <c r="F1992" s="34">
        <v>12.35</v>
      </c>
      <c r="G1992" s="34">
        <v>6</v>
      </c>
      <c r="H1992" s="34">
        <v>273.89999999999998</v>
      </c>
      <c r="I1992" s="34">
        <v>283</v>
      </c>
      <c r="J1992" s="20"/>
      <c r="K1992" s="24">
        <f t="shared" si="88"/>
        <v>72.474000000000018</v>
      </c>
      <c r="L1992" s="24"/>
      <c r="M1992" s="9">
        <v>8.2100000000000009</v>
      </c>
      <c r="N1992" s="76">
        <f t="shared" si="89"/>
        <v>0.11328200458095315</v>
      </c>
      <c r="O1992" s="4"/>
      <c r="P1992" s="23"/>
      <c r="R1992" s="34">
        <v>301.5</v>
      </c>
      <c r="S1992" s="34">
        <v>306</v>
      </c>
      <c r="T1992" s="34">
        <v>81.599999999999994</v>
      </c>
      <c r="U1992" s="34">
        <v>59.97</v>
      </c>
      <c r="V1992" s="34">
        <v>68.05</v>
      </c>
      <c r="W1992" s="78"/>
      <c r="X1992" s="78"/>
    </row>
    <row r="1993" spans="1:24" outlineLevel="1" x14ac:dyDescent="0.2">
      <c r="A1993" s="27">
        <f t="shared" si="90"/>
        <v>1987</v>
      </c>
      <c r="B1993" s="50">
        <v>42706</v>
      </c>
      <c r="C1993" s="34">
        <v>77.3</v>
      </c>
      <c r="D1993" s="34">
        <v>90.4</v>
      </c>
      <c r="E1993" s="34">
        <v>1.3</v>
      </c>
      <c r="F1993" s="34">
        <v>12.35</v>
      </c>
      <c r="G1993" s="34">
        <v>6.1</v>
      </c>
      <c r="H1993" s="34">
        <v>272.8</v>
      </c>
      <c r="I1993" s="34">
        <v>282</v>
      </c>
      <c r="J1993" s="20"/>
      <c r="K1993" s="24">
        <f t="shared" si="88"/>
        <v>70.818000000000012</v>
      </c>
      <c r="L1993" s="24"/>
      <c r="M1993" s="9">
        <v>8.44</v>
      </c>
      <c r="N1993" s="76">
        <f t="shared" si="89"/>
        <v>0.11917873986839501</v>
      </c>
      <c r="O1993" s="4"/>
      <c r="P1993" s="23"/>
      <c r="R1993" s="34">
        <v>298</v>
      </c>
      <c r="S1993" s="34">
        <v>304.5</v>
      </c>
      <c r="T1993" s="34">
        <v>81</v>
      </c>
      <c r="U1993" s="34">
        <v>59.49</v>
      </c>
      <c r="V1993" s="34">
        <v>66.25</v>
      </c>
      <c r="W1993" s="78"/>
      <c r="X1993" s="78"/>
    </row>
    <row r="1994" spans="1:24" outlineLevel="1" x14ac:dyDescent="0.2">
      <c r="A1994" s="27">
        <f t="shared" si="90"/>
        <v>1988</v>
      </c>
      <c r="B1994" s="50">
        <v>42709</v>
      </c>
      <c r="C1994" s="34">
        <v>79</v>
      </c>
      <c r="D1994" s="34">
        <v>93.5</v>
      </c>
      <c r="E1994" s="34">
        <v>1.5</v>
      </c>
      <c r="F1994" s="34">
        <v>12.35</v>
      </c>
      <c r="G1994" s="34">
        <v>6.1</v>
      </c>
      <c r="H1994" s="34">
        <v>272.2</v>
      </c>
      <c r="I1994" s="34">
        <v>281.5</v>
      </c>
      <c r="J1994" s="20"/>
      <c r="K1994" s="24">
        <f t="shared" si="88"/>
        <v>73.670000000000016</v>
      </c>
      <c r="L1994" s="24"/>
      <c r="M1994" s="9">
        <v>8.66</v>
      </c>
      <c r="N1994" s="76">
        <f t="shared" si="89"/>
        <v>0.11755124202524771</v>
      </c>
      <c r="O1994" s="4"/>
      <c r="P1994" s="23"/>
      <c r="R1994" s="34">
        <v>297</v>
      </c>
      <c r="S1994" s="34">
        <v>304</v>
      </c>
      <c r="T1994" s="34">
        <v>81.7</v>
      </c>
      <c r="U1994" s="34">
        <v>59.49</v>
      </c>
      <c r="V1994" s="34">
        <v>67.95</v>
      </c>
      <c r="W1994" s="78"/>
      <c r="X1994" s="78"/>
    </row>
    <row r="1995" spans="1:24" outlineLevel="1" x14ac:dyDescent="0.2">
      <c r="A1995" s="27">
        <f t="shared" si="90"/>
        <v>1989</v>
      </c>
      <c r="B1995" s="50">
        <v>42710</v>
      </c>
      <c r="C1995" s="34">
        <v>78.900000000000006</v>
      </c>
      <c r="D1995" s="34">
        <v>93.4</v>
      </c>
      <c r="E1995" s="34">
        <v>1.5</v>
      </c>
      <c r="F1995" s="34">
        <v>12.3</v>
      </c>
      <c r="G1995" s="34">
        <v>6.15</v>
      </c>
      <c r="H1995" s="34">
        <v>272.14999999999998</v>
      </c>
      <c r="I1995" s="34">
        <v>281.5</v>
      </c>
      <c r="J1995" s="20"/>
      <c r="K1995" s="24">
        <f t="shared" si="88"/>
        <v>73.628000000000014</v>
      </c>
      <c r="L1995" s="24"/>
      <c r="M1995" s="9">
        <v>8.81</v>
      </c>
      <c r="N1995" s="76">
        <f t="shared" si="89"/>
        <v>0.11965556581735208</v>
      </c>
      <c r="O1995" s="4"/>
      <c r="P1995" s="23"/>
      <c r="R1995" s="34">
        <v>297</v>
      </c>
      <c r="S1995" s="34">
        <v>303</v>
      </c>
      <c r="T1995" s="34">
        <v>81.599999999999994</v>
      </c>
      <c r="U1995" s="34">
        <v>60.34</v>
      </c>
      <c r="V1995" s="34">
        <v>67.95</v>
      </c>
      <c r="W1995" s="78"/>
      <c r="X1995" s="78"/>
    </row>
    <row r="1996" spans="1:24" outlineLevel="1" x14ac:dyDescent="0.2">
      <c r="A1996" s="27">
        <f t="shared" si="90"/>
        <v>1990</v>
      </c>
      <c r="B1996" s="50">
        <v>42711</v>
      </c>
      <c r="C1996" s="34">
        <v>82.3</v>
      </c>
      <c r="D1996" s="34">
        <v>95.95</v>
      </c>
      <c r="E1996" s="34">
        <v>1.55</v>
      </c>
      <c r="F1996" s="34">
        <v>11.85</v>
      </c>
      <c r="G1996" s="34">
        <v>5.9</v>
      </c>
      <c r="H1996" s="34">
        <v>271.55</v>
      </c>
      <c r="I1996" s="34">
        <v>281</v>
      </c>
      <c r="J1996" s="20"/>
      <c r="K1996" s="24">
        <f t="shared" si="88"/>
        <v>76.424000000000007</v>
      </c>
      <c r="L1996" s="24"/>
      <c r="M1996" s="9">
        <v>9.16</v>
      </c>
      <c r="N1996" s="76">
        <f t="shared" si="89"/>
        <v>0.11985763634460378</v>
      </c>
      <c r="O1996" s="4"/>
      <c r="P1996" s="23"/>
      <c r="R1996" s="34">
        <v>295.5</v>
      </c>
      <c r="S1996" s="34">
        <v>301.5</v>
      </c>
      <c r="T1996" s="34">
        <v>84.1</v>
      </c>
      <c r="U1996" s="34">
        <v>61.13</v>
      </c>
      <c r="V1996" s="34">
        <v>71.349999999999994</v>
      </c>
      <c r="W1996" s="78"/>
      <c r="X1996" s="78"/>
    </row>
    <row r="1997" spans="1:24" outlineLevel="1" x14ac:dyDescent="0.2">
      <c r="A1997" s="27">
        <f t="shared" si="90"/>
        <v>1991</v>
      </c>
      <c r="B1997" s="50">
        <v>42712</v>
      </c>
      <c r="C1997" s="34">
        <v>81.150000000000006</v>
      </c>
      <c r="D1997" s="34">
        <v>94.8</v>
      </c>
      <c r="E1997" s="34">
        <v>1.55</v>
      </c>
      <c r="F1997" s="34">
        <v>11</v>
      </c>
      <c r="G1997" s="34">
        <v>5.45</v>
      </c>
      <c r="H1997" s="34">
        <v>267.60000000000002</v>
      </c>
      <c r="I1997" s="34">
        <v>277</v>
      </c>
      <c r="J1997" s="20"/>
      <c r="K1997" s="24">
        <f t="shared" si="88"/>
        <v>76.216000000000008</v>
      </c>
      <c r="L1997" s="24"/>
      <c r="M1997" s="9">
        <v>8.94</v>
      </c>
      <c r="N1997" s="76">
        <f t="shared" si="89"/>
        <v>0.11729820510129105</v>
      </c>
      <c r="O1997" s="4"/>
      <c r="P1997" s="23"/>
      <c r="R1997" s="34">
        <v>286</v>
      </c>
      <c r="S1997" s="34">
        <v>292</v>
      </c>
      <c r="T1997" s="34">
        <v>84.1</v>
      </c>
      <c r="U1997" s="34">
        <v>61.35</v>
      </c>
      <c r="V1997" s="34">
        <v>70.599999999999994</v>
      </c>
      <c r="W1997" s="78"/>
      <c r="X1997" s="78"/>
    </row>
    <row r="1998" spans="1:24" outlineLevel="1" x14ac:dyDescent="0.2">
      <c r="A1998" s="27">
        <f t="shared" si="90"/>
        <v>1992</v>
      </c>
      <c r="B1998" s="50">
        <v>42713</v>
      </c>
      <c r="C1998" s="34">
        <v>81.150000000000006</v>
      </c>
      <c r="D1998" s="34">
        <v>94.8</v>
      </c>
      <c r="E1998" s="34">
        <v>1.55</v>
      </c>
      <c r="F1998" s="34">
        <v>10.8</v>
      </c>
      <c r="G1998" s="34">
        <v>5.3</v>
      </c>
      <c r="H1998" s="34">
        <v>259.60000000000002</v>
      </c>
      <c r="I1998" s="34">
        <v>269</v>
      </c>
      <c r="J1998" s="20"/>
      <c r="K1998" s="24">
        <f t="shared" si="88"/>
        <v>76.416000000000011</v>
      </c>
      <c r="L1998" s="24"/>
      <c r="M1998" s="9">
        <v>8.7799999999999994</v>
      </c>
      <c r="N1998" s="76">
        <f t="shared" si="89"/>
        <v>0.1148974036850921</v>
      </c>
      <c r="O1998" s="4"/>
      <c r="P1998" s="23"/>
      <c r="R1998" s="34">
        <v>272</v>
      </c>
      <c r="S1998" s="34">
        <v>278</v>
      </c>
      <c r="T1998" s="34">
        <v>83.1</v>
      </c>
      <c r="U1998" s="34">
        <v>61.08</v>
      </c>
      <c r="V1998" s="34">
        <v>71.599999999999994</v>
      </c>
      <c r="W1998" s="78"/>
      <c r="X1998" s="78"/>
    </row>
    <row r="1999" spans="1:24" outlineLevel="1" x14ac:dyDescent="0.2">
      <c r="A1999" s="27">
        <f t="shared" si="90"/>
        <v>1993</v>
      </c>
      <c r="B1999" s="50">
        <v>42716</v>
      </c>
      <c r="C1999" s="34">
        <v>83.95</v>
      </c>
      <c r="D1999" s="34">
        <v>97.6</v>
      </c>
      <c r="E1999" s="34">
        <v>1.6</v>
      </c>
      <c r="F1999" s="34">
        <v>10.65</v>
      </c>
      <c r="G1999" s="34">
        <v>5.3</v>
      </c>
      <c r="H1999" s="34">
        <v>250.5</v>
      </c>
      <c r="I1999" s="34">
        <v>260</v>
      </c>
      <c r="J1999" s="20"/>
      <c r="K1999" s="24">
        <f t="shared" si="88"/>
        <v>79.141999999999996</v>
      </c>
      <c r="L1999" s="24"/>
      <c r="M1999" s="9">
        <v>8.8000000000000007</v>
      </c>
      <c r="N1999" s="76">
        <f t="shared" si="89"/>
        <v>0.11119253999140787</v>
      </c>
      <c r="O1999" s="4"/>
      <c r="P1999" s="23"/>
      <c r="R1999" s="34">
        <v>263</v>
      </c>
      <c r="S1999" s="34">
        <v>268.5</v>
      </c>
      <c r="T1999" s="34">
        <v>85.85</v>
      </c>
      <c r="U1999" s="34">
        <v>63.39</v>
      </c>
      <c r="V1999" s="34">
        <v>74.55</v>
      </c>
      <c r="W1999" s="78"/>
      <c r="X1999" s="78"/>
    </row>
    <row r="2000" spans="1:24" outlineLevel="1" x14ac:dyDescent="0.2">
      <c r="A2000" s="27">
        <f t="shared" si="90"/>
        <v>1994</v>
      </c>
      <c r="B2000" s="50">
        <v>42717</v>
      </c>
      <c r="C2000" s="34">
        <v>83.4</v>
      </c>
      <c r="D2000" s="34">
        <v>97.05</v>
      </c>
      <c r="E2000" s="34">
        <v>1.6</v>
      </c>
      <c r="F2000" s="34">
        <v>10.55</v>
      </c>
      <c r="G2000" s="34">
        <v>5.15</v>
      </c>
      <c r="H2000" s="34">
        <v>241.6</v>
      </c>
      <c r="I2000" s="34">
        <v>251</v>
      </c>
      <c r="J2000" s="20"/>
      <c r="K2000" s="24">
        <f t="shared" si="88"/>
        <v>78.736000000000004</v>
      </c>
      <c r="L2000" s="24"/>
      <c r="M2000" s="9">
        <v>8.49</v>
      </c>
      <c r="N2000" s="76">
        <f t="shared" si="89"/>
        <v>0.10782869335500914</v>
      </c>
      <c r="O2000" s="4"/>
      <c r="P2000" s="23"/>
      <c r="R2000" s="34">
        <v>255</v>
      </c>
      <c r="S2000" s="34">
        <v>259.5</v>
      </c>
      <c r="T2000" s="34">
        <v>85.3</v>
      </c>
      <c r="U2000" s="34">
        <v>62.91</v>
      </c>
      <c r="V2000" s="34">
        <v>74.599999999999994</v>
      </c>
      <c r="W2000" s="78"/>
      <c r="X2000" s="78"/>
    </row>
    <row r="2001" spans="1:24" outlineLevel="1" x14ac:dyDescent="0.2">
      <c r="A2001" s="27">
        <f t="shared" si="90"/>
        <v>1995</v>
      </c>
      <c r="B2001" s="50">
        <v>42718</v>
      </c>
      <c r="C2001" s="34">
        <v>81.8</v>
      </c>
      <c r="D2001" s="34">
        <v>95.45</v>
      </c>
      <c r="E2001" s="34">
        <v>1.6</v>
      </c>
      <c r="F2001" s="34">
        <v>10.35</v>
      </c>
      <c r="G2001" s="34">
        <v>5.0999999999999996</v>
      </c>
      <c r="H2001" s="34">
        <v>238.85</v>
      </c>
      <c r="I2001" s="34">
        <v>248</v>
      </c>
      <c r="J2001" s="20"/>
      <c r="K2001" s="24">
        <f t="shared" si="88"/>
        <v>77.464000000000013</v>
      </c>
      <c r="L2001" s="24"/>
      <c r="M2001" s="9">
        <v>8.2799999999999994</v>
      </c>
      <c r="N2001" s="76">
        <f t="shared" si="89"/>
        <v>0.10688836104513061</v>
      </c>
      <c r="O2001" s="4"/>
      <c r="P2001" s="23"/>
      <c r="R2001" s="34">
        <v>255</v>
      </c>
      <c r="S2001" s="34">
        <v>259.5</v>
      </c>
      <c r="T2001" s="34">
        <v>83</v>
      </c>
      <c r="U2001" s="34">
        <v>60.36</v>
      </c>
      <c r="V2001" s="34">
        <v>73</v>
      </c>
      <c r="W2001" s="78"/>
      <c r="X2001" s="78"/>
    </row>
    <row r="2002" spans="1:24" outlineLevel="1" x14ac:dyDescent="0.2">
      <c r="A2002" s="27">
        <f t="shared" si="90"/>
        <v>1996</v>
      </c>
      <c r="B2002" s="50">
        <v>42719</v>
      </c>
      <c r="C2002" s="34">
        <v>81.8</v>
      </c>
      <c r="D2002" s="34">
        <v>95</v>
      </c>
      <c r="E2002" s="34">
        <v>1.6</v>
      </c>
      <c r="F2002" s="34">
        <v>10.199999999999999</v>
      </c>
      <c r="G2002" s="34">
        <v>5</v>
      </c>
      <c r="H2002" s="34">
        <v>237.05</v>
      </c>
      <c r="I2002" s="34">
        <v>246</v>
      </c>
      <c r="J2002" s="20"/>
      <c r="K2002" s="24">
        <f t="shared" si="88"/>
        <v>77.2</v>
      </c>
      <c r="L2002" s="24"/>
      <c r="M2002" s="9">
        <v>8.4499999999999993</v>
      </c>
      <c r="N2002" s="76">
        <f t="shared" si="89"/>
        <v>0.10945595854922278</v>
      </c>
      <c r="O2002" s="4"/>
      <c r="P2002" s="23"/>
      <c r="R2002" s="34">
        <v>252</v>
      </c>
      <c r="S2002" s="34">
        <v>256.5</v>
      </c>
      <c r="T2002" s="34">
        <v>84.25</v>
      </c>
      <c r="U2002" s="34">
        <v>60.56</v>
      </c>
      <c r="V2002" s="34">
        <v>73</v>
      </c>
      <c r="W2002" s="78"/>
      <c r="X2002" s="78"/>
    </row>
    <row r="2003" spans="1:24" outlineLevel="1" x14ac:dyDescent="0.2">
      <c r="A2003" s="27">
        <f t="shared" si="90"/>
        <v>1997</v>
      </c>
      <c r="B2003" s="50">
        <v>42720</v>
      </c>
      <c r="C2003" s="34">
        <v>80.8</v>
      </c>
      <c r="D2003" s="34">
        <v>94</v>
      </c>
      <c r="E2003" s="34">
        <v>1.6</v>
      </c>
      <c r="F2003" s="34">
        <v>10.4</v>
      </c>
      <c r="G2003" s="34">
        <v>4.95</v>
      </c>
      <c r="H2003" s="34">
        <v>235.15</v>
      </c>
      <c r="I2003" s="34">
        <v>244</v>
      </c>
      <c r="J2003" s="20"/>
      <c r="K2003" s="24">
        <f t="shared" si="88"/>
        <v>76.08</v>
      </c>
      <c r="L2003" s="24"/>
      <c r="M2003" s="9">
        <v>8.17</v>
      </c>
      <c r="N2003" s="76">
        <f t="shared" si="89"/>
        <v>0.1073869610935857</v>
      </c>
      <c r="O2003" s="4"/>
      <c r="P2003" s="23"/>
      <c r="R2003" s="34">
        <v>252</v>
      </c>
      <c r="S2003" s="34">
        <v>254.5</v>
      </c>
      <c r="T2003" s="34">
        <v>84.1</v>
      </c>
      <c r="U2003" s="34">
        <v>60.45</v>
      </c>
      <c r="V2003" s="34">
        <v>72</v>
      </c>
      <c r="W2003" s="78"/>
      <c r="X2003" s="78"/>
    </row>
    <row r="2004" spans="1:24" outlineLevel="1" x14ac:dyDescent="0.2">
      <c r="A2004" s="27">
        <f t="shared" si="90"/>
        <v>1998</v>
      </c>
      <c r="B2004" s="50">
        <v>42723</v>
      </c>
      <c r="C2004" s="34">
        <v>81.2</v>
      </c>
      <c r="D2004" s="34">
        <v>94.4</v>
      </c>
      <c r="E2004" s="34">
        <v>1.6</v>
      </c>
      <c r="F2004" s="34">
        <v>10.4</v>
      </c>
      <c r="G2004" s="34">
        <v>4.95</v>
      </c>
      <c r="H2004" s="34">
        <v>225.25</v>
      </c>
      <c r="I2004" s="34">
        <v>234</v>
      </c>
      <c r="J2004" s="20"/>
      <c r="K2004" s="24">
        <f t="shared" si="88"/>
        <v>76.448000000000008</v>
      </c>
      <c r="L2004" s="24"/>
      <c r="M2004" s="9">
        <v>7.72</v>
      </c>
      <c r="N2004" s="76">
        <f t="shared" si="89"/>
        <v>0.10098367517789869</v>
      </c>
      <c r="O2004" s="4"/>
      <c r="P2004" s="23"/>
      <c r="R2004" s="34">
        <v>248.5</v>
      </c>
      <c r="S2004" s="34">
        <v>251</v>
      </c>
      <c r="T2004" s="34">
        <v>81.599999999999994</v>
      </c>
      <c r="U2004" s="34">
        <v>58.86</v>
      </c>
      <c r="V2004" s="34">
        <v>69.95</v>
      </c>
      <c r="W2004" s="78"/>
      <c r="X2004" s="78"/>
    </row>
    <row r="2005" spans="1:24" outlineLevel="1" x14ac:dyDescent="0.2">
      <c r="A2005" s="27">
        <f t="shared" si="90"/>
        <v>1999</v>
      </c>
      <c r="B2005" s="50">
        <v>42724</v>
      </c>
      <c r="C2005" s="34">
        <v>79.45</v>
      </c>
      <c r="D2005" s="34">
        <v>92.65</v>
      </c>
      <c r="E2005" s="34">
        <v>1.5</v>
      </c>
      <c r="F2005" s="34">
        <v>11</v>
      </c>
      <c r="G2005" s="34">
        <v>4.95</v>
      </c>
      <c r="H2005" s="34">
        <v>222.35</v>
      </c>
      <c r="I2005" s="34">
        <v>231</v>
      </c>
      <c r="J2005" s="20"/>
      <c r="K2005" s="24">
        <f t="shared" si="88"/>
        <v>74.238000000000014</v>
      </c>
      <c r="L2005" s="24"/>
      <c r="M2005" s="9">
        <v>7.9</v>
      </c>
      <c r="N2005" s="76">
        <f t="shared" si="89"/>
        <v>0.10641450470109645</v>
      </c>
      <c r="O2005" s="4"/>
      <c r="P2005" s="23"/>
      <c r="R2005" s="34">
        <v>248.5</v>
      </c>
      <c r="S2005" s="34">
        <v>250</v>
      </c>
      <c r="T2005" s="34">
        <v>81.400000000000006</v>
      </c>
      <c r="U2005" s="34">
        <v>57.86</v>
      </c>
      <c r="V2005" s="34">
        <v>69.05</v>
      </c>
      <c r="W2005" s="78"/>
      <c r="X2005" s="78"/>
    </row>
    <row r="2006" spans="1:24" outlineLevel="1" x14ac:dyDescent="0.2">
      <c r="A2006" s="27">
        <f t="shared" si="90"/>
        <v>2000</v>
      </c>
      <c r="B2006" s="50">
        <v>42725</v>
      </c>
      <c r="C2006" s="34">
        <v>79.849999999999994</v>
      </c>
      <c r="D2006" s="34">
        <v>92.85</v>
      </c>
      <c r="E2006" s="34">
        <v>1.5</v>
      </c>
      <c r="F2006" s="34">
        <v>11.3</v>
      </c>
      <c r="G2006" s="34">
        <v>5</v>
      </c>
      <c r="H2006" s="34">
        <v>215.35</v>
      </c>
      <c r="I2006" s="34">
        <v>224</v>
      </c>
      <c r="J2006" s="20"/>
      <c r="K2006" s="24">
        <f t="shared" si="88"/>
        <v>74.122</v>
      </c>
      <c r="L2006" s="24"/>
      <c r="M2006" s="9">
        <v>7.91</v>
      </c>
      <c r="N2006" s="76">
        <f t="shared" si="89"/>
        <v>0.10671595477725912</v>
      </c>
      <c r="O2006" s="4"/>
      <c r="P2006" s="23"/>
      <c r="R2006" s="34">
        <v>248.5</v>
      </c>
      <c r="S2006" s="34">
        <v>248</v>
      </c>
      <c r="T2006" s="34">
        <v>81.400000000000006</v>
      </c>
      <c r="U2006" s="34">
        <v>57.37</v>
      </c>
      <c r="V2006" s="34">
        <v>69.45</v>
      </c>
      <c r="W2006" s="78"/>
      <c r="X2006" s="78"/>
    </row>
    <row r="2007" spans="1:24" outlineLevel="1" x14ac:dyDescent="0.2">
      <c r="A2007" s="27">
        <f t="shared" si="90"/>
        <v>2001</v>
      </c>
      <c r="B2007" s="50">
        <v>42726</v>
      </c>
      <c r="C2007" s="34">
        <v>77.95</v>
      </c>
      <c r="D2007" s="34">
        <v>90.95</v>
      </c>
      <c r="E2007" s="34">
        <v>1.45</v>
      </c>
      <c r="F2007" s="34">
        <v>11.95</v>
      </c>
      <c r="G2007" s="34">
        <v>5.05</v>
      </c>
      <c r="H2007" s="34">
        <v>214.55</v>
      </c>
      <c r="I2007" s="34">
        <v>223</v>
      </c>
      <c r="J2007" s="20"/>
      <c r="K2007" s="24">
        <f t="shared" si="88"/>
        <v>71.724000000000004</v>
      </c>
      <c r="L2007" s="24"/>
      <c r="M2007" s="9">
        <v>7.79</v>
      </c>
      <c r="N2007" s="76">
        <f t="shared" si="89"/>
        <v>0.10861078578997267</v>
      </c>
      <c r="O2007" s="4"/>
      <c r="P2007" s="23"/>
      <c r="R2007" s="34">
        <v>247.5</v>
      </c>
      <c r="S2007" s="34">
        <v>246</v>
      </c>
      <c r="T2007" s="34">
        <v>79.599999999999994</v>
      </c>
      <c r="U2007" s="34">
        <v>54.42</v>
      </c>
      <c r="V2007" s="34">
        <v>67.55</v>
      </c>
      <c r="W2007" s="78"/>
      <c r="X2007" s="78"/>
    </row>
    <row r="2008" spans="1:24" outlineLevel="1" x14ac:dyDescent="0.2">
      <c r="A2008" s="27">
        <f t="shared" si="90"/>
        <v>2002</v>
      </c>
      <c r="B2008" s="50">
        <v>42727</v>
      </c>
      <c r="C2008" s="34">
        <v>78.55</v>
      </c>
      <c r="D2008" s="34">
        <v>91.55</v>
      </c>
      <c r="E2008" s="34">
        <v>1.45</v>
      </c>
      <c r="F2008" s="34">
        <v>13</v>
      </c>
      <c r="G2008" s="34">
        <v>5.05</v>
      </c>
      <c r="H2008" s="34">
        <v>201.75</v>
      </c>
      <c r="I2008" s="34">
        <v>210</v>
      </c>
      <c r="J2008" s="20"/>
      <c r="K2008" s="24">
        <f t="shared" si="88"/>
        <v>71.225999999999999</v>
      </c>
      <c r="L2008" s="24"/>
      <c r="M2008" s="9">
        <v>7.71</v>
      </c>
      <c r="N2008" s="76">
        <f t="shared" si="89"/>
        <v>0.10824698845927049</v>
      </c>
      <c r="O2008" s="4"/>
      <c r="P2008" s="23"/>
      <c r="R2008" s="34">
        <v>245.5</v>
      </c>
      <c r="S2008" s="34">
        <v>240</v>
      </c>
      <c r="T2008" s="34">
        <v>79.599999999999994</v>
      </c>
      <c r="U2008" s="34">
        <v>55.23</v>
      </c>
      <c r="V2008" s="34">
        <v>68.150000000000006</v>
      </c>
      <c r="W2008" s="78"/>
      <c r="X2008" s="78"/>
    </row>
    <row r="2009" spans="1:24" outlineLevel="1" x14ac:dyDescent="0.2">
      <c r="A2009" s="27">
        <f t="shared" si="90"/>
        <v>2003</v>
      </c>
      <c r="B2009" s="50">
        <v>42730</v>
      </c>
      <c r="C2009" s="34">
        <v>78.55</v>
      </c>
      <c r="D2009" s="34">
        <v>91.55</v>
      </c>
      <c r="E2009" s="34">
        <v>1.45</v>
      </c>
      <c r="F2009" s="34">
        <v>13</v>
      </c>
      <c r="G2009" s="34">
        <v>5.05</v>
      </c>
      <c r="H2009" s="34">
        <v>201.75</v>
      </c>
      <c r="I2009" s="34">
        <v>210</v>
      </c>
      <c r="J2009" s="20"/>
      <c r="K2009" s="24">
        <f t="shared" si="88"/>
        <v>71.225999999999999</v>
      </c>
      <c r="L2009" s="24"/>
      <c r="M2009" s="9">
        <v>7.71</v>
      </c>
      <c r="N2009" s="76">
        <f t="shared" si="89"/>
        <v>0.10824698845927049</v>
      </c>
      <c r="O2009" s="4"/>
      <c r="P2009" s="23"/>
      <c r="R2009" s="34">
        <v>245.5</v>
      </c>
      <c r="S2009" s="34">
        <v>240</v>
      </c>
      <c r="T2009" s="34">
        <v>79.5</v>
      </c>
      <c r="U2009" s="34">
        <v>55.23</v>
      </c>
      <c r="V2009" s="34">
        <v>68.150000000000006</v>
      </c>
      <c r="W2009" s="78"/>
      <c r="X2009" s="78"/>
    </row>
    <row r="2010" spans="1:24" outlineLevel="1" x14ac:dyDescent="0.2">
      <c r="A2010" s="27">
        <f t="shared" si="90"/>
        <v>2004</v>
      </c>
      <c r="B2010" s="50">
        <v>42731</v>
      </c>
      <c r="C2010" s="34">
        <v>79.3</v>
      </c>
      <c r="D2010" s="34">
        <v>92.3</v>
      </c>
      <c r="E2010" s="34">
        <v>1.45</v>
      </c>
      <c r="F2010" s="34">
        <v>13</v>
      </c>
      <c r="G2010" s="34">
        <v>5.35</v>
      </c>
      <c r="H2010" s="34">
        <v>198.85</v>
      </c>
      <c r="I2010" s="34">
        <v>207</v>
      </c>
      <c r="J2010" s="20"/>
      <c r="K2010" s="24">
        <f t="shared" si="88"/>
        <v>71.915999999999997</v>
      </c>
      <c r="L2010" s="24"/>
      <c r="M2010" s="9">
        <v>7.9</v>
      </c>
      <c r="N2010" s="76">
        <f t="shared" si="89"/>
        <v>0.10985038100005563</v>
      </c>
      <c r="O2010" s="4"/>
      <c r="P2010" s="23"/>
      <c r="R2010" s="34">
        <v>244.5</v>
      </c>
      <c r="S2010" s="34">
        <v>237</v>
      </c>
      <c r="T2010" s="34">
        <v>80.5</v>
      </c>
      <c r="U2010" s="34">
        <v>57.9</v>
      </c>
      <c r="V2010" s="34">
        <v>69</v>
      </c>
      <c r="W2010" s="78"/>
      <c r="X2010" s="78"/>
    </row>
    <row r="2011" spans="1:24" outlineLevel="1" x14ac:dyDescent="0.2">
      <c r="A2011" s="27">
        <f t="shared" si="90"/>
        <v>2005</v>
      </c>
      <c r="B2011" s="50">
        <v>42732</v>
      </c>
      <c r="C2011" s="34">
        <v>81.25</v>
      </c>
      <c r="D2011" s="34">
        <v>94.25</v>
      </c>
      <c r="E2011" s="34">
        <v>1.5</v>
      </c>
      <c r="F2011" s="34">
        <v>13</v>
      </c>
      <c r="G2011" s="34">
        <v>5.45</v>
      </c>
      <c r="H2011" s="34">
        <v>182.1</v>
      </c>
      <c r="I2011" s="34">
        <v>190</v>
      </c>
      <c r="J2011" s="20"/>
      <c r="K2011" s="24">
        <f t="shared" si="88"/>
        <v>73.710000000000008</v>
      </c>
      <c r="L2011" s="24"/>
      <c r="M2011" s="9">
        <v>8.02</v>
      </c>
      <c r="N2011" s="76">
        <f t="shared" si="89"/>
        <v>0.10880477547144211</v>
      </c>
      <c r="O2011" s="4"/>
      <c r="P2011" s="23"/>
      <c r="R2011" s="34">
        <v>234</v>
      </c>
      <c r="S2011" s="34">
        <v>229</v>
      </c>
      <c r="T2011" s="34">
        <v>82.2</v>
      </c>
      <c r="U2011" s="34">
        <v>56.8</v>
      </c>
      <c r="V2011" s="34">
        <v>71</v>
      </c>
      <c r="W2011" s="78"/>
      <c r="X2011" s="78"/>
    </row>
    <row r="2012" spans="1:24" outlineLevel="1" x14ac:dyDescent="0.2">
      <c r="A2012" s="27">
        <f t="shared" si="90"/>
        <v>2006</v>
      </c>
      <c r="B2012" s="50">
        <v>42733</v>
      </c>
      <c r="C2012" s="34">
        <v>80.75</v>
      </c>
      <c r="D2012" s="34">
        <v>93.75</v>
      </c>
      <c r="E2012" s="34">
        <v>1.5</v>
      </c>
      <c r="F2012" s="34">
        <v>13</v>
      </c>
      <c r="G2012" s="34">
        <v>5.6</v>
      </c>
      <c r="H2012" s="34">
        <v>183.35</v>
      </c>
      <c r="I2012" s="34">
        <v>191.5</v>
      </c>
      <c r="J2012" s="20"/>
      <c r="K2012" s="24">
        <f t="shared" si="88"/>
        <v>73.25</v>
      </c>
      <c r="L2012" s="24"/>
      <c r="M2012" s="9">
        <v>7.91</v>
      </c>
      <c r="N2012" s="76">
        <f t="shared" si="89"/>
        <v>0.10798634812286689</v>
      </c>
      <c r="O2012" s="4"/>
      <c r="P2012" s="23"/>
      <c r="R2012" s="34">
        <v>232</v>
      </c>
      <c r="S2012" s="34">
        <v>227</v>
      </c>
      <c r="T2012" s="34">
        <v>82.7</v>
      </c>
      <c r="U2012" s="34">
        <v>56.87</v>
      </c>
      <c r="V2012" s="34">
        <v>70</v>
      </c>
      <c r="W2012" s="78"/>
      <c r="X2012" s="78"/>
    </row>
    <row r="2013" spans="1:24" outlineLevel="1" x14ac:dyDescent="0.2">
      <c r="A2013" s="27">
        <f t="shared" si="90"/>
        <v>2007</v>
      </c>
      <c r="B2013" s="50">
        <v>42734</v>
      </c>
      <c r="C2013" s="34">
        <v>79.650000000000006</v>
      </c>
      <c r="D2013" s="34">
        <v>91.65</v>
      </c>
      <c r="E2013" s="34">
        <v>1.5</v>
      </c>
      <c r="F2013" s="34">
        <v>13</v>
      </c>
      <c r="G2013" s="34">
        <v>5.6</v>
      </c>
      <c r="H2013" s="34">
        <v>183.6</v>
      </c>
      <c r="I2013" s="34">
        <v>191.5</v>
      </c>
      <c r="J2013" s="20"/>
      <c r="K2013" s="24">
        <f t="shared" si="88"/>
        <v>71.318000000000012</v>
      </c>
      <c r="L2013" s="24"/>
      <c r="M2013" s="9">
        <v>7.62</v>
      </c>
      <c r="N2013" s="76">
        <f t="shared" si="89"/>
        <v>0.10684539667405142</v>
      </c>
      <c r="O2013" s="4"/>
      <c r="P2013" s="23"/>
      <c r="R2013" s="34">
        <v>230</v>
      </c>
      <c r="S2013" s="34">
        <v>225</v>
      </c>
      <c r="T2013" s="34">
        <v>80.7</v>
      </c>
      <c r="U2013" s="34">
        <v>56.24</v>
      </c>
      <c r="V2013" s="34">
        <v>68.900000000000006</v>
      </c>
      <c r="W2013" s="78"/>
      <c r="X2013" s="78"/>
    </row>
    <row r="2014" spans="1:24" outlineLevel="1" x14ac:dyDescent="0.2">
      <c r="A2014" s="27">
        <f t="shared" si="90"/>
        <v>2008</v>
      </c>
      <c r="B2014" s="50">
        <v>42737</v>
      </c>
      <c r="C2014" s="34">
        <v>79.650000000000006</v>
      </c>
      <c r="D2014" s="34">
        <v>91.65</v>
      </c>
      <c r="E2014" s="34">
        <v>1.5</v>
      </c>
      <c r="F2014" s="34">
        <v>13</v>
      </c>
      <c r="G2014" s="34">
        <v>5.6</v>
      </c>
      <c r="H2014" s="34">
        <v>183.6</v>
      </c>
      <c r="I2014" s="34">
        <v>191.5</v>
      </c>
      <c r="J2014" s="20"/>
      <c r="K2014" s="24">
        <f t="shared" si="88"/>
        <v>71.318000000000012</v>
      </c>
      <c r="L2014" s="24"/>
      <c r="M2014" s="9">
        <v>7.62</v>
      </c>
      <c r="N2014" s="76">
        <f t="shared" si="89"/>
        <v>0.10684539667405142</v>
      </c>
      <c r="O2014" s="4"/>
      <c r="P2014" s="23"/>
      <c r="R2014" s="34">
        <v>230</v>
      </c>
      <c r="S2014" s="34">
        <v>225</v>
      </c>
      <c r="T2014" s="34" t="e">
        <v>#N/A</v>
      </c>
      <c r="U2014" s="34">
        <v>56.24</v>
      </c>
      <c r="V2014" s="34">
        <v>68.900000000000006</v>
      </c>
      <c r="W2014" s="78"/>
      <c r="X2014" s="78"/>
    </row>
    <row r="2015" spans="1:24" outlineLevel="1" x14ac:dyDescent="0.2">
      <c r="A2015" s="27">
        <f t="shared" si="90"/>
        <v>2009</v>
      </c>
      <c r="B2015" s="50">
        <v>42738</v>
      </c>
      <c r="C2015" s="34">
        <v>78.349999999999994</v>
      </c>
      <c r="D2015" s="34">
        <v>90.35</v>
      </c>
      <c r="E2015" s="34">
        <v>1.5</v>
      </c>
      <c r="F2015" s="34">
        <v>13.1</v>
      </c>
      <c r="G2015" s="34">
        <v>6.15</v>
      </c>
      <c r="H2015" s="34">
        <v>183.4</v>
      </c>
      <c r="I2015" s="34">
        <v>191.5</v>
      </c>
      <c r="J2015" s="20"/>
      <c r="K2015" s="24">
        <f t="shared" si="88"/>
        <v>70.022000000000006</v>
      </c>
      <c r="L2015" s="24"/>
      <c r="M2015" s="9">
        <v>8.0500000000000007</v>
      </c>
      <c r="N2015" s="76">
        <f t="shared" si="89"/>
        <v>0.11496386849847191</v>
      </c>
      <c r="O2015" s="4"/>
      <c r="P2015" s="23"/>
      <c r="R2015" s="34">
        <v>221.5</v>
      </c>
      <c r="S2015" s="34">
        <v>223</v>
      </c>
      <c r="T2015" s="34">
        <v>79.2</v>
      </c>
      <c r="U2015" s="34">
        <v>56.13</v>
      </c>
      <c r="V2015" s="34">
        <v>67.599999999999994</v>
      </c>
      <c r="W2015" s="78"/>
      <c r="X2015" s="78"/>
    </row>
    <row r="2016" spans="1:24" outlineLevel="1" x14ac:dyDescent="0.2">
      <c r="A2016" s="27">
        <f t="shared" si="90"/>
        <v>2010</v>
      </c>
      <c r="B2016" s="50">
        <v>42739</v>
      </c>
      <c r="C2016" s="34">
        <v>77.8</v>
      </c>
      <c r="D2016" s="34">
        <v>89.8</v>
      </c>
      <c r="E2016" s="34">
        <v>1.5</v>
      </c>
      <c r="F2016" s="34">
        <v>13.5</v>
      </c>
      <c r="G2016" s="34">
        <v>6.2</v>
      </c>
      <c r="H2016" s="34">
        <v>183.4</v>
      </c>
      <c r="I2016" s="34">
        <v>191.5</v>
      </c>
      <c r="J2016" s="20"/>
      <c r="K2016" s="24">
        <f t="shared" si="88"/>
        <v>69.116</v>
      </c>
      <c r="L2016" s="24"/>
      <c r="M2016" s="9">
        <v>8.0500000000000007</v>
      </c>
      <c r="N2016" s="76">
        <f t="shared" si="89"/>
        <v>0.11647086058220962</v>
      </c>
      <c r="O2016" s="4"/>
      <c r="P2016" s="23"/>
      <c r="R2016" s="34">
        <v>214.5</v>
      </c>
      <c r="S2016" s="34">
        <v>216</v>
      </c>
      <c r="T2016" s="34">
        <v>78.7</v>
      </c>
      <c r="U2016" s="34">
        <v>55.87</v>
      </c>
      <c r="V2016" s="34">
        <v>67.05</v>
      </c>
      <c r="W2016" s="78"/>
      <c r="X2016" s="78"/>
    </row>
    <row r="2017" spans="1:24" outlineLevel="1" x14ac:dyDescent="0.2">
      <c r="A2017" s="27">
        <f t="shared" si="90"/>
        <v>2011</v>
      </c>
      <c r="B2017" s="50">
        <v>42740</v>
      </c>
      <c r="C2017" s="34">
        <v>77.95</v>
      </c>
      <c r="D2017" s="34">
        <v>89.95</v>
      </c>
      <c r="E2017" s="34">
        <v>1.5</v>
      </c>
      <c r="F2017" s="34">
        <v>13.9</v>
      </c>
      <c r="G2017" s="34">
        <v>6.25</v>
      </c>
      <c r="H2017" s="34">
        <v>173.55</v>
      </c>
      <c r="I2017" s="34">
        <v>181.5</v>
      </c>
      <c r="J2017" s="20"/>
      <c r="K2017" s="24">
        <f t="shared" si="88"/>
        <v>68.853999999999999</v>
      </c>
      <c r="L2017" s="24"/>
      <c r="M2017" s="9">
        <v>8.3000000000000007</v>
      </c>
      <c r="N2017" s="76">
        <f t="shared" si="89"/>
        <v>0.12054492113747932</v>
      </c>
      <c r="O2017" s="4"/>
      <c r="P2017" s="23"/>
      <c r="R2017" s="34">
        <v>208</v>
      </c>
      <c r="S2017" s="34">
        <v>207.5</v>
      </c>
      <c r="T2017" s="34">
        <v>79.2</v>
      </c>
      <c r="U2017" s="34">
        <v>56.58</v>
      </c>
      <c r="V2017" s="34">
        <v>67.2</v>
      </c>
      <c r="W2017" s="78"/>
      <c r="X2017" s="78"/>
    </row>
    <row r="2018" spans="1:24" outlineLevel="1" x14ac:dyDescent="0.2">
      <c r="A2018" s="27">
        <f t="shared" si="90"/>
        <v>2012</v>
      </c>
      <c r="B2018" s="50">
        <v>42741</v>
      </c>
      <c r="C2018" s="34">
        <v>77.55</v>
      </c>
      <c r="D2018" s="34">
        <v>89.55</v>
      </c>
      <c r="E2018" s="34">
        <v>1.45</v>
      </c>
      <c r="F2018" s="34">
        <v>13.4</v>
      </c>
      <c r="G2018" s="34">
        <v>6</v>
      </c>
      <c r="H2018" s="34">
        <v>178.5</v>
      </c>
      <c r="I2018" s="34">
        <v>187</v>
      </c>
      <c r="J2018" s="20"/>
      <c r="K2018" s="24">
        <f t="shared" si="88"/>
        <v>68.98599999999999</v>
      </c>
      <c r="L2018" s="24"/>
      <c r="M2018" s="9">
        <v>7.99</v>
      </c>
      <c r="N2018" s="76">
        <f t="shared" si="89"/>
        <v>0.11582060128141944</v>
      </c>
      <c r="O2018" s="4"/>
      <c r="P2018" s="23"/>
      <c r="R2018" s="34">
        <v>206</v>
      </c>
      <c r="S2018" s="34">
        <v>207</v>
      </c>
      <c r="T2018" s="34">
        <v>77.400000000000006</v>
      </c>
      <c r="U2018" s="34">
        <v>55.63</v>
      </c>
      <c r="V2018" s="34">
        <v>65.8</v>
      </c>
      <c r="W2018" s="78"/>
      <c r="X2018" s="78"/>
    </row>
    <row r="2019" spans="1:24" outlineLevel="1" x14ac:dyDescent="0.2">
      <c r="A2019" s="27">
        <f t="shared" si="90"/>
        <v>2013</v>
      </c>
      <c r="B2019" s="50">
        <v>42744</v>
      </c>
      <c r="C2019" s="34">
        <v>78.05</v>
      </c>
      <c r="D2019" s="34">
        <v>90.05</v>
      </c>
      <c r="E2019" s="34">
        <v>1.45</v>
      </c>
      <c r="F2019" s="34">
        <v>13</v>
      </c>
      <c r="G2019" s="34">
        <v>5.9</v>
      </c>
      <c r="H2019" s="34">
        <v>176.4</v>
      </c>
      <c r="I2019" s="34">
        <v>185</v>
      </c>
      <c r="J2019" s="20"/>
      <c r="K2019" s="24">
        <f t="shared" si="88"/>
        <v>69.846000000000004</v>
      </c>
      <c r="L2019" s="24"/>
      <c r="M2019" s="9">
        <v>8.2200000000000006</v>
      </c>
      <c r="N2019" s="76">
        <f t="shared" si="89"/>
        <v>0.11768748389313634</v>
      </c>
      <c r="O2019" s="4"/>
      <c r="P2019" s="23"/>
      <c r="R2019" s="34">
        <v>201</v>
      </c>
      <c r="S2019" s="34">
        <v>207</v>
      </c>
      <c r="T2019" s="34">
        <v>78.599999999999994</v>
      </c>
      <c r="U2019" s="34">
        <v>56.14</v>
      </c>
      <c r="V2019" s="34">
        <v>66.3</v>
      </c>
      <c r="W2019" s="78"/>
      <c r="X2019" s="78"/>
    </row>
    <row r="2020" spans="1:24" outlineLevel="1" x14ac:dyDescent="0.2">
      <c r="A2020" s="27">
        <f t="shared" si="90"/>
        <v>2014</v>
      </c>
      <c r="B2020" s="50">
        <v>42745</v>
      </c>
      <c r="C2020" s="34">
        <v>79.150000000000006</v>
      </c>
      <c r="D2020" s="34">
        <v>91.15</v>
      </c>
      <c r="E2020" s="34">
        <v>1.45</v>
      </c>
      <c r="F2020" s="34">
        <v>12.6</v>
      </c>
      <c r="G2020" s="34">
        <v>5.75</v>
      </c>
      <c r="H2020" s="34">
        <v>172.8</v>
      </c>
      <c r="I2020" s="34">
        <v>181.5</v>
      </c>
      <c r="J2020" s="20"/>
      <c r="K2020" s="24">
        <f t="shared" si="88"/>
        <v>71.25800000000001</v>
      </c>
      <c r="L2020" s="24"/>
      <c r="M2020" s="9">
        <v>8.9600000000000009</v>
      </c>
      <c r="N2020" s="76">
        <f t="shared" si="89"/>
        <v>0.12574026775940947</v>
      </c>
      <c r="O2020" s="4"/>
      <c r="P2020" s="23"/>
      <c r="R2020" s="34">
        <v>188.5</v>
      </c>
      <c r="S2020" s="34">
        <v>197</v>
      </c>
      <c r="T2020" s="34">
        <v>80.3</v>
      </c>
      <c r="U2020" s="34">
        <v>57.04</v>
      </c>
      <c r="V2020" s="34">
        <v>67.400000000000006</v>
      </c>
      <c r="W2020" s="78"/>
      <c r="X2020" s="78"/>
    </row>
    <row r="2021" spans="1:24" outlineLevel="1" x14ac:dyDescent="0.2">
      <c r="A2021" s="27">
        <f t="shared" si="90"/>
        <v>2015</v>
      </c>
      <c r="B2021" s="50">
        <v>42746</v>
      </c>
      <c r="C2021" s="34">
        <v>80.75</v>
      </c>
      <c r="D2021" s="34">
        <v>92.7</v>
      </c>
      <c r="E2021" s="34">
        <v>1.45</v>
      </c>
      <c r="F2021" s="34">
        <v>12</v>
      </c>
      <c r="G2021" s="34">
        <v>5.4</v>
      </c>
      <c r="H2021" s="34">
        <v>172.75</v>
      </c>
      <c r="I2021" s="34">
        <v>181.5</v>
      </c>
      <c r="J2021" s="20"/>
      <c r="K2021" s="24">
        <f t="shared" si="88"/>
        <v>73.284000000000006</v>
      </c>
      <c r="L2021" s="24"/>
      <c r="M2021" s="9">
        <v>9.31</v>
      </c>
      <c r="N2021" s="76">
        <f t="shared" si="89"/>
        <v>0.12704000873314775</v>
      </c>
      <c r="O2021" s="4"/>
      <c r="P2021" s="23"/>
      <c r="R2021" s="34">
        <v>186</v>
      </c>
      <c r="S2021" s="34">
        <v>195.25</v>
      </c>
      <c r="T2021" s="34">
        <v>81.2</v>
      </c>
      <c r="U2021" s="34">
        <v>58.1</v>
      </c>
      <c r="V2021" s="34">
        <v>71.599999999999994</v>
      </c>
      <c r="W2021" s="78"/>
      <c r="X2021" s="78"/>
    </row>
    <row r="2022" spans="1:24" outlineLevel="1" x14ac:dyDescent="0.2">
      <c r="A2022" s="27">
        <f t="shared" si="90"/>
        <v>2016</v>
      </c>
      <c r="B2022" s="50">
        <v>42747</v>
      </c>
      <c r="C2022" s="34">
        <v>81.150000000000006</v>
      </c>
      <c r="D2022" s="34">
        <v>93.1</v>
      </c>
      <c r="E2022" s="34">
        <v>1.5</v>
      </c>
      <c r="F2022" s="34">
        <v>12</v>
      </c>
      <c r="G2022" s="34">
        <v>5.5</v>
      </c>
      <c r="H2022" s="34">
        <v>172.6</v>
      </c>
      <c r="I2022" s="34">
        <v>181.5</v>
      </c>
      <c r="J2022" s="20"/>
      <c r="K2022" s="24">
        <f t="shared" si="88"/>
        <v>73.652000000000001</v>
      </c>
      <c r="L2022" s="24"/>
      <c r="M2022" s="9">
        <v>9.44</v>
      </c>
      <c r="N2022" s="76">
        <f t="shared" si="89"/>
        <v>0.12817031445174604</v>
      </c>
      <c r="O2022" s="4"/>
      <c r="P2022" s="23"/>
      <c r="R2022" s="34">
        <v>186</v>
      </c>
      <c r="S2022" s="34">
        <v>195.25</v>
      </c>
      <c r="T2022" s="34">
        <v>81.7</v>
      </c>
      <c r="U2022" s="34">
        <v>58.84</v>
      </c>
      <c r="V2022" s="34">
        <v>72</v>
      </c>
      <c r="W2022" s="78"/>
      <c r="X2022" s="78"/>
    </row>
    <row r="2023" spans="1:24" outlineLevel="1" x14ac:dyDescent="0.2">
      <c r="A2023" s="27">
        <f t="shared" si="90"/>
        <v>2017</v>
      </c>
      <c r="B2023" s="50">
        <v>42748</v>
      </c>
      <c r="C2023" s="34">
        <v>80.45</v>
      </c>
      <c r="D2023" s="34">
        <v>92.4</v>
      </c>
      <c r="E2023" s="34">
        <v>1.5</v>
      </c>
      <c r="F2023" s="34">
        <v>12.5</v>
      </c>
      <c r="G2023" s="34">
        <v>5.5</v>
      </c>
      <c r="H2023" s="34">
        <v>168.6</v>
      </c>
      <c r="I2023" s="34">
        <v>177.5</v>
      </c>
      <c r="J2023" s="20"/>
      <c r="K2023" s="24">
        <f t="shared" si="88"/>
        <v>72.50800000000001</v>
      </c>
      <c r="L2023" s="24"/>
      <c r="M2023" s="9">
        <v>9.58</v>
      </c>
      <c r="N2023" s="76">
        <f t="shared" si="89"/>
        <v>0.13212335190599656</v>
      </c>
      <c r="O2023" s="4"/>
      <c r="P2023" s="23"/>
      <c r="R2023" s="34">
        <v>178</v>
      </c>
      <c r="S2023" s="34">
        <v>184.5</v>
      </c>
      <c r="T2023" s="34">
        <v>81.7</v>
      </c>
      <c r="U2023" s="34">
        <v>59.16</v>
      </c>
      <c r="V2023" s="34">
        <v>71.3</v>
      </c>
      <c r="W2023" s="78"/>
      <c r="X2023" s="78"/>
    </row>
    <row r="2024" spans="1:24" outlineLevel="1" x14ac:dyDescent="0.2">
      <c r="A2024" s="27">
        <f t="shared" si="90"/>
        <v>2018</v>
      </c>
      <c r="B2024" s="50">
        <v>42751</v>
      </c>
      <c r="C2024" s="34">
        <v>84</v>
      </c>
      <c r="D2024" s="34">
        <v>95.95</v>
      </c>
      <c r="E2024" s="34">
        <v>1.5</v>
      </c>
      <c r="F2024" s="34">
        <v>12.65</v>
      </c>
      <c r="G2024" s="34">
        <v>5.9</v>
      </c>
      <c r="H2024" s="34">
        <v>168.2</v>
      </c>
      <c r="I2024" s="34">
        <v>177</v>
      </c>
      <c r="J2024" s="20"/>
      <c r="K2024" s="24">
        <f t="shared" si="88"/>
        <v>75.623999999999995</v>
      </c>
      <c r="L2024" s="24"/>
      <c r="M2024" s="9">
        <v>9.58</v>
      </c>
      <c r="N2024" s="76">
        <f t="shared" si="89"/>
        <v>0.12667936104940231</v>
      </c>
      <c r="O2024" s="4"/>
      <c r="P2024" s="23"/>
      <c r="R2024" s="34">
        <v>178</v>
      </c>
      <c r="S2024" s="34">
        <v>184.5</v>
      </c>
      <c r="T2024" s="34">
        <v>84.45</v>
      </c>
      <c r="U2024" s="34">
        <v>61.31</v>
      </c>
      <c r="V2024" s="34">
        <v>74.849999999999994</v>
      </c>
      <c r="W2024" s="78"/>
      <c r="X2024" s="78"/>
    </row>
    <row r="2025" spans="1:24" outlineLevel="1" x14ac:dyDescent="0.2">
      <c r="A2025" s="27">
        <f t="shared" si="90"/>
        <v>2019</v>
      </c>
      <c r="B2025" s="50">
        <v>42752</v>
      </c>
      <c r="C2025" s="34">
        <v>82.05</v>
      </c>
      <c r="D2025" s="34">
        <v>94.5</v>
      </c>
      <c r="E2025" s="34">
        <v>1.5</v>
      </c>
      <c r="F2025" s="34">
        <v>13.25</v>
      </c>
      <c r="G2025" s="34">
        <v>5.75</v>
      </c>
      <c r="H2025" s="34">
        <v>164.2</v>
      </c>
      <c r="I2025" s="34">
        <v>173</v>
      </c>
      <c r="J2025" s="20"/>
      <c r="K2025" s="24">
        <f t="shared" si="88"/>
        <v>73.69</v>
      </c>
      <c r="L2025" s="24"/>
      <c r="M2025" s="9">
        <v>9.51</v>
      </c>
      <c r="N2025" s="76">
        <f t="shared" si="89"/>
        <v>0.12905414574569141</v>
      </c>
      <c r="O2025" s="4"/>
      <c r="P2025" s="23"/>
      <c r="R2025" s="34">
        <v>178</v>
      </c>
      <c r="S2025" s="34">
        <v>185</v>
      </c>
      <c r="T2025" s="34">
        <v>82.7</v>
      </c>
      <c r="U2025" s="34">
        <v>60.36</v>
      </c>
      <c r="V2025" s="34">
        <v>72.900000000000006</v>
      </c>
      <c r="W2025" s="78"/>
      <c r="X2025" s="78"/>
    </row>
    <row r="2026" spans="1:24" outlineLevel="1" x14ac:dyDescent="0.2">
      <c r="A2026" s="27">
        <f t="shared" si="90"/>
        <v>2020</v>
      </c>
      <c r="B2026" s="50">
        <v>42753</v>
      </c>
      <c r="C2026" s="34">
        <v>81.900000000000006</v>
      </c>
      <c r="D2026" s="34">
        <v>94.35</v>
      </c>
      <c r="E2026" s="34">
        <v>1.5</v>
      </c>
      <c r="F2026" s="34">
        <v>14.35</v>
      </c>
      <c r="G2026" s="34">
        <v>5.8</v>
      </c>
      <c r="H2026" s="34">
        <v>164.4</v>
      </c>
      <c r="I2026" s="34">
        <v>173</v>
      </c>
      <c r="J2026" s="20"/>
      <c r="K2026" s="24">
        <f t="shared" si="88"/>
        <v>72.451999999999998</v>
      </c>
      <c r="L2026" s="24"/>
      <c r="M2026" s="9">
        <v>9.94</v>
      </c>
      <c r="N2026" s="76">
        <f t="shared" si="89"/>
        <v>0.13719428035112902</v>
      </c>
      <c r="O2026" s="4"/>
      <c r="P2026" s="23"/>
      <c r="R2026" s="34">
        <v>176</v>
      </c>
      <c r="S2026" s="34">
        <v>184.5</v>
      </c>
      <c r="T2026" s="34">
        <v>82.45</v>
      </c>
      <c r="U2026" s="34">
        <v>60.63</v>
      </c>
      <c r="V2026" s="34">
        <v>72.75</v>
      </c>
      <c r="W2026" s="78"/>
      <c r="X2026" s="78"/>
    </row>
    <row r="2027" spans="1:24" outlineLevel="1" x14ac:dyDescent="0.2">
      <c r="A2027" s="27">
        <f t="shared" si="90"/>
        <v>2021</v>
      </c>
      <c r="B2027" s="50">
        <v>42754</v>
      </c>
      <c r="C2027" s="34">
        <v>80.650000000000006</v>
      </c>
      <c r="D2027" s="34">
        <v>93.1</v>
      </c>
      <c r="E2027" s="34">
        <v>1.5</v>
      </c>
      <c r="F2027" s="34">
        <v>14.2</v>
      </c>
      <c r="G2027" s="34">
        <v>5.8</v>
      </c>
      <c r="H2027" s="34">
        <v>163.95</v>
      </c>
      <c r="I2027" s="34">
        <v>172.25</v>
      </c>
      <c r="J2027" s="20"/>
      <c r="K2027" s="24">
        <f t="shared" si="88"/>
        <v>71.451999999999998</v>
      </c>
      <c r="L2027" s="24"/>
      <c r="M2027" s="9">
        <v>9.8000000000000007</v>
      </c>
      <c r="N2027" s="76">
        <f t="shared" si="89"/>
        <v>0.13715501315568496</v>
      </c>
      <c r="O2027" s="4"/>
      <c r="P2027" s="23"/>
      <c r="R2027" s="34">
        <v>175</v>
      </c>
      <c r="S2027" s="34">
        <v>183.75</v>
      </c>
      <c r="T2027" s="34">
        <v>81.45</v>
      </c>
      <c r="U2027" s="34">
        <v>60.71</v>
      </c>
      <c r="V2027" s="34">
        <v>71.5</v>
      </c>
      <c r="W2027" s="78"/>
      <c r="X2027" s="78"/>
    </row>
    <row r="2028" spans="1:24" outlineLevel="1" x14ac:dyDescent="0.2">
      <c r="A2028" s="27">
        <f t="shared" si="90"/>
        <v>2022</v>
      </c>
      <c r="B2028" s="50">
        <v>42755</v>
      </c>
      <c r="C2028" s="34">
        <v>80.099999999999994</v>
      </c>
      <c r="D2028" s="34">
        <v>92.55</v>
      </c>
      <c r="E2028" s="34">
        <v>1.4</v>
      </c>
      <c r="F2028" s="34">
        <v>13.5</v>
      </c>
      <c r="G2028" s="34">
        <v>5.6</v>
      </c>
      <c r="H2028" s="34">
        <v>161.19999999999999</v>
      </c>
      <c r="I2028" s="34">
        <v>169.5</v>
      </c>
      <c r="J2028" s="20"/>
      <c r="K2028" s="24">
        <f t="shared" si="88"/>
        <v>71.646000000000001</v>
      </c>
      <c r="L2028" s="24"/>
      <c r="M2028" s="9">
        <v>10.029999999999999</v>
      </c>
      <c r="N2028" s="76">
        <f t="shared" si="89"/>
        <v>0.13999385869413505</v>
      </c>
      <c r="O2028" s="4"/>
      <c r="P2028" s="23"/>
      <c r="R2028" s="34">
        <v>175.25</v>
      </c>
      <c r="S2028" s="34">
        <v>184</v>
      </c>
      <c r="T2028" s="34">
        <v>80.95</v>
      </c>
      <c r="U2028" s="34">
        <v>59.17</v>
      </c>
      <c r="V2028" s="34">
        <v>70.95</v>
      </c>
      <c r="W2028" s="78"/>
      <c r="X2028" s="78"/>
    </row>
    <row r="2029" spans="1:24" outlineLevel="1" x14ac:dyDescent="0.2">
      <c r="A2029" s="27">
        <f t="shared" si="90"/>
        <v>2023</v>
      </c>
      <c r="B2029" s="50">
        <v>42758</v>
      </c>
      <c r="C2029" s="34">
        <v>81.400000000000006</v>
      </c>
      <c r="D2029" s="34">
        <v>93.85</v>
      </c>
      <c r="E2029" s="34">
        <v>1.4</v>
      </c>
      <c r="F2029" s="34">
        <v>13</v>
      </c>
      <c r="G2029" s="34">
        <v>5.55</v>
      </c>
      <c r="H2029" s="34">
        <v>160.94999999999999</v>
      </c>
      <c r="I2029" s="34">
        <v>169.5</v>
      </c>
      <c r="J2029" s="20"/>
      <c r="K2029" s="24">
        <f t="shared" si="88"/>
        <v>73.341999999999999</v>
      </c>
      <c r="L2029" s="24"/>
      <c r="M2029" s="9">
        <v>10.51</v>
      </c>
      <c r="N2029" s="76">
        <f t="shared" si="89"/>
        <v>0.14330124621635626</v>
      </c>
      <c r="O2029" s="4"/>
      <c r="P2029" s="23"/>
      <c r="R2029" s="34">
        <v>175.25</v>
      </c>
      <c r="S2029" s="34">
        <v>184</v>
      </c>
      <c r="T2029" s="34">
        <v>80.95</v>
      </c>
      <c r="U2029" s="34">
        <v>58.06</v>
      </c>
      <c r="V2029" s="34">
        <v>72.25</v>
      </c>
      <c r="W2029" s="78"/>
      <c r="X2029" s="78"/>
    </row>
    <row r="2030" spans="1:24" outlineLevel="1" x14ac:dyDescent="0.2">
      <c r="A2030" s="27">
        <f t="shared" si="90"/>
        <v>2024</v>
      </c>
      <c r="B2030" s="50">
        <v>42759</v>
      </c>
      <c r="C2030" s="34">
        <v>83.25</v>
      </c>
      <c r="D2030" s="34">
        <v>96</v>
      </c>
      <c r="E2030" s="34">
        <v>1.45</v>
      </c>
      <c r="F2030" s="34">
        <v>12.9</v>
      </c>
      <c r="G2030" s="34">
        <v>5.45</v>
      </c>
      <c r="H2030" s="34">
        <v>158.94999999999999</v>
      </c>
      <c r="I2030" s="34">
        <v>167.5</v>
      </c>
      <c r="J2030" s="20"/>
      <c r="K2030" s="24">
        <f t="shared" si="88"/>
        <v>75.42</v>
      </c>
      <c r="L2030" s="24"/>
      <c r="M2030" s="9">
        <v>10.76</v>
      </c>
      <c r="N2030" s="76">
        <f t="shared" si="89"/>
        <v>0.14266772739326439</v>
      </c>
      <c r="O2030" s="4"/>
      <c r="P2030" s="23"/>
      <c r="R2030" s="34">
        <v>173.5</v>
      </c>
      <c r="S2030" s="34">
        <v>178</v>
      </c>
      <c r="T2030" s="34">
        <v>83.2</v>
      </c>
      <c r="U2030" s="34">
        <v>59.91</v>
      </c>
      <c r="V2030" s="34">
        <v>74.099999999999994</v>
      </c>
      <c r="W2030" s="78"/>
      <c r="X2030" s="78"/>
    </row>
    <row r="2031" spans="1:24" outlineLevel="1" x14ac:dyDescent="0.2">
      <c r="A2031" s="27">
        <f t="shared" si="90"/>
        <v>2025</v>
      </c>
      <c r="B2031" s="50">
        <v>42760</v>
      </c>
      <c r="C2031" s="34">
        <v>82.85</v>
      </c>
      <c r="D2031" s="34">
        <v>95.6</v>
      </c>
      <c r="E2031" s="34">
        <v>1.45</v>
      </c>
      <c r="F2031" s="34">
        <v>12.35</v>
      </c>
      <c r="G2031" s="34">
        <v>5.2</v>
      </c>
      <c r="H2031" s="34">
        <v>158.5</v>
      </c>
      <c r="I2031" s="34">
        <v>167</v>
      </c>
      <c r="J2031" s="20"/>
      <c r="K2031" s="24">
        <f t="shared" si="88"/>
        <v>75.602000000000004</v>
      </c>
      <c r="L2031" s="24"/>
      <c r="M2031" s="9">
        <v>10.78</v>
      </c>
      <c r="N2031" s="76">
        <f t="shared" si="89"/>
        <v>0.14258882040157667</v>
      </c>
      <c r="O2031" s="4"/>
      <c r="P2031" s="23"/>
      <c r="R2031" s="34">
        <v>173</v>
      </c>
      <c r="S2031" s="34">
        <v>178</v>
      </c>
      <c r="T2031" s="34">
        <v>83.4</v>
      </c>
      <c r="U2031" s="34">
        <v>59.91</v>
      </c>
      <c r="V2031" s="34">
        <v>73.7</v>
      </c>
      <c r="W2031" s="78"/>
      <c r="X2031" s="78"/>
    </row>
    <row r="2032" spans="1:24" outlineLevel="1" x14ac:dyDescent="0.2">
      <c r="A2032" s="27">
        <f t="shared" si="90"/>
        <v>2026</v>
      </c>
      <c r="B2032" s="50">
        <v>42761</v>
      </c>
      <c r="C2032" s="34">
        <v>83.45</v>
      </c>
      <c r="D2032" s="34">
        <v>96.7</v>
      </c>
      <c r="E2032" s="34">
        <v>1.5</v>
      </c>
      <c r="F2032" s="34">
        <v>11.85</v>
      </c>
      <c r="G2032" s="34">
        <v>5.05</v>
      </c>
      <c r="H2032" s="34">
        <v>158.25</v>
      </c>
      <c r="I2032" s="34">
        <v>167</v>
      </c>
      <c r="J2032" s="20"/>
      <c r="K2032" s="24">
        <f t="shared" si="88"/>
        <v>77.114000000000019</v>
      </c>
      <c r="L2032" s="24"/>
      <c r="M2032" s="9">
        <v>10.62</v>
      </c>
      <c r="N2032" s="76">
        <f t="shared" si="89"/>
        <v>0.13771818346863082</v>
      </c>
      <c r="O2032" s="4"/>
      <c r="P2032" s="23"/>
      <c r="R2032" s="34">
        <v>173</v>
      </c>
      <c r="S2032" s="34">
        <v>178.5</v>
      </c>
      <c r="T2032" s="34">
        <v>84.4</v>
      </c>
      <c r="U2032" s="34">
        <v>59.91</v>
      </c>
      <c r="V2032" s="34">
        <v>74.3</v>
      </c>
      <c r="W2032" s="78"/>
      <c r="X2032" s="78"/>
    </row>
    <row r="2033" spans="1:24" outlineLevel="1" x14ac:dyDescent="0.2">
      <c r="A2033" s="27">
        <f t="shared" si="90"/>
        <v>2027</v>
      </c>
      <c r="B2033" s="50">
        <v>42762</v>
      </c>
      <c r="C2033" s="34">
        <v>83.45</v>
      </c>
      <c r="D2033" s="34">
        <v>96.7</v>
      </c>
      <c r="E2033" s="34">
        <v>1.5</v>
      </c>
      <c r="F2033" s="34">
        <v>11.7</v>
      </c>
      <c r="G2033" s="34">
        <v>5</v>
      </c>
      <c r="H2033" s="34">
        <v>158.1</v>
      </c>
      <c r="I2033" s="34">
        <v>167</v>
      </c>
      <c r="J2033" s="20"/>
      <c r="K2033" s="24">
        <f t="shared" si="88"/>
        <v>77.26400000000001</v>
      </c>
      <c r="L2033" s="24"/>
      <c r="M2033" s="9">
        <v>10.67</v>
      </c>
      <c r="N2033" s="76">
        <f t="shared" si="89"/>
        <v>0.13809794988610477</v>
      </c>
      <c r="O2033" s="4"/>
      <c r="P2033" s="23"/>
      <c r="R2033" s="34">
        <v>173</v>
      </c>
      <c r="S2033" s="34">
        <v>178.5</v>
      </c>
      <c r="T2033" s="34">
        <v>84.4</v>
      </c>
      <c r="U2033" s="34">
        <v>59.91</v>
      </c>
      <c r="V2033" s="34">
        <v>74.3</v>
      </c>
      <c r="W2033" s="78"/>
      <c r="X2033" s="78"/>
    </row>
    <row r="2034" spans="1:24" outlineLevel="1" x14ac:dyDescent="0.2">
      <c r="A2034" s="27">
        <f t="shared" si="90"/>
        <v>2028</v>
      </c>
      <c r="B2034" s="50">
        <v>42765</v>
      </c>
      <c r="C2034" s="34">
        <v>83.45</v>
      </c>
      <c r="D2034" s="34">
        <v>96.7</v>
      </c>
      <c r="E2034" s="34">
        <v>1.5</v>
      </c>
      <c r="F2034" s="34">
        <v>11.7</v>
      </c>
      <c r="G2034" s="34">
        <v>5</v>
      </c>
      <c r="H2034" s="34">
        <v>158.1</v>
      </c>
      <c r="I2034" s="34">
        <v>167</v>
      </c>
      <c r="J2034" s="20"/>
      <c r="K2034" s="24">
        <f t="shared" si="88"/>
        <v>77.26400000000001</v>
      </c>
      <c r="L2034" s="24"/>
      <c r="M2034" s="9">
        <v>10.31</v>
      </c>
      <c r="N2034" s="76">
        <f t="shared" si="89"/>
        <v>0.13343860012424932</v>
      </c>
      <c r="O2034" s="4"/>
      <c r="P2034" s="23"/>
      <c r="R2034" s="34">
        <v>173</v>
      </c>
      <c r="S2034" s="34">
        <v>178.5</v>
      </c>
      <c r="T2034" s="75">
        <f>+T2033</f>
        <v>84.4</v>
      </c>
      <c r="U2034" s="34">
        <v>59.91</v>
      </c>
      <c r="V2034" s="34">
        <v>74.3</v>
      </c>
      <c r="W2034" s="78"/>
      <c r="X2034" s="78"/>
    </row>
    <row r="2035" spans="1:24" outlineLevel="1" x14ac:dyDescent="0.2">
      <c r="A2035" s="27">
        <f t="shared" si="90"/>
        <v>2029</v>
      </c>
      <c r="B2035" s="50">
        <v>42766</v>
      </c>
      <c r="C2035" s="34">
        <v>83.45</v>
      </c>
      <c r="D2035" s="34">
        <v>96.7</v>
      </c>
      <c r="E2035" s="34">
        <v>1.5</v>
      </c>
      <c r="F2035" s="34">
        <v>12</v>
      </c>
      <c r="G2035" s="34">
        <v>5</v>
      </c>
      <c r="H2035" s="34">
        <v>158.1</v>
      </c>
      <c r="I2035" s="34">
        <v>167</v>
      </c>
      <c r="J2035" s="20"/>
      <c r="K2035" s="24">
        <f t="shared" si="88"/>
        <v>76.964000000000013</v>
      </c>
      <c r="L2035" s="24"/>
      <c r="M2035" s="9">
        <v>10.18</v>
      </c>
      <c r="N2035" s="76">
        <f t="shared" si="89"/>
        <v>0.13226963255548047</v>
      </c>
      <c r="O2035" s="4"/>
      <c r="P2035" s="23"/>
      <c r="R2035" s="34">
        <v>171</v>
      </c>
      <c r="S2035" s="34">
        <v>178.5</v>
      </c>
      <c r="T2035" s="34">
        <v>84.4</v>
      </c>
      <c r="U2035" s="34">
        <v>59.91</v>
      </c>
      <c r="V2035" s="34">
        <v>74.3</v>
      </c>
      <c r="W2035" s="78"/>
      <c r="X2035" s="78"/>
    </row>
    <row r="2036" spans="1:24" outlineLevel="1" x14ac:dyDescent="0.2">
      <c r="A2036" s="27">
        <f t="shared" si="90"/>
        <v>2030</v>
      </c>
      <c r="B2036" s="50">
        <v>42767</v>
      </c>
      <c r="C2036" s="34">
        <v>83.45</v>
      </c>
      <c r="D2036" s="34">
        <v>96.7</v>
      </c>
      <c r="E2036" s="34">
        <v>1.5</v>
      </c>
      <c r="F2036" s="34">
        <v>11.65</v>
      </c>
      <c r="G2036" s="34">
        <v>4.95</v>
      </c>
      <c r="H2036" s="34">
        <v>158.1</v>
      </c>
      <c r="I2036" s="34">
        <v>167</v>
      </c>
      <c r="J2036" s="20"/>
      <c r="K2036" s="24">
        <f t="shared" si="88"/>
        <v>77.314000000000007</v>
      </c>
      <c r="L2036" s="24"/>
      <c r="M2036" s="9">
        <v>10.48</v>
      </c>
      <c r="N2036" s="76">
        <f t="shared" si="89"/>
        <v>0.13555112916160073</v>
      </c>
      <c r="O2036" s="4"/>
      <c r="P2036" s="23"/>
      <c r="R2036" s="34">
        <v>171</v>
      </c>
      <c r="S2036" s="34">
        <v>178.5</v>
      </c>
      <c r="T2036" s="34">
        <v>84.4</v>
      </c>
      <c r="U2036" s="34">
        <v>56.35</v>
      </c>
      <c r="V2036" s="34">
        <v>74.3</v>
      </c>
      <c r="W2036" s="78"/>
      <c r="X2036" s="78"/>
    </row>
    <row r="2037" spans="1:24" outlineLevel="1" x14ac:dyDescent="0.2">
      <c r="A2037" s="27">
        <f t="shared" si="90"/>
        <v>2031</v>
      </c>
      <c r="B2037" s="50">
        <v>42768</v>
      </c>
      <c r="C2037" s="34">
        <v>83.45</v>
      </c>
      <c r="D2037" s="34">
        <v>96.7</v>
      </c>
      <c r="E2037" s="34">
        <v>1.5</v>
      </c>
      <c r="F2037" s="34">
        <v>11.65</v>
      </c>
      <c r="G2037" s="34">
        <v>4.8499999999999996</v>
      </c>
      <c r="H2037" s="34">
        <v>158.1</v>
      </c>
      <c r="I2037" s="34">
        <v>167</v>
      </c>
      <c r="J2037" s="20"/>
      <c r="K2037" s="24">
        <f t="shared" si="88"/>
        <v>77.314000000000007</v>
      </c>
      <c r="L2037" s="24"/>
      <c r="M2037" s="9">
        <v>10.42</v>
      </c>
      <c r="N2037" s="76">
        <f t="shared" si="89"/>
        <v>0.13477507307861447</v>
      </c>
      <c r="O2037" s="4"/>
      <c r="P2037" s="23"/>
      <c r="R2037" s="34">
        <v>171</v>
      </c>
      <c r="S2037" s="34">
        <v>178.5</v>
      </c>
      <c r="T2037" s="34">
        <v>85.4</v>
      </c>
      <c r="U2037" s="34">
        <v>56.35</v>
      </c>
      <c r="V2037" s="34">
        <v>74.3</v>
      </c>
      <c r="W2037" s="78"/>
      <c r="X2037" s="78"/>
    </row>
    <row r="2038" spans="1:24" outlineLevel="1" x14ac:dyDescent="0.2">
      <c r="A2038" s="27">
        <f t="shared" si="90"/>
        <v>2032</v>
      </c>
      <c r="B2038" s="50">
        <v>42769</v>
      </c>
      <c r="C2038" s="34">
        <v>80.75</v>
      </c>
      <c r="D2038" s="34">
        <v>94</v>
      </c>
      <c r="E2038" s="34">
        <v>1.45</v>
      </c>
      <c r="F2038" s="34">
        <v>10.95</v>
      </c>
      <c r="G2038" s="34">
        <v>4.8499999999999996</v>
      </c>
      <c r="H2038" s="34">
        <v>158</v>
      </c>
      <c r="I2038" s="34">
        <v>167</v>
      </c>
      <c r="J2038" s="20"/>
      <c r="K2038" s="24">
        <f t="shared" si="88"/>
        <v>75.53</v>
      </c>
      <c r="L2038" s="24"/>
      <c r="M2038" s="9">
        <v>9.73</v>
      </c>
      <c r="N2038" s="76">
        <f t="shared" si="89"/>
        <v>0.12882298424467101</v>
      </c>
      <c r="O2038" s="4"/>
      <c r="P2038" s="23"/>
      <c r="R2038" s="34">
        <v>170.5</v>
      </c>
      <c r="S2038" s="34">
        <v>178.5</v>
      </c>
      <c r="T2038" s="34">
        <v>82.65</v>
      </c>
      <c r="U2038" s="34">
        <v>52.65</v>
      </c>
      <c r="V2038" s="34">
        <v>71.599999999999994</v>
      </c>
      <c r="W2038" s="78"/>
      <c r="X2038" s="78"/>
    </row>
    <row r="2039" spans="1:24" outlineLevel="1" x14ac:dyDescent="0.2">
      <c r="A2039" s="27">
        <f t="shared" si="90"/>
        <v>2033</v>
      </c>
      <c r="B2039" s="50">
        <v>42772</v>
      </c>
      <c r="C2039" s="34">
        <v>80.8</v>
      </c>
      <c r="D2039" s="34">
        <v>94.05</v>
      </c>
      <c r="E2039" s="34">
        <v>1.45</v>
      </c>
      <c r="F2039" s="34">
        <v>10.85</v>
      </c>
      <c r="G2039" s="34">
        <v>4.7</v>
      </c>
      <c r="H2039" s="34">
        <v>158</v>
      </c>
      <c r="I2039" s="34">
        <v>167</v>
      </c>
      <c r="J2039" s="20"/>
      <c r="K2039" s="24">
        <f t="shared" si="88"/>
        <v>75.676000000000002</v>
      </c>
      <c r="L2039" s="24"/>
      <c r="M2039" s="9">
        <v>9.56</v>
      </c>
      <c r="N2039" s="76">
        <f t="shared" si="89"/>
        <v>0.12632803002272847</v>
      </c>
      <c r="O2039" s="4"/>
      <c r="P2039" s="23"/>
      <c r="R2039" s="34">
        <v>172</v>
      </c>
      <c r="S2039" s="34">
        <v>178.5</v>
      </c>
      <c r="T2039" s="34">
        <v>80.900000000000006</v>
      </c>
      <c r="U2039" s="34">
        <v>51.65</v>
      </c>
      <c r="V2039" s="34">
        <v>71.599999999999994</v>
      </c>
      <c r="W2039" s="78"/>
      <c r="X2039" s="78"/>
    </row>
    <row r="2040" spans="1:24" outlineLevel="1" x14ac:dyDescent="0.2">
      <c r="A2040" s="27">
        <f t="shared" si="90"/>
        <v>2034</v>
      </c>
      <c r="B2040" s="50">
        <v>42773</v>
      </c>
      <c r="C2040" s="34">
        <v>82.75</v>
      </c>
      <c r="D2040" s="34">
        <v>96.95</v>
      </c>
      <c r="E2040" s="34">
        <v>1.45</v>
      </c>
      <c r="F2040" s="34">
        <v>10.4</v>
      </c>
      <c r="G2040" s="34">
        <v>4.4000000000000004</v>
      </c>
      <c r="H2040" s="34">
        <v>157.19999999999999</v>
      </c>
      <c r="I2040" s="34">
        <v>166.5</v>
      </c>
      <c r="J2040" s="20"/>
      <c r="K2040" s="24">
        <f t="shared" si="88"/>
        <v>78.793999999999997</v>
      </c>
      <c r="L2040" s="24"/>
      <c r="M2040" s="9">
        <v>9.6300000000000008</v>
      </c>
      <c r="N2040" s="76">
        <f t="shared" si="89"/>
        <v>0.12221742772292309</v>
      </c>
      <c r="O2040" s="4"/>
      <c r="P2040" s="23"/>
      <c r="R2040" s="34">
        <v>169.25</v>
      </c>
      <c r="S2040" s="34">
        <v>180.5</v>
      </c>
      <c r="T2040" s="34">
        <v>82.9</v>
      </c>
      <c r="U2040" s="34">
        <v>52.65</v>
      </c>
      <c r="V2040" s="34">
        <v>73.55</v>
      </c>
      <c r="W2040" s="78"/>
      <c r="X2040" s="78"/>
    </row>
    <row r="2041" spans="1:24" outlineLevel="1" x14ac:dyDescent="0.2">
      <c r="A2041" s="27">
        <f t="shared" si="90"/>
        <v>2035</v>
      </c>
      <c r="B2041" s="50">
        <v>42774</v>
      </c>
      <c r="C2041" s="34">
        <v>83.45</v>
      </c>
      <c r="D2041" s="34">
        <v>97.65</v>
      </c>
      <c r="E2041" s="34">
        <v>1.5</v>
      </c>
      <c r="F2041" s="34">
        <v>10.15</v>
      </c>
      <c r="G2041" s="34">
        <v>4.4000000000000004</v>
      </c>
      <c r="H2041" s="34">
        <v>156.15</v>
      </c>
      <c r="I2041" s="34">
        <v>165.5</v>
      </c>
      <c r="J2041" s="20"/>
      <c r="K2041" s="24">
        <f t="shared" si="88"/>
        <v>79.688000000000002</v>
      </c>
      <c r="L2041" s="24"/>
      <c r="M2041" s="9">
        <v>9.77</v>
      </c>
      <c r="N2041" s="76">
        <f t="shared" si="89"/>
        <v>0.12260315229394639</v>
      </c>
      <c r="O2041" s="4"/>
      <c r="P2041" s="23"/>
      <c r="R2041" s="34">
        <v>169.25</v>
      </c>
      <c r="S2041" s="34">
        <v>180.5</v>
      </c>
      <c r="T2041" s="34">
        <v>83.8</v>
      </c>
      <c r="U2041" s="34">
        <v>53</v>
      </c>
      <c r="V2041" s="34">
        <v>74.25</v>
      </c>
      <c r="W2041" s="78"/>
      <c r="X2041" s="78"/>
    </row>
    <row r="2042" spans="1:24" outlineLevel="1" x14ac:dyDescent="0.2">
      <c r="A2042" s="27">
        <f t="shared" si="90"/>
        <v>2036</v>
      </c>
      <c r="B2042" s="50">
        <v>42775</v>
      </c>
      <c r="C2042" s="34">
        <v>84</v>
      </c>
      <c r="D2042" s="34">
        <v>98.2</v>
      </c>
      <c r="E2042" s="34">
        <v>1.5</v>
      </c>
      <c r="F2042" s="34">
        <v>10.35</v>
      </c>
      <c r="G2042" s="34">
        <v>4.4000000000000004</v>
      </c>
      <c r="H2042" s="34">
        <v>153.65</v>
      </c>
      <c r="I2042" s="34">
        <v>163</v>
      </c>
      <c r="J2042" s="20"/>
      <c r="K2042" s="24">
        <f t="shared" si="88"/>
        <v>79.994000000000014</v>
      </c>
      <c r="L2042" s="24"/>
      <c r="M2042" s="9">
        <v>9.9600000000000009</v>
      </c>
      <c r="N2042" s="76">
        <f t="shared" si="89"/>
        <v>0.12450933820036501</v>
      </c>
      <c r="O2042" s="4"/>
      <c r="P2042" s="23"/>
      <c r="R2042" s="34">
        <v>165.75</v>
      </c>
      <c r="S2042" s="34">
        <v>175.5</v>
      </c>
      <c r="T2042" s="34">
        <v>84.3</v>
      </c>
      <c r="U2042" s="34">
        <v>53.1</v>
      </c>
      <c r="V2042" s="34">
        <v>74.8</v>
      </c>
      <c r="W2042" s="78"/>
      <c r="X2042" s="78"/>
    </row>
    <row r="2043" spans="1:24" outlineLevel="1" x14ac:dyDescent="0.2">
      <c r="A2043" s="27">
        <f t="shared" si="90"/>
        <v>2037</v>
      </c>
      <c r="B2043" s="50">
        <v>42776</v>
      </c>
      <c r="C2043" s="34">
        <v>86.6</v>
      </c>
      <c r="D2043" s="34">
        <v>99.7</v>
      </c>
      <c r="E2043" s="34">
        <v>1.55</v>
      </c>
      <c r="F2043" s="34">
        <v>10.45</v>
      </c>
      <c r="G2043" s="34">
        <v>4.25</v>
      </c>
      <c r="H2043" s="34">
        <v>149.80000000000001</v>
      </c>
      <c r="I2043" s="34">
        <v>159</v>
      </c>
      <c r="J2043" s="20"/>
      <c r="K2043" s="24">
        <f t="shared" si="88"/>
        <v>81.274000000000001</v>
      </c>
      <c r="L2043" s="24"/>
      <c r="M2043" s="9">
        <v>10.46</v>
      </c>
      <c r="N2043" s="76">
        <f t="shared" si="89"/>
        <v>0.12870044540689521</v>
      </c>
      <c r="O2043" s="4"/>
      <c r="P2043" s="23"/>
      <c r="R2043" s="34">
        <v>165.75</v>
      </c>
      <c r="S2043" s="34">
        <v>172</v>
      </c>
      <c r="T2043" s="34">
        <v>87.3</v>
      </c>
      <c r="U2043" s="34">
        <v>56.1</v>
      </c>
      <c r="V2043" s="34">
        <v>77.400000000000006</v>
      </c>
      <c r="W2043" s="78"/>
      <c r="X2043" s="78"/>
    </row>
    <row r="2044" spans="1:24" outlineLevel="1" x14ac:dyDescent="0.2">
      <c r="A2044" s="27">
        <f t="shared" si="90"/>
        <v>2038</v>
      </c>
      <c r="B2044" s="50">
        <v>42779</v>
      </c>
      <c r="C2044" s="34">
        <v>93.05</v>
      </c>
      <c r="D2044" s="34">
        <v>105.15</v>
      </c>
      <c r="E2044" s="34">
        <v>1.7</v>
      </c>
      <c r="F2044" s="34">
        <v>10.25</v>
      </c>
      <c r="G2044" s="34">
        <v>4.0999999999999996</v>
      </c>
      <c r="H2044" s="34">
        <v>149.25</v>
      </c>
      <c r="I2044" s="34">
        <v>158.5</v>
      </c>
      <c r="J2044" s="20"/>
      <c r="K2044" s="24">
        <f t="shared" ref="K2044:K2107" si="91">+D2044*0.92-F2044</f>
        <v>86.488000000000014</v>
      </c>
      <c r="L2044" s="24"/>
      <c r="M2044" s="9">
        <v>11.34</v>
      </c>
      <c r="N2044" s="76">
        <f t="shared" ref="N2044:N2107" si="92">+M2044/K2044</f>
        <v>0.13111645546202938</v>
      </c>
      <c r="O2044" s="4"/>
      <c r="P2044" s="23"/>
      <c r="R2044" s="34">
        <v>162.25</v>
      </c>
      <c r="S2044" s="34">
        <v>172</v>
      </c>
      <c r="T2044" s="34">
        <v>92.3</v>
      </c>
      <c r="U2044" s="34">
        <v>56.1</v>
      </c>
      <c r="V2044" s="34">
        <v>83.85</v>
      </c>
      <c r="W2044" s="78"/>
      <c r="X2044" s="78"/>
    </row>
    <row r="2045" spans="1:24" outlineLevel="1" x14ac:dyDescent="0.2">
      <c r="A2045" s="27">
        <f t="shared" si="90"/>
        <v>2039</v>
      </c>
      <c r="B2045" s="50">
        <v>42780</v>
      </c>
      <c r="C2045" s="34">
        <v>92</v>
      </c>
      <c r="D2045" s="34">
        <v>104.1</v>
      </c>
      <c r="E2045" s="34">
        <v>1.7</v>
      </c>
      <c r="F2045" s="34">
        <v>10.1</v>
      </c>
      <c r="G2045" s="34">
        <v>3.85</v>
      </c>
      <c r="H2045" s="34">
        <v>144.75</v>
      </c>
      <c r="I2045" s="34">
        <v>154</v>
      </c>
      <c r="J2045" s="20"/>
      <c r="K2045" s="24">
        <f t="shared" si="91"/>
        <v>85.672000000000011</v>
      </c>
      <c r="L2045" s="24"/>
      <c r="M2045" s="9">
        <v>11.16</v>
      </c>
      <c r="N2045" s="76">
        <f t="shared" si="92"/>
        <v>0.130264263703427</v>
      </c>
      <c r="O2045" s="4"/>
      <c r="P2045" s="23"/>
      <c r="R2045" s="34">
        <v>154.5</v>
      </c>
      <c r="S2045" s="34">
        <v>165.75</v>
      </c>
      <c r="T2045" s="34">
        <v>91.95</v>
      </c>
      <c r="U2045" s="34">
        <v>56.1</v>
      </c>
      <c r="V2045" s="34">
        <v>82.8</v>
      </c>
      <c r="W2045" s="78"/>
      <c r="X2045" s="78"/>
    </row>
    <row r="2046" spans="1:24" outlineLevel="1" x14ac:dyDescent="0.2">
      <c r="A2046" s="27">
        <f t="shared" si="90"/>
        <v>2040</v>
      </c>
      <c r="B2046" s="50">
        <v>42781</v>
      </c>
      <c r="C2046" s="34">
        <v>91.85</v>
      </c>
      <c r="D2046" s="34">
        <v>103.95</v>
      </c>
      <c r="E2046" s="34">
        <v>1.7</v>
      </c>
      <c r="F2046" s="34">
        <v>9.5</v>
      </c>
      <c r="G2046" s="34">
        <v>4.0999999999999996</v>
      </c>
      <c r="H2046" s="34">
        <v>144.55000000000001</v>
      </c>
      <c r="I2046" s="34">
        <v>154</v>
      </c>
      <c r="J2046" s="20"/>
      <c r="K2046" s="24">
        <f t="shared" si="91"/>
        <v>86.134</v>
      </c>
      <c r="L2046" s="24"/>
      <c r="M2046" s="9">
        <v>11.11</v>
      </c>
      <c r="N2046" s="76">
        <f t="shared" si="92"/>
        <v>0.12898506977500174</v>
      </c>
      <c r="O2046" s="4"/>
      <c r="P2046" s="23"/>
      <c r="R2046" s="34">
        <v>151.5</v>
      </c>
      <c r="S2046" s="34">
        <v>162.75</v>
      </c>
      <c r="T2046" s="34">
        <v>91.95</v>
      </c>
      <c r="U2046" s="34">
        <v>56.1</v>
      </c>
      <c r="V2046" s="34">
        <v>82.65</v>
      </c>
      <c r="W2046" s="78"/>
      <c r="X2046" s="78"/>
    </row>
    <row r="2047" spans="1:24" outlineLevel="1" x14ac:dyDescent="0.2">
      <c r="A2047" s="27">
        <f t="shared" si="90"/>
        <v>2041</v>
      </c>
      <c r="B2047" s="50">
        <v>42782</v>
      </c>
      <c r="C2047" s="34">
        <v>90.85</v>
      </c>
      <c r="D2047" s="34">
        <v>102.95</v>
      </c>
      <c r="E2047" s="34">
        <v>1.65</v>
      </c>
      <c r="F2047" s="34">
        <v>9.6</v>
      </c>
      <c r="G2047" s="34">
        <v>4.3</v>
      </c>
      <c r="H2047" s="34">
        <v>144.05000000000001</v>
      </c>
      <c r="I2047" s="34">
        <v>153.5</v>
      </c>
      <c r="J2047" s="20"/>
      <c r="K2047" s="24">
        <f t="shared" si="91"/>
        <v>85.114000000000019</v>
      </c>
      <c r="L2047" s="24"/>
      <c r="M2047" s="9">
        <v>10.86</v>
      </c>
      <c r="N2047" s="76">
        <f t="shared" si="92"/>
        <v>0.12759358037455645</v>
      </c>
      <c r="O2047" s="4"/>
      <c r="P2047" s="23"/>
      <c r="R2047" s="34">
        <v>151.75</v>
      </c>
      <c r="S2047" s="34">
        <v>162.25</v>
      </c>
      <c r="T2047" s="34">
        <v>91.2</v>
      </c>
      <c r="U2047" s="34">
        <v>57</v>
      </c>
      <c r="V2047" s="34">
        <v>81.650000000000006</v>
      </c>
      <c r="W2047" s="78"/>
      <c r="X2047" s="78"/>
    </row>
    <row r="2048" spans="1:24" outlineLevel="1" x14ac:dyDescent="0.2">
      <c r="A2048" s="27">
        <f t="shared" si="90"/>
        <v>2042</v>
      </c>
      <c r="B2048" s="50">
        <v>42783</v>
      </c>
      <c r="C2048" s="34">
        <v>90.85</v>
      </c>
      <c r="D2048" s="34">
        <v>102.95</v>
      </c>
      <c r="E2048" s="34">
        <v>1.65</v>
      </c>
      <c r="F2048" s="34">
        <v>10</v>
      </c>
      <c r="G2048" s="34">
        <v>4.75</v>
      </c>
      <c r="H2048" s="34">
        <v>144.1</v>
      </c>
      <c r="I2048" s="34">
        <v>153.5</v>
      </c>
      <c r="J2048" s="20"/>
      <c r="K2048" s="24">
        <f t="shared" si="91"/>
        <v>84.714000000000013</v>
      </c>
      <c r="L2048" s="24"/>
      <c r="M2048" s="9">
        <v>10.97</v>
      </c>
      <c r="N2048" s="76">
        <f t="shared" si="92"/>
        <v>0.12949453455154991</v>
      </c>
      <c r="O2048" s="4"/>
      <c r="P2048" s="23"/>
      <c r="R2048" s="34">
        <v>155</v>
      </c>
      <c r="S2048" s="34">
        <v>162</v>
      </c>
      <c r="T2048" s="34">
        <v>91.2</v>
      </c>
      <c r="U2048" s="34">
        <v>57</v>
      </c>
      <c r="V2048" s="34">
        <v>81.650000000000006</v>
      </c>
      <c r="W2048" s="78"/>
      <c r="X2048" s="78"/>
    </row>
    <row r="2049" spans="1:24" outlineLevel="1" x14ac:dyDescent="0.2">
      <c r="A2049" s="27">
        <f t="shared" si="90"/>
        <v>2043</v>
      </c>
      <c r="B2049" s="50">
        <v>42786</v>
      </c>
      <c r="C2049" s="34">
        <v>93.75</v>
      </c>
      <c r="D2049" s="34">
        <v>105.8</v>
      </c>
      <c r="E2049" s="34">
        <v>1.7</v>
      </c>
      <c r="F2049" s="34">
        <v>10.65</v>
      </c>
      <c r="G2049" s="34">
        <v>5.51</v>
      </c>
      <c r="H2049" s="34">
        <v>144.15</v>
      </c>
      <c r="I2049" s="34">
        <v>153.5</v>
      </c>
      <c r="J2049" s="20"/>
      <c r="K2049" s="24">
        <f t="shared" si="91"/>
        <v>86.685999999999993</v>
      </c>
      <c r="L2049" s="24"/>
      <c r="M2049" s="9">
        <v>10.97</v>
      </c>
      <c r="N2049" s="76">
        <f t="shared" si="92"/>
        <v>0.12654869298387283</v>
      </c>
      <c r="O2049" s="4"/>
      <c r="P2049" s="23"/>
      <c r="R2049" s="34">
        <v>155.5</v>
      </c>
      <c r="S2049" s="34">
        <v>163.25</v>
      </c>
      <c r="T2049" s="34">
        <v>93.95</v>
      </c>
      <c r="U2049" s="34">
        <v>59</v>
      </c>
      <c r="V2049" s="34">
        <v>84.55</v>
      </c>
      <c r="W2049" s="78"/>
      <c r="X2049" s="78"/>
    </row>
    <row r="2050" spans="1:24" outlineLevel="1" x14ac:dyDescent="0.2">
      <c r="A2050" s="27">
        <f t="shared" si="90"/>
        <v>2044</v>
      </c>
      <c r="B2050" s="50">
        <v>42787</v>
      </c>
      <c r="C2050" s="34">
        <v>95.05</v>
      </c>
      <c r="D2050" s="34">
        <v>107.1</v>
      </c>
      <c r="E2050" s="34">
        <v>1.7</v>
      </c>
      <c r="F2050" s="34">
        <v>10.5</v>
      </c>
      <c r="G2050" s="34">
        <v>5.3</v>
      </c>
      <c r="H2050" s="34">
        <v>146</v>
      </c>
      <c r="I2050" s="34">
        <v>155.5</v>
      </c>
      <c r="J2050" s="20"/>
      <c r="K2050" s="24">
        <f t="shared" si="91"/>
        <v>88.031999999999996</v>
      </c>
      <c r="L2050" s="24"/>
      <c r="M2050" s="9">
        <v>11.52</v>
      </c>
      <c r="N2050" s="76">
        <f t="shared" si="92"/>
        <v>0.13086150490730644</v>
      </c>
      <c r="O2050" s="4"/>
      <c r="P2050" s="23"/>
      <c r="R2050" s="34">
        <v>157</v>
      </c>
      <c r="S2050" s="34">
        <v>164.75</v>
      </c>
      <c r="T2050" s="34">
        <v>95.45</v>
      </c>
      <c r="U2050" s="34">
        <v>60</v>
      </c>
      <c r="V2050" s="34">
        <v>85.85</v>
      </c>
      <c r="W2050" s="78"/>
      <c r="X2050" s="78"/>
    </row>
    <row r="2051" spans="1:24" outlineLevel="1" x14ac:dyDescent="0.2">
      <c r="A2051" s="27">
        <f t="shared" si="90"/>
        <v>2045</v>
      </c>
      <c r="B2051" s="50">
        <v>42788</v>
      </c>
      <c r="C2051" s="34">
        <v>93.7</v>
      </c>
      <c r="D2051" s="34">
        <v>105.75</v>
      </c>
      <c r="E2051" s="34">
        <v>1.7</v>
      </c>
      <c r="F2051" s="34">
        <v>10.85</v>
      </c>
      <c r="G2051" s="34">
        <v>5.5</v>
      </c>
      <c r="H2051" s="34">
        <v>146</v>
      </c>
      <c r="I2051" s="34">
        <v>155.5</v>
      </c>
      <c r="J2051" s="20"/>
      <c r="K2051" s="24">
        <f t="shared" si="91"/>
        <v>86.440000000000012</v>
      </c>
      <c r="L2051" s="24"/>
      <c r="M2051" s="9">
        <v>11.24</v>
      </c>
      <c r="N2051" s="76">
        <f t="shared" si="92"/>
        <v>0.13003239241092085</v>
      </c>
      <c r="O2051" s="4"/>
      <c r="P2051" s="23"/>
      <c r="R2051" s="34">
        <v>160</v>
      </c>
      <c r="S2051" s="34">
        <v>167.5</v>
      </c>
      <c r="T2051" s="34">
        <v>94.7</v>
      </c>
      <c r="U2051" s="34">
        <v>58</v>
      </c>
      <c r="V2051" s="34">
        <v>84.5</v>
      </c>
      <c r="W2051" s="78"/>
      <c r="X2051" s="78"/>
    </row>
    <row r="2052" spans="1:24" outlineLevel="1" x14ac:dyDescent="0.2">
      <c r="A2052" s="27">
        <f t="shared" si="90"/>
        <v>2046</v>
      </c>
      <c r="B2052" s="50">
        <v>42789</v>
      </c>
      <c r="C2052" s="34">
        <v>92</v>
      </c>
      <c r="D2052" s="34">
        <v>104.05</v>
      </c>
      <c r="E2052" s="34">
        <v>1.7</v>
      </c>
      <c r="F2052" s="34">
        <v>11.25</v>
      </c>
      <c r="G2052" s="34">
        <v>6</v>
      </c>
      <c r="H2052" s="34">
        <v>145.85</v>
      </c>
      <c r="I2052" s="34">
        <v>155.5</v>
      </c>
      <c r="J2052" s="20"/>
      <c r="K2052" s="24">
        <f t="shared" si="91"/>
        <v>84.475999999999999</v>
      </c>
      <c r="L2052" s="24"/>
      <c r="M2052" s="9">
        <v>10.75</v>
      </c>
      <c r="N2052" s="76">
        <f t="shared" si="92"/>
        <v>0.12725507836545291</v>
      </c>
      <c r="O2052" s="4"/>
      <c r="P2052" s="23"/>
      <c r="R2052" s="34">
        <v>160.75</v>
      </c>
      <c r="S2052" s="34">
        <v>170.5</v>
      </c>
      <c r="T2052" s="34">
        <v>92.6</v>
      </c>
      <c r="U2052" s="34">
        <v>55.75</v>
      </c>
      <c r="V2052" s="34">
        <v>82.8</v>
      </c>
      <c r="W2052" s="78"/>
      <c r="X2052" s="78"/>
    </row>
    <row r="2053" spans="1:24" outlineLevel="1" x14ac:dyDescent="0.2">
      <c r="A2053" s="27">
        <f t="shared" si="90"/>
        <v>2047</v>
      </c>
      <c r="B2053" s="50">
        <v>42790</v>
      </c>
      <c r="C2053" s="34">
        <v>90.6</v>
      </c>
      <c r="D2053" s="34">
        <v>102.65</v>
      </c>
      <c r="E2053" s="34">
        <v>1.65</v>
      </c>
      <c r="F2053" s="34">
        <v>11.25</v>
      </c>
      <c r="G2053" s="34">
        <v>6</v>
      </c>
      <c r="H2053" s="34">
        <v>145.9</v>
      </c>
      <c r="I2053" s="34">
        <v>155.75</v>
      </c>
      <c r="J2053" s="20"/>
      <c r="K2053" s="24">
        <f t="shared" si="91"/>
        <v>83.188000000000002</v>
      </c>
      <c r="L2053" s="24"/>
      <c r="M2053" s="9">
        <v>10.52</v>
      </c>
      <c r="N2053" s="76">
        <f t="shared" si="92"/>
        <v>0.12646054719430685</v>
      </c>
      <c r="O2053" s="4"/>
      <c r="P2053" s="23"/>
      <c r="R2053" s="34">
        <v>160.75</v>
      </c>
      <c r="S2053" s="34">
        <v>170.75</v>
      </c>
      <c r="T2053" s="34">
        <v>91.1</v>
      </c>
      <c r="U2053" s="34">
        <v>52.75</v>
      </c>
      <c r="V2053" s="34">
        <v>81.400000000000006</v>
      </c>
      <c r="W2053" s="78"/>
      <c r="X2053" s="78"/>
    </row>
    <row r="2054" spans="1:24" outlineLevel="1" x14ac:dyDescent="0.2">
      <c r="A2054" s="27">
        <f t="shared" si="90"/>
        <v>2048</v>
      </c>
      <c r="B2054" s="50">
        <v>42793</v>
      </c>
      <c r="C2054" s="34">
        <v>93.65</v>
      </c>
      <c r="D2054" s="34">
        <v>106.65</v>
      </c>
      <c r="E2054" s="34">
        <v>1.7</v>
      </c>
      <c r="F2054" s="34">
        <v>11.5</v>
      </c>
      <c r="G2054" s="34">
        <v>6</v>
      </c>
      <c r="H2054" s="34">
        <v>146</v>
      </c>
      <c r="I2054" s="34">
        <v>156</v>
      </c>
      <c r="J2054" s="20"/>
      <c r="K2054" s="24">
        <f t="shared" si="91"/>
        <v>86.618000000000009</v>
      </c>
      <c r="L2054" s="24"/>
      <c r="M2054" s="9">
        <v>10.61</v>
      </c>
      <c r="N2054" s="76">
        <f t="shared" si="92"/>
        <v>0.12249186081414946</v>
      </c>
      <c r="O2054" s="4"/>
      <c r="P2054" s="23"/>
      <c r="R2054" s="34">
        <v>160.75</v>
      </c>
      <c r="S2054" s="34">
        <v>170</v>
      </c>
      <c r="T2054" s="34">
        <v>93.9</v>
      </c>
      <c r="U2054" s="34">
        <v>55</v>
      </c>
      <c r="V2054" s="34">
        <v>84.45</v>
      </c>
      <c r="W2054" s="78"/>
      <c r="X2054" s="78"/>
    </row>
    <row r="2055" spans="1:24" outlineLevel="1" x14ac:dyDescent="0.2">
      <c r="A2055" s="27">
        <f t="shared" si="90"/>
        <v>2049</v>
      </c>
      <c r="B2055" s="50">
        <v>42794</v>
      </c>
      <c r="C2055" s="34">
        <v>91.7</v>
      </c>
      <c r="D2055" s="34">
        <v>104.7</v>
      </c>
      <c r="E2055" s="34">
        <v>1.7</v>
      </c>
      <c r="F2055" s="34">
        <v>11.1</v>
      </c>
      <c r="G2055" s="34">
        <v>5.3</v>
      </c>
      <c r="H2055" s="34">
        <v>148</v>
      </c>
      <c r="I2055" s="34">
        <v>158</v>
      </c>
      <c r="J2055" s="20"/>
      <c r="K2055" s="24">
        <f t="shared" si="91"/>
        <v>85.224000000000018</v>
      </c>
      <c r="L2055" s="24"/>
      <c r="M2055" s="9">
        <v>10.35</v>
      </c>
      <c r="N2055" s="76">
        <f t="shared" si="92"/>
        <v>0.12144466347507742</v>
      </c>
      <c r="O2055" s="4"/>
      <c r="P2055" s="23"/>
      <c r="R2055" s="34">
        <v>162.5</v>
      </c>
      <c r="S2055" s="34">
        <v>170</v>
      </c>
      <c r="T2055" s="34">
        <v>91.65</v>
      </c>
      <c r="U2055" s="34">
        <v>53.05</v>
      </c>
      <c r="V2055" s="34">
        <v>82.5</v>
      </c>
      <c r="W2055" s="78"/>
      <c r="X2055" s="78"/>
    </row>
    <row r="2056" spans="1:24" outlineLevel="1" x14ac:dyDescent="0.2">
      <c r="A2056" s="27">
        <f t="shared" ref="A2056:A2119" si="93">A2055+1</f>
        <v>2050</v>
      </c>
      <c r="B2056" s="50">
        <v>42795</v>
      </c>
      <c r="C2056" s="34">
        <v>91.55</v>
      </c>
      <c r="D2056" s="34">
        <v>104.7</v>
      </c>
      <c r="E2056" s="34">
        <v>1.7</v>
      </c>
      <c r="F2056" s="34">
        <v>11.1</v>
      </c>
      <c r="G2056" s="34">
        <v>5.2</v>
      </c>
      <c r="H2056" s="34">
        <v>149.19999999999999</v>
      </c>
      <c r="I2056" s="34">
        <v>159.25</v>
      </c>
      <c r="J2056" s="20"/>
      <c r="K2056" s="24">
        <f t="shared" si="91"/>
        <v>85.224000000000018</v>
      </c>
      <c r="L2056" s="24"/>
      <c r="M2056" s="9">
        <v>10.69</v>
      </c>
      <c r="N2056" s="76">
        <f t="shared" si="92"/>
        <v>0.12543415000469349</v>
      </c>
      <c r="O2056" s="4"/>
      <c r="P2056" s="23"/>
      <c r="R2056" s="34">
        <v>162.5</v>
      </c>
      <c r="S2056" s="34">
        <v>170.5</v>
      </c>
      <c r="T2056" s="34">
        <v>91.65</v>
      </c>
      <c r="U2056" s="34">
        <v>53.05</v>
      </c>
      <c r="V2056" s="34">
        <v>82.35</v>
      </c>
      <c r="W2056" s="78"/>
      <c r="X2056" s="78"/>
    </row>
    <row r="2057" spans="1:24" outlineLevel="1" x14ac:dyDescent="0.2">
      <c r="A2057" s="27">
        <f t="shared" si="93"/>
        <v>2051</v>
      </c>
      <c r="B2057" s="50">
        <v>42796</v>
      </c>
      <c r="C2057" s="34">
        <v>92.45</v>
      </c>
      <c r="D2057" s="34">
        <v>106.6</v>
      </c>
      <c r="E2057" s="34">
        <v>1.7</v>
      </c>
      <c r="F2057" s="34">
        <v>12.1</v>
      </c>
      <c r="G2057" s="34">
        <v>6.05</v>
      </c>
      <c r="H2057" s="34">
        <v>149.9</v>
      </c>
      <c r="I2057" s="34">
        <v>160</v>
      </c>
      <c r="J2057" s="20"/>
      <c r="K2057" s="24">
        <f t="shared" si="91"/>
        <v>85.972000000000008</v>
      </c>
      <c r="L2057" s="24"/>
      <c r="M2057" s="9">
        <v>9.9600000000000009</v>
      </c>
      <c r="N2057" s="76">
        <f t="shared" si="92"/>
        <v>0.11585167263760295</v>
      </c>
      <c r="O2057" s="4"/>
      <c r="P2057" s="23"/>
      <c r="R2057" s="34">
        <v>163</v>
      </c>
      <c r="S2057" s="34">
        <v>170</v>
      </c>
      <c r="T2057" s="34">
        <v>92.65</v>
      </c>
      <c r="U2057" s="34">
        <v>53.95</v>
      </c>
      <c r="V2057" s="34">
        <v>83.25</v>
      </c>
      <c r="W2057" s="78"/>
      <c r="X2057" s="78"/>
    </row>
    <row r="2058" spans="1:24" outlineLevel="1" x14ac:dyDescent="0.2">
      <c r="A2058" s="27">
        <f t="shared" si="93"/>
        <v>2052</v>
      </c>
      <c r="B2058" s="50">
        <v>42797</v>
      </c>
      <c r="C2058" s="34">
        <v>91.45</v>
      </c>
      <c r="D2058" s="34">
        <v>105.6</v>
      </c>
      <c r="E2058" s="34">
        <v>1.7</v>
      </c>
      <c r="F2058" s="34">
        <v>12.5</v>
      </c>
      <c r="G2058" s="34">
        <v>6.5</v>
      </c>
      <c r="H2058" s="34">
        <v>149.94999999999999</v>
      </c>
      <c r="I2058" s="34">
        <v>160.25</v>
      </c>
      <c r="J2058" s="20"/>
      <c r="K2058" s="24">
        <f t="shared" si="91"/>
        <v>84.652000000000001</v>
      </c>
      <c r="L2058" s="24"/>
      <c r="M2058" s="9">
        <v>10.18</v>
      </c>
      <c r="N2058" s="76">
        <f t="shared" si="92"/>
        <v>0.12025705240277842</v>
      </c>
      <c r="O2058" s="4"/>
      <c r="P2058" s="23"/>
      <c r="R2058" s="34">
        <v>163.25</v>
      </c>
      <c r="S2058" s="34">
        <v>170</v>
      </c>
      <c r="T2058" s="34">
        <v>90.95</v>
      </c>
      <c r="U2058" s="34">
        <v>52.95</v>
      </c>
      <c r="V2058" s="34">
        <v>82.25</v>
      </c>
      <c r="W2058" s="78"/>
      <c r="X2058" s="78"/>
    </row>
    <row r="2059" spans="1:24" outlineLevel="1" x14ac:dyDescent="0.2">
      <c r="A2059" s="27">
        <f t="shared" si="93"/>
        <v>2053</v>
      </c>
      <c r="B2059" s="50">
        <v>42800</v>
      </c>
      <c r="C2059" s="34">
        <v>88.45</v>
      </c>
      <c r="D2059" s="34">
        <v>102.6</v>
      </c>
      <c r="E2059" s="34">
        <v>1.6</v>
      </c>
      <c r="F2059" s="34">
        <v>12.75</v>
      </c>
      <c r="G2059" s="34">
        <v>6.5</v>
      </c>
      <c r="H2059" s="34">
        <v>149.9</v>
      </c>
      <c r="I2059" s="34">
        <v>160.25</v>
      </c>
      <c r="J2059" s="20"/>
      <c r="K2059" s="24">
        <f t="shared" si="91"/>
        <v>81.641999999999996</v>
      </c>
      <c r="L2059" s="24"/>
      <c r="M2059" s="9">
        <v>9.94</v>
      </c>
      <c r="N2059" s="76">
        <f t="shared" si="92"/>
        <v>0.12175105950368682</v>
      </c>
      <c r="O2059" s="4"/>
      <c r="P2059" s="23"/>
      <c r="R2059" s="34">
        <v>162</v>
      </c>
      <c r="S2059" s="34">
        <v>170</v>
      </c>
      <c r="T2059" s="34">
        <v>89.45</v>
      </c>
      <c r="U2059" s="34">
        <v>49.95</v>
      </c>
      <c r="V2059" s="34">
        <v>79.25</v>
      </c>
      <c r="W2059" s="78"/>
      <c r="X2059" s="78"/>
    </row>
    <row r="2060" spans="1:24" outlineLevel="1" x14ac:dyDescent="0.2">
      <c r="A2060" s="27">
        <f t="shared" si="93"/>
        <v>2054</v>
      </c>
      <c r="B2060" s="50">
        <v>42801</v>
      </c>
      <c r="C2060" s="34">
        <v>87.9</v>
      </c>
      <c r="D2060" s="34">
        <v>102.05</v>
      </c>
      <c r="E2060" s="34">
        <v>1.6</v>
      </c>
      <c r="F2060" s="34">
        <v>13.8</v>
      </c>
      <c r="G2060" s="34">
        <v>6.4</v>
      </c>
      <c r="H2060" s="34">
        <v>151</v>
      </c>
      <c r="I2060" s="34">
        <v>161.5</v>
      </c>
      <c r="J2060" s="20"/>
      <c r="K2060" s="24">
        <f t="shared" si="91"/>
        <v>80.085999999999999</v>
      </c>
      <c r="L2060" s="24"/>
      <c r="M2060" s="9">
        <v>9.93</v>
      </c>
      <c r="N2060" s="76">
        <f t="shared" si="92"/>
        <v>0.12399170891291861</v>
      </c>
      <c r="O2060" s="4"/>
      <c r="P2060" s="23"/>
      <c r="R2060" s="34">
        <v>162</v>
      </c>
      <c r="S2060" s="34">
        <v>170</v>
      </c>
      <c r="T2060" s="34">
        <v>89.2</v>
      </c>
      <c r="U2060" s="34">
        <v>49.4</v>
      </c>
      <c r="V2060" s="34">
        <v>78.7</v>
      </c>
      <c r="W2060" s="78"/>
      <c r="X2060" s="78"/>
    </row>
    <row r="2061" spans="1:24" outlineLevel="1" x14ac:dyDescent="0.2">
      <c r="A2061" s="27">
        <f t="shared" si="93"/>
        <v>2055</v>
      </c>
      <c r="B2061" s="50">
        <v>42802</v>
      </c>
      <c r="C2061" s="34">
        <v>87.7</v>
      </c>
      <c r="D2061" s="34">
        <v>101.85</v>
      </c>
      <c r="E2061" s="34">
        <v>1.6</v>
      </c>
      <c r="F2061" s="34">
        <v>14.1</v>
      </c>
      <c r="G2061" s="34">
        <v>6.2</v>
      </c>
      <c r="H2061" s="34">
        <v>149.35</v>
      </c>
      <c r="I2061" s="34">
        <v>160.25</v>
      </c>
      <c r="J2061" s="20"/>
      <c r="K2061" s="24">
        <f t="shared" si="91"/>
        <v>79.602000000000004</v>
      </c>
      <c r="L2061" s="24"/>
      <c r="M2061" s="9">
        <v>9.4600000000000009</v>
      </c>
      <c r="N2061" s="76">
        <f t="shared" si="92"/>
        <v>0.11884123514484561</v>
      </c>
      <c r="O2061" s="4"/>
      <c r="P2061" s="23"/>
      <c r="R2061" s="34">
        <v>162</v>
      </c>
      <c r="S2061" s="34">
        <v>170</v>
      </c>
      <c r="T2061" s="34">
        <v>87.7</v>
      </c>
      <c r="U2061" s="34">
        <v>49.2</v>
      </c>
      <c r="V2061" s="34">
        <v>78.5</v>
      </c>
      <c r="W2061" s="78"/>
      <c r="X2061" s="78"/>
    </row>
    <row r="2062" spans="1:24" outlineLevel="1" x14ac:dyDescent="0.2">
      <c r="A2062" s="27">
        <f t="shared" si="93"/>
        <v>2056</v>
      </c>
      <c r="B2062" s="50">
        <v>42803</v>
      </c>
      <c r="C2062" s="34">
        <v>87.4</v>
      </c>
      <c r="D2062" s="34">
        <v>101.55</v>
      </c>
      <c r="E2062" s="34">
        <v>1.6</v>
      </c>
      <c r="F2062" s="34">
        <v>14.6</v>
      </c>
      <c r="G2062" s="34">
        <v>6.4</v>
      </c>
      <c r="H2062" s="34">
        <v>148.94999999999999</v>
      </c>
      <c r="I2062" s="34">
        <v>160.25</v>
      </c>
      <c r="J2062" s="20"/>
      <c r="K2062" s="24">
        <f t="shared" si="91"/>
        <v>78.826000000000008</v>
      </c>
      <c r="L2062" s="24"/>
      <c r="M2062" s="9">
        <v>9.4600000000000009</v>
      </c>
      <c r="N2062" s="76">
        <f t="shared" si="92"/>
        <v>0.12001116382919341</v>
      </c>
      <c r="O2062" s="4"/>
      <c r="P2062" s="23"/>
      <c r="R2062" s="34">
        <v>161.5</v>
      </c>
      <c r="S2062" s="34">
        <v>170</v>
      </c>
      <c r="T2062" s="34">
        <v>88.2</v>
      </c>
      <c r="U2062" s="34">
        <v>48.9</v>
      </c>
      <c r="V2062" s="34">
        <v>78.2</v>
      </c>
      <c r="W2062" s="78"/>
      <c r="X2062" s="78"/>
    </row>
    <row r="2063" spans="1:24" outlineLevel="1" x14ac:dyDescent="0.2">
      <c r="A2063" s="27">
        <f t="shared" si="93"/>
        <v>2057</v>
      </c>
      <c r="B2063" s="50">
        <v>42804</v>
      </c>
      <c r="C2063" s="34">
        <v>86.4</v>
      </c>
      <c r="D2063" s="34">
        <v>100.55</v>
      </c>
      <c r="E2063" s="34">
        <v>1.6</v>
      </c>
      <c r="F2063" s="34">
        <v>14.75</v>
      </c>
      <c r="G2063" s="34">
        <v>6.6</v>
      </c>
      <c r="H2063" s="34">
        <v>149.30000000000001</v>
      </c>
      <c r="I2063" s="34">
        <v>160.5</v>
      </c>
      <c r="J2063" s="20"/>
      <c r="K2063" s="24">
        <f t="shared" si="91"/>
        <v>77.756</v>
      </c>
      <c r="L2063" s="24"/>
      <c r="M2063" s="9">
        <v>9.4700000000000006</v>
      </c>
      <c r="N2063" s="76">
        <f t="shared" si="92"/>
        <v>0.12179124440557643</v>
      </c>
      <c r="O2063" s="4"/>
      <c r="P2063" s="23"/>
      <c r="R2063" s="34">
        <v>161.5</v>
      </c>
      <c r="S2063" s="34">
        <v>170</v>
      </c>
      <c r="T2063" s="34">
        <v>88.2</v>
      </c>
      <c r="U2063" s="34">
        <v>47.9</v>
      </c>
      <c r="V2063" s="34">
        <v>77.2</v>
      </c>
      <c r="W2063" s="78"/>
      <c r="X2063" s="78"/>
    </row>
    <row r="2064" spans="1:24" outlineLevel="1" x14ac:dyDescent="0.2">
      <c r="A2064" s="27">
        <f t="shared" si="93"/>
        <v>2058</v>
      </c>
      <c r="B2064" s="50">
        <v>42807</v>
      </c>
      <c r="C2064" s="34">
        <v>88.6</v>
      </c>
      <c r="D2064" s="34">
        <v>102.75</v>
      </c>
      <c r="E2064" s="34">
        <v>1.6</v>
      </c>
      <c r="F2064" s="34">
        <v>14.85</v>
      </c>
      <c r="G2064" s="34">
        <v>6.6</v>
      </c>
      <c r="H2064" s="34">
        <v>149.80000000000001</v>
      </c>
      <c r="I2064" s="34">
        <v>161</v>
      </c>
      <c r="J2064" s="20"/>
      <c r="K2064" s="24">
        <f t="shared" si="91"/>
        <v>79.680000000000007</v>
      </c>
      <c r="L2064" s="24"/>
      <c r="M2064" s="9">
        <v>9.84</v>
      </c>
      <c r="N2064" s="76">
        <f t="shared" si="92"/>
        <v>0.12349397590361444</v>
      </c>
      <c r="O2064" s="4"/>
      <c r="P2064" s="23"/>
      <c r="R2064" s="34">
        <v>161</v>
      </c>
      <c r="S2064" s="34">
        <v>170</v>
      </c>
      <c r="T2064" s="34">
        <v>88.7</v>
      </c>
      <c r="U2064" s="34">
        <v>50.9</v>
      </c>
      <c r="V2064" s="34">
        <v>77.2</v>
      </c>
      <c r="W2064" s="78"/>
      <c r="X2064" s="78"/>
    </row>
    <row r="2065" spans="1:24" outlineLevel="1" x14ac:dyDescent="0.2">
      <c r="A2065" s="27">
        <f t="shared" si="93"/>
        <v>2059</v>
      </c>
      <c r="B2065" s="50">
        <v>42808</v>
      </c>
      <c r="C2065" s="34">
        <v>88.6</v>
      </c>
      <c r="D2065" s="34">
        <v>102.75</v>
      </c>
      <c r="E2065" s="34">
        <v>1.6</v>
      </c>
      <c r="F2065" s="34">
        <v>15.5</v>
      </c>
      <c r="G2065" s="34">
        <v>6.55</v>
      </c>
      <c r="H2065" s="34">
        <v>149.80000000000001</v>
      </c>
      <c r="I2065" s="34">
        <v>161</v>
      </c>
      <c r="J2065" s="20"/>
      <c r="K2065" s="24">
        <f t="shared" si="91"/>
        <v>79.03</v>
      </c>
      <c r="L2065" s="24"/>
      <c r="M2065" s="9">
        <v>9.86</v>
      </c>
      <c r="N2065" s="76">
        <f t="shared" si="92"/>
        <v>0.12476274832342148</v>
      </c>
      <c r="O2065" s="4"/>
      <c r="P2065" s="23"/>
      <c r="R2065" s="34">
        <v>160.75</v>
      </c>
      <c r="S2065" s="34">
        <v>169.5</v>
      </c>
      <c r="T2065" s="34">
        <v>89.2</v>
      </c>
      <c r="U2065" s="34">
        <v>50.9</v>
      </c>
      <c r="V2065" s="34">
        <v>77.2</v>
      </c>
      <c r="W2065" s="78"/>
      <c r="X2065" s="78"/>
    </row>
    <row r="2066" spans="1:24" outlineLevel="1" x14ac:dyDescent="0.2">
      <c r="A2066" s="27">
        <f t="shared" si="93"/>
        <v>2060</v>
      </c>
      <c r="B2066" s="50">
        <v>42809</v>
      </c>
      <c r="C2066" s="34">
        <v>91</v>
      </c>
      <c r="D2066" s="34">
        <v>104.65</v>
      </c>
      <c r="E2066" s="34">
        <v>1.6</v>
      </c>
      <c r="F2066" s="34">
        <v>15.75</v>
      </c>
      <c r="G2066" s="34">
        <v>6.65</v>
      </c>
      <c r="H2066" s="34">
        <v>151.5</v>
      </c>
      <c r="I2066" s="34">
        <v>162</v>
      </c>
      <c r="J2066" s="20"/>
      <c r="K2066" s="24">
        <f t="shared" si="91"/>
        <v>80.528000000000006</v>
      </c>
      <c r="L2066" s="24"/>
      <c r="M2066" s="9">
        <v>10.68</v>
      </c>
      <c r="N2066" s="76">
        <f t="shared" si="92"/>
        <v>0.13262467713093581</v>
      </c>
      <c r="O2066" s="4"/>
      <c r="P2066" s="23"/>
      <c r="R2066" s="34">
        <v>160</v>
      </c>
      <c r="S2066" s="34">
        <v>169</v>
      </c>
      <c r="T2066" s="34">
        <v>92.7</v>
      </c>
      <c r="U2066" s="34">
        <v>52.8</v>
      </c>
      <c r="V2066" s="34">
        <v>78.5</v>
      </c>
      <c r="W2066" s="78"/>
      <c r="X2066" s="78"/>
    </row>
    <row r="2067" spans="1:24" outlineLevel="1" x14ac:dyDescent="0.2">
      <c r="A2067" s="27">
        <f t="shared" si="93"/>
        <v>2061</v>
      </c>
      <c r="B2067" s="50">
        <v>42810</v>
      </c>
      <c r="C2067" s="34">
        <v>92.7</v>
      </c>
      <c r="D2067" s="34">
        <v>106.35</v>
      </c>
      <c r="E2067" s="34">
        <v>1.7</v>
      </c>
      <c r="F2067" s="34">
        <v>16.350000000000001</v>
      </c>
      <c r="G2067" s="34">
        <v>6.8</v>
      </c>
      <c r="H2067" s="34">
        <v>152</v>
      </c>
      <c r="I2067" s="34">
        <v>162.25</v>
      </c>
      <c r="J2067" s="20"/>
      <c r="K2067" s="24">
        <f t="shared" si="91"/>
        <v>81.49199999999999</v>
      </c>
      <c r="L2067" s="24"/>
      <c r="M2067" s="9">
        <v>10.43</v>
      </c>
      <c r="N2067" s="76">
        <f t="shared" si="92"/>
        <v>0.12798802336425663</v>
      </c>
      <c r="O2067" s="4"/>
      <c r="P2067" s="23"/>
      <c r="R2067" s="34">
        <v>159.75</v>
      </c>
      <c r="S2067" s="34">
        <v>167</v>
      </c>
      <c r="T2067" s="34">
        <v>92.95</v>
      </c>
      <c r="U2067" s="34">
        <v>54.5</v>
      </c>
      <c r="V2067" s="34">
        <v>80.2</v>
      </c>
      <c r="W2067" s="78"/>
      <c r="X2067" s="78"/>
    </row>
    <row r="2068" spans="1:24" outlineLevel="1" x14ac:dyDescent="0.2">
      <c r="A2068" s="27">
        <f t="shared" si="93"/>
        <v>2062</v>
      </c>
      <c r="B2068" s="50">
        <v>42811</v>
      </c>
      <c r="C2068" s="34">
        <v>92</v>
      </c>
      <c r="D2068" s="34">
        <v>105.65</v>
      </c>
      <c r="E2068" s="34">
        <v>1.7</v>
      </c>
      <c r="F2068" s="34">
        <v>16.649999999999999</v>
      </c>
      <c r="G2068" s="34">
        <v>6.95</v>
      </c>
      <c r="H2068" s="34">
        <v>152.1</v>
      </c>
      <c r="I2068" s="34">
        <v>162.25</v>
      </c>
      <c r="J2068" s="20"/>
      <c r="K2068" s="24">
        <f t="shared" si="91"/>
        <v>80.548000000000002</v>
      </c>
      <c r="L2068" s="24"/>
      <c r="M2068" s="9">
        <v>10.130000000000001</v>
      </c>
      <c r="N2068" s="76">
        <f t="shared" si="92"/>
        <v>0.125763519888762</v>
      </c>
      <c r="O2068" s="4"/>
      <c r="P2068" s="23"/>
      <c r="R2068" s="34">
        <v>159.75</v>
      </c>
      <c r="S2068" s="34">
        <v>167</v>
      </c>
      <c r="T2068" s="34">
        <v>92.7</v>
      </c>
      <c r="U2068" s="34">
        <v>54.5</v>
      </c>
      <c r="V2068" s="34">
        <v>79.2</v>
      </c>
      <c r="W2068" s="78"/>
      <c r="X2068" s="78"/>
    </row>
    <row r="2069" spans="1:24" outlineLevel="1" x14ac:dyDescent="0.2">
      <c r="A2069" s="27">
        <f t="shared" si="93"/>
        <v>2063</v>
      </c>
      <c r="B2069" s="50">
        <v>42814</v>
      </c>
      <c r="C2069" s="34">
        <v>91.3</v>
      </c>
      <c r="D2069" s="34">
        <v>104.95</v>
      </c>
      <c r="E2069" s="34">
        <v>1.7</v>
      </c>
      <c r="F2069" s="34">
        <v>16.649999999999999</v>
      </c>
      <c r="G2069" s="34">
        <v>6.95</v>
      </c>
      <c r="H2069" s="34">
        <v>152.15</v>
      </c>
      <c r="I2069" s="34">
        <v>162.25</v>
      </c>
      <c r="J2069" s="20"/>
      <c r="K2069" s="24">
        <f t="shared" si="91"/>
        <v>79.903999999999996</v>
      </c>
      <c r="L2069" s="24"/>
      <c r="M2069" s="9">
        <v>10.29</v>
      </c>
      <c r="N2069" s="76">
        <f t="shared" si="92"/>
        <v>0.12877953544253104</v>
      </c>
      <c r="O2069" s="4"/>
      <c r="P2069" s="23"/>
      <c r="R2069" s="34">
        <v>158</v>
      </c>
      <c r="S2069" s="34">
        <v>167</v>
      </c>
      <c r="T2069" s="34">
        <v>91.95</v>
      </c>
      <c r="U2069" s="34">
        <v>53.8</v>
      </c>
      <c r="V2069" s="34">
        <v>78.5</v>
      </c>
      <c r="W2069" s="78"/>
      <c r="X2069" s="78"/>
    </row>
    <row r="2070" spans="1:24" outlineLevel="1" x14ac:dyDescent="0.2">
      <c r="A2070" s="27">
        <f t="shared" si="93"/>
        <v>2064</v>
      </c>
      <c r="B2070" s="50">
        <v>42815</v>
      </c>
      <c r="C2070" s="34">
        <v>87</v>
      </c>
      <c r="D2070" s="34">
        <v>100.65</v>
      </c>
      <c r="E2070" s="34">
        <v>1.6</v>
      </c>
      <c r="F2070" s="34">
        <v>16.5</v>
      </c>
      <c r="G2070" s="34">
        <v>6.75</v>
      </c>
      <c r="H2070" s="34">
        <v>152.15</v>
      </c>
      <c r="I2070" s="34">
        <v>162.25</v>
      </c>
      <c r="J2070" s="20"/>
      <c r="K2070" s="24">
        <f t="shared" si="91"/>
        <v>76.098000000000013</v>
      </c>
      <c r="L2070" s="24"/>
      <c r="M2070" s="9">
        <v>9.44</v>
      </c>
      <c r="N2070" s="76">
        <f t="shared" si="92"/>
        <v>0.12405056637493755</v>
      </c>
      <c r="O2070" s="4"/>
      <c r="P2070" s="23"/>
      <c r="R2070" s="34">
        <v>155.5</v>
      </c>
      <c r="S2070" s="34">
        <v>167</v>
      </c>
      <c r="T2070" s="34">
        <v>88.7</v>
      </c>
      <c r="U2070" s="34">
        <v>49.5</v>
      </c>
      <c r="V2070" s="34">
        <v>74.2</v>
      </c>
      <c r="W2070" s="78"/>
      <c r="X2070" s="78"/>
    </row>
    <row r="2071" spans="1:24" outlineLevel="1" x14ac:dyDescent="0.2">
      <c r="A2071" s="27">
        <f t="shared" si="93"/>
        <v>2065</v>
      </c>
      <c r="B2071" s="50">
        <v>42816</v>
      </c>
      <c r="C2071" s="34">
        <v>84.75</v>
      </c>
      <c r="D2071" s="34">
        <v>98.4</v>
      </c>
      <c r="E2071" s="34">
        <v>1.55</v>
      </c>
      <c r="F2071" s="34">
        <v>15.85</v>
      </c>
      <c r="G2071" s="34">
        <v>6.5</v>
      </c>
      <c r="H2071" s="34">
        <v>151.5</v>
      </c>
      <c r="I2071" s="34">
        <v>162</v>
      </c>
      <c r="J2071" s="20"/>
      <c r="K2071" s="24">
        <f t="shared" si="91"/>
        <v>74.678000000000011</v>
      </c>
      <c r="L2071" s="24"/>
      <c r="M2071" s="9">
        <v>9.5299999999999994</v>
      </c>
      <c r="N2071" s="76">
        <f t="shared" si="92"/>
        <v>0.12761455850451267</v>
      </c>
      <c r="O2071" s="4"/>
      <c r="P2071" s="23"/>
      <c r="R2071" s="34">
        <v>155.5</v>
      </c>
      <c r="S2071" s="34">
        <v>167</v>
      </c>
      <c r="T2071" s="34">
        <v>85.45</v>
      </c>
      <c r="U2071" s="34">
        <v>49.5</v>
      </c>
      <c r="V2071" s="34">
        <v>71.95</v>
      </c>
      <c r="W2071" s="78"/>
      <c r="X2071" s="78"/>
    </row>
    <row r="2072" spans="1:24" outlineLevel="1" x14ac:dyDescent="0.2">
      <c r="A2072" s="27">
        <f t="shared" si="93"/>
        <v>2066</v>
      </c>
      <c r="B2072" s="50">
        <v>42817</v>
      </c>
      <c r="C2072" s="34">
        <v>85.9</v>
      </c>
      <c r="D2072" s="34">
        <v>99.55</v>
      </c>
      <c r="E2072" s="34">
        <v>1.55</v>
      </c>
      <c r="F2072" s="34">
        <v>15.95</v>
      </c>
      <c r="G2072" s="34">
        <v>6.55</v>
      </c>
      <c r="H2072" s="34">
        <v>148.9</v>
      </c>
      <c r="I2072" s="34">
        <v>159.5</v>
      </c>
      <c r="J2072" s="20"/>
      <c r="K2072" s="24">
        <f t="shared" si="91"/>
        <v>75.635999999999996</v>
      </c>
      <c r="L2072" s="24"/>
      <c r="M2072" s="9">
        <v>9.32</v>
      </c>
      <c r="N2072" s="76">
        <f t="shared" si="92"/>
        <v>0.12322174625839548</v>
      </c>
      <c r="O2072" s="4"/>
      <c r="P2072" s="23"/>
      <c r="R2072" s="34">
        <v>151.5</v>
      </c>
      <c r="S2072" s="34">
        <v>167</v>
      </c>
      <c r="T2072" s="34">
        <v>86.95</v>
      </c>
      <c r="U2072" s="34">
        <v>50.65</v>
      </c>
      <c r="V2072" s="34">
        <v>73.099999999999994</v>
      </c>
      <c r="W2072" s="78"/>
      <c r="X2072" s="78"/>
    </row>
    <row r="2073" spans="1:24" outlineLevel="1" x14ac:dyDescent="0.2">
      <c r="A2073" s="27">
        <f t="shared" si="93"/>
        <v>2067</v>
      </c>
      <c r="B2073" s="50">
        <v>42818</v>
      </c>
      <c r="C2073" s="34">
        <v>83.6</v>
      </c>
      <c r="D2073" s="34">
        <v>97.25</v>
      </c>
      <c r="E2073" s="34">
        <v>1.55</v>
      </c>
      <c r="F2073" s="34">
        <v>16.149999999999999</v>
      </c>
      <c r="G2073" s="34">
        <v>7</v>
      </c>
      <c r="H2073" s="34">
        <v>148.6</v>
      </c>
      <c r="I2073" s="34">
        <v>159.5</v>
      </c>
      <c r="J2073" s="20"/>
      <c r="K2073" s="24">
        <f t="shared" si="91"/>
        <v>73.319999999999993</v>
      </c>
      <c r="L2073" s="24"/>
      <c r="M2073" s="9">
        <v>9.3000000000000007</v>
      </c>
      <c r="N2073" s="76">
        <f t="shared" si="92"/>
        <v>0.12684124386252049</v>
      </c>
      <c r="O2073" s="4"/>
      <c r="P2073" s="23"/>
      <c r="R2073" s="34">
        <v>151.5</v>
      </c>
      <c r="S2073" s="34">
        <v>167</v>
      </c>
      <c r="T2073" s="34">
        <v>85.45</v>
      </c>
      <c r="U2073" s="34">
        <v>48.35</v>
      </c>
      <c r="V2073" s="34">
        <v>70.8</v>
      </c>
      <c r="W2073" s="78"/>
      <c r="X2073" s="78"/>
    </row>
    <row r="2074" spans="1:24" outlineLevel="1" x14ac:dyDescent="0.2">
      <c r="A2074" s="27">
        <f t="shared" si="93"/>
        <v>2068</v>
      </c>
      <c r="B2074" s="50">
        <v>42821</v>
      </c>
      <c r="C2074" s="34">
        <v>80.95</v>
      </c>
      <c r="D2074" s="34">
        <v>94.6</v>
      </c>
      <c r="E2074" s="34">
        <v>1.5</v>
      </c>
      <c r="F2074" s="34">
        <v>16.75</v>
      </c>
      <c r="G2074" s="34">
        <v>7.1</v>
      </c>
      <c r="H2074" s="34">
        <v>149.1</v>
      </c>
      <c r="I2074" s="34">
        <v>160</v>
      </c>
      <c r="J2074" s="20"/>
      <c r="K2074" s="24">
        <f t="shared" si="91"/>
        <v>70.281999999999996</v>
      </c>
      <c r="L2074" s="24"/>
      <c r="M2074" s="9">
        <v>9.34</v>
      </c>
      <c r="N2074" s="76">
        <f t="shared" si="92"/>
        <v>0.13289320167325916</v>
      </c>
      <c r="O2074" s="4"/>
      <c r="P2074" s="23"/>
      <c r="R2074" s="34">
        <v>152.25</v>
      </c>
      <c r="S2074" s="34">
        <v>168</v>
      </c>
      <c r="T2074" s="34">
        <v>81.95</v>
      </c>
      <c r="U2074" s="34">
        <v>47.15</v>
      </c>
      <c r="V2074" s="34">
        <v>68.150000000000006</v>
      </c>
      <c r="W2074" s="78"/>
      <c r="X2074" s="78"/>
    </row>
    <row r="2075" spans="1:24" outlineLevel="1" x14ac:dyDescent="0.2">
      <c r="A2075" s="27">
        <f t="shared" si="93"/>
        <v>2069</v>
      </c>
      <c r="B2075" s="50">
        <v>42822</v>
      </c>
      <c r="C2075" s="34">
        <v>81.2</v>
      </c>
      <c r="D2075" s="34">
        <v>94.85</v>
      </c>
      <c r="E2075" s="34">
        <v>1.5</v>
      </c>
      <c r="F2075" s="34">
        <v>16.8</v>
      </c>
      <c r="G2075" s="34">
        <v>7.2</v>
      </c>
      <c r="H2075" s="34">
        <v>150</v>
      </c>
      <c r="I2075" s="34">
        <v>161</v>
      </c>
      <c r="J2075" s="20"/>
      <c r="K2075" s="24">
        <f t="shared" si="91"/>
        <v>70.462000000000003</v>
      </c>
      <c r="L2075" s="24"/>
      <c r="M2075" s="9">
        <v>9.4700000000000006</v>
      </c>
      <c r="N2075" s="76">
        <f t="shared" si="92"/>
        <v>0.1343986829780591</v>
      </c>
      <c r="O2075" s="4"/>
      <c r="P2075" s="23"/>
      <c r="R2075" s="34">
        <v>152.25</v>
      </c>
      <c r="S2075" s="34">
        <v>168</v>
      </c>
      <c r="T2075" s="34">
        <v>81.650000000000006</v>
      </c>
      <c r="U2075" s="34">
        <v>47.15</v>
      </c>
      <c r="V2075" s="34">
        <v>68.400000000000006</v>
      </c>
      <c r="W2075" s="78"/>
      <c r="X2075" s="78"/>
    </row>
    <row r="2076" spans="1:24" outlineLevel="1" x14ac:dyDescent="0.2">
      <c r="A2076" s="27">
        <f t="shared" si="93"/>
        <v>2070</v>
      </c>
      <c r="B2076" s="50">
        <v>42823</v>
      </c>
      <c r="C2076" s="34">
        <v>82.25</v>
      </c>
      <c r="D2076" s="34">
        <v>95.45</v>
      </c>
      <c r="E2076" s="34">
        <v>1.5</v>
      </c>
      <c r="F2076" s="34">
        <v>16.8</v>
      </c>
      <c r="G2076" s="34">
        <v>7.15</v>
      </c>
      <c r="H2076" s="34">
        <v>150.69999999999999</v>
      </c>
      <c r="I2076" s="34">
        <v>162</v>
      </c>
      <c r="J2076" s="20"/>
      <c r="K2076" s="24">
        <f t="shared" si="91"/>
        <v>71.01400000000001</v>
      </c>
      <c r="L2076" s="24"/>
      <c r="M2076" s="9">
        <v>9.6199999999999992</v>
      </c>
      <c r="N2076" s="76">
        <f t="shared" si="92"/>
        <v>0.1354662460923198</v>
      </c>
      <c r="O2076" s="4"/>
      <c r="P2076" s="23"/>
      <c r="R2076" s="34">
        <v>153.25</v>
      </c>
      <c r="S2076" s="34">
        <v>169</v>
      </c>
      <c r="T2076" s="34">
        <v>82.65</v>
      </c>
      <c r="U2076" s="34">
        <v>48.45</v>
      </c>
      <c r="V2076" s="34">
        <v>69.45</v>
      </c>
      <c r="W2076" s="78"/>
      <c r="X2076" s="78"/>
    </row>
    <row r="2077" spans="1:24" outlineLevel="1" x14ac:dyDescent="0.2">
      <c r="A2077" s="27">
        <f t="shared" si="93"/>
        <v>2071</v>
      </c>
      <c r="B2077" s="50">
        <v>42824</v>
      </c>
      <c r="C2077" s="34">
        <v>81.099999999999994</v>
      </c>
      <c r="D2077" s="34">
        <v>94.3</v>
      </c>
      <c r="E2077" s="34">
        <v>1.5</v>
      </c>
      <c r="F2077" s="34">
        <v>16.7</v>
      </c>
      <c r="G2077" s="34">
        <v>6.85</v>
      </c>
      <c r="H2077" s="34">
        <v>150.75</v>
      </c>
      <c r="I2077" s="34">
        <v>162.25</v>
      </c>
      <c r="J2077" s="20"/>
      <c r="K2077" s="24">
        <f t="shared" si="91"/>
        <v>70.055999999999997</v>
      </c>
      <c r="L2077" s="24"/>
      <c r="M2077" s="9">
        <v>9.5399999999999991</v>
      </c>
      <c r="N2077" s="76">
        <f t="shared" si="92"/>
        <v>0.13617677286742033</v>
      </c>
      <c r="O2077" s="4"/>
      <c r="P2077" s="23"/>
      <c r="R2077" s="34">
        <v>153.75</v>
      </c>
      <c r="S2077" s="34">
        <v>169</v>
      </c>
      <c r="T2077" s="34">
        <v>81.95</v>
      </c>
      <c r="U2077" s="34">
        <v>48.15</v>
      </c>
      <c r="V2077" s="34">
        <v>68.3</v>
      </c>
      <c r="W2077" s="78"/>
      <c r="X2077" s="78"/>
    </row>
    <row r="2078" spans="1:24" outlineLevel="1" x14ac:dyDescent="0.2">
      <c r="A2078" s="27">
        <f t="shared" si="93"/>
        <v>2072</v>
      </c>
      <c r="B2078" s="50">
        <v>42825</v>
      </c>
      <c r="C2078" s="34">
        <v>79.25</v>
      </c>
      <c r="D2078" s="34">
        <v>92.45</v>
      </c>
      <c r="E2078" s="34">
        <v>1.5</v>
      </c>
      <c r="F2078" s="34">
        <v>16.350000000000001</v>
      </c>
      <c r="G2078" s="34">
        <v>6.6</v>
      </c>
      <c r="H2078" s="34">
        <v>150.94999999999999</v>
      </c>
      <c r="I2078" s="34">
        <v>162.25</v>
      </c>
      <c r="J2078" s="20"/>
      <c r="K2078" s="24">
        <f t="shared" si="91"/>
        <v>68.704000000000008</v>
      </c>
      <c r="L2078" s="24"/>
      <c r="M2078" s="9">
        <v>9.5</v>
      </c>
      <c r="N2078" s="76">
        <f t="shared" si="92"/>
        <v>0.13827433628318583</v>
      </c>
      <c r="O2078" s="4"/>
      <c r="P2078" s="23"/>
      <c r="R2078" s="34">
        <v>158</v>
      </c>
      <c r="S2078" s="34">
        <v>169.5</v>
      </c>
      <c r="T2078" s="34">
        <v>80.25</v>
      </c>
      <c r="U2078" s="34">
        <v>47.65</v>
      </c>
      <c r="V2078" s="34">
        <v>66.45</v>
      </c>
      <c r="W2078" s="78"/>
      <c r="X2078" s="78"/>
    </row>
    <row r="2079" spans="1:24" outlineLevel="1" x14ac:dyDescent="0.2">
      <c r="A2079" s="27">
        <f t="shared" si="93"/>
        <v>2073</v>
      </c>
      <c r="B2079" s="50">
        <v>42828</v>
      </c>
      <c r="C2079" s="34">
        <v>79.2</v>
      </c>
      <c r="D2079" s="34">
        <v>92.4</v>
      </c>
      <c r="E2079" s="34">
        <v>1.5</v>
      </c>
      <c r="F2079" s="34">
        <v>15.95</v>
      </c>
      <c r="G2079" s="34">
        <v>6.5</v>
      </c>
      <c r="H2079" s="34">
        <v>151.6</v>
      </c>
      <c r="I2079" s="34">
        <v>162.75</v>
      </c>
      <c r="J2079" s="20"/>
      <c r="K2079" s="24">
        <f t="shared" si="91"/>
        <v>69.058000000000007</v>
      </c>
      <c r="L2079" s="24"/>
      <c r="M2079" s="9">
        <v>9.49</v>
      </c>
      <c r="N2079" s="76">
        <f t="shared" si="92"/>
        <v>0.13742071881606766</v>
      </c>
      <c r="O2079" s="4"/>
      <c r="P2079" s="23"/>
      <c r="R2079" s="34">
        <v>162.5</v>
      </c>
      <c r="S2079" s="34">
        <v>170</v>
      </c>
      <c r="T2079" s="34">
        <v>79.45</v>
      </c>
      <c r="U2079" s="34">
        <v>47.6</v>
      </c>
      <c r="V2079" s="34">
        <v>66.400000000000006</v>
      </c>
      <c r="W2079" s="78"/>
      <c r="X2079" s="78"/>
    </row>
    <row r="2080" spans="1:24" outlineLevel="1" x14ac:dyDescent="0.2">
      <c r="A2080" s="27">
        <f t="shared" si="93"/>
        <v>2074</v>
      </c>
      <c r="B2080" s="50">
        <v>42829</v>
      </c>
      <c r="C2080" s="34">
        <v>79.2</v>
      </c>
      <c r="D2080" s="34">
        <v>92.4</v>
      </c>
      <c r="E2080" s="34">
        <v>1.5</v>
      </c>
      <c r="F2080" s="34">
        <v>15.35</v>
      </c>
      <c r="G2080" s="34">
        <v>6.35</v>
      </c>
      <c r="H2080" s="34">
        <v>157</v>
      </c>
      <c r="I2080" s="34">
        <v>168</v>
      </c>
      <c r="J2080" s="20"/>
      <c r="K2080" s="24">
        <f t="shared" si="91"/>
        <v>69.658000000000015</v>
      </c>
      <c r="L2080" s="24"/>
      <c r="M2080" s="9">
        <v>9.86</v>
      </c>
      <c r="N2080" s="76">
        <f t="shared" si="92"/>
        <v>0.14154870940882594</v>
      </c>
      <c r="O2080" s="4"/>
      <c r="P2080" s="23"/>
      <c r="R2080" s="34">
        <v>182.5</v>
      </c>
      <c r="S2080" s="34">
        <v>175.25</v>
      </c>
      <c r="T2080" s="34">
        <v>79.45</v>
      </c>
      <c r="U2080" s="34">
        <v>47.6</v>
      </c>
      <c r="V2080" s="34">
        <v>66.400000000000006</v>
      </c>
      <c r="W2080" s="78"/>
      <c r="X2080" s="78"/>
    </row>
    <row r="2081" spans="1:24" outlineLevel="1" x14ac:dyDescent="0.2">
      <c r="A2081" s="27">
        <f t="shared" si="93"/>
        <v>2075</v>
      </c>
      <c r="B2081" s="50">
        <v>42830</v>
      </c>
      <c r="C2081" s="34">
        <v>81.75</v>
      </c>
      <c r="D2081" s="34">
        <v>94.95</v>
      </c>
      <c r="E2081" s="34">
        <v>1.5</v>
      </c>
      <c r="F2081" s="34">
        <v>14.2</v>
      </c>
      <c r="G2081" s="34">
        <v>6.2</v>
      </c>
      <c r="H2081" s="34">
        <v>170.1</v>
      </c>
      <c r="I2081" s="34">
        <v>181</v>
      </c>
      <c r="J2081" s="20"/>
      <c r="K2081" s="24">
        <f t="shared" si="91"/>
        <v>73.154000000000011</v>
      </c>
      <c r="L2081" s="24"/>
      <c r="M2081" s="9">
        <v>9.43</v>
      </c>
      <c r="N2081" s="76">
        <f t="shared" si="92"/>
        <v>0.12890614320474614</v>
      </c>
      <c r="O2081" s="4"/>
      <c r="P2081" s="23"/>
      <c r="R2081" s="34">
        <v>241</v>
      </c>
      <c r="S2081" s="34">
        <v>200</v>
      </c>
      <c r="T2081" s="34">
        <v>81.45</v>
      </c>
      <c r="U2081" s="34">
        <v>49.15</v>
      </c>
      <c r="V2081" s="34">
        <v>67.95</v>
      </c>
      <c r="W2081" s="78"/>
      <c r="X2081" s="78"/>
    </row>
    <row r="2082" spans="1:24" outlineLevel="1" x14ac:dyDescent="0.2">
      <c r="A2082" s="27">
        <f t="shared" si="93"/>
        <v>2076</v>
      </c>
      <c r="B2082" s="50">
        <v>42831</v>
      </c>
      <c r="C2082" s="34">
        <v>78.349999999999994</v>
      </c>
      <c r="D2082" s="34">
        <v>91.55</v>
      </c>
      <c r="E2082" s="34">
        <v>1.5</v>
      </c>
      <c r="F2082" s="34">
        <v>14.45</v>
      </c>
      <c r="G2082" s="34">
        <v>6.2</v>
      </c>
      <c r="H2082" s="34">
        <v>196</v>
      </c>
      <c r="I2082" s="34">
        <v>196</v>
      </c>
      <c r="J2082" s="20"/>
      <c r="K2082" s="24">
        <f t="shared" si="91"/>
        <v>69.775999999999996</v>
      </c>
      <c r="L2082" s="24"/>
      <c r="M2082" s="9">
        <v>9.16</v>
      </c>
      <c r="N2082" s="76">
        <f t="shared" si="92"/>
        <v>0.13127722999312086</v>
      </c>
      <c r="O2082" s="4"/>
      <c r="P2082" s="23"/>
      <c r="R2082" s="34">
        <v>250</v>
      </c>
      <c r="S2082" s="34">
        <v>215</v>
      </c>
      <c r="T2082" s="34">
        <v>80.7</v>
      </c>
      <c r="U2082" s="34">
        <v>46.75</v>
      </c>
      <c r="V2082" s="34">
        <v>65.55</v>
      </c>
      <c r="W2082" s="78"/>
      <c r="X2082" s="78"/>
    </row>
    <row r="2083" spans="1:24" outlineLevel="1" x14ac:dyDescent="0.2">
      <c r="A2083" s="27">
        <f t="shared" si="93"/>
        <v>2077</v>
      </c>
      <c r="B2083" s="50">
        <v>42832</v>
      </c>
      <c r="C2083" s="34">
        <v>76.2</v>
      </c>
      <c r="D2083" s="34">
        <v>88.4</v>
      </c>
      <c r="E2083" s="34">
        <v>1.4</v>
      </c>
      <c r="F2083" s="34">
        <v>14.45</v>
      </c>
      <c r="G2083" s="34">
        <v>6.15</v>
      </c>
      <c r="H2083" s="34">
        <v>235</v>
      </c>
      <c r="I2083" s="34">
        <v>211</v>
      </c>
      <c r="J2083" s="20"/>
      <c r="K2083" s="24">
        <f t="shared" si="91"/>
        <v>66.878</v>
      </c>
      <c r="L2083" s="24"/>
      <c r="M2083" s="9">
        <v>9.23</v>
      </c>
      <c r="N2083" s="76">
        <f t="shared" si="92"/>
        <v>0.13801250037381502</v>
      </c>
      <c r="O2083" s="4"/>
      <c r="P2083" s="23"/>
      <c r="R2083" s="34">
        <v>291</v>
      </c>
      <c r="S2083" s="34">
        <v>230</v>
      </c>
      <c r="T2083" s="34">
        <v>76.95</v>
      </c>
      <c r="U2083" s="34">
        <v>44.6</v>
      </c>
      <c r="V2083" s="34">
        <v>63.4</v>
      </c>
      <c r="W2083" s="78"/>
      <c r="X2083" s="78"/>
    </row>
    <row r="2084" spans="1:24" outlineLevel="1" x14ac:dyDescent="0.2">
      <c r="A2084" s="27">
        <f t="shared" si="93"/>
        <v>2078</v>
      </c>
      <c r="B2084" s="50">
        <v>42835</v>
      </c>
      <c r="C2084" s="34">
        <v>74.150000000000006</v>
      </c>
      <c r="D2084" s="34">
        <v>86.35</v>
      </c>
      <c r="E2084" s="34">
        <v>1.4</v>
      </c>
      <c r="F2084" s="34">
        <v>14.45</v>
      </c>
      <c r="G2084" s="34">
        <v>6.1</v>
      </c>
      <c r="H2084" s="34">
        <v>240</v>
      </c>
      <c r="I2084" s="34">
        <v>231</v>
      </c>
      <c r="J2084" s="20"/>
      <c r="K2084" s="24">
        <f t="shared" si="91"/>
        <v>64.99199999999999</v>
      </c>
      <c r="L2084" s="24"/>
      <c r="M2084" s="9">
        <v>9.24</v>
      </c>
      <c r="N2084" s="76">
        <f t="shared" si="92"/>
        <v>0.14217134416543578</v>
      </c>
      <c r="O2084" s="4"/>
      <c r="P2084" s="23"/>
      <c r="R2084" s="34">
        <v>291</v>
      </c>
      <c r="S2084" s="34">
        <v>255</v>
      </c>
      <c r="T2084" s="34">
        <v>76.2</v>
      </c>
      <c r="U2084" s="34">
        <v>42.55</v>
      </c>
      <c r="V2084" s="34">
        <v>61.35</v>
      </c>
      <c r="W2084" s="78"/>
      <c r="X2084" s="78"/>
    </row>
    <row r="2085" spans="1:24" outlineLevel="1" x14ac:dyDescent="0.2">
      <c r="A2085" s="27">
        <f t="shared" si="93"/>
        <v>2079</v>
      </c>
      <c r="B2085" s="50">
        <v>42836</v>
      </c>
      <c r="C2085" s="34">
        <v>74.650000000000006</v>
      </c>
      <c r="D2085" s="34">
        <v>86.85</v>
      </c>
      <c r="E2085" s="34">
        <v>1.4</v>
      </c>
      <c r="F2085" s="34">
        <v>15</v>
      </c>
      <c r="G2085" s="34">
        <v>6.2</v>
      </c>
      <c r="H2085" s="34">
        <v>247.5</v>
      </c>
      <c r="I2085" s="34">
        <v>241</v>
      </c>
      <c r="J2085" s="20"/>
      <c r="K2085" s="24">
        <f t="shared" si="91"/>
        <v>64.902000000000001</v>
      </c>
      <c r="L2085" s="24"/>
      <c r="M2085" s="9">
        <v>9.15</v>
      </c>
      <c r="N2085" s="76">
        <f t="shared" si="92"/>
        <v>0.14098178792641214</v>
      </c>
      <c r="O2085" s="4"/>
      <c r="P2085" s="23"/>
      <c r="R2085" s="34">
        <v>294</v>
      </c>
      <c r="S2085" s="34">
        <v>265</v>
      </c>
      <c r="T2085" s="34">
        <v>74.7</v>
      </c>
      <c r="U2085" s="34">
        <v>43.05</v>
      </c>
      <c r="V2085" s="34">
        <v>61.85</v>
      </c>
      <c r="W2085" s="78"/>
      <c r="X2085" s="78"/>
    </row>
    <row r="2086" spans="1:24" outlineLevel="1" x14ac:dyDescent="0.2">
      <c r="A2086" s="27">
        <f t="shared" si="93"/>
        <v>2080</v>
      </c>
      <c r="B2086" s="50">
        <v>42837</v>
      </c>
      <c r="C2086" s="34">
        <v>69</v>
      </c>
      <c r="D2086" s="34">
        <v>80.2</v>
      </c>
      <c r="E2086" s="34">
        <v>1.25</v>
      </c>
      <c r="F2086" s="34">
        <v>15.1</v>
      </c>
      <c r="G2086" s="34">
        <v>6.25</v>
      </c>
      <c r="H2086" s="34">
        <v>252.5</v>
      </c>
      <c r="I2086" s="34">
        <v>246</v>
      </c>
      <c r="J2086" s="20"/>
      <c r="K2086" s="24">
        <f t="shared" si="91"/>
        <v>58.684000000000005</v>
      </c>
      <c r="L2086" s="24"/>
      <c r="M2086" s="9">
        <v>8.74</v>
      </c>
      <c r="N2086" s="76">
        <f t="shared" si="92"/>
        <v>0.14893326971576579</v>
      </c>
      <c r="O2086" s="4"/>
      <c r="P2086" s="23"/>
      <c r="R2086" s="34">
        <v>302</v>
      </c>
      <c r="S2086" s="34">
        <v>271</v>
      </c>
      <c r="T2086" s="34">
        <v>69.45</v>
      </c>
      <c r="U2086" s="34">
        <v>40</v>
      </c>
      <c r="V2086" s="34">
        <v>58.8</v>
      </c>
      <c r="W2086" s="78"/>
      <c r="X2086" s="78"/>
    </row>
    <row r="2087" spans="1:24" outlineLevel="1" x14ac:dyDescent="0.2">
      <c r="A2087" s="27">
        <f t="shared" si="93"/>
        <v>2081</v>
      </c>
      <c r="B2087" s="50">
        <v>42838</v>
      </c>
      <c r="C2087" s="34">
        <v>69</v>
      </c>
      <c r="D2087" s="34">
        <v>80.2</v>
      </c>
      <c r="E2087" s="34">
        <v>1.25</v>
      </c>
      <c r="F2087" s="34">
        <v>14.95</v>
      </c>
      <c r="G2087" s="34">
        <v>6.3</v>
      </c>
      <c r="H2087" s="34">
        <v>252.5</v>
      </c>
      <c r="I2087" s="34">
        <v>246</v>
      </c>
      <c r="J2087" s="20"/>
      <c r="K2087" s="24">
        <f t="shared" si="91"/>
        <v>58.834000000000003</v>
      </c>
      <c r="L2087" s="24"/>
      <c r="M2087" s="9">
        <v>8.7200000000000006</v>
      </c>
      <c r="N2087" s="76">
        <f t="shared" si="92"/>
        <v>0.14821361797600027</v>
      </c>
      <c r="O2087" s="4"/>
      <c r="P2087" s="23"/>
      <c r="R2087" s="34">
        <v>302</v>
      </c>
      <c r="S2087" s="34">
        <v>276</v>
      </c>
      <c r="T2087" s="34">
        <v>69.099999999999994</v>
      </c>
      <c r="U2087" s="34">
        <v>40</v>
      </c>
      <c r="V2087" s="34">
        <v>58.8</v>
      </c>
      <c r="W2087" s="78"/>
      <c r="X2087" s="78"/>
    </row>
    <row r="2088" spans="1:24" outlineLevel="1" x14ac:dyDescent="0.2">
      <c r="A2088" s="27">
        <f t="shared" si="93"/>
        <v>2082</v>
      </c>
      <c r="B2088" s="50">
        <v>42842</v>
      </c>
      <c r="C2088" s="34">
        <v>64.25</v>
      </c>
      <c r="D2088" s="34">
        <v>75.45</v>
      </c>
      <c r="E2088" s="34">
        <v>1.2</v>
      </c>
      <c r="F2088" s="34">
        <v>14.95</v>
      </c>
      <c r="G2088" s="34">
        <v>6.3</v>
      </c>
      <c r="H2088" s="34">
        <v>252.5</v>
      </c>
      <c r="I2088" s="34">
        <v>246</v>
      </c>
      <c r="J2088" s="20"/>
      <c r="K2088" s="24">
        <f t="shared" si="91"/>
        <v>54.463999999999999</v>
      </c>
      <c r="L2088" s="24"/>
      <c r="M2088" s="9">
        <v>8.8000000000000007</v>
      </c>
      <c r="N2088" s="76">
        <f t="shared" si="92"/>
        <v>0.16157461809635723</v>
      </c>
      <c r="O2088" s="4"/>
      <c r="P2088" s="23"/>
      <c r="R2088" s="34">
        <v>304</v>
      </c>
      <c r="S2088" s="34">
        <v>276</v>
      </c>
      <c r="T2088" s="34">
        <v>66.099999999999994</v>
      </c>
      <c r="U2088" s="34">
        <v>35.25</v>
      </c>
      <c r="V2088" s="34">
        <v>54.05</v>
      </c>
      <c r="W2088" s="78"/>
      <c r="X2088" s="78"/>
    </row>
    <row r="2089" spans="1:24" outlineLevel="1" x14ac:dyDescent="0.2">
      <c r="A2089" s="27">
        <f t="shared" si="93"/>
        <v>2083</v>
      </c>
      <c r="B2089" s="50">
        <v>42843</v>
      </c>
      <c r="C2089" s="34">
        <v>63.8</v>
      </c>
      <c r="D2089" s="34">
        <v>74.5</v>
      </c>
      <c r="E2089" s="34">
        <v>1.2</v>
      </c>
      <c r="F2089" s="34">
        <v>14.65</v>
      </c>
      <c r="G2089" s="34">
        <v>6.4</v>
      </c>
      <c r="H2089" s="34">
        <v>247.5</v>
      </c>
      <c r="I2089" s="34">
        <v>241</v>
      </c>
      <c r="J2089" s="20"/>
      <c r="K2089" s="24">
        <f t="shared" si="91"/>
        <v>53.890000000000008</v>
      </c>
      <c r="L2089" s="24"/>
      <c r="M2089" s="9">
        <v>8.57</v>
      </c>
      <c r="N2089" s="76">
        <f t="shared" si="92"/>
        <v>0.15902764891445537</v>
      </c>
      <c r="O2089" s="4"/>
      <c r="P2089" s="23"/>
      <c r="R2089" s="34">
        <v>285</v>
      </c>
      <c r="S2089" s="34">
        <v>256</v>
      </c>
      <c r="T2089" s="34">
        <v>61.35</v>
      </c>
      <c r="U2089" s="34">
        <v>34.799999999999997</v>
      </c>
      <c r="V2089" s="34">
        <v>53.6</v>
      </c>
      <c r="W2089" s="78"/>
      <c r="X2089" s="78"/>
    </row>
    <row r="2090" spans="1:24" outlineLevel="1" x14ac:dyDescent="0.2">
      <c r="A2090" s="27">
        <f t="shared" si="93"/>
        <v>2084</v>
      </c>
      <c r="B2090" s="50">
        <v>42844</v>
      </c>
      <c r="C2090" s="34">
        <v>65.150000000000006</v>
      </c>
      <c r="D2090" s="34">
        <v>77.150000000000006</v>
      </c>
      <c r="E2090" s="34">
        <v>1.2</v>
      </c>
      <c r="F2090" s="34">
        <v>14.3</v>
      </c>
      <c r="G2090" s="34">
        <v>6.3</v>
      </c>
      <c r="H2090" s="34">
        <v>247.5</v>
      </c>
      <c r="I2090" s="34">
        <v>241</v>
      </c>
      <c r="J2090" s="20"/>
      <c r="K2090" s="24">
        <f t="shared" si="91"/>
        <v>56.678000000000011</v>
      </c>
      <c r="L2090" s="24"/>
      <c r="M2090" s="9">
        <v>8.51</v>
      </c>
      <c r="N2090" s="76">
        <f t="shared" si="92"/>
        <v>0.15014644129997526</v>
      </c>
      <c r="O2090" s="4"/>
      <c r="P2090" s="23"/>
      <c r="R2090" s="34">
        <v>285</v>
      </c>
      <c r="S2090" s="34">
        <v>256</v>
      </c>
      <c r="T2090" s="34">
        <v>64.849999999999994</v>
      </c>
      <c r="U2090" s="34">
        <v>36.15</v>
      </c>
      <c r="V2090" s="34">
        <v>54.95</v>
      </c>
      <c r="W2090" s="78"/>
      <c r="X2090" s="78"/>
    </row>
    <row r="2091" spans="1:24" outlineLevel="1" x14ac:dyDescent="0.2">
      <c r="A2091" s="27">
        <f t="shared" si="93"/>
        <v>2085</v>
      </c>
      <c r="B2091" s="50">
        <v>42845</v>
      </c>
      <c r="C2091" s="34">
        <v>65.75</v>
      </c>
      <c r="D2091" s="34">
        <v>77.75</v>
      </c>
      <c r="E2091" s="34">
        <v>1.2</v>
      </c>
      <c r="F2091" s="34">
        <v>13.75</v>
      </c>
      <c r="G2091" s="34">
        <v>6.05</v>
      </c>
      <c r="H2091" s="34">
        <v>237.5</v>
      </c>
      <c r="I2091" s="34">
        <v>231</v>
      </c>
      <c r="J2091" s="20"/>
      <c r="K2091" s="24">
        <f t="shared" si="91"/>
        <v>57.78</v>
      </c>
      <c r="L2091" s="24"/>
      <c r="M2091" s="9">
        <v>8.82</v>
      </c>
      <c r="N2091" s="76">
        <f t="shared" si="92"/>
        <v>0.15264797507788161</v>
      </c>
      <c r="O2091" s="4"/>
      <c r="P2091" s="23"/>
      <c r="R2091" s="34">
        <v>275</v>
      </c>
      <c r="S2091" s="34">
        <v>246</v>
      </c>
      <c r="T2091" s="34">
        <v>65.650000000000006</v>
      </c>
      <c r="U2091" s="34">
        <v>36.75</v>
      </c>
      <c r="V2091" s="34">
        <v>55.55</v>
      </c>
      <c r="W2091" s="78"/>
      <c r="X2091" s="78"/>
    </row>
    <row r="2092" spans="1:24" outlineLevel="1" x14ac:dyDescent="0.2">
      <c r="A2092" s="27">
        <f t="shared" si="93"/>
        <v>2086</v>
      </c>
      <c r="B2092" s="50">
        <v>42846</v>
      </c>
      <c r="C2092" s="34">
        <v>67.900000000000006</v>
      </c>
      <c r="D2092" s="34">
        <v>79.900000000000006</v>
      </c>
      <c r="E2092" s="34">
        <v>1.2</v>
      </c>
      <c r="F2092" s="34">
        <v>13.6</v>
      </c>
      <c r="G2092" s="34">
        <v>6.05</v>
      </c>
      <c r="H2092" s="34">
        <v>227.5</v>
      </c>
      <c r="I2092" s="34">
        <v>211</v>
      </c>
      <c r="J2092" s="20"/>
      <c r="K2092" s="24">
        <f t="shared" si="91"/>
        <v>59.908000000000008</v>
      </c>
      <c r="L2092" s="24"/>
      <c r="M2092" s="9">
        <v>8.8699999999999992</v>
      </c>
      <c r="N2092" s="76">
        <f t="shared" si="92"/>
        <v>0.14806035921746674</v>
      </c>
      <c r="O2092" s="4"/>
      <c r="P2092" s="23"/>
      <c r="R2092" s="34">
        <v>252</v>
      </c>
      <c r="S2092" s="34">
        <v>221</v>
      </c>
      <c r="T2092" s="34">
        <v>68.45</v>
      </c>
      <c r="U2092" s="34">
        <v>38.9</v>
      </c>
      <c r="V2092" s="34">
        <v>57.7</v>
      </c>
      <c r="W2092" s="78"/>
      <c r="X2092" s="78"/>
    </row>
    <row r="2093" spans="1:24" outlineLevel="1" x14ac:dyDescent="0.2">
      <c r="A2093" s="27">
        <f t="shared" si="93"/>
        <v>2087</v>
      </c>
      <c r="B2093" s="50">
        <v>42849</v>
      </c>
      <c r="C2093" s="34">
        <v>66.55</v>
      </c>
      <c r="D2093" s="34">
        <v>78.55</v>
      </c>
      <c r="E2093" s="34">
        <v>1.2</v>
      </c>
      <c r="F2093" s="34">
        <v>13.5</v>
      </c>
      <c r="G2093" s="34">
        <v>6.05</v>
      </c>
      <c r="H2093" s="34">
        <v>227.5</v>
      </c>
      <c r="I2093" s="34">
        <v>206</v>
      </c>
      <c r="J2093" s="20"/>
      <c r="K2093" s="24">
        <f t="shared" si="91"/>
        <v>58.766000000000005</v>
      </c>
      <c r="L2093" s="24"/>
      <c r="M2093" s="9">
        <v>8.75</v>
      </c>
      <c r="N2093" s="76">
        <f t="shared" si="92"/>
        <v>0.14889561991627812</v>
      </c>
      <c r="O2093" s="4"/>
      <c r="P2093" s="23"/>
      <c r="R2093" s="34">
        <v>252</v>
      </c>
      <c r="S2093" s="34">
        <v>218.5</v>
      </c>
      <c r="T2093" s="34">
        <v>66.7</v>
      </c>
      <c r="U2093" s="34">
        <v>37.549999999999997</v>
      </c>
      <c r="V2093" s="34">
        <v>56.35</v>
      </c>
      <c r="W2093" s="78"/>
      <c r="X2093" s="78"/>
    </row>
    <row r="2094" spans="1:24" outlineLevel="1" x14ac:dyDescent="0.2">
      <c r="A2094" s="27">
        <f t="shared" si="93"/>
        <v>2088</v>
      </c>
      <c r="B2094" s="50">
        <v>42850</v>
      </c>
      <c r="C2094" s="34">
        <v>66.3</v>
      </c>
      <c r="D2094" s="34">
        <v>78.3</v>
      </c>
      <c r="E2094" s="34">
        <v>1.2</v>
      </c>
      <c r="F2094" s="34">
        <v>13.4</v>
      </c>
      <c r="G2094" s="34">
        <v>6.15</v>
      </c>
      <c r="H2094" s="34">
        <v>222.5</v>
      </c>
      <c r="I2094" s="34">
        <v>196</v>
      </c>
      <c r="J2094" s="20"/>
      <c r="K2094" s="24">
        <f t="shared" si="91"/>
        <v>58.636000000000003</v>
      </c>
      <c r="L2094" s="24"/>
      <c r="M2094" s="9">
        <v>8.9499999999999993</v>
      </c>
      <c r="N2094" s="76">
        <f t="shared" si="92"/>
        <v>0.15263660549832866</v>
      </c>
      <c r="O2094" s="4"/>
      <c r="P2094" s="23"/>
      <c r="R2094" s="34">
        <v>247</v>
      </c>
      <c r="S2094" s="34">
        <v>208.5</v>
      </c>
      <c r="T2094" s="34">
        <v>66.7</v>
      </c>
      <c r="U2094" s="34">
        <v>37.299999999999997</v>
      </c>
      <c r="V2094" s="34">
        <v>56.1</v>
      </c>
      <c r="W2094" s="78"/>
      <c r="X2094" s="78"/>
    </row>
    <row r="2095" spans="1:24" outlineLevel="1" x14ac:dyDescent="0.2">
      <c r="A2095" s="27">
        <f t="shared" si="93"/>
        <v>2089</v>
      </c>
      <c r="B2095" s="50">
        <v>42851</v>
      </c>
      <c r="C2095" s="34">
        <v>67.150000000000006</v>
      </c>
      <c r="D2095" s="34">
        <v>79.150000000000006</v>
      </c>
      <c r="E2095" s="34">
        <v>1.2</v>
      </c>
      <c r="F2095" s="34">
        <v>13.5</v>
      </c>
      <c r="G2095" s="34">
        <v>6.15</v>
      </c>
      <c r="H2095" s="34">
        <v>222.5</v>
      </c>
      <c r="I2095" s="34">
        <v>196</v>
      </c>
      <c r="J2095" s="20"/>
      <c r="K2095" s="24">
        <f t="shared" si="91"/>
        <v>59.318000000000012</v>
      </c>
      <c r="L2095" s="24"/>
      <c r="M2095" s="9">
        <v>8.73</v>
      </c>
      <c r="N2095" s="76">
        <f t="shared" si="92"/>
        <v>0.14717286489767017</v>
      </c>
      <c r="O2095" s="4"/>
      <c r="P2095" s="23"/>
      <c r="R2095" s="34">
        <v>244</v>
      </c>
      <c r="S2095" s="34">
        <v>208.5</v>
      </c>
      <c r="T2095" s="34">
        <v>66.8</v>
      </c>
      <c r="U2095" s="34">
        <v>38.15</v>
      </c>
      <c r="V2095" s="34">
        <v>56.95</v>
      </c>
      <c r="W2095" s="78"/>
      <c r="X2095" s="78"/>
    </row>
    <row r="2096" spans="1:24" outlineLevel="1" x14ac:dyDescent="0.2">
      <c r="A2096" s="27">
        <f t="shared" si="93"/>
        <v>2090</v>
      </c>
      <c r="B2096" s="50">
        <v>42852</v>
      </c>
      <c r="C2096" s="34">
        <v>67.150000000000006</v>
      </c>
      <c r="D2096" s="34">
        <v>79.150000000000006</v>
      </c>
      <c r="E2096" s="34">
        <v>1.2</v>
      </c>
      <c r="F2096" s="34">
        <v>13.7</v>
      </c>
      <c r="G2096" s="34">
        <v>6.1</v>
      </c>
      <c r="H2096" s="34">
        <v>217.5</v>
      </c>
      <c r="I2096" s="34">
        <v>191</v>
      </c>
      <c r="J2096" s="20"/>
      <c r="K2096" s="24">
        <f t="shared" si="91"/>
        <v>59.118000000000009</v>
      </c>
      <c r="L2096" s="24"/>
      <c r="M2096" s="9">
        <v>8.42</v>
      </c>
      <c r="N2096" s="76">
        <f t="shared" si="92"/>
        <v>0.14242701038600764</v>
      </c>
      <c r="O2096" s="4"/>
      <c r="P2096" s="23"/>
      <c r="R2096" s="34">
        <v>244</v>
      </c>
      <c r="S2096" s="34">
        <v>208.5</v>
      </c>
      <c r="T2096" s="34">
        <v>66.55</v>
      </c>
      <c r="U2096" s="34">
        <v>38.15</v>
      </c>
      <c r="V2096" s="34">
        <v>56.95</v>
      </c>
      <c r="W2096" s="78"/>
      <c r="X2096" s="78"/>
    </row>
    <row r="2097" spans="1:24" outlineLevel="1" x14ac:dyDescent="0.2">
      <c r="A2097" s="27">
        <f t="shared" si="93"/>
        <v>2091</v>
      </c>
      <c r="B2097" s="50">
        <v>42853</v>
      </c>
      <c r="C2097" s="34">
        <v>67.3</v>
      </c>
      <c r="D2097" s="34">
        <v>79.3</v>
      </c>
      <c r="E2097" s="34">
        <v>1.2</v>
      </c>
      <c r="F2097" s="34">
        <v>13.7</v>
      </c>
      <c r="G2097" s="34">
        <v>6</v>
      </c>
      <c r="H2097" s="34">
        <v>212.5</v>
      </c>
      <c r="I2097" s="34">
        <v>186</v>
      </c>
      <c r="J2097" s="20"/>
      <c r="K2097" s="24">
        <f t="shared" si="91"/>
        <v>59.256</v>
      </c>
      <c r="L2097" s="24"/>
      <c r="M2097" s="9">
        <v>8.58</v>
      </c>
      <c r="N2097" s="76">
        <f t="shared" si="92"/>
        <v>0.14479546375050628</v>
      </c>
      <c r="O2097" s="4"/>
      <c r="P2097" s="23"/>
      <c r="R2097" s="34">
        <v>239</v>
      </c>
      <c r="S2097" s="34">
        <v>203.5</v>
      </c>
      <c r="T2097" s="34">
        <v>68.3</v>
      </c>
      <c r="U2097" s="34">
        <v>38.299999999999997</v>
      </c>
      <c r="V2097" s="34">
        <v>57.1</v>
      </c>
      <c r="W2097" s="78"/>
      <c r="X2097" s="78"/>
    </row>
    <row r="2098" spans="1:24" outlineLevel="1" x14ac:dyDescent="0.2">
      <c r="A2098" s="27">
        <f t="shared" si="93"/>
        <v>2092</v>
      </c>
      <c r="B2098" s="50">
        <v>42856</v>
      </c>
      <c r="C2098" s="34">
        <v>67.3</v>
      </c>
      <c r="D2098" s="34">
        <v>79.3</v>
      </c>
      <c r="E2098" s="34">
        <v>1.2</v>
      </c>
      <c r="F2098" s="34">
        <v>13.7</v>
      </c>
      <c r="G2098" s="34">
        <v>6</v>
      </c>
      <c r="H2098" s="34">
        <v>212.5</v>
      </c>
      <c r="I2098" s="34">
        <v>186</v>
      </c>
      <c r="J2098" s="20"/>
      <c r="K2098" s="24">
        <f t="shared" si="91"/>
        <v>59.256</v>
      </c>
      <c r="L2098" s="24"/>
      <c r="M2098" s="9">
        <v>8.68</v>
      </c>
      <c r="N2098" s="76">
        <f t="shared" si="92"/>
        <v>0.14648305656811125</v>
      </c>
      <c r="O2098" s="4"/>
      <c r="P2098" s="23"/>
      <c r="R2098" s="34">
        <v>239</v>
      </c>
      <c r="S2098" s="34">
        <v>203.5</v>
      </c>
      <c r="T2098" s="34">
        <f>+T2097</f>
        <v>68.3</v>
      </c>
      <c r="U2098" s="34">
        <v>38.299999999999997</v>
      </c>
      <c r="V2098" s="34">
        <v>57.1</v>
      </c>
      <c r="W2098" s="78"/>
      <c r="X2098" s="78"/>
    </row>
    <row r="2099" spans="1:24" outlineLevel="1" x14ac:dyDescent="0.2">
      <c r="A2099" s="27">
        <f t="shared" si="93"/>
        <v>2093</v>
      </c>
      <c r="B2099" s="50">
        <v>42857</v>
      </c>
      <c r="C2099" s="34">
        <v>69.150000000000006</v>
      </c>
      <c r="D2099" s="34">
        <v>81.150000000000006</v>
      </c>
      <c r="E2099" s="34">
        <v>1.2</v>
      </c>
      <c r="F2099" s="34">
        <v>13.6</v>
      </c>
      <c r="G2099" s="34">
        <v>5.75</v>
      </c>
      <c r="H2099" s="34">
        <v>212.5</v>
      </c>
      <c r="I2099" s="34">
        <v>186</v>
      </c>
      <c r="J2099" s="20"/>
      <c r="K2099" s="24">
        <f t="shared" si="91"/>
        <v>61.058000000000014</v>
      </c>
      <c r="L2099" s="24"/>
      <c r="M2099" s="9">
        <v>8.82</v>
      </c>
      <c r="N2099" s="76">
        <f t="shared" si="92"/>
        <v>0.14445281535589108</v>
      </c>
      <c r="O2099" s="4"/>
      <c r="P2099" s="23"/>
      <c r="R2099" s="34">
        <v>239</v>
      </c>
      <c r="S2099" s="34">
        <v>203.5</v>
      </c>
      <c r="T2099" s="34">
        <v>69.2</v>
      </c>
      <c r="U2099" s="34">
        <v>40.15</v>
      </c>
      <c r="V2099" s="34">
        <v>58.95</v>
      </c>
      <c r="W2099" s="78"/>
      <c r="X2099" s="78"/>
    </row>
    <row r="2100" spans="1:24" outlineLevel="1" x14ac:dyDescent="0.2">
      <c r="A2100" s="27">
        <f t="shared" si="93"/>
        <v>2094</v>
      </c>
      <c r="B2100" s="50">
        <v>42858</v>
      </c>
      <c r="C2100" s="34">
        <v>68.599999999999994</v>
      </c>
      <c r="D2100" s="34">
        <v>80.599999999999994</v>
      </c>
      <c r="E2100" s="34">
        <v>1.2</v>
      </c>
      <c r="F2100" s="34">
        <v>13.4</v>
      </c>
      <c r="G2100" s="34">
        <v>5.5</v>
      </c>
      <c r="H2100" s="34">
        <v>202.5</v>
      </c>
      <c r="I2100" s="34">
        <v>176</v>
      </c>
      <c r="J2100" s="20"/>
      <c r="K2100" s="24">
        <f t="shared" si="91"/>
        <v>60.752000000000002</v>
      </c>
      <c r="L2100" s="24"/>
      <c r="M2100" s="9">
        <v>8.36</v>
      </c>
      <c r="N2100" s="76">
        <f t="shared" si="92"/>
        <v>0.13760863839873583</v>
      </c>
      <c r="O2100" s="4"/>
      <c r="P2100" s="23"/>
      <c r="R2100" s="34">
        <v>218</v>
      </c>
      <c r="S2100" s="34">
        <v>187</v>
      </c>
      <c r="T2100" s="34">
        <v>68.2</v>
      </c>
      <c r="U2100" s="34">
        <v>40.15</v>
      </c>
      <c r="V2100" s="34">
        <v>58.95</v>
      </c>
      <c r="W2100" s="78"/>
      <c r="X2100" s="78"/>
    </row>
    <row r="2101" spans="1:24" outlineLevel="1" x14ac:dyDescent="0.2">
      <c r="A2101" s="27">
        <f t="shared" si="93"/>
        <v>2095</v>
      </c>
      <c r="B2101" s="50">
        <v>42859</v>
      </c>
      <c r="C2101" s="34">
        <v>63.4</v>
      </c>
      <c r="D2101" s="34">
        <v>75.400000000000006</v>
      </c>
      <c r="E2101" s="34">
        <v>1.1499999999999999</v>
      </c>
      <c r="F2101" s="34">
        <v>13.3</v>
      </c>
      <c r="G2101" s="34">
        <v>5.5</v>
      </c>
      <c r="H2101" s="34">
        <v>192.5</v>
      </c>
      <c r="I2101" s="34">
        <v>176</v>
      </c>
      <c r="J2101" s="20"/>
      <c r="K2101" s="24">
        <f t="shared" si="91"/>
        <v>56.068000000000012</v>
      </c>
      <c r="L2101" s="24"/>
      <c r="M2101" s="9">
        <v>7.95</v>
      </c>
      <c r="N2101" s="76">
        <f t="shared" si="92"/>
        <v>0.14179210958122276</v>
      </c>
      <c r="O2101" s="4"/>
      <c r="P2101" s="23"/>
      <c r="R2101" s="34">
        <v>200</v>
      </c>
      <c r="S2101" s="34">
        <v>187</v>
      </c>
      <c r="T2101" s="34">
        <v>63.95</v>
      </c>
      <c r="U2101" s="34">
        <v>36.950000000000003</v>
      </c>
      <c r="V2101" s="34">
        <v>54.75</v>
      </c>
      <c r="W2101" s="78"/>
      <c r="X2101" s="78"/>
    </row>
    <row r="2102" spans="1:24" outlineLevel="1" x14ac:dyDescent="0.2">
      <c r="A2102" s="27">
        <f t="shared" si="93"/>
        <v>2096</v>
      </c>
      <c r="B2102" s="50">
        <v>42860</v>
      </c>
      <c r="C2102" s="34">
        <v>61.4</v>
      </c>
      <c r="D2102" s="34">
        <v>73.400000000000006</v>
      </c>
      <c r="E2102" s="34">
        <v>1.1499999999999999</v>
      </c>
      <c r="F2102" s="34">
        <v>13.2</v>
      </c>
      <c r="G2102" s="34">
        <v>5.55</v>
      </c>
      <c r="H2102" s="34">
        <v>180.5</v>
      </c>
      <c r="I2102" s="34">
        <v>170</v>
      </c>
      <c r="J2102" s="20"/>
      <c r="K2102" s="24">
        <f t="shared" si="91"/>
        <v>54.328000000000003</v>
      </c>
      <c r="L2102" s="24"/>
      <c r="M2102" s="9">
        <v>8.17</v>
      </c>
      <c r="N2102" s="76">
        <f t="shared" si="92"/>
        <v>0.15038285966720658</v>
      </c>
      <c r="O2102" s="4"/>
      <c r="P2102" s="23"/>
      <c r="R2102" s="34">
        <v>188</v>
      </c>
      <c r="S2102" s="34">
        <v>175</v>
      </c>
      <c r="T2102" s="34">
        <v>61.7</v>
      </c>
      <c r="U2102" s="34">
        <v>35.950000000000003</v>
      </c>
      <c r="V2102" s="34">
        <v>53.75</v>
      </c>
      <c r="W2102" s="78"/>
      <c r="X2102" s="78"/>
    </row>
    <row r="2103" spans="1:24" outlineLevel="1" x14ac:dyDescent="0.2">
      <c r="A2103" s="27">
        <f t="shared" si="93"/>
        <v>2097</v>
      </c>
      <c r="B2103" s="50">
        <v>42863</v>
      </c>
      <c r="C2103" s="34">
        <v>60.95</v>
      </c>
      <c r="D2103" s="34">
        <v>71.75</v>
      </c>
      <c r="E2103" s="34">
        <v>1.1000000000000001</v>
      </c>
      <c r="F2103" s="34">
        <v>13.6</v>
      </c>
      <c r="G2103" s="34">
        <v>6.15</v>
      </c>
      <c r="H2103" s="34">
        <v>178.5</v>
      </c>
      <c r="I2103" s="34">
        <v>170</v>
      </c>
      <c r="J2103" s="20"/>
      <c r="K2103" s="24">
        <f t="shared" si="91"/>
        <v>52.410000000000004</v>
      </c>
      <c r="L2103" s="24"/>
      <c r="M2103" s="9">
        <v>8.1300000000000008</v>
      </c>
      <c r="N2103" s="76">
        <f t="shared" si="92"/>
        <v>0.15512306811677162</v>
      </c>
      <c r="O2103" s="4"/>
      <c r="P2103" s="23"/>
      <c r="R2103" s="34">
        <v>188</v>
      </c>
      <c r="S2103" s="34">
        <v>175</v>
      </c>
      <c r="T2103" s="34">
        <v>60.95</v>
      </c>
      <c r="U2103" s="34">
        <v>35.5</v>
      </c>
      <c r="V2103" s="34">
        <v>53.3</v>
      </c>
      <c r="W2103" s="78"/>
      <c r="X2103" s="78"/>
    </row>
    <row r="2104" spans="1:24" outlineLevel="1" x14ac:dyDescent="0.2">
      <c r="A2104" s="27">
        <f t="shared" si="93"/>
        <v>2098</v>
      </c>
      <c r="B2104" s="50">
        <v>42864</v>
      </c>
      <c r="C2104" s="34">
        <v>60.75</v>
      </c>
      <c r="D2104" s="34">
        <v>71.55</v>
      </c>
      <c r="E2104" s="34">
        <v>1.1000000000000001</v>
      </c>
      <c r="F2104" s="34">
        <v>13.55</v>
      </c>
      <c r="G2104" s="34">
        <v>6.2</v>
      </c>
      <c r="H2104" s="34">
        <v>167.5</v>
      </c>
      <c r="I2104" s="34">
        <v>167</v>
      </c>
      <c r="J2104" s="20"/>
      <c r="K2104" s="24">
        <f t="shared" si="91"/>
        <v>52.275999999999996</v>
      </c>
      <c r="L2104" s="24"/>
      <c r="M2104" s="9">
        <v>8.26</v>
      </c>
      <c r="N2104" s="76">
        <f t="shared" si="92"/>
        <v>0.1580074986609534</v>
      </c>
      <c r="O2104" s="4"/>
      <c r="P2104" s="23"/>
      <c r="R2104" s="34">
        <v>179</v>
      </c>
      <c r="S2104" s="34">
        <v>172</v>
      </c>
      <c r="T2104" s="34">
        <v>60.4</v>
      </c>
      <c r="U2104" s="34">
        <v>35.299999999999997</v>
      </c>
      <c r="V2104" s="34">
        <v>53.1</v>
      </c>
      <c r="W2104" s="78"/>
      <c r="X2104" s="78"/>
    </row>
    <row r="2105" spans="1:24" outlineLevel="1" x14ac:dyDescent="0.2">
      <c r="A2105" s="27">
        <f t="shared" si="93"/>
        <v>2099</v>
      </c>
      <c r="B2105" s="50">
        <v>42865</v>
      </c>
      <c r="C2105" s="34">
        <v>60.75</v>
      </c>
      <c r="D2105" s="34">
        <v>71.55</v>
      </c>
      <c r="E2105" s="34">
        <v>1.1000000000000001</v>
      </c>
      <c r="F2105" s="34">
        <v>13.55</v>
      </c>
      <c r="G2105" s="34">
        <v>6.2</v>
      </c>
      <c r="H2105" s="34">
        <v>167.5</v>
      </c>
      <c r="I2105" s="34">
        <v>167</v>
      </c>
      <c r="J2105" s="20"/>
      <c r="K2105" s="24">
        <f t="shared" si="91"/>
        <v>52.275999999999996</v>
      </c>
      <c r="L2105" s="24"/>
      <c r="M2105" s="9">
        <v>8.36</v>
      </c>
      <c r="N2105" s="76">
        <f t="shared" si="92"/>
        <v>0.15992042237355575</v>
      </c>
      <c r="O2105" s="4"/>
      <c r="P2105" s="23"/>
      <c r="R2105" s="34">
        <v>179</v>
      </c>
      <c r="S2105" s="34">
        <v>172</v>
      </c>
      <c r="T2105" s="34">
        <v>62.15</v>
      </c>
      <c r="U2105" s="34">
        <v>35.299999999999997</v>
      </c>
      <c r="V2105" s="34">
        <v>53.1</v>
      </c>
      <c r="W2105" s="78"/>
      <c r="X2105" s="78"/>
    </row>
    <row r="2106" spans="1:24" outlineLevel="1" x14ac:dyDescent="0.2">
      <c r="A2106" s="27">
        <f t="shared" si="93"/>
        <v>2100</v>
      </c>
      <c r="B2106" s="50">
        <v>42866</v>
      </c>
      <c r="C2106" s="34">
        <v>60.95</v>
      </c>
      <c r="D2106" s="34">
        <v>71.75</v>
      </c>
      <c r="E2106" s="34">
        <v>1.1000000000000001</v>
      </c>
      <c r="F2106" s="34">
        <v>14.25</v>
      </c>
      <c r="G2106" s="34">
        <v>6.2</v>
      </c>
      <c r="H2106" s="34">
        <v>163.5</v>
      </c>
      <c r="I2106" s="34">
        <v>165</v>
      </c>
      <c r="J2106" s="20"/>
      <c r="K2106" s="24">
        <f t="shared" si="91"/>
        <v>51.760000000000005</v>
      </c>
      <c r="L2106" s="24"/>
      <c r="M2106" s="9">
        <v>8.33</v>
      </c>
      <c r="N2106" s="76">
        <f t="shared" si="92"/>
        <v>0.16093508500772796</v>
      </c>
      <c r="O2106" s="4"/>
      <c r="P2106" s="23"/>
      <c r="R2106" s="34">
        <v>179</v>
      </c>
      <c r="S2106" s="34">
        <v>170</v>
      </c>
      <c r="T2106" s="34">
        <v>60.95</v>
      </c>
      <c r="U2106" s="34">
        <v>35.5</v>
      </c>
      <c r="V2106" s="34">
        <v>53.3</v>
      </c>
      <c r="W2106" s="78"/>
      <c r="X2106" s="78"/>
    </row>
    <row r="2107" spans="1:24" outlineLevel="1" x14ac:dyDescent="0.2">
      <c r="A2107" s="27">
        <f t="shared" si="93"/>
        <v>2101</v>
      </c>
      <c r="B2107" s="50">
        <v>42867</v>
      </c>
      <c r="C2107" s="34">
        <v>60.55</v>
      </c>
      <c r="D2107" s="34">
        <v>71.349999999999994</v>
      </c>
      <c r="E2107" s="34">
        <v>1.1000000000000001</v>
      </c>
      <c r="F2107" s="34">
        <v>14.5</v>
      </c>
      <c r="G2107" s="34">
        <v>6.2</v>
      </c>
      <c r="H2107" s="34">
        <v>151.19999999999999</v>
      </c>
      <c r="I2107" s="34">
        <v>160</v>
      </c>
      <c r="J2107" s="20"/>
      <c r="K2107" s="24">
        <f t="shared" si="91"/>
        <v>51.141999999999996</v>
      </c>
      <c r="L2107" s="24"/>
      <c r="M2107" s="9">
        <v>8.26</v>
      </c>
      <c r="N2107" s="76">
        <f t="shared" si="92"/>
        <v>0.1615110867779907</v>
      </c>
      <c r="O2107" s="4"/>
      <c r="P2107" s="23"/>
      <c r="R2107" s="34">
        <v>168</v>
      </c>
      <c r="S2107" s="34">
        <v>169</v>
      </c>
      <c r="T2107" s="34">
        <v>60.7</v>
      </c>
      <c r="U2107" s="34">
        <v>35.5</v>
      </c>
      <c r="V2107" s="34">
        <v>52.9</v>
      </c>
      <c r="W2107" s="78"/>
      <c r="X2107" s="78"/>
    </row>
    <row r="2108" spans="1:24" outlineLevel="1" x14ac:dyDescent="0.2">
      <c r="A2108" s="27">
        <f t="shared" si="93"/>
        <v>2102</v>
      </c>
      <c r="B2108" s="50">
        <v>42870</v>
      </c>
      <c r="C2108" s="34">
        <v>61.25</v>
      </c>
      <c r="D2108" s="34">
        <v>72.05</v>
      </c>
      <c r="E2108" s="34">
        <v>1.1000000000000001</v>
      </c>
      <c r="F2108" s="34">
        <v>14.25</v>
      </c>
      <c r="G2108" s="34">
        <v>5.95</v>
      </c>
      <c r="H2108" s="34">
        <v>149.19999999999999</v>
      </c>
      <c r="I2108" s="34">
        <v>158</v>
      </c>
      <c r="J2108" s="20"/>
      <c r="K2108" s="24">
        <f t="shared" ref="K2108:K2171" si="94">+D2108*0.92-F2108</f>
        <v>52.036000000000001</v>
      </c>
      <c r="L2108" s="24"/>
      <c r="M2108" s="9">
        <v>8.51</v>
      </c>
      <c r="N2108" s="76">
        <f t="shared" ref="N2108:N2171" si="95">+M2108/K2108</f>
        <v>0.16354062572065492</v>
      </c>
      <c r="O2108" s="4"/>
      <c r="P2108" s="23"/>
      <c r="R2108" s="34">
        <v>167</v>
      </c>
      <c r="S2108" s="34">
        <v>167</v>
      </c>
      <c r="T2108" s="34">
        <v>61.4</v>
      </c>
      <c r="U2108" s="34">
        <v>35.5</v>
      </c>
      <c r="V2108" s="34">
        <v>52.9</v>
      </c>
      <c r="W2108" s="78"/>
      <c r="X2108" s="78"/>
    </row>
    <row r="2109" spans="1:24" outlineLevel="1" x14ac:dyDescent="0.2">
      <c r="A2109" s="27">
        <f t="shared" si="93"/>
        <v>2103</v>
      </c>
      <c r="B2109" s="50">
        <v>42871</v>
      </c>
      <c r="C2109" s="34">
        <v>61.65</v>
      </c>
      <c r="D2109" s="34">
        <v>72.45</v>
      </c>
      <c r="E2109" s="34">
        <v>1.1000000000000001</v>
      </c>
      <c r="F2109" s="34">
        <v>14.25</v>
      </c>
      <c r="G2109" s="34">
        <v>5.85</v>
      </c>
      <c r="H2109" s="34">
        <v>147.25</v>
      </c>
      <c r="I2109" s="34">
        <v>156</v>
      </c>
      <c r="J2109" s="20"/>
      <c r="K2109" s="24">
        <f t="shared" si="94"/>
        <v>52.404000000000011</v>
      </c>
      <c r="L2109" s="24"/>
      <c r="M2109" s="9">
        <v>8.77</v>
      </c>
      <c r="N2109" s="76">
        <f t="shared" si="95"/>
        <v>0.16735363712693682</v>
      </c>
      <c r="O2109" s="4"/>
      <c r="P2109" s="23"/>
      <c r="R2109" s="34">
        <v>161</v>
      </c>
      <c r="S2109" s="34">
        <v>165.5</v>
      </c>
      <c r="T2109" s="34">
        <v>61.65</v>
      </c>
      <c r="U2109" s="34">
        <v>35.900000000000013</v>
      </c>
      <c r="V2109" s="34">
        <v>53.3</v>
      </c>
      <c r="W2109" s="78"/>
      <c r="X2109" s="78"/>
    </row>
    <row r="2110" spans="1:24" outlineLevel="1" x14ac:dyDescent="0.2">
      <c r="A2110" s="27">
        <f t="shared" si="93"/>
        <v>2104</v>
      </c>
      <c r="B2110" s="50">
        <v>42872</v>
      </c>
      <c r="C2110" s="34">
        <v>62.45</v>
      </c>
      <c r="D2110" s="34">
        <v>73.25</v>
      </c>
      <c r="E2110" s="34">
        <v>1.1000000000000001</v>
      </c>
      <c r="F2110" s="34">
        <v>14.2</v>
      </c>
      <c r="G2110" s="34">
        <v>5.8</v>
      </c>
      <c r="H2110" s="34">
        <v>147.25</v>
      </c>
      <c r="I2110" s="34">
        <v>156</v>
      </c>
      <c r="J2110" s="20"/>
      <c r="K2110" s="24">
        <f t="shared" si="94"/>
        <v>53.19</v>
      </c>
      <c r="L2110" s="24"/>
      <c r="M2110" s="9">
        <v>8.5399999999999991</v>
      </c>
      <c r="N2110" s="76">
        <f t="shared" si="95"/>
        <v>0.16055649558187629</v>
      </c>
      <c r="O2110" s="4"/>
      <c r="P2110" s="23"/>
      <c r="R2110" s="34">
        <v>161</v>
      </c>
      <c r="S2110" s="34">
        <v>165.5</v>
      </c>
      <c r="T2110" s="34">
        <v>62.4</v>
      </c>
      <c r="U2110" s="34">
        <v>36.700000000000003</v>
      </c>
      <c r="V2110" s="34">
        <v>54.1</v>
      </c>
      <c r="W2110" s="78"/>
      <c r="X2110" s="78"/>
    </row>
    <row r="2111" spans="1:24" outlineLevel="1" x14ac:dyDescent="0.2">
      <c r="A2111" s="27">
        <f t="shared" si="93"/>
        <v>2105</v>
      </c>
      <c r="B2111" s="50">
        <v>42873</v>
      </c>
      <c r="C2111" s="34">
        <v>62.45</v>
      </c>
      <c r="D2111" s="34">
        <v>72.8</v>
      </c>
      <c r="E2111" s="34">
        <v>1.1000000000000001</v>
      </c>
      <c r="F2111" s="34">
        <v>14.5</v>
      </c>
      <c r="G2111" s="34">
        <v>6.1</v>
      </c>
      <c r="H2111" s="34">
        <v>146.30000000000001</v>
      </c>
      <c r="I2111" s="34">
        <v>155</v>
      </c>
      <c r="J2111" s="20"/>
      <c r="K2111" s="24">
        <f t="shared" si="94"/>
        <v>52.475999999999999</v>
      </c>
      <c r="L2111" s="24"/>
      <c r="M2111" s="9">
        <v>8</v>
      </c>
      <c r="N2111" s="76">
        <f t="shared" si="95"/>
        <v>0.15245064410397136</v>
      </c>
      <c r="O2111" s="4"/>
      <c r="P2111" s="23"/>
      <c r="R2111" s="34">
        <v>157</v>
      </c>
      <c r="S2111" s="34">
        <v>163.5</v>
      </c>
      <c r="T2111" s="34">
        <v>62.15</v>
      </c>
      <c r="U2111" s="34">
        <v>36</v>
      </c>
      <c r="V2111" s="34">
        <v>52.9</v>
      </c>
      <c r="W2111" s="78"/>
      <c r="X2111" s="78"/>
    </row>
    <row r="2112" spans="1:24" outlineLevel="1" x14ac:dyDescent="0.2">
      <c r="A2112" s="27">
        <f t="shared" si="93"/>
        <v>2106</v>
      </c>
      <c r="B2112" s="50">
        <v>42874</v>
      </c>
      <c r="C2112" s="34">
        <v>63.05</v>
      </c>
      <c r="D2112" s="34">
        <v>73.650000000000006</v>
      </c>
      <c r="E2112" s="34">
        <v>1.1000000000000001</v>
      </c>
      <c r="F2112" s="34">
        <v>14.6</v>
      </c>
      <c r="G2112" s="34">
        <v>6.15</v>
      </c>
      <c r="H2112" s="34">
        <v>146</v>
      </c>
      <c r="I2112" s="34">
        <v>154.5</v>
      </c>
      <c r="J2112" s="20"/>
      <c r="K2112" s="24">
        <f t="shared" si="94"/>
        <v>53.158000000000008</v>
      </c>
      <c r="L2112" s="24"/>
      <c r="M2112" s="9">
        <v>8.42</v>
      </c>
      <c r="N2112" s="76">
        <f t="shared" si="95"/>
        <v>0.15839572594905751</v>
      </c>
      <c r="O2112" s="4"/>
      <c r="P2112" s="23"/>
      <c r="R2112" s="34">
        <v>157</v>
      </c>
      <c r="S2112" s="34">
        <v>163.5</v>
      </c>
      <c r="T2112" s="34">
        <v>63.15</v>
      </c>
      <c r="U2112" s="34">
        <v>36.299999999999997</v>
      </c>
      <c r="V2112" s="34">
        <v>53.2</v>
      </c>
      <c r="W2112" s="78"/>
      <c r="X2112" s="78"/>
    </row>
    <row r="2113" spans="1:24" outlineLevel="1" x14ac:dyDescent="0.2">
      <c r="A2113" s="27">
        <f t="shared" si="93"/>
        <v>2107</v>
      </c>
      <c r="B2113" s="50">
        <v>42877</v>
      </c>
      <c r="C2113" s="34">
        <v>63.3</v>
      </c>
      <c r="D2113" s="34">
        <v>73.900000000000006</v>
      </c>
      <c r="E2113" s="34">
        <v>1.1499999999999999</v>
      </c>
      <c r="F2113" s="34">
        <v>14.75</v>
      </c>
      <c r="G2113" s="34">
        <v>6.2</v>
      </c>
      <c r="H2113" s="34">
        <v>146.5</v>
      </c>
      <c r="I2113" s="34">
        <v>155</v>
      </c>
      <c r="J2113" s="20"/>
      <c r="K2113" s="24">
        <f t="shared" si="94"/>
        <v>53.238000000000014</v>
      </c>
      <c r="L2113" s="24"/>
      <c r="M2113" s="9">
        <v>8.49</v>
      </c>
      <c r="N2113" s="76">
        <f t="shared" si="95"/>
        <v>0.1594725571959878</v>
      </c>
      <c r="O2113" s="4"/>
      <c r="P2113" s="23"/>
      <c r="R2113" s="34">
        <v>156.5</v>
      </c>
      <c r="S2113" s="34">
        <v>160</v>
      </c>
      <c r="T2113" s="34">
        <v>63.9</v>
      </c>
      <c r="U2113" s="34">
        <v>36.549999999999997</v>
      </c>
      <c r="V2113" s="34">
        <v>53.45</v>
      </c>
      <c r="W2113" s="78"/>
      <c r="X2113" s="78"/>
    </row>
    <row r="2114" spans="1:24" outlineLevel="1" x14ac:dyDescent="0.2">
      <c r="A2114" s="27">
        <f t="shared" si="93"/>
        <v>2108</v>
      </c>
      <c r="B2114" s="50">
        <v>42878</v>
      </c>
      <c r="C2114" s="34">
        <v>62.05</v>
      </c>
      <c r="D2114" s="34">
        <v>72.650000000000006</v>
      </c>
      <c r="E2114" s="34">
        <v>1.1499999999999999</v>
      </c>
      <c r="F2114" s="34">
        <v>14.6</v>
      </c>
      <c r="G2114" s="34">
        <v>6.25</v>
      </c>
      <c r="H2114" s="34">
        <v>146.25</v>
      </c>
      <c r="I2114" s="34">
        <v>155</v>
      </c>
      <c r="J2114" s="20"/>
      <c r="K2114" s="24">
        <f t="shared" si="94"/>
        <v>52.238000000000007</v>
      </c>
      <c r="L2114" s="24"/>
      <c r="M2114" s="9">
        <v>8.6300000000000008</v>
      </c>
      <c r="N2114" s="76">
        <f t="shared" si="95"/>
        <v>0.16520540602626441</v>
      </c>
      <c r="O2114" s="4"/>
      <c r="P2114" s="23"/>
      <c r="R2114" s="34">
        <v>154</v>
      </c>
      <c r="S2114" s="34">
        <v>160.5</v>
      </c>
      <c r="T2114" s="34">
        <v>62.7</v>
      </c>
      <c r="U2114" s="34">
        <v>35.950000000000003</v>
      </c>
      <c r="V2114" s="34">
        <v>52.85</v>
      </c>
      <c r="W2114" s="78"/>
      <c r="X2114" s="78"/>
    </row>
    <row r="2115" spans="1:24" outlineLevel="1" x14ac:dyDescent="0.2">
      <c r="A2115" s="27">
        <f t="shared" si="93"/>
        <v>2109</v>
      </c>
      <c r="B2115" s="50">
        <v>42879</v>
      </c>
      <c r="C2115" s="34">
        <v>60.65</v>
      </c>
      <c r="D2115" s="34">
        <v>71.25</v>
      </c>
      <c r="E2115" s="34">
        <v>1.1499999999999999</v>
      </c>
      <c r="F2115" s="34">
        <v>14.5</v>
      </c>
      <c r="G2115" s="34">
        <v>6</v>
      </c>
      <c r="H2115" s="34">
        <v>146.4</v>
      </c>
      <c r="I2115" s="34">
        <v>155</v>
      </c>
      <c r="J2115" s="20"/>
      <c r="K2115" s="24">
        <f t="shared" si="94"/>
        <v>51.05</v>
      </c>
      <c r="L2115" s="24"/>
      <c r="M2115" s="9">
        <v>8.4600000000000009</v>
      </c>
      <c r="N2115" s="76">
        <f t="shared" si="95"/>
        <v>0.16571988246816849</v>
      </c>
      <c r="O2115" s="4"/>
      <c r="P2115" s="23"/>
      <c r="R2115" s="34">
        <v>154</v>
      </c>
      <c r="S2115" s="34">
        <v>160.5</v>
      </c>
      <c r="T2115" s="34">
        <v>60.6</v>
      </c>
      <c r="U2115" s="34">
        <v>35.25</v>
      </c>
      <c r="V2115" s="34">
        <v>52.15</v>
      </c>
      <c r="W2115" s="78"/>
      <c r="X2115" s="78"/>
    </row>
    <row r="2116" spans="1:24" outlineLevel="1" x14ac:dyDescent="0.2">
      <c r="A2116" s="27">
        <f t="shared" si="93"/>
        <v>2110</v>
      </c>
      <c r="B2116" s="50">
        <v>42880</v>
      </c>
      <c r="C2116" s="34">
        <f>C2117+1.05</f>
        <v>59.05</v>
      </c>
      <c r="D2116" s="34">
        <v>69.649999999999991</v>
      </c>
      <c r="E2116" s="34">
        <v>1.1000000000000001</v>
      </c>
      <c r="F2116" s="34">
        <v>14.2</v>
      </c>
      <c r="G2116" s="34">
        <v>5.95</v>
      </c>
      <c r="H2116" s="34">
        <v>146.30000000000001</v>
      </c>
      <c r="I2116" s="34">
        <v>154</v>
      </c>
      <c r="J2116" s="20"/>
      <c r="K2116" s="24">
        <f t="shared" si="94"/>
        <v>49.877999999999986</v>
      </c>
      <c r="L2116" s="24"/>
      <c r="M2116" s="9">
        <v>8.4700000000000006</v>
      </c>
      <c r="N2116" s="76">
        <f t="shared" si="95"/>
        <v>0.1698143470066964</v>
      </c>
      <c r="O2116" s="4"/>
      <c r="P2116" s="23"/>
      <c r="R2116" s="34">
        <v>154</v>
      </c>
      <c r="S2116" s="34">
        <v>160.5</v>
      </c>
      <c r="T2116" s="34">
        <v>59.4</v>
      </c>
      <c r="U2116" s="34">
        <v>34.65</v>
      </c>
      <c r="V2116" s="34">
        <v>50</v>
      </c>
      <c r="W2116" s="78"/>
      <c r="X2116" s="78"/>
    </row>
    <row r="2117" spans="1:24" outlineLevel="1" x14ac:dyDescent="0.2">
      <c r="A2117" s="27">
        <f t="shared" si="93"/>
        <v>2111</v>
      </c>
      <c r="B2117" s="50">
        <v>42881</v>
      </c>
      <c r="C2117" s="34">
        <v>58</v>
      </c>
      <c r="D2117" s="34">
        <v>68.599999999999994</v>
      </c>
      <c r="E2117" s="34">
        <v>1.1000000000000001</v>
      </c>
      <c r="F2117" s="34">
        <v>14.2</v>
      </c>
      <c r="G2117" s="34">
        <v>6</v>
      </c>
      <c r="H2117" s="34">
        <v>146.80000000000001</v>
      </c>
      <c r="I2117" s="34">
        <v>153</v>
      </c>
      <c r="J2117" s="20"/>
      <c r="K2117" s="24">
        <f t="shared" si="94"/>
        <v>48.911999999999992</v>
      </c>
      <c r="L2117" s="24"/>
      <c r="M2117" s="9">
        <v>8.5299999999999994</v>
      </c>
      <c r="N2117" s="76">
        <f t="shared" si="95"/>
        <v>0.17439483153418386</v>
      </c>
      <c r="O2117" s="4"/>
      <c r="P2117" s="23"/>
      <c r="R2117" s="34">
        <v>153</v>
      </c>
      <c r="S2117" s="34">
        <v>162.5</v>
      </c>
      <c r="T2117" s="34">
        <v>58.2</v>
      </c>
      <c r="U2117" s="34">
        <v>33.6</v>
      </c>
      <c r="V2117" s="34">
        <v>48.95</v>
      </c>
      <c r="W2117" s="78"/>
      <c r="X2117" s="78"/>
    </row>
    <row r="2118" spans="1:24" outlineLevel="1" x14ac:dyDescent="0.2">
      <c r="A2118" s="27">
        <f t="shared" si="93"/>
        <v>2112</v>
      </c>
      <c r="B2118" s="50">
        <v>42884</v>
      </c>
      <c r="C2118" s="34">
        <v>58</v>
      </c>
      <c r="D2118" s="34">
        <v>68.599999999999994</v>
      </c>
      <c r="E2118" s="34">
        <v>1.1000000000000001</v>
      </c>
      <c r="F2118" s="34">
        <v>14.2</v>
      </c>
      <c r="G2118" s="34">
        <v>6</v>
      </c>
      <c r="H2118" s="34">
        <v>146.85</v>
      </c>
      <c r="I2118" s="34">
        <v>155.5</v>
      </c>
      <c r="J2118" s="20"/>
      <c r="K2118" s="24">
        <f t="shared" si="94"/>
        <v>48.911999999999992</v>
      </c>
      <c r="L2118" s="24"/>
      <c r="M2118" s="9">
        <v>8.5299999999999994</v>
      </c>
      <c r="N2118" s="76">
        <f t="shared" si="95"/>
        <v>0.17439483153418386</v>
      </c>
      <c r="O2118" s="4"/>
      <c r="P2118" s="23"/>
      <c r="R2118" s="34">
        <v>153</v>
      </c>
      <c r="S2118" s="34">
        <v>162.5</v>
      </c>
      <c r="T2118" s="34">
        <v>58.2</v>
      </c>
      <c r="U2118" s="34">
        <v>33.6</v>
      </c>
      <c r="V2118" s="34">
        <v>48.75</v>
      </c>
      <c r="W2118" s="78"/>
      <c r="X2118" s="78"/>
    </row>
    <row r="2119" spans="1:24" outlineLevel="1" x14ac:dyDescent="0.2">
      <c r="A2119" s="27">
        <f t="shared" si="93"/>
        <v>2113</v>
      </c>
      <c r="B2119" s="50">
        <v>42885</v>
      </c>
      <c r="C2119" s="34">
        <v>57.8</v>
      </c>
      <c r="D2119" s="34">
        <v>69.599999999999994</v>
      </c>
      <c r="E2119" s="34">
        <v>1.1000000000000001</v>
      </c>
      <c r="F2119" s="34">
        <v>14.2</v>
      </c>
      <c r="G2119" s="34">
        <v>6</v>
      </c>
      <c r="H2119" s="34">
        <v>146.85</v>
      </c>
      <c r="I2119" s="34">
        <v>155.5</v>
      </c>
      <c r="J2119" s="20"/>
      <c r="K2119" s="24">
        <f t="shared" si="94"/>
        <v>49.831999999999994</v>
      </c>
      <c r="L2119" s="24"/>
      <c r="M2119" s="9">
        <v>8.76</v>
      </c>
      <c r="N2119" s="76">
        <f t="shared" si="95"/>
        <v>0.17579065660619683</v>
      </c>
      <c r="O2119" s="4"/>
      <c r="P2119" s="23"/>
      <c r="R2119" s="34">
        <v>153</v>
      </c>
      <c r="S2119" s="34">
        <v>162.5</v>
      </c>
      <c r="T2119" s="34">
        <v>58.2</v>
      </c>
      <c r="U2119" s="34">
        <v>33.4</v>
      </c>
      <c r="V2119" s="34">
        <v>48.75</v>
      </c>
      <c r="W2119" s="78"/>
      <c r="X2119" s="78"/>
    </row>
    <row r="2120" spans="1:24" outlineLevel="1" x14ac:dyDescent="0.2">
      <c r="A2120" s="27">
        <f t="shared" ref="A2120:A2183" si="96">A2119+1</f>
        <v>2114</v>
      </c>
      <c r="B2120" s="50">
        <v>42886</v>
      </c>
      <c r="C2120" s="34">
        <v>57.4</v>
      </c>
      <c r="D2120" s="34">
        <v>69.2</v>
      </c>
      <c r="E2120" s="34">
        <v>1.05</v>
      </c>
      <c r="F2120" s="34">
        <v>14</v>
      </c>
      <c r="G2120" s="34">
        <v>5.95</v>
      </c>
      <c r="H2120" s="34">
        <v>146.4</v>
      </c>
      <c r="I2120" s="34">
        <v>155</v>
      </c>
      <c r="J2120" s="20"/>
      <c r="K2120" s="24">
        <f t="shared" si="94"/>
        <v>49.664000000000009</v>
      </c>
      <c r="L2120" s="24"/>
      <c r="M2120" s="9">
        <v>8.3699999999999992</v>
      </c>
      <c r="N2120" s="76">
        <f t="shared" si="95"/>
        <v>0.16853253865979376</v>
      </c>
      <c r="O2120" s="4"/>
      <c r="P2120" s="23"/>
      <c r="R2120" s="34">
        <v>153</v>
      </c>
      <c r="S2120" s="34">
        <v>161.75</v>
      </c>
      <c r="T2120" s="34">
        <v>57.4</v>
      </c>
      <c r="U2120" s="34">
        <v>33</v>
      </c>
      <c r="V2120" s="34">
        <v>48.35</v>
      </c>
      <c r="W2120" s="78"/>
      <c r="X2120" s="78"/>
    </row>
    <row r="2121" spans="1:24" outlineLevel="1" x14ac:dyDescent="0.2">
      <c r="A2121" s="27">
        <f t="shared" si="96"/>
        <v>2115</v>
      </c>
      <c r="B2121" s="50">
        <v>42887</v>
      </c>
      <c r="C2121" s="34">
        <v>56.4</v>
      </c>
      <c r="D2121" s="34">
        <v>68.2</v>
      </c>
      <c r="E2121" s="34">
        <v>1.05</v>
      </c>
      <c r="F2121" s="34">
        <v>13.75</v>
      </c>
      <c r="G2121" s="34">
        <v>5.7</v>
      </c>
      <c r="H2121" s="34">
        <v>139.69999999999999</v>
      </c>
      <c r="I2121" s="34">
        <v>148</v>
      </c>
      <c r="J2121" s="20"/>
      <c r="K2121" s="24">
        <f t="shared" si="94"/>
        <v>48.994000000000007</v>
      </c>
      <c r="L2121" s="24"/>
      <c r="M2121" s="9">
        <v>8.19</v>
      </c>
      <c r="N2121" s="76">
        <f t="shared" si="95"/>
        <v>0.16716332612156587</v>
      </c>
      <c r="O2121" s="4"/>
      <c r="P2121" s="23"/>
      <c r="R2121" s="34">
        <v>151.5</v>
      </c>
      <c r="S2121" s="34">
        <v>158.75</v>
      </c>
      <c r="T2121" s="34">
        <v>56.4</v>
      </c>
      <c r="U2121" s="34">
        <v>32</v>
      </c>
      <c r="V2121" s="34">
        <v>47.35</v>
      </c>
      <c r="W2121" s="78"/>
      <c r="X2121" s="78"/>
    </row>
    <row r="2122" spans="1:24" outlineLevel="1" x14ac:dyDescent="0.2">
      <c r="A2122" s="27">
        <f t="shared" si="96"/>
        <v>2116</v>
      </c>
      <c r="B2122" s="50">
        <v>42888</v>
      </c>
      <c r="C2122" s="34">
        <v>57.4</v>
      </c>
      <c r="D2122" s="34">
        <v>70.650000000000006</v>
      </c>
      <c r="E2122" s="34">
        <v>1.05</v>
      </c>
      <c r="F2122" s="34">
        <v>13.5</v>
      </c>
      <c r="G2122" s="34">
        <v>5.55</v>
      </c>
      <c r="H2122" s="34">
        <v>140.80000000000001</v>
      </c>
      <c r="I2122" s="34">
        <v>149</v>
      </c>
      <c r="J2122" s="20"/>
      <c r="K2122" s="24">
        <f t="shared" si="94"/>
        <v>51.498000000000005</v>
      </c>
      <c r="L2122" s="24"/>
      <c r="M2122" s="9">
        <v>8.2100000000000009</v>
      </c>
      <c r="N2122" s="76">
        <f t="shared" si="95"/>
        <v>0.15942366693852189</v>
      </c>
      <c r="O2122" s="4"/>
      <c r="P2122" s="23"/>
      <c r="R2122" s="34">
        <v>151</v>
      </c>
      <c r="S2122" s="34">
        <v>158</v>
      </c>
      <c r="T2122" s="34">
        <v>57.4</v>
      </c>
      <c r="U2122" s="34">
        <v>33</v>
      </c>
      <c r="V2122" s="34">
        <v>48.35</v>
      </c>
      <c r="W2122" s="78"/>
      <c r="X2122" s="78"/>
    </row>
    <row r="2123" spans="1:24" outlineLevel="1" x14ac:dyDescent="0.2">
      <c r="A2123" s="27">
        <f t="shared" si="96"/>
        <v>2117</v>
      </c>
      <c r="B2123" s="50">
        <v>42891</v>
      </c>
      <c r="C2123" s="34">
        <v>56.4</v>
      </c>
      <c r="D2123" s="34">
        <v>69.650000000000006</v>
      </c>
      <c r="E2123" s="34">
        <v>1.05</v>
      </c>
      <c r="F2123" s="34">
        <v>13.5</v>
      </c>
      <c r="G2123" s="34">
        <v>5.55</v>
      </c>
      <c r="H2123" s="34">
        <v>140.85</v>
      </c>
      <c r="I2123" s="34">
        <v>149</v>
      </c>
      <c r="J2123" s="20"/>
      <c r="K2123" s="24">
        <f t="shared" si="94"/>
        <v>50.578000000000003</v>
      </c>
      <c r="L2123" s="24"/>
      <c r="M2123" s="9">
        <v>8.09</v>
      </c>
      <c r="N2123" s="76">
        <f t="shared" si="95"/>
        <v>0.15995096682352009</v>
      </c>
      <c r="O2123" s="4"/>
      <c r="P2123" s="23"/>
      <c r="R2123" s="34">
        <v>151</v>
      </c>
      <c r="S2123" s="34">
        <v>158</v>
      </c>
      <c r="T2123" s="34">
        <v>56.4</v>
      </c>
      <c r="U2123" s="34">
        <v>32</v>
      </c>
      <c r="V2123" s="34">
        <v>47.35</v>
      </c>
      <c r="W2123" s="78"/>
      <c r="X2123" s="78"/>
    </row>
    <row r="2124" spans="1:24" outlineLevel="1" x14ac:dyDescent="0.2">
      <c r="A2124" s="27">
        <f t="shared" si="96"/>
        <v>2118</v>
      </c>
      <c r="B2124" s="50">
        <v>42892</v>
      </c>
      <c r="C2124" s="34">
        <v>56.45</v>
      </c>
      <c r="D2124" s="34">
        <v>71.5</v>
      </c>
      <c r="E2124" s="34">
        <v>1.05</v>
      </c>
      <c r="F2124" s="34">
        <v>13.25</v>
      </c>
      <c r="G2124" s="34">
        <v>5.7</v>
      </c>
      <c r="H2124" s="34">
        <v>140.9</v>
      </c>
      <c r="I2124" s="34">
        <v>149</v>
      </c>
      <c r="J2124" s="20"/>
      <c r="K2124" s="24">
        <f t="shared" si="94"/>
        <v>52.53</v>
      </c>
      <c r="L2124" s="24"/>
      <c r="M2124" s="9">
        <v>8.14</v>
      </c>
      <c r="N2124" s="76">
        <f t="shared" si="95"/>
        <v>0.15495907100704359</v>
      </c>
      <c r="O2124" s="4"/>
      <c r="P2124" s="23"/>
      <c r="R2124" s="34">
        <v>150</v>
      </c>
      <c r="S2124" s="34">
        <v>157.5</v>
      </c>
      <c r="T2124" s="34">
        <v>56.4</v>
      </c>
      <c r="U2124" s="34">
        <v>32.049999999999997</v>
      </c>
      <c r="V2124" s="34">
        <v>47.4</v>
      </c>
      <c r="W2124" s="78"/>
      <c r="X2124" s="78"/>
    </row>
    <row r="2125" spans="1:24" outlineLevel="1" x14ac:dyDescent="0.2">
      <c r="A2125" s="27">
        <f t="shared" si="96"/>
        <v>2119</v>
      </c>
      <c r="B2125" s="50">
        <v>42893</v>
      </c>
      <c r="C2125" s="34">
        <v>55.8</v>
      </c>
      <c r="D2125" s="34">
        <v>70.849999999999994</v>
      </c>
      <c r="E2125" s="34">
        <v>1.05</v>
      </c>
      <c r="F2125" s="34">
        <v>13.4</v>
      </c>
      <c r="G2125" s="34">
        <v>5.7</v>
      </c>
      <c r="H2125" s="34">
        <v>140.9</v>
      </c>
      <c r="I2125" s="34">
        <v>149</v>
      </c>
      <c r="J2125" s="20"/>
      <c r="K2125" s="24">
        <f t="shared" si="94"/>
        <v>51.782000000000004</v>
      </c>
      <c r="L2125" s="24"/>
      <c r="M2125" s="9">
        <v>8.1</v>
      </c>
      <c r="N2125" s="76">
        <f t="shared" si="95"/>
        <v>0.15642501255262445</v>
      </c>
      <c r="O2125" s="4"/>
      <c r="P2125" s="23"/>
      <c r="R2125" s="34">
        <v>150</v>
      </c>
      <c r="S2125" s="34">
        <v>157.5</v>
      </c>
      <c r="T2125" s="34">
        <v>55.9</v>
      </c>
      <c r="U2125" s="34">
        <v>31.4</v>
      </c>
      <c r="V2125" s="34">
        <v>46.75</v>
      </c>
      <c r="W2125" s="78"/>
      <c r="X2125" s="78"/>
    </row>
    <row r="2126" spans="1:24" outlineLevel="1" x14ac:dyDescent="0.2">
      <c r="A2126" s="27">
        <f t="shared" si="96"/>
        <v>2120</v>
      </c>
      <c r="B2126" s="50">
        <v>42894</v>
      </c>
      <c r="C2126" s="34">
        <v>56.1</v>
      </c>
      <c r="D2126" s="34">
        <v>71.150000000000006</v>
      </c>
      <c r="E2126" s="34">
        <v>1.05</v>
      </c>
      <c r="F2126" s="34">
        <v>13.4</v>
      </c>
      <c r="G2126" s="34">
        <v>5.75</v>
      </c>
      <c r="H2126" s="34">
        <v>140.55000000000001</v>
      </c>
      <c r="I2126" s="34">
        <v>148.75</v>
      </c>
      <c r="J2126" s="20"/>
      <c r="K2126" s="24">
        <f t="shared" si="94"/>
        <v>52.058000000000014</v>
      </c>
      <c r="L2126" s="24"/>
      <c r="M2126" s="9">
        <v>8.27</v>
      </c>
      <c r="N2126" s="76">
        <f t="shared" si="95"/>
        <v>0.15886127012178719</v>
      </c>
      <c r="O2126" s="4"/>
      <c r="P2126" s="23"/>
      <c r="R2126" s="34">
        <v>147.5</v>
      </c>
      <c r="S2126" s="34">
        <v>156.5</v>
      </c>
      <c r="T2126" s="34">
        <v>55.15</v>
      </c>
      <c r="U2126" s="34">
        <v>31.7</v>
      </c>
      <c r="V2126" s="34">
        <v>47.05</v>
      </c>
      <c r="W2126" s="78"/>
      <c r="X2126" s="78"/>
    </row>
    <row r="2127" spans="1:24" outlineLevel="1" x14ac:dyDescent="0.2">
      <c r="A2127" s="27">
        <f t="shared" si="96"/>
        <v>2121</v>
      </c>
      <c r="B2127" s="50">
        <v>42895</v>
      </c>
      <c r="C2127" s="34">
        <v>54.9</v>
      </c>
      <c r="D2127" s="34">
        <v>70.849999999999994</v>
      </c>
      <c r="E2127" s="34">
        <v>1</v>
      </c>
      <c r="F2127" s="34">
        <v>13.2</v>
      </c>
      <c r="G2127" s="34">
        <v>5.9</v>
      </c>
      <c r="H2127" s="34">
        <v>138.69999999999999</v>
      </c>
      <c r="I2127" s="34">
        <v>147</v>
      </c>
      <c r="J2127" s="20"/>
      <c r="K2127" s="24">
        <f t="shared" si="94"/>
        <v>51.981999999999999</v>
      </c>
      <c r="L2127" s="24"/>
      <c r="M2127" s="9">
        <v>8.31</v>
      </c>
      <c r="N2127" s="76">
        <f t="shared" si="95"/>
        <v>0.15986302951021508</v>
      </c>
      <c r="O2127" s="4"/>
      <c r="P2127" s="23"/>
      <c r="R2127" s="34">
        <v>147.5</v>
      </c>
      <c r="S2127" s="34">
        <v>152.5</v>
      </c>
      <c r="T2127" s="34">
        <v>54.4</v>
      </c>
      <c r="U2127" s="34">
        <v>31.4</v>
      </c>
      <c r="V2127" s="34">
        <v>46.75</v>
      </c>
      <c r="W2127" s="78"/>
      <c r="X2127" s="78"/>
    </row>
    <row r="2128" spans="1:24" outlineLevel="1" x14ac:dyDescent="0.2">
      <c r="A2128" s="27">
        <f t="shared" si="96"/>
        <v>2122</v>
      </c>
      <c r="B2128" s="50">
        <v>42898</v>
      </c>
      <c r="C2128" s="34">
        <v>55.25</v>
      </c>
      <c r="D2128" s="34">
        <v>71.2</v>
      </c>
      <c r="E2128" s="34">
        <v>1</v>
      </c>
      <c r="F2128" s="34">
        <v>13.15</v>
      </c>
      <c r="G2128" s="34">
        <v>5.85</v>
      </c>
      <c r="H2128" s="34">
        <v>135.4</v>
      </c>
      <c r="I2128" s="34">
        <v>144</v>
      </c>
      <c r="J2128" s="20"/>
      <c r="K2128" s="24">
        <f t="shared" si="94"/>
        <v>52.354000000000006</v>
      </c>
      <c r="L2128" s="24"/>
      <c r="M2128" s="9">
        <v>8.1300000000000008</v>
      </c>
      <c r="N2128" s="76">
        <f t="shared" si="95"/>
        <v>0.15528899415517439</v>
      </c>
      <c r="O2128" s="4"/>
      <c r="P2128" s="23"/>
      <c r="R2128" s="34">
        <v>147</v>
      </c>
      <c r="S2128" s="34">
        <v>152</v>
      </c>
      <c r="T2128" s="34">
        <v>54.6</v>
      </c>
      <c r="U2128" s="34">
        <v>31.4</v>
      </c>
      <c r="V2128" s="34">
        <v>44.5</v>
      </c>
      <c r="W2128" s="78"/>
      <c r="X2128" s="78"/>
    </row>
    <row r="2129" spans="1:24" outlineLevel="1" x14ac:dyDescent="0.2">
      <c r="A2129" s="27">
        <f t="shared" si="96"/>
        <v>2123</v>
      </c>
      <c r="B2129" s="50">
        <v>42899</v>
      </c>
      <c r="C2129" s="34">
        <v>54</v>
      </c>
      <c r="D2129" s="34">
        <v>70.900000000000006</v>
      </c>
      <c r="E2129" s="34">
        <v>1</v>
      </c>
      <c r="F2129" s="34">
        <v>13</v>
      </c>
      <c r="G2129" s="34">
        <v>5.6</v>
      </c>
      <c r="H2129" s="34">
        <v>133.30000000000001</v>
      </c>
      <c r="I2129" s="34">
        <v>142</v>
      </c>
      <c r="J2129" s="20"/>
      <c r="K2129" s="24">
        <f t="shared" si="94"/>
        <v>52.228000000000009</v>
      </c>
      <c r="L2129" s="24"/>
      <c r="M2129" s="9">
        <v>8</v>
      </c>
      <c r="N2129" s="76">
        <f t="shared" si="95"/>
        <v>0.15317454239105457</v>
      </c>
      <c r="O2129" s="4"/>
      <c r="P2129" s="23"/>
      <c r="R2129" s="34">
        <v>147</v>
      </c>
      <c r="S2129" s="34">
        <v>152</v>
      </c>
      <c r="T2129" s="34">
        <v>53.6</v>
      </c>
      <c r="U2129" s="34">
        <v>31.4</v>
      </c>
      <c r="V2129" s="34">
        <v>44.4</v>
      </c>
      <c r="W2129" s="78"/>
      <c r="X2129" s="78"/>
    </row>
    <row r="2130" spans="1:24" outlineLevel="1" x14ac:dyDescent="0.2">
      <c r="A2130" s="27">
        <f t="shared" si="96"/>
        <v>2124</v>
      </c>
      <c r="B2130" s="50">
        <v>42900</v>
      </c>
      <c r="C2130" s="34">
        <v>54.55</v>
      </c>
      <c r="D2130" s="34">
        <v>70.95</v>
      </c>
      <c r="E2130" s="34">
        <v>1</v>
      </c>
      <c r="F2130" s="34">
        <v>12.9</v>
      </c>
      <c r="G2130" s="34">
        <v>5.55</v>
      </c>
      <c r="H2130" s="34">
        <v>130.30000000000001</v>
      </c>
      <c r="I2130" s="34">
        <v>139</v>
      </c>
      <c r="J2130" s="20"/>
      <c r="K2130" s="24">
        <f t="shared" si="94"/>
        <v>52.374000000000002</v>
      </c>
      <c r="L2130" s="24"/>
      <c r="M2130" s="9">
        <v>7.95</v>
      </c>
      <c r="N2130" s="76">
        <f t="shared" si="95"/>
        <v>0.15179287432695612</v>
      </c>
      <c r="O2130" s="4"/>
      <c r="P2130" s="23"/>
      <c r="R2130" s="34">
        <v>144</v>
      </c>
      <c r="S2130" s="34">
        <v>148.5</v>
      </c>
      <c r="T2130" s="34">
        <v>54.1</v>
      </c>
      <c r="U2130" s="34">
        <v>31.35</v>
      </c>
      <c r="V2130" s="34">
        <v>44.45</v>
      </c>
      <c r="W2130" s="78"/>
      <c r="X2130" s="78"/>
    </row>
    <row r="2131" spans="1:24" outlineLevel="1" x14ac:dyDescent="0.2">
      <c r="A2131" s="27">
        <f t="shared" si="96"/>
        <v>2125</v>
      </c>
      <c r="B2131" s="50">
        <v>42901</v>
      </c>
      <c r="C2131" s="34">
        <v>54.65</v>
      </c>
      <c r="D2131" s="34">
        <v>71.25</v>
      </c>
      <c r="E2131" s="34">
        <v>1</v>
      </c>
      <c r="F2131" s="34">
        <v>12.6</v>
      </c>
      <c r="G2131" s="34">
        <v>5.3</v>
      </c>
      <c r="H2131" s="34">
        <v>128.80000000000001</v>
      </c>
      <c r="I2131" s="34">
        <v>137.5</v>
      </c>
      <c r="J2131" s="20"/>
      <c r="K2131" s="24">
        <f t="shared" si="94"/>
        <v>52.949999999999996</v>
      </c>
      <c r="L2131" s="24"/>
      <c r="M2131" s="9">
        <v>7.84</v>
      </c>
      <c r="N2131" s="76">
        <f t="shared" si="95"/>
        <v>0.14806421152030219</v>
      </c>
      <c r="O2131" s="4"/>
      <c r="P2131" s="23"/>
      <c r="R2131" s="34">
        <v>139.5</v>
      </c>
      <c r="S2131" s="34">
        <v>145.5</v>
      </c>
      <c r="T2131" s="34">
        <v>54.3</v>
      </c>
      <c r="U2131" s="34">
        <v>31.35</v>
      </c>
      <c r="V2131" s="34">
        <v>44.45</v>
      </c>
      <c r="W2131" s="78"/>
      <c r="X2131" s="78"/>
    </row>
    <row r="2132" spans="1:24" outlineLevel="1" x14ac:dyDescent="0.2">
      <c r="A2132" s="27">
        <f t="shared" si="96"/>
        <v>2126</v>
      </c>
      <c r="B2132" s="50">
        <v>42902</v>
      </c>
      <c r="C2132" s="34">
        <v>55.6</v>
      </c>
      <c r="D2132" s="34">
        <v>71.599999999999994</v>
      </c>
      <c r="E2132" s="34">
        <v>1</v>
      </c>
      <c r="F2132" s="34">
        <v>12.4</v>
      </c>
      <c r="G2132" s="34">
        <v>5.15</v>
      </c>
      <c r="H2132" s="34">
        <v>128.69999999999999</v>
      </c>
      <c r="I2132" s="34">
        <v>137.5</v>
      </c>
      <c r="J2132" s="20"/>
      <c r="K2132" s="24">
        <f t="shared" si="94"/>
        <v>53.472000000000001</v>
      </c>
      <c r="L2132" s="24"/>
      <c r="M2132" s="9">
        <v>7.88</v>
      </c>
      <c r="N2132" s="76">
        <f t="shared" si="95"/>
        <v>0.1473668461998803</v>
      </c>
      <c r="O2132" s="4"/>
      <c r="P2132" s="23"/>
      <c r="R2132" s="34">
        <v>140</v>
      </c>
      <c r="S2132" s="34">
        <v>144.5</v>
      </c>
      <c r="T2132" s="34">
        <v>54.8</v>
      </c>
      <c r="U2132" s="34">
        <v>31.7</v>
      </c>
      <c r="V2132" s="34">
        <v>44.8</v>
      </c>
      <c r="W2132" s="78"/>
      <c r="X2132" s="78"/>
    </row>
    <row r="2133" spans="1:24" outlineLevel="1" x14ac:dyDescent="0.2">
      <c r="A2133" s="27">
        <f t="shared" si="96"/>
        <v>2127</v>
      </c>
      <c r="B2133" s="50">
        <v>42905</v>
      </c>
      <c r="C2133" s="34">
        <v>56</v>
      </c>
      <c r="D2133" s="34">
        <v>72</v>
      </c>
      <c r="E2133" s="34">
        <v>1</v>
      </c>
      <c r="F2133" s="34">
        <v>12</v>
      </c>
      <c r="G2133" s="34">
        <v>5.15</v>
      </c>
      <c r="H2133" s="34">
        <v>128.69999999999999</v>
      </c>
      <c r="I2133" s="34">
        <v>138.80000000000001</v>
      </c>
      <c r="J2133" s="20"/>
      <c r="K2133" s="24">
        <f t="shared" si="94"/>
        <v>54.240000000000009</v>
      </c>
      <c r="L2133" s="24"/>
      <c r="M2133" s="9">
        <v>8.0299999999999994</v>
      </c>
      <c r="N2133" s="76">
        <f t="shared" si="95"/>
        <v>0.14804572271386426</v>
      </c>
      <c r="O2133" s="4"/>
      <c r="P2133" s="23"/>
      <c r="R2133" s="34">
        <v>140</v>
      </c>
      <c r="S2133" s="34">
        <v>145.5</v>
      </c>
      <c r="T2133" s="34">
        <v>55.3</v>
      </c>
      <c r="U2133" s="34">
        <v>32.299999999999997</v>
      </c>
      <c r="V2133" s="34">
        <v>46.75</v>
      </c>
      <c r="W2133" s="78"/>
      <c r="X2133" s="78"/>
    </row>
    <row r="2134" spans="1:24" outlineLevel="1" x14ac:dyDescent="0.2">
      <c r="A2134" s="27">
        <f t="shared" si="96"/>
        <v>2128</v>
      </c>
      <c r="B2134" s="50">
        <v>42906</v>
      </c>
      <c r="C2134" s="34">
        <v>56.8</v>
      </c>
      <c r="D2134" s="34">
        <v>72.3</v>
      </c>
      <c r="E2134" s="34">
        <v>1</v>
      </c>
      <c r="F2134" s="34">
        <v>11.5</v>
      </c>
      <c r="G2134" s="34">
        <v>5.0999999999999996</v>
      </c>
      <c r="H2134" s="34">
        <v>128.65</v>
      </c>
      <c r="I2134" s="34">
        <v>138.80000000000001</v>
      </c>
      <c r="J2134" s="20"/>
      <c r="K2134" s="24">
        <f t="shared" si="94"/>
        <v>55.016000000000005</v>
      </c>
      <c r="L2134" s="24"/>
      <c r="M2134" s="9">
        <v>7.77</v>
      </c>
      <c r="N2134" s="76">
        <f t="shared" si="95"/>
        <v>0.14123164170423147</v>
      </c>
      <c r="O2134" s="4"/>
      <c r="P2134" s="23"/>
      <c r="R2134" s="34">
        <v>141.5</v>
      </c>
      <c r="S2134" s="34">
        <v>145.5</v>
      </c>
      <c r="T2134" s="34">
        <v>55.7</v>
      </c>
      <c r="U2134" s="34">
        <v>33</v>
      </c>
      <c r="V2134" s="34">
        <v>46.45</v>
      </c>
      <c r="W2134" s="78"/>
      <c r="X2134" s="78"/>
    </row>
    <row r="2135" spans="1:24" outlineLevel="1" x14ac:dyDescent="0.2">
      <c r="A2135" s="27">
        <f t="shared" si="96"/>
        <v>2129</v>
      </c>
      <c r="B2135" s="50">
        <v>42907</v>
      </c>
      <c r="C2135" s="34">
        <v>56.65</v>
      </c>
      <c r="D2135" s="34">
        <v>71.650000000000006</v>
      </c>
      <c r="E2135" s="34">
        <v>1</v>
      </c>
      <c r="F2135" s="34">
        <v>11</v>
      </c>
      <c r="G2135" s="34">
        <v>4.8499999999999996</v>
      </c>
      <c r="H2135" s="34">
        <v>129.05000000000001</v>
      </c>
      <c r="I2135" s="34">
        <v>138</v>
      </c>
      <c r="J2135" s="20"/>
      <c r="K2135" s="24">
        <f t="shared" si="94"/>
        <v>54.918000000000006</v>
      </c>
      <c r="L2135" s="24"/>
      <c r="M2135" s="9">
        <v>7.95</v>
      </c>
      <c r="N2135" s="76">
        <f t="shared" si="95"/>
        <v>0.14476128045449577</v>
      </c>
      <c r="O2135" s="4"/>
      <c r="P2135" s="23"/>
      <c r="R2135" s="34">
        <v>145.5</v>
      </c>
      <c r="S2135" s="34">
        <v>152.5</v>
      </c>
      <c r="T2135" s="34">
        <v>55.95</v>
      </c>
      <c r="U2135" s="34">
        <v>32.85</v>
      </c>
      <c r="V2135" s="34">
        <v>46.6</v>
      </c>
      <c r="W2135" s="78"/>
      <c r="X2135" s="78"/>
    </row>
    <row r="2136" spans="1:24" outlineLevel="1" x14ac:dyDescent="0.2">
      <c r="A2136" s="27">
        <f t="shared" si="96"/>
        <v>2130</v>
      </c>
      <c r="B2136" s="50">
        <v>42908</v>
      </c>
      <c r="C2136" s="34">
        <v>56.75</v>
      </c>
      <c r="D2136" s="34">
        <v>71.75</v>
      </c>
      <c r="E2136" s="34">
        <v>1</v>
      </c>
      <c r="F2136" s="34">
        <v>11</v>
      </c>
      <c r="G2136" s="34">
        <v>4.75</v>
      </c>
      <c r="H2136" s="34">
        <v>131.85</v>
      </c>
      <c r="I2136" s="34">
        <v>141</v>
      </c>
      <c r="J2136" s="20"/>
      <c r="K2136" s="24">
        <f t="shared" si="94"/>
        <v>55.010000000000005</v>
      </c>
      <c r="L2136" s="24"/>
      <c r="M2136" s="9">
        <v>8.1</v>
      </c>
      <c r="N2136" s="76">
        <f t="shared" si="95"/>
        <v>0.14724595528085802</v>
      </c>
      <c r="O2136" s="4"/>
      <c r="P2136" s="23"/>
      <c r="R2136" s="34">
        <v>146.5</v>
      </c>
      <c r="S2136" s="34">
        <v>153.75</v>
      </c>
      <c r="T2136" s="34">
        <v>55.7</v>
      </c>
      <c r="U2136" s="34">
        <v>32.950000000000003</v>
      </c>
      <c r="V2136" s="34">
        <v>46.7</v>
      </c>
      <c r="W2136" s="78"/>
      <c r="X2136" s="78"/>
    </row>
    <row r="2137" spans="1:24" outlineLevel="1" x14ac:dyDescent="0.2">
      <c r="A2137" s="27">
        <f t="shared" si="96"/>
        <v>2131</v>
      </c>
      <c r="B2137" s="50">
        <v>42909</v>
      </c>
      <c r="C2137" s="34">
        <v>57.15</v>
      </c>
      <c r="D2137" s="34">
        <v>72.400000000000006</v>
      </c>
      <c r="E2137" s="34">
        <v>1</v>
      </c>
      <c r="F2137" s="34">
        <v>11.3</v>
      </c>
      <c r="G2137" s="34">
        <v>4.5999999999999996</v>
      </c>
      <c r="H2137" s="34">
        <v>134.9</v>
      </c>
      <c r="I2137" s="34">
        <v>144.25</v>
      </c>
      <c r="J2137" s="20"/>
      <c r="K2137" s="24">
        <f t="shared" si="94"/>
        <v>55.308000000000007</v>
      </c>
      <c r="L2137" s="24"/>
      <c r="M2137" s="9">
        <v>8.17</v>
      </c>
      <c r="N2137" s="76">
        <f t="shared" si="95"/>
        <v>0.14771823244376941</v>
      </c>
      <c r="O2137" s="4"/>
      <c r="P2137" s="23"/>
      <c r="R2137" s="34">
        <v>146.5</v>
      </c>
      <c r="S2137" s="34">
        <v>154.75</v>
      </c>
      <c r="T2137" s="34">
        <v>55.95</v>
      </c>
      <c r="U2137" s="34">
        <v>33.35</v>
      </c>
      <c r="V2137" s="34">
        <v>47.1</v>
      </c>
      <c r="W2137" s="78"/>
      <c r="X2137" s="78"/>
    </row>
    <row r="2138" spans="1:24" outlineLevel="1" x14ac:dyDescent="0.2">
      <c r="A2138" s="27">
        <f t="shared" si="96"/>
        <v>2132</v>
      </c>
      <c r="B2138" s="50">
        <v>42912</v>
      </c>
      <c r="C2138" s="34">
        <v>57.15</v>
      </c>
      <c r="D2138" s="34">
        <v>72.400000000000006</v>
      </c>
      <c r="E2138" s="34">
        <v>1</v>
      </c>
      <c r="F2138" s="34">
        <v>11.3</v>
      </c>
      <c r="G2138" s="34">
        <v>4.5999999999999996</v>
      </c>
      <c r="H2138" s="34">
        <v>134.9</v>
      </c>
      <c r="I2138" s="34">
        <v>144.25</v>
      </c>
      <c r="J2138" s="20"/>
      <c r="K2138" s="24">
        <f t="shared" si="94"/>
        <v>55.308000000000007</v>
      </c>
      <c r="L2138" s="24"/>
      <c r="M2138" s="9">
        <v>8.34</v>
      </c>
      <c r="N2138" s="76">
        <f t="shared" si="95"/>
        <v>0.15079192883488823</v>
      </c>
      <c r="O2138" s="4"/>
      <c r="P2138" s="23"/>
      <c r="R2138" s="34">
        <v>146.5</v>
      </c>
      <c r="S2138" s="34">
        <v>154.75</v>
      </c>
      <c r="T2138" s="34">
        <v>55.95</v>
      </c>
      <c r="U2138" s="34">
        <v>33.35</v>
      </c>
      <c r="V2138" s="34">
        <v>47.1</v>
      </c>
      <c r="W2138" s="78"/>
      <c r="X2138" s="78"/>
    </row>
    <row r="2139" spans="1:24" outlineLevel="1" x14ac:dyDescent="0.2">
      <c r="A2139" s="27">
        <f t="shared" si="96"/>
        <v>2133</v>
      </c>
      <c r="B2139" s="50">
        <v>42913</v>
      </c>
      <c r="C2139" s="34">
        <v>60.1</v>
      </c>
      <c r="D2139" s="34">
        <v>75</v>
      </c>
      <c r="E2139" s="34">
        <v>1.05</v>
      </c>
      <c r="F2139" s="34">
        <v>12</v>
      </c>
      <c r="G2139" s="34">
        <v>4.7</v>
      </c>
      <c r="H2139" s="34">
        <v>135.4</v>
      </c>
      <c r="I2139" s="34">
        <v>144.75</v>
      </c>
      <c r="J2139" s="20"/>
      <c r="K2139" s="24">
        <f t="shared" si="94"/>
        <v>57</v>
      </c>
      <c r="L2139" s="24"/>
      <c r="M2139" s="9">
        <v>8.42</v>
      </c>
      <c r="N2139" s="76">
        <f t="shared" si="95"/>
        <v>0.14771929824561403</v>
      </c>
      <c r="O2139" s="4"/>
      <c r="P2139" s="23"/>
      <c r="R2139" s="34">
        <v>147</v>
      </c>
      <c r="S2139" s="34">
        <v>156</v>
      </c>
      <c r="T2139" s="34">
        <v>58.95</v>
      </c>
      <c r="U2139" s="34">
        <v>35.950000000000003</v>
      </c>
      <c r="V2139" s="34">
        <v>49.7</v>
      </c>
      <c r="W2139" s="78"/>
      <c r="X2139" s="78"/>
    </row>
    <row r="2140" spans="1:24" outlineLevel="1" x14ac:dyDescent="0.2">
      <c r="A2140" s="27">
        <f t="shared" si="96"/>
        <v>2134</v>
      </c>
      <c r="B2140" s="50">
        <v>42914</v>
      </c>
      <c r="C2140" s="34">
        <v>63</v>
      </c>
      <c r="D2140" s="34">
        <v>77.900000000000006</v>
      </c>
      <c r="E2140" s="34">
        <v>1.05</v>
      </c>
      <c r="F2140" s="34">
        <v>12</v>
      </c>
      <c r="G2140" s="34">
        <v>5.25</v>
      </c>
      <c r="H2140" s="34">
        <v>135.65</v>
      </c>
      <c r="I2140" s="34">
        <v>145</v>
      </c>
      <c r="J2140" s="20"/>
      <c r="K2140" s="24">
        <f t="shared" si="94"/>
        <v>59.668000000000006</v>
      </c>
      <c r="L2140" s="24"/>
      <c r="M2140" s="9">
        <v>8.7200000000000006</v>
      </c>
      <c r="N2140" s="76">
        <f t="shared" si="95"/>
        <v>0.14614198565395187</v>
      </c>
      <c r="O2140" s="4"/>
      <c r="P2140" s="23"/>
      <c r="R2140" s="34">
        <v>147</v>
      </c>
      <c r="S2140" s="34">
        <v>155.5</v>
      </c>
      <c r="T2140" s="34">
        <v>61.45</v>
      </c>
      <c r="U2140" s="34">
        <v>38.85</v>
      </c>
      <c r="V2140" s="34">
        <v>52.6</v>
      </c>
      <c r="W2140" s="78"/>
      <c r="X2140" s="78"/>
    </row>
    <row r="2141" spans="1:24" outlineLevel="1" x14ac:dyDescent="0.2">
      <c r="A2141" s="27">
        <f t="shared" si="96"/>
        <v>2135</v>
      </c>
      <c r="B2141" s="50">
        <v>42915</v>
      </c>
      <c r="C2141" s="34">
        <v>64.3</v>
      </c>
      <c r="D2141" s="34">
        <v>78.8</v>
      </c>
      <c r="E2141" s="34">
        <v>1.1499999999999999</v>
      </c>
      <c r="F2141" s="34">
        <v>12</v>
      </c>
      <c r="G2141" s="34">
        <v>5.15</v>
      </c>
      <c r="H2141" s="34">
        <v>135.80000000000001</v>
      </c>
      <c r="I2141" s="34">
        <v>145.25</v>
      </c>
      <c r="J2141" s="20"/>
      <c r="K2141" s="24">
        <f t="shared" si="94"/>
        <v>60.495999999999995</v>
      </c>
      <c r="L2141" s="24"/>
      <c r="M2141" s="9">
        <v>8.74</v>
      </c>
      <c r="N2141" s="76">
        <f t="shared" si="95"/>
        <v>0.14447236180904524</v>
      </c>
      <c r="O2141" s="4"/>
      <c r="P2141" s="23"/>
      <c r="R2141" s="34">
        <v>147</v>
      </c>
      <c r="S2141" s="34">
        <v>158</v>
      </c>
      <c r="T2141" s="34">
        <v>63.1</v>
      </c>
      <c r="U2141" s="34">
        <v>39.75</v>
      </c>
      <c r="V2141" s="34">
        <v>53.5</v>
      </c>
      <c r="W2141" s="78"/>
      <c r="X2141" s="78"/>
    </row>
    <row r="2142" spans="1:24" outlineLevel="1" x14ac:dyDescent="0.2">
      <c r="A2142" s="27">
        <f t="shared" si="96"/>
        <v>2136</v>
      </c>
      <c r="B2142" s="50">
        <v>42916</v>
      </c>
      <c r="C2142" s="34">
        <v>63</v>
      </c>
      <c r="D2142" s="34">
        <v>79.2</v>
      </c>
      <c r="E2142" s="34">
        <v>1.1499999999999999</v>
      </c>
      <c r="F2142" s="34">
        <v>11.9</v>
      </c>
      <c r="G2142" s="34">
        <v>5</v>
      </c>
      <c r="H2142" s="34">
        <v>137.05000000000001</v>
      </c>
      <c r="I2142" s="34">
        <v>146.5</v>
      </c>
      <c r="J2142" s="20"/>
      <c r="K2142" s="24">
        <f t="shared" si="94"/>
        <v>60.964000000000006</v>
      </c>
      <c r="L2142" s="24"/>
      <c r="M2142" s="9">
        <v>8.75</v>
      </c>
      <c r="N2142" s="76">
        <f t="shared" si="95"/>
        <v>0.14352732760317563</v>
      </c>
      <c r="O2142" s="4"/>
      <c r="P2142" s="23"/>
      <c r="R2142" s="34">
        <v>148.5</v>
      </c>
      <c r="S2142" s="34">
        <v>159.5</v>
      </c>
      <c r="T2142" s="34">
        <v>63.1</v>
      </c>
      <c r="U2142" s="34">
        <v>38.75</v>
      </c>
      <c r="V2142" s="34">
        <v>52.5</v>
      </c>
      <c r="W2142" s="78"/>
      <c r="X2142" s="78"/>
    </row>
    <row r="2143" spans="1:24" outlineLevel="1" x14ac:dyDescent="0.2">
      <c r="A2143" s="27">
        <f t="shared" si="96"/>
        <v>2137</v>
      </c>
      <c r="B2143" s="50">
        <v>42919</v>
      </c>
      <c r="C2143" s="34">
        <v>64.95</v>
      </c>
      <c r="D2143" s="34">
        <v>80.45</v>
      </c>
      <c r="E2143" s="34">
        <v>1.1499999999999999</v>
      </c>
      <c r="F2143" s="34">
        <v>11.45</v>
      </c>
      <c r="G2143" s="34">
        <v>4.8499999999999996</v>
      </c>
      <c r="H2143" s="34">
        <v>137.80000000000001</v>
      </c>
      <c r="I2143" s="34">
        <v>147</v>
      </c>
      <c r="J2143" s="20"/>
      <c r="K2143" s="24">
        <f t="shared" si="94"/>
        <v>62.564000000000007</v>
      </c>
      <c r="L2143" s="24"/>
      <c r="M2143" s="9">
        <v>8.92</v>
      </c>
      <c r="N2143" s="76">
        <f t="shared" si="95"/>
        <v>0.14257400421967903</v>
      </c>
      <c r="O2143" s="4"/>
      <c r="P2143" s="23"/>
      <c r="R2143" s="34">
        <v>151.5</v>
      </c>
      <c r="S2143" s="34">
        <v>159.5</v>
      </c>
      <c r="T2143" s="34">
        <v>63.35</v>
      </c>
      <c r="U2143" s="34">
        <v>40</v>
      </c>
      <c r="V2143" s="34">
        <v>53.75</v>
      </c>
      <c r="W2143" s="78"/>
      <c r="X2143" s="78"/>
    </row>
    <row r="2144" spans="1:24" outlineLevel="1" x14ac:dyDescent="0.2">
      <c r="A2144" s="27">
        <f t="shared" si="96"/>
        <v>2138</v>
      </c>
      <c r="B2144" s="50">
        <v>42920</v>
      </c>
      <c r="C2144" s="34">
        <v>63.7</v>
      </c>
      <c r="D2144" s="34">
        <v>79.2</v>
      </c>
      <c r="E2144" s="34">
        <v>1.1499999999999999</v>
      </c>
      <c r="F2144" s="34">
        <v>11.45</v>
      </c>
      <c r="G2144" s="34">
        <v>4.8499999999999996</v>
      </c>
      <c r="H2144" s="34">
        <v>137.75</v>
      </c>
      <c r="I2144" s="34">
        <v>147</v>
      </c>
      <c r="J2144" s="20"/>
      <c r="K2144" s="24">
        <f t="shared" si="94"/>
        <v>61.414000000000001</v>
      </c>
      <c r="L2144" s="24"/>
      <c r="M2144" s="9">
        <v>8.92</v>
      </c>
      <c r="N2144" s="76">
        <f t="shared" si="95"/>
        <v>0.14524375549548962</v>
      </c>
      <c r="O2144" s="4"/>
      <c r="P2144" s="23"/>
      <c r="R2144" s="34">
        <v>153</v>
      </c>
      <c r="S2144" s="34">
        <v>159.5</v>
      </c>
      <c r="T2144" s="34">
        <v>62.05</v>
      </c>
      <c r="U2144" s="34">
        <v>38.75</v>
      </c>
      <c r="V2144" s="34">
        <v>52.5</v>
      </c>
      <c r="W2144" s="78"/>
      <c r="X2144" s="78"/>
    </row>
    <row r="2145" spans="1:24" outlineLevel="1" x14ac:dyDescent="0.2">
      <c r="A2145" s="27">
        <f t="shared" si="96"/>
        <v>2139</v>
      </c>
      <c r="B2145" s="50">
        <v>42921</v>
      </c>
      <c r="C2145" s="34">
        <v>63.5</v>
      </c>
      <c r="D2145" s="34">
        <v>79.8</v>
      </c>
      <c r="E2145" s="34">
        <v>1.1499999999999999</v>
      </c>
      <c r="F2145" s="34">
        <v>11.3</v>
      </c>
      <c r="G2145" s="34">
        <v>4.55</v>
      </c>
      <c r="H2145" s="34">
        <v>138.25</v>
      </c>
      <c r="I2145" s="34">
        <v>147.5</v>
      </c>
      <c r="J2145" s="20"/>
      <c r="K2145" s="24">
        <f t="shared" si="94"/>
        <v>62.116</v>
      </c>
      <c r="L2145" s="24"/>
      <c r="M2145" s="9">
        <v>8.74</v>
      </c>
      <c r="N2145" s="76">
        <f t="shared" si="95"/>
        <v>0.14070448837658575</v>
      </c>
      <c r="O2145" s="4"/>
      <c r="P2145" s="23"/>
      <c r="R2145" s="34">
        <v>153</v>
      </c>
      <c r="S2145" s="34">
        <v>159.75</v>
      </c>
      <c r="T2145" s="34">
        <v>62.05</v>
      </c>
      <c r="U2145" s="34">
        <v>38.549999999999997</v>
      </c>
      <c r="V2145" s="34">
        <v>52.3</v>
      </c>
      <c r="W2145" s="78"/>
      <c r="X2145" s="78"/>
    </row>
    <row r="2146" spans="1:24" outlineLevel="1" x14ac:dyDescent="0.2">
      <c r="A2146" s="27">
        <f t="shared" si="96"/>
        <v>2140</v>
      </c>
      <c r="B2146" s="50">
        <v>42922</v>
      </c>
      <c r="C2146" s="34">
        <v>63.3</v>
      </c>
      <c r="D2146" s="34">
        <v>79.599999999999994</v>
      </c>
      <c r="E2146" s="34">
        <v>1.1499999999999999</v>
      </c>
      <c r="F2146" s="34">
        <v>11.2</v>
      </c>
      <c r="G2146" s="34">
        <v>4.4000000000000004</v>
      </c>
      <c r="H2146" s="34">
        <v>140.65</v>
      </c>
      <c r="I2146" s="34">
        <v>150</v>
      </c>
      <c r="J2146" s="20"/>
      <c r="K2146" s="24">
        <f t="shared" si="94"/>
        <v>62.031999999999996</v>
      </c>
      <c r="L2146" s="24"/>
      <c r="M2146" s="9">
        <v>8.76</v>
      </c>
      <c r="N2146" s="76">
        <f t="shared" si="95"/>
        <v>0.14121743616198093</v>
      </c>
      <c r="O2146" s="4"/>
      <c r="P2146" s="23"/>
      <c r="R2146" s="34">
        <v>153</v>
      </c>
      <c r="S2146" s="34">
        <v>159.75</v>
      </c>
      <c r="T2146" s="34">
        <v>60.75</v>
      </c>
      <c r="U2146" s="34">
        <v>38.35</v>
      </c>
      <c r="V2146" s="34">
        <v>52.1</v>
      </c>
      <c r="W2146" s="78"/>
      <c r="X2146" s="78"/>
    </row>
    <row r="2147" spans="1:24" outlineLevel="1" x14ac:dyDescent="0.2">
      <c r="A2147" s="27">
        <f t="shared" si="96"/>
        <v>2141</v>
      </c>
      <c r="B2147" s="50">
        <v>42923</v>
      </c>
      <c r="C2147" s="34">
        <v>64.349999999999994</v>
      </c>
      <c r="D2147" s="34">
        <v>80.400000000000006</v>
      </c>
      <c r="E2147" s="34">
        <v>1.1499999999999999</v>
      </c>
      <c r="F2147" s="34">
        <v>11.2</v>
      </c>
      <c r="G2147" s="34">
        <v>4.4000000000000004</v>
      </c>
      <c r="H2147" s="34">
        <v>141.05000000000001</v>
      </c>
      <c r="I2147" s="34">
        <v>150.5</v>
      </c>
      <c r="J2147" s="20"/>
      <c r="K2147" s="24">
        <f t="shared" si="94"/>
        <v>62.768000000000001</v>
      </c>
      <c r="L2147" s="24"/>
      <c r="M2147" s="9">
        <v>8.77</v>
      </c>
      <c r="N2147" s="76">
        <f t="shared" si="95"/>
        <v>0.13972087687993881</v>
      </c>
      <c r="O2147" s="4"/>
      <c r="P2147" s="23"/>
      <c r="R2147" s="34">
        <v>153</v>
      </c>
      <c r="S2147" s="34">
        <v>160.5</v>
      </c>
      <c r="T2147" s="34">
        <v>62.25</v>
      </c>
      <c r="U2147" s="34">
        <v>39.15</v>
      </c>
      <c r="V2147" s="34">
        <v>52.9</v>
      </c>
      <c r="W2147" s="78"/>
      <c r="X2147" s="78"/>
    </row>
    <row r="2148" spans="1:24" outlineLevel="1" x14ac:dyDescent="0.2">
      <c r="A2148" s="27">
        <f t="shared" si="96"/>
        <v>2142</v>
      </c>
      <c r="B2148" s="50">
        <v>42926</v>
      </c>
      <c r="C2148" s="34">
        <v>64.55</v>
      </c>
      <c r="D2148" s="34">
        <v>80.599999999999994</v>
      </c>
      <c r="E2148" s="34">
        <v>1.1499999999999999</v>
      </c>
      <c r="F2148" s="34">
        <v>11.2</v>
      </c>
      <c r="G2148" s="34">
        <v>4.4000000000000004</v>
      </c>
      <c r="H2148" s="34">
        <v>141.19999999999999</v>
      </c>
      <c r="I2148" s="34">
        <v>150.75</v>
      </c>
      <c r="J2148" s="20"/>
      <c r="K2148" s="24">
        <f t="shared" si="94"/>
        <v>62.951999999999998</v>
      </c>
      <c r="L2148" s="24"/>
      <c r="M2148" s="9">
        <v>9.09</v>
      </c>
      <c r="N2148" s="76">
        <f t="shared" si="95"/>
        <v>0.14439573008006101</v>
      </c>
      <c r="O2148" s="4"/>
      <c r="P2148" s="23"/>
      <c r="R2148" s="34">
        <v>154</v>
      </c>
      <c r="S2148" s="34">
        <v>160.5</v>
      </c>
      <c r="T2148" s="34">
        <v>62.25</v>
      </c>
      <c r="U2148" s="34">
        <v>39.35</v>
      </c>
      <c r="V2148" s="34">
        <v>53.1</v>
      </c>
      <c r="W2148" s="78"/>
      <c r="X2148" s="78"/>
    </row>
    <row r="2149" spans="1:24" outlineLevel="1" x14ac:dyDescent="0.2">
      <c r="A2149" s="27">
        <f t="shared" si="96"/>
        <v>2143</v>
      </c>
      <c r="B2149" s="50">
        <v>42927</v>
      </c>
      <c r="C2149" s="34">
        <v>66.099999999999994</v>
      </c>
      <c r="D2149" s="34">
        <v>82.1</v>
      </c>
      <c r="E2149" s="34">
        <v>1.1499999999999999</v>
      </c>
      <c r="F2149" s="34">
        <v>11.2</v>
      </c>
      <c r="G2149" s="34">
        <v>4.5999999999999996</v>
      </c>
      <c r="H2149" s="34">
        <v>144.69999999999999</v>
      </c>
      <c r="I2149" s="34">
        <v>154.25</v>
      </c>
      <c r="J2149" s="20"/>
      <c r="K2149" s="24">
        <f t="shared" si="94"/>
        <v>64.331999999999994</v>
      </c>
      <c r="L2149" s="24"/>
      <c r="M2149" s="9">
        <v>9.2100000000000009</v>
      </c>
      <c r="N2149" s="76">
        <f t="shared" si="95"/>
        <v>0.14316358888267117</v>
      </c>
      <c r="O2149" s="4"/>
      <c r="P2149" s="23"/>
      <c r="R2149" s="34">
        <v>164</v>
      </c>
      <c r="S2149" s="34">
        <v>164</v>
      </c>
      <c r="T2149" s="34">
        <v>63.75</v>
      </c>
      <c r="U2149" s="34">
        <v>40.85</v>
      </c>
      <c r="V2149" s="34">
        <v>54.6</v>
      </c>
      <c r="W2149" s="78"/>
      <c r="X2149" s="78"/>
    </row>
    <row r="2150" spans="1:24" outlineLevel="1" x14ac:dyDescent="0.2">
      <c r="A2150" s="27">
        <f t="shared" si="96"/>
        <v>2144</v>
      </c>
      <c r="B2150" s="50">
        <v>42928</v>
      </c>
      <c r="C2150" s="34">
        <v>65.599999999999994</v>
      </c>
      <c r="D2150" s="34">
        <v>81.599999999999994</v>
      </c>
      <c r="E2150" s="34">
        <v>1.1499999999999999</v>
      </c>
      <c r="F2150" s="34">
        <v>12</v>
      </c>
      <c r="G2150" s="34">
        <v>4.75</v>
      </c>
      <c r="H2150" s="34">
        <v>145.1</v>
      </c>
      <c r="I2150" s="34">
        <v>154.75</v>
      </c>
      <c r="J2150" s="20"/>
      <c r="K2150" s="24">
        <f t="shared" si="94"/>
        <v>63.072000000000003</v>
      </c>
      <c r="L2150" s="24"/>
      <c r="M2150" s="9">
        <v>9.31</v>
      </c>
      <c r="N2150" s="76">
        <f t="shared" si="95"/>
        <v>0.14760908168442416</v>
      </c>
      <c r="O2150" s="4"/>
      <c r="P2150" s="23"/>
      <c r="R2150" s="34">
        <v>164</v>
      </c>
      <c r="S2150" s="34">
        <v>164</v>
      </c>
      <c r="T2150" s="34">
        <v>63.25</v>
      </c>
      <c r="U2150" s="34">
        <v>40.25</v>
      </c>
      <c r="V2150" s="34">
        <v>54.6</v>
      </c>
      <c r="W2150" s="78"/>
      <c r="X2150" s="78"/>
    </row>
    <row r="2151" spans="1:24" outlineLevel="1" x14ac:dyDescent="0.2">
      <c r="A2151" s="27">
        <f t="shared" si="96"/>
        <v>2145</v>
      </c>
      <c r="B2151" s="50">
        <f>B2150+1</f>
        <v>42929</v>
      </c>
      <c r="C2151" s="34">
        <v>65.75</v>
      </c>
      <c r="D2151" s="34">
        <v>81.75</v>
      </c>
      <c r="E2151" s="34">
        <v>1.1499999999999999</v>
      </c>
      <c r="F2151" s="34">
        <v>12</v>
      </c>
      <c r="G2151" s="34">
        <v>5.0999999999999996</v>
      </c>
      <c r="H2151" s="34">
        <v>148.1</v>
      </c>
      <c r="I2151" s="34">
        <v>157.75</v>
      </c>
      <c r="J2151" s="20"/>
      <c r="K2151" s="24">
        <f t="shared" si="94"/>
        <v>63.210000000000008</v>
      </c>
      <c r="L2151" s="24"/>
      <c r="M2151" s="9">
        <v>9.07</v>
      </c>
      <c r="N2151" s="76">
        <f t="shared" si="95"/>
        <v>0.14348995412118334</v>
      </c>
      <c r="O2151" s="4"/>
      <c r="P2151" s="23"/>
      <c r="R2151" s="34">
        <v>164</v>
      </c>
      <c r="S2151" s="34">
        <v>165.5</v>
      </c>
      <c r="T2151" s="34">
        <v>63.55</v>
      </c>
      <c r="U2151" s="34">
        <v>40.4</v>
      </c>
      <c r="V2151" s="34">
        <v>54.15</v>
      </c>
      <c r="W2151" s="78"/>
      <c r="X2151" s="78"/>
    </row>
    <row r="2152" spans="1:24" outlineLevel="1" x14ac:dyDescent="0.2">
      <c r="A2152" s="27">
        <f t="shared" si="96"/>
        <v>2146</v>
      </c>
      <c r="B2152" s="50">
        <f>B2151+1</f>
        <v>42930</v>
      </c>
      <c r="C2152" s="34">
        <v>65.349999999999994</v>
      </c>
      <c r="D2152" s="34">
        <v>81.349999999999994</v>
      </c>
      <c r="E2152" s="34">
        <v>1.1499999999999999</v>
      </c>
      <c r="F2152" s="34">
        <v>12</v>
      </c>
      <c r="G2152" s="34">
        <v>5.2</v>
      </c>
      <c r="H2152" s="34">
        <v>148.55000000000001</v>
      </c>
      <c r="I2152" s="34">
        <v>158.25</v>
      </c>
      <c r="J2152" s="20"/>
      <c r="K2152" s="24">
        <f t="shared" si="94"/>
        <v>62.841999999999999</v>
      </c>
      <c r="L2152" s="24"/>
      <c r="M2152" s="9">
        <v>9.25</v>
      </c>
      <c r="N2152" s="76">
        <f t="shared" si="95"/>
        <v>0.14719455141465898</v>
      </c>
      <c r="O2152" s="4"/>
      <c r="P2152" s="23"/>
      <c r="R2152" s="34">
        <v>166</v>
      </c>
      <c r="S2152" s="34">
        <v>168</v>
      </c>
      <c r="T2152" s="34">
        <v>63.65</v>
      </c>
      <c r="U2152" s="34">
        <v>40.4</v>
      </c>
      <c r="V2152" s="34">
        <v>54.65</v>
      </c>
      <c r="W2152" s="78"/>
      <c r="X2152" s="78"/>
    </row>
    <row r="2153" spans="1:24" outlineLevel="1" x14ac:dyDescent="0.2">
      <c r="A2153" s="27">
        <f t="shared" si="96"/>
        <v>2147</v>
      </c>
      <c r="B2153" s="50">
        <v>42933</v>
      </c>
      <c r="C2153" s="34">
        <v>67.45</v>
      </c>
      <c r="D2153" s="34">
        <v>83.45</v>
      </c>
      <c r="E2153" s="34">
        <v>1.1499999999999999</v>
      </c>
      <c r="F2153" s="34">
        <v>11.8</v>
      </c>
      <c r="G2153" s="34">
        <v>5.0999999999999996</v>
      </c>
      <c r="H2153" s="34">
        <v>149.05000000000001</v>
      </c>
      <c r="I2153" s="34">
        <v>158.75</v>
      </c>
      <c r="J2153" s="20"/>
      <c r="K2153" s="24">
        <f t="shared" si="94"/>
        <v>64.974000000000004</v>
      </c>
      <c r="L2153" s="24"/>
      <c r="M2153" s="9">
        <v>9.3000000000000007</v>
      </c>
      <c r="N2153" s="76">
        <f t="shared" si="95"/>
        <v>0.14313417674762213</v>
      </c>
      <c r="O2153" s="4"/>
      <c r="P2153" s="23"/>
      <c r="R2153" s="34">
        <v>167.5</v>
      </c>
      <c r="S2153" s="34">
        <v>173</v>
      </c>
      <c r="T2153" s="34">
        <v>65.650000000000006</v>
      </c>
      <c r="U2153" s="34">
        <v>42.5</v>
      </c>
      <c r="V2153" s="34">
        <v>57.15</v>
      </c>
      <c r="W2153" s="78"/>
      <c r="X2153" s="78"/>
    </row>
    <row r="2154" spans="1:24" outlineLevel="1" x14ac:dyDescent="0.2">
      <c r="A2154" s="27">
        <f t="shared" si="96"/>
        <v>2148</v>
      </c>
      <c r="B2154" s="50">
        <v>42934</v>
      </c>
      <c r="C2154" s="34">
        <v>68.599999999999994</v>
      </c>
      <c r="D2154" s="34">
        <v>84.6</v>
      </c>
      <c r="E2154" s="34">
        <v>1.2</v>
      </c>
      <c r="F2154" s="34">
        <v>12.5</v>
      </c>
      <c r="G2154" s="34">
        <v>5.15</v>
      </c>
      <c r="H2154" s="34">
        <v>149.69999999999999</v>
      </c>
      <c r="I2154" s="34">
        <v>159.5</v>
      </c>
      <c r="J2154" s="20"/>
      <c r="K2154" s="24">
        <f t="shared" si="94"/>
        <v>65.331999999999994</v>
      </c>
      <c r="L2154" s="24"/>
      <c r="M2154" s="9">
        <v>9.42</v>
      </c>
      <c r="N2154" s="76">
        <f t="shared" si="95"/>
        <v>0.14418661605338887</v>
      </c>
      <c r="O2154" s="4"/>
      <c r="P2154" s="23"/>
      <c r="R2154" s="34">
        <v>168.25</v>
      </c>
      <c r="S2154" s="34">
        <v>176</v>
      </c>
      <c r="T2154" s="34">
        <v>66.650000000000006</v>
      </c>
      <c r="U2154" s="34">
        <v>43.65</v>
      </c>
      <c r="V2154" s="34">
        <v>58.3</v>
      </c>
      <c r="W2154" s="78"/>
      <c r="X2154" s="78"/>
    </row>
    <row r="2155" spans="1:24" outlineLevel="1" x14ac:dyDescent="0.2">
      <c r="A2155" s="27">
        <f t="shared" si="96"/>
        <v>2149</v>
      </c>
      <c r="B2155" s="50">
        <v>42935</v>
      </c>
      <c r="C2155" s="34">
        <v>70.25</v>
      </c>
      <c r="D2155" s="34">
        <v>84.7</v>
      </c>
      <c r="E2155" s="34">
        <v>1.2</v>
      </c>
      <c r="F2155" s="34">
        <v>12</v>
      </c>
      <c r="G2155" s="34">
        <v>5.25</v>
      </c>
      <c r="H2155" s="34">
        <v>151.44999999999999</v>
      </c>
      <c r="I2155" s="34">
        <v>161.25</v>
      </c>
      <c r="J2155" s="20"/>
      <c r="K2155" s="24">
        <f t="shared" si="94"/>
        <v>65.924000000000007</v>
      </c>
      <c r="L2155" s="24"/>
      <c r="M2155" s="9">
        <v>9.42</v>
      </c>
      <c r="N2155" s="76">
        <f t="shared" si="95"/>
        <v>0.14289181481706206</v>
      </c>
      <c r="O2155" s="4"/>
      <c r="P2155" s="23"/>
      <c r="R2155" s="34">
        <v>168.25</v>
      </c>
      <c r="S2155" s="34">
        <v>176</v>
      </c>
      <c r="T2155" s="34">
        <v>67.650000000000006</v>
      </c>
      <c r="U2155" s="34">
        <v>44.65</v>
      </c>
      <c r="V2155" s="34">
        <v>59.5</v>
      </c>
      <c r="W2155" s="78"/>
      <c r="X2155" s="78"/>
    </row>
    <row r="2156" spans="1:24" outlineLevel="1" x14ac:dyDescent="0.2">
      <c r="A2156" s="27">
        <f t="shared" si="96"/>
        <v>2150</v>
      </c>
      <c r="B2156" s="50">
        <v>42936</v>
      </c>
      <c r="C2156" s="34">
        <v>68.150000000000006</v>
      </c>
      <c r="D2156" s="34">
        <v>82.6</v>
      </c>
      <c r="E2156" s="34">
        <v>1.2</v>
      </c>
      <c r="F2156" s="34">
        <v>12.85</v>
      </c>
      <c r="G2156" s="34">
        <v>5.4</v>
      </c>
      <c r="H2156" s="34">
        <v>152.35</v>
      </c>
      <c r="I2156" s="34">
        <v>162</v>
      </c>
      <c r="J2156" s="20"/>
      <c r="K2156" s="24">
        <f t="shared" si="94"/>
        <v>63.142000000000003</v>
      </c>
      <c r="L2156" s="24"/>
      <c r="M2156" s="9">
        <v>9.1300000000000008</v>
      </c>
      <c r="N2156" s="76">
        <f t="shared" si="95"/>
        <v>0.14459472300528967</v>
      </c>
      <c r="O2156" s="4"/>
      <c r="P2156" s="23"/>
      <c r="R2156" s="34">
        <v>168.5</v>
      </c>
      <c r="S2156" s="34">
        <v>177</v>
      </c>
      <c r="T2156" s="34">
        <v>65.95</v>
      </c>
      <c r="U2156" s="34">
        <v>42.55</v>
      </c>
      <c r="V2156" s="34">
        <v>57.4</v>
      </c>
      <c r="W2156" s="78"/>
      <c r="X2156" s="78"/>
    </row>
    <row r="2157" spans="1:24" outlineLevel="1" x14ac:dyDescent="0.2">
      <c r="A2157" s="27">
        <f t="shared" si="96"/>
        <v>2151</v>
      </c>
      <c r="B2157" s="50">
        <v>42937</v>
      </c>
      <c r="C2157" s="34">
        <v>67.95</v>
      </c>
      <c r="D2157" s="34">
        <v>83.9</v>
      </c>
      <c r="E2157" s="34">
        <v>1.2</v>
      </c>
      <c r="F2157" s="34">
        <v>13</v>
      </c>
      <c r="G2157" s="34">
        <v>5.65</v>
      </c>
      <c r="H2157" s="34">
        <v>155.35</v>
      </c>
      <c r="I2157" s="34">
        <v>165</v>
      </c>
      <c r="J2157" s="20"/>
      <c r="K2157" s="24">
        <f t="shared" si="94"/>
        <v>64.188000000000002</v>
      </c>
      <c r="L2157" s="24"/>
      <c r="M2157" s="9">
        <v>9.02</v>
      </c>
      <c r="N2157" s="76">
        <f t="shared" si="95"/>
        <v>0.1405247086682869</v>
      </c>
      <c r="O2157" s="4"/>
      <c r="P2157" s="23"/>
      <c r="R2157" s="34">
        <v>175</v>
      </c>
      <c r="S2157" s="34">
        <v>178.5</v>
      </c>
      <c r="T2157" s="34">
        <v>65.75</v>
      </c>
      <c r="U2157" s="34">
        <v>42.35</v>
      </c>
      <c r="V2157" s="34">
        <v>57.2</v>
      </c>
      <c r="W2157" s="78"/>
      <c r="X2157" s="78"/>
    </row>
    <row r="2158" spans="1:24" outlineLevel="1" x14ac:dyDescent="0.2">
      <c r="A2158" s="27">
        <f t="shared" si="96"/>
        <v>2152</v>
      </c>
      <c r="B2158" s="50">
        <v>42940</v>
      </c>
      <c r="C2158" s="34">
        <v>67.95</v>
      </c>
      <c r="D2158" s="34">
        <v>83.9</v>
      </c>
      <c r="E2158" s="34">
        <v>1.2</v>
      </c>
      <c r="F2158" s="34">
        <v>13</v>
      </c>
      <c r="G2158" s="34">
        <v>5.65</v>
      </c>
      <c r="H2158" s="34">
        <v>155.35</v>
      </c>
      <c r="I2158" s="34">
        <v>165</v>
      </c>
      <c r="J2158" s="20"/>
      <c r="K2158" s="24">
        <f t="shared" si="94"/>
        <v>64.188000000000002</v>
      </c>
      <c r="L2158" s="24"/>
      <c r="M2158" s="9">
        <v>9.19</v>
      </c>
      <c r="N2158" s="76">
        <f t="shared" si="95"/>
        <v>0.14317317878731226</v>
      </c>
      <c r="O2158" s="4"/>
      <c r="P2158" s="23"/>
      <c r="R2158" s="34">
        <v>176</v>
      </c>
      <c r="S2158" s="34">
        <v>179</v>
      </c>
      <c r="T2158" s="34">
        <v>65.55</v>
      </c>
      <c r="U2158" s="34">
        <v>42.35</v>
      </c>
      <c r="V2158" s="34">
        <v>57.2</v>
      </c>
      <c r="W2158" s="78"/>
      <c r="X2158" s="78"/>
    </row>
    <row r="2159" spans="1:24" outlineLevel="1" x14ac:dyDescent="0.2">
      <c r="A2159" s="27">
        <f t="shared" si="96"/>
        <v>2153</v>
      </c>
      <c r="B2159" s="50">
        <v>42941</v>
      </c>
      <c r="C2159" s="34">
        <v>70.2</v>
      </c>
      <c r="D2159" s="34">
        <v>85.3</v>
      </c>
      <c r="E2159" s="34">
        <v>1.2</v>
      </c>
      <c r="F2159" s="34">
        <v>13.35</v>
      </c>
      <c r="G2159" s="34">
        <v>5.95</v>
      </c>
      <c r="H2159" s="34">
        <v>155.4</v>
      </c>
      <c r="I2159" s="34">
        <v>165</v>
      </c>
      <c r="J2159" s="20"/>
      <c r="K2159" s="24">
        <f t="shared" si="94"/>
        <v>65.126000000000005</v>
      </c>
      <c r="L2159" s="24"/>
      <c r="M2159" s="9">
        <v>9.57</v>
      </c>
      <c r="N2159" s="76">
        <f t="shared" si="95"/>
        <v>0.14694592021619629</v>
      </c>
      <c r="O2159" s="4"/>
      <c r="P2159" s="23"/>
      <c r="R2159" s="34">
        <v>178.5</v>
      </c>
      <c r="S2159" s="34">
        <v>179</v>
      </c>
      <c r="T2159" s="34">
        <v>67.05</v>
      </c>
      <c r="U2159" s="34">
        <v>43.75</v>
      </c>
      <c r="V2159" s="34">
        <v>58.6</v>
      </c>
      <c r="W2159" s="78"/>
      <c r="X2159" s="78"/>
    </row>
    <row r="2160" spans="1:24" outlineLevel="1" x14ac:dyDescent="0.2">
      <c r="A2160" s="27">
        <f t="shared" si="96"/>
        <v>2154</v>
      </c>
      <c r="B2160" s="50">
        <v>42942</v>
      </c>
      <c r="C2160" s="34">
        <v>70.3</v>
      </c>
      <c r="D2160" s="34">
        <v>85.4</v>
      </c>
      <c r="E2160" s="34">
        <v>1.2</v>
      </c>
      <c r="F2160" s="34">
        <v>13</v>
      </c>
      <c r="G2160" s="34">
        <v>5.7</v>
      </c>
      <c r="H2160" s="34">
        <v>155.44999999999999</v>
      </c>
      <c r="I2160" s="34">
        <v>165</v>
      </c>
      <c r="J2160" s="20"/>
      <c r="K2160" s="24">
        <f t="shared" si="94"/>
        <v>65.568000000000012</v>
      </c>
      <c r="L2160" s="24"/>
      <c r="M2160" s="9">
        <v>9.39</v>
      </c>
      <c r="N2160" s="76">
        <f t="shared" si="95"/>
        <v>0.14321010248901903</v>
      </c>
      <c r="O2160" s="4"/>
      <c r="P2160" s="23"/>
      <c r="R2160" s="34">
        <v>178.5</v>
      </c>
      <c r="S2160" s="34">
        <v>179</v>
      </c>
      <c r="T2160" s="34">
        <v>67.05</v>
      </c>
      <c r="U2160" s="34">
        <v>43.85</v>
      </c>
      <c r="V2160" s="34">
        <v>58.7</v>
      </c>
      <c r="W2160" s="78"/>
      <c r="X2160" s="78"/>
    </row>
    <row r="2161" spans="1:24" outlineLevel="1" x14ac:dyDescent="0.2">
      <c r="A2161" s="27">
        <f t="shared" si="96"/>
        <v>2155</v>
      </c>
      <c r="B2161" s="50">
        <v>42943</v>
      </c>
      <c r="C2161" s="34">
        <v>69.650000000000006</v>
      </c>
      <c r="D2161" s="34">
        <v>84.75</v>
      </c>
      <c r="E2161" s="34">
        <v>1.2</v>
      </c>
      <c r="F2161" s="34">
        <v>12.8</v>
      </c>
      <c r="G2161" s="34">
        <v>5.35</v>
      </c>
      <c r="H2161" s="34">
        <v>155.6</v>
      </c>
      <c r="I2161" s="34">
        <v>165</v>
      </c>
      <c r="J2161" s="20"/>
      <c r="K2161" s="24">
        <f t="shared" si="94"/>
        <v>65.17</v>
      </c>
      <c r="L2161" s="24"/>
      <c r="M2161" s="9">
        <v>9.41</v>
      </c>
      <c r="N2161" s="76">
        <f t="shared" si="95"/>
        <v>0.14439159122295533</v>
      </c>
      <c r="O2161" s="4"/>
      <c r="P2161" s="23"/>
      <c r="R2161" s="34">
        <v>178.5</v>
      </c>
      <c r="S2161" s="34">
        <v>179</v>
      </c>
      <c r="T2161" s="34">
        <v>67.45</v>
      </c>
      <c r="U2161" s="34">
        <v>43.2</v>
      </c>
      <c r="V2161" s="34">
        <v>58.05</v>
      </c>
      <c r="W2161" s="78"/>
      <c r="X2161" s="78"/>
    </row>
    <row r="2162" spans="1:24" outlineLevel="1" x14ac:dyDescent="0.2">
      <c r="A2162" s="27">
        <f t="shared" si="96"/>
        <v>2156</v>
      </c>
      <c r="B2162" s="50">
        <v>42944</v>
      </c>
      <c r="C2162" s="34">
        <v>69.55</v>
      </c>
      <c r="D2162" s="34">
        <v>85</v>
      </c>
      <c r="E2162" s="34">
        <v>1.2</v>
      </c>
      <c r="F2162" s="34">
        <v>13.15</v>
      </c>
      <c r="G2162" s="34">
        <v>5.4</v>
      </c>
      <c r="H2162" s="34">
        <v>158.65</v>
      </c>
      <c r="I2162" s="34">
        <v>168</v>
      </c>
      <c r="J2162" s="20"/>
      <c r="K2162" s="24">
        <f t="shared" si="94"/>
        <v>65.05</v>
      </c>
      <c r="L2162" s="24"/>
      <c r="M2162" s="9">
        <v>9.67</v>
      </c>
      <c r="N2162" s="76">
        <f t="shared" si="95"/>
        <v>0.14865488086087625</v>
      </c>
      <c r="O2162" s="4"/>
      <c r="P2162" s="23"/>
      <c r="R2162" s="34">
        <v>178.5</v>
      </c>
      <c r="S2162" s="34">
        <v>180</v>
      </c>
      <c r="T2162" s="34">
        <v>67.150000000000006</v>
      </c>
      <c r="U2162" s="34">
        <v>43.1</v>
      </c>
      <c r="V2162" s="34">
        <v>57.95</v>
      </c>
      <c r="W2162" s="78"/>
      <c r="X2162" s="78"/>
    </row>
    <row r="2163" spans="1:24" outlineLevel="1" x14ac:dyDescent="0.2">
      <c r="A2163" s="27">
        <f t="shared" si="96"/>
        <v>2157</v>
      </c>
      <c r="B2163" s="50">
        <v>42947</v>
      </c>
      <c r="C2163" s="34">
        <v>74</v>
      </c>
      <c r="D2163" s="34">
        <v>89.45</v>
      </c>
      <c r="E2163" s="34">
        <v>1.3</v>
      </c>
      <c r="F2163" s="34">
        <v>13.35</v>
      </c>
      <c r="G2163" s="34">
        <v>5.95</v>
      </c>
      <c r="H2163" s="34">
        <v>160.69999999999999</v>
      </c>
      <c r="I2163" s="34">
        <v>170</v>
      </c>
      <c r="J2163" s="20"/>
      <c r="K2163" s="24">
        <f t="shared" si="94"/>
        <v>68.944000000000017</v>
      </c>
      <c r="L2163" s="24"/>
      <c r="M2163" s="9">
        <v>10.029999999999999</v>
      </c>
      <c r="N2163" s="76">
        <f t="shared" si="95"/>
        <v>0.14548038988164302</v>
      </c>
      <c r="O2163" s="4"/>
      <c r="P2163" s="23"/>
      <c r="R2163" s="34">
        <v>179</v>
      </c>
      <c r="S2163" s="34">
        <v>181.75</v>
      </c>
      <c r="T2163" s="34">
        <v>71.3</v>
      </c>
      <c r="U2163" s="34">
        <v>47.1</v>
      </c>
      <c r="V2163" s="34">
        <v>61.95</v>
      </c>
      <c r="W2163" s="78"/>
      <c r="X2163" s="78"/>
    </row>
    <row r="2164" spans="1:24" outlineLevel="1" x14ac:dyDescent="0.2">
      <c r="A2164" s="27">
        <f t="shared" si="96"/>
        <v>2158</v>
      </c>
      <c r="B2164" s="50">
        <v>42948</v>
      </c>
      <c r="C2164" s="34">
        <v>74</v>
      </c>
      <c r="D2164" s="34">
        <v>89.45</v>
      </c>
      <c r="E2164" s="34">
        <v>1.3</v>
      </c>
      <c r="F2164" s="34">
        <v>13.45</v>
      </c>
      <c r="G2164" s="34">
        <v>6.2</v>
      </c>
      <c r="H2164" s="34">
        <v>160.65</v>
      </c>
      <c r="I2164" s="34">
        <v>170</v>
      </c>
      <c r="J2164" s="20"/>
      <c r="K2164" s="24">
        <f t="shared" si="94"/>
        <v>68.844000000000008</v>
      </c>
      <c r="L2164" s="24"/>
      <c r="M2164" s="9">
        <v>9.89</v>
      </c>
      <c r="N2164" s="76">
        <f t="shared" si="95"/>
        <v>0.14365812561733773</v>
      </c>
      <c r="O2164" s="4"/>
      <c r="P2164" s="23"/>
      <c r="R2164" s="34">
        <v>181</v>
      </c>
      <c r="S2164" s="34">
        <v>181.75</v>
      </c>
      <c r="T2164" s="34">
        <v>71.3</v>
      </c>
      <c r="U2164" s="34">
        <v>47.1</v>
      </c>
      <c r="V2164" s="34">
        <v>61.95</v>
      </c>
      <c r="W2164" s="78"/>
      <c r="X2164" s="78"/>
    </row>
    <row r="2165" spans="1:24" outlineLevel="1" x14ac:dyDescent="0.2">
      <c r="A2165" s="27">
        <f t="shared" si="96"/>
        <v>2159</v>
      </c>
      <c r="B2165" s="50">
        <v>42949</v>
      </c>
      <c r="C2165" s="34">
        <v>72.95</v>
      </c>
      <c r="D2165" s="34">
        <v>89.1</v>
      </c>
      <c r="E2165" s="34">
        <v>1.3</v>
      </c>
      <c r="F2165" s="34">
        <v>14</v>
      </c>
      <c r="G2165" s="34">
        <v>6.45</v>
      </c>
      <c r="H2165" s="34">
        <v>163.55000000000001</v>
      </c>
      <c r="I2165" s="34">
        <v>173</v>
      </c>
      <c r="J2165" s="20"/>
      <c r="K2165" s="24">
        <f t="shared" si="94"/>
        <v>67.971999999999994</v>
      </c>
      <c r="L2165" s="24"/>
      <c r="M2165" s="9">
        <v>9.9</v>
      </c>
      <c r="N2165" s="76">
        <f t="shared" si="95"/>
        <v>0.14564820808568235</v>
      </c>
      <c r="O2165" s="4"/>
      <c r="P2165" s="23"/>
      <c r="R2165" s="34">
        <v>183</v>
      </c>
      <c r="S2165" s="34">
        <v>183.75</v>
      </c>
      <c r="T2165" s="34">
        <v>70.55</v>
      </c>
      <c r="U2165" s="34">
        <v>46.05</v>
      </c>
      <c r="V2165" s="34">
        <v>60.9</v>
      </c>
      <c r="W2165" s="78"/>
      <c r="X2165" s="78"/>
    </row>
    <row r="2166" spans="1:24" outlineLevel="1" x14ac:dyDescent="0.2">
      <c r="A2166" s="27">
        <f t="shared" si="96"/>
        <v>2160</v>
      </c>
      <c r="B2166" s="50">
        <v>42950</v>
      </c>
      <c r="C2166" s="34">
        <v>73.349999999999994</v>
      </c>
      <c r="D2166" s="34">
        <v>90.05</v>
      </c>
      <c r="E2166" s="34">
        <v>1.3</v>
      </c>
      <c r="F2166" s="34">
        <v>14</v>
      </c>
      <c r="G2166" s="34">
        <v>6.55</v>
      </c>
      <c r="H2166" s="34">
        <v>164.5</v>
      </c>
      <c r="I2166" s="34">
        <v>174</v>
      </c>
      <c r="J2166" s="20"/>
      <c r="K2166" s="24">
        <f t="shared" si="94"/>
        <v>68.846000000000004</v>
      </c>
      <c r="L2166" s="24"/>
      <c r="M2166" s="9">
        <v>9.82</v>
      </c>
      <c r="N2166" s="76">
        <f t="shared" si="95"/>
        <v>0.14263719025070445</v>
      </c>
      <c r="O2166" s="4"/>
      <c r="P2166" s="23"/>
      <c r="R2166" s="34">
        <v>183.5</v>
      </c>
      <c r="S2166" s="34">
        <v>187.5</v>
      </c>
      <c r="T2166" s="34">
        <v>70.7</v>
      </c>
      <c r="U2166" s="34">
        <v>46.45</v>
      </c>
      <c r="V2166" s="34">
        <v>60.9</v>
      </c>
      <c r="W2166" s="78"/>
      <c r="X2166" s="78"/>
    </row>
    <row r="2167" spans="1:24" outlineLevel="1" x14ac:dyDescent="0.2">
      <c r="A2167" s="27">
        <f t="shared" si="96"/>
        <v>2161</v>
      </c>
      <c r="B2167" s="50">
        <v>42951</v>
      </c>
      <c r="C2167" s="34">
        <v>74.599999999999994</v>
      </c>
      <c r="D2167" s="34">
        <v>91.15</v>
      </c>
      <c r="E2167" s="34">
        <v>1.3</v>
      </c>
      <c r="F2167" s="34">
        <v>13.9</v>
      </c>
      <c r="G2167" s="34">
        <v>6.3</v>
      </c>
      <c r="H2167" s="34">
        <v>165.9</v>
      </c>
      <c r="I2167" s="34">
        <v>175.5</v>
      </c>
      <c r="J2167" s="20"/>
      <c r="K2167" s="24">
        <f t="shared" si="94"/>
        <v>69.957999999999998</v>
      </c>
      <c r="L2167" s="24"/>
      <c r="M2167" s="9">
        <v>9.9700000000000006</v>
      </c>
      <c r="N2167" s="76">
        <f t="shared" si="95"/>
        <v>0.14251407987649733</v>
      </c>
      <c r="O2167" s="4"/>
      <c r="P2167" s="23"/>
      <c r="R2167" s="34">
        <v>190.5</v>
      </c>
      <c r="S2167" s="34">
        <v>192</v>
      </c>
      <c r="T2167" s="34">
        <v>71.8</v>
      </c>
      <c r="U2167" s="34">
        <v>47.45</v>
      </c>
      <c r="V2167" s="34">
        <v>62.3</v>
      </c>
      <c r="W2167" s="78"/>
      <c r="X2167" s="78"/>
    </row>
    <row r="2168" spans="1:24" outlineLevel="1" x14ac:dyDescent="0.2">
      <c r="A2168" s="27">
        <f t="shared" si="96"/>
        <v>2162</v>
      </c>
      <c r="B2168" s="50">
        <v>42954</v>
      </c>
      <c r="C2168" s="34">
        <v>76.75</v>
      </c>
      <c r="D2168" s="34">
        <v>93.45</v>
      </c>
      <c r="E2168" s="34">
        <v>1.35</v>
      </c>
      <c r="F2168" s="34">
        <v>13.9</v>
      </c>
      <c r="G2168" s="34">
        <v>6.2</v>
      </c>
      <c r="H2168" s="34">
        <v>167.9</v>
      </c>
      <c r="I2168" s="34">
        <v>177.5</v>
      </c>
      <c r="J2168" s="20"/>
      <c r="K2168" s="24">
        <f t="shared" si="94"/>
        <v>72.073999999999998</v>
      </c>
      <c r="L2168" s="24"/>
      <c r="M2168" s="9">
        <v>10.35</v>
      </c>
      <c r="N2168" s="76">
        <f t="shared" si="95"/>
        <v>0.143602408635569</v>
      </c>
      <c r="O2168" s="4"/>
      <c r="P2168" s="23"/>
      <c r="R2168" s="34">
        <v>191.5</v>
      </c>
      <c r="S2168" s="34">
        <v>194</v>
      </c>
      <c r="T2168" s="34">
        <v>74.3</v>
      </c>
      <c r="U2168" s="34">
        <v>49.6</v>
      </c>
      <c r="V2168" s="34">
        <v>64.45</v>
      </c>
      <c r="W2168" s="78"/>
      <c r="X2168" s="78"/>
    </row>
    <row r="2169" spans="1:24" outlineLevel="1" x14ac:dyDescent="0.2">
      <c r="A2169" s="27">
        <f t="shared" si="96"/>
        <v>2163</v>
      </c>
      <c r="B2169" s="50">
        <v>42955</v>
      </c>
      <c r="C2169" s="34">
        <v>75.25</v>
      </c>
      <c r="D2169" s="34">
        <v>91.95</v>
      </c>
      <c r="E2169" s="34">
        <v>1.3</v>
      </c>
      <c r="F2169" s="34">
        <v>14</v>
      </c>
      <c r="G2169" s="34">
        <v>6.2</v>
      </c>
      <c r="H2169" s="34">
        <v>170.4</v>
      </c>
      <c r="I2169" s="34">
        <v>180</v>
      </c>
      <c r="J2169" s="20"/>
      <c r="K2169" s="24">
        <f t="shared" si="94"/>
        <v>70.594000000000008</v>
      </c>
      <c r="L2169" s="24"/>
      <c r="M2169" s="9">
        <v>10.199999999999999</v>
      </c>
      <c r="N2169" s="76">
        <f t="shared" si="95"/>
        <v>0.14448820013032265</v>
      </c>
      <c r="O2169" s="4"/>
      <c r="P2169" s="23"/>
      <c r="R2169" s="34">
        <v>192.5</v>
      </c>
      <c r="S2169" s="34">
        <v>195</v>
      </c>
      <c r="T2169" s="34">
        <v>73.099999999999994</v>
      </c>
      <c r="U2169" s="34">
        <v>48.1</v>
      </c>
      <c r="V2169" s="34">
        <v>62.95</v>
      </c>
      <c r="W2169" s="78"/>
      <c r="X2169" s="78"/>
    </row>
    <row r="2170" spans="1:24" outlineLevel="1" x14ac:dyDescent="0.2">
      <c r="A2170" s="27">
        <f t="shared" si="96"/>
        <v>2164</v>
      </c>
      <c r="B2170" s="50">
        <v>42956</v>
      </c>
      <c r="C2170" s="34">
        <v>75.25</v>
      </c>
      <c r="D2170" s="34">
        <v>91.95</v>
      </c>
      <c r="E2170" s="34">
        <v>1.3</v>
      </c>
      <c r="F2170" s="34">
        <v>14</v>
      </c>
      <c r="G2170" s="34">
        <v>6.2</v>
      </c>
      <c r="H2170" s="34">
        <v>170.4</v>
      </c>
      <c r="I2170" s="34">
        <v>180</v>
      </c>
      <c r="J2170" s="20"/>
      <c r="K2170" s="24">
        <f t="shared" si="94"/>
        <v>70.594000000000008</v>
      </c>
      <c r="L2170" s="24"/>
      <c r="M2170" s="9">
        <v>10.039999999999999</v>
      </c>
      <c r="N2170" s="76">
        <f t="shared" si="95"/>
        <v>0.14222171855965093</v>
      </c>
      <c r="O2170" s="4"/>
      <c r="P2170" s="23"/>
      <c r="R2170" s="34">
        <v>192.5</v>
      </c>
      <c r="S2170" s="34">
        <v>195</v>
      </c>
      <c r="T2170" s="34">
        <v>73.599999999999994</v>
      </c>
      <c r="U2170" s="34">
        <v>48.1</v>
      </c>
      <c r="V2170" s="34">
        <v>62.95</v>
      </c>
      <c r="W2170" s="78"/>
      <c r="X2170" s="78"/>
    </row>
    <row r="2171" spans="1:24" outlineLevel="1" x14ac:dyDescent="0.2">
      <c r="A2171" s="27">
        <f t="shared" si="96"/>
        <v>2165</v>
      </c>
      <c r="B2171" s="50">
        <v>42957</v>
      </c>
      <c r="C2171" s="34">
        <v>76.5</v>
      </c>
      <c r="D2171" s="34">
        <v>95.35</v>
      </c>
      <c r="E2171" s="34">
        <v>1.3</v>
      </c>
      <c r="F2171" s="34">
        <v>14.55</v>
      </c>
      <c r="G2171" s="34">
        <v>6.45</v>
      </c>
      <c r="H2171" s="34">
        <v>171.7</v>
      </c>
      <c r="I2171" s="34">
        <v>181.5</v>
      </c>
      <c r="J2171" s="20"/>
      <c r="K2171" s="24">
        <f t="shared" si="94"/>
        <v>73.171999999999997</v>
      </c>
      <c r="L2171" s="24"/>
      <c r="M2171" s="9">
        <v>9.85</v>
      </c>
      <c r="N2171" s="76">
        <f t="shared" si="95"/>
        <v>0.13461433335155523</v>
      </c>
      <c r="O2171" s="4"/>
      <c r="P2171" s="23"/>
      <c r="R2171" s="34">
        <v>195</v>
      </c>
      <c r="S2171" s="34">
        <v>195</v>
      </c>
      <c r="T2171" s="34">
        <v>74.400000000000006</v>
      </c>
      <c r="U2171" s="34">
        <v>49.35</v>
      </c>
      <c r="V2171" s="34">
        <v>64.2</v>
      </c>
      <c r="W2171" s="78"/>
      <c r="X2171" s="78"/>
    </row>
    <row r="2172" spans="1:24" outlineLevel="1" x14ac:dyDescent="0.2">
      <c r="A2172" s="27">
        <f t="shared" si="96"/>
        <v>2166</v>
      </c>
      <c r="B2172" s="50">
        <v>42958</v>
      </c>
      <c r="C2172" s="34">
        <v>75.05</v>
      </c>
      <c r="D2172" s="34">
        <v>93.9</v>
      </c>
      <c r="E2172" s="34">
        <v>1.3</v>
      </c>
      <c r="F2172" s="34">
        <v>15.2</v>
      </c>
      <c r="G2172" s="34">
        <v>6.9</v>
      </c>
      <c r="H2172" s="34">
        <v>171.3</v>
      </c>
      <c r="I2172" s="34">
        <v>181.5</v>
      </c>
      <c r="J2172" s="20"/>
      <c r="K2172" s="24">
        <f t="shared" ref="K2172:K2235" si="97">+D2172*0.92-F2172</f>
        <v>71.188000000000002</v>
      </c>
      <c r="L2172" s="24"/>
      <c r="M2172" s="9">
        <v>9.69</v>
      </c>
      <c r="N2172" s="76">
        <f t="shared" ref="N2172:N2235" si="98">+M2172/K2172</f>
        <v>0.13611844692925773</v>
      </c>
      <c r="O2172" s="4"/>
      <c r="P2172" s="23"/>
      <c r="R2172" s="34">
        <v>194.5</v>
      </c>
      <c r="S2172" s="34">
        <v>195</v>
      </c>
      <c r="T2172" s="34">
        <v>72.849999999999994</v>
      </c>
      <c r="U2172" s="34">
        <v>47.35</v>
      </c>
      <c r="V2172" s="34">
        <v>62.2</v>
      </c>
      <c r="W2172" s="78"/>
      <c r="X2172" s="78"/>
    </row>
    <row r="2173" spans="1:24" outlineLevel="1" x14ac:dyDescent="0.2">
      <c r="A2173" s="27">
        <f t="shared" si="96"/>
        <v>2167</v>
      </c>
      <c r="B2173" s="50">
        <v>42961</v>
      </c>
      <c r="C2173" s="34">
        <v>72.900000000000006</v>
      </c>
      <c r="D2173" s="34">
        <v>91.75</v>
      </c>
      <c r="E2173" s="34">
        <v>1.3</v>
      </c>
      <c r="F2173" s="34">
        <v>15.55</v>
      </c>
      <c r="G2173" s="34">
        <v>7</v>
      </c>
      <c r="H2173" s="34">
        <v>170.95</v>
      </c>
      <c r="I2173" s="34">
        <v>181.25</v>
      </c>
      <c r="J2173" s="20"/>
      <c r="K2173" s="24">
        <f t="shared" si="97"/>
        <v>68.86</v>
      </c>
      <c r="L2173" s="24"/>
      <c r="M2173" s="9">
        <v>9.73</v>
      </c>
      <c r="N2173" s="76">
        <f t="shared" si="98"/>
        <v>0.14130119082195761</v>
      </c>
      <c r="O2173" s="4"/>
      <c r="P2173" s="23"/>
      <c r="R2173" s="34">
        <v>194.5</v>
      </c>
      <c r="S2173" s="34">
        <v>195</v>
      </c>
      <c r="T2173" s="34">
        <v>71.05</v>
      </c>
      <c r="U2173" s="34">
        <v>44.85</v>
      </c>
      <c r="V2173" s="34">
        <v>59.7</v>
      </c>
      <c r="W2173" s="78"/>
      <c r="X2173" s="78"/>
    </row>
    <row r="2174" spans="1:24" outlineLevel="1" x14ac:dyDescent="0.2">
      <c r="A2174" s="27">
        <f t="shared" si="96"/>
        <v>2168</v>
      </c>
      <c r="B2174" s="50">
        <v>42962</v>
      </c>
      <c r="C2174" s="34">
        <v>72.150000000000006</v>
      </c>
      <c r="D2174" s="34">
        <v>92.85</v>
      </c>
      <c r="E2174" s="34">
        <v>1.25</v>
      </c>
      <c r="F2174" s="34">
        <v>15.85</v>
      </c>
      <c r="G2174" s="34">
        <v>7</v>
      </c>
      <c r="H2174" s="34">
        <v>170.95</v>
      </c>
      <c r="I2174" s="34">
        <v>181.25</v>
      </c>
      <c r="J2174" s="20"/>
      <c r="K2174" s="24">
        <f t="shared" si="97"/>
        <v>69.572000000000003</v>
      </c>
      <c r="L2174" s="24"/>
      <c r="M2174" s="9">
        <v>9.7799999999999994</v>
      </c>
      <c r="N2174" s="76">
        <f t="shared" si="98"/>
        <v>0.14057379405507961</v>
      </c>
      <c r="O2174" s="4"/>
      <c r="P2174" s="23"/>
      <c r="R2174" s="34">
        <v>194.5</v>
      </c>
      <c r="S2174" s="34">
        <v>195</v>
      </c>
      <c r="T2174" s="34">
        <v>70.55</v>
      </c>
      <c r="U2174" s="34">
        <v>43.95</v>
      </c>
      <c r="V2174" s="34">
        <v>58.8</v>
      </c>
      <c r="W2174" s="78"/>
      <c r="X2174" s="78"/>
    </row>
    <row r="2175" spans="1:24" outlineLevel="1" x14ac:dyDescent="0.2">
      <c r="A2175" s="27">
        <f t="shared" si="96"/>
        <v>2169</v>
      </c>
      <c r="B2175" s="50">
        <v>42963</v>
      </c>
      <c r="C2175" s="34">
        <v>72.400000000000006</v>
      </c>
      <c r="D2175" s="34">
        <v>93.1</v>
      </c>
      <c r="E2175" s="34">
        <v>1.25</v>
      </c>
      <c r="F2175" s="34">
        <v>16.7</v>
      </c>
      <c r="G2175" s="34">
        <v>7.25</v>
      </c>
      <c r="H2175" s="34">
        <v>170.3</v>
      </c>
      <c r="I2175" s="34">
        <v>180.75</v>
      </c>
      <c r="J2175" s="20"/>
      <c r="K2175" s="24">
        <f t="shared" si="97"/>
        <v>68.951999999999998</v>
      </c>
      <c r="L2175" s="24"/>
      <c r="M2175" s="9">
        <v>10.1</v>
      </c>
      <c r="N2175" s="76">
        <f t="shared" si="98"/>
        <v>0.1464787098271261</v>
      </c>
      <c r="O2175" s="4"/>
      <c r="P2175" s="23"/>
      <c r="R2175" s="34">
        <v>194.5</v>
      </c>
      <c r="S2175" s="34">
        <v>195</v>
      </c>
      <c r="T2175" s="34">
        <v>70.55</v>
      </c>
      <c r="U2175" s="34">
        <v>44.2</v>
      </c>
      <c r="V2175" s="34">
        <v>59.05</v>
      </c>
      <c r="W2175" s="78"/>
      <c r="X2175" s="78"/>
    </row>
    <row r="2176" spans="1:24" outlineLevel="1" x14ac:dyDescent="0.2">
      <c r="A2176" s="27">
        <f t="shared" si="96"/>
        <v>2170</v>
      </c>
      <c r="B2176" s="50">
        <v>42964</v>
      </c>
      <c r="C2176" s="34">
        <v>75.2</v>
      </c>
      <c r="D2176" s="34">
        <v>95.95</v>
      </c>
      <c r="E2176" s="34">
        <v>1.3</v>
      </c>
      <c r="F2176" s="34">
        <v>17.25</v>
      </c>
      <c r="G2176" s="34">
        <v>7.5</v>
      </c>
      <c r="H2176" s="34">
        <v>171.2</v>
      </c>
      <c r="I2176" s="34">
        <v>181.75</v>
      </c>
      <c r="J2176" s="20"/>
      <c r="K2176" s="24">
        <f t="shared" si="97"/>
        <v>71.024000000000001</v>
      </c>
      <c r="L2176" s="24"/>
      <c r="M2176" s="9">
        <v>9.7200000000000006</v>
      </c>
      <c r="N2176" s="76">
        <f t="shared" si="98"/>
        <v>0.13685514755575581</v>
      </c>
      <c r="O2176" s="4"/>
      <c r="P2176" s="23"/>
      <c r="R2176" s="34">
        <v>194.5</v>
      </c>
      <c r="S2176" s="34">
        <v>200</v>
      </c>
      <c r="T2176" s="34">
        <v>71.849999999999994</v>
      </c>
      <c r="U2176" s="34">
        <v>46.7</v>
      </c>
      <c r="V2176" s="34">
        <v>61.55</v>
      </c>
      <c r="W2176" s="78"/>
      <c r="X2176" s="78"/>
    </row>
    <row r="2177" spans="1:24" outlineLevel="1" x14ac:dyDescent="0.2">
      <c r="A2177" s="27">
        <f t="shared" si="96"/>
        <v>2171</v>
      </c>
      <c r="B2177" s="50">
        <v>42965</v>
      </c>
      <c r="C2177" s="34">
        <v>74.900000000000006</v>
      </c>
      <c r="D2177" s="34">
        <v>97.75</v>
      </c>
      <c r="E2177" s="34">
        <v>1.3</v>
      </c>
      <c r="F2177" s="34">
        <v>17.3</v>
      </c>
      <c r="G2177" s="34">
        <v>7.4</v>
      </c>
      <c r="H2177" s="34">
        <v>171.05</v>
      </c>
      <c r="I2177" s="34">
        <v>181.75</v>
      </c>
      <c r="J2177" s="20"/>
      <c r="K2177" s="24">
        <f t="shared" si="97"/>
        <v>72.63000000000001</v>
      </c>
      <c r="L2177" s="24"/>
      <c r="M2177" s="9">
        <v>10.029999999999999</v>
      </c>
      <c r="N2177" s="76">
        <f t="shared" si="98"/>
        <v>0.13809720501170314</v>
      </c>
      <c r="O2177" s="4"/>
      <c r="P2177" s="23"/>
      <c r="R2177" s="34">
        <v>195.25</v>
      </c>
      <c r="S2177" s="34">
        <v>205.75</v>
      </c>
      <c r="T2177" s="34">
        <v>73.349999999999994</v>
      </c>
      <c r="U2177" s="34">
        <v>46.1</v>
      </c>
      <c r="V2177" s="34">
        <v>60.95</v>
      </c>
      <c r="W2177" s="78"/>
      <c r="X2177" s="78"/>
    </row>
    <row r="2178" spans="1:24" outlineLevel="1" x14ac:dyDescent="0.2">
      <c r="A2178" s="27">
        <f t="shared" si="96"/>
        <v>2172</v>
      </c>
      <c r="B2178" s="50">
        <v>42968</v>
      </c>
      <c r="C2178" s="34">
        <v>77.25</v>
      </c>
      <c r="D2178" s="34">
        <v>101.3</v>
      </c>
      <c r="E2178" s="34">
        <v>1.35</v>
      </c>
      <c r="F2178" s="34">
        <v>17.3</v>
      </c>
      <c r="G2178" s="34">
        <v>7.4</v>
      </c>
      <c r="H2178" s="34">
        <v>171.45</v>
      </c>
      <c r="I2178" s="34">
        <v>182.25</v>
      </c>
      <c r="J2178" s="20"/>
      <c r="K2178" s="24">
        <f t="shared" si="97"/>
        <v>75.896000000000001</v>
      </c>
      <c r="L2178" s="24"/>
      <c r="M2178" s="9">
        <v>9.99</v>
      </c>
      <c r="N2178" s="76">
        <f t="shared" si="98"/>
        <v>0.13162749024981554</v>
      </c>
      <c r="O2178" s="4"/>
      <c r="P2178" s="23"/>
      <c r="R2178" s="34">
        <v>196</v>
      </c>
      <c r="S2178" s="34">
        <v>207</v>
      </c>
      <c r="T2178" s="34">
        <v>75.650000000000006</v>
      </c>
      <c r="U2178" s="34">
        <v>48.1</v>
      </c>
      <c r="V2178" s="34">
        <v>62.95</v>
      </c>
      <c r="W2178" s="78"/>
      <c r="X2178" s="78"/>
    </row>
    <row r="2179" spans="1:24" outlineLevel="1" x14ac:dyDescent="0.2">
      <c r="A2179" s="27">
        <f t="shared" si="96"/>
        <v>2173</v>
      </c>
      <c r="B2179" s="50">
        <v>42969</v>
      </c>
      <c r="C2179" s="34">
        <v>79.349999999999994</v>
      </c>
      <c r="D2179" s="34">
        <v>102.9</v>
      </c>
      <c r="E2179" s="34">
        <v>1.35</v>
      </c>
      <c r="F2179" s="34">
        <v>17</v>
      </c>
      <c r="G2179" s="34">
        <v>7</v>
      </c>
      <c r="H2179" s="34">
        <v>173.45</v>
      </c>
      <c r="I2179" s="34">
        <v>184.25</v>
      </c>
      <c r="J2179" s="20"/>
      <c r="K2179" s="24">
        <f t="shared" si="97"/>
        <v>77.668000000000006</v>
      </c>
      <c r="L2179" s="24"/>
      <c r="M2179" s="9">
        <v>10</v>
      </c>
      <c r="N2179" s="76">
        <f t="shared" si="98"/>
        <v>0.12875315445228408</v>
      </c>
      <c r="O2179" s="4"/>
      <c r="P2179" s="23"/>
      <c r="R2179" s="34">
        <v>203.5</v>
      </c>
      <c r="S2179" s="34">
        <v>210</v>
      </c>
      <c r="T2179" s="34">
        <v>76.05</v>
      </c>
      <c r="U2179" s="34">
        <v>49.1</v>
      </c>
      <c r="V2179" s="34">
        <v>63.95</v>
      </c>
      <c r="W2179" s="78"/>
      <c r="X2179" s="78"/>
    </row>
    <row r="2180" spans="1:24" outlineLevel="1" x14ac:dyDescent="0.2">
      <c r="A2180" s="27">
        <f t="shared" si="96"/>
        <v>2174</v>
      </c>
      <c r="B2180" s="50">
        <v>42970</v>
      </c>
      <c r="C2180" s="34">
        <v>75.3</v>
      </c>
      <c r="D2180" s="34">
        <v>98.85</v>
      </c>
      <c r="E2180" s="34">
        <v>1.3</v>
      </c>
      <c r="F2180" s="34">
        <v>16.850000000000001</v>
      </c>
      <c r="G2180" s="34">
        <v>6.8</v>
      </c>
      <c r="H2180" s="34">
        <v>174.55</v>
      </c>
      <c r="I2180" s="34">
        <v>185.25</v>
      </c>
      <c r="J2180" s="20"/>
      <c r="K2180" s="24">
        <f t="shared" si="97"/>
        <v>74.091999999999985</v>
      </c>
      <c r="L2180" s="24"/>
      <c r="M2180" s="9">
        <v>10.33</v>
      </c>
      <c r="N2180" s="76">
        <f t="shared" si="98"/>
        <v>0.13942126005506669</v>
      </c>
      <c r="O2180" s="4"/>
      <c r="P2180" s="23"/>
      <c r="R2180" s="34">
        <v>203.5</v>
      </c>
      <c r="S2180" s="34">
        <v>210</v>
      </c>
      <c r="T2180" s="34">
        <v>74.349999999999994</v>
      </c>
      <c r="U2180" s="34">
        <v>45</v>
      </c>
      <c r="V2180" s="34">
        <v>59.85</v>
      </c>
      <c r="W2180" s="78"/>
      <c r="X2180" s="78"/>
    </row>
    <row r="2181" spans="1:24" outlineLevel="1" x14ac:dyDescent="0.2">
      <c r="A2181" s="27">
        <f t="shared" si="96"/>
        <v>2175</v>
      </c>
      <c r="B2181" s="50">
        <v>42971</v>
      </c>
      <c r="C2181" s="34">
        <v>76.45</v>
      </c>
      <c r="D2181" s="34">
        <v>100</v>
      </c>
      <c r="E2181" s="34">
        <v>1.3</v>
      </c>
      <c r="F2181" s="34">
        <v>16.850000000000001</v>
      </c>
      <c r="G2181" s="34">
        <v>6.8</v>
      </c>
      <c r="H2181" s="34">
        <v>174.55</v>
      </c>
      <c r="I2181" s="34">
        <v>185.25</v>
      </c>
      <c r="J2181" s="20"/>
      <c r="K2181" s="24">
        <f t="shared" si="97"/>
        <v>75.150000000000006</v>
      </c>
      <c r="L2181" s="24"/>
      <c r="M2181" s="9">
        <v>10.72</v>
      </c>
      <c r="N2181" s="76">
        <f t="shared" si="98"/>
        <v>0.1426480372588157</v>
      </c>
      <c r="O2181" s="4"/>
      <c r="P2181" s="23"/>
      <c r="R2181" s="34">
        <v>204</v>
      </c>
      <c r="S2181" s="34">
        <v>210</v>
      </c>
      <c r="T2181" s="34">
        <v>74.55</v>
      </c>
      <c r="U2181" s="34">
        <v>46.15</v>
      </c>
      <c r="V2181" s="34">
        <v>61</v>
      </c>
      <c r="W2181" s="78"/>
      <c r="X2181" s="78"/>
    </row>
    <row r="2182" spans="1:24" outlineLevel="1" x14ac:dyDescent="0.2">
      <c r="A2182" s="27">
        <f t="shared" si="96"/>
        <v>2176</v>
      </c>
      <c r="B2182" s="50">
        <v>42972</v>
      </c>
      <c r="C2182" s="34">
        <v>76.849999999999994</v>
      </c>
      <c r="D2182" s="34">
        <v>100.4</v>
      </c>
      <c r="E2182" s="34">
        <v>1.3</v>
      </c>
      <c r="F2182" s="34">
        <v>16.850000000000001</v>
      </c>
      <c r="G2182" s="34">
        <v>7.2</v>
      </c>
      <c r="H2182" s="34">
        <v>176.9</v>
      </c>
      <c r="I2182" s="34">
        <v>187.5</v>
      </c>
      <c r="J2182" s="20"/>
      <c r="K2182" s="24">
        <f t="shared" si="97"/>
        <v>75.518000000000001</v>
      </c>
      <c r="L2182" s="24"/>
      <c r="M2182" s="9">
        <v>10.68</v>
      </c>
      <c r="N2182" s="76">
        <f t="shared" si="98"/>
        <v>0.14142323684419608</v>
      </c>
      <c r="O2182" s="4"/>
      <c r="P2182" s="23"/>
      <c r="R2182" s="34">
        <v>204</v>
      </c>
      <c r="S2182" s="34">
        <v>210.5</v>
      </c>
      <c r="T2182" s="34">
        <v>75.2</v>
      </c>
      <c r="U2182" s="34">
        <v>46.15</v>
      </c>
      <c r="V2182" s="34">
        <v>61</v>
      </c>
      <c r="W2182" s="78"/>
      <c r="X2182" s="78"/>
    </row>
    <row r="2183" spans="1:24" outlineLevel="1" x14ac:dyDescent="0.2">
      <c r="A2183" s="27">
        <f t="shared" si="96"/>
        <v>2177</v>
      </c>
      <c r="B2183" s="50">
        <v>42975</v>
      </c>
      <c r="C2183" s="34">
        <v>76.55</v>
      </c>
      <c r="D2183" s="34">
        <v>98.9</v>
      </c>
      <c r="E2183" s="34">
        <v>1.3</v>
      </c>
      <c r="F2183" s="34">
        <v>16.850000000000001</v>
      </c>
      <c r="G2183" s="34">
        <v>7.35</v>
      </c>
      <c r="H2183" s="34">
        <v>178.2</v>
      </c>
      <c r="I2183" s="34">
        <v>188.5</v>
      </c>
      <c r="J2183" s="20"/>
      <c r="K2183" s="24">
        <f t="shared" si="97"/>
        <v>74.138000000000005</v>
      </c>
      <c r="L2183" s="24"/>
      <c r="M2183" s="9">
        <v>10.82</v>
      </c>
      <c r="N2183" s="76">
        <f t="shared" si="98"/>
        <v>0.14594405028460439</v>
      </c>
      <c r="O2183" s="4"/>
      <c r="P2183" s="23"/>
      <c r="R2183" s="34">
        <v>208.5</v>
      </c>
      <c r="S2183" s="34">
        <v>212.5</v>
      </c>
      <c r="T2183" s="34">
        <v>74.2</v>
      </c>
      <c r="U2183" s="34">
        <v>45.15</v>
      </c>
      <c r="V2183" s="34">
        <v>60</v>
      </c>
      <c r="W2183" s="78"/>
      <c r="X2183" s="78"/>
    </row>
    <row r="2184" spans="1:24" outlineLevel="1" x14ac:dyDescent="0.2">
      <c r="A2184" s="27">
        <f t="shared" ref="A2184:A2247" si="99">A2183+1</f>
        <v>2178</v>
      </c>
      <c r="B2184" s="50">
        <v>42976</v>
      </c>
      <c r="C2184" s="34">
        <v>75.95</v>
      </c>
      <c r="D2184" s="34">
        <v>98.3</v>
      </c>
      <c r="E2184" s="34">
        <v>1.3</v>
      </c>
      <c r="F2184" s="34">
        <v>16.75</v>
      </c>
      <c r="G2184" s="34">
        <v>7.05</v>
      </c>
      <c r="H2184" s="34">
        <v>178.6</v>
      </c>
      <c r="I2184" s="34">
        <v>189</v>
      </c>
      <c r="J2184" s="20"/>
      <c r="K2184" s="24">
        <f t="shared" si="97"/>
        <v>73.686000000000007</v>
      </c>
      <c r="L2184" s="24"/>
      <c r="M2184" s="9">
        <v>10.85</v>
      </c>
      <c r="N2184" s="76">
        <f t="shared" si="98"/>
        <v>0.14724642401541674</v>
      </c>
      <c r="O2184" s="4"/>
      <c r="P2184" s="23"/>
      <c r="R2184" s="34">
        <v>208.5</v>
      </c>
      <c r="S2184" s="34">
        <v>215</v>
      </c>
      <c r="T2184" s="34">
        <v>72.95</v>
      </c>
      <c r="U2184" s="34">
        <v>44.55</v>
      </c>
      <c r="V2184" s="34">
        <v>59.4</v>
      </c>
      <c r="W2184" s="78"/>
      <c r="X2184" s="78"/>
    </row>
    <row r="2185" spans="1:24" outlineLevel="1" x14ac:dyDescent="0.2">
      <c r="A2185" s="27">
        <f t="shared" si="99"/>
        <v>2179</v>
      </c>
      <c r="B2185" s="50">
        <v>42977</v>
      </c>
      <c r="C2185" s="34">
        <v>75.55</v>
      </c>
      <c r="D2185" s="34">
        <v>97.9</v>
      </c>
      <c r="E2185" s="34">
        <v>1.3</v>
      </c>
      <c r="F2185" s="34">
        <v>16.25</v>
      </c>
      <c r="G2185" s="34">
        <v>6.9</v>
      </c>
      <c r="H2185" s="34">
        <v>178.7</v>
      </c>
      <c r="I2185" s="34">
        <v>189</v>
      </c>
      <c r="J2185" s="20"/>
      <c r="K2185" s="24">
        <f t="shared" si="97"/>
        <v>73.818000000000012</v>
      </c>
      <c r="L2185" s="24"/>
      <c r="M2185" s="9">
        <v>10.81</v>
      </c>
      <c r="N2185" s="76">
        <f t="shared" si="98"/>
        <v>0.14644124739223494</v>
      </c>
      <c r="O2185" s="4"/>
      <c r="P2185" s="23"/>
      <c r="R2185" s="34">
        <v>208.5</v>
      </c>
      <c r="S2185" s="34">
        <v>215</v>
      </c>
      <c r="T2185" s="34">
        <v>72.95</v>
      </c>
      <c r="U2185" s="34">
        <v>44.15</v>
      </c>
      <c r="V2185" s="34">
        <v>59</v>
      </c>
      <c r="W2185" s="78"/>
      <c r="X2185" s="78"/>
    </row>
    <row r="2186" spans="1:24" outlineLevel="1" x14ac:dyDescent="0.2">
      <c r="A2186" s="27">
        <f t="shared" si="99"/>
        <v>2180</v>
      </c>
      <c r="B2186" s="50">
        <v>42978</v>
      </c>
      <c r="C2186" s="34">
        <v>77.099999999999994</v>
      </c>
      <c r="D2186" s="34">
        <v>99.45</v>
      </c>
      <c r="E2186" s="34">
        <v>1.3</v>
      </c>
      <c r="F2186" s="34">
        <v>16.05</v>
      </c>
      <c r="G2186" s="34">
        <v>7.15</v>
      </c>
      <c r="H2186" s="34">
        <v>179.8</v>
      </c>
      <c r="I2186" s="34">
        <v>190</v>
      </c>
      <c r="J2186" s="20"/>
      <c r="K2186" s="24">
        <f t="shared" si="97"/>
        <v>75.444000000000003</v>
      </c>
      <c r="L2186" s="24"/>
      <c r="M2186" s="9">
        <v>11.07</v>
      </c>
      <c r="N2186" s="76">
        <f t="shared" si="98"/>
        <v>0.14673135040559884</v>
      </c>
      <c r="O2186" s="4"/>
      <c r="P2186" s="23"/>
      <c r="R2186" s="34">
        <v>211</v>
      </c>
      <c r="S2186" s="34">
        <v>219</v>
      </c>
      <c r="T2186" s="34">
        <v>74.45</v>
      </c>
      <c r="U2186" s="34">
        <v>45.15</v>
      </c>
      <c r="V2186" s="34">
        <v>60</v>
      </c>
      <c r="W2186" s="78"/>
      <c r="X2186" s="78"/>
    </row>
    <row r="2187" spans="1:24" outlineLevel="1" x14ac:dyDescent="0.2">
      <c r="A2187" s="27">
        <f t="shared" si="99"/>
        <v>2181</v>
      </c>
      <c r="B2187" s="50">
        <v>42979</v>
      </c>
      <c r="C2187" s="34">
        <v>77.099999999999994</v>
      </c>
      <c r="D2187" s="34">
        <v>99.45</v>
      </c>
      <c r="E2187" s="34">
        <v>1.3</v>
      </c>
      <c r="F2187" s="34">
        <v>16.05</v>
      </c>
      <c r="G2187" s="34">
        <v>7.15</v>
      </c>
      <c r="H2187" s="34">
        <v>179.8</v>
      </c>
      <c r="I2187" s="34">
        <v>190</v>
      </c>
      <c r="J2187" s="20"/>
      <c r="K2187" s="24">
        <f t="shared" si="97"/>
        <v>75.444000000000003</v>
      </c>
      <c r="L2187" s="24"/>
      <c r="M2187" s="9">
        <v>11.3</v>
      </c>
      <c r="N2187" s="76">
        <f t="shared" si="98"/>
        <v>0.14977996924871428</v>
      </c>
      <c r="O2187" s="4"/>
      <c r="P2187" s="23"/>
      <c r="R2187" s="34">
        <v>211</v>
      </c>
      <c r="S2187" s="34">
        <v>219</v>
      </c>
      <c r="T2187" s="34">
        <v>75.95</v>
      </c>
      <c r="U2187" s="34">
        <v>45.15</v>
      </c>
      <c r="V2187" s="34">
        <v>60</v>
      </c>
      <c r="W2187" s="78"/>
      <c r="X2187" s="78"/>
    </row>
    <row r="2188" spans="1:24" outlineLevel="1" x14ac:dyDescent="0.2">
      <c r="A2188" s="27">
        <f t="shared" si="99"/>
        <v>2182</v>
      </c>
      <c r="B2188" s="50">
        <v>42982</v>
      </c>
      <c r="C2188" s="34">
        <v>77.45</v>
      </c>
      <c r="D2188" s="34">
        <v>99.8</v>
      </c>
      <c r="E2188" s="34">
        <v>1.3</v>
      </c>
      <c r="F2188" s="34">
        <v>16.05</v>
      </c>
      <c r="G2188" s="34">
        <v>7.1</v>
      </c>
      <c r="H2188" s="34">
        <v>178.75</v>
      </c>
      <c r="I2188" s="34">
        <v>190</v>
      </c>
      <c r="J2188" s="20"/>
      <c r="K2188" s="24">
        <f t="shared" si="97"/>
        <v>75.766000000000005</v>
      </c>
      <c r="L2188" s="24"/>
      <c r="M2188" s="9">
        <v>11.3</v>
      </c>
      <c r="N2188" s="76">
        <f t="shared" si="98"/>
        <v>0.14914341525222397</v>
      </c>
      <c r="O2188" s="4"/>
      <c r="P2188" s="23"/>
      <c r="R2188" s="34">
        <v>211</v>
      </c>
      <c r="S2188" s="34">
        <v>219</v>
      </c>
      <c r="T2188" s="34">
        <v>74.95</v>
      </c>
      <c r="U2188" s="34">
        <v>45.5</v>
      </c>
      <c r="V2188" s="34">
        <v>60.35</v>
      </c>
      <c r="W2188" s="78"/>
      <c r="X2188" s="78"/>
    </row>
    <row r="2189" spans="1:24" outlineLevel="1" x14ac:dyDescent="0.2">
      <c r="A2189" s="27">
        <f t="shared" si="99"/>
        <v>2183</v>
      </c>
      <c r="B2189" s="50">
        <v>42983</v>
      </c>
      <c r="C2189" s="34">
        <v>77.900000000000006</v>
      </c>
      <c r="D2189" s="34">
        <v>100.25</v>
      </c>
      <c r="E2189" s="34">
        <v>1.35</v>
      </c>
      <c r="F2189" s="34">
        <v>16.5</v>
      </c>
      <c r="G2189" s="34">
        <v>7.4</v>
      </c>
      <c r="H2189" s="34">
        <v>178.75</v>
      </c>
      <c r="I2189" s="34">
        <v>190</v>
      </c>
      <c r="J2189" s="20"/>
      <c r="K2189" s="24">
        <f t="shared" si="97"/>
        <v>75.73</v>
      </c>
      <c r="L2189" s="24"/>
      <c r="M2189" s="9">
        <v>11.38</v>
      </c>
      <c r="N2189" s="76">
        <f t="shared" si="98"/>
        <v>0.15027069853426647</v>
      </c>
      <c r="O2189" s="4"/>
      <c r="P2189" s="23"/>
      <c r="R2189" s="34">
        <v>211</v>
      </c>
      <c r="S2189" s="34">
        <v>219</v>
      </c>
      <c r="T2189" s="34">
        <v>75.45</v>
      </c>
      <c r="U2189" s="34">
        <v>45.95</v>
      </c>
      <c r="V2189" s="34">
        <v>60.8</v>
      </c>
      <c r="W2189" s="78"/>
      <c r="X2189" s="78"/>
    </row>
    <row r="2190" spans="1:24" outlineLevel="1" x14ac:dyDescent="0.2">
      <c r="A2190" s="27">
        <f t="shared" si="99"/>
        <v>2184</v>
      </c>
      <c r="B2190" s="50">
        <v>42984</v>
      </c>
      <c r="C2190" s="34">
        <v>76.400000000000006</v>
      </c>
      <c r="D2190" s="34">
        <v>98.6</v>
      </c>
      <c r="E2190" s="34">
        <v>1.35</v>
      </c>
      <c r="F2190" s="34">
        <v>16.5</v>
      </c>
      <c r="G2190" s="34">
        <v>7.5</v>
      </c>
      <c r="H2190" s="34">
        <v>178.3</v>
      </c>
      <c r="I2190" s="34">
        <v>190</v>
      </c>
      <c r="J2190" s="20"/>
      <c r="K2190" s="24">
        <f t="shared" si="97"/>
        <v>74.212000000000003</v>
      </c>
      <c r="L2190" s="24"/>
      <c r="M2190" s="9">
        <v>11.5</v>
      </c>
      <c r="N2190" s="76">
        <f t="shared" si="98"/>
        <v>0.15496146175820621</v>
      </c>
      <c r="O2190" s="4"/>
      <c r="P2190" s="23"/>
      <c r="R2190" s="34">
        <v>211</v>
      </c>
      <c r="S2190" s="34">
        <v>219</v>
      </c>
      <c r="T2190" s="34">
        <v>74.2</v>
      </c>
      <c r="U2190" s="34">
        <v>44.45</v>
      </c>
      <c r="V2190" s="34">
        <v>59.3</v>
      </c>
      <c r="W2190" s="78"/>
      <c r="X2190" s="78"/>
    </row>
    <row r="2191" spans="1:24" outlineLevel="1" x14ac:dyDescent="0.2">
      <c r="A2191" s="27">
        <f t="shared" si="99"/>
        <v>2185</v>
      </c>
      <c r="B2191" s="50">
        <v>42985</v>
      </c>
      <c r="C2191" s="34">
        <v>74.75</v>
      </c>
      <c r="D2191" s="34">
        <v>97.9</v>
      </c>
      <c r="E2191" s="34">
        <v>1.3</v>
      </c>
      <c r="F2191" s="34">
        <v>16.8</v>
      </c>
      <c r="G2191" s="34">
        <v>7.85</v>
      </c>
      <c r="H2191" s="34">
        <v>178.65</v>
      </c>
      <c r="I2191" s="34">
        <v>190</v>
      </c>
      <c r="J2191" s="20"/>
      <c r="K2191" s="24">
        <f t="shared" si="97"/>
        <v>73.268000000000015</v>
      </c>
      <c r="L2191" s="24"/>
      <c r="M2191" s="9">
        <v>11.64</v>
      </c>
      <c r="N2191" s="76">
        <f t="shared" si="98"/>
        <v>0.15886881039471526</v>
      </c>
      <c r="O2191" s="4"/>
      <c r="P2191" s="23"/>
      <c r="R2191" s="34">
        <v>208.75</v>
      </c>
      <c r="S2191" s="34">
        <v>219</v>
      </c>
      <c r="T2191" s="34">
        <v>72.95</v>
      </c>
      <c r="U2191" s="34">
        <v>42.8</v>
      </c>
      <c r="V2191" s="34">
        <v>57.65</v>
      </c>
      <c r="W2191" s="78"/>
      <c r="X2191" s="78"/>
    </row>
    <row r="2192" spans="1:24" outlineLevel="1" x14ac:dyDescent="0.2">
      <c r="A2192" s="27">
        <f t="shared" si="99"/>
        <v>2186</v>
      </c>
      <c r="B2192" s="50">
        <v>42986</v>
      </c>
      <c r="C2192" s="34">
        <v>74.150000000000006</v>
      </c>
      <c r="D2192" s="34">
        <v>97.3</v>
      </c>
      <c r="E2192" s="34">
        <v>1.3</v>
      </c>
      <c r="F2192" s="34">
        <v>17.25</v>
      </c>
      <c r="G2192" s="34">
        <v>8</v>
      </c>
      <c r="H2192" s="34">
        <v>178.15</v>
      </c>
      <c r="I2192" s="34">
        <v>190</v>
      </c>
      <c r="J2192" s="20"/>
      <c r="K2192" s="24">
        <f t="shared" si="97"/>
        <v>72.266000000000005</v>
      </c>
      <c r="L2192" s="24"/>
      <c r="M2192" s="9">
        <v>11.11</v>
      </c>
      <c r="N2192" s="76">
        <f t="shared" si="98"/>
        <v>0.1537375806049871</v>
      </c>
      <c r="O2192" s="4"/>
      <c r="P2192" s="23"/>
      <c r="R2192" s="34">
        <v>208.75</v>
      </c>
      <c r="S2192" s="34">
        <v>219</v>
      </c>
      <c r="T2192" s="34">
        <v>71.5</v>
      </c>
      <c r="U2192" s="34">
        <v>42.2</v>
      </c>
      <c r="V2192" s="34">
        <v>57.05</v>
      </c>
      <c r="W2192" s="78"/>
      <c r="X2192" s="78"/>
    </row>
    <row r="2193" spans="1:24" outlineLevel="1" x14ac:dyDescent="0.2">
      <c r="A2193" s="27">
        <f t="shared" si="99"/>
        <v>2187</v>
      </c>
      <c r="B2193" s="50">
        <v>42989</v>
      </c>
      <c r="C2193" s="34">
        <v>74</v>
      </c>
      <c r="D2193" s="34">
        <v>97.15</v>
      </c>
      <c r="E2193" s="34">
        <v>1.3</v>
      </c>
      <c r="F2193" s="34">
        <v>17.25</v>
      </c>
      <c r="G2193" s="34">
        <v>8</v>
      </c>
      <c r="H2193" s="34">
        <v>179.15</v>
      </c>
      <c r="I2193" s="34">
        <v>191.15</v>
      </c>
      <c r="J2193" s="20"/>
      <c r="K2193" s="24">
        <f t="shared" si="97"/>
        <v>72.128000000000014</v>
      </c>
      <c r="L2193" s="24"/>
      <c r="M2193" s="9">
        <v>11.25</v>
      </c>
      <c r="N2193" s="76">
        <f t="shared" si="98"/>
        <v>0.15597271517302569</v>
      </c>
      <c r="O2193" s="4"/>
      <c r="P2193" s="23"/>
      <c r="R2193" s="34">
        <v>208.75</v>
      </c>
      <c r="S2193" s="34">
        <v>218</v>
      </c>
      <c r="T2193" s="34">
        <v>71.5</v>
      </c>
      <c r="U2193" s="34">
        <v>42.05</v>
      </c>
      <c r="V2193" s="34">
        <v>56.9</v>
      </c>
      <c r="W2193" s="78"/>
      <c r="X2193" s="78"/>
    </row>
    <row r="2194" spans="1:24" outlineLevel="1" x14ac:dyDescent="0.2">
      <c r="A2194" s="27">
        <f t="shared" si="99"/>
        <v>2188</v>
      </c>
      <c r="B2194" s="50">
        <v>42990</v>
      </c>
      <c r="C2194" s="34">
        <v>75.45</v>
      </c>
      <c r="D2194" s="34">
        <v>98.15</v>
      </c>
      <c r="E2194" s="34">
        <v>1.3</v>
      </c>
      <c r="F2194" s="34">
        <v>17</v>
      </c>
      <c r="G2194" s="34">
        <v>7.85</v>
      </c>
      <c r="H2194" s="34">
        <v>179</v>
      </c>
      <c r="I2194" s="34">
        <v>191</v>
      </c>
      <c r="J2194" s="20"/>
      <c r="K2194" s="24">
        <f t="shared" si="97"/>
        <v>73.298000000000016</v>
      </c>
      <c r="L2194" s="24"/>
      <c r="M2194" s="9">
        <v>11.29</v>
      </c>
      <c r="N2194" s="76">
        <f t="shared" si="98"/>
        <v>0.1540287593113045</v>
      </c>
      <c r="O2194" s="4"/>
      <c r="P2194" s="23"/>
      <c r="R2194" s="34">
        <v>208.75</v>
      </c>
      <c r="S2194" s="34">
        <v>218</v>
      </c>
      <c r="T2194" s="34">
        <v>73</v>
      </c>
      <c r="U2194" s="34">
        <v>43.5</v>
      </c>
      <c r="V2194" s="34">
        <v>58.35</v>
      </c>
      <c r="W2194" s="78"/>
      <c r="X2194" s="78"/>
    </row>
    <row r="2195" spans="1:24" outlineLevel="1" x14ac:dyDescent="0.2">
      <c r="A2195" s="27">
        <f t="shared" si="99"/>
        <v>2189</v>
      </c>
      <c r="B2195" s="50">
        <v>42991</v>
      </c>
      <c r="C2195" s="34">
        <v>76.25</v>
      </c>
      <c r="D2195" s="34">
        <v>98.95</v>
      </c>
      <c r="E2195" s="34">
        <v>1.3</v>
      </c>
      <c r="F2195" s="34">
        <v>16.8</v>
      </c>
      <c r="G2195" s="34">
        <v>7.9</v>
      </c>
      <c r="H2195" s="34">
        <v>178.8</v>
      </c>
      <c r="I2195" s="34">
        <v>191</v>
      </c>
      <c r="J2195" s="20"/>
      <c r="K2195" s="24">
        <f t="shared" si="97"/>
        <v>74.234000000000009</v>
      </c>
      <c r="L2195" s="24"/>
      <c r="M2195" s="9">
        <v>11.04</v>
      </c>
      <c r="N2195" s="76">
        <f t="shared" si="98"/>
        <v>0.1487189158606568</v>
      </c>
      <c r="O2195" s="4"/>
      <c r="P2195" s="23"/>
      <c r="R2195" s="34">
        <v>208.75</v>
      </c>
      <c r="S2195" s="34">
        <v>218</v>
      </c>
      <c r="T2195" s="34">
        <v>73</v>
      </c>
      <c r="U2195" s="34">
        <v>44.3</v>
      </c>
      <c r="V2195" s="34">
        <v>59.15</v>
      </c>
      <c r="W2195" s="78"/>
      <c r="X2195" s="78"/>
    </row>
    <row r="2196" spans="1:24" outlineLevel="1" x14ac:dyDescent="0.2">
      <c r="A2196" s="27">
        <f t="shared" si="99"/>
        <v>2190</v>
      </c>
      <c r="B2196" s="50">
        <v>42992</v>
      </c>
      <c r="C2196" s="34">
        <v>74</v>
      </c>
      <c r="D2196" s="34">
        <v>96.7</v>
      </c>
      <c r="E2196" s="34">
        <v>1.3</v>
      </c>
      <c r="F2196" s="34">
        <v>16.8</v>
      </c>
      <c r="G2196" s="34">
        <v>8.15</v>
      </c>
      <c r="H2196" s="34">
        <v>177.5</v>
      </c>
      <c r="I2196" s="34">
        <v>190</v>
      </c>
      <c r="J2196" s="20"/>
      <c r="K2196" s="24">
        <f t="shared" si="97"/>
        <v>72.164000000000016</v>
      </c>
      <c r="L2196" s="24"/>
      <c r="M2196" s="9">
        <v>10.74</v>
      </c>
      <c r="N2196" s="76">
        <f t="shared" si="98"/>
        <v>0.148827670306524</v>
      </c>
      <c r="O2196" s="4"/>
      <c r="P2196" s="23"/>
      <c r="R2196" s="34">
        <v>207.5</v>
      </c>
      <c r="S2196" s="34">
        <v>212</v>
      </c>
      <c r="T2196" s="34">
        <v>71</v>
      </c>
      <c r="U2196" s="34">
        <v>42.05</v>
      </c>
      <c r="V2196" s="34">
        <v>56.9</v>
      </c>
      <c r="W2196" s="78"/>
      <c r="X2196" s="78"/>
    </row>
    <row r="2197" spans="1:24" outlineLevel="1" x14ac:dyDescent="0.2">
      <c r="A2197" s="27">
        <f t="shared" si="99"/>
        <v>2191</v>
      </c>
      <c r="B2197" s="50">
        <v>42993</v>
      </c>
      <c r="C2197" s="34">
        <v>71.7</v>
      </c>
      <c r="D2197" s="34">
        <v>94.4</v>
      </c>
      <c r="E2197" s="34">
        <v>1.25</v>
      </c>
      <c r="F2197" s="34">
        <v>17.5</v>
      </c>
      <c r="G2197" s="34">
        <v>8.15</v>
      </c>
      <c r="H2197" s="34">
        <v>176.5</v>
      </c>
      <c r="I2197" s="34">
        <v>189.5</v>
      </c>
      <c r="J2197" s="20"/>
      <c r="K2197" s="24">
        <f t="shared" si="97"/>
        <v>69.348000000000013</v>
      </c>
      <c r="L2197" s="24"/>
      <c r="M2197" s="9">
        <v>10.85</v>
      </c>
      <c r="N2197" s="76">
        <f t="shared" si="98"/>
        <v>0.15645728788140967</v>
      </c>
      <c r="O2197" s="4"/>
      <c r="P2197" s="23"/>
      <c r="R2197" s="34">
        <v>206.5</v>
      </c>
      <c r="S2197" s="34">
        <v>203</v>
      </c>
      <c r="T2197" s="34">
        <v>69</v>
      </c>
      <c r="U2197" s="34">
        <v>39.75</v>
      </c>
      <c r="V2197" s="34">
        <v>54.6</v>
      </c>
      <c r="W2197" s="78"/>
      <c r="X2197" s="78"/>
    </row>
    <row r="2198" spans="1:24" outlineLevel="1" x14ac:dyDescent="0.2">
      <c r="A2198" s="27">
        <f t="shared" si="99"/>
        <v>2192</v>
      </c>
      <c r="B2198" s="50">
        <v>42996</v>
      </c>
      <c r="C2198" s="34">
        <v>71.900000000000006</v>
      </c>
      <c r="D2198" s="34">
        <v>94.6</v>
      </c>
      <c r="E2198" s="34">
        <v>1.25</v>
      </c>
      <c r="F2198" s="34">
        <v>17.5</v>
      </c>
      <c r="G2198" s="34">
        <v>8</v>
      </c>
      <c r="H2198" s="34">
        <v>176</v>
      </c>
      <c r="I2198" s="34">
        <v>189</v>
      </c>
      <c r="J2198" s="20"/>
      <c r="K2198" s="24">
        <f t="shared" si="97"/>
        <v>69.531999999999996</v>
      </c>
      <c r="L2198" s="24"/>
      <c r="M2198" s="9">
        <v>10.91</v>
      </c>
      <c r="N2198" s="76">
        <f t="shared" si="98"/>
        <v>0.15690617269746304</v>
      </c>
      <c r="O2198" s="4"/>
      <c r="P2198" s="23"/>
      <c r="R2198" s="34">
        <v>206.5</v>
      </c>
      <c r="S2198" s="34">
        <v>203</v>
      </c>
      <c r="T2198" s="34">
        <v>69.25</v>
      </c>
      <c r="U2198" s="34">
        <v>39.950000000000003</v>
      </c>
      <c r="V2198" s="34">
        <v>54.8</v>
      </c>
      <c r="W2198" s="78"/>
      <c r="X2198" s="78"/>
    </row>
    <row r="2199" spans="1:24" outlineLevel="1" x14ac:dyDescent="0.2">
      <c r="A2199" s="27">
        <f t="shared" si="99"/>
        <v>2193</v>
      </c>
      <c r="B2199" s="50">
        <v>42997</v>
      </c>
      <c r="C2199" s="34">
        <v>68.650000000000006</v>
      </c>
      <c r="D2199" s="34">
        <v>91.85</v>
      </c>
      <c r="E2199" s="34">
        <v>1.2</v>
      </c>
      <c r="F2199" s="34">
        <v>18</v>
      </c>
      <c r="G2199" s="34">
        <v>7.85</v>
      </c>
      <c r="H2199" s="34">
        <v>175</v>
      </c>
      <c r="I2199" s="34">
        <v>188</v>
      </c>
      <c r="J2199" s="20"/>
      <c r="K2199" s="24">
        <f t="shared" si="97"/>
        <v>66.501999999999995</v>
      </c>
      <c r="L2199" s="24"/>
      <c r="M2199" s="9">
        <v>10.78</v>
      </c>
      <c r="N2199" s="76">
        <f t="shared" si="98"/>
        <v>0.1621003879582569</v>
      </c>
      <c r="O2199" s="4"/>
      <c r="P2199" s="23"/>
      <c r="R2199" s="34">
        <v>206.5</v>
      </c>
      <c r="S2199" s="34">
        <v>203</v>
      </c>
      <c r="T2199" s="34">
        <v>66.75</v>
      </c>
      <c r="U2199" s="34">
        <v>37.200000000000003</v>
      </c>
      <c r="V2199" s="34">
        <v>52.05</v>
      </c>
      <c r="W2199" s="78"/>
      <c r="X2199" s="78"/>
    </row>
    <row r="2200" spans="1:24" outlineLevel="1" x14ac:dyDescent="0.2">
      <c r="A2200" s="27">
        <f t="shared" si="99"/>
        <v>2194</v>
      </c>
      <c r="B2200" s="50">
        <v>42998</v>
      </c>
      <c r="C2200" s="34">
        <v>67.849999999999994</v>
      </c>
      <c r="D2200" s="34">
        <v>91.05</v>
      </c>
      <c r="E2200" s="34">
        <v>1.2</v>
      </c>
      <c r="F2200" s="34">
        <v>18.399999999999999</v>
      </c>
      <c r="G2200" s="34">
        <v>8.25</v>
      </c>
      <c r="H2200" s="34">
        <v>163.6</v>
      </c>
      <c r="I2200" s="34">
        <v>176.5</v>
      </c>
      <c r="J2200" s="20"/>
      <c r="K2200" s="24">
        <f t="shared" si="97"/>
        <v>65.366000000000014</v>
      </c>
      <c r="L2200" s="24"/>
      <c r="M2200" s="9">
        <v>10.59</v>
      </c>
      <c r="N2200" s="76">
        <f t="shared" si="98"/>
        <v>0.16201083131903432</v>
      </c>
      <c r="O2200" s="4"/>
      <c r="P2200" s="23"/>
      <c r="R2200" s="34">
        <v>202.5</v>
      </c>
      <c r="S2200" s="34">
        <v>199.75</v>
      </c>
      <c r="T2200" s="34">
        <v>66.099999999999994</v>
      </c>
      <c r="U2200" s="34">
        <v>36.4</v>
      </c>
      <c r="V2200" s="34">
        <v>51.25</v>
      </c>
      <c r="W2200" s="78"/>
      <c r="X2200" s="78"/>
    </row>
    <row r="2201" spans="1:24" outlineLevel="1" x14ac:dyDescent="0.2">
      <c r="A2201" s="27">
        <f t="shared" si="99"/>
        <v>2195</v>
      </c>
      <c r="B2201" s="50">
        <v>42999</v>
      </c>
      <c r="C2201" s="34">
        <v>63.15</v>
      </c>
      <c r="D2201" s="34">
        <v>87.35</v>
      </c>
      <c r="E2201" s="34">
        <v>1.1000000000000001</v>
      </c>
      <c r="F2201" s="34">
        <v>18.75</v>
      </c>
      <c r="G2201" s="34">
        <v>8.1999999999999993</v>
      </c>
      <c r="H2201" s="34">
        <v>163.69999999999999</v>
      </c>
      <c r="I2201" s="34">
        <v>176.5</v>
      </c>
      <c r="J2201" s="20"/>
      <c r="K2201" s="24">
        <f t="shared" si="97"/>
        <v>61.611999999999995</v>
      </c>
      <c r="L2201" s="24"/>
      <c r="M2201" s="9">
        <v>10.32</v>
      </c>
      <c r="N2201" s="76">
        <f t="shared" si="98"/>
        <v>0.16749983769395574</v>
      </c>
      <c r="O2201" s="4"/>
      <c r="P2201" s="23"/>
      <c r="R2201" s="34">
        <v>200</v>
      </c>
      <c r="S2201" s="34">
        <v>199.75</v>
      </c>
      <c r="T2201" s="34">
        <v>62.6</v>
      </c>
      <c r="U2201" s="34">
        <v>32.700000000000003</v>
      </c>
      <c r="V2201" s="34">
        <v>47.55</v>
      </c>
      <c r="W2201" s="78"/>
      <c r="X2201" s="78"/>
    </row>
    <row r="2202" spans="1:24" outlineLevel="1" x14ac:dyDescent="0.2">
      <c r="A2202" s="27">
        <f t="shared" si="99"/>
        <v>2196</v>
      </c>
      <c r="B2202" s="50">
        <v>43000</v>
      </c>
      <c r="C2202" s="34">
        <v>62.25</v>
      </c>
      <c r="D2202" s="34">
        <v>86.45</v>
      </c>
      <c r="E2202" s="34">
        <v>1.1000000000000001</v>
      </c>
      <c r="F2202" s="34">
        <v>19.149999999999999</v>
      </c>
      <c r="G2202" s="34">
        <v>8.35</v>
      </c>
      <c r="H2202" s="34">
        <v>155.30000000000001</v>
      </c>
      <c r="I2202" s="34">
        <v>168</v>
      </c>
      <c r="J2202" s="20"/>
      <c r="K2202" s="24">
        <f t="shared" si="97"/>
        <v>60.384000000000007</v>
      </c>
      <c r="L2202" s="24"/>
      <c r="M2202" s="9">
        <v>10.16</v>
      </c>
      <c r="N2202" s="76">
        <f t="shared" si="98"/>
        <v>0.16825649178590354</v>
      </c>
      <c r="O2202" s="4"/>
      <c r="P2202" s="23"/>
      <c r="R2202" s="34">
        <v>199</v>
      </c>
      <c r="S2202" s="34">
        <v>196.5</v>
      </c>
      <c r="T2202" s="34">
        <v>60.85</v>
      </c>
      <c r="U2202" s="34">
        <v>31.8</v>
      </c>
      <c r="V2202" s="34">
        <v>46.65</v>
      </c>
      <c r="W2202" s="78"/>
      <c r="X2202" s="78"/>
    </row>
    <row r="2203" spans="1:24" outlineLevel="1" x14ac:dyDescent="0.2">
      <c r="A2203" s="27">
        <f t="shared" si="99"/>
        <v>2197</v>
      </c>
      <c r="B2203" s="50">
        <v>43003</v>
      </c>
      <c r="C2203" s="34">
        <v>62.249999999999993</v>
      </c>
      <c r="D2203" s="34">
        <v>86.45</v>
      </c>
      <c r="E2203" s="34">
        <v>1.1000000000000001</v>
      </c>
      <c r="F2203" s="34">
        <v>19</v>
      </c>
      <c r="G2203" s="34">
        <v>7.85</v>
      </c>
      <c r="H2203" s="34">
        <v>153.55000000000001</v>
      </c>
      <c r="I2203" s="34">
        <v>166</v>
      </c>
      <c r="J2203" s="20"/>
      <c r="K2203" s="24">
        <f t="shared" si="97"/>
        <v>60.534000000000006</v>
      </c>
      <c r="L2203" s="24"/>
      <c r="M2203" s="9">
        <v>9.85</v>
      </c>
      <c r="N2203" s="76">
        <f t="shared" si="98"/>
        <v>0.16271847226352129</v>
      </c>
      <c r="O2203" s="4"/>
      <c r="P2203" s="23"/>
      <c r="R2203" s="34">
        <v>198</v>
      </c>
      <c r="S2203" s="34">
        <v>196.5</v>
      </c>
      <c r="T2203" s="34">
        <v>60.85</v>
      </c>
      <c r="U2203" s="34">
        <v>31.8</v>
      </c>
      <c r="V2203" s="34">
        <v>46.65</v>
      </c>
      <c r="W2203" s="78"/>
      <c r="X2203" s="78"/>
    </row>
    <row r="2204" spans="1:24" outlineLevel="1" x14ac:dyDescent="0.2">
      <c r="A2204" s="27">
        <f t="shared" si="99"/>
        <v>2198</v>
      </c>
      <c r="B2204" s="50">
        <v>43004</v>
      </c>
      <c r="C2204" s="34">
        <v>64.599999999999994</v>
      </c>
      <c r="D2204" s="34">
        <v>88.8</v>
      </c>
      <c r="E2204" s="34">
        <v>1.1000000000000001</v>
      </c>
      <c r="F2204" s="34">
        <v>19.75</v>
      </c>
      <c r="G2204" s="34">
        <v>8.1</v>
      </c>
      <c r="H2204" s="34">
        <v>153.65</v>
      </c>
      <c r="I2204" s="34">
        <v>166</v>
      </c>
      <c r="J2204" s="20"/>
      <c r="K2204" s="24">
        <f t="shared" si="97"/>
        <v>61.945999999999998</v>
      </c>
      <c r="L2204" s="24"/>
      <c r="M2204" s="9">
        <v>9.9</v>
      </c>
      <c r="N2204" s="76">
        <f t="shared" si="98"/>
        <v>0.159816614470668</v>
      </c>
      <c r="O2204" s="4"/>
      <c r="P2204" s="23"/>
      <c r="R2204" s="34">
        <v>198</v>
      </c>
      <c r="S2204" s="34">
        <v>196.5</v>
      </c>
      <c r="T2204" s="34">
        <v>61.35</v>
      </c>
      <c r="U2204" s="34">
        <v>34.15</v>
      </c>
      <c r="V2204" s="34">
        <v>49</v>
      </c>
      <c r="W2204" s="78"/>
      <c r="X2204" s="78"/>
    </row>
    <row r="2205" spans="1:24" outlineLevel="1" x14ac:dyDescent="0.2">
      <c r="A2205" s="27">
        <f t="shared" si="99"/>
        <v>2199</v>
      </c>
      <c r="B2205" s="50">
        <v>43005</v>
      </c>
      <c r="C2205" s="34">
        <v>62.9</v>
      </c>
      <c r="D2205" s="34">
        <v>88.1</v>
      </c>
      <c r="E2205" s="34">
        <v>1.1000000000000001</v>
      </c>
      <c r="F2205" s="34">
        <v>18.5</v>
      </c>
      <c r="G2205" s="34">
        <v>7.6</v>
      </c>
      <c r="H2205" s="34">
        <v>153.05000000000001</v>
      </c>
      <c r="I2205" s="34">
        <v>167</v>
      </c>
      <c r="J2205" s="20"/>
      <c r="K2205" s="24">
        <f t="shared" si="97"/>
        <v>62.551999999999992</v>
      </c>
      <c r="L2205" s="24"/>
      <c r="M2205" s="9">
        <v>9.99</v>
      </c>
      <c r="N2205" s="76">
        <f t="shared" si="98"/>
        <v>0.159707123673104</v>
      </c>
      <c r="O2205" s="4"/>
      <c r="P2205" s="23"/>
      <c r="R2205" s="34">
        <f>+R2206+1.5</f>
        <v>191</v>
      </c>
      <c r="S2205" s="34">
        <v>195.5</v>
      </c>
      <c r="T2205" s="34">
        <v>62.55</v>
      </c>
      <c r="U2205" s="34">
        <v>34.15</v>
      </c>
      <c r="V2205" s="34">
        <v>49</v>
      </c>
      <c r="W2205" s="78"/>
      <c r="X2205" s="78"/>
    </row>
    <row r="2206" spans="1:24" outlineLevel="1" x14ac:dyDescent="0.2">
      <c r="A2206" s="27">
        <f t="shared" si="99"/>
        <v>2200</v>
      </c>
      <c r="B2206" s="50">
        <v>43006</v>
      </c>
      <c r="C2206" s="34">
        <v>61.4</v>
      </c>
      <c r="D2206" s="34">
        <v>86.6</v>
      </c>
      <c r="E2206" s="34">
        <v>1.1000000000000001</v>
      </c>
      <c r="F2206" s="34">
        <v>18.100000000000001</v>
      </c>
      <c r="G2206" s="34">
        <v>7.6</v>
      </c>
      <c r="H2206" s="34">
        <v>153.05000000000001</v>
      </c>
      <c r="I2206" s="34">
        <v>164.75</v>
      </c>
      <c r="J2206" s="20"/>
      <c r="K2206" s="24">
        <f t="shared" si="97"/>
        <v>61.571999999999996</v>
      </c>
      <c r="L2206" s="24"/>
      <c r="M2206" s="9">
        <v>9.94</v>
      </c>
      <c r="N2206" s="76">
        <f t="shared" si="98"/>
        <v>0.16143701682582992</v>
      </c>
      <c r="O2206" s="4"/>
      <c r="P2206" s="23"/>
      <c r="R2206" s="34">
        <v>189.5</v>
      </c>
      <c r="S2206" s="34">
        <v>194.5</v>
      </c>
      <c r="T2206" s="34">
        <v>59.55</v>
      </c>
      <c r="U2206" s="34">
        <v>33.65</v>
      </c>
      <c r="V2206" s="34">
        <v>48.5</v>
      </c>
      <c r="W2206" s="78"/>
      <c r="X2206" s="78"/>
    </row>
    <row r="2207" spans="1:24" outlineLevel="1" x14ac:dyDescent="0.2">
      <c r="A2207" s="27">
        <f t="shared" si="99"/>
        <v>2201</v>
      </c>
      <c r="B2207" s="50">
        <v>43007</v>
      </c>
      <c r="C2207" s="34">
        <v>61.35</v>
      </c>
      <c r="D2207" s="34">
        <v>86.55</v>
      </c>
      <c r="E2207" s="34">
        <v>1.1000000000000001</v>
      </c>
      <c r="F2207" s="34">
        <v>18.100000000000001</v>
      </c>
      <c r="G2207" s="34">
        <v>7.45</v>
      </c>
      <c r="H2207" s="34">
        <v>153.30000000000001</v>
      </c>
      <c r="I2207" s="34">
        <v>164.75</v>
      </c>
      <c r="J2207" s="20"/>
      <c r="K2207" s="24">
        <f t="shared" si="97"/>
        <v>61.526000000000003</v>
      </c>
      <c r="L2207" s="24"/>
      <c r="M2207" s="9">
        <v>10.07</v>
      </c>
      <c r="N2207" s="76">
        <f t="shared" si="98"/>
        <v>0.16367064330526931</v>
      </c>
      <c r="O2207" s="4"/>
      <c r="P2207" s="23"/>
      <c r="R2207" s="34">
        <v>187.25</v>
      </c>
      <c r="S2207" s="34">
        <v>194.5</v>
      </c>
      <c r="T2207" s="34">
        <v>58.55</v>
      </c>
      <c r="U2207" s="34">
        <v>33.6</v>
      </c>
      <c r="V2207" s="34">
        <v>48.45</v>
      </c>
      <c r="W2207" s="78"/>
      <c r="X2207" s="78"/>
    </row>
    <row r="2208" spans="1:24" outlineLevel="1" x14ac:dyDescent="0.2">
      <c r="A2208" s="27">
        <f t="shared" si="99"/>
        <v>2202</v>
      </c>
      <c r="B2208" s="50">
        <v>43010</v>
      </c>
      <c r="C2208" s="34">
        <v>61.35</v>
      </c>
      <c r="D2208" s="34">
        <v>86.55</v>
      </c>
      <c r="E2208" s="34">
        <v>1.1000000000000001</v>
      </c>
      <c r="F2208" s="34">
        <v>17.8</v>
      </c>
      <c r="G2208" s="34">
        <v>7.4</v>
      </c>
      <c r="H2208" s="34">
        <v>153.80000000000001</v>
      </c>
      <c r="I2208" s="34">
        <v>164.75</v>
      </c>
      <c r="J2208" s="20"/>
      <c r="K2208" s="24">
        <f t="shared" si="97"/>
        <v>61.826000000000008</v>
      </c>
      <c r="L2208" s="24"/>
      <c r="M2208" s="9">
        <v>10.06</v>
      </c>
      <c r="N2208" s="76">
        <f t="shared" si="98"/>
        <v>0.16271471549186425</v>
      </c>
      <c r="O2208" s="4"/>
      <c r="P2208" s="23"/>
      <c r="R2208" s="34">
        <v>187</v>
      </c>
      <c r="S2208" s="34">
        <v>194.5</v>
      </c>
      <c r="T2208" s="34">
        <v>59.05</v>
      </c>
      <c r="U2208" s="34">
        <v>33.6</v>
      </c>
      <c r="V2208" s="34">
        <v>48.45</v>
      </c>
      <c r="W2208" s="78"/>
      <c r="X2208" s="78"/>
    </row>
    <row r="2209" spans="1:24" outlineLevel="1" x14ac:dyDescent="0.2">
      <c r="A2209" s="27">
        <f t="shared" si="99"/>
        <v>2203</v>
      </c>
      <c r="B2209" s="50">
        <v>43011</v>
      </c>
      <c r="C2209" s="34">
        <v>61.35</v>
      </c>
      <c r="D2209" s="34">
        <v>86.55</v>
      </c>
      <c r="E2209" s="34">
        <v>1.1000000000000001</v>
      </c>
      <c r="F2209" s="34">
        <v>17.600000000000001</v>
      </c>
      <c r="G2209" s="34">
        <v>7.4</v>
      </c>
      <c r="H2209" s="34">
        <v>153.80000000000001</v>
      </c>
      <c r="I2209" s="34">
        <v>164.75</v>
      </c>
      <c r="J2209" s="20"/>
      <c r="K2209" s="24">
        <f t="shared" si="97"/>
        <v>62.026000000000003</v>
      </c>
      <c r="L2209" s="24"/>
      <c r="M2209" s="9">
        <v>10.31</v>
      </c>
      <c r="N2209" s="76">
        <f t="shared" si="98"/>
        <v>0.16622061716054556</v>
      </c>
      <c r="O2209" s="4"/>
      <c r="P2209" s="23"/>
      <c r="R2209" s="34">
        <v>187</v>
      </c>
      <c r="S2209" s="34">
        <v>194.5</v>
      </c>
      <c r="T2209" s="34">
        <v>59.05</v>
      </c>
      <c r="U2209" s="34">
        <v>33.6</v>
      </c>
      <c r="V2209" s="34">
        <v>48.45</v>
      </c>
      <c r="W2209" s="78"/>
      <c r="X2209" s="78"/>
    </row>
    <row r="2210" spans="1:24" outlineLevel="1" x14ac:dyDescent="0.2">
      <c r="A2210" s="27">
        <f t="shared" si="99"/>
        <v>2204</v>
      </c>
      <c r="B2210" s="50">
        <v>43012</v>
      </c>
      <c r="C2210" s="34">
        <v>61.35</v>
      </c>
      <c r="D2210" s="34">
        <v>86.55</v>
      </c>
      <c r="E2210" s="34">
        <v>1.1000000000000001</v>
      </c>
      <c r="F2210" s="34">
        <v>17.850000000000001</v>
      </c>
      <c r="G2210" s="34">
        <v>7.75</v>
      </c>
      <c r="H2210" s="34">
        <v>153.44999999999999</v>
      </c>
      <c r="I2210" s="34">
        <v>164.75</v>
      </c>
      <c r="J2210" s="20"/>
      <c r="K2210" s="24">
        <f t="shared" si="97"/>
        <v>61.776000000000003</v>
      </c>
      <c r="L2210" s="24"/>
      <c r="M2210" s="9">
        <v>10.37</v>
      </c>
      <c r="N2210" s="76">
        <f t="shared" si="98"/>
        <v>0.16786454286454283</v>
      </c>
      <c r="O2210" s="4"/>
      <c r="P2210" s="23"/>
      <c r="R2210" s="34">
        <v>187</v>
      </c>
      <c r="S2210" s="34">
        <v>194.5</v>
      </c>
      <c r="T2210" s="34">
        <v>59.3</v>
      </c>
      <c r="U2210" s="34">
        <v>33.6</v>
      </c>
      <c r="V2210" s="34">
        <v>48.45</v>
      </c>
      <c r="W2210" s="78"/>
      <c r="X2210" s="78"/>
    </row>
    <row r="2211" spans="1:24" outlineLevel="1" x14ac:dyDescent="0.2">
      <c r="A2211" s="27">
        <f t="shared" si="99"/>
        <v>2205</v>
      </c>
      <c r="B2211" s="50">
        <v>43013</v>
      </c>
      <c r="C2211" s="34">
        <v>61.5</v>
      </c>
      <c r="D2211" s="34">
        <v>86.7</v>
      </c>
      <c r="E2211" s="34">
        <v>1.1000000000000001</v>
      </c>
      <c r="F2211" s="34">
        <v>18.45</v>
      </c>
      <c r="G2211" s="34">
        <v>8.1</v>
      </c>
      <c r="H2211" s="34">
        <v>152.94999999999999</v>
      </c>
      <c r="I2211" s="34">
        <v>164.75</v>
      </c>
      <c r="J2211" s="20"/>
      <c r="K2211" s="24">
        <f t="shared" si="97"/>
        <v>61.314000000000007</v>
      </c>
      <c r="L2211" s="24"/>
      <c r="M2211" s="9">
        <v>10.19</v>
      </c>
      <c r="N2211" s="76">
        <f t="shared" si="98"/>
        <v>0.16619369148970869</v>
      </c>
      <c r="O2211" s="4"/>
      <c r="P2211" s="23"/>
      <c r="R2211" s="34">
        <v>187</v>
      </c>
      <c r="S2211" s="34">
        <v>194.5</v>
      </c>
      <c r="T2211" s="34">
        <v>59.3</v>
      </c>
      <c r="U2211" s="34">
        <v>33.6</v>
      </c>
      <c r="V2211" s="34">
        <v>48.45</v>
      </c>
      <c r="W2211" s="78"/>
      <c r="X2211" s="78"/>
    </row>
    <row r="2212" spans="1:24" outlineLevel="1" x14ac:dyDescent="0.2">
      <c r="A2212" s="27">
        <f t="shared" si="99"/>
        <v>2206</v>
      </c>
      <c r="B2212" s="50">
        <v>43014</v>
      </c>
      <c r="C2212" s="34">
        <v>62.55</v>
      </c>
      <c r="D2212" s="34">
        <v>87.75</v>
      </c>
      <c r="E2212" s="34">
        <v>1.1000000000000001</v>
      </c>
      <c r="F2212" s="34">
        <v>18.5</v>
      </c>
      <c r="G2212" s="34">
        <v>8.1</v>
      </c>
      <c r="H2212" s="34">
        <v>152.35</v>
      </c>
      <c r="I2212" s="34">
        <v>164.75</v>
      </c>
      <c r="J2212" s="20"/>
      <c r="K2212" s="24">
        <f t="shared" si="97"/>
        <v>62.230000000000004</v>
      </c>
      <c r="L2212" s="24"/>
      <c r="M2212" s="9">
        <v>10.130000000000001</v>
      </c>
      <c r="N2212" s="76">
        <f t="shared" si="98"/>
        <v>0.16278322352563074</v>
      </c>
      <c r="O2212" s="4"/>
      <c r="P2212" s="23"/>
      <c r="R2212" s="34">
        <v>184.5</v>
      </c>
      <c r="S2212" s="34">
        <v>194.5</v>
      </c>
      <c r="T2212" s="34">
        <v>59.55</v>
      </c>
      <c r="U2212" s="34">
        <v>34.799999999999997</v>
      </c>
      <c r="V2212" s="34">
        <v>49.65</v>
      </c>
      <c r="W2212" s="78"/>
      <c r="X2212" s="78"/>
    </row>
    <row r="2213" spans="1:24" outlineLevel="1" x14ac:dyDescent="0.2">
      <c r="A2213" s="27">
        <f t="shared" si="99"/>
        <v>2207</v>
      </c>
      <c r="B2213" s="50">
        <v>43017</v>
      </c>
      <c r="C2213" s="34">
        <v>61.3</v>
      </c>
      <c r="D2213" s="34">
        <v>84.35</v>
      </c>
      <c r="E2213" s="34">
        <v>1.1000000000000001</v>
      </c>
      <c r="F2213" s="34">
        <v>18.350000000000001</v>
      </c>
      <c r="G2213" s="34">
        <v>8.0500000000000007</v>
      </c>
      <c r="H2213" s="34">
        <v>152.5</v>
      </c>
      <c r="I2213" s="34">
        <v>165.5</v>
      </c>
      <c r="J2213" s="20"/>
      <c r="K2213" s="24">
        <f t="shared" si="97"/>
        <v>59.252000000000002</v>
      </c>
      <c r="L2213" s="24"/>
      <c r="M2213" s="9">
        <v>9.81</v>
      </c>
      <c r="N2213" s="76">
        <f t="shared" si="98"/>
        <v>0.16556403159387026</v>
      </c>
      <c r="O2213" s="4"/>
      <c r="P2213" s="23"/>
      <c r="R2213" s="34">
        <v>184.5</v>
      </c>
      <c r="S2213" s="34">
        <v>194.5</v>
      </c>
      <c r="T2213" s="34">
        <v>60.05</v>
      </c>
      <c r="U2213" s="34">
        <v>34.049999999999997</v>
      </c>
      <c r="V2213" s="34">
        <v>48.9</v>
      </c>
      <c r="W2213" s="78"/>
      <c r="X2213" s="78"/>
    </row>
    <row r="2214" spans="1:24" outlineLevel="1" x14ac:dyDescent="0.2">
      <c r="A2214" s="27">
        <f t="shared" si="99"/>
        <v>2208</v>
      </c>
      <c r="B2214" s="50">
        <v>43018</v>
      </c>
      <c r="C2214" s="34">
        <v>59.1</v>
      </c>
      <c r="D2214" s="34">
        <v>82.15</v>
      </c>
      <c r="E2214" s="34">
        <v>1.05</v>
      </c>
      <c r="F2214" s="34">
        <v>17.95</v>
      </c>
      <c r="G2214" s="34">
        <v>7.95</v>
      </c>
      <c r="H2214" s="34">
        <v>153</v>
      </c>
      <c r="I2214" s="34">
        <v>166</v>
      </c>
      <c r="J2214" s="20"/>
      <c r="K2214" s="24">
        <f t="shared" si="97"/>
        <v>57.628</v>
      </c>
      <c r="L2214" s="24"/>
      <c r="M2214" s="9">
        <v>9.82</v>
      </c>
      <c r="N2214" s="76">
        <f t="shared" si="98"/>
        <v>0.17040327618518777</v>
      </c>
      <c r="O2214" s="4"/>
      <c r="P2214" s="23"/>
      <c r="R2214" s="34">
        <v>182.25</v>
      </c>
      <c r="S2214" s="34">
        <v>195.5</v>
      </c>
      <c r="T2214" s="34">
        <v>58.3</v>
      </c>
      <c r="U2214" s="34">
        <v>32.85</v>
      </c>
      <c r="V2214" s="34">
        <v>47.7</v>
      </c>
      <c r="W2214" s="78"/>
      <c r="X2214" s="78"/>
    </row>
    <row r="2215" spans="1:24" outlineLevel="1" x14ac:dyDescent="0.2">
      <c r="A2215" s="27">
        <f t="shared" si="99"/>
        <v>2209</v>
      </c>
      <c r="B2215" s="50">
        <v>43019</v>
      </c>
      <c r="C2215" s="34">
        <v>58.55</v>
      </c>
      <c r="D2215" s="34">
        <v>81.599999999999994</v>
      </c>
      <c r="E2215" s="34">
        <v>1.05</v>
      </c>
      <c r="F2215" s="34">
        <v>17.95</v>
      </c>
      <c r="G2215" s="34">
        <v>8</v>
      </c>
      <c r="H2215" s="34">
        <v>151.80000000000001</v>
      </c>
      <c r="I2215" s="34">
        <v>165</v>
      </c>
      <c r="J2215" s="20"/>
      <c r="K2215" s="24">
        <f t="shared" si="97"/>
        <v>57.122</v>
      </c>
      <c r="L2215" s="24"/>
      <c r="M2215" s="9">
        <v>9.7899999999999991</v>
      </c>
      <c r="N2215" s="76">
        <f t="shared" si="98"/>
        <v>0.17138755645810719</v>
      </c>
      <c r="O2215" s="4"/>
      <c r="P2215" s="23"/>
      <c r="R2215" s="34">
        <v>182.25</v>
      </c>
      <c r="S2215" s="34">
        <v>195</v>
      </c>
      <c r="T2215" s="34">
        <v>56.55</v>
      </c>
      <c r="U2215" s="34">
        <v>32.299999999999997</v>
      </c>
      <c r="V2215" s="34">
        <v>47.15</v>
      </c>
      <c r="W2215" s="78"/>
      <c r="X2215" s="78"/>
    </row>
    <row r="2216" spans="1:24" outlineLevel="1" x14ac:dyDescent="0.2">
      <c r="A2216" s="27">
        <f t="shared" si="99"/>
        <v>2210</v>
      </c>
      <c r="B2216" s="50">
        <v>43020</v>
      </c>
      <c r="C2216" s="34">
        <v>58.1</v>
      </c>
      <c r="D2216" s="34">
        <v>81.099999999999994</v>
      </c>
      <c r="E2216" s="34">
        <v>1.05</v>
      </c>
      <c r="F2216" s="34">
        <v>17.350000000000001</v>
      </c>
      <c r="G2216" s="34">
        <v>8</v>
      </c>
      <c r="H2216" s="34">
        <v>151.80000000000001</v>
      </c>
      <c r="I2216" s="34">
        <v>165</v>
      </c>
      <c r="J2216" s="20"/>
      <c r="K2216" s="24">
        <f t="shared" si="97"/>
        <v>57.261999999999993</v>
      </c>
      <c r="L2216" s="24"/>
      <c r="M2216" s="9">
        <v>9.86</v>
      </c>
      <c r="N2216" s="76">
        <f t="shared" si="98"/>
        <v>0.17219098180294087</v>
      </c>
      <c r="O2216" s="4"/>
      <c r="P2216" s="23"/>
      <c r="R2216" s="34">
        <v>180.25</v>
      </c>
      <c r="S2216" s="34">
        <v>195</v>
      </c>
      <c r="T2216" s="34">
        <v>56.8</v>
      </c>
      <c r="U2216" s="34">
        <v>31.85</v>
      </c>
      <c r="V2216" s="34">
        <v>46.7</v>
      </c>
      <c r="W2216" s="78"/>
      <c r="X2216" s="78"/>
    </row>
    <row r="2217" spans="1:24" outlineLevel="1" x14ac:dyDescent="0.2">
      <c r="A2217" s="27">
        <f t="shared" si="99"/>
        <v>2211</v>
      </c>
      <c r="B2217" s="50">
        <v>43021</v>
      </c>
      <c r="C2217" s="34">
        <v>62.95</v>
      </c>
      <c r="D2217" s="34">
        <v>85.95</v>
      </c>
      <c r="E2217" s="34">
        <v>1.1000000000000001</v>
      </c>
      <c r="F2217" s="34">
        <v>17.350000000000001</v>
      </c>
      <c r="G2217" s="34">
        <v>8.1999999999999993</v>
      </c>
      <c r="H2217" s="34">
        <v>151.80000000000001</v>
      </c>
      <c r="I2217" s="34">
        <v>165</v>
      </c>
      <c r="J2217" s="20"/>
      <c r="K2217" s="24">
        <f t="shared" si="97"/>
        <v>61.724000000000011</v>
      </c>
      <c r="L2217" s="24"/>
      <c r="M2217" s="9">
        <v>10.45</v>
      </c>
      <c r="N2217" s="76">
        <f t="shared" si="98"/>
        <v>0.16930205430626658</v>
      </c>
      <c r="O2217" s="4"/>
      <c r="P2217" s="23"/>
      <c r="R2217" s="34">
        <v>180.25</v>
      </c>
      <c r="S2217" s="34">
        <v>195.5</v>
      </c>
      <c r="T2217" s="34">
        <v>59.55</v>
      </c>
      <c r="U2217" s="34">
        <v>36.700000000000003</v>
      </c>
      <c r="V2217" s="34">
        <v>51.55</v>
      </c>
      <c r="W2217" s="78"/>
      <c r="X2217" s="78"/>
    </row>
    <row r="2218" spans="1:24" outlineLevel="1" x14ac:dyDescent="0.2">
      <c r="A2218" s="27">
        <f t="shared" si="99"/>
        <v>2212</v>
      </c>
      <c r="B2218" s="50">
        <v>43024</v>
      </c>
      <c r="C2218" s="34">
        <v>62.85</v>
      </c>
      <c r="D2218" s="34">
        <v>85.85</v>
      </c>
      <c r="E2218" s="34">
        <v>1.1000000000000001</v>
      </c>
      <c r="F2218" s="34">
        <v>17.05</v>
      </c>
      <c r="G2218" s="34">
        <v>8.65</v>
      </c>
      <c r="H2218" s="34">
        <v>151.69999999999999</v>
      </c>
      <c r="I2218" s="34">
        <v>165</v>
      </c>
      <c r="J2218" s="20"/>
      <c r="K2218" s="24">
        <f t="shared" si="97"/>
        <v>61.932000000000002</v>
      </c>
      <c r="L2218" s="24"/>
      <c r="M2218" s="9">
        <v>10.5</v>
      </c>
      <c r="N2218" s="76">
        <f t="shared" si="98"/>
        <v>0.16954078666925013</v>
      </c>
      <c r="O2218" s="4"/>
      <c r="P2218" s="23"/>
      <c r="R2218" s="34">
        <v>179.5</v>
      </c>
      <c r="S2218" s="34">
        <v>195.5</v>
      </c>
      <c r="T2218" s="34">
        <v>60.8</v>
      </c>
      <c r="U2218" s="34">
        <v>36.6</v>
      </c>
      <c r="V2218" s="34">
        <v>51.45</v>
      </c>
      <c r="W2218" s="78"/>
      <c r="X2218" s="78"/>
    </row>
    <row r="2219" spans="1:24" outlineLevel="1" x14ac:dyDescent="0.2">
      <c r="A2219" s="27">
        <f t="shared" si="99"/>
        <v>2213</v>
      </c>
      <c r="B2219" s="50">
        <v>43025</v>
      </c>
      <c r="C2219" s="34">
        <v>62</v>
      </c>
      <c r="D2219" s="34">
        <v>85</v>
      </c>
      <c r="E2219" s="34">
        <v>1.1000000000000001</v>
      </c>
      <c r="F2219" s="34">
        <v>17.7</v>
      </c>
      <c r="G2219" s="34">
        <v>9</v>
      </c>
      <c r="H2219" s="34">
        <v>151.6</v>
      </c>
      <c r="I2219" s="34">
        <v>165</v>
      </c>
      <c r="J2219" s="20"/>
      <c r="K2219" s="24">
        <f t="shared" si="97"/>
        <v>60.5</v>
      </c>
      <c r="L2219" s="24"/>
      <c r="M2219" s="9">
        <v>10.26</v>
      </c>
      <c r="N2219" s="76">
        <f t="shared" si="98"/>
        <v>0.16958677685950413</v>
      </c>
      <c r="O2219" s="4"/>
      <c r="P2219" s="23"/>
      <c r="R2219" s="34">
        <v>179.5</v>
      </c>
      <c r="S2219" s="34">
        <v>195.5</v>
      </c>
      <c r="T2219" s="34">
        <v>59.8</v>
      </c>
      <c r="U2219" s="34">
        <v>35.75</v>
      </c>
      <c r="V2219" s="34">
        <v>50.6</v>
      </c>
      <c r="W2219" s="78"/>
      <c r="X2219" s="78"/>
    </row>
    <row r="2220" spans="1:24" outlineLevel="1" x14ac:dyDescent="0.2">
      <c r="A2220" s="27">
        <f t="shared" si="99"/>
        <v>2214</v>
      </c>
      <c r="B2220" s="50">
        <v>43026</v>
      </c>
      <c r="C2220" s="34">
        <v>62</v>
      </c>
      <c r="D2220" s="34">
        <v>85</v>
      </c>
      <c r="E2220" s="34">
        <v>1.1000000000000001</v>
      </c>
      <c r="F2220" s="34">
        <v>17.7</v>
      </c>
      <c r="G2220" s="34">
        <v>9</v>
      </c>
      <c r="H2220" s="34">
        <v>151.6</v>
      </c>
      <c r="I2220" s="34">
        <v>165</v>
      </c>
      <c r="J2220" s="20"/>
      <c r="K2220" s="24">
        <f t="shared" si="97"/>
        <v>60.5</v>
      </c>
      <c r="L2220" s="24"/>
      <c r="M2220" s="9">
        <v>10.15</v>
      </c>
      <c r="N2220" s="76">
        <f t="shared" si="98"/>
        <v>0.16776859504132233</v>
      </c>
      <c r="O2220" s="4"/>
      <c r="P2220" s="23"/>
      <c r="R2220" s="34">
        <v>179.5</v>
      </c>
      <c r="S2220" s="34">
        <v>195.5</v>
      </c>
      <c r="T2220" s="34">
        <v>59.8</v>
      </c>
      <c r="U2220" s="34">
        <v>35.75</v>
      </c>
      <c r="V2220" s="34">
        <v>50.6</v>
      </c>
      <c r="W2220" s="78"/>
      <c r="X2220" s="78"/>
    </row>
    <row r="2221" spans="1:24" outlineLevel="1" x14ac:dyDescent="0.2">
      <c r="A2221" s="27">
        <f t="shared" si="99"/>
        <v>2215</v>
      </c>
      <c r="B2221" s="50">
        <v>43027</v>
      </c>
      <c r="C2221" s="34">
        <v>59.45</v>
      </c>
      <c r="D2221" s="34">
        <v>82.65</v>
      </c>
      <c r="E2221" s="34">
        <v>1.05</v>
      </c>
      <c r="F2221" s="34">
        <v>18</v>
      </c>
      <c r="G2221" s="34">
        <v>8.6999999999999993</v>
      </c>
      <c r="H2221" s="34">
        <v>151.25</v>
      </c>
      <c r="I2221" s="34">
        <v>165</v>
      </c>
      <c r="J2221" s="20"/>
      <c r="K2221" s="24">
        <f t="shared" si="97"/>
        <v>58.038000000000011</v>
      </c>
      <c r="L2221" s="24"/>
      <c r="M2221" s="9">
        <v>10.33</v>
      </c>
      <c r="N2221" s="76">
        <f t="shared" si="98"/>
        <v>0.17798683621075845</v>
      </c>
      <c r="O2221" s="4"/>
      <c r="P2221" s="23"/>
      <c r="R2221" s="34">
        <v>179.5</v>
      </c>
      <c r="S2221" s="34">
        <v>195.5</v>
      </c>
      <c r="T2221" s="34">
        <v>57.3</v>
      </c>
      <c r="U2221" s="34">
        <v>33.75</v>
      </c>
      <c r="V2221" s="34">
        <v>48.6</v>
      </c>
      <c r="W2221" s="78"/>
      <c r="X2221" s="78"/>
    </row>
    <row r="2222" spans="1:24" outlineLevel="1" x14ac:dyDescent="0.2">
      <c r="A2222" s="27">
        <f t="shared" si="99"/>
        <v>2216</v>
      </c>
      <c r="B2222" s="50">
        <v>43028</v>
      </c>
      <c r="C2222" s="34">
        <v>60.65</v>
      </c>
      <c r="D2222" s="34">
        <v>83.55</v>
      </c>
      <c r="E2222" s="34">
        <v>1.05</v>
      </c>
      <c r="F2222" s="34">
        <v>17.649999999999999</v>
      </c>
      <c r="G2222" s="34">
        <v>8.1999999999999993</v>
      </c>
      <c r="H2222" s="34">
        <v>151.05000000000001</v>
      </c>
      <c r="I2222" s="34">
        <v>165</v>
      </c>
      <c r="J2222" s="20"/>
      <c r="K2222" s="24">
        <f t="shared" si="97"/>
        <v>59.216000000000001</v>
      </c>
      <c r="L2222" s="24"/>
      <c r="M2222" s="9">
        <v>10.28</v>
      </c>
      <c r="N2222" s="76">
        <f t="shared" si="98"/>
        <v>0.1736017292623615</v>
      </c>
      <c r="O2222" s="4"/>
      <c r="P2222" s="23"/>
      <c r="R2222" s="34">
        <v>181.5</v>
      </c>
      <c r="S2222" s="34">
        <v>193.5</v>
      </c>
      <c r="T2222" s="34">
        <v>59.05</v>
      </c>
      <c r="U2222" s="34">
        <v>34.950000000000003</v>
      </c>
      <c r="V2222" s="34">
        <v>49.8</v>
      </c>
      <c r="W2222" s="78"/>
      <c r="X2222" s="78"/>
    </row>
    <row r="2223" spans="1:24" outlineLevel="1" x14ac:dyDescent="0.2">
      <c r="A2223" s="27">
        <f t="shared" si="99"/>
        <v>2217</v>
      </c>
      <c r="B2223" s="50">
        <v>43031</v>
      </c>
      <c r="C2223" s="34">
        <v>60.75</v>
      </c>
      <c r="D2223" s="34">
        <v>82.65</v>
      </c>
      <c r="E2223" s="34">
        <v>1.05</v>
      </c>
      <c r="F2223" s="34">
        <v>18</v>
      </c>
      <c r="G2223" s="34">
        <v>9.4</v>
      </c>
      <c r="H2223" s="34">
        <v>151.05000000000001</v>
      </c>
      <c r="I2223" s="34">
        <v>165</v>
      </c>
      <c r="J2223" s="20"/>
      <c r="K2223" s="24">
        <f t="shared" si="97"/>
        <v>58.038000000000011</v>
      </c>
      <c r="L2223" s="24"/>
      <c r="M2223" s="9">
        <v>10.050000000000001</v>
      </c>
      <c r="N2223" s="76">
        <f t="shared" si="98"/>
        <v>0.17316241083428097</v>
      </c>
      <c r="O2223" s="4"/>
      <c r="P2223" s="23"/>
      <c r="R2223" s="34">
        <v>181</v>
      </c>
      <c r="S2223" s="34">
        <v>193.5</v>
      </c>
      <c r="T2223" s="34">
        <v>58.55</v>
      </c>
      <c r="U2223" s="34">
        <v>35.049999999999997</v>
      </c>
      <c r="V2223" s="34">
        <v>49.9</v>
      </c>
      <c r="W2223" s="78"/>
      <c r="X2223" s="78"/>
    </row>
    <row r="2224" spans="1:24" outlineLevel="1" x14ac:dyDescent="0.2">
      <c r="A2224" s="27">
        <f t="shared" si="99"/>
        <v>2218</v>
      </c>
      <c r="B2224" s="50">
        <v>43032</v>
      </c>
      <c r="C2224" s="34">
        <v>62.75</v>
      </c>
      <c r="D2224" s="34">
        <v>85.4</v>
      </c>
      <c r="E2224" s="34">
        <v>1.05</v>
      </c>
      <c r="F2224" s="34">
        <v>18.25</v>
      </c>
      <c r="G2224" s="34">
        <v>9.1999999999999993</v>
      </c>
      <c r="H2224" s="34">
        <v>151.80000000000001</v>
      </c>
      <c r="I2224" s="34">
        <v>165</v>
      </c>
      <c r="J2224" s="20"/>
      <c r="K2224" s="24">
        <f t="shared" si="97"/>
        <v>60.318000000000012</v>
      </c>
      <c r="L2224" s="24"/>
      <c r="M2224" s="9">
        <v>10.38</v>
      </c>
      <c r="N2224" s="76">
        <f t="shared" si="98"/>
        <v>0.17208793395006464</v>
      </c>
      <c r="O2224" s="4"/>
      <c r="P2224" s="23"/>
      <c r="R2224" s="34">
        <v>181</v>
      </c>
      <c r="S2224" s="34">
        <v>192.5</v>
      </c>
      <c r="T2224" s="34">
        <v>59.05</v>
      </c>
      <c r="U2224" s="34">
        <v>36.799999999999997</v>
      </c>
      <c r="V2224" s="34">
        <v>51.65</v>
      </c>
      <c r="W2224" s="78"/>
      <c r="X2224" s="78"/>
    </row>
    <row r="2225" spans="1:24" outlineLevel="1" x14ac:dyDescent="0.2">
      <c r="A2225" s="27">
        <f t="shared" si="99"/>
        <v>2219</v>
      </c>
      <c r="B2225" s="50">
        <v>43033</v>
      </c>
      <c r="C2225" s="34">
        <v>62.7</v>
      </c>
      <c r="D2225" s="34">
        <v>85.35</v>
      </c>
      <c r="E2225" s="34">
        <v>1.1000000000000001</v>
      </c>
      <c r="F2225" s="34">
        <v>18</v>
      </c>
      <c r="G2225" s="34">
        <v>9.1999999999999993</v>
      </c>
      <c r="H2225" s="34">
        <v>152.1</v>
      </c>
      <c r="I2225" s="34">
        <v>165</v>
      </c>
      <c r="J2225" s="20"/>
      <c r="K2225" s="24">
        <f t="shared" si="97"/>
        <v>60.521999999999991</v>
      </c>
      <c r="L2225" s="24"/>
      <c r="M2225" s="9">
        <v>10.33</v>
      </c>
      <c r="N2225" s="76">
        <f t="shared" si="98"/>
        <v>0.17068173556723176</v>
      </c>
      <c r="O2225" s="4"/>
      <c r="P2225" s="23"/>
      <c r="R2225" s="34">
        <v>181</v>
      </c>
      <c r="S2225" s="34">
        <v>192.5</v>
      </c>
      <c r="T2225" s="34">
        <v>58.95</v>
      </c>
      <c r="U2225" s="34">
        <v>36.75</v>
      </c>
      <c r="V2225" s="34">
        <v>51.6</v>
      </c>
      <c r="W2225" s="78"/>
      <c r="X2225" s="78"/>
    </row>
    <row r="2226" spans="1:24" outlineLevel="1" x14ac:dyDescent="0.2">
      <c r="A2226" s="27">
        <f t="shared" si="99"/>
        <v>2220</v>
      </c>
      <c r="B2226" s="50">
        <v>43034</v>
      </c>
      <c r="C2226" s="34">
        <v>62.3</v>
      </c>
      <c r="D2226" s="34">
        <v>81.349999999999994</v>
      </c>
      <c r="E2226" s="34">
        <v>1.1000000000000001</v>
      </c>
      <c r="F2226" s="34">
        <v>17.75</v>
      </c>
      <c r="G2226" s="34">
        <v>9.1</v>
      </c>
      <c r="H2226" s="34">
        <v>152.1</v>
      </c>
      <c r="I2226" s="34">
        <v>165</v>
      </c>
      <c r="J2226" s="20"/>
      <c r="K2226" s="24">
        <f t="shared" si="97"/>
        <v>57.091999999999999</v>
      </c>
      <c r="L2226" s="24"/>
      <c r="M2226" s="9">
        <v>9.8800000000000008</v>
      </c>
      <c r="N2226" s="76">
        <f t="shared" si="98"/>
        <v>0.17305401807608772</v>
      </c>
      <c r="O2226" s="4"/>
      <c r="P2226" s="23"/>
      <c r="R2226" s="34">
        <v>181</v>
      </c>
      <c r="S2226" s="34">
        <v>192.5</v>
      </c>
      <c r="T2226" s="34">
        <v>58.95</v>
      </c>
      <c r="U2226" s="34">
        <v>35.75</v>
      </c>
      <c r="V2226" s="34">
        <v>50.6</v>
      </c>
      <c r="W2226" s="78"/>
      <c r="X2226" s="78"/>
    </row>
    <row r="2227" spans="1:24" outlineLevel="1" x14ac:dyDescent="0.2">
      <c r="A2227" s="27">
        <f t="shared" si="99"/>
        <v>2221</v>
      </c>
      <c r="B2227" s="50">
        <v>43035</v>
      </c>
      <c r="C2227" s="34">
        <v>59.1</v>
      </c>
      <c r="D2227" s="34">
        <v>78.150000000000006</v>
      </c>
      <c r="E2227" s="34">
        <v>1.1000000000000001</v>
      </c>
      <c r="F2227" s="34">
        <v>17.75</v>
      </c>
      <c r="G2227" s="34">
        <v>8.1</v>
      </c>
      <c r="H2227" s="34">
        <v>152.6</v>
      </c>
      <c r="I2227" s="34">
        <v>165</v>
      </c>
      <c r="J2227" s="20"/>
      <c r="K2227" s="24">
        <f t="shared" si="97"/>
        <v>54.14800000000001</v>
      </c>
      <c r="L2227" s="24"/>
      <c r="M2227" s="9">
        <v>10.01</v>
      </c>
      <c r="N2227" s="76">
        <f t="shared" si="98"/>
        <v>0.18486370687744696</v>
      </c>
      <c r="O2227" s="4"/>
      <c r="P2227" s="23"/>
      <c r="R2227" s="34">
        <v>181</v>
      </c>
      <c r="S2227" s="34">
        <v>192</v>
      </c>
      <c r="T2227" s="34">
        <v>57.45</v>
      </c>
      <c r="U2227" s="34">
        <v>32.549999999999997</v>
      </c>
      <c r="V2227" s="34">
        <v>47.4</v>
      </c>
      <c r="W2227" s="78"/>
      <c r="X2227" s="78"/>
    </row>
    <row r="2228" spans="1:24" outlineLevel="1" x14ac:dyDescent="0.2">
      <c r="A2228" s="27">
        <f t="shared" si="99"/>
        <v>2222</v>
      </c>
      <c r="B2228" s="50">
        <v>43038</v>
      </c>
      <c r="C2228" s="34">
        <v>59</v>
      </c>
      <c r="D2228" s="34">
        <v>78.05</v>
      </c>
      <c r="E2228" s="34">
        <v>1.1000000000000001</v>
      </c>
      <c r="F2228" s="34">
        <v>17.75</v>
      </c>
      <c r="G2228" s="34">
        <v>8.1</v>
      </c>
      <c r="H2228" s="34">
        <v>152.6</v>
      </c>
      <c r="I2228" s="34">
        <v>165</v>
      </c>
      <c r="J2228" s="20"/>
      <c r="K2228" s="24">
        <f t="shared" si="97"/>
        <v>54.055999999999997</v>
      </c>
      <c r="L2228" s="24"/>
      <c r="M2228" s="9">
        <v>9.82</v>
      </c>
      <c r="N2228" s="76">
        <f t="shared" si="98"/>
        <v>0.18166346011543585</v>
      </c>
      <c r="O2228" s="4"/>
      <c r="P2228" s="23"/>
      <c r="R2228" s="34">
        <v>180</v>
      </c>
      <c r="S2228" s="34">
        <v>184</v>
      </c>
      <c r="T2228" s="34">
        <v>56.95</v>
      </c>
      <c r="U2228" s="34">
        <v>32.450000000000003</v>
      </c>
      <c r="V2228" s="34">
        <v>47.3</v>
      </c>
      <c r="W2228" s="78"/>
      <c r="X2228" s="78"/>
    </row>
    <row r="2229" spans="1:24" outlineLevel="1" x14ac:dyDescent="0.2">
      <c r="A2229" s="27">
        <f t="shared" si="99"/>
        <v>2223</v>
      </c>
      <c r="B2229" s="50">
        <v>43039</v>
      </c>
      <c r="C2229" s="34">
        <v>59.5</v>
      </c>
      <c r="D2229" s="34">
        <v>78.55</v>
      </c>
      <c r="E2229" s="34">
        <v>1.1000000000000001</v>
      </c>
      <c r="F2229" s="34">
        <v>17.8</v>
      </c>
      <c r="G2229" s="34">
        <v>8.1</v>
      </c>
      <c r="H2229" s="34">
        <v>152.19999999999999</v>
      </c>
      <c r="I2229" s="34">
        <v>164.5</v>
      </c>
      <c r="J2229" s="20"/>
      <c r="K2229" s="24">
        <f t="shared" si="97"/>
        <v>54.466000000000008</v>
      </c>
      <c r="L2229" s="24"/>
      <c r="M2229" s="9">
        <v>9.7899999999999991</v>
      </c>
      <c r="N2229" s="76">
        <f t="shared" si="98"/>
        <v>0.17974516211948735</v>
      </c>
      <c r="O2229" s="4"/>
      <c r="P2229" s="23"/>
      <c r="R2229" s="34">
        <v>179</v>
      </c>
      <c r="S2229" s="34">
        <v>184</v>
      </c>
      <c r="T2229" s="34">
        <v>57.55</v>
      </c>
      <c r="U2229" s="34">
        <v>32.950000000000003</v>
      </c>
      <c r="V2229" s="34">
        <v>47.8</v>
      </c>
      <c r="W2229" s="78"/>
      <c r="X2229" s="78"/>
    </row>
    <row r="2230" spans="1:24" outlineLevel="1" x14ac:dyDescent="0.2">
      <c r="A2230" s="27">
        <f t="shared" si="99"/>
        <v>2224</v>
      </c>
      <c r="B2230" s="50">
        <v>43040</v>
      </c>
      <c r="C2230" s="34">
        <v>59.35</v>
      </c>
      <c r="D2230" s="34">
        <v>78.400000000000006</v>
      </c>
      <c r="E2230" s="34">
        <v>1.1000000000000001</v>
      </c>
      <c r="F2230" s="34">
        <v>17.8</v>
      </c>
      <c r="G2230" s="34">
        <v>7.8</v>
      </c>
      <c r="H2230" s="34">
        <v>151.69999999999999</v>
      </c>
      <c r="I2230" s="34">
        <v>164</v>
      </c>
      <c r="J2230" s="20"/>
      <c r="K2230" s="24">
        <f t="shared" si="97"/>
        <v>54.328000000000017</v>
      </c>
      <c r="L2230" s="24"/>
      <c r="M2230" s="9">
        <v>10.039999999999999</v>
      </c>
      <c r="N2230" s="76">
        <f t="shared" si="98"/>
        <v>0.18480341628626115</v>
      </c>
      <c r="O2230" s="4"/>
      <c r="P2230" s="23"/>
      <c r="R2230" s="34">
        <v>179</v>
      </c>
      <c r="S2230" s="34">
        <v>181</v>
      </c>
      <c r="T2230" s="34">
        <v>57.55</v>
      </c>
      <c r="U2230" s="34">
        <v>32.799999999999997</v>
      </c>
      <c r="V2230" s="34">
        <v>47.65</v>
      </c>
      <c r="W2230" s="78"/>
      <c r="X2230" s="78"/>
    </row>
    <row r="2231" spans="1:24" outlineLevel="1" x14ac:dyDescent="0.2">
      <c r="A2231" s="27">
        <f t="shared" si="99"/>
        <v>2225</v>
      </c>
      <c r="B2231" s="50">
        <v>43041</v>
      </c>
      <c r="C2231" s="34">
        <v>60.45</v>
      </c>
      <c r="D2231" s="34">
        <v>79.349999999999994</v>
      </c>
      <c r="E2231" s="34">
        <v>1.2</v>
      </c>
      <c r="F2231" s="34">
        <v>17.7</v>
      </c>
      <c r="G2231" s="34">
        <v>7.65</v>
      </c>
      <c r="H2231" s="34">
        <v>151.69999999999999</v>
      </c>
      <c r="I2231" s="34">
        <v>164</v>
      </c>
      <c r="J2231" s="20"/>
      <c r="K2231" s="24">
        <f t="shared" si="97"/>
        <v>55.301999999999992</v>
      </c>
      <c r="L2231" s="24"/>
      <c r="M2231" s="9">
        <v>10.26</v>
      </c>
      <c r="N2231" s="76">
        <f t="shared" si="98"/>
        <v>0.18552674405988936</v>
      </c>
      <c r="O2231" s="4"/>
      <c r="P2231" s="23"/>
      <c r="R2231" s="34">
        <v>179</v>
      </c>
      <c r="S2231" s="34">
        <v>181</v>
      </c>
      <c r="T2231" s="34">
        <v>58.45</v>
      </c>
      <c r="U2231" s="34">
        <v>33.75</v>
      </c>
      <c r="V2231" s="34">
        <v>48.6</v>
      </c>
      <c r="W2231" s="78"/>
      <c r="X2231" s="78"/>
    </row>
    <row r="2232" spans="1:24" outlineLevel="1" x14ac:dyDescent="0.2">
      <c r="A2232" s="27">
        <f t="shared" si="99"/>
        <v>2226</v>
      </c>
      <c r="B2232" s="50">
        <v>43042</v>
      </c>
      <c r="C2232" s="34">
        <v>60.05</v>
      </c>
      <c r="D2232" s="34">
        <v>78.95</v>
      </c>
      <c r="E2232" s="34">
        <v>1.2</v>
      </c>
      <c r="F2232" s="34">
        <v>17.45</v>
      </c>
      <c r="G2232" s="34">
        <v>7.5</v>
      </c>
      <c r="H2232" s="34">
        <v>151.69999999999999</v>
      </c>
      <c r="I2232" s="34">
        <v>164</v>
      </c>
      <c r="J2232" s="20"/>
      <c r="K2232" s="24">
        <f t="shared" si="97"/>
        <v>55.183999999999997</v>
      </c>
      <c r="L2232" s="24"/>
      <c r="M2232" s="9">
        <v>10.09</v>
      </c>
      <c r="N2232" s="76">
        <f t="shared" si="98"/>
        <v>0.18284285300086983</v>
      </c>
      <c r="O2232" s="4"/>
      <c r="P2232" s="23"/>
      <c r="R2232" s="34">
        <v>179.5</v>
      </c>
      <c r="S2232" s="34">
        <v>185.25</v>
      </c>
      <c r="T2232" s="34">
        <v>58.2</v>
      </c>
      <c r="U2232" s="34">
        <v>33.35</v>
      </c>
      <c r="V2232" s="34">
        <v>48.2</v>
      </c>
      <c r="W2232" s="78"/>
      <c r="X2232" s="78"/>
    </row>
    <row r="2233" spans="1:24" outlineLevel="1" x14ac:dyDescent="0.2">
      <c r="A2233" s="27">
        <f t="shared" si="99"/>
        <v>2227</v>
      </c>
      <c r="B2233" s="50">
        <v>43045</v>
      </c>
      <c r="C2233" s="34">
        <v>63.9</v>
      </c>
      <c r="D2233" s="34">
        <v>82.800000000000011</v>
      </c>
      <c r="E2233" s="34">
        <v>1.25</v>
      </c>
      <c r="F2233" s="34">
        <v>17.45</v>
      </c>
      <c r="G2233" s="34">
        <v>7.6</v>
      </c>
      <c r="H2233" s="34">
        <v>151.69999999999999</v>
      </c>
      <c r="I2233" s="34">
        <v>164</v>
      </c>
      <c r="J2233" s="20"/>
      <c r="K2233" s="24">
        <f t="shared" si="97"/>
        <v>58.726000000000013</v>
      </c>
      <c r="L2233" s="24"/>
      <c r="M2233" s="9">
        <v>10.53</v>
      </c>
      <c r="N2233" s="76">
        <f t="shared" si="98"/>
        <v>0.1793072914892892</v>
      </c>
      <c r="O2233" s="4"/>
      <c r="P2233" s="23"/>
      <c r="R2233" s="34">
        <v>179.75</v>
      </c>
      <c r="S2233" s="34">
        <v>185.25</v>
      </c>
      <c r="T2233" s="34">
        <v>61.7</v>
      </c>
      <c r="U2233" s="34">
        <v>37.200000000000003</v>
      </c>
      <c r="V2233" s="34">
        <v>52.05</v>
      </c>
      <c r="W2233" s="78"/>
      <c r="X2233" s="78"/>
    </row>
    <row r="2234" spans="1:24" outlineLevel="1" x14ac:dyDescent="0.2">
      <c r="A2234" s="27">
        <f t="shared" si="99"/>
        <v>2228</v>
      </c>
      <c r="B2234" s="50">
        <v>43046</v>
      </c>
      <c r="C2234" s="34">
        <v>63.5</v>
      </c>
      <c r="D2234" s="34">
        <v>82.4</v>
      </c>
      <c r="E2234" s="34">
        <v>1.25</v>
      </c>
      <c r="F2234" s="34">
        <v>18</v>
      </c>
      <c r="G2234" s="34">
        <v>7.85</v>
      </c>
      <c r="H2234" s="34">
        <v>151.69999999999999</v>
      </c>
      <c r="I2234" s="34">
        <v>164</v>
      </c>
      <c r="J2234" s="20"/>
      <c r="K2234" s="24">
        <f t="shared" si="97"/>
        <v>57.808000000000007</v>
      </c>
      <c r="L2234" s="24"/>
      <c r="M2234" s="9">
        <v>10.32</v>
      </c>
      <c r="N2234" s="76">
        <f t="shared" si="98"/>
        <v>0.1785220038748962</v>
      </c>
      <c r="O2234" s="4"/>
      <c r="P2234" s="23"/>
      <c r="R2234" s="34">
        <v>181.5</v>
      </c>
      <c r="S2234" s="34">
        <v>185.25</v>
      </c>
      <c r="T2234" s="34">
        <v>61.3</v>
      </c>
      <c r="U2234" s="34">
        <v>36.799999999999997</v>
      </c>
      <c r="V2234" s="34">
        <v>51.65</v>
      </c>
      <c r="W2234" s="78"/>
      <c r="X2234" s="78"/>
    </row>
    <row r="2235" spans="1:24" outlineLevel="1" x14ac:dyDescent="0.2">
      <c r="A2235" s="27">
        <f t="shared" si="99"/>
        <v>2229</v>
      </c>
      <c r="B2235" s="50">
        <v>43047</v>
      </c>
      <c r="C2235" s="34">
        <v>61.95</v>
      </c>
      <c r="D2235" s="34">
        <v>81.3</v>
      </c>
      <c r="E2235" s="34">
        <v>1.25</v>
      </c>
      <c r="F2235" s="34">
        <v>18.100000000000001</v>
      </c>
      <c r="G2235" s="34">
        <v>8.35</v>
      </c>
      <c r="H2235" s="34">
        <v>152.75</v>
      </c>
      <c r="I2235" s="34">
        <v>164.5</v>
      </c>
      <c r="J2235" s="20"/>
      <c r="K2235" s="24">
        <f t="shared" si="97"/>
        <v>56.696000000000005</v>
      </c>
      <c r="L2235" s="24"/>
      <c r="M2235" s="9">
        <v>10.39</v>
      </c>
      <c r="N2235" s="76">
        <f t="shared" si="98"/>
        <v>0.18325807817129955</v>
      </c>
      <c r="O2235" s="4"/>
      <c r="P2235" s="23"/>
      <c r="R2235" s="34">
        <v>181.5</v>
      </c>
      <c r="S2235" s="34">
        <v>186.75</v>
      </c>
      <c r="T2235" s="34">
        <v>61.3</v>
      </c>
      <c r="U2235" s="34">
        <v>36.35</v>
      </c>
      <c r="V2235" s="34">
        <v>51.2</v>
      </c>
      <c r="W2235" s="78"/>
      <c r="X2235" s="78"/>
    </row>
    <row r="2236" spans="1:24" outlineLevel="1" x14ac:dyDescent="0.2">
      <c r="A2236" s="27">
        <f t="shared" si="99"/>
        <v>2230</v>
      </c>
      <c r="B2236" s="50">
        <v>43048</v>
      </c>
      <c r="C2236" s="34">
        <v>62.5</v>
      </c>
      <c r="D2236" s="34">
        <v>81.849999999999994</v>
      </c>
      <c r="E2236" s="34">
        <v>1.25</v>
      </c>
      <c r="F2236" s="34">
        <v>19</v>
      </c>
      <c r="G2236" s="34">
        <v>8.35</v>
      </c>
      <c r="H2236" s="34">
        <v>153.30000000000001</v>
      </c>
      <c r="I2236" s="34">
        <v>165</v>
      </c>
      <c r="J2236" s="20"/>
      <c r="K2236" s="24">
        <f t="shared" ref="K2236:K2299" si="100">+D2236*0.92-F2236</f>
        <v>56.301999999999992</v>
      </c>
      <c r="L2236" s="24"/>
      <c r="M2236" s="9">
        <v>10.130000000000001</v>
      </c>
      <c r="N2236" s="76">
        <f t="shared" ref="N2236:N2299" si="101">+M2236/K2236</f>
        <v>0.17992256047742536</v>
      </c>
      <c r="O2236" s="4"/>
      <c r="P2236" s="23"/>
      <c r="R2236" s="34">
        <v>182.25</v>
      </c>
      <c r="S2236" s="34">
        <v>190.5</v>
      </c>
      <c r="T2236" s="34">
        <v>60.7</v>
      </c>
      <c r="U2236" s="34">
        <v>35.799999999999997</v>
      </c>
      <c r="V2236" s="34">
        <v>50.65</v>
      </c>
      <c r="W2236" s="78"/>
      <c r="X2236" s="78"/>
    </row>
    <row r="2237" spans="1:24" outlineLevel="1" x14ac:dyDescent="0.2">
      <c r="A2237" s="27">
        <f t="shared" si="99"/>
        <v>2231</v>
      </c>
      <c r="B2237" s="50">
        <v>43049</v>
      </c>
      <c r="C2237" s="34">
        <v>62.7</v>
      </c>
      <c r="D2237" s="34">
        <v>82.05</v>
      </c>
      <c r="E2237" s="34">
        <v>1.25</v>
      </c>
      <c r="F2237" s="34">
        <v>19</v>
      </c>
      <c r="G2237" s="34">
        <v>8.25</v>
      </c>
      <c r="H2237" s="34">
        <v>153.9</v>
      </c>
      <c r="I2237" s="34">
        <v>165</v>
      </c>
      <c r="J2237" s="20"/>
      <c r="K2237" s="24">
        <f t="shared" si="100"/>
        <v>56.486000000000004</v>
      </c>
      <c r="L2237" s="24"/>
      <c r="M2237" s="9">
        <v>10.07</v>
      </c>
      <c r="N2237" s="76">
        <f t="shared" si="101"/>
        <v>0.178274262649152</v>
      </c>
      <c r="O2237" s="4"/>
      <c r="P2237" s="23"/>
      <c r="R2237" s="34">
        <v>189</v>
      </c>
      <c r="S2237" s="34">
        <v>190.5</v>
      </c>
      <c r="T2237" s="34">
        <v>60.9</v>
      </c>
      <c r="U2237" s="34">
        <v>36</v>
      </c>
      <c r="V2237" s="34">
        <v>50.85</v>
      </c>
      <c r="W2237" s="78"/>
      <c r="X2237" s="78"/>
    </row>
    <row r="2238" spans="1:24" outlineLevel="1" x14ac:dyDescent="0.2">
      <c r="A2238" s="27">
        <f t="shared" si="99"/>
        <v>2232</v>
      </c>
      <c r="B2238" s="50">
        <v>43052</v>
      </c>
      <c r="C2238" s="34">
        <v>63.15</v>
      </c>
      <c r="D2238" s="34">
        <v>82</v>
      </c>
      <c r="E2238" s="34">
        <v>1.25</v>
      </c>
      <c r="F2238" s="34">
        <v>19</v>
      </c>
      <c r="G2238" s="34">
        <v>8.1999999999999993</v>
      </c>
      <c r="H2238" s="34">
        <v>154.15</v>
      </c>
      <c r="I2238" s="34">
        <v>165.25</v>
      </c>
      <c r="J2238" s="20"/>
      <c r="K2238" s="24">
        <f t="shared" si="100"/>
        <v>56.44</v>
      </c>
      <c r="L2238" s="24"/>
      <c r="M2238" s="9">
        <v>10.1</v>
      </c>
      <c r="N2238" s="76">
        <f t="shared" si="101"/>
        <v>0.17895109851169383</v>
      </c>
      <c r="O2238" s="4"/>
      <c r="P2238" s="23"/>
      <c r="R2238" s="34">
        <v>190</v>
      </c>
      <c r="S2238" s="34">
        <v>194.25</v>
      </c>
      <c r="T2238" s="34">
        <v>61.3</v>
      </c>
      <c r="U2238" s="34">
        <v>35.950000000000003</v>
      </c>
      <c r="V2238" s="34">
        <v>50.8</v>
      </c>
      <c r="W2238" s="78"/>
      <c r="X2238" s="78"/>
    </row>
    <row r="2239" spans="1:24" outlineLevel="1" x14ac:dyDescent="0.2">
      <c r="A2239" s="27">
        <f t="shared" si="99"/>
        <v>2233</v>
      </c>
      <c r="B2239" s="50">
        <v>43053</v>
      </c>
      <c r="C2239" s="34">
        <v>63.55</v>
      </c>
      <c r="D2239" s="34">
        <v>81</v>
      </c>
      <c r="E2239" s="34">
        <v>1.25</v>
      </c>
      <c r="F2239" s="34">
        <v>18.75</v>
      </c>
      <c r="G2239" s="34">
        <v>7.8</v>
      </c>
      <c r="H2239" s="34">
        <v>154.30000000000001</v>
      </c>
      <c r="I2239" s="34">
        <v>165.25</v>
      </c>
      <c r="J2239" s="20"/>
      <c r="K2239" s="24">
        <f t="shared" si="100"/>
        <v>55.77000000000001</v>
      </c>
      <c r="L2239" s="24"/>
      <c r="M2239" s="9">
        <v>9.77</v>
      </c>
      <c r="N2239" s="76">
        <f t="shared" si="101"/>
        <v>0.17518379056840591</v>
      </c>
      <c r="O2239" s="4"/>
      <c r="P2239" s="23"/>
      <c r="R2239" s="34">
        <v>190.25</v>
      </c>
      <c r="S2239" s="34">
        <v>194.25</v>
      </c>
      <c r="T2239" s="34">
        <v>61.75</v>
      </c>
      <c r="U2239" s="34">
        <v>35.950000000000003</v>
      </c>
      <c r="V2239" s="34">
        <v>50.8</v>
      </c>
      <c r="W2239" s="78"/>
      <c r="X2239" s="78"/>
    </row>
    <row r="2240" spans="1:24" outlineLevel="1" x14ac:dyDescent="0.2">
      <c r="A2240" s="27">
        <f t="shared" si="99"/>
        <v>2234</v>
      </c>
      <c r="B2240" s="50">
        <v>43054</v>
      </c>
      <c r="C2240" s="34">
        <v>61.8</v>
      </c>
      <c r="D2240" s="34">
        <v>79.25</v>
      </c>
      <c r="E2240" s="34">
        <v>1.25</v>
      </c>
      <c r="F2240" s="34">
        <v>18.25</v>
      </c>
      <c r="G2240" s="34">
        <v>7.6</v>
      </c>
      <c r="H2240" s="34">
        <v>154.30000000000001</v>
      </c>
      <c r="I2240" s="34">
        <v>165.25</v>
      </c>
      <c r="J2240" s="20"/>
      <c r="K2240" s="24">
        <f t="shared" si="100"/>
        <v>54.66</v>
      </c>
      <c r="L2240" s="24"/>
      <c r="M2240" s="9">
        <v>9.86</v>
      </c>
      <c r="N2240" s="76">
        <f t="shared" si="101"/>
        <v>0.18038785217709477</v>
      </c>
      <c r="O2240" s="4"/>
      <c r="P2240" s="23"/>
      <c r="R2240" s="34">
        <v>190.25</v>
      </c>
      <c r="S2240" s="34">
        <v>194.25</v>
      </c>
      <c r="T2240" s="34">
        <v>60.3</v>
      </c>
      <c r="U2240" s="34">
        <v>34.200000000000003</v>
      </c>
      <c r="V2240" s="34">
        <v>49.05</v>
      </c>
      <c r="W2240" s="78"/>
      <c r="X2240" s="78"/>
    </row>
    <row r="2241" spans="1:24" outlineLevel="1" x14ac:dyDescent="0.2">
      <c r="A2241" s="27">
        <f t="shared" si="99"/>
        <v>2235</v>
      </c>
      <c r="B2241" s="50">
        <v>43055</v>
      </c>
      <c r="C2241" s="34">
        <v>61.8</v>
      </c>
      <c r="D2241" s="34">
        <v>79.25</v>
      </c>
      <c r="E2241" s="34">
        <v>1.25</v>
      </c>
      <c r="F2241" s="34">
        <v>18</v>
      </c>
      <c r="G2241" s="34">
        <v>7.65</v>
      </c>
      <c r="H2241" s="34">
        <v>154.30000000000001</v>
      </c>
      <c r="I2241" s="34">
        <v>165.25</v>
      </c>
      <c r="J2241" s="20"/>
      <c r="K2241" s="24">
        <f t="shared" si="100"/>
        <v>54.91</v>
      </c>
      <c r="L2241" s="24"/>
      <c r="M2241" s="9">
        <v>9.9700000000000006</v>
      </c>
      <c r="N2241" s="76">
        <f t="shared" si="101"/>
        <v>0.18156984155891462</v>
      </c>
      <c r="O2241" s="4"/>
      <c r="P2241" s="23"/>
      <c r="R2241" s="34">
        <v>190.75</v>
      </c>
      <c r="S2241" s="34">
        <v>194.25</v>
      </c>
      <c r="T2241" s="34">
        <v>60.6</v>
      </c>
      <c r="U2241" s="34">
        <v>34.200000000000003</v>
      </c>
      <c r="V2241" s="34">
        <v>49.05</v>
      </c>
      <c r="W2241" s="78"/>
      <c r="X2241" s="78"/>
    </row>
    <row r="2242" spans="1:24" outlineLevel="1" x14ac:dyDescent="0.2">
      <c r="A2242" s="27">
        <f t="shared" si="99"/>
        <v>2236</v>
      </c>
      <c r="B2242" s="50">
        <v>43056</v>
      </c>
      <c r="C2242" s="34">
        <v>62.75</v>
      </c>
      <c r="D2242" s="34">
        <v>80.2</v>
      </c>
      <c r="E2242" s="34">
        <v>1.25</v>
      </c>
      <c r="F2242" s="34">
        <v>17.95</v>
      </c>
      <c r="G2242" s="34">
        <v>7.9</v>
      </c>
      <c r="H2242" s="34">
        <v>154.35</v>
      </c>
      <c r="I2242" s="34">
        <v>165.25</v>
      </c>
      <c r="J2242" s="20"/>
      <c r="K2242" s="24">
        <f t="shared" si="100"/>
        <v>55.834000000000003</v>
      </c>
      <c r="L2242" s="24"/>
      <c r="M2242" s="9">
        <v>10.11</v>
      </c>
      <c r="N2242" s="76">
        <f t="shared" si="101"/>
        <v>0.18107246480639036</v>
      </c>
      <c r="O2242" s="4"/>
      <c r="P2242" s="23"/>
      <c r="R2242" s="34">
        <v>189.75</v>
      </c>
      <c r="S2242" s="34">
        <v>194.25</v>
      </c>
      <c r="T2242" s="34">
        <v>60.9</v>
      </c>
      <c r="U2242" s="34">
        <v>35.15</v>
      </c>
      <c r="V2242" s="34">
        <v>50</v>
      </c>
      <c r="W2242" s="78"/>
      <c r="X2242" s="78"/>
    </row>
    <row r="2243" spans="1:24" outlineLevel="1" x14ac:dyDescent="0.2">
      <c r="A2243" s="27">
        <f t="shared" si="99"/>
        <v>2237</v>
      </c>
      <c r="B2243" s="50">
        <v>43059</v>
      </c>
      <c r="C2243" s="34">
        <v>63.9</v>
      </c>
      <c r="D2243" s="34">
        <v>81.349999999999994</v>
      </c>
      <c r="E2243" s="34">
        <v>1.25</v>
      </c>
      <c r="F2243" s="34">
        <v>18.45</v>
      </c>
      <c r="G2243" s="34">
        <v>8.0500000000000007</v>
      </c>
      <c r="H2243" s="34">
        <v>154.35</v>
      </c>
      <c r="I2243" s="34">
        <v>165.25</v>
      </c>
      <c r="J2243" s="20"/>
      <c r="K2243" s="24">
        <f t="shared" si="100"/>
        <v>56.391999999999996</v>
      </c>
      <c r="L2243" s="24"/>
      <c r="M2243" s="9">
        <v>10.119999999999999</v>
      </c>
      <c r="N2243" s="76">
        <f t="shared" si="101"/>
        <v>0.17945807916016457</v>
      </c>
      <c r="O2243" s="4"/>
      <c r="P2243" s="23"/>
      <c r="R2243" s="34">
        <v>190.5</v>
      </c>
      <c r="S2243" s="34">
        <v>194.25</v>
      </c>
      <c r="T2243" s="34">
        <v>61.9</v>
      </c>
      <c r="U2243" s="34">
        <v>36.299999999999997</v>
      </c>
      <c r="V2243" s="34">
        <v>51.15</v>
      </c>
      <c r="W2243" s="78"/>
      <c r="X2243" s="78"/>
    </row>
    <row r="2244" spans="1:24" outlineLevel="1" x14ac:dyDescent="0.2">
      <c r="A2244" s="27">
        <f t="shared" si="99"/>
        <v>2238</v>
      </c>
      <c r="B2244" s="50">
        <v>43060</v>
      </c>
      <c r="C2244" s="34">
        <v>63.9</v>
      </c>
      <c r="D2244" s="34">
        <v>81.349999999999994</v>
      </c>
      <c r="E2244" s="34">
        <v>1.25</v>
      </c>
      <c r="F2244" s="34">
        <v>18.45</v>
      </c>
      <c r="G2244" s="34">
        <v>8.1</v>
      </c>
      <c r="H2244" s="34">
        <v>154.25</v>
      </c>
      <c r="I2244" s="34">
        <v>165.25</v>
      </c>
      <c r="J2244" s="20"/>
      <c r="K2244" s="24">
        <f t="shared" si="100"/>
        <v>56.391999999999996</v>
      </c>
      <c r="L2244" s="24"/>
      <c r="M2244" s="9">
        <v>10.46</v>
      </c>
      <c r="N2244" s="76">
        <f t="shared" si="101"/>
        <v>0.18548730316356932</v>
      </c>
      <c r="O2244" s="4"/>
      <c r="P2244" s="23"/>
      <c r="R2244" s="34">
        <v>194</v>
      </c>
      <c r="S2244" s="34">
        <v>194.5</v>
      </c>
      <c r="T2244" s="34">
        <v>62.15</v>
      </c>
      <c r="U2244" s="34">
        <v>36.299999999999997</v>
      </c>
      <c r="V2244" s="34">
        <v>51.15</v>
      </c>
      <c r="W2244" s="78"/>
      <c r="X2244" s="78"/>
    </row>
    <row r="2245" spans="1:24" outlineLevel="1" x14ac:dyDescent="0.2">
      <c r="A2245" s="27">
        <f t="shared" si="99"/>
        <v>2239</v>
      </c>
      <c r="B2245" s="50">
        <v>43061</v>
      </c>
      <c r="C2245" s="34">
        <v>66.650000000000006</v>
      </c>
      <c r="D2245" s="34">
        <v>84.1</v>
      </c>
      <c r="E2245" s="34">
        <v>1.3</v>
      </c>
      <c r="F2245" s="34">
        <v>18.45</v>
      </c>
      <c r="G2245" s="34">
        <v>8.3000000000000007</v>
      </c>
      <c r="H2245" s="34">
        <v>155.1</v>
      </c>
      <c r="I2245" s="34">
        <v>166.25</v>
      </c>
      <c r="J2245" s="20"/>
      <c r="K2245" s="24">
        <f t="shared" si="100"/>
        <v>58.921999999999997</v>
      </c>
      <c r="L2245" s="24"/>
      <c r="M2245" s="9">
        <v>10.77</v>
      </c>
      <c r="N2245" s="76">
        <f t="shared" si="101"/>
        <v>0.18278401955127119</v>
      </c>
      <c r="O2245" s="4"/>
      <c r="P2245" s="23"/>
      <c r="R2245" s="34">
        <v>201</v>
      </c>
      <c r="S2245" s="34">
        <v>195.5</v>
      </c>
      <c r="T2245" s="34">
        <v>63.55</v>
      </c>
      <c r="U2245" s="34">
        <v>39.049999999999997</v>
      </c>
      <c r="V2245" s="34">
        <v>53.9</v>
      </c>
      <c r="W2245" s="78"/>
      <c r="X2245" s="78"/>
    </row>
    <row r="2246" spans="1:24" outlineLevel="1" x14ac:dyDescent="0.2">
      <c r="A2246" s="27">
        <f t="shared" si="99"/>
        <v>2240</v>
      </c>
      <c r="B2246" s="50">
        <v>43062</v>
      </c>
      <c r="C2246" s="34">
        <v>67.7</v>
      </c>
      <c r="D2246" s="34">
        <v>84.45</v>
      </c>
      <c r="E2246" s="34">
        <v>1.3</v>
      </c>
      <c r="F2246" s="34">
        <v>18.75</v>
      </c>
      <c r="G2246" s="34">
        <v>9</v>
      </c>
      <c r="H2246" s="34">
        <v>161.19999999999999</v>
      </c>
      <c r="I2246" s="34">
        <v>172.5</v>
      </c>
      <c r="J2246" s="20"/>
      <c r="K2246" s="24">
        <f t="shared" si="100"/>
        <v>58.944000000000003</v>
      </c>
      <c r="L2246" s="24"/>
      <c r="M2246" s="9">
        <v>10.77</v>
      </c>
      <c r="N2246" s="76">
        <f t="shared" si="101"/>
        <v>0.18271579804560259</v>
      </c>
      <c r="O2246" s="4"/>
      <c r="P2246" s="23"/>
      <c r="R2246" s="34">
        <v>202</v>
      </c>
      <c r="S2246" s="34">
        <v>195.5</v>
      </c>
      <c r="T2246" s="34">
        <v>65.8</v>
      </c>
      <c r="U2246" s="34">
        <v>39.4</v>
      </c>
      <c r="V2246" s="34">
        <v>54.25</v>
      </c>
      <c r="W2246" s="78"/>
      <c r="X2246" s="78"/>
    </row>
    <row r="2247" spans="1:24" outlineLevel="1" x14ac:dyDescent="0.2">
      <c r="A2247" s="27">
        <f t="shared" si="99"/>
        <v>2241</v>
      </c>
      <c r="B2247" s="50">
        <v>43063</v>
      </c>
      <c r="C2247" s="34">
        <v>68.45</v>
      </c>
      <c r="D2247" s="34">
        <v>85.2</v>
      </c>
      <c r="E2247" s="34">
        <v>1.35</v>
      </c>
      <c r="F2247" s="34">
        <v>18.850000000000001</v>
      </c>
      <c r="G2247" s="34">
        <v>9</v>
      </c>
      <c r="H2247" s="34">
        <v>161.19999999999999</v>
      </c>
      <c r="I2247" s="34">
        <v>172.5</v>
      </c>
      <c r="J2247" s="20"/>
      <c r="K2247" s="24">
        <f t="shared" si="100"/>
        <v>59.533999999999999</v>
      </c>
      <c r="L2247" s="24"/>
      <c r="M2247" s="9">
        <v>10.98</v>
      </c>
      <c r="N2247" s="76">
        <f t="shared" si="101"/>
        <v>0.18443242516881111</v>
      </c>
      <c r="O2247" s="4"/>
      <c r="P2247" s="23"/>
      <c r="R2247" s="34">
        <v>202.5</v>
      </c>
      <c r="S2247" s="34">
        <v>196.5</v>
      </c>
      <c r="T2247" s="34">
        <v>66.650000000000006</v>
      </c>
      <c r="U2247" s="34">
        <v>40.15</v>
      </c>
      <c r="V2247" s="34">
        <v>55</v>
      </c>
      <c r="W2247" s="78"/>
      <c r="X2247" s="78"/>
    </row>
    <row r="2248" spans="1:24" outlineLevel="1" x14ac:dyDescent="0.2">
      <c r="A2248" s="27">
        <f t="shared" ref="A2248:A2311" si="102">A2247+1</f>
        <v>2242</v>
      </c>
      <c r="B2248" s="50">
        <v>43066</v>
      </c>
      <c r="C2248" s="34">
        <v>68.8</v>
      </c>
      <c r="D2248" s="34">
        <v>85.55</v>
      </c>
      <c r="E2248" s="34">
        <v>1.35</v>
      </c>
      <c r="F2248" s="34">
        <v>19</v>
      </c>
      <c r="G2248" s="34">
        <v>9.3000000000000007</v>
      </c>
      <c r="H2248" s="34">
        <v>163.4</v>
      </c>
      <c r="I2248" s="34">
        <v>175</v>
      </c>
      <c r="J2248" s="20"/>
      <c r="K2248" s="24">
        <f t="shared" si="100"/>
        <v>59.706000000000003</v>
      </c>
      <c r="L2248" s="24"/>
      <c r="M2248" s="9">
        <v>10.91</v>
      </c>
      <c r="N2248" s="76">
        <f t="shared" si="101"/>
        <v>0.18272870398284929</v>
      </c>
      <c r="O2248" s="4"/>
      <c r="P2248" s="23"/>
      <c r="R2248" s="34">
        <v>204</v>
      </c>
      <c r="S2248" s="34">
        <v>198</v>
      </c>
      <c r="T2248" s="34">
        <v>66.55</v>
      </c>
      <c r="U2248" s="34">
        <v>40.5</v>
      </c>
      <c r="V2248" s="34">
        <v>55.35</v>
      </c>
      <c r="W2248" s="78"/>
      <c r="X2248" s="78"/>
    </row>
    <row r="2249" spans="1:24" outlineLevel="1" x14ac:dyDescent="0.2">
      <c r="A2249" s="27">
        <f t="shared" si="102"/>
        <v>2243</v>
      </c>
      <c r="B2249" s="50">
        <v>43067</v>
      </c>
      <c r="C2249" s="34">
        <v>68.05</v>
      </c>
      <c r="D2249" s="34">
        <v>84.8</v>
      </c>
      <c r="E2249" s="34">
        <v>1.35</v>
      </c>
      <c r="F2249" s="34">
        <v>19.600000000000001</v>
      </c>
      <c r="G2249" s="34">
        <v>9.5</v>
      </c>
      <c r="H2249" s="34">
        <v>166.4</v>
      </c>
      <c r="I2249" s="34">
        <v>178</v>
      </c>
      <c r="J2249" s="20"/>
      <c r="K2249" s="24">
        <f t="shared" si="100"/>
        <v>58.416000000000004</v>
      </c>
      <c r="L2249" s="24"/>
      <c r="M2249" s="9">
        <v>11.33</v>
      </c>
      <c r="N2249" s="76">
        <f t="shared" si="101"/>
        <v>0.19395371131196931</v>
      </c>
      <c r="O2249" s="4"/>
      <c r="P2249" s="23"/>
      <c r="R2249" s="34">
        <v>206.5</v>
      </c>
      <c r="S2249" s="34">
        <v>199.5</v>
      </c>
      <c r="T2249" s="34">
        <v>65.8</v>
      </c>
      <c r="U2249" s="34">
        <v>39.75</v>
      </c>
      <c r="V2249" s="34">
        <v>54.6</v>
      </c>
      <c r="W2249" s="78"/>
      <c r="X2249" s="78"/>
    </row>
    <row r="2250" spans="1:24" outlineLevel="1" x14ac:dyDescent="0.2">
      <c r="A2250" s="27">
        <f t="shared" si="102"/>
        <v>2244</v>
      </c>
      <c r="B2250" s="50">
        <v>43068</v>
      </c>
      <c r="C2250" s="34">
        <v>68.8</v>
      </c>
      <c r="D2250" s="34">
        <v>85.55</v>
      </c>
      <c r="E2250" s="34">
        <v>1.35</v>
      </c>
      <c r="F2250" s="34">
        <v>19.899999999999999</v>
      </c>
      <c r="G2250" s="34">
        <v>9.5</v>
      </c>
      <c r="H2250" s="34">
        <v>168.35</v>
      </c>
      <c r="I2250" s="34">
        <v>180</v>
      </c>
      <c r="J2250" s="20"/>
      <c r="K2250" s="24">
        <f t="shared" si="100"/>
        <v>58.806000000000004</v>
      </c>
      <c r="L2250" s="24"/>
      <c r="M2250" s="9">
        <v>11.01</v>
      </c>
      <c r="N2250" s="76">
        <f t="shared" si="101"/>
        <v>0.18722579328639932</v>
      </c>
      <c r="O2250" s="4"/>
      <c r="P2250" s="23"/>
      <c r="R2250" s="34">
        <v>211</v>
      </c>
      <c r="S2250" s="34">
        <v>208.5</v>
      </c>
      <c r="T2250" s="34">
        <v>66.3</v>
      </c>
      <c r="U2250" s="34">
        <v>40.5</v>
      </c>
      <c r="V2250" s="34">
        <v>55.35</v>
      </c>
      <c r="W2250" s="78"/>
      <c r="X2250" s="78"/>
    </row>
    <row r="2251" spans="1:24" outlineLevel="1" x14ac:dyDescent="0.2">
      <c r="A2251" s="27">
        <f t="shared" si="102"/>
        <v>2245</v>
      </c>
      <c r="B2251" s="50">
        <v>43069</v>
      </c>
      <c r="C2251" s="34">
        <v>69.3</v>
      </c>
      <c r="D2251" s="34">
        <v>86.05</v>
      </c>
      <c r="E2251" s="34">
        <v>1.35</v>
      </c>
      <c r="F2251" s="34">
        <v>20.100000000000001</v>
      </c>
      <c r="G2251" s="34">
        <v>9.9</v>
      </c>
      <c r="H2251" s="34">
        <v>168.35</v>
      </c>
      <c r="I2251" s="34">
        <v>180</v>
      </c>
      <c r="J2251" s="20"/>
      <c r="K2251" s="24">
        <f t="shared" si="100"/>
        <v>59.065999999999995</v>
      </c>
      <c r="L2251" s="24"/>
      <c r="M2251" s="9">
        <v>10.7</v>
      </c>
      <c r="N2251" s="76">
        <f t="shared" si="101"/>
        <v>0.18115328615447127</v>
      </c>
      <c r="O2251" s="4"/>
      <c r="P2251" s="23"/>
      <c r="R2251" s="34">
        <v>213.5</v>
      </c>
      <c r="S2251" s="34">
        <v>208.5</v>
      </c>
      <c r="T2251" s="34">
        <v>67.25</v>
      </c>
      <c r="U2251" s="34">
        <v>41</v>
      </c>
      <c r="V2251" s="34">
        <v>55.85</v>
      </c>
      <c r="W2251" s="78"/>
      <c r="X2251" s="78"/>
    </row>
    <row r="2252" spans="1:24" outlineLevel="1" x14ac:dyDescent="0.2">
      <c r="A2252" s="27">
        <f t="shared" si="102"/>
        <v>2246</v>
      </c>
      <c r="B2252" s="50">
        <v>43070</v>
      </c>
      <c r="C2252" s="34">
        <v>70.45</v>
      </c>
      <c r="D2252" s="34">
        <v>86.6</v>
      </c>
      <c r="E2252" s="34">
        <v>1.4</v>
      </c>
      <c r="F2252" s="34">
        <v>20.100000000000001</v>
      </c>
      <c r="G2252" s="34">
        <v>9.9</v>
      </c>
      <c r="H2252" s="34">
        <v>169.25</v>
      </c>
      <c r="I2252" s="34">
        <v>181</v>
      </c>
      <c r="J2252" s="20"/>
      <c r="K2252" s="24">
        <f t="shared" si="100"/>
        <v>59.571999999999996</v>
      </c>
      <c r="L2252" s="24"/>
      <c r="M2252" s="9">
        <v>10.9</v>
      </c>
      <c r="N2252" s="76">
        <f t="shared" si="101"/>
        <v>0.1829718659773048</v>
      </c>
      <c r="O2252" s="4"/>
      <c r="P2252" s="23"/>
      <c r="R2252" s="34">
        <v>215.75</v>
      </c>
      <c r="S2252" s="34">
        <v>208.5</v>
      </c>
      <c r="T2252" s="34">
        <v>68.25</v>
      </c>
      <c r="U2252" s="34">
        <v>41.55</v>
      </c>
      <c r="V2252" s="34">
        <v>56.4</v>
      </c>
      <c r="W2252" s="78"/>
      <c r="X2252" s="78"/>
    </row>
    <row r="2253" spans="1:24" outlineLevel="1" x14ac:dyDescent="0.2">
      <c r="A2253" s="27">
        <f t="shared" si="102"/>
        <v>2247</v>
      </c>
      <c r="B2253" s="50">
        <v>43073</v>
      </c>
      <c r="C2253" s="34">
        <v>72.400000000000006</v>
      </c>
      <c r="D2253" s="34">
        <v>88.55</v>
      </c>
      <c r="E2253" s="34">
        <v>1.4</v>
      </c>
      <c r="F2253" s="34">
        <v>21</v>
      </c>
      <c r="G2253" s="34">
        <v>10.1</v>
      </c>
      <c r="H2253" s="34">
        <v>172.1</v>
      </c>
      <c r="I2253" s="34">
        <v>184</v>
      </c>
      <c r="J2253" s="20"/>
      <c r="K2253" s="24">
        <f t="shared" si="100"/>
        <v>60.465999999999994</v>
      </c>
      <c r="L2253" s="24"/>
      <c r="M2253" s="9">
        <v>11.32</v>
      </c>
      <c r="N2253" s="76">
        <f t="shared" si="101"/>
        <v>0.18721264843052296</v>
      </c>
      <c r="O2253" s="4"/>
      <c r="P2253" s="23"/>
      <c r="R2253" s="34">
        <v>219.75</v>
      </c>
      <c r="S2253" s="34">
        <v>208.5</v>
      </c>
      <c r="T2253" s="34">
        <v>70.75</v>
      </c>
      <c r="U2253" s="34">
        <v>42.55</v>
      </c>
      <c r="V2253" s="34">
        <v>57.4</v>
      </c>
      <c r="W2253" s="78"/>
      <c r="X2253" s="78"/>
    </row>
    <row r="2254" spans="1:24" outlineLevel="1" x14ac:dyDescent="0.2">
      <c r="A2254" s="27">
        <f t="shared" si="102"/>
        <v>2248</v>
      </c>
      <c r="B2254" s="50">
        <v>43074</v>
      </c>
      <c r="C2254" s="34">
        <v>72.150000000000006</v>
      </c>
      <c r="D2254" s="34">
        <v>88.3</v>
      </c>
      <c r="E2254" s="34">
        <v>1.4</v>
      </c>
      <c r="F2254" s="34">
        <v>21.5</v>
      </c>
      <c r="G2254" s="34">
        <v>9.8000000000000007</v>
      </c>
      <c r="H2254" s="34">
        <v>173.1</v>
      </c>
      <c r="I2254" s="34">
        <v>185</v>
      </c>
      <c r="J2254" s="20"/>
      <c r="K2254" s="24">
        <f t="shared" si="100"/>
        <v>59.736000000000004</v>
      </c>
      <c r="L2254" s="24"/>
      <c r="M2254" s="9">
        <v>11.07</v>
      </c>
      <c r="N2254" s="76">
        <f t="shared" si="101"/>
        <v>0.18531538770590597</v>
      </c>
      <c r="O2254" s="4"/>
      <c r="P2254" s="23"/>
      <c r="R2254" s="34">
        <v>219.75</v>
      </c>
      <c r="S2254" s="34">
        <v>208.5</v>
      </c>
      <c r="T2254" s="34">
        <v>69.5</v>
      </c>
      <c r="U2254" s="34">
        <v>42.3</v>
      </c>
      <c r="V2254" s="34">
        <v>57.15</v>
      </c>
      <c r="W2254" s="78"/>
      <c r="X2254" s="78"/>
    </row>
    <row r="2255" spans="1:24" outlineLevel="1" x14ac:dyDescent="0.2">
      <c r="A2255" s="27">
        <f t="shared" si="102"/>
        <v>2249</v>
      </c>
      <c r="B2255" s="50">
        <v>43075</v>
      </c>
      <c r="C2255" s="34">
        <v>69</v>
      </c>
      <c r="D2255" s="34">
        <v>85.15</v>
      </c>
      <c r="E2255" s="34">
        <v>1.35</v>
      </c>
      <c r="F2255" s="34">
        <v>20</v>
      </c>
      <c r="G2255" s="34">
        <v>9.6999999999999993</v>
      </c>
      <c r="H2255" s="34">
        <v>175.1</v>
      </c>
      <c r="I2255" s="34">
        <v>187</v>
      </c>
      <c r="J2255" s="20"/>
      <c r="K2255" s="24">
        <f t="shared" si="100"/>
        <v>58.338000000000008</v>
      </c>
      <c r="L2255" s="24"/>
      <c r="M2255" s="9">
        <v>11</v>
      </c>
      <c r="N2255" s="76">
        <f t="shared" si="101"/>
        <v>0.18855634406390342</v>
      </c>
      <c r="O2255" s="4"/>
      <c r="P2255" s="23"/>
      <c r="R2255" s="34">
        <v>233.25</v>
      </c>
      <c r="S2255" s="34">
        <v>210.5</v>
      </c>
      <c r="T2255" s="34">
        <v>67.5</v>
      </c>
      <c r="U2255" s="34">
        <v>39.15</v>
      </c>
      <c r="V2255" s="34">
        <v>54</v>
      </c>
      <c r="W2255" s="78"/>
      <c r="X2255" s="78"/>
    </row>
    <row r="2256" spans="1:24" outlineLevel="1" x14ac:dyDescent="0.2">
      <c r="A2256" s="27">
        <f t="shared" si="102"/>
        <v>2250</v>
      </c>
      <c r="B2256" s="50">
        <f>B2255+1</f>
        <v>43076</v>
      </c>
      <c r="C2256" s="34">
        <v>67.599999999999994</v>
      </c>
      <c r="D2256" s="34">
        <v>83.75</v>
      </c>
      <c r="E2256" s="34">
        <v>1.35</v>
      </c>
      <c r="F2256" s="34">
        <v>20</v>
      </c>
      <c r="G2256" s="34">
        <v>9.6</v>
      </c>
      <c r="H2256" s="34">
        <v>177.95</v>
      </c>
      <c r="I2256" s="34">
        <v>190</v>
      </c>
      <c r="J2256" s="20"/>
      <c r="K2256" s="24">
        <f t="shared" si="100"/>
        <v>57.05</v>
      </c>
      <c r="L2256" s="24"/>
      <c r="M2256" s="9">
        <v>10.74</v>
      </c>
      <c r="N2256" s="76">
        <f t="shared" si="101"/>
        <v>0.18825591586327783</v>
      </c>
      <c r="O2256" s="4"/>
      <c r="P2256" s="23"/>
      <c r="R2256" s="34">
        <v>237.5</v>
      </c>
      <c r="S2256" s="34">
        <v>210.5</v>
      </c>
      <c r="T2256" s="34">
        <v>65.25</v>
      </c>
      <c r="U2256" s="34">
        <v>37.75</v>
      </c>
      <c r="V2256" s="34">
        <v>52.6</v>
      </c>
      <c r="W2256" s="78"/>
      <c r="X2256" s="78"/>
    </row>
    <row r="2257" spans="1:24" outlineLevel="1" x14ac:dyDescent="0.2">
      <c r="A2257" s="27">
        <f t="shared" si="102"/>
        <v>2251</v>
      </c>
      <c r="B2257" s="50">
        <f>B2256+1</f>
        <v>43077</v>
      </c>
      <c r="C2257" s="34">
        <v>69.5</v>
      </c>
      <c r="D2257" s="34">
        <v>85.65</v>
      </c>
      <c r="E2257" s="34">
        <v>1.35</v>
      </c>
      <c r="F2257" s="34">
        <v>20</v>
      </c>
      <c r="G2257" s="34">
        <v>9.6</v>
      </c>
      <c r="H2257" s="34">
        <v>177.9</v>
      </c>
      <c r="I2257" s="34">
        <v>190</v>
      </c>
      <c r="J2257" s="20"/>
      <c r="K2257" s="24">
        <f t="shared" si="100"/>
        <v>58.798000000000002</v>
      </c>
      <c r="L2257" s="24"/>
      <c r="M2257" s="9">
        <v>10.78</v>
      </c>
      <c r="N2257" s="76">
        <f t="shared" si="101"/>
        <v>0.18333956937310791</v>
      </c>
      <c r="O2257" s="4"/>
      <c r="P2257" s="23"/>
      <c r="R2257" s="34">
        <v>236.5</v>
      </c>
      <c r="S2257" s="34">
        <v>212</v>
      </c>
      <c r="T2257" s="34">
        <v>67.5</v>
      </c>
      <c r="U2257" s="34">
        <v>39.65</v>
      </c>
      <c r="V2257" s="34">
        <v>54.5</v>
      </c>
      <c r="W2257" s="78"/>
      <c r="X2257" s="78"/>
    </row>
    <row r="2258" spans="1:24" outlineLevel="1" x14ac:dyDescent="0.2">
      <c r="A2258" s="27">
        <f t="shared" si="102"/>
        <v>2252</v>
      </c>
      <c r="B2258" s="50">
        <f>B2257+3</f>
        <v>43080</v>
      </c>
      <c r="C2258" s="34">
        <v>70.349999999999994</v>
      </c>
      <c r="D2258" s="34">
        <v>86.5</v>
      </c>
      <c r="E2258" s="34">
        <v>1.3</v>
      </c>
      <c r="F2258" s="34">
        <v>20.25</v>
      </c>
      <c r="G2258" s="34">
        <v>9.9499999999999993</v>
      </c>
      <c r="H2258" s="34">
        <v>177.8</v>
      </c>
      <c r="I2258" s="34">
        <v>190</v>
      </c>
      <c r="J2258" s="20"/>
      <c r="K2258" s="24">
        <f t="shared" si="100"/>
        <v>59.33</v>
      </c>
      <c r="L2258" s="24"/>
      <c r="M2258" s="9">
        <v>10.84</v>
      </c>
      <c r="N2258" s="76">
        <f t="shared" si="101"/>
        <v>0.18270689364571044</v>
      </c>
      <c r="O2258" s="4"/>
      <c r="P2258" s="23"/>
      <c r="R2258" s="34">
        <v>236.5</v>
      </c>
      <c r="S2258" s="34">
        <v>210.2</v>
      </c>
      <c r="T2258" s="34">
        <v>68.5</v>
      </c>
      <c r="U2258" s="34">
        <v>40.5</v>
      </c>
      <c r="V2258" s="34">
        <v>55.35</v>
      </c>
      <c r="W2258" s="78"/>
      <c r="X2258" s="78"/>
    </row>
    <row r="2259" spans="1:24" outlineLevel="1" x14ac:dyDescent="0.2">
      <c r="A2259" s="27">
        <f t="shared" si="102"/>
        <v>2253</v>
      </c>
      <c r="B2259" s="50">
        <f>B2258+1</f>
        <v>43081</v>
      </c>
      <c r="C2259" s="34">
        <v>70.3</v>
      </c>
      <c r="D2259" s="34">
        <v>86.45</v>
      </c>
      <c r="E2259" s="34">
        <v>1.4</v>
      </c>
      <c r="F2259" s="34">
        <v>20.25</v>
      </c>
      <c r="G2259" s="34">
        <v>10</v>
      </c>
      <c r="H2259" s="34">
        <v>177.8</v>
      </c>
      <c r="I2259" s="34">
        <v>190</v>
      </c>
      <c r="J2259" s="20"/>
      <c r="K2259" s="24">
        <f t="shared" si="100"/>
        <v>59.284000000000006</v>
      </c>
      <c r="L2259" s="24"/>
      <c r="M2259" s="9">
        <v>11.06</v>
      </c>
      <c r="N2259" s="76">
        <f t="shared" si="101"/>
        <v>0.18655961136225624</v>
      </c>
      <c r="O2259" s="4"/>
      <c r="P2259" s="23"/>
      <c r="R2259" s="34">
        <v>236.5</v>
      </c>
      <c r="S2259" s="34">
        <v>210.5</v>
      </c>
      <c r="T2259" s="34">
        <v>69.05</v>
      </c>
      <c r="U2259" s="34">
        <v>40.450000000000003</v>
      </c>
      <c r="V2259" s="34">
        <v>55.3</v>
      </c>
      <c r="W2259" s="78"/>
      <c r="X2259" s="78"/>
    </row>
    <row r="2260" spans="1:24" outlineLevel="1" x14ac:dyDescent="0.2">
      <c r="A2260" s="27">
        <f t="shared" si="102"/>
        <v>2254</v>
      </c>
      <c r="B2260" s="50">
        <f>B2259+1</f>
        <v>43082</v>
      </c>
      <c r="C2260" s="34">
        <v>71.05</v>
      </c>
      <c r="D2260" s="34">
        <v>87.2</v>
      </c>
      <c r="E2260" s="34">
        <v>1.4</v>
      </c>
      <c r="F2260" s="34">
        <v>20</v>
      </c>
      <c r="G2260" s="34">
        <v>9.9499999999999993</v>
      </c>
      <c r="H2260" s="34">
        <v>177.7</v>
      </c>
      <c r="I2260" s="34">
        <v>190</v>
      </c>
      <c r="J2260" s="20"/>
      <c r="K2260" s="24">
        <f t="shared" si="100"/>
        <v>60.224000000000004</v>
      </c>
      <c r="L2260" s="24"/>
      <c r="M2260" s="9">
        <v>10.98</v>
      </c>
      <c r="N2260" s="76">
        <f t="shared" si="101"/>
        <v>0.1823193411264612</v>
      </c>
      <c r="O2260" s="4"/>
      <c r="P2260" s="23"/>
      <c r="R2260" s="34">
        <v>237.5</v>
      </c>
      <c r="S2260" s="34">
        <v>212</v>
      </c>
      <c r="T2260" s="34">
        <v>69.55</v>
      </c>
      <c r="U2260" s="34">
        <v>41.2</v>
      </c>
      <c r="V2260" s="34">
        <v>56.05</v>
      </c>
      <c r="W2260" s="78"/>
      <c r="X2260" s="78"/>
    </row>
    <row r="2261" spans="1:24" outlineLevel="1" x14ac:dyDescent="0.2">
      <c r="A2261" s="27">
        <f t="shared" si="102"/>
        <v>2255</v>
      </c>
      <c r="B2261" s="50">
        <f>B2260+1</f>
        <v>43083</v>
      </c>
      <c r="C2261" s="34">
        <v>70.5</v>
      </c>
      <c r="D2261" s="34">
        <v>85.2</v>
      </c>
      <c r="E2261" s="34">
        <v>1.4</v>
      </c>
      <c r="F2261" s="34">
        <v>19.5</v>
      </c>
      <c r="G2261" s="34">
        <v>9.6</v>
      </c>
      <c r="H2261" s="34">
        <v>177.9</v>
      </c>
      <c r="I2261" s="34">
        <v>190</v>
      </c>
      <c r="J2261" s="20"/>
      <c r="K2261" s="24">
        <f t="shared" si="100"/>
        <v>58.884</v>
      </c>
      <c r="L2261" s="24"/>
      <c r="M2261" s="9">
        <v>10.89</v>
      </c>
      <c r="N2261" s="76">
        <f t="shared" si="101"/>
        <v>0.18493988180150805</v>
      </c>
      <c r="O2261" s="4"/>
      <c r="P2261" s="23"/>
      <c r="R2261" s="34">
        <v>236.5</v>
      </c>
      <c r="S2261" s="34">
        <v>212</v>
      </c>
      <c r="T2261" s="34">
        <v>69.3</v>
      </c>
      <c r="U2261" s="34">
        <v>40.200000000000003</v>
      </c>
      <c r="V2261" s="34">
        <v>55.05</v>
      </c>
      <c r="W2261" s="78"/>
      <c r="X2261" s="78"/>
    </row>
    <row r="2262" spans="1:24" outlineLevel="1" x14ac:dyDescent="0.2">
      <c r="A2262" s="27">
        <f t="shared" si="102"/>
        <v>2256</v>
      </c>
      <c r="B2262" s="50">
        <f>B2261+1</f>
        <v>43084</v>
      </c>
      <c r="C2262" s="34">
        <v>71.45</v>
      </c>
      <c r="D2262" s="34">
        <v>86.15</v>
      </c>
      <c r="E2262" s="34">
        <v>1.4</v>
      </c>
      <c r="F2262" s="34">
        <v>18.95</v>
      </c>
      <c r="G2262" s="34">
        <v>9.8000000000000007</v>
      </c>
      <c r="H2262" s="34">
        <v>179</v>
      </c>
      <c r="I2262" s="34">
        <v>191</v>
      </c>
      <c r="J2262" s="20"/>
      <c r="K2262" s="24">
        <f t="shared" si="100"/>
        <v>60.308000000000007</v>
      </c>
      <c r="L2262" s="24"/>
      <c r="M2262" s="9">
        <v>11.17</v>
      </c>
      <c r="N2262" s="76">
        <f t="shared" si="101"/>
        <v>0.18521589175565428</v>
      </c>
      <c r="O2262" s="4"/>
      <c r="P2262" s="23"/>
      <c r="R2262" s="34">
        <v>237.5</v>
      </c>
      <c r="S2262" s="34">
        <v>224.75</v>
      </c>
      <c r="T2262" s="34">
        <v>70.05</v>
      </c>
      <c r="U2262" s="34">
        <v>41.15</v>
      </c>
      <c r="V2262" s="34">
        <v>56</v>
      </c>
      <c r="W2262" s="78"/>
      <c r="X2262" s="78"/>
    </row>
    <row r="2263" spans="1:24" outlineLevel="1" x14ac:dyDescent="0.2">
      <c r="A2263" s="27">
        <f t="shared" si="102"/>
        <v>2257</v>
      </c>
      <c r="B2263" s="50">
        <f>B2262+3</f>
        <v>43087</v>
      </c>
      <c r="C2263" s="34">
        <v>74.5</v>
      </c>
      <c r="D2263" s="34">
        <v>89.2</v>
      </c>
      <c r="E2263" s="34">
        <v>1.4</v>
      </c>
      <c r="F2263" s="34">
        <v>18.5</v>
      </c>
      <c r="G2263" s="34">
        <v>9.8000000000000007</v>
      </c>
      <c r="H2263" s="34">
        <v>179</v>
      </c>
      <c r="I2263" s="34">
        <v>191</v>
      </c>
      <c r="J2263" s="20"/>
      <c r="K2263" s="24">
        <f t="shared" si="100"/>
        <v>63.564000000000007</v>
      </c>
      <c r="L2263" s="24"/>
      <c r="M2263" s="9">
        <v>11.55</v>
      </c>
      <c r="N2263" s="76">
        <f t="shared" si="101"/>
        <v>0.18170662639229751</v>
      </c>
      <c r="O2263" s="4"/>
      <c r="P2263" s="23"/>
      <c r="R2263" s="34">
        <v>240.75</v>
      </c>
      <c r="S2263" s="34">
        <v>224.75</v>
      </c>
      <c r="T2263" s="34">
        <v>73.400000000000006</v>
      </c>
      <c r="U2263" s="34">
        <v>44.2</v>
      </c>
      <c r="V2263" s="34">
        <v>59.05</v>
      </c>
      <c r="W2263" s="78"/>
      <c r="X2263" s="78"/>
    </row>
    <row r="2264" spans="1:24" outlineLevel="1" x14ac:dyDescent="0.2">
      <c r="A2264" s="27">
        <f t="shared" si="102"/>
        <v>2258</v>
      </c>
      <c r="B2264" s="50">
        <f>B2263+1</f>
        <v>43088</v>
      </c>
      <c r="C2264" s="34">
        <v>73.95</v>
      </c>
      <c r="D2264" s="34">
        <v>88.5</v>
      </c>
      <c r="E2264" s="34">
        <v>1.4</v>
      </c>
      <c r="F2264" s="34">
        <v>17.149999999999999</v>
      </c>
      <c r="G2264" s="34">
        <v>9.1999999999999993</v>
      </c>
      <c r="H2264" s="34">
        <v>179.1</v>
      </c>
      <c r="I2264" s="34">
        <v>191</v>
      </c>
      <c r="J2264" s="20"/>
      <c r="K2264" s="24">
        <f t="shared" si="100"/>
        <v>64.27000000000001</v>
      </c>
      <c r="L2264" s="24"/>
      <c r="M2264" s="9">
        <v>11.56</v>
      </c>
      <c r="N2264" s="76">
        <f t="shared" si="101"/>
        <v>0.17986618951299205</v>
      </c>
      <c r="O2264" s="4"/>
      <c r="P2264" s="23"/>
      <c r="R2264" s="34">
        <v>246</v>
      </c>
      <c r="S2264" s="34">
        <v>224.75</v>
      </c>
      <c r="T2264" s="34">
        <v>72.900000000000006</v>
      </c>
      <c r="U2264" s="34">
        <v>43.65</v>
      </c>
      <c r="V2264" s="34">
        <v>58.5</v>
      </c>
      <c r="W2264" s="78"/>
      <c r="X2264" s="78"/>
    </row>
    <row r="2265" spans="1:24" outlineLevel="1" x14ac:dyDescent="0.2">
      <c r="A2265" s="27">
        <f t="shared" si="102"/>
        <v>2259</v>
      </c>
      <c r="B2265" s="50">
        <f>B2264+1</f>
        <v>43089</v>
      </c>
      <c r="C2265" s="34">
        <v>73.650000000000006</v>
      </c>
      <c r="D2265" s="34">
        <v>88.2</v>
      </c>
      <c r="E2265" s="34">
        <v>1.4</v>
      </c>
      <c r="F2265" s="34">
        <v>17.149999999999999</v>
      </c>
      <c r="G2265" s="34">
        <v>8.75</v>
      </c>
      <c r="H2265" s="34">
        <v>179.4</v>
      </c>
      <c r="I2265" s="34">
        <v>191</v>
      </c>
      <c r="J2265" s="20"/>
      <c r="K2265" s="24">
        <f t="shared" si="100"/>
        <v>63.994000000000007</v>
      </c>
      <c r="L2265" s="24"/>
      <c r="M2265" s="9">
        <v>11.87</v>
      </c>
      <c r="N2265" s="76">
        <f t="shared" si="101"/>
        <v>0.18548613932556174</v>
      </c>
      <c r="O2265" s="4"/>
      <c r="P2265" s="23"/>
      <c r="R2265" s="34">
        <v>250.25</v>
      </c>
      <c r="S2265" s="34">
        <v>226.75</v>
      </c>
      <c r="T2265" s="34">
        <v>72.2</v>
      </c>
      <c r="U2265" s="34">
        <v>43.35</v>
      </c>
      <c r="V2265" s="34">
        <v>58.2</v>
      </c>
      <c r="W2265" s="78"/>
      <c r="X2265" s="78"/>
    </row>
    <row r="2266" spans="1:24" outlineLevel="1" x14ac:dyDescent="0.2">
      <c r="A2266" s="27">
        <f t="shared" si="102"/>
        <v>2260</v>
      </c>
      <c r="B2266" s="50">
        <f>B2265+1</f>
        <v>43090</v>
      </c>
      <c r="C2266" s="34">
        <v>72.55</v>
      </c>
      <c r="D2266" s="34">
        <v>87.1</v>
      </c>
      <c r="E2266" s="34">
        <v>1.4</v>
      </c>
      <c r="F2266" s="34">
        <v>16.850000000000001</v>
      </c>
      <c r="G2266" s="34">
        <v>8.3000000000000007</v>
      </c>
      <c r="H2266" s="34">
        <v>183.6</v>
      </c>
      <c r="I2266" s="34">
        <v>195</v>
      </c>
      <c r="J2266" s="20"/>
      <c r="K2266" s="24">
        <f t="shared" si="100"/>
        <v>63.282000000000004</v>
      </c>
      <c r="L2266" s="24"/>
      <c r="M2266" s="9">
        <v>12.05</v>
      </c>
      <c r="N2266" s="76">
        <f t="shared" si="101"/>
        <v>0.19041749628646376</v>
      </c>
      <c r="O2266" s="4"/>
      <c r="P2266" s="23"/>
      <c r="R2266" s="34">
        <v>257</v>
      </c>
      <c r="S2266" s="34">
        <v>230</v>
      </c>
      <c r="T2266" s="34">
        <v>72.8</v>
      </c>
      <c r="U2266" s="34">
        <v>42.25</v>
      </c>
      <c r="V2266" s="34">
        <v>57.1</v>
      </c>
      <c r="W2266" s="78"/>
      <c r="X2266" s="78"/>
    </row>
    <row r="2267" spans="1:24" outlineLevel="1" x14ac:dyDescent="0.2">
      <c r="A2267" s="27">
        <f t="shared" si="102"/>
        <v>2261</v>
      </c>
      <c r="B2267" s="50">
        <f>B2266+1</f>
        <v>43091</v>
      </c>
      <c r="C2267" s="34">
        <v>74.599999999999994</v>
      </c>
      <c r="D2267" s="34">
        <v>89.15</v>
      </c>
      <c r="E2267" s="34">
        <v>1.45</v>
      </c>
      <c r="F2267" s="34">
        <v>16.8</v>
      </c>
      <c r="G2267" s="34">
        <v>7.85</v>
      </c>
      <c r="H2267" s="34">
        <v>183.7</v>
      </c>
      <c r="I2267" s="34">
        <v>195</v>
      </c>
      <c r="J2267" s="20"/>
      <c r="K2267" s="24">
        <f t="shared" si="100"/>
        <v>65.218000000000018</v>
      </c>
      <c r="L2267" s="24"/>
      <c r="M2267" s="9">
        <v>11.92</v>
      </c>
      <c r="N2267" s="76">
        <f t="shared" si="101"/>
        <v>0.18277162746481027</v>
      </c>
      <c r="O2267" s="4"/>
      <c r="P2267" s="23"/>
      <c r="R2267" s="34">
        <v>257</v>
      </c>
      <c r="S2267" s="34">
        <v>230</v>
      </c>
      <c r="T2267" s="34">
        <v>74</v>
      </c>
      <c r="U2267" s="34">
        <v>44.3</v>
      </c>
      <c r="V2267" s="34">
        <v>59.15</v>
      </c>
      <c r="W2267" s="78"/>
      <c r="X2267" s="78"/>
    </row>
    <row r="2268" spans="1:24" outlineLevel="1" x14ac:dyDescent="0.2">
      <c r="A2268" s="27">
        <f t="shared" si="102"/>
        <v>2262</v>
      </c>
      <c r="B2268" s="50">
        <v>43095</v>
      </c>
      <c r="C2268" s="34">
        <v>73.45</v>
      </c>
      <c r="D2268" s="34">
        <v>88</v>
      </c>
      <c r="E2268" s="34">
        <v>1.45</v>
      </c>
      <c r="F2268" s="34">
        <v>16.5</v>
      </c>
      <c r="G2268" s="34">
        <v>6.75</v>
      </c>
      <c r="H2268" s="34">
        <v>185.2</v>
      </c>
      <c r="I2268" s="34">
        <v>196.5</v>
      </c>
      <c r="J2268" s="20"/>
      <c r="K2268" s="24">
        <f t="shared" si="100"/>
        <v>64.460000000000008</v>
      </c>
      <c r="L2268" s="24"/>
      <c r="M2268" s="9">
        <v>12.08</v>
      </c>
      <c r="N2268" s="76">
        <f t="shared" si="101"/>
        <v>0.18740304064536145</v>
      </c>
      <c r="O2268" s="4"/>
      <c r="P2268" s="23"/>
      <c r="R2268" s="34">
        <v>262.25</v>
      </c>
      <c r="S2268" s="34">
        <v>231</v>
      </c>
      <c r="T2268" s="34">
        <v>72.650000000000006</v>
      </c>
      <c r="U2268" s="34">
        <v>43.15</v>
      </c>
      <c r="V2268" s="34">
        <v>58</v>
      </c>
      <c r="W2268" s="78"/>
      <c r="X2268" s="78"/>
    </row>
    <row r="2269" spans="1:24" outlineLevel="1" x14ac:dyDescent="0.2">
      <c r="A2269" s="27">
        <f t="shared" si="102"/>
        <v>2263</v>
      </c>
      <c r="B2269" s="50">
        <v>43096</v>
      </c>
      <c r="C2269" s="34">
        <v>72.75</v>
      </c>
      <c r="D2269" s="34">
        <v>87.3</v>
      </c>
      <c r="E2269" s="34">
        <v>1.45</v>
      </c>
      <c r="F2269" s="34">
        <v>16</v>
      </c>
      <c r="G2269" s="34">
        <v>5.75</v>
      </c>
      <c r="H2269" s="34">
        <v>185.3</v>
      </c>
      <c r="I2269" s="34">
        <v>196.5</v>
      </c>
      <c r="J2269" s="20"/>
      <c r="K2269" s="24">
        <f t="shared" si="100"/>
        <v>64.316000000000003</v>
      </c>
      <c r="L2269" s="24"/>
      <c r="M2269" s="9">
        <v>11.99</v>
      </c>
      <c r="N2269" s="76">
        <f t="shared" si="101"/>
        <v>0.18642328503016356</v>
      </c>
      <c r="O2269" s="4"/>
      <c r="P2269" s="23"/>
      <c r="R2269" s="34">
        <v>262.25</v>
      </c>
      <c r="S2269" s="34">
        <v>231</v>
      </c>
      <c r="T2269" s="34">
        <v>72.150000000000006</v>
      </c>
      <c r="U2269" s="34">
        <v>42.45</v>
      </c>
      <c r="V2269" s="34">
        <v>57.3</v>
      </c>
      <c r="W2269" s="78"/>
      <c r="X2269" s="78"/>
    </row>
    <row r="2270" spans="1:24" outlineLevel="1" x14ac:dyDescent="0.2">
      <c r="A2270" s="27">
        <f t="shared" si="102"/>
        <v>2264</v>
      </c>
      <c r="B2270" s="50">
        <v>43097</v>
      </c>
      <c r="C2270" s="34">
        <v>73</v>
      </c>
      <c r="D2270" s="34">
        <v>87.55</v>
      </c>
      <c r="E2270" s="34">
        <v>1.45</v>
      </c>
      <c r="F2270" s="34">
        <v>16</v>
      </c>
      <c r="G2270" s="34">
        <v>5.3</v>
      </c>
      <c r="H2270" s="34">
        <v>185.3</v>
      </c>
      <c r="I2270" s="34">
        <v>196.5</v>
      </c>
      <c r="J2270" s="20"/>
      <c r="K2270" s="24">
        <f t="shared" si="100"/>
        <v>64.546000000000006</v>
      </c>
      <c r="L2270" s="24"/>
      <c r="M2270" s="9">
        <v>12.18</v>
      </c>
      <c r="N2270" s="76">
        <f t="shared" si="101"/>
        <v>0.18870263068199422</v>
      </c>
      <c r="O2270" s="4"/>
      <c r="P2270" s="23"/>
      <c r="R2270" s="34">
        <v>262.25</v>
      </c>
      <c r="S2270" s="34">
        <v>231</v>
      </c>
      <c r="T2270" s="34">
        <v>71.900000000000006</v>
      </c>
      <c r="U2270" s="34">
        <v>42.7</v>
      </c>
      <c r="V2270" s="34">
        <v>57.55</v>
      </c>
      <c r="W2270" s="78"/>
      <c r="X2270" s="78"/>
    </row>
    <row r="2271" spans="1:24" outlineLevel="1" x14ac:dyDescent="0.2">
      <c r="A2271" s="27">
        <f t="shared" si="102"/>
        <v>2265</v>
      </c>
      <c r="B2271" s="50">
        <v>43098</v>
      </c>
      <c r="C2271" s="34">
        <v>74.349999999999994</v>
      </c>
      <c r="D2271" s="34">
        <v>88.9</v>
      </c>
      <c r="E2271" s="34">
        <v>1.45</v>
      </c>
      <c r="F2271" s="34">
        <v>16</v>
      </c>
      <c r="G2271" s="34">
        <v>5.3</v>
      </c>
      <c r="H2271" s="34">
        <v>185.3</v>
      </c>
      <c r="I2271" s="34">
        <v>196.5</v>
      </c>
      <c r="J2271" s="20"/>
      <c r="K2271" s="24">
        <f t="shared" si="100"/>
        <v>65.788000000000011</v>
      </c>
      <c r="L2271" s="24"/>
      <c r="M2271" s="9">
        <v>12.23</v>
      </c>
      <c r="N2271" s="76">
        <f t="shared" si="101"/>
        <v>0.18590016416367725</v>
      </c>
      <c r="O2271" s="4"/>
      <c r="P2271" s="23"/>
      <c r="R2271" s="34">
        <v>262.25</v>
      </c>
      <c r="S2271" s="34">
        <v>231</v>
      </c>
      <c r="T2271" s="34">
        <v>72.650000000000006</v>
      </c>
      <c r="U2271" s="34">
        <v>44.05</v>
      </c>
      <c r="V2271" s="34">
        <v>58.9</v>
      </c>
      <c r="W2271" s="78"/>
      <c r="X2271" s="78"/>
    </row>
    <row r="2272" spans="1:24" outlineLevel="1" x14ac:dyDescent="0.2">
      <c r="A2272" s="27">
        <f t="shared" si="102"/>
        <v>2266</v>
      </c>
      <c r="B2272" s="50">
        <v>43102</v>
      </c>
      <c r="C2272" s="34">
        <v>75.2</v>
      </c>
      <c r="D2272" s="34">
        <v>89.75</v>
      </c>
      <c r="E2272" s="34">
        <v>1.45</v>
      </c>
      <c r="F2272" s="34">
        <v>16.399999999999999</v>
      </c>
      <c r="G2272" s="34">
        <v>5.8</v>
      </c>
      <c r="H2272" s="34">
        <v>185.4</v>
      </c>
      <c r="I2272" s="34">
        <v>196.5</v>
      </c>
      <c r="J2272" s="20"/>
      <c r="K2272" s="24">
        <f t="shared" si="100"/>
        <v>66.170000000000016</v>
      </c>
      <c r="L2272" s="24"/>
      <c r="M2272" s="9">
        <v>12.77</v>
      </c>
      <c r="N2272" s="76">
        <f t="shared" si="101"/>
        <v>0.19298775880308291</v>
      </c>
      <c r="O2272" s="4"/>
      <c r="P2272" s="23"/>
      <c r="R2272" s="34">
        <v>262.25</v>
      </c>
      <c r="S2272" s="34">
        <v>231</v>
      </c>
      <c r="T2272" s="34">
        <v>74.150000000000006</v>
      </c>
      <c r="U2272" s="34">
        <v>44.9</v>
      </c>
      <c r="V2272" s="34">
        <v>59.8</v>
      </c>
      <c r="W2272" s="78"/>
      <c r="X2272" s="78"/>
    </row>
    <row r="2273" spans="1:24" outlineLevel="1" x14ac:dyDescent="0.2">
      <c r="A2273" s="27">
        <f t="shared" si="102"/>
        <v>2267</v>
      </c>
      <c r="B2273" s="50">
        <v>43103</v>
      </c>
      <c r="C2273" s="34">
        <v>75.2</v>
      </c>
      <c r="D2273" s="34">
        <v>89.75</v>
      </c>
      <c r="E2273" s="34">
        <v>1.45</v>
      </c>
      <c r="F2273" s="34">
        <v>16</v>
      </c>
      <c r="G2273" s="34">
        <v>6.35</v>
      </c>
      <c r="H2273" s="34">
        <v>185.05</v>
      </c>
      <c r="I2273" s="34">
        <v>196.5</v>
      </c>
      <c r="J2273" s="20"/>
      <c r="K2273" s="24">
        <f t="shared" si="100"/>
        <v>66.570000000000007</v>
      </c>
      <c r="L2273" s="24"/>
      <c r="M2273" s="9">
        <v>12.85</v>
      </c>
      <c r="N2273" s="76">
        <f t="shared" si="101"/>
        <v>0.19302989334535073</v>
      </c>
      <c r="O2273" s="4"/>
      <c r="P2273" s="23"/>
      <c r="R2273" s="34">
        <v>262.25</v>
      </c>
      <c r="S2273" s="34">
        <v>231</v>
      </c>
      <c r="T2273" s="34">
        <v>74.150000000000006</v>
      </c>
      <c r="U2273" s="34">
        <v>44.9</v>
      </c>
      <c r="V2273" s="34">
        <v>60</v>
      </c>
      <c r="W2273" s="78"/>
      <c r="X2273" s="78"/>
    </row>
    <row r="2274" spans="1:24" outlineLevel="1" x14ac:dyDescent="0.2">
      <c r="A2274" s="27">
        <f t="shared" si="102"/>
        <v>2268</v>
      </c>
      <c r="B2274" s="50">
        <v>43104</v>
      </c>
      <c r="C2274" s="34">
        <v>76.349999999999994</v>
      </c>
      <c r="D2274" s="34">
        <v>91.05</v>
      </c>
      <c r="E2274" s="34">
        <v>1.5</v>
      </c>
      <c r="F2274" s="34">
        <v>17.5</v>
      </c>
      <c r="G2274" s="34">
        <v>7</v>
      </c>
      <c r="H2274" s="34">
        <v>185</v>
      </c>
      <c r="I2274" s="34">
        <v>196.5</v>
      </c>
      <c r="J2274" s="20"/>
      <c r="K2274" s="24">
        <f t="shared" si="100"/>
        <v>66.266000000000005</v>
      </c>
      <c r="L2274" s="24"/>
      <c r="M2274" s="9">
        <v>12.83</v>
      </c>
      <c r="N2274" s="76">
        <f t="shared" si="101"/>
        <v>0.19361361784323786</v>
      </c>
      <c r="O2274" s="4"/>
      <c r="P2274" s="23"/>
      <c r="R2274" s="34">
        <v>262.25</v>
      </c>
      <c r="S2274" s="34">
        <v>231</v>
      </c>
      <c r="T2274" s="34">
        <v>75.25</v>
      </c>
      <c r="U2274" s="34">
        <v>46.05</v>
      </c>
      <c r="V2274" s="34">
        <v>61.15</v>
      </c>
      <c r="W2274" s="78"/>
      <c r="X2274" s="78"/>
    </row>
    <row r="2275" spans="1:24" outlineLevel="1" x14ac:dyDescent="0.2">
      <c r="A2275" s="27">
        <f t="shared" si="102"/>
        <v>2269</v>
      </c>
      <c r="B2275" s="50">
        <v>43105</v>
      </c>
      <c r="C2275" s="34">
        <v>77.099999999999994</v>
      </c>
      <c r="D2275" s="34">
        <v>91.7</v>
      </c>
      <c r="E2275" s="34">
        <v>1.5</v>
      </c>
      <c r="F2275" s="34">
        <v>17.5</v>
      </c>
      <c r="G2275" s="34">
        <v>6.95</v>
      </c>
      <c r="H2275" s="34">
        <v>184.95</v>
      </c>
      <c r="I2275" s="34">
        <v>197</v>
      </c>
      <c r="J2275" s="20"/>
      <c r="K2275" s="24">
        <f t="shared" si="100"/>
        <v>66.864000000000004</v>
      </c>
      <c r="L2275" s="24"/>
      <c r="M2275" s="9">
        <v>13.09</v>
      </c>
      <c r="N2275" s="76">
        <f t="shared" si="101"/>
        <v>0.19577051926298156</v>
      </c>
      <c r="O2275" s="4"/>
      <c r="P2275" s="23"/>
      <c r="R2275" s="34">
        <v>261.25</v>
      </c>
      <c r="S2275" s="34">
        <v>231</v>
      </c>
      <c r="T2275" s="34">
        <v>75.75</v>
      </c>
      <c r="U2275" s="34">
        <v>46.7</v>
      </c>
      <c r="V2275" s="34">
        <v>61.8</v>
      </c>
      <c r="W2275" s="78"/>
      <c r="X2275" s="78"/>
    </row>
    <row r="2276" spans="1:24" outlineLevel="1" x14ac:dyDescent="0.2">
      <c r="A2276" s="27">
        <f t="shared" si="102"/>
        <v>2270</v>
      </c>
      <c r="B2276" s="50">
        <f>B2275+3</f>
        <v>43108</v>
      </c>
      <c r="C2276" s="34">
        <v>78</v>
      </c>
      <c r="D2276" s="34">
        <v>92.6</v>
      </c>
      <c r="E2276" s="34">
        <v>1.5</v>
      </c>
      <c r="F2276" s="34">
        <v>17.5</v>
      </c>
      <c r="G2276" s="34">
        <v>6.95</v>
      </c>
      <c r="H2276" s="34">
        <v>184.9</v>
      </c>
      <c r="I2276" s="34">
        <v>197</v>
      </c>
      <c r="J2276" s="20"/>
      <c r="K2276" s="24">
        <f t="shared" si="100"/>
        <v>67.691999999999993</v>
      </c>
      <c r="L2276" s="24"/>
      <c r="M2276" s="9">
        <v>13.32</v>
      </c>
      <c r="N2276" s="76">
        <f t="shared" si="101"/>
        <v>0.19677362169828047</v>
      </c>
      <c r="O2276" s="4"/>
      <c r="P2276" s="23"/>
      <c r="R2276" s="34">
        <v>259.25</v>
      </c>
      <c r="S2276" s="34">
        <v>231</v>
      </c>
      <c r="T2276" s="34">
        <v>77.25</v>
      </c>
      <c r="U2276" s="34">
        <v>47.6</v>
      </c>
      <c r="V2276" s="34">
        <v>62.5</v>
      </c>
      <c r="W2276" s="78"/>
      <c r="X2276" s="78"/>
    </row>
    <row r="2277" spans="1:24" outlineLevel="1" x14ac:dyDescent="0.2">
      <c r="A2277" s="27">
        <f t="shared" si="102"/>
        <v>2271</v>
      </c>
      <c r="B2277" s="50">
        <f>B2276+1</f>
        <v>43109</v>
      </c>
      <c r="C2277" s="34">
        <v>78.8</v>
      </c>
      <c r="D2277" s="34">
        <v>93</v>
      </c>
      <c r="E2277" s="34">
        <v>1.55</v>
      </c>
      <c r="F2277" s="34">
        <v>17.3</v>
      </c>
      <c r="G2277" s="34">
        <v>6.7</v>
      </c>
      <c r="H2277" s="34">
        <v>184.9</v>
      </c>
      <c r="I2277" s="34">
        <v>197</v>
      </c>
      <c r="J2277" s="20"/>
      <c r="K2277" s="24">
        <f t="shared" si="100"/>
        <v>68.260000000000005</v>
      </c>
      <c r="L2277" s="24"/>
      <c r="M2277" s="9">
        <v>13.24</v>
      </c>
      <c r="N2277" s="76">
        <f t="shared" si="101"/>
        <v>0.1939642543217111</v>
      </c>
      <c r="O2277" s="4"/>
      <c r="P2277" s="23"/>
      <c r="R2277" s="34">
        <v>259.25</v>
      </c>
      <c r="S2277" s="34">
        <v>231</v>
      </c>
      <c r="T2277" s="34">
        <v>78</v>
      </c>
      <c r="U2277" s="34">
        <v>48.4</v>
      </c>
      <c r="V2277" s="34">
        <v>63.3</v>
      </c>
      <c r="W2277" s="78"/>
      <c r="X2277" s="78"/>
    </row>
    <row r="2278" spans="1:24" outlineLevel="1" x14ac:dyDescent="0.2">
      <c r="A2278" s="27">
        <f t="shared" si="102"/>
        <v>2272</v>
      </c>
      <c r="B2278" s="50">
        <f>B2277+1</f>
        <v>43110</v>
      </c>
      <c r="C2278" s="34">
        <v>78.5</v>
      </c>
      <c r="D2278" s="34">
        <v>92.7</v>
      </c>
      <c r="E2278" s="34">
        <v>1.55</v>
      </c>
      <c r="F2278" s="34">
        <v>16.3</v>
      </c>
      <c r="G2278" s="34">
        <v>6.15</v>
      </c>
      <c r="H2278" s="34">
        <v>184.9</v>
      </c>
      <c r="I2278" s="34">
        <v>197</v>
      </c>
      <c r="J2278" s="20"/>
      <c r="K2278" s="24">
        <f t="shared" si="100"/>
        <v>68.984000000000009</v>
      </c>
      <c r="L2278" s="24"/>
      <c r="M2278" s="9">
        <v>13.15</v>
      </c>
      <c r="N2278" s="76">
        <f t="shared" si="101"/>
        <v>0.19062391279137189</v>
      </c>
      <c r="O2278" s="4"/>
      <c r="P2278" s="23"/>
      <c r="R2278" s="34">
        <v>260</v>
      </c>
      <c r="S2278" s="34">
        <v>231</v>
      </c>
      <c r="T2278" s="34">
        <v>77.5</v>
      </c>
      <c r="U2278" s="34">
        <v>48.1</v>
      </c>
      <c r="V2278" s="34">
        <v>63.25</v>
      </c>
      <c r="W2278" s="78"/>
      <c r="X2278" s="78"/>
    </row>
    <row r="2279" spans="1:24" outlineLevel="1" x14ac:dyDescent="0.2">
      <c r="A2279" s="27">
        <f t="shared" si="102"/>
        <v>2273</v>
      </c>
      <c r="B2279" s="50">
        <f>B2278+1</f>
        <v>43111</v>
      </c>
      <c r="C2279" s="34">
        <v>79.349999999999994</v>
      </c>
      <c r="D2279" s="34">
        <v>93.65</v>
      </c>
      <c r="E2279" s="34">
        <v>1.55</v>
      </c>
      <c r="F2279" s="34">
        <v>16</v>
      </c>
      <c r="G2279" s="34">
        <v>6.1</v>
      </c>
      <c r="H2279" s="34">
        <v>185.5</v>
      </c>
      <c r="I2279" s="34">
        <v>197</v>
      </c>
      <c r="J2279" s="20"/>
      <c r="K2279" s="24">
        <f t="shared" si="100"/>
        <v>70.158000000000015</v>
      </c>
      <c r="L2279" s="24"/>
      <c r="M2279" s="9">
        <v>13.45</v>
      </c>
      <c r="N2279" s="76">
        <f t="shared" si="101"/>
        <v>0.19171013996978245</v>
      </c>
      <c r="O2279" s="4"/>
      <c r="P2279" s="23"/>
      <c r="R2279" s="34">
        <v>260</v>
      </c>
      <c r="S2279" s="34">
        <v>231</v>
      </c>
      <c r="T2279" s="34">
        <v>78.2</v>
      </c>
      <c r="U2279" s="34">
        <v>48.1</v>
      </c>
      <c r="V2279" s="34">
        <v>64.099999999999994</v>
      </c>
      <c r="W2279" s="78"/>
      <c r="X2279" s="78"/>
    </row>
    <row r="2280" spans="1:24" outlineLevel="1" x14ac:dyDescent="0.2">
      <c r="A2280" s="27">
        <f t="shared" si="102"/>
        <v>2274</v>
      </c>
      <c r="B2280" s="50">
        <f>B2279+1</f>
        <v>43112</v>
      </c>
      <c r="C2280" s="34">
        <v>78.3</v>
      </c>
      <c r="D2280" s="34">
        <v>92.6</v>
      </c>
      <c r="E2280" s="34">
        <v>1.55</v>
      </c>
      <c r="F2280" s="34">
        <v>15.5</v>
      </c>
      <c r="G2280" s="34">
        <v>5.9</v>
      </c>
      <c r="H2280" s="34">
        <v>185.5</v>
      </c>
      <c r="I2280" s="34">
        <v>197</v>
      </c>
      <c r="J2280" s="20"/>
      <c r="K2280" s="24">
        <f t="shared" si="100"/>
        <v>69.691999999999993</v>
      </c>
      <c r="L2280" s="24"/>
      <c r="M2280" s="9">
        <v>13.53</v>
      </c>
      <c r="N2280" s="76">
        <f t="shared" si="101"/>
        <v>0.19413992997761581</v>
      </c>
      <c r="O2280" s="4"/>
      <c r="P2280" s="23"/>
      <c r="R2280" s="34">
        <v>259</v>
      </c>
      <c r="S2280" s="34">
        <v>230</v>
      </c>
      <c r="T2280" s="34">
        <v>77.5</v>
      </c>
      <c r="U2280" s="34">
        <v>46.6</v>
      </c>
      <c r="V2280" s="34">
        <v>63.05</v>
      </c>
      <c r="W2280" s="78"/>
      <c r="X2280" s="78"/>
    </row>
    <row r="2281" spans="1:24" outlineLevel="1" x14ac:dyDescent="0.2">
      <c r="A2281" s="27">
        <f t="shared" si="102"/>
        <v>2275</v>
      </c>
      <c r="B2281" s="50">
        <f>B2280+3</f>
        <v>43115</v>
      </c>
      <c r="C2281" s="34">
        <v>76.5</v>
      </c>
      <c r="D2281" s="34">
        <v>91.1</v>
      </c>
      <c r="E2281" s="34">
        <v>1.5</v>
      </c>
      <c r="F2281" s="34">
        <v>15.5</v>
      </c>
      <c r="G2281" s="34">
        <v>6.15</v>
      </c>
      <c r="H2281" s="34">
        <v>185.5</v>
      </c>
      <c r="I2281" s="34">
        <v>197</v>
      </c>
      <c r="J2281" s="20"/>
      <c r="K2281" s="24">
        <f t="shared" si="100"/>
        <v>68.311999999999998</v>
      </c>
      <c r="L2281" s="24"/>
      <c r="M2281" s="9">
        <v>13.53</v>
      </c>
      <c r="N2281" s="76">
        <f t="shared" si="101"/>
        <v>0.19806183393840027</v>
      </c>
      <c r="O2281" s="4"/>
      <c r="P2281" s="23"/>
      <c r="R2281" s="34">
        <v>248</v>
      </c>
      <c r="S2281" s="34">
        <v>227</v>
      </c>
      <c r="T2281" s="34">
        <v>76.05</v>
      </c>
      <c r="U2281" s="34">
        <v>44.75</v>
      </c>
      <c r="V2281" s="34">
        <v>61.2</v>
      </c>
      <c r="W2281" s="78"/>
      <c r="X2281" s="78"/>
    </row>
    <row r="2282" spans="1:24" outlineLevel="1" x14ac:dyDescent="0.2">
      <c r="A2282" s="27">
        <f t="shared" si="102"/>
        <v>2276</v>
      </c>
      <c r="B2282" s="50">
        <f>B2281+1</f>
        <v>43116</v>
      </c>
      <c r="C2282" s="34">
        <v>75.599999999999994</v>
      </c>
      <c r="D2282" s="34">
        <v>90.55</v>
      </c>
      <c r="E2282" s="34">
        <v>1.5</v>
      </c>
      <c r="F2282" s="34">
        <v>15</v>
      </c>
      <c r="G2282" s="34">
        <v>6.05</v>
      </c>
      <c r="H2282" s="34">
        <v>185.6</v>
      </c>
      <c r="I2282" s="34">
        <v>197</v>
      </c>
      <c r="J2282" s="20"/>
      <c r="K2282" s="24">
        <f t="shared" si="100"/>
        <v>68.305999999999997</v>
      </c>
      <c r="L2282" s="24"/>
      <c r="M2282" s="9">
        <v>13.17</v>
      </c>
      <c r="N2282" s="76">
        <f t="shared" si="101"/>
        <v>0.19280883084941294</v>
      </c>
      <c r="O2282" s="4"/>
      <c r="P2282" s="23"/>
      <c r="R2282" s="34">
        <v>236.5</v>
      </c>
      <c r="S2282" s="34">
        <v>222</v>
      </c>
      <c r="T2282" s="34">
        <v>74.849999999999994</v>
      </c>
      <c r="U2282" s="34">
        <v>43.85</v>
      </c>
      <c r="V2282" s="34">
        <v>60.3</v>
      </c>
      <c r="W2282" s="78"/>
      <c r="X2282" s="78"/>
    </row>
    <row r="2283" spans="1:24" outlineLevel="1" x14ac:dyDescent="0.2">
      <c r="A2283" s="27">
        <f t="shared" si="102"/>
        <v>2277</v>
      </c>
      <c r="B2283" s="50">
        <f>B2282+1</f>
        <v>43117</v>
      </c>
      <c r="C2283" s="34">
        <v>74.349999999999994</v>
      </c>
      <c r="D2283" s="34">
        <v>89.3</v>
      </c>
      <c r="E2283" s="34">
        <v>1.45</v>
      </c>
      <c r="F2283" s="34">
        <v>14.15</v>
      </c>
      <c r="G2283" s="34">
        <v>5.8</v>
      </c>
      <c r="H2283" s="34">
        <v>185.85</v>
      </c>
      <c r="I2283" s="34">
        <v>197.25</v>
      </c>
      <c r="J2283" s="20"/>
      <c r="K2283" s="24">
        <f t="shared" si="100"/>
        <v>68.006</v>
      </c>
      <c r="L2283" s="24"/>
      <c r="M2283" s="9">
        <v>13.35</v>
      </c>
      <c r="N2283" s="76">
        <f t="shared" si="101"/>
        <v>0.19630620827574036</v>
      </c>
      <c r="O2283" s="4"/>
      <c r="P2283" s="23"/>
      <c r="R2283" s="34">
        <v>231.5</v>
      </c>
      <c r="S2283" s="34">
        <v>222</v>
      </c>
      <c r="T2283" s="34">
        <v>73.650000000000006</v>
      </c>
      <c r="U2283" s="34">
        <v>42.6</v>
      </c>
      <c r="V2283" s="34">
        <v>59.05</v>
      </c>
      <c r="W2283" s="78"/>
      <c r="X2283" s="78"/>
    </row>
    <row r="2284" spans="1:24" outlineLevel="1" x14ac:dyDescent="0.2">
      <c r="A2284" s="27">
        <f t="shared" si="102"/>
        <v>2278</v>
      </c>
      <c r="B2284" s="50">
        <f>B2283+1</f>
        <v>43118</v>
      </c>
      <c r="C2284" s="34">
        <v>74.849999999999994</v>
      </c>
      <c r="D2284" s="34">
        <v>89.55</v>
      </c>
      <c r="E2284" s="34">
        <v>1.45</v>
      </c>
      <c r="F2284" s="34">
        <v>14</v>
      </c>
      <c r="G2284" s="34">
        <v>5.6</v>
      </c>
      <c r="H2284" s="34">
        <v>185.85</v>
      </c>
      <c r="I2284" s="34">
        <v>197.25</v>
      </c>
      <c r="J2284" s="20"/>
      <c r="K2284" s="24">
        <f t="shared" si="100"/>
        <v>68.385999999999996</v>
      </c>
      <c r="L2284" s="24"/>
      <c r="M2284" s="9">
        <v>13.35</v>
      </c>
      <c r="N2284" s="76">
        <f t="shared" si="101"/>
        <v>0.19521539496388152</v>
      </c>
      <c r="O2284" s="4"/>
      <c r="P2284" s="23"/>
      <c r="R2284" s="34">
        <v>231.5</v>
      </c>
      <c r="S2284" s="34">
        <v>222</v>
      </c>
      <c r="T2284" s="34">
        <v>73.650000000000006</v>
      </c>
      <c r="U2284" s="34">
        <v>42.85</v>
      </c>
      <c r="V2284" s="34">
        <v>59.55</v>
      </c>
      <c r="W2284" s="78"/>
      <c r="X2284" s="78"/>
    </row>
    <row r="2285" spans="1:24" outlineLevel="1" x14ac:dyDescent="0.2">
      <c r="A2285" s="27">
        <f t="shared" si="102"/>
        <v>2279</v>
      </c>
      <c r="B2285" s="50">
        <f>B2284+1</f>
        <v>43119</v>
      </c>
      <c r="C2285" s="34">
        <v>76.849999999999994</v>
      </c>
      <c r="D2285" s="34">
        <v>91.55</v>
      </c>
      <c r="E2285" s="34">
        <v>1.45</v>
      </c>
      <c r="F2285" s="34">
        <v>14</v>
      </c>
      <c r="G2285" s="34">
        <v>5.6</v>
      </c>
      <c r="H2285" s="34">
        <v>185.75</v>
      </c>
      <c r="I2285" s="34">
        <v>197.25</v>
      </c>
      <c r="J2285" s="20"/>
      <c r="K2285" s="24">
        <f t="shared" si="100"/>
        <v>70.225999999999999</v>
      </c>
      <c r="L2285" s="24"/>
      <c r="M2285" s="9">
        <v>13.36</v>
      </c>
      <c r="N2285" s="76">
        <f t="shared" si="101"/>
        <v>0.19024292996895736</v>
      </c>
      <c r="O2285" s="4"/>
      <c r="P2285" s="23"/>
      <c r="R2285" s="34">
        <v>231.5</v>
      </c>
      <c r="S2285" s="34">
        <v>221</v>
      </c>
      <c r="T2285" s="34">
        <v>75.650000000000006</v>
      </c>
      <c r="U2285" s="34">
        <v>44.85</v>
      </c>
      <c r="V2285" s="34">
        <v>61.55</v>
      </c>
      <c r="W2285" s="78"/>
      <c r="X2285" s="78"/>
    </row>
    <row r="2286" spans="1:24" outlineLevel="1" x14ac:dyDescent="0.2">
      <c r="A2286" s="27">
        <f t="shared" si="102"/>
        <v>2280</v>
      </c>
      <c r="B2286" s="50">
        <f>B2285+3</f>
        <v>43122</v>
      </c>
      <c r="C2286" s="34">
        <v>75.900000000000006</v>
      </c>
      <c r="D2286" s="34">
        <v>90.6</v>
      </c>
      <c r="E2286" s="34">
        <v>1.45</v>
      </c>
      <c r="F2286" s="34">
        <v>14</v>
      </c>
      <c r="G2286" s="34">
        <v>5.6</v>
      </c>
      <c r="H2286" s="34">
        <v>183.55</v>
      </c>
      <c r="I2286" s="34">
        <v>195.25</v>
      </c>
      <c r="J2286" s="20"/>
      <c r="K2286" s="24">
        <f t="shared" si="100"/>
        <v>69.352000000000004</v>
      </c>
      <c r="L2286" s="24"/>
      <c r="M2286" s="9">
        <v>13.32</v>
      </c>
      <c r="N2286" s="76">
        <f t="shared" si="101"/>
        <v>0.19206367516437881</v>
      </c>
      <c r="O2286" s="4"/>
      <c r="P2286" s="23"/>
      <c r="R2286" s="34">
        <v>228.5</v>
      </c>
      <c r="S2286" s="34">
        <v>218</v>
      </c>
      <c r="T2286" s="34">
        <v>75.3</v>
      </c>
      <c r="U2286" s="34">
        <v>43.9</v>
      </c>
      <c r="V2286" s="34">
        <v>60.6</v>
      </c>
      <c r="W2286" s="78"/>
      <c r="X2286" s="78"/>
    </row>
    <row r="2287" spans="1:24" outlineLevel="1" x14ac:dyDescent="0.2">
      <c r="A2287" s="27">
        <f t="shared" si="102"/>
        <v>2281</v>
      </c>
      <c r="B2287" s="50">
        <f>B2286+1</f>
        <v>43123</v>
      </c>
      <c r="C2287" s="34">
        <v>73.7</v>
      </c>
      <c r="D2287" s="34">
        <v>88.4</v>
      </c>
      <c r="E2287" s="34">
        <v>1.4</v>
      </c>
      <c r="F2287" s="34">
        <v>14.25</v>
      </c>
      <c r="G2287" s="34">
        <v>6.25</v>
      </c>
      <c r="H2287" s="34">
        <v>181.45</v>
      </c>
      <c r="I2287" s="34">
        <v>193.25</v>
      </c>
      <c r="J2287" s="20"/>
      <c r="K2287" s="24">
        <f t="shared" si="100"/>
        <v>67.078000000000003</v>
      </c>
      <c r="L2287" s="24"/>
      <c r="M2287" s="9">
        <v>12.7</v>
      </c>
      <c r="N2287" s="76">
        <f t="shared" si="101"/>
        <v>0.18933182265422344</v>
      </c>
      <c r="O2287" s="4"/>
      <c r="P2287" s="23"/>
      <c r="R2287" s="34">
        <v>224.5</v>
      </c>
      <c r="S2287" s="34">
        <v>213.5</v>
      </c>
      <c r="T2287" s="34">
        <v>72.95</v>
      </c>
      <c r="U2287" s="34">
        <v>41.7</v>
      </c>
      <c r="V2287" s="34">
        <v>59.4</v>
      </c>
      <c r="W2287" s="78"/>
      <c r="X2287" s="78"/>
    </row>
    <row r="2288" spans="1:24" outlineLevel="1" x14ac:dyDescent="0.2">
      <c r="A2288" s="27">
        <f t="shared" si="102"/>
        <v>2282</v>
      </c>
      <c r="B2288" s="50">
        <f>B2287+1</f>
        <v>43124</v>
      </c>
      <c r="C2288" s="34">
        <v>74.25</v>
      </c>
      <c r="D2288" s="34">
        <v>89.3</v>
      </c>
      <c r="E2288" s="34">
        <v>1.4</v>
      </c>
      <c r="F2288" s="34">
        <v>14.65</v>
      </c>
      <c r="G2288" s="34">
        <v>6.45</v>
      </c>
      <c r="H2288" s="34">
        <v>179</v>
      </c>
      <c r="I2288" s="34">
        <v>191.25</v>
      </c>
      <c r="J2288" s="20"/>
      <c r="K2288" s="24">
        <f t="shared" si="100"/>
        <v>67.506</v>
      </c>
      <c r="L2288" s="24"/>
      <c r="M2288" s="9">
        <v>13.18</v>
      </c>
      <c r="N2288" s="76">
        <f t="shared" si="101"/>
        <v>0.19524190442331052</v>
      </c>
      <c r="O2288" s="4"/>
      <c r="P2288" s="23"/>
      <c r="R2288" s="34">
        <v>212</v>
      </c>
      <c r="S2288" s="34">
        <v>208.5</v>
      </c>
      <c r="T2288" s="34">
        <v>73.05</v>
      </c>
      <c r="U2288" s="34">
        <v>42.25</v>
      </c>
      <c r="V2288" s="34">
        <v>60.65</v>
      </c>
      <c r="W2288" s="78"/>
      <c r="X2288" s="78"/>
    </row>
    <row r="2289" spans="1:24" outlineLevel="1" x14ac:dyDescent="0.2">
      <c r="A2289" s="27">
        <f t="shared" si="102"/>
        <v>2283</v>
      </c>
      <c r="B2289" s="50">
        <f>B2288+1</f>
        <v>43125</v>
      </c>
      <c r="C2289" s="34">
        <v>75.05</v>
      </c>
      <c r="D2289" s="34">
        <v>90.1</v>
      </c>
      <c r="E2289" s="34">
        <v>1.45</v>
      </c>
      <c r="F2289" s="34">
        <v>14.7</v>
      </c>
      <c r="G2289" s="34">
        <v>6.7</v>
      </c>
      <c r="H2289" s="34">
        <v>178.95</v>
      </c>
      <c r="I2289" s="34">
        <v>191.25</v>
      </c>
      <c r="J2289" s="20"/>
      <c r="K2289" s="24">
        <f t="shared" si="100"/>
        <v>68.191999999999993</v>
      </c>
      <c r="L2289" s="24"/>
      <c r="M2289" s="9">
        <v>12.95</v>
      </c>
      <c r="N2289" s="76">
        <f t="shared" si="101"/>
        <v>0.18990497419052088</v>
      </c>
      <c r="O2289" s="4"/>
      <c r="P2289" s="23"/>
      <c r="R2289" s="34">
        <v>211</v>
      </c>
      <c r="S2289" s="34">
        <v>209</v>
      </c>
      <c r="T2289" s="34">
        <v>74.05</v>
      </c>
      <c r="U2289" s="34">
        <v>42.25</v>
      </c>
      <c r="V2289" s="34">
        <v>61.05</v>
      </c>
      <c r="W2289" s="78"/>
      <c r="X2289" s="78"/>
    </row>
    <row r="2290" spans="1:24" outlineLevel="1" x14ac:dyDescent="0.2">
      <c r="A2290" s="27">
        <f t="shared" si="102"/>
        <v>2284</v>
      </c>
      <c r="B2290" s="50">
        <f>B2289+1</f>
        <v>43126</v>
      </c>
      <c r="C2290" s="34">
        <v>74.599999999999994</v>
      </c>
      <c r="D2290" s="34">
        <v>89.65</v>
      </c>
      <c r="E2290" s="34">
        <v>1.45</v>
      </c>
      <c r="F2290" s="34">
        <v>14.7</v>
      </c>
      <c r="G2290" s="34">
        <v>6.85</v>
      </c>
      <c r="H2290" s="34">
        <v>178.95</v>
      </c>
      <c r="I2290" s="34">
        <v>191.25</v>
      </c>
      <c r="J2290" s="20"/>
      <c r="K2290" s="24">
        <f t="shared" si="100"/>
        <v>67.778000000000006</v>
      </c>
      <c r="L2290" s="24"/>
      <c r="M2290" s="9">
        <v>13.11</v>
      </c>
      <c r="N2290" s="76">
        <f t="shared" si="101"/>
        <v>0.19342559532591694</v>
      </c>
      <c r="O2290" s="4"/>
      <c r="P2290" s="23"/>
      <c r="R2290" s="34">
        <v>211</v>
      </c>
      <c r="S2290" s="34">
        <v>209</v>
      </c>
      <c r="T2290" s="34">
        <v>73.8</v>
      </c>
      <c r="U2290" s="34">
        <v>41.8</v>
      </c>
      <c r="V2290" s="34">
        <v>60.6</v>
      </c>
      <c r="W2290" s="78"/>
      <c r="X2290" s="78"/>
    </row>
    <row r="2291" spans="1:24" outlineLevel="1" x14ac:dyDescent="0.2">
      <c r="A2291" s="27">
        <f t="shared" si="102"/>
        <v>2285</v>
      </c>
      <c r="B2291" s="50">
        <f>B2290+3</f>
        <v>43129</v>
      </c>
      <c r="C2291" s="34">
        <v>73.75</v>
      </c>
      <c r="D2291" s="34">
        <v>89.65</v>
      </c>
      <c r="E2291" s="34">
        <v>1.45</v>
      </c>
      <c r="F2291" s="34">
        <v>14.7</v>
      </c>
      <c r="G2291" s="34">
        <v>7</v>
      </c>
      <c r="H2291" s="34">
        <v>178.95</v>
      </c>
      <c r="I2291" s="34">
        <v>191.25</v>
      </c>
      <c r="J2291" s="20"/>
      <c r="K2291" s="24">
        <f t="shared" si="100"/>
        <v>67.778000000000006</v>
      </c>
      <c r="L2291" s="24"/>
      <c r="M2291" s="9">
        <v>13.05</v>
      </c>
      <c r="N2291" s="76">
        <f t="shared" si="101"/>
        <v>0.19254035232671368</v>
      </c>
      <c r="O2291" s="4"/>
      <c r="P2291" s="23"/>
      <c r="R2291" s="34">
        <v>211</v>
      </c>
      <c r="S2291" s="34">
        <v>214</v>
      </c>
      <c r="T2291" s="34">
        <v>73.05</v>
      </c>
      <c r="U2291" s="34">
        <v>40.950000000000003</v>
      </c>
      <c r="V2291" s="34">
        <v>59.75</v>
      </c>
      <c r="W2291" s="78"/>
      <c r="X2291" s="78"/>
    </row>
    <row r="2292" spans="1:24" outlineLevel="1" x14ac:dyDescent="0.2">
      <c r="A2292" s="27">
        <f t="shared" si="102"/>
        <v>2286</v>
      </c>
      <c r="B2292" s="50">
        <f>B2291+1</f>
        <v>43130</v>
      </c>
      <c r="C2292" s="34">
        <v>73.5</v>
      </c>
      <c r="D2292" s="34">
        <v>89.4</v>
      </c>
      <c r="E2292" s="34">
        <v>1.4</v>
      </c>
      <c r="F2292" s="34">
        <v>14.7</v>
      </c>
      <c r="G2292" s="34">
        <v>7</v>
      </c>
      <c r="H2292" s="34">
        <v>179.85</v>
      </c>
      <c r="I2292" s="34">
        <v>192</v>
      </c>
      <c r="J2292" s="20"/>
      <c r="K2292" s="24">
        <f t="shared" si="100"/>
        <v>67.548000000000002</v>
      </c>
      <c r="L2292" s="24"/>
      <c r="M2292" s="9">
        <v>12.99</v>
      </c>
      <c r="N2292" s="76">
        <f t="shared" si="101"/>
        <v>0.19230769230769232</v>
      </c>
      <c r="O2292" s="4"/>
      <c r="P2292" s="23"/>
      <c r="R2292" s="34">
        <v>217.5</v>
      </c>
      <c r="S2292" s="34">
        <v>215</v>
      </c>
      <c r="T2292" s="34">
        <v>72.599999999999994</v>
      </c>
      <c r="U2292" s="34">
        <v>40.700000000000003</v>
      </c>
      <c r="V2292" s="34">
        <v>59.5</v>
      </c>
      <c r="W2292" s="78"/>
      <c r="X2292" s="78"/>
    </row>
    <row r="2293" spans="1:24" outlineLevel="1" x14ac:dyDescent="0.2">
      <c r="A2293" s="27">
        <f t="shared" si="102"/>
        <v>2287</v>
      </c>
      <c r="B2293" s="50">
        <f>B2292+1</f>
        <v>43131</v>
      </c>
      <c r="C2293" s="34">
        <v>73.099999999999994</v>
      </c>
      <c r="D2293" s="34">
        <v>87.8</v>
      </c>
      <c r="E2293" s="34">
        <v>1.4</v>
      </c>
      <c r="F2293" s="34">
        <v>14.6</v>
      </c>
      <c r="G2293" s="34">
        <v>6.65</v>
      </c>
      <c r="H2293" s="34">
        <v>180.05</v>
      </c>
      <c r="I2293" s="34">
        <v>192</v>
      </c>
      <c r="J2293" s="20"/>
      <c r="K2293" s="24">
        <f t="shared" si="100"/>
        <v>66.176000000000002</v>
      </c>
      <c r="L2293" s="24"/>
      <c r="M2293" s="9">
        <v>13.09</v>
      </c>
      <c r="N2293" s="76">
        <f t="shared" si="101"/>
        <v>0.19780585106382978</v>
      </c>
      <c r="O2293" s="4"/>
      <c r="P2293" s="23"/>
      <c r="R2293" s="34">
        <v>217.5</v>
      </c>
      <c r="S2293" s="34">
        <v>215.5</v>
      </c>
      <c r="T2293" s="34">
        <v>72</v>
      </c>
      <c r="U2293" s="34">
        <v>39.700000000000003</v>
      </c>
      <c r="V2293" s="34">
        <v>59.1</v>
      </c>
      <c r="W2293" s="78"/>
      <c r="X2293" s="78"/>
    </row>
    <row r="2294" spans="1:24" outlineLevel="1" x14ac:dyDescent="0.2">
      <c r="A2294" s="27">
        <f t="shared" si="102"/>
        <v>2288</v>
      </c>
      <c r="B2294" s="50">
        <f>B2293+1</f>
        <v>43132</v>
      </c>
      <c r="C2294" s="34">
        <v>72.7</v>
      </c>
      <c r="D2294" s="34">
        <v>88.85</v>
      </c>
      <c r="E2294" s="34">
        <v>1.4</v>
      </c>
      <c r="F2294" s="34">
        <v>14.6</v>
      </c>
      <c r="G2294" s="34">
        <v>6.35</v>
      </c>
      <c r="H2294" s="34">
        <v>180.25</v>
      </c>
      <c r="I2294" s="34">
        <v>192</v>
      </c>
      <c r="J2294" s="20"/>
      <c r="K2294" s="24">
        <f t="shared" si="100"/>
        <v>67.14200000000001</v>
      </c>
      <c r="L2294" s="24"/>
      <c r="M2294" s="9">
        <v>13.18</v>
      </c>
      <c r="N2294" s="76">
        <f t="shared" si="101"/>
        <v>0.19630037830270169</v>
      </c>
      <c r="O2294" s="4"/>
      <c r="P2294" s="23"/>
      <c r="R2294" s="34">
        <v>217.5</v>
      </c>
      <c r="S2294" s="34">
        <v>215.5</v>
      </c>
      <c r="T2294" s="34">
        <v>72</v>
      </c>
      <c r="U2294" s="34">
        <v>39.299999999999997</v>
      </c>
      <c r="V2294" s="34">
        <v>58.7</v>
      </c>
      <c r="W2294" s="78"/>
      <c r="X2294" s="78"/>
    </row>
    <row r="2295" spans="1:24" outlineLevel="1" x14ac:dyDescent="0.2">
      <c r="A2295" s="27">
        <f t="shared" si="102"/>
        <v>2289</v>
      </c>
      <c r="B2295" s="50">
        <f>B2294+1</f>
        <v>43133</v>
      </c>
      <c r="C2295" s="34">
        <v>73.8</v>
      </c>
      <c r="D2295" s="34">
        <v>89.3</v>
      </c>
      <c r="E2295" s="34">
        <v>1.4</v>
      </c>
      <c r="F2295" s="34">
        <v>14.8</v>
      </c>
      <c r="G2295" s="34">
        <v>6.25</v>
      </c>
      <c r="H2295" s="34">
        <v>183.85</v>
      </c>
      <c r="I2295" s="34">
        <v>195.5</v>
      </c>
      <c r="J2295" s="20"/>
      <c r="K2295" s="24">
        <f t="shared" si="100"/>
        <v>67.356000000000009</v>
      </c>
      <c r="L2295" s="24"/>
      <c r="M2295" s="9">
        <v>12.54</v>
      </c>
      <c r="N2295" s="76">
        <f t="shared" si="101"/>
        <v>0.18617495100659182</v>
      </c>
      <c r="O2295" s="4"/>
      <c r="P2295" s="23"/>
      <c r="R2295" s="34">
        <v>223</v>
      </c>
      <c r="S2295" s="34">
        <v>217.5</v>
      </c>
      <c r="T2295" s="34">
        <v>73.2</v>
      </c>
      <c r="U2295" s="34">
        <v>39.75</v>
      </c>
      <c r="V2295" s="34">
        <v>59.8</v>
      </c>
      <c r="W2295" s="78"/>
      <c r="X2295" s="78"/>
    </row>
    <row r="2296" spans="1:24" outlineLevel="1" x14ac:dyDescent="0.2">
      <c r="A2296" s="27">
        <f t="shared" si="102"/>
        <v>2290</v>
      </c>
      <c r="B2296" s="50">
        <f>B2295+3</f>
        <v>43136</v>
      </c>
      <c r="C2296" s="34">
        <v>75.95</v>
      </c>
      <c r="D2296" s="34">
        <v>91.45</v>
      </c>
      <c r="E2296" s="34">
        <v>1.45</v>
      </c>
      <c r="F2296" s="34">
        <v>14.8</v>
      </c>
      <c r="G2296" s="34">
        <v>6.25</v>
      </c>
      <c r="H2296" s="34">
        <v>183.85</v>
      </c>
      <c r="I2296" s="34">
        <v>195.5</v>
      </c>
      <c r="J2296" s="20"/>
      <c r="K2296" s="24">
        <f t="shared" si="100"/>
        <v>69.334000000000003</v>
      </c>
      <c r="L2296" s="24"/>
      <c r="M2296" s="9">
        <v>12.39</v>
      </c>
      <c r="N2296" s="76">
        <f t="shared" si="101"/>
        <v>0.17870020480572302</v>
      </c>
      <c r="O2296" s="4"/>
      <c r="P2296" s="23"/>
      <c r="R2296" s="34">
        <v>223</v>
      </c>
      <c r="S2296" s="34">
        <v>218</v>
      </c>
      <c r="T2296" s="34">
        <v>74.7</v>
      </c>
      <c r="U2296" s="34">
        <v>41.75</v>
      </c>
      <c r="V2296" s="34">
        <v>61.95</v>
      </c>
      <c r="W2296" s="78"/>
      <c r="X2296" s="78"/>
    </row>
    <row r="2297" spans="1:24" outlineLevel="1" x14ac:dyDescent="0.2">
      <c r="A2297" s="27">
        <f t="shared" si="102"/>
        <v>2291</v>
      </c>
      <c r="B2297" s="50">
        <f>B2296+1</f>
        <v>43137</v>
      </c>
      <c r="C2297" s="34">
        <v>76</v>
      </c>
      <c r="D2297" s="34">
        <v>91.5</v>
      </c>
      <c r="E2297" s="34">
        <v>1.45</v>
      </c>
      <c r="F2297" s="34">
        <v>15</v>
      </c>
      <c r="G2297" s="34">
        <v>6.5</v>
      </c>
      <c r="H2297" s="34">
        <v>188.35</v>
      </c>
      <c r="I2297" s="34">
        <v>200</v>
      </c>
      <c r="J2297" s="20"/>
      <c r="K2297" s="24">
        <f t="shared" si="100"/>
        <v>69.180000000000007</v>
      </c>
      <c r="L2297" s="24"/>
      <c r="M2297" s="9">
        <v>13.06</v>
      </c>
      <c r="N2297" s="76">
        <f t="shared" si="101"/>
        <v>0.1887828852269442</v>
      </c>
      <c r="O2297" s="4"/>
      <c r="P2297" s="23"/>
      <c r="R2297" s="34">
        <v>227.5</v>
      </c>
      <c r="S2297" s="34">
        <v>223.5</v>
      </c>
      <c r="T2297" s="34">
        <v>75.45</v>
      </c>
      <c r="U2297" s="34">
        <v>41.8</v>
      </c>
      <c r="V2297" s="34">
        <v>62</v>
      </c>
      <c r="W2297" s="78"/>
      <c r="X2297" s="78"/>
    </row>
    <row r="2298" spans="1:24" outlineLevel="1" x14ac:dyDescent="0.2">
      <c r="A2298" s="27">
        <f t="shared" si="102"/>
        <v>2292</v>
      </c>
      <c r="B2298" s="50">
        <f>B2297+1</f>
        <v>43138</v>
      </c>
      <c r="C2298" s="34">
        <v>77.5</v>
      </c>
      <c r="D2298" s="34">
        <v>93</v>
      </c>
      <c r="E2298" s="34">
        <v>1.5</v>
      </c>
      <c r="F2298" s="34">
        <v>15.2</v>
      </c>
      <c r="G2298" s="34">
        <v>6.8</v>
      </c>
      <c r="H2298" s="34">
        <v>188.5</v>
      </c>
      <c r="I2298" s="34">
        <v>200</v>
      </c>
      <c r="J2298" s="20"/>
      <c r="K2298" s="24">
        <f t="shared" si="100"/>
        <v>70.36</v>
      </c>
      <c r="L2298" s="24"/>
      <c r="M2298" s="9">
        <v>12.71</v>
      </c>
      <c r="N2298" s="76">
        <f t="shared" si="101"/>
        <v>0.18064241046048893</v>
      </c>
      <c r="O2298" s="4"/>
      <c r="P2298" s="23"/>
      <c r="R2298" s="34">
        <v>227.5</v>
      </c>
      <c r="S2298" s="34">
        <v>224.5</v>
      </c>
      <c r="T2298" s="34">
        <v>76.400000000000006</v>
      </c>
      <c r="U2298" s="34">
        <v>43</v>
      </c>
      <c r="V2298" s="34">
        <v>63.5</v>
      </c>
      <c r="W2298" s="78"/>
      <c r="X2298" s="78"/>
    </row>
    <row r="2299" spans="1:24" outlineLevel="1" x14ac:dyDescent="0.2">
      <c r="A2299" s="27">
        <f t="shared" si="102"/>
        <v>2293</v>
      </c>
      <c r="B2299" s="50">
        <f>B2298+1</f>
        <v>43139</v>
      </c>
      <c r="C2299" s="34">
        <v>77.849999999999994</v>
      </c>
      <c r="D2299" s="34">
        <v>93.35</v>
      </c>
      <c r="E2299" s="34">
        <v>1.5</v>
      </c>
      <c r="F2299" s="34">
        <v>15.95</v>
      </c>
      <c r="G2299" s="34">
        <v>6.5</v>
      </c>
      <c r="H2299" s="34">
        <v>189.5</v>
      </c>
      <c r="I2299" s="34">
        <v>201</v>
      </c>
      <c r="J2299" s="20"/>
      <c r="K2299" s="24">
        <f t="shared" si="100"/>
        <v>69.932000000000002</v>
      </c>
      <c r="L2299" s="24"/>
      <c r="M2299" s="9">
        <v>12.36</v>
      </c>
      <c r="N2299" s="76">
        <f t="shared" si="101"/>
        <v>0.17674312188983582</v>
      </c>
      <c r="O2299" s="4"/>
      <c r="P2299" s="23"/>
      <c r="R2299" s="34">
        <v>227.5</v>
      </c>
      <c r="S2299" s="34">
        <v>233.5</v>
      </c>
      <c r="T2299" s="34">
        <v>76.7</v>
      </c>
      <c r="U2299" s="34">
        <v>43.35</v>
      </c>
      <c r="V2299" s="34">
        <v>63.85</v>
      </c>
      <c r="W2299" s="78"/>
      <c r="X2299" s="78"/>
    </row>
    <row r="2300" spans="1:24" outlineLevel="1" x14ac:dyDescent="0.2">
      <c r="A2300" s="27">
        <f t="shared" si="102"/>
        <v>2294</v>
      </c>
      <c r="B2300" s="50">
        <f>B2299+1</f>
        <v>43140</v>
      </c>
      <c r="C2300" s="34">
        <v>76.55</v>
      </c>
      <c r="D2300" s="34">
        <v>92.05</v>
      </c>
      <c r="E2300" s="34">
        <v>1.5</v>
      </c>
      <c r="F2300" s="34">
        <v>16.899999999999999</v>
      </c>
      <c r="G2300" s="34">
        <v>6.85</v>
      </c>
      <c r="H2300" s="34">
        <v>190.9</v>
      </c>
      <c r="I2300" s="34">
        <v>202</v>
      </c>
      <c r="J2300" s="20"/>
      <c r="K2300" s="24">
        <f t="shared" ref="K2300:K2363" si="103">+D2300*0.92-F2300</f>
        <v>67.786000000000001</v>
      </c>
      <c r="L2300" s="24"/>
      <c r="M2300" s="9">
        <v>12.91</v>
      </c>
      <c r="N2300" s="76">
        <f t="shared" ref="N2300:N2363" si="104">+M2300/K2300</f>
        <v>0.19045230578585548</v>
      </c>
      <c r="O2300" s="4"/>
      <c r="P2300" s="23"/>
      <c r="R2300" s="34">
        <v>227.5</v>
      </c>
      <c r="S2300" s="34">
        <v>233.5</v>
      </c>
      <c r="T2300" s="34">
        <v>75.95</v>
      </c>
      <c r="U2300" s="34">
        <v>42.05</v>
      </c>
      <c r="V2300" s="34">
        <v>62.55</v>
      </c>
      <c r="W2300" s="78"/>
      <c r="X2300" s="78"/>
    </row>
    <row r="2301" spans="1:24" outlineLevel="1" x14ac:dyDescent="0.2">
      <c r="A2301" s="27">
        <f t="shared" si="102"/>
        <v>2295</v>
      </c>
      <c r="B2301" s="50">
        <f>B2300+3</f>
        <v>43143</v>
      </c>
      <c r="C2301" s="34">
        <v>76.55</v>
      </c>
      <c r="D2301" s="34">
        <v>93.65</v>
      </c>
      <c r="E2301" s="34">
        <v>1.5</v>
      </c>
      <c r="F2301" s="34">
        <v>16.899999999999999</v>
      </c>
      <c r="G2301" s="34">
        <v>6.85</v>
      </c>
      <c r="H2301" s="34">
        <v>191</v>
      </c>
      <c r="I2301" s="34">
        <v>202</v>
      </c>
      <c r="J2301" s="20"/>
      <c r="K2301" s="24">
        <f t="shared" si="103"/>
        <v>69.25800000000001</v>
      </c>
      <c r="L2301" s="24"/>
      <c r="M2301" s="9">
        <v>13.07</v>
      </c>
      <c r="N2301" s="76">
        <f t="shared" si="104"/>
        <v>0.1887146611221808</v>
      </c>
      <c r="O2301" s="4"/>
      <c r="P2301" s="23"/>
      <c r="R2301" s="34">
        <v>227.5</v>
      </c>
      <c r="S2301" s="34">
        <v>233.5</v>
      </c>
      <c r="T2301" s="34">
        <v>75.95</v>
      </c>
      <c r="U2301" s="34">
        <v>42.05</v>
      </c>
      <c r="V2301" s="34">
        <v>62.55</v>
      </c>
      <c r="W2301" s="78"/>
      <c r="X2301" s="78"/>
    </row>
    <row r="2302" spans="1:24" outlineLevel="1" x14ac:dyDescent="0.2">
      <c r="A2302" s="27">
        <f t="shared" si="102"/>
        <v>2296</v>
      </c>
      <c r="B2302" s="50">
        <f>B2301+1</f>
        <v>43144</v>
      </c>
      <c r="C2302" s="34">
        <v>77.849999999999994</v>
      </c>
      <c r="D2302" s="34">
        <v>94.95</v>
      </c>
      <c r="E2302" s="34">
        <v>1.5</v>
      </c>
      <c r="F2302" s="34">
        <v>16.8</v>
      </c>
      <c r="G2302" s="34">
        <v>6.5</v>
      </c>
      <c r="H2302" s="34">
        <v>193.5</v>
      </c>
      <c r="I2302" s="34">
        <v>204.5</v>
      </c>
      <c r="J2302" s="20"/>
      <c r="K2302" s="24">
        <f t="shared" si="103"/>
        <v>70.554000000000016</v>
      </c>
      <c r="L2302" s="24"/>
      <c r="M2302" s="9">
        <v>13.27</v>
      </c>
      <c r="N2302" s="76">
        <f t="shared" si="104"/>
        <v>0.18808288686679703</v>
      </c>
      <c r="O2302" s="4"/>
      <c r="P2302" s="23"/>
      <c r="R2302" s="34">
        <v>228</v>
      </c>
      <c r="S2302" s="34">
        <v>233.5</v>
      </c>
      <c r="T2302" s="34">
        <v>77.099999999999994</v>
      </c>
      <c r="U2302" s="34">
        <v>43.35</v>
      </c>
      <c r="V2302" s="34">
        <v>63.85</v>
      </c>
      <c r="W2302" s="78"/>
      <c r="X2302" s="78"/>
    </row>
    <row r="2303" spans="1:24" outlineLevel="1" x14ac:dyDescent="0.2">
      <c r="A2303" s="27">
        <f t="shared" si="102"/>
        <v>2297</v>
      </c>
      <c r="B2303" s="50">
        <f>B2302+1</f>
        <v>43145</v>
      </c>
      <c r="C2303" s="34">
        <v>78.25</v>
      </c>
      <c r="D2303" s="34">
        <v>95.35</v>
      </c>
      <c r="E2303" s="34">
        <v>1.5</v>
      </c>
      <c r="F2303" s="34">
        <v>16.399999999999999</v>
      </c>
      <c r="G2303" s="34">
        <v>6.4</v>
      </c>
      <c r="H2303" s="34">
        <v>195.35</v>
      </c>
      <c r="I2303" s="34">
        <v>206.25</v>
      </c>
      <c r="J2303" s="20"/>
      <c r="K2303" s="24">
        <f t="shared" si="103"/>
        <v>71.322000000000003</v>
      </c>
      <c r="L2303" s="24"/>
      <c r="M2303" s="9">
        <v>14</v>
      </c>
      <c r="N2303" s="76">
        <f t="shared" si="104"/>
        <v>0.19629286896048903</v>
      </c>
      <c r="O2303" s="4"/>
      <c r="P2303" s="23"/>
      <c r="R2303" s="34">
        <v>232.25</v>
      </c>
      <c r="S2303" s="34">
        <v>233.5</v>
      </c>
      <c r="T2303" s="34">
        <v>77.45</v>
      </c>
      <c r="U2303" s="34">
        <v>43.75</v>
      </c>
      <c r="V2303" s="34">
        <v>64.25</v>
      </c>
      <c r="W2303" s="78"/>
      <c r="X2303" s="78"/>
    </row>
    <row r="2304" spans="1:24" outlineLevel="1" x14ac:dyDescent="0.2">
      <c r="A2304" s="27">
        <f t="shared" si="102"/>
        <v>2298</v>
      </c>
      <c r="B2304" s="50">
        <f>B2303+1</f>
        <v>43146</v>
      </c>
      <c r="C2304" s="34">
        <v>78.25</v>
      </c>
      <c r="D2304" s="34">
        <v>94.6</v>
      </c>
      <c r="E2304" s="34">
        <v>1.5</v>
      </c>
      <c r="F2304" s="34">
        <v>16.399999999999999</v>
      </c>
      <c r="G2304" s="34">
        <v>6.4</v>
      </c>
      <c r="H2304" s="34">
        <v>195.35</v>
      </c>
      <c r="I2304" s="34">
        <v>206.25</v>
      </c>
      <c r="J2304" s="20"/>
      <c r="K2304" s="24">
        <f t="shared" si="103"/>
        <v>70.632000000000005</v>
      </c>
      <c r="L2304" s="24"/>
      <c r="M2304" s="9">
        <v>14.13</v>
      </c>
      <c r="N2304" s="76">
        <f t="shared" si="104"/>
        <v>0.20005096839959224</v>
      </c>
      <c r="O2304" s="4"/>
      <c r="P2304" s="23"/>
      <c r="R2304" s="34">
        <v>232.25</v>
      </c>
      <c r="S2304" s="34">
        <v>233.5</v>
      </c>
      <c r="T2304" s="34">
        <v>77.55</v>
      </c>
      <c r="U2304" s="34">
        <v>43.75</v>
      </c>
      <c r="V2304" s="34">
        <v>64.25</v>
      </c>
      <c r="W2304" s="78"/>
      <c r="X2304" s="78"/>
    </row>
    <row r="2305" spans="1:24" outlineLevel="1" x14ac:dyDescent="0.2">
      <c r="A2305" s="27">
        <f t="shared" si="102"/>
        <v>2299</v>
      </c>
      <c r="B2305" s="50">
        <f>B2304+1</f>
        <v>43147</v>
      </c>
      <c r="C2305" s="34">
        <v>78.25</v>
      </c>
      <c r="D2305" s="34">
        <v>94.6</v>
      </c>
      <c r="E2305" s="34">
        <v>1.5</v>
      </c>
      <c r="F2305" s="34">
        <v>16.399999999999999</v>
      </c>
      <c r="G2305" s="34">
        <v>6.4</v>
      </c>
      <c r="H2305" s="34">
        <v>195.35</v>
      </c>
      <c r="I2305" s="34">
        <v>206.25</v>
      </c>
      <c r="J2305" s="20"/>
      <c r="K2305" s="24">
        <f t="shared" si="103"/>
        <v>70.632000000000005</v>
      </c>
      <c r="L2305" s="24"/>
      <c r="M2305" s="9">
        <v>14.12</v>
      </c>
      <c r="N2305" s="76">
        <f t="shared" si="104"/>
        <v>0.19990938951183598</v>
      </c>
      <c r="O2305" s="4"/>
      <c r="P2305" s="23"/>
      <c r="R2305" s="34">
        <v>232.25</v>
      </c>
      <c r="S2305" s="34">
        <v>233.5</v>
      </c>
      <c r="T2305" s="34">
        <v>77.55</v>
      </c>
      <c r="U2305" s="34">
        <v>43.75</v>
      </c>
      <c r="V2305" s="34">
        <v>64.25</v>
      </c>
      <c r="W2305" s="78"/>
      <c r="X2305" s="78"/>
    </row>
    <row r="2306" spans="1:24" outlineLevel="1" x14ac:dyDescent="0.2">
      <c r="A2306" s="27">
        <f t="shared" si="102"/>
        <v>2300</v>
      </c>
      <c r="B2306" s="50">
        <f>B2305+3</f>
        <v>43150</v>
      </c>
      <c r="C2306" s="34">
        <v>78.25</v>
      </c>
      <c r="D2306" s="34">
        <v>94.6</v>
      </c>
      <c r="E2306" s="34">
        <v>1.5</v>
      </c>
      <c r="F2306" s="34">
        <v>16.399999999999999</v>
      </c>
      <c r="G2306" s="34">
        <v>6.5</v>
      </c>
      <c r="H2306" s="34">
        <v>195.1</v>
      </c>
      <c r="I2306" s="34">
        <v>206.25</v>
      </c>
      <c r="J2306" s="20"/>
      <c r="K2306" s="24">
        <f t="shared" si="103"/>
        <v>70.632000000000005</v>
      </c>
      <c r="L2306" s="24"/>
      <c r="M2306" s="9">
        <v>14.12</v>
      </c>
      <c r="N2306" s="76">
        <f t="shared" si="104"/>
        <v>0.19990938951183598</v>
      </c>
      <c r="O2306" s="4"/>
      <c r="P2306" s="23"/>
      <c r="R2306" s="34">
        <v>232.25</v>
      </c>
      <c r="S2306" s="34">
        <v>233.5</v>
      </c>
      <c r="T2306" s="34">
        <v>77.55</v>
      </c>
      <c r="U2306" s="34">
        <v>43.75</v>
      </c>
      <c r="V2306" s="34">
        <v>64.25</v>
      </c>
      <c r="W2306" s="78"/>
      <c r="X2306" s="78"/>
    </row>
    <row r="2307" spans="1:24" outlineLevel="1" x14ac:dyDescent="0.2">
      <c r="A2307" s="27">
        <f t="shared" si="102"/>
        <v>2301</v>
      </c>
      <c r="B2307" s="50">
        <f>B2306+1</f>
        <v>43151</v>
      </c>
      <c r="C2307" s="34">
        <v>78.25</v>
      </c>
      <c r="D2307" s="34">
        <v>94.6</v>
      </c>
      <c r="E2307" s="34">
        <v>1.5</v>
      </c>
      <c r="F2307" s="34">
        <v>16.75</v>
      </c>
      <c r="G2307" s="34">
        <v>6.8</v>
      </c>
      <c r="H2307" s="34">
        <v>194.95</v>
      </c>
      <c r="I2307" s="34">
        <v>206.25</v>
      </c>
      <c r="J2307" s="20"/>
      <c r="K2307" s="24">
        <f t="shared" si="103"/>
        <v>70.281999999999996</v>
      </c>
      <c r="L2307" s="24"/>
      <c r="M2307" s="9">
        <v>13.98</v>
      </c>
      <c r="N2307" s="76">
        <f t="shared" si="104"/>
        <v>0.19891295068438578</v>
      </c>
      <c r="O2307" s="4"/>
      <c r="P2307" s="23"/>
      <c r="R2307" s="34">
        <v>232.5</v>
      </c>
      <c r="S2307" s="34">
        <v>233.5</v>
      </c>
      <c r="T2307" s="34">
        <v>77.55</v>
      </c>
      <c r="U2307" s="34">
        <v>43.75</v>
      </c>
      <c r="V2307" s="34">
        <v>64.25</v>
      </c>
      <c r="W2307" s="78"/>
      <c r="X2307" s="78"/>
    </row>
    <row r="2308" spans="1:24" outlineLevel="1" x14ac:dyDescent="0.2">
      <c r="A2308" s="27">
        <f t="shared" si="102"/>
        <v>2302</v>
      </c>
      <c r="B2308" s="50">
        <f>B2307+1</f>
        <v>43152</v>
      </c>
      <c r="C2308" s="34">
        <v>78.25</v>
      </c>
      <c r="D2308" s="34">
        <v>94.6</v>
      </c>
      <c r="E2308" s="34">
        <v>1.5</v>
      </c>
      <c r="F2308" s="34">
        <v>16.899999999999999</v>
      </c>
      <c r="G2308" s="34">
        <v>6.9</v>
      </c>
      <c r="H2308" s="34">
        <v>194.75</v>
      </c>
      <c r="I2308" s="34">
        <v>206.25</v>
      </c>
      <c r="J2308" s="20"/>
      <c r="K2308" s="24">
        <f t="shared" si="103"/>
        <v>70.132000000000005</v>
      </c>
      <c r="L2308" s="24"/>
      <c r="M2308" s="9">
        <v>13.66</v>
      </c>
      <c r="N2308" s="76">
        <f t="shared" si="104"/>
        <v>0.19477556607540067</v>
      </c>
      <c r="O2308" s="4"/>
      <c r="P2308" s="23"/>
      <c r="R2308" s="34">
        <v>232.5</v>
      </c>
      <c r="S2308" s="34">
        <v>233.5</v>
      </c>
      <c r="T2308" s="34">
        <v>77.55</v>
      </c>
      <c r="U2308" s="34">
        <v>43.75</v>
      </c>
      <c r="V2308" s="34">
        <v>64.25</v>
      </c>
      <c r="W2308" s="78"/>
      <c r="X2308" s="78"/>
    </row>
    <row r="2309" spans="1:24" outlineLevel="1" x14ac:dyDescent="0.2">
      <c r="A2309" s="27">
        <f t="shared" si="102"/>
        <v>2303</v>
      </c>
      <c r="B2309" s="50">
        <f>B2308+1</f>
        <v>43153</v>
      </c>
      <c r="C2309" s="34">
        <v>78.05</v>
      </c>
      <c r="D2309" s="34">
        <v>94.6</v>
      </c>
      <c r="E2309" s="34">
        <v>1.5</v>
      </c>
      <c r="F2309" s="34">
        <v>16.8</v>
      </c>
      <c r="G2309" s="34">
        <v>7.15</v>
      </c>
      <c r="H2309" s="34">
        <v>194.85</v>
      </c>
      <c r="I2309" s="34">
        <v>206.5</v>
      </c>
      <c r="J2309" s="20"/>
      <c r="K2309" s="24">
        <f t="shared" si="103"/>
        <v>70.231999999999999</v>
      </c>
      <c r="L2309" s="24"/>
      <c r="M2309" s="9">
        <v>13.98</v>
      </c>
      <c r="N2309" s="76">
        <f t="shared" si="104"/>
        <v>0.19905456202300947</v>
      </c>
      <c r="O2309" s="4"/>
      <c r="P2309" s="23"/>
      <c r="R2309" s="34">
        <v>232.5</v>
      </c>
      <c r="S2309" s="34">
        <v>233.5</v>
      </c>
      <c r="T2309" s="34">
        <v>77.8</v>
      </c>
      <c r="U2309" s="34">
        <v>43.55</v>
      </c>
      <c r="V2309" s="34">
        <v>64.05</v>
      </c>
      <c r="W2309" s="78"/>
      <c r="X2309" s="78"/>
    </row>
    <row r="2310" spans="1:24" outlineLevel="1" x14ac:dyDescent="0.2">
      <c r="A2310" s="27">
        <f t="shared" si="102"/>
        <v>2304</v>
      </c>
      <c r="B2310" s="50">
        <f>B2309+1</f>
        <v>43154</v>
      </c>
      <c r="C2310" s="34">
        <v>79.2</v>
      </c>
      <c r="D2310" s="34">
        <v>96.4</v>
      </c>
      <c r="E2310" s="34">
        <v>1.5</v>
      </c>
      <c r="F2310" s="34">
        <v>16.7</v>
      </c>
      <c r="G2310" s="34">
        <v>7.15</v>
      </c>
      <c r="H2310" s="34">
        <v>194.85</v>
      </c>
      <c r="I2310" s="34">
        <v>206.75</v>
      </c>
      <c r="J2310" s="20"/>
      <c r="K2310" s="24">
        <f t="shared" si="103"/>
        <v>71.988</v>
      </c>
      <c r="L2310" s="24"/>
      <c r="M2310" s="9">
        <v>14.2</v>
      </c>
      <c r="N2310" s="76">
        <f t="shared" si="104"/>
        <v>0.19725509807190086</v>
      </c>
      <c r="O2310" s="4"/>
      <c r="P2310" s="23"/>
      <c r="R2310" s="34">
        <v>232.5</v>
      </c>
      <c r="S2310" s="34">
        <v>233.5</v>
      </c>
      <c r="T2310" s="34">
        <v>78.5</v>
      </c>
      <c r="U2310" s="34">
        <v>44.7</v>
      </c>
      <c r="V2310" s="34">
        <v>65.2</v>
      </c>
      <c r="W2310" s="78"/>
      <c r="X2310" s="78"/>
    </row>
    <row r="2311" spans="1:24" outlineLevel="1" x14ac:dyDescent="0.2">
      <c r="A2311" s="27">
        <f t="shared" si="102"/>
        <v>2305</v>
      </c>
      <c r="B2311" s="50">
        <f>B2310+3</f>
        <v>43157</v>
      </c>
      <c r="C2311" s="34">
        <v>79.95</v>
      </c>
      <c r="D2311" s="34">
        <v>97.15</v>
      </c>
      <c r="E2311" s="34">
        <v>1.55</v>
      </c>
      <c r="F2311" s="34">
        <v>16.600000000000001</v>
      </c>
      <c r="G2311" s="34">
        <v>6.95</v>
      </c>
      <c r="H2311" s="34">
        <v>194.9</v>
      </c>
      <c r="I2311" s="34">
        <v>207</v>
      </c>
      <c r="J2311" s="20"/>
      <c r="K2311" s="24">
        <f t="shared" si="103"/>
        <v>72.77800000000002</v>
      </c>
      <c r="L2311" s="24"/>
      <c r="M2311" s="9">
        <v>14.65</v>
      </c>
      <c r="N2311" s="76">
        <f t="shared" si="104"/>
        <v>0.20129709527604492</v>
      </c>
      <c r="O2311" s="4"/>
      <c r="P2311" s="23"/>
      <c r="R2311" s="34">
        <v>232.5</v>
      </c>
      <c r="S2311" s="34">
        <v>233.5</v>
      </c>
      <c r="T2311" s="34">
        <v>79.400000000000006</v>
      </c>
      <c r="U2311" s="34">
        <v>45.45</v>
      </c>
      <c r="V2311" s="34">
        <v>66.150000000000006</v>
      </c>
      <c r="W2311" s="78"/>
      <c r="X2311" s="78"/>
    </row>
    <row r="2312" spans="1:24" outlineLevel="1" x14ac:dyDescent="0.2">
      <c r="A2312" s="27">
        <f t="shared" ref="A2312:A2375" si="105">A2311+1</f>
        <v>2306</v>
      </c>
      <c r="B2312" s="50">
        <f>B2311+1</f>
        <v>43158</v>
      </c>
      <c r="C2312" s="34">
        <v>79.55</v>
      </c>
      <c r="D2312" s="34">
        <v>96.7</v>
      </c>
      <c r="E2312" s="34">
        <v>1.55</v>
      </c>
      <c r="F2312" s="34">
        <v>16.100000000000001</v>
      </c>
      <c r="G2312" s="34">
        <v>6.5</v>
      </c>
      <c r="H2312" s="34">
        <v>194.95</v>
      </c>
      <c r="I2312" s="34">
        <v>207.25</v>
      </c>
      <c r="J2312" s="20"/>
      <c r="K2312" s="24">
        <f t="shared" si="103"/>
        <v>72.864000000000004</v>
      </c>
      <c r="L2312" s="24"/>
      <c r="M2312" s="9">
        <v>14.49</v>
      </c>
      <c r="N2312" s="76">
        <f t="shared" si="104"/>
        <v>0.19886363636363635</v>
      </c>
      <c r="O2312" s="4"/>
      <c r="P2312" s="23"/>
      <c r="R2312" s="34">
        <v>232.75</v>
      </c>
      <c r="S2312" s="34">
        <v>233.5</v>
      </c>
      <c r="T2312" s="34">
        <v>79.400000000000006</v>
      </c>
      <c r="U2312" s="34">
        <v>45.05</v>
      </c>
      <c r="V2312" s="34">
        <v>65.75</v>
      </c>
      <c r="W2312" s="78"/>
      <c r="X2312" s="78"/>
    </row>
    <row r="2313" spans="1:24" outlineLevel="1" x14ac:dyDescent="0.2">
      <c r="A2313" s="27">
        <f t="shared" si="105"/>
        <v>2307</v>
      </c>
      <c r="B2313" s="50">
        <f>B2312+1</f>
        <v>43159</v>
      </c>
      <c r="C2313" s="34">
        <v>78.900000000000006</v>
      </c>
      <c r="D2313" s="34">
        <v>96.05</v>
      </c>
      <c r="E2313" s="34">
        <v>1.55</v>
      </c>
      <c r="F2313" s="34">
        <v>16</v>
      </c>
      <c r="G2313" s="34">
        <v>6.4</v>
      </c>
      <c r="H2313" s="34">
        <v>195</v>
      </c>
      <c r="I2313" s="34">
        <v>207.5</v>
      </c>
      <c r="J2313" s="20"/>
      <c r="K2313" s="24">
        <f t="shared" si="103"/>
        <v>72.366</v>
      </c>
      <c r="L2313" s="24"/>
      <c r="M2313" s="9">
        <v>13.73</v>
      </c>
      <c r="N2313" s="76">
        <f t="shared" si="104"/>
        <v>0.18972998369399996</v>
      </c>
      <c r="O2313" s="4"/>
      <c r="P2313" s="23"/>
      <c r="R2313" s="34">
        <v>232.75</v>
      </c>
      <c r="S2313" s="34">
        <v>233.5</v>
      </c>
      <c r="T2313" s="34">
        <v>78.75</v>
      </c>
      <c r="U2313" s="34">
        <v>44.4</v>
      </c>
      <c r="V2313" s="34">
        <v>65.099999999999994</v>
      </c>
      <c r="W2313" s="78"/>
      <c r="X2313" s="78"/>
    </row>
    <row r="2314" spans="1:24" outlineLevel="1" x14ac:dyDescent="0.2">
      <c r="A2314" s="27">
        <f t="shared" si="105"/>
        <v>2308</v>
      </c>
      <c r="B2314" s="50">
        <f>B2313+1</f>
        <v>43160</v>
      </c>
      <c r="C2314" s="34">
        <v>79.599999999999994</v>
      </c>
      <c r="D2314" s="34">
        <v>96.1</v>
      </c>
      <c r="E2314" s="34">
        <v>1.55</v>
      </c>
      <c r="F2314" s="34">
        <v>16</v>
      </c>
      <c r="G2314" s="34">
        <v>6.2</v>
      </c>
      <c r="H2314" s="34">
        <v>195</v>
      </c>
      <c r="I2314" s="34">
        <v>207.5</v>
      </c>
      <c r="J2314" s="20"/>
      <c r="K2314" s="24">
        <f t="shared" si="103"/>
        <v>72.411999999999992</v>
      </c>
      <c r="L2314" s="24"/>
      <c r="M2314" s="9">
        <v>13.58</v>
      </c>
      <c r="N2314" s="76">
        <f t="shared" si="104"/>
        <v>0.18753797713086232</v>
      </c>
      <c r="O2314" s="4"/>
      <c r="P2314" s="23"/>
      <c r="R2314" s="34">
        <v>232.75</v>
      </c>
      <c r="S2314" s="34">
        <v>233.5</v>
      </c>
      <c r="T2314" s="34">
        <v>79.150000000000006</v>
      </c>
      <c r="U2314" s="34">
        <v>45.1</v>
      </c>
      <c r="V2314" s="34">
        <v>65.8</v>
      </c>
      <c r="W2314" s="78"/>
      <c r="X2314" s="78"/>
    </row>
    <row r="2315" spans="1:24" outlineLevel="1" x14ac:dyDescent="0.2">
      <c r="A2315" s="27">
        <f t="shared" si="105"/>
        <v>2309</v>
      </c>
      <c r="B2315" s="50">
        <f>B2314+1</f>
        <v>43161</v>
      </c>
      <c r="C2315" s="34">
        <v>77.650000000000006</v>
      </c>
      <c r="D2315" s="34">
        <v>94.15</v>
      </c>
      <c r="E2315" s="34">
        <v>1.5</v>
      </c>
      <c r="F2315" s="34">
        <v>16</v>
      </c>
      <c r="G2315" s="34">
        <v>6.35</v>
      </c>
      <c r="H2315" s="34">
        <v>200.95</v>
      </c>
      <c r="I2315" s="34">
        <v>213.25</v>
      </c>
      <c r="J2315" s="20"/>
      <c r="K2315" s="24">
        <f t="shared" si="103"/>
        <v>70.618000000000009</v>
      </c>
      <c r="L2315" s="24"/>
      <c r="M2315" s="9">
        <v>13.39</v>
      </c>
      <c r="N2315" s="76">
        <f t="shared" si="104"/>
        <v>0.18961171372737828</v>
      </c>
      <c r="O2315" s="4"/>
      <c r="P2315" s="23"/>
      <c r="R2315" s="34">
        <v>232.75</v>
      </c>
      <c r="S2315" s="34">
        <v>237.5</v>
      </c>
      <c r="T2315" s="34">
        <v>78.05</v>
      </c>
      <c r="U2315" s="34">
        <v>43.15</v>
      </c>
      <c r="V2315" s="34">
        <v>63.85</v>
      </c>
      <c r="W2315" s="78"/>
      <c r="X2315" s="78"/>
    </row>
    <row r="2316" spans="1:24" outlineLevel="1" x14ac:dyDescent="0.2">
      <c r="A2316" s="27">
        <f t="shared" si="105"/>
        <v>2310</v>
      </c>
      <c r="B2316" s="50">
        <f>B2315+3</f>
        <v>43164</v>
      </c>
      <c r="C2316" s="34">
        <v>75.650000000000006</v>
      </c>
      <c r="D2316" s="34">
        <v>92.15</v>
      </c>
      <c r="E2316" s="34">
        <v>1.5</v>
      </c>
      <c r="F2316" s="34">
        <v>15.7</v>
      </c>
      <c r="G2316" s="34">
        <v>6.6</v>
      </c>
      <c r="H2316" s="34">
        <v>200.9</v>
      </c>
      <c r="I2316" s="34">
        <v>213.25</v>
      </c>
      <c r="J2316" s="20"/>
      <c r="K2316" s="24">
        <f t="shared" si="103"/>
        <v>69.078000000000003</v>
      </c>
      <c r="L2316" s="24"/>
      <c r="M2316" s="9">
        <v>13.42</v>
      </c>
      <c r="N2316" s="76">
        <f t="shared" si="104"/>
        <v>0.1942731405078317</v>
      </c>
      <c r="O2316" s="4"/>
      <c r="P2316" s="23"/>
      <c r="R2316" s="34">
        <v>232.75</v>
      </c>
      <c r="S2316" s="34">
        <v>237.5</v>
      </c>
      <c r="T2316" s="34">
        <v>75.8</v>
      </c>
      <c r="U2316" s="34">
        <v>41.15</v>
      </c>
      <c r="V2316" s="34">
        <v>61.85</v>
      </c>
      <c r="W2316" s="78"/>
      <c r="X2316" s="78"/>
    </row>
    <row r="2317" spans="1:24" outlineLevel="1" x14ac:dyDescent="0.2">
      <c r="A2317" s="27">
        <f t="shared" si="105"/>
        <v>2311</v>
      </c>
      <c r="B2317" s="50">
        <f>B2316+1</f>
        <v>43165</v>
      </c>
      <c r="C2317" s="34">
        <v>75</v>
      </c>
      <c r="D2317" s="34">
        <v>93.1</v>
      </c>
      <c r="E2317" s="34">
        <v>1.45</v>
      </c>
      <c r="F2317" s="5">
        <v>16</v>
      </c>
      <c r="G2317" s="5">
        <v>6.4</v>
      </c>
      <c r="H2317" s="34">
        <v>200.8</v>
      </c>
      <c r="I2317" s="34">
        <v>213.25</v>
      </c>
      <c r="J2317" s="20"/>
      <c r="K2317" s="24">
        <f t="shared" si="103"/>
        <v>69.652000000000001</v>
      </c>
      <c r="L2317" s="24"/>
      <c r="M2317" s="9">
        <v>13.53</v>
      </c>
      <c r="N2317" s="76">
        <f t="shared" si="104"/>
        <v>0.19425142135186355</v>
      </c>
      <c r="O2317" s="4"/>
      <c r="P2317" s="23"/>
      <c r="R2317" s="34">
        <v>232.75</v>
      </c>
      <c r="S2317" s="34">
        <v>237.5</v>
      </c>
      <c r="T2317" s="34">
        <v>75.7</v>
      </c>
      <c r="U2317" s="34">
        <v>40.5</v>
      </c>
      <c r="V2317" s="34">
        <v>61.2</v>
      </c>
      <c r="W2317" s="78"/>
      <c r="X2317" s="78"/>
    </row>
    <row r="2318" spans="1:24" outlineLevel="1" x14ac:dyDescent="0.2">
      <c r="A2318" s="27">
        <f t="shared" si="105"/>
        <v>2312</v>
      </c>
      <c r="B2318" s="50">
        <f>B2317+1</f>
        <v>43166</v>
      </c>
      <c r="C2318" s="34">
        <v>75.2</v>
      </c>
      <c r="D2318" s="34">
        <v>92.4</v>
      </c>
      <c r="E2318" s="34">
        <v>1.45</v>
      </c>
      <c r="F2318" s="34">
        <v>15.5</v>
      </c>
      <c r="G2318" s="34">
        <v>6.2</v>
      </c>
      <c r="H2318" s="34">
        <v>200.1</v>
      </c>
      <c r="I2318" s="34">
        <v>213</v>
      </c>
      <c r="J2318" s="20"/>
      <c r="K2318" s="24">
        <f t="shared" si="103"/>
        <v>69.50800000000001</v>
      </c>
      <c r="L2318" s="24"/>
      <c r="M2318" s="9">
        <v>13.14</v>
      </c>
      <c r="N2318" s="76">
        <f t="shared" si="104"/>
        <v>0.18904298785751278</v>
      </c>
      <c r="O2318" s="4"/>
      <c r="P2318" s="23"/>
      <c r="R2318" s="34">
        <v>232.5</v>
      </c>
      <c r="S2318" s="34">
        <v>236.75</v>
      </c>
      <c r="T2318" s="34">
        <v>74.45</v>
      </c>
      <c r="U2318" s="34">
        <v>40.700000000000003</v>
      </c>
      <c r="V2318" s="34">
        <v>61.4</v>
      </c>
      <c r="W2318" s="78"/>
      <c r="X2318" s="78"/>
    </row>
    <row r="2319" spans="1:24" outlineLevel="1" x14ac:dyDescent="0.2">
      <c r="A2319" s="27">
        <f t="shared" si="105"/>
        <v>2313</v>
      </c>
      <c r="B2319" s="50">
        <f>B2318+1</f>
        <v>43167</v>
      </c>
      <c r="C2319" s="34">
        <v>72</v>
      </c>
      <c r="D2319" s="34">
        <v>89.2</v>
      </c>
      <c r="E2319" s="34">
        <v>1.4</v>
      </c>
      <c r="F2319" s="34">
        <v>15.45</v>
      </c>
      <c r="G2319" s="34">
        <v>6.3</v>
      </c>
      <c r="H2319" s="34">
        <v>202.35</v>
      </c>
      <c r="I2319" s="34">
        <v>215.25</v>
      </c>
      <c r="J2319" s="20"/>
      <c r="K2319" s="24">
        <f t="shared" si="103"/>
        <v>66.614000000000004</v>
      </c>
      <c r="L2319" s="24"/>
      <c r="M2319" s="9">
        <v>12.68</v>
      </c>
      <c r="N2319" s="76">
        <f t="shared" si="104"/>
        <v>0.19035037679767014</v>
      </c>
      <c r="O2319" s="4"/>
      <c r="P2319" s="23"/>
      <c r="R2319" s="34">
        <v>232</v>
      </c>
      <c r="S2319" s="34">
        <v>233.5</v>
      </c>
      <c r="T2319" s="34">
        <v>72.7</v>
      </c>
      <c r="U2319" s="34">
        <v>37.5</v>
      </c>
      <c r="V2319" s="34">
        <v>58.2</v>
      </c>
      <c r="W2319" s="78"/>
      <c r="X2319" s="78"/>
    </row>
    <row r="2320" spans="1:24" outlineLevel="1" x14ac:dyDescent="0.2">
      <c r="A2320" s="27">
        <f t="shared" si="105"/>
        <v>2314</v>
      </c>
      <c r="B2320" s="50">
        <f>B2319+1</f>
        <v>43168</v>
      </c>
      <c r="C2320" s="34">
        <v>70.25</v>
      </c>
      <c r="D2320" s="34">
        <v>87.45</v>
      </c>
      <c r="E2320" s="34">
        <v>1.4</v>
      </c>
      <c r="F2320" s="34">
        <v>15.25</v>
      </c>
      <c r="G2320" s="34">
        <v>6.35</v>
      </c>
      <c r="H2320" s="34">
        <v>202.35</v>
      </c>
      <c r="I2320" s="34">
        <v>215.25</v>
      </c>
      <c r="J2320" s="20"/>
      <c r="K2320" s="24">
        <f t="shared" si="103"/>
        <v>65.204000000000008</v>
      </c>
      <c r="L2320" s="24"/>
      <c r="M2320" s="9">
        <v>12.89</v>
      </c>
      <c r="N2320" s="76">
        <f t="shared" si="104"/>
        <v>0.1976872584504018</v>
      </c>
      <c r="O2320" s="4"/>
      <c r="P2320" s="23"/>
      <c r="R2320" s="34">
        <v>231.5</v>
      </c>
      <c r="S2320" s="34">
        <v>233</v>
      </c>
      <c r="T2320" s="34">
        <v>69.8</v>
      </c>
      <c r="U2320" s="34">
        <v>36.35</v>
      </c>
      <c r="V2320" s="34">
        <v>57.05</v>
      </c>
      <c r="W2320" s="78"/>
      <c r="X2320" s="78"/>
    </row>
    <row r="2321" spans="1:24" outlineLevel="1" x14ac:dyDescent="0.2">
      <c r="A2321" s="27">
        <f t="shared" si="105"/>
        <v>2315</v>
      </c>
      <c r="B2321" s="50">
        <f>B2320+3</f>
        <v>43171</v>
      </c>
      <c r="C2321" s="34">
        <v>69</v>
      </c>
      <c r="D2321" s="34">
        <v>86.2</v>
      </c>
      <c r="E2321" s="34">
        <v>1.4</v>
      </c>
      <c r="F2321" s="34">
        <v>15.25</v>
      </c>
      <c r="G2321" s="34">
        <v>6.35</v>
      </c>
      <c r="H2321" s="34">
        <v>202.35</v>
      </c>
      <c r="I2321" s="34">
        <v>215.25</v>
      </c>
      <c r="J2321" s="20"/>
      <c r="K2321" s="24">
        <f t="shared" si="103"/>
        <v>64.054000000000002</v>
      </c>
      <c r="L2321" s="24"/>
      <c r="M2321" s="9">
        <v>13</v>
      </c>
      <c r="N2321" s="76">
        <f t="shared" si="104"/>
        <v>0.20295375776688418</v>
      </c>
      <c r="O2321" s="4"/>
      <c r="P2321" s="23"/>
      <c r="R2321" s="34">
        <v>217.5</v>
      </c>
      <c r="S2321" s="34">
        <v>228</v>
      </c>
      <c r="T2321" s="34">
        <v>69.05</v>
      </c>
      <c r="U2321" s="34">
        <v>35.6</v>
      </c>
      <c r="V2321" s="34">
        <v>56.3</v>
      </c>
      <c r="W2321" s="78"/>
      <c r="X2321" s="78"/>
    </row>
    <row r="2322" spans="1:24" outlineLevel="1" x14ac:dyDescent="0.2">
      <c r="A2322" s="27">
        <f t="shared" si="105"/>
        <v>2316</v>
      </c>
      <c r="B2322" s="50">
        <f>B2321+1</f>
        <v>43172</v>
      </c>
      <c r="C2322" s="34">
        <v>69.95</v>
      </c>
      <c r="D2322" s="34">
        <v>87.15</v>
      </c>
      <c r="E2322" s="34">
        <v>1.4</v>
      </c>
      <c r="F2322" s="34">
        <v>15.2</v>
      </c>
      <c r="G2322" s="34">
        <v>6.1</v>
      </c>
      <c r="H2322" s="34">
        <v>197.5</v>
      </c>
      <c r="I2322" s="34">
        <v>210.5</v>
      </c>
      <c r="J2322" s="20"/>
      <c r="K2322" s="24">
        <f t="shared" si="103"/>
        <v>64.978000000000009</v>
      </c>
      <c r="L2322" s="24"/>
      <c r="M2322" s="9">
        <v>12.9</v>
      </c>
      <c r="N2322" s="76">
        <f t="shared" si="104"/>
        <v>0.19852873280187139</v>
      </c>
      <c r="O2322" s="4"/>
      <c r="P2322" s="23"/>
      <c r="R2322" s="34">
        <v>215.5</v>
      </c>
      <c r="S2322" s="34">
        <v>219.5</v>
      </c>
      <c r="T2322" s="34">
        <v>69.349999999999994</v>
      </c>
      <c r="U2322" s="34">
        <v>36.549999999999997</v>
      </c>
      <c r="V2322" s="34">
        <v>57.25</v>
      </c>
      <c r="W2322" s="78"/>
      <c r="X2322" s="78"/>
    </row>
    <row r="2323" spans="1:24" outlineLevel="1" x14ac:dyDescent="0.2">
      <c r="A2323" s="27">
        <f t="shared" si="105"/>
        <v>2317</v>
      </c>
      <c r="B2323" s="50">
        <f>B2322+1</f>
        <v>43173</v>
      </c>
      <c r="C2323" s="34">
        <v>71.75</v>
      </c>
      <c r="D2323" s="34">
        <v>88.95</v>
      </c>
      <c r="E2323" s="34">
        <v>1.4</v>
      </c>
      <c r="F2323" s="34">
        <v>15.05</v>
      </c>
      <c r="G2323" s="34">
        <v>6.1</v>
      </c>
      <c r="H2323" s="34">
        <v>197.5</v>
      </c>
      <c r="I2323" s="34">
        <v>210.5</v>
      </c>
      <c r="J2323" s="20"/>
      <c r="K2323" s="24">
        <f t="shared" si="103"/>
        <v>66.784000000000006</v>
      </c>
      <c r="L2323" s="24"/>
      <c r="M2323" s="9">
        <v>13.04</v>
      </c>
      <c r="N2323" s="76">
        <f t="shared" si="104"/>
        <v>0.1952563488260661</v>
      </c>
      <c r="O2323" s="4"/>
      <c r="P2323" s="23"/>
      <c r="R2323" s="34">
        <v>215.5</v>
      </c>
      <c r="S2323" s="34">
        <v>221.25</v>
      </c>
      <c r="T2323" s="34">
        <v>71</v>
      </c>
      <c r="U2323" s="34">
        <v>38.35</v>
      </c>
      <c r="V2323" s="34">
        <v>59.05</v>
      </c>
      <c r="W2323" s="78"/>
      <c r="X2323" s="78"/>
    </row>
    <row r="2324" spans="1:24" outlineLevel="1" x14ac:dyDescent="0.2">
      <c r="A2324" s="27">
        <f t="shared" si="105"/>
        <v>2318</v>
      </c>
      <c r="B2324" s="50">
        <f>B2323+1</f>
        <v>43174</v>
      </c>
      <c r="C2324" s="34">
        <v>71.5</v>
      </c>
      <c r="D2324" s="34">
        <v>88.4</v>
      </c>
      <c r="E2324" s="34">
        <v>1.4</v>
      </c>
      <c r="F2324" s="34">
        <v>15.05</v>
      </c>
      <c r="G2324" s="34">
        <v>6.1</v>
      </c>
      <c r="H2324" s="34">
        <v>197.5</v>
      </c>
      <c r="I2324" s="34">
        <v>210.5</v>
      </c>
      <c r="J2324" s="20"/>
      <c r="K2324" s="24">
        <f t="shared" si="103"/>
        <v>66.278000000000006</v>
      </c>
      <c r="L2324" s="24"/>
      <c r="M2324" s="9">
        <v>12.85</v>
      </c>
      <c r="N2324" s="76">
        <f t="shared" si="104"/>
        <v>0.19388032227888588</v>
      </c>
      <c r="O2324" s="4"/>
      <c r="P2324" s="23"/>
      <c r="R2324" s="34">
        <v>216.5</v>
      </c>
      <c r="S2324" s="34">
        <v>223</v>
      </c>
      <c r="T2324" s="34">
        <v>71.25</v>
      </c>
      <c r="U2324" s="34">
        <v>38.1</v>
      </c>
      <c r="V2324" s="34">
        <v>58.8</v>
      </c>
      <c r="W2324" s="78"/>
      <c r="X2324" s="78"/>
    </row>
    <row r="2325" spans="1:24" outlineLevel="1" x14ac:dyDescent="0.2">
      <c r="A2325" s="27">
        <f t="shared" si="105"/>
        <v>2319</v>
      </c>
      <c r="B2325" s="50">
        <f>B2324+1</f>
        <v>43175</v>
      </c>
      <c r="C2325" s="34">
        <v>69.900000000000006</v>
      </c>
      <c r="D2325" s="34">
        <v>86.5</v>
      </c>
      <c r="E2325" s="34">
        <v>1.35</v>
      </c>
      <c r="F2325" s="34">
        <v>14.95</v>
      </c>
      <c r="G2325" s="34">
        <v>6.1</v>
      </c>
      <c r="H2325" s="34">
        <v>197.5</v>
      </c>
      <c r="I2325" s="34">
        <v>210.5</v>
      </c>
      <c r="J2325" s="20"/>
      <c r="K2325" s="24">
        <f t="shared" si="103"/>
        <v>64.63</v>
      </c>
      <c r="L2325" s="24"/>
      <c r="M2325" s="9">
        <v>12.8</v>
      </c>
      <c r="N2325" s="76">
        <f t="shared" si="104"/>
        <v>0.198050440971685</v>
      </c>
      <c r="O2325" s="4"/>
      <c r="P2325" s="23"/>
      <c r="R2325" s="34">
        <v>216.5</v>
      </c>
      <c r="S2325" s="34">
        <v>223</v>
      </c>
      <c r="T2325" s="34">
        <v>69.45</v>
      </c>
      <c r="U2325" s="34">
        <v>36.200000000000003</v>
      </c>
      <c r="V2325" s="34">
        <v>56.9</v>
      </c>
      <c r="W2325" s="78"/>
      <c r="X2325" s="78"/>
    </row>
    <row r="2326" spans="1:24" outlineLevel="1" x14ac:dyDescent="0.2">
      <c r="A2326" s="27">
        <f t="shared" si="105"/>
        <v>2320</v>
      </c>
      <c r="B2326" s="50">
        <f>B2325+3</f>
        <v>43178</v>
      </c>
      <c r="C2326" s="34">
        <v>67.349999999999994</v>
      </c>
      <c r="D2326" s="34">
        <v>84.25</v>
      </c>
      <c r="E2326" s="34">
        <v>1.35</v>
      </c>
      <c r="F2326" s="34">
        <v>14.8</v>
      </c>
      <c r="G2326" s="34">
        <v>6.1</v>
      </c>
      <c r="H2326" s="34">
        <v>197.5</v>
      </c>
      <c r="I2326" s="34">
        <v>210.5</v>
      </c>
      <c r="J2326" s="20"/>
      <c r="K2326" s="24">
        <f t="shared" si="103"/>
        <v>62.710000000000008</v>
      </c>
      <c r="L2326" s="24"/>
      <c r="M2326" s="9">
        <v>12.47</v>
      </c>
      <c r="N2326" s="76">
        <f t="shared" si="104"/>
        <v>0.19885185775793332</v>
      </c>
      <c r="O2326" s="4"/>
      <c r="P2326" s="23"/>
      <c r="R2326" s="34">
        <v>218.5</v>
      </c>
      <c r="S2326" s="34">
        <v>222</v>
      </c>
      <c r="T2326" s="34">
        <v>67.45</v>
      </c>
      <c r="U2326" s="34">
        <v>33.950000000000003</v>
      </c>
      <c r="V2326" s="34">
        <v>54.65</v>
      </c>
      <c r="W2326" s="78"/>
      <c r="X2326" s="78"/>
    </row>
    <row r="2327" spans="1:24" outlineLevel="1" x14ac:dyDescent="0.2">
      <c r="A2327" s="27">
        <f t="shared" si="105"/>
        <v>2321</v>
      </c>
      <c r="B2327" s="50">
        <f>B2326+1</f>
        <v>43179</v>
      </c>
      <c r="C2327" s="34">
        <v>66.8</v>
      </c>
      <c r="D2327" s="34">
        <v>83.7</v>
      </c>
      <c r="E2327" s="34">
        <v>1.35</v>
      </c>
      <c r="F2327" s="34">
        <v>14.75</v>
      </c>
      <c r="G2327" s="34">
        <v>5.95</v>
      </c>
      <c r="H2327" s="34">
        <v>196.9</v>
      </c>
      <c r="I2327" s="34">
        <v>210</v>
      </c>
      <c r="J2327" s="20"/>
      <c r="K2327" s="24">
        <f t="shared" si="103"/>
        <v>62.254000000000005</v>
      </c>
      <c r="L2327" s="24"/>
      <c r="M2327" s="9">
        <v>12.55</v>
      </c>
      <c r="N2327" s="76">
        <f t="shared" si="104"/>
        <v>0.20159347190541974</v>
      </c>
      <c r="O2327" s="4"/>
      <c r="P2327" s="23"/>
      <c r="R2327" s="34">
        <v>214</v>
      </c>
      <c r="S2327" s="34">
        <v>219.5</v>
      </c>
      <c r="T2327" s="34">
        <v>66.95</v>
      </c>
      <c r="U2327" s="34">
        <v>33.4</v>
      </c>
      <c r="V2327" s="34">
        <v>54.1</v>
      </c>
      <c r="W2327" s="78"/>
      <c r="X2327" s="78"/>
    </row>
    <row r="2328" spans="1:24" outlineLevel="1" x14ac:dyDescent="0.2">
      <c r="A2328" s="27">
        <f t="shared" si="105"/>
        <v>2322</v>
      </c>
      <c r="B2328" s="50">
        <f>B2327+1</f>
        <v>43180</v>
      </c>
      <c r="C2328" s="34">
        <v>67.900000000000006</v>
      </c>
      <c r="D2328" s="34">
        <v>84.8</v>
      </c>
      <c r="E2328" s="34">
        <v>1.35</v>
      </c>
      <c r="F2328" s="34">
        <v>14.75</v>
      </c>
      <c r="G2328" s="34">
        <v>5.95</v>
      </c>
      <c r="H2328" s="34">
        <v>190.75</v>
      </c>
      <c r="I2328" s="34">
        <v>204</v>
      </c>
      <c r="J2328" s="20"/>
      <c r="K2328" s="24">
        <f t="shared" si="103"/>
        <v>63.266000000000005</v>
      </c>
      <c r="L2328" s="24"/>
      <c r="M2328" s="9">
        <v>12.99</v>
      </c>
      <c r="N2328" s="76">
        <f t="shared" si="104"/>
        <v>0.20532355451585368</v>
      </c>
      <c r="O2328" s="4"/>
      <c r="P2328" s="23"/>
      <c r="R2328" s="34">
        <v>207.5</v>
      </c>
      <c r="S2328" s="34">
        <v>213.5</v>
      </c>
      <c r="T2328" s="34">
        <v>67.650000000000006</v>
      </c>
      <c r="U2328" s="34">
        <v>34.5</v>
      </c>
      <c r="V2328" s="34">
        <v>55.2</v>
      </c>
      <c r="W2328" s="78"/>
      <c r="X2328" s="78"/>
    </row>
    <row r="2329" spans="1:24" outlineLevel="1" x14ac:dyDescent="0.2">
      <c r="A2329" s="27">
        <f t="shared" si="105"/>
        <v>2323</v>
      </c>
      <c r="B2329" s="50">
        <f>B2328+1</f>
        <v>43181</v>
      </c>
      <c r="C2329" s="34">
        <v>67.7</v>
      </c>
      <c r="D2329" s="34">
        <v>84.6</v>
      </c>
      <c r="E2329" s="34">
        <v>1.35</v>
      </c>
      <c r="F2329" s="34">
        <v>14.95</v>
      </c>
      <c r="G2329" s="34">
        <v>6</v>
      </c>
      <c r="H2329" s="34">
        <v>190.6</v>
      </c>
      <c r="I2329" s="34">
        <v>204</v>
      </c>
      <c r="J2329" s="20"/>
      <c r="K2329" s="24">
        <f t="shared" si="103"/>
        <v>62.881999999999991</v>
      </c>
      <c r="L2329" s="24"/>
      <c r="M2329" s="9">
        <v>12.58</v>
      </c>
      <c r="N2329" s="76">
        <f t="shared" si="104"/>
        <v>0.20005725008746544</v>
      </c>
      <c r="O2329" s="4"/>
      <c r="P2329" s="23"/>
      <c r="R2329" s="34">
        <v>207.5</v>
      </c>
      <c r="S2329" s="34">
        <v>213.5</v>
      </c>
      <c r="T2329" s="34">
        <v>68.150000000000006</v>
      </c>
      <c r="U2329" s="34">
        <v>34.299999999999997</v>
      </c>
      <c r="V2329" s="34">
        <v>55</v>
      </c>
      <c r="W2329" s="78"/>
      <c r="X2329" s="78"/>
    </row>
    <row r="2330" spans="1:24" outlineLevel="1" x14ac:dyDescent="0.2">
      <c r="A2330" s="27">
        <f t="shared" si="105"/>
        <v>2324</v>
      </c>
      <c r="B2330" s="50">
        <f>B2329+1</f>
        <v>43182</v>
      </c>
      <c r="C2330" s="34">
        <v>64.05</v>
      </c>
      <c r="D2330" s="34">
        <v>80.95</v>
      </c>
      <c r="E2330" s="34">
        <v>1.3</v>
      </c>
      <c r="F2330" s="34">
        <v>14.95</v>
      </c>
      <c r="G2330" s="34">
        <v>6.1</v>
      </c>
      <c r="H2330" s="34">
        <v>185.6</v>
      </c>
      <c r="I2330" s="34">
        <v>199</v>
      </c>
      <c r="J2330" s="20"/>
      <c r="K2330" s="24">
        <f t="shared" si="103"/>
        <v>59.524000000000001</v>
      </c>
      <c r="L2330" s="24"/>
      <c r="M2330" s="9">
        <v>12.51</v>
      </c>
      <c r="N2330" s="76">
        <f t="shared" si="104"/>
        <v>0.21016732746455211</v>
      </c>
      <c r="O2330" s="4"/>
      <c r="P2330" s="23"/>
      <c r="R2330" s="34">
        <v>204</v>
      </c>
      <c r="S2330" s="34">
        <v>208</v>
      </c>
      <c r="T2330" s="34">
        <v>64.650000000000006</v>
      </c>
      <c r="U2330" s="34">
        <v>30.65</v>
      </c>
      <c r="V2330" s="34">
        <v>51.35</v>
      </c>
      <c r="W2330" s="78"/>
      <c r="X2330" s="78"/>
    </row>
    <row r="2331" spans="1:24" outlineLevel="1" x14ac:dyDescent="0.2">
      <c r="A2331" s="27">
        <f t="shared" si="105"/>
        <v>2325</v>
      </c>
      <c r="B2331" s="50">
        <f>B2330+3</f>
        <v>43185</v>
      </c>
      <c r="C2331" s="34">
        <v>63.05</v>
      </c>
      <c r="D2331" s="34">
        <v>79.95</v>
      </c>
      <c r="E2331" s="34">
        <v>1.3</v>
      </c>
      <c r="F2331" s="34">
        <v>14.95</v>
      </c>
      <c r="G2331" s="34">
        <v>6.25</v>
      </c>
      <c r="H2331" s="34">
        <v>185.7</v>
      </c>
      <c r="I2331" s="34">
        <v>199</v>
      </c>
      <c r="J2331" s="20"/>
      <c r="K2331" s="24">
        <f t="shared" si="103"/>
        <v>58.603999999999999</v>
      </c>
      <c r="L2331" s="24"/>
      <c r="M2331" s="9">
        <v>12.69</v>
      </c>
      <c r="N2331" s="76">
        <f t="shared" si="104"/>
        <v>0.21653812026482833</v>
      </c>
      <c r="O2331" s="4"/>
      <c r="P2331" s="23"/>
      <c r="R2331" s="34">
        <v>203</v>
      </c>
      <c r="S2331" s="34">
        <v>208</v>
      </c>
      <c r="T2331" s="34">
        <v>63.65</v>
      </c>
      <c r="U2331" s="34">
        <v>29.85</v>
      </c>
      <c r="V2331" s="34">
        <v>50.55</v>
      </c>
      <c r="W2331" s="78"/>
      <c r="X2331" s="78"/>
    </row>
    <row r="2332" spans="1:24" outlineLevel="1" x14ac:dyDescent="0.2">
      <c r="A2332" s="27">
        <f t="shared" si="105"/>
        <v>2326</v>
      </c>
      <c r="B2332" s="50">
        <f>B2331+1</f>
        <v>43186</v>
      </c>
      <c r="C2332" s="34">
        <v>63.45</v>
      </c>
      <c r="D2332" s="34">
        <v>81.8</v>
      </c>
      <c r="E2332" s="34">
        <v>1.3</v>
      </c>
      <c r="F2332" s="34">
        <v>14.5</v>
      </c>
      <c r="G2332" s="34">
        <v>6.25</v>
      </c>
      <c r="H2332" s="34">
        <v>182.2</v>
      </c>
      <c r="I2332" s="34">
        <v>195.5</v>
      </c>
      <c r="J2332" s="20"/>
      <c r="K2332" s="24">
        <f t="shared" si="103"/>
        <v>60.756</v>
      </c>
      <c r="L2332" s="24"/>
      <c r="M2332" s="9">
        <v>12.23</v>
      </c>
      <c r="N2332" s="76">
        <f t="shared" si="104"/>
        <v>0.20129699124366318</v>
      </c>
      <c r="O2332" s="4"/>
      <c r="P2332" s="23"/>
      <c r="R2332" s="34">
        <v>198</v>
      </c>
      <c r="S2332" s="34">
        <v>203.5</v>
      </c>
      <c r="T2332" s="34">
        <v>63.9</v>
      </c>
      <c r="U2332" s="34">
        <v>30.25</v>
      </c>
      <c r="V2332" s="34">
        <v>50.95</v>
      </c>
      <c r="W2332" s="78"/>
      <c r="X2332" s="78"/>
    </row>
    <row r="2333" spans="1:24" outlineLevel="1" x14ac:dyDescent="0.2">
      <c r="A2333" s="27">
        <f t="shared" si="105"/>
        <v>2327</v>
      </c>
      <c r="B2333" s="50">
        <f>B2332+1</f>
        <v>43187</v>
      </c>
      <c r="C2333" s="34">
        <v>63.05</v>
      </c>
      <c r="D2333" s="34">
        <v>81.400000000000006</v>
      </c>
      <c r="E2333" s="34">
        <v>1.3</v>
      </c>
      <c r="F2333" s="34">
        <v>14.4</v>
      </c>
      <c r="G2333" s="34">
        <v>5.8</v>
      </c>
      <c r="H2333" s="34">
        <v>180.25</v>
      </c>
      <c r="I2333" s="34">
        <v>193.5</v>
      </c>
      <c r="J2333" s="20"/>
      <c r="K2333" s="24">
        <f t="shared" si="103"/>
        <v>60.488000000000007</v>
      </c>
      <c r="L2333" s="24"/>
      <c r="M2333" s="9">
        <v>12.45</v>
      </c>
      <c r="N2333" s="76">
        <f t="shared" si="104"/>
        <v>0.20582594894855175</v>
      </c>
      <c r="O2333" s="4"/>
      <c r="P2333" s="23"/>
      <c r="R2333" s="34">
        <v>196.5</v>
      </c>
      <c r="S2333" s="34">
        <v>201</v>
      </c>
      <c r="T2333" s="34">
        <v>64.150000000000006</v>
      </c>
      <c r="U2333" s="34">
        <v>29.85</v>
      </c>
      <c r="V2333" s="34">
        <v>50.55</v>
      </c>
      <c r="W2333" s="78"/>
      <c r="X2333" s="78"/>
    </row>
    <row r="2334" spans="1:24" outlineLevel="1" x14ac:dyDescent="0.2">
      <c r="A2334" s="27">
        <f t="shared" si="105"/>
        <v>2328</v>
      </c>
      <c r="B2334" s="50">
        <f>B2333+1</f>
        <v>43188</v>
      </c>
      <c r="C2334" s="34">
        <v>63.1</v>
      </c>
      <c r="D2334" s="34">
        <v>81.45</v>
      </c>
      <c r="E2334" s="34">
        <v>1.3</v>
      </c>
      <c r="F2334" s="34">
        <v>14.3</v>
      </c>
      <c r="G2334" s="34">
        <v>5.8</v>
      </c>
      <c r="H2334" s="34">
        <v>180.25</v>
      </c>
      <c r="I2334" s="34">
        <v>192.5</v>
      </c>
      <c r="J2334" s="20"/>
      <c r="K2334" s="24">
        <f t="shared" si="103"/>
        <v>60.634000000000015</v>
      </c>
      <c r="L2334" s="24"/>
      <c r="M2334" s="9">
        <v>12.72</v>
      </c>
      <c r="N2334" s="76">
        <f t="shared" si="104"/>
        <v>0.20978328990335451</v>
      </c>
      <c r="O2334" s="4"/>
      <c r="P2334" s="23"/>
      <c r="R2334" s="34">
        <v>196.5</v>
      </c>
      <c r="S2334" s="34">
        <v>200</v>
      </c>
      <c r="T2334" s="34">
        <v>64.75</v>
      </c>
      <c r="U2334" s="34">
        <v>29.9</v>
      </c>
      <c r="V2334" s="34">
        <v>50.6</v>
      </c>
      <c r="W2334" s="78"/>
      <c r="X2334" s="78"/>
    </row>
    <row r="2335" spans="1:24" outlineLevel="1" x14ac:dyDescent="0.2">
      <c r="A2335" s="27">
        <f t="shared" si="105"/>
        <v>2329</v>
      </c>
      <c r="B2335" s="50">
        <f>B2334+4</f>
        <v>43192</v>
      </c>
      <c r="C2335" s="34">
        <v>65.400000000000006</v>
      </c>
      <c r="D2335" s="34">
        <v>83.75</v>
      </c>
      <c r="E2335" s="34">
        <v>1.3</v>
      </c>
      <c r="F2335" s="34">
        <v>14.3</v>
      </c>
      <c r="G2335" s="34">
        <v>5.7</v>
      </c>
      <c r="H2335" s="34">
        <v>179.3</v>
      </c>
      <c r="I2335" s="34">
        <v>191.5</v>
      </c>
      <c r="J2335" s="20"/>
      <c r="K2335" s="24">
        <f t="shared" si="103"/>
        <v>62.75</v>
      </c>
      <c r="L2335" s="24"/>
      <c r="M2335" s="9">
        <v>12.91</v>
      </c>
      <c r="N2335" s="76">
        <f t="shared" si="104"/>
        <v>0.2057370517928287</v>
      </c>
      <c r="O2335" s="4"/>
      <c r="P2335" s="23"/>
      <c r="R2335" s="34">
        <v>196.5</v>
      </c>
      <c r="S2335" s="34">
        <v>199</v>
      </c>
      <c r="T2335" s="34">
        <v>66.599999999999994</v>
      </c>
      <c r="U2335" s="34">
        <v>36</v>
      </c>
      <c r="V2335" s="34">
        <v>52.9</v>
      </c>
      <c r="W2335" s="78"/>
      <c r="X2335" s="78"/>
    </row>
    <row r="2336" spans="1:24" outlineLevel="1" x14ac:dyDescent="0.2">
      <c r="A2336" s="27">
        <f t="shared" si="105"/>
        <v>2330</v>
      </c>
      <c r="B2336" s="50">
        <f>B2335+1</f>
        <v>43193</v>
      </c>
      <c r="C2336" s="34">
        <v>63.8</v>
      </c>
      <c r="D2336" s="34">
        <v>82.15</v>
      </c>
      <c r="E2336" s="34">
        <v>1.3</v>
      </c>
      <c r="F2336" s="34">
        <v>14</v>
      </c>
      <c r="G2336" s="34">
        <v>5.4</v>
      </c>
      <c r="H2336" s="34">
        <v>179.35</v>
      </c>
      <c r="I2336" s="34">
        <v>191.5</v>
      </c>
      <c r="J2336" s="20"/>
      <c r="K2336" s="24">
        <f t="shared" si="103"/>
        <v>61.578000000000003</v>
      </c>
      <c r="L2336" s="24"/>
      <c r="M2336" s="9">
        <v>12.78</v>
      </c>
      <c r="N2336" s="76">
        <f t="shared" si="104"/>
        <v>0.20754165448699208</v>
      </c>
      <c r="O2336" s="4"/>
      <c r="P2336" s="23"/>
      <c r="R2336" s="34">
        <v>197.5</v>
      </c>
      <c r="S2336" s="34">
        <v>201.5</v>
      </c>
      <c r="T2336" s="34">
        <v>65.05</v>
      </c>
      <c r="U2336" s="34">
        <v>36</v>
      </c>
      <c r="V2336" s="34">
        <v>51.5</v>
      </c>
      <c r="W2336" s="78"/>
      <c r="X2336" s="78"/>
    </row>
    <row r="2337" spans="1:24" outlineLevel="1" x14ac:dyDescent="0.2">
      <c r="A2337" s="27">
        <f t="shared" si="105"/>
        <v>2331</v>
      </c>
      <c r="B2337" s="50">
        <f>B2336+1</f>
        <v>43194</v>
      </c>
      <c r="C2337" s="34">
        <v>63</v>
      </c>
      <c r="D2337" s="34">
        <v>81.349999999999994</v>
      </c>
      <c r="E2337" s="34">
        <v>1.3</v>
      </c>
      <c r="F2337" s="34">
        <v>13</v>
      </c>
      <c r="G2337" s="34">
        <v>5.0999999999999996</v>
      </c>
      <c r="H2337" s="34">
        <v>180</v>
      </c>
      <c r="I2337" s="34">
        <v>192</v>
      </c>
      <c r="J2337" s="20"/>
      <c r="K2337" s="24">
        <f t="shared" si="103"/>
        <v>61.841999999999999</v>
      </c>
      <c r="L2337" s="24"/>
      <c r="M2337" s="9">
        <v>12.65</v>
      </c>
      <c r="N2337" s="76">
        <f t="shared" si="104"/>
        <v>0.20455353966559944</v>
      </c>
      <c r="O2337" s="4"/>
      <c r="P2337" s="23"/>
      <c r="R2337" s="34">
        <v>198.5</v>
      </c>
      <c r="S2337" s="34">
        <v>204.25</v>
      </c>
      <c r="T2337" s="34">
        <v>64.599999999999994</v>
      </c>
      <c r="U2337" s="34">
        <v>35.799999999999997</v>
      </c>
      <c r="V2337" s="34">
        <v>50.7</v>
      </c>
      <c r="W2337" s="78"/>
      <c r="X2337" s="78"/>
    </row>
    <row r="2338" spans="1:24" outlineLevel="1" x14ac:dyDescent="0.2">
      <c r="A2338" s="27">
        <f t="shared" si="105"/>
        <v>2332</v>
      </c>
      <c r="B2338" s="50">
        <f>B2337+1</f>
        <v>43195</v>
      </c>
      <c r="C2338" s="34">
        <v>63</v>
      </c>
      <c r="D2338" s="34">
        <v>81.349999999999994</v>
      </c>
      <c r="E2338" s="34">
        <v>1.3</v>
      </c>
      <c r="F2338" s="34">
        <v>13</v>
      </c>
      <c r="G2338" s="34">
        <v>5.0999999999999996</v>
      </c>
      <c r="H2338" s="34">
        <v>180.8</v>
      </c>
      <c r="I2338" s="34">
        <v>192</v>
      </c>
      <c r="J2338" s="20"/>
      <c r="K2338" s="24">
        <f t="shared" si="103"/>
        <v>61.841999999999999</v>
      </c>
      <c r="L2338" s="24"/>
      <c r="M2338" s="9">
        <v>12.95</v>
      </c>
      <c r="N2338" s="76">
        <f t="shared" si="104"/>
        <v>0.20940461175253064</v>
      </c>
      <c r="O2338" s="4"/>
      <c r="P2338" s="23"/>
      <c r="R2338" s="34">
        <v>198.5</v>
      </c>
      <c r="S2338" s="34">
        <v>204</v>
      </c>
      <c r="T2338" s="34">
        <v>64.099999999999994</v>
      </c>
      <c r="U2338" s="34">
        <v>35.799999999999997</v>
      </c>
      <c r="V2338" s="34">
        <v>50.7</v>
      </c>
      <c r="W2338" s="78"/>
      <c r="X2338" s="78"/>
    </row>
    <row r="2339" spans="1:24" outlineLevel="1" x14ac:dyDescent="0.2">
      <c r="A2339" s="27">
        <f t="shared" si="105"/>
        <v>2333</v>
      </c>
      <c r="B2339" s="50">
        <f>B2338+1</f>
        <v>43196</v>
      </c>
      <c r="C2339" s="34">
        <v>63</v>
      </c>
      <c r="D2339" s="34">
        <v>81.349999999999994</v>
      </c>
      <c r="E2339" s="34">
        <v>1.3</v>
      </c>
      <c r="F2339" s="34">
        <v>13</v>
      </c>
      <c r="G2339" s="34">
        <v>5.25</v>
      </c>
      <c r="H2339" s="34">
        <v>180.8</v>
      </c>
      <c r="I2339" s="34">
        <v>192</v>
      </c>
      <c r="J2339" s="20"/>
      <c r="K2339" s="24">
        <f t="shared" si="103"/>
        <v>61.841999999999999</v>
      </c>
      <c r="L2339" s="24"/>
      <c r="M2339" s="9">
        <v>12.66</v>
      </c>
      <c r="N2339" s="76">
        <f t="shared" si="104"/>
        <v>0.20471524206849714</v>
      </c>
      <c r="O2339" s="4"/>
      <c r="P2339" s="23"/>
      <c r="R2339" s="34">
        <v>195.5</v>
      </c>
      <c r="S2339" s="34">
        <v>204</v>
      </c>
      <c r="T2339" s="34">
        <v>64.099999999999994</v>
      </c>
      <c r="U2339" s="34">
        <v>35.799999999999997</v>
      </c>
      <c r="V2339" s="34">
        <v>50.7</v>
      </c>
      <c r="W2339" s="78"/>
      <c r="X2339" s="78"/>
    </row>
    <row r="2340" spans="1:24" outlineLevel="1" x14ac:dyDescent="0.2">
      <c r="A2340" s="27">
        <f t="shared" si="105"/>
        <v>2334</v>
      </c>
      <c r="B2340" s="50">
        <f>B2339+3</f>
        <v>43199</v>
      </c>
      <c r="C2340" s="34">
        <v>64.05</v>
      </c>
      <c r="D2340" s="34">
        <v>82.1</v>
      </c>
      <c r="E2340" s="34">
        <v>1.3</v>
      </c>
      <c r="F2340" s="34">
        <v>13</v>
      </c>
      <c r="G2340" s="34">
        <v>5.35</v>
      </c>
      <c r="H2340" s="34">
        <v>180.8</v>
      </c>
      <c r="I2340" s="34">
        <v>192</v>
      </c>
      <c r="J2340" s="20"/>
      <c r="K2340" s="24">
        <f t="shared" si="103"/>
        <v>62.531999999999996</v>
      </c>
      <c r="L2340" s="24"/>
      <c r="M2340" s="9">
        <v>12.5</v>
      </c>
      <c r="N2340" s="76">
        <f t="shared" si="104"/>
        <v>0.19989765240197022</v>
      </c>
      <c r="O2340" s="4"/>
      <c r="P2340" s="23"/>
      <c r="R2340" s="34">
        <v>192</v>
      </c>
      <c r="S2340" s="34">
        <v>203</v>
      </c>
      <c r="T2340" s="34">
        <v>65.099999999999994</v>
      </c>
      <c r="U2340" s="34">
        <v>36.85</v>
      </c>
      <c r="V2340" s="34">
        <v>51.75</v>
      </c>
      <c r="W2340" s="78"/>
      <c r="X2340" s="78"/>
    </row>
    <row r="2341" spans="1:24" outlineLevel="1" x14ac:dyDescent="0.2">
      <c r="A2341" s="27">
        <f t="shared" si="105"/>
        <v>2335</v>
      </c>
      <c r="B2341" s="50">
        <f>B2340+1</f>
        <v>43200</v>
      </c>
      <c r="C2341" s="34">
        <v>65.849999999999994</v>
      </c>
      <c r="D2341" s="34">
        <v>83.9</v>
      </c>
      <c r="E2341" s="34">
        <v>1.3</v>
      </c>
      <c r="F2341" s="34">
        <v>13.1</v>
      </c>
      <c r="G2341" s="34">
        <v>5.95</v>
      </c>
      <c r="H2341" s="34">
        <v>180.6</v>
      </c>
      <c r="I2341" s="34">
        <v>192</v>
      </c>
      <c r="J2341" s="20"/>
      <c r="K2341" s="24">
        <f t="shared" si="103"/>
        <v>64.088000000000008</v>
      </c>
      <c r="L2341" s="24"/>
      <c r="M2341" s="9">
        <v>13.1</v>
      </c>
      <c r="N2341" s="76">
        <f t="shared" si="104"/>
        <v>0.20440644114342776</v>
      </c>
      <c r="O2341" s="4"/>
      <c r="P2341" s="23"/>
      <c r="R2341" s="34">
        <v>192</v>
      </c>
      <c r="S2341" s="34">
        <v>203.5</v>
      </c>
      <c r="T2341" s="34">
        <v>66.55</v>
      </c>
      <c r="U2341" s="34">
        <v>38.65</v>
      </c>
      <c r="V2341" s="34">
        <v>53.55</v>
      </c>
      <c r="W2341" s="78"/>
      <c r="X2341" s="78"/>
    </row>
    <row r="2342" spans="1:24" outlineLevel="1" x14ac:dyDescent="0.2">
      <c r="A2342" s="27">
        <f t="shared" si="105"/>
        <v>2336</v>
      </c>
      <c r="B2342" s="50">
        <f>B2341+1</f>
        <v>43201</v>
      </c>
      <c r="C2342" s="34">
        <v>64.2</v>
      </c>
      <c r="D2342" s="34">
        <v>82.25</v>
      </c>
      <c r="E2342" s="34">
        <v>1.3</v>
      </c>
      <c r="F2342" s="34">
        <v>13.1</v>
      </c>
      <c r="G2342" s="34">
        <v>5.85</v>
      </c>
      <c r="H2342" s="34">
        <v>180.8</v>
      </c>
      <c r="I2342" s="34">
        <v>192</v>
      </c>
      <c r="J2342" s="20"/>
      <c r="K2342" s="24">
        <f t="shared" si="103"/>
        <v>62.57</v>
      </c>
      <c r="L2342" s="24"/>
      <c r="M2342" s="9">
        <v>13.14</v>
      </c>
      <c r="N2342" s="76">
        <f t="shared" si="104"/>
        <v>0.2100047946300144</v>
      </c>
      <c r="O2342" s="4"/>
      <c r="P2342" s="23"/>
      <c r="R2342" s="34">
        <v>192</v>
      </c>
      <c r="S2342" s="34">
        <v>202</v>
      </c>
      <c r="T2342" s="34">
        <v>65.900000000000006</v>
      </c>
      <c r="U2342" s="34">
        <v>38</v>
      </c>
      <c r="V2342" s="34">
        <v>51.9</v>
      </c>
      <c r="W2342" s="78"/>
      <c r="X2342" s="78"/>
    </row>
    <row r="2343" spans="1:24" outlineLevel="1" x14ac:dyDescent="0.2">
      <c r="A2343" s="27">
        <f t="shared" si="105"/>
        <v>2337</v>
      </c>
      <c r="B2343" s="50">
        <f>B2342+1</f>
        <v>43202</v>
      </c>
      <c r="C2343" s="34">
        <v>64.75</v>
      </c>
      <c r="D2343" s="34">
        <v>82.8</v>
      </c>
      <c r="E2343" s="34">
        <v>1.3</v>
      </c>
      <c r="F2343" s="34">
        <v>13.35</v>
      </c>
      <c r="G2343" s="34">
        <v>6.1</v>
      </c>
      <c r="H2343" s="34">
        <v>180.25</v>
      </c>
      <c r="I2343" s="34">
        <v>191.5</v>
      </c>
      <c r="J2343" s="20"/>
      <c r="K2343" s="24">
        <f t="shared" si="103"/>
        <v>62.826000000000001</v>
      </c>
      <c r="L2343" s="24"/>
      <c r="M2343" s="9">
        <v>13.08</v>
      </c>
      <c r="N2343" s="76">
        <f t="shared" si="104"/>
        <v>0.2081940597841658</v>
      </c>
      <c r="O2343" s="4"/>
      <c r="P2343" s="23"/>
      <c r="R2343" s="34">
        <v>192</v>
      </c>
      <c r="S2343" s="34">
        <v>201.5</v>
      </c>
      <c r="T2343" s="34">
        <v>65.400000000000006</v>
      </c>
      <c r="U2343" s="34">
        <v>38.549999999999997</v>
      </c>
      <c r="V2343" s="34">
        <v>52.45</v>
      </c>
      <c r="W2343" s="78"/>
      <c r="X2343" s="78"/>
    </row>
    <row r="2344" spans="1:24" outlineLevel="1" x14ac:dyDescent="0.2">
      <c r="A2344" s="27">
        <f t="shared" si="105"/>
        <v>2338</v>
      </c>
      <c r="B2344" s="50">
        <f>B2343+1</f>
        <v>43203</v>
      </c>
      <c r="C2344" s="34">
        <v>65.25</v>
      </c>
      <c r="D2344" s="34">
        <v>82.65</v>
      </c>
      <c r="E2344" s="34">
        <v>1.3</v>
      </c>
      <c r="F2344" s="34">
        <v>13.75</v>
      </c>
      <c r="G2344" s="34">
        <v>6.4</v>
      </c>
      <c r="H2344" s="34">
        <v>178.5</v>
      </c>
      <c r="I2344" s="34">
        <v>190</v>
      </c>
      <c r="J2344" s="20"/>
      <c r="K2344" s="24">
        <f t="shared" si="103"/>
        <v>62.288000000000011</v>
      </c>
      <c r="L2344" s="24"/>
      <c r="M2344" s="9">
        <v>13.12</v>
      </c>
      <c r="N2344" s="76">
        <f t="shared" si="104"/>
        <v>0.2106344721294631</v>
      </c>
      <c r="O2344" s="4"/>
      <c r="P2344" s="23"/>
      <c r="R2344" s="34">
        <v>191</v>
      </c>
      <c r="S2344" s="34">
        <v>199</v>
      </c>
      <c r="T2344" s="34">
        <v>66.400000000000006</v>
      </c>
      <c r="U2344" s="34">
        <v>39.049999999999997</v>
      </c>
      <c r="V2344" s="34">
        <v>52.95</v>
      </c>
      <c r="W2344" s="78"/>
      <c r="X2344" s="78"/>
    </row>
    <row r="2345" spans="1:24" outlineLevel="1" x14ac:dyDescent="0.2">
      <c r="A2345" s="27">
        <f t="shared" si="105"/>
        <v>2339</v>
      </c>
      <c r="B2345" s="50">
        <f>B2344+3</f>
        <v>43206</v>
      </c>
      <c r="C2345" s="34">
        <v>64.05</v>
      </c>
      <c r="D2345" s="34">
        <v>81.45</v>
      </c>
      <c r="E2345" s="34">
        <v>1.3</v>
      </c>
      <c r="F2345" s="34">
        <v>13.95</v>
      </c>
      <c r="G2345" s="34">
        <v>6.4</v>
      </c>
      <c r="H2345" s="34">
        <v>178.5</v>
      </c>
      <c r="I2345" s="34">
        <v>190</v>
      </c>
      <c r="J2345" s="20"/>
      <c r="K2345" s="24">
        <f t="shared" si="103"/>
        <v>60.984000000000009</v>
      </c>
      <c r="L2345" s="24"/>
      <c r="M2345" s="9">
        <v>12.98</v>
      </c>
      <c r="N2345" s="76">
        <f t="shared" si="104"/>
        <v>0.21284271284271281</v>
      </c>
      <c r="O2345" s="4"/>
      <c r="P2345" s="23"/>
      <c r="R2345" s="34">
        <v>191</v>
      </c>
      <c r="S2345" s="34">
        <v>199.75</v>
      </c>
      <c r="T2345" s="34">
        <v>65.400000000000006</v>
      </c>
      <c r="U2345" s="34">
        <v>37.85</v>
      </c>
      <c r="V2345" s="34">
        <v>51.75</v>
      </c>
      <c r="W2345" s="78"/>
      <c r="X2345" s="78"/>
    </row>
    <row r="2346" spans="1:24" outlineLevel="1" x14ac:dyDescent="0.2">
      <c r="A2346" s="27">
        <f t="shared" si="105"/>
        <v>2340</v>
      </c>
      <c r="B2346" s="50">
        <f>B2345+1</f>
        <v>43207</v>
      </c>
      <c r="C2346" s="34">
        <v>64.45</v>
      </c>
      <c r="D2346" s="34">
        <v>81.849999999999994</v>
      </c>
      <c r="E2346" s="34">
        <v>1.3</v>
      </c>
      <c r="F2346" s="34">
        <v>15.15</v>
      </c>
      <c r="G2346" s="34">
        <v>6.4</v>
      </c>
      <c r="H2346" s="34">
        <v>177.75</v>
      </c>
      <c r="I2346" s="34">
        <v>189.5</v>
      </c>
      <c r="J2346" s="20"/>
      <c r="K2346" s="24">
        <f t="shared" si="103"/>
        <v>60.151999999999994</v>
      </c>
      <c r="L2346" s="24"/>
      <c r="M2346" s="9">
        <v>13.44</v>
      </c>
      <c r="N2346" s="76">
        <f t="shared" si="104"/>
        <v>0.22343396728288337</v>
      </c>
      <c r="O2346" s="4"/>
      <c r="P2346" s="23"/>
      <c r="R2346" s="34">
        <v>186</v>
      </c>
      <c r="S2346" s="34">
        <v>196</v>
      </c>
      <c r="T2346" s="34">
        <v>65.95</v>
      </c>
      <c r="U2346" s="34">
        <v>38.25</v>
      </c>
      <c r="V2346" s="34">
        <v>52.15</v>
      </c>
      <c r="W2346" s="78"/>
      <c r="X2346" s="78"/>
    </row>
    <row r="2347" spans="1:24" outlineLevel="1" x14ac:dyDescent="0.2">
      <c r="A2347" s="27">
        <f t="shared" si="105"/>
        <v>2341</v>
      </c>
      <c r="B2347" s="50">
        <f>B2346+1</f>
        <v>43208</v>
      </c>
      <c r="C2347" s="34">
        <v>66.45</v>
      </c>
      <c r="D2347" s="34">
        <v>84.3</v>
      </c>
      <c r="E2347" s="34">
        <v>1.3</v>
      </c>
      <c r="F2347" s="34">
        <v>16.5</v>
      </c>
      <c r="G2347" s="34">
        <v>6.85</v>
      </c>
      <c r="H2347" s="34">
        <v>173.75</v>
      </c>
      <c r="I2347" s="34">
        <v>185</v>
      </c>
      <c r="J2347" s="20"/>
      <c r="K2347" s="24">
        <f t="shared" si="103"/>
        <v>61.055999999999997</v>
      </c>
      <c r="L2347" s="24"/>
      <c r="M2347" s="9">
        <v>14.01</v>
      </c>
      <c r="N2347" s="76">
        <f t="shared" si="104"/>
        <v>0.22946147798742139</v>
      </c>
      <c r="O2347" s="4"/>
      <c r="P2347" s="23"/>
      <c r="R2347" s="34">
        <v>183</v>
      </c>
      <c r="S2347" s="34">
        <v>191.25</v>
      </c>
      <c r="T2347" s="34">
        <v>66.95</v>
      </c>
      <c r="U2347" s="34">
        <v>40.25</v>
      </c>
      <c r="V2347" s="34">
        <v>54.15</v>
      </c>
      <c r="W2347" s="78"/>
      <c r="X2347" s="78"/>
    </row>
    <row r="2348" spans="1:24" outlineLevel="1" x14ac:dyDescent="0.2">
      <c r="A2348" s="27">
        <f t="shared" si="105"/>
        <v>2342</v>
      </c>
      <c r="B2348" s="50">
        <f>B2347+1</f>
        <v>43209</v>
      </c>
      <c r="C2348" s="34">
        <v>68.3</v>
      </c>
      <c r="D2348" s="34">
        <v>86.35</v>
      </c>
      <c r="E2348" s="34">
        <v>1.35</v>
      </c>
      <c r="F2348" s="34">
        <v>17.899999999999999</v>
      </c>
      <c r="G2348" s="34">
        <v>6.9</v>
      </c>
      <c r="H2348" s="34">
        <v>173.8</v>
      </c>
      <c r="I2348" s="34">
        <v>185</v>
      </c>
      <c r="J2348" s="20"/>
      <c r="K2348" s="24">
        <f t="shared" si="103"/>
        <v>61.541999999999994</v>
      </c>
      <c r="L2348" s="24"/>
      <c r="M2348" s="9">
        <v>14.12</v>
      </c>
      <c r="N2348" s="76">
        <f t="shared" si="104"/>
        <v>0.22943680738357544</v>
      </c>
      <c r="O2348" s="4"/>
      <c r="P2348" s="23"/>
      <c r="R2348" s="34">
        <v>183</v>
      </c>
      <c r="S2348" s="34">
        <v>191.25</v>
      </c>
      <c r="T2348" s="34">
        <v>68.95</v>
      </c>
      <c r="U2348" s="34">
        <v>42.1</v>
      </c>
      <c r="V2348" s="34">
        <v>56</v>
      </c>
      <c r="W2348" s="78"/>
      <c r="X2348" s="78"/>
    </row>
    <row r="2349" spans="1:24" outlineLevel="1" x14ac:dyDescent="0.2">
      <c r="A2349" s="27">
        <f t="shared" si="105"/>
        <v>2343</v>
      </c>
      <c r="B2349" s="50">
        <f>B2348+1</f>
        <v>43210</v>
      </c>
      <c r="C2349" s="34">
        <v>66.849999999999994</v>
      </c>
      <c r="D2349" s="34">
        <v>84.9</v>
      </c>
      <c r="E2349" s="34">
        <v>1.35</v>
      </c>
      <c r="F2349" s="34">
        <v>17.899999999999999</v>
      </c>
      <c r="G2349" s="34">
        <v>6.9</v>
      </c>
      <c r="H2349" s="34">
        <v>173.3</v>
      </c>
      <c r="I2349" s="34">
        <v>184.5</v>
      </c>
      <c r="J2349" s="20"/>
      <c r="K2349" s="24">
        <f t="shared" si="103"/>
        <v>60.208000000000006</v>
      </c>
      <c r="L2349" s="24"/>
      <c r="M2349" s="9">
        <v>14</v>
      </c>
      <c r="N2349" s="76">
        <f t="shared" si="104"/>
        <v>0.23252723890512886</v>
      </c>
      <c r="O2349" s="4"/>
      <c r="P2349" s="23"/>
      <c r="R2349" s="34">
        <v>182.5</v>
      </c>
      <c r="S2349" s="34">
        <v>189</v>
      </c>
      <c r="T2349" s="34">
        <v>67.7</v>
      </c>
      <c r="U2349" s="34">
        <v>40.65</v>
      </c>
      <c r="V2349" s="34">
        <v>54.55</v>
      </c>
      <c r="W2349" s="78"/>
      <c r="X2349" s="78"/>
    </row>
    <row r="2350" spans="1:24" outlineLevel="1" x14ac:dyDescent="0.2">
      <c r="A2350" s="27">
        <f t="shared" si="105"/>
        <v>2344</v>
      </c>
      <c r="B2350" s="50">
        <f>B2349+3</f>
        <v>43213</v>
      </c>
      <c r="C2350" s="34">
        <v>67.55</v>
      </c>
      <c r="D2350" s="34">
        <v>85.8</v>
      </c>
      <c r="E2350" s="34">
        <v>1.35</v>
      </c>
      <c r="F2350" s="34">
        <v>18</v>
      </c>
      <c r="G2350" s="34">
        <v>7.2</v>
      </c>
      <c r="H2350" s="34">
        <v>168.8</v>
      </c>
      <c r="I2350" s="34">
        <v>180</v>
      </c>
      <c r="J2350" s="20"/>
      <c r="K2350" s="24">
        <f t="shared" si="103"/>
        <v>60.936000000000007</v>
      </c>
      <c r="L2350" s="24"/>
      <c r="M2350" s="9">
        <v>13.74</v>
      </c>
      <c r="N2350" s="76">
        <f t="shared" si="104"/>
        <v>0.22548247341473018</v>
      </c>
      <c r="O2350" s="4"/>
      <c r="P2350" s="23"/>
      <c r="R2350" s="34">
        <v>181</v>
      </c>
      <c r="S2350" s="34">
        <v>185.5</v>
      </c>
      <c r="T2350" s="34">
        <v>67.900000000000006</v>
      </c>
      <c r="U2350" s="34">
        <v>41.35</v>
      </c>
      <c r="V2350" s="34">
        <v>55.05</v>
      </c>
      <c r="W2350" s="78"/>
      <c r="X2350" s="78"/>
    </row>
    <row r="2351" spans="1:24" outlineLevel="1" x14ac:dyDescent="0.2">
      <c r="A2351" s="27">
        <f t="shared" si="105"/>
        <v>2345</v>
      </c>
      <c r="B2351" s="50">
        <f>B2350+1</f>
        <v>43214</v>
      </c>
      <c r="C2351" s="34">
        <v>67.25</v>
      </c>
      <c r="D2351" s="34">
        <v>85.5</v>
      </c>
      <c r="E2351" s="34">
        <v>1.35</v>
      </c>
      <c r="F2351" s="34">
        <v>18</v>
      </c>
      <c r="G2351" s="34">
        <v>7.55</v>
      </c>
      <c r="H2351" s="34">
        <v>166.5</v>
      </c>
      <c r="I2351" s="34">
        <v>178</v>
      </c>
      <c r="J2351" s="20"/>
      <c r="K2351" s="24">
        <f t="shared" si="103"/>
        <v>60.66</v>
      </c>
      <c r="L2351" s="24"/>
      <c r="M2351" s="9">
        <v>13.95</v>
      </c>
      <c r="N2351" s="76">
        <f t="shared" si="104"/>
        <v>0.22997032640949555</v>
      </c>
      <c r="O2351" s="4"/>
      <c r="P2351" s="23"/>
      <c r="R2351" s="34">
        <v>179</v>
      </c>
      <c r="S2351" s="34">
        <v>185</v>
      </c>
      <c r="T2351" s="34">
        <v>67.900000000000006</v>
      </c>
      <c r="U2351" s="34">
        <v>41.05</v>
      </c>
      <c r="V2351" s="34">
        <v>54.75</v>
      </c>
      <c r="W2351" s="78"/>
      <c r="X2351" s="78"/>
    </row>
    <row r="2352" spans="1:24" outlineLevel="1" x14ac:dyDescent="0.2">
      <c r="A2352" s="27">
        <f t="shared" si="105"/>
        <v>2346</v>
      </c>
      <c r="B2352" s="50">
        <f>B2351+1</f>
        <v>43215</v>
      </c>
      <c r="C2352" s="34">
        <v>66.25</v>
      </c>
      <c r="D2352" s="34">
        <v>84.5</v>
      </c>
      <c r="E2352" s="34">
        <v>1.35</v>
      </c>
      <c r="F2352" s="34">
        <v>18.350000000000001</v>
      </c>
      <c r="G2352" s="34">
        <v>7.55</v>
      </c>
      <c r="H2352" s="34">
        <v>167.25</v>
      </c>
      <c r="I2352" s="34">
        <v>179</v>
      </c>
      <c r="J2352" s="20"/>
      <c r="K2352" s="24">
        <f t="shared" si="103"/>
        <v>59.390000000000008</v>
      </c>
      <c r="L2352" s="24"/>
      <c r="M2352" s="9">
        <v>13.68</v>
      </c>
      <c r="N2352" s="76">
        <f t="shared" si="104"/>
        <v>0.23034180838525001</v>
      </c>
      <c r="O2352" s="4"/>
      <c r="P2352" s="23"/>
      <c r="R2352" s="34">
        <v>179</v>
      </c>
      <c r="S2352" s="34">
        <v>185</v>
      </c>
      <c r="T2352" s="34">
        <v>67.2</v>
      </c>
      <c r="U2352" s="34">
        <v>40.049999999999997</v>
      </c>
      <c r="V2352" s="34">
        <v>53.75</v>
      </c>
      <c r="W2352" s="78"/>
      <c r="X2352" s="78"/>
    </row>
    <row r="2353" spans="1:24" outlineLevel="1" x14ac:dyDescent="0.2">
      <c r="A2353" s="27">
        <f t="shared" si="105"/>
        <v>2347</v>
      </c>
      <c r="B2353" s="50">
        <f>B2352+1</f>
        <v>43216</v>
      </c>
      <c r="C2353" s="34">
        <v>66.900000000000006</v>
      </c>
      <c r="D2353" s="34">
        <v>85.15</v>
      </c>
      <c r="E2353" s="34">
        <v>1.35</v>
      </c>
      <c r="F2353" s="34">
        <v>18.350000000000001</v>
      </c>
      <c r="G2353" s="34">
        <v>7.55</v>
      </c>
      <c r="H2353" s="34">
        <v>167.25</v>
      </c>
      <c r="I2353" s="34">
        <v>180.35</v>
      </c>
      <c r="J2353" s="20"/>
      <c r="K2353" s="24">
        <f t="shared" si="103"/>
        <v>59.988000000000007</v>
      </c>
      <c r="L2353" s="24"/>
      <c r="M2353" s="9">
        <v>14</v>
      </c>
      <c r="N2353" s="76">
        <f t="shared" si="104"/>
        <v>0.23338000933520034</v>
      </c>
      <c r="O2353" s="4"/>
      <c r="P2353" s="23"/>
      <c r="R2353" s="34">
        <v>174.5</v>
      </c>
      <c r="S2353" s="34">
        <v>187.6</v>
      </c>
      <c r="T2353" s="34">
        <v>67.099999999999994</v>
      </c>
      <c r="U2353" s="34">
        <v>40.049999999999997</v>
      </c>
      <c r="V2353" s="34">
        <v>54.4</v>
      </c>
      <c r="W2353" s="78"/>
      <c r="X2353" s="78"/>
    </row>
    <row r="2354" spans="1:24" outlineLevel="1" x14ac:dyDescent="0.2">
      <c r="A2354" s="27">
        <f t="shared" si="105"/>
        <v>2348</v>
      </c>
      <c r="B2354" s="50">
        <f>B2353+1</f>
        <v>43217</v>
      </c>
      <c r="C2354" s="34">
        <v>64.95</v>
      </c>
      <c r="D2354" s="34">
        <v>83.2</v>
      </c>
      <c r="E2354" s="34">
        <v>1.35</v>
      </c>
      <c r="F2354" s="34">
        <v>18</v>
      </c>
      <c r="G2354" s="34">
        <v>7.3</v>
      </c>
      <c r="H2354" s="34">
        <v>167.1</v>
      </c>
      <c r="I2354" s="34">
        <v>179</v>
      </c>
      <c r="J2354" s="20"/>
      <c r="K2354" s="24">
        <f t="shared" si="103"/>
        <v>58.544000000000011</v>
      </c>
      <c r="L2354" s="24"/>
      <c r="M2354" s="9">
        <v>13.95</v>
      </c>
      <c r="N2354" s="76">
        <f t="shared" si="104"/>
        <v>0.23828231757310736</v>
      </c>
      <c r="O2354" s="4"/>
      <c r="P2354" s="23"/>
      <c r="R2354" s="34">
        <v>179</v>
      </c>
      <c r="S2354" s="34">
        <v>184.5</v>
      </c>
      <c r="T2354" s="34">
        <v>66.349999999999994</v>
      </c>
      <c r="U2354" s="34">
        <v>38.1</v>
      </c>
      <c r="V2354" s="34">
        <v>52.45</v>
      </c>
      <c r="W2354" s="78"/>
      <c r="X2354" s="78"/>
    </row>
    <row r="2355" spans="1:24" outlineLevel="1" x14ac:dyDescent="0.2">
      <c r="A2355" s="27">
        <f t="shared" si="105"/>
        <v>2349</v>
      </c>
      <c r="B2355" s="50">
        <f>B2354+3</f>
        <v>43220</v>
      </c>
      <c r="C2355" s="34">
        <v>65.349999999999994</v>
      </c>
      <c r="D2355" s="34">
        <v>83.6</v>
      </c>
      <c r="E2355" s="34">
        <v>1.35</v>
      </c>
      <c r="F2355" s="34">
        <v>18</v>
      </c>
      <c r="G2355" s="34">
        <v>6.95</v>
      </c>
      <c r="H2355" s="34">
        <v>166.9</v>
      </c>
      <c r="I2355" s="34">
        <v>179</v>
      </c>
      <c r="J2355" s="20"/>
      <c r="K2355" s="24">
        <f t="shared" si="103"/>
        <v>58.911999999999992</v>
      </c>
      <c r="L2355" s="24"/>
      <c r="M2355" s="9">
        <v>13.84</v>
      </c>
      <c r="N2355" s="76">
        <f t="shared" si="104"/>
        <v>0.23492667028788705</v>
      </c>
      <c r="O2355" s="4"/>
      <c r="P2355" s="23"/>
      <c r="R2355" s="34">
        <v>179</v>
      </c>
      <c r="S2355" s="34">
        <v>184.5</v>
      </c>
      <c r="T2355" s="34">
        <v>66.349999999999994</v>
      </c>
      <c r="U2355" s="34">
        <v>38.5</v>
      </c>
      <c r="V2355" s="34">
        <v>52.85</v>
      </c>
      <c r="W2355" s="78"/>
      <c r="X2355" s="78"/>
    </row>
    <row r="2356" spans="1:24" outlineLevel="1" x14ac:dyDescent="0.2">
      <c r="A2356" s="27">
        <f t="shared" si="105"/>
        <v>2350</v>
      </c>
      <c r="B2356" s="50">
        <f>B2355+1</f>
        <v>43221</v>
      </c>
      <c r="C2356" s="34">
        <v>65.349999999999994</v>
      </c>
      <c r="D2356" s="34">
        <v>83.6</v>
      </c>
      <c r="E2356" s="34">
        <v>1.35</v>
      </c>
      <c r="F2356" s="34">
        <v>18</v>
      </c>
      <c r="G2356" s="34">
        <v>6.95</v>
      </c>
      <c r="H2356" s="34">
        <v>166.9</v>
      </c>
      <c r="I2356" s="34">
        <v>179</v>
      </c>
      <c r="J2356" s="20"/>
      <c r="K2356" s="24">
        <f t="shared" si="103"/>
        <v>58.911999999999992</v>
      </c>
      <c r="L2356" s="24"/>
      <c r="M2356" s="9">
        <v>13.54</v>
      </c>
      <c r="N2356" s="76">
        <f t="shared" si="104"/>
        <v>0.22983432916892996</v>
      </c>
      <c r="O2356" s="4"/>
      <c r="P2356" s="23"/>
      <c r="R2356" s="34">
        <v>179</v>
      </c>
      <c r="S2356" s="34">
        <v>184.5</v>
      </c>
      <c r="T2356" s="34">
        <f>+T2355</f>
        <v>66.349999999999994</v>
      </c>
      <c r="U2356" s="34">
        <v>38.5</v>
      </c>
      <c r="V2356" s="34">
        <v>52.85</v>
      </c>
      <c r="W2356" s="78"/>
      <c r="X2356" s="78"/>
    </row>
    <row r="2357" spans="1:24" outlineLevel="1" x14ac:dyDescent="0.2">
      <c r="A2357" s="27">
        <f t="shared" si="105"/>
        <v>2351</v>
      </c>
      <c r="B2357" s="50">
        <f>B2356+1</f>
        <v>43222</v>
      </c>
      <c r="C2357" s="34">
        <v>66.8</v>
      </c>
      <c r="D2357" s="34">
        <v>85.3</v>
      </c>
      <c r="E2357" s="34">
        <v>1.35</v>
      </c>
      <c r="F2357" s="34">
        <v>18</v>
      </c>
      <c r="G2357" s="34">
        <v>7.3</v>
      </c>
      <c r="H2357" s="34">
        <v>166.85</v>
      </c>
      <c r="I2357" s="34">
        <v>179</v>
      </c>
      <c r="J2357" s="20"/>
      <c r="K2357" s="24">
        <f t="shared" si="103"/>
        <v>60.475999999999999</v>
      </c>
      <c r="L2357" s="24"/>
      <c r="M2357" s="9">
        <v>13.73</v>
      </c>
      <c r="N2357" s="76">
        <f t="shared" si="104"/>
        <v>0.22703221112507441</v>
      </c>
      <c r="O2357" s="4"/>
      <c r="P2357" s="23"/>
      <c r="R2357" s="34">
        <v>179</v>
      </c>
      <c r="S2357" s="34">
        <v>184.5</v>
      </c>
      <c r="T2357" s="34">
        <v>67.849999999999994</v>
      </c>
      <c r="U2357" s="34">
        <v>39.700000000000003</v>
      </c>
      <c r="V2357" s="34">
        <v>54.3</v>
      </c>
      <c r="W2357" s="78"/>
      <c r="X2357" s="78"/>
    </row>
    <row r="2358" spans="1:24" outlineLevel="1" x14ac:dyDescent="0.2">
      <c r="A2358" s="27">
        <f t="shared" si="105"/>
        <v>2352</v>
      </c>
      <c r="B2358" s="50">
        <f>B2357+1</f>
        <v>43223</v>
      </c>
      <c r="C2358" s="34">
        <v>66.8</v>
      </c>
      <c r="D2358" s="34">
        <v>85.3</v>
      </c>
      <c r="E2358" s="34">
        <v>1.35</v>
      </c>
      <c r="F2358" s="34">
        <v>18.45</v>
      </c>
      <c r="G2358" s="34">
        <v>7.7</v>
      </c>
      <c r="H2358" s="34">
        <v>169.85</v>
      </c>
      <c r="I2358" s="34">
        <v>182</v>
      </c>
      <c r="J2358" s="20"/>
      <c r="K2358" s="24">
        <f t="shared" si="103"/>
        <v>60.025999999999996</v>
      </c>
      <c r="L2358" s="24"/>
      <c r="M2358" s="9">
        <v>13.89</v>
      </c>
      <c r="N2358" s="76">
        <f t="shared" si="104"/>
        <v>0.23139972678505982</v>
      </c>
      <c r="O2358" s="4"/>
      <c r="P2358" s="23"/>
      <c r="R2358" s="34">
        <v>181</v>
      </c>
      <c r="S2358" s="34">
        <v>193</v>
      </c>
      <c r="T2358" s="34">
        <v>68.150000000000006</v>
      </c>
      <c r="U2358" s="34">
        <v>39.700000000000003</v>
      </c>
      <c r="V2358" s="34">
        <v>54.3</v>
      </c>
      <c r="W2358" s="78"/>
      <c r="X2358" s="78"/>
    </row>
    <row r="2359" spans="1:24" outlineLevel="1" x14ac:dyDescent="0.2">
      <c r="A2359" s="27">
        <f t="shared" si="105"/>
        <v>2353</v>
      </c>
      <c r="B2359" s="50">
        <f>B2358+1</f>
        <v>43224</v>
      </c>
      <c r="C2359" s="34">
        <v>66.099999999999994</v>
      </c>
      <c r="D2359" s="34">
        <v>84.6</v>
      </c>
      <c r="E2359" s="34">
        <v>1.35</v>
      </c>
      <c r="F2359" s="34">
        <v>18.3</v>
      </c>
      <c r="G2359" s="34">
        <v>7.6</v>
      </c>
      <c r="H2359" s="34">
        <v>169.85</v>
      </c>
      <c r="I2359" s="34">
        <v>182</v>
      </c>
      <c r="J2359" s="20"/>
      <c r="K2359" s="24">
        <f t="shared" si="103"/>
        <v>59.531999999999996</v>
      </c>
      <c r="L2359" s="24"/>
      <c r="M2359" s="9">
        <v>14.08</v>
      </c>
      <c r="N2359" s="76">
        <f t="shared" si="104"/>
        <v>0.23651145602365117</v>
      </c>
      <c r="O2359" s="4"/>
      <c r="P2359" s="23"/>
      <c r="R2359" s="34">
        <v>181</v>
      </c>
      <c r="S2359" s="34">
        <v>193.25</v>
      </c>
      <c r="T2359" s="34">
        <v>68.05</v>
      </c>
      <c r="U2359" s="34">
        <v>39</v>
      </c>
      <c r="V2359" s="34">
        <v>53.6</v>
      </c>
      <c r="W2359" s="78"/>
      <c r="X2359" s="78"/>
    </row>
    <row r="2360" spans="1:24" outlineLevel="1" x14ac:dyDescent="0.2">
      <c r="A2360" s="27">
        <f t="shared" si="105"/>
        <v>2354</v>
      </c>
      <c r="B2360" s="50">
        <f>B2359+3</f>
        <v>43227</v>
      </c>
      <c r="C2360" s="34">
        <v>66.95</v>
      </c>
      <c r="D2360" s="34">
        <v>85.45</v>
      </c>
      <c r="E2360" s="34">
        <v>1.35</v>
      </c>
      <c r="F2360" s="34">
        <v>18.3</v>
      </c>
      <c r="G2360" s="34">
        <v>7.65</v>
      </c>
      <c r="H2360" s="34">
        <v>169.5</v>
      </c>
      <c r="I2360" s="34">
        <v>182</v>
      </c>
      <c r="J2360" s="20"/>
      <c r="K2360" s="24">
        <f t="shared" si="103"/>
        <v>60.314000000000007</v>
      </c>
      <c r="L2360" s="24"/>
      <c r="M2360" s="9">
        <v>13.85</v>
      </c>
      <c r="N2360" s="76">
        <f t="shared" si="104"/>
        <v>0.22963159465464067</v>
      </c>
      <c r="O2360" s="4"/>
      <c r="P2360" s="23"/>
      <c r="R2360" s="34">
        <v>181</v>
      </c>
      <c r="S2360" s="34">
        <v>193.25</v>
      </c>
      <c r="T2360" s="34">
        <v>68.05</v>
      </c>
      <c r="U2360" s="34">
        <v>39</v>
      </c>
      <c r="V2360" s="34">
        <v>54.45</v>
      </c>
      <c r="W2360" s="78"/>
      <c r="X2360" s="78"/>
    </row>
    <row r="2361" spans="1:24" outlineLevel="1" x14ac:dyDescent="0.2">
      <c r="A2361" s="27">
        <f t="shared" si="105"/>
        <v>2355</v>
      </c>
      <c r="B2361" s="50">
        <f>B2360+1</f>
        <v>43228</v>
      </c>
      <c r="C2361" s="34">
        <v>67.25</v>
      </c>
      <c r="D2361" s="34">
        <v>85.75</v>
      </c>
      <c r="E2361" s="34">
        <v>1.35</v>
      </c>
      <c r="F2361" s="34">
        <v>18.149999999999999</v>
      </c>
      <c r="G2361" s="34">
        <v>8</v>
      </c>
      <c r="H2361" s="34">
        <v>169.75</v>
      </c>
      <c r="I2361" s="34">
        <v>182.5</v>
      </c>
      <c r="J2361" s="20"/>
      <c r="K2361" s="24">
        <f t="shared" si="103"/>
        <v>60.74</v>
      </c>
      <c r="L2361" s="24"/>
      <c r="M2361" s="9">
        <v>13.74</v>
      </c>
      <c r="N2361" s="76">
        <f t="shared" si="104"/>
        <v>0.22621007573263088</v>
      </c>
      <c r="O2361" s="4"/>
      <c r="P2361" s="23"/>
      <c r="R2361" s="34">
        <v>187.5</v>
      </c>
      <c r="S2361" s="34">
        <v>194.5</v>
      </c>
      <c r="T2361" s="34">
        <v>68.150000000000006</v>
      </c>
      <c r="U2361" s="34">
        <v>39.299999999999997</v>
      </c>
      <c r="V2361" s="34">
        <v>54.75</v>
      </c>
      <c r="W2361" s="78"/>
      <c r="X2361" s="78"/>
    </row>
    <row r="2362" spans="1:24" outlineLevel="1" x14ac:dyDescent="0.2">
      <c r="A2362" s="27">
        <f t="shared" si="105"/>
        <v>2356</v>
      </c>
      <c r="B2362" s="50">
        <f>B2361+1</f>
        <v>43229</v>
      </c>
      <c r="C2362" s="34">
        <v>66.25</v>
      </c>
      <c r="D2362" s="34">
        <v>84.85</v>
      </c>
      <c r="E2362" s="34">
        <v>1.35</v>
      </c>
      <c r="F2362" s="34">
        <v>18.25</v>
      </c>
      <c r="G2362" s="34">
        <v>8.4499999999999993</v>
      </c>
      <c r="H2362" s="34">
        <v>169.95</v>
      </c>
      <c r="I2362" s="34">
        <v>182.75</v>
      </c>
      <c r="J2362" s="20"/>
      <c r="K2362" s="24">
        <f t="shared" si="103"/>
        <v>59.811999999999998</v>
      </c>
      <c r="L2362" s="24"/>
      <c r="M2362" s="9">
        <v>13.93</v>
      </c>
      <c r="N2362" s="76">
        <f t="shared" si="104"/>
        <v>0.23289640874740855</v>
      </c>
      <c r="O2362" s="4"/>
      <c r="P2362" s="23"/>
      <c r="R2362" s="34">
        <v>187.5</v>
      </c>
      <c r="S2362" s="34">
        <v>196.75</v>
      </c>
      <c r="T2362" s="34">
        <v>67.650000000000006</v>
      </c>
      <c r="U2362" s="34">
        <v>38.299999999999997</v>
      </c>
      <c r="V2362" s="34">
        <v>53.75</v>
      </c>
      <c r="W2362" s="78"/>
      <c r="X2362" s="78"/>
    </row>
    <row r="2363" spans="1:24" outlineLevel="1" x14ac:dyDescent="0.2">
      <c r="A2363" s="27">
        <f t="shared" si="105"/>
        <v>2357</v>
      </c>
      <c r="B2363" s="50">
        <f>B2362+1</f>
        <v>43230</v>
      </c>
      <c r="C2363" s="34">
        <v>66.5</v>
      </c>
      <c r="D2363" s="34">
        <v>85.1</v>
      </c>
      <c r="E2363" s="34">
        <v>1.35</v>
      </c>
      <c r="F2363" s="34">
        <v>18.25</v>
      </c>
      <c r="G2363" s="34">
        <v>8.25</v>
      </c>
      <c r="H2363" s="34">
        <v>169.95</v>
      </c>
      <c r="I2363" s="34">
        <v>182.75</v>
      </c>
      <c r="J2363" s="20"/>
      <c r="K2363" s="24">
        <f t="shared" si="103"/>
        <v>60.042000000000002</v>
      </c>
      <c r="L2363" s="24"/>
      <c r="M2363" s="9">
        <v>14.44</v>
      </c>
      <c r="N2363" s="76">
        <f t="shared" si="104"/>
        <v>0.24049831784417572</v>
      </c>
      <c r="O2363" s="4"/>
      <c r="P2363" s="23"/>
      <c r="R2363" s="34">
        <v>187.5</v>
      </c>
      <c r="S2363" s="34">
        <v>197</v>
      </c>
      <c r="T2363" s="34">
        <v>67.900000000000006</v>
      </c>
      <c r="U2363" s="34">
        <v>38.549999999999997</v>
      </c>
      <c r="V2363" s="34">
        <v>54</v>
      </c>
      <c r="W2363" s="78"/>
      <c r="X2363" s="78"/>
    </row>
    <row r="2364" spans="1:24" outlineLevel="1" x14ac:dyDescent="0.2">
      <c r="A2364" s="27">
        <f t="shared" si="105"/>
        <v>2358</v>
      </c>
      <c r="B2364" s="50">
        <f>B2363+1</f>
        <v>43231</v>
      </c>
      <c r="C2364" s="34">
        <v>67.8</v>
      </c>
      <c r="D2364" s="34">
        <v>86.1</v>
      </c>
      <c r="E2364" s="34">
        <v>1.35</v>
      </c>
      <c r="F2364" s="34">
        <v>19.100000000000001</v>
      </c>
      <c r="G2364" s="34">
        <v>8.4</v>
      </c>
      <c r="H2364" s="34">
        <v>169.95</v>
      </c>
      <c r="I2364" s="34">
        <v>182.75</v>
      </c>
      <c r="J2364" s="20"/>
      <c r="K2364" s="24">
        <f t="shared" ref="K2364:K2427" si="106">+D2364*0.92-F2364</f>
        <v>60.112000000000002</v>
      </c>
      <c r="L2364" s="24"/>
      <c r="M2364" s="9">
        <v>14.61</v>
      </c>
      <c r="N2364" s="76">
        <f t="shared" ref="N2364:N2427" si="107">+M2364/K2364</f>
        <v>0.24304631354804362</v>
      </c>
      <c r="O2364" s="4"/>
      <c r="P2364" s="23"/>
      <c r="R2364" s="34">
        <v>184.5</v>
      </c>
      <c r="S2364" s="34">
        <v>197</v>
      </c>
      <c r="T2364" s="34">
        <v>68.900000000000006</v>
      </c>
      <c r="U2364" s="34">
        <v>39.85</v>
      </c>
      <c r="V2364" s="34">
        <v>55.3</v>
      </c>
      <c r="W2364" s="78"/>
      <c r="X2364" s="78"/>
    </row>
    <row r="2365" spans="1:24" outlineLevel="1" x14ac:dyDescent="0.2">
      <c r="A2365" s="27">
        <f t="shared" si="105"/>
        <v>2359</v>
      </c>
      <c r="B2365" s="50">
        <f>B2364+3</f>
        <v>43234</v>
      </c>
      <c r="C2365" s="34">
        <v>65.25</v>
      </c>
      <c r="D2365" s="34">
        <v>86.55</v>
      </c>
      <c r="E2365" s="34">
        <v>1.35</v>
      </c>
      <c r="F2365" s="34">
        <v>19.100000000000001</v>
      </c>
      <c r="G2365" s="34">
        <v>8.35</v>
      </c>
      <c r="H2365" s="34">
        <v>169.95</v>
      </c>
      <c r="I2365" s="34">
        <v>182.75</v>
      </c>
      <c r="J2365" s="20"/>
      <c r="K2365" s="24">
        <f t="shared" si="106"/>
        <v>60.526000000000003</v>
      </c>
      <c r="L2365" s="24"/>
      <c r="M2365" s="9">
        <v>14.97</v>
      </c>
      <c r="N2365" s="76">
        <f t="shared" si="107"/>
        <v>0.2473317252090011</v>
      </c>
      <c r="O2365" s="4"/>
      <c r="P2365" s="23"/>
      <c r="R2365" s="34">
        <v>184.5</v>
      </c>
      <c r="S2365" s="34">
        <v>197</v>
      </c>
      <c r="T2365" s="34">
        <v>69.8</v>
      </c>
      <c r="U2365" s="34">
        <v>40.299999999999997</v>
      </c>
      <c r="V2365" s="34">
        <v>55.75</v>
      </c>
      <c r="W2365" s="78"/>
      <c r="X2365" s="78"/>
    </row>
    <row r="2366" spans="1:24" outlineLevel="1" x14ac:dyDescent="0.2">
      <c r="A2366" s="27">
        <f t="shared" si="105"/>
        <v>2360</v>
      </c>
      <c r="B2366" s="50">
        <f>B2365+1</f>
        <v>43235</v>
      </c>
      <c r="C2366" s="34">
        <v>67.400000000000006</v>
      </c>
      <c r="D2366" s="34">
        <v>86.2</v>
      </c>
      <c r="E2366" s="34">
        <v>1.35</v>
      </c>
      <c r="F2366" s="34">
        <v>18.95</v>
      </c>
      <c r="G2366" s="34">
        <v>8.35</v>
      </c>
      <c r="H2366" s="34">
        <v>169.75</v>
      </c>
      <c r="I2366" s="34">
        <v>182.75</v>
      </c>
      <c r="J2366" s="20"/>
      <c r="K2366" s="24">
        <f t="shared" si="106"/>
        <v>60.353999999999999</v>
      </c>
      <c r="L2366" s="24"/>
      <c r="M2366" s="9">
        <v>14.91</v>
      </c>
      <c r="N2366" s="76">
        <f t="shared" si="107"/>
        <v>0.24704244954766877</v>
      </c>
      <c r="O2366" s="4"/>
      <c r="P2366" s="23"/>
      <c r="R2366" s="34">
        <v>184.5</v>
      </c>
      <c r="S2366" s="34">
        <v>197.5</v>
      </c>
      <c r="T2366" s="34">
        <v>69.05</v>
      </c>
      <c r="U2366" s="34">
        <v>39.450000000000003</v>
      </c>
      <c r="V2366" s="34">
        <v>54.9</v>
      </c>
      <c r="W2366" s="78"/>
      <c r="X2366" s="78"/>
    </row>
    <row r="2367" spans="1:24" outlineLevel="1" x14ac:dyDescent="0.2">
      <c r="A2367" s="27">
        <f t="shared" si="105"/>
        <v>2361</v>
      </c>
      <c r="B2367" s="50">
        <f>B2366+1</f>
        <v>43236</v>
      </c>
      <c r="C2367" s="34">
        <v>67.650000000000006</v>
      </c>
      <c r="D2367" s="34">
        <v>86.45</v>
      </c>
      <c r="E2367" s="34">
        <v>1.35</v>
      </c>
      <c r="F2367" s="34">
        <v>18.100000000000001</v>
      </c>
      <c r="G2367" s="34">
        <v>7.95</v>
      </c>
      <c r="H2367" s="34">
        <v>169.95</v>
      </c>
      <c r="I2367" s="34">
        <v>182.75</v>
      </c>
      <c r="J2367" s="20"/>
      <c r="K2367" s="24">
        <f t="shared" si="106"/>
        <v>61.434000000000005</v>
      </c>
      <c r="L2367" s="24"/>
      <c r="M2367" s="9">
        <v>15.13</v>
      </c>
      <c r="N2367" s="76">
        <f t="shared" si="107"/>
        <v>0.24628056125272649</v>
      </c>
      <c r="O2367" s="4"/>
      <c r="P2367" s="23"/>
      <c r="R2367" s="34">
        <v>184.5</v>
      </c>
      <c r="S2367" s="34">
        <v>197.5</v>
      </c>
      <c r="T2367" s="34">
        <v>69.05</v>
      </c>
      <c r="U2367" s="34">
        <v>39.700000000000003</v>
      </c>
      <c r="V2367" s="34">
        <v>55.15</v>
      </c>
      <c r="W2367" s="78"/>
      <c r="X2367" s="78"/>
    </row>
    <row r="2368" spans="1:24" outlineLevel="1" x14ac:dyDescent="0.2">
      <c r="A2368" s="27">
        <f t="shared" si="105"/>
        <v>2362</v>
      </c>
      <c r="B2368" s="50">
        <f>B2367+1</f>
        <v>43237</v>
      </c>
      <c r="C2368" s="34">
        <v>67.25</v>
      </c>
      <c r="D2368" s="34">
        <v>86.05</v>
      </c>
      <c r="E2368" s="34">
        <v>1.35</v>
      </c>
      <c r="F2368" s="34">
        <v>17</v>
      </c>
      <c r="G2368" s="34">
        <v>7.25</v>
      </c>
      <c r="H2368" s="34">
        <v>170.15</v>
      </c>
      <c r="I2368" s="34">
        <v>183</v>
      </c>
      <c r="J2368" s="20"/>
      <c r="K2368" s="24">
        <f t="shared" si="106"/>
        <v>62.165999999999997</v>
      </c>
      <c r="L2368" s="24"/>
      <c r="M2368" s="9">
        <v>15.03</v>
      </c>
      <c r="N2368" s="76">
        <f t="shared" si="107"/>
        <v>0.24177202972686035</v>
      </c>
      <c r="O2368" s="4"/>
      <c r="P2368" s="23"/>
      <c r="R2368" s="34">
        <v>184.75</v>
      </c>
      <c r="S2368" s="34">
        <v>197.75</v>
      </c>
      <c r="T2368" s="34">
        <v>68.95</v>
      </c>
      <c r="U2368" s="34">
        <v>39.299999999999997</v>
      </c>
      <c r="V2368" s="34">
        <v>54.75</v>
      </c>
      <c r="W2368" s="78"/>
      <c r="X2368" s="78"/>
    </row>
    <row r="2369" spans="1:24" outlineLevel="1" x14ac:dyDescent="0.2">
      <c r="A2369" s="27">
        <f t="shared" si="105"/>
        <v>2363</v>
      </c>
      <c r="B2369" s="50">
        <f>B2368+1</f>
        <v>43238</v>
      </c>
      <c r="C2369" s="34">
        <v>66.7</v>
      </c>
      <c r="D2369" s="34">
        <v>85.75</v>
      </c>
      <c r="E2369" s="34">
        <v>1.35</v>
      </c>
      <c r="F2369" s="34">
        <v>17</v>
      </c>
      <c r="G2369" s="34">
        <v>7.6</v>
      </c>
      <c r="H2369" s="34">
        <v>171.25</v>
      </c>
      <c r="I2369" s="34">
        <v>184.25</v>
      </c>
      <c r="J2369" s="20"/>
      <c r="K2369" s="24">
        <f t="shared" si="106"/>
        <v>61.89</v>
      </c>
      <c r="L2369" s="24"/>
      <c r="M2369" s="9">
        <v>14.58</v>
      </c>
      <c r="N2369" s="76">
        <f t="shared" si="107"/>
        <v>0.23557925351429956</v>
      </c>
      <c r="O2369" s="4"/>
      <c r="P2369" s="23"/>
      <c r="R2369" s="34">
        <v>184.75</v>
      </c>
      <c r="S2369" s="34">
        <v>197.75</v>
      </c>
      <c r="T2369" s="34">
        <v>68.3</v>
      </c>
      <c r="U2369" s="34">
        <v>38.75</v>
      </c>
      <c r="V2369" s="34">
        <v>54.2</v>
      </c>
      <c r="W2369" s="78"/>
      <c r="X2369" s="78"/>
    </row>
    <row r="2370" spans="1:24" outlineLevel="1" x14ac:dyDescent="0.2">
      <c r="A2370" s="27">
        <f t="shared" si="105"/>
        <v>2364</v>
      </c>
      <c r="B2370" s="50">
        <f>B2369+3</f>
        <v>43241</v>
      </c>
      <c r="C2370" s="34">
        <v>66.900000000000006</v>
      </c>
      <c r="D2370" s="34">
        <v>83.95</v>
      </c>
      <c r="E2370" s="34">
        <v>1.3</v>
      </c>
      <c r="F2370" s="34">
        <v>17.25</v>
      </c>
      <c r="G2370" s="34">
        <v>7.6</v>
      </c>
      <c r="H2370" s="34">
        <v>171.25</v>
      </c>
      <c r="I2370" s="34">
        <v>184.25</v>
      </c>
      <c r="J2370" s="20"/>
      <c r="K2370" s="24">
        <f t="shared" si="106"/>
        <v>59.984000000000009</v>
      </c>
      <c r="L2370" s="24"/>
      <c r="M2370" s="9">
        <v>14.41</v>
      </c>
      <c r="N2370" s="76">
        <f t="shared" si="107"/>
        <v>0.24023072819418509</v>
      </c>
      <c r="O2370" s="4"/>
      <c r="P2370" s="23"/>
      <c r="R2370" s="34">
        <v>184.75</v>
      </c>
      <c r="S2370" s="34">
        <v>197.75</v>
      </c>
      <c r="T2370" s="34">
        <v>66.900000000000006</v>
      </c>
      <c r="U2370" s="34">
        <v>36.950000000000003</v>
      </c>
      <c r="V2370" s="34">
        <v>52.4</v>
      </c>
      <c r="W2370" s="78"/>
      <c r="X2370" s="78"/>
    </row>
    <row r="2371" spans="1:24" outlineLevel="1" x14ac:dyDescent="0.2">
      <c r="A2371" s="27">
        <f t="shared" si="105"/>
        <v>2365</v>
      </c>
      <c r="B2371" s="50">
        <f>B2370+1</f>
        <v>43242</v>
      </c>
      <c r="C2371" s="34">
        <v>64.5</v>
      </c>
      <c r="D2371" s="34">
        <v>83.55</v>
      </c>
      <c r="E2371" s="34">
        <v>1.3</v>
      </c>
      <c r="F2371" s="34">
        <v>17</v>
      </c>
      <c r="G2371" s="34">
        <v>7.5</v>
      </c>
      <c r="H2371" s="34">
        <v>171.2</v>
      </c>
      <c r="I2371" s="34">
        <v>184.25</v>
      </c>
      <c r="J2371" s="20"/>
      <c r="K2371" s="24">
        <f t="shared" si="106"/>
        <v>59.866</v>
      </c>
      <c r="L2371" s="24"/>
      <c r="M2371" s="9">
        <v>14.39</v>
      </c>
      <c r="N2371" s="76">
        <f t="shared" si="107"/>
        <v>0.24037016002405373</v>
      </c>
      <c r="O2371" s="4"/>
      <c r="P2371" s="23"/>
      <c r="R2371" s="34">
        <v>184.75</v>
      </c>
      <c r="S2371" s="34">
        <v>197.75</v>
      </c>
      <c r="T2371" s="34">
        <v>66.900000000000006</v>
      </c>
      <c r="U2371" s="34">
        <v>36.9</v>
      </c>
      <c r="V2371" s="34">
        <v>52</v>
      </c>
      <c r="W2371" s="78"/>
      <c r="X2371" s="78"/>
    </row>
    <row r="2372" spans="1:24" outlineLevel="1" x14ac:dyDescent="0.2">
      <c r="A2372" s="27">
        <f t="shared" si="105"/>
        <v>2366</v>
      </c>
      <c r="B2372" s="50">
        <f>B2371+1</f>
        <v>43243</v>
      </c>
      <c r="C2372" s="34">
        <v>63.4</v>
      </c>
      <c r="D2372" s="34">
        <v>82.45</v>
      </c>
      <c r="E2372" s="34">
        <v>1.3</v>
      </c>
      <c r="F2372" s="34">
        <v>16.5</v>
      </c>
      <c r="G2372" s="34">
        <v>7.35</v>
      </c>
      <c r="H2372" s="34">
        <v>171.4</v>
      </c>
      <c r="I2372" s="34">
        <v>184.25</v>
      </c>
      <c r="J2372" s="20"/>
      <c r="K2372" s="24">
        <f t="shared" si="106"/>
        <v>59.353999999999999</v>
      </c>
      <c r="L2372" s="24"/>
      <c r="M2372" s="9">
        <v>14.34</v>
      </c>
      <c r="N2372" s="76">
        <f t="shared" si="107"/>
        <v>0.24160124001752198</v>
      </c>
      <c r="O2372" s="4"/>
      <c r="P2372" s="23"/>
      <c r="R2372" s="34">
        <v>184.75</v>
      </c>
      <c r="S2372" s="34">
        <v>197.25</v>
      </c>
      <c r="T2372" s="34">
        <v>66.25</v>
      </c>
      <c r="U2372" s="34">
        <v>35.799999999999997</v>
      </c>
      <c r="V2372" s="34">
        <v>50.9</v>
      </c>
      <c r="W2372" s="78"/>
      <c r="X2372" s="78"/>
    </row>
    <row r="2373" spans="1:24" outlineLevel="1" x14ac:dyDescent="0.2">
      <c r="A2373" s="27">
        <f t="shared" si="105"/>
        <v>2367</v>
      </c>
      <c r="B2373" s="50">
        <f>B2372+1</f>
        <v>43244</v>
      </c>
      <c r="C2373" s="34">
        <v>65.150000000000006</v>
      </c>
      <c r="D2373" s="34">
        <v>84.2</v>
      </c>
      <c r="E2373" s="34">
        <v>1.3</v>
      </c>
      <c r="F2373" s="34">
        <v>16.100000000000001</v>
      </c>
      <c r="G2373" s="34">
        <v>7.15</v>
      </c>
      <c r="H2373" s="34">
        <v>171.45</v>
      </c>
      <c r="I2373" s="34">
        <v>184.25</v>
      </c>
      <c r="J2373" s="20"/>
      <c r="K2373" s="24">
        <f t="shared" si="106"/>
        <v>61.364000000000011</v>
      </c>
      <c r="L2373" s="24"/>
      <c r="M2373" s="9">
        <v>14.41</v>
      </c>
      <c r="N2373" s="76">
        <f t="shared" si="107"/>
        <v>0.23482823805488556</v>
      </c>
      <c r="O2373" s="4"/>
      <c r="P2373" s="23"/>
      <c r="R2373" s="34">
        <v>184.75</v>
      </c>
      <c r="S2373" s="34">
        <v>195</v>
      </c>
      <c r="T2373" s="34">
        <v>67</v>
      </c>
      <c r="U2373" s="34">
        <v>37.549999999999997</v>
      </c>
      <c r="V2373" s="34">
        <v>52.65</v>
      </c>
      <c r="W2373" s="78"/>
      <c r="X2373" s="78"/>
    </row>
    <row r="2374" spans="1:24" outlineLevel="1" x14ac:dyDescent="0.2">
      <c r="A2374" s="27">
        <f t="shared" si="105"/>
        <v>2368</v>
      </c>
      <c r="B2374" s="50">
        <f>B2373+1</f>
        <v>43245</v>
      </c>
      <c r="C2374" s="34">
        <v>63.75</v>
      </c>
      <c r="D2374" s="34">
        <v>82.8</v>
      </c>
      <c r="E2374" s="34">
        <v>1.3</v>
      </c>
      <c r="F2374" s="34">
        <v>15.9</v>
      </c>
      <c r="G2374" s="34">
        <v>7</v>
      </c>
      <c r="H2374" s="34">
        <v>171.5</v>
      </c>
      <c r="I2374" s="34">
        <v>184.25</v>
      </c>
      <c r="J2374" s="20"/>
      <c r="K2374" s="24">
        <f t="shared" si="106"/>
        <v>60.276000000000003</v>
      </c>
      <c r="L2374" s="24"/>
      <c r="M2374" s="9">
        <v>14.03</v>
      </c>
      <c r="N2374" s="76">
        <f t="shared" si="107"/>
        <v>0.23276262525715041</v>
      </c>
      <c r="O2374" s="4"/>
      <c r="P2374" s="23"/>
      <c r="R2374" s="34">
        <v>184.75</v>
      </c>
      <c r="S2374" s="34">
        <v>195</v>
      </c>
      <c r="T2374" s="34">
        <v>66.349999999999994</v>
      </c>
      <c r="U2374" s="34">
        <v>36.15</v>
      </c>
      <c r="V2374" s="34">
        <v>51.25</v>
      </c>
      <c r="W2374" s="78"/>
      <c r="X2374" s="78"/>
    </row>
    <row r="2375" spans="1:24" outlineLevel="1" x14ac:dyDescent="0.2">
      <c r="A2375" s="27">
        <f t="shared" si="105"/>
        <v>2369</v>
      </c>
      <c r="B2375" s="50">
        <f>B2374+4</f>
        <v>43249</v>
      </c>
      <c r="C2375" s="34">
        <v>63.25</v>
      </c>
      <c r="D2375" s="34">
        <v>82.7</v>
      </c>
      <c r="E2375" s="34">
        <v>1.3</v>
      </c>
      <c r="F2375" s="34">
        <v>15.9</v>
      </c>
      <c r="G2375" s="34">
        <v>7</v>
      </c>
      <c r="H2375" s="34">
        <v>171.6</v>
      </c>
      <c r="I2375" s="34">
        <v>184.25</v>
      </c>
      <c r="J2375" s="20"/>
      <c r="K2375" s="24">
        <f t="shared" si="106"/>
        <v>60.184000000000005</v>
      </c>
      <c r="L2375" s="24"/>
      <c r="M2375" s="9">
        <v>13.44</v>
      </c>
      <c r="N2375" s="76">
        <f t="shared" si="107"/>
        <v>0.22331516682174662</v>
      </c>
      <c r="O2375" s="4"/>
      <c r="P2375" s="23"/>
      <c r="R2375" s="34">
        <v>184.75</v>
      </c>
      <c r="S2375" s="34">
        <v>195</v>
      </c>
      <c r="T2375" s="34">
        <v>66.650000000000006</v>
      </c>
      <c r="U2375" s="34">
        <v>36.15</v>
      </c>
      <c r="V2375" s="34">
        <v>50.75</v>
      </c>
      <c r="W2375" s="78"/>
      <c r="X2375" s="78"/>
    </row>
    <row r="2376" spans="1:24" outlineLevel="1" x14ac:dyDescent="0.2">
      <c r="A2376" s="27">
        <f t="shared" ref="A2376:A2398" si="108">A2375+1</f>
        <v>2370</v>
      </c>
      <c r="B2376" s="50">
        <f>B2375+1</f>
        <v>43250</v>
      </c>
      <c r="C2376" s="34">
        <v>64</v>
      </c>
      <c r="D2376" s="34">
        <v>85</v>
      </c>
      <c r="E2376" s="34">
        <v>1.3</v>
      </c>
      <c r="F2376" s="34">
        <v>15.5</v>
      </c>
      <c r="G2376" s="34">
        <v>6.8</v>
      </c>
      <c r="H2376" s="34">
        <v>172.1</v>
      </c>
      <c r="I2376" s="34">
        <v>184.25</v>
      </c>
      <c r="J2376" s="20"/>
      <c r="K2376" s="24">
        <f t="shared" si="106"/>
        <v>62.7</v>
      </c>
      <c r="L2376" s="24"/>
      <c r="M2376" s="9">
        <v>13.54</v>
      </c>
      <c r="N2376" s="76">
        <f t="shared" si="107"/>
        <v>0.21594896331738433</v>
      </c>
      <c r="O2376" s="4"/>
      <c r="P2376" s="23"/>
      <c r="R2376" s="34">
        <v>193</v>
      </c>
      <c r="S2376" s="34">
        <v>198</v>
      </c>
      <c r="T2376" s="34">
        <v>68</v>
      </c>
      <c r="U2376" s="34">
        <v>36.15</v>
      </c>
      <c r="V2376" s="34">
        <v>51.5</v>
      </c>
      <c r="W2376" s="78"/>
      <c r="X2376" s="78"/>
    </row>
    <row r="2377" spans="1:24" outlineLevel="1" x14ac:dyDescent="0.2">
      <c r="A2377" s="27">
        <f t="shared" si="108"/>
        <v>2371</v>
      </c>
      <c r="B2377" s="50">
        <f>B2376+1</f>
        <v>43251</v>
      </c>
      <c r="C2377" s="34">
        <v>64.3</v>
      </c>
      <c r="D2377" s="34">
        <v>86.3</v>
      </c>
      <c r="E2377" s="34">
        <v>1.3</v>
      </c>
      <c r="F2377" s="34">
        <v>16.3</v>
      </c>
      <c r="G2377" s="34">
        <v>7.2</v>
      </c>
      <c r="H2377" s="34">
        <v>172.35</v>
      </c>
      <c r="I2377" s="34">
        <v>184.25</v>
      </c>
      <c r="J2377" s="20"/>
      <c r="K2377" s="24">
        <f t="shared" si="106"/>
        <v>63.096000000000004</v>
      </c>
      <c r="L2377" s="24"/>
      <c r="M2377" s="9">
        <v>13.6</v>
      </c>
      <c r="N2377" s="76">
        <f t="shared" si="107"/>
        <v>0.21554456700900212</v>
      </c>
      <c r="O2377" s="4"/>
      <c r="P2377" s="23"/>
      <c r="R2377" s="34">
        <v>188</v>
      </c>
      <c r="S2377" s="34">
        <v>198</v>
      </c>
      <c r="T2377" s="34">
        <v>68.599999999999994</v>
      </c>
      <c r="U2377" s="34">
        <v>36.6</v>
      </c>
      <c r="V2377" s="34">
        <v>52.3</v>
      </c>
      <c r="W2377" s="78"/>
      <c r="X2377" s="78"/>
    </row>
    <row r="2378" spans="1:24" outlineLevel="1" x14ac:dyDescent="0.2">
      <c r="A2378" s="27">
        <f t="shared" si="108"/>
        <v>2372</v>
      </c>
      <c r="B2378" s="50">
        <f>B2377+1</f>
        <v>43252</v>
      </c>
      <c r="C2378" s="34">
        <v>64.7</v>
      </c>
      <c r="D2378" s="34">
        <v>86.7</v>
      </c>
      <c r="E2378" s="34">
        <v>1.3</v>
      </c>
      <c r="F2378" s="34">
        <v>18</v>
      </c>
      <c r="G2378" s="34">
        <v>7.5</v>
      </c>
      <c r="H2378" s="34">
        <v>173.95</v>
      </c>
      <c r="I2378" s="34">
        <v>186</v>
      </c>
      <c r="J2378" s="20"/>
      <c r="K2378" s="24">
        <f t="shared" si="106"/>
        <v>61.76400000000001</v>
      </c>
      <c r="L2378" s="24"/>
      <c r="M2378" s="9">
        <v>14.03</v>
      </c>
      <c r="N2378" s="76">
        <f t="shared" si="107"/>
        <v>0.22715497700926102</v>
      </c>
      <c r="O2378" s="4"/>
      <c r="P2378" s="23"/>
      <c r="R2378" s="34">
        <v>193</v>
      </c>
      <c r="S2378" s="34">
        <v>199</v>
      </c>
      <c r="T2378" s="34">
        <v>69.349999999999994</v>
      </c>
      <c r="U2378" s="34">
        <v>36.799999999999997</v>
      </c>
      <c r="V2378" s="34">
        <v>52.7</v>
      </c>
      <c r="W2378" s="78"/>
      <c r="X2378" s="78"/>
    </row>
    <row r="2379" spans="1:24" outlineLevel="1" x14ac:dyDescent="0.2">
      <c r="A2379" s="27">
        <f t="shared" si="108"/>
        <v>2373</v>
      </c>
      <c r="B2379" s="50">
        <f>B2378+3</f>
        <v>43255</v>
      </c>
      <c r="C2379" s="34">
        <v>63.85</v>
      </c>
      <c r="D2379" s="34">
        <v>86.85</v>
      </c>
      <c r="E2379" s="34">
        <v>1.3</v>
      </c>
      <c r="F2379" s="34">
        <v>18</v>
      </c>
      <c r="G2379" s="34">
        <v>7.75</v>
      </c>
      <c r="H2379" s="34">
        <v>176.85</v>
      </c>
      <c r="I2379" s="34">
        <v>189</v>
      </c>
      <c r="J2379" s="20"/>
      <c r="K2379" s="24">
        <f t="shared" si="106"/>
        <v>61.902000000000001</v>
      </c>
      <c r="L2379" s="24"/>
      <c r="M2379" s="9">
        <v>14.06</v>
      </c>
      <c r="N2379" s="76">
        <f t="shared" si="107"/>
        <v>0.22713321055862493</v>
      </c>
      <c r="O2379" s="4"/>
      <c r="P2379" s="23"/>
      <c r="R2379" s="34">
        <v>193</v>
      </c>
      <c r="S2379" s="34">
        <v>199.5</v>
      </c>
      <c r="T2379" s="34">
        <v>68.900000000000006</v>
      </c>
      <c r="U2379" s="34">
        <v>37.049999999999997</v>
      </c>
      <c r="V2379" s="34">
        <v>51.85</v>
      </c>
      <c r="W2379" s="78"/>
      <c r="X2379" s="78"/>
    </row>
    <row r="2380" spans="1:24" outlineLevel="1" x14ac:dyDescent="0.2">
      <c r="A2380" s="27">
        <f t="shared" si="108"/>
        <v>2374</v>
      </c>
      <c r="B2380" s="50">
        <f>B2379+1</f>
        <v>43256</v>
      </c>
      <c r="C2380" s="34">
        <v>64.75</v>
      </c>
      <c r="D2380" s="34">
        <v>87.75</v>
      </c>
      <c r="E2380" s="34">
        <v>1.3</v>
      </c>
      <c r="F2380" s="34">
        <v>18.2</v>
      </c>
      <c r="G2380" s="34">
        <v>8.1</v>
      </c>
      <c r="H2380" s="34">
        <v>177.15</v>
      </c>
      <c r="I2380" s="34">
        <v>189.5</v>
      </c>
      <c r="J2380" s="20"/>
      <c r="K2380" s="24">
        <f t="shared" si="106"/>
        <v>62.53</v>
      </c>
      <c r="L2380" s="24"/>
      <c r="M2380" s="9">
        <v>14.16</v>
      </c>
      <c r="N2380" s="76">
        <f t="shared" si="107"/>
        <v>0.2264513033743803</v>
      </c>
      <c r="O2380" s="4"/>
      <c r="P2380" s="23"/>
      <c r="R2380" s="34">
        <v>197</v>
      </c>
      <c r="S2380" s="34">
        <v>200</v>
      </c>
      <c r="T2380" s="34">
        <v>69.45</v>
      </c>
      <c r="U2380" s="34">
        <v>36.549999999999997</v>
      </c>
      <c r="V2380" s="34">
        <v>52.75</v>
      </c>
      <c r="W2380" s="78"/>
      <c r="X2380" s="78"/>
    </row>
    <row r="2381" spans="1:24" outlineLevel="1" x14ac:dyDescent="0.2">
      <c r="A2381" s="27">
        <f t="shared" si="108"/>
        <v>2375</v>
      </c>
      <c r="B2381" s="50">
        <f>B2380+1</f>
        <v>43257</v>
      </c>
      <c r="C2381" s="34">
        <v>65.2</v>
      </c>
      <c r="D2381" s="34">
        <v>88.2</v>
      </c>
      <c r="E2381" s="34">
        <v>1.3</v>
      </c>
      <c r="F2381" s="34">
        <v>19.5</v>
      </c>
      <c r="G2381" s="34">
        <v>8.35</v>
      </c>
      <c r="H2381" s="34">
        <v>177.15</v>
      </c>
      <c r="I2381" s="34">
        <v>190</v>
      </c>
      <c r="J2381" s="20"/>
      <c r="K2381" s="24">
        <f t="shared" si="106"/>
        <v>61.644000000000005</v>
      </c>
      <c r="L2381" s="24"/>
      <c r="M2381" s="9">
        <v>14.62</v>
      </c>
      <c r="N2381" s="76">
        <f t="shared" si="107"/>
        <v>0.23716825644020501</v>
      </c>
      <c r="O2381" s="4"/>
      <c r="P2381" s="23"/>
      <c r="R2381" s="34">
        <v>197</v>
      </c>
      <c r="S2381" s="34">
        <v>200</v>
      </c>
      <c r="T2381" s="34">
        <v>69.95</v>
      </c>
      <c r="U2381" s="34">
        <v>37.1</v>
      </c>
      <c r="V2381" s="34">
        <v>54.2</v>
      </c>
      <c r="W2381" s="78"/>
      <c r="X2381" s="78"/>
    </row>
    <row r="2382" spans="1:24" outlineLevel="1" x14ac:dyDescent="0.2">
      <c r="A2382" s="27">
        <f t="shared" si="108"/>
        <v>2376</v>
      </c>
      <c r="B2382" s="50">
        <f>B2381+1</f>
        <v>43258</v>
      </c>
      <c r="C2382" s="34">
        <v>65.150000000000006</v>
      </c>
      <c r="D2382" s="34">
        <v>88.15</v>
      </c>
      <c r="E2382" s="34">
        <v>1.3</v>
      </c>
      <c r="F2382" s="34">
        <v>19.5</v>
      </c>
      <c r="G2382" s="34">
        <v>8.4499999999999993</v>
      </c>
      <c r="H2382" s="34">
        <v>180.9</v>
      </c>
      <c r="I2382" s="34">
        <v>193.75</v>
      </c>
      <c r="J2382" s="20"/>
      <c r="K2382" s="24">
        <f t="shared" si="106"/>
        <v>61.598000000000013</v>
      </c>
      <c r="L2382" s="24"/>
      <c r="M2382" s="9">
        <v>13.84</v>
      </c>
      <c r="N2382" s="76">
        <f t="shared" si="107"/>
        <v>0.22468261956557026</v>
      </c>
      <c r="O2382" s="4"/>
      <c r="P2382" s="23"/>
      <c r="R2382" s="34">
        <v>197.25</v>
      </c>
      <c r="S2382" s="34">
        <v>205.5</v>
      </c>
      <c r="T2382" s="34">
        <v>69.95</v>
      </c>
      <c r="U2382" s="34">
        <v>37.4</v>
      </c>
      <c r="V2382" s="34">
        <v>54.15</v>
      </c>
      <c r="W2382" s="78"/>
      <c r="X2382" s="78"/>
    </row>
    <row r="2383" spans="1:24" outlineLevel="1" x14ac:dyDescent="0.2">
      <c r="A2383" s="27">
        <f t="shared" si="108"/>
        <v>2377</v>
      </c>
      <c r="B2383" s="50">
        <f>B2382+1</f>
        <v>43259</v>
      </c>
      <c r="C2383" s="34">
        <v>65.099999999999994</v>
      </c>
      <c r="D2383" s="34">
        <v>88.1</v>
      </c>
      <c r="E2383" s="34">
        <v>1.3</v>
      </c>
      <c r="F2383" s="34">
        <v>19</v>
      </c>
      <c r="G2383" s="34">
        <v>8.1</v>
      </c>
      <c r="H2383" s="34">
        <v>181</v>
      </c>
      <c r="I2383" s="34">
        <v>194</v>
      </c>
      <c r="J2383" s="20"/>
      <c r="K2383" s="24">
        <f t="shared" si="106"/>
        <v>62.051999999999992</v>
      </c>
      <c r="L2383" s="24"/>
      <c r="M2383" s="9">
        <v>13.75</v>
      </c>
      <c r="N2383" s="76">
        <f t="shared" si="107"/>
        <v>0.22158834525881521</v>
      </c>
      <c r="O2383" s="4"/>
      <c r="P2383" s="23"/>
      <c r="R2383" s="34">
        <v>200</v>
      </c>
      <c r="S2383" s="34">
        <v>206</v>
      </c>
      <c r="T2383" s="34">
        <v>70.099999999999994</v>
      </c>
      <c r="U2383" s="34">
        <v>37.4</v>
      </c>
      <c r="V2383" s="34">
        <v>54.1</v>
      </c>
      <c r="W2383" s="78"/>
      <c r="X2383" s="78"/>
    </row>
    <row r="2384" spans="1:24" outlineLevel="1" x14ac:dyDescent="0.2">
      <c r="A2384" s="27">
        <f t="shared" si="108"/>
        <v>2378</v>
      </c>
      <c r="B2384" s="50">
        <f>B2383+3</f>
        <v>43262</v>
      </c>
      <c r="C2384" s="34">
        <v>65.7</v>
      </c>
      <c r="D2384" s="34">
        <v>88.7</v>
      </c>
      <c r="E2384" s="34">
        <v>1.3</v>
      </c>
      <c r="F2384" s="34">
        <v>19</v>
      </c>
      <c r="G2384" s="34">
        <v>8.4</v>
      </c>
      <c r="H2384" s="34">
        <v>181</v>
      </c>
      <c r="I2384" s="34">
        <v>194</v>
      </c>
      <c r="J2384" s="20"/>
      <c r="K2384" s="24">
        <f t="shared" si="106"/>
        <v>62.603999999999999</v>
      </c>
      <c r="L2384" s="24"/>
      <c r="M2384" s="9">
        <v>13.69</v>
      </c>
      <c r="N2384" s="76">
        <f t="shared" si="107"/>
        <v>0.21867612293144206</v>
      </c>
      <c r="O2384" s="4"/>
      <c r="P2384" s="23"/>
      <c r="R2384" s="34">
        <v>200</v>
      </c>
      <c r="S2384" s="34">
        <v>206</v>
      </c>
      <c r="T2384" s="34">
        <v>70.849999999999994</v>
      </c>
      <c r="U2384" s="34">
        <v>37.35</v>
      </c>
      <c r="V2384" s="34">
        <v>54.7</v>
      </c>
      <c r="W2384" s="78"/>
      <c r="X2384" s="78"/>
    </row>
    <row r="2385" spans="1:24" outlineLevel="1" x14ac:dyDescent="0.2">
      <c r="A2385" s="27">
        <f t="shared" si="108"/>
        <v>2379</v>
      </c>
      <c r="B2385" s="50">
        <f>B2384+1</f>
        <v>43263</v>
      </c>
      <c r="C2385" s="34">
        <v>65.95</v>
      </c>
      <c r="D2385" s="34">
        <v>88.95</v>
      </c>
      <c r="E2385" s="34">
        <v>1.3</v>
      </c>
      <c r="F2385" s="34">
        <v>18.649999999999999</v>
      </c>
      <c r="G2385" s="34">
        <v>7.55</v>
      </c>
      <c r="H2385" s="34">
        <v>181.1</v>
      </c>
      <c r="I2385" s="34">
        <v>194.25</v>
      </c>
      <c r="J2385" s="20"/>
      <c r="K2385" s="24">
        <f t="shared" si="106"/>
        <v>63.184000000000005</v>
      </c>
      <c r="L2385" s="24"/>
      <c r="M2385" s="9">
        <v>13.96</v>
      </c>
      <c r="N2385" s="76">
        <f t="shared" si="107"/>
        <v>0.22094201063560395</v>
      </c>
      <c r="O2385" s="4"/>
      <c r="P2385" s="23"/>
      <c r="R2385" s="34">
        <v>200</v>
      </c>
      <c r="S2385" s="34">
        <v>206</v>
      </c>
      <c r="T2385" s="34">
        <v>71.150000000000006</v>
      </c>
      <c r="U2385" s="34">
        <v>37.700000000000003</v>
      </c>
      <c r="V2385" s="34">
        <v>55.95</v>
      </c>
      <c r="W2385" s="78"/>
      <c r="X2385" s="78"/>
    </row>
    <row r="2386" spans="1:24" outlineLevel="1" x14ac:dyDescent="0.2">
      <c r="A2386" s="27">
        <f t="shared" si="108"/>
        <v>2380</v>
      </c>
      <c r="B2386" s="50">
        <f>B2385+1</f>
        <v>43264</v>
      </c>
      <c r="C2386" s="34">
        <v>65.8</v>
      </c>
      <c r="D2386" s="34">
        <v>88.8</v>
      </c>
      <c r="E2386" s="34">
        <v>1.3</v>
      </c>
      <c r="F2386" s="34">
        <v>18.8</v>
      </c>
      <c r="G2386" s="34">
        <v>7.55</v>
      </c>
      <c r="H2386" s="34">
        <v>182.2</v>
      </c>
      <c r="I2386" s="34">
        <v>195.5</v>
      </c>
      <c r="J2386" s="20"/>
      <c r="K2386" s="24">
        <f t="shared" si="106"/>
        <v>62.896000000000001</v>
      </c>
      <c r="L2386" s="24"/>
      <c r="M2386" s="9">
        <v>13.91</v>
      </c>
      <c r="N2386" s="76">
        <f t="shared" si="107"/>
        <v>0.2211587382345459</v>
      </c>
      <c r="O2386" s="4"/>
      <c r="P2386" s="23"/>
      <c r="R2386" s="34">
        <v>201</v>
      </c>
      <c r="S2386" s="34">
        <v>205</v>
      </c>
      <c r="T2386" s="34">
        <v>71.150000000000006</v>
      </c>
      <c r="U2386" s="34">
        <v>37.85</v>
      </c>
      <c r="V2386" s="34">
        <v>55.8</v>
      </c>
      <c r="W2386" s="78"/>
      <c r="X2386" s="78"/>
    </row>
    <row r="2387" spans="1:24" outlineLevel="1" x14ac:dyDescent="0.2">
      <c r="A2387" s="27">
        <f t="shared" si="108"/>
        <v>2381</v>
      </c>
      <c r="B2387" s="50">
        <f>B2386+1</f>
        <v>43265</v>
      </c>
      <c r="C2387" s="34">
        <v>66</v>
      </c>
      <c r="D2387" s="34">
        <v>89.5</v>
      </c>
      <c r="E2387" s="34">
        <v>1.3</v>
      </c>
      <c r="F2387" s="34">
        <v>19.75</v>
      </c>
      <c r="G2387" s="34">
        <v>8</v>
      </c>
      <c r="H2387" s="34">
        <v>182.25</v>
      </c>
      <c r="I2387" s="34">
        <v>195.75</v>
      </c>
      <c r="J2387" s="20"/>
      <c r="K2387" s="24">
        <f t="shared" si="106"/>
        <v>62.59</v>
      </c>
      <c r="L2387" s="24"/>
      <c r="M2387" s="9">
        <v>13.66</v>
      </c>
      <c r="N2387" s="76">
        <f t="shared" si="107"/>
        <v>0.21824572615433774</v>
      </c>
      <c r="O2387" s="4"/>
      <c r="P2387" s="23"/>
      <c r="R2387" s="34">
        <v>201</v>
      </c>
      <c r="S2387" s="34">
        <v>205.5</v>
      </c>
      <c r="T2387" s="34">
        <v>71.400000000000006</v>
      </c>
      <c r="U2387" s="34">
        <v>37.700000000000003</v>
      </c>
      <c r="V2387" s="34">
        <v>56</v>
      </c>
      <c r="W2387" s="78"/>
      <c r="X2387" s="78"/>
    </row>
    <row r="2388" spans="1:24" outlineLevel="1" x14ac:dyDescent="0.2">
      <c r="A2388" s="27">
        <f t="shared" si="108"/>
        <v>2382</v>
      </c>
      <c r="B2388" s="50">
        <f>B2387+1</f>
        <v>43266</v>
      </c>
      <c r="C2388" s="34">
        <v>66</v>
      </c>
      <c r="D2388" s="34">
        <v>89.5</v>
      </c>
      <c r="E2388" s="34">
        <v>1.3</v>
      </c>
      <c r="F2388" s="34">
        <v>19.75</v>
      </c>
      <c r="G2388" s="34">
        <v>8</v>
      </c>
      <c r="H2388" s="34">
        <v>182.25</v>
      </c>
      <c r="I2388" s="34">
        <v>195.75</v>
      </c>
      <c r="J2388" s="20"/>
      <c r="K2388" s="24">
        <f t="shared" si="106"/>
        <v>62.59</v>
      </c>
      <c r="L2388" s="24"/>
      <c r="M2388" s="9">
        <v>13.17</v>
      </c>
      <c r="N2388" s="76">
        <f t="shared" si="107"/>
        <v>0.21041699952069021</v>
      </c>
      <c r="O2388" s="4"/>
      <c r="P2388" s="23"/>
      <c r="R2388" s="34">
        <v>201</v>
      </c>
      <c r="S2388" s="34">
        <v>205.5</v>
      </c>
      <c r="T2388" s="34">
        <v>71.099999999999994</v>
      </c>
      <c r="U2388" s="34">
        <v>37.9</v>
      </c>
      <c r="V2388" s="34">
        <v>56</v>
      </c>
      <c r="W2388" s="78"/>
      <c r="X2388" s="78"/>
    </row>
    <row r="2389" spans="1:24" outlineLevel="1" x14ac:dyDescent="0.2">
      <c r="A2389" s="27">
        <f t="shared" si="108"/>
        <v>2383</v>
      </c>
      <c r="B2389" s="50">
        <f>B2388+3</f>
        <v>43269</v>
      </c>
      <c r="C2389" s="34">
        <v>66</v>
      </c>
      <c r="D2389" s="34">
        <v>89.5</v>
      </c>
      <c r="E2389" s="34">
        <v>1.3</v>
      </c>
      <c r="F2389" s="34">
        <v>19.75</v>
      </c>
      <c r="G2389" s="34">
        <v>8</v>
      </c>
      <c r="H2389" s="34">
        <v>182.45</v>
      </c>
      <c r="I2389" s="34">
        <v>195.75</v>
      </c>
      <c r="J2389" s="20"/>
      <c r="K2389" s="24">
        <f t="shared" si="106"/>
        <v>62.59</v>
      </c>
      <c r="L2389" s="24"/>
      <c r="M2389" s="9">
        <v>13.17</v>
      </c>
      <c r="N2389" s="76">
        <f t="shared" si="107"/>
        <v>0.21041699952069021</v>
      </c>
      <c r="O2389" s="4"/>
      <c r="P2389" s="23"/>
      <c r="R2389" s="34">
        <v>201</v>
      </c>
      <c r="S2389" s="34">
        <v>205.5</v>
      </c>
      <c r="T2389" s="34">
        <v>71.099999999999994</v>
      </c>
      <c r="U2389" s="34">
        <v>37.9</v>
      </c>
      <c r="V2389" s="34">
        <v>56</v>
      </c>
      <c r="W2389" s="78"/>
      <c r="X2389" s="78"/>
    </row>
    <row r="2390" spans="1:24" outlineLevel="1" x14ac:dyDescent="0.2">
      <c r="A2390" s="27">
        <f t="shared" si="108"/>
        <v>2384</v>
      </c>
      <c r="B2390" s="50">
        <f>B2389+1</f>
        <v>43270</v>
      </c>
      <c r="C2390" s="34">
        <v>64.25</v>
      </c>
      <c r="D2390" s="34">
        <v>87.75</v>
      </c>
      <c r="E2390" s="34">
        <v>1.3</v>
      </c>
      <c r="F2390" s="34">
        <v>19.5</v>
      </c>
      <c r="G2390" s="34">
        <v>7.9</v>
      </c>
      <c r="H2390" s="34">
        <v>187.2</v>
      </c>
      <c r="I2390" s="34">
        <v>200.5</v>
      </c>
      <c r="J2390" s="20"/>
      <c r="K2390" s="24">
        <f t="shared" si="106"/>
        <v>61.230000000000004</v>
      </c>
      <c r="L2390" s="24"/>
      <c r="M2390" s="9">
        <v>12.97</v>
      </c>
      <c r="N2390" s="76">
        <f t="shared" si="107"/>
        <v>0.2118242691491099</v>
      </c>
      <c r="O2390" s="4"/>
      <c r="P2390" s="23"/>
      <c r="R2390" s="34">
        <v>201</v>
      </c>
      <c r="S2390" s="34">
        <v>206.5</v>
      </c>
      <c r="T2390" s="34">
        <v>69.3</v>
      </c>
      <c r="U2390" s="34">
        <v>37.9</v>
      </c>
      <c r="V2390" s="34">
        <v>54.25</v>
      </c>
      <c r="W2390" s="78"/>
      <c r="X2390" s="78"/>
    </row>
    <row r="2391" spans="1:24" outlineLevel="1" x14ac:dyDescent="0.2">
      <c r="A2391" s="27">
        <f t="shared" si="108"/>
        <v>2385</v>
      </c>
      <c r="B2391" s="50">
        <f>B2390+1</f>
        <v>43271</v>
      </c>
      <c r="C2391" s="34">
        <v>64.25</v>
      </c>
      <c r="D2391" s="34">
        <v>87.75</v>
      </c>
      <c r="E2391" s="34">
        <v>1.3</v>
      </c>
      <c r="F2391" s="34">
        <v>18.75</v>
      </c>
      <c r="G2391" s="34">
        <v>7.5</v>
      </c>
      <c r="H2391" s="34">
        <v>187.4</v>
      </c>
      <c r="I2391" s="34">
        <v>200.5</v>
      </c>
      <c r="J2391" s="20"/>
      <c r="K2391" s="24">
        <f t="shared" si="106"/>
        <v>61.980000000000004</v>
      </c>
      <c r="L2391" s="24"/>
      <c r="M2391" s="9">
        <v>12.99</v>
      </c>
      <c r="N2391" s="76">
        <f t="shared" si="107"/>
        <v>0.20958373668925459</v>
      </c>
      <c r="O2391" s="4"/>
      <c r="P2391" s="23"/>
      <c r="R2391" s="34">
        <v>200</v>
      </c>
      <c r="S2391" s="34">
        <v>206.5</v>
      </c>
      <c r="T2391" s="34">
        <v>69.8</v>
      </c>
      <c r="U2391" s="34">
        <v>36.85</v>
      </c>
      <c r="V2391" s="34">
        <v>54.25</v>
      </c>
      <c r="W2391" s="78"/>
      <c r="X2391" s="78"/>
    </row>
    <row r="2392" spans="1:24" outlineLevel="1" x14ac:dyDescent="0.2">
      <c r="A2392" s="27">
        <f t="shared" si="108"/>
        <v>2386</v>
      </c>
      <c r="B2392" s="50">
        <f>B2391+1</f>
        <v>43272</v>
      </c>
      <c r="C2392" s="34">
        <v>63.85</v>
      </c>
      <c r="D2392" s="34">
        <v>87.35</v>
      </c>
      <c r="E2392" s="34">
        <v>1.3</v>
      </c>
      <c r="F2392" s="34">
        <v>19.25</v>
      </c>
      <c r="G2392" s="34">
        <v>7.3</v>
      </c>
      <c r="H2392" s="34">
        <v>187.9</v>
      </c>
      <c r="I2392" s="34">
        <v>200.5</v>
      </c>
      <c r="J2392" s="20"/>
      <c r="K2392" s="24">
        <f t="shared" si="106"/>
        <v>61.111999999999995</v>
      </c>
      <c r="L2392" s="24"/>
      <c r="M2392" s="9">
        <v>12.58</v>
      </c>
      <c r="N2392" s="76">
        <f t="shared" si="107"/>
        <v>0.20585155125016366</v>
      </c>
      <c r="O2392" s="4"/>
      <c r="P2392" s="23"/>
      <c r="R2392" s="34">
        <v>200</v>
      </c>
      <c r="S2392" s="34">
        <v>207.5</v>
      </c>
      <c r="T2392" s="34">
        <v>69.55</v>
      </c>
      <c r="U2392" s="34">
        <v>36.85</v>
      </c>
      <c r="V2392" s="34">
        <v>53.85</v>
      </c>
      <c r="W2392" s="78"/>
      <c r="X2392" s="78"/>
    </row>
    <row r="2393" spans="1:24" outlineLevel="1" x14ac:dyDescent="0.2">
      <c r="A2393" s="27">
        <f t="shared" si="108"/>
        <v>2387</v>
      </c>
      <c r="B2393" s="50">
        <f>B2392+1</f>
        <v>43273</v>
      </c>
      <c r="C2393" s="34">
        <v>63.9</v>
      </c>
      <c r="D2393" s="34">
        <v>89.7</v>
      </c>
      <c r="E2393" s="34">
        <v>1.3</v>
      </c>
      <c r="F2393" s="34">
        <v>19.25</v>
      </c>
      <c r="G2393" s="34">
        <v>7.2</v>
      </c>
      <c r="H2393" s="34">
        <v>186.9</v>
      </c>
      <c r="I2393" s="34">
        <v>199.5</v>
      </c>
      <c r="J2393" s="20"/>
      <c r="K2393" s="24">
        <f t="shared" si="106"/>
        <v>63.274000000000001</v>
      </c>
      <c r="L2393" s="24"/>
      <c r="M2393" s="9">
        <v>12.81</v>
      </c>
      <c r="N2393" s="76">
        <f t="shared" si="107"/>
        <v>0.20245282422480007</v>
      </c>
      <c r="O2393" s="4"/>
      <c r="P2393" s="23"/>
      <c r="R2393" s="34">
        <v>200</v>
      </c>
      <c r="S2393" s="34">
        <v>204</v>
      </c>
      <c r="T2393" s="34">
        <v>70.55</v>
      </c>
      <c r="U2393" s="34">
        <v>36.6</v>
      </c>
      <c r="V2393" s="34">
        <v>53.9</v>
      </c>
      <c r="W2393" s="78"/>
      <c r="X2393" s="78"/>
    </row>
    <row r="2394" spans="1:24" outlineLevel="1" x14ac:dyDescent="0.2">
      <c r="A2394" s="27">
        <f t="shared" si="108"/>
        <v>2388</v>
      </c>
      <c r="B2394" s="50">
        <f>B2393+3</f>
        <v>43276</v>
      </c>
      <c r="C2394" s="34">
        <v>64.599999999999994</v>
      </c>
      <c r="D2394" s="34">
        <v>90.4</v>
      </c>
      <c r="E2394" s="34">
        <v>1.3</v>
      </c>
      <c r="F2394" s="34">
        <v>19.25</v>
      </c>
      <c r="G2394" s="34">
        <v>7.15</v>
      </c>
      <c r="H2394" s="34">
        <v>184</v>
      </c>
      <c r="I2394" s="34">
        <v>196.5</v>
      </c>
      <c r="J2394" s="20"/>
      <c r="K2394" s="24">
        <f t="shared" si="106"/>
        <v>63.918000000000006</v>
      </c>
      <c r="L2394" s="24"/>
      <c r="M2394" s="9">
        <v>12.54</v>
      </c>
      <c r="N2394" s="76">
        <f t="shared" si="107"/>
        <v>0.19618886698582555</v>
      </c>
      <c r="O2394" s="4"/>
      <c r="P2394" s="23"/>
      <c r="R2394" s="34">
        <v>198</v>
      </c>
      <c r="S2394" s="34">
        <v>203</v>
      </c>
      <c r="T2394" s="34">
        <v>71.05</v>
      </c>
      <c r="U2394" s="34">
        <v>36.65</v>
      </c>
      <c r="V2394" s="34">
        <v>54.6</v>
      </c>
      <c r="W2394" s="78"/>
      <c r="X2394" s="78"/>
    </row>
    <row r="2395" spans="1:24" outlineLevel="1" x14ac:dyDescent="0.2">
      <c r="A2395" s="27">
        <f t="shared" si="108"/>
        <v>2389</v>
      </c>
      <c r="B2395" s="50">
        <f>B2394+1</f>
        <v>43277</v>
      </c>
      <c r="C2395" s="34">
        <v>64.650000000000006</v>
      </c>
      <c r="D2395" s="34">
        <v>90.45</v>
      </c>
      <c r="E2395" s="34">
        <v>1.3</v>
      </c>
      <c r="F2395" s="34">
        <v>19.25</v>
      </c>
      <c r="G2395" s="34">
        <v>7.05</v>
      </c>
      <c r="H2395" s="34">
        <v>183.5</v>
      </c>
      <c r="I2395" s="34">
        <v>196</v>
      </c>
      <c r="J2395" s="20"/>
      <c r="K2395" s="24">
        <f t="shared" si="106"/>
        <v>63.964000000000013</v>
      </c>
      <c r="L2395" s="24"/>
      <c r="M2395" s="9">
        <v>12.77</v>
      </c>
      <c r="N2395" s="76">
        <f t="shared" si="107"/>
        <v>0.1996435494965918</v>
      </c>
      <c r="O2395" s="4"/>
      <c r="P2395" s="23"/>
      <c r="R2395" s="34">
        <v>197</v>
      </c>
      <c r="S2395" s="34">
        <v>202.5</v>
      </c>
      <c r="T2395" s="34">
        <v>71.55</v>
      </c>
      <c r="U2395" s="34">
        <v>37.1</v>
      </c>
      <c r="V2395" s="34">
        <v>54.65</v>
      </c>
      <c r="W2395" s="78"/>
      <c r="X2395" s="78"/>
    </row>
    <row r="2396" spans="1:24" outlineLevel="1" x14ac:dyDescent="0.2">
      <c r="A2396" s="27">
        <f t="shared" si="108"/>
        <v>2390</v>
      </c>
      <c r="B2396" s="50">
        <f>B2395+1</f>
        <v>43278</v>
      </c>
      <c r="C2396" s="34">
        <v>63.8</v>
      </c>
      <c r="D2396" s="34">
        <v>90.45</v>
      </c>
      <c r="E2396" s="34">
        <v>1.3</v>
      </c>
      <c r="F2396" s="34">
        <v>19.05</v>
      </c>
      <c r="G2396" s="34">
        <v>6.75</v>
      </c>
      <c r="H2396" s="34">
        <v>183</v>
      </c>
      <c r="I2396" s="34">
        <v>195.5</v>
      </c>
      <c r="J2396" s="20"/>
      <c r="K2396" s="24">
        <f t="shared" si="106"/>
        <v>64.164000000000016</v>
      </c>
      <c r="L2396" s="24"/>
      <c r="M2396" s="9">
        <v>12.46</v>
      </c>
      <c r="N2396" s="76">
        <f t="shared" si="107"/>
        <v>0.19418988841094692</v>
      </c>
      <c r="O2396" s="4"/>
      <c r="P2396" s="23"/>
      <c r="R2396" s="34">
        <v>196.75</v>
      </c>
      <c r="S2396" s="34">
        <v>202</v>
      </c>
      <c r="T2396" s="34">
        <v>72.05</v>
      </c>
      <c r="U2396" s="34">
        <v>37.15</v>
      </c>
      <c r="V2396" s="34">
        <v>53.8</v>
      </c>
      <c r="W2396" s="78"/>
      <c r="X2396" s="78"/>
    </row>
    <row r="2397" spans="1:24" outlineLevel="1" x14ac:dyDescent="0.2">
      <c r="A2397" s="27">
        <f t="shared" si="108"/>
        <v>2391</v>
      </c>
      <c r="B2397" s="50">
        <f>B2396+1</f>
        <v>43279</v>
      </c>
      <c r="C2397" s="34">
        <v>63.95</v>
      </c>
      <c r="D2397" s="34">
        <v>90.6</v>
      </c>
      <c r="E2397" s="34">
        <v>1.3</v>
      </c>
      <c r="F2397" s="34">
        <v>19.75</v>
      </c>
      <c r="G2397" s="34">
        <v>7.1</v>
      </c>
      <c r="H2397" s="34">
        <v>184</v>
      </c>
      <c r="I2397" s="34">
        <v>196.5</v>
      </c>
      <c r="J2397" s="20"/>
      <c r="K2397" s="24">
        <f t="shared" si="106"/>
        <v>63.602000000000004</v>
      </c>
      <c r="L2397" s="24"/>
      <c r="M2397" s="9">
        <v>12.78</v>
      </c>
      <c r="N2397" s="76">
        <f t="shared" si="107"/>
        <v>0.20093707745039463</v>
      </c>
      <c r="O2397" s="4"/>
      <c r="P2397" s="23"/>
      <c r="R2397" s="34">
        <v>198.5</v>
      </c>
      <c r="S2397" s="34">
        <v>211</v>
      </c>
      <c r="T2397" s="34">
        <v>72.55</v>
      </c>
      <c r="U2397" s="34">
        <v>36.65</v>
      </c>
      <c r="V2397" s="34">
        <v>53.95</v>
      </c>
      <c r="W2397" s="78"/>
      <c r="X2397" s="78"/>
    </row>
    <row r="2398" spans="1:24" outlineLevel="1" x14ac:dyDescent="0.2">
      <c r="A2398" s="27">
        <f t="shared" si="108"/>
        <v>2392</v>
      </c>
      <c r="B2398" s="50">
        <f>B2397+1</f>
        <v>43280</v>
      </c>
      <c r="C2398" s="34">
        <v>64.45</v>
      </c>
      <c r="D2398" s="34">
        <v>91.45</v>
      </c>
      <c r="E2398" s="34">
        <v>1.3</v>
      </c>
      <c r="F2398" s="34">
        <v>20.75</v>
      </c>
      <c r="G2398" s="34">
        <v>7.3</v>
      </c>
      <c r="H2398" s="34">
        <v>184</v>
      </c>
      <c r="I2398" s="34">
        <v>196.5</v>
      </c>
      <c r="J2398" s="20"/>
      <c r="K2398" s="24">
        <f t="shared" si="106"/>
        <v>63.384</v>
      </c>
      <c r="L2398" s="24"/>
      <c r="M2398" s="9">
        <v>12.82</v>
      </c>
      <c r="N2398" s="76">
        <f t="shared" si="107"/>
        <v>0.20225924523539063</v>
      </c>
      <c r="O2398" s="4"/>
      <c r="P2398" s="23"/>
      <c r="R2398" s="34">
        <v>199</v>
      </c>
      <c r="S2398" s="34">
        <v>211</v>
      </c>
      <c r="T2398" s="34">
        <v>73</v>
      </c>
      <c r="U2398" s="34">
        <v>36.75</v>
      </c>
      <c r="V2398" s="34">
        <v>54.45</v>
      </c>
      <c r="W2398" s="78"/>
      <c r="X2398" s="78"/>
    </row>
    <row r="2399" spans="1:24" outlineLevel="1" x14ac:dyDescent="0.2">
      <c r="A2399" s="27">
        <v>2393</v>
      </c>
      <c r="B2399" s="50">
        <f>B2398+3</f>
        <v>43283</v>
      </c>
      <c r="C2399" s="34">
        <v>63.8</v>
      </c>
      <c r="D2399" s="34">
        <v>90.8</v>
      </c>
      <c r="E2399" s="34">
        <v>1.3</v>
      </c>
      <c r="F2399" s="34">
        <v>21.25</v>
      </c>
      <c r="G2399" s="34">
        <v>7.75</v>
      </c>
      <c r="H2399" s="34">
        <v>183.9</v>
      </c>
      <c r="I2399" s="34">
        <v>196.5</v>
      </c>
      <c r="J2399" s="20"/>
      <c r="K2399" s="24">
        <f t="shared" si="106"/>
        <v>62.286000000000001</v>
      </c>
      <c r="L2399" s="24"/>
      <c r="M2399" s="9">
        <v>12.49</v>
      </c>
      <c r="N2399" s="76">
        <f t="shared" si="107"/>
        <v>0.20052660308897666</v>
      </c>
      <c r="O2399" s="4"/>
      <c r="P2399" s="23"/>
      <c r="R2399" s="34">
        <v>199</v>
      </c>
      <c r="S2399" s="34">
        <v>211</v>
      </c>
      <c r="T2399" s="34">
        <v>72.55</v>
      </c>
      <c r="U2399" s="34">
        <v>37.049999999999997</v>
      </c>
      <c r="V2399" s="34">
        <v>53.8</v>
      </c>
      <c r="W2399" s="78"/>
      <c r="X2399" s="78"/>
    </row>
    <row r="2400" spans="1:24" outlineLevel="1" x14ac:dyDescent="0.2">
      <c r="A2400" s="27">
        <v>2394</v>
      </c>
      <c r="B2400" s="50">
        <f>B2399+1</f>
        <v>43284</v>
      </c>
      <c r="C2400" s="34">
        <v>63.75</v>
      </c>
      <c r="D2400" s="34">
        <v>90.75</v>
      </c>
      <c r="E2400" s="34">
        <v>1.3</v>
      </c>
      <c r="F2400" s="34">
        <v>21.25</v>
      </c>
      <c r="G2400" s="34">
        <v>8.1</v>
      </c>
      <c r="H2400" s="34">
        <v>184.65</v>
      </c>
      <c r="I2400" s="34">
        <v>197.25</v>
      </c>
      <c r="J2400" s="20"/>
      <c r="K2400" s="24">
        <f t="shared" si="106"/>
        <v>62.240000000000009</v>
      </c>
      <c r="L2400" s="24"/>
      <c r="M2400" s="9">
        <v>12.55</v>
      </c>
      <c r="N2400" s="76">
        <f t="shared" si="107"/>
        <v>0.20163881748071977</v>
      </c>
      <c r="O2400" s="4"/>
      <c r="P2400" s="23"/>
      <c r="R2400" s="34">
        <v>198.75</v>
      </c>
      <c r="S2400" s="34">
        <v>210.5</v>
      </c>
      <c r="T2400" s="34">
        <v>72.45</v>
      </c>
      <c r="U2400" s="34">
        <v>36.4</v>
      </c>
      <c r="V2400" s="34">
        <v>53.75</v>
      </c>
      <c r="W2400" s="78"/>
      <c r="X2400" s="78"/>
    </row>
    <row r="2401" spans="1:24" outlineLevel="1" x14ac:dyDescent="0.2">
      <c r="A2401" s="27">
        <v>2395</v>
      </c>
      <c r="B2401" s="50">
        <f>B2400+1</f>
        <v>43285</v>
      </c>
      <c r="C2401" s="34">
        <v>63.35</v>
      </c>
      <c r="D2401" s="34">
        <v>90.35</v>
      </c>
      <c r="E2401" s="34">
        <v>1.3</v>
      </c>
      <c r="F2401" s="34">
        <v>22.5</v>
      </c>
      <c r="G2401" s="34">
        <v>8.4</v>
      </c>
      <c r="H2401" s="34">
        <v>184.95</v>
      </c>
      <c r="I2401" s="34">
        <v>197.25</v>
      </c>
      <c r="J2401" s="20"/>
      <c r="K2401" s="24">
        <f t="shared" si="106"/>
        <v>60.622</v>
      </c>
      <c r="L2401" s="24"/>
      <c r="M2401" s="9">
        <v>12.55</v>
      </c>
      <c r="N2401" s="76">
        <f t="shared" si="107"/>
        <v>0.20702055359440469</v>
      </c>
      <c r="O2401" s="4"/>
      <c r="P2401" s="23"/>
      <c r="R2401" s="34">
        <v>198.75</v>
      </c>
      <c r="S2401" s="34">
        <v>210.25</v>
      </c>
      <c r="T2401" s="34">
        <v>71.45</v>
      </c>
      <c r="U2401" s="34">
        <v>36.35</v>
      </c>
      <c r="V2401" s="34">
        <v>53.35</v>
      </c>
      <c r="W2401" s="78"/>
      <c r="X2401" s="78"/>
    </row>
    <row r="2402" spans="1:24" outlineLevel="1" x14ac:dyDescent="0.2">
      <c r="A2402" s="27">
        <v>2396</v>
      </c>
      <c r="B2402" s="50">
        <f>B2401+1</f>
        <v>43286</v>
      </c>
      <c r="C2402" s="34">
        <v>62.5</v>
      </c>
      <c r="D2402" s="34">
        <v>89.5</v>
      </c>
      <c r="E2402" s="34">
        <v>1.3</v>
      </c>
      <c r="F2402" s="34">
        <v>22.5</v>
      </c>
      <c r="G2402" s="34">
        <v>8.6999999999999993</v>
      </c>
      <c r="H2402" s="34">
        <v>184.95</v>
      </c>
      <c r="I2402" s="34">
        <v>197.25</v>
      </c>
      <c r="J2402" s="20"/>
      <c r="K2402" s="24">
        <f t="shared" si="106"/>
        <v>59.84</v>
      </c>
      <c r="L2402" s="24"/>
      <c r="M2402" s="9">
        <v>12.68</v>
      </c>
      <c r="N2402" s="76">
        <f t="shared" si="107"/>
        <v>0.21189839572192512</v>
      </c>
      <c r="O2402" s="4"/>
      <c r="P2402" s="23"/>
      <c r="R2402" s="34">
        <v>199</v>
      </c>
      <c r="S2402" s="34">
        <v>210.25</v>
      </c>
      <c r="T2402" s="34">
        <v>70.650000000000006</v>
      </c>
      <c r="U2402" s="34">
        <v>35.950000000000003</v>
      </c>
      <c r="V2402" s="34">
        <v>52.5</v>
      </c>
      <c r="W2402" s="78"/>
      <c r="X2402" s="78"/>
    </row>
    <row r="2403" spans="1:24" outlineLevel="1" x14ac:dyDescent="0.2">
      <c r="A2403" s="27">
        <v>2397</v>
      </c>
      <c r="B2403" s="50">
        <f>B2402+1</f>
        <v>43287</v>
      </c>
      <c r="C2403" s="34">
        <v>62.65</v>
      </c>
      <c r="D2403" s="34">
        <v>89.65</v>
      </c>
      <c r="E2403" s="34">
        <v>1.3</v>
      </c>
      <c r="F2403" s="34">
        <v>22.5</v>
      </c>
      <c r="G2403" s="34">
        <v>9.1</v>
      </c>
      <c r="H2403" s="34">
        <v>183.95</v>
      </c>
      <c r="I2403" s="34">
        <v>196.25</v>
      </c>
      <c r="J2403" s="20"/>
      <c r="K2403" s="24">
        <f t="shared" si="106"/>
        <v>59.978000000000009</v>
      </c>
      <c r="L2403" s="24"/>
      <c r="M2403" s="9">
        <v>13.03</v>
      </c>
      <c r="N2403" s="76">
        <f t="shared" si="107"/>
        <v>0.21724632365200569</v>
      </c>
      <c r="O2403" s="4"/>
      <c r="P2403" s="23"/>
      <c r="R2403" s="34">
        <v>198.5</v>
      </c>
      <c r="S2403" s="34">
        <v>208</v>
      </c>
      <c r="T2403" s="34">
        <v>71.150000000000006</v>
      </c>
      <c r="U2403" s="34">
        <v>35.1</v>
      </c>
      <c r="V2403" s="34">
        <v>52.65</v>
      </c>
      <c r="W2403" s="78"/>
      <c r="X2403" s="78"/>
    </row>
    <row r="2404" spans="1:24" outlineLevel="1" x14ac:dyDescent="0.2">
      <c r="A2404" s="27">
        <v>2398</v>
      </c>
      <c r="B2404" s="50">
        <f>B2403+3</f>
        <v>43290</v>
      </c>
      <c r="C2404" s="34">
        <v>63.25</v>
      </c>
      <c r="D2404" s="34">
        <v>90.25</v>
      </c>
      <c r="E2404" s="34">
        <v>1.3</v>
      </c>
      <c r="F2404" s="34">
        <v>21.9</v>
      </c>
      <c r="G2404" s="34">
        <v>8.8000000000000007</v>
      </c>
      <c r="H2404" s="34">
        <v>181.95</v>
      </c>
      <c r="I2404" s="34">
        <v>194.25</v>
      </c>
      <c r="J2404" s="20"/>
      <c r="K2404" s="24">
        <f t="shared" si="106"/>
        <v>61.13</v>
      </c>
      <c r="L2404" s="24"/>
      <c r="M2404" s="9">
        <v>13.17</v>
      </c>
      <c r="N2404" s="76">
        <f t="shared" si="107"/>
        <v>0.21544249959103548</v>
      </c>
      <c r="O2404" s="4"/>
      <c r="P2404" s="23"/>
      <c r="R2404" s="34">
        <v>202.5</v>
      </c>
      <c r="S2404" s="34">
        <v>204.5</v>
      </c>
      <c r="T2404" s="34">
        <v>71.7</v>
      </c>
      <c r="U2404" s="34">
        <v>35.25</v>
      </c>
      <c r="V2404" s="34">
        <v>53.25</v>
      </c>
      <c r="W2404" s="78"/>
      <c r="X2404" s="78"/>
    </row>
    <row r="2405" spans="1:24" outlineLevel="1" x14ac:dyDescent="0.2">
      <c r="A2405" s="27">
        <v>2399</v>
      </c>
      <c r="B2405" s="50">
        <f>B2404+1</f>
        <v>43291</v>
      </c>
      <c r="C2405" s="34">
        <v>63.2</v>
      </c>
      <c r="D2405" s="34">
        <v>90.2</v>
      </c>
      <c r="E2405" s="34">
        <v>1.3</v>
      </c>
      <c r="F2405" s="34">
        <v>21.35</v>
      </c>
      <c r="G2405" s="34">
        <v>8.3000000000000007</v>
      </c>
      <c r="H2405" s="34">
        <v>180.95</v>
      </c>
      <c r="I2405" s="34">
        <v>193.25</v>
      </c>
      <c r="J2405" s="20"/>
      <c r="K2405" s="24">
        <f t="shared" si="106"/>
        <v>61.634000000000007</v>
      </c>
      <c r="L2405" s="24"/>
      <c r="M2405" s="9">
        <v>13.09</v>
      </c>
      <c r="N2405" s="76">
        <f t="shared" si="107"/>
        <v>0.21238277574066258</v>
      </c>
      <c r="O2405" s="4"/>
      <c r="P2405" s="23"/>
      <c r="R2405" s="34">
        <v>199.75</v>
      </c>
      <c r="S2405" s="34">
        <v>202.5</v>
      </c>
      <c r="T2405" s="34">
        <v>71.2</v>
      </c>
      <c r="U2405" s="34">
        <v>35.85</v>
      </c>
      <c r="V2405" s="34">
        <v>53.2</v>
      </c>
      <c r="W2405" s="78"/>
      <c r="X2405" s="78"/>
    </row>
    <row r="2406" spans="1:24" outlineLevel="1" x14ac:dyDescent="0.2">
      <c r="A2406" s="27">
        <v>2400</v>
      </c>
      <c r="B2406" s="50">
        <f>B2405+1</f>
        <v>43292</v>
      </c>
      <c r="C2406" s="34">
        <v>62.7</v>
      </c>
      <c r="D2406" s="34">
        <v>89.7</v>
      </c>
      <c r="E2406" s="34">
        <v>1.3</v>
      </c>
      <c r="F2406" s="34">
        <v>21.35</v>
      </c>
      <c r="G2406" s="34">
        <v>8.6999999999999993</v>
      </c>
      <c r="H2406" s="34">
        <v>178.8</v>
      </c>
      <c r="I2406" s="34">
        <v>191.25</v>
      </c>
      <c r="J2406" s="20"/>
      <c r="K2406" s="24">
        <f t="shared" si="106"/>
        <v>61.173999999999999</v>
      </c>
      <c r="L2406" s="24"/>
      <c r="M2406" s="9">
        <v>12.65</v>
      </c>
      <c r="N2406" s="76">
        <f t="shared" si="107"/>
        <v>0.20678719717527055</v>
      </c>
      <c r="O2406" s="4"/>
      <c r="P2406" s="23"/>
      <c r="R2406" s="34">
        <v>199.5</v>
      </c>
      <c r="S2406" s="34">
        <v>201</v>
      </c>
      <c r="T2406" s="34">
        <v>70.650000000000006</v>
      </c>
      <c r="U2406" s="34">
        <v>35.799999999999997</v>
      </c>
      <c r="V2406" s="34">
        <v>52.7</v>
      </c>
      <c r="W2406" s="78"/>
      <c r="X2406" s="78"/>
    </row>
    <row r="2407" spans="1:24" outlineLevel="1" x14ac:dyDescent="0.2">
      <c r="A2407" s="27">
        <v>2401</v>
      </c>
      <c r="B2407" s="50">
        <f>B2406+1</f>
        <v>43293</v>
      </c>
      <c r="C2407" s="34">
        <v>63.5</v>
      </c>
      <c r="D2407" s="34">
        <v>90.5</v>
      </c>
      <c r="E2407" s="34">
        <v>1.3</v>
      </c>
      <c r="F2407" s="34">
        <v>21.35</v>
      </c>
      <c r="G2407" s="34">
        <v>8.6999999999999993</v>
      </c>
      <c r="H2407" s="34">
        <v>169.8</v>
      </c>
      <c r="I2407" s="34">
        <v>182.25</v>
      </c>
      <c r="J2407" s="20"/>
      <c r="K2407" s="24">
        <f t="shared" si="106"/>
        <v>61.910000000000004</v>
      </c>
      <c r="L2407" s="24"/>
      <c r="M2407" s="9">
        <v>13.02</v>
      </c>
      <c r="N2407" s="76">
        <f t="shared" si="107"/>
        <v>0.21030528186076561</v>
      </c>
      <c r="O2407" s="4"/>
      <c r="P2407" s="23"/>
      <c r="R2407" s="34">
        <v>189</v>
      </c>
      <c r="S2407" s="34">
        <v>189</v>
      </c>
      <c r="T2407" s="34">
        <v>71.650000000000006</v>
      </c>
      <c r="U2407" s="34">
        <v>35.299999999999997</v>
      </c>
      <c r="V2407" s="34">
        <v>53.5</v>
      </c>
      <c r="W2407" s="78"/>
      <c r="X2407" s="78"/>
    </row>
    <row r="2408" spans="1:24" outlineLevel="1" x14ac:dyDescent="0.2">
      <c r="A2408" s="27">
        <v>2402</v>
      </c>
      <c r="B2408" s="50">
        <f>B2407+1</f>
        <v>43294</v>
      </c>
      <c r="C2408" s="34">
        <v>63.5</v>
      </c>
      <c r="D2408" s="34">
        <v>92.05</v>
      </c>
      <c r="E2408" s="34">
        <v>1.3</v>
      </c>
      <c r="F2408" s="34">
        <v>22</v>
      </c>
      <c r="G2408" s="34">
        <v>8.85</v>
      </c>
      <c r="H2408" s="34">
        <v>167.7</v>
      </c>
      <c r="I2408" s="34">
        <v>180</v>
      </c>
      <c r="J2408" s="20"/>
      <c r="K2408" s="24">
        <f t="shared" si="106"/>
        <v>62.686000000000007</v>
      </c>
      <c r="L2408" s="24"/>
      <c r="M2408" s="9">
        <v>13.14</v>
      </c>
      <c r="N2408" s="76">
        <f t="shared" si="107"/>
        <v>0.20961618224164885</v>
      </c>
      <c r="O2408" s="4"/>
      <c r="P2408" s="23"/>
      <c r="R2408" s="34">
        <v>182</v>
      </c>
      <c r="S2408" s="34">
        <v>186</v>
      </c>
      <c r="T2408" s="34">
        <v>71.349999999999994</v>
      </c>
      <c r="U2408" s="34">
        <v>36.1</v>
      </c>
      <c r="V2408" s="34">
        <v>53.5</v>
      </c>
      <c r="W2408" s="78"/>
      <c r="X2408" s="78"/>
    </row>
    <row r="2409" spans="1:24" outlineLevel="1" x14ac:dyDescent="0.2">
      <c r="A2409" s="27">
        <v>2403</v>
      </c>
      <c r="B2409" s="50">
        <f>B2408+3</f>
        <v>43297</v>
      </c>
      <c r="C2409" s="34">
        <v>63</v>
      </c>
      <c r="D2409" s="34">
        <v>91.55</v>
      </c>
      <c r="E2409" s="34">
        <v>1.3</v>
      </c>
      <c r="F2409" s="34">
        <v>22.35</v>
      </c>
      <c r="G2409" s="34">
        <v>8.9499999999999993</v>
      </c>
      <c r="H2409" s="34">
        <v>168</v>
      </c>
      <c r="I2409" s="34">
        <v>180</v>
      </c>
      <c r="J2409" s="20"/>
      <c r="K2409" s="24">
        <f t="shared" si="106"/>
        <v>61.875999999999998</v>
      </c>
      <c r="L2409" s="24"/>
      <c r="M2409" s="9">
        <v>12.99</v>
      </c>
      <c r="N2409" s="76">
        <f t="shared" si="107"/>
        <v>0.20993600103432672</v>
      </c>
      <c r="O2409" s="4"/>
      <c r="P2409" s="23"/>
      <c r="R2409" s="34">
        <v>180.75</v>
      </c>
      <c r="S2409" s="34">
        <v>185.75</v>
      </c>
      <c r="T2409" s="34">
        <v>71.150000000000006</v>
      </c>
      <c r="U2409" s="34">
        <v>36.1</v>
      </c>
      <c r="V2409" s="34">
        <v>53</v>
      </c>
      <c r="W2409" s="78"/>
      <c r="X2409" s="78"/>
    </row>
    <row r="2410" spans="1:24" outlineLevel="1" x14ac:dyDescent="0.2">
      <c r="A2410" s="27">
        <v>2404</v>
      </c>
      <c r="B2410" s="50">
        <f>B2409+1</f>
        <v>43298</v>
      </c>
      <c r="C2410" s="34">
        <v>63.7</v>
      </c>
      <c r="D2410" s="34">
        <v>92.05</v>
      </c>
      <c r="E2410" s="34">
        <v>1.3</v>
      </c>
      <c r="F2410" s="34">
        <v>22.35</v>
      </c>
      <c r="G2410" s="34">
        <v>8.9</v>
      </c>
      <c r="H2410" s="34">
        <v>167.75</v>
      </c>
      <c r="I2410" s="34">
        <v>179.75</v>
      </c>
      <c r="J2410" s="20"/>
      <c r="K2410" s="24">
        <f t="shared" si="106"/>
        <v>62.336000000000006</v>
      </c>
      <c r="L2410" s="24"/>
      <c r="M2410" s="9">
        <v>13.25</v>
      </c>
      <c r="N2410" s="76">
        <f t="shared" si="107"/>
        <v>0.21255775154004106</v>
      </c>
      <c r="O2410" s="4"/>
      <c r="P2410" s="23"/>
      <c r="R2410" s="34">
        <v>179.75</v>
      </c>
      <c r="S2410" s="34">
        <v>185.5</v>
      </c>
      <c r="T2410" s="34">
        <v>71.349999999999994</v>
      </c>
      <c r="U2410" s="34">
        <v>35.799999999999997</v>
      </c>
      <c r="V2410" s="34">
        <v>53.7</v>
      </c>
      <c r="W2410" s="78"/>
      <c r="X2410" s="78"/>
    </row>
    <row r="2411" spans="1:24" outlineLevel="1" x14ac:dyDescent="0.2">
      <c r="A2411" s="27">
        <v>2405</v>
      </c>
      <c r="B2411" s="50">
        <f>B2410+1</f>
        <v>43299</v>
      </c>
      <c r="C2411" s="34">
        <v>63.75</v>
      </c>
      <c r="D2411" s="34">
        <v>92.1</v>
      </c>
      <c r="E2411" s="34">
        <v>1.3</v>
      </c>
      <c r="F2411" s="34">
        <v>22.25</v>
      </c>
      <c r="G2411" s="34">
        <v>8.6</v>
      </c>
      <c r="H2411" s="34">
        <v>166.25</v>
      </c>
      <c r="I2411" s="34">
        <v>178.25</v>
      </c>
      <c r="J2411" s="20"/>
      <c r="K2411" s="24">
        <f t="shared" si="106"/>
        <v>62.481999999999999</v>
      </c>
      <c r="L2411" s="24"/>
      <c r="M2411" s="9">
        <v>13.41</v>
      </c>
      <c r="N2411" s="76">
        <f t="shared" si="107"/>
        <v>0.21462181108159151</v>
      </c>
      <c r="O2411" s="4"/>
      <c r="P2411" s="23"/>
      <c r="R2411" s="34">
        <v>177.25</v>
      </c>
      <c r="S2411" s="34">
        <v>185.25</v>
      </c>
      <c r="T2411" s="34">
        <v>71.75</v>
      </c>
      <c r="U2411" s="34">
        <v>36.25</v>
      </c>
      <c r="V2411" s="34">
        <v>53.75</v>
      </c>
      <c r="W2411" s="78"/>
      <c r="X2411" s="78"/>
    </row>
    <row r="2412" spans="1:24" outlineLevel="1" x14ac:dyDescent="0.2">
      <c r="A2412" s="27">
        <v>2406</v>
      </c>
      <c r="B2412" s="50">
        <f>B2411+1</f>
        <v>43300</v>
      </c>
      <c r="C2412" s="34">
        <v>64.7</v>
      </c>
      <c r="D2412" s="34">
        <v>92.7</v>
      </c>
      <c r="E2412" s="34">
        <v>1.3</v>
      </c>
      <c r="F2412" s="34">
        <v>22</v>
      </c>
      <c r="G2412" s="34">
        <v>8.5500000000000007</v>
      </c>
      <c r="H2412" s="34">
        <v>165.25</v>
      </c>
      <c r="I2412" s="34">
        <v>177.25</v>
      </c>
      <c r="J2412" s="20"/>
      <c r="K2412" s="24">
        <f t="shared" si="106"/>
        <v>63.284000000000006</v>
      </c>
      <c r="L2412" s="24"/>
      <c r="M2412" s="9">
        <v>12.88</v>
      </c>
      <c r="N2412" s="76">
        <f t="shared" si="107"/>
        <v>0.20352695784084443</v>
      </c>
      <c r="O2412" s="4"/>
      <c r="P2412" s="23"/>
      <c r="R2412" s="34">
        <v>175.75</v>
      </c>
      <c r="S2412" s="34">
        <v>185.25200000000001</v>
      </c>
      <c r="T2412" s="34">
        <v>72.55</v>
      </c>
      <c r="U2412" s="34">
        <v>36.25</v>
      </c>
      <c r="V2412" s="34">
        <v>54.7</v>
      </c>
      <c r="W2412" s="78"/>
      <c r="X2412" s="78"/>
    </row>
    <row r="2413" spans="1:24" outlineLevel="1" x14ac:dyDescent="0.2">
      <c r="A2413" s="27">
        <v>2407</v>
      </c>
      <c r="B2413" s="50">
        <f>B2412+1</f>
        <v>43301</v>
      </c>
      <c r="C2413" s="34">
        <v>64.8</v>
      </c>
      <c r="D2413" s="34">
        <v>92.8</v>
      </c>
      <c r="E2413" s="34">
        <v>1.3</v>
      </c>
      <c r="F2413" s="34">
        <v>22.35</v>
      </c>
      <c r="G2413" s="34">
        <v>8.9499999999999993</v>
      </c>
      <c r="H2413" s="34">
        <v>163.25</v>
      </c>
      <c r="I2413" s="34">
        <v>175.25</v>
      </c>
      <c r="J2413" s="20"/>
      <c r="K2413" s="24">
        <f t="shared" si="106"/>
        <v>63.026000000000003</v>
      </c>
      <c r="L2413" s="24"/>
      <c r="M2413" s="9">
        <v>12.93</v>
      </c>
      <c r="N2413" s="76">
        <f t="shared" si="107"/>
        <v>0.20515342874369305</v>
      </c>
      <c r="O2413" s="4"/>
      <c r="P2413" s="23"/>
      <c r="R2413" s="34">
        <v>175.75</v>
      </c>
      <c r="S2413" s="34">
        <v>185.25200000000001</v>
      </c>
      <c r="T2413" s="34">
        <v>72.349999999999994</v>
      </c>
      <c r="U2413" s="34">
        <v>36.799999999999997</v>
      </c>
      <c r="V2413" s="34">
        <v>54.8</v>
      </c>
      <c r="W2413" s="78"/>
      <c r="X2413" s="78"/>
    </row>
    <row r="2414" spans="1:24" outlineLevel="1" x14ac:dyDescent="0.2">
      <c r="A2414" s="27">
        <v>2408</v>
      </c>
      <c r="B2414" s="50">
        <f>B2413+3</f>
        <v>43304</v>
      </c>
      <c r="C2414" s="34">
        <v>65.2</v>
      </c>
      <c r="D2414" s="34">
        <v>93.2</v>
      </c>
      <c r="E2414" s="34">
        <v>1.3</v>
      </c>
      <c r="F2414" s="34">
        <v>22.75</v>
      </c>
      <c r="G2414" s="34">
        <v>9.4</v>
      </c>
      <c r="H2414" s="34">
        <v>160.4</v>
      </c>
      <c r="I2414" s="34">
        <v>172.5</v>
      </c>
      <c r="J2414" s="20"/>
      <c r="K2414" s="24">
        <f t="shared" si="106"/>
        <v>62.994</v>
      </c>
      <c r="L2414" s="24"/>
      <c r="M2414" s="9">
        <v>13.17</v>
      </c>
      <c r="N2414" s="76">
        <f t="shared" si="107"/>
        <v>0.20906753024097532</v>
      </c>
      <c r="O2414" s="4"/>
      <c r="P2414" s="23"/>
      <c r="R2414" s="34">
        <v>175</v>
      </c>
      <c r="S2414" s="34">
        <v>185.25200000000001</v>
      </c>
      <c r="T2414" s="34">
        <v>72.8</v>
      </c>
      <c r="U2414" s="34">
        <v>36.85</v>
      </c>
      <c r="V2414" s="34">
        <v>55.2</v>
      </c>
      <c r="W2414" s="78"/>
      <c r="X2414" s="78"/>
    </row>
    <row r="2415" spans="1:24" outlineLevel="1" x14ac:dyDescent="0.2">
      <c r="A2415" s="27">
        <v>2409</v>
      </c>
      <c r="B2415" s="50">
        <f>B2414+1</f>
        <v>43305</v>
      </c>
      <c r="C2415" s="34">
        <v>65.349999999999994</v>
      </c>
      <c r="D2415" s="34">
        <v>93.2</v>
      </c>
      <c r="E2415" s="34">
        <v>1.3</v>
      </c>
      <c r="F2415" s="34">
        <v>23.1</v>
      </c>
      <c r="G2415" s="34">
        <v>9.9499999999999993</v>
      </c>
      <c r="H2415" s="34">
        <v>159.80000000000001</v>
      </c>
      <c r="I2415" s="34">
        <v>172</v>
      </c>
      <c r="J2415" s="20"/>
      <c r="K2415" s="24">
        <f t="shared" si="106"/>
        <v>62.643999999999998</v>
      </c>
      <c r="L2415" s="24"/>
      <c r="M2415" s="9">
        <v>13.77</v>
      </c>
      <c r="N2415" s="76">
        <f t="shared" si="107"/>
        <v>0.21981354958176361</v>
      </c>
      <c r="O2415" s="4"/>
      <c r="P2415" s="23"/>
      <c r="R2415" s="34">
        <v>174.25</v>
      </c>
      <c r="S2415" s="34">
        <v>184.75</v>
      </c>
      <c r="T2415" s="34">
        <v>73</v>
      </c>
      <c r="U2415" s="34">
        <v>37.1</v>
      </c>
      <c r="V2415" s="34">
        <v>55.35</v>
      </c>
      <c r="W2415" s="78"/>
      <c r="X2415" s="78"/>
    </row>
    <row r="2416" spans="1:24" outlineLevel="1" x14ac:dyDescent="0.2">
      <c r="A2416" s="27">
        <v>2410</v>
      </c>
      <c r="B2416" s="50">
        <f>B2415+1</f>
        <v>43306</v>
      </c>
      <c r="C2416" s="34">
        <v>65.8</v>
      </c>
      <c r="D2416" s="34">
        <v>93.2</v>
      </c>
      <c r="E2416" s="34">
        <v>1.3</v>
      </c>
      <c r="F2416" s="34">
        <v>23</v>
      </c>
      <c r="G2416" s="34">
        <v>9.75</v>
      </c>
      <c r="H2416" s="34">
        <v>159</v>
      </c>
      <c r="I2416" s="34">
        <v>171.25</v>
      </c>
      <c r="J2416" s="20"/>
      <c r="K2416" s="24">
        <f t="shared" si="106"/>
        <v>62.744</v>
      </c>
      <c r="L2416" s="24"/>
      <c r="M2416" s="9">
        <v>14</v>
      </c>
      <c r="N2416" s="76">
        <f t="shared" si="107"/>
        <v>0.22312890475583322</v>
      </c>
      <c r="O2416" s="4"/>
      <c r="P2416" s="23"/>
      <c r="R2416" s="34">
        <v>172.5</v>
      </c>
      <c r="S2416" s="34">
        <v>184</v>
      </c>
      <c r="T2416" s="34">
        <v>73.55</v>
      </c>
      <c r="U2416" s="34">
        <v>37.200000000000003</v>
      </c>
      <c r="V2416" s="34">
        <v>55.8</v>
      </c>
      <c r="W2416" s="78"/>
      <c r="X2416" s="78"/>
    </row>
    <row r="2417" spans="1:24" outlineLevel="1" x14ac:dyDescent="0.2">
      <c r="A2417" s="27">
        <v>2411</v>
      </c>
      <c r="B2417" s="50">
        <f>B2416+1</f>
        <v>43307</v>
      </c>
      <c r="C2417" s="34">
        <v>65.45</v>
      </c>
      <c r="D2417" s="34">
        <v>92.85</v>
      </c>
      <c r="E2417" s="34">
        <v>1.3</v>
      </c>
      <c r="F2417" s="34">
        <v>22.75</v>
      </c>
      <c r="G2417" s="34">
        <v>9.4</v>
      </c>
      <c r="H2417" s="34">
        <v>153.55000000000001</v>
      </c>
      <c r="I2417" s="34">
        <v>165.75</v>
      </c>
      <c r="J2417" s="20"/>
      <c r="K2417" s="24">
        <f t="shared" si="106"/>
        <v>62.671999999999997</v>
      </c>
      <c r="L2417" s="24"/>
      <c r="M2417" s="9">
        <v>14.11</v>
      </c>
      <c r="N2417" s="76">
        <f t="shared" si="107"/>
        <v>0.22514041358182282</v>
      </c>
      <c r="O2417" s="24" t="e">
        <f>+H2417*0.92-#REF!</f>
        <v>#REF!</v>
      </c>
      <c r="P2417" s="24"/>
      <c r="R2417" s="34">
        <v>173</v>
      </c>
      <c r="S2417" s="34">
        <v>182</v>
      </c>
      <c r="T2417" s="34">
        <v>73.45</v>
      </c>
      <c r="U2417" s="34">
        <v>37.450000000000003</v>
      </c>
      <c r="V2417" s="34">
        <v>55.45</v>
      </c>
      <c r="W2417" s="78"/>
      <c r="X2417" s="78"/>
    </row>
    <row r="2418" spans="1:24" outlineLevel="1" x14ac:dyDescent="0.2">
      <c r="A2418" s="27">
        <v>2412</v>
      </c>
      <c r="B2418" s="50">
        <f>B2417+1</f>
        <v>43308</v>
      </c>
      <c r="C2418" s="34">
        <v>67.349999999999994</v>
      </c>
      <c r="D2418" s="34">
        <v>94.35</v>
      </c>
      <c r="E2418" s="34">
        <v>1.35</v>
      </c>
      <c r="F2418" s="34">
        <v>22.75</v>
      </c>
      <c r="G2418" s="34">
        <v>9.4</v>
      </c>
      <c r="H2418" s="34">
        <v>153.65</v>
      </c>
      <c r="I2418" s="34">
        <v>165.75</v>
      </c>
      <c r="J2418" s="20"/>
      <c r="K2418" s="24">
        <f t="shared" si="106"/>
        <v>64.051999999999992</v>
      </c>
      <c r="L2418" s="24"/>
      <c r="M2418" s="9">
        <v>14.44</v>
      </c>
      <c r="N2418" s="76">
        <f t="shared" si="107"/>
        <v>0.22544182851433212</v>
      </c>
      <c r="O2418" s="4"/>
      <c r="P2418" s="23"/>
      <c r="R2418" s="34">
        <v>174.5</v>
      </c>
      <c r="S2418" s="34">
        <v>179.5</v>
      </c>
      <c r="T2418" s="34">
        <v>74.45</v>
      </c>
      <c r="U2418" s="34">
        <v>37.25</v>
      </c>
      <c r="V2418" s="34">
        <v>57.35</v>
      </c>
      <c r="W2418" s="78"/>
      <c r="X2418" s="78"/>
    </row>
    <row r="2419" spans="1:24" outlineLevel="1" x14ac:dyDescent="0.2">
      <c r="A2419" s="27">
        <v>2413</v>
      </c>
      <c r="B2419" s="50">
        <f>B2418+3</f>
        <v>43311</v>
      </c>
      <c r="C2419" s="34">
        <v>66.95</v>
      </c>
      <c r="D2419" s="34">
        <v>93.95</v>
      </c>
      <c r="E2419" s="34">
        <v>1.35</v>
      </c>
      <c r="F2419" s="34">
        <v>23.5</v>
      </c>
      <c r="G2419" s="34">
        <v>9.75</v>
      </c>
      <c r="H2419" s="34">
        <v>153.65</v>
      </c>
      <c r="I2419" s="34">
        <v>165.75</v>
      </c>
      <c r="J2419" s="20"/>
      <c r="K2419" s="24">
        <f t="shared" si="106"/>
        <v>62.934000000000012</v>
      </c>
      <c r="L2419" s="24"/>
      <c r="M2419" s="9">
        <v>14.56</v>
      </c>
      <c r="N2419" s="76">
        <f t="shared" si="107"/>
        <v>0.23135348142498488</v>
      </c>
      <c r="O2419" s="4"/>
      <c r="P2419" s="23"/>
      <c r="R2419" s="34">
        <v>172</v>
      </c>
      <c r="S2419" s="34">
        <v>179.5</v>
      </c>
      <c r="T2419" s="34">
        <v>74.45</v>
      </c>
      <c r="U2419" s="34">
        <v>38.4</v>
      </c>
      <c r="V2419" s="34">
        <v>56.95</v>
      </c>
      <c r="W2419" s="78"/>
      <c r="X2419" s="78"/>
    </row>
    <row r="2420" spans="1:24" outlineLevel="1" x14ac:dyDescent="0.2">
      <c r="A2420" s="27">
        <v>2414</v>
      </c>
      <c r="B2420" s="50">
        <f>B2419+1</f>
        <v>43312</v>
      </c>
      <c r="C2420" s="34">
        <v>67.55</v>
      </c>
      <c r="D2420" s="34">
        <v>94.55</v>
      </c>
      <c r="E2420" s="34">
        <v>1.35</v>
      </c>
      <c r="F2420" s="34">
        <v>24.15</v>
      </c>
      <c r="G2420" s="34">
        <v>10.1</v>
      </c>
      <c r="H2420" s="34">
        <v>151.15</v>
      </c>
      <c r="I2420" s="34">
        <v>163.25</v>
      </c>
      <c r="J2420" s="20"/>
      <c r="K2420" s="24">
        <f t="shared" si="106"/>
        <v>62.836000000000006</v>
      </c>
      <c r="L2420" s="24"/>
      <c r="M2420" s="9">
        <v>14.66</v>
      </c>
      <c r="N2420" s="76">
        <f t="shared" si="107"/>
        <v>0.23330574829715447</v>
      </c>
      <c r="O2420" s="4"/>
      <c r="P2420" s="23"/>
      <c r="R2420" s="34">
        <v>172</v>
      </c>
      <c r="S2420" s="34">
        <v>185.5</v>
      </c>
      <c r="T2420" s="34">
        <v>74.75</v>
      </c>
      <c r="U2420" s="34">
        <v>38.200000000000003</v>
      </c>
      <c r="V2420" s="34">
        <v>57.55</v>
      </c>
      <c r="W2420" s="78"/>
      <c r="X2420" s="78"/>
    </row>
    <row r="2421" spans="1:24" outlineLevel="1" x14ac:dyDescent="0.2">
      <c r="A2421" s="27">
        <v>2415</v>
      </c>
      <c r="B2421" s="50">
        <f>B2420+1</f>
        <v>43313</v>
      </c>
      <c r="C2421" s="34">
        <v>66.45</v>
      </c>
      <c r="D2421" s="34">
        <v>93.45</v>
      </c>
      <c r="E2421" s="34">
        <v>1.35</v>
      </c>
      <c r="F2421" s="34">
        <v>24.15</v>
      </c>
      <c r="G2421" s="34">
        <v>9.9</v>
      </c>
      <c r="H2421" s="34">
        <v>151.15</v>
      </c>
      <c r="I2421" s="34">
        <v>163.25</v>
      </c>
      <c r="J2421" s="20"/>
      <c r="K2421" s="24">
        <f t="shared" si="106"/>
        <v>61.824000000000005</v>
      </c>
      <c r="L2421" s="24"/>
      <c r="M2421" s="9">
        <v>14.06</v>
      </c>
      <c r="N2421" s="76">
        <f t="shared" si="107"/>
        <v>0.22741977225672877</v>
      </c>
      <c r="O2421" s="4"/>
      <c r="P2421" s="23"/>
      <c r="R2421" s="34">
        <v>174.5</v>
      </c>
      <c r="S2421" s="34">
        <v>184</v>
      </c>
      <c r="T2421" s="34">
        <v>73.75</v>
      </c>
      <c r="U2421" s="34">
        <v>38.549999999999997</v>
      </c>
      <c r="V2421" s="34">
        <v>56.45</v>
      </c>
      <c r="W2421" s="78"/>
      <c r="X2421" s="78"/>
    </row>
    <row r="2422" spans="1:24" outlineLevel="1" x14ac:dyDescent="0.2">
      <c r="A2422" s="27">
        <v>2416</v>
      </c>
      <c r="B2422" s="50">
        <f>B2421+1</f>
        <v>43314</v>
      </c>
      <c r="C2422" s="34">
        <v>66.45</v>
      </c>
      <c r="D2422" s="34">
        <v>93.45</v>
      </c>
      <c r="E2422" s="34">
        <v>1.35</v>
      </c>
      <c r="F2422" s="34">
        <v>24.05</v>
      </c>
      <c r="G2422" s="34">
        <v>9.85</v>
      </c>
      <c r="H2422" s="34">
        <v>152.9</v>
      </c>
      <c r="I2422" s="34">
        <v>165</v>
      </c>
      <c r="J2422" s="20"/>
      <c r="K2422" s="24">
        <f t="shared" si="106"/>
        <v>61.924000000000007</v>
      </c>
      <c r="L2422" s="24"/>
      <c r="M2422" s="9">
        <v>14.04</v>
      </c>
      <c r="N2422" s="76">
        <f t="shared" si="107"/>
        <v>0.22672953943543694</v>
      </c>
      <c r="O2422" s="4"/>
      <c r="P2422" s="23"/>
      <c r="R2422" s="34">
        <v>175.5</v>
      </c>
      <c r="S2422" s="34">
        <v>182.75</v>
      </c>
      <c r="T2422" s="34">
        <v>73.95</v>
      </c>
      <c r="U2422" s="34">
        <v>37.9</v>
      </c>
      <c r="V2422" s="34">
        <v>56.45</v>
      </c>
      <c r="W2422" s="78"/>
      <c r="X2422" s="78"/>
    </row>
    <row r="2423" spans="1:24" outlineLevel="1" x14ac:dyDescent="0.2">
      <c r="A2423" s="27">
        <v>2417</v>
      </c>
      <c r="B2423" s="50">
        <f>B2422+1</f>
        <v>43315</v>
      </c>
      <c r="C2423" s="34">
        <v>67.45</v>
      </c>
      <c r="D2423" s="34">
        <v>94.45</v>
      </c>
      <c r="E2423" s="34">
        <v>1.35</v>
      </c>
      <c r="F2423" s="34">
        <v>24.65</v>
      </c>
      <c r="G2423" s="34">
        <v>10.050000000000001</v>
      </c>
      <c r="H2423" s="34">
        <v>155.4</v>
      </c>
      <c r="I2423" s="34">
        <v>167.5</v>
      </c>
      <c r="J2423" s="20"/>
      <c r="K2423" s="24">
        <f t="shared" si="106"/>
        <v>62.244000000000007</v>
      </c>
      <c r="L2423" s="24"/>
      <c r="M2423" s="9">
        <v>14.19</v>
      </c>
      <c r="N2423" s="76">
        <f t="shared" si="107"/>
        <v>0.22797378060535953</v>
      </c>
      <c r="O2423" s="4"/>
      <c r="P2423" s="23"/>
      <c r="R2423" s="34">
        <v>175.5</v>
      </c>
      <c r="S2423" s="34">
        <v>183.5</v>
      </c>
      <c r="T2423" s="34">
        <v>73.95</v>
      </c>
      <c r="U2423" s="34">
        <v>37.9</v>
      </c>
      <c r="V2423" s="34">
        <v>57.45</v>
      </c>
      <c r="W2423" s="78"/>
      <c r="X2423" s="78"/>
    </row>
    <row r="2424" spans="1:24" outlineLevel="1" x14ac:dyDescent="0.2">
      <c r="A2424" s="27">
        <v>2418</v>
      </c>
      <c r="B2424" s="50">
        <f>B2423+3</f>
        <v>43318</v>
      </c>
      <c r="C2424" s="34">
        <v>68.95</v>
      </c>
      <c r="D2424" s="34">
        <v>95.95</v>
      </c>
      <c r="E2424" s="34">
        <v>1.35</v>
      </c>
      <c r="F2424" s="34">
        <v>24.85</v>
      </c>
      <c r="G2424" s="34">
        <v>9.9499999999999993</v>
      </c>
      <c r="H2424" s="34">
        <v>156.44999999999999</v>
      </c>
      <c r="I2424" s="34">
        <v>168.5</v>
      </c>
      <c r="J2424" s="20"/>
      <c r="K2424" s="24">
        <f t="shared" si="106"/>
        <v>63.423999999999999</v>
      </c>
      <c r="L2424" s="24"/>
      <c r="M2424" s="9">
        <v>14.07</v>
      </c>
      <c r="N2424" s="76">
        <f t="shared" si="107"/>
        <v>0.22184031281533806</v>
      </c>
      <c r="O2424" s="4"/>
      <c r="P2424" s="23"/>
      <c r="R2424" s="34">
        <v>179.5</v>
      </c>
      <c r="S2424" s="34">
        <v>186</v>
      </c>
      <c r="T2424" s="34">
        <v>76.349999999999994</v>
      </c>
      <c r="U2424" s="34">
        <v>38.5</v>
      </c>
      <c r="V2424" s="34">
        <v>58.95</v>
      </c>
      <c r="W2424" s="78"/>
      <c r="X2424" s="78"/>
    </row>
    <row r="2425" spans="1:24" outlineLevel="1" x14ac:dyDescent="0.2">
      <c r="A2425" s="27">
        <v>2419</v>
      </c>
      <c r="B2425" s="50">
        <f>B2424+1</f>
        <v>43319</v>
      </c>
      <c r="C2425" s="34">
        <v>69.5</v>
      </c>
      <c r="D2425" s="34">
        <v>96.5</v>
      </c>
      <c r="E2425" s="34">
        <v>1.35</v>
      </c>
      <c r="F2425" s="34">
        <v>24.5</v>
      </c>
      <c r="G2425" s="34">
        <v>9.5500000000000007</v>
      </c>
      <c r="H2425" s="34">
        <v>157.94999999999999</v>
      </c>
      <c r="I2425" s="34">
        <v>170</v>
      </c>
      <c r="J2425" s="20"/>
      <c r="K2425" s="24">
        <f t="shared" si="106"/>
        <v>64.28</v>
      </c>
      <c r="L2425" s="24"/>
      <c r="M2425" s="9">
        <v>13.99</v>
      </c>
      <c r="N2425" s="76">
        <f t="shared" si="107"/>
        <v>0.21764156813939017</v>
      </c>
      <c r="O2425" s="4"/>
      <c r="P2425" s="23"/>
      <c r="R2425" s="34">
        <v>182.5</v>
      </c>
      <c r="S2425" s="34">
        <v>186</v>
      </c>
      <c r="T2425" s="34">
        <v>76.349999999999994</v>
      </c>
      <c r="U2425" s="34">
        <v>39.4</v>
      </c>
      <c r="V2425" s="34">
        <v>59.5</v>
      </c>
      <c r="W2425" s="78"/>
      <c r="X2425" s="78"/>
    </row>
    <row r="2426" spans="1:24" outlineLevel="1" x14ac:dyDescent="0.2">
      <c r="A2426" s="27">
        <v>2420</v>
      </c>
      <c r="B2426" s="50">
        <f>B2425+1</f>
        <v>43320</v>
      </c>
      <c r="C2426" s="34">
        <v>69.400000000000006</v>
      </c>
      <c r="D2426" s="34">
        <v>96.4</v>
      </c>
      <c r="E2426" s="34">
        <v>1.35</v>
      </c>
      <c r="F2426" s="34">
        <v>24</v>
      </c>
      <c r="G2426" s="34">
        <v>9.1999999999999993</v>
      </c>
      <c r="H2426" s="34">
        <v>158.94999999999999</v>
      </c>
      <c r="I2426" s="34">
        <v>171</v>
      </c>
      <c r="J2426" s="20"/>
      <c r="K2426" s="24">
        <f t="shared" si="106"/>
        <v>64.688000000000002</v>
      </c>
      <c r="L2426" s="24"/>
      <c r="M2426" s="9">
        <v>13.95</v>
      </c>
      <c r="N2426" s="76">
        <f t="shared" si="107"/>
        <v>0.21565050704922087</v>
      </c>
      <c r="O2426" s="4"/>
      <c r="P2426" s="23"/>
      <c r="R2426" s="34">
        <v>182.75</v>
      </c>
      <c r="S2426" s="34">
        <v>188.75</v>
      </c>
      <c r="T2426" s="34">
        <v>75.7</v>
      </c>
      <c r="U2426" s="34">
        <v>39.75</v>
      </c>
      <c r="V2426" s="34">
        <v>59.4</v>
      </c>
      <c r="W2426" s="78"/>
      <c r="X2426" s="78"/>
    </row>
    <row r="2427" spans="1:24" outlineLevel="1" x14ac:dyDescent="0.2">
      <c r="A2427" s="27">
        <v>2421</v>
      </c>
      <c r="B2427" s="50">
        <f>B2426+1</f>
        <v>43321</v>
      </c>
      <c r="C2427" s="34">
        <v>69.400000000000006</v>
      </c>
      <c r="D2427" s="34">
        <v>96.4</v>
      </c>
      <c r="E2427" s="34">
        <v>1.35</v>
      </c>
      <c r="F2427" s="34">
        <v>24</v>
      </c>
      <c r="G2427" s="34">
        <v>9.1999999999999993</v>
      </c>
      <c r="H2427" s="34">
        <v>158.94999999999999</v>
      </c>
      <c r="I2427" s="34">
        <v>171</v>
      </c>
      <c r="J2427" s="20"/>
      <c r="K2427" s="24">
        <f t="shared" si="106"/>
        <v>64.688000000000002</v>
      </c>
      <c r="L2427" s="24"/>
      <c r="M2427" s="9">
        <v>13.63</v>
      </c>
      <c r="N2427" s="76">
        <f t="shared" si="107"/>
        <v>0.21070368538214199</v>
      </c>
      <c r="O2427" s="4"/>
      <c r="P2427" s="23"/>
      <c r="R2427" s="34">
        <v>182.75</v>
      </c>
      <c r="S2427" s="34">
        <v>188.75</v>
      </c>
      <c r="T2427" s="34">
        <v>75.599999999999994</v>
      </c>
      <c r="U2427" s="34">
        <v>39.700000000000003</v>
      </c>
      <c r="V2427" s="34">
        <v>59.4</v>
      </c>
      <c r="W2427" s="78"/>
      <c r="X2427" s="78"/>
    </row>
    <row r="2428" spans="1:24" outlineLevel="1" x14ac:dyDescent="0.2">
      <c r="A2428" s="27">
        <v>2422</v>
      </c>
      <c r="B2428" s="50">
        <f>B2427+1</f>
        <v>43322</v>
      </c>
      <c r="C2428" s="34">
        <v>68.75</v>
      </c>
      <c r="D2428" s="34">
        <v>95.75</v>
      </c>
      <c r="E2428" s="34">
        <v>1.35</v>
      </c>
      <c r="F2428" s="34">
        <v>24.2</v>
      </c>
      <c r="G2428" s="34">
        <v>9.4499999999999993</v>
      </c>
      <c r="H2428" s="34">
        <v>158.94999999999999</v>
      </c>
      <c r="I2428" s="34">
        <v>171</v>
      </c>
      <c r="J2428" s="20"/>
      <c r="K2428" s="24">
        <f t="shared" ref="K2428:K2491" si="109">+D2428*0.92-F2428</f>
        <v>63.89</v>
      </c>
      <c r="L2428" s="24"/>
      <c r="M2428" s="9">
        <v>13.39</v>
      </c>
      <c r="N2428" s="76">
        <f t="shared" ref="N2428:N2491" si="110">+M2428/K2428</f>
        <v>0.20957896384410707</v>
      </c>
      <c r="O2428" s="4"/>
      <c r="P2428" s="23"/>
      <c r="R2428" s="34">
        <v>184</v>
      </c>
      <c r="S2428" s="34">
        <v>188.75</v>
      </c>
      <c r="T2428" s="34">
        <v>75.25</v>
      </c>
      <c r="U2428" s="34">
        <v>39.299999999999997</v>
      </c>
      <c r="V2428" s="34">
        <v>58.75</v>
      </c>
      <c r="W2428" s="78"/>
      <c r="X2428" s="78"/>
    </row>
    <row r="2429" spans="1:24" outlineLevel="1" x14ac:dyDescent="0.2">
      <c r="A2429" s="27">
        <v>2423</v>
      </c>
      <c r="B2429" s="50">
        <f>B2428+3</f>
        <v>43325</v>
      </c>
      <c r="C2429" s="34">
        <v>68.75</v>
      </c>
      <c r="D2429" s="34">
        <v>95.75</v>
      </c>
      <c r="E2429" s="34">
        <v>1.35</v>
      </c>
      <c r="F2429" s="34">
        <v>24.25</v>
      </c>
      <c r="G2429" s="34">
        <v>9.75</v>
      </c>
      <c r="H2429" s="34">
        <v>159</v>
      </c>
      <c r="I2429" s="34">
        <v>171</v>
      </c>
      <c r="J2429" s="20"/>
      <c r="K2429" s="24">
        <f t="shared" si="109"/>
        <v>63.84</v>
      </c>
      <c r="L2429" s="24"/>
      <c r="M2429" s="9">
        <v>13.37</v>
      </c>
      <c r="N2429" s="76">
        <f t="shared" si="110"/>
        <v>0.20942982456140349</v>
      </c>
      <c r="O2429" s="4"/>
      <c r="P2429" s="23"/>
      <c r="R2429" s="34">
        <v>184.25</v>
      </c>
      <c r="S2429" s="34">
        <v>188.75</v>
      </c>
      <c r="T2429" s="34">
        <v>75.05</v>
      </c>
      <c r="U2429" s="34">
        <v>39.299999999999997</v>
      </c>
      <c r="V2429" s="34">
        <v>58.75</v>
      </c>
      <c r="W2429" s="78"/>
      <c r="X2429" s="78"/>
    </row>
    <row r="2430" spans="1:24" outlineLevel="1" x14ac:dyDescent="0.2">
      <c r="A2430" s="27">
        <v>2424</v>
      </c>
      <c r="B2430" s="50">
        <f>B2429+1</f>
        <v>43326</v>
      </c>
      <c r="C2430" s="34">
        <v>67.5</v>
      </c>
      <c r="D2430" s="34">
        <v>94.5</v>
      </c>
      <c r="E2430" s="34">
        <v>1.35</v>
      </c>
      <c r="F2430" s="34">
        <v>24.55</v>
      </c>
      <c r="G2430" s="34">
        <v>9.75</v>
      </c>
      <c r="H2430" s="34">
        <v>158.80000000000001</v>
      </c>
      <c r="I2430" s="34">
        <v>171</v>
      </c>
      <c r="J2430" s="20"/>
      <c r="K2430" s="24">
        <f t="shared" si="109"/>
        <v>62.39</v>
      </c>
      <c r="L2430" s="24"/>
      <c r="M2430" s="9">
        <v>13.64</v>
      </c>
      <c r="N2430" s="76">
        <f t="shared" si="110"/>
        <v>0.21862477961211732</v>
      </c>
      <c r="O2430" s="4"/>
      <c r="P2430" s="23"/>
      <c r="R2430" s="34">
        <v>185</v>
      </c>
      <c r="S2430" s="34">
        <v>188.75</v>
      </c>
      <c r="T2430" s="34">
        <v>74.05</v>
      </c>
      <c r="U2430" s="34">
        <v>39.299999999999997</v>
      </c>
      <c r="V2430" s="34">
        <v>57.5</v>
      </c>
      <c r="W2430" s="78"/>
      <c r="X2430" s="78"/>
    </row>
    <row r="2431" spans="1:24" outlineLevel="1" x14ac:dyDescent="0.2">
      <c r="A2431" s="27">
        <v>2425</v>
      </c>
      <c r="B2431" s="50">
        <f>B2430+1</f>
        <v>43327</v>
      </c>
      <c r="C2431" s="34">
        <v>67.05</v>
      </c>
      <c r="D2431" s="34">
        <v>94.05</v>
      </c>
      <c r="E2431" s="34">
        <v>1.35</v>
      </c>
      <c r="F2431" s="34">
        <v>24.75</v>
      </c>
      <c r="G2431" s="34">
        <v>9.8000000000000007</v>
      </c>
      <c r="H2431" s="34">
        <v>158.80000000000001</v>
      </c>
      <c r="I2431" s="34">
        <v>171</v>
      </c>
      <c r="J2431" s="20"/>
      <c r="K2431" s="24">
        <f t="shared" si="109"/>
        <v>61.775999999999996</v>
      </c>
      <c r="L2431" s="24"/>
      <c r="M2431" s="9">
        <v>12.94</v>
      </c>
      <c r="N2431" s="76">
        <f t="shared" si="110"/>
        <v>0.20946645946645948</v>
      </c>
      <c r="O2431" s="4"/>
      <c r="P2431" s="23"/>
      <c r="R2431" s="34">
        <v>185</v>
      </c>
      <c r="S2431" s="34">
        <v>188.75</v>
      </c>
      <c r="T2431" s="34">
        <v>73.55</v>
      </c>
      <c r="U2431" s="34">
        <v>38.549999999999997</v>
      </c>
      <c r="V2431" s="34">
        <v>57.05</v>
      </c>
      <c r="W2431" s="78"/>
      <c r="X2431" s="78"/>
    </row>
    <row r="2432" spans="1:24" outlineLevel="1" x14ac:dyDescent="0.2">
      <c r="A2432" s="27">
        <v>2426</v>
      </c>
      <c r="B2432" s="50">
        <f>B2431+1</f>
        <v>43328</v>
      </c>
      <c r="C2432" s="34">
        <v>66.900000000000006</v>
      </c>
      <c r="D2432" s="34">
        <v>93.8</v>
      </c>
      <c r="E2432" s="34">
        <v>1.35</v>
      </c>
      <c r="F2432" s="34">
        <v>24.3</v>
      </c>
      <c r="G2432" s="34">
        <v>9.6</v>
      </c>
      <c r="H2432" s="34">
        <v>158.69999999999999</v>
      </c>
      <c r="I2432" s="34">
        <v>171</v>
      </c>
      <c r="J2432" s="20"/>
      <c r="K2432" s="24">
        <f t="shared" si="109"/>
        <v>61.996000000000009</v>
      </c>
      <c r="L2432" s="24"/>
      <c r="M2432" s="9">
        <v>12.75</v>
      </c>
      <c r="N2432" s="76">
        <f t="shared" si="110"/>
        <v>0.20565842957610164</v>
      </c>
      <c r="O2432" s="4"/>
      <c r="P2432" s="23"/>
      <c r="R2432" s="34">
        <v>183.75</v>
      </c>
      <c r="S2432" s="34">
        <v>188.5</v>
      </c>
      <c r="T2432" s="34">
        <v>73.150000000000006</v>
      </c>
      <c r="U2432" s="34">
        <v>38.25</v>
      </c>
      <c r="V2432" s="34">
        <v>56.9</v>
      </c>
      <c r="W2432" s="78"/>
      <c r="X2432" s="78"/>
    </row>
    <row r="2433" spans="1:24" outlineLevel="1" x14ac:dyDescent="0.2">
      <c r="A2433" s="27">
        <v>2427</v>
      </c>
      <c r="B2433" s="50">
        <f>B2432+1</f>
        <v>43329</v>
      </c>
      <c r="C2433" s="34">
        <v>66.599999999999994</v>
      </c>
      <c r="D2433" s="34">
        <v>93.2</v>
      </c>
      <c r="E2433" s="34">
        <v>1.35</v>
      </c>
      <c r="F2433" s="34">
        <v>24</v>
      </c>
      <c r="G2433" s="34">
        <v>9.9</v>
      </c>
      <c r="H2433" s="34">
        <v>157.5</v>
      </c>
      <c r="I2433" s="34">
        <v>170.25</v>
      </c>
      <c r="J2433" s="20"/>
      <c r="K2433" s="24">
        <f t="shared" si="109"/>
        <v>61.744</v>
      </c>
      <c r="L2433" s="24"/>
      <c r="M2433" s="9">
        <v>13</v>
      </c>
      <c r="N2433" s="76">
        <f t="shared" si="110"/>
        <v>0.21054677377558953</v>
      </c>
      <c r="O2433" s="4"/>
      <c r="P2433" s="23"/>
      <c r="R2433" s="34">
        <v>183.75</v>
      </c>
      <c r="S2433" s="34">
        <v>188.5</v>
      </c>
      <c r="T2433" s="34">
        <v>73.8</v>
      </c>
      <c r="U2433" s="34">
        <v>38.15</v>
      </c>
      <c r="V2433" s="34">
        <v>57.5</v>
      </c>
      <c r="W2433" s="78"/>
      <c r="X2433" s="78"/>
    </row>
    <row r="2434" spans="1:24" outlineLevel="1" x14ac:dyDescent="0.2">
      <c r="A2434" s="27">
        <v>2429</v>
      </c>
      <c r="B2434" s="50">
        <f>B2433+3</f>
        <v>43332</v>
      </c>
      <c r="C2434" s="34">
        <v>67.95</v>
      </c>
      <c r="D2434" s="34">
        <v>94.55</v>
      </c>
      <c r="E2434" s="34">
        <v>1.35</v>
      </c>
      <c r="F2434" s="34">
        <v>24.15</v>
      </c>
      <c r="G2434" s="34">
        <v>9.6999999999999993</v>
      </c>
      <c r="H2434" s="34">
        <v>157.75</v>
      </c>
      <c r="I2434" s="34">
        <v>170.25</v>
      </c>
      <c r="J2434" s="20"/>
      <c r="K2434" s="24">
        <f t="shared" si="109"/>
        <v>62.836000000000006</v>
      </c>
      <c r="L2434" s="24"/>
      <c r="M2434" s="9">
        <v>13.03</v>
      </c>
      <c r="N2434" s="76">
        <f t="shared" si="110"/>
        <v>0.20736520465974917</v>
      </c>
      <c r="O2434" s="4"/>
      <c r="P2434" s="23"/>
      <c r="R2434" s="34">
        <v>183.75</v>
      </c>
      <c r="S2434" s="34">
        <v>188.5</v>
      </c>
      <c r="T2434" s="34">
        <v>74.45</v>
      </c>
      <c r="U2434" s="34">
        <v>38.5</v>
      </c>
      <c r="V2434" s="34">
        <v>57.95</v>
      </c>
      <c r="W2434" s="78"/>
      <c r="X2434" s="78"/>
    </row>
    <row r="2435" spans="1:24" outlineLevel="1" x14ac:dyDescent="0.2">
      <c r="A2435" s="27">
        <v>2430</v>
      </c>
      <c r="B2435" s="50">
        <f>B2434+1</f>
        <v>43333</v>
      </c>
      <c r="C2435" s="34">
        <v>66.599999999999994</v>
      </c>
      <c r="D2435" s="34">
        <v>93.2</v>
      </c>
      <c r="E2435" s="34">
        <v>1.35</v>
      </c>
      <c r="F2435" s="34">
        <v>24</v>
      </c>
      <c r="G2435" s="34">
        <v>9.9</v>
      </c>
      <c r="H2435" s="34">
        <v>157.5</v>
      </c>
      <c r="I2435" s="34">
        <v>170.25</v>
      </c>
      <c r="J2435" s="20"/>
      <c r="K2435" s="24">
        <f t="shared" si="109"/>
        <v>61.744</v>
      </c>
      <c r="L2435" s="24"/>
      <c r="M2435" s="9">
        <v>12.84</v>
      </c>
      <c r="N2435" s="76">
        <f t="shared" si="110"/>
        <v>0.20795542886758228</v>
      </c>
      <c r="O2435" s="4"/>
      <c r="P2435" s="23"/>
      <c r="R2435" s="34">
        <v>183.75</v>
      </c>
      <c r="S2435" s="34">
        <v>188.5</v>
      </c>
      <c r="T2435" s="34">
        <v>73.05</v>
      </c>
      <c r="U2435" s="34">
        <v>38.75</v>
      </c>
      <c r="V2435" s="34">
        <v>56.6</v>
      </c>
      <c r="W2435" s="78"/>
      <c r="X2435" s="78"/>
    </row>
    <row r="2436" spans="1:24" outlineLevel="1" x14ac:dyDescent="0.2">
      <c r="A2436" s="27">
        <v>2431</v>
      </c>
      <c r="B2436" s="50">
        <f>B2435+1</f>
        <v>43334</v>
      </c>
      <c r="C2436" s="34">
        <v>66.599999999999994</v>
      </c>
      <c r="D2436" s="34">
        <v>93.2</v>
      </c>
      <c r="E2436" s="34">
        <v>1.35</v>
      </c>
      <c r="F2436" s="34">
        <v>24</v>
      </c>
      <c r="G2436" s="34">
        <v>9.9</v>
      </c>
      <c r="H2436" s="34">
        <v>157.5</v>
      </c>
      <c r="I2436" s="34">
        <v>170.25</v>
      </c>
      <c r="J2436" s="20"/>
      <c r="K2436" s="24">
        <f t="shared" si="109"/>
        <v>61.744</v>
      </c>
      <c r="L2436" s="24"/>
      <c r="M2436" s="9">
        <v>13.12</v>
      </c>
      <c r="N2436" s="76">
        <f t="shared" si="110"/>
        <v>0.21249028245659496</v>
      </c>
      <c r="O2436" s="4"/>
      <c r="P2436" s="23"/>
      <c r="R2436" s="34">
        <v>183.75</v>
      </c>
      <c r="S2436" s="34">
        <v>188.5</v>
      </c>
      <c r="T2436" s="34">
        <v>72.849999999999994</v>
      </c>
      <c r="U2436" s="34">
        <v>37.950000000000003</v>
      </c>
      <c r="V2436" s="34">
        <v>56.6</v>
      </c>
      <c r="W2436" s="78"/>
      <c r="X2436" s="78"/>
    </row>
    <row r="2437" spans="1:24" outlineLevel="1" x14ac:dyDescent="0.2">
      <c r="A2437" s="27">
        <v>2432</v>
      </c>
      <c r="B2437" s="50">
        <f>B2436+1</f>
        <v>43335</v>
      </c>
      <c r="C2437" s="34">
        <v>65.650000000000006</v>
      </c>
      <c r="D2437" s="34">
        <v>92.25</v>
      </c>
      <c r="E2437" s="34">
        <v>1.35</v>
      </c>
      <c r="F2437" s="34">
        <v>22.95</v>
      </c>
      <c r="G2437" s="34">
        <v>9.4499999999999993</v>
      </c>
      <c r="H2437" s="34">
        <v>157.25</v>
      </c>
      <c r="I2437" s="34">
        <v>170.5</v>
      </c>
      <c r="J2437" s="20"/>
      <c r="K2437" s="24">
        <f t="shared" si="109"/>
        <v>61.92</v>
      </c>
      <c r="L2437" s="24"/>
      <c r="M2437" s="9">
        <v>12.93</v>
      </c>
      <c r="N2437" s="76">
        <f t="shared" si="110"/>
        <v>0.20881782945736432</v>
      </c>
      <c r="O2437" s="4"/>
      <c r="P2437" s="23"/>
      <c r="R2437" s="34">
        <v>184.5</v>
      </c>
      <c r="S2437" s="34">
        <v>189</v>
      </c>
      <c r="T2437" s="34">
        <v>72.349999999999994</v>
      </c>
      <c r="U2437" s="34">
        <v>37.950000000000003</v>
      </c>
      <c r="V2437" s="34">
        <v>55.65</v>
      </c>
      <c r="W2437" s="78"/>
      <c r="X2437" s="78"/>
    </row>
    <row r="2438" spans="1:24" outlineLevel="1" x14ac:dyDescent="0.2">
      <c r="A2438" s="27">
        <v>2433</v>
      </c>
      <c r="B2438" s="50">
        <f>B2437+1</f>
        <v>43336</v>
      </c>
      <c r="C2438" s="34">
        <v>66.400000000000006</v>
      </c>
      <c r="D2438" s="34">
        <v>94.1</v>
      </c>
      <c r="E2438" s="34">
        <v>1.35</v>
      </c>
      <c r="F2438" s="34">
        <v>22.95</v>
      </c>
      <c r="G2438" s="34">
        <v>9.15</v>
      </c>
      <c r="H2438" s="34">
        <v>157.5</v>
      </c>
      <c r="I2438" s="34">
        <v>171</v>
      </c>
      <c r="J2438" s="20"/>
      <c r="K2438" s="24">
        <f t="shared" si="109"/>
        <v>63.622</v>
      </c>
      <c r="L2438" s="24"/>
      <c r="M2438" s="9">
        <v>13.22</v>
      </c>
      <c r="N2438" s="76">
        <f t="shared" si="110"/>
        <v>0.20778975825972149</v>
      </c>
      <c r="O2438" s="4"/>
      <c r="P2438" s="23"/>
      <c r="R2438" s="34">
        <v>184.5</v>
      </c>
      <c r="S2438" s="34">
        <v>191.5</v>
      </c>
      <c r="T2438" s="34">
        <v>72.849999999999994</v>
      </c>
      <c r="U2438" s="34">
        <v>37.4</v>
      </c>
      <c r="V2438" s="34">
        <v>56.4</v>
      </c>
      <c r="W2438" s="78"/>
      <c r="X2438" s="78"/>
    </row>
    <row r="2439" spans="1:24" outlineLevel="1" x14ac:dyDescent="0.2">
      <c r="A2439" s="27">
        <v>2434</v>
      </c>
      <c r="B2439" s="50">
        <f>B2438+3</f>
        <v>43339</v>
      </c>
      <c r="C2439" s="34">
        <v>65.849999999999994</v>
      </c>
      <c r="D2439" s="34">
        <v>93</v>
      </c>
      <c r="E2439" s="34">
        <v>1.3</v>
      </c>
      <c r="F2439" s="34">
        <v>22.75</v>
      </c>
      <c r="G2439" s="34">
        <v>9.3000000000000007</v>
      </c>
      <c r="H2439" s="34">
        <v>157.25</v>
      </c>
      <c r="I2439" s="34">
        <v>171</v>
      </c>
      <c r="J2439" s="20"/>
      <c r="K2439" s="24">
        <f t="shared" si="109"/>
        <v>62.81</v>
      </c>
      <c r="L2439" s="24"/>
      <c r="M2439" s="9">
        <v>13.59</v>
      </c>
      <c r="N2439" s="76">
        <f t="shared" si="110"/>
        <v>0.21636682056997292</v>
      </c>
      <c r="O2439" s="4"/>
      <c r="P2439" s="23"/>
      <c r="R2439" s="34">
        <v>183</v>
      </c>
      <c r="S2439" s="34">
        <v>191.5</v>
      </c>
      <c r="T2439" s="34">
        <v>72.349999999999994</v>
      </c>
      <c r="U2439" s="34">
        <v>37.85</v>
      </c>
      <c r="V2439" s="34">
        <v>55.85</v>
      </c>
      <c r="W2439" s="78"/>
      <c r="X2439" s="78"/>
    </row>
    <row r="2440" spans="1:24" outlineLevel="1" x14ac:dyDescent="0.2">
      <c r="A2440" s="27">
        <v>2435</v>
      </c>
      <c r="B2440" s="50">
        <f>B2439+1</f>
        <v>43340</v>
      </c>
      <c r="C2440" s="34">
        <v>65.849999999999994</v>
      </c>
      <c r="D2440" s="34">
        <v>93</v>
      </c>
      <c r="E2440" s="34">
        <v>1.3</v>
      </c>
      <c r="F2440" s="34">
        <v>22.75</v>
      </c>
      <c r="G2440" s="34">
        <v>9.1</v>
      </c>
      <c r="H2440" s="34">
        <v>157.25</v>
      </c>
      <c r="I2440" s="34">
        <v>171</v>
      </c>
      <c r="J2440" s="20"/>
      <c r="K2440" s="24">
        <f t="shared" si="109"/>
        <v>62.81</v>
      </c>
      <c r="L2440" s="24"/>
      <c r="M2440" s="9">
        <v>13.44</v>
      </c>
      <c r="N2440" s="76">
        <f t="shared" si="110"/>
        <v>0.21397866581754496</v>
      </c>
      <c r="O2440" s="4"/>
      <c r="P2440" s="23"/>
      <c r="R2440" s="34">
        <v>183</v>
      </c>
      <c r="S2440" s="34">
        <v>191.5</v>
      </c>
      <c r="T2440" s="34">
        <v>72.5</v>
      </c>
      <c r="U2440" s="34">
        <v>37.5</v>
      </c>
      <c r="V2440" s="34">
        <v>55.85</v>
      </c>
      <c r="W2440" s="78"/>
      <c r="X2440" s="78"/>
    </row>
    <row r="2441" spans="1:24" outlineLevel="1" x14ac:dyDescent="0.2">
      <c r="A2441" s="27">
        <v>2436</v>
      </c>
      <c r="B2441" s="50">
        <f>B2440+1</f>
        <v>43341</v>
      </c>
      <c r="C2441" s="34">
        <v>65.55</v>
      </c>
      <c r="D2441" s="34">
        <v>93</v>
      </c>
      <c r="E2441" s="34">
        <v>1.3</v>
      </c>
      <c r="F2441" s="34">
        <v>22.5</v>
      </c>
      <c r="G2441" s="34">
        <v>8.9499999999999993</v>
      </c>
      <c r="H2441" s="34">
        <v>160</v>
      </c>
      <c r="I2441" s="34">
        <v>173.75</v>
      </c>
      <c r="J2441" s="20"/>
      <c r="K2441" s="24">
        <f t="shared" si="109"/>
        <v>63.06</v>
      </c>
      <c r="L2441" s="24"/>
      <c r="M2441" s="9">
        <v>13.44</v>
      </c>
      <c r="N2441" s="76">
        <f t="shared" si="110"/>
        <v>0.21313035204567077</v>
      </c>
      <c r="O2441" s="4"/>
      <c r="P2441" s="23"/>
      <c r="R2441" s="34">
        <v>183</v>
      </c>
      <c r="S2441" s="34">
        <v>191.5</v>
      </c>
      <c r="T2441" s="34">
        <v>72.3</v>
      </c>
      <c r="U2441" s="34">
        <v>40.9</v>
      </c>
      <c r="V2441" s="34">
        <v>55.55</v>
      </c>
      <c r="W2441" s="78"/>
      <c r="X2441" s="78"/>
    </row>
    <row r="2442" spans="1:24" outlineLevel="1" x14ac:dyDescent="0.2">
      <c r="A2442" s="27">
        <v>2437</v>
      </c>
      <c r="B2442" s="50">
        <f>B2441+1</f>
        <v>43342</v>
      </c>
      <c r="C2442" s="34">
        <v>65.75</v>
      </c>
      <c r="D2442" s="34">
        <v>93.2</v>
      </c>
      <c r="E2442" s="34">
        <v>1.3</v>
      </c>
      <c r="F2442" s="34">
        <v>21.7</v>
      </c>
      <c r="G2442" s="34">
        <v>8.65</v>
      </c>
      <c r="H2442" s="34">
        <v>160.75</v>
      </c>
      <c r="I2442" s="34">
        <v>173.75</v>
      </c>
      <c r="J2442" s="20"/>
      <c r="K2442" s="24">
        <f t="shared" si="109"/>
        <v>64.043999999999997</v>
      </c>
      <c r="L2442" s="24"/>
      <c r="M2442" s="9">
        <v>13.17</v>
      </c>
      <c r="N2442" s="76">
        <f t="shared" si="110"/>
        <v>0.20563987258759603</v>
      </c>
      <c r="O2442" s="4"/>
      <c r="P2442" s="23"/>
      <c r="R2442" s="34">
        <v>183</v>
      </c>
      <c r="S2442" s="34">
        <v>191.75</v>
      </c>
      <c r="T2442" s="34">
        <v>72.3</v>
      </c>
      <c r="U2442" s="34">
        <v>40.6</v>
      </c>
      <c r="V2442" s="34">
        <v>55.75</v>
      </c>
      <c r="W2442" s="78"/>
      <c r="X2442" s="78"/>
    </row>
    <row r="2443" spans="1:24" outlineLevel="1" x14ac:dyDescent="0.2">
      <c r="A2443" s="27">
        <v>2438</v>
      </c>
      <c r="B2443" s="50">
        <f>B2442+1</f>
        <v>43343</v>
      </c>
      <c r="C2443" s="34">
        <v>66.150000000000006</v>
      </c>
      <c r="D2443" s="34">
        <v>93.6</v>
      </c>
      <c r="E2443" s="34">
        <v>1.3</v>
      </c>
      <c r="F2443" s="34">
        <v>21.7</v>
      </c>
      <c r="G2443" s="34">
        <v>8.65</v>
      </c>
      <c r="H2443" s="34">
        <v>167.05</v>
      </c>
      <c r="I2443" s="34">
        <v>180</v>
      </c>
      <c r="J2443" s="20"/>
      <c r="K2443" s="24">
        <f t="shared" si="109"/>
        <v>64.411999999999992</v>
      </c>
      <c r="L2443" s="24"/>
      <c r="M2443" s="9">
        <v>13.2</v>
      </c>
      <c r="N2443" s="76">
        <f t="shared" si="110"/>
        <v>0.20493075824380552</v>
      </c>
      <c r="O2443" s="4"/>
      <c r="P2443" s="23"/>
      <c r="R2443" s="34">
        <v>183.25</v>
      </c>
      <c r="S2443" s="34">
        <v>192.25</v>
      </c>
      <c r="T2443" s="34">
        <v>72.8</v>
      </c>
      <c r="U2443" s="34">
        <v>39.299999999999997</v>
      </c>
      <c r="V2443" s="34">
        <v>55.75</v>
      </c>
      <c r="W2443" s="78"/>
      <c r="X2443" s="78"/>
    </row>
    <row r="2444" spans="1:24" outlineLevel="1" x14ac:dyDescent="0.2">
      <c r="A2444" s="27">
        <v>2439</v>
      </c>
      <c r="B2444" s="50">
        <f>B2443+3</f>
        <v>43346</v>
      </c>
      <c r="C2444" s="34">
        <v>66.2</v>
      </c>
      <c r="D2444" s="34">
        <v>93.65</v>
      </c>
      <c r="E2444" s="34">
        <v>1.3</v>
      </c>
      <c r="F2444" s="34">
        <v>21.7</v>
      </c>
      <c r="G2444" s="34">
        <v>8.75</v>
      </c>
      <c r="H2444" s="34">
        <v>167.15</v>
      </c>
      <c r="I2444" s="34">
        <v>180</v>
      </c>
      <c r="J2444" s="20"/>
      <c r="K2444" s="24">
        <f t="shared" si="109"/>
        <v>64.458000000000013</v>
      </c>
      <c r="L2444" s="24"/>
      <c r="M2444" s="9">
        <v>13.2</v>
      </c>
      <c r="N2444" s="76">
        <f t="shared" si="110"/>
        <v>0.20478451084427063</v>
      </c>
      <c r="O2444" s="4"/>
      <c r="P2444" s="23"/>
      <c r="R2444" s="34">
        <v>183.25</v>
      </c>
      <c r="S2444" s="34">
        <v>192.25</v>
      </c>
      <c r="T2444" s="34">
        <v>72.8</v>
      </c>
      <c r="U2444" s="34">
        <v>38.9</v>
      </c>
      <c r="V2444" s="34">
        <v>56.2</v>
      </c>
      <c r="W2444" s="78"/>
      <c r="X2444" s="78"/>
    </row>
    <row r="2445" spans="1:24" outlineLevel="1" x14ac:dyDescent="0.2">
      <c r="A2445" s="27">
        <v>2440</v>
      </c>
      <c r="B2445" s="50">
        <f>B2444+1</f>
        <v>43347</v>
      </c>
      <c r="C2445" s="34">
        <v>66.7</v>
      </c>
      <c r="D2445" s="34">
        <v>94.7</v>
      </c>
      <c r="E2445" s="34">
        <v>1.3</v>
      </c>
      <c r="F2445" s="34">
        <v>21.5</v>
      </c>
      <c r="G2445" s="34">
        <v>8.5</v>
      </c>
      <c r="H2445" s="34">
        <v>167.15</v>
      </c>
      <c r="I2445" s="34">
        <v>180</v>
      </c>
      <c r="J2445" s="20"/>
      <c r="K2445" s="24">
        <f t="shared" si="109"/>
        <v>65.624000000000009</v>
      </c>
      <c r="L2445" s="24"/>
      <c r="M2445" s="9">
        <v>12.55</v>
      </c>
      <c r="N2445" s="76">
        <f t="shared" si="110"/>
        <v>0.19124100938680968</v>
      </c>
      <c r="O2445" s="4"/>
      <c r="P2445" s="23"/>
      <c r="R2445" s="34">
        <v>189</v>
      </c>
      <c r="S2445" s="34">
        <v>192.75</v>
      </c>
      <c r="T2445" s="34">
        <v>73.2</v>
      </c>
      <c r="U2445" s="34">
        <v>38.950000000000003</v>
      </c>
      <c r="V2445" s="34">
        <v>56.7</v>
      </c>
      <c r="W2445" s="78"/>
      <c r="X2445" s="78"/>
    </row>
    <row r="2446" spans="1:24" outlineLevel="1" x14ac:dyDescent="0.2">
      <c r="A2446" s="27">
        <v>2441</v>
      </c>
      <c r="B2446" s="50">
        <f>B2445+1</f>
        <v>43348</v>
      </c>
      <c r="C2446" s="34">
        <v>67.05</v>
      </c>
      <c r="D2446" s="34">
        <v>95.05</v>
      </c>
      <c r="E2446" s="34">
        <v>1.3</v>
      </c>
      <c r="F2446" s="34">
        <v>21.5</v>
      </c>
      <c r="G2446" s="34">
        <v>8.1999999999999993</v>
      </c>
      <c r="H2446" s="34">
        <v>167.15</v>
      </c>
      <c r="I2446" s="34">
        <v>180</v>
      </c>
      <c r="J2446" s="20"/>
      <c r="K2446" s="24">
        <f t="shared" si="109"/>
        <v>65.945999999999998</v>
      </c>
      <c r="L2446" s="24"/>
      <c r="M2446" s="9">
        <v>12.62</v>
      </c>
      <c r="N2446" s="76">
        <f t="shared" si="110"/>
        <v>0.19136869559942984</v>
      </c>
      <c r="O2446" s="4"/>
      <c r="P2446" s="23"/>
      <c r="R2446" s="34">
        <v>189</v>
      </c>
      <c r="S2446" s="34">
        <v>193</v>
      </c>
      <c r="T2446" s="34">
        <v>73.45</v>
      </c>
      <c r="U2446" s="34">
        <v>39.1</v>
      </c>
      <c r="V2446" s="34">
        <v>57.85</v>
      </c>
      <c r="W2446" s="78"/>
      <c r="X2446" s="78"/>
    </row>
    <row r="2447" spans="1:24" outlineLevel="1" x14ac:dyDescent="0.2">
      <c r="A2447" s="27">
        <v>2442</v>
      </c>
      <c r="B2447" s="50">
        <f>B2446+1</f>
        <v>43349</v>
      </c>
      <c r="C2447" s="34">
        <v>68.849999999999994</v>
      </c>
      <c r="D2447" s="34">
        <v>95.85</v>
      </c>
      <c r="E2447" s="34">
        <v>1.35</v>
      </c>
      <c r="F2447" s="34">
        <v>21.25</v>
      </c>
      <c r="G2447" s="34">
        <v>8.25</v>
      </c>
      <c r="H2447" s="34">
        <v>168</v>
      </c>
      <c r="I2447" s="34">
        <v>181</v>
      </c>
      <c r="J2447" s="20"/>
      <c r="K2447" s="24">
        <f t="shared" si="109"/>
        <v>66.932000000000002</v>
      </c>
      <c r="L2447" s="24"/>
      <c r="M2447" s="9">
        <v>12.99</v>
      </c>
      <c r="N2447" s="76">
        <f t="shared" si="110"/>
        <v>0.19407757126635988</v>
      </c>
      <c r="O2447" s="4"/>
      <c r="P2447" s="23"/>
      <c r="R2447" s="34">
        <v>189</v>
      </c>
      <c r="S2447" s="34">
        <v>196</v>
      </c>
      <c r="T2447" s="34">
        <v>75.099999999999994</v>
      </c>
      <c r="U2447" s="34">
        <v>39.049999999999997</v>
      </c>
      <c r="V2447" s="34">
        <v>59.65</v>
      </c>
      <c r="W2447" s="78"/>
      <c r="X2447" s="78"/>
    </row>
    <row r="2448" spans="1:24" outlineLevel="1" x14ac:dyDescent="0.2">
      <c r="A2448" s="27">
        <v>2443</v>
      </c>
      <c r="B2448" s="50">
        <f>B2447+1</f>
        <v>43350</v>
      </c>
      <c r="C2448" s="34">
        <v>68.849999999999994</v>
      </c>
      <c r="D2448" s="34">
        <v>96.5</v>
      </c>
      <c r="E2448" s="34">
        <v>1.35</v>
      </c>
      <c r="F2448" s="34">
        <v>21.25</v>
      </c>
      <c r="G2448" s="34">
        <v>8.6</v>
      </c>
      <c r="H2448" s="34">
        <v>168.35</v>
      </c>
      <c r="I2448" s="34">
        <v>181.5</v>
      </c>
      <c r="J2448" s="20"/>
      <c r="K2448" s="24">
        <f t="shared" si="109"/>
        <v>67.53</v>
      </c>
      <c r="L2448" s="24"/>
      <c r="M2448" s="9">
        <v>13.01</v>
      </c>
      <c r="N2448" s="76">
        <f t="shared" si="110"/>
        <v>0.192655116244632</v>
      </c>
      <c r="O2448" s="4"/>
      <c r="P2448" s="23"/>
      <c r="R2448" s="34">
        <v>193.75</v>
      </c>
      <c r="S2448" s="34">
        <v>196.75</v>
      </c>
      <c r="T2448" s="34">
        <v>75.099999999999994</v>
      </c>
      <c r="U2448" s="34">
        <v>39.799999999999997</v>
      </c>
      <c r="V2448" s="34">
        <v>59.65</v>
      </c>
      <c r="W2448" s="78"/>
      <c r="X2448" s="78"/>
    </row>
    <row r="2449" spans="1:24" outlineLevel="1" x14ac:dyDescent="0.2">
      <c r="A2449" s="27">
        <v>2444</v>
      </c>
      <c r="B2449" s="50">
        <f>B2448+3</f>
        <v>43353</v>
      </c>
      <c r="C2449" s="34">
        <v>68.55</v>
      </c>
      <c r="D2449" s="34">
        <v>95.95</v>
      </c>
      <c r="E2449" s="34">
        <v>1.35</v>
      </c>
      <c r="F2449" s="34">
        <v>21.2</v>
      </c>
      <c r="G2449" s="34">
        <v>8.4</v>
      </c>
      <c r="H2449" s="34">
        <v>168.2</v>
      </c>
      <c r="I2449" s="34">
        <v>181.5</v>
      </c>
      <c r="J2449" s="20"/>
      <c r="K2449" s="24">
        <f t="shared" si="109"/>
        <v>67.073999999999998</v>
      </c>
      <c r="L2449" s="24"/>
      <c r="M2449" s="9">
        <v>12.97</v>
      </c>
      <c r="N2449" s="76">
        <f t="shared" si="110"/>
        <v>0.19336851835286401</v>
      </c>
      <c r="O2449" s="4"/>
      <c r="P2449" s="23"/>
      <c r="R2449" s="34">
        <v>193.75</v>
      </c>
      <c r="S2449" s="34">
        <v>196.75</v>
      </c>
      <c r="T2449" s="34">
        <v>75.25</v>
      </c>
      <c r="U2449" s="34">
        <v>39.9</v>
      </c>
      <c r="V2449" s="34">
        <v>59.35</v>
      </c>
      <c r="W2449" s="78"/>
      <c r="X2449" s="78"/>
    </row>
    <row r="2450" spans="1:24" outlineLevel="1" x14ac:dyDescent="0.2">
      <c r="A2450" s="27">
        <v>2445</v>
      </c>
      <c r="B2450" s="50">
        <f>B2449+1</f>
        <v>43354</v>
      </c>
      <c r="C2450" s="34">
        <v>68.349999999999994</v>
      </c>
      <c r="D2450" s="34">
        <v>95.75</v>
      </c>
      <c r="E2450" s="34">
        <v>1.35</v>
      </c>
      <c r="F2450" s="34">
        <v>21</v>
      </c>
      <c r="G2450" s="34">
        <v>7.55</v>
      </c>
      <c r="H2450" s="34">
        <v>170.1</v>
      </c>
      <c r="I2450" s="34">
        <v>183.5</v>
      </c>
      <c r="J2450" s="20"/>
      <c r="K2450" s="24">
        <f t="shared" si="109"/>
        <v>67.09</v>
      </c>
      <c r="L2450" s="24"/>
      <c r="M2450" s="9">
        <v>12.69</v>
      </c>
      <c r="N2450" s="76">
        <f t="shared" si="110"/>
        <v>0.18914890445669993</v>
      </c>
      <c r="O2450" s="4"/>
      <c r="P2450" s="23"/>
      <c r="R2450" s="34">
        <v>199.25</v>
      </c>
      <c r="S2450" s="34">
        <v>199.75</v>
      </c>
      <c r="T2450" s="34">
        <v>74.849999999999994</v>
      </c>
      <c r="U2450" s="34">
        <v>40</v>
      </c>
      <c r="V2450" s="34">
        <v>59.15</v>
      </c>
      <c r="W2450" s="78"/>
      <c r="X2450" s="78"/>
    </row>
    <row r="2451" spans="1:24" outlineLevel="1" x14ac:dyDescent="0.2">
      <c r="A2451" s="27">
        <v>2446</v>
      </c>
      <c r="B2451" s="50">
        <f>B2450+1</f>
        <v>43355</v>
      </c>
      <c r="C2451" s="34">
        <v>68.099999999999994</v>
      </c>
      <c r="D2451" s="34">
        <v>95.5</v>
      </c>
      <c r="E2451" s="34">
        <v>1.35</v>
      </c>
      <c r="F2451" s="34">
        <v>20.7</v>
      </c>
      <c r="G2451" s="34">
        <v>7.5</v>
      </c>
      <c r="H2451" s="34">
        <v>173.9</v>
      </c>
      <c r="I2451" s="34">
        <v>187.5</v>
      </c>
      <c r="J2451" s="20"/>
      <c r="K2451" s="24">
        <f t="shared" si="109"/>
        <v>67.16</v>
      </c>
      <c r="L2451" s="24"/>
      <c r="M2451" s="9">
        <v>12.92</v>
      </c>
      <c r="N2451" s="76">
        <f t="shared" si="110"/>
        <v>0.19237641453245979</v>
      </c>
      <c r="O2451" s="4"/>
      <c r="P2451" s="23"/>
      <c r="R2451" s="34">
        <v>202</v>
      </c>
      <c r="S2451" s="34">
        <v>210.5</v>
      </c>
      <c r="T2451" s="34">
        <v>74.7</v>
      </c>
      <c r="U2451" s="34">
        <v>39.15</v>
      </c>
      <c r="V2451" s="34">
        <v>58.9</v>
      </c>
      <c r="W2451" s="78"/>
      <c r="X2451" s="78"/>
    </row>
    <row r="2452" spans="1:24" outlineLevel="1" x14ac:dyDescent="0.2">
      <c r="A2452" s="27">
        <v>2447</v>
      </c>
      <c r="B2452" s="50">
        <f>B2451+1</f>
        <v>43356</v>
      </c>
      <c r="C2452" s="34">
        <v>69.25</v>
      </c>
      <c r="D2452" s="34">
        <v>96.55</v>
      </c>
      <c r="E2452" s="34">
        <v>1.35</v>
      </c>
      <c r="F2452" s="34">
        <v>20</v>
      </c>
      <c r="G2452" s="34">
        <v>7.5</v>
      </c>
      <c r="H2452" s="34">
        <v>179.35</v>
      </c>
      <c r="I2452" s="34">
        <v>193</v>
      </c>
      <c r="J2452" s="20"/>
      <c r="K2452" s="24">
        <f t="shared" si="109"/>
        <v>68.826000000000008</v>
      </c>
      <c r="L2452" s="24"/>
      <c r="M2452" s="9">
        <v>12.84</v>
      </c>
      <c r="N2452" s="76">
        <f t="shared" si="110"/>
        <v>0.18655740563159268</v>
      </c>
      <c r="O2452" s="4"/>
      <c r="P2452" s="23"/>
      <c r="R2452" s="34">
        <v>208.5</v>
      </c>
      <c r="S2452" s="34">
        <v>215</v>
      </c>
      <c r="T2452" s="34">
        <v>75.7</v>
      </c>
      <c r="U2452" s="34">
        <v>39.049999999999997</v>
      </c>
      <c r="V2452" s="34">
        <v>60.05</v>
      </c>
      <c r="W2452" s="78"/>
      <c r="X2452" s="78"/>
    </row>
    <row r="2453" spans="1:24" outlineLevel="1" x14ac:dyDescent="0.2">
      <c r="A2453" s="27">
        <v>2448</v>
      </c>
      <c r="B2453" s="50">
        <f>B2452+1</f>
        <v>43357</v>
      </c>
      <c r="C2453" s="34">
        <v>69.599999999999994</v>
      </c>
      <c r="D2453" s="34">
        <v>96.9</v>
      </c>
      <c r="E2453" s="34">
        <v>1.35</v>
      </c>
      <c r="F2453" s="34">
        <v>20</v>
      </c>
      <c r="G2453" s="34">
        <v>7.5</v>
      </c>
      <c r="H2453" s="34">
        <v>181.75</v>
      </c>
      <c r="I2453" s="34">
        <v>195.5</v>
      </c>
      <c r="J2453" s="20"/>
      <c r="K2453" s="24">
        <f t="shared" si="109"/>
        <v>69.14800000000001</v>
      </c>
      <c r="L2453" s="24"/>
      <c r="M2453" s="9">
        <v>13.25</v>
      </c>
      <c r="N2453" s="76">
        <f t="shared" si="110"/>
        <v>0.19161797882802103</v>
      </c>
      <c r="O2453" s="4"/>
      <c r="P2453" s="23"/>
      <c r="R2453" s="34">
        <v>205</v>
      </c>
      <c r="S2453" s="34">
        <v>215</v>
      </c>
      <c r="T2453" s="34">
        <v>76.05</v>
      </c>
      <c r="U2453" s="34">
        <v>39.75</v>
      </c>
      <c r="V2453" s="34">
        <v>60.4</v>
      </c>
      <c r="W2453" s="78"/>
      <c r="X2453" s="78"/>
    </row>
    <row r="2454" spans="1:24" outlineLevel="1" x14ac:dyDescent="0.2">
      <c r="A2454" s="27">
        <v>2449</v>
      </c>
      <c r="B2454" s="50">
        <f>B2453+3</f>
        <v>43360</v>
      </c>
      <c r="C2454" s="34">
        <v>69.5</v>
      </c>
      <c r="D2454" s="34">
        <v>96.5</v>
      </c>
      <c r="E2454" s="34">
        <v>1.35</v>
      </c>
      <c r="F2454" s="34">
        <v>20</v>
      </c>
      <c r="G2454" s="34">
        <v>7.5</v>
      </c>
      <c r="H2454" s="34">
        <v>182.5</v>
      </c>
      <c r="I2454" s="34">
        <v>196.5</v>
      </c>
      <c r="J2454" s="20"/>
      <c r="K2454" s="24">
        <f t="shared" si="109"/>
        <v>68.78</v>
      </c>
      <c r="L2454" s="24"/>
      <c r="M2454" s="9">
        <v>13.36</v>
      </c>
      <c r="N2454" s="76">
        <f t="shared" si="110"/>
        <v>0.19424251235824366</v>
      </c>
      <c r="O2454" s="4"/>
      <c r="P2454" s="23"/>
      <c r="R2454" s="34">
        <v>204.5</v>
      </c>
      <c r="S2454" s="34">
        <v>220</v>
      </c>
      <c r="T2454" s="34">
        <v>76.05</v>
      </c>
      <c r="U2454" s="34">
        <v>39.950000000000003</v>
      </c>
      <c r="V2454" s="34">
        <v>60.3</v>
      </c>
      <c r="W2454" s="78"/>
      <c r="X2454" s="78"/>
    </row>
    <row r="2455" spans="1:24" outlineLevel="1" x14ac:dyDescent="0.2">
      <c r="A2455" s="27">
        <v>2450</v>
      </c>
      <c r="B2455" s="50">
        <f>B2454+1</f>
        <v>43361</v>
      </c>
      <c r="C2455" s="34">
        <v>69.5</v>
      </c>
      <c r="D2455" s="34">
        <v>96.5</v>
      </c>
      <c r="E2455" s="34">
        <v>1.35</v>
      </c>
      <c r="F2455" s="34">
        <v>20.5</v>
      </c>
      <c r="G2455" s="34">
        <v>7.5</v>
      </c>
      <c r="H2455" s="34">
        <v>182.25</v>
      </c>
      <c r="I2455" s="34">
        <v>196.5</v>
      </c>
      <c r="J2455" s="20"/>
      <c r="K2455" s="24">
        <f t="shared" si="109"/>
        <v>68.28</v>
      </c>
      <c r="L2455" s="24"/>
      <c r="M2455" s="9">
        <v>13.81</v>
      </c>
      <c r="N2455" s="76">
        <f t="shared" si="110"/>
        <v>0.20225541886350323</v>
      </c>
      <c r="O2455" s="4"/>
      <c r="P2455" s="23"/>
      <c r="R2455" s="34">
        <v>206.5</v>
      </c>
      <c r="S2455" s="34">
        <v>220</v>
      </c>
      <c r="T2455" s="34">
        <v>76.349999999999994</v>
      </c>
      <c r="U2455" s="34">
        <v>39.950000000000003</v>
      </c>
      <c r="V2455" s="34">
        <v>60.25</v>
      </c>
      <c r="W2455" s="78"/>
      <c r="X2455" s="78"/>
    </row>
    <row r="2456" spans="1:24" outlineLevel="1" x14ac:dyDescent="0.2">
      <c r="A2456" s="27">
        <v>2451</v>
      </c>
      <c r="B2456" s="50">
        <f>B2455+1</f>
        <v>43362</v>
      </c>
      <c r="C2456" s="34">
        <v>69.8</v>
      </c>
      <c r="D2456" s="34">
        <v>96.8</v>
      </c>
      <c r="E2456" s="34">
        <v>1.35</v>
      </c>
      <c r="F2456" s="34">
        <v>20.25</v>
      </c>
      <c r="G2456" s="34">
        <v>7.4</v>
      </c>
      <c r="H2456" s="34">
        <v>180</v>
      </c>
      <c r="I2456" s="34">
        <v>195</v>
      </c>
      <c r="J2456" s="20"/>
      <c r="K2456" s="24">
        <f t="shared" si="109"/>
        <v>68.805999999999997</v>
      </c>
      <c r="L2456" s="24"/>
      <c r="M2456" s="9">
        <v>14.22</v>
      </c>
      <c r="N2456" s="76">
        <f t="shared" si="110"/>
        <v>0.20666802313751709</v>
      </c>
      <c r="O2456" s="4"/>
      <c r="P2456" s="23"/>
      <c r="R2456" s="34">
        <v>206</v>
      </c>
      <c r="S2456" s="34">
        <v>217</v>
      </c>
      <c r="T2456" s="34">
        <v>76.349999999999994</v>
      </c>
      <c r="U2456" s="34">
        <v>39.950000000000003</v>
      </c>
      <c r="V2456" s="34">
        <v>60.55</v>
      </c>
      <c r="W2456" s="78"/>
      <c r="X2456" s="78"/>
    </row>
    <row r="2457" spans="1:24" outlineLevel="1" x14ac:dyDescent="0.2">
      <c r="A2457" s="27">
        <v>2452</v>
      </c>
      <c r="B2457" s="50">
        <f>B2456+1</f>
        <v>43363</v>
      </c>
      <c r="C2457" s="34">
        <v>69.75</v>
      </c>
      <c r="D2457" s="34">
        <v>96.75</v>
      </c>
      <c r="E2457" s="34">
        <v>1.35</v>
      </c>
      <c r="F2457" s="34">
        <v>20.25</v>
      </c>
      <c r="G2457" s="34">
        <v>7.25</v>
      </c>
      <c r="H2457" s="34">
        <v>179.6</v>
      </c>
      <c r="I2457" s="34">
        <v>194</v>
      </c>
      <c r="J2457" s="20"/>
      <c r="K2457" s="24">
        <f t="shared" si="109"/>
        <v>68.760000000000005</v>
      </c>
      <c r="L2457" s="24"/>
      <c r="M2457" s="9">
        <v>14.52</v>
      </c>
      <c r="N2457" s="76">
        <f t="shared" si="110"/>
        <v>0.21116928446771377</v>
      </c>
      <c r="O2457" s="4"/>
      <c r="P2457" s="23"/>
      <c r="R2457" s="34">
        <v>205.5</v>
      </c>
      <c r="S2457" s="34">
        <v>215</v>
      </c>
      <c r="T2457" s="34">
        <v>76.150000000000006</v>
      </c>
      <c r="U2457" s="34">
        <v>40.1</v>
      </c>
      <c r="V2457" s="34">
        <v>60.5</v>
      </c>
      <c r="W2457" s="78"/>
      <c r="X2457" s="78"/>
    </row>
    <row r="2458" spans="1:24" outlineLevel="1" x14ac:dyDescent="0.2">
      <c r="A2458" s="27">
        <v>2453</v>
      </c>
      <c r="B2458" s="50">
        <f>B2457+1</f>
        <v>43364</v>
      </c>
      <c r="C2458" s="34">
        <v>69.2</v>
      </c>
      <c r="D2458" s="34">
        <v>96.2</v>
      </c>
      <c r="E2458" s="34">
        <v>1.35</v>
      </c>
      <c r="F2458" s="34">
        <v>20.25</v>
      </c>
      <c r="G2458" s="34">
        <v>7.2</v>
      </c>
      <c r="H2458" s="34">
        <v>178.6</v>
      </c>
      <c r="I2458" s="34">
        <v>193</v>
      </c>
      <c r="J2458" s="20"/>
      <c r="K2458" s="24">
        <f t="shared" si="109"/>
        <v>68.254000000000005</v>
      </c>
      <c r="L2458" s="24"/>
      <c r="M2458" s="9">
        <v>15.06</v>
      </c>
      <c r="N2458" s="76">
        <f t="shared" si="110"/>
        <v>0.22064640900167024</v>
      </c>
      <c r="O2458" s="4"/>
      <c r="P2458" s="23"/>
      <c r="R2458" s="34">
        <v>205.25</v>
      </c>
      <c r="S2458" s="34">
        <v>212.5</v>
      </c>
      <c r="T2458" s="34">
        <v>76.150000000000006</v>
      </c>
      <c r="U2458" s="34">
        <v>39.950000000000003</v>
      </c>
      <c r="V2458" s="34">
        <v>59.95</v>
      </c>
      <c r="W2458" s="78"/>
      <c r="X2458" s="78"/>
    </row>
    <row r="2459" spans="1:24" outlineLevel="1" x14ac:dyDescent="0.2">
      <c r="A2459" s="27">
        <v>2454</v>
      </c>
      <c r="B2459" s="50">
        <f>B2458+3</f>
        <v>43367</v>
      </c>
      <c r="C2459" s="34">
        <v>68.900000000000006</v>
      </c>
      <c r="D2459" s="34">
        <v>95.9</v>
      </c>
      <c r="E2459" s="34">
        <v>1.35</v>
      </c>
      <c r="F2459" s="34">
        <v>20.85</v>
      </c>
      <c r="G2459" s="34">
        <v>7.25</v>
      </c>
      <c r="H2459" s="34">
        <v>178.7</v>
      </c>
      <c r="I2459" s="34">
        <v>193</v>
      </c>
      <c r="J2459" s="20"/>
      <c r="K2459" s="24">
        <f t="shared" si="109"/>
        <v>67.378000000000014</v>
      </c>
      <c r="L2459" s="24"/>
      <c r="M2459" s="9">
        <v>14.79</v>
      </c>
      <c r="N2459" s="76">
        <f t="shared" si="110"/>
        <v>0.21950785122740354</v>
      </c>
      <c r="O2459" s="4"/>
      <c r="P2459" s="23"/>
      <c r="R2459" s="34">
        <v>205.25</v>
      </c>
      <c r="S2459" s="34">
        <v>212.5</v>
      </c>
      <c r="T2459" s="34">
        <v>76.150000000000006</v>
      </c>
      <c r="U2459" s="34">
        <v>39.950000000000003</v>
      </c>
      <c r="V2459" s="34">
        <v>59.95</v>
      </c>
      <c r="W2459" s="78"/>
      <c r="X2459" s="78"/>
    </row>
    <row r="2460" spans="1:24" outlineLevel="1" x14ac:dyDescent="0.2">
      <c r="A2460" s="27">
        <f>A2459+1</f>
        <v>2455</v>
      </c>
      <c r="B2460" s="50">
        <f>B2459+1</f>
        <v>43368</v>
      </c>
      <c r="C2460" s="34">
        <v>68.8</v>
      </c>
      <c r="D2460" s="34">
        <v>95.8</v>
      </c>
      <c r="E2460" s="34">
        <v>1.35</v>
      </c>
      <c r="F2460" s="34">
        <v>20.85</v>
      </c>
      <c r="G2460" s="34">
        <v>7.2</v>
      </c>
      <c r="H2460" s="34">
        <v>178.7</v>
      </c>
      <c r="I2460" s="34">
        <v>193</v>
      </c>
      <c r="J2460" s="20"/>
      <c r="K2460" s="24">
        <f t="shared" si="109"/>
        <v>67.286000000000001</v>
      </c>
      <c r="L2460" s="24"/>
      <c r="M2460" s="9">
        <v>15.25</v>
      </c>
      <c r="N2460" s="76">
        <f t="shared" si="110"/>
        <v>0.22664447284724906</v>
      </c>
      <c r="O2460" s="4"/>
      <c r="P2460" s="23"/>
      <c r="R2460" s="34">
        <v>202.5</v>
      </c>
      <c r="S2460" s="34">
        <v>214.5</v>
      </c>
      <c r="T2460" s="34">
        <v>75.400000000000006</v>
      </c>
      <c r="U2460" s="34">
        <v>39.950000000000003</v>
      </c>
      <c r="V2460" s="34">
        <v>59.55</v>
      </c>
      <c r="W2460" s="78"/>
      <c r="X2460" s="78"/>
    </row>
    <row r="2461" spans="1:24" outlineLevel="1" x14ac:dyDescent="0.2">
      <c r="A2461" s="27">
        <v>2456</v>
      </c>
      <c r="B2461" s="50">
        <f>B2460+1</f>
        <v>43369</v>
      </c>
      <c r="C2461" s="34">
        <v>69</v>
      </c>
      <c r="D2461" s="34">
        <v>96</v>
      </c>
      <c r="E2461" s="34">
        <v>1.35</v>
      </c>
      <c r="F2461" s="34">
        <v>20.85</v>
      </c>
      <c r="G2461" s="34">
        <v>7.2</v>
      </c>
      <c r="H2461" s="34">
        <v>178.2</v>
      </c>
      <c r="I2461" s="34">
        <v>192.5</v>
      </c>
      <c r="J2461" s="20"/>
      <c r="K2461" s="24">
        <f t="shared" si="109"/>
        <v>67.47</v>
      </c>
      <c r="L2461" s="24"/>
      <c r="M2461" s="9">
        <v>14.99</v>
      </c>
      <c r="N2461" s="76">
        <f t="shared" si="110"/>
        <v>0.2221728175485401</v>
      </c>
      <c r="O2461" s="4"/>
      <c r="P2461" s="23"/>
      <c r="R2461" s="34">
        <v>196</v>
      </c>
      <c r="S2461" s="34">
        <v>212.5</v>
      </c>
      <c r="T2461" s="34">
        <v>75.7</v>
      </c>
      <c r="U2461" s="34">
        <v>39.799999999999997</v>
      </c>
      <c r="V2461" s="34">
        <v>59.75</v>
      </c>
      <c r="W2461" s="78"/>
      <c r="X2461" s="78"/>
    </row>
    <row r="2462" spans="1:24" outlineLevel="1" x14ac:dyDescent="0.2">
      <c r="A2462" s="27">
        <v>2457</v>
      </c>
      <c r="B2462" s="50">
        <f>B2461+1</f>
        <v>43370</v>
      </c>
      <c r="C2462" s="34">
        <v>69.2</v>
      </c>
      <c r="D2462" s="34">
        <v>96</v>
      </c>
      <c r="E2462" s="34">
        <v>1.35</v>
      </c>
      <c r="F2462" s="34">
        <v>20.85</v>
      </c>
      <c r="G2462" s="34">
        <v>7.55</v>
      </c>
      <c r="H2462" s="34">
        <v>178.2</v>
      </c>
      <c r="I2462" s="34">
        <v>192.5</v>
      </c>
      <c r="J2462" s="20"/>
      <c r="K2462" s="24">
        <f t="shared" si="109"/>
        <v>67.47</v>
      </c>
      <c r="L2462" s="24"/>
      <c r="M2462" s="9">
        <v>14.84</v>
      </c>
      <c r="N2462" s="76">
        <f t="shared" si="110"/>
        <v>0.21994960723284424</v>
      </c>
      <c r="O2462" s="4"/>
      <c r="P2462" s="23"/>
      <c r="R2462" s="34">
        <v>196</v>
      </c>
      <c r="S2462" s="34">
        <v>213.25</v>
      </c>
      <c r="T2462" s="34">
        <v>75.849999999999994</v>
      </c>
      <c r="U2462" s="34">
        <v>39.65</v>
      </c>
      <c r="V2462" s="34">
        <v>59.95</v>
      </c>
      <c r="W2462" s="78"/>
      <c r="X2462" s="78"/>
    </row>
    <row r="2463" spans="1:24" outlineLevel="1" x14ac:dyDescent="0.2">
      <c r="A2463" s="27">
        <v>2458</v>
      </c>
      <c r="B2463" s="50">
        <f>B2462+1</f>
        <v>43371</v>
      </c>
      <c r="C2463" s="34">
        <v>69.5</v>
      </c>
      <c r="D2463" s="34">
        <v>96.3</v>
      </c>
      <c r="E2463" s="34">
        <v>1.35</v>
      </c>
      <c r="F2463" s="34">
        <v>20.85</v>
      </c>
      <c r="G2463" s="34">
        <v>8</v>
      </c>
      <c r="H2463" s="34">
        <v>178.35</v>
      </c>
      <c r="I2463" s="34">
        <v>192.75</v>
      </c>
      <c r="J2463" s="20"/>
      <c r="K2463" s="24">
        <f t="shared" si="109"/>
        <v>67.746000000000009</v>
      </c>
      <c r="L2463" s="24"/>
      <c r="M2463" s="9">
        <v>14.84</v>
      </c>
      <c r="N2463" s="76">
        <f t="shared" si="110"/>
        <v>0.21905352345525933</v>
      </c>
      <c r="O2463" s="4"/>
      <c r="P2463" s="23"/>
      <c r="R2463" s="34">
        <v>201.5</v>
      </c>
      <c r="S2463" s="34">
        <v>214.25</v>
      </c>
      <c r="T2463" s="34">
        <v>75.8</v>
      </c>
      <c r="U2463" s="34">
        <v>39.75</v>
      </c>
      <c r="V2463" s="34">
        <v>60.25</v>
      </c>
      <c r="W2463" s="78"/>
      <c r="X2463" s="78"/>
    </row>
    <row r="2464" spans="1:24" outlineLevel="1" x14ac:dyDescent="0.2">
      <c r="A2464" s="27">
        <v>2459</v>
      </c>
      <c r="B2464" s="50">
        <f>B2463+3</f>
        <v>43374</v>
      </c>
      <c r="C2464" s="34">
        <v>69.5</v>
      </c>
      <c r="D2464" s="34">
        <v>96.3</v>
      </c>
      <c r="E2464" s="34">
        <v>1.35</v>
      </c>
      <c r="F2464" s="34">
        <v>20.85</v>
      </c>
      <c r="G2464" s="34">
        <v>8.5</v>
      </c>
      <c r="H2464" s="34">
        <v>178.25</v>
      </c>
      <c r="I2464" s="34">
        <v>192.75</v>
      </c>
      <c r="J2464" s="20"/>
      <c r="K2464" s="24">
        <f t="shared" si="109"/>
        <v>67.746000000000009</v>
      </c>
      <c r="L2464" s="24"/>
      <c r="M2464" s="9">
        <v>15.03</v>
      </c>
      <c r="N2464" s="76">
        <f t="shared" si="110"/>
        <v>0.22185811708440348</v>
      </c>
      <c r="O2464" s="4"/>
      <c r="P2464" s="23"/>
      <c r="R2464" s="34">
        <v>213</v>
      </c>
      <c r="S2464" s="34">
        <v>214.25</v>
      </c>
      <c r="T2464" s="34">
        <v>75.8</v>
      </c>
      <c r="U2464" s="34">
        <v>39.85</v>
      </c>
      <c r="V2464" s="34">
        <v>60.25</v>
      </c>
      <c r="W2464" s="78"/>
      <c r="X2464" s="78"/>
    </row>
    <row r="2465" spans="1:24" outlineLevel="1" x14ac:dyDescent="0.2">
      <c r="A2465" s="27">
        <v>2460</v>
      </c>
      <c r="B2465" s="50">
        <f>B2464+1</f>
        <v>43375</v>
      </c>
      <c r="C2465" s="34">
        <v>69.599999999999994</v>
      </c>
      <c r="D2465" s="34">
        <v>96.4</v>
      </c>
      <c r="E2465" s="34">
        <v>1.35</v>
      </c>
      <c r="F2465" s="34">
        <v>20.85</v>
      </c>
      <c r="G2465" s="34">
        <v>9.1999999999999993</v>
      </c>
      <c r="H2465" s="34">
        <v>180.25</v>
      </c>
      <c r="I2465" s="34">
        <v>194.75</v>
      </c>
      <c r="J2465" s="20"/>
      <c r="K2465" s="24">
        <f t="shared" si="109"/>
        <v>67.837999999999994</v>
      </c>
      <c r="L2465" s="24"/>
      <c r="M2465" s="9">
        <v>15.62</v>
      </c>
      <c r="N2465" s="76">
        <f t="shared" si="110"/>
        <v>0.23025442967068604</v>
      </c>
      <c r="O2465" s="4"/>
      <c r="P2465" s="23"/>
      <c r="R2465" s="34">
        <v>214.75</v>
      </c>
      <c r="S2465" s="34">
        <v>214.25</v>
      </c>
      <c r="T2465" s="34">
        <v>75.8</v>
      </c>
      <c r="U2465" s="34">
        <v>40.049999999999997</v>
      </c>
      <c r="V2465" s="34">
        <v>60.35</v>
      </c>
      <c r="W2465" s="78"/>
      <c r="X2465" s="78"/>
    </row>
    <row r="2466" spans="1:24" outlineLevel="1" x14ac:dyDescent="0.2">
      <c r="A2466" s="27">
        <f t="shared" ref="A2466:A2529" si="111">A2465+1</f>
        <v>2461</v>
      </c>
      <c r="B2466" s="50">
        <f>B2465+1</f>
        <v>43376</v>
      </c>
      <c r="C2466" s="34">
        <v>69.599999999999994</v>
      </c>
      <c r="D2466" s="34">
        <v>96.4</v>
      </c>
      <c r="E2466" s="34">
        <v>1.35</v>
      </c>
      <c r="F2466" s="34">
        <v>20.9</v>
      </c>
      <c r="G2466" s="34">
        <v>9.25</v>
      </c>
      <c r="H2466" s="34">
        <v>180.15</v>
      </c>
      <c r="I2466" s="34">
        <v>194.75</v>
      </c>
      <c r="J2466" s="20"/>
      <c r="K2466" s="24">
        <f t="shared" si="109"/>
        <v>67.788000000000011</v>
      </c>
      <c r="L2466" s="24"/>
      <c r="M2466" s="9">
        <v>15.45</v>
      </c>
      <c r="N2466" s="76">
        <f t="shared" si="110"/>
        <v>0.22791644538856429</v>
      </c>
      <c r="O2466" s="4"/>
      <c r="P2466" s="23"/>
      <c r="R2466" s="34">
        <v>214</v>
      </c>
      <c r="S2466" s="34">
        <v>214.25</v>
      </c>
      <c r="T2466" s="34">
        <v>75.8</v>
      </c>
      <c r="U2466" s="34">
        <v>40.549999999999997</v>
      </c>
      <c r="V2466" s="34">
        <v>60.35</v>
      </c>
      <c r="W2466" s="78"/>
      <c r="X2466" s="78"/>
    </row>
    <row r="2467" spans="1:24" outlineLevel="1" x14ac:dyDescent="0.2">
      <c r="A2467" s="27">
        <f t="shared" si="111"/>
        <v>2462</v>
      </c>
      <c r="B2467" s="50">
        <f>B2466+1</f>
        <v>43377</v>
      </c>
      <c r="C2467" s="34">
        <v>69.599999999999994</v>
      </c>
      <c r="D2467" s="34">
        <v>96.4</v>
      </c>
      <c r="E2467" s="34">
        <v>1.35</v>
      </c>
      <c r="F2467" s="34">
        <v>20.75</v>
      </c>
      <c r="G2467" s="34">
        <v>8.9499999999999993</v>
      </c>
      <c r="H2467" s="34">
        <v>180.15</v>
      </c>
      <c r="I2467" s="34">
        <v>194.75</v>
      </c>
      <c r="J2467" s="20"/>
      <c r="K2467" s="24">
        <f t="shared" si="109"/>
        <v>67.938000000000002</v>
      </c>
      <c r="L2467" s="24"/>
      <c r="M2467" s="9">
        <v>15.1</v>
      </c>
      <c r="N2467" s="76">
        <f t="shared" si="110"/>
        <v>0.2222614736966057</v>
      </c>
      <c r="O2467" s="4"/>
      <c r="P2467" s="23"/>
      <c r="R2467" s="34">
        <v>214</v>
      </c>
      <c r="S2467" s="34">
        <v>214.25</v>
      </c>
      <c r="T2467" s="34">
        <v>75.8</v>
      </c>
      <c r="U2467" s="34">
        <v>40.549999999999997</v>
      </c>
      <c r="V2467" s="34">
        <v>60.35</v>
      </c>
      <c r="W2467" s="78"/>
      <c r="X2467" s="78"/>
    </row>
    <row r="2468" spans="1:24" outlineLevel="1" x14ac:dyDescent="0.2">
      <c r="A2468" s="27">
        <f t="shared" si="111"/>
        <v>2463</v>
      </c>
      <c r="B2468" s="50">
        <f>B2467+1</f>
        <v>43378</v>
      </c>
      <c r="C2468" s="34">
        <v>69.599999999999994</v>
      </c>
      <c r="D2468" s="34">
        <v>96.4</v>
      </c>
      <c r="E2468" s="34">
        <v>1.35</v>
      </c>
      <c r="F2468" s="34">
        <v>20.75</v>
      </c>
      <c r="G2468" s="34">
        <v>8.8000000000000007</v>
      </c>
      <c r="H2468" s="34">
        <v>180</v>
      </c>
      <c r="I2468" s="34">
        <v>194.75</v>
      </c>
      <c r="J2468" s="20"/>
      <c r="K2468" s="24">
        <f t="shared" si="109"/>
        <v>67.938000000000002</v>
      </c>
      <c r="L2468" s="24"/>
      <c r="M2468" s="9">
        <v>15.01</v>
      </c>
      <c r="N2468" s="76">
        <f t="shared" si="110"/>
        <v>0.22093673643616238</v>
      </c>
      <c r="O2468" s="4"/>
      <c r="P2468" s="23"/>
      <c r="R2468" s="34">
        <v>216.25</v>
      </c>
      <c r="S2468" s="34">
        <v>214.25</v>
      </c>
      <c r="T2468" s="34">
        <v>75.8</v>
      </c>
      <c r="U2468" s="34">
        <v>40.549999999999997</v>
      </c>
      <c r="V2468" s="34">
        <v>60.35</v>
      </c>
      <c r="W2468" s="78"/>
      <c r="X2468" s="78"/>
    </row>
    <row r="2469" spans="1:24" outlineLevel="1" x14ac:dyDescent="0.2">
      <c r="A2469" s="27">
        <f t="shared" si="111"/>
        <v>2464</v>
      </c>
      <c r="B2469" s="50">
        <f>B2468+3</f>
        <v>43381</v>
      </c>
      <c r="C2469" s="34">
        <v>69.400000000000006</v>
      </c>
      <c r="D2469" s="34">
        <v>96.4</v>
      </c>
      <c r="E2469" s="34">
        <v>1.35</v>
      </c>
      <c r="F2469" s="34">
        <v>20.75</v>
      </c>
      <c r="G2469" s="34">
        <v>8.65</v>
      </c>
      <c r="H2469" s="34">
        <v>179.8</v>
      </c>
      <c r="I2469" s="34">
        <v>194.75</v>
      </c>
      <c r="J2469" s="20"/>
      <c r="K2469" s="24">
        <f t="shared" si="109"/>
        <v>67.938000000000002</v>
      </c>
      <c r="L2469" s="24"/>
      <c r="M2469" s="9">
        <v>15.21</v>
      </c>
      <c r="N2469" s="76">
        <f t="shared" si="110"/>
        <v>0.22388059701492538</v>
      </c>
      <c r="O2469" s="4"/>
      <c r="P2469" s="23"/>
      <c r="R2469" s="34">
        <v>216.25</v>
      </c>
      <c r="S2469" s="34">
        <v>214.25</v>
      </c>
      <c r="T2469" s="34">
        <v>76.150000000000006</v>
      </c>
      <c r="U2469" s="34">
        <v>40.549999999999997</v>
      </c>
      <c r="V2469" s="34">
        <v>60.15</v>
      </c>
      <c r="W2469" s="78"/>
      <c r="X2469" s="78"/>
    </row>
    <row r="2470" spans="1:24" outlineLevel="1" x14ac:dyDescent="0.2">
      <c r="A2470" s="27">
        <f t="shared" si="111"/>
        <v>2465</v>
      </c>
      <c r="B2470" s="50">
        <f>B2469+1</f>
        <v>43382</v>
      </c>
      <c r="C2470" s="34">
        <v>70.55</v>
      </c>
      <c r="D2470" s="34">
        <v>97.4</v>
      </c>
      <c r="E2470" s="34">
        <v>1.35</v>
      </c>
      <c r="F2470" s="34">
        <v>20.75</v>
      </c>
      <c r="G2470" s="34">
        <v>8</v>
      </c>
      <c r="H2470" s="34">
        <v>180</v>
      </c>
      <c r="I2470" s="34">
        <v>195</v>
      </c>
      <c r="J2470" s="20"/>
      <c r="K2470" s="24">
        <f t="shared" si="109"/>
        <v>68.858000000000004</v>
      </c>
      <c r="L2470" s="24"/>
      <c r="M2470" s="9">
        <v>15.54</v>
      </c>
      <c r="N2470" s="76">
        <f t="shared" si="110"/>
        <v>0.22568183798541924</v>
      </c>
      <c r="O2470" s="4"/>
      <c r="P2470" s="23"/>
      <c r="R2470" s="34">
        <v>216.5</v>
      </c>
      <c r="S2470" s="34">
        <v>214.25</v>
      </c>
      <c r="T2470" s="34">
        <v>76.75</v>
      </c>
      <c r="U2470" s="34">
        <v>40.25</v>
      </c>
      <c r="V2470" s="34">
        <v>61.3</v>
      </c>
      <c r="W2470" s="78"/>
      <c r="X2470" s="78"/>
    </row>
    <row r="2471" spans="1:24" outlineLevel="1" x14ac:dyDescent="0.2">
      <c r="A2471" s="27">
        <f t="shared" si="111"/>
        <v>2466</v>
      </c>
      <c r="B2471" s="50">
        <f>B2470+1</f>
        <v>43383</v>
      </c>
      <c r="C2471" s="34">
        <v>71.7</v>
      </c>
      <c r="D2471" s="34">
        <v>97.9</v>
      </c>
      <c r="E2471" s="34">
        <v>1.4</v>
      </c>
      <c r="F2471" s="34">
        <v>20.65</v>
      </c>
      <c r="G2471" s="34">
        <v>8.1</v>
      </c>
      <c r="H2471" s="34">
        <v>180</v>
      </c>
      <c r="I2471" s="34">
        <v>195</v>
      </c>
      <c r="J2471" s="20"/>
      <c r="K2471" s="24">
        <f t="shared" si="109"/>
        <v>69.418000000000006</v>
      </c>
      <c r="L2471" s="24"/>
      <c r="M2471" s="9">
        <v>14.85</v>
      </c>
      <c r="N2471" s="76">
        <f t="shared" si="110"/>
        <v>0.21392146129246015</v>
      </c>
      <c r="O2471" s="4"/>
      <c r="P2471" s="23"/>
      <c r="R2471" s="34">
        <v>216.5</v>
      </c>
      <c r="S2471" s="34">
        <v>214.25</v>
      </c>
      <c r="T2471" s="34">
        <v>77.55</v>
      </c>
      <c r="U2471" s="34">
        <v>40.4</v>
      </c>
      <c r="V2471" s="34">
        <v>62.45</v>
      </c>
      <c r="W2471" s="78"/>
      <c r="X2471" s="78"/>
    </row>
    <row r="2472" spans="1:24" outlineLevel="1" x14ac:dyDescent="0.2">
      <c r="A2472" s="27">
        <f t="shared" si="111"/>
        <v>2467</v>
      </c>
      <c r="B2472" s="50">
        <f>B2471+1</f>
        <v>43384</v>
      </c>
      <c r="C2472" s="34">
        <v>71.05</v>
      </c>
      <c r="D2472" s="34">
        <v>97.25</v>
      </c>
      <c r="E2472" s="34">
        <v>1.4</v>
      </c>
      <c r="F2472" s="34">
        <v>20.65</v>
      </c>
      <c r="G2472" s="34">
        <v>8.6</v>
      </c>
      <c r="H2472" s="34">
        <v>182.15</v>
      </c>
      <c r="I2472" s="34">
        <v>197</v>
      </c>
      <c r="J2472" s="20"/>
      <c r="K2472" s="24">
        <f t="shared" si="109"/>
        <v>68.819999999999993</v>
      </c>
      <c r="L2472" s="24"/>
      <c r="M2472" s="9">
        <v>14.95</v>
      </c>
      <c r="N2472" s="76">
        <f t="shared" si="110"/>
        <v>0.21723336239465274</v>
      </c>
      <c r="O2472" s="4"/>
      <c r="P2472" s="23"/>
      <c r="R2472" s="34">
        <v>217</v>
      </c>
      <c r="S2472" s="34">
        <v>214.25</v>
      </c>
      <c r="T2472" s="34">
        <v>77.099999999999994</v>
      </c>
      <c r="U2472" s="34">
        <v>40.950000000000003</v>
      </c>
      <c r="V2472" s="34">
        <v>61.8</v>
      </c>
      <c r="W2472" s="78"/>
      <c r="X2472" s="78"/>
    </row>
    <row r="2473" spans="1:24" outlineLevel="1" x14ac:dyDescent="0.2">
      <c r="A2473" s="27">
        <f t="shared" si="111"/>
        <v>2468</v>
      </c>
      <c r="B2473" s="50">
        <f>B2472+1</f>
        <v>43385</v>
      </c>
      <c r="C2473" s="34">
        <v>71.5</v>
      </c>
      <c r="D2473" s="34">
        <v>97.7</v>
      </c>
      <c r="E2473" s="34">
        <v>1.4</v>
      </c>
      <c r="F2473" s="34">
        <v>21.25</v>
      </c>
      <c r="G2473" s="34">
        <v>9.1999999999999993</v>
      </c>
      <c r="H2473" s="34">
        <v>182.25</v>
      </c>
      <c r="I2473" s="34">
        <v>197</v>
      </c>
      <c r="J2473" s="20"/>
      <c r="K2473" s="24">
        <f t="shared" si="109"/>
        <v>68.634</v>
      </c>
      <c r="L2473" s="24"/>
      <c r="M2473" s="9">
        <v>15.26</v>
      </c>
      <c r="N2473" s="76">
        <f t="shared" si="110"/>
        <v>0.22233878252761022</v>
      </c>
      <c r="O2473" s="4"/>
      <c r="P2473" s="23"/>
      <c r="R2473" s="34">
        <v>214.5</v>
      </c>
      <c r="S2473" s="34">
        <v>214.5</v>
      </c>
      <c r="T2473" s="34">
        <v>77.55</v>
      </c>
      <c r="U2473" s="34">
        <v>40.6</v>
      </c>
      <c r="V2473" s="34">
        <v>62.25</v>
      </c>
      <c r="W2473" s="78"/>
      <c r="X2473" s="78"/>
    </row>
    <row r="2474" spans="1:24" outlineLevel="1" x14ac:dyDescent="0.2">
      <c r="A2474" s="27">
        <f t="shared" si="111"/>
        <v>2469</v>
      </c>
      <c r="B2474" s="50">
        <f>B2473+3</f>
        <v>43388</v>
      </c>
      <c r="C2474" s="34">
        <v>71.25</v>
      </c>
      <c r="D2474" s="34">
        <v>97.45</v>
      </c>
      <c r="E2474" s="34">
        <v>1.4</v>
      </c>
      <c r="F2474" s="34">
        <v>21.25</v>
      </c>
      <c r="G2474" s="34">
        <v>9.1</v>
      </c>
      <c r="H2474" s="34">
        <v>183.75</v>
      </c>
      <c r="I2474" s="34">
        <v>198.5</v>
      </c>
      <c r="J2474" s="20"/>
      <c r="K2474" s="24">
        <f t="shared" si="109"/>
        <v>68.404000000000011</v>
      </c>
      <c r="L2474" s="24"/>
      <c r="M2474" s="9">
        <v>15.46</v>
      </c>
      <c r="N2474" s="76">
        <f t="shared" si="110"/>
        <v>0.22601017484357638</v>
      </c>
      <c r="O2474" s="4"/>
      <c r="P2474" s="23"/>
      <c r="R2474" s="34">
        <v>217</v>
      </c>
      <c r="S2474" s="34">
        <v>214.5</v>
      </c>
      <c r="T2474" s="34">
        <v>77.3</v>
      </c>
      <c r="U2474" s="34">
        <v>41.45</v>
      </c>
      <c r="V2474" s="34">
        <v>62</v>
      </c>
      <c r="W2474" s="78"/>
      <c r="X2474" s="78"/>
    </row>
    <row r="2475" spans="1:24" outlineLevel="1" x14ac:dyDescent="0.2">
      <c r="A2475" s="27">
        <f t="shared" si="111"/>
        <v>2470</v>
      </c>
      <c r="B2475" s="50">
        <f>B2474+1</f>
        <v>43389</v>
      </c>
      <c r="C2475" s="34">
        <v>71.75</v>
      </c>
      <c r="D2475" s="34">
        <v>97.45</v>
      </c>
      <c r="E2475" s="34">
        <v>1.4</v>
      </c>
      <c r="F2475" s="34">
        <v>20.95</v>
      </c>
      <c r="G2475" s="34">
        <v>8.6999999999999993</v>
      </c>
      <c r="H2475" s="34">
        <v>183.8</v>
      </c>
      <c r="I2475" s="34">
        <v>198.5</v>
      </c>
      <c r="J2475" s="20"/>
      <c r="K2475" s="24">
        <f t="shared" si="109"/>
        <v>68.704000000000008</v>
      </c>
      <c r="L2475" s="24"/>
      <c r="M2475" s="9">
        <v>15.48</v>
      </c>
      <c r="N2475" s="76">
        <f t="shared" si="110"/>
        <v>0.22531439217512805</v>
      </c>
      <c r="O2475" s="4"/>
      <c r="P2475" s="23"/>
      <c r="R2475" s="34">
        <v>216</v>
      </c>
      <c r="S2475" s="34">
        <v>213.5</v>
      </c>
      <c r="T2475" s="34">
        <v>77.8</v>
      </c>
      <c r="U2475" s="34">
        <v>41.3</v>
      </c>
      <c r="V2475" s="34">
        <v>62.5</v>
      </c>
      <c r="W2475" s="78"/>
      <c r="X2475" s="78"/>
    </row>
    <row r="2476" spans="1:24" outlineLevel="1" x14ac:dyDescent="0.2">
      <c r="A2476" s="27">
        <f t="shared" si="111"/>
        <v>2471</v>
      </c>
      <c r="B2476" s="50">
        <f>B2475+1</f>
        <v>43390</v>
      </c>
      <c r="C2476" s="34">
        <v>74.25</v>
      </c>
      <c r="D2476" s="34">
        <v>97.85</v>
      </c>
      <c r="E2476" s="34">
        <v>1.4</v>
      </c>
      <c r="F2476" s="34">
        <v>20.25</v>
      </c>
      <c r="G2476" s="34">
        <v>8.4</v>
      </c>
      <c r="H2476" s="34">
        <v>184.3</v>
      </c>
      <c r="I2476" s="34">
        <v>199</v>
      </c>
      <c r="J2476" s="20"/>
      <c r="K2476" s="24">
        <f t="shared" si="109"/>
        <v>69.772000000000006</v>
      </c>
      <c r="L2476" s="24"/>
      <c r="M2476" s="9">
        <v>15.93</v>
      </c>
      <c r="N2476" s="76">
        <f t="shared" si="110"/>
        <v>0.22831508341455023</v>
      </c>
      <c r="O2476" s="4"/>
      <c r="P2476" s="23"/>
      <c r="R2476" s="34">
        <v>223</v>
      </c>
      <c r="S2476" s="34">
        <v>216</v>
      </c>
      <c r="T2476" s="34">
        <v>80.349999999999994</v>
      </c>
      <c r="U2476" s="34">
        <v>41.2</v>
      </c>
      <c r="V2476" s="34">
        <v>65</v>
      </c>
      <c r="W2476" s="78"/>
      <c r="X2476" s="78"/>
    </row>
    <row r="2477" spans="1:24" outlineLevel="1" x14ac:dyDescent="0.2">
      <c r="A2477" s="27">
        <f t="shared" si="111"/>
        <v>2472</v>
      </c>
      <c r="B2477" s="50">
        <f>B2476+1</f>
        <v>43391</v>
      </c>
      <c r="C2477" s="34">
        <v>74.3</v>
      </c>
      <c r="D2477" s="34">
        <v>97.9</v>
      </c>
      <c r="E2477" s="34">
        <v>1.4</v>
      </c>
      <c r="F2477" s="34">
        <v>21.45</v>
      </c>
      <c r="G2477" s="34">
        <v>8.75</v>
      </c>
      <c r="H2477" s="34">
        <v>184.5</v>
      </c>
      <c r="I2477" s="34">
        <v>199</v>
      </c>
      <c r="J2477" s="20"/>
      <c r="K2477" s="24">
        <f t="shared" si="109"/>
        <v>68.618000000000009</v>
      </c>
      <c r="L2477" s="24"/>
      <c r="M2477" s="9">
        <v>15.15</v>
      </c>
      <c r="N2477" s="76">
        <f t="shared" si="110"/>
        <v>0.22078754845667314</v>
      </c>
      <c r="O2477" s="4"/>
      <c r="P2477" s="23"/>
      <c r="R2477" s="34">
        <v>220</v>
      </c>
      <c r="S2477" s="34">
        <v>216</v>
      </c>
      <c r="T2477" s="34">
        <v>80.400000000000006</v>
      </c>
      <c r="U2477" s="34">
        <v>42.4</v>
      </c>
      <c r="V2477" s="34">
        <v>65.05</v>
      </c>
      <c r="W2477" s="78"/>
      <c r="X2477" s="78"/>
    </row>
    <row r="2478" spans="1:24" outlineLevel="1" x14ac:dyDescent="0.2">
      <c r="A2478" s="27">
        <f t="shared" si="111"/>
        <v>2473</v>
      </c>
      <c r="B2478" s="50">
        <f>B2477+1</f>
        <v>43392</v>
      </c>
      <c r="C2478" s="34">
        <v>73.45</v>
      </c>
      <c r="D2478" s="34">
        <v>97.05</v>
      </c>
      <c r="E2478" s="34">
        <v>1.4</v>
      </c>
      <c r="F2478" s="34">
        <v>21.45</v>
      </c>
      <c r="G2478" s="34">
        <v>8.5500000000000007</v>
      </c>
      <c r="H2478" s="34">
        <v>184.65</v>
      </c>
      <c r="I2478" s="34">
        <v>199</v>
      </c>
      <c r="J2478" s="20"/>
      <c r="K2478" s="24">
        <f t="shared" si="109"/>
        <v>67.835999999999999</v>
      </c>
      <c r="L2478" s="24"/>
      <c r="M2478" s="9">
        <v>15.26</v>
      </c>
      <c r="N2478" s="76">
        <f t="shared" si="110"/>
        <v>0.22495430155079899</v>
      </c>
      <c r="O2478" s="4"/>
      <c r="P2478" s="23"/>
      <c r="R2478" s="34">
        <v>220</v>
      </c>
      <c r="S2478" s="34">
        <v>216</v>
      </c>
      <c r="T2478" s="34">
        <v>79.5</v>
      </c>
      <c r="U2478" s="34">
        <v>42.45</v>
      </c>
      <c r="V2478" s="34">
        <v>64.2</v>
      </c>
      <c r="W2478" s="78"/>
      <c r="X2478" s="78"/>
    </row>
    <row r="2479" spans="1:24" outlineLevel="1" x14ac:dyDescent="0.2">
      <c r="A2479" s="27">
        <f t="shared" si="111"/>
        <v>2474</v>
      </c>
      <c r="B2479" s="50">
        <f>B2478+3</f>
        <v>43395</v>
      </c>
      <c r="C2479" s="34">
        <v>75</v>
      </c>
      <c r="D2479" s="34">
        <v>97.8</v>
      </c>
      <c r="E2479" s="34">
        <v>1.4</v>
      </c>
      <c r="F2479" s="34">
        <v>22.5</v>
      </c>
      <c r="G2479" s="34">
        <v>8.85</v>
      </c>
      <c r="H2479" s="34">
        <v>188.15</v>
      </c>
      <c r="I2479" s="34">
        <v>202.5</v>
      </c>
      <c r="J2479" s="20"/>
      <c r="K2479" s="24">
        <f t="shared" si="109"/>
        <v>67.475999999999999</v>
      </c>
      <c r="L2479" s="24"/>
      <c r="M2479" s="9">
        <v>15.77</v>
      </c>
      <c r="N2479" s="76">
        <f t="shared" si="110"/>
        <v>0.23371272748829214</v>
      </c>
      <c r="O2479" s="4"/>
      <c r="P2479" s="23"/>
      <c r="R2479" s="34">
        <v>219.25</v>
      </c>
      <c r="S2479" s="34">
        <v>217.5</v>
      </c>
      <c r="T2479" s="34">
        <v>80.349999999999994</v>
      </c>
      <c r="U2479" s="34">
        <v>42</v>
      </c>
      <c r="V2479" s="34">
        <v>65.75</v>
      </c>
      <c r="W2479" s="78"/>
      <c r="X2479" s="78"/>
    </row>
    <row r="2480" spans="1:24" outlineLevel="1" x14ac:dyDescent="0.2">
      <c r="A2480" s="27">
        <f t="shared" si="111"/>
        <v>2475</v>
      </c>
      <c r="B2480" s="50">
        <f>B2479+1</f>
        <v>43396</v>
      </c>
      <c r="C2480" s="34">
        <v>74.8</v>
      </c>
      <c r="D2480" s="34">
        <v>97.6</v>
      </c>
      <c r="E2480" s="34">
        <v>1.4</v>
      </c>
      <c r="F2480" s="34">
        <v>22.5</v>
      </c>
      <c r="G2480" s="34">
        <v>8.9</v>
      </c>
      <c r="H2480" s="34">
        <v>188.2</v>
      </c>
      <c r="I2480" s="34">
        <v>202.5</v>
      </c>
      <c r="J2480" s="20"/>
      <c r="K2480" s="24">
        <f t="shared" si="109"/>
        <v>67.292000000000002</v>
      </c>
      <c r="L2480" s="24"/>
      <c r="M2480" s="9">
        <v>15.23</v>
      </c>
      <c r="N2480" s="76">
        <f t="shared" si="110"/>
        <v>0.22632705224989597</v>
      </c>
      <c r="O2480" s="4"/>
      <c r="P2480" s="23"/>
      <c r="R2480" s="34">
        <v>218.5</v>
      </c>
      <c r="S2480" s="34">
        <v>217</v>
      </c>
      <c r="T2480" s="34">
        <v>80.650000000000006</v>
      </c>
      <c r="U2480" s="34">
        <v>42.9</v>
      </c>
      <c r="V2480" s="34">
        <v>67.150000000000006</v>
      </c>
      <c r="W2480" s="78"/>
      <c r="X2480" s="78"/>
    </row>
    <row r="2481" spans="1:24" outlineLevel="1" x14ac:dyDescent="0.2">
      <c r="A2481" s="27">
        <f t="shared" si="111"/>
        <v>2476</v>
      </c>
      <c r="B2481" s="50">
        <f>B2480+1</f>
        <v>43397</v>
      </c>
      <c r="C2481" s="34">
        <v>76.400000000000006</v>
      </c>
      <c r="D2481" s="34">
        <v>99.2</v>
      </c>
      <c r="E2481" s="34">
        <v>1.45</v>
      </c>
      <c r="F2481" s="34">
        <v>21.75</v>
      </c>
      <c r="G2481" s="34">
        <v>8.5</v>
      </c>
      <c r="H2481" s="34">
        <v>189.15</v>
      </c>
      <c r="I2481" s="34">
        <v>203.25</v>
      </c>
      <c r="J2481" s="20"/>
      <c r="K2481" s="24">
        <f t="shared" si="109"/>
        <v>69.51400000000001</v>
      </c>
      <c r="L2481" s="24"/>
      <c r="M2481" s="9">
        <v>14.5</v>
      </c>
      <c r="N2481" s="76">
        <f t="shared" si="110"/>
        <v>0.20859107517910058</v>
      </c>
      <c r="O2481" s="4"/>
      <c r="P2481" s="23"/>
      <c r="R2481" s="34">
        <v>218</v>
      </c>
      <c r="S2481" s="34">
        <v>217</v>
      </c>
      <c r="T2481" s="34">
        <v>81.8</v>
      </c>
      <c r="U2481" s="34">
        <v>42.8</v>
      </c>
      <c r="V2481" s="34">
        <v>68.099999999999994</v>
      </c>
      <c r="W2481" s="78"/>
      <c r="X2481" s="78"/>
    </row>
    <row r="2482" spans="1:24" outlineLevel="1" x14ac:dyDescent="0.2">
      <c r="A2482" s="27">
        <f t="shared" si="111"/>
        <v>2477</v>
      </c>
      <c r="B2482" s="50">
        <f>B2481+1</f>
        <v>43398</v>
      </c>
      <c r="C2482" s="34">
        <v>76.5</v>
      </c>
      <c r="D2482" s="34">
        <v>98</v>
      </c>
      <c r="E2482" s="34">
        <v>1.45</v>
      </c>
      <c r="F2482" s="34">
        <v>21.75</v>
      </c>
      <c r="G2482" s="34">
        <v>8.35</v>
      </c>
      <c r="H2482" s="34">
        <v>193.6</v>
      </c>
      <c r="I2482" s="34">
        <v>207</v>
      </c>
      <c r="J2482" s="20"/>
      <c r="K2482" s="24">
        <f t="shared" si="109"/>
        <v>68.410000000000011</v>
      </c>
      <c r="L2482" s="24"/>
      <c r="M2482" s="9">
        <v>14.72</v>
      </c>
      <c r="N2482" s="76">
        <f t="shared" si="110"/>
        <v>0.21517322028943134</v>
      </c>
      <c r="O2482" s="4"/>
      <c r="P2482" s="23"/>
      <c r="R2482" s="34">
        <v>219.5</v>
      </c>
      <c r="S2482" s="34">
        <v>218.5</v>
      </c>
      <c r="T2482" s="34">
        <v>81.900000000000006</v>
      </c>
      <c r="U2482" s="34">
        <v>43.75</v>
      </c>
      <c r="V2482" s="34">
        <v>68.2</v>
      </c>
      <c r="W2482" s="78"/>
      <c r="X2482" s="78"/>
    </row>
    <row r="2483" spans="1:24" outlineLevel="1" x14ac:dyDescent="0.2">
      <c r="A2483" s="27">
        <f t="shared" si="111"/>
        <v>2478</v>
      </c>
      <c r="B2483" s="50">
        <f>B2482+1</f>
        <v>43399</v>
      </c>
      <c r="C2483" s="34">
        <v>77</v>
      </c>
      <c r="D2483" s="34">
        <v>98.3</v>
      </c>
      <c r="E2483" s="34">
        <v>1.45</v>
      </c>
      <c r="F2483" s="34">
        <v>21.75</v>
      </c>
      <c r="G2483" s="34">
        <v>8.6</v>
      </c>
      <c r="H2483" s="34">
        <v>193.6</v>
      </c>
      <c r="I2483" s="34">
        <v>207</v>
      </c>
      <c r="J2483" s="20"/>
      <c r="K2483" s="24">
        <f t="shared" si="109"/>
        <v>68.686000000000007</v>
      </c>
      <c r="L2483" s="24"/>
      <c r="M2483" s="9">
        <v>15.07</v>
      </c>
      <c r="N2483" s="76">
        <f t="shared" si="110"/>
        <v>0.21940424540663306</v>
      </c>
      <c r="O2483" s="4"/>
      <c r="P2483" s="23"/>
      <c r="R2483" s="34">
        <v>219.5</v>
      </c>
      <c r="S2483" s="34">
        <v>218.5</v>
      </c>
      <c r="T2483" s="34">
        <v>82.4</v>
      </c>
      <c r="U2483" s="34">
        <v>43.8</v>
      </c>
      <c r="V2483" s="34">
        <v>68.7</v>
      </c>
      <c r="W2483" s="78"/>
      <c r="X2483" s="78"/>
    </row>
    <row r="2484" spans="1:24" outlineLevel="1" x14ac:dyDescent="0.2">
      <c r="A2484" s="27">
        <f t="shared" si="111"/>
        <v>2479</v>
      </c>
      <c r="B2484" s="50">
        <f>B2483+3</f>
        <v>43402</v>
      </c>
      <c r="C2484" s="34">
        <v>76.8</v>
      </c>
      <c r="D2484" s="34">
        <v>98.1</v>
      </c>
      <c r="E2484" s="34">
        <v>1.45</v>
      </c>
      <c r="F2484" s="34">
        <v>21.8</v>
      </c>
      <c r="G2484" s="34">
        <v>8.8000000000000007</v>
      </c>
      <c r="H2484" s="34">
        <v>193.6</v>
      </c>
      <c r="I2484" s="34">
        <v>207</v>
      </c>
      <c r="J2484" s="20"/>
      <c r="K2484" s="24">
        <f t="shared" si="109"/>
        <v>68.451999999999998</v>
      </c>
      <c r="L2484" s="24"/>
      <c r="M2484" s="9">
        <v>14.27</v>
      </c>
      <c r="N2484" s="76">
        <f t="shared" si="110"/>
        <v>0.20846724712207093</v>
      </c>
      <c r="O2484" s="4"/>
      <c r="P2484" s="23"/>
      <c r="R2484" s="34">
        <v>219.25</v>
      </c>
      <c r="S2484" s="34">
        <v>218.5</v>
      </c>
      <c r="T2484" s="34">
        <v>82.2</v>
      </c>
      <c r="U2484" s="34">
        <v>44.1</v>
      </c>
      <c r="V2484" s="34">
        <v>68.5</v>
      </c>
      <c r="W2484" s="78"/>
      <c r="X2484" s="78"/>
    </row>
    <row r="2485" spans="1:24" outlineLevel="1" x14ac:dyDescent="0.2">
      <c r="A2485" s="27">
        <f t="shared" si="111"/>
        <v>2480</v>
      </c>
      <c r="B2485" s="50">
        <f>B2484+1</f>
        <v>43403</v>
      </c>
      <c r="C2485" s="34">
        <v>75.55</v>
      </c>
      <c r="D2485" s="34">
        <v>96.85</v>
      </c>
      <c r="E2485" s="34">
        <v>1.45</v>
      </c>
      <c r="F2485" s="34">
        <v>21.95</v>
      </c>
      <c r="G2485" s="34">
        <v>8.85</v>
      </c>
      <c r="H2485" s="34">
        <v>193.75</v>
      </c>
      <c r="I2485" s="34">
        <v>207</v>
      </c>
      <c r="J2485" s="20"/>
      <c r="K2485" s="24">
        <f t="shared" si="109"/>
        <v>67.152000000000001</v>
      </c>
      <c r="L2485" s="24"/>
      <c r="M2485" s="9">
        <v>14.59</v>
      </c>
      <c r="N2485" s="76">
        <f t="shared" si="110"/>
        <v>0.21726828687157493</v>
      </c>
      <c r="O2485" s="4"/>
      <c r="P2485" s="23"/>
      <c r="R2485" s="34">
        <v>218.25</v>
      </c>
      <c r="S2485" s="34">
        <v>218</v>
      </c>
      <c r="T2485" s="34">
        <v>80.55</v>
      </c>
      <c r="U2485" s="34">
        <v>44</v>
      </c>
      <c r="V2485" s="34">
        <v>67.25</v>
      </c>
      <c r="W2485" s="78"/>
      <c r="X2485" s="78"/>
    </row>
    <row r="2486" spans="1:24" outlineLevel="1" x14ac:dyDescent="0.2">
      <c r="A2486" s="27">
        <f t="shared" si="111"/>
        <v>2481</v>
      </c>
      <c r="B2486" s="50">
        <f>B2485+1</f>
        <v>43404</v>
      </c>
      <c r="C2486" s="34">
        <v>75.55</v>
      </c>
      <c r="D2486" s="34">
        <v>97.35</v>
      </c>
      <c r="E2486" s="34">
        <v>1.45</v>
      </c>
      <c r="F2486" s="34">
        <v>21.75</v>
      </c>
      <c r="G2486" s="34">
        <v>8.6</v>
      </c>
      <c r="H2486" s="34">
        <v>194.15</v>
      </c>
      <c r="I2486" s="34">
        <v>207.5</v>
      </c>
      <c r="J2486" s="20"/>
      <c r="K2486" s="24">
        <f t="shared" si="109"/>
        <v>67.811999999999998</v>
      </c>
      <c r="L2486" s="24"/>
      <c r="M2486" s="9">
        <v>15.1</v>
      </c>
      <c r="N2486" s="76">
        <f t="shared" si="110"/>
        <v>0.22267445289919188</v>
      </c>
      <c r="O2486" s="4"/>
      <c r="P2486" s="23"/>
      <c r="R2486" s="34">
        <v>218.25</v>
      </c>
      <c r="S2486" s="34">
        <v>220.5</v>
      </c>
      <c r="T2486" s="34">
        <v>80.55</v>
      </c>
      <c r="U2486" s="34">
        <v>43.3</v>
      </c>
      <c r="V2486" s="34">
        <v>67.25</v>
      </c>
      <c r="W2486" s="78"/>
      <c r="X2486" s="78"/>
    </row>
    <row r="2487" spans="1:24" outlineLevel="1" x14ac:dyDescent="0.2">
      <c r="A2487" s="27">
        <f t="shared" si="111"/>
        <v>2482</v>
      </c>
      <c r="B2487" s="50">
        <f>B2486+1</f>
        <v>43405</v>
      </c>
      <c r="C2487" s="34">
        <v>74.55</v>
      </c>
      <c r="D2487" s="34">
        <v>96</v>
      </c>
      <c r="E2487" s="34">
        <v>1.45</v>
      </c>
      <c r="F2487" s="34">
        <v>21.75</v>
      </c>
      <c r="G2487" s="34">
        <v>8.6</v>
      </c>
      <c r="H2487" s="34">
        <v>193.9</v>
      </c>
      <c r="I2487" s="34">
        <v>207.5</v>
      </c>
      <c r="J2487" s="20"/>
      <c r="K2487" s="24">
        <f t="shared" si="109"/>
        <v>66.570000000000007</v>
      </c>
      <c r="L2487" s="24"/>
      <c r="M2487" s="9">
        <v>15.52</v>
      </c>
      <c r="N2487" s="76">
        <f t="shared" si="110"/>
        <v>0.23313805017275047</v>
      </c>
      <c r="O2487" s="4"/>
      <c r="P2487" s="23"/>
      <c r="R2487" s="34">
        <v>217.5</v>
      </c>
      <c r="S2487" s="34">
        <v>220.5</v>
      </c>
      <c r="T2487" s="34">
        <v>79.55</v>
      </c>
      <c r="U2487" s="34">
        <v>43.3</v>
      </c>
      <c r="V2487" s="34">
        <v>66.25</v>
      </c>
      <c r="W2487" s="78"/>
      <c r="X2487" s="78"/>
    </row>
    <row r="2488" spans="1:24" outlineLevel="1" x14ac:dyDescent="0.2">
      <c r="A2488" s="27">
        <f t="shared" si="111"/>
        <v>2483</v>
      </c>
      <c r="B2488" s="50">
        <f>B2487+1</f>
        <v>43406</v>
      </c>
      <c r="C2488" s="34">
        <v>74.099999999999994</v>
      </c>
      <c r="D2488" s="34">
        <v>95.55</v>
      </c>
      <c r="E2488" s="34">
        <v>1.45</v>
      </c>
      <c r="F2488" s="34">
        <v>21.65</v>
      </c>
      <c r="G2488" s="34">
        <v>8.6999999999999993</v>
      </c>
      <c r="H2488" s="34">
        <v>193.9</v>
      </c>
      <c r="I2488" s="34">
        <v>207.5</v>
      </c>
      <c r="J2488" s="20"/>
      <c r="K2488" s="24">
        <f t="shared" si="109"/>
        <v>66.256</v>
      </c>
      <c r="L2488" s="24"/>
      <c r="M2488" s="9">
        <v>15.45</v>
      </c>
      <c r="N2488" s="76">
        <f t="shared" si="110"/>
        <v>0.23318642839893744</v>
      </c>
      <c r="O2488" s="4"/>
      <c r="P2488" s="23"/>
      <c r="R2488" s="34">
        <v>217.5</v>
      </c>
      <c r="S2488" s="34">
        <v>220.5</v>
      </c>
      <c r="T2488" s="34">
        <v>79.3</v>
      </c>
      <c r="U2488" s="34">
        <v>42.8</v>
      </c>
      <c r="V2488" s="34">
        <v>65.8</v>
      </c>
      <c r="W2488" s="78"/>
      <c r="X2488" s="78"/>
    </row>
    <row r="2489" spans="1:24" outlineLevel="1" x14ac:dyDescent="0.2">
      <c r="A2489" s="27">
        <f t="shared" si="111"/>
        <v>2484</v>
      </c>
      <c r="B2489" s="50">
        <f>B2488+3</f>
        <v>43409</v>
      </c>
      <c r="C2489" s="34">
        <v>75.8</v>
      </c>
      <c r="D2489" s="34">
        <v>97.25</v>
      </c>
      <c r="E2489" s="34">
        <v>1.45</v>
      </c>
      <c r="F2489" s="34">
        <v>20.25</v>
      </c>
      <c r="G2489" s="34">
        <v>8.35</v>
      </c>
      <c r="H2489" s="34">
        <v>194</v>
      </c>
      <c r="I2489" s="34">
        <v>207.5</v>
      </c>
      <c r="J2489" s="20"/>
      <c r="K2489" s="24">
        <f t="shared" si="109"/>
        <v>69.22</v>
      </c>
      <c r="L2489" s="24"/>
      <c r="M2489" s="9">
        <v>15.4</v>
      </c>
      <c r="N2489" s="76">
        <f t="shared" si="110"/>
        <v>0.222479052297024</v>
      </c>
      <c r="O2489" s="4"/>
      <c r="P2489" s="23"/>
      <c r="R2489" s="34">
        <v>218</v>
      </c>
      <c r="S2489" s="34">
        <v>220.5</v>
      </c>
      <c r="T2489" s="34">
        <v>81.05</v>
      </c>
      <c r="U2489" s="34">
        <v>42.55</v>
      </c>
      <c r="V2489" s="34">
        <v>67.5</v>
      </c>
      <c r="W2489" s="78"/>
      <c r="X2489" s="78"/>
    </row>
    <row r="2490" spans="1:24" outlineLevel="1" x14ac:dyDescent="0.2">
      <c r="A2490" s="27">
        <f t="shared" si="111"/>
        <v>2485</v>
      </c>
      <c r="B2490" s="50">
        <f>B2489+1</f>
        <v>43410</v>
      </c>
      <c r="C2490" s="34">
        <v>75.8</v>
      </c>
      <c r="D2490" s="34">
        <v>97.25</v>
      </c>
      <c r="E2490" s="34">
        <v>1.45</v>
      </c>
      <c r="F2490" s="34">
        <v>20.25</v>
      </c>
      <c r="G2490" s="34">
        <v>8.35</v>
      </c>
      <c r="H2490" s="34">
        <v>194</v>
      </c>
      <c r="I2490" s="34">
        <v>207.5</v>
      </c>
      <c r="J2490" s="20"/>
      <c r="K2490" s="24">
        <f t="shared" si="109"/>
        <v>69.22</v>
      </c>
      <c r="L2490" s="24"/>
      <c r="M2490" s="9">
        <v>15.29</v>
      </c>
      <c r="N2490" s="76">
        <f t="shared" si="110"/>
        <v>0.22088991620918808</v>
      </c>
      <c r="O2490" s="4"/>
      <c r="P2490" s="23"/>
      <c r="R2490" s="34">
        <v>218</v>
      </c>
      <c r="S2490" s="34">
        <v>220.5</v>
      </c>
      <c r="T2490" s="34">
        <v>81.05</v>
      </c>
      <c r="U2490" s="34">
        <v>43.55</v>
      </c>
      <c r="V2490" s="34">
        <v>67.5</v>
      </c>
      <c r="W2490" s="78"/>
      <c r="X2490" s="78"/>
    </row>
    <row r="2491" spans="1:24" outlineLevel="1" x14ac:dyDescent="0.2">
      <c r="A2491" s="27">
        <f t="shared" si="111"/>
        <v>2486</v>
      </c>
      <c r="B2491" s="50">
        <f>B2490+1</f>
        <v>43411</v>
      </c>
      <c r="C2491" s="34">
        <v>74.5</v>
      </c>
      <c r="D2491" s="34">
        <v>95.95</v>
      </c>
      <c r="E2491" s="34">
        <v>1.45</v>
      </c>
      <c r="F2491" s="34">
        <v>19.25</v>
      </c>
      <c r="G2491" s="34">
        <v>7.45</v>
      </c>
      <c r="H2491" s="34">
        <v>194.5</v>
      </c>
      <c r="I2491" s="34">
        <v>208</v>
      </c>
      <c r="J2491" s="20"/>
      <c r="K2491" s="24">
        <f t="shared" si="109"/>
        <v>69.024000000000001</v>
      </c>
      <c r="L2491" s="24"/>
      <c r="M2491" s="9">
        <v>15.32</v>
      </c>
      <c r="N2491" s="76">
        <f t="shared" si="110"/>
        <v>0.22195178488641631</v>
      </c>
      <c r="O2491" s="4"/>
      <c r="P2491" s="23"/>
      <c r="R2491" s="34">
        <v>218</v>
      </c>
      <c r="S2491" s="34">
        <v>220.5</v>
      </c>
      <c r="T2491" s="34">
        <v>79.75</v>
      </c>
      <c r="U2491" s="34">
        <v>43.55</v>
      </c>
      <c r="V2491" s="34">
        <v>66.2</v>
      </c>
      <c r="W2491" s="78"/>
      <c r="X2491" s="78"/>
    </row>
    <row r="2492" spans="1:24" outlineLevel="1" x14ac:dyDescent="0.2">
      <c r="A2492" s="27">
        <f t="shared" si="111"/>
        <v>2487</v>
      </c>
      <c r="B2492" s="50">
        <f>B2491+1</f>
        <v>43412</v>
      </c>
      <c r="C2492" s="34">
        <v>76.25</v>
      </c>
      <c r="D2492" s="34">
        <v>97</v>
      </c>
      <c r="E2492" s="34">
        <v>1.45</v>
      </c>
      <c r="F2492" s="34">
        <v>18.5</v>
      </c>
      <c r="G2492" s="34">
        <v>7.15</v>
      </c>
      <c r="H2492" s="34">
        <v>195</v>
      </c>
      <c r="I2492" s="34">
        <v>208.5</v>
      </c>
      <c r="J2492" s="20"/>
      <c r="K2492" s="24">
        <f t="shared" ref="K2492:K2555" si="112">+D2492*0.92-F2492</f>
        <v>70.740000000000009</v>
      </c>
      <c r="L2492" s="24"/>
      <c r="M2492" s="9">
        <v>15.17</v>
      </c>
      <c r="N2492" s="76">
        <f t="shared" ref="N2492:N2555" si="113">+M2492/K2492</f>
        <v>0.21444727169918007</v>
      </c>
      <c r="O2492" s="4"/>
      <c r="P2492" s="23"/>
      <c r="R2492" s="34">
        <v>217.5</v>
      </c>
      <c r="S2492" s="34">
        <v>220.5</v>
      </c>
      <c r="T2492" s="34">
        <v>81.349999999999994</v>
      </c>
      <c r="U2492" s="34">
        <v>42.75</v>
      </c>
      <c r="V2492" s="34">
        <v>67.95</v>
      </c>
      <c r="W2492" s="78"/>
      <c r="X2492" s="78"/>
    </row>
    <row r="2493" spans="1:24" outlineLevel="1" x14ac:dyDescent="0.2">
      <c r="A2493" s="27">
        <f t="shared" si="111"/>
        <v>2488</v>
      </c>
      <c r="B2493" s="50">
        <f>B2492+1</f>
        <v>43413</v>
      </c>
      <c r="C2493" s="34">
        <v>77.25</v>
      </c>
      <c r="D2493" s="34">
        <v>97</v>
      </c>
      <c r="E2493" s="34">
        <v>1.45</v>
      </c>
      <c r="F2493" s="34">
        <v>17</v>
      </c>
      <c r="G2493" s="34">
        <v>6.95</v>
      </c>
      <c r="H2493" s="34">
        <v>195</v>
      </c>
      <c r="I2493" s="34">
        <v>208.5</v>
      </c>
      <c r="J2493" s="20"/>
      <c r="K2493" s="24">
        <f t="shared" si="112"/>
        <v>72.240000000000009</v>
      </c>
      <c r="L2493" s="24"/>
      <c r="M2493" s="9">
        <v>14.6</v>
      </c>
      <c r="N2493" s="76">
        <f t="shared" si="113"/>
        <v>0.20210409745293464</v>
      </c>
      <c r="O2493" s="4"/>
      <c r="P2493" s="23"/>
      <c r="R2493" s="34">
        <v>223</v>
      </c>
      <c r="S2493" s="34">
        <v>223</v>
      </c>
      <c r="T2493" s="34">
        <v>82.35</v>
      </c>
      <c r="U2493" s="34">
        <v>43.8</v>
      </c>
      <c r="V2493" s="34">
        <v>68.95</v>
      </c>
      <c r="W2493" s="78"/>
      <c r="X2493" s="78"/>
    </row>
    <row r="2494" spans="1:24" outlineLevel="1" x14ac:dyDescent="0.2">
      <c r="A2494" s="27">
        <f t="shared" si="111"/>
        <v>2489</v>
      </c>
      <c r="B2494" s="50">
        <f>B2493+3</f>
        <v>43416</v>
      </c>
      <c r="C2494" s="34">
        <v>76.75</v>
      </c>
      <c r="D2494" s="34">
        <v>96</v>
      </c>
      <c r="E2494" s="34">
        <v>1.45</v>
      </c>
      <c r="F2494" s="34">
        <v>16</v>
      </c>
      <c r="G2494" s="34">
        <v>6.75</v>
      </c>
      <c r="H2494" s="34">
        <v>195.25</v>
      </c>
      <c r="I2494" s="34">
        <v>208.5</v>
      </c>
      <c r="J2494" s="20"/>
      <c r="K2494" s="24">
        <f t="shared" si="112"/>
        <v>72.320000000000007</v>
      </c>
      <c r="L2494" s="24"/>
      <c r="M2494" s="9">
        <v>14.46</v>
      </c>
      <c r="N2494" s="76">
        <f t="shared" si="113"/>
        <v>0.19994469026548672</v>
      </c>
      <c r="O2494" s="4"/>
      <c r="P2494" s="23"/>
      <c r="R2494" s="34">
        <v>223</v>
      </c>
      <c r="S2494" s="34">
        <v>223</v>
      </c>
      <c r="T2494" s="34">
        <v>81.849999999999994</v>
      </c>
      <c r="U2494" s="34">
        <v>44.4</v>
      </c>
      <c r="V2494" s="34">
        <v>68.45</v>
      </c>
      <c r="W2494" s="78"/>
      <c r="X2494" s="78"/>
    </row>
    <row r="2495" spans="1:24" outlineLevel="1" x14ac:dyDescent="0.2">
      <c r="A2495" s="27">
        <f t="shared" si="111"/>
        <v>2490</v>
      </c>
      <c r="B2495" s="50">
        <f>B2494+1</f>
        <v>43417</v>
      </c>
      <c r="C2495" s="34">
        <v>75.2</v>
      </c>
      <c r="D2495" s="34">
        <v>94.45</v>
      </c>
      <c r="E2495" s="34">
        <v>1.45</v>
      </c>
      <c r="F2495" s="34">
        <v>15.3</v>
      </c>
      <c r="G2495" s="34">
        <v>6.2</v>
      </c>
      <c r="H2495" s="34">
        <v>195.1</v>
      </c>
      <c r="I2495" s="34">
        <v>208</v>
      </c>
      <c r="J2495" s="20"/>
      <c r="K2495" s="24">
        <f t="shared" si="112"/>
        <v>71.594000000000008</v>
      </c>
      <c r="L2495" s="24"/>
      <c r="M2495" s="9">
        <v>14.6</v>
      </c>
      <c r="N2495" s="76">
        <f t="shared" si="113"/>
        <v>0.20392770343883562</v>
      </c>
      <c r="O2495" s="4"/>
      <c r="P2495" s="23"/>
      <c r="R2495" s="34">
        <v>223</v>
      </c>
      <c r="S2495" s="34">
        <v>223</v>
      </c>
      <c r="T2495" s="34">
        <v>80.3</v>
      </c>
      <c r="U2495" s="34">
        <v>44.1</v>
      </c>
      <c r="V2495" s="34">
        <v>66.900000000000006</v>
      </c>
      <c r="W2495" s="78"/>
      <c r="X2495" s="78"/>
    </row>
    <row r="2496" spans="1:24" outlineLevel="1" x14ac:dyDescent="0.2">
      <c r="A2496" s="27">
        <f t="shared" si="111"/>
        <v>2491</v>
      </c>
      <c r="B2496" s="50">
        <f>B2495+1</f>
        <v>43418</v>
      </c>
      <c r="C2496" s="34">
        <v>74.55</v>
      </c>
      <c r="D2496" s="34">
        <v>93.8</v>
      </c>
      <c r="E2496" s="34">
        <v>1.45</v>
      </c>
      <c r="F2496" s="34">
        <v>14.5</v>
      </c>
      <c r="G2496" s="34">
        <v>5.4</v>
      </c>
      <c r="H2496" s="34">
        <v>195.25</v>
      </c>
      <c r="I2496" s="34">
        <v>208</v>
      </c>
      <c r="J2496" s="20"/>
      <c r="K2496" s="24">
        <f t="shared" si="112"/>
        <v>71.796000000000006</v>
      </c>
      <c r="L2496" s="24"/>
      <c r="M2496" s="9">
        <v>14.53</v>
      </c>
      <c r="N2496" s="76">
        <f t="shared" si="113"/>
        <v>0.20237896261630173</v>
      </c>
      <c r="O2496" s="4"/>
      <c r="P2496" s="23"/>
      <c r="R2496" s="34">
        <v>223</v>
      </c>
      <c r="S2496" s="34">
        <v>223</v>
      </c>
      <c r="T2496" s="34">
        <v>79.650000000000006</v>
      </c>
      <c r="U2496" s="34">
        <v>43.2</v>
      </c>
      <c r="V2496" s="34">
        <v>66.25</v>
      </c>
      <c r="W2496" s="78"/>
      <c r="X2496" s="78"/>
    </row>
    <row r="2497" spans="1:24" outlineLevel="1" x14ac:dyDescent="0.2">
      <c r="A2497" s="27">
        <f t="shared" si="111"/>
        <v>2492</v>
      </c>
      <c r="B2497" s="50">
        <f>B2496+1</f>
        <v>43419</v>
      </c>
      <c r="C2497" s="34">
        <v>74.150000000000006</v>
      </c>
      <c r="D2497" s="34">
        <v>93.4</v>
      </c>
      <c r="E2497" s="34">
        <v>1.45</v>
      </c>
      <c r="F2497" s="34">
        <v>15</v>
      </c>
      <c r="G2497" s="34">
        <v>6</v>
      </c>
      <c r="H2497" s="34">
        <v>195.5</v>
      </c>
      <c r="I2497" s="34">
        <v>207.5</v>
      </c>
      <c r="J2497" s="20"/>
      <c r="K2497" s="24">
        <f t="shared" si="112"/>
        <v>70.928000000000011</v>
      </c>
      <c r="L2497" s="24"/>
      <c r="M2497" s="9">
        <v>14.93</v>
      </c>
      <c r="N2497" s="76">
        <f t="shared" si="113"/>
        <v>0.210495150011279</v>
      </c>
      <c r="O2497" s="4"/>
      <c r="P2497" s="23"/>
      <c r="R2497" s="34">
        <v>223</v>
      </c>
      <c r="S2497" s="34">
        <v>222.5</v>
      </c>
      <c r="T2497" s="34">
        <v>79</v>
      </c>
      <c r="U2497" s="34">
        <v>44.5</v>
      </c>
      <c r="V2497" s="34">
        <v>65.849999999999994</v>
      </c>
      <c r="W2497" s="78"/>
      <c r="X2497" s="78"/>
    </row>
    <row r="2498" spans="1:24" outlineLevel="1" x14ac:dyDescent="0.2">
      <c r="A2498" s="27">
        <f t="shared" si="111"/>
        <v>2493</v>
      </c>
      <c r="B2498" s="50">
        <f>B2497+1</f>
        <v>43420</v>
      </c>
      <c r="C2498" s="34">
        <v>75.099999999999994</v>
      </c>
      <c r="D2498" s="34">
        <v>94.1</v>
      </c>
      <c r="E2498" s="34">
        <v>1.45</v>
      </c>
      <c r="F2498" s="34">
        <v>14.9</v>
      </c>
      <c r="G2498" s="34">
        <v>6.4</v>
      </c>
      <c r="H2498" s="34">
        <v>195.4</v>
      </c>
      <c r="I2498" s="34">
        <v>207</v>
      </c>
      <c r="J2498" s="20"/>
      <c r="K2498" s="24">
        <f t="shared" si="112"/>
        <v>71.671999999999997</v>
      </c>
      <c r="L2498" s="24"/>
      <c r="M2498" s="9">
        <v>14.97</v>
      </c>
      <c r="N2498" s="76">
        <f t="shared" si="113"/>
        <v>0.20886817725192547</v>
      </c>
      <c r="O2498" s="4"/>
      <c r="P2498" s="23"/>
      <c r="R2498" s="34">
        <v>223</v>
      </c>
      <c r="S2498" s="34">
        <v>221.5</v>
      </c>
      <c r="T2498" s="34">
        <v>79.95</v>
      </c>
      <c r="U2498" s="34">
        <v>44.5</v>
      </c>
      <c r="V2498" s="34">
        <v>66.8</v>
      </c>
      <c r="W2498" s="78"/>
      <c r="X2498" s="78"/>
    </row>
    <row r="2499" spans="1:24" outlineLevel="1" x14ac:dyDescent="0.2">
      <c r="A2499" s="27">
        <f t="shared" si="111"/>
        <v>2494</v>
      </c>
      <c r="B2499" s="50">
        <f>B2498+3</f>
        <v>43423</v>
      </c>
      <c r="C2499" s="34">
        <v>75.45</v>
      </c>
      <c r="D2499" s="34">
        <v>93</v>
      </c>
      <c r="E2499" s="34">
        <v>1.45</v>
      </c>
      <c r="F2499" s="34">
        <v>15</v>
      </c>
      <c r="G2499" s="34">
        <v>6.3</v>
      </c>
      <c r="H2499" s="34">
        <v>194.9</v>
      </c>
      <c r="I2499" s="34">
        <v>206.5</v>
      </c>
      <c r="J2499" s="20"/>
      <c r="K2499" s="24">
        <f t="shared" si="112"/>
        <v>70.56</v>
      </c>
      <c r="L2499" s="24"/>
      <c r="M2499" s="9">
        <v>14.72</v>
      </c>
      <c r="N2499" s="76">
        <f t="shared" si="113"/>
        <v>0.20861678004535147</v>
      </c>
      <c r="O2499" s="4"/>
      <c r="P2499" s="23"/>
      <c r="R2499" s="34">
        <v>222.5</v>
      </c>
      <c r="S2499" s="34">
        <v>220.5</v>
      </c>
      <c r="T2499" s="34">
        <v>80.3</v>
      </c>
      <c r="U2499" s="34">
        <v>45.05</v>
      </c>
      <c r="V2499" s="34">
        <v>67.150000000000006</v>
      </c>
      <c r="W2499" s="78"/>
      <c r="X2499" s="78"/>
    </row>
    <row r="2500" spans="1:24" outlineLevel="1" x14ac:dyDescent="0.2">
      <c r="A2500" s="27">
        <f t="shared" si="111"/>
        <v>2495</v>
      </c>
      <c r="B2500" s="50">
        <f>B2499+1</f>
        <v>43424</v>
      </c>
      <c r="C2500" s="34">
        <v>73.5</v>
      </c>
      <c r="D2500" s="34">
        <v>91.05</v>
      </c>
      <c r="E2500" s="34">
        <v>1.45</v>
      </c>
      <c r="F2500" s="34">
        <v>15</v>
      </c>
      <c r="G2500" s="34">
        <v>6.1</v>
      </c>
      <c r="H2500" s="34">
        <v>194.4</v>
      </c>
      <c r="I2500" s="34">
        <v>206</v>
      </c>
      <c r="J2500" s="20"/>
      <c r="K2500" s="24">
        <f t="shared" si="112"/>
        <v>68.766000000000005</v>
      </c>
      <c r="L2500" s="24"/>
      <c r="M2500" s="9">
        <v>14.07</v>
      </c>
      <c r="N2500" s="76">
        <f t="shared" si="113"/>
        <v>0.2046069278422476</v>
      </c>
      <c r="O2500" s="4"/>
      <c r="P2500" s="23"/>
      <c r="R2500" s="34">
        <v>222</v>
      </c>
      <c r="S2500" s="34">
        <v>220</v>
      </c>
      <c r="T2500" s="34">
        <v>77.95</v>
      </c>
      <c r="U2500" s="34">
        <v>45.15</v>
      </c>
      <c r="V2500" s="34">
        <v>65.2</v>
      </c>
      <c r="W2500" s="78"/>
      <c r="X2500" s="78"/>
    </row>
    <row r="2501" spans="1:24" outlineLevel="1" x14ac:dyDescent="0.2">
      <c r="A2501" s="27">
        <f t="shared" si="111"/>
        <v>2496</v>
      </c>
      <c r="B2501" s="50">
        <f>B2500+1</f>
        <v>43425</v>
      </c>
      <c r="C2501" s="34">
        <v>73.400000000000006</v>
      </c>
      <c r="D2501" s="34">
        <v>90.95</v>
      </c>
      <c r="E2501" s="34">
        <v>1.45</v>
      </c>
      <c r="F2501" s="34">
        <v>15</v>
      </c>
      <c r="G2501" s="34">
        <v>6</v>
      </c>
      <c r="H2501" s="34">
        <v>194.4</v>
      </c>
      <c r="I2501" s="34">
        <v>206</v>
      </c>
      <c r="J2501" s="20"/>
      <c r="K2501" s="24">
        <f t="shared" si="112"/>
        <v>68.674000000000007</v>
      </c>
      <c r="L2501" s="24"/>
      <c r="M2501" s="9">
        <v>14.35</v>
      </c>
      <c r="N2501" s="76">
        <f t="shared" si="113"/>
        <v>0.2089582665928881</v>
      </c>
      <c r="O2501" s="4"/>
      <c r="P2501" s="23"/>
      <c r="R2501" s="34">
        <v>222</v>
      </c>
      <c r="S2501" s="34">
        <v>220</v>
      </c>
      <c r="T2501" s="34">
        <v>77.849999999999994</v>
      </c>
      <c r="U2501" s="34">
        <v>44.35</v>
      </c>
      <c r="V2501" s="34">
        <v>65.099999999999994</v>
      </c>
      <c r="W2501" s="78"/>
      <c r="X2501" s="78"/>
    </row>
    <row r="2502" spans="1:24" outlineLevel="1" x14ac:dyDescent="0.2">
      <c r="A2502" s="27">
        <f t="shared" si="111"/>
        <v>2497</v>
      </c>
      <c r="B2502" s="50">
        <f>B2501+1</f>
        <v>43426</v>
      </c>
      <c r="C2502" s="34">
        <v>72.05</v>
      </c>
      <c r="D2502" s="34">
        <v>89.6</v>
      </c>
      <c r="E2502" s="34">
        <v>1.45</v>
      </c>
      <c r="F2502" s="34">
        <v>15.15</v>
      </c>
      <c r="G2502" s="34">
        <v>6</v>
      </c>
      <c r="H2502" s="34">
        <v>194.4</v>
      </c>
      <c r="I2502" s="34">
        <v>206</v>
      </c>
      <c r="J2502" s="20"/>
      <c r="K2502" s="24">
        <f t="shared" si="112"/>
        <v>67.281999999999996</v>
      </c>
      <c r="L2502" s="24"/>
      <c r="M2502" s="9">
        <v>14.35</v>
      </c>
      <c r="N2502" s="76">
        <f t="shared" si="113"/>
        <v>0.21328141256205227</v>
      </c>
      <c r="O2502" s="4"/>
      <c r="P2502" s="23"/>
      <c r="R2502" s="34">
        <v>222</v>
      </c>
      <c r="S2502" s="34">
        <v>219.5</v>
      </c>
      <c r="T2502" s="34">
        <v>76.5</v>
      </c>
      <c r="U2502" s="34">
        <v>44.3</v>
      </c>
      <c r="V2502" s="34">
        <v>63.75</v>
      </c>
      <c r="W2502" s="78"/>
      <c r="X2502" s="78"/>
    </row>
    <row r="2503" spans="1:24" outlineLevel="1" x14ac:dyDescent="0.2">
      <c r="A2503" s="27">
        <f t="shared" si="111"/>
        <v>2498</v>
      </c>
      <c r="B2503" s="50">
        <f>B2502+1</f>
        <v>43427</v>
      </c>
      <c r="C2503" s="34">
        <v>68.900000000000006</v>
      </c>
      <c r="D2503" s="34">
        <v>86.45</v>
      </c>
      <c r="E2503" s="34">
        <v>1.45</v>
      </c>
      <c r="F2503" s="34">
        <v>15.85</v>
      </c>
      <c r="G2503" s="34">
        <v>6.75</v>
      </c>
      <c r="H2503" s="34">
        <v>194.25</v>
      </c>
      <c r="I2503" s="34">
        <v>205.75</v>
      </c>
      <c r="J2503" s="20"/>
      <c r="K2503" s="24">
        <f t="shared" si="112"/>
        <v>63.684000000000005</v>
      </c>
      <c r="L2503" s="24"/>
      <c r="M2503" s="9">
        <v>13.26</v>
      </c>
      <c r="N2503" s="76">
        <f t="shared" si="113"/>
        <v>0.20821556434897304</v>
      </c>
      <c r="O2503" s="4"/>
      <c r="P2503" s="23"/>
      <c r="R2503" s="34">
        <v>220</v>
      </c>
      <c r="S2503" s="34">
        <v>219</v>
      </c>
      <c r="T2503" s="34">
        <v>73.2</v>
      </c>
      <c r="U2503" s="34">
        <v>43.75</v>
      </c>
      <c r="V2503" s="34">
        <v>60.6</v>
      </c>
      <c r="W2503" s="78"/>
      <c r="X2503" s="78"/>
    </row>
    <row r="2504" spans="1:24" outlineLevel="1" x14ac:dyDescent="0.2">
      <c r="A2504" s="27">
        <f t="shared" si="111"/>
        <v>2499</v>
      </c>
      <c r="B2504" s="50">
        <f>B2503+3</f>
        <v>43430</v>
      </c>
      <c r="C2504" s="34">
        <v>64.7</v>
      </c>
      <c r="D2504" s="34">
        <v>82.25</v>
      </c>
      <c r="E2504" s="34">
        <v>1.3</v>
      </c>
      <c r="F2504" s="34">
        <v>16</v>
      </c>
      <c r="G2504" s="34">
        <v>7.9</v>
      </c>
      <c r="H2504" s="34">
        <v>192.45</v>
      </c>
      <c r="I2504" s="34">
        <v>204</v>
      </c>
      <c r="J2504" s="20"/>
      <c r="K2504" s="24">
        <f t="shared" si="112"/>
        <v>59.67</v>
      </c>
      <c r="L2504" s="24"/>
      <c r="M2504" s="9">
        <v>12.75</v>
      </c>
      <c r="N2504" s="76">
        <f t="shared" si="113"/>
        <v>0.21367521367521367</v>
      </c>
      <c r="O2504" s="4"/>
      <c r="P2504" s="23"/>
      <c r="R2504" s="34">
        <v>218</v>
      </c>
      <c r="S2504" s="34">
        <v>217</v>
      </c>
      <c r="T2504" s="34">
        <v>68.5</v>
      </c>
      <c r="U2504" s="34">
        <v>42.35</v>
      </c>
      <c r="V2504" s="34">
        <v>56.4</v>
      </c>
      <c r="W2504" s="78"/>
      <c r="X2504" s="78"/>
    </row>
    <row r="2505" spans="1:24" outlineLevel="1" x14ac:dyDescent="0.2">
      <c r="A2505" s="27">
        <f t="shared" si="111"/>
        <v>2500</v>
      </c>
      <c r="B2505" s="50">
        <f>B2504+1</f>
        <v>43431</v>
      </c>
      <c r="C2505" s="34">
        <v>64.75</v>
      </c>
      <c r="D2505" s="34">
        <v>81.75</v>
      </c>
      <c r="E2505" s="34">
        <v>1.3</v>
      </c>
      <c r="F2505" s="34">
        <v>18</v>
      </c>
      <c r="G2505" s="34">
        <v>8.5</v>
      </c>
      <c r="H2505" s="34">
        <v>190.9</v>
      </c>
      <c r="I2505" s="34">
        <v>203</v>
      </c>
      <c r="J2505" s="20"/>
      <c r="K2505" s="24">
        <f t="shared" si="112"/>
        <v>57.210000000000008</v>
      </c>
      <c r="L2505" s="24"/>
      <c r="M2505" s="9">
        <v>12.89</v>
      </c>
      <c r="N2505" s="76">
        <f t="shared" si="113"/>
        <v>0.22531026044397831</v>
      </c>
      <c r="O2505" s="4"/>
      <c r="P2505" s="23"/>
      <c r="R2505" s="34">
        <v>218</v>
      </c>
      <c r="S2505" s="34">
        <v>216.5</v>
      </c>
      <c r="T2505" s="34">
        <v>68.55</v>
      </c>
      <c r="U2505" s="34">
        <v>39.85</v>
      </c>
      <c r="V2505" s="34">
        <v>56.45</v>
      </c>
      <c r="W2505" s="78"/>
      <c r="X2505" s="78"/>
    </row>
    <row r="2506" spans="1:24" outlineLevel="1" x14ac:dyDescent="0.2">
      <c r="A2506" s="27">
        <f t="shared" si="111"/>
        <v>2501</v>
      </c>
      <c r="B2506" s="50">
        <f>B2505+1</f>
        <v>43432</v>
      </c>
      <c r="C2506" s="34">
        <v>65.8</v>
      </c>
      <c r="D2506" s="34">
        <v>82.8</v>
      </c>
      <c r="E2506" s="34">
        <v>1.3</v>
      </c>
      <c r="F2506" s="34">
        <v>17.899999999999999</v>
      </c>
      <c r="G2506" s="34">
        <v>8.5500000000000007</v>
      </c>
      <c r="H2506" s="34">
        <v>189.4</v>
      </c>
      <c r="I2506" s="34">
        <v>201.5</v>
      </c>
      <c r="J2506" s="20"/>
      <c r="K2506" s="24">
        <f t="shared" si="112"/>
        <v>58.276000000000003</v>
      </c>
      <c r="L2506" s="24"/>
      <c r="M2506" s="9">
        <v>13.52</v>
      </c>
      <c r="N2506" s="76">
        <f t="shared" si="113"/>
        <v>0.23199945088887361</v>
      </c>
      <c r="O2506" s="4"/>
      <c r="P2506" s="23"/>
      <c r="R2506" s="34">
        <v>221</v>
      </c>
      <c r="S2506" s="34">
        <v>215.5</v>
      </c>
      <c r="T2506" s="34">
        <v>69.599999999999994</v>
      </c>
      <c r="U2506" s="34">
        <v>39.85</v>
      </c>
      <c r="V2506" s="34">
        <v>57.5</v>
      </c>
      <c r="W2506" s="78"/>
      <c r="X2506" s="78"/>
    </row>
    <row r="2507" spans="1:24" outlineLevel="1" x14ac:dyDescent="0.2">
      <c r="A2507" s="27">
        <f t="shared" si="111"/>
        <v>2502</v>
      </c>
      <c r="B2507" s="50">
        <f>B2506+1</f>
        <v>43433</v>
      </c>
      <c r="C2507" s="34">
        <v>65.650000000000006</v>
      </c>
      <c r="D2507" s="34">
        <v>82.65</v>
      </c>
      <c r="E2507" s="34">
        <v>1.3</v>
      </c>
      <c r="F2507" s="34">
        <v>17.5</v>
      </c>
      <c r="G2507" s="34">
        <v>8.1999999999999993</v>
      </c>
      <c r="H2507" s="34">
        <v>189.2</v>
      </c>
      <c r="I2507" s="34">
        <v>201</v>
      </c>
      <c r="J2507" s="20"/>
      <c r="K2507" s="24">
        <f t="shared" si="112"/>
        <v>58.538000000000011</v>
      </c>
      <c r="L2507" s="24"/>
      <c r="M2507" s="9">
        <v>13.47</v>
      </c>
      <c r="N2507" s="76">
        <f t="shared" si="113"/>
        <v>0.23010693908230548</v>
      </c>
      <c r="O2507" s="4"/>
      <c r="P2507" s="23"/>
      <c r="R2507" s="34">
        <v>224</v>
      </c>
      <c r="S2507" s="34">
        <v>215</v>
      </c>
      <c r="T2507" s="34">
        <v>69.45</v>
      </c>
      <c r="U2507" s="34">
        <v>40.5</v>
      </c>
      <c r="V2507" s="34">
        <v>57.35</v>
      </c>
      <c r="W2507" s="78"/>
      <c r="X2507" s="78"/>
    </row>
    <row r="2508" spans="1:24" outlineLevel="1" x14ac:dyDescent="0.2">
      <c r="A2508" s="27">
        <f t="shared" si="111"/>
        <v>2503</v>
      </c>
      <c r="B2508" s="50">
        <f>B2507+1</f>
        <v>43434</v>
      </c>
      <c r="C2508" s="34">
        <v>65.45</v>
      </c>
      <c r="D2508" s="34">
        <v>82.25</v>
      </c>
      <c r="E2508" s="34">
        <v>1.3</v>
      </c>
      <c r="F2508" s="34">
        <v>15.7</v>
      </c>
      <c r="G2508" s="34">
        <v>7.7</v>
      </c>
      <c r="H2508" s="34">
        <v>189.2</v>
      </c>
      <c r="I2508" s="34">
        <v>201</v>
      </c>
      <c r="J2508" s="20"/>
      <c r="K2508" s="24">
        <f t="shared" si="112"/>
        <v>59.97</v>
      </c>
      <c r="L2508" s="24"/>
      <c r="M2508" s="9">
        <v>13.7</v>
      </c>
      <c r="N2508" s="76">
        <f t="shared" si="113"/>
        <v>0.22844755711188927</v>
      </c>
      <c r="O2508" s="4"/>
      <c r="P2508" s="23"/>
      <c r="R2508" s="34">
        <v>224.5</v>
      </c>
      <c r="S2508" s="34">
        <v>215</v>
      </c>
      <c r="T2508" s="34">
        <v>69.25</v>
      </c>
      <c r="U2508" s="34">
        <v>40.450000000000003</v>
      </c>
      <c r="V2508" s="34">
        <v>57.15</v>
      </c>
      <c r="W2508" s="78"/>
      <c r="X2508" s="78"/>
    </row>
    <row r="2509" spans="1:24" outlineLevel="1" x14ac:dyDescent="0.2">
      <c r="A2509" s="27">
        <f t="shared" si="111"/>
        <v>2504</v>
      </c>
      <c r="B2509" s="50">
        <f>B2508+3</f>
        <v>43437</v>
      </c>
      <c r="C2509" s="34">
        <v>66.150000000000006</v>
      </c>
      <c r="D2509" s="34">
        <v>81.849999999999994</v>
      </c>
      <c r="E2509" s="34">
        <v>1.3</v>
      </c>
      <c r="F2509" s="34">
        <v>15.7</v>
      </c>
      <c r="G2509" s="34">
        <v>7.7</v>
      </c>
      <c r="H2509" s="34">
        <v>188.9</v>
      </c>
      <c r="I2509" s="34">
        <v>201</v>
      </c>
      <c r="J2509" s="20"/>
      <c r="K2509" s="24">
        <f t="shared" si="112"/>
        <v>59.60199999999999</v>
      </c>
      <c r="L2509" s="24"/>
      <c r="M2509" s="9">
        <v>14.08</v>
      </c>
      <c r="N2509" s="76">
        <f t="shared" si="113"/>
        <v>0.23623368343344187</v>
      </c>
      <c r="O2509" s="4"/>
      <c r="P2509" s="23"/>
      <c r="R2509" s="34">
        <v>229</v>
      </c>
      <c r="S2509" s="34">
        <v>215</v>
      </c>
      <c r="T2509" s="34">
        <v>69.95</v>
      </c>
      <c r="U2509" s="34">
        <v>40.35</v>
      </c>
      <c r="V2509" s="34">
        <v>57.85</v>
      </c>
      <c r="W2509" s="78"/>
      <c r="X2509" s="78"/>
    </row>
    <row r="2510" spans="1:24" outlineLevel="1" x14ac:dyDescent="0.2">
      <c r="A2510" s="27">
        <f t="shared" si="111"/>
        <v>2505</v>
      </c>
      <c r="B2510" s="50">
        <f>B2509+1</f>
        <v>43438</v>
      </c>
      <c r="C2510" s="34">
        <v>67.599999999999994</v>
      </c>
      <c r="D2510" s="34">
        <v>83.3</v>
      </c>
      <c r="E2510" s="34">
        <v>1.3</v>
      </c>
      <c r="F2510" s="34">
        <v>15</v>
      </c>
      <c r="G2510" s="34">
        <v>8</v>
      </c>
      <c r="H2510" s="34">
        <v>188.4</v>
      </c>
      <c r="I2510" s="34">
        <v>200.5</v>
      </c>
      <c r="J2510" s="20"/>
      <c r="K2510" s="24">
        <f t="shared" si="112"/>
        <v>61.635999999999996</v>
      </c>
      <c r="L2510" s="24"/>
      <c r="M2510" s="9">
        <v>13.6</v>
      </c>
      <c r="N2510" s="76">
        <f t="shared" si="113"/>
        <v>0.22065026932312287</v>
      </c>
      <c r="O2510" s="4"/>
      <c r="P2510" s="23"/>
      <c r="R2510" s="34">
        <v>236</v>
      </c>
      <c r="S2510" s="34">
        <v>215</v>
      </c>
      <c r="T2510" s="34">
        <v>71.45</v>
      </c>
      <c r="U2510" s="34">
        <v>40.700000000000003</v>
      </c>
      <c r="V2510" s="34">
        <v>61.15</v>
      </c>
      <c r="W2510" s="78"/>
      <c r="X2510" s="78"/>
    </row>
    <row r="2511" spans="1:24" outlineLevel="1" x14ac:dyDescent="0.2">
      <c r="A2511" s="27">
        <f t="shared" si="111"/>
        <v>2506</v>
      </c>
      <c r="B2511" s="50">
        <f>B2510+1</f>
        <v>43439</v>
      </c>
      <c r="C2511" s="34">
        <v>67.55</v>
      </c>
      <c r="D2511" s="34">
        <v>83.25</v>
      </c>
      <c r="E2511" s="34">
        <v>1.3</v>
      </c>
      <c r="F2511" s="34">
        <v>16.25</v>
      </c>
      <c r="G2511" s="34">
        <v>8.0500000000000007</v>
      </c>
      <c r="H2511" s="34">
        <v>186.5</v>
      </c>
      <c r="I2511" s="34">
        <v>198.5</v>
      </c>
      <c r="J2511" s="20"/>
      <c r="K2511" s="24">
        <f t="shared" si="112"/>
        <v>60.34</v>
      </c>
      <c r="L2511" s="24"/>
      <c r="M2511" s="9">
        <v>13.6</v>
      </c>
      <c r="N2511" s="76">
        <f t="shared" si="113"/>
        <v>0.22538945972820681</v>
      </c>
      <c r="O2511" s="4"/>
      <c r="P2511" s="23"/>
      <c r="R2511" s="34">
        <v>236</v>
      </c>
      <c r="S2511" s="34">
        <v>215</v>
      </c>
      <c r="T2511" s="34">
        <v>71.400000000000006</v>
      </c>
      <c r="U2511" s="34">
        <v>43.7</v>
      </c>
      <c r="V2511" s="34">
        <v>61.15</v>
      </c>
      <c r="W2511" s="78"/>
      <c r="X2511" s="78"/>
    </row>
    <row r="2512" spans="1:24" outlineLevel="1" x14ac:dyDescent="0.2">
      <c r="A2512" s="27">
        <f t="shared" si="111"/>
        <v>2507</v>
      </c>
      <c r="B2512" s="50">
        <f>B2511+1</f>
        <v>43440</v>
      </c>
      <c r="C2512" s="34">
        <v>66.099999999999994</v>
      </c>
      <c r="D2512" s="34">
        <v>81.8</v>
      </c>
      <c r="E2512" s="34">
        <v>1.3</v>
      </c>
      <c r="F2512" s="34">
        <v>16.25</v>
      </c>
      <c r="G2512" s="34">
        <v>8.6</v>
      </c>
      <c r="H2512" s="34">
        <v>185.8</v>
      </c>
      <c r="I2512" s="34">
        <v>198</v>
      </c>
      <c r="J2512" s="20"/>
      <c r="K2512" s="24">
        <f t="shared" si="112"/>
        <v>59.006</v>
      </c>
      <c r="L2512" s="24"/>
      <c r="M2512" s="9">
        <v>13.53</v>
      </c>
      <c r="N2512" s="76">
        <f t="shared" si="113"/>
        <v>0.22929871538487609</v>
      </c>
      <c r="O2512" s="4"/>
      <c r="P2512" s="23"/>
      <c r="R2512" s="34">
        <v>227.25</v>
      </c>
      <c r="S2512" s="34">
        <v>215</v>
      </c>
      <c r="T2512" s="34">
        <v>69.900000000000006</v>
      </c>
      <c r="U2512" s="34">
        <v>43.7</v>
      </c>
      <c r="V2512" s="34">
        <v>59.7</v>
      </c>
      <c r="W2512" s="78"/>
      <c r="X2512" s="78"/>
    </row>
    <row r="2513" spans="1:25" outlineLevel="1" x14ac:dyDescent="0.2">
      <c r="A2513" s="27">
        <f t="shared" si="111"/>
        <v>2508</v>
      </c>
      <c r="B2513" s="50">
        <f>B2512+1</f>
        <v>43441</v>
      </c>
      <c r="C2513" s="34">
        <v>66.95</v>
      </c>
      <c r="D2513" s="34">
        <v>82.65</v>
      </c>
      <c r="E2513" s="34">
        <v>1.3</v>
      </c>
      <c r="F2513" s="34">
        <v>16.25</v>
      </c>
      <c r="G2513" s="34">
        <v>9</v>
      </c>
      <c r="H2513" s="34">
        <v>185.9</v>
      </c>
      <c r="I2513" s="34">
        <v>198</v>
      </c>
      <c r="J2513" s="20"/>
      <c r="K2513" s="24">
        <f t="shared" si="112"/>
        <v>59.788000000000011</v>
      </c>
      <c r="L2513" s="24"/>
      <c r="M2513" s="9">
        <v>13.14</v>
      </c>
      <c r="N2513" s="76">
        <f t="shared" si="113"/>
        <v>0.21977654378805109</v>
      </c>
      <c r="O2513" s="4"/>
      <c r="P2513" s="23"/>
      <c r="R2513" s="34">
        <v>227</v>
      </c>
      <c r="S2513" s="34">
        <v>212</v>
      </c>
      <c r="T2513" s="34">
        <v>70.8</v>
      </c>
      <c r="U2513" s="34">
        <v>43.1</v>
      </c>
      <c r="V2513" s="34">
        <v>60.55</v>
      </c>
      <c r="W2513" s="78"/>
      <c r="X2513" s="78"/>
    </row>
    <row r="2514" spans="1:25" outlineLevel="1" x14ac:dyDescent="0.2">
      <c r="A2514" s="27">
        <f t="shared" si="111"/>
        <v>2509</v>
      </c>
      <c r="B2514" s="50">
        <f>B2513+3</f>
        <v>43444</v>
      </c>
      <c r="C2514" s="34">
        <v>66.8</v>
      </c>
      <c r="D2514" s="34">
        <v>82.5</v>
      </c>
      <c r="E2514" s="34">
        <v>1.3</v>
      </c>
      <c r="F2514" s="34">
        <v>16.25</v>
      </c>
      <c r="G2514" s="34">
        <v>9</v>
      </c>
      <c r="H2514" s="34">
        <v>185.95</v>
      </c>
      <c r="I2514" s="34">
        <v>198</v>
      </c>
      <c r="J2514" s="20"/>
      <c r="K2514" s="24">
        <f t="shared" si="112"/>
        <v>59.650000000000006</v>
      </c>
      <c r="L2514" s="24"/>
      <c r="M2514" s="9">
        <v>12.86</v>
      </c>
      <c r="N2514" s="76">
        <f t="shared" si="113"/>
        <v>0.21559094719195304</v>
      </c>
      <c r="O2514" s="4"/>
      <c r="P2514" s="23"/>
      <c r="R2514" s="34">
        <v>227</v>
      </c>
      <c r="S2514" s="34">
        <v>212</v>
      </c>
      <c r="T2514" s="36">
        <v>70.650000000000006</v>
      </c>
      <c r="U2514" s="34">
        <v>43.2</v>
      </c>
      <c r="V2514" s="34">
        <v>60.4</v>
      </c>
      <c r="W2514" s="78"/>
      <c r="X2514" s="78"/>
    </row>
    <row r="2515" spans="1:25" outlineLevel="1" x14ac:dyDescent="0.2">
      <c r="A2515" s="27">
        <f t="shared" si="111"/>
        <v>2510</v>
      </c>
      <c r="B2515" s="50">
        <f>B2514+1</f>
        <v>43445</v>
      </c>
      <c r="C2515" s="34">
        <v>66.95</v>
      </c>
      <c r="D2515" s="34">
        <v>82.65</v>
      </c>
      <c r="E2515" s="34">
        <v>1.3</v>
      </c>
      <c r="F2515" s="34">
        <v>16.25</v>
      </c>
      <c r="G2515" s="34">
        <v>8.5</v>
      </c>
      <c r="H2515" s="34">
        <v>185.95</v>
      </c>
      <c r="I2515" s="34">
        <v>198</v>
      </c>
      <c r="J2515" s="20"/>
      <c r="K2515" s="24">
        <f t="shared" si="112"/>
        <v>59.788000000000011</v>
      </c>
      <c r="L2515" s="24"/>
      <c r="M2515" s="9">
        <v>13.01</v>
      </c>
      <c r="N2515" s="76">
        <f t="shared" si="113"/>
        <v>0.21760219442028497</v>
      </c>
      <c r="O2515" s="4"/>
      <c r="P2515" s="23"/>
      <c r="R2515" s="34">
        <v>227</v>
      </c>
      <c r="S2515" s="34">
        <v>212</v>
      </c>
      <c r="T2515" s="36">
        <v>70.400000000000006</v>
      </c>
      <c r="U2515" s="34">
        <v>43.2</v>
      </c>
      <c r="V2515" s="34">
        <v>60.3</v>
      </c>
      <c r="W2515" s="78"/>
      <c r="X2515" s="78"/>
    </row>
    <row r="2516" spans="1:25" outlineLevel="1" x14ac:dyDescent="0.2">
      <c r="A2516" s="27">
        <f t="shared" si="111"/>
        <v>2511</v>
      </c>
      <c r="B2516" s="50">
        <f>B2515+1</f>
        <v>43446</v>
      </c>
      <c r="C2516" s="34">
        <v>67.150000000000006</v>
      </c>
      <c r="D2516" s="34">
        <v>82.65</v>
      </c>
      <c r="E2516" s="34">
        <v>1.3</v>
      </c>
      <c r="F2516" s="34">
        <v>16.25</v>
      </c>
      <c r="G2516" s="34">
        <v>8.3000000000000007</v>
      </c>
      <c r="H2516" s="34">
        <v>185.95</v>
      </c>
      <c r="I2516" s="34">
        <v>198</v>
      </c>
      <c r="J2516" s="20"/>
      <c r="K2516" s="24">
        <f t="shared" si="112"/>
        <v>59.788000000000011</v>
      </c>
      <c r="L2516" s="24"/>
      <c r="M2516" s="9">
        <v>13.02</v>
      </c>
      <c r="N2516" s="76">
        <f t="shared" si="113"/>
        <v>0.21776945206395928</v>
      </c>
      <c r="O2516" s="4"/>
      <c r="P2516" s="23"/>
      <c r="R2516" s="34">
        <v>226</v>
      </c>
      <c r="S2516" s="34">
        <v>212</v>
      </c>
      <c r="T2516" s="36">
        <v>70.599999999999994</v>
      </c>
      <c r="U2516" s="34">
        <v>43.3</v>
      </c>
      <c r="V2516" s="34">
        <v>60.55</v>
      </c>
      <c r="W2516" s="78"/>
      <c r="X2516" s="78"/>
    </row>
    <row r="2517" spans="1:25" outlineLevel="1" x14ac:dyDescent="0.2">
      <c r="A2517" s="27">
        <f t="shared" si="111"/>
        <v>2512</v>
      </c>
      <c r="B2517" s="50">
        <f>B2516+1</f>
        <v>43447</v>
      </c>
      <c r="C2517" s="34">
        <v>68.2</v>
      </c>
      <c r="D2517" s="34">
        <v>83.7</v>
      </c>
      <c r="E2517" s="34">
        <v>1.3</v>
      </c>
      <c r="F2517" s="34">
        <v>16.25</v>
      </c>
      <c r="G2517" s="34">
        <v>8.3000000000000007</v>
      </c>
      <c r="H2517" s="34">
        <v>185.9</v>
      </c>
      <c r="I2517" s="34">
        <v>198</v>
      </c>
      <c r="J2517" s="20"/>
      <c r="K2517" s="24">
        <f t="shared" si="112"/>
        <v>60.754000000000005</v>
      </c>
      <c r="L2517" s="24"/>
      <c r="M2517" s="9">
        <v>13.04</v>
      </c>
      <c r="N2517" s="76">
        <f t="shared" si="113"/>
        <v>0.2146360733449649</v>
      </c>
      <c r="O2517" s="4"/>
      <c r="P2517" s="23"/>
      <c r="R2517" s="34">
        <v>230</v>
      </c>
      <c r="S2517" s="34">
        <v>212</v>
      </c>
      <c r="T2517" s="36">
        <v>71.7</v>
      </c>
      <c r="U2517" s="34">
        <v>43.45</v>
      </c>
      <c r="V2517" s="34">
        <v>60.8</v>
      </c>
      <c r="W2517" s="78"/>
      <c r="X2517" s="78"/>
    </row>
    <row r="2518" spans="1:25" outlineLevel="1" x14ac:dyDescent="0.2">
      <c r="A2518" s="27">
        <f t="shared" si="111"/>
        <v>2513</v>
      </c>
      <c r="B2518" s="50">
        <f>B2517+1</f>
        <v>43448</v>
      </c>
      <c r="C2518" s="34">
        <v>69.900000000000006</v>
      </c>
      <c r="D2518" s="34">
        <v>85.4</v>
      </c>
      <c r="E2518" s="34">
        <v>1.3</v>
      </c>
      <c r="F2518" s="34">
        <v>17.25</v>
      </c>
      <c r="G2518" s="34">
        <v>8.6999999999999993</v>
      </c>
      <c r="H2518" s="34">
        <v>184.85</v>
      </c>
      <c r="I2518" s="34">
        <v>197</v>
      </c>
      <c r="J2518" s="20"/>
      <c r="K2518" s="24">
        <f t="shared" si="112"/>
        <v>61.318000000000012</v>
      </c>
      <c r="L2518" s="24"/>
      <c r="M2518" s="9">
        <v>12.96</v>
      </c>
      <c r="N2518" s="76">
        <f t="shared" si="113"/>
        <v>0.21135718712286763</v>
      </c>
      <c r="O2518" s="4"/>
      <c r="P2518" s="23"/>
      <c r="R2518" s="34">
        <v>230</v>
      </c>
      <c r="S2518" s="34">
        <v>208.25</v>
      </c>
      <c r="T2518" s="36">
        <v>73.400000000000006</v>
      </c>
      <c r="U2518" s="34">
        <v>44.1</v>
      </c>
      <c r="V2518" s="34">
        <v>62.5</v>
      </c>
      <c r="W2518" s="78"/>
      <c r="X2518" s="78"/>
    </row>
    <row r="2519" spans="1:25" outlineLevel="1" x14ac:dyDescent="0.2">
      <c r="A2519" s="27">
        <f t="shared" si="111"/>
        <v>2514</v>
      </c>
      <c r="B2519" s="50">
        <f>B2518+3</f>
        <v>43451</v>
      </c>
      <c r="C2519" s="34">
        <v>70.55</v>
      </c>
      <c r="D2519" s="34">
        <v>86.05</v>
      </c>
      <c r="E2519" s="34">
        <v>1.3</v>
      </c>
      <c r="F2519" s="34">
        <v>17.25</v>
      </c>
      <c r="G2519" s="34">
        <v>8.6999999999999993</v>
      </c>
      <c r="H2519" s="34">
        <v>184.7</v>
      </c>
      <c r="I2519" s="34">
        <v>197</v>
      </c>
      <c r="J2519" s="20"/>
      <c r="K2519" s="24">
        <f t="shared" si="112"/>
        <v>61.915999999999997</v>
      </c>
      <c r="L2519" s="24"/>
      <c r="M2519" s="9">
        <v>13.03</v>
      </c>
      <c r="N2519" s="76">
        <f t="shared" si="113"/>
        <v>0.21044641126687771</v>
      </c>
      <c r="O2519" s="4"/>
      <c r="P2519" s="23"/>
      <c r="R2519" s="34">
        <v>229.75</v>
      </c>
      <c r="S2519" s="34">
        <v>208.25</v>
      </c>
      <c r="T2519" s="36">
        <v>73.849999999999994</v>
      </c>
      <c r="U2519" s="34">
        <v>45.1</v>
      </c>
      <c r="V2519" s="34">
        <v>63.15</v>
      </c>
      <c r="W2519" s="78"/>
      <c r="X2519" s="78"/>
    </row>
    <row r="2520" spans="1:25" outlineLevel="1" x14ac:dyDescent="0.2">
      <c r="A2520" s="27">
        <f t="shared" si="111"/>
        <v>2515</v>
      </c>
      <c r="B2520" s="50">
        <f>B2519+1</f>
        <v>43452</v>
      </c>
      <c r="C2520" s="34">
        <v>69.900000000000006</v>
      </c>
      <c r="D2520" s="34">
        <v>84.9</v>
      </c>
      <c r="E2520" s="34">
        <v>1.3</v>
      </c>
      <c r="F2520" s="34">
        <v>17.25</v>
      </c>
      <c r="G2520" s="34">
        <v>8.5</v>
      </c>
      <c r="H2520" s="34">
        <v>184.7</v>
      </c>
      <c r="I2520" s="34">
        <v>197</v>
      </c>
      <c r="J2520" s="20"/>
      <c r="K2520" s="24">
        <f t="shared" si="112"/>
        <v>60.858000000000004</v>
      </c>
      <c r="L2520" s="24"/>
      <c r="M2520" s="9">
        <v>13.19</v>
      </c>
      <c r="N2520" s="76">
        <f t="shared" si="113"/>
        <v>0.216734036609813</v>
      </c>
      <c r="O2520" s="4"/>
      <c r="P2520" s="23"/>
      <c r="R2520" s="34">
        <v>227.5</v>
      </c>
      <c r="S2520" s="34">
        <v>208</v>
      </c>
      <c r="T2520" s="36">
        <v>73.2</v>
      </c>
      <c r="U2520" s="34">
        <v>45.5</v>
      </c>
      <c r="V2520" s="34">
        <v>62.5</v>
      </c>
      <c r="W2520" s="78"/>
      <c r="X2520" s="78"/>
    </row>
    <row r="2521" spans="1:25" outlineLevel="1" x14ac:dyDescent="0.2">
      <c r="A2521" s="27">
        <f t="shared" si="111"/>
        <v>2516</v>
      </c>
      <c r="B2521" s="50">
        <f>B2520+1</f>
        <v>43453</v>
      </c>
      <c r="C2521" s="34">
        <v>70.400000000000006</v>
      </c>
      <c r="D2521" s="34">
        <v>85.4</v>
      </c>
      <c r="E2521" s="34">
        <v>1.35</v>
      </c>
      <c r="F2521" s="34">
        <v>16.5</v>
      </c>
      <c r="G2521" s="34">
        <v>7.5</v>
      </c>
      <c r="H2521" s="34">
        <v>183.75</v>
      </c>
      <c r="I2521" s="34">
        <v>195.5</v>
      </c>
      <c r="J2521" s="20"/>
      <c r="K2521" s="24">
        <f t="shared" si="112"/>
        <v>62.068000000000012</v>
      </c>
      <c r="L2521" s="24"/>
      <c r="M2521" s="9">
        <v>12.73</v>
      </c>
      <c r="N2521" s="76">
        <f t="shared" si="113"/>
        <v>0.20509763485209767</v>
      </c>
      <c r="O2521" s="4"/>
      <c r="P2521" s="23"/>
      <c r="R2521" s="34">
        <v>226.5</v>
      </c>
      <c r="S2521" s="34">
        <v>207.5</v>
      </c>
      <c r="T2521" s="36">
        <v>73.7</v>
      </c>
      <c r="U2521" s="34">
        <v>45.1</v>
      </c>
      <c r="V2521" s="34">
        <v>63</v>
      </c>
      <c r="W2521" s="78"/>
      <c r="X2521" s="78"/>
    </row>
    <row r="2522" spans="1:25" outlineLevel="1" x14ac:dyDescent="0.2">
      <c r="A2522" s="27">
        <f t="shared" si="111"/>
        <v>2517</v>
      </c>
      <c r="B2522" s="50">
        <f>B2521+1</f>
        <v>43454</v>
      </c>
      <c r="C2522" s="34">
        <v>72.150000000000006</v>
      </c>
      <c r="D2522" s="34">
        <v>87</v>
      </c>
      <c r="E2522" s="34">
        <v>1.35</v>
      </c>
      <c r="F2522" s="34">
        <v>15.3</v>
      </c>
      <c r="G2522" s="34">
        <v>6.7</v>
      </c>
      <c r="H2522" s="34">
        <v>186.5</v>
      </c>
      <c r="I2522" s="34">
        <v>198</v>
      </c>
      <c r="J2522" s="20"/>
      <c r="K2522" s="24">
        <f t="shared" si="112"/>
        <v>64.740000000000009</v>
      </c>
      <c r="L2522" s="24"/>
      <c r="M2522" s="9">
        <v>12.94</v>
      </c>
      <c r="N2522" s="76">
        <f t="shared" si="113"/>
        <v>0.19987642879209142</v>
      </c>
      <c r="O2522" s="4"/>
      <c r="P2522" s="23"/>
      <c r="R2522" s="34">
        <v>226</v>
      </c>
      <c r="S2522" s="34">
        <v>206.5</v>
      </c>
      <c r="T2522" s="36">
        <v>75.45</v>
      </c>
      <c r="U2522" s="34">
        <v>45.4</v>
      </c>
      <c r="V2522" s="34">
        <v>64.75</v>
      </c>
      <c r="W2522" s="78"/>
      <c r="X2522" s="78"/>
    </row>
    <row r="2523" spans="1:25" outlineLevel="1" x14ac:dyDescent="0.2">
      <c r="A2523" s="27">
        <f t="shared" si="111"/>
        <v>2518</v>
      </c>
      <c r="B2523" s="50">
        <f>B2522+1</f>
        <v>43455</v>
      </c>
      <c r="C2523" s="34">
        <v>72.3</v>
      </c>
      <c r="D2523" s="34">
        <v>87.15</v>
      </c>
      <c r="E2523" s="34">
        <v>1.35</v>
      </c>
      <c r="F2523" s="34">
        <v>15.9</v>
      </c>
      <c r="G2523" s="34">
        <v>6.25</v>
      </c>
      <c r="H2523" s="34">
        <v>186.5</v>
      </c>
      <c r="I2523" s="34">
        <v>198</v>
      </c>
      <c r="J2523" s="20"/>
      <c r="K2523" s="24">
        <f t="shared" si="112"/>
        <v>64.278000000000006</v>
      </c>
      <c r="L2523" s="24"/>
      <c r="M2523" s="9">
        <v>12.9</v>
      </c>
      <c r="N2523" s="76">
        <f t="shared" si="113"/>
        <v>0.20069074955661345</v>
      </c>
      <c r="O2523" s="4"/>
      <c r="P2523" s="23"/>
      <c r="R2523" s="34">
        <v>225.75</v>
      </c>
      <c r="S2523" s="34">
        <v>204</v>
      </c>
      <c r="T2523" s="36">
        <v>75.25</v>
      </c>
      <c r="U2523" s="34">
        <v>46.5</v>
      </c>
      <c r="V2523" s="34">
        <v>64.900000000000006</v>
      </c>
      <c r="W2523" s="78"/>
      <c r="X2523" s="78"/>
    </row>
    <row r="2524" spans="1:25" outlineLevel="1" x14ac:dyDescent="0.2">
      <c r="A2524" s="27">
        <f t="shared" si="111"/>
        <v>2519</v>
      </c>
      <c r="B2524" s="50">
        <f>B2523+5</f>
        <v>43460</v>
      </c>
      <c r="C2524" s="34">
        <v>71.849999999999994</v>
      </c>
      <c r="D2524" s="34">
        <v>86.7</v>
      </c>
      <c r="E2524" s="34">
        <v>1.35</v>
      </c>
      <c r="F2524" s="34">
        <v>15.9</v>
      </c>
      <c r="G2524" s="34">
        <v>6.25</v>
      </c>
      <c r="H2524" s="34">
        <v>186.15</v>
      </c>
      <c r="I2524" s="34">
        <v>197.5</v>
      </c>
      <c r="J2524" s="20"/>
      <c r="K2524" s="24">
        <f t="shared" si="112"/>
        <v>63.864000000000011</v>
      </c>
      <c r="L2524" s="24"/>
      <c r="M2524" s="9">
        <v>13.07</v>
      </c>
      <c r="N2524" s="76">
        <f t="shared" si="113"/>
        <v>0.2046536389828385</v>
      </c>
      <c r="O2524" s="4"/>
      <c r="P2524" s="23"/>
      <c r="R2524" s="34">
        <v>221</v>
      </c>
      <c r="S2524" s="34">
        <v>203</v>
      </c>
      <c r="T2524" s="36">
        <v>74.8</v>
      </c>
      <c r="U2524" s="34">
        <v>46.6</v>
      </c>
      <c r="V2524" s="34">
        <v>64.45</v>
      </c>
      <c r="W2524" s="78"/>
      <c r="X2524" s="78"/>
    </row>
    <row r="2525" spans="1:25" outlineLevel="1" x14ac:dyDescent="0.2">
      <c r="A2525" s="27">
        <f t="shared" si="111"/>
        <v>2520</v>
      </c>
      <c r="B2525" s="50">
        <f>B2524+1</f>
        <v>43461</v>
      </c>
      <c r="C2525" s="34">
        <v>72.400000000000006</v>
      </c>
      <c r="D2525" s="34">
        <v>87.25</v>
      </c>
      <c r="E2525" s="34">
        <v>1.35</v>
      </c>
      <c r="F2525" s="34">
        <v>15.95</v>
      </c>
      <c r="G2525" s="34">
        <v>6.45</v>
      </c>
      <c r="H2525" s="34">
        <v>183.4</v>
      </c>
      <c r="I2525" s="34">
        <v>194.75</v>
      </c>
      <c r="J2525" s="34"/>
      <c r="K2525" s="24">
        <f t="shared" si="112"/>
        <v>64.320000000000007</v>
      </c>
      <c r="L2525" s="24"/>
      <c r="M2525" s="9">
        <v>12.99</v>
      </c>
      <c r="N2525" s="76">
        <f t="shared" si="113"/>
        <v>0.20195895522388058</v>
      </c>
      <c r="O2525" s="4"/>
      <c r="P2525" s="23"/>
      <c r="R2525" s="34">
        <v>220</v>
      </c>
      <c r="S2525" s="34">
        <v>200.75</v>
      </c>
      <c r="T2525" s="36">
        <v>74.599999999999994</v>
      </c>
      <c r="U2525" s="34">
        <v>46.35</v>
      </c>
      <c r="V2525" s="34">
        <v>65</v>
      </c>
      <c r="W2525" s="78"/>
      <c r="X2525" s="78"/>
    </row>
    <row r="2526" spans="1:25" outlineLevel="1" x14ac:dyDescent="0.2">
      <c r="A2526" s="27">
        <f t="shared" si="111"/>
        <v>2521</v>
      </c>
      <c r="B2526" s="50">
        <f>B2525+1</f>
        <v>43462</v>
      </c>
      <c r="C2526" s="34">
        <v>72.7</v>
      </c>
      <c r="D2526" s="34">
        <v>87.55</v>
      </c>
      <c r="E2526" s="34">
        <v>1.35</v>
      </c>
      <c r="F2526" s="34">
        <v>16</v>
      </c>
      <c r="G2526" s="34">
        <v>6.7</v>
      </c>
      <c r="H2526" s="34">
        <v>183.4</v>
      </c>
      <c r="I2526" s="34">
        <v>194.75</v>
      </c>
      <c r="J2526" s="34"/>
      <c r="K2526" s="24">
        <f t="shared" si="112"/>
        <v>64.546000000000006</v>
      </c>
      <c r="L2526" s="24"/>
      <c r="M2526" s="9">
        <v>13.02</v>
      </c>
      <c r="N2526" s="76">
        <f t="shared" si="113"/>
        <v>0.20171660521178691</v>
      </c>
      <c r="O2526" s="4"/>
      <c r="P2526" s="23"/>
      <c r="R2526" s="34">
        <v>220</v>
      </c>
      <c r="S2526" s="34">
        <v>200.75</v>
      </c>
      <c r="T2526" s="36">
        <v>74.900000000000006</v>
      </c>
      <c r="U2526" s="34">
        <v>46.7</v>
      </c>
      <c r="V2526" s="34">
        <v>65.3</v>
      </c>
      <c r="W2526" s="78"/>
      <c r="X2526" s="78"/>
    </row>
    <row r="2527" spans="1:25" outlineLevel="1" x14ac:dyDescent="0.2">
      <c r="A2527" s="27">
        <f t="shared" si="111"/>
        <v>2522</v>
      </c>
      <c r="B2527" s="50">
        <f>B2526+5</f>
        <v>43467</v>
      </c>
      <c r="C2527" s="34">
        <v>72.349999999999994</v>
      </c>
      <c r="D2527" s="34">
        <v>87.2</v>
      </c>
      <c r="E2527" s="34">
        <v>1.35</v>
      </c>
      <c r="F2527" s="34">
        <v>16</v>
      </c>
      <c r="G2527" s="34">
        <v>6.75</v>
      </c>
      <c r="H2527" s="34">
        <v>184.4</v>
      </c>
      <c r="I2527" s="34">
        <v>195.75</v>
      </c>
      <c r="J2527" s="34"/>
      <c r="K2527" s="24">
        <f t="shared" si="112"/>
        <v>64.224000000000004</v>
      </c>
      <c r="L2527" s="24"/>
      <c r="M2527" s="9">
        <v>13.47</v>
      </c>
      <c r="N2527" s="76">
        <f t="shared" si="113"/>
        <v>0.20973467862481315</v>
      </c>
      <c r="O2527" s="4"/>
      <c r="P2527" s="23"/>
      <c r="R2527" s="34">
        <v>210.75</v>
      </c>
      <c r="S2527" s="34">
        <v>203.5</v>
      </c>
      <c r="T2527" s="36">
        <v>74.55</v>
      </c>
      <c r="U2527" s="34">
        <v>46.9</v>
      </c>
      <c r="V2527" s="34">
        <v>64.95</v>
      </c>
      <c r="W2527" s="78"/>
      <c r="Y2527" s="78"/>
    </row>
    <row r="2528" spans="1:25" outlineLevel="1" x14ac:dyDescent="0.2">
      <c r="A2528" s="27">
        <f t="shared" si="111"/>
        <v>2523</v>
      </c>
      <c r="B2528" s="50">
        <f>B2527+1</f>
        <v>43468</v>
      </c>
      <c r="C2528" s="34">
        <v>72.75</v>
      </c>
      <c r="D2528" s="34">
        <v>87.6</v>
      </c>
      <c r="E2528" s="34">
        <v>1.35</v>
      </c>
      <c r="F2528" s="34">
        <v>16.2</v>
      </c>
      <c r="G2528" s="34">
        <v>6.7</v>
      </c>
      <c r="H2528" s="34">
        <v>182.1</v>
      </c>
      <c r="I2528" s="34">
        <v>193.5</v>
      </c>
      <c r="J2528" s="34"/>
      <c r="K2528" s="24">
        <f t="shared" si="112"/>
        <v>64.391999999999996</v>
      </c>
      <c r="L2528" s="24"/>
      <c r="M2528" s="9">
        <v>12.83</v>
      </c>
      <c r="N2528" s="76">
        <f t="shared" si="113"/>
        <v>0.19924835383277428</v>
      </c>
      <c r="O2528" s="4"/>
      <c r="P2528" s="23"/>
      <c r="R2528" s="34">
        <v>209</v>
      </c>
      <c r="S2528" s="34">
        <v>202</v>
      </c>
      <c r="T2528" s="36">
        <v>74.95</v>
      </c>
      <c r="U2528" s="34">
        <v>46.9</v>
      </c>
      <c r="V2528" s="34">
        <v>65.349999999999994</v>
      </c>
      <c r="W2528" s="78"/>
      <c r="X2528" s="88"/>
      <c r="Y2528" s="78"/>
    </row>
    <row r="2529" spans="1:25" outlineLevel="1" x14ac:dyDescent="0.2">
      <c r="A2529" s="27">
        <f t="shared" si="111"/>
        <v>2524</v>
      </c>
      <c r="B2529" s="50">
        <f>B2528+1</f>
        <v>43469</v>
      </c>
      <c r="C2529" s="34">
        <v>73.45</v>
      </c>
      <c r="D2529" s="34">
        <v>88.3</v>
      </c>
      <c r="E2529" s="34">
        <v>1.35</v>
      </c>
      <c r="F2529" s="34">
        <v>16.25</v>
      </c>
      <c r="G2529" s="34">
        <v>6.55</v>
      </c>
      <c r="H2529" s="34">
        <v>182.15</v>
      </c>
      <c r="I2529" s="34">
        <v>193.5</v>
      </c>
      <c r="J2529" s="34"/>
      <c r="K2529" s="24">
        <f t="shared" si="112"/>
        <v>64.986000000000004</v>
      </c>
      <c r="L2529" s="24"/>
      <c r="M2529" s="9">
        <v>14.02</v>
      </c>
      <c r="N2529" s="76">
        <f t="shared" si="113"/>
        <v>0.21573877450527804</v>
      </c>
      <c r="O2529" s="4"/>
      <c r="P2529" s="23"/>
      <c r="R2529" s="34">
        <v>202</v>
      </c>
      <c r="S2529" s="34">
        <v>204</v>
      </c>
      <c r="T2529" s="36">
        <v>75.650000000000006</v>
      </c>
      <c r="U2529" s="34">
        <v>46.9</v>
      </c>
      <c r="V2529" s="34">
        <v>65.349999999999994</v>
      </c>
      <c r="W2529" s="78"/>
      <c r="Y2529" s="78"/>
    </row>
    <row r="2530" spans="1:25" outlineLevel="1" x14ac:dyDescent="0.2">
      <c r="A2530" s="27">
        <f t="shared" ref="A2530:A2593" si="114">A2529+1</f>
        <v>2525</v>
      </c>
      <c r="B2530" s="50">
        <f>B2529+3</f>
        <v>43472</v>
      </c>
      <c r="C2530" s="34">
        <v>74.95</v>
      </c>
      <c r="D2530" s="34">
        <v>88.25</v>
      </c>
      <c r="E2530" s="34">
        <v>1.4</v>
      </c>
      <c r="F2530" s="34">
        <v>17</v>
      </c>
      <c r="G2530" s="34">
        <v>6.6</v>
      </c>
      <c r="H2530" s="34">
        <v>180.65</v>
      </c>
      <c r="I2530" s="34">
        <v>192</v>
      </c>
      <c r="J2530" s="34"/>
      <c r="K2530" s="24">
        <f t="shared" si="112"/>
        <v>64.19</v>
      </c>
      <c r="L2530" s="24"/>
      <c r="M2530" s="9">
        <v>13.83</v>
      </c>
      <c r="N2530" s="76">
        <f t="shared" si="113"/>
        <v>0.21545412057952953</v>
      </c>
      <c r="O2530" s="4"/>
      <c r="P2530" s="23"/>
      <c r="R2530" s="34">
        <v>201</v>
      </c>
      <c r="S2530" s="34">
        <v>203</v>
      </c>
      <c r="T2530" s="36">
        <v>77.2</v>
      </c>
      <c r="U2530" s="34">
        <v>46.9</v>
      </c>
      <c r="V2530" s="34">
        <v>67.150000000000006</v>
      </c>
      <c r="W2530" s="78"/>
      <c r="Y2530" s="78"/>
    </row>
    <row r="2531" spans="1:25" outlineLevel="1" x14ac:dyDescent="0.2">
      <c r="A2531" s="27">
        <f t="shared" si="114"/>
        <v>2526</v>
      </c>
      <c r="B2531" s="50">
        <f>B2530+1</f>
        <v>43473</v>
      </c>
      <c r="C2531" s="34">
        <v>74.95</v>
      </c>
      <c r="D2531" s="34">
        <v>88.25</v>
      </c>
      <c r="E2531" s="34">
        <v>1.4</v>
      </c>
      <c r="F2531" s="34">
        <v>17.350000000000001</v>
      </c>
      <c r="G2531" s="34">
        <v>6.75</v>
      </c>
      <c r="H2531" s="34">
        <v>178.7</v>
      </c>
      <c r="I2531" s="34">
        <v>190</v>
      </c>
      <c r="J2531" s="34"/>
      <c r="K2531" s="24">
        <f t="shared" si="112"/>
        <v>63.839999999999996</v>
      </c>
      <c r="L2531" s="24"/>
      <c r="M2531" s="9">
        <v>14.06</v>
      </c>
      <c r="N2531" s="76">
        <f t="shared" si="113"/>
        <v>0.22023809523809526</v>
      </c>
      <c r="O2531" s="4"/>
      <c r="P2531" s="23"/>
      <c r="R2531" s="34">
        <v>201</v>
      </c>
      <c r="S2531" s="34">
        <v>202.25</v>
      </c>
      <c r="T2531" s="36">
        <v>77.2</v>
      </c>
      <c r="U2531" s="34">
        <v>46.9</v>
      </c>
      <c r="V2531" s="34">
        <v>67.150000000000006</v>
      </c>
      <c r="W2531" s="78"/>
      <c r="Y2531" s="78"/>
    </row>
    <row r="2532" spans="1:25" outlineLevel="1" x14ac:dyDescent="0.2">
      <c r="A2532" s="27">
        <f t="shared" si="114"/>
        <v>2527</v>
      </c>
      <c r="B2532" s="50">
        <f>B2531+1</f>
        <v>43474</v>
      </c>
      <c r="C2532" s="34">
        <v>74.5</v>
      </c>
      <c r="D2532" s="34">
        <v>87.8</v>
      </c>
      <c r="E2532" s="34">
        <v>1.4</v>
      </c>
      <c r="F2532" s="34">
        <v>17.100000000000001</v>
      </c>
      <c r="G2532" s="34">
        <v>6.5</v>
      </c>
      <c r="H2532" s="34">
        <v>178.55</v>
      </c>
      <c r="I2532" s="34">
        <v>189.75</v>
      </c>
      <c r="J2532" s="34"/>
      <c r="K2532" s="24">
        <f t="shared" si="112"/>
        <v>63.675999999999995</v>
      </c>
      <c r="L2532" s="24"/>
      <c r="M2532" s="9">
        <v>14.51</v>
      </c>
      <c r="N2532" s="76">
        <f t="shared" si="113"/>
        <v>0.22787235379106729</v>
      </c>
      <c r="O2532" s="4"/>
      <c r="P2532" s="23"/>
      <c r="R2532" s="34">
        <v>201</v>
      </c>
      <c r="S2532" s="34">
        <v>202</v>
      </c>
      <c r="T2532" s="36">
        <v>76.75</v>
      </c>
      <c r="U2532" s="34">
        <v>46.75</v>
      </c>
      <c r="V2532" s="34">
        <v>67</v>
      </c>
      <c r="W2532" s="78"/>
      <c r="Y2532" s="78"/>
    </row>
    <row r="2533" spans="1:25" outlineLevel="1" x14ac:dyDescent="0.2">
      <c r="A2533" s="27">
        <f t="shared" si="114"/>
        <v>2528</v>
      </c>
      <c r="B2533" s="50">
        <f>B2532+1</f>
        <v>43475</v>
      </c>
      <c r="C2533" s="34">
        <v>74.650000000000006</v>
      </c>
      <c r="D2533" s="34">
        <v>87.95</v>
      </c>
      <c r="E2533" s="34">
        <v>1.4</v>
      </c>
      <c r="F2533" s="34">
        <v>17</v>
      </c>
      <c r="G2533" s="34">
        <v>6.4</v>
      </c>
      <c r="H2533" s="34">
        <v>177.1</v>
      </c>
      <c r="I2533" s="34">
        <v>188</v>
      </c>
      <c r="J2533" s="34"/>
      <c r="K2533" s="24">
        <f t="shared" si="112"/>
        <v>63.914000000000001</v>
      </c>
      <c r="L2533" s="24"/>
      <c r="M2533" s="9">
        <v>14.4</v>
      </c>
      <c r="N2533" s="76">
        <f t="shared" si="113"/>
        <v>0.2253027505710799</v>
      </c>
      <c r="O2533" s="4"/>
      <c r="P2533" s="23"/>
      <c r="R2533" s="34">
        <v>199</v>
      </c>
      <c r="S2533" s="34">
        <v>200</v>
      </c>
      <c r="T2533" s="36">
        <v>76.7</v>
      </c>
      <c r="U2533" s="34">
        <v>46.75</v>
      </c>
      <c r="V2533" s="34">
        <v>67</v>
      </c>
      <c r="W2533" s="78"/>
      <c r="Y2533" s="78"/>
    </row>
    <row r="2534" spans="1:25" outlineLevel="1" x14ac:dyDescent="0.2">
      <c r="A2534" s="27">
        <f t="shared" si="114"/>
        <v>2529</v>
      </c>
      <c r="B2534" s="50">
        <f>B2533+1</f>
        <v>43476</v>
      </c>
      <c r="C2534" s="34">
        <v>74.7</v>
      </c>
      <c r="D2534" s="34">
        <v>87.7</v>
      </c>
      <c r="E2534" s="34">
        <v>1.4</v>
      </c>
      <c r="F2534" s="34">
        <v>17.5</v>
      </c>
      <c r="G2534" s="34">
        <v>6.35</v>
      </c>
      <c r="H2534" s="34">
        <v>178.7</v>
      </c>
      <c r="I2534" s="34">
        <v>189.5</v>
      </c>
      <c r="J2534" s="34"/>
      <c r="K2534" s="24">
        <f t="shared" si="112"/>
        <v>63.184000000000012</v>
      </c>
      <c r="L2534" s="24"/>
      <c r="M2534" s="9">
        <v>14.11</v>
      </c>
      <c r="N2534" s="76">
        <f t="shared" si="113"/>
        <v>0.22331602937452513</v>
      </c>
      <c r="O2534" s="4"/>
      <c r="P2534" s="23"/>
      <c r="R2534" s="34">
        <v>196.5</v>
      </c>
      <c r="S2534" s="34">
        <v>200.5</v>
      </c>
      <c r="T2534" s="36">
        <v>76.75</v>
      </c>
      <c r="U2534" s="34">
        <v>46.75</v>
      </c>
      <c r="V2534" s="34">
        <v>67.7</v>
      </c>
      <c r="W2534" s="78"/>
      <c r="Y2534" s="78"/>
    </row>
    <row r="2535" spans="1:25" outlineLevel="1" x14ac:dyDescent="0.2">
      <c r="A2535" s="27">
        <f t="shared" si="114"/>
        <v>2530</v>
      </c>
      <c r="B2535" s="50">
        <f>B2534+3</f>
        <v>43479</v>
      </c>
      <c r="C2535" s="34">
        <v>74.8</v>
      </c>
      <c r="D2535" s="34">
        <v>87.8</v>
      </c>
      <c r="E2535" s="34">
        <v>1.4</v>
      </c>
      <c r="F2535" s="34">
        <v>17.399999999999999</v>
      </c>
      <c r="G2535" s="34">
        <v>6.25</v>
      </c>
      <c r="H2535" s="34">
        <v>172.2</v>
      </c>
      <c r="I2535" s="34">
        <v>183</v>
      </c>
      <c r="J2535" s="34"/>
      <c r="K2535" s="24">
        <f t="shared" si="112"/>
        <v>63.375999999999998</v>
      </c>
      <c r="L2535" s="24"/>
      <c r="M2535" s="9">
        <v>14.13</v>
      </c>
      <c r="N2535" s="76">
        <f t="shared" si="113"/>
        <v>0.22295506185306743</v>
      </c>
      <c r="O2535" s="4"/>
      <c r="P2535" s="23"/>
      <c r="R2535" s="34">
        <v>192</v>
      </c>
      <c r="S2535" s="34">
        <v>191</v>
      </c>
      <c r="T2535" s="36">
        <v>76.849999999999994</v>
      </c>
      <c r="U2535" s="34">
        <v>46.8</v>
      </c>
      <c r="V2535" s="34">
        <v>67.8</v>
      </c>
      <c r="W2535" s="78"/>
      <c r="Y2535" s="78"/>
    </row>
    <row r="2536" spans="1:25" outlineLevel="1" x14ac:dyDescent="0.2">
      <c r="A2536" s="27">
        <f t="shared" si="114"/>
        <v>2531</v>
      </c>
      <c r="B2536" s="50">
        <f>B2535+1</f>
        <v>43480</v>
      </c>
      <c r="C2536" s="34">
        <v>74.599999999999994</v>
      </c>
      <c r="D2536" s="34">
        <v>87.6</v>
      </c>
      <c r="E2536" s="34">
        <v>1.4</v>
      </c>
      <c r="F2536" s="34">
        <v>17.2</v>
      </c>
      <c r="G2536" s="34">
        <v>5.85</v>
      </c>
      <c r="H2536" s="34">
        <v>173.25</v>
      </c>
      <c r="I2536" s="34">
        <v>184</v>
      </c>
      <c r="J2536" s="34"/>
      <c r="K2536" s="24">
        <f t="shared" si="112"/>
        <v>63.391999999999996</v>
      </c>
      <c r="L2536" s="24"/>
      <c r="M2536" s="9">
        <v>14.06</v>
      </c>
      <c r="N2536" s="76">
        <f t="shared" si="113"/>
        <v>0.22179454820797578</v>
      </c>
      <c r="O2536" s="4"/>
      <c r="P2536" s="23"/>
      <c r="R2536" s="34">
        <v>192</v>
      </c>
      <c r="S2536" s="34">
        <v>194.5</v>
      </c>
      <c r="T2536" s="36">
        <v>76.650000000000006</v>
      </c>
      <c r="U2536" s="34">
        <v>49.35</v>
      </c>
      <c r="V2536" s="34">
        <v>67.5</v>
      </c>
      <c r="W2536" s="78"/>
      <c r="Y2536" s="78"/>
    </row>
    <row r="2537" spans="1:25" outlineLevel="1" x14ac:dyDescent="0.2">
      <c r="A2537" s="27">
        <f t="shared" si="114"/>
        <v>2532</v>
      </c>
      <c r="B2537" s="50">
        <f>B2536+1</f>
        <v>43481</v>
      </c>
      <c r="C2537" s="34">
        <v>75.2</v>
      </c>
      <c r="D2537" s="34">
        <v>88.2</v>
      </c>
      <c r="E2537" s="34">
        <v>1.4</v>
      </c>
      <c r="F2537" s="34">
        <v>16.95</v>
      </c>
      <c r="G2537" s="34">
        <v>5.85</v>
      </c>
      <c r="H2537" s="34">
        <v>174.5</v>
      </c>
      <c r="I2537" s="34">
        <v>185</v>
      </c>
      <c r="J2537" s="34"/>
      <c r="K2537" s="24">
        <f t="shared" si="112"/>
        <v>64.194000000000003</v>
      </c>
      <c r="L2537" s="24"/>
      <c r="M2537" s="9">
        <v>14.11</v>
      </c>
      <c r="N2537" s="76">
        <f t="shared" si="113"/>
        <v>0.21980247375144094</v>
      </c>
      <c r="O2537" s="4"/>
      <c r="P2537" s="23"/>
      <c r="R2537" s="34">
        <v>192</v>
      </c>
      <c r="S2537" s="34">
        <v>194.5</v>
      </c>
      <c r="T2537" s="36">
        <v>77.25</v>
      </c>
      <c r="U2537" s="34">
        <v>49.75</v>
      </c>
      <c r="V2537" s="34">
        <v>68.400000000000006</v>
      </c>
      <c r="W2537" s="78"/>
      <c r="Y2537" s="78"/>
    </row>
    <row r="2538" spans="1:25" outlineLevel="1" x14ac:dyDescent="0.2">
      <c r="A2538" s="27">
        <f t="shared" si="114"/>
        <v>2533</v>
      </c>
      <c r="B2538" s="50">
        <f>B2537+1</f>
        <v>43482</v>
      </c>
      <c r="C2538" s="34">
        <v>74.75</v>
      </c>
      <c r="D2538" s="34">
        <v>87.75</v>
      </c>
      <c r="E2538" s="34">
        <v>1.4</v>
      </c>
      <c r="F2538" s="34">
        <v>16.95</v>
      </c>
      <c r="G2538" s="34">
        <v>6.3</v>
      </c>
      <c r="H2538" s="34">
        <v>177.55</v>
      </c>
      <c r="I2538" s="34">
        <v>188</v>
      </c>
      <c r="J2538" s="34"/>
      <c r="K2538" s="24">
        <f t="shared" si="112"/>
        <v>63.78</v>
      </c>
      <c r="L2538" s="24"/>
      <c r="M2538" s="9">
        <v>14.47</v>
      </c>
      <c r="N2538" s="76">
        <f t="shared" si="113"/>
        <v>0.22687362809658201</v>
      </c>
      <c r="O2538" s="4"/>
      <c r="P2538" s="23"/>
      <c r="R2538" s="34">
        <v>192</v>
      </c>
      <c r="S2538" s="34">
        <v>195.5</v>
      </c>
      <c r="T2538" s="36">
        <v>76.8</v>
      </c>
      <c r="U2538" s="34">
        <v>49.45</v>
      </c>
      <c r="V2538" s="34">
        <v>67.95</v>
      </c>
      <c r="W2538" s="78"/>
      <c r="Y2538" s="78"/>
    </row>
    <row r="2539" spans="1:25" outlineLevel="1" x14ac:dyDescent="0.2">
      <c r="A2539" s="27">
        <f t="shared" si="114"/>
        <v>2534</v>
      </c>
      <c r="B2539" s="50">
        <f>B2538+1</f>
        <v>43483</v>
      </c>
      <c r="C2539" s="34">
        <v>75.95</v>
      </c>
      <c r="D2539" s="34">
        <v>88.95</v>
      </c>
      <c r="E2539" s="34">
        <v>1.4</v>
      </c>
      <c r="F2539" s="34">
        <v>18</v>
      </c>
      <c r="G2539" s="34">
        <v>6.95</v>
      </c>
      <c r="H2539" s="34">
        <v>177.55</v>
      </c>
      <c r="I2539" s="34">
        <v>188</v>
      </c>
      <c r="J2539" s="34"/>
      <c r="K2539" s="24">
        <f t="shared" si="112"/>
        <v>63.834000000000003</v>
      </c>
      <c r="L2539" s="24"/>
      <c r="M2539" s="9">
        <v>14.61</v>
      </c>
      <c r="N2539" s="76">
        <f t="shared" si="113"/>
        <v>0.22887489425697902</v>
      </c>
      <c r="O2539" s="4"/>
      <c r="P2539" s="23"/>
      <c r="R2539" s="34">
        <v>193</v>
      </c>
      <c r="S2539" s="34">
        <v>195.5</v>
      </c>
      <c r="T2539" s="36">
        <v>78</v>
      </c>
      <c r="U2539" s="34">
        <v>50.65</v>
      </c>
      <c r="V2539" s="34">
        <v>68.95</v>
      </c>
      <c r="W2539" s="78"/>
      <c r="Y2539" s="78"/>
    </row>
    <row r="2540" spans="1:25" outlineLevel="1" x14ac:dyDescent="0.2">
      <c r="A2540" s="27">
        <f t="shared" si="114"/>
        <v>2535</v>
      </c>
      <c r="B2540" s="50">
        <f>B2539+3</f>
        <v>43486</v>
      </c>
      <c r="C2540" s="34">
        <v>75.95</v>
      </c>
      <c r="D2540" s="34">
        <v>88.95</v>
      </c>
      <c r="E2540" s="34">
        <v>1.4</v>
      </c>
      <c r="F2540" s="34">
        <v>17.850000000000001</v>
      </c>
      <c r="G2540" s="34">
        <v>6.7</v>
      </c>
      <c r="H2540" s="34">
        <v>177.65</v>
      </c>
      <c r="I2540" s="34">
        <v>188</v>
      </c>
      <c r="J2540" s="34"/>
      <c r="K2540" s="24">
        <f t="shared" si="112"/>
        <v>63.984000000000002</v>
      </c>
      <c r="L2540" s="24"/>
      <c r="M2540" s="9">
        <v>14.61</v>
      </c>
      <c r="N2540" s="76">
        <f t="shared" si="113"/>
        <v>0.22833833458364589</v>
      </c>
      <c r="O2540" s="4"/>
      <c r="P2540" s="23"/>
      <c r="R2540" s="34">
        <v>193.5</v>
      </c>
      <c r="S2540" s="34">
        <v>195.5</v>
      </c>
      <c r="T2540" s="36">
        <v>77.7</v>
      </c>
      <c r="U2540" s="34">
        <v>50.65</v>
      </c>
      <c r="V2540" s="34">
        <v>68.95</v>
      </c>
      <c r="W2540" s="78"/>
      <c r="Y2540" s="78"/>
    </row>
    <row r="2541" spans="1:25" outlineLevel="1" x14ac:dyDescent="0.2">
      <c r="A2541" s="27">
        <f t="shared" si="114"/>
        <v>2536</v>
      </c>
      <c r="B2541" s="50">
        <f>B2540+1</f>
        <v>43487</v>
      </c>
      <c r="C2541" s="34">
        <v>74.599999999999994</v>
      </c>
      <c r="D2541" s="34">
        <v>88.1</v>
      </c>
      <c r="E2541" s="34">
        <v>1.4</v>
      </c>
      <c r="F2541" s="34">
        <v>16.55</v>
      </c>
      <c r="G2541" s="34">
        <v>6.3</v>
      </c>
      <c r="H2541" s="34">
        <v>177.9</v>
      </c>
      <c r="I2541" s="34">
        <v>188.25</v>
      </c>
      <c r="J2541" s="34"/>
      <c r="K2541" s="24">
        <f t="shared" si="112"/>
        <v>64.501999999999995</v>
      </c>
      <c r="L2541" s="24"/>
      <c r="M2541" s="9">
        <v>14.45</v>
      </c>
      <c r="N2541" s="76">
        <f t="shared" si="113"/>
        <v>0.22402406126941801</v>
      </c>
      <c r="O2541" s="4"/>
      <c r="P2541" s="23"/>
      <c r="R2541" s="34">
        <v>193.5</v>
      </c>
      <c r="S2541" s="34">
        <v>198.5</v>
      </c>
      <c r="T2541" s="36">
        <v>76.349999999999994</v>
      </c>
      <c r="U2541" s="34">
        <v>49.75</v>
      </c>
      <c r="V2541" s="34">
        <v>68.599999999999994</v>
      </c>
      <c r="W2541" s="78"/>
      <c r="Y2541" s="78"/>
    </row>
    <row r="2542" spans="1:25" outlineLevel="1" x14ac:dyDescent="0.2">
      <c r="A2542" s="27">
        <f t="shared" si="114"/>
        <v>2537</v>
      </c>
      <c r="B2542" s="50">
        <f>B2541+1</f>
        <v>43488</v>
      </c>
      <c r="C2542" s="34">
        <v>74.599999999999994</v>
      </c>
      <c r="D2542" s="34">
        <v>88.1</v>
      </c>
      <c r="E2542" s="34">
        <v>1.4</v>
      </c>
      <c r="F2542" s="34">
        <v>16.05</v>
      </c>
      <c r="G2542" s="34">
        <v>6.1</v>
      </c>
      <c r="H2542" s="34">
        <v>178.4</v>
      </c>
      <c r="I2542" s="34">
        <v>188.25</v>
      </c>
      <c r="J2542" s="34"/>
      <c r="K2542" s="24">
        <f t="shared" si="112"/>
        <v>65.001999999999995</v>
      </c>
      <c r="L2542" s="24"/>
      <c r="M2542" s="9">
        <v>14.75</v>
      </c>
      <c r="N2542" s="76">
        <f t="shared" si="113"/>
        <v>0.22691609488938805</v>
      </c>
      <c r="O2542" s="4"/>
      <c r="P2542" s="23"/>
      <c r="R2542" s="34">
        <v>198</v>
      </c>
      <c r="S2542" s="34">
        <v>198.5</v>
      </c>
      <c r="T2542" s="36">
        <v>76.599999999999994</v>
      </c>
      <c r="U2542" s="34">
        <v>49.75</v>
      </c>
      <c r="V2542" s="34">
        <v>68.599999999999994</v>
      </c>
      <c r="W2542" s="78"/>
      <c r="Y2542" s="78"/>
    </row>
    <row r="2543" spans="1:25" outlineLevel="1" x14ac:dyDescent="0.2">
      <c r="A2543" s="27">
        <f t="shared" si="114"/>
        <v>2538</v>
      </c>
      <c r="B2543" s="50">
        <f>B2542+1</f>
        <v>43489</v>
      </c>
      <c r="C2543" s="34">
        <v>75.400000000000006</v>
      </c>
      <c r="D2543" s="34">
        <v>89.5</v>
      </c>
      <c r="E2543" s="34">
        <v>1.4</v>
      </c>
      <c r="F2543" s="34">
        <v>15.9</v>
      </c>
      <c r="G2543" s="34">
        <v>6.05</v>
      </c>
      <c r="H2543" s="34">
        <v>178.5</v>
      </c>
      <c r="I2543" s="34">
        <v>188</v>
      </c>
      <c r="J2543" s="34"/>
      <c r="K2543" s="24">
        <f t="shared" si="112"/>
        <v>66.44</v>
      </c>
      <c r="L2543" s="24"/>
      <c r="M2543" s="9">
        <v>14.86</v>
      </c>
      <c r="N2543" s="76">
        <f t="shared" si="113"/>
        <v>0.22366044551475014</v>
      </c>
      <c r="O2543" s="4"/>
      <c r="P2543" s="23"/>
      <c r="R2543" s="34">
        <v>199</v>
      </c>
      <c r="S2543" s="34">
        <v>199.75</v>
      </c>
      <c r="T2543" s="36">
        <v>77.400000000000006</v>
      </c>
      <c r="U2543" s="34">
        <v>50.3</v>
      </c>
      <c r="V2543" s="34">
        <v>69.5</v>
      </c>
      <c r="W2543" s="78"/>
      <c r="Y2543" s="78"/>
    </row>
    <row r="2544" spans="1:25" outlineLevel="1" x14ac:dyDescent="0.2">
      <c r="A2544" s="27">
        <f t="shared" si="114"/>
        <v>2539</v>
      </c>
      <c r="B2544" s="50">
        <f>B2543+1</f>
        <v>43490</v>
      </c>
      <c r="C2544" s="34">
        <v>75.400000000000006</v>
      </c>
      <c r="D2544" s="34">
        <v>89.5</v>
      </c>
      <c r="E2544" s="34">
        <v>1.4</v>
      </c>
      <c r="F2544" s="34">
        <v>15.9</v>
      </c>
      <c r="G2544" s="34">
        <v>5.9</v>
      </c>
      <c r="H2544" s="34">
        <v>178.65</v>
      </c>
      <c r="I2544" s="34">
        <v>188</v>
      </c>
      <c r="J2544" s="34"/>
      <c r="K2544" s="24">
        <f t="shared" si="112"/>
        <v>66.44</v>
      </c>
      <c r="L2544" s="24"/>
      <c r="M2544" s="9">
        <v>13.66</v>
      </c>
      <c r="N2544" s="76">
        <f t="shared" si="113"/>
        <v>0.20559903672486454</v>
      </c>
      <c r="O2544" s="4"/>
      <c r="P2544" s="23"/>
      <c r="R2544" s="34">
        <v>200.5</v>
      </c>
      <c r="S2544" s="34">
        <v>199.75</v>
      </c>
      <c r="T2544" s="36">
        <v>77.400000000000006</v>
      </c>
      <c r="U2544" s="34">
        <v>50.3</v>
      </c>
      <c r="V2544" s="34">
        <v>69.5</v>
      </c>
      <c r="W2544" s="78"/>
      <c r="Y2544" s="78"/>
    </row>
    <row r="2545" spans="1:25" outlineLevel="1" x14ac:dyDescent="0.2">
      <c r="A2545" s="27">
        <f t="shared" si="114"/>
        <v>2540</v>
      </c>
      <c r="B2545" s="50">
        <f>B2544+3</f>
        <v>43493</v>
      </c>
      <c r="C2545" s="34">
        <v>78.7</v>
      </c>
      <c r="D2545" s="34">
        <v>92.8</v>
      </c>
      <c r="E2545" s="34">
        <v>1.4</v>
      </c>
      <c r="F2545" s="34">
        <v>14.8</v>
      </c>
      <c r="G2545" s="34">
        <v>5.6</v>
      </c>
      <c r="H2545" s="34">
        <v>178.8</v>
      </c>
      <c r="I2545" s="34">
        <v>188</v>
      </c>
      <c r="J2545" s="34"/>
      <c r="K2545" s="24">
        <f t="shared" si="112"/>
        <v>70.576000000000008</v>
      </c>
      <c r="L2545" s="24"/>
      <c r="M2545" s="9">
        <v>11.2</v>
      </c>
      <c r="N2545" s="76">
        <f t="shared" si="113"/>
        <v>0.15869417365676713</v>
      </c>
      <c r="O2545" s="4"/>
      <c r="P2545" s="23"/>
      <c r="R2545" s="34">
        <v>200.5</v>
      </c>
      <c r="S2545" s="34">
        <v>199.75</v>
      </c>
      <c r="T2545" s="36">
        <v>80.75</v>
      </c>
      <c r="U2545" s="34">
        <v>52.3</v>
      </c>
      <c r="V2545" s="34">
        <v>72.099999999999994</v>
      </c>
      <c r="W2545" s="78"/>
      <c r="Y2545" s="78"/>
    </row>
    <row r="2546" spans="1:25" outlineLevel="1" x14ac:dyDescent="0.2">
      <c r="A2546" s="27">
        <f t="shared" si="114"/>
        <v>2541</v>
      </c>
      <c r="B2546" s="50">
        <f>B2545+1</f>
        <v>43494</v>
      </c>
      <c r="C2546" s="34">
        <v>79.95</v>
      </c>
      <c r="D2546" s="34">
        <v>94.05</v>
      </c>
      <c r="E2546" s="34">
        <v>1.4</v>
      </c>
      <c r="F2546" s="34">
        <v>14.8</v>
      </c>
      <c r="G2546" s="34">
        <v>5.6</v>
      </c>
      <c r="H2546" s="34">
        <v>179.1</v>
      </c>
      <c r="I2546" s="34">
        <v>188</v>
      </c>
      <c r="J2546" s="34"/>
      <c r="K2546" s="24">
        <f t="shared" si="112"/>
        <v>71.725999999999999</v>
      </c>
      <c r="L2546" s="24"/>
      <c r="M2546" s="9">
        <v>11.48</v>
      </c>
      <c r="N2546" s="76">
        <f t="shared" si="113"/>
        <v>0.16005353707163372</v>
      </c>
      <c r="O2546" s="4"/>
      <c r="P2546" s="23"/>
      <c r="R2546" s="34">
        <v>201.75</v>
      </c>
      <c r="S2546" s="34">
        <v>205.25</v>
      </c>
      <c r="T2546" s="36">
        <v>82</v>
      </c>
      <c r="U2546" s="34">
        <v>53.05</v>
      </c>
      <c r="V2546" s="34">
        <v>73.150000000000006</v>
      </c>
      <c r="W2546" s="78"/>
      <c r="Y2546" s="78"/>
    </row>
    <row r="2547" spans="1:25" outlineLevel="1" x14ac:dyDescent="0.2">
      <c r="A2547" s="27">
        <f t="shared" si="114"/>
        <v>2542</v>
      </c>
      <c r="B2547" s="50">
        <f>B2546+1</f>
        <v>43495</v>
      </c>
      <c r="C2547" s="34">
        <v>85.05</v>
      </c>
      <c r="D2547" s="34">
        <v>99.15</v>
      </c>
      <c r="E2547" s="34">
        <v>1.6</v>
      </c>
      <c r="F2547" s="34">
        <v>14</v>
      </c>
      <c r="G2547" s="34">
        <v>5.2</v>
      </c>
      <c r="H2547" s="34">
        <v>179.3</v>
      </c>
      <c r="I2547" s="34">
        <v>188</v>
      </c>
      <c r="J2547" s="34"/>
      <c r="K2547" s="24">
        <f t="shared" si="112"/>
        <v>77.218000000000004</v>
      </c>
      <c r="L2547" s="24"/>
      <c r="M2547" s="9">
        <v>12.59</v>
      </c>
      <c r="N2547" s="76">
        <f t="shared" si="113"/>
        <v>0.16304488590743091</v>
      </c>
      <c r="O2547" s="4"/>
      <c r="P2547" s="23"/>
      <c r="R2547" s="34">
        <v>204</v>
      </c>
      <c r="S2547" s="34">
        <v>208.25</v>
      </c>
      <c r="T2547" s="36">
        <v>87.7</v>
      </c>
      <c r="U2547" s="34">
        <v>56.7</v>
      </c>
      <c r="V2547" s="34">
        <v>78.25</v>
      </c>
      <c r="W2547" s="78"/>
      <c r="Y2547" s="78"/>
    </row>
    <row r="2548" spans="1:25" outlineLevel="1" x14ac:dyDescent="0.2">
      <c r="A2548" s="27">
        <f t="shared" si="114"/>
        <v>2543</v>
      </c>
      <c r="B2548" s="50">
        <f>B2547+1</f>
        <v>43496</v>
      </c>
      <c r="C2548" s="34">
        <v>85.4</v>
      </c>
      <c r="D2548" s="34">
        <v>99.15</v>
      </c>
      <c r="E2548" s="34">
        <v>1.6</v>
      </c>
      <c r="F2548" s="34">
        <v>14.25</v>
      </c>
      <c r="G2548" s="34">
        <v>4.95</v>
      </c>
      <c r="H2548" s="34">
        <v>179.05</v>
      </c>
      <c r="I2548" s="34">
        <v>187.5</v>
      </c>
      <c r="J2548" s="34"/>
      <c r="K2548" s="24">
        <f t="shared" si="112"/>
        <v>76.968000000000004</v>
      </c>
      <c r="L2548" s="24"/>
      <c r="M2548" s="9">
        <v>12.44</v>
      </c>
      <c r="N2548" s="76">
        <f t="shared" si="113"/>
        <v>0.16162561064338424</v>
      </c>
      <c r="O2548" s="4"/>
      <c r="P2548" s="23"/>
      <c r="R2548" s="34">
        <v>201</v>
      </c>
      <c r="S2548" s="34">
        <v>205</v>
      </c>
      <c r="T2548" s="36">
        <v>90.15</v>
      </c>
      <c r="U2548" s="34">
        <v>56.95</v>
      </c>
      <c r="V2548" s="34">
        <v>78.599999999999994</v>
      </c>
      <c r="W2548" s="78"/>
      <c r="Y2548" s="78"/>
    </row>
    <row r="2549" spans="1:25" outlineLevel="1" x14ac:dyDescent="0.2">
      <c r="A2549" s="27">
        <f t="shared" si="114"/>
        <v>2544</v>
      </c>
      <c r="B2549" s="50">
        <f>B2548+1</f>
        <v>43497</v>
      </c>
      <c r="C2549" s="34">
        <v>87</v>
      </c>
      <c r="D2549" s="34">
        <v>100.5</v>
      </c>
      <c r="E2549" s="34">
        <v>1.6</v>
      </c>
      <c r="F2549" s="34">
        <v>13.55</v>
      </c>
      <c r="G2549" s="34">
        <v>4.8</v>
      </c>
      <c r="H2549" s="34">
        <v>178.55</v>
      </c>
      <c r="I2549" s="34">
        <v>187</v>
      </c>
      <c r="J2549" s="34"/>
      <c r="K2549" s="24">
        <f t="shared" si="112"/>
        <v>78.910000000000011</v>
      </c>
      <c r="L2549" s="24"/>
      <c r="M2549" s="9">
        <v>12.57</v>
      </c>
      <c r="N2549" s="76">
        <f t="shared" si="113"/>
        <v>0.15929539982258267</v>
      </c>
      <c r="O2549" s="4"/>
      <c r="P2549" s="23"/>
      <c r="R2549" s="34">
        <v>200.5</v>
      </c>
      <c r="S2549" s="34">
        <v>204</v>
      </c>
      <c r="T2549" s="36">
        <v>91.8</v>
      </c>
      <c r="U2549" s="34">
        <v>57.75</v>
      </c>
      <c r="V2549" s="34">
        <v>80.05</v>
      </c>
      <c r="W2549" s="78"/>
      <c r="Y2549" s="78"/>
    </row>
    <row r="2550" spans="1:25" outlineLevel="1" x14ac:dyDescent="0.2">
      <c r="A2550" s="27">
        <f t="shared" si="114"/>
        <v>2545</v>
      </c>
      <c r="B2550" s="50">
        <f>B2549+3</f>
        <v>43500</v>
      </c>
      <c r="C2550" s="34">
        <v>86.65</v>
      </c>
      <c r="D2550" s="34">
        <v>100.15</v>
      </c>
      <c r="E2550" s="34">
        <v>1.6</v>
      </c>
      <c r="F2550" s="34">
        <v>13.55</v>
      </c>
      <c r="G2550" s="34">
        <v>4.8</v>
      </c>
      <c r="H2550" s="34">
        <v>178.55</v>
      </c>
      <c r="I2550" s="34">
        <v>187</v>
      </c>
      <c r="J2550" s="34"/>
      <c r="K2550" s="24">
        <f t="shared" si="112"/>
        <v>78.588000000000008</v>
      </c>
      <c r="L2550" s="24"/>
      <c r="M2550" s="9">
        <v>12.15</v>
      </c>
      <c r="N2550" s="76">
        <f t="shared" si="113"/>
        <v>0.15460375629867154</v>
      </c>
      <c r="O2550" s="4"/>
      <c r="P2550" s="23"/>
      <c r="R2550" s="34">
        <v>200.5</v>
      </c>
      <c r="S2550" s="34">
        <v>204</v>
      </c>
      <c r="T2550" s="36">
        <v>91.4</v>
      </c>
      <c r="U2550" s="34">
        <v>57.4</v>
      </c>
      <c r="V2550" s="34">
        <v>79.650000000000006</v>
      </c>
      <c r="W2550" s="78"/>
      <c r="Y2550" s="78"/>
    </row>
    <row r="2551" spans="1:25" outlineLevel="1" x14ac:dyDescent="0.2">
      <c r="A2551" s="27">
        <f t="shared" si="114"/>
        <v>2546</v>
      </c>
      <c r="B2551" s="50">
        <f>B2550+1</f>
        <v>43501</v>
      </c>
      <c r="C2551" s="34">
        <v>86.65</v>
      </c>
      <c r="D2551" s="34">
        <v>100.15</v>
      </c>
      <c r="E2551" s="34">
        <v>1.6</v>
      </c>
      <c r="F2551" s="34">
        <v>13.55</v>
      </c>
      <c r="G2551" s="34">
        <v>4.8</v>
      </c>
      <c r="H2551" s="34">
        <v>178.55</v>
      </c>
      <c r="I2551" s="34">
        <v>187</v>
      </c>
      <c r="J2551" s="34"/>
      <c r="K2551" s="24">
        <f t="shared" si="112"/>
        <v>78.588000000000008</v>
      </c>
      <c r="L2551" s="24"/>
      <c r="M2551" s="9">
        <v>12.11</v>
      </c>
      <c r="N2551" s="76">
        <f t="shared" si="113"/>
        <v>0.15409477273884051</v>
      </c>
      <c r="O2551" s="4"/>
      <c r="P2551" s="23"/>
      <c r="R2551" s="34">
        <v>200.5</v>
      </c>
      <c r="S2551" s="34">
        <v>204</v>
      </c>
      <c r="T2551" s="36">
        <v>91.4</v>
      </c>
      <c r="U2551" s="34">
        <v>57.4</v>
      </c>
      <c r="V2551" s="34">
        <v>83.2</v>
      </c>
      <c r="W2551" s="78"/>
      <c r="Y2551" s="78"/>
    </row>
    <row r="2552" spans="1:25" outlineLevel="1" x14ac:dyDescent="0.2">
      <c r="A2552" s="27">
        <f t="shared" si="114"/>
        <v>2547</v>
      </c>
      <c r="B2552" s="50">
        <f>B2551+1</f>
        <v>43502</v>
      </c>
      <c r="C2552" s="34">
        <v>86.65</v>
      </c>
      <c r="D2552" s="34">
        <v>100.15</v>
      </c>
      <c r="E2552" s="34">
        <v>1.6</v>
      </c>
      <c r="F2552" s="34">
        <v>13.55</v>
      </c>
      <c r="G2552" s="34">
        <v>4.8</v>
      </c>
      <c r="H2552" s="34">
        <v>178.55</v>
      </c>
      <c r="I2552" s="34">
        <v>187</v>
      </c>
      <c r="J2552" s="34"/>
      <c r="K2552" s="24">
        <f t="shared" si="112"/>
        <v>78.588000000000008</v>
      </c>
      <c r="L2552" s="24"/>
      <c r="M2552" s="9">
        <v>11.36</v>
      </c>
      <c r="N2552" s="76">
        <f t="shared" si="113"/>
        <v>0.14455133099200893</v>
      </c>
      <c r="O2552" s="4"/>
      <c r="P2552" s="23"/>
      <c r="R2552" s="34">
        <v>200.5</v>
      </c>
      <c r="S2552" s="34">
        <v>204</v>
      </c>
      <c r="T2552" s="36">
        <v>91.4</v>
      </c>
      <c r="U2552" s="34">
        <v>57.4</v>
      </c>
      <c r="V2552" s="34">
        <v>83.2</v>
      </c>
      <c r="W2552" s="78"/>
      <c r="Y2552" s="78"/>
    </row>
    <row r="2553" spans="1:25" outlineLevel="1" x14ac:dyDescent="0.2">
      <c r="A2553" s="27">
        <f t="shared" si="114"/>
        <v>2548</v>
      </c>
      <c r="B2553" s="50">
        <f>B2552+1</f>
        <v>43503</v>
      </c>
      <c r="C2553" s="34">
        <v>90.5</v>
      </c>
      <c r="D2553" s="34">
        <v>104</v>
      </c>
      <c r="E2553" s="34">
        <v>1.6</v>
      </c>
      <c r="F2553" s="34">
        <v>13.5</v>
      </c>
      <c r="G2553" s="34">
        <v>4.75</v>
      </c>
      <c r="H2553" s="34">
        <v>177.3</v>
      </c>
      <c r="I2553" s="34">
        <v>187</v>
      </c>
      <c r="J2553" s="34"/>
      <c r="K2553" s="24">
        <f t="shared" si="112"/>
        <v>82.18</v>
      </c>
      <c r="L2553" s="24"/>
      <c r="M2553" s="9">
        <v>11.17</v>
      </c>
      <c r="N2553" s="76">
        <f t="shared" si="113"/>
        <v>0.13592114869798003</v>
      </c>
      <c r="O2553" s="4"/>
      <c r="P2553" s="23"/>
      <c r="R2553" s="34">
        <v>200.5</v>
      </c>
      <c r="S2553" s="34">
        <v>204</v>
      </c>
      <c r="T2553" s="36">
        <v>95.35</v>
      </c>
      <c r="U2553" s="34">
        <v>60</v>
      </c>
      <c r="V2553" s="34">
        <v>83.2</v>
      </c>
      <c r="W2553" s="78"/>
      <c r="Y2553" s="78"/>
    </row>
    <row r="2554" spans="1:25" outlineLevel="1" x14ac:dyDescent="0.2">
      <c r="A2554" s="27">
        <f t="shared" si="114"/>
        <v>2549</v>
      </c>
      <c r="B2554" s="50">
        <f>B2553+1</f>
        <v>43504</v>
      </c>
      <c r="C2554" s="34">
        <v>94.2</v>
      </c>
      <c r="D2554" s="34">
        <v>107.2</v>
      </c>
      <c r="E2554" s="34">
        <v>1.6</v>
      </c>
      <c r="F2554" s="34">
        <v>13.4</v>
      </c>
      <c r="G2554" s="34">
        <v>4.9000000000000004</v>
      </c>
      <c r="H2554" s="34">
        <v>177.3</v>
      </c>
      <c r="I2554" s="34">
        <v>187</v>
      </c>
      <c r="J2554" s="34"/>
      <c r="K2554" s="24">
        <f t="shared" si="112"/>
        <v>85.224000000000004</v>
      </c>
      <c r="L2554" s="24"/>
      <c r="M2554" s="9">
        <v>11.39</v>
      </c>
      <c r="N2554" s="76">
        <f t="shared" si="113"/>
        <v>0.13364779874213836</v>
      </c>
      <c r="O2554" s="4"/>
      <c r="P2554" s="23"/>
      <c r="R2554" s="34">
        <v>200.5</v>
      </c>
      <c r="S2554" s="34">
        <v>204</v>
      </c>
      <c r="T2554" s="36">
        <v>99.1</v>
      </c>
      <c r="U2554" s="34">
        <v>61.5</v>
      </c>
      <c r="V2554" s="34">
        <v>86</v>
      </c>
      <c r="W2554" s="78"/>
      <c r="Y2554" s="78"/>
    </row>
    <row r="2555" spans="1:25" outlineLevel="1" x14ac:dyDescent="0.2">
      <c r="A2555" s="27">
        <f t="shared" si="114"/>
        <v>2550</v>
      </c>
      <c r="B2555" s="50">
        <f>B2554+3</f>
        <v>43507</v>
      </c>
      <c r="C2555" s="34">
        <v>90.2</v>
      </c>
      <c r="D2555" s="34">
        <v>103.2</v>
      </c>
      <c r="E2555" s="34">
        <v>1.7</v>
      </c>
      <c r="F2555" s="34">
        <v>13</v>
      </c>
      <c r="G2555" s="34">
        <v>4.9000000000000004</v>
      </c>
      <c r="H2555" s="34">
        <v>177.15</v>
      </c>
      <c r="I2555" s="34">
        <v>187</v>
      </c>
      <c r="J2555" s="34"/>
      <c r="K2555" s="24">
        <f t="shared" si="112"/>
        <v>81.944000000000003</v>
      </c>
      <c r="L2555" s="24"/>
      <c r="M2555" s="9">
        <v>11.22</v>
      </c>
      <c r="N2555" s="76">
        <f t="shared" si="113"/>
        <v>0.1369227765303134</v>
      </c>
      <c r="O2555" s="4"/>
      <c r="P2555" s="23"/>
      <c r="R2555" s="34">
        <v>201</v>
      </c>
      <c r="S2555" s="34">
        <v>203</v>
      </c>
      <c r="T2555" s="36">
        <v>95.05</v>
      </c>
      <c r="U2555" s="34">
        <v>59.05</v>
      </c>
      <c r="V2555" s="34">
        <v>81.849999999999994</v>
      </c>
      <c r="W2555" s="78"/>
      <c r="Y2555" s="78"/>
    </row>
    <row r="2556" spans="1:25" outlineLevel="1" x14ac:dyDescent="0.2">
      <c r="A2556" s="27">
        <f t="shared" si="114"/>
        <v>2551</v>
      </c>
      <c r="B2556" s="50">
        <f>B2555+1</f>
        <v>43508</v>
      </c>
      <c r="C2556" s="34">
        <v>87.45</v>
      </c>
      <c r="D2556" s="34">
        <v>100.45</v>
      </c>
      <c r="E2556" s="34">
        <v>1.7</v>
      </c>
      <c r="F2556" s="34">
        <v>13.1</v>
      </c>
      <c r="G2556" s="34">
        <v>5</v>
      </c>
      <c r="H2556" s="34">
        <v>177.15</v>
      </c>
      <c r="I2556" s="34">
        <v>187</v>
      </c>
      <c r="J2556" s="34"/>
      <c r="K2556" s="24">
        <f t="shared" ref="K2556:K2603" si="115">+D2556*0.92-F2556</f>
        <v>79.314000000000007</v>
      </c>
      <c r="L2556" s="24"/>
      <c r="M2556" s="9">
        <v>11.85</v>
      </c>
      <c r="N2556" s="76">
        <f t="shared" ref="N2556:N2619" si="116">+M2556/K2556</f>
        <v>0.1494061578031621</v>
      </c>
      <c r="O2556" s="4"/>
      <c r="P2556" s="23"/>
      <c r="R2556" s="34">
        <v>202.25</v>
      </c>
      <c r="S2556" s="34">
        <v>203</v>
      </c>
      <c r="T2556" s="36">
        <v>92.25</v>
      </c>
      <c r="U2556" s="34">
        <v>57.1</v>
      </c>
      <c r="V2556" s="34">
        <v>79.099999999999994</v>
      </c>
      <c r="W2556" s="78"/>
      <c r="Y2556" s="78"/>
    </row>
    <row r="2557" spans="1:25" outlineLevel="1" x14ac:dyDescent="0.2">
      <c r="A2557" s="27">
        <f t="shared" si="114"/>
        <v>2552</v>
      </c>
      <c r="B2557" s="50">
        <f>B2556+1</f>
        <v>43509</v>
      </c>
      <c r="C2557" s="34">
        <v>86.45</v>
      </c>
      <c r="D2557" s="34">
        <v>99.45</v>
      </c>
      <c r="E2557" s="34">
        <v>1.7</v>
      </c>
      <c r="F2557" s="34">
        <v>13.2</v>
      </c>
      <c r="G2557" s="34">
        <v>5.0999999999999996</v>
      </c>
      <c r="H2557" s="34">
        <v>177.5</v>
      </c>
      <c r="I2557" s="34">
        <v>187.5</v>
      </c>
      <c r="J2557" s="34"/>
      <c r="K2557" s="24">
        <f t="shared" si="115"/>
        <v>78.293999999999997</v>
      </c>
      <c r="L2557" s="24"/>
      <c r="M2557" s="9">
        <v>12</v>
      </c>
      <c r="N2557" s="76">
        <f t="shared" si="116"/>
        <v>0.15326844968963141</v>
      </c>
      <c r="O2557" s="4"/>
      <c r="P2557" s="23"/>
      <c r="R2557" s="34">
        <v>205.75</v>
      </c>
      <c r="S2557" s="34">
        <v>204</v>
      </c>
      <c r="T2557" s="36">
        <v>91.2</v>
      </c>
      <c r="U2557" s="34">
        <v>56.45</v>
      </c>
      <c r="V2557" s="34">
        <v>78.099999999999994</v>
      </c>
      <c r="W2557" s="78"/>
      <c r="Y2557" s="78"/>
    </row>
    <row r="2558" spans="1:25" outlineLevel="1" x14ac:dyDescent="0.2">
      <c r="A2558" s="27">
        <f t="shared" si="114"/>
        <v>2553</v>
      </c>
      <c r="B2558" s="50">
        <f>B2557+1</f>
        <v>43510</v>
      </c>
      <c r="C2558" s="34">
        <v>87.8</v>
      </c>
      <c r="D2558" s="34">
        <v>100.8</v>
      </c>
      <c r="E2558" s="34">
        <v>1.7</v>
      </c>
      <c r="F2558" s="34">
        <v>13.45</v>
      </c>
      <c r="G2558" s="34">
        <v>5.35</v>
      </c>
      <c r="H2558" s="34">
        <v>177.5</v>
      </c>
      <c r="I2558" s="34">
        <v>187.5</v>
      </c>
      <c r="J2558" s="34"/>
      <c r="K2558" s="24">
        <f t="shared" si="115"/>
        <v>79.286000000000001</v>
      </c>
      <c r="L2558" s="24"/>
      <c r="M2558" s="9">
        <v>12.14</v>
      </c>
      <c r="N2558" s="76">
        <f t="shared" si="116"/>
        <v>0.15311656534571047</v>
      </c>
      <c r="O2558" s="4"/>
      <c r="P2558" s="23"/>
      <c r="R2558" s="34">
        <v>208.5</v>
      </c>
      <c r="S2558" s="34">
        <v>205</v>
      </c>
      <c r="T2558" s="36">
        <v>92.35</v>
      </c>
      <c r="U2558" s="34">
        <v>57.2</v>
      </c>
      <c r="V2558" s="34">
        <v>79.150000000000006</v>
      </c>
      <c r="W2558" s="78"/>
      <c r="Y2558" s="78"/>
    </row>
    <row r="2559" spans="1:25" outlineLevel="1" x14ac:dyDescent="0.2">
      <c r="A2559" s="27">
        <f t="shared" si="114"/>
        <v>2554</v>
      </c>
      <c r="B2559" s="50">
        <f>B2558+1</f>
        <v>43511</v>
      </c>
      <c r="C2559" s="34">
        <v>87.35</v>
      </c>
      <c r="D2559" s="34">
        <v>100.35</v>
      </c>
      <c r="E2559" s="34">
        <v>1.7</v>
      </c>
      <c r="F2559" s="34">
        <v>13.45</v>
      </c>
      <c r="G2559" s="34">
        <v>5.45</v>
      </c>
      <c r="H2559" s="34">
        <v>178.05</v>
      </c>
      <c r="I2559" s="34">
        <v>188.25</v>
      </c>
      <c r="J2559" s="34"/>
      <c r="K2559" s="24">
        <f t="shared" si="115"/>
        <v>78.872</v>
      </c>
      <c r="L2559" s="24"/>
      <c r="M2559" s="9">
        <v>12.33</v>
      </c>
      <c r="N2559" s="76">
        <f t="shared" si="116"/>
        <v>0.15632924231666498</v>
      </c>
      <c r="O2559" s="4"/>
      <c r="P2559" s="23"/>
      <c r="R2559" s="34">
        <v>208.5</v>
      </c>
      <c r="S2559" s="34">
        <v>205</v>
      </c>
      <c r="T2559" s="36">
        <v>91.9</v>
      </c>
      <c r="U2559" s="34">
        <v>57</v>
      </c>
      <c r="V2559" s="34">
        <v>78.75</v>
      </c>
      <c r="W2559" s="78"/>
      <c r="Y2559" s="78"/>
    </row>
    <row r="2560" spans="1:25" outlineLevel="1" x14ac:dyDescent="0.2">
      <c r="A2560" s="27">
        <f t="shared" si="114"/>
        <v>2555</v>
      </c>
      <c r="B2560" s="50">
        <f>B2559+3</f>
        <v>43514</v>
      </c>
      <c r="C2560" s="34">
        <v>88.8</v>
      </c>
      <c r="D2560" s="34">
        <v>101.3</v>
      </c>
      <c r="E2560" s="34">
        <v>1.7</v>
      </c>
      <c r="F2560" s="34">
        <v>13.35</v>
      </c>
      <c r="G2560" s="34">
        <v>5.6</v>
      </c>
      <c r="H2560" s="34">
        <v>178.05</v>
      </c>
      <c r="I2560" s="34">
        <v>188.25</v>
      </c>
      <c r="J2560" s="34"/>
      <c r="K2560" s="24">
        <f t="shared" si="115"/>
        <v>79.846000000000004</v>
      </c>
      <c r="L2560" s="24"/>
      <c r="M2560" s="9">
        <v>12.33</v>
      </c>
      <c r="N2560" s="76">
        <f t="shared" si="116"/>
        <v>0.15442226285599778</v>
      </c>
      <c r="O2560" s="4"/>
      <c r="P2560" s="23"/>
      <c r="R2560" s="34">
        <v>208.5</v>
      </c>
      <c r="S2560" s="34">
        <v>205</v>
      </c>
      <c r="T2560" s="36">
        <v>93.4</v>
      </c>
      <c r="U2560" s="34">
        <v>58.15</v>
      </c>
      <c r="V2560" s="34">
        <v>80.25</v>
      </c>
      <c r="W2560" s="78"/>
      <c r="Y2560" s="78"/>
    </row>
    <row r="2561" spans="1:25" outlineLevel="1" x14ac:dyDescent="0.2">
      <c r="A2561" s="27">
        <f t="shared" si="114"/>
        <v>2556</v>
      </c>
      <c r="B2561" s="50">
        <f>B2560+1</f>
        <v>43515</v>
      </c>
      <c r="C2561" s="34">
        <v>88.7</v>
      </c>
      <c r="D2561" s="34">
        <v>101.2</v>
      </c>
      <c r="E2561" s="34">
        <v>1.45</v>
      </c>
      <c r="F2561" s="34">
        <v>13.25</v>
      </c>
      <c r="G2561" s="34">
        <v>5.25</v>
      </c>
      <c r="H2561" s="34">
        <v>178</v>
      </c>
      <c r="I2561" s="34">
        <v>188.25</v>
      </c>
      <c r="J2561" s="34"/>
      <c r="K2561" s="24">
        <f t="shared" si="115"/>
        <v>79.854000000000013</v>
      </c>
      <c r="L2561" s="24"/>
      <c r="M2561" s="9">
        <v>12.19</v>
      </c>
      <c r="N2561" s="76">
        <f t="shared" si="116"/>
        <v>0.15265359280687252</v>
      </c>
      <c r="O2561" s="4"/>
      <c r="P2561" s="23"/>
      <c r="R2561" s="34">
        <v>208</v>
      </c>
      <c r="S2561" s="34">
        <v>205</v>
      </c>
      <c r="T2561" s="36">
        <v>93.3</v>
      </c>
      <c r="U2561" s="34">
        <v>58</v>
      </c>
      <c r="V2561" s="34">
        <v>80.25</v>
      </c>
      <c r="W2561" s="78"/>
      <c r="Y2561" s="78"/>
    </row>
    <row r="2562" spans="1:25" outlineLevel="1" x14ac:dyDescent="0.2">
      <c r="A2562" s="27">
        <f t="shared" si="114"/>
        <v>2557</v>
      </c>
      <c r="B2562" s="50">
        <f>B2561+1</f>
        <v>43516</v>
      </c>
      <c r="C2562" s="34">
        <v>87.3</v>
      </c>
      <c r="D2562" s="34">
        <v>99.8</v>
      </c>
      <c r="E2562" s="34">
        <v>1.45</v>
      </c>
      <c r="F2562" s="34">
        <v>12.65</v>
      </c>
      <c r="G2562" s="34">
        <v>5</v>
      </c>
      <c r="H2562" s="34">
        <v>178.05</v>
      </c>
      <c r="I2562" s="34">
        <v>188.5</v>
      </c>
      <c r="J2562" s="34"/>
      <c r="K2562" s="24">
        <f t="shared" si="115"/>
        <v>79.165999999999997</v>
      </c>
      <c r="L2562" s="24"/>
      <c r="M2562" s="9">
        <v>12.23</v>
      </c>
      <c r="N2562" s="76">
        <f t="shared" si="116"/>
        <v>0.15448551145693859</v>
      </c>
      <c r="O2562" s="4"/>
      <c r="P2562" s="23"/>
      <c r="R2562" s="34">
        <v>210</v>
      </c>
      <c r="S2562" s="34">
        <v>205</v>
      </c>
      <c r="T2562" s="36">
        <v>92.1</v>
      </c>
      <c r="U2562" s="34">
        <v>69.849999999999994</v>
      </c>
      <c r="V2562" s="34">
        <v>78.849999999999994</v>
      </c>
      <c r="W2562" s="78"/>
      <c r="Y2562" s="78"/>
    </row>
    <row r="2563" spans="1:25" outlineLevel="1" x14ac:dyDescent="0.2">
      <c r="A2563" s="27">
        <f t="shared" si="114"/>
        <v>2558</v>
      </c>
      <c r="B2563" s="50">
        <f>B2562+1</f>
        <v>43517</v>
      </c>
      <c r="C2563" s="34">
        <v>86.7</v>
      </c>
      <c r="D2563" s="34">
        <v>98.9</v>
      </c>
      <c r="E2563" s="34">
        <v>1.45</v>
      </c>
      <c r="F2563" s="34">
        <v>12.8</v>
      </c>
      <c r="G2563" s="34">
        <v>5.0999999999999996</v>
      </c>
      <c r="H2563" s="34">
        <v>182.7</v>
      </c>
      <c r="I2563" s="34">
        <v>193</v>
      </c>
      <c r="J2563" s="34"/>
      <c r="K2563" s="24">
        <f t="shared" si="115"/>
        <v>78.188000000000017</v>
      </c>
      <c r="L2563" s="24"/>
      <c r="M2563" s="9">
        <v>12.03</v>
      </c>
      <c r="N2563" s="76">
        <f t="shared" si="116"/>
        <v>0.15385992735458123</v>
      </c>
      <c r="O2563" s="4"/>
      <c r="P2563" s="23"/>
      <c r="R2563" s="34">
        <v>212.5</v>
      </c>
      <c r="S2563" s="34">
        <v>211</v>
      </c>
      <c r="T2563" s="36">
        <v>91.45</v>
      </c>
      <c r="U2563" s="34">
        <v>69.45</v>
      </c>
      <c r="V2563" s="34">
        <v>78.400000000000006</v>
      </c>
      <c r="W2563" s="78"/>
      <c r="Y2563" s="78"/>
    </row>
    <row r="2564" spans="1:25" outlineLevel="1" x14ac:dyDescent="0.2">
      <c r="A2564" s="27">
        <f t="shared" si="114"/>
        <v>2559</v>
      </c>
      <c r="B2564" s="50">
        <f>B2563+1</f>
        <v>43518</v>
      </c>
      <c r="C2564" s="34">
        <v>86.7</v>
      </c>
      <c r="D2564" s="34">
        <v>98.9</v>
      </c>
      <c r="E2564" s="34">
        <v>1.45</v>
      </c>
      <c r="F2564" s="34">
        <v>12.8</v>
      </c>
      <c r="G2564" s="34">
        <v>5</v>
      </c>
      <c r="H2564" s="34">
        <v>182.85</v>
      </c>
      <c r="I2564" s="34">
        <v>193</v>
      </c>
      <c r="J2564" s="34"/>
      <c r="K2564" s="24">
        <f t="shared" si="115"/>
        <v>78.188000000000017</v>
      </c>
      <c r="L2564" s="24"/>
      <c r="M2564" s="9">
        <v>12.5</v>
      </c>
      <c r="N2564" s="76">
        <f t="shared" si="116"/>
        <v>0.15987107996111932</v>
      </c>
      <c r="O2564" s="4"/>
      <c r="P2564" s="23"/>
      <c r="R2564" s="34">
        <v>212.5</v>
      </c>
      <c r="S2564" s="34">
        <v>211.5</v>
      </c>
      <c r="T2564" s="36">
        <v>91.45</v>
      </c>
      <c r="U2564" s="34">
        <v>69.3</v>
      </c>
      <c r="V2564" s="34">
        <v>78.55</v>
      </c>
      <c r="W2564" s="78"/>
      <c r="Y2564" s="78"/>
    </row>
    <row r="2565" spans="1:25" outlineLevel="1" x14ac:dyDescent="0.2">
      <c r="A2565" s="27">
        <f t="shared" si="114"/>
        <v>2560</v>
      </c>
      <c r="B2565" s="50">
        <f>B2564+3</f>
        <v>43521</v>
      </c>
      <c r="C2565" s="34">
        <v>84.55</v>
      </c>
      <c r="D2565" s="34">
        <v>96.75</v>
      </c>
      <c r="E2565" s="34">
        <v>1.45</v>
      </c>
      <c r="F2565" s="34">
        <v>12.8</v>
      </c>
      <c r="G2565" s="34">
        <v>5</v>
      </c>
      <c r="H2565" s="34">
        <v>182.85</v>
      </c>
      <c r="I2565" s="34">
        <v>193</v>
      </c>
      <c r="J2565" s="34"/>
      <c r="K2565" s="24">
        <f t="shared" si="115"/>
        <v>76.210000000000008</v>
      </c>
      <c r="L2565" s="24"/>
      <c r="M2565" s="9">
        <v>12.55</v>
      </c>
      <c r="N2565" s="76">
        <f t="shared" si="116"/>
        <v>0.16467655163364386</v>
      </c>
      <c r="O2565" s="4"/>
      <c r="P2565" s="23"/>
      <c r="R2565" s="34">
        <v>212.5</v>
      </c>
      <c r="S2565" s="34">
        <v>211.5</v>
      </c>
      <c r="T2565" s="36">
        <v>89.3</v>
      </c>
      <c r="U2565" s="34">
        <v>67.400000000000006</v>
      </c>
      <c r="V2565" s="34">
        <v>76.45</v>
      </c>
      <c r="W2565" s="78"/>
      <c r="Y2565" s="78"/>
    </row>
    <row r="2566" spans="1:25" outlineLevel="1" x14ac:dyDescent="0.2">
      <c r="A2566" s="27">
        <f t="shared" si="114"/>
        <v>2561</v>
      </c>
      <c r="B2566" s="50">
        <f>B2565+1</f>
        <v>43522</v>
      </c>
      <c r="C2566" s="34">
        <v>83.55</v>
      </c>
      <c r="D2566" s="34">
        <v>95.75</v>
      </c>
      <c r="E2566" s="34">
        <v>1.45</v>
      </c>
      <c r="F2566" s="34">
        <v>12.8</v>
      </c>
      <c r="G2566" s="34">
        <v>5</v>
      </c>
      <c r="H2566" s="34">
        <v>182.6</v>
      </c>
      <c r="I2566" s="34">
        <v>193</v>
      </c>
      <c r="J2566" s="34"/>
      <c r="K2566" s="24">
        <f t="shared" si="115"/>
        <v>75.290000000000006</v>
      </c>
      <c r="L2566" s="24"/>
      <c r="M2566" s="9">
        <v>12.52</v>
      </c>
      <c r="N2566" s="76">
        <f t="shared" si="116"/>
        <v>0.16629034400318765</v>
      </c>
      <c r="O2566" s="4"/>
      <c r="P2566" s="23"/>
      <c r="R2566" s="34">
        <v>212.25</v>
      </c>
      <c r="S2566" s="34">
        <v>211.25</v>
      </c>
      <c r="T2566" s="36">
        <v>88.25</v>
      </c>
      <c r="U2566" s="34">
        <v>66.900000000000006</v>
      </c>
      <c r="V2566" s="34">
        <v>75.849999999999994</v>
      </c>
      <c r="W2566" s="78"/>
      <c r="Y2566" s="78"/>
    </row>
    <row r="2567" spans="1:25" outlineLevel="1" x14ac:dyDescent="0.2">
      <c r="A2567" s="27">
        <f t="shared" si="114"/>
        <v>2562</v>
      </c>
      <c r="B2567" s="50">
        <f>B2566+1</f>
        <v>43523</v>
      </c>
      <c r="C2567" s="34">
        <v>83.3</v>
      </c>
      <c r="D2567" s="34">
        <v>95.5</v>
      </c>
      <c r="E2567" s="34">
        <v>1.45</v>
      </c>
      <c r="F2567" s="34">
        <v>12.8</v>
      </c>
      <c r="G2567" s="34">
        <v>5</v>
      </c>
      <c r="H2567" s="34">
        <v>182.35</v>
      </c>
      <c r="I2567" s="34">
        <v>192.75</v>
      </c>
      <c r="J2567" s="34"/>
      <c r="K2567" s="24">
        <f t="shared" si="115"/>
        <v>75.06</v>
      </c>
      <c r="L2567" s="24"/>
      <c r="M2567" s="9">
        <v>12.49</v>
      </c>
      <c r="N2567" s="76">
        <f t="shared" si="116"/>
        <v>0.1664002131628031</v>
      </c>
      <c r="O2567" s="4"/>
      <c r="P2567" s="23"/>
      <c r="R2567" s="34">
        <v>211.75</v>
      </c>
      <c r="S2567" s="34">
        <v>211</v>
      </c>
      <c r="T2567" s="36">
        <v>88</v>
      </c>
      <c r="U2567" s="34">
        <v>66.8</v>
      </c>
      <c r="V2567" s="34">
        <v>75.75</v>
      </c>
      <c r="W2567" s="78"/>
      <c r="Y2567" s="78"/>
    </row>
    <row r="2568" spans="1:25" outlineLevel="1" x14ac:dyDescent="0.2">
      <c r="A2568" s="27">
        <f t="shared" si="114"/>
        <v>2563</v>
      </c>
      <c r="B2568" s="50">
        <f>B2567+1</f>
        <v>43524</v>
      </c>
      <c r="C2568" s="34">
        <v>84.8</v>
      </c>
      <c r="D2568" s="34">
        <v>97</v>
      </c>
      <c r="E2568" s="34">
        <v>1.45</v>
      </c>
      <c r="F2568" s="34">
        <v>12.8</v>
      </c>
      <c r="G2568" s="34">
        <v>4.8499999999999996</v>
      </c>
      <c r="H2568" s="34">
        <v>182.85</v>
      </c>
      <c r="I2568" s="34">
        <v>193.25</v>
      </c>
      <c r="J2568" s="34"/>
      <c r="K2568" s="24">
        <f t="shared" si="115"/>
        <v>76.440000000000012</v>
      </c>
      <c r="L2568" s="24"/>
      <c r="M2568" s="9">
        <v>12.48</v>
      </c>
      <c r="N2568" s="76">
        <f t="shared" si="116"/>
        <v>0.16326530612244897</v>
      </c>
      <c r="O2568" s="4"/>
      <c r="P2568" s="23"/>
      <c r="R2568" s="34">
        <v>211.75</v>
      </c>
      <c r="S2568" s="34">
        <v>211</v>
      </c>
      <c r="T2568" s="36">
        <v>89.55</v>
      </c>
      <c r="U2568" s="34">
        <v>67.900000000000006</v>
      </c>
      <c r="V2568" s="34">
        <v>77</v>
      </c>
      <c r="W2568" s="78"/>
      <c r="Y2568" s="78"/>
    </row>
    <row r="2569" spans="1:25" outlineLevel="1" x14ac:dyDescent="0.2">
      <c r="A2569" s="27">
        <f t="shared" si="114"/>
        <v>2564</v>
      </c>
      <c r="B2569" s="50">
        <f>B2568+1</f>
        <v>43525</v>
      </c>
      <c r="C2569" s="34">
        <f>+C2570+0.5</f>
        <v>87.3</v>
      </c>
      <c r="D2569" s="34">
        <f>D2570+0.85</f>
        <v>99.3</v>
      </c>
      <c r="E2569" s="34">
        <v>1.45</v>
      </c>
      <c r="F2569" s="34">
        <v>12.6</v>
      </c>
      <c r="G2569" s="34">
        <v>4.8</v>
      </c>
      <c r="H2569" s="34">
        <f>+H2570+0.1</f>
        <v>183.25</v>
      </c>
      <c r="I2569" s="34">
        <v>194</v>
      </c>
      <c r="J2569" s="34"/>
      <c r="K2569" s="24">
        <f t="shared" si="115"/>
        <v>78.756</v>
      </c>
      <c r="L2569" s="24"/>
      <c r="M2569" s="9">
        <v>12.39</v>
      </c>
      <c r="N2569" s="76">
        <f t="shared" si="116"/>
        <v>0.15732134694499467</v>
      </c>
      <c r="O2569" s="4"/>
      <c r="P2569" s="23"/>
      <c r="R2569" s="34">
        <f>R2570-1</f>
        <v>212.25</v>
      </c>
      <c r="S2569" s="34">
        <f>+S2570+0.5</f>
        <v>217.25</v>
      </c>
      <c r="T2569" s="36">
        <f>91.55+0.55</f>
        <v>92.1</v>
      </c>
      <c r="U2569" s="34">
        <v>68.849999999999994</v>
      </c>
      <c r="V2569" s="34">
        <v>78.05</v>
      </c>
      <c r="W2569" s="78"/>
      <c r="Y2569" s="78"/>
    </row>
    <row r="2570" spans="1:25" outlineLevel="1" x14ac:dyDescent="0.2">
      <c r="A2570" s="27">
        <f t="shared" si="114"/>
        <v>2565</v>
      </c>
      <c r="B2570" s="50">
        <f>B2569+3</f>
        <v>43528</v>
      </c>
      <c r="C2570" s="34">
        <v>86.8</v>
      </c>
      <c r="D2570" s="34">
        <v>98.45</v>
      </c>
      <c r="E2570" s="34">
        <v>1.45</v>
      </c>
      <c r="F2570" s="34">
        <v>12.6</v>
      </c>
      <c r="G2570" s="34">
        <v>4.8</v>
      </c>
      <c r="H2570" s="34">
        <v>183.15</v>
      </c>
      <c r="I2570" s="34">
        <v>194</v>
      </c>
      <c r="J2570" s="34"/>
      <c r="K2570" s="24">
        <f t="shared" si="115"/>
        <v>77.974000000000018</v>
      </c>
      <c r="L2570" s="24"/>
      <c r="M2570" s="9">
        <v>12.42</v>
      </c>
      <c r="N2570" s="76">
        <f t="shared" si="116"/>
        <v>0.1592838638520532</v>
      </c>
      <c r="O2570" s="4"/>
      <c r="P2570" s="23"/>
      <c r="R2570" s="34">
        <v>213.25</v>
      </c>
      <c r="S2570" s="34">
        <v>216.75</v>
      </c>
      <c r="T2570" s="36">
        <v>91.55</v>
      </c>
      <c r="U2570" s="34">
        <v>67.95</v>
      </c>
      <c r="V2570" s="34">
        <v>76.8</v>
      </c>
      <c r="W2570" s="78"/>
      <c r="Y2570" s="78"/>
    </row>
    <row r="2571" spans="1:25" outlineLevel="1" x14ac:dyDescent="0.2">
      <c r="A2571" s="27">
        <f t="shared" si="114"/>
        <v>2566</v>
      </c>
      <c r="B2571" s="50">
        <f>B2570+1</f>
        <v>43529</v>
      </c>
      <c r="C2571" s="34">
        <v>88</v>
      </c>
      <c r="D2571" s="34">
        <v>99.65</v>
      </c>
      <c r="E2571" s="34">
        <v>1.45</v>
      </c>
      <c r="F2571" s="34">
        <v>12.4</v>
      </c>
      <c r="G2571" s="34">
        <v>4.7</v>
      </c>
      <c r="H2571" s="34">
        <v>183.4</v>
      </c>
      <c r="I2571" s="34">
        <v>194.25</v>
      </c>
      <c r="J2571" s="34"/>
      <c r="K2571" s="24">
        <f t="shared" si="115"/>
        <v>79.278000000000006</v>
      </c>
      <c r="L2571" s="24"/>
      <c r="M2571" s="9">
        <v>12.66</v>
      </c>
      <c r="N2571" s="76">
        <f t="shared" si="116"/>
        <v>0.15969121319912208</v>
      </c>
      <c r="O2571" s="4"/>
      <c r="P2571" s="23"/>
      <c r="R2571" s="34">
        <v>213.25</v>
      </c>
      <c r="S2571" s="34">
        <v>217</v>
      </c>
      <c r="T2571" s="36">
        <v>92.8</v>
      </c>
      <c r="U2571" s="34">
        <v>69.05</v>
      </c>
      <c r="V2571" s="34">
        <v>78.099999999999994</v>
      </c>
      <c r="W2571" s="78"/>
      <c r="Y2571" s="78"/>
    </row>
    <row r="2572" spans="1:25" outlineLevel="1" x14ac:dyDescent="0.2">
      <c r="A2572" s="27">
        <f t="shared" si="114"/>
        <v>2567</v>
      </c>
      <c r="B2572" s="50">
        <f>B2571+1</f>
        <v>43530</v>
      </c>
      <c r="C2572" s="34">
        <v>85.6</v>
      </c>
      <c r="D2572" s="34">
        <v>97.25</v>
      </c>
      <c r="E2572" s="34">
        <v>1.45</v>
      </c>
      <c r="F2572" s="34">
        <v>11.4</v>
      </c>
      <c r="G2572" s="34">
        <v>4.95</v>
      </c>
      <c r="H2572" s="34">
        <v>183.45</v>
      </c>
      <c r="I2572" s="34">
        <v>194.25</v>
      </c>
      <c r="J2572" s="34"/>
      <c r="K2572" s="24">
        <f t="shared" si="115"/>
        <v>78.069999999999993</v>
      </c>
      <c r="L2572" s="24"/>
      <c r="M2572" s="9">
        <v>12.49</v>
      </c>
      <c r="N2572" s="76">
        <f t="shared" si="116"/>
        <v>0.15998462917894199</v>
      </c>
      <c r="O2572" s="4"/>
      <c r="P2572" s="23"/>
      <c r="R2572" s="34">
        <v>212.75</v>
      </c>
      <c r="S2572" s="34">
        <v>215</v>
      </c>
      <c r="T2572" s="36">
        <v>90.4</v>
      </c>
      <c r="U2572" s="34">
        <v>68.2</v>
      </c>
      <c r="V2572" s="34">
        <v>77.150000000000006</v>
      </c>
      <c r="W2572" s="78"/>
      <c r="Y2572" s="78"/>
    </row>
    <row r="2573" spans="1:25" outlineLevel="1" x14ac:dyDescent="0.2">
      <c r="A2573" s="27">
        <f t="shared" si="114"/>
        <v>2568</v>
      </c>
      <c r="B2573" s="50">
        <f>B2572+1</f>
        <v>43531</v>
      </c>
      <c r="C2573" s="34">
        <v>87.05</v>
      </c>
      <c r="D2573" s="34">
        <v>99.55</v>
      </c>
      <c r="E2573" s="34">
        <v>1.45</v>
      </c>
      <c r="F2573" s="34">
        <v>11.4</v>
      </c>
      <c r="G2573" s="34">
        <v>4.6500000000000004</v>
      </c>
      <c r="H2573" s="34">
        <v>182.75</v>
      </c>
      <c r="I2573" s="34">
        <v>194.25</v>
      </c>
      <c r="J2573" s="34"/>
      <c r="K2573" s="24">
        <f t="shared" si="115"/>
        <v>80.185999999999993</v>
      </c>
      <c r="L2573" s="24"/>
      <c r="M2573" s="9">
        <v>12.6</v>
      </c>
      <c r="N2573" s="76">
        <f t="shared" si="116"/>
        <v>0.15713466191105679</v>
      </c>
      <c r="O2573" s="4"/>
      <c r="P2573" s="23"/>
      <c r="R2573" s="34">
        <v>214.25</v>
      </c>
      <c r="S2573" s="34">
        <v>215</v>
      </c>
      <c r="T2573" s="36">
        <v>91.85</v>
      </c>
      <c r="U2573" s="34">
        <v>69.25</v>
      </c>
      <c r="V2573" s="34">
        <v>78.3</v>
      </c>
      <c r="W2573" s="78"/>
      <c r="Y2573" s="78"/>
    </row>
    <row r="2574" spans="1:25" outlineLevel="1" x14ac:dyDescent="0.2">
      <c r="A2574" s="27">
        <f t="shared" si="114"/>
        <v>2569</v>
      </c>
      <c r="B2574" s="50">
        <f>B2573+1</f>
        <v>43532</v>
      </c>
      <c r="C2574" s="34">
        <v>84.45</v>
      </c>
      <c r="D2574" s="34">
        <v>97.35</v>
      </c>
      <c r="E2574" s="34">
        <v>1.35</v>
      </c>
      <c r="F2574" s="34">
        <v>11.4</v>
      </c>
      <c r="G2574" s="34">
        <v>4.9000000000000004</v>
      </c>
      <c r="H2574" s="34">
        <v>183.25</v>
      </c>
      <c r="I2574" s="34">
        <v>194.25</v>
      </c>
      <c r="J2574" s="34"/>
      <c r="K2574" s="24">
        <f t="shared" si="115"/>
        <v>78.161999999999992</v>
      </c>
      <c r="L2574" s="24"/>
      <c r="M2574" s="9">
        <v>12.59</v>
      </c>
      <c r="N2574" s="76">
        <f t="shared" si="116"/>
        <v>0.16107571454159311</v>
      </c>
      <c r="O2574" s="4"/>
      <c r="P2574" s="23"/>
      <c r="R2574" s="34">
        <v>216.25</v>
      </c>
      <c r="S2574" s="34">
        <v>213.5</v>
      </c>
      <c r="T2574" s="36">
        <v>89.6</v>
      </c>
      <c r="U2574" s="34">
        <v>67.55</v>
      </c>
      <c r="V2574" s="34">
        <v>76.650000000000006</v>
      </c>
      <c r="W2574" s="78"/>
      <c r="Y2574" s="78"/>
    </row>
    <row r="2575" spans="1:25" outlineLevel="1" x14ac:dyDescent="0.2">
      <c r="A2575" s="27">
        <f t="shared" si="114"/>
        <v>2570</v>
      </c>
      <c r="B2575" s="50">
        <f>B2574+3</f>
        <v>43535</v>
      </c>
      <c r="C2575" s="34">
        <v>83</v>
      </c>
      <c r="D2575" s="34">
        <v>95.5</v>
      </c>
      <c r="E2575" s="34">
        <v>1.35</v>
      </c>
      <c r="F2575" s="34">
        <v>11.4</v>
      </c>
      <c r="G2575" s="34">
        <v>4.9000000000000004</v>
      </c>
      <c r="H2575" s="34">
        <v>183.5</v>
      </c>
      <c r="I2575" s="34">
        <v>194.25</v>
      </c>
      <c r="J2575" s="34"/>
      <c r="K2575" s="24">
        <f t="shared" si="115"/>
        <v>76.459999999999994</v>
      </c>
      <c r="L2575" s="24"/>
      <c r="M2575" s="9">
        <v>12.99</v>
      </c>
      <c r="N2575" s="76">
        <f t="shared" si="116"/>
        <v>0.16989275438137591</v>
      </c>
      <c r="O2575" s="4"/>
      <c r="P2575" s="23"/>
      <c r="R2575" s="34">
        <v>215.25</v>
      </c>
      <c r="S2575" s="34">
        <v>213</v>
      </c>
      <c r="T2575" s="36">
        <v>87.7</v>
      </c>
      <c r="U2575" s="34">
        <v>66.2</v>
      </c>
      <c r="V2575" s="34">
        <v>75.099999999999994</v>
      </c>
      <c r="W2575" s="78"/>
      <c r="Y2575" s="78"/>
    </row>
    <row r="2576" spans="1:25" outlineLevel="1" x14ac:dyDescent="0.2">
      <c r="A2576" s="27">
        <f t="shared" si="114"/>
        <v>2571</v>
      </c>
      <c r="B2576" s="50">
        <f>B2575+1</f>
        <v>43536</v>
      </c>
      <c r="C2576" s="34">
        <v>85.05</v>
      </c>
      <c r="D2576" s="34">
        <v>97.05</v>
      </c>
      <c r="E2576" s="34">
        <v>1.35</v>
      </c>
      <c r="F2576" s="34">
        <v>11.4</v>
      </c>
      <c r="G2576" s="34">
        <v>5.25</v>
      </c>
      <c r="H2576" s="34">
        <v>183.75</v>
      </c>
      <c r="I2576" s="34">
        <v>194.25</v>
      </c>
      <c r="J2576" s="34"/>
      <c r="K2576" s="24">
        <f t="shared" si="115"/>
        <v>77.885999999999996</v>
      </c>
      <c r="L2576" s="24"/>
      <c r="M2576" s="9">
        <v>13.05</v>
      </c>
      <c r="N2576" s="76">
        <f t="shared" si="116"/>
        <v>0.16755257684307837</v>
      </c>
      <c r="O2576" s="4"/>
      <c r="P2576" s="23"/>
      <c r="R2576" s="34">
        <v>215</v>
      </c>
      <c r="S2576" s="34">
        <v>211.5</v>
      </c>
      <c r="T2576" s="36">
        <v>89.8</v>
      </c>
      <c r="U2576" s="34">
        <v>68.05</v>
      </c>
      <c r="V2576" s="34">
        <v>77.099999999999994</v>
      </c>
      <c r="W2576" s="78"/>
      <c r="Y2576" s="78"/>
    </row>
    <row r="2577" spans="1:25" outlineLevel="1" x14ac:dyDescent="0.2">
      <c r="A2577" s="27">
        <f t="shared" si="114"/>
        <v>2572</v>
      </c>
      <c r="B2577" s="50">
        <f>B2576+1</f>
        <v>43537</v>
      </c>
      <c r="C2577" s="34">
        <v>84.1</v>
      </c>
      <c r="D2577" s="34">
        <v>96.1</v>
      </c>
      <c r="E2577" s="34">
        <v>1.35</v>
      </c>
      <c r="F2577" s="34">
        <v>12</v>
      </c>
      <c r="G2577" s="34">
        <v>5.3</v>
      </c>
      <c r="H2577" s="34">
        <v>183.35</v>
      </c>
      <c r="I2577" s="34">
        <v>193.75</v>
      </c>
      <c r="J2577" s="34"/>
      <c r="K2577" s="24">
        <f t="shared" si="115"/>
        <v>76.411999999999992</v>
      </c>
      <c r="L2577" s="24"/>
      <c r="M2577" s="9">
        <v>13.28</v>
      </c>
      <c r="N2577" s="76">
        <f t="shared" si="116"/>
        <v>0.17379469193320421</v>
      </c>
      <c r="O2577" s="4"/>
      <c r="P2577" s="23"/>
      <c r="R2577" s="34">
        <v>213.5</v>
      </c>
      <c r="S2577" s="34">
        <v>210</v>
      </c>
      <c r="T2577" s="36">
        <v>88.85</v>
      </c>
      <c r="U2577" s="34">
        <v>67.25</v>
      </c>
      <c r="V2577" s="34">
        <v>76.25</v>
      </c>
      <c r="W2577" s="78"/>
      <c r="Y2577" s="78"/>
    </row>
    <row r="2578" spans="1:25" outlineLevel="1" x14ac:dyDescent="0.2">
      <c r="A2578" s="27">
        <f t="shared" si="114"/>
        <v>2573</v>
      </c>
      <c r="B2578" s="50">
        <f>B2577+1</f>
        <v>43538</v>
      </c>
      <c r="C2578" s="34">
        <v>87.1</v>
      </c>
      <c r="D2578" s="34">
        <v>98.8</v>
      </c>
      <c r="E2578" s="34">
        <v>1.35</v>
      </c>
      <c r="F2578" s="34">
        <v>12.15</v>
      </c>
      <c r="G2578" s="34">
        <v>5.95</v>
      </c>
      <c r="H2578" s="34">
        <v>183.35</v>
      </c>
      <c r="I2578" s="34">
        <v>193.75</v>
      </c>
      <c r="J2578" s="34"/>
      <c r="K2578" s="24">
        <f t="shared" si="115"/>
        <v>78.745999999999995</v>
      </c>
      <c r="L2578" s="24"/>
      <c r="M2578" s="9">
        <v>13.15</v>
      </c>
      <c r="N2578" s="76">
        <f t="shared" si="116"/>
        <v>0.16699260914840119</v>
      </c>
      <c r="O2578" s="4"/>
      <c r="P2578" s="23"/>
      <c r="R2578" s="34">
        <v>213.5</v>
      </c>
      <c r="S2578" s="34">
        <v>210</v>
      </c>
      <c r="T2578" s="36">
        <v>91.5</v>
      </c>
      <c r="U2578" s="34">
        <v>69.7</v>
      </c>
      <c r="V2578" s="34">
        <v>78.650000000000006</v>
      </c>
      <c r="W2578" s="78"/>
      <c r="Y2578" s="78"/>
    </row>
    <row r="2579" spans="1:25" outlineLevel="1" x14ac:dyDescent="0.2">
      <c r="A2579" s="27">
        <f t="shared" si="114"/>
        <v>2574</v>
      </c>
      <c r="B2579" s="50">
        <f>B2578+1</f>
        <v>43539</v>
      </c>
      <c r="C2579" s="34">
        <v>86.2</v>
      </c>
      <c r="D2579" s="34">
        <v>97.9</v>
      </c>
      <c r="E2579" s="34">
        <v>1.35</v>
      </c>
      <c r="F2579" s="34">
        <v>12</v>
      </c>
      <c r="G2579" s="34">
        <v>5.95</v>
      </c>
      <c r="H2579" s="34">
        <v>183.2</v>
      </c>
      <c r="I2579" s="34">
        <v>193.75</v>
      </c>
      <c r="J2579" s="34"/>
      <c r="K2579" s="24">
        <f t="shared" si="115"/>
        <v>78.068000000000012</v>
      </c>
      <c r="L2579" s="24"/>
      <c r="M2579" s="9">
        <v>13.2</v>
      </c>
      <c r="N2579" s="76">
        <f t="shared" si="116"/>
        <v>0.16908336322180659</v>
      </c>
      <c r="O2579" s="4"/>
      <c r="P2579" s="23"/>
      <c r="R2579" s="34">
        <v>213.25</v>
      </c>
      <c r="S2579" s="34">
        <v>211</v>
      </c>
      <c r="T2579" s="36">
        <v>90.6</v>
      </c>
      <c r="U2579" s="34">
        <v>69.45</v>
      </c>
      <c r="V2579" s="34">
        <v>78.349999999999994</v>
      </c>
      <c r="W2579" s="78"/>
      <c r="Y2579" s="78"/>
    </row>
    <row r="2580" spans="1:25" outlineLevel="1" x14ac:dyDescent="0.2">
      <c r="A2580" s="27">
        <f t="shared" si="114"/>
        <v>2575</v>
      </c>
      <c r="B2580" s="50">
        <f>B2579+3</f>
        <v>43542</v>
      </c>
      <c r="C2580" s="34">
        <v>87.8</v>
      </c>
      <c r="D2580" s="34">
        <v>99.5</v>
      </c>
      <c r="E2580" s="34">
        <v>1.35</v>
      </c>
      <c r="F2580" s="34">
        <v>12</v>
      </c>
      <c r="G2580" s="34">
        <v>5.8</v>
      </c>
      <c r="H2580" s="34">
        <v>182.75</v>
      </c>
      <c r="I2580" s="34">
        <v>193.75</v>
      </c>
      <c r="J2580" s="34"/>
      <c r="K2580" s="24">
        <f t="shared" si="115"/>
        <v>79.540000000000006</v>
      </c>
      <c r="L2580" s="24"/>
      <c r="M2580" s="9">
        <v>13.28</v>
      </c>
      <c r="N2580" s="76">
        <f t="shared" si="116"/>
        <v>0.16696002011566505</v>
      </c>
      <c r="O2580" s="4"/>
      <c r="P2580" s="23"/>
      <c r="R2580" s="34">
        <v>213.25</v>
      </c>
      <c r="S2580" s="34">
        <v>211</v>
      </c>
      <c r="T2580" s="36">
        <v>92.2</v>
      </c>
      <c r="U2580" s="34">
        <v>70.849999999999994</v>
      </c>
      <c r="V2580" s="34">
        <v>79.8</v>
      </c>
      <c r="W2580" s="78"/>
      <c r="Y2580" s="78"/>
    </row>
    <row r="2581" spans="1:25" outlineLevel="1" x14ac:dyDescent="0.2">
      <c r="A2581" s="27">
        <f t="shared" si="114"/>
        <v>2576</v>
      </c>
      <c r="B2581" s="50">
        <f>B2580+1</f>
        <v>43543</v>
      </c>
      <c r="C2581" s="34">
        <v>86.95</v>
      </c>
      <c r="D2581" s="34">
        <v>98.65</v>
      </c>
      <c r="E2581" s="34">
        <v>1.35</v>
      </c>
      <c r="F2581" s="34">
        <v>11.75</v>
      </c>
      <c r="G2581" s="34">
        <v>5.75</v>
      </c>
      <c r="H2581" s="34">
        <v>180.35</v>
      </c>
      <c r="I2581" s="34">
        <v>191.5</v>
      </c>
      <c r="J2581" s="34"/>
      <c r="K2581" s="24">
        <f t="shared" si="115"/>
        <v>79.00800000000001</v>
      </c>
      <c r="L2581" s="24"/>
      <c r="M2581" s="9">
        <v>13.7</v>
      </c>
      <c r="N2581" s="76">
        <f t="shared" si="116"/>
        <v>0.17340016200891045</v>
      </c>
      <c r="O2581" s="4"/>
      <c r="P2581" s="23"/>
      <c r="R2581" s="34">
        <v>213.25</v>
      </c>
      <c r="S2581" s="34">
        <v>210</v>
      </c>
      <c r="T2581" s="36">
        <v>91.05</v>
      </c>
      <c r="U2581" s="34">
        <v>70.650000000000006</v>
      </c>
      <c r="V2581" s="34">
        <v>78.3</v>
      </c>
      <c r="W2581" s="78"/>
      <c r="Y2581" s="78"/>
    </row>
    <row r="2582" spans="1:25" outlineLevel="1" x14ac:dyDescent="0.2">
      <c r="A2582" s="27">
        <f t="shared" si="114"/>
        <v>2577</v>
      </c>
      <c r="B2582" s="50">
        <f>B2581+1</f>
        <v>43544</v>
      </c>
      <c r="C2582" s="34">
        <v>84.05</v>
      </c>
      <c r="D2582" s="34">
        <v>95.75</v>
      </c>
      <c r="E2582" s="34">
        <v>1.35</v>
      </c>
      <c r="F2582" s="34">
        <v>12</v>
      </c>
      <c r="G2582" s="34">
        <v>5.65</v>
      </c>
      <c r="H2582" s="34">
        <v>181.35</v>
      </c>
      <c r="I2582" s="34">
        <v>192.5</v>
      </c>
      <c r="J2582" s="34"/>
      <c r="K2582" s="24">
        <f t="shared" si="115"/>
        <v>76.09</v>
      </c>
      <c r="L2582" s="24"/>
      <c r="M2582" s="9">
        <v>13.49</v>
      </c>
      <c r="N2582" s="76">
        <f t="shared" si="116"/>
        <v>0.17729005125509265</v>
      </c>
      <c r="O2582" s="4"/>
      <c r="P2582" s="23"/>
      <c r="R2582" s="34">
        <v>212.75</v>
      </c>
      <c r="S2582" s="34">
        <v>212</v>
      </c>
      <c r="T2582" s="36">
        <v>88.1</v>
      </c>
      <c r="U2582" s="34">
        <v>68.3</v>
      </c>
      <c r="V2582" s="34">
        <v>75.75</v>
      </c>
      <c r="W2582" s="78"/>
      <c r="Y2582" s="78"/>
    </row>
    <row r="2583" spans="1:25" outlineLevel="1" x14ac:dyDescent="0.2">
      <c r="A2583" s="27">
        <f t="shared" si="114"/>
        <v>2578</v>
      </c>
      <c r="B2583" s="50">
        <f>B2582+1</f>
        <v>43545</v>
      </c>
      <c r="C2583" s="34">
        <v>84.1</v>
      </c>
      <c r="D2583" s="34">
        <v>95.8</v>
      </c>
      <c r="E2583" s="34">
        <v>1.35</v>
      </c>
      <c r="F2583" s="34">
        <v>11.5</v>
      </c>
      <c r="G2583" s="34">
        <v>5</v>
      </c>
      <c r="H2583" s="34">
        <v>181.35</v>
      </c>
      <c r="I2583" s="34">
        <v>192.5</v>
      </c>
      <c r="J2583" s="34"/>
      <c r="K2583" s="24">
        <f t="shared" si="115"/>
        <v>76.635999999999996</v>
      </c>
      <c r="L2583" s="24"/>
      <c r="M2583" s="9">
        <v>13.46</v>
      </c>
      <c r="N2583" s="76">
        <f t="shared" si="116"/>
        <v>0.17563547157993634</v>
      </c>
      <c r="O2583" s="4"/>
      <c r="P2583" s="23"/>
      <c r="R2583" s="34">
        <v>212.5</v>
      </c>
      <c r="S2583" s="34">
        <v>212</v>
      </c>
      <c r="T2583" s="36">
        <v>88.15</v>
      </c>
      <c r="U2583" s="34">
        <v>68.3</v>
      </c>
      <c r="V2583" s="34">
        <v>75.849999999999994</v>
      </c>
      <c r="W2583" s="78"/>
      <c r="Y2583" s="78"/>
    </row>
    <row r="2584" spans="1:25" outlineLevel="1" x14ac:dyDescent="0.2">
      <c r="A2584" s="27">
        <f t="shared" si="114"/>
        <v>2579</v>
      </c>
      <c r="B2584" s="50">
        <f>B2583+1</f>
        <v>43546</v>
      </c>
      <c r="C2584" s="34">
        <v>86.8</v>
      </c>
      <c r="D2584" s="34">
        <v>98.5</v>
      </c>
      <c r="E2584" s="34">
        <v>1.35</v>
      </c>
      <c r="F2584" s="34">
        <v>11.5</v>
      </c>
      <c r="G2584" s="34">
        <v>4.95</v>
      </c>
      <c r="H2584" s="34">
        <v>178.6</v>
      </c>
      <c r="I2584" s="34">
        <v>189.75</v>
      </c>
      <c r="J2584" s="34"/>
      <c r="K2584" s="24">
        <f t="shared" si="115"/>
        <v>79.12</v>
      </c>
      <c r="L2584" s="24"/>
      <c r="M2584" s="9">
        <v>12.82</v>
      </c>
      <c r="N2584" s="76">
        <f t="shared" si="116"/>
        <v>0.16203235591506571</v>
      </c>
      <c r="O2584" s="4"/>
      <c r="P2584" s="23"/>
      <c r="R2584" s="34">
        <v>212</v>
      </c>
      <c r="S2584" s="34">
        <v>208</v>
      </c>
      <c r="T2584" s="36">
        <v>90.9</v>
      </c>
      <c r="U2584" s="34">
        <v>70.650000000000006</v>
      </c>
      <c r="V2584" s="34">
        <v>78.5</v>
      </c>
      <c r="W2584" s="78"/>
      <c r="Y2584" s="78"/>
    </row>
    <row r="2585" spans="1:25" outlineLevel="1" x14ac:dyDescent="0.2">
      <c r="A2585" s="27">
        <f t="shared" si="114"/>
        <v>2580</v>
      </c>
      <c r="B2585" s="50">
        <f>B2584+3</f>
        <v>43549</v>
      </c>
      <c r="C2585" s="34">
        <v>84.95</v>
      </c>
      <c r="D2585" s="34">
        <v>96.65</v>
      </c>
      <c r="E2585" s="34">
        <v>1.35</v>
      </c>
      <c r="F2585" s="34">
        <v>11.5</v>
      </c>
      <c r="G2585" s="34">
        <v>4.95</v>
      </c>
      <c r="H2585" s="34">
        <v>178.6</v>
      </c>
      <c r="I2585" s="34">
        <v>189.75</v>
      </c>
      <c r="J2585" s="34"/>
      <c r="K2585" s="24">
        <f t="shared" si="115"/>
        <v>77.418000000000006</v>
      </c>
      <c r="L2585" s="24"/>
      <c r="M2585" s="9">
        <v>12.86</v>
      </c>
      <c r="N2585" s="76">
        <f t="shared" si="116"/>
        <v>0.16611124028003821</v>
      </c>
      <c r="O2585" s="4"/>
      <c r="P2585" s="23"/>
      <c r="R2585" s="34">
        <v>209.75</v>
      </c>
      <c r="S2585" s="34">
        <v>207</v>
      </c>
      <c r="T2585" s="36">
        <v>89</v>
      </c>
      <c r="U2585" s="34">
        <v>71.5</v>
      </c>
      <c r="V2585" s="34">
        <v>76.8</v>
      </c>
      <c r="W2585" s="78"/>
      <c r="Y2585" s="78"/>
    </row>
    <row r="2586" spans="1:25" outlineLevel="1" x14ac:dyDescent="0.2">
      <c r="A2586" s="27">
        <f t="shared" si="114"/>
        <v>2581</v>
      </c>
      <c r="B2586" s="50">
        <f>B2585+1</f>
        <v>43550</v>
      </c>
      <c r="C2586" s="34">
        <v>84.8</v>
      </c>
      <c r="D2586" s="34">
        <v>96.5</v>
      </c>
      <c r="E2586" s="34">
        <v>1.35</v>
      </c>
      <c r="F2586" s="34">
        <v>11.5</v>
      </c>
      <c r="G2586" s="34">
        <v>4.8</v>
      </c>
      <c r="H2586" s="34">
        <v>178.25</v>
      </c>
      <c r="I2586" s="34">
        <v>189.25</v>
      </c>
      <c r="J2586" s="34"/>
      <c r="K2586" s="24">
        <f t="shared" si="115"/>
        <v>77.28</v>
      </c>
      <c r="L2586" s="24"/>
      <c r="M2586" s="9">
        <v>13.02</v>
      </c>
      <c r="N2586" s="76">
        <f t="shared" si="116"/>
        <v>0.16847826086956522</v>
      </c>
      <c r="O2586" s="4"/>
      <c r="P2586" s="23"/>
      <c r="R2586" s="34">
        <v>208.75</v>
      </c>
      <c r="S2586" s="34">
        <v>206.5</v>
      </c>
      <c r="T2586" s="36">
        <v>88.85</v>
      </c>
      <c r="U2586" s="34">
        <v>72</v>
      </c>
      <c r="V2586" s="34">
        <v>77.349999999999994</v>
      </c>
      <c r="W2586" s="78"/>
      <c r="Y2586" s="78"/>
    </row>
    <row r="2587" spans="1:25" outlineLevel="1" x14ac:dyDescent="0.2">
      <c r="A2587" s="27">
        <f t="shared" si="114"/>
        <v>2582</v>
      </c>
      <c r="B2587" s="50">
        <f>B2586+1</f>
        <v>43551</v>
      </c>
      <c r="C2587" s="34">
        <v>84.4</v>
      </c>
      <c r="D2587" s="34">
        <v>96.1</v>
      </c>
      <c r="E2587" s="34">
        <v>1.35</v>
      </c>
      <c r="F2587" s="34">
        <v>12</v>
      </c>
      <c r="G2587" s="34">
        <v>4.5999999999999996</v>
      </c>
      <c r="H2587" s="34">
        <v>178.45</v>
      </c>
      <c r="I2587" s="34">
        <v>189.25</v>
      </c>
      <c r="J2587" s="34"/>
      <c r="K2587" s="24">
        <f t="shared" si="115"/>
        <v>76.411999999999992</v>
      </c>
      <c r="L2587" s="24"/>
      <c r="M2587" s="9">
        <v>12.67</v>
      </c>
      <c r="N2587" s="76">
        <f t="shared" si="116"/>
        <v>0.16581165262000735</v>
      </c>
      <c r="O2587" s="4"/>
      <c r="P2587" s="23"/>
      <c r="R2587" s="34">
        <v>208.5</v>
      </c>
      <c r="S2587" s="34">
        <v>206</v>
      </c>
      <c r="T2587" s="36">
        <v>88.45</v>
      </c>
      <c r="U2587" s="34">
        <v>71.3</v>
      </c>
      <c r="V2587" s="34">
        <v>76.650000000000006</v>
      </c>
      <c r="W2587" s="78"/>
      <c r="Y2587" s="78"/>
    </row>
    <row r="2588" spans="1:25" outlineLevel="1" x14ac:dyDescent="0.2">
      <c r="A2588" s="27">
        <f t="shared" si="114"/>
        <v>2583</v>
      </c>
      <c r="B2588" s="50">
        <f>B2587+1</f>
        <v>43552</v>
      </c>
      <c r="C2588" s="34">
        <v>83.85</v>
      </c>
      <c r="D2588" s="34">
        <v>95.55</v>
      </c>
      <c r="E2588" s="34">
        <v>1.35</v>
      </c>
      <c r="F2588" s="34">
        <v>11.9</v>
      </c>
      <c r="G2588" s="34">
        <v>4.7</v>
      </c>
      <c r="H2588" s="34">
        <v>175.25</v>
      </c>
      <c r="I2588" s="34">
        <v>186</v>
      </c>
      <c r="J2588" s="34"/>
      <c r="K2588" s="24">
        <f t="shared" si="115"/>
        <v>76.006</v>
      </c>
      <c r="L2588" s="24"/>
      <c r="M2588" s="9">
        <v>12.63</v>
      </c>
      <c r="N2588" s="76">
        <f t="shared" si="116"/>
        <v>0.16617109175591402</v>
      </c>
      <c r="O2588" s="4"/>
      <c r="P2588" s="23"/>
      <c r="R2588" s="34">
        <v>207</v>
      </c>
      <c r="S2588" s="34">
        <v>202</v>
      </c>
      <c r="T2588" s="36">
        <v>87.9</v>
      </c>
      <c r="U2588" s="34">
        <v>71.3</v>
      </c>
      <c r="V2588" s="34">
        <v>76.599999999999994</v>
      </c>
      <c r="W2588" s="78"/>
      <c r="Y2588" s="78"/>
    </row>
    <row r="2589" spans="1:25" outlineLevel="1" x14ac:dyDescent="0.2">
      <c r="A2589" s="27">
        <f t="shared" si="114"/>
        <v>2584</v>
      </c>
      <c r="B2589" s="50">
        <f>B2588+1</f>
        <v>43553</v>
      </c>
      <c r="C2589" s="34">
        <v>87.05</v>
      </c>
      <c r="D2589" s="34">
        <v>98.75</v>
      </c>
      <c r="E2589" s="34">
        <v>1.35</v>
      </c>
      <c r="F2589" s="34">
        <v>11.85</v>
      </c>
      <c r="G2589" s="34">
        <v>4.6500000000000004</v>
      </c>
      <c r="H2589" s="34">
        <v>175.3</v>
      </c>
      <c r="I2589" s="34">
        <v>186</v>
      </c>
      <c r="J2589" s="34"/>
      <c r="K2589" s="24">
        <f t="shared" si="115"/>
        <v>79.000000000000014</v>
      </c>
      <c r="L2589" s="24"/>
      <c r="M2589" s="9">
        <v>13.06</v>
      </c>
      <c r="N2589" s="76">
        <f t="shared" si="116"/>
        <v>0.16531645569620251</v>
      </c>
      <c r="O2589" s="4"/>
      <c r="P2589" s="23"/>
      <c r="R2589" s="34">
        <v>204.5</v>
      </c>
      <c r="S2589" s="34">
        <v>201.75</v>
      </c>
      <c r="T2589" s="36">
        <v>91.15</v>
      </c>
      <c r="U2589" s="34">
        <v>73.75</v>
      </c>
      <c r="V2589" s="34">
        <v>79.3</v>
      </c>
      <c r="W2589" s="78"/>
      <c r="Y2589" s="78"/>
    </row>
    <row r="2590" spans="1:25" outlineLevel="1" x14ac:dyDescent="0.2">
      <c r="A2590" s="27">
        <f t="shared" si="114"/>
        <v>2585</v>
      </c>
      <c r="B2590" s="50">
        <f>B2589+3</f>
        <v>43556</v>
      </c>
      <c r="C2590" s="34">
        <v>87.9</v>
      </c>
      <c r="D2590" s="34">
        <v>99.6</v>
      </c>
      <c r="E2590" s="34">
        <v>1.35</v>
      </c>
      <c r="F2590" s="34">
        <v>11.85</v>
      </c>
      <c r="G2590" s="34">
        <v>4.55</v>
      </c>
      <c r="H2590" s="34">
        <v>175.4</v>
      </c>
      <c r="I2590" s="34">
        <v>186</v>
      </c>
      <c r="J2590" s="34"/>
      <c r="K2590" s="24">
        <f t="shared" si="115"/>
        <v>79.782000000000011</v>
      </c>
      <c r="L2590" s="24"/>
      <c r="M2590" s="9">
        <v>13.58</v>
      </c>
      <c r="N2590" s="76">
        <f t="shared" si="116"/>
        <v>0.17021383269409138</v>
      </c>
      <c r="O2590" s="4"/>
      <c r="P2590" s="23"/>
      <c r="R2590" s="34">
        <v>204.5</v>
      </c>
      <c r="S2590" s="34">
        <v>201.75</v>
      </c>
      <c r="T2590" s="36">
        <v>92</v>
      </c>
      <c r="U2590" s="34">
        <v>73.2</v>
      </c>
      <c r="V2590" s="34">
        <v>78.7</v>
      </c>
      <c r="W2590" s="78"/>
      <c r="Y2590" s="78"/>
    </row>
    <row r="2591" spans="1:25" outlineLevel="1" x14ac:dyDescent="0.2">
      <c r="A2591" s="27">
        <f t="shared" si="114"/>
        <v>2586</v>
      </c>
      <c r="B2591" s="50">
        <f>B2590+1</f>
        <v>43557</v>
      </c>
      <c r="C2591" s="34">
        <v>89.65</v>
      </c>
      <c r="D2591" s="34">
        <v>101.35</v>
      </c>
      <c r="E2591" s="34">
        <v>1.35</v>
      </c>
      <c r="F2591" s="34">
        <v>12.25</v>
      </c>
      <c r="G2591" s="34">
        <v>4.3499999999999996</v>
      </c>
      <c r="H2591" s="34">
        <v>174.4</v>
      </c>
      <c r="I2591" s="34">
        <v>185</v>
      </c>
      <c r="J2591" s="34"/>
      <c r="K2591" s="24">
        <f t="shared" si="115"/>
        <v>80.992000000000004</v>
      </c>
      <c r="L2591" s="24"/>
      <c r="M2591" s="9">
        <v>13.47</v>
      </c>
      <c r="N2591" s="76">
        <f t="shared" si="116"/>
        <v>0.16631272224417226</v>
      </c>
      <c r="O2591" s="4"/>
      <c r="P2591" s="23"/>
      <c r="R2591" s="34">
        <v>201</v>
      </c>
      <c r="S2591" s="34">
        <v>200</v>
      </c>
      <c r="T2591" s="36">
        <v>93.8</v>
      </c>
      <c r="U2591" s="34">
        <v>74.900000000000006</v>
      </c>
      <c r="V2591" s="34">
        <v>80.849999999999994</v>
      </c>
      <c r="W2591" s="78"/>
      <c r="Y2591" s="78"/>
    </row>
    <row r="2592" spans="1:25" outlineLevel="1" x14ac:dyDescent="0.2">
      <c r="A2592" s="27">
        <f t="shared" si="114"/>
        <v>2587</v>
      </c>
      <c r="B2592" s="50">
        <f>B2591+1</f>
        <v>43558</v>
      </c>
      <c r="C2592" s="34">
        <v>93.1</v>
      </c>
      <c r="D2592" s="34">
        <v>104.8</v>
      </c>
      <c r="E2592" s="34">
        <v>1.35</v>
      </c>
      <c r="F2592" s="34">
        <v>12.45</v>
      </c>
      <c r="G2592" s="34">
        <v>4.4000000000000004</v>
      </c>
      <c r="H2592" s="34">
        <v>174.4</v>
      </c>
      <c r="I2592" s="34">
        <v>185</v>
      </c>
      <c r="J2592" s="34"/>
      <c r="K2592" s="24">
        <f t="shared" si="115"/>
        <v>83.965999999999994</v>
      </c>
      <c r="L2592" s="24"/>
      <c r="M2592" s="9">
        <v>13.34</v>
      </c>
      <c r="N2592" s="76">
        <f t="shared" si="116"/>
        <v>0.1588738298835243</v>
      </c>
      <c r="O2592" s="4"/>
      <c r="P2592" s="23"/>
      <c r="R2592" s="34">
        <v>199</v>
      </c>
      <c r="S2592" s="34">
        <v>200</v>
      </c>
      <c r="T2592" s="36">
        <v>97.1</v>
      </c>
      <c r="U2592" s="34">
        <v>77.849999999999994</v>
      </c>
      <c r="V2592" s="34">
        <v>84.15</v>
      </c>
      <c r="W2592" s="78"/>
      <c r="Y2592" s="78"/>
    </row>
    <row r="2593" spans="1:25" outlineLevel="1" x14ac:dyDescent="0.2">
      <c r="A2593" s="27">
        <f t="shared" si="114"/>
        <v>2588</v>
      </c>
      <c r="B2593" s="50">
        <f>B2592+1</f>
        <v>43559</v>
      </c>
      <c r="C2593" s="34">
        <v>92.9</v>
      </c>
      <c r="D2593" s="34">
        <v>104.6</v>
      </c>
      <c r="E2593" s="34">
        <v>1.35</v>
      </c>
      <c r="F2593" s="34">
        <v>12.7</v>
      </c>
      <c r="G2593" s="34">
        <v>4.5</v>
      </c>
      <c r="H2593" s="34">
        <v>174.4</v>
      </c>
      <c r="I2593" s="34">
        <v>185</v>
      </c>
      <c r="J2593" s="34"/>
      <c r="K2593" s="24">
        <f t="shared" si="115"/>
        <v>83.531999999999996</v>
      </c>
      <c r="L2593" s="24"/>
      <c r="M2593" s="9">
        <v>13.47</v>
      </c>
      <c r="N2593" s="76">
        <f t="shared" si="116"/>
        <v>0.16125556672891828</v>
      </c>
      <c r="O2593" s="4"/>
      <c r="P2593" s="23"/>
      <c r="R2593" s="34">
        <v>199</v>
      </c>
      <c r="S2593" s="34">
        <v>200</v>
      </c>
      <c r="T2593" s="36">
        <v>96.85</v>
      </c>
      <c r="U2593" s="34">
        <v>78.5</v>
      </c>
      <c r="V2593" s="34">
        <v>84.8</v>
      </c>
      <c r="W2593" s="78"/>
      <c r="Y2593" s="78"/>
    </row>
    <row r="2594" spans="1:25" outlineLevel="1" x14ac:dyDescent="0.2">
      <c r="A2594" s="27">
        <f t="shared" ref="A2594:A2657" si="117">A2593+1</f>
        <v>2589</v>
      </c>
      <c r="B2594" s="50">
        <f>B2593+1</f>
        <v>43560</v>
      </c>
      <c r="C2594" s="34">
        <v>92.8</v>
      </c>
      <c r="D2594" s="34">
        <v>104.5</v>
      </c>
      <c r="E2594" s="34">
        <v>1.35</v>
      </c>
      <c r="F2594" s="34">
        <v>12.75</v>
      </c>
      <c r="G2594" s="34">
        <v>4.5</v>
      </c>
      <c r="H2594" s="34">
        <v>174.4</v>
      </c>
      <c r="I2594" s="34">
        <v>185</v>
      </c>
      <c r="J2594" s="34"/>
      <c r="K2594" s="24">
        <f t="shared" si="115"/>
        <v>83.39</v>
      </c>
      <c r="L2594" s="24"/>
      <c r="M2594" s="9">
        <v>13.39</v>
      </c>
      <c r="N2594" s="76">
        <f t="shared" si="116"/>
        <v>0.16057081184794342</v>
      </c>
      <c r="O2594" s="4"/>
      <c r="P2594" s="23"/>
      <c r="R2594" s="34">
        <v>202.5</v>
      </c>
      <c r="S2594" s="34">
        <v>200</v>
      </c>
      <c r="T2594" s="36">
        <v>96.75</v>
      </c>
      <c r="U2594" s="34">
        <v>77.8</v>
      </c>
      <c r="V2594" s="34">
        <v>84.55</v>
      </c>
      <c r="W2594" s="78"/>
      <c r="Y2594" s="78"/>
    </row>
    <row r="2595" spans="1:25" outlineLevel="1" x14ac:dyDescent="0.2">
      <c r="A2595" s="27">
        <f t="shared" si="117"/>
        <v>2590</v>
      </c>
      <c r="B2595" s="50">
        <f>B2594+3</f>
        <v>43563</v>
      </c>
      <c r="C2595" s="34">
        <v>95.05</v>
      </c>
      <c r="D2595" s="34">
        <v>106.75</v>
      </c>
      <c r="E2595" s="34">
        <v>1.35</v>
      </c>
      <c r="F2595" s="34">
        <v>12.85</v>
      </c>
      <c r="G2595" s="34">
        <v>4.6500000000000004</v>
      </c>
      <c r="H2595" s="34">
        <v>174.45</v>
      </c>
      <c r="I2595" s="34">
        <v>185</v>
      </c>
      <c r="J2595" s="34"/>
      <c r="K2595" s="24">
        <f t="shared" si="115"/>
        <v>85.360000000000014</v>
      </c>
      <c r="L2595" s="24"/>
      <c r="M2595" s="9">
        <v>13.82</v>
      </c>
      <c r="N2595" s="76">
        <f t="shared" si="116"/>
        <v>0.16190253045923148</v>
      </c>
      <c r="O2595" s="4"/>
      <c r="P2595" s="23"/>
      <c r="R2595" s="34">
        <v>202.5</v>
      </c>
      <c r="S2595" s="34">
        <v>200</v>
      </c>
      <c r="T2595" s="36">
        <v>99.05</v>
      </c>
      <c r="U2595" s="34">
        <v>79.75</v>
      </c>
      <c r="V2595" s="34">
        <v>86.85</v>
      </c>
      <c r="W2595" s="78"/>
      <c r="Y2595" s="78"/>
    </row>
    <row r="2596" spans="1:25" outlineLevel="1" x14ac:dyDescent="0.2">
      <c r="A2596" s="27">
        <f t="shared" si="117"/>
        <v>2591</v>
      </c>
      <c r="B2596" s="50">
        <f>B2595+1</f>
        <v>43564</v>
      </c>
      <c r="C2596" s="34">
        <v>93.4</v>
      </c>
      <c r="D2596" s="34">
        <v>105.1</v>
      </c>
      <c r="E2596" s="34">
        <v>1.35</v>
      </c>
      <c r="F2596" s="34">
        <v>12.9</v>
      </c>
      <c r="G2596" s="34">
        <v>4.75</v>
      </c>
      <c r="H2596" s="34">
        <v>174.45</v>
      </c>
      <c r="I2596" s="34">
        <v>185</v>
      </c>
      <c r="J2596" s="34"/>
      <c r="K2596" s="24">
        <f t="shared" si="115"/>
        <v>83.791999999999987</v>
      </c>
      <c r="L2596" s="24"/>
      <c r="M2596" s="9">
        <v>13.57</v>
      </c>
      <c r="N2596" s="76">
        <f t="shared" si="116"/>
        <v>0.16194863471453125</v>
      </c>
      <c r="O2596" s="4"/>
      <c r="P2596" s="23"/>
      <c r="R2596" s="34">
        <v>202.5</v>
      </c>
      <c r="S2596" s="34">
        <v>200</v>
      </c>
      <c r="T2596" s="36">
        <v>97.4</v>
      </c>
      <c r="U2596" s="34">
        <v>78.150000000000006</v>
      </c>
      <c r="V2596" s="34">
        <v>85.1</v>
      </c>
      <c r="W2596" s="78"/>
      <c r="Y2596" s="78"/>
    </row>
    <row r="2597" spans="1:25" outlineLevel="1" x14ac:dyDescent="0.2">
      <c r="A2597" s="27">
        <f t="shared" si="117"/>
        <v>2592</v>
      </c>
      <c r="B2597" s="50">
        <f>B2596+1</f>
        <v>43565</v>
      </c>
      <c r="C2597" s="34">
        <v>94.3</v>
      </c>
      <c r="D2597" s="34">
        <v>106</v>
      </c>
      <c r="E2597" s="34">
        <v>1.35</v>
      </c>
      <c r="F2597" s="34">
        <v>12.8</v>
      </c>
      <c r="G2597" s="34">
        <v>4.9000000000000004</v>
      </c>
      <c r="H2597" s="34">
        <v>174.45</v>
      </c>
      <c r="I2597" s="34">
        <v>185</v>
      </c>
      <c r="J2597" s="34"/>
      <c r="K2597" s="24">
        <f t="shared" si="115"/>
        <v>84.720000000000013</v>
      </c>
      <c r="L2597" s="24"/>
      <c r="M2597" s="9">
        <v>13.56</v>
      </c>
      <c r="N2597" s="76">
        <f t="shared" si="116"/>
        <v>0.16005665722379603</v>
      </c>
      <c r="O2597" s="4"/>
      <c r="P2597" s="23"/>
      <c r="R2597" s="34">
        <v>205</v>
      </c>
      <c r="S2597" s="34">
        <v>199.75</v>
      </c>
      <c r="T2597" s="36">
        <v>98.3</v>
      </c>
      <c r="U2597" s="34">
        <v>78.3</v>
      </c>
      <c r="V2597" s="34">
        <v>85.25</v>
      </c>
      <c r="W2597" s="78"/>
      <c r="Y2597" s="78"/>
    </row>
    <row r="2598" spans="1:25" outlineLevel="1" x14ac:dyDescent="0.2">
      <c r="A2598" s="27">
        <f t="shared" si="117"/>
        <v>2593</v>
      </c>
      <c r="B2598" s="50">
        <f>B2597+1</f>
        <v>43566</v>
      </c>
      <c r="C2598" s="34">
        <v>95</v>
      </c>
      <c r="D2598" s="34">
        <v>107.5</v>
      </c>
      <c r="E2598" s="34">
        <v>1.35</v>
      </c>
      <c r="F2598" s="34">
        <v>12.75</v>
      </c>
      <c r="G2598" s="34">
        <v>4.95</v>
      </c>
      <c r="H2598" s="34">
        <v>174.45</v>
      </c>
      <c r="I2598" s="34">
        <v>185</v>
      </c>
      <c r="J2598" s="34"/>
      <c r="K2598" s="24">
        <f t="shared" si="115"/>
        <v>86.15</v>
      </c>
      <c r="L2598" s="24"/>
      <c r="M2598" s="9">
        <v>13.4</v>
      </c>
      <c r="N2598" s="76">
        <f t="shared" si="116"/>
        <v>0.1555426581543819</v>
      </c>
      <c r="O2598" s="4"/>
      <c r="P2598" s="23"/>
      <c r="R2598" s="34">
        <v>201.75</v>
      </c>
      <c r="S2598" s="34">
        <v>199.75</v>
      </c>
      <c r="T2598" s="36">
        <v>99.25</v>
      </c>
      <c r="U2598" s="34">
        <v>79.45</v>
      </c>
      <c r="V2598" s="34">
        <v>86.45</v>
      </c>
      <c r="W2598" s="78"/>
      <c r="Y2598" s="78"/>
    </row>
    <row r="2599" spans="1:25" outlineLevel="1" x14ac:dyDescent="0.2">
      <c r="A2599" s="27">
        <f t="shared" si="117"/>
        <v>2594</v>
      </c>
      <c r="B2599" s="50">
        <f>B2598+1</f>
        <v>43567</v>
      </c>
      <c r="C2599" s="34">
        <v>95.8</v>
      </c>
      <c r="D2599" s="34">
        <v>110.6</v>
      </c>
      <c r="E2599" s="34">
        <v>1.35</v>
      </c>
      <c r="F2599" s="34">
        <v>12.75</v>
      </c>
      <c r="G2599" s="34">
        <v>5.05</v>
      </c>
      <c r="H2599" s="34">
        <v>174.95</v>
      </c>
      <c r="I2599" s="34">
        <v>185.5</v>
      </c>
      <c r="J2599" s="34"/>
      <c r="K2599" s="24">
        <f t="shared" si="115"/>
        <v>89.001999999999995</v>
      </c>
      <c r="L2599" s="24"/>
      <c r="M2599" s="9">
        <v>13.24</v>
      </c>
      <c r="N2599" s="76">
        <f t="shared" si="116"/>
        <v>0.1487607020066965</v>
      </c>
      <c r="O2599" s="4"/>
      <c r="P2599" s="23"/>
      <c r="R2599" s="34">
        <v>205.75</v>
      </c>
      <c r="S2599" s="34">
        <v>200.75</v>
      </c>
      <c r="T2599" s="36">
        <v>100.05</v>
      </c>
      <c r="U2599" s="34">
        <v>80.5</v>
      </c>
      <c r="V2599" s="34">
        <v>87.6</v>
      </c>
      <c r="W2599" s="78"/>
      <c r="Y2599" s="78"/>
    </row>
    <row r="2600" spans="1:25" outlineLevel="1" x14ac:dyDescent="0.2">
      <c r="A2600" s="27">
        <f t="shared" si="117"/>
        <v>2595</v>
      </c>
      <c r="B2600" s="50">
        <f>B2599+3</f>
        <v>43570</v>
      </c>
      <c r="C2600" s="34">
        <v>95.8</v>
      </c>
      <c r="D2600" s="34">
        <v>110.6</v>
      </c>
      <c r="E2600" s="34">
        <v>1.35</v>
      </c>
      <c r="F2600" s="34">
        <v>12.75</v>
      </c>
      <c r="G2600" s="34">
        <v>5.2</v>
      </c>
      <c r="H2600" s="34">
        <v>176.95</v>
      </c>
      <c r="I2600" s="34">
        <v>185.5</v>
      </c>
      <c r="J2600" s="34"/>
      <c r="K2600" s="24">
        <f t="shared" si="115"/>
        <v>89.001999999999995</v>
      </c>
      <c r="L2600" s="24"/>
      <c r="M2600" s="9">
        <v>13.28</v>
      </c>
      <c r="N2600" s="76">
        <f t="shared" si="116"/>
        <v>0.14921013010943573</v>
      </c>
      <c r="O2600" s="4"/>
      <c r="P2600" s="23"/>
      <c r="R2600" s="34">
        <v>205.75</v>
      </c>
      <c r="S2600" s="34">
        <v>201.25</v>
      </c>
      <c r="T2600" s="36">
        <v>100.05</v>
      </c>
      <c r="U2600" s="34">
        <v>80.3</v>
      </c>
      <c r="V2600" s="34">
        <v>87.35</v>
      </c>
      <c r="W2600" s="78"/>
      <c r="Y2600" s="78"/>
    </row>
    <row r="2601" spans="1:25" outlineLevel="1" x14ac:dyDescent="0.2">
      <c r="A2601" s="27">
        <f t="shared" si="117"/>
        <v>2596</v>
      </c>
      <c r="B2601" s="50">
        <f>B2600+1</f>
        <v>43571</v>
      </c>
      <c r="C2601" s="34">
        <v>94.3</v>
      </c>
      <c r="D2601" s="34">
        <v>109.1</v>
      </c>
      <c r="E2601" s="34">
        <v>1.35</v>
      </c>
      <c r="F2601" s="34">
        <v>12.75</v>
      </c>
      <c r="G2601" s="34">
        <v>5.3</v>
      </c>
      <c r="H2601" s="34">
        <v>179</v>
      </c>
      <c r="I2601" s="34">
        <v>189.75</v>
      </c>
      <c r="J2601" s="34"/>
      <c r="K2601" s="24">
        <f t="shared" si="115"/>
        <v>87.622</v>
      </c>
      <c r="L2601" s="24"/>
      <c r="M2601" s="9">
        <v>13.57</v>
      </c>
      <c r="N2601" s="76">
        <f t="shared" si="116"/>
        <v>0.15486978156170825</v>
      </c>
      <c r="O2601" s="4"/>
      <c r="P2601" s="23"/>
      <c r="R2601" s="34">
        <v>206</v>
      </c>
      <c r="S2601" s="34">
        <v>202.5</v>
      </c>
      <c r="T2601" s="36">
        <v>98.5</v>
      </c>
      <c r="U2601" s="34">
        <v>78.8</v>
      </c>
      <c r="V2601" s="34">
        <v>85.7</v>
      </c>
      <c r="W2601" s="78"/>
      <c r="Y2601" s="78"/>
    </row>
    <row r="2602" spans="1:25" outlineLevel="1" x14ac:dyDescent="0.2">
      <c r="A2602" s="27">
        <f t="shared" si="117"/>
        <v>2597</v>
      </c>
      <c r="B2602" s="50">
        <f>B2601+1</f>
        <v>43572</v>
      </c>
      <c r="C2602" s="34">
        <v>92.5</v>
      </c>
      <c r="D2602" s="34">
        <v>107.3</v>
      </c>
      <c r="E2602" s="34">
        <v>1.4</v>
      </c>
      <c r="F2602" s="34">
        <v>12.75</v>
      </c>
      <c r="G2602" s="34">
        <v>5.35</v>
      </c>
      <c r="H2602" s="34">
        <v>179.25</v>
      </c>
      <c r="I2602" s="34">
        <v>190.25</v>
      </c>
      <c r="J2602" s="34"/>
      <c r="K2602" s="24">
        <f t="shared" si="115"/>
        <v>85.966000000000008</v>
      </c>
      <c r="L2602" s="24"/>
      <c r="M2602" s="9">
        <v>13.27</v>
      </c>
      <c r="N2602" s="76">
        <f t="shared" si="116"/>
        <v>0.15436335295349321</v>
      </c>
      <c r="O2602" s="4"/>
      <c r="P2602" s="23"/>
      <c r="R2602" s="34">
        <v>206</v>
      </c>
      <c r="S2602" s="34">
        <v>204</v>
      </c>
      <c r="T2602" s="36">
        <v>96.7</v>
      </c>
      <c r="U2602" s="34">
        <v>77.3</v>
      </c>
      <c r="V2602" s="34">
        <v>84.1</v>
      </c>
      <c r="W2602" s="78"/>
      <c r="Y2602" s="78"/>
    </row>
    <row r="2603" spans="1:25" outlineLevel="1" x14ac:dyDescent="0.2">
      <c r="A2603" s="27">
        <f t="shared" si="117"/>
        <v>2598</v>
      </c>
      <c r="B2603" s="50">
        <f>B2602+1</f>
        <v>43573</v>
      </c>
      <c r="C2603" s="34">
        <v>91.8</v>
      </c>
      <c r="D2603" s="34">
        <v>106.6</v>
      </c>
      <c r="E2603" s="34">
        <v>1.4</v>
      </c>
      <c r="F2603" s="34">
        <v>13.1</v>
      </c>
      <c r="G2603" s="34">
        <v>5.35</v>
      </c>
      <c r="H2603" s="34">
        <v>179.25</v>
      </c>
      <c r="I2603" s="34">
        <v>190.25</v>
      </c>
      <c r="J2603" s="34"/>
      <c r="K2603" s="24">
        <f t="shared" si="115"/>
        <v>84.972000000000008</v>
      </c>
      <c r="L2603" s="24"/>
      <c r="M2603" s="9">
        <v>13.32</v>
      </c>
      <c r="N2603" s="76">
        <f t="shared" si="116"/>
        <v>0.15675752012427621</v>
      </c>
      <c r="O2603" s="4"/>
      <c r="P2603" s="23"/>
      <c r="R2603" s="34">
        <v>206</v>
      </c>
      <c r="S2603" s="34">
        <v>204</v>
      </c>
      <c r="T2603" s="36">
        <v>96</v>
      </c>
      <c r="U2603" s="34">
        <v>76.7</v>
      </c>
      <c r="V2603" s="34">
        <v>83.4</v>
      </c>
      <c r="W2603" s="78"/>
      <c r="Y2603" s="78"/>
    </row>
    <row r="2604" spans="1:25" outlineLevel="1" x14ac:dyDescent="0.2">
      <c r="A2604" s="27">
        <f t="shared" si="117"/>
        <v>2599</v>
      </c>
      <c r="B2604" s="50">
        <f>B2603+1</f>
        <v>43574</v>
      </c>
      <c r="C2604" s="34">
        <f t="shared" ref="C2604:I2604" si="118">C2603</f>
        <v>91.8</v>
      </c>
      <c r="D2604" s="34">
        <f t="shared" si="118"/>
        <v>106.6</v>
      </c>
      <c r="E2604" s="34">
        <f t="shared" si="118"/>
        <v>1.4</v>
      </c>
      <c r="F2604" s="34">
        <f t="shared" si="118"/>
        <v>13.1</v>
      </c>
      <c r="G2604" s="34">
        <f t="shared" si="118"/>
        <v>5.35</v>
      </c>
      <c r="H2604" s="34">
        <f t="shared" si="118"/>
        <v>179.25</v>
      </c>
      <c r="I2604" s="34">
        <f t="shared" si="118"/>
        <v>190.25</v>
      </c>
      <c r="J2604" s="34"/>
      <c r="K2604" s="34">
        <f>K2603</f>
        <v>84.972000000000008</v>
      </c>
      <c r="L2604" s="34"/>
      <c r="M2604" s="9">
        <v>13.32</v>
      </c>
      <c r="N2604" s="76">
        <f t="shared" si="116"/>
        <v>0.15675752012427621</v>
      </c>
      <c r="O2604" s="34">
        <f>O2603</f>
        <v>0</v>
      </c>
      <c r="P2604" s="34">
        <f>P2603</f>
        <v>0</v>
      </c>
      <c r="Q2604" s="34"/>
      <c r="R2604" s="34">
        <f>R2603</f>
        <v>206</v>
      </c>
      <c r="S2604" s="34">
        <f>S2603</f>
        <v>204</v>
      </c>
      <c r="T2604" s="34">
        <f>T2603</f>
        <v>96</v>
      </c>
      <c r="U2604" s="34">
        <v>76.7</v>
      </c>
      <c r="V2604" s="34">
        <v>83.4</v>
      </c>
      <c r="W2604" s="78"/>
      <c r="Y2604" s="78"/>
    </row>
    <row r="2605" spans="1:25" outlineLevel="1" x14ac:dyDescent="0.2">
      <c r="A2605" s="27">
        <f t="shared" si="117"/>
        <v>2600</v>
      </c>
      <c r="B2605" s="50">
        <f>B2604+3</f>
        <v>43577</v>
      </c>
      <c r="C2605" s="34">
        <v>93.6</v>
      </c>
      <c r="D2605" s="34">
        <v>108.4</v>
      </c>
      <c r="E2605" s="34">
        <f>E2604</f>
        <v>1.4</v>
      </c>
      <c r="F2605" s="34">
        <v>11.2</v>
      </c>
      <c r="G2605" s="34">
        <v>5.8</v>
      </c>
      <c r="H2605" s="34">
        <v>179.55</v>
      </c>
      <c r="I2605" s="34">
        <v>190.75</v>
      </c>
      <c r="J2605" s="34"/>
      <c r="K2605" s="24">
        <f t="shared" ref="K2605:K2636" si="119">+D2605*0.92-F2605</f>
        <v>88.528000000000006</v>
      </c>
      <c r="L2605" s="34"/>
      <c r="M2605" s="9">
        <v>13.06</v>
      </c>
      <c r="N2605" s="76">
        <f t="shared" si="116"/>
        <v>0.14752394722573647</v>
      </c>
      <c r="O2605" s="34"/>
      <c r="P2605" s="34"/>
      <c r="Q2605" s="34"/>
      <c r="R2605" s="34">
        <v>203.75</v>
      </c>
      <c r="S2605" s="34">
        <v>204.5</v>
      </c>
      <c r="T2605" s="34">
        <v>98.55</v>
      </c>
      <c r="U2605" s="34">
        <v>78.3</v>
      </c>
      <c r="V2605" s="34">
        <v>85.1</v>
      </c>
      <c r="W2605" s="78"/>
      <c r="Y2605" s="78"/>
    </row>
    <row r="2606" spans="1:25" outlineLevel="1" x14ac:dyDescent="0.2">
      <c r="A2606" s="27">
        <f t="shared" si="117"/>
        <v>2601</v>
      </c>
      <c r="B2606" s="50">
        <f>B2605+1</f>
        <v>43578</v>
      </c>
      <c r="C2606" s="34">
        <v>94.2</v>
      </c>
      <c r="D2606" s="34">
        <v>109</v>
      </c>
      <c r="E2606" s="34">
        <f>E2605</f>
        <v>1.4</v>
      </c>
      <c r="F2606" s="34">
        <v>13.2</v>
      </c>
      <c r="G2606" s="34">
        <v>5.9</v>
      </c>
      <c r="H2606" s="34">
        <v>181.8</v>
      </c>
      <c r="I2606" s="34">
        <v>193</v>
      </c>
      <c r="J2606" s="34"/>
      <c r="K2606" s="24">
        <f t="shared" si="119"/>
        <v>87.08</v>
      </c>
      <c r="L2606" s="34"/>
      <c r="M2606" s="9">
        <v>13.17</v>
      </c>
      <c r="N2606" s="76">
        <f t="shared" si="116"/>
        <v>0.15124023886081764</v>
      </c>
      <c r="O2606" s="34"/>
      <c r="P2606" s="34"/>
      <c r="Q2606" s="34"/>
      <c r="R2606" s="34">
        <v>203.75</v>
      </c>
      <c r="S2606" s="34">
        <v>205</v>
      </c>
      <c r="T2606" s="34">
        <v>99.15</v>
      </c>
      <c r="U2606" s="34">
        <v>80.650000000000006</v>
      </c>
      <c r="V2606" s="34">
        <v>85.75</v>
      </c>
      <c r="W2606" s="78"/>
      <c r="Y2606" s="78"/>
    </row>
    <row r="2607" spans="1:25" outlineLevel="1" x14ac:dyDescent="0.2">
      <c r="A2607" s="27">
        <f t="shared" si="117"/>
        <v>2602</v>
      </c>
      <c r="B2607" s="50">
        <f>B2606+1</f>
        <v>43579</v>
      </c>
      <c r="C2607" s="34">
        <v>92.55</v>
      </c>
      <c r="D2607" s="34">
        <v>107.35</v>
      </c>
      <c r="E2607" s="34">
        <f>E2606</f>
        <v>1.4</v>
      </c>
      <c r="F2607" s="34">
        <v>13.3</v>
      </c>
      <c r="G2607" s="34">
        <v>6</v>
      </c>
      <c r="H2607" s="34">
        <v>181.8</v>
      </c>
      <c r="I2607" s="34">
        <v>193</v>
      </c>
      <c r="J2607" s="34"/>
      <c r="K2607" s="24">
        <f t="shared" si="119"/>
        <v>85.462000000000003</v>
      </c>
      <c r="L2607" s="34"/>
      <c r="M2607" s="9">
        <v>12.56</v>
      </c>
      <c r="N2607" s="76">
        <f t="shared" si="116"/>
        <v>0.14696590297442139</v>
      </c>
      <c r="O2607" s="34"/>
      <c r="P2607" s="34"/>
      <c r="Q2607" s="34"/>
      <c r="R2607" s="34">
        <v>204.25</v>
      </c>
      <c r="S2607" s="34">
        <v>205.5</v>
      </c>
      <c r="T2607" s="34">
        <v>97.5</v>
      </c>
      <c r="U2607" s="34">
        <v>79.2</v>
      </c>
      <c r="V2607" s="34">
        <v>84.2</v>
      </c>
      <c r="W2607" s="78"/>
      <c r="Y2607" s="78"/>
    </row>
    <row r="2608" spans="1:25" outlineLevel="1" x14ac:dyDescent="0.2">
      <c r="A2608" s="27">
        <f t="shared" si="117"/>
        <v>2603</v>
      </c>
      <c r="B2608" s="50">
        <f>B2607+1</f>
        <v>43580</v>
      </c>
      <c r="C2608" s="34">
        <v>92.6</v>
      </c>
      <c r="D2608" s="34">
        <v>107.6</v>
      </c>
      <c r="E2608" s="34">
        <f>E2607</f>
        <v>1.4</v>
      </c>
      <c r="F2608" s="34">
        <v>13.3</v>
      </c>
      <c r="G2608" s="34">
        <v>5.95</v>
      </c>
      <c r="H2608" s="34">
        <v>181.8</v>
      </c>
      <c r="I2608" s="34">
        <v>193</v>
      </c>
      <c r="J2608" s="34"/>
      <c r="K2608" s="24">
        <f t="shared" si="119"/>
        <v>85.692000000000007</v>
      </c>
      <c r="L2608" s="34"/>
      <c r="M2608" s="9">
        <v>12.68</v>
      </c>
      <c r="N2608" s="76">
        <f t="shared" si="116"/>
        <v>0.14797180600289406</v>
      </c>
      <c r="O2608" s="34"/>
      <c r="P2608" s="34"/>
      <c r="Q2608" s="34"/>
      <c r="R2608" s="34">
        <v>204.25</v>
      </c>
      <c r="S2608" s="34">
        <v>205.5</v>
      </c>
      <c r="T2608" s="34">
        <v>97.55</v>
      </c>
      <c r="U2608" s="34">
        <v>79.25</v>
      </c>
      <c r="V2608" s="34">
        <v>84.25</v>
      </c>
      <c r="W2608" s="78"/>
      <c r="Y2608" s="78"/>
    </row>
    <row r="2609" spans="1:25" outlineLevel="1" x14ac:dyDescent="0.2">
      <c r="A2609" s="27">
        <f t="shared" si="117"/>
        <v>2604</v>
      </c>
      <c r="B2609" s="50">
        <f>B2608+1</f>
        <v>43581</v>
      </c>
      <c r="C2609" s="34">
        <v>92.8</v>
      </c>
      <c r="D2609" s="34">
        <v>107.8</v>
      </c>
      <c r="E2609" s="34">
        <f>E2608</f>
        <v>1.4</v>
      </c>
      <c r="F2609" s="34">
        <v>13.8</v>
      </c>
      <c r="G2609" s="34">
        <v>6.35</v>
      </c>
      <c r="H2609" s="34">
        <v>182.05</v>
      </c>
      <c r="I2609" s="34">
        <v>193.25</v>
      </c>
      <c r="J2609" s="34"/>
      <c r="K2609" s="24">
        <f t="shared" si="119"/>
        <v>85.376000000000005</v>
      </c>
      <c r="L2609" s="34"/>
      <c r="M2609" s="9">
        <v>12.82</v>
      </c>
      <c r="N2609" s="76">
        <f t="shared" si="116"/>
        <v>0.15015929535232383</v>
      </c>
      <c r="O2609" s="34"/>
      <c r="P2609" s="34"/>
      <c r="Q2609" s="34"/>
      <c r="R2609" s="34">
        <v>206.25</v>
      </c>
      <c r="S2609" s="34">
        <v>207</v>
      </c>
      <c r="T2609" s="34">
        <v>97.75</v>
      </c>
      <c r="U2609" s="34">
        <v>79.55</v>
      </c>
      <c r="V2609" s="34">
        <v>85.85</v>
      </c>
      <c r="W2609" s="78"/>
      <c r="Y2609" s="78"/>
    </row>
    <row r="2610" spans="1:25" outlineLevel="1" x14ac:dyDescent="0.2">
      <c r="A2610" s="27">
        <f t="shared" si="117"/>
        <v>2605</v>
      </c>
      <c r="B2610" s="50">
        <f>B2609+3</f>
        <v>43584</v>
      </c>
      <c r="C2610" s="34">
        <v>93.35</v>
      </c>
      <c r="D2610" s="34">
        <v>108.35</v>
      </c>
      <c r="E2610" s="34">
        <v>1.45</v>
      </c>
      <c r="F2610" s="34">
        <v>14.95</v>
      </c>
      <c r="G2610" s="34">
        <v>6.6</v>
      </c>
      <c r="H2610" s="34">
        <v>182.15</v>
      </c>
      <c r="I2610" s="34">
        <v>193.25</v>
      </c>
      <c r="J2610" s="34"/>
      <c r="K2610" s="24">
        <f t="shared" si="119"/>
        <v>84.731999999999999</v>
      </c>
      <c r="L2610" s="34"/>
      <c r="M2610" s="9">
        <v>12.78</v>
      </c>
      <c r="N2610" s="76">
        <f t="shared" si="116"/>
        <v>0.15082849454751451</v>
      </c>
      <c r="O2610" s="34"/>
      <c r="P2610" s="34"/>
      <c r="Q2610" s="34"/>
      <c r="R2610" s="34">
        <v>206.25</v>
      </c>
      <c r="S2610" s="34">
        <v>207</v>
      </c>
      <c r="T2610" s="34">
        <v>99</v>
      </c>
      <c r="U2610" s="34">
        <v>80.3</v>
      </c>
      <c r="V2610" s="34">
        <v>86.6</v>
      </c>
      <c r="W2610" s="78"/>
      <c r="Y2610" s="78"/>
    </row>
    <row r="2611" spans="1:25" outlineLevel="1" x14ac:dyDescent="0.2">
      <c r="A2611" s="27">
        <f t="shared" si="117"/>
        <v>2606</v>
      </c>
      <c r="B2611" s="50">
        <f>B2610+1</f>
        <v>43585</v>
      </c>
      <c r="C2611" s="34">
        <v>94.55</v>
      </c>
      <c r="D2611" s="34">
        <v>110.55</v>
      </c>
      <c r="E2611" s="34">
        <v>1.45</v>
      </c>
      <c r="F2611" s="34">
        <v>16</v>
      </c>
      <c r="G2611" s="34">
        <v>7.35</v>
      </c>
      <c r="H2611" s="34">
        <v>182.15</v>
      </c>
      <c r="I2611" s="34">
        <v>193.25</v>
      </c>
      <c r="J2611" s="34"/>
      <c r="K2611" s="24">
        <f t="shared" si="119"/>
        <v>85.706000000000003</v>
      </c>
      <c r="L2611" s="34"/>
      <c r="M2611" s="9">
        <v>12.78</v>
      </c>
      <c r="N2611" s="76">
        <f t="shared" si="116"/>
        <v>0.14911441439339135</v>
      </c>
      <c r="O2611" s="34"/>
      <c r="P2611" s="34"/>
      <c r="Q2611" s="34"/>
      <c r="R2611" s="34">
        <v>206.25</v>
      </c>
      <c r="S2611" s="34">
        <v>207</v>
      </c>
      <c r="T2611" s="34">
        <v>100.2</v>
      </c>
      <c r="U2611" s="34">
        <v>80</v>
      </c>
      <c r="V2611" s="34">
        <v>86.25</v>
      </c>
      <c r="W2611" s="78"/>
      <c r="Y2611" s="78"/>
    </row>
    <row r="2612" spans="1:25" outlineLevel="1" x14ac:dyDescent="0.2">
      <c r="A2612" s="27">
        <f t="shared" si="117"/>
        <v>2607</v>
      </c>
      <c r="B2612" s="50">
        <f>B2611+1</f>
        <v>43586</v>
      </c>
      <c r="C2612" s="75">
        <f t="shared" ref="C2612:I2612" si="120">C2611</f>
        <v>94.55</v>
      </c>
      <c r="D2612" s="75">
        <f t="shared" si="120"/>
        <v>110.55</v>
      </c>
      <c r="E2612" s="75">
        <f t="shared" si="120"/>
        <v>1.45</v>
      </c>
      <c r="F2612" s="75">
        <f t="shared" si="120"/>
        <v>16</v>
      </c>
      <c r="G2612" s="75">
        <f t="shared" si="120"/>
        <v>7.35</v>
      </c>
      <c r="H2612" s="75">
        <f t="shared" si="120"/>
        <v>182.15</v>
      </c>
      <c r="I2612" s="75">
        <f t="shared" si="120"/>
        <v>193.25</v>
      </c>
      <c r="J2612" s="34"/>
      <c r="K2612" s="24">
        <f t="shared" si="119"/>
        <v>85.706000000000003</v>
      </c>
      <c r="L2612" s="34"/>
      <c r="M2612" s="9">
        <v>12.38</v>
      </c>
      <c r="N2612" s="76">
        <f t="shared" si="116"/>
        <v>0.14444729657200198</v>
      </c>
      <c r="O2612" s="34"/>
      <c r="P2612" s="34"/>
      <c r="Q2612" s="34"/>
      <c r="R2612" s="75">
        <f>R2611</f>
        <v>206.25</v>
      </c>
      <c r="S2612" s="75">
        <f>S2611</f>
        <v>207</v>
      </c>
      <c r="T2612" s="75">
        <f>T2611</f>
        <v>100.2</v>
      </c>
      <c r="U2612" s="34">
        <v>80.349999999999994</v>
      </c>
      <c r="V2612" s="34">
        <v>86.7</v>
      </c>
      <c r="W2612" s="78"/>
      <c r="Y2612" s="78"/>
    </row>
    <row r="2613" spans="1:25" outlineLevel="1" x14ac:dyDescent="0.2">
      <c r="A2613" s="27">
        <f t="shared" si="117"/>
        <v>2608</v>
      </c>
      <c r="B2613" s="50">
        <f>B2612+1</f>
        <v>43587</v>
      </c>
      <c r="C2613" s="34">
        <v>94.6</v>
      </c>
      <c r="D2613" s="34">
        <v>110.6</v>
      </c>
      <c r="E2613" s="34">
        <f t="shared" ref="E2613:E2621" si="121">E2612</f>
        <v>1.45</v>
      </c>
      <c r="F2613" s="34">
        <v>15.9</v>
      </c>
      <c r="G2613" s="34">
        <v>7.25</v>
      </c>
      <c r="H2613" s="34">
        <v>182.25</v>
      </c>
      <c r="I2613" s="34">
        <v>194.5</v>
      </c>
      <c r="J2613" s="34"/>
      <c r="K2613" s="24">
        <f t="shared" si="119"/>
        <v>85.85199999999999</v>
      </c>
      <c r="L2613" s="34"/>
      <c r="M2613" s="9">
        <v>12.36</v>
      </c>
      <c r="N2613" s="76">
        <f t="shared" si="116"/>
        <v>0.14396869030424453</v>
      </c>
      <c r="O2613" s="34"/>
      <c r="P2613" s="34"/>
      <c r="Q2613" s="34"/>
      <c r="R2613" s="34">
        <f t="shared" ref="R2613:S2615" si="122">R2612</f>
        <v>206.25</v>
      </c>
      <c r="S2613" s="34">
        <f t="shared" si="122"/>
        <v>207</v>
      </c>
      <c r="T2613" s="34">
        <v>100.3</v>
      </c>
      <c r="U2613" s="34">
        <v>80.650000000000006</v>
      </c>
      <c r="V2613" s="34">
        <v>87.05</v>
      </c>
      <c r="W2613" s="78"/>
      <c r="Y2613" s="78"/>
    </row>
    <row r="2614" spans="1:25" outlineLevel="1" x14ac:dyDescent="0.2">
      <c r="A2614" s="27">
        <f t="shared" si="117"/>
        <v>2609</v>
      </c>
      <c r="B2614" s="50">
        <f>B2613+1</f>
        <v>43588</v>
      </c>
      <c r="C2614" s="34">
        <v>94.65</v>
      </c>
      <c r="D2614" s="34">
        <v>110.65</v>
      </c>
      <c r="E2614" s="34">
        <f t="shared" si="121"/>
        <v>1.45</v>
      </c>
      <c r="F2614" s="34">
        <v>15.7</v>
      </c>
      <c r="G2614" s="34">
        <v>6.6</v>
      </c>
      <c r="H2614" s="34">
        <v>182.1</v>
      </c>
      <c r="I2614" s="34">
        <v>194.5</v>
      </c>
      <c r="J2614" s="34"/>
      <c r="K2614" s="24">
        <f t="shared" si="119"/>
        <v>86.098000000000013</v>
      </c>
      <c r="L2614" s="34"/>
      <c r="M2614" s="9">
        <v>12.79</v>
      </c>
      <c r="N2614" s="76">
        <f t="shared" si="116"/>
        <v>0.14855165044484189</v>
      </c>
      <c r="O2614" s="34"/>
      <c r="P2614" s="34"/>
      <c r="Q2614" s="34"/>
      <c r="R2614" s="34">
        <f t="shared" si="122"/>
        <v>206.25</v>
      </c>
      <c r="S2614" s="34">
        <f t="shared" si="122"/>
        <v>207</v>
      </c>
      <c r="T2614" s="34">
        <v>100.35</v>
      </c>
      <c r="U2614" s="34">
        <v>79.75</v>
      </c>
      <c r="V2614" s="34">
        <v>86.3</v>
      </c>
      <c r="W2614" s="78"/>
      <c r="Y2614" s="78"/>
    </row>
    <row r="2615" spans="1:25" outlineLevel="1" x14ac:dyDescent="0.2">
      <c r="A2615" s="27">
        <f t="shared" si="117"/>
        <v>2610</v>
      </c>
      <c r="B2615" s="50">
        <f>B2614+3</f>
        <v>43591</v>
      </c>
      <c r="C2615" s="34">
        <v>93.1</v>
      </c>
      <c r="D2615" s="34">
        <v>110.05</v>
      </c>
      <c r="E2615" s="34">
        <f t="shared" si="121"/>
        <v>1.45</v>
      </c>
      <c r="F2615" s="34">
        <v>15.45</v>
      </c>
      <c r="G2615" s="34">
        <v>6</v>
      </c>
      <c r="H2615" s="34">
        <v>182.25</v>
      </c>
      <c r="I2615" s="34">
        <v>194.5</v>
      </c>
      <c r="J2615" s="34"/>
      <c r="K2615" s="24">
        <f t="shared" si="119"/>
        <v>85.795999999999992</v>
      </c>
      <c r="L2615" s="34"/>
      <c r="M2615" s="9">
        <v>12.52</v>
      </c>
      <c r="N2615" s="76">
        <f t="shared" si="116"/>
        <v>0.14592754906988673</v>
      </c>
      <c r="O2615" s="34"/>
      <c r="P2615" s="34"/>
      <c r="Q2615" s="34"/>
      <c r="R2615" s="34">
        <f t="shared" si="122"/>
        <v>206.25</v>
      </c>
      <c r="S2615" s="34">
        <f t="shared" si="122"/>
        <v>207</v>
      </c>
      <c r="T2615" s="34">
        <v>98.75</v>
      </c>
      <c r="U2615" s="34">
        <v>79.75</v>
      </c>
      <c r="V2615" s="34">
        <v>86.3</v>
      </c>
      <c r="W2615" s="78"/>
      <c r="Y2615" s="78"/>
    </row>
    <row r="2616" spans="1:25" outlineLevel="1" x14ac:dyDescent="0.2">
      <c r="A2616" s="27">
        <f t="shared" si="117"/>
        <v>2611</v>
      </c>
      <c r="B2616" s="50">
        <f>B2615+1</f>
        <v>43592</v>
      </c>
      <c r="C2616" s="34">
        <v>95.7</v>
      </c>
      <c r="D2616" s="34">
        <v>112.65</v>
      </c>
      <c r="E2616" s="34">
        <f t="shared" si="121"/>
        <v>1.45</v>
      </c>
      <c r="F2616" s="34">
        <v>14.75</v>
      </c>
      <c r="G2616" s="34">
        <v>6</v>
      </c>
      <c r="H2616" s="34">
        <v>182.55</v>
      </c>
      <c r="I2616" s="34">
        <v>193.5</v>
      </c>
      <c r="J2616" s="34"/>
      <c r="K2616" s="24">
        <f t="shared" si="119"/>
        <v>88.888000000000005</v>
      </c>
      <c r="L2616" s="34"/>
      <c r="M2616" s="9">
        <v>12.49</v>
      </c>
      <c r="N2616" s="76">
        <f t="shared" si="116"/>
        <v>0.14051390513905138</v>
      </c>
      <c r="O2616" s="34"/>
      <c r="P2616" s="34"/>
      <c r="Q2616" s="34"/>
      <c r="R2616" s="34">
        <v>209.25</v>
      </c>
      <c r="S2616" s="34">
        <v>207</v>
      </c>
      <c r="T2616" s="34">
        <v>101.4</v>
      </c>
      <c r="U2616" s="34">
        <v>81.099999999999994</v>
      </c>
      <c r="V2616" s="34">
        <v>87.75</v>
      </c>
      <c r="W2616" s="78"/>
      <c r="Y2616" s="78"/>
    </row>
    <row r="2617" spans="1:25" outlineLevel="1" x14ac:dyDescent="0.2">
      <c r="A2617" s="27">
        <f t="shared" si="117"/>
        <v>2612</v>
      </c>
      <c r="B2617" s="50">
        <f>B2616+1</f>
        <v>43593</v>
      </c>
      <c r="C2617" s="34">
        <v>94.25</v>
      </c>
      <c r="D2617" s="34">
        <v>111.2</v>
      </c>
      <c r="E2617" s="34">
        <f t="shared" si="121"/>
        <v>1.45</v>
      </c>
      <c r="F2617" s="34">
        <v>14.75</v>
      </c>
      <c r="G2617" s="34">
        <v>6.25</v>
      </c>
      <c r="H2617" s="34">
        <v>182.55</v>
      </c>
      <c r="I2617" s="34">
        <v>193.5</v>
      </c>
      <c r="J2617" s="34"/>
      <c r="K2617" s="24">
        <f t="shared" si="119"/>
        <v>87.554000000000002</v>
      </c>
      <c r="L2617" s="34"/>
      <c r="M2617" s="9">
        <v>12.43</v>
      </c>
      <c r="N2617" s="76">
        <f t="shared" si="116"/>
        <v>0.14196952737738994</v>
      </c>
      <c r="O2617" s="34"/>
      <c r="P2617" s="34"/>
      <c r="Q2617" s="34"/>
      <c r="R2617" s="34">
        <v>209.25</v>
      </c>
      <c r="S2617" s="34">
        <v>208.5</v>
      </c>
      <c r="T2617" s="34">
        <v>99.9</v>
      </c>
      <c r="U2617" s="34">
        <v>80.599999999999994</v>
      </c>
      <c r="V2617" s="34">
        <v>87.15</v>
      </c>
      <c r="W2617" s="78"/>
      <c r="Y2617" s="78"/>
    </row>
    <row r="2618" spans="1:25" outlineLevel="1" x14ac:dyDescent="0.2">
      <c r="A2618" s="27">
        <f t="shared" si="117"/>
        <v>2613</v>
      </c>
      <c r="B2618" s="50">
        <f>B2617+1</f>
        <v>43594</v>
      </c>
      <c r="C2618" s="34">
        <v>95.15</v>
      </c>
      <c r="D2618" s="34">
        <v>112.1</v>
      </c>
      <c r="E2618" s="34">
        <f t="shared" si="121"/>
        <v>1.45</v>
      </c>
      <c r="F2618" s="34">
        <v>14.9</v>
      </c>
      <c r="G2618" s="34">
        <v>6.5</v>
      </c>
      <c r="H2618" s="34">
        <v>183.55</v>
      </c>
      <c r="I2618" s="34">
        <v>194.5</v>
      </c>
      <c r="J2618" s="34"/>
      <c r="K2618" s="24">
        <f t="shared" si="119"/>
        <v>88.231999999999999</v>
      </c>
      <c r="L2618" s="34"/>
      <c r="M2618" s="9">
        <v>12.25</v>
      </c>
      <c r="N2618" s="76">
        <f t="shared" si="116"/>
        <v>0.13883851663795449</v>
      </c>
      <c r="O2618" s="34"/>
      <c r="P2618" s="34"/>
      <c r="Q2618" s="34"/>
      <c r="R2618" s="34">
        <v>209.25</v>
      </c>
      <c r="S2618" s="34">
        <v>210.5</v>
      </c>
      <c r="T2618" s="34">
        <v>100.85</v>
      </c>
      <c r="U2618" s="34">
        <v>80.650000000000006</v>
      </c>
      <c r="V2618" s="34">
        <v>87.55</v>
      </c>
      <c r="W2618" s="78"/>
      <c r="Y2618" s="78"/>
    </row>
    <row r="2619" spans="1:25" outlineLevel="1" x14ac:dyDescent="0.2">
      <c r="A2619" s="27">
        <f t="shared" si="117"/>
        <v>2614</v>
      </c>
      <c r="B2619" s="50">
        <f>B2618+1</f>
        <v>43595</v>
      </c>
      <c r="C2619" s="34">
        <v>95.45</v>
      </c>
      <c r="D2619" s="34">
        <v>112.4</v>
      </c>
      <c r="E2619" s="34">
        <f t="shared" si="121"/>
        <v>1.45</v>
      </c>
      <c r="F2619" s="34">
        <v>15.95</v>
      </c>
      <c r="G2619" s="34">
        <v>6.65</v>
      </c>
      <c r="H2619" s="34">
        <v>183.6</v>
      </c>
      <c r="I2619" s="34">
        <v>194.5</v>
      </c>
      <c r="J2619" s="34"/>
      <c r="K2619" s="24">
        <f t="shared" si="119"/>
        <v>87.458000000000013</v>
      </c>
      <c r="L2619" s="34"/>
      <c r="M2619" s="9">
        <v>12.47</v>
      </c>
      <c r="N2619" s="76">
        <f t="shared" si="116"/>
        <v>0.14258272542248848</v>
      </c>
      <c r="O2619" s="34"/>
      <c r="P2619" s="34"/>
      <c r="Q2619" s="34"/>
      <c r="R2619" s="34">
        <v>212.5</v>
      </c>
      <c r="S2619" s="34">
        <v>210.5</v>
      </c>
      <c r="T2619" s="34">
        <v>101.5</v>
      </c>
      <c r="U2619" s="34">
        <v>81.55</v>
      </c>
      <c r="V2619" s="34">
        <v>88.5</v>
      </c>
      <c r="W2619" s="78"/>
      <c r="Y2619" s="78"/>
    </row>
    <row r="2620" spans="1:25" outlineLevel="1" x14ac:dyDescent="0.2">
      <c r="A2620" s="27">
        <f t="shared" si="117"/>
        <v>2615</v>
      </c>
      <c r="B2620" s="50">
        <f>B2619+3</f>
        <v>43598</v>
      </c>
      <c r="C2620" s="34">
        <v>94.4</v>
      </c>
      <c r="D2620" s="34">
        <v>111.35</v>
      </c>
      <c r="E2620" s="34">
        <f t="shared" si="121"/>
        <v>1.45</v>
      </c>
      <c r="F2620" s="34">
        <v>16.25</v>
      </c>
      <c r="G2620" s="34">
        <v>6.7</v>
      </c>
      <c r="H2620" s="34">
        <v>183.35</v>
      </c>
      <c r="I2620" s="34">
        <v>194.25</v>
      </c>
      <c r="J2620" s="34"/>
      <c r="K2620" s="24">
        <f t="shared" si="119"/>
        <v>86.191999999999993</v>
      </c>
      <c r="L2620" s="34"/>
      <c r="M2620" s="9">
        <v>11.98</v>
      </c>
      <c r="N2620" s="76">
        <f t="shared" ref="N2620:N2683" si="123">+M2620/K2620</f>
        <v>0.13899201782067944</v>
      </c>
      <c r="O2620" s="34"/>
      <c r="P2620" s="34"/>
      <c r="Q2620" s="34"/>
      <c r="R2620" s="34">
        <v>212.5</v>
      </c>
      <c r="S2620" s="34">
        <v>210.25</v>
      </c>
      <c r="T2620" s="34">
        <v>100.45</v>
      </c>
      <c r="U2620" s="34">
        <v>80.7</v>
      </c>
      <c r="V2620" s="34">
        <v>87.6</v>
      </c>
      <c r="W2620" s="78"/>
      <c r="Y2620" s="78"/>
    </row>
    <row r="2621" spans="1:25" outlineLevel="1" x14ac:dyDescent="0.2">
      <c r="A2621" s="27">
        <f t="shared" si="117"/>
        <v>2616</v>
      </c>
      <c r="B2621" s="50">
        <f>B2620+1</f>
        <v>43599</v>
      </c>
      <c r="C2621" s="34">
        <v>93.45</v>
      </c>
      <c r="D2621" s="34">
        <v>110.4</v>
      </c>
      <c r="E2621" s="34">
        <f t="shared" si="121"/>
        <v>1.45</v>
      </c>
      <c r="F2621" s="34">
        <v>16.600000000000001</v>
      </c>
      <c r="G2621" s="34">
        <v>6.7</v>
      </c>
      <c r="H2621" s="34">
        <v>183.1</v>
      </c>
      <c r="I2621" s="34">
        <v>194</v>
      </c>
      <c r="J2621" s="34"/>
      <c r="K2621" s="24">
        <f t="shared" si="119"/>
        <v>84.968000000000018</v>
      </c>
      <c r="L2621" s="34"/>
      <c r="M2621" s="9">
        <v>12.04</v>
      </c>
      <c r="N2621" s="76">
        <f t="shared" si="123"/>
        <v>0.14170040485829954</v>
      </c>
      <c r="O2621" s="34"/>
      <c r="P2621" s="34"/>
      <c r="Q2621" s="34"/>
      <c r="R2621" s="34">
        <v>212.5</v>
      </c>
      <c r="S2621" s="34">
        <v>210</v>
      </c>
      <c r="T2621" s="34">
        <v>99.5</v>
      </c>
      <c r="U2621" s="34">
        <v>79.7</v>
      </c>
      <c r="V2621" s="34">
        <v>86.55</v>
      </c>
      <c r="W2621" s="78"/>
      <c r="Y2621" s="78"/>
    </row>
    <row r="2622" spans="1:25" outlineLevel="1" x14ac:dyDescent="0.2">
      <c r="A2622" s="27">
        <f t="shared" si="117"/>
        <v>2617</v>
      </c>
      <c r="B2622" s="50">
        <f>B2621+1</f>
        <v>43600</v>
      </c>
      <c r="C2622" s="34">
        <v>94.95</v>
      </c>
      <c r="D2622" s="34">
        <v>111.9</v>
      </c>
      <c r="E2622" s="34">
        <v>1.45</v>
      </c>
      <c r="F2622" s="34">
        <v>16.3</v>
      </c>
      <c r="G2622" s="34">
        <v>6.25</v>
      </c>
      <c r="H2622" s="34">
        <v>183.1</v>
      </c>
      <c r="I2622" s="34">
        <v>194</v>
      </c>
      <c r="J2622" s="34"/>
      <c r="K2622" s="24">
        <f t="shared" si="119"/>
        <v>86.64800000000001</v>
      </c>
      <c r="L2622" s="34"/>
      <c r="M2622" s="24">
        <v>12</v>
      </c>
      <c r="N2622" s="76">
        <f t="shared" si="123"/>
        <v>0.13849136737143383</v>
      </c>
      <c r="O2622" s="34"/>
      <c r="P2622" s="34"/>
      <c r="Q2622" s="34"/>
      <c r="R2622" s="34">
        <v>212.5</v>
      </c>
      <c r="S2622" s="34">
        <v>211.75</v>
      </c>
      <c r="T2622" s="34">
        <v>101</v>
      </c>
      <c r="U2622" s="34">
        <v>80.7</v>
      </c>
      <c r="V2622" s="34">
        <v>87.65</v>
      </c>
      <c r="W2622" s="78"/>
      <c r="Y2622" s="78"/>
    </row>
    <row r="2623" spans="1:25" outlineLevel="1" x14ac:dyDescent="0.2">
      <c r="A2623" s="27">
        <f t="shared" si="117"/>
        <v>2618</v>
      </c>
      <c r="B2623" s="50">
        <f>B2622+1</f>
        <v>43601</v>
      </c>
      <c r="C2623" s="34">
        <v>98</v>
      </c>
      <c r="D2623" s="34">
        <v>114.95</v>
      </c>
      <c r="E2623" s="34">
        <v>1.5</v>
      </c>
      <c r="F2623" s="34">
        <v>16.149999999999999</v>
      </c>
      <c r="G2623" s="34">
        <v>6.25</v>
      </c>
      <c r="H2623" s="34">
        <v>182.8</v>
      </c>
      <c r="I2623" s="34">
        <v>194</v>
      </c>
      <c r="J2623" s="34"/>
      <c r="K2623" s="24">
        <f t="shared" si="119"/>
        <v>89.604000000000013</v>
      </c>
      <c r="L2623" s="34"/>
      <c r="M2623" s="9">
        <v>11.51</v>
      </c>
      <c r="N2623" s="76">
        <f t="shared" si="123"/>
        <v>0.12845408687112181</v>
      </c>
      <c r="O2623" s="34"/>
      <c r="P2623" s="34"/>
      <c r="Q2623" s="34"/>
      <c r="R2623" s="34">
        <v>212.5</v>
      </c>
      <c r="S2623" s="34">
        <v>211.75</v>
      </c>
      <c r="T2623" s="34">
        <v>104.5</v>
      </c>
      <c r="U2623" s="34">
        <v>83.15</v>
      </c>
      <c r="V2623" s="34">
        <v>90.25</v>
      </c>
      <c r="W2623" s="78"/>
      <c r="Y2623" s="78"/>
    </row>
    <row r="2624" spans="1:25" outlineLevel="1" x14ac:dyDescent="0.2">
      <c r="A2624" s="27">
        <f t="shared" si="117"/>
        <v>2619</v>
      </c>
      <c r="B2624" s="50">
        <f>B2623+1</f>
        <v>43602</v>
      </c>
      <c r="C2624" s="34">
        <v>100.4</v>
      </c>
      <c r="D2624" s="34">
        <v>117.35</v>
      </c>
      <c r="E2624" s="34">
        <v>1.5</v>
      </c>
      <c r="F2624" s="34">
        <v>16.55</v>
      </c>
      <c r="G2624" s="34">
        <v>6.45</v>
      </c>
      <c r="H2624" s="34">
        <v>182.7</v>
      </c>
      <c r="I2624" s="34">
        <v>194</v>
      </c>
      <c r="J2624" s="34"/>
      <c r="K2624" s="24">
        <f t="shared" si="119"/>
        <v>91.412000000000006</v>
      </c>
      <c r="L2624" s="34"/>
      <c r="M2624" s="9">
        <v>11.59</v>
      </c>
      <c r="N2624" s="76">
        <f t="shared" si="123"/>
        <v>0.12678860543473502</v>
      </c>
      <c r="O2624" s="34"/>
      <c r="P2624" s="34"/>
      <c r="Q2624" s="34"/>
      <c r="R2624" s="34">
        <v>209.5</v>
      </c>
      <c r="S2624" s="34">
        <v>211.75</v>
      </c>
      <c r="T2624" s="34">
        <v>106.9</v>
      </c>
      <c r="U2624" s="34">
        <v>85.75</v>
      </c>
      <c r="V2624" s="34">
        <v>92.95</v>
      </c>
      <c r="W2624" s="78"/>
      <c r="Y2624" s="78"/>
    </row>
    <row r="2625" spans="1:25" outlineLevel="1" x14ac:dyDescent="0.2">
      <c r="A2625" s="27">
        <f t="shared" si="117"/>
        <v>2620</v>
      </c>
      <c r="B2625" s="50">
        <f>B2624+3</f>
        <v>43605</v>
      </c>
      <c r="C2625" s="75">
        <f>+C2624</f>
        <v>100.4</v>
      </c>
      <c r="D2625" s="75">
        <f>+D2624</f>
        <v>117.35</v>
      </c>
      <c r="E2625" s="75">
        <f>+E2624</f>
        <v>1.5</v>
      </c>
      <c r="F2625" s="75">
        <f>F2624</f>
        <v>16.55</v>
      </c>
      <c r="G2625" s="75">
        <f>G2624</f>
        <v>6.45</v>
      </c>
      <c r="H2625" s="75">
        <f>H2624</f>
        <v>182.7</v>
      </c>
      <c r="I2625" s="75">
        <f>I2624</f>
        <v>194</v>
      </c>
      <c r="J2625" s="75"/>
      <c r="K2625" s="24">
        <f t="shared" si="119"/>
        <v>91.412000000000006</v>
      </c>
      <c r="L2625" s="34"/>
      <c r="M2625" s="9">
        <v>11.41</v>
      </c>
      <c r="N2625" s="76">
        <f t="shared" si="123"/>
        <v>0.1248194985341093</v>
      </c>
      <c r="O2625" s="75"/>
      <c r="P2625" s="75"/>
      <c r="Q2625" s="75"/>
      <c r="R2625" s="75">
        <f>R2624</f>
        <v>209.5</v>
      </c>
      <c r="S2625" s="75">
        <f>S2624</f>
        <v>211.75</v>
      </c>
      <c r="T2625" s="75">
        <f>+T2624</f>
        <v>106.9</v>
      </c>
      <c r="U2625" s="34">
        <v>85.75</v>
      </c>
      <c r="V2625" s="34">
        <v>92.95</v>
      </c>
      <c r="W2625" s="78"/>
      <c r="Y2625" s="78"/>
    </row>
    <row r="2626" spans="1:25" outlineLevel="1" x14ac:dyDescent="0.2">
      <c r="A2626" s="27">
        <f t="shared" si="117"/>
        <v>2621</v>
      </c>
      <c r="B2626" s="50">
        <f>B2625+1</f>
        <v>43606</v>
      </c>
      <c r="C2626" s="34">
        <v>101</v>
      </c>
      <c r="D2626" s="34">
        <v>117.95</v>
      </c>
      <c r="E2626" s="34">
        <v>1.5</v>
      </c>
      <c r="F2626" s="34">
        <v>16.75</v>
      </c>
      <c r="G2626" s="34">
        <v>6.65</v>
      </c>
      <c r="H2626" s="34">
        <v>182.7</v>
      </c>
      <c r="I2626" s="34">
        <v>194</v>
      </c>
      <c r="J2626" s="34"/>
      <c r="K2626" s="24">
        <f t="shared" si="119"/>
        <v>91.76400000000001</v>
      </c>
      <c r="L2626" s="34"/>
      <c r="M2626" s="9">
        <v>11.71</v>
      </c>
      <c r="N2626" s="76">
        <f t="shared" si="123"/>
        <v>0.12760995597402031</v>
      </c>
      <c r="O2626" s="34"/>
      <c r="P2626" s="34"/>
      <c r="Q2626" s="34"/>
      <c r="R2626" s="34">
        <v>209.5</v>
      </c>
      <c r="S2626" s="34">
        <v>211.75</v>
      </c>
      <c r="T2626" s="34">
        <v>107.55</v>
      </c>
      <c r="U2626" s="34">
        <v>86.45</v>
      </c>
      <c r="V2626" s="34">
        <v>93.65</v>
      </c>
      <c r="W2626" s="78"/>
      <c r="Y2626" s="78"/>
    </row>
    <row r="2627" spans="1:25" outlineLevel="1" x14ac:dyDescent="0.2">
      <c r="A2627" s="27">
        <f t="shared" si="117"/>
        <v>2622</v>
      </c>
      <c r="B2627" s="50">
        <f>B2626+1</f>
        <v>43607</v>
      </c>
      <c r="C2627" s="34">
        <v>103.6</v>
      </c>
      <c r="D2627" s="34">
        <v>120</v>
      </c>
      <c r="E2627" s="34">
        <v>1.5</v>
      </c>
      <c r="F2627" s="34">
        <v>16.75</v>
      </c>
      <c r="G2627" s="34">
        <v>6.8</v>
      </c>
      <c r="H2627" s="34">
        <v>184.7</v>
      </c>
      <c r="I2627" s="34">
        <v>196.8</v>
      </c>
      <c r="J2627" s="34"/>
      <c r="K2627" s="24">
        <f t="shared" si="119"/>
        <v>93.65</v>
      </c>
      <c r="L2627" s="34"/>
      <c r="M2627" s="9">
        <v>11.75</v>
      </c>
      <c r="N2627" s="76">
        <f t="shared" si="123"/>
        <v>0.12546716497597438</v>
      </c>
      <c r="O2627" s="34"/>
      <c r="P2627" s="34"/>
      <c r="Q2627" s="34"/>
      <c r="R2627" s="34">
        <v>207</v>
      </c>
      <c r="S2627" s="34">
        <v>211.75</v>
      </c>
      <c r="T2627" s="34">
        <v>110.2</v>
      </c>
      <c r="U2627" s="34">
        <v>88.6</v>
      </c>
      <c r="V2627" s="34">
        <v>96</v>
      </c>
      <c r="W2627" s="78"/>
      <c r="Y2627" s="78"/>
    </row>
    <row r="2628" spans="1:25" outlineLevel="1" x14ac:dyDescent="0.2">
      <c r="A2628" s="27">
        <f t="shared" si="117"/>
        <v>2623</v>
      </c>
      <c r="B2628" s="50">
        <f>B2627+1</f>
        <v>43608</v>
      </c>
      <c r="C2628" s="34">
        <v>102.45</v>
      </c>
      <c r="D2628" s="34">
        <v>118.85</v>
      </c>
      <c r="E2628" s="34">
        <v>1.5</v>
      </c>
      <c r="F2628" s="34">
        <v>16.600000000000001</v>
      </c>
      <c r="G2628" s="34">
        <v>7.05</v>
      </c>
      <c r="H2628" s="34">
        <v>186.35</v>
      </c>
      <c r="I2628" s="34">
        <v>197.75</v>
      </c>
      <c r="J2628" s="34"/>
      <c r="K2628" s="24">
        <f t="shared" si="119"/>
        <v>92.74199999999999</v>
      </c>
      <c r="L2628" s="34"/>
      <c r="M2628" s="9">
        <v>11.79</v>
      </c>
      <c r="N2628" s="76">
        <f t="shared" si="123"/>
        <v>0.12712686808565699</v>
      </c>
      <c r="O2628" s="34"/>
      <c r="P2628" s="34"/>
      <c r="Q2628" s="34"/>
      <c r="R2628" s="34">
        <v>205.5</v>
      </c>
      <c r="S2628" s="34">
        <v>211.75</v>
      </c>
      <c r="T2628" s="34">
        <v>109.05</v>
      </c>
      <c r="U2628" s="34">
        <v>87.85</v>
      </c>
      <c r="V2628" s="34">
        <v>96.3</v>
      </c>
      <c r="W2628" s="78"/>
      <c r="Y2628" s="78"/>
    </row>
    <row r="2629" spans="1:25" outlineLevel="1" x14ac:dyDescent="0.2">
      <c r="A2629" s="27">
        <f t="shared" si="117"/>
        <v>2624</v>
      </c>
      <c r="B2629" s="50">
        <f>B2628+1</f>
        <v>43609</v>
      </c>
      <c r="C2629" s="34">
        <v>103.65</v>
      </c>
      <c r="D2629" s="34">
        <v>120.05</v>
      </c>
      <c r="E2629" s="34">
        <v>1.5</v>
      </c>
      <c r="F2629" s="34">
        <v>16.3</v>
      </c>
      <c r="G2629" s="34">
        <v>7</v>
      </c>
      <c r="H2629" s="34">
        <v>187.85</v>
      </c>
      <c r="I2629" s="34">
        <v>200</v>
      </c>
      <c r="J2629" s="34"/>
      <c r="K2629" s="24">
        <f t="shared" si="119"/>
        <v>94.146000000000001</v>
      </c>
      <c r="L2629" s="34"/>
      <c r="M2629" s="9">
        <v>12.02</v>
      </c>
      <c r="N2629" s="76">
        <f t="shared" si="123"/>
        <v>0.12767403819599346</v>
      </c>
      <c r="O2629" s="34"/>
      <c r="P2629" s="34"/>
      <c r="Q2629" s="34"/>
      <c r="R2629" s="34">
        <v>205</v>
      </c>
      <c r="S2629" s="34">
        <v>211.75</v>
      </c>
      <c r="T2629" s="34">
        <v>110.25</v>
      </c>
      <c r="U2629" s="34">
        <v>88.7</v>
      </c>
      <c r="V2629" s="34">
        <v>96.8</v>
      </c>
      <c r="W2629" s="78"/>
      <c r="Y2629" s="78"/>
    </row>
    <row r="2630" spans="1:25" outlineLevel="1" x14ac:dyDescent="0.2">
      <c r="A2630" s="27">
        <f t="shared" si="117"/>
        <v>2625</v>
      </c>
      <c r="B2630" s="50">
        <f>B2629+3</f>
        <v>43612</v>
      </c>
      <c r="C2630" s="34">
        <v>108</v>
      </c>
      <c r="D2630" s="34">
        <v>124.4</v>
      </c>
      <c r="E2630" s="34">
        <v>1.5</v>
      </c>
      <c r="F2630" s="75">
        <f>F2629</f>
        <v>16.3</v>
      </c>
      <c r="G2630" s="75">
        <f>G2629</f>
        <v>7</v>
      </c>
      <c r="H2630" s="34">
        <v>187.85</v>
      </c>
      <c r="I2630" s="34">
        <v>200</v>
      </c>
      <c r="J2630" s="34"/>
      <c r="K2630" s="24">
        <f t="shared" si="119"/>
        <v>98.14800000000001</v>
      </c>
      <c r="L2630" s="34"/>
      <c r="M2630" s="9">
        <v>12.02</v>
      </c>
      <c r="N2630" s="76">
        <f t="shared" si="123"/>
        <v>0.12246810938582547</v>
      </c>
      <c r="O2630" s="34"/>
      <c r="P2630" s="34"/>
      <c r="Q2630" s="34"/>
      <c r="R2630" s="34">
        <v>205</v>
      </c>
      <c r="S2630" s="34">
        <v>212</v>
      </c>
      <c r="T2630" s="75">
        <f>T2631+1.95</f>
        <v>114.7</v>
      </c>
      <c r="U2630" s="34">
        <v>92.35</v>
      </c>
      <c r="V2630" s="34">
        <v>100.95</v>
      </c>
      <c r="W2630" s="78"/>
      <c r="Y2630" s="78"/>
    </row>
    <row r="2631" spans="1:25" outlineLevel="1" x14ac:dyDescent="0.2">
      <c r="A2631" s="27">
        <f t="shared" si="117"/>
        <v>2626</v>
      </c>
      <c r="B2631" s="50">
        <f>B2630+1</f>
        <v>43613</v>
      </c>
      <c r="C2631" s="34">
        <v>106.1</v>
      </c>
      <c r="D2631" s="34">
        <v>122.1</v>
      </c>
      <c r="E2631" s="34">
        <v>1.5</v>
      </c>
      <c r="F2631" s="34">
        <v>16.5</v>
      </c>
      <c r="G2631" s="34">
        <v>7.15</v>
      </c>
      <c r="H2631" s="34">
        <v>186.35</v>
      </c>
      <c r="I2631" s="34">
        <v>199</v>
      </c>
      <c r="J2631" s="34"/>
      <c r="K2631" s="24">
        <f t="shared" si="119"/>
        <v>95.831999999999994</v>
      </c>
      <c r="L2631" s="34"/>
      <c r="M2631" s="24">
        <v>12.4</v>
      </c>
      <c r="N2631" s="76">
        <f t="shared" si="123"/>
        <v>0.12939310459971617</v>
      </c>
      <c r="O2631" s="34"/>
      <c r="P2631" s="34"/>
      <c r="Q2631" s="34"/>
      <c r="R2631" s="34">
        <v>204.5</v>
      </c>
      <c r="S2631" s="34">
        <v>210</v>
      </c>
      <c r="T2631" s="34">
        <v>112.75</v>
      </c>
      <c r="U2631" s="34">
        <v>91.25</v>
      </c>
      <c r="V2631" s="34">
        <v>99.75</v>
      </c>
      <c r="W2631" s="78"/>
      <c r="Y2631" s="78"/>
    </row>
    <row r="2632" spans="1:25" outlineLevel="1" x14ac:dyDescent="0.2">
      <c r="A2632" s="27">
        <f t="shared" si="117"/>
        <v>2627</v>
      </c>
      <c r="B2632" s="50">
        <f>B2631+1</f>
        <v>43614</v>
      </c>
      <c r="C2632" s="34">
        <v>103.5</v>
      </c>
      <c r="D2632" s="34">
        <v>119.5</v>
      </c>
      <c r="E2632" s="34">
        <v>1.5</v>
      </c>
      <c r="F2632" s="34">
        <v>16.350000000000001</v>
      </c>
      <c r="G2632" s="34">
        <v>7.4</v>
      </c>
      <c r="H2632" s="34">
        <v>186.35</v>
      </c>
      <c r="I2632" s="34">
        <v>199</v>
      </c>
      <c r="J2632" s="34"/>
      <c r="K2632" s="24">
        <f t="shared" si="119"/>
        <v>93.59</v>
      </c>
      <c r="L2632" s="34"/>
      <c r="M2632" s="24">
        <v>12.46</v>
      </c>
      <c r="N2632" s="76">
        <f t="shared" si="123"/>
        <v>0.13313388182498131</v>
      </c>
      <c r="O2632" s="34"/>
      <c r="P2632" s="34"/>
      <c r="Q2632" s="34"/>
      <c r="R2632" s="34">
        <v>204</v>
      </c>
      <c r="S2632" s="34">
        <v>210</v>
      </c>
      <c r="T2632" s="34">
        <v>110.1</v>
      </c>
      <c r="U2632" s="34">
        <v>89.8</v>
      </c>
      <c r="V2632" s="34">
        <v>98.2</v>
      </c>
      <c r="W2632" s="78"/>
      <c r="Y2632" s="78"/>
    </row>
    <row r="2633" spans="1:25" outlineLevel="1" x14ac:dyDescent="0.2">
      <c r="A2633" s="27">
        <f t="shared" si="117"/>
        <v>2628</v>
      </c>
      <c r="B2633" s="50">
        <f>B2632+1</f>
        <v>43615</v>
      </c>
      <c r="C2633" s="34">
        <v>101.7</v>
      </c>
      <c r="D2633" s="34">
        <v>117.7</v>
      </c>
      <c r="E2633" s="34">
        <v>1.5</v>
      </c>
      <c r="F2633" s="34">
        <v>15.75</v>
      </c>
      <c r="G2633" s="34">
        <v>7.25</v>
      </c>
      <c r="H2633" s="34">
        <v>186.35</v>
      </c>
      <c r="I2633" s="34">
        <v>199</v>
      </c>
      <c r="J2633" s="34"/>
      <c r="K2633" s="24">
        <f t="shared" si="119"/>
        <v>92.534000000000006</v>
      </c>
      <c r="L2633" s="34"/>
      <c r="M2633" s="24">
        <v>12.53</v>
      </c>
      <c r="N2633" s="76">
        <f t="shared" si="123"/>
        <v>0.13540968725009184</v>
      </c>
      <c r="O2633" s="34"/>
      <c r="P2633" s="34"/>
      <c r="Q2633" s="34"/>
      <c r="R2633" s="34">
        <v>203.5</v>
      </c>
      <c r="S2633" s="34">
        <v>208</v>
      </c>
      <c r="T2633" s="34">
        <v>108.3</v>
      </c>
      <c r="U2633" s="34">
        <v>87.75</v>
      </c>
      <c r="V2633" s="34">
        <v>96.1</v>
      </c>
      <c r="W2633" s="78"/>
      <c r="Y2633" s="78"/>
    </row>
    <row r="2634" spans="1:25" outlineLevel="1" x14ac:dyDescent="0.2">
      <c r="A2634" s="27">
        <f t="shared" si="117"/>
        <v>2629</v>
      </c>
      <c r="B2634" s="50">
        <f>B2633+1</f>
        <v>43616</v>
      </c>
      <c r="C2634" s="34">
        <v>99.8</v>
      </c>
      <c r="D2634" s="34">
        <v>115.8</v>
      </c>
      <c r="E2634" s="34">
        <v>1.5</v>
      </c>
      <c r="F2634" s="34">
        <v>15.75</v>
      </c>
      <c r="G2634" s="34">
        <v>7.25</v>
      </c>
      <c r="H2634" s="34">
        <v>184.45</v>
      </c>
      <c r="I2634" s="34">
        <v>197</v>
      </c>
      <c r="J2634" s="34"/>
      <c r="K2634" s="24">
        <f t="shared" si="119"/>
        <v>90.786000000000001</v>
      </c>
      <c r="L2634" s="34"/>
      <c r="M2634" s="24">
        <v>12.47</v>
      </c>
      <c r="N2634" s="76">
        <f t="shared" si="123"/>
        <v>0.13735597999691582</v>
      </c>
      <c r="O2634" s="34"/>
      <c r="P2634" s="34"/>
      <c r="Q2634" s="34"/>
      <c r="R2634" s="34">
        <v>203.5</v>
      </c>
      <c r="S2634" s="34">
        <v>208</v>
      </c>
      <c r="T2634" s="34">
        <v>106.35</v>
      </c>
      <c r="U2634" s="34">
        <v>86.45</v>
      </c>
      <c r="V2634" s="34">
        <v>94.7</v>
      </c>
      <c r="W2634" s="78"/>
      <c r="Y2634" s="78"/>
    </row>
    <row r="2635" spans="1:25" outlineLevel="1" x14ac:dyDescent="0.2">
      <c r="A2635" s="27">
        <f t="shared" si="117"/>
        <v>2630</v>
      </c>
      <c r="B2635" s="50">
        <f>B2634+3</f>
        <v>43619</v>
      </c>
      <c r="C2635" s="34">
        <v>97.95</v>
      </c>
      <c r="D2635" s="34">
        <v>113.95</v>
      </c>
      <c r="E2635" s="34">
        <v>1.5</v>
      </c>
      <c r="F2635" s="34">
        <v>16.350000000000001</v>
      </c>
      <c r="G2635" s="34">
        <v>7.25</v>
      </c>
      <c r="H2635" s="34">
        <v>182.7</v>
      </c>
      <c r="I2635" s="34">
        <v>195</v>
      </c>
      <c r="J2635" s="34"/>
      <c r="K2635" s="24">
        <f t="shared" si="119"/>
        <v>88.484000000000009</v>
      </c>
      <c r="L2635" s="34"/>
      <c r="M2635" s="24">
        <v>12.48</v>
      </c>
      <c r="N2635" s="76">
        <f t="shared" si="123"/>
        <v>0.14104244835224447</v>
      </c>
      <c r="O2635" s="34"/>
      <c r="P2635" s="34"/>
      <c r="Q2635" s="34"/>
      <c r="R2635" s="34">
        <v>203.5</v>
      </c>
      <c r="S2635" s="34">
        <v>207.25</v>
      </c>
      <c r="T2635" s="34">
        <v>104.5</v>
      </c>
      <c r="U2635" s="34">
        <v>83</v>
      </c>
      <c r="V2635" s="34">
        <v>91.1</v>
      </c>
      <c r="W2635" s="78"/>
      <c r="Y2635" s="78"/>
    </row>
    <row r="2636" spans="1:25" outlineLevel="1" x14ac:dyDescent="0.2">
      <c r="A2636" s="27">
        <f t="shared" si="117"/>
        <v>2631</v>
      </c>
      <c r="B2636" s="50">
        <f>B2635+1</f>
        <v>43620</v>
      </c>
      <c r="C2636" s="34">
        <v>99.9</v>
      </c>
      <c r="D2636" s="34">
        <v>115.9</v>
      </c>
      <c r="E2636" s="34">
        <v>1.2</v>
      </c>
      <c r="F2636" s="34">
        <v>16.600000000000001</v>
      </c>
      <c r="G2636" s="34">
        <v>7.45</v>
      </c>
      <c r="H2636" s="34">
        <v>182.7</v>
      </c>
      <c r="I2636" s="34">
        <v>195</v>
      </c>
      <c r="J2636" s="34"/>
      <c r="K2636" s="24">
        <f t="shared" si="119"/>
        <v>90.02800000000002</v>
      </c>
      <c r="L2636" s="34"/>
      <c r="M2636" s="24">
        <v>12.64</v>
      </c>
      <c r="N2636" s="76">
        <f t="shared" si="123"/>
        <v>0.14040076420669123</v>
      </c>
      <c r="O2636" s="34"/>
      <c r="P2636" s="34"/>
      <c r="Q2636" s="34"/>
      <c r="R2636" s="34">
        <v>202.5</v>
      </c>
      <c r="S2636" s="34">
        <v>207.25</v>
      </c>
      <c r="T2636" s="34">
        <v>106.45</v>
      </c>
      <c r="U2636" s="34">
        <v>84.5</v>
      </c>
      <c r="V2636" s="34">
        <v>92.65</v>
      </c>
      <c r="W2636" s="78"/>
      <c r="Y2636" s="78"/>
    </row>
    <row r="2637" spans="1:25" outlineLevel="1" x14ac:dyDescent="0.2">
      <c r="A2637" s="27">
        <f t="shared" si="117"/>
        <v>2632</v>
      </c>
      <c r="B2637" s="50">
        <f>B2636+1</f>
        <v>43621</v>
      </c>
      <c r="C2637" s="75">
        <f t="shared" ref="C2637:I2637" si="124">+C2636</f>
        <v>99.9</v>
      </c>
      <c r="D2637" s="75">
        <f t="shared" si="124"/>
        <v>115.9</v>
      </c>
      <c r="E2637" s="75">
        <f t="shared" si="124"/>
        <v>1.2</v>
      </c>
      <c r="F2637" s="75">
        <f t="shared" si="124"/>
        <v>16.600000000000001</v>
      </c>
      <c r="G2637" s="75">
        <f t="shared" si="124"/>
        <v>7.45</v>
      </c>
      <c r="H2637" s="75">
        <f t="shared" si="124"/>
        <v>182.7</v>
      </c>
      <c r="I2637" s="75">
        <f t="shared" si="124"/>
        <v>195</v>
      </c>
      <c r="J2637" s="34"/>
      <c r="K2637" s="24">
        <f t="shared" ref="K2637:K2668" si="125">+D2637*0.92-F2637</f>
        <v>90.02800000000002</v>
      </c>
      <c r="L2637" s="34"/>
      <c r="M2637" s="24">
        <v>12.41</v>
      </c>
      <c r="N2637" s="76">
        <f t="shared" si="123"/>
        <v>0.13784600346558845</v>
      </c>
      <c r="O2637" s="34"/>
      <c r="P2637" s="34"/>
      <c r="Q2637" s="34"/>
      <c r="R2637" s="75">
        <f>+R2636</f>
        <v>202.5</v>
      </c>
      <c r="S2637" s="75">
        <f>+S2636</f>
        <v>207.25</v>
      </c>
      <c r="T2637" s="75">
        <f>+T2636</f>
        <v>106.45</v>
      </c>
      <c r="U2637" s="34">
        <v>84.5</v>
      </c>
      <c r="V2637" s="34">
        <v>92.65</v>
      </c>
      <c r="W2637" s="78"/>
      <c r="Y2637" s="78"/>
    </row>
    <row r="2638" spans="1:25" outlineLevel="1" x14ac:dyDescent="0.2">
      <c r="A2638" s="27">
        <f t="shared" si="117"/>
        <v>2633</v>
      </c>
      <c r="B2638" s="50">
        <f>B2637+1</f>
        <v>43622</v>
      </c>
      <c r="C2638" s="34">
        <v>98.35</v>
      </c>
      <c r="D2638" s="34">
        <v>114.35</v>
      </c>
      <c r="E2638" s="34">
        <v>1.5</v>
      </c>
      <c r="F2638" s="34">
        <v>16.649999999999999</v>
      </c>
      <c r="G2638" s="34">
        <v>7.55</v>
      </c>
      <c r="H2638" s="34">
        <v>182.2</v>
      </c>
      <c r="I2638" s="34">
        <v>194.5</v>
      </c>
      <c r="J2638" s="34"/>
      <c r="K2638" s="24">
        <f t="shared" si="125"/>
        <v>88.551999999999992</v>
      </c>
      <c r="L2638" s="34"/>
      <c r="M2638" s="24">
        <v>12.53</v>
      </c>
      <c r="N2638" s="76">
        <f t="shared" si="123"/>
        <v>0.14149878037763122</v>
      </c>
      <c r="O2638" s="34"/>
      <c r="P2638" s="34"/>
      <c r="Q2638" s="34"/>
      <c r="R2638" s="34">
        <v>199</v>
      </c>
      <c r="S2638" s="34">
        <v>203.75</v>
      </c>
      <c r="T2638" s="34">
        <v>104.9</v>
      </c>
      <c r="U2638" s="34">
        <v>83.75</v>
      </c>
      <c r="V2638" s="34">
        <v>92.35</v>
      </c>
      <c r="W2638" s="78"/>
      <c r="Y2638" s="78"/>
    </row>
    <row r="2639" spans="1:25" outlineLevel="1" x14ac:dyDescent="0.2">
      <c r="A2639" s="27">
        <f t="shared" si="117"/>
        <v>2634</v>
      </c>
      <c r="B2639" s="50">
        <f>B2638+1</f>
        <v>43623</v>
      </c>
      <c r="C2639" s="34">
        <v>98.35</v>
      </c>
      <c r="D2639" s="34">
        <v>114.35</v>
      </c>
      <c r="E2639" s="34">
        <v>1.5</v>
      </c>
      <c r="F2639" s="34">
        <v>16.649999999999999</v>
      </c>
      <c r="G2639" s="34">
        <v>7.7</v>
      </c>
      <c r="H2639" s="34">
        <v>182.2</v>
      </c>
      <c r="I2639" s="34">
        <v>194.5</v>
      </c>
      <c r="J2639" s="34"/>
      <c r="K2639" s="24">
        <f t="shared" si="125"/>
        <v>88.551999999999992</v>
      </c>
      <c r="L2639" s="34"/>
      <c r="M2639" s="24">
        <v>12.53</v>
      </c>
      <c r="N2639" s="76">
        <f t="shared" si="123"/>
        <v>0.14149878037763122</v>
      </c>
      <c r="O2639" s="34"/>
      <c r="P2639" s="34"/>
      <c r="Q2639" s="34"/>
      <c r="R2639" s="34">
        <v>199</v>
      </c>
      <c r="S2639" s="34">
        <v>203.75</v>
      </c>
      <c r="T2639" s="34">
        <v>104.9</v>
      </c>
      <c r="U2639" s="34">
        <v>83.8</v>
      </c>
      <c r="V2639" s="34">
        <v>92.4</v>
      </c>
      <c r="W2639" s="78"/>
      <c r="Y2639" s="78"/>
    </row>
    <row r="2640" spans="1:25" outlineLevel="1" x14ac:dyDescent="0.2">
      <c r="A2640" s="27">
        <f t="shared" si="117"/>
        <v>2635</v>
      </c>
      <c r="B2640" s="50">
        <f>B2639+3</f>
        <v>43626</v>
      </c>
      <c r="C2640" s="34">
        <v>100.4</v>
      </c>
      <c r="D2640" s="34">
        <v>116.4</v>
      </c>
      <c r="E2640" s="34">
        <v>1.5</v>
      </c>
      <c r="F2640" s="34">
        <v>16.8</v>
      </c>
      <c r="G2640" s="34">
        <v>7.65</v>
      </c>
      <c r="H2640" s="34">
        <v>182.25</v>
      </c>
      <c r="I2640" s="34">
        <v>194.5</v>
      </c>
      <c r="J2640" s="34"/>
      <c r="K2640" s="24">
        <f t="shared" si="125"/>
        <v>90.288000000000011</v>
      </c>
      <c r="L2640" s="34"/>
      <c r="M2640" s="24">
        <v>12.42</v>
      </c>
      <c r="N2640" s="76">
        <f t="shared" si="123"/>
        <v>0.13755980861244019</v>
      </c>
      <c r="O2640" s="34"/>
      <c r="P2640" s="34"/>
      <c r="Q2640" s="34"/>
      <c r="R2640" s="34">
        <v>199</v>
      </c>
      <c r="S2640" s="34">
        <v>203.75</v>
      </c>
      <c r="T2640" s="34">
        <v>106.95</v>
      </c>
      <c r="U2640" s="34">
        <v>85.25</v>
      </c>
      <c r="V2640" s="34">
        <v>93.95</v>
      </c>
      <c r="W2640" s="78"/>
      <c r="Y2640" s="78"/>
    </row>
    <row r="2641" spans="1:25" outlineLevel="1" x14ac:dyDescent="0.2">
      <c r="A2641" s="27">
        <f t="shared" si="117"/>
        <v>2636</v>
      </c>
      <c r="B2641" s="50">
        <f>B2640+1</f>
        <v>43627</v>
      </c>
      <c r="C2641" s="34">
        <v>105.9</v>
      </c>
      <c r="D2641" s="34">
        <v>121.9</v>
      </c>
      <c r="E2641" s="34">
        <v>1.6</v>
      </c>
      <c r="F2641" s="34">
        <v>16.649999999999999</v>
      </c>
      <c r="G2641" s="34">
        <v>7.3</v>
      </c>
      <c r="H2641" s="34">
        <v>181.85</v>
      </c>
      <c r="I2641" s="34">
        <v>194</v>
      </c>
      <c r="J2641" s="34"/>
      <c r="K2641" s="24">
        <f t="shared" si="125"/>
        <v>95.498000000000019</v>
      </c>
      <c r="L2641" s="34"/>
      <c r="M2641" s="24">
        <v>13.26</v>
      </c>
      <c r="N2641" s="76">
        <f t="shared" si="123"/>
        <v>0.1388510754151919</v>
      </c>
      <c r="O2641" s="34"/>
      <c r="P2641" s="34"/>
      <c r="Q2641" s="34"/>
      <c r="R2641" s="34">
        <v>198.5</v>
      </c>
      <c r="S2641" s="34">
        <v>203.5</v>
      </c>
      <c r="T2641" s="34">
        <v>112.54</v>
      </c>
      <c r="U2641" s="34">
        <v>90.2</v>
      </c>
      <c r="V2641" s="34">
        <v>99.2</v>
      </c>
      <c r="W2641" s="78"/>
      <c r="Y2641" s="78"/>
    </row>
    <row r="2642" spans="1:25" outlineLevel="1" x14ac:dyDescent="0.2">
      <c r="A2642" s="27">
        <f t="shared" si="117"/>
        <v>2637</v>
      </c>
      <c r="B2642" s="50">
        <f>B2641+1</f>
        <v>43628</v>
      </c>
      <c r="C2642" s="34">
        <v>106.5</v>
      </c>
      <c r="D2642" s="34">
        <v>121.9</v>
      </c>
      <c r="E2642" s="34">
        <v>1.6</v>
      </c>
      <c r="F2642" s="34">
        <v>16.5</v>
      </c>
      <c r="G2642" s="34">
        <v>7.15</v>
      </c>
      <c r="H2642" s="34">
        <v>180.15</v>
      </c>
      <c r="I2642" s="34">
        <v>192</v>
      </c>
      <c r="J2642" s="34"/>
      <c r="K2642" s="24">
        <f t="shared" si="125"/>
        <v>95.64800000000001</v>
      </c>
      <c r="L2642" s="34"/>
      <c r="M2642" s="24">
        <v>13.23</v>
      </c>
      <c r="N2642" s="76">
        <f t="shared" si="123"/>
        <v>0.13831967213114754</v>
      </c>
      <c r="O2642" s="34"/>
      <c r="P2642" s="34"/>
      <c r="Q2642" s="34"/>
      <c r="R2642" s="34">
        <v>197.5</v>
      </c>
      <c r="S2642" s="34">
        <v>203.5</v>
      </c>
      <c r="T2642" s="34">
        <v>113</v>
      </c>
      <c r="U2642" s="34">
        <v>90.25</v>
      </c>
      <c r="V2642" s="34">
        <v>99.25</v>
      </c>
      <c r="W2642" s="78"/>
      <c r="Y2642" s="78"/>
    </row>
    <row r="2643" spans="1:25" outlineLevel="1" x14ac:dyDescent="0.2">
      <c r="A2643" s="27">
        <f t="shared" si="117"/>
        <v>2638</v>
      </c>
      <c r="B2643" s="50">
        <f>B2642+1</f>
        <v>43629</v>
      </c>
      <c r="C2643" s="34">
        <v>110.2</v>
      </c>
      <c r="D2643" s="34">
        <v>124.7</v>
      </c>
      <c r="E2643" s="34">
        <v>1.6</v>
      </c>
      <c r="F2643" s="34">
        <v>16.5</v>
      </c>
      <c r="G2643" s="34">
        <v>7.1</v>
      </c>
      <c r="H2643" s="34">
        <v>180.5</v>
      </c>
      <c r="I2643" s="34">
        <v>192.25</v>
      </c>
      <c r="J2643" s="34"/>
      <c r="K2643" s="24">
        <f t="shared" si="125"/>
        <v>98.224000000000004</v>
      </c>
      <c r="L2643" s="34"/>
      <c r="M2643" s="24">
        <v>13.43</v>
      </c>
      <c r="N2643" s="76">
        <f t="shared" si="123"/>
        <v>0.13672829451050658</v>
      </c>
      <c r="O2643" s="34"/>
      <c r="P2643" s="34"/>
      <c r="Q2643" s="34"/>
      <c r="R2643" s="34">
        <v>195.5</v>
      </c>
      <c r="S2643" s="34">
        <v>204.25</v>
      </c>
      <c r="T2643" s="34">
        <v>116.4</v>
      </c>
      <c r="U2643" s="34">
        <v>93.35</v>
      </c>
      <c r="V2643" s="34">
        <v>103.25</v>
      </c>
      <c r="W2643" s="78"/>
      <c r="Y2643" s="78"/>
    </row>
    <row r="2644" spans="1:25" outlineLevel="1" x14ac:dyDescent="0.2">
      <c r="A2644" s="27">
        <f t="shared" si="117"/>
        <v>2639</v>
      </c>
      <c r="B2644" s="50">
        <f>B2643+1</f>
        <v>43630</v>
      </c>
      <c r="C2644" s="34">
        <v>109.4</v>
      </c>
      <c r="D2644" s="34">
        <v>123.9</v>
      </c>
      <c r="E2644" s="34">
        <v>1.6</v>
      </c>
      <c r="F2644" s="34">
        <v>17.100000000000001</v>
      </c>
      <c r="G2644" s="34">
        <v>7.35</v>
      </c>
      <c r="H2644" s="34">
        <v>180.6</v>
      </c>
      <c r="I2644" s="34">
        <v>192.25</v>
      </c>
      <c r="J2644" s="34"/>
      <c r="K2644" s="24">
        <f t="shared" si="125"/>
        <v>96.888000000000005</v>
      </c>
      <c r="L2644" s="34"/>
      <c r="M2644" s="24">
        <v>13.12</v>
      </c>
      <c r="N2644" s="76">
        <f t="shared" si="123"/>
        <v>0.13541408636776484</v>
      </c>
      <c r="O2644" s="34"/>
      <c r="P2644" s="34"/>
      <c r="Q2644" s="34"/>
      <c r="R2644" s="34">
        <v>195.5</v>
      </c>
      <c r="S2644" s="34">
        <v>205.5</v>
      </c>
      <c r="T2644" s="34">
        <v>115.35</v>
      </c>
      <c r="U2644" s="34">
        <v>92.4</v>
      </c>
      <c r="V2644" s="34">
        <v>102.2</v>
      </c>
      <c r="W2644" s="78"/>
      <c r="Y2644" s="78"/>
    </row>
    <row r="2645" spans="1:25" outlineLevel="1" x14ac:dyDescent="0.2">
      <c r="A2645" s="27">
        <f t="shared" si="117"/>
        <v>2640</v>
      </c>
      <c r="B2645" s="50">
        <f>B2644+3</f>
        <v>43633</v>
      </c>
      <c r="C2645" s="34">
        <v>108.2</v>
      </c>
      <c r="D2645" s="34">
        <v>122.2</v>
      </c>
      <c r="E2645" s="34">
        <v>1.6</v>
      </c>
      <c r="F2645" s="34">
        <v>17.25</v>
      </c>
      <c r="G2645" s="34">
        <v>7.35</v>
      </c>
      <c r="H2645" s="34">
        <v>180.35</v>
      </c>
      <c r="I2645" s="34">
        <v>192</v>
      </c>
      <c r="J2645" s="34"/>
      <c r="K2645" s="24">
        <f t="shared" si="125"/>
        <v>95.174000000000007</v>
      </c>
      <c r="L2645" s="34"/>
      <c r="M2645" s="24">
        <v>12.87</v>
      </c>
      <c r="N2645" s="76">
        <f t="shared" si="123"/>
        <v>0.13522600710278015</v>
      </c>
      <c r="O2645" s="34"/>
      <c r="P2645" s="34"/>
      <c r="Q2645" s="34"/>
      <c r="R2645" s="34">
        <v>195.5</v>
      </c>
      <c r="S2645" s="34">
        <v>204.5</v>
      </c>
      <c r="T2645" s="34">
        <v>113.65</v>
      </c>
      <c r="U2645" s="34">
        <v>90.55</v>
      </c>
      <c r="V2645" s="34">
        <v>101.05</v>
      </c>
      <c r="W2645" s="78"/>
      <c r="Y2645" s="78"/>
    </row>
    <row r="2646" spans="1:25" outlineLevel="1" x14ac:dyDescent="0.2">
      <c r="A2646" s="27">
        <f t="shared" si="117"/>
        <v>2641</v>
      </c>
      <c r="B2646" s="50">
        <f>B2645+1</f>
        <v>43634</v>
      </c>
      <c r="C2646" s="34">
        <v>112</v>
      </c>
      <c r="D2646" s="34">
        <v>125.5</v>
      </c>
      <c r="E2646" s="34">
        <v>1.6</v>
      </c>
      <c r="F2646" s="34">
        <v>18</v>
      </c>
      <c r="G2646" s="34">
        <v>7.65</v>
      </c>
      <c r="H2646" s="34">
        <v>180.45</v>
      </c>
      <c r="I2646" s="34">
        <v>192</v>
      </c>
      <c r="J2646" s="34"/>
      <c r="K2646" s="24">
        <f t="shared" si="125"/>
        <v>97.460000000000008</v>
      </c>
      <c r="L2646" s="34"/>
      <c r="M2646" s="24">
        <v>13.46</v>
      </c>
      <c r="N2646" s="76">
        <f t="shared" si="123"/>
        <v>0.13810794171967986</v>
      </c>
      <c r="O2646" s="34"/>
      <c r="P2646" s="34"/>
      <c r="Q2646" s="34"/>
      <c r="R2646" s="34">
        <v>195.5</v>
      </c>
      <c r="S2646" s="34">
        <v>205</v>
      </c>
      <c r="T2646" s="34">
        <v>111.75</v>
      </c>
      <c r="U2646" s="34">
        <v>94</v>
      </c>
      <c r="V2646" s="34">
        <v>104.65</v>
      </c>
      <c r="W2646" s="78"/>
      <c r="Y2646" s="78"/>
    </row>
    <row r="2647" spans="1:25" outlineLevel="1" x14ac:dyDescent="0.2">
      <c r="A2647" s="27">
        <f t="shared" si="117"/>
        <v>2642</v>
      </c>
      <c r="B2647" s="50">
        <f>B2646+1</f>
        <v>43635</v>
      </c>
      <c r="C2647" s="34">
        <f>+C2648-3.3</f>
        <v>114.25</v>
      </c>
      <c r="D2647" s="34">
        <f>+D2648-3.3</f>
        <v>127.25000000000001</v>
      </c>
      <c r="E2647" s="34">
        <v>1.6</v>
      </c>
      <c r="F2647" s="34">
        <v>17.850000000000001</v>
      </c>
      <c r="G2647" s="34">
        <v>7.7</v>
      </c>
      <c r="H2647" s="34">
        <v>178.75</v>
      </c>
      <c r="I2647" s="34">
        <v>190</v>
      </c>
      <c r="J2647" s="34"/>
      <c r="K2647" s="24">
        <f t="shared" si="125"/>
        <v>99.220000000000027</v>
      </c>
      <c r="L2647" s="34"/>
      <c r="M2647" s="24">
        <v>13.54</v>
      </c>
      <c r="N2647" s="76">
        <f t="shared" si="123"/>
        <v>0.13646442249546459</v>
      </c>
      <c r="O2647" s="34"/>
      <c r="P2647" s="34"/>
      <c r="Q2647" s="34"/>
      <c r="R2647" s="34">
        <v>197</v>
      </c>
      <c r="S2647" s="34">
        <v>205</v>
      </c>
      <c r="T2647" s="34">
        <f>+T2648-3.05</f>
        <v>119.60000000000001</v>
      </c>
      <c r="U2647" s="34">
        <v>103.85</v>
      </c>
      <c r="V2647" s="34">
        <v>106.6</v>
      </c>
      <c r="W2647" s="78"/>
      <c r="Y2647" s="78"/>
    </row>
    <row r="2648" spans="1:25" outlineLevel="1" x14ac:dyDescent="0.2">
      <c r="A2648" s="27">
        <f t="shared" si="117"/>
        <v>2643</v>
      </c>
      <c r="B2648" s="50">
        <f>B2647+1</f>
        <v>43636</v>
      </c>
      <c r="C2648" s="34">
        <v>117.55</v>
      </c>
      <c r="D2648" s="34">
        <v>130.55000000000001</v>
      </c>
      <c r="E2648" s="34">
        <v>1.6</v>
      </c>
      <c r="F2648" s="34">
        <v>18.100000000000001</v>
      </c>
      <c r="G2648" s="34">
        <v>7.4</v>
      </c>
      <c r="H2648" s="34">
        <v>177.85</v>
      </c>
      <c r="I2648" s="34">
        <v>189</v>
      </c>
      <c r="J2648" s="34"/>
      <c r="K2648" s="24">
        <f t="shared" si="125"/>
        <v>102.006</v>
      </c>
      <c r="L2648" s="34"/>
      <c r="M2648" s="24">
        <v>13.71</v>
      </c>
      <c r="N2648" s="76">
        <f t="shared" si="123"/>
        <v>0.13440385859655316</v>
      </c>
      <c r="O2648" s="34"/>
      <c r="P2648" s="34"/>
      <c r="Q2648" s="34"/>
      <c r="R2648" s="34">
        <v>197</v>
      </c>
      <c r="S2648" s="34">
        <v>202</v>
      </c>
      <c r="T2648" s="34">
        <v>122.65</v>
      </c>
      <c r="U2648" s="34">
        <v>106.05</v>
      </c>
      <c r="V2648" s="34">
        <v>109.7</v>
      </c>
      <c r="W2648" s="78"/>
      <c r="Y2648" s="78"/>
    </row>
    <row r="2649" spans="1:25" outlineLevel="1" x14ac:dyDescent="0.2">
      <c r="A2649" s="27">
        <f t="shared" si="117"/>
        <v>2644</v>
      </c>
      <c r="B2649" s="50">
        <f>B2648+1</f>
        <v>43637</v>
      </c>
      <c r="C2649" s="34">
        <v>116.4</v>
      </c>
      <c r="D2649" s="34">
        <v>129.4</v>
      </c>
      <c r="E2649" s="34">
        <v>1.6</v>
      </c>
      <c r="F2649" s="34">
        <v>18.100000000000001</v>
      </c>
      <c r="G2649" s="34">
        <v>7.55</v>
      </c>
      <c r="H2649" s="34">
        <v>178.35</v>
      </c>
      <c r="I2649" s="34">
        <v>189.5</v>
      </c>
      <c r="J2649" s="34"/>
      <c r="K2649" s="24">
        <f t="shared" si="125"/>
        <v>100.94800000000001</v>
      </c>
      <c r="L2649" s="34"/>
      <c r="M2649" s="24">
        <v>13.53</v>
      </c>
      <c r="N2649" s="76">
        <f t="shared" si="123"/>
        <v>0.1340294012759044</v>
      </c>
      <c r="O2649" s="34"/>
      <c r="P2649" s="34"/>
      <c r="Q2649" s="34"/>
      <c r="R2649" s="34">
        <v>197</v>
      </c>
      <c r="S2649" s="34">
        <v>202</v>
      </c>
      <c r="T2649" s="34">
        <v>121.5</v>
      </c>
      <c r="U2649" s="34">
        <v>105.4</v>
      </c>
      <c r="V2649" s="34">
        <v>109.05</v>
      </c>
      <c r="W2649" s="78"/>
      <c r="Y2649" s="78"/>
    </row>
    <row r="2650" spans="1:25" outlineLevel="1" x14ac:dyDescent="0.2">
      <c r="A2650" s="27">
        <f t="shared" si="117"/>
        <v>2645</v>
      </c>
      <c r="B2650" s="50">
        <f>B2649+3</f>
        <v>43640</v>
      </c>
      <c r="C2650" s="34">
        <v>116.3</v>
      </c>
      <c r="D2650" s="34">
        <v>128.30000000000001</v>
      </c>
      <c r="E2650" s="34">
        <v>1.6</v>
      </c>
      <c r="F2650" s="34">
        <v>18.2</v>
      </c>
      <c r="G2650" s="34">
        <v>7.45</v>
      </c>
      <c r="H2650" s="34">
        <v>178.35</v>
      </c>
      <c r="I2650" s="34">
        <v>189.5</v>
      </c>
      <c r="J2650" s="34"/>
      <c r="K2650" s="24">
        <f t="shared" si="125"/>
        <v>99.836000000000013</v>
      </c>
      <c r="L2650" s="34"/>
      <c r="M2650" s="24">
        <v>13.64</v>
      </c>
      <c r="N2650" s="76">
        <f t="shared" si="123"/>
        <v>0.13662406346408107</v>
      </c>
      <c r="O2650" s="34"/>
      <c r="P2650" s="34"/>
      <c r="Q2650" s="34"/>
      <c r="R2650" s="34">
        <v>197</v>
      </c>
      <c r="S2650" s="34">
        <v>202</v>
      </c>
      <c r="T2650" s="34">
        <v>121.4</v>
      </c>
      <c r="U2650" s="34">
        <v>101.75</v>
      </c>
      <c r="V2650" s="34">
        <v>108.85</v>
      </c>
      <c r="W2650" s="78"/>
      <c r="Y2650" s="78"/>
    </row>
    <row r="2651" spans="1:25" outlineLevel="1" x14ac:dyDescent="0.2">
      <c r="A2651" s="27">
        <f t="shared" si="117"/>
        <v>2646</v>
      </c>
      <c r="B2651" s="50">
        <f>B2650+1</f>
        <v>43641</v>
      </c>
      <c r="C2651" s="34">
        <v>113.75</v>
      </c>
      <c r="D2651" s="34">
        <v>125.75</v>
      </c>
      <c r="E2651" s="34">
        <v>1.6</v>
      </c>
      <c r="F2651" s="34">
        <v>18.5</v>
      </c>
      <c r="G2651" s="34">
        <v>7.3</v>
      </c>
      <c r="H2651" s="34">
        <v>177.95</v>
      </c>
      <c r="I2651" s="34">
        <v>189.25</v>
      </c>
      <c r="J2651" s="34"/>
      <c r="K2651" s="24">
        <f t="shared" si="125"/>
        <v>97.190000000000012</v>
      </c>
      <c r="L2651" s="34"/>
      <c r="M2651" s="24">
        <v>13.33</v>
      </c>
      <c r="N2651" s="76">
        <f t="shared" si="123"/>
        <v>0.13715402819220082</v>
      </c>
      <c r="O2651" s="34"/>
      <c r="P2651" s="34"/>
      <c r="Q2651" s="34"/>
      <c r="R2651" s="34">
        <v>196.75</v>
      </c>
      <c r="S2651" s="34">
        <v>201.75</v>
      </c>
      <c r="T2651" s="34">
        <v>118.8</v>
      </c>
      <c r="U2651" s="34">
        <v>99.1</v>
      </c>
      <c r="V2651" s="34">
        <v>106.2</v>
      </c>
      <c r="W2651" s="78"/>
      <c r="Y2651" s="78"/>
    </row>
    <row r="2652" spans="1:25" outlineLevel="1" x14ac:dyDescent="0.2">
      <c r="A2652" s="27">
        <f t="shared" si="117"/>
        <v>2647</v>
      </c>
      <c r="B2652" s="50">
        <f>B2651+1</f>
        <v>43642</v>
      </c>
      <c r="C2652" s="34">
        <v>114.75</v>
      </c>
      <c r="D2652" s="34">
        <v>126.75</v>
      </c>
      <c r="E2652" s="34">
        <v>1.6</v>
      </c>
      <c r="F2652" s="34">
        <v>18.5</v>
      </c>
      <c r="G2652" s="34">
        <v>7.1</v>
      </c>
      <c r="H2652" s="34">
        <v>176.55</v>
      </c>
      <c r="I2652" s="34">
        <v>188</v>
      </c>
      <c r="J2652" s="34"/>
      <c r="K2652" s="24">
        <f t="shared" si="125"/>
        <v>98.11</v>
      </c>
      <c r="L2652" s="34"/>
      <c r="M2652" s="24">
        <v>13.44</v>
      </c>
      <c r="N2652" s="76">
        <f t="shared" si="123"/>
        <v>0.13698909387422281</v>
      </c>
      <c r="O2652" s="34"/>
      <c r="P2652" s="34"/>
      <c r="Q2652" s="34"/>
      <c r="R2652" s="34">
        <v>195</v>
      </c>
      <c r="S2652" s="34">
        <v>200</v>
      </c>
      <c r="T2652" s="34">
        <v>119.4</v>
      </c>
      <c r="U2652" s="34">
        <v>100.15</v>
      </c>
      <c r="V2652" s="34">
        <v>107.3</v>
      </c>
      <c r="W2652" s="78"/>
      <c r="Y2652" s="78"/>
    </row>
    <row r="2653" spans="1:25" outlineLevel="1" x14ac:dyDescent="0.2">
      <c r="A2653" s="27">
        <f t="shared" si="117"/>
        <v>2648</v>
      </c>
      <c r="B2653" s="50">
        <f>B2652+1</f>
        <v>43643</v>
      </c>
      <c r="C2653" s="34">
        <v>116.355</v>
      </c>
      <c r="D2653" s="34">
        <v>128.35</v>
      </c>
      <c r="E2653" s="34">
        <v>1.6</v>
      </c>
      <c r="F2653" s="34">
        <v>18.5</v>
      </c>
      <c r="G2653" s="34">
        <v>7</v>
      </c>
      <c r="H2653" s="34">
        <v>176.25</v>
      </c>
      <c r="I2653" s="34">
        <v>187.75</v>
      </c>
      <c r="J2653" s="34"/>
      <c r="K2653" s="24">
        <f t="shared" si="125"/>
        <v>99.581999999999994</v>
      </c>
      <c r="L2653" s="34"/>
      <c r="M2653" s="24">
        <v>13.43</v>
      </c>
      <c r="N2653" s="76">
        <f t="shared" si="123"/>
        <v>0.13486373039304292</v>
      </c>
      <c r="O2653" s="34"/>
      <c r="P2653" s="34"/>
      <c r="Q2653" s="34"/>
      <c r="R2653" s="34">
        <v>195</v>
      </c>
      <c r="S2653" s="34">
        <v>199</v>
      </c>
      <c r="T2653" s="34">
        <v>121.05</v>
      </c>
      <c r="U2653" s="34">
        <v>101.65</v>
      </c>
      <c r="V2653" s="34">
        <v>109.15</v>
      </c>
      <c r="W2653" s="78"/>
      <c r="Y2653" s="78"/>
    </row>
    <row r="2654" spans="1:25" outlineLevel="1" x14ac:dyDescent="0.2">
      <c r="A2654" s="27">
        <f t="shared" si="117"/>
        <v>2649</v>
      </c>
      <c r="B2654" s="50">
        <f>B2653+1</f>
        <v>43644</v>
      </c>
      <c r="C2654" s="34">
        <v>117.95</v>
      </c>
      <c r="D2654" s="34">
        <v>128.94999999999999</v>
      </c>
      <c r="E2654" s="34">
        <v>1.6</v>
      </c>
      <c r="F2654" s="34">
        <v>18.5</v>
      </c>
      <c r="G2654" s="34">
        <v>7.3</v>
      </c>
      <c r="H2654" s="34">
        <v>175.85</v>
      </c>
      <c r="I2654" s="34">
        <v>187.5</v>
      </c>
      <c r="J2654" s="34"/>
      <c r="K2654" s="24">
        <f t="shared" si="125"/>
        <v>100.134</v>
      </c>
      <c r="L2654" s="34"/>
      <c r="M2654" s="24">
        <v>13.44</v>
      </c>
      <c r="N2654" s="76">
        <f t="shared" si="123"/>
        <v>0.13422014500569238</v>
      </c>
      <c r="O2654" s="34"/>
      <c r="P2654" s="34"/>
      <c r="Q2654" s="34"/>
      <c r="R2654" s="34">
        <v>193.5</v>
      </c>
      <c r="S2654" s="34">
        <v>199</v>
      </c>
      <c r="T2654" s="34">
        <v>122.65</v>
      </c>
      <c r="U2654" s="34">
        <v>103.35</v>
      </c>
      <c r="V2654" s="34">
        <v>110.85</v>
      </c>
      <c r="W2654" s="78"/>
      <c r="Y2654" s="78"/>
    </row>
    <row r="2655" spans="1:25" outlineLevel="1" x14ac:dyDescent="0.2">
      <c r="A2655" s="27">
        <f t="shared" si="117"/>
        <v>2650</v>
      </c>
      <c r="B2655" s="50">
        <f>B2654+3</f>
        <v>43647</v>
      </c>
      <c r="C2655" s="34">
        <v>121.2</v>
      </c>
      <c r="D2655" s="34">
        <v>130.69999999999999</v>
      </c>
      <c r="E2655" s="34">
        <v>1.6</v>
      </c>
      <c r="F2655" s="34">
        <v>18.600000000000001</v>
      </c>
      <c r="G2655" s="34">
        <v>7.55</v>
      </c>
      <c r="H2655" s="34">
        <v>174.75</v>
      </c>
      <c r="I2655" s="34">
        <v>186.5</v>
      </c>
      <c r="J2655" s="34"/>
      <c r="K2655" s="24">
        <f t="shared" si="125"/>
        <v>101.64400000000001</v>
      </c>
      <c r="L2655" s="34"/>
      <c r="M2655" s="24">
        <v>13.93</v>
      </c>
      <c r="N2655" s="76">
        <f t="shared" si="123"/>
        <v>0.13704694817205146</v>
      </c>
      <c r="O2655" s="34"/>
      <c r="P2655" s="34"/>
      <c r="Q2655" s="34"/>
      <c r="R2655" s="34">
        <v>192.75</v>
      </c>
      <c r="S2655" s="34">
        <v>195</v>
      </c>
      <c r="T2655" s="34">
        <v>125.95</v>
      </c>
      <c r="U2655" s="34">
        <v>104.15</v>
      </c>
      <c r="V2655" s="34">
        <v>111.6</v>
      </c>
      <c r="W2655" s="78"/>
      <c r="Y2655" s="78"/>
    </row>
    <row r="2656" spans="1:25" outlineLevel="1" x14ac:dyDescent="0.2">
      <c r="A2656" s="27">
        <f t="shared" si="117"/>
        <v>2651</v>
      </c>
      <c r="B2656" s="50">
        <f>B2655+1</f>
        <v>43648</v>
      </c>
      <c r="C2656" s="34">
        <v>126.2</v>
      </c>
      <c r="D2656" s="34">
        <v>135.69999999999999</v>
      </c>
      <c r="E2656" s="34">
        <v>1.6</v>
      </c>
      <c r="F2656" s="34">
        <v>19.149999999999999</v>
      </c>
      <c r="G2656" s="34">
        <v>7.9</v>
      </c>
      <c r="H2656" s="34">
        <v>174.75</v>
      </c>
      <c r="I2656" s="34">
        <v>186.5</v>
      </c>
      <c r="J2656" s="34"/>
      <c r="K2656" s="24">
        <f t="shared" si="125"/>
        <v>105.69399999999999</v>
      </c>
      <c r="L2656" s="34"/>
      <c r="M2656" s="24">
        <v>13.29</v>
      </c>
      <c r="N2656" s="76">
        <f t="shared" si="123"/>
        <v>0.12574034476886106</v>
      </c>
      <c r="O2656" s="34"/>
      <c r="P2656" s="34"/>
      <c r="Q2656" s="34"/>
      <c r="R2656" s="34">
        <v>191</v>
      </c>
      <c r="S2656" s="34">
        <v>195</v>
      </c>
      <c r="T2656" s="34">
        <v>130.35</v>
      </c>
      <c r="U2656" s="34">
        <v>107.05</v>
      </c>
      <c r="V2656" s="34">
        <v>114.5</v>
      </c>
      <c r="W2656" s="78"/>
      <c r="Y2656" s="78"/>
    </row>
    <row r="2657" spans="1:25" outlineLevel="1" x14ac:dyDescent="0.2">
      <c r="A2657" s="27">
        <f t="shared" si="117"/>
        <v>2652</v>
      </c>
      <c r="B2657" s="50">
        <f>B2656+1</f>
        <v>43649</v>
      </c>
      <c r="C2657" s="34">
        <v>126.35</v>
      </c>
      <c r="D2657" s="34">
        <v>135.85</v>
      </c>
      <c r="E2657" s="34">
        <v>1.6</v>
      </c>
      <c r="F2657" s="34">
        <v>20.25</v>
      </c>
      <c r="G2657" s="34">
        <v>8.25</v>
      </c>
      <c r="H2657" s="34">
        <v>174.1</v>
      </c>
      <c r="I2657" s="34">
        <v>186</v>
      </c>
      <c r="J2657" s="34"/>
      <c r="K2657" s="24">
        <f t="shared" si="125"/>
        <v>104.732</v>
      </c>
      <c r="L2657" s="34"/>
      <c r="M2657" s="24">
        <v>13.37</v>
      </c>
      <c r="N2657" s="76">
        <f t="shared" si="123"/>
        <v>0.12765916816254821</v>
      </c>
      <c r="O2657" s="34"/>
      <c r="P2657" s="34"/>
      <c r="Q2657" s="34"/>
      <c r="R2657" s="34">
        <v>189.75</v>
      </c>
      <c r="S2657" s="34">
        <v>195</v>
      </c>
      <c r="T2657" s="34">
        <v>130.5</v>
      </c>
      <c r="U2657" s="34">
        <v>108.15</v>
      </c>
      <c r="V2657" s="34">
        <v>115.6</v>
      </c>
      <c r="W2657" s="78"/>
      <c r="Y2657" s="78"/>
    </row>
    <row r="2658" spans="1:25" outlineLevel="1" x14ac:dyDescent="0.2">
      <c r="A2658" s="27">
        <f t="shared" ref="A2658:A2721" si="126">A2657+1</f>
        <v>2653</v>
      </c>
      <c r="B2658" s="50">
        <f>B2657+1</f>
        <v>43650</v>
      </c>
      <c r="C2658" s="34">
        <v>122.3</v>
      </c>
      <c r="D2658" s="34">
        <v>131.80000000000001</v>
      </c>
      <c r="E2658" s="34">
        <v>1.6</v>
      </c>
      <c r="F2658" s="34">
        <v>21.85</v>
      </c>
      <c r="G2658" s="34">
        <v>9.15</v>
      </c>
      <c r="H2658" s="34">
        <v>173.85</v>
      </c>
      <c r="I2658" s="34">
        <v>186</v>
      </c>
      <c r="J2658" s="34"/>
      <c r="K2658" s="24">
        <f t="shared" si="125"/>
        <v>99.406000000000006</v>
      </c>
      <c r="L2658" s="34"/>
      <c r="M2658" s="24">
        <v>13.37</v>
      </c>
      <c r="N2658" s="76">
        <f t="shared" si="123"/>
        <v>0.13449892360622093</v>
      </c>
      <c r="O2658" s="34"/>
      <c r="P2658" s="34"/>
      <c r="Q2658" s="34"/>
      <c r="R2658" s="34">
        <v>189.75</v>
      </c>
      <c r="S2658" s="34">
        <v>196.25</v>
      </c>
      <c r="T2658" s="34">
        <v>126.4</v>
      </c>
      <c r="U2658" s="34">
        <v>104.75</v>
      </c>
      <c r="V2658" s="34">
        <v>112.1</v>
      </c>
      <c r="W2658" s="78"/>
      <c r="Y2658" s="78"/>
    </row>
    <row r="2659" spans="1:25" outlineLevel="1" x14ac:dyDescent="0.2">
      <c r="A2659" s="27">
        <f t="shared" si="126"/>
        <v>2654</v>
      </c>
      <c r="B2659" s="50">
        <f>B2658+1</f>
        <v>43651</v>
      </c>
      <c r="C2659" s="34">
        <v>114.25</v>
      </c>
      <c r="D2659" s="34">
        <v>124.25</v>
      </c>
      <c r="E2659" s="34">
        <v>1.6</v>
      </c>
      <c r="F2659" s="34">
        <v>22</v>
      </c>
      <c r="G2659" s="34">
        <v>9.1</v>
      </c>
      <c r="H2659" s="34">
        <v>173.25</v>
      </c>
      <c r="I2659" s="34">
        <v>185.5</v>
      </c>
      <c r="J2659" s="34"/>
      <c r="K2659" s="24">
        <f t="shared" si="125"/>
        <v>92.31</v>
      </c>
      <c r="L2659" s="34"/>
      <c r="M2659" s="24">
        <v>13.12</v>
      </c>
      <c r="N2659" s="76">
        <f t="shared" si="123"/>
        <v>0.14212978008883109</v>
      </c>
      <c r="O2659" s="34"/>
      <c r="P2659" s="34"/>
      <c r="Q2659" s="34"/>
      <c r="R2659" s="34">
        <v>189.5</v>
      </c>
      <c r="S2659" s="34">
        <v>195</v>
      </c>
      <c r="T2659" s="34">
        <v>118.2</v>
      </c>
      <c r="U2659" s="34">
        <v>98.95</v>
      </c>
      <c r="V2659" s="34">
        <v>106.3</v>
      </c>
      <c r="W2659" s="78"/>
      <c r="Y2659" s="78"/>
    </row>
    <row r="2660" spans="1:25" outlineLevel="1" x14ac:dyDescent="0.2">
      <c r="A2660" s="27">
        <f t="shared" si="126"/>
        <v>2655</v>
      </c>
      <c r="B2660" s="50">
        <f>B2659+3</f>
        <v>43654</v>
      </c>
      <c r="C2660" s="34">
        <v>117.75</v>
      </c>
      <c r="D2660" s="34">
        <v>127.75</v>
      </c>
      <c r="E2660" s="34">
        <v>1.6</v>
      </c>
      <c r="F2660" s="34">
        <v>21.8</v>
      </c>
      <c r="G2660" s="34">
        <v>8.5</v>
      </c>
      <c r="H2660" s="34">
        <v>173.1</v>
      </c>
      <c r="I2660" s="34">
        <v>185.25</v>
      </c>
      <c r="J2660" s="34"/>
      <c r="K2660" s="24">
        <f t="shared" si="125"/>
        <v>95.73</v>
      </c>
      <c r="L2660" s="34"/>
      <c r="M2660" s="24">
        <v>13.3</v>
      </c>
      <c r="N2660" s="76">
        <f t="shared" si="123"/>
        <v>0.13893241408127024</v>
      </c>
      <c r="O2660" s="34"/>
      <c r="P2660" s="34"/>
      <c r="Q2660" s="34"/>
      <c r="R2660" s="34">
        <v>188.5</v>
      </c>
      <c r="S2660" s="34">
        <v>194.5</v>
      </c>
      <c r="T2660" s="34">
        <v>121.75</v>
      </c>
      <c r="U2660" s="34">
        <v>102.95</v>
      </c>
      <c r="V2660" s="34">
        <v>110.35</v>
      </c>
      <c r="W2660" s="78"/>
      <c r="Y2660" s="78"/>
    </row>
    <row r="2661" spans="1:25" outlineLevel="1" x14ac:dyDescent="0.2">
      <c r="A2661" s="27">
        <f t="shared" si="126"/>
        <v>2656</v>
      </c>
      <c r="B2661" s="50">
        <f>B2660+1</f>
        <v>43655</v>
      </c>
      <c r="C2661" s="34">
        <v>122.6</v>
      </c>
      <c r="D2661" s="34">
        <v>132.6</v>
      </c>
      <c r="E2661" s="34">
        <v>1.6</v>
      </c>
      <c r="F2661" s="34">
        <v>22.15</v>
      </c>
      <c r="G2661" s="34">
        <v>9.25</v>
      </c>
      <c r="H2661" s="34">
        <v>173.5</v>
      </c>
      <c r="I2661" s="34">
        <v>185.75</v>
      </c>
      <c r="J2661" s="34"/>
      <c r="K2661" s="24">
        <f t="shared" si="125"/>
        <v>99.842000000000013</v>
      </c>
      <c r="L2661" s="34"/>
      <c r="M2661" s="24">
        <v>13.36</v>
      </c>
      <c r="N2661" s="76">
        <f t="shared" si="123"/>
        <v>0.13381142204683397</v>
      </c>
      <c r="O2661" s="34"/>
      <c r="P2661" s="34"/>
      <c r="Q2661" s="34"/>
      <c r="R2661" s="34">
        <v>188.5</v>
      </c>
      <c r="S2661" s="34">
        <v>193.5</v>
      </c>
      <c r="T2661" s="34">
        <v>126.7</v>
      </c>
      <c r="U2661" s="34">
        <v>106.95</v>
      </c>
      <c r="V2661" s="34">
        <v>114.15</v>
      </c>
      <c r="W2661" s="78"/>
      <c r="Y2661" s="78"/>
    </row>
    <row r="2662" spans="1:25" outlineLevel="1" x14ac:dyDescent="0.2">
      <c r="A2662" s="27">
        <f t="shared" si="126"/>
        <v>2657</v>
      </c>
      <c r="B2662" s="50">
        <f>B2661+1</f>
        <v>43656</v>
      </c>
      <c r="C2662" s="34">
        <v>121.2</v>
      </c>
      <c r="D2662" s="34">
        <v>130.69999999999999</v>
      </c>
      <c r="E2662" s="34">
        <v>1.6</v>
      </c>
      <c r="F2662" s="34">
        <v>22.45</v>
      </c>
      <c r="G2662" s="34">
        <v>9.15</v>
      </c>
      <c r="H2662" s="34">
        <v>173.75</v>
      </c>
      <c r="I2662" s="34">
        <v>186</v>
      </c>
      <c r="J2662" s="34"/>
      <c r="K2662" s="24">
        <f t="shared" si="125"/>
        <v>97.793999999999997</v>
      </c>
      <c r="L2662" s="34"/>
      <c r="M2662" s="24">
        <v>13.81</v>
      </c>
      <c r="N2662" s="76">
        <f t="shared" si="123"/>
        <v>0.14121520747694133</v>
      </c>
      <c r="O2662" s="34"/>
      <c r="P2662" s="34"/>
      <c r="Q2662" s="34"/>
      <c r="R2662" s="34">
        <v>188.5</v>
      </c>
      <c r="S2662" s="34">
        <v>193.5</v>
      </c>
      <c r="T2662" s="34">
        <v>125.3</v>
      </c>
      <c r="U2662" s="34">
        <v>105.15</v>
      </c>
      <c r="V2662" s="34">
        <v>112.35</v>
      </c>
      <c r="W2662" s="78"/>
      <c r="Y2662" s="78"/>
    </row>
    <row r="2663" spans="1:25" outlineLevel="1" x14ac:dyDescent="0.2">
      <c r="A2663" s="27">
        <f t="shared" si="126"/>
        <v>2658</v>
      </c>
      <c r="B2663" s="50">
        <f>B2662+1</f>
        <v>43657</v>
      </c>
      <c r="C2663" s="34">
        <v>119.25</v>
      </c>
      <c r="D2663" s="34">
        <v>127.75</v>
      </c>
      <c r="E2663" s="34">
        <v>1.6</v>
      </c>
      <c r="F2663" s="34">
        <v>22.8</v>
      </c>
      <c r="G2663" s="34">
        <v>9.1999999999999993</v>
      </c>
      <c r="H2663" s="34">
        <v>172.75</v>
      </c>
      <c r="I2663" s="34">
        <v>186</v>
      </c>
      <c r="J2663" s="34"/>
      <c r="K2663" s="24">
        <f t="shared" si="125"/>
        <v>94.73</v>
      </c>
      <c r="L2663" s="34"/>
      <c r="M2663" s="24">
        <v>13.84</v>
      </c>
      <c r="N2663" s="76">
        <f t="shared" si="123"/>
        <v>0.14609944051514831</v>
      </c>
      <c r="O2663" s="34"/>
      <c r="P2663" s="34"/>
      <c r="Q2663" s="34"/>
      <c r="R2663" s="34">
        <v>184</v>
      </c>
      <c r="S2663" s="34">
        <v>193</v>
      </c>
      <c r="T2663" s="34">
        <v>123.3</v>
      </c>
      <c r="U2663" s="34">
        <v>103.9</v>
      </c>
      <c r="V2663" s="34">
        <v>111.1</v>
      </c>
      <c r="W2663" s="78"/>
      <c r="Y2663" s="78"/>
    </row>
    <row r="2664" spans="1:25" outlineLevel="1" x14ac:dyDescent="0.2">
      <c r="A2664" s="27">
        <f t="shared" si="126"/>
        <v>2659</v>
      </c>
      <c r="B2664" s="50">
        <f>B2663+1</f>
        <v>43658</v>
      </c>
      <c r="C2664" s="34">
        <v>118.55</v>
      </c>
      <c r="D2664" s="34">
        <v>127.05</v>
      </c>
      <c r="E2664" s="34">
        <v>1.6</v>
      </c>
      <c r="F2664" s="34">
        <v>24.2</v>
      </c>
      <c r="G2664" s="34">
        <v>9.5500000000000007</v>
      </c>
      <c r="H2664" s="34">
        <v>172.75</v>
      </c>
      <c r="I2664" s="34">
        <v>186</v>
      </c>
      <c r="J2664" s="34"/>
      <c r="K2664" s="24">
        <f t="shared" si="125"/>
        <v>92.685999999999993</v>
      </c>
      <c r="L2664" s="34"/>
      <c r="M2664" s="24">
        <v>13.8</v>
      </c>
      <c r="N2664" s="76">
        <f t="shared" si="123"/>
        <v>0.14888979996979049</v>
      </c>
      <c r="O2664" s="34"/>
      <c r="P2664" s="34"/>
      <c r="Q2664" s="34"/>
      <c r="R2664" s="34">
        <v>184</v>
      </c>
      <c r="S2664" s="34">
        <v>191.5</v>
      </c>
      <c r="T2664" s="34">
        <v>122.6</v>
      </c>
      <c r="U2664" s="34">
        <v>104.35</v>
      </c>
      <c r="V2664" s="34">
        <v>111.5</v>
      </c>
      <c r="W2664" s="78"/>
      <c r="Y2664" s="78"/>
    </row>
    <row r="2665" spans="1:25" outlineLevel="1" x14ac:dyDescent="0.2">
      <c r="A2665" s="27">
        <f t="shared" si="126"/>
        <v>2660</v>
      </c>
      <c r="B2665" s="50">
        <f>B2664+3</f>
        <v>43661</v>
      </c>
      <c r="C2665" s="34">
        <v>121.4</v>
      </c>
      <c r="D2665" s="34">
        <v>129.9</v>
      </c>
      <c r="E2665" s="34">
        <v>1.6</v>
      </c>
      <c r="F2665" s="34">
        <v>25</v>
      </c>
      <c r="G2665" s="34">
        <v>10.050000000000001</v>
      </c>
      <c r="H2665" s="34">
        <v>172.75</v>
      </c>
      <c r="I2665" s="34">
        <v>186</v>
      </c>
      <c r="J2665" s="34"/>
      <c r="K2665" s="24">
        <f t="shared" si="125"/>
        <v>94.50800000000001</v>
      </c>
      <c r="L2665" s="34"/>
      <c r="M2665" s="24">
        <v>14</v>
      </c>
      <c r="N2665" s="76">
        <f t="shared" si="123"/>
        <v>0.14813560756761332</v>
      </c>
      <c r="O2665" s="34"/>
      <c r="P2665" s="34"/>
      <c r="Q2665" s="34"/>
      <c r="R2665" s="34">
        <v>184</v>
      </c>
      <c r="S2665" s="34">
        <v>191.5</v>
      </c>
      <c r="T2665" s="34">
        <v>125.25</v>
      </c>
      <c r="U2665" s="34">
        <v>106.8</v>
      </c>
      <c r="V2665" s="34">
        <v>114.7</v>
      </c>
      <c r="W2665" s="78"/>
      <c r="Y2665" s="78"/>
    </row>
    <row r="2666" spans="1:25" outlineLevel="1" x14ac:dyDescent="0.2">
      <c r="A2666" s="27">
        <f t="shared" si="126"/>
        <v>2661</v>
      </c>
      <c r="B2666" s="50">
        <f>B2665+1</f>
        <v>43662</v>
      </c>
      <c r="C2666" s="34">
        <v>122.2</v>
      </c>
      <c r="D2666" s="34">
        <v>130.69999999999999</v>
      </c>
      <c r="E2666" s="34">
        <v>1.6</v>
      </c>
      <c r="F2666" s="34">
        <v>26.25</v>
      </c>
      <c r="G2666" s="34">
        <v>10.4</v>
      </c>
      <c r="H2666" s="34">
        <v>172.75</v>
      </c>
      <c r="I2666" s="34">
        <v>186</v>
      </c>
      <c r="J2666" s="34"/>
      <c r="K2666" s="24">
        <f t="shared" si="125"/>
        <v>93.994</v>
      </c>
      <c r="L2666" s="34"/>
      <c r="M2666" s="24">
        <v>14.03</v>
      </c>
      <c r="N2666" s="76">
        <f t="shared" si="123"/>
        <v>0.14926484669234205</v>
      </c>
      <c r="O2666" s="34"/>
      <c r="P2666" s="34"/>
      <c r="Q2666" s="34"/>
      <c r="R2666" s="34">
        <v>183</v>
      </c>
      <c r="S2666" s="34">
        <v>191.5</v>
      </c>
      <c r="T2666" s="34">
        <v>126.05</v>
      </c>
      <c r="U2666" s="34">
        <v>106.75</v>
      </c>
      <c r="V2666" s="34">
        <v>114.6</v>
      </c>
      <c r="W2666" s="78"/>
      <c r="Y2666" s="78"/>
    </row>
    <row r="2667" spans="1:25" outlineLevel="1" x14ac:dyDescent="0.2">
      <c r="A2667" s="27">
        <f t="shared" si="126"/>
        <v>2662</v>
      </c>
      <c r="B2667" s="50">
        <f>B2666+1</f>
        <v>43663</v>
      </c>
      <c r="C2667" s="34">
        <v>120.75</v>
      </c>
      <c r="D2667" s="34">
        <v>129.19999999999999</v>
      </c>
      <c r="E2667" s="34">
        <v>1.6</v>
      </c>
      <c r="F2667" s="34">
        <v>26.65</v>
      </c>
      <c r="G2667" s="34">
        <v>10.5</v>
      </c>
      <c r="H2667" s="34">
        <v>171.9</v>
      </c>
      <c r="I2667" s="34">
        <v>186</v>
      </c>
      <c r="J2667" s="34"/>
      <c r="K2667" s="24">
        <f t="shared" si="125"/>
        <v>92.213999999999999</v>
      </c>
      <c r="L2667" s="34"/>
      <c r="M2667" s="24">
        <v>13.95</v>
      </c>
      <c r="N2667" s="76">
        <f t="shared" si="123"/>
        <v>0.15127854772594182</v>
      </c>
      <c r="O2667" s="34"/>
      <c r="P2667" s="34"/>
      <c r="Q2667" s="34"/>
      <c r="R2667" s="34">
        <v>183</v>
      </c>
      <c r="S2667" s="34">
        <v>191.5</v>
      </c>
      <c r="T2667" s="34">
        <v>124.6</v>
      </c>
      <c r="U2667" s="34">
        <v>106.1</v>
      </c>
      <c r="V2667" s="34">
        <v>113.95</v>
      </c>
      <c r="W2667" s="78"/>
      <c r="Y2667" s="78"/>
    </row>
    <row r="2668" spans="1:25" outlineLevel="1" x14ac:dyDescent="0.2">
      <c r="A2668" s="27">
        <f t="shared" si="126"/>
        <v>2663</v>
      </c>
      <c r="B2668" s="50">
        <f>B2667+1</f>
        <v>43664</v>
      </c>
      <c r="C2668" s="34">
        <v>119.5</v>
      </c>
      <c r="D2668" s="34">
        <v>127.95</v>
      </c>
      <c r="E2668" s="34">
        <v>1.6</v>
      </c>
      <c r="F2668" s="34">
        <v>27.4</v>
      </c>
      <c r="G2668" s="34">
        <v>10.75</v>
      </c>
      <c r="H2668" s="34">
        <v>169.9</v>
      </c>
      <c r="I2668" s="34">
        <v>184</v>
      </c>
      <c r="J2668" s="34"/>
      <c r="K2668" s="24">
        <f t="shared" si="125"/>
        <v>90.314000000000021</v>
      </c>
      <c r="L2668" s="34"/>
      <c r="M2668" s="24">
        <v>14.01</v>
      </c>
      <c r="N2668" s="76">
        <f t="shared" si="123"/>
        <v>0.1551254512035786</v>
      </c>
      <c r="O2668" s="34"/>
      <c r="P2668" s="34"/>
      <c r="Q2668" s="34"/>
      <c r="R2668" s="34">
        <v>179</v>
      </c>
      <c r="S2668" s="34">
        <v>190</v>
      </c>
      <c r="T2668" s="34">
        <v>123.35</v>
      </c>
      <c r="U2668" s="34">
        <v>105</v>
      </c>
      <c r="V2668" s="34">
        <v>112.8</v>
      </c>
      <c r="W2668" s="78"/>
      <c r="Y2668" s="78"/>
    </row>
    <row r="2669" spans="1:25" outlineLevel="1" x14ac:dyDescent="0.2">
      <c r="A2669" s="27">
        <f t="shared" si="126"/>
        <v>2664</v>
      </c>
      <c r="B2669" s="50">
        <f>B2668+1</f>
        <v>43665</v>
      </c>
      <c r="C2669" s="34">
        <v>121.85</v>
      </c>
      <c r="D2669" s="34">
        <v>130</v>
      </c>
      <c r="E2669" s="34">
        <v>1.6</v>
      </c>
      <c r="F2669" s="34">
        <v>27.4</v>
      </c>
      <c r="G2669" s="34">
        <v>10.85</v>
      </c>
      <c r="H2669" s="34">
        <v>167.15</v>
      </c>
      <c r="I2669" s="34">
        <v>182</v>
      </c>
      <c r="J2669" s="34"/>
      <c r="K2669" s="24">
        <f t="shared" ref="K2669:K2700" si="127">+D2669*0.92-F2669</f>
        <v>92.200000000000017</v>
      </c>
      <c r="L2669" s="34"/>
      <c r="M2669" s="24">
        <v>14.04</v>
      </c>
      <c r="N2669" s="76">
        <f t="shared" si="123"/>
        <v>0.15227765726681125</v>
      </c>
      <c r="O2669" s="34"/>
      <c r="P2669" s="34"/>
      <c r="Q2669" s="34"/>
      <c r="R2669" s="34">
        <v>178</v>
      </c>
      <c r="S2669" s="34">
        <v>190</v>
      </c>
      <c r="T2669" s="34">
        <v>125.55</v>
      </c>
      <c r="U2669" s="34">
        <v>108.2</v>
      </c>
      <c r="V2669" s="34">
        <v>114.95</v>
      </c>
      <c r="W2669" s="78"/>
      <c r="Y2669" s="78"/>
    </row>
    <row r="2670" spans="1:25" outlineLevel="1" x14ac:dyDescent="0.2">
      <c r="A2670" s="27">
        <f t="shared" si="126"/>
        <v>2665</v>
      </c>
      <c r="B2670" s="50">
        <f>B2669+3</f>
        <v>43668</v>
      </c>
      <c r="C2670" s="34">
        <v>118.1</v>
      </c>
      <c r="D2670" s="34">
        <v>126.25</v>
      </c>
      <c r="E2670" s="34">
        <v>1.6</v>
      </c>
      <c r="F2670" s="34">
        <v>27.4</v>
      </c>
      <c r="G2670" s="34">
        <v>11.1</v>
      </c>
      <c r="H2670" s="34">
        <v>166.05</v>
      </c>
      <c r="I2670" s="34">
        <v>181</v>
      </c>
      <c r="J2670" s="34"/>
      <c r="K2670" s="24">
        <f t="shared" si="127"/>
        <v>88.75</v>
      </c>
      <c r="L2670" s="34"/>
      <c r="M2670" s="24">
        <v>13.92</v>
      </c>
      <c r="N2670" s="76">
        <f t="shared" si="123"/>
        <v>0.1568450704225352</v>
      </c>
      <c r="O2670" s="34"/>
      <c r="P2670" s="34"/>
      <c r="Q2670" s="34"/>
      <c r="R2670" s="34">
        <v>175</v>
      </c>
      <c r="S2670" s="34">
        <v>190</v>
      </c>
      <c r="T2670" s="34">
        <v>121.75</v>
      </c>
      <c r="U2670" s="34">
        <v>105.7</v>
      </c>
      <c r="V2670" s="34">
        <v>112.5</v>
      </c>
      <c r="W2670" s="78"/>
      <c r="Y2670" s="78"/>
    </row>
    <row r="2671" spans="1:25" outlineLevel="1" x14ac:dyDescent="0.2">
      <c r="A2671" s="27">
        <f t="shared" si="126"/>
        <v>2666</v>
      </c>
      <c r="B2671" s="50">
        <f>B2670+1</f>
        <v>43669</v>
      </c>
      <c r="C2671" s="34">
        <v>118.1</v>
      </c>
      <c r="D2671" s="34">
        <v>126.25</v>
      </c>
      <c r="E2671" s="34">
        <v>1.6</v>
      </c>
      <c r="F2671" s="34">
        <v>26.6</v>
      </c>
      <c r="G2671" s="34">
        <v>10.65</v>
      </c>
      <c r="H2671" s="34">
        <v>166.05</v>
      </c>
      <c r="I2671" s="34">
        <v>181</v>
      </c>
      <c r="J2671" s="34"/>
      <c r="K2671" s="24">
        <f t="shared" si="127"/>
        <v>89.550000000000011</v>
      </c>
      <c r="L2671" s="34"/>
      <c r="M2671" s="24">
        <v>13.69</v>
      </c>
      <c r="N2671" s="76">
        <f t="shared" si="123"/>
        <v>0.1528754885538805</v>
      </c>
      <c r="O2671" s="34"/>
      <c r="P2671" s="34"/>
      <c r="Q2671" s="34"/>
      <c r="R2671" s="34">
        <v>174.75</v>
      </c>
      <c r="S2671" s="34">
        <v>190</v>
      </c>
      <c r="T2671" s="34">
        <v>121.75</v>
      </c>
      <c r="U2671" s="34">
        <v>104.95</v>
      </c>
      <c r="V2671" s="34">
        <v>111.8</v>
      </c>
      <c r="W2671" s="78"/>
      <c r="Y2671" s="78"/>
    </row>
    <row r="2672" spans="1:25" outlineLevel="1" x14ac:dyDescent="0.2">
      <c r="A2672" s="27">
        <f t="shared" si="126"/>
        <v>2667</v>
      </c>
      <c r="B2672" s="50">
        <f>B2671+1</f>
        <v>43670</v>
      </c>
      <c r="C2672" s="34">
        <v>115.1</v>
      </c>
      <c r="D2672" s="34">
        <v>123.25</v>
      </c>
      <c r="E2672" s="34">
        <v>1.6</v>
      </c>
      <c r="F2672" s="34">
        <v>22.5</v>
      </c>
      <c r="G2672" s="34">
        <v>10.4</v>
      </c>
      <c r="H2672" s="34">
        <v>166.5</v>
      </c>
      <c r="I2672" s="34">
        <v>181</v>
      </c>
      <c r="J2672" s="34"/>
      <c r="K2672" s="24">
        <f t="shared" si="127"/>
        <v>90.89</v>
      </c>
      <c r="L2672" s="34"/>
      <c r="M2672" s="24">
        <v>13.42</v>
      </c>
      <c r="N2672" s="76">
        <f t="shared" si="123"/>
        <v>0.1476510067114094</v>
      </c>
      <c r="O2672" s="34"/>
      <c r="P2672" s="34"/>
      <c r="Q2672" s="34"/>
      <c r="R2672" s="34">
        <v>174.75</v>
      </c>
      <c r="S2672" s="34">
        <v>189.75</v>
      </c>
      <c r="T2672" s="34">
        <v>118.7</v>
      </c>
      <c r="U2672" s="34">
        <v>102.85</v>
      </c>
      <c r="V2672" s="34">
        <v>109.15</v>
      </c>
      <c r="W2672" s="78"/>
      <c r="Y2672" s="78"/>
    </row>
    <row r="2673" spans="1:25" outlineLevel="1" x14ac:dyDescent="0.2">
      <c r="A2673" s="27">
        <f t="shared" si="126"/>
        <v>2668</v>
      </c>
      <c r="B2673" s="50">
        <f>B2672+1</f>
        <v>43671</v>
      </c>
      <c r="C2673" s="34">
        <v>117</v>
      </c>
      <c r="D2673" s="34">
        <v>125</v>
      </c>
      <c r="E2673" s="34">
        <v>1.6</v>
      </c>
      <c r="F2673" s="34">
        <v>22.4</v>
      </c>
      <c r="G2673" s="34">
        <v>9.3000000000000007</v>
      </c>
      <c r="H2673" s="34">
        <v>162.15</v>
      </c>
      <c r="I2673" s="34">
        <v>176.5</v>
      </c>
      <c r="J2673" s="34"/>
      <c r="K2673" s="24">
        <f t="shared" si="127"/>
        <v>92.6</v>
      </c>
      <c r="L2673" s="34"/>
      <c r="M2673" s="24">
        <v>13.26</v>
      </c>
      <c r="N2673" s="76">
        <f t="shared" si="123"/>
        <v>0.14319654427645789</v>
      </c>
      <c r="O2673" s="34"/>
      <c r="P2673" s="34"/>
      <c r="Q2673" s="34"/>
      <c r="R2673" s="34">
        <v>171.75</v>
      </c>
      <c r="S2673" s="34">
        <v>185.5</v>
      </c>
      <c r="T2673" s="34">
        <v>120.65</v>
      </c>
      <c r="U2673" s="34">
        <v>104.35</v>
      </c>
      <c r="V2673" s="34">
        <v>108.25</v>
      </c>
      <c r="W2673" s="78"/>
      <c r="Y2673" s="78"/>
    </row>
    <row r="2674" spans="1:25" outlineLevel="1" x14ac:dyDescent="0.2">
      <c r="A2674" s="27">
        <f t="shared" si="126"/>
        <v>2669</v>
      </c>
      <c r="B2674" s="50">
        <f>B2673+1</f>
        <v>43672</v>
      </c>
      <c r="C2674" s="34">
        <v>118.75</v>
      </c>
      <c r="D2674" s="34">
        <v>126.75</v>
      </c>
      <c r="E2674" s="34">
        <v>1.6</v>
      </c>
      <c r="F2674" s="34">
        <v>22.3</v>
      </c>
      <c r="G2674" s="34">
        <v>9.6</v>
      </c>
      <c r="H2674" s="34">
        <v>160.15</v>
      </c>
      <c r="I2674" s="34">
        <v>174.5</v>
      </c>
      <c r="J2674" s="34"/>
      <c r="K2674" s="24">
        <f t="shared" si="127"/>
        <v>94.31</v>
      </c>
      <c r="L2674" s="34"/>
      <c r="M2674" s="24">
        <v>13.27</v>
      </c>
      <c r="N2674" s="76">
        <f t="shared" si="123"/>
        <v>0.14070618174106669</v>
      </c>
      <c r="O2674" s="34"/>
      <c r="P2674" s="34"/>
      <c r="Q2674" s="34"/>
      <c r="R2674" s="34">
        <v>171.75</v>
      </c>
      <c r="S2674" s="34">
        <v>183.5</v>
      </c>
      <c r="T2674" s="34">
        <v>122.4</v>
      </c>
      <c r="U2674" s="34">
        <v>106.45</v>
      </c>
      <c r="V2674" s="34">
        <v>110.3</v>
      </c>
      <c r="W2674" s="78"/>
      <c r="Y2674" s="78"/>
    </row>
    <row r="2675" spans="1:25" outlineLevel="1" x14ac:dyDescent="0.2">
      <c r="A2675" s="27">
        <f t="shared" si="126"/>
        <v>2670</v>
      </c>
      <c r="B2675" s="50">
        <f>B2674+3</f>
        <v>43675</v>
      </c>
      <c r="C2675" s="34">
        <v>118.45</v>
      </c>
      <c r="D2675" s="34">
        <v>126.45</v>
      </c>
      <c r="E2675" s="34">
        <v>1.6</v>
      </c>
      <c r="F2675" s="34">
        <v>23.15</v>
      </c>
      <c r="G2675" s="34">
        <v>9.6999999999999993</v>
      </c>
      <c r="H2675" s="34">
        <v>160.15</v>
      </c>
      <c r="I2675" s="34">
        <v>174.5</v>
      </c>
      <c r="J2675" s="34"/>
      <c r="K2675" s="24">
        <f t="shared" si="127"/>
        <v>93.183999999999997</v>
      </c>
      <c r="L2675" s="34"/>
      <c r="M2675" s="24">
        <v>13.24</v>
      </c>
      <c r="N2675" s="76">
        <f t="shared" si="123"/>
        <v>0.14208447802197802</v>
      </c>
      <c r="O2675" s="34"/>
      <c r="P2675" s="34"/>
      <c r="Q2675" s="34"/>
      <c r="R2675" s="34">
        <v>169.5</v>
      </c>
      <c r="S2675" s="34">
        <v>183.5</v>
      </c>
      <c r="T2675" s="34">
        <v>122.1</v>
      </c>
      <c r="U2675" s="34">
        <v>105.65</v>
      </c>
      <c r="V2675" s="34">
        <v>108.55</v>
      </c>
      <c r="W2675" s="78"/>
      <c r="Y2675" s="78"/>
    </row>
    <row r="2676" spans="1:25" outlineLevel="1" x14ac:dyDescent="0.2">
      <c r="A2676" s="27">
        <f t="shared" si="126"/>
        <v>2671</v>
      </c>
      <c r="B2676" s="50">
        <f>B2675+1</f>
        <v>43676</v>
      </c>
      <c r="C2676" s="34">
        <v>121.15</v>
      </c>
      <c r="D2676" s="34">
        <v>129.15</v>
      </c>
      <c r="E2676" s="34">
        <v>1.6</v>
      </c>
      <c r="F2676" s="34">
        <v>23.15</v>
      </c>
      <c r="G2676" s="34">
        <v>9.85</v>
      </c>
      <c r="H2676" s="34">
        <v>160.19999999999999</v>
      </c>
      <c r="I2676" s="34">
        <v>174</v>
      </c>
      <c r="J2676" s="34"/>
      <c r="K2676" s="24">
        <f t="shared" si="127"/>
        <v>95.668000000000006</v>
      </c>
      <c r="L2676" s="34"/>
      <c r="M2676" s="24">
        <v>13.16</v>
      </c>
      <c r="N2676" s="76">
        <f t="shared" si="123"/>
        <v>0.13755905841033575</v>
      </c>
      <c r="O2676" s="34"/>
      <c r="P2676" s="34"/>
      <c r="Q2676" s="34"/>
      <c r="R2676" s="34">
        <v>169.25</v>
      </c>
      <c r="S2676" s="34">
        <v>183</v>
      </c>
      <c r="T2676" s="34">
        <v>124.85</v>
      </c>
      <c r="U2676" s="34">
        <v>108.55</v>
      </c>
      <c r="V2676" s="34">
        <v>111.4</v>
      </c>
      <c r="W2676" s="78"/>
      <c r="Y2676" s="78"/>
    </row>
    <row r="2677" spans="1:25" outlineLevel="1" x14ac:dyDescent="0.2">
      <c r="A2677" s="27">
        <f t="shared" si="126"/>
        <v>2672</v>
      </c>
      <c r="B2677" s="50">
        <f>B2676+1</f>
        <v>43677</v>
      </c>
      <c r="C2677" s="34">
        <v>118.35</v>
      </c>
      <c r="D2677" s="34">
        <v>126.35</v>
      </c>
      <c r="E2677" s="34">
        <v>1.6</v>
      </c>
      <c r="F2677" s="34">
        <v>23.05</v>
      </c>
      <c r="G2677" s="34">
        <v>9.9499999999999993</v>
      </c>
      <c r="H2677" s="34">
        <v>159</v>
      </c>
      <c r="I2677" s="34">
        <v>172.5</v>
      </c>
      <c r="J2677" s="34"/>
      <c r="K2677" s="24">
        <f t="shared" si="127"/>
        <v>93.192000000000007</v>
      </c>
      <c r="L2677" s="34"/>
      <c r="M2677" s="24">
        <v>12.99</v>
      </c>
      <c r="N2677" s="76">
        <f t="shared" si="123"/>
        <v>0.13938964718001545</v>
      </c>
      <c r="O2677" s="34"/>
      <c r="P2677" s="34"/>
      <c r="Q2677" s="34"/>
      <c r="R2677" s="34">
        <v>165.5</v>
      </c>
      <c r="S2677" s="34">
        <v>182.5</v>
      </c>
      <c r="T2677" s="34">
        <v>122</v>
      </c>
      <c r="U2677" s="34">
        <v>107.85</v>
      </c>
      <c r="V2677" s="34">
        <v>110.2</v>
      </c>
      <c r="W2677" s="78"/>
      <c r="Y2677" s="78"/>
    </row>
    <row r="2678" spans="1:25" outlineLevel="1" x14ac:dyDescent="0.2">
      <c r="A2678" s="27">
        <f t="shared" si="126"/>
        <v>2673</v>
      </c>
      <c r="B2678" s="50">
        <f>B2677+1</f>
        <v>43678</v>
      </c>
      <c r="C2678" s="34">
        <v>113.9</v>
      </c>
      <c r="D2678" s="34">
        <v>121.9</v>
      </c>
      <c r="E2678" s="34">
        <v>1.6</v>
      </c>
      <c r="F2678" s="34">
        <v>22.6</v>
      </c>
      <c r="G2678" s="34">
        <v>9.4499999999999993</v>
      </c>
      <c r="H2678" s="34">
        <v>151.6</v>
      </c>
      <c r="I2678" s="34">
        <v>165</v>
      </c>
      <c r="J2678" s="34"/>
      <c r="K2678" s="24">
        <f t="shared" si="127"/>
        <v>89.548000000000002</v>
      </c>
      <c r="L2678" s="34"/>
      <c r="M2678" s="24">
        <v>12.52</v>
      </c>
      <c r="N2678" s="76">
        <f t="shared" si="123"/>
        <v>0.13981328449546612</v>
      </c>
      <c r="O2678" s="34"/>
      <c r="P2678" s="34"/>
      <c r="Q2678" s="34"/>
      <c r="R2678" s="34">
        <v>160.25</v>
      </c>
      <c r="S2678" s="34">
        <v>174</v>
      </c>
      <c r="T2678" s="34">
        <v>116.5</v>
      </c>
      <c r="U2678" s="34">
        <v>100</v>
      </c>
      <c r="V2678" s="34">
        <v>102.9</v>
      </c>
      <c r="W2678" s="78"/>
      <c r="Y2678" s="78"/>
    </row>
    <row r="2679" spans="1:25" outlineLevel="1" x14ac:dyDescent="0.2">
      <c r="A2679" s="27">
        <f t="shared" si="126"/>
        <v>2674</v>
      </c>
      <c r="B2679" s="50">
        <f>B2678+1</f>
        <v>43679</v>
      </c>
      <c r="C2679" s="34">
        <v>108.45</v>
      </c>
      <c r="D2679" s="34">
        <v>116.45</v>
      </c>
      <c r="E2679" s="34">
        <v>1.6</v>
      </c>
      <c r="F2679" s="34">
        <v>22</v>
      </c>
      <c r="G2679" s="34">
        <v>9.5500000000000007</v>
      </c>
      <c r="H2679" s="34">
        <v>150.9</v>
      </c>
      <c r="I2679" s="34">
        <v>164</v>
      </c>
      <c r="J2679" s="34"/>
      <c r="K2679" s="24">
        <f t="shared" si="127"/>
        <v>85.134</v>
      </c>
      <c r="L2679" s="34"/>
      <c r="M2679" s="24">
        <v>12.28</v>
      </c>
      <c r="N2679" s="76">
        <f t="shared" si="123"/>
        <v>0.14424319308384428</v>
      </c>
      <c r="O2679" s="34"/>
      <c r="P2679" s="34"/>
      <c r="Q2679" s="34"/>
      <c r="R2679" s="34">
        <v>160</v>
      </c>
      <c r="S2679" s="34">
        <v>174</v>
      </c>
      <c r="T2679" s="34">
        <v>110.2</v>
      </c>
      <c r="U2679" s="34">
        <v>96.3</v>
      </c>
      <c r="V2679" s="34">
        <v>98.05</v>
      </c>
      <c r="W2679" s="78"/>
      <c r="Y2679" s="78"/>
    </row>
    <row r="2680" spans="1:25" outlineLevel="1" x14ac:dyDescent="0.2">
      <c r="A2680" s="27">
        <f t="shared" si="126"/>
        <v>2675</v>
      </c>
      <c r="B2680" s="50">
        <f>B2679+3</f>
        <v>43682</v>
      </c>
      <c r="C2680" s="34">
        <v>99.15</v>
      </c>
      <c r="D2680" s="34">
        <v>107.15</v>
      </c>
      <c r="E2680" s="34">
        <v>1.6</v>
      </c>
      <c r="F2680" s="34">
        <v>21.5</v>
      </c>
      <c r="G2680" s="34">
        <v>9.6</v>
      </c>
      <c r="H2680" s="34">
        <v>149.85</v>
      </c>
      <c r="I2680" s="34">
        <v>162</v>
      </c>
      <c r="J2680" s="34"/>
      <c r="K2680" s="24">
        <f t="shared" si="127"/>
        <v>77.078000000000003</v>
      </c>
      <c r="L2680" s="34"/>
      <c r="M2680" s="24">
        <v>11.56</v>
      </c>
      <c r="N2680" s="76">
        <f t="shared" si="123"/>
        <v>0.14997794441993825</v>
      </c>
      <c r="O2680" s="34"/>
      <c r="P2680" s="34"/>
      <c r="Q2680" s="34"/>
      <c r="R2680" s="34">
        <v>158</v>
      </c>
      <c r="S2680" s="34">
        <v>173</v>
      </c>
      <c r="T2680" s="34">
        <v>100.75</v>
      </c>
      <c r="U2680" s="34">
        <v>87.9</v>
      </c>
      <c r="V2680" s="34">
        <v>90.45</v>
      </c>
      <c r="W2680" s="78"/>
      <c r="Y2680" s="78"/>
    </row>
    <row r="2681" spans="1:25" outlineLevel="1" x14ac:dyDescent="0.2">
      <c r="A2681" s="27">
        <f t="shared" si="126"/>
        <v>2676</v>
      </c>
      <c r="B2681" s="50">
        <f>B2680+1</f>
        <v>43683</v>
      </c>
      <c r="C2681" s="34">
        <v>97.9</v>
      </c>
      <c r="D2681" s="34">
        <v>105.9</v>
      </c>
      <c r="E2681" s="34">
        <v>1.6</v>
      </c>
      <c r="F2681" s="34">
        <v>21</v>
      </c>
      <c r="G2681" s="34">
        <v>9.1999999999999993</v>
      </c>
      <c r="H2681" s="34">
        <v>148.75</v>
      </c>
      <c r="I2681" s="34">
        <v>161</v>
      </c>
      <c r="J2681" s="34"/>
      <c r="K2681" s="24">
        <f t="shared" si="127"/>
        <v>76.428000000000011</v>
      </c>
      <c r="L2681" s="34"/>
      <c r="M2681" s="24">
        <v>11.75</v>
      </c>
      <c r="N2681" s="76">
        <f t="shared" si="123"/>
        <v>0.15373946721096979</v>
      </c>
      <c r="O2681" s="34"/>
      <c r="P2681" s="34"/>
      <c r="Q2681" s="34"/>
      <c r="R2681" s="34">
        <v>158</v>
      </c>
      <c r="S2681" s="34">
        <v>172.75</v>
      </c>
      <c r="T2681" s="34">
        <v>99.5</v>
      </c>
      <c r="U2681" s="34">
        <v>87.05</v>
      </c>
      <c r="V2681" s="34">
        <v>87.8</v>
      </c>
      <c r="W2681" s="78"/>
      <c r="Y2681" s="78"/>
    </row>
    <row r="2682" spans="1:25" outlineLevel="1" x14ac:dyDescent="0.2">
      <c r="A2682" s="27">
        <f t="shared" si="126"/>
        <v>2677</v>
      </c>
      <c r="B2682" s="50">
        <f>B2681+1</f>
        <v>43684</v>
      </c>
      <c r="C2682" s="34">
        <v>92.8</v>
      </c>
      <c r="D2682" s="34">
        <v>101.3</v>
      </c>
      <c r="E2682" s="34">
        <v>1.6</v>
      </c>
      <c r="F2682" s="34">
        <v>21</v>
      </c>
      <c r="G2682" s="34">
        <v>8.9</v>
      </c>
      <c r="H2682" s="34">
        <v>147.65</v>
      </c>
      <c r="I2682" s="34">
        <v>160</v>
      </c>
      <c r="J2682" s="34"/>
      <c r="K2682" s="24">
        <f t="shared" si="127"/>
        <v>72.195999999999998</v>
      </c>
      <c r="L2682" s="34"/>
      <c r="M2682" s="24">
        <v>11.64</v>
      </c>
      <c r="N2682" s="76">
        <f t="shared" si="123"/>
        <v>0.16122776885145992</v>
      </c>
      <c r="O2682" s="34"/>
      <c r="P2682" s="34"/>
      <c r="Q2682" s="34"/>
      <c r="R2682" s="34">
        <v>160</v>
      </c>
      <c r="S2682" s="34">
        <v>172</v>
      </c>
      <c r="T2682" s="34">
        <v>94.05</v>
      </c>
      <c r="U2682" s="34">
        <v>83.35</v>
      </c>
      <c r="V2682" s="34">
        <v>84.15</v>
      </c>
      <c r="W2682" s="78"/>
      <c r="Y2682" s="78"/>
    </row>
    <row r="2683" spans="1:25" outlineLevel="1" x14ac:dyDescent="0.2">
      <c r="A2683" s="27">
        <f t="shared" si="126"/>
        <v>2678</v>
      </c>
      <c r="B2683" s="50">
        <f>B2682+1</f>
        <v>43685</v>
      </c>
      <c r="C2683" s="34">
        <v>94.8</v>
      </c>
      <c r="D2683" s="34">
        <v>103.3</v>
      </c>
      <c r="E2683" s="34">
        <v>1.6</v>
      </c>
      <c r="F2683" s="34">
        <v>21</v>
      </c>
      <c r="G2683" s="34">
        <v>8.85</v>
      </c>
      <c r="H2683" s="34">
        <v>146</v>
      </c>
      <c r="I2683" s="34">
        <v>159</v>
      </c>
      <c r="J2683" s="34"/>
      <c r="K2683" s="24">
        <f t="shared" si="127"/>
        <v>74.036000000000001</v>
      </c>
      <c r="L2683" s="34"/>
      <c r="M2683" s="24">
        <v>11.97</v>
      </c>
      <c r="N2683" s="76">
        <f t="shared" si="123"/>
        <v>0.16167810254470799</v>
      </c>
      <c r="O2683" s="34"/>
      <c r="P2683" s="34"/>
      <c r="Q2683" s="34"/>
      <c r="R2683" s="34">
        <v>160</v>
      </c>
      <c r="S2683" s="34">
        <v>170</v>
      </c>
      <c r="T2683" s="34">
        <v>95.85</v>
      </c>
      <c r="U2683" s="34">
        <v>84.5</v>
      </c>
      <c r="V2683" s="34">
        <v>84.6</v>
      </c>
      <c r="W2683" s="78"/>
      <c r="Y2683" s="78"/>
    </row>
    <row r="2684" spans="1:25" outlineLevel="1" x14ac:dyDescent="0.2">
      <c r="A2684" s="27">
        <f t="shared" si="126"/>
        <v>2679</v>
      </c>
      <c r="B2684" s="50">
        <f>B2683+1</f>
        <v>43686</v>
      </c>
      <c r="C2684" s="75">
        <f t="shared" ref="C2684:I2685" si="128">C2683</f>
        <v>94.8</v>
      </c>
      <c r="D2684" s="75">
        <f t="shared" si="128"/>
        <v>103.3</v>
      </c>
      <c r="E2684" s="75">
        <f t="shared" si="128"/>
        <v>1.6</v>
      </c>
      <c r="F2684" s="75">
        <f t="shared" si="128"/>
        <v>21</v>
      </c>
      <c r="G2684" s="75">
        <f t="shared" si="128"/>
        <v>8.85</v>
      </c>
      <c r="H2684" s="75">
        <f t="shared" si="128"/>
        <v>146</v>
      </c>
      <c r="I2684" s="75">
        <f t="shared" si="128"/>
        <v>159</v>
      </c>
      <c r="J2684" s="34"/>
      <c r="K2684" s="24">
        <f t="shared" si="127"/>
        <v>74.036000000000001</v>
      </c>
      <c r="L2684" s="34"/>
      <c r="M2684" s="24">
        <v>11.55</v>
      </c>
      <c r="N2684" s="76">
        <f t="shared" ref="N2684:N2747" si="129">+M2684/K2684</f>
        <v>0.15600518666594632</v>
      </c>
      <c r="O2684" s="34"/>
      <c r="P2684" s="34"/>
      <c r="Q2684" s="34"/>
      <c r="R2684" s="75">
        <f t="shared" ref="R2684:T2685" si="130">R2683</f>
        <v>160</v>
      </c>
      <c r="S2684" s="75">
        <f t="shared" si="130"/>
        <v>170</v>
      </c>
      <c r="T2684" s="75">
        <f t="shared" si="130"/>
        <v>95.85</v>
      </c>
      <c r="U2684" s="34">
        <v>84.5</v>
      </c>
      <c r="V2684" s="34">
        <v>84.6</v>
      </c>
      <c r="W2684" s="78"/>
      <c r="Y2684" s="78"/>
    </row>
    <row r="2685" spans="1:25" outlineLevel="1" x14ac:dyDescent="0.2">
      <c r="A2685" s="27">
        <f t="shared" si="126"/>
        <v>2680</v>
      </c>
      <c r="B2685" s="50">
        <f>B2684+3</f>
        <v>43689</v>
      </c>
      <c r="C2685" s="75">
        <f t="shared" si="128"/>
        <v>94.8</v>
      </c>
      <c r="D2685" s="75">
        <f t="shared" si="128"/>
        <v>103.3</v>
      </c>
      <c r="E2685" s="75">
        <f t="shared" si="128"/>
        <v>1.6</v>
      </c>
      <c r="F2685" s="75">
        <f t="shared" si="128"/>
        <v>21</v>
      </c>
      <c r="G2685" s="75">
        <f t="shared" si="128"/>
        <v>8.85</v>
      </c>
      <c r="H2685" s="75">
        <f t="shared" si="128"/>
        <v>146</v>
      </c>
      <c r="I2685" s="75">
        <f t="shared" si="128"/>
        <v>159</v>
      </c>
      <c r="J2685" s="34"/>
      <c r="K2685" s="24">
        <f t="shared" si="127"/>
        <v>74.036000000000001</v>
      </c>
      <c r="L2685" s="34"/>
      <c r="M2685" s="24">
        <v>11.3</v>
      </c>
      <c r="N2685" s="76">
        <f t="shared" si="129"/>
        <v>0.15262845102382624</v>
      </c>
      <c r="O2685" s="34"/>
      <c r="P2685" s="34"/>
      <c r="Q2685" s="34"/>
      <c r="R2685" s="75">
        <f t="shared" si="130"/>
        <v>160</v>
      </c>
      <c r="S2685" s="75">
        <f t="shared" si="130"/>
        <v>170</v>
      </c>
      <c r="T2685" s="75">
        <f t="shared" si="130"/>
        <v>95.85</v>
      </c>
      <c r="U2685" s="34">
        <v>84.5</v>
      </c>
      <c r="V2685" s="34">
        <v>84.6</v>
      </c>
      <c r="W2685" s="78"/>
      <c r="Y2685" s="78"/>
    </row>
    <row r="2686" spans="1:25" outlineLevel="1" x14ac:dyDescent="0.2">
      <c r="A2686" s="27">
        <f t="shared" si="126"/>
        <v>2681</v>
      </c>
      <c r="B2686" s="50">
        <f>B2685+1</f>
        <v>43690</v>
      </c>
      <c r="C2686" s="34">
        <v>88.5</v>
      </c>
      <c r="D2686" s="34">
        <v>97</v>
      </c>
      <c r="E2686" s="34">
        <v>1.6</v>
      </c>
      <c r="F2686" s="34">
        <v>22</v>
      </c>
      <c r="G2686" s="34">
        <v>9.9</v>
      </c>
      <c r="H2686" s="34">
        <v>145.1</v>
      </c>
      <c r="I2686" s="34">
        <v>159</v>
      </c>
      <c r="J2686" s="34"/>
      <c r="K2686" s="24">
        <f t="shared" si="127"/>
        <v>67.240000000000009</v>
      </c>
      <c r="L2686" s="34"/>
      <c r="M2686" s="24">
        <v>11.7</v>
      </c>
      <c r="N2686" s="76">
        <f t="shared" si="129"/>
        <v>0.17400356930398569</v>
      </c>
      <c r="O2686" s="34"/>
      <c r="P2686" s="34"/>
      <c r="Q2686" s="34"/>
      <c r="R2686" s="34">
        <v>158</v>
      </c>
      <c r="S2686" s="34">
        <v>170</v>
      </c>
      <c r="T2686" s="34">
        <v>89.6</v>
      </c>
      <c r="U2686" s="34">
        <v>80.75</v>
      </c>
      <c r="V2686" s="34">
        <v>80.8</v>
      </c>
      <c r="W2686" s="78"/>
      <c r="Y2686" s="78"/>
    </row>
    <row r="2687" spans="1:25" outlineLevel="1" x14ac:dyDescent="0.2">
      <c r="A2687" s="27">
        <f t="shared" si="126"/>
        <v>2682</v>
      </c>
      <c r="B2687" s="50">
        <f>B2686+1</f>
        <v>43691</v>
      </c>
      <c r="C2687" s="34">
        <v>90.35</v>
      </c>
      <c r="D2687" s="34">
        <v>98.85</v>
      </c>
      <c r="E2687" s="34">
        <v>1.6</v>
      </c>
      <c r="F2687" s="34">
        <v>22.1</v>
      </c>
      <c r="G2687" s="34">
        <v>11.8</v>
      </c>
      <c r="H2687" s="34">
        <v>143.75</v>
      </c>
      <c r="I2687" s="34">
        <v>158</v>
      </c>
      <c r="J2687" s="34"/>
      <c r="K2687" s="24">
        <f t="shared" si="127"/>
        <v>68.841999999999985</v>
      </c>
      <c r="L2687" s="34"/>
      <c r="M2687" s="24">
        <v>11.06</v>
      </c>
      <c r="N2687" s="76">
        <f t="shared" si="129"/>
        <v>0.16065773800877375</v>
      </c>
      <c r="O2687" s="34"/>
      <c r="P2687" s="34"/>
      <c r="Q2687" s="34"/>
      <c r="R2687" s="34">
        <v>158</v>
      </c>
      <c r="S2687" s="34">
        <v>170</v>
      </c>
      <c r="T2687" s="34">
        <v>91.45</v>
      </c>
      <c r="U2687" s="34">
        <v>82.7</v>
      </c>
      <c r="V2687" s="34">
        <v>82.75</v>
      </c>
      <c r="W2687" s="78"/>
      <c r="Y2687" s="78"/>
    </row>
    <row r="2688" spans="1:25" outlineLevel="1" x14ac:dyDescent="0.2">
      <c r="A2688" s="27">
        <f t="shared" si="126"/>
        <v>2683</v>
      </c>
      <c r="B2688" s="50">
        <f>B2687+1</f>
        <v>43692</v>
      </c>
      <c r="C2688" s="34">
        <v>88.8</v>
      </c>
      <c r="D2688" s="34">
        <v>97.3</v>
      </c>
      <c r="E2688" s="34">
        <v>1.6</v>
      </c>
      <c r="F2688" s="34">
        <v>22.35</v>
      </c>
      <c r="G2688" s="34">
        <v>10.4</v>
      </c>
      <c r="H2688" s="34">
        <v>140.75</v>
      </c>
      <c r="I2688" s="34">
        <v>156</v>
      </c>
      <c r="J2688" s="34"/>
      <c r="K2688" s="24">
        <f t="shared" si="127"/>
        <v>67.165999999999997</v>
      </c>
      <c r="L2688" s="34"/>
      <c r="M2688" s="24">
        <v>10.97</v>
      </c>
      <c r="N2688" s="76">
        <f t="shared" si="129"/>
        <v>0.16332668314325702</v>
      </c>
      <c r="O2688" s="34"/>
      <c r="P2688" s="34"/>
      <c r="Q2688" s="34"/>
      <c r="R2688" s="34">
        <v>155.5</v>
      </c>
      <c r="S2688" s="34">
        <v>169</v>
      </c>
      <c r="T2688" s="34">
        <v>89.9</v>
      </c>
      <c r="U2688" s="34">
        <v>80.900000000000006</v>
      </c>
      <c r="V2688" s="34">
        <v>80.95</v>
      </c>
      <c r="W2688" s="78"/>
      <c r="Y2688" s="78"/>
    </row>
    <row r="2689" spans="1:25" outlineLevel="1" x14ac:dyDescent="0.2">
      <c r="A2689" s="27">
        <f t="shared" si="126"/>
        <v>2684</v>
      </c>
      <c r="B2689" s="50">
        <f>B2688+1</f>
        <v>43693</v>
      </c>
      <c r="C2689" s="34">
        <v>89.55</v>
      </c>
      <c r="D2689" s="34">
        <v>98.05</v>
      </c>
      <c r="E2689" s="34">
        <v>1.6</v>
      </c>
      <c r="F2689" s="34">
        <v>22.5</v>
      </c>
      <c r="G2689" s="34">
        <v>10.5</v>
      </c>
      <c r="H2689" s="34">
        <v>138.75</v>
      </c>
      <c r="I2689" s="34">
        <v>154</v>
      </c>
      <c r="J2689" s="34"/>
      <c r="K2689" s="24">
        <f t="shared" si="127"/>
        <v>67.706000000000003</v>
      </c>
      <c r="L2689" s="34"/>
      <c r="M2689" s="24">
        <v>10.88</v>
      </c>
      <c r="N2689" s="76">
        <f t="shared" si="129"/>
        <v>0.16069476855817802</v>
      </c>
      <c r="O2689" s="34"/>
      <c r="P2689" s="34"/>
      <c r="Q2689" s="34"/>
      <c r="R2689" s="34">
        <v>155</v>
      </c>
      <c r="S2689" s="34">
        <v>167</v>
      </c>
      <c r="T2689" s="34">
        <v>89.85</v>
      </c>
      <c r="U2689" s="34">
        <v>81.400000000000006</v>
      </c>
      <c r="V2689" s="34">
        <v>81.400000000000006</v>
      </c>
      <c r="W2689" s="78"/>
      <c r="Y2689" s="78"/>
    </row>
    <row r="2690" spans="1:25" outlineLevel="1" x14ac:dyDescent="0.2">
      <c r="A2690" s="27">
        <f t="shared" si="126"/>
        <v>2685</v>
      </c>
      <c r="B2690" s="50">
        <f>B2689+3</f>
        <v>43696</v>
      </c>
      <c r="C2690" s="34">
        <v>88.7</v>
      </c>
      <c r="D2690" s="34">
        <v>95.75</v>
      </c>
      <c r="E2690" s="34">
        <v>1.6</v>
      </c>
      <c r="F2690" s="34">
        <v>22.25</v>
      </c>
      <c r="G2690" s="34">
        <v>9.9499999999999993</v>
      </c>
      <c r="H2690" s="34">
        <v>138.75</v>
      </c>
      <c r="I2690" s="34">
        <v>154</v>
      </c>
      <c r="J2690" s="34"/>
      <c r="K2690" s="24">
        <f t="shared" si="127"/>
        <v>65.84</v>
      </c>
      <c r="L2690" s="34"/>
      <c r="M2690" s="24">
        <v>10.68</v>
      </c>
      <c r="N2690" s="76">
        <f t="shared" si="129"/>
        <v>0.16221142162818955</v>
      </c>
      <c r="O2690" s="34"/>
      <c r="P2690" s="34"/>
      <c r="Q2690" s="34"/>
      <c r="R2690" s="34">
        <v>155</v>
      </c>
      <c r="S2690" s="34">
        <v>167</v>
      </c>
      <c r="T2690" s="34">
        <v>89</v>
      </c>
      <c r="U2690" s="34">
        <v>78.5</v>
      </c>
      <c r="V2690" s="34">
        <v>78.900000000000006</v>
      </c>
      <c r="W2690" s="78"/>
      <c r="Y2690" s="78"/>
    </row>
    <row r="2691" spans="1:25" outlineLevel="1" x14ac:dyDescent="0.2">
      <c r="A2691" s="27">
        <f t="shared" si="126"/>
        <v>2686</v>
      </c>
      <c r="B2691" s="50">
        <f>B2690+1</f>
        <v>43697</v>
      </c>
      <c r="C2691" s="34">
        <v>88.45</v>
      </c>
      <c r="D2691" s="34">
        <v>95.5</v>
      </c>
      <c r="E2691" s="34">
        <v>1.6</v>
      </c>
      <c r="F2691" s="34">
        <v>22</v>
      </c>
      <c r="G2691" s="34">
        <v>9.5500000000000007</v>
      </c>
      <c r="H2691" s="34">
        <v>138.85</v>
      </c>
      <c r="I2691" s="34">
        <v>154</v>
      </c>
      <c r="J2691" s="34"/>
      <c r="K2691" s="24">
        <f t="shared" si="127"/>
        <v>65.86</v>
      </c>
      <c r="L2691" s="34"/>
      <c r="M2691" s="24">
        <v>10.79</v>
      </c>
      <c r="N2691" s="76">
        <f t="shared" si="129"/>
        <v>0.16383237169754022</v>
      </c>
      <c r="O2691" s="34"/>
      <c r="P2691" s="34"/>
      <c r="Q2691" s="34"/>
      <c r="R2691" s="34">
        <v>155</v>
      </c>
      <c r="S2691" s="34">
        <v>167.25</v>
      </c>
      <c r="T2691" s="34">
        <v>88.75</v>
      </c>
      <c r="U2691" s="34">
        <v>78.45</v>
      </c>
      <c r="V2691" s="34">
        <v>78.900000000000006</v>
      </c>
      <c r="W2691" s="78"/>
      <c r="Y2691" s="78"/>
    </row>
    <row r="2692" spans="1:25" outlineLevel="1" x14ac:dyDescent="0.2">
      <c r="A2692" s="27">
        <f t="shared" si="126"/>
        <v>2687</v>
      </c>
      <c r="B2692" s="50">
        <f>B2691+1</f>
        <v>43698</v>
      </c>
      <c r="C2692" s="34">
        <v>83</v>
      </c>
      <c r="D2692" s="34">
        <v>90.05</v>
      </c>
      <c r="E2692" s="34">
        <v>1.6</v>
      </c>
      <c r="F2692" s="34">
        <v>22</v>
      </c>
      <c r="G2692" s="34">
        <v>9.6</v>
      </c>
      <c r="H2692" s="34">
        <v>138.69999999999999</v>
      </c>
      <c r="I2692" s="34">
        <v>154</v>
      </c>
      <c r="J2692" s="34"/>
      <c r="K2692" s="24">
        <f t="shared" si="127"/>
        <v>60.846000000000004</v>
      </c>
      <c r="L2692" s="34"/>
      <c r="M2692" s="24">
        <v>10.86</v>
      </c>
      <c r="N2692" s="76">
        <f t="shared" si="129"/>
        <v>0.17848338428162902</v>
      </c>
      <c r="O2692" s="34"/>
      <c r="P2692" s="34"/>
      <c r="Q2692" s="34"/>
      <c r="R2692" s="34">
        <v>155</v>
      </c>
      <c r="S2692" s="34">
        <v>167.25</v>
      </c>
      <c r="T2692" s="34">
        <v>83.2</v>
      </c>
      <c r="U2692" s="34">
        <v>72.849999999999994</v>
      </c>
      <c r="V2692" s="34">
        <v>73.599999999999994</v>
      </c>
      <c r="W2692" s="78"/>
      <c r="Y2692" s="78"/>
    </row>
    <row r="2693" spans="1:25" outlineLevel="1" x14ac:dyDescent="0.2">
      <c r="A2693" s="27">
        <f t="shared" si="126"/>
        <v>2688</v>
      </c>
      <c r="B2693" s="50">
        <f>B2692+1</f>
        <v>43699</v>
      </c>
      <c r="C2693" s="34">
        <v>85</v>
      </c>
      <c r="D2693" s="34">
        <v>92.05</v>
      </c>
      <c r="E2693" s="34">
        <v>1.6</v>
      </c>
      <c r="F2693" s="34">
        <v>23</v>
      </c>
      <c r="G2693" s="34">
        <v>13.4</v>
      </c>
      <c r="H2693" s="34">
        <v>137.19999999999999</v>
      </c>
      <c r="I2693" s="34">
        <v>153</v>
      </c>
      <c r="J2693" s="34"/>
      <c r="K2693" s="24">
        <f t="shared" si="127"/>
        <v>61.686000000000007</v>
      </c>
      <c r="L2693" s="34"/>
      <c r="M2693" s="24">
        <v>10.77</v>
      </c>
      <c r="N2693" s="76">
        <f t="shared" si="129"/>
        <v>0.17459391109814218</v>
      </c>
      <c r="O2693" s="34"/>
      <c r="P2693" s="34"/>
      <c r="Q2693" s="34"/>
      <c r="R2693" s="34">
        <v>153</v>
      </c>
      <c r="S2693" s="34">
        <v>167</v>
      </c>
      <c r="T2693" s="34">
        <v>85.2</v>
      </c>
      <c r="U2693" s="34">
        <v>74.900000000000006</v>
      </c>
      <c r="V2693" s="34">
        <v>75.45</v>
      </c>
      <c r="W2693" s="78"/>
      <c r="Y2693" s="78"/>
    </row>
    <row r="2694" spans="1:25" outlineLevel="1" x14ac:dyDescent="0.2">
      <c r="A2694" s="27">
        <f t="shared" si="126"/>
        <v>2689</v>
      </c>
      <c r="B2694" s="50">
        <f>B2693+1</f>
        <v>43700</v>
      </c>
      <c r="C2694" s="34">
        <v>88.95</v>
      </c>
      <c r="D2694" s="34">
        <v>96</v>
      </c>
      <c r="E2694" s="34">
        <v>1.6</v>
      </c>
      <c r="F2694" s="34">
        <v>24</v>
      </c>
      <c r="G2694" s="34">
        <v>10.5</v>
      </c>
      <c r="H2694" s="34">
        <v>137.30000000000001</v>
      </c>
      <c r="I2694" s="34">
        <v>153</v>
      </c>
      <c r="J2694" s="34"/>
      <c r="K2694" s="24">
        <f t="shared" si="127"/>
        <v>64.320000000000007</v>
      </c>
      <c r="L2694" s="34"/>
      <c r="M2694" s="24">
        <v>10.46</v>
      </c>
      <c r="N2694" s="76">
        <f t="shared" si="129"/>
        <v>0.16262437810945274</v>
      </c>
      <c r="O2694" s="34"/>
      <c r="P2694" s="34"/>
      <c r="Q2694" s="34"/>
      <c r="R2694" s="34">
        <v>153</v>
      </c>
      <c r="S2694" s="34">
        <v>167</v>
      </c>
      <c r="T2694" s="34">
        <v>89.25</v>
      </c>
      <c r="U2694" s="34">
        <v>78.55</v>
      </c>
      <c r="V2694" s="34">
        <v>78.5</v>
      </c>
      <c r="W2694" s="78"/>
      <c r="Y2694" s="78"/>
    </row>
    <row r="2695" spans="1:25" outlineLevel="1" x14ac:dyDescent="0.2">
      <c r="A2695" s="27">
        <f t="shared" si="126"/>
        <v>2690</v>
      </c>
      <c r="B2695" s="50">
        <f>B2694+3</f>
        <v>43703</v>
      </c>
      <c r="C2695" s="34">
        <v>86</v>
      </c>
      <c r="D2695" s="34">
        <v>93.5</v>
      </c>
      <c r="E2695" s="34">
        <v>1.45</v>
      </c>
      <c r="F2695" s="34">
        <v>24.5</v>
      </c>
      <c r="G2695" s="34">
        <v>10.199999999999999</v>
      </c>
      <c r="H2695" s="34">
        <v>137.55000000000001</v>
      </c>
      <c r="I2695" s="34">
        <v>153.25</v>
      </c>
      <c r="J2695" s="34"/>
      <c r="K2695" s="24">
        <f t="shared" si="127"/>
        <v>61.52000000000001</v>
      </c>
      <c r="L2695" s="34"/>
      <c r="M2695" s="24">
        <v>10.28</v>
      </c>
      <c r="N2695" s="76">
        <f t="shared" si="129"/>
        <v>0.16710013003901167</v>
      </c>
      <c r="O2695" s="34"/>
      <c r="P2695" s="34"/>
      <c r="Q2695" s="34"/>
      <c r="R2695" s="34">
        <v>155.5</v>
      </c>
      <c r="S2695" s="34">
        <v>167</v>
      </c>
      <c r="T2695" s="34">
        <v>86.25</v>
      </c>
      <c r="U2695" s="34">
        <v>75.599999999999994</v>
      </c>
      <c r="V2695" s="34">
        <v>75.400000000000006</v>
      </c>
      <c r="W2695" s="78"/>
      <c r="Y2695" s="78"/>
    </row>
    <row r="2696" spans="1:25" outlineLevel="1" x14ac:dyDescent="0.2">
      <c r="A2696" s="27">
        <f t="shared" si="126"/>
        <v>2691</v>
      </c>
      <c r="B2696" s="50">
        <f>B2695+1</f>
        <v>43704</v>
      </c>
      <c r="C2696" s="34">
        <v>83.1</v>
      </c>
      <c r="D2696" s="34">
        <v>90.6</v>
      </c>
      <c r="E2696" s="34">
        <v>1.45</v>
      </c>
      <c r="F2696" s="34">
        <v>25</v>
      </c>
      <c r="G2696" s="34">
        <v>10.55</v>
      </c>
      <c r="H2696" s="34">
        <v>137.65</v>
      </c>
      <c r="I2696" s="34">
        <v>153.25</v>
      </c>
      <c r="J2696" s="34"/>
      <c r="K2696" s="24">
        <f t="shared" si="127"/>
        <v>58.352000000000004</v>
      </c>
      <c r="L2696" s="34"/>
      <c r="M2696" s="24">
        <v>10.33</v>
      </c>
      <c r="N2696" s="76">
        <f t="shared" si="129"/>
        <v>0.1770290649849191</v>
      </c>
      <c r="O2696" s="34"/>
      <c r="P2696" s="34"/>
      <c r="Q2696" s="34"/>
      <c r="R2696" s="34">
        <v>155.5</v>
      </c>
      <c r="S2696" s="34">
        <v>167</v>
      </c>
      <c r="T2696" s="34">
        <v>83.25</v>
      </c>
      <c r="U2696" s="34">
        <v>73.25</v>
      </c>
      <c r="V2696" s="34">
        <v>72.849999999999994</v>
      </c>
      <c r="W2696" s="78"/>
      <c r="Y2696" s="78"/>
    </row>
    <row r="2697" spans="1:25" outlineLevel="1" x14ac:dyDescent="0.2">
      <c r="A2697" s="27">
        <f t="shared" si="126"/>
        <v>2692</v>
      </c>
      <c r="B2697" s="50">
        <f>B2696+1</f>
        <v>43705</v>
      </c>
      <c r="C2697" s="34">
        <v>83.5</v>
      </c>
      <c r="D2697" s="34">
        <v>91</v>
      </c>
      <c r="E2697" s="34">
        <v>1.45</v>
      </c>
      <c r="F2697" s="34">
        <v>26</v>
      </c>
      <c r="G2697" s="34">
        <v>10.4</v>
      </c>
      <c r="H2697" s="34">
        <v>137.4</v>
      </c>
      <c r="I2697" s="34">
        <v>153.5</v>
      </c>
      <c r="J2697" s="34"/>
      <c r="K2697" s="24">
        <f t="shared" si="127"/>
        <v>57.72</v>
      </c>
      <c r="L2697" s="34"/>
      <c r="M2697" s="24">
        <v>10.43</v>
      </c>
      <c r="N2697" s="76">
        <f t="shared" si="129"/>
        <v>0.18069993069993071</v>
      </c>
      <c r="O2697" s="34"/>
      <c r="P2697" s="34"/>
      <c r="Q2697" s="34"/>
      <c r="R2697" s="34">
        <v>150.75</v>
      </c>
      <c r="S2697" s="34">
        <v>170</v>
      </c>
      <c r="T2697" s="34">
        <v>83.6</v>
      </c>
      <c r="U2697" s="34">
        <v>71.599999999999994</v>
      </c>
      <c r="V2697" s="34">
        <v>72.95</v>
      </c>
      <c r="W2697" s="78"/>
      <c r="Y2697" s="78"/>
    </row>
    <row r="2698" spans="1:25" outlineLevel="1" x14ac:dyDescent="0.2">
      <c r="A2698" s="27">
        <f t="shared" si="126"/>
        <v>2693</v>
      </c>
      <c r="B2698" s="50">
        <f>B2697+1</f>
        <v>43706</v>
      </c>
      <c r="C2698" s="34">
        <v>81.45</v>
      </c>
      <c r="D2698" s="34">
        <v>88.95</v>
      </c>
      <c r="E2698" s="34">
        <v>1.45</v>
      </c>
      <c r="F2698" s="34">
        <v>26.25</v>
      </c>
      <c r="G2698" s="34">
        <v>10.199999999999999</v>
      </c>
      <c r="H2698" s="34">
        <v>137.4</v>
      </c>
      <c r="I2698" s="34">
        <v>153.5</v>
      </c>
      <c r="J2698" s="34"/>
      <c r="K2698" s="24">
        <f t="shared" si="127"/>
        <v>55.584000000000003</v>
      </c>
      <c r="L2698" s="34"/>
      <c r="M2698" s="24">
        <v>10.72</v>
      </c>
      <c r="N2698" s="76">
        <f t="shared" si="129"/>
        <v>0.19286125503742085</v>
      </c>
      <c r="O2698" s="34"/>
      <c r="P2698" s="34"/>
      <c r="Q2698" s="34"/>
      <c r="R2698" s="34">
        <v>150.75</v>
      </c>
      <c r="S2698" s="34">
        <v>170</v>
      </c>
      <c r="T2698" s="34">
        <v>81.5</v>
      </c>
      <c r="U2698" s="34">
        <v>70.75</v>
      </c>
      <c r="V2698" s="34">
        <v>72.099999999999994</v>
      </c>
      <c r="W2698" s="78"/>
      <c r="Y2698" s="78"/>
    </row>
    <row r="2699" spans="1:25" outlineLevel="1" x14ac:dyDescent="0.2">
      <c r="A2699" s="27">
        <f t="shared" si="126"/>
        <v>2694</v>
      </c>
      <c r="B2699" s="50">
        <f>B2698+1</f>
        <v>43707</v>
      </c>
      <c r="C2699" s="34">
        <v>85.85</v>
      </c>
      <c r="D2699" s="34">
        <v>93.35</v>
      </c>
      <c r="E2699" s="34">
        <v>1.45</v>
      </c>
      <c r="F2699" s="34">
        <v>28</v>
      </c>
      <c r="G2699" s="34">
        <v>10.4</v>
      </c>
      <c r="H2699" s="34">
        <v>137.4</v>
      </c>
      <c r="I2699" s="34">
        <v>153.5</v>
      </c>
      <c r="J2699" s="34"/>
      <c r="K2699" s="24">
        <f t="shared" si="127"/>
        <v>57.882000000000005</v>
      </c>
      <c r="L2699" s="34"/>
      <c r="M2699" s="24">
        <v>11</v>
      </c>
      <c r="N2699" s="76">
        <f t="shared" si="129"/>
        <v>0.19004180919802355</v>
      </c>
      <c r="O2699" s="34"/>
      <c r="P2699" s="34"/>
      <c r="Q2699" s="34"/>
      <c r="R2699" s="34">
        <v>156.25</v>
      </c>
      <c r="S2699" s="34">
        <v>170</v>
      </c>
      <c r="T2699" s="34">
        <v>85.55</v>
      </c>
      <c r="U2699" s="34">
        <v>74.25</v>
      </c>
      <c r="V2699" s="34">
        <v>75.75</v>
      </c>
      <c r="W2699" s="78"/>
      <c r="Y2699" s="78"/>
    </row>
    <row r="2700" spans="1:25" outlineLevel="1" x14ac:dyDescent="0.2">
      <c r="A2700" s="27">
        <f t="shared" si="126"/>
        <v>2695</v>
      </c>
      <c r="B2700" s="50">
        <f>B2699+3</f>
        <v>43710</v>
      </c>
      <c r="C2700" s="34">
        <v>91.15</v>
      </c>
      <c r="D2700" s="34">
        <v>97.9</v>
      </c>
      <c r="E2700" s="34">
        <v>1.45</v>
      </c>
      <c r="F2700" s="34">
        <v>28.75</v>
      </c>
      <c r="G2700" s="34">
        <v>10.95</v>
      </c>
      <c r="H2700" s="34">
        <v>137.4</v>
      </c>
      <c r="I2700" s="34">
        <v>153.5</v>
      </c>
      <c r="J2700" s="34"/>
      <c r="K2700" s="24">
        <f t="shared" si="127"/>
        <v>61.318000000000012</v>
      </c>
      <c r="L2700" s="34"/>
      <c r="M2700" s="24">
        <v>11</v>
      </c>
      <c r="N2700" s="76">
        <f t="shared" si="129"/>
        <v>0.17939267425552036</v>
      </c>
      <c r="O2700" s="34"/>
      <c r="P2700" s="34"/>
      <c r="Q2700" s="34"/>
      <c r="R2700" s="34">
        <v>156.25</v>
      </c>
      <c r="S2700" s="34">
        <v>170</v>
      </c>
      <c r="T2700" s="34">
        <v>90.7</v>
      </c>
      <c r="U2700" s="34">
        <v>76.98</v>
      </c>
      <c r="V2700" s="34">
        <v>78.55</v>
      </c>
      <c r="W2700" s="78"/>
      <c r="Y2700" s="78"/>
    </row>
    <row r="2701" spans="1:25" outlineLevel="1" x14ac:dyDescent="0.2">
      <c r="A2701" s="27">
        <f t="shared" si="126"/>
        <v>2696</v>
      </c>
      <c r="B2701" s="50">
        <f>B2700+1</f>
        <v>43711</v>
      </c>
      <c r="C2701" s="34">
        <v>89.35</v>
      </c>
      <c r="D2701" s="34">
        <v>95.5</v>
      </c>
      <c r="E2701" s="34">
        <v>1.45</v>
      </c>
      <c r="F2701" s="34">
        <v>28.8</v>
      </c>
      <c r="G2701" s="34">
        <v>11.45</v>
      </c>
      <c r="H2701" s="34">
        <v>137.5</v>
      </c>
      <c r="I2701" s="34">
        <v>153.5</v>
      </c>
      <c r="J2701" s="34"/>
      <c r="K2701" s="24">
        <f t="shared" ref="K2701:K2732" si="131">+D2701*0.92-F2701</f>
        <v>59.06</v>
      </c>
      <c r="L2701" s="34"/>
      <c r="M2701" s="24">
        <v>10.91</v>
      </c>
      <c r="N2701" s="76">
        <f t="shared" si="129"/>
        <v>0.1847273958686082</v>
      </c>
      <c r="O2701" s="34"/>
      <c r="P2701" s="34"/>
      <c r="Q2701" s="34"/>
      <c r="R2701" s="34">
        <v>155.75</v>
      </c>
      <c r="S2701" s="34">
        <v>170</v>
      </c>
      <c r="T2701" s="34">
        <v>88.45</v>
      </c>
      <c r="U2701" s="34">
        <v>75.45</v>
      </c>
      <c r="V2701" s="34">
        <v>77.2</v>
      </c>
      <c r="W2701" s="78"/>
      <c r="Y2701" s="78"/>
    </row>
    <row r="2702" spans="1:25" outlineLevel="1" x14ac:dyDescent="0.2">
      <c r="A2702" s="27">
        <f t="shared" si="126"/>
        <v>2697</v>
      </c>
      <c r="B2702" s="50">
        <f>B2701+1</f>
        <v>43712</v>
      </c>
      <c r="C2702" s="34">
        <v>91.05</v>
      </c>
      <c r="D2702" s="34">
        <v>97.1</v>
      </c>
      <c r="E2702" s="34">
        <v>1.45</v>
      </c>
      <c r="F2702" s="34">
        <v>28.8</v>
      </c>
      <c r="G2702" s="34">
        <v>11.4</v>
      </c>
      <c r="H2702" s="34">
        <v>137.5</v>
      </c>
      <c r="I2702" s="34">
        <v>153.5</v>
      </c>
      <c r="J2702" s="34"/>
      <c r="K2702" s="24">
        <f t="shared" si="131"/>
        <v>60.531999999999996</v>
      </c>
      <c r="L2702" s="34"/>
      <c r="M2702" s="24">
        <v>11.24</v>
      </c>
      <c r="N2702" s="76">
        <f t="shared" si="129"/>
        <v>0.18568690940329083</v>
      </c>
      <c r="O2702" s="34"/>
      <c r="P2702" s="34"/>
      <c r="Q2702" s="34"/>
      <c r="R2702" s="34">
        <v>153.75</v>
      </c>
      <c r="S2702" s="34">
        <v>170.5</v>
      </c>
      <c r="T2702" s="34">
        <v>90.15</v>
      </c>
      <c r="U2702" s="34">
        <v>77.55</v>
      </c>
      <c r="V2702" s="34">
        <v>79.650000000000006</v>
      </c>
      <c r="W2702" s="78"/>
      <c r="Y2702" s="78"/>
    </row>
    <row r="2703" spans="1:25" outlineLevel="1" x14ac:dyDescent="0.2">
      <c r="A2703" s="27">
        <f t="shared" si="126"/>
        <v>2698</v>
      </c>
      <c r="B2703" s="50">
        <f>B2702+1</f>
        <v>43713</v>
      </c>
      <c r="C2703" s="34">
        <v>90.5</v>
      </c>
      <c r="D2703" s="34">
        <v>95.8</v>
      </c>
      <c r="E2703" s="34">
        <v>1.45</v>
      </c>
      <c r="F2703" s="34">
        <v>28.5</v>
      </c>
      <c r="G2703" s="34">
        <v>11.25</v>
      </c>
      <c r="H2703" s="34">
        <v>137.6</v>
      </c>
      <c r="I2703" s="34">
        <v>153.5</v>
      </c>
      <c r="J2703" s="34"/>
      <c r="K2703" s="24">
        <f t="shared" si="131"/>
        <v>59.635999999999996</v>
      </c>
      <c r="L2703" s="34"/>
      <c r="M2703" s="24">
        <v>11.33</v>
      </c>
      <c r="N2703" s="76">
        <f t="shared" si="129"/>
        <v>0.18998591454825944</v>
      </c>
      <c r="O2703" s="34"/>
      <c r="P2703" s="34"/>
      <c r="Q2703" s="34"/>
      <c r="R2703" s="34">
        <v>152</v>
      </c>
      <c r="S2703" s="34">
        <v>170</v>
      </c>
      <c r="T2703" s="34">
        <v>89.3</v>
      </c>
      <c r="U2703" s="34">
        <v>76.45</v>
      </c>
      <c r="V2703" s="34">
        <v>78.45</v>
      </c>
      <c r="W2703" s="78"/>
      <c r="Y2703" s="78"/>
    </row>
    <row r="2704" spans="1:25" outlineLevel="1" x14ac:dyDescent="0.2">
      <c r="A2704" s="27">
        <f t="shared" si="126"/>
        <v>2699</v>
      </c>
      <c r="B2704" s="50">
        <f>B2703+1</f>
        <v>43714</v>
      </c>
      <c r="C2704" s="34">
        <v>88.1</v>
      </c>
      <c r="D2704" s="34">
        <v>93.7</v>
      </c>
      <c r="E2704" s="34">
        <v>1.45</v>
      </c>
      <c r="F2704" s="34">
        <v>28</v>
      </c>
      <c r="G2704" s="34">
        <v>11.15</v>
      </c>
      <c r="H2704" s="34">
        <v>137.65</v>
      </c>
      <c r="I2704" s="34">
        <v>153.5</v>
      </c>
      <c r="J2704" s="34"/>
      <c r="K2704" s="24">
        <f t="shared" si="131"/>
        <v>58.204000000000008</v>
      </c>
      <c r="L2704" s="34"/>
      <c r="M2704" s="24">
        <v>11.34</v>
      </c>
      <c r="N2704" s="76">
        <f t="shared" si="129"/>
        <v>0.19483197031131877</v>
      </c>
      <c r="O2704" s="34"/>
      <c r="P2704" s="34"/>
      <c r="Q2704" s="34"/>
      <c r="R2704" s="34">
        <v>152</v>
      </c>
      <c r="S2704" s="34">
        <v>170</v>
      </c>
      <c r="T2704" s="34">
        <v>87.15</v>
      </c>
      <c r="U2704" s="34">
        <v>75.05</v>
      </c>
      <c r="V2704" s="34">
        <v>77</v>
      </c>
      <c r="W2704" s="78"/>
      <c r="Y2704" s="78"/>
    </row>
    <row r="2705" spans="1:25" outlineLevel="1" x14ac:dyDescent="0.2">
      <c r="A2705" s="27">
        <f t="shared" si="126"/>
        <v>2700</v>
      </c>
      <c r="B2705" s="50">
        <f>B2704+3</f>
        <v>43717</v>
      </c>
      <c r="C2705" s="34">
        <v>91.95</v>
      </c>
      <c r="D2705" s="34">
        <v>97.55</v>
      </c>
      <c r="E2705" s="34">
        <v>1.45</v>
      </c>
      <c r="F2705" s="34">
        <v>27.5</v>
      </c>
      <c r="G2705" s="34">
        <v>10.75</v>
      </c>
      <c r="H2705" s="34">
        <v>137.75</v>
      </c>
      <c r="I2705" s="34">
        <v>153.5</v>
      </c>
      <c r="J2705" s="34"/>
      <c r="K2705" s="24">
        <f t="shared" si="131"/>
        <v>62.245999999999995</v>
      </c>
      <c r="L2705" s="34"/>
      <c r="M2705" s="24">
        <v>11.61</v>
      </c>
      <c r="N2705" s="76">
        <f t="shared" si="129"/>
        <v>0.1865180091893455</v>
      </c>
      <c r="O2705" s="34"/>
      <c r="P2705" s="34"/>
      <c r="Q2705" s="34"/>
      <c r="R2705" s="34">
        <v>152</v>
      </c>
      <c r="S2705" s="34">
        <v>170</v>
      </c>
      <c r="T2705" s="34">
        <v>91.1</v>
      </c>
      <c r="U2705" s="34">
        <v>78.45</v>
      </c>
      <c r="V2705" s="34">
        <v>80.599999999999994</v>
      </c>
      <c r="W2705" s="78"/>
      <c r="Y2705" s="78"/>
    </row>
    <row r="2706" spans="1:25" outlineLevel="1" x14ac:dyDescent="0.2">
      <c r="A2706" s="27">
        <f t="shared" si="126"/>
        <v>2701</v>
      </c>
      <c r="B2706" s="50">
        <f>B2705+1</f>
        <v>43718</v>
      </c>
      <c r="C2706" s="34">
        <v>93.2</v>
      </c>
      <c r="D2706" s="34">
        <v>99.45</v>
      </c>
      <c r="E2706" s="34">
        <v>1.45</v>
      </c>
      <c r="F2706" s="34">
        <v>27.5</v>
      </c>
      <c r="G2706" s="34">
        <v>10.65</v>
      </c>
      <c r="H2706" s="34">
        <v>138</v>
      </c>
      <c r="I2706" s="34">
        <v>153.5</v>
      </c>
      <c r="J2706" s="34"/>
      <c r="K2706" s="24">
        <f t="shared" si="131"/>
        <v>63.994</v>
      </c>
      <c r="L2706" s="34"/>
      <c r="M2706" s="24">
        <v>11.73</v>
      </c>
      <c r="N2706" s="76">
        <f t="shared" si="129"/>
        <v>0.18329843422820891</v>
      </c>
      <c r="O2706" s="34"/>
      <c r="P2706" s="34"/>
      <c r="Q2706" s="34"/>
      <c r="R2706" s="34">
        <v>147.75</v>
      </c>
      <c r="S2706" s="34">
        <v>170</v>
      </c>
      <c r="T2706" s="34">
        <v>93.2</v>
      </c>
      <c r="U2706" s="34">
        <v>78.25</v>
      </c>
      <c r="V2706" s="34">
        <v>80.75</v>
      </c>
      <c r="W2706" s="78"/>
      <c r="Y2706" s="78"/>
    </row>
    <row r="2707" spans="1:25" outlineLevel="1" x14ac:dyDescent="0.2">
      <c r="A2707" s="27">
        <f t="shared" si="126"/>
        <v>2702</v>
      </c>
      <c r="B2707" s="50">
        <f>B2706+1</f>
        <v>43719</v>
      </c>
      <c r="C2707" s="34">
        <v>95.5</v>
      </c>
      <c r="D2707" s="34">
        <v>101.75</v>
      </c>
      <c r="E2707" s="34">
        <v>1.45</v>
      </c>
      <c r="F2707" s="34">
        <v>27.35</v>
      </c>
      <c r="G2707" s="34">
        <v>10.7</v>
      </c>
      <c r="H2707" s="34">
        <v>138.75</v>
      </c>
      <c r="I2707" s="34">
        <v>153.5</v>
      </c>
      <c r="J2707" s="34"/>
      <c r="K2707" s="24">
        <f t="shared" si="131"/>
        <v>66.259999999999991</v>
      </c>
      <c r="L2707" s="34"/>
      <c r="M2707" s="24">
        <v>11.81</v>
      </c>
      <c r="N2707" s="76">
        <f t="shared" si="129"/>
        <v>0.17823724720796863</v>
      </c>
      <c r="O2707" s="34"/>
      <c r="P2707" s="34"/>
      <c r="Q2707" s="34"/>
      <c r="R2707" s="34">
        <v>146.75</v>
      </c>
      <c r="S2707" s="34">
        <v>170</v>
      </c>
      <c r="T2707" s="34">
        <v>95.55</v>
      </c>
      <c r="U2707" s="34">
        <v>79.95</v>
      </c>
      <c r="V2707" s="34">
        <v>83.5</v>
      </c>
      <c r="W2707" s="78"/>
      <c r="Y2707" s="78"/>
    </row>
    <row r="2708" spans="1:25" outlineLevel="1" x14ac:dyDescent="0.2">
      <c r="A2708" s="27">
        <f t="shared" si="126"/>
        <v>2703</v>
      </c>
      <c r="B2708" s="50">
        <f>B2707+1</f>
        <v>43720</v>
      </c>
      <c r="C2708" s="34">
        <v>98.85</v>
      </c>
      <c r="D2708" s="34">
        <v>104.35</v>
      </c>
      <c r="E2708" s="34">
        <v>1.45</v>
      </c>
      <c r="F2708" s="34">
        <v>26.85</v>
      </c>
      <c r="G2708" s="34">
        <v>10.75</v>
      </c>
      <c r="H2708" s="34">
        <v>138.65</v>
      </c>
      <c r="I2708" s="34">
        <v>153.5</v>
      </c>
      <c r="J2708" s="34"/>
      <c r="K2708" s="24">
        <f t="shared" si="131"/>
        <v>69.151999999999987</v>
      </c>
      <c r="L2708" s="34"/>
      <c r="M2708" s="24">
        <v>12.17</v>
      </c>
      <c r="N2708" s="76">
        <f t="shared" si="129"/>
        <v>0.17598912540490516</v>
      </c>
      <c r="O2708" s="34"/>
      <c r="P2708" s="34"/>
      <c r="Q2708" s="34"/>
      <c r="R2708" s="34">
        <v>147.75</v>
      </c>
      <c r="S2708" s="34">
        <v>168</v>
      </c>
      <c r="T2708" s="34">
        <v>99.25</v>
      </c>
      <c r="U2708" s="34">
        <v>83.9</v>
      </c>
      <c r="V2708" s="34">
        <v>87.5</v>
      </c>
      <c r="W2708" s="78"/>
      <c r="Y2708" s="78"/>
    </row>
    <row r="2709" spans="1:25" outlineLevel="1" x14ac:dyDescent="0.2">
      <c r="A2709" s="27">
        <f t="shared" si="126"/>
        <v>2704</v>
      </c>
      <c r="B2709" s="50">
        <f>B2708+1</f>
        <v>43721</v>
      </c>
      <c r="C2709" s="34">
        <v>99.1</v>
      </c>
      <c r="D2709" s="34">
        <v>104.6</v>
      </c>
      <c r="E2709" s="34">
        <v>1.45</v>
      </c>
      <c r="F2709" s="34">
        <v>24.9</v>
      </c>
      <c r="G2709" s="34">
        <v>10.95</v>
      </c>
      <c r="H2709" s="34">
        <v>138.25</v>
      </c>
      <c r="I2709" s="34">
        <v>153.5</v>
      </c>
      <c r="J2709" s="34"/>
      <c r="K2709" s="24">
        <f t="shared" si="131"/>
        <v>71.331999999999994</v>
      </c>
      <c r="L2709" s="34"/>
      <c r="M2709" s="24">
        <v>12.15</v>
      </c>
      <c r="N2709" s="76">
        <f t="shared" si="129"/>
        <v>0.17033028654741211</v>
      </c>
      <c r="O2709" s="34"/>
      <c r="P2709" s="34"/>
      <c r="Q2709" s="34"/>
      <c r="R2709" s="34">
        <v>145.75</v>
      </c>
      <c r="S2709" s="34">
        <v>168</v>
      </c>
      <c r="T2709" s="34">
        <v>99.5</v>
      </c>
      <c r="U2709" s="34">
        <v>85</v>
      </c>
      <c r="V2709" s="34">
        <v>88.6</v>
      </c>
      <c r="W2709" s="78"/>
      <c r="Y2709" s="78"/>
    </row>
    <row r="2710" spans="1:25" outlineLevel="1" x14ac:dyDescent="0.2">
      <c r="A2710" s="27">
        <f t="shared" si="126"/>
        <v>2705</v>
      </c>
      <c r="B2710" s="50">
        <f>B2709+3</f>
        <v>43724</v>
      </c>
      <c r="C2710" s="34">
        <v>97.75</v>
      </c>
      <c r="D2710" s="34">
        <v>103.25</v>
      </c>
      <c r="E2710" s="34">
        <v>1.45</v>
      </c>
      <c r="F2710" s="34">
        <v>26.25</v>
      </c>
      <c r="G2710" s="34">
        <v>10.95</v>
      </c>
      <c r="H2710" s="34">
        <v>138.15</v>
      </c>
      <c r="I2710" s="34">
        <v>153.5</v>
      </c>
      <c r="J2710" s="34"/>
      <c r="K2710" s="24">
        <f t="shared" si="131"/>
        <v>68.740000000000009</v>
      </c>
      <c r="L2710" s="34"/>
      <c r="M2710" s="24">
        <v>11.87</v>
      </c>
      <c r="N2710" s="76">
        <f t="shared" si="129"/>
        <v>0.17267966249636307</v>
      </c>
      <c r="O2710" s="34"/>
      <c r="P2710" s="34"/>
      <c r="Q2710" s="34"/>
      <c r="R2710" s="34">
        <v>143.75</v>
      </c>
      <c r="S2710" s="34">
        <v>168</v>
      </c>
      <c r="T2710" s="34">
        <v>98.15</v>
      </c>
      <c r="U2710" s="34">
        <v>84.6</v>
      </c>
      <c r="V2710" s="34">
        <v>87.3</v>
      </c>
      <c r="W2710" s="78"/>
      <c r="Y2710" s="78"/>
    </row>
    <row r="2711" spans="1:25" outlineLevel="1" x14ac:dyDescent="0.2">
      <c r="A2711" s="27">
        <f t="shared" si="126"/>
        <v>2706</v>
      </c>
      <c r="B2711" s="50">
        <f>B2710+1</f>
        <v>43725</v>
      </c>
      <c r="C2711" s="34">
        <v>96.5</v>
      </c>
      <c r="D2711" s="34">
        <v>102</v>
      </c>
      <c r="E2711" s="34">
        <v>1.45</v>
      </c>
      <c r="F2711" s="34">
        <v>26</v>
      </c>
      <c r="G2711" s="34">
        <v>10.5</v>
      </c>
      <c r="H2711" s="34">
        <v>127.85</v>
      </c>
      <c r="I2711" s="34">
        <v>144</v>
      </c>
      <c r="J2711" s="34"/>
      <c r="K2711" s="24">
        <f t="shared" si="131"/>
        <v>67.84</v>
      </c>
      <c r="L2711" s="34"/>
      <c r="M2711" s="24">
        <v>11.93</v>
      </c>
      <c r="N2711" s="76">
        <f t="shared" si="129"/>
        <v>0.17585495283018868</v>
      </c>
      <c r="O2711" s="34"/>
      <c r="P2711" s="34"/>
      <c r="Q2711" s="34"/>
      <c r="R2711" s="34">
        <v>142.75</v>
      </c>
      <c r="S2711" s="34">
        <v>160</v>
      </c>
      <c r="T2711" s="34">
        <v>97.2</v>
      </c>
      <c r="U2711" s="34">
        <v>83.45</v>
      </c>
      <c r="V2711" s="34">
        <v>85.85</v>
      </c>
      <c r="W2711" s="78"/>
      <c r="Y2711" s="78"/>
    </row>
    <row r="2712" spans="1:25" outlineLevel="1" x14ac:dyDescent="0.2">
      <c r="A2712" s="27">
        <f t="shared" si="126"/>
        <v>2707</v>
      </c>
      <c r="B2712" s="50">
        <f>B2711+1</f>
        <v>43726</v>
      </c>
      <c r="C2712" s="34">
        <v>96.1</v>
      </c>
      <c r="D2712" s="34">
        <v>101.6</v>
      </c>
      <c r="E2712" s="34">
        <v>1.45</v>
      </c>
      <c r="F2712" s="34">
        <v>26</v>
      </c>
      <c r="G2712" s="34">
        <v>10.35</v>
      </c>
      <c r="H2712" s="34">
        <v>125.35</v>
      </c>
      <c r="I2712" s="34">
        <v>141</v>
      </c>
      <c r="J2712" s="34"/>
      <c r="K2712" s="24">
        <f t="shared" si="131"/>
        <v>67.471999999999994</v>
      </c>
      <c r="L2712" s="34"/>
      <c r="M2712" s="24">
        <v>11.77</v>
      </c>
      <c r="N2712" s="76">
        <f t="shared" si="129"/>
        <v>0.17444273179985773</v>
      </c>
      <c r="O2712" s="34"/>
      <c r="P2712" s="34"/>
      <c r="Q2712" s="34"/>
      <c r="R2712" s="34">
        <v>141.75</v>
      </c>
      <c r="S2712" s="34">
        <v>159</v>
      </c>
      <c r="T2712" s="34">
        <v>96.8</v>
      </c>
      <c r="U2712" s="34">
        <v>82.95</v>
      </c>
      <c r="V2712" s="34">
        <v>85.45</v>
      </c>
      <c r="W2712" s="78"/>
      <c r="Y2712" s="78"/>
    </row>
    <row r="2713" spans="1:25" outlineLevel="1" x14ac:dyDescent="0.2">
      <c r="A2713" s="27">
        <f t="shared" si="126"/>
        <v>2708</v>
      </c>
      <c r="B2713" s="50">
        <f>B2712+1</f>
        <v>43727</v>
      </c>
      <c r="C2713" s="34">
        <v>92</v>
      </c>
      <c r="D2713" s="34">
        <v>97.5</v>
      </c>
      <c r="E2713" s="34">
        <v>1.45</v>
      </c>
      <c r="F2713" s="34">
        <v>23.75</v>
      </c>
      <c r="G2713" s="34">
        <v>9.75</v>
      </c>
      <c r="H2713" s="34">
        <v>125.55</v>
      </c>
      <c r="I2713" s="34">
        <v>141</v>
      </c>
      <c r="J2713" s="34"/>
      <c r="K2713" s="24">
        <f t="shared" si="131"/>
        <v>65.95</v>
      </c>
      <c r="L2713" s="34"/>
      <c r="M2713" s="24">
        <v>11.58</v>
      </c>
      <c r="N2713" s="76">
        <f t="shared" si="129"/>
        <v>0.17558756633813494</v>
      </c>
      <c r="O2713" s="34"/>
      <c r="P2713" s="34"/>
      <c r="Q2713" s="34"/>
      <c r="R2713" s="34">
        <v>140.75</v>
      </c>
      <c r="S2713" s="34">
        <v>159</v>
      </c>
      <c r="T2713" s="34">
        <v>92.75</v>
      </c>
      <c r="U2713" s="34">
        <v>79.5</v>
      </c>
      <c r="V2713" s="34">
        <v>81.599999999999994</v>
      </c>
      <c r="W2713" s="78"/>
      <c r="Y2713" s="78"/>
    </row>
    <row r="2714" spans="1:25" outlineLevel="1" x14ac:dyDescent="0.2">
      <c r="A2714" s="27">
        <f t="shared" si="126"/>
        <v>2709</v>
      </c>
      <c r="B2714" s="50">
        <f>B2713+1</f>
        <v>43728</v>
      </c>
      <c r="C2714" s="34">
        <v>91.6</v>
      </c>
      <c r="D2714" s="34">
        <v>97.1</v>
      </c>
      <c r="E2714" s="34">
        <v>1.45</v>
      </c>
      <c r="F2714" s="34">
        <v>23.6</v>
      </c>
      <c r="G2714" s="34">
        <v>9.15</v>
      </c>
      <c r="H2714" s="34">
        <v>119.75</v>
      </c>
      <c r="I2714" s="34">
        <v>135</v>
      </c>
      <c r="J2714" s="34"/>
      <c r="K2714" s="24">
        <f t="shared" si="131"/>
        <v>65.731999999999999</v>
      </c>
      <c r="L2714" s="34"/>
      <c r="M2714" s="24">
        <v>11.58</v>
      </c>
      <c r="N2714" s="76">
        <f t="shared" si="129"/>
        <v>0.17616990202641028</v>
      </c>
      <c r="O2714" s="34"/>
      <c r="P2714" s="34"/>
      <c r="Q2714" s="34"/>
      <c r="R2714" s="34">
        <v>140</v>
      </c>
      <c r="S2714" s="34">
        <v>153</v>
      </c>
      <c r="T2714" s="34">
        <v>92.35</v>
      </c>
      <c r="U2714" s="34">
        <v>79.25</v>
      </c>
      <c r="V2714" s="34">
        <v>81.400000000000006</v>
      </c>
      <c r="W2714" s="78"/>
      <c r="Y2714" s="78"/>
    </row>
    <row r="2715" spans="1:25" outlineLevel="1" x14ac:dyDescent="0.2">
      <c r="A2715" s="27">
        <f t="shared" si="126"/>
        <v>2710</v>
      </c>
      <c r="B2715" s="50">
        <f>B2714+3</f>
        <v>43731</v>
      </c>
      <c r="C2715" s="34">
        <v>93.65</v>
      </c>
      <c r="D2715" s="34">
        <v>99.15</v>
      </c>
      <c r="E2715" s="34">
        <v>1.45</v>
      </c>
      <c r="F2715" s="34">
        <v>23.5</v>
      </c>
      <c r="G2715" s="34">
        <v>8.9</v>
      </c>
      <c r="H2715" s="34">
        <v>119.65</v>
      </c>
      <c r="I2715" s="34">
        <v>135</v>
      </c>
      <c r="J2715" s="34"/>
      <c r="K2715" s="24">
        <f t="shared" si="131"/>
        <v>67.718000000000004</v>
      </c>
      <c r="L2715" s="34"/>
      <c r="M2715" s="24">
        <v>11.47</v>
      </c>
      <c r="N2715" s="76">
        <f t="shared" si="129"/>
        <v>0.1693788948285537</v>
      </c>
      <c r="O2715" s="34"/>
      <c r="P2715" s="34"/>
      <c r="Q2715" s="34"/>
      <c r="R2715" s="34">
        <v>139</v>
      </c>
      <c r="S2715" s="34">
        <v>153</v>
      </c>
      <c r="T2715" s="34">
        <v>94.45</v>
      </c>
      <c r="U2715" s="34">
        <v>80.650000000000006</v>
      </c>
      <c r="V2715" s="34">
        <v>82.95</v>
      </c>
      <c r="W2715" s="78"/>
      <c r="Y2715" s="78"/>
    </row>
    <row r="2716" spans="1:25" outlineLevel="1" x14ac:dyDescent="0.2">
      <c r="A2716" s="27">
        <f t="shared" si="126"/>
        <v>2711</v>
      </c>
      <c r="B2716" s="50">
        <f>B2715+1</f>
        <v>43732</v>
      </c>
      <c r="C2716" s="34">
        <v>89.6</v>
      </c>
      <c r="D2716" s="34">
        <v>95.6</v>
      </c>
      <c r="E2716" s="34">
        <v>1.45</v>
      </c>
      <c r="F2716" s="34">
        <v>25</v>
      </c>
      <c r="G2716" s="34">
        <v>9.25</v>
      </c>
      <c r="H2716" s="34">
        <v>119.8</v>
      </c>
      <c r="I2716" s="34">
        <v>135</v>
      </c>
      <c r="J2716" s="34"/>
      <c r="K2716" s="24">
        <f t="shared" si="131"/>
        <v>62.951999999999998</v>
      </c>
      <c r="L2716" s="34"/>
      <c r="M2716" s="24">
        <v>11.21</v>
      </c>
      <c r="N2716" s="76">
        <f t="shared" si="129"/>
        <v>0.17807218197992122</v>
      </c>
      <c r="O2716" s="34"/>
      <c r="P2716" s="34"/>
      <c r="Q2716" s="34"/>
      <c r="R2716" s="34">
        <v>137</v>
      </c>
      <c r="S2716" s="34">
        <v>153</v>
      </c>
      <c r="T2716" s="34">
        <v>90.35</v>
      </c>
      <c r="U2716" s="34">
        <v>77.95</v>
      </c>
      <c r="V2716" s="34">
        <v>80</v>
      </c>
      <c r="W2716" s="78"/>
      <c r="Y2716" s="78"/>
    </row>
    <row r="2717" spans="1:25" outlineLevel="1" x14ac:dyDescent="0.2">
      <c r="A2717" s="27">
        <f t="shared" si="126"/>
        <v>2712</v>
      </c>
      <c r="B2717" s="50">
        <f>B2716+1</f>
        <v>43733</v>
      </c>
      <c r="C2717" s="34">
        <v>89.6</v>
      </c>
      <c r="D2717" s="34">
        <v>95.6</v>
      </c>
      <c r="E2717" s="34">
        <v>1.45</v>
      </c>
      <c r="F2717" s="34">
        <v>24.75</v>
      </c>
      <c r="G2717" s="34">
        <v>8.9</v>
      </c>
      <c r="H2717" s="34">
        <v>117.4</v>
      </c>
      <c r="I2717" s="34">
        <v>132.5</v>
      </c>
      <c r="J2717" s="34"/>
      <c r="K2717" s="24">
        <f t="shared" si="131"/>
        <v>63.201999999999998</v>
      </c>
      <c r="L2717" s="34"/>
      <c r="M2717" s="24">
        <v>11.47</v>
      </c>
      <c r="N2717" s="76">
        <f t="shared" si="129"/>
        <v>0.18148159868358599</v>
      </c>
      <c r="O2717" s="34"/>
      <c r="P2717" s="34"/>
      <c r="Q2717" s="34"/>
      <c r="R2717" s="34">
        <v>137</v>
      </c>
      <c r="S2717" s="34">
        <v>152.5</v>
      </c>
      <c r="T2717" s="34">
        <v>90.35</v>
      </c>
      <c r="U2717" s="34">
        <v>77.75</v>
      </c>
      <c r="V2717" s="34">
        <v>79.849999999999994</v>
      </c>
      <c r="W2717" s="78"/>
      <c r="Y2717" s="78"/>
    </row>
    <row r="2718" spans="1:25" outlineLevel="1" x14ac:dyDescent="0.2">
      <c r="A2718" s="27">
        <f t="shared" si="126"/>
        <v>2713</v>
      </c>
      <c r="B2718" s="50">
        <f>B2717+1</f>
        <v>43734</v>
      </c>
      <c r="C2718" s="34">
        <v>91.2</v>
      </c>
      <c r="D2718" s="34">
        <v>97.2</v>
      </c>
      <c r="E2718" s="34">
        <v>1.45</v>
      </c>
      <c r="F2718" s="34">
        <v>23.75</v>
      </c>
      <c r="G2718" s="34">
        <v>8.5</v>
      </c>
      <c r="H2718" s="34">
        <v>117.8</v>
      </c>
      <c r="I2718" s="34">
        <v>132.5</v>
      </c>
      <c r="J2718" s="34"/>
      <c r="K2718" s="24">
        <f t="shared" si="131"/>
        <v>65.674000000000007</v>
      </c>
      <c r="L2718" s="34"/>
      <c r="M2718" s="24">
        <v>11.44</v>
      </c>
      <c r="N2718" s="76">
        <f t="shared" si="129"/>
        <v>0.17419374486097997</v>
      </c>
      <c r="O2718" s="34"/>
      <c r="P2718" s="34"/>
      <c r="Q2718" s="34"/>
      <c r="R2718" s="34">
        <v>137</v>
      </c>
      <c r="S2718" s="34">
        <v>152.5</v>
      </c>
      <c r="T2718" s="34">
        <v>91.95</v>
      </c>
      <c r="U2718" s="34">
        <v>79.349999999999994</v>
      </c>
      <c r="V2718" s="34">
        <v>81.599999999999994</v>
      </c>
      <c r="W2718" s="78"/>
      <c r="Y2718" s="78"/>
    </row>
    <row r="2719" spans="1:25" outlineLevel="1" x14ac:dyDescent="0.2">
      <c r="A2719" s="27">
        <f t="shared" si="126"/>
        <v>2714</v>
      </c>
      <c r="B2719" s="50">
        <f>B2718+1</f>
        <v>43735</v>
      </c>
      <c r="C2719" s="34">
        <v>91.5</v>
      </c>
      <c r="D2719" s="34">
        <v>97.5</v>
      </c>
      <c r="E2719" s="34">
        <v>1.45</v>
      </c>
      <c r="F2719" s="34">
        <v>22.5</v>
      </c>
      <c r="G2719" s="34">
        <v>8.4499999999999993</v>
      </c>
      <c r="H2719" s="34">
        <v>118.2</v>
      </c>
      <c r="I2719" s="34">
        <v>132.5</v>
      </c>
      <c r="J2719" s="34"/>
      <c r="K2719" s="24">
        <f t="shared" si="131"/>
        <v>67.2</v>
      </c>
      <c r="L2719" s="34"/>
      <c r="M2719" s="24">
        <v>11.43</v>
      </c>
      <c r="N2719" s="76">
        <f t="shared" si="129"/>
        <v>0.17008928571428569</v>
      </c>
      <c r="O2719" s="34"/>
      <c r="P2719" s="34"/>
      <c r="Q2719" s="34"/>
      <c r="R2719" s="34">
        <v>137</v>
      </c>
      <c r="S2719" s="34">
        <v>152.5</v>
      </c>
      <c r="T2719" s="34">
        <v>92.05</v>
      </c>
      <c r="U2719" s="34">
        <v>79.599999999999994</v>
      </c>
      <c r="V2719" s="34">
        <v>81.849999999999994</v>
      </c>
      <c r="W2719" s="78"/>
      <c r="Y2719" s="78"/>
    </row>
    <row r="2720" spans="1:25" outlineLevel="1" x14ac:dyDescent="0.2">
      <c r="A2720" s="27">
        <f t="shared" si="126"/>
        <v>2715</v>
      </c>
      <c r="B2720" s="50">
        <f>B2719+3</f>
        <v>43738</v>
      </c>
      <c r="C2720" s="34">
        <v>93.2</v>
      </c>
      <c r="D2720" s="34">
        <v>99.2</v>
      </c>
      <c r="E2720" s="34">
        <v>1.45</v>
      </c>
      <c r="F2720" s="34">
        <v>22.25</v>
      </c>
      <c r="G2720" s="34">
        <v>8.6999999999999993</v>
      </c>
      <c r="H2720" s="34">
        <v>120.25</v>
      </c>
      <c r="I2720" s="34">
        <v>134.5</v>
      </c>
      <c r="J2720" s="34"/>
      <c r="K2720" s="24">
        <f t="shared" si="131"/>
        <v>69.01400000000001</v>
      </c>
      <c r="L2720" s="34"/>
      <c r="M2720" s="24">
        <v>11.5</v>
      </c>
      <c r="N2720" s="76">
        <f t="shared" si="129"/>
        <v>0.16663285710145764</v>
      </c>
      <c r="O2720" s="34"/>
      <c r="P2720" s="34"/>
      <c r="Q2720" s="34"/>
      <c r="R2720" s="34">
        <v>140.25</v>
      </c>
      <c r="S2720" s="34">
        <v>157</v>
      </c>
      <c r="T2720" s="34">
        <v>94</v>
      </c>
      <c r="U2720" s="34">
        <v>82.25</v>
      </c>
      <c r="V2720" s="34">
        <v>84.65</v>
      </c>
      <c r="W2720" s="78"/>
      <c r="Y2720" s="78"/>
    </row>
    <row r="2721" spans="1:45" outlineLevel="1" x14ac:dyDescent="0.2">
      <c r="A2721" s="27">
        <f t="shared" si="126"/>
        <v>2716</v>
      </c>
      <c r="B2721" s="50">
        <f>B2720+1</f>
        <v>43739</v>
      </c>
      <c r="C2721" s="34">
        <v>93.9</v>
      </c>
      <c r="D2721" s="34">
        <v>99.9</v>
      </c>
      <c r="E2721" s="34">
        <v>1.45</v>
      </c>
      <c r="F2721" s="34">
        <v>22.25</v>
      </c>
      <c r="G2721" s="34">
        <v>9.25</v>
      </c>
      <c r="H2721" s="34">
        <v>121.5</v>
      </c>
      <c r="I2721" s="34">
        <v>135.5</v>
      </c>
      <c r="J2721" s="34"/>
      <c r="K2721" s="24">
        <f t="shared" si="131"/>
        <v>69.658000000000015</v>
      </c>
      <c r="L2721" s="34"/>
      <c r="M2721" s="24">
        <v>11.45</v>
      </c>
      <c r="N2721" s="76">
        <f t="shared" si="129"/>
        <v>0.16437451548996521</v>
      </c>
      <c r="O2721" s="34"/>
      <c r="P2721" s="34"/>
      <c r="Q2721" s="34"/>
      <c r="R2721" s="34">
        <v>147</v>
      </c>
      <c r="S2721" s="34">
        <v>161</v>
      </c>
      <c r="T2721" s="34">
        <v>95</v>
      </c>
      <c r="U2721" s="34">
        <v>79.5</v>
      </c>
      <c r="V2721" s="34">
        <v>81.7</v>
      </c>
      <c r="W2721" s="78"/>
      <c r="Y2721" s="78"/>
    </row>
    <row r="2722" spans="1:45" outlineLevel="1" x14ac:dyDescent="0.2">
      <c r="A2722" s="27">
        <f t="shared" ref="A2722:A2768" si="132">A2721+1</f>
        <v>2717</v>
      </c>
      <c r="B2722" s="50">
        <f>B2721+1</f>
        <v>43740</v>
      </c>
      <c r="C2722" s="34">
        <v>93.9</v>
      </c>
      <c r="D2722" s="34">
        <v>99.9</v>
      </c>
      <c r="E2722" s="34">
        <v>1.45</v>
      </c>
      <c r="F2722" s="34">
        <v>22.25</v>
      </c>
      <c r="G2722" s="34">
        <v>9.35</v>
      </c>
      <c r="H2722" s="34">
        <v>121.5</v>
      </c>
      <c r="I2722" s="34">
        <v>135.5</v>
      </c>
      <c r="J2722" s="34"/>
      <c r="K2722" s="24">
        <f t="shared" si="131"/>
        <v>69.658000000000015</v>
      </c>
      <c r="L2722" s="34"/>
      <c r="M2722" s="24">
        <v>10.87</v>
      </c>
      <c r="N2722" s="76">
        <f t="shared" si="129"/>
        <v>0.1560481208188578</v>
      </c>
      <c r="O2722" s="34"/>
      <c r="P2722" s="34"/>
      <c r="Q2722" s="34"/>
      <c r="R2722" s="34">
        <v>147</v>
      </c>
      <c r="S2722" s="34">
        <v>161</v>
      </c>
      <c r="T2722" s="34">
        <v>95</v>
      </c>
      <c r="U2722" s="34">
        <v>79.5</v>
      </c>
      <c r="V2722" s="34">
        <v>81.650000000000006</v>
      </c>
      <c r="W2722" s="78"/>
      <c r="Y2722" s="78"/>
    </row>
    <row r="2723" spans="1:45" outlineLevel="1" x14ac:dyDescent="0.2">
      <c r="A2723" s="27">
        <f t="shared" si="132"/>
        <v>2718</v>
      </c>
      <c r="B2723" s="50">
        <f>B2722+1</f>
        <v>43741</v>
      </c>
      <c r="C2723" s="34">
        <v>93.9</v>
      </c>
      <c r="D2723" s="34">
        <v>99.9</v>
      </c>
      <c r="E2723" s="34">
        <v>1.45</v>
      </c>
      <c r="F2723" s="34">
        <v>21.8</v>
      </c>
      <c r="G2723" s="34">
        <v>8.9</v>
      </c>
      <c r="H2723" s="34">
        <v>121.5</v>
      </c>
      <c r="I2723" s="34">
        <v>135.5</v>
      </c>
      <c r="J2723" s="34"/>
      <c r="K2723" s="24">
        <f t="shared" si="131"/>
        <v>70.108000000000018</v>
      </c>
      <c r="L2723" s="34"/>
      <c r="M2723" s="24">
        <v>11.06</v>
      </c>
      <c r="N2723" s="76">
        <f t="shared" si="129"/>
        <v>0.15775660409653675</v>
      </c>
      <c r="O2723" s="34"/>
      <c r="P2723" s="34"/>
      <c r="Q2723" s="34"/>
      <c r="R2723" s="34">
        <v>147</v>
      </c>
      <c r="S2723" s="34">
        <v>161</v>
      </c>
      <c r="T2723" s="34">
        <v>95</v>
      </c>
      <c r="U2723" s="34">
        <v>79.25</v>
      </c>
      <c r="V2723" s="34">
        <v>81.45</v>
      </c>
      <c r="W2723" s="88"/>
      <c r="Y2723" s="78"/>
    </row>
    <row r="2724" spans="1:45" outlineLevel="1" x14ac:dyDescent="0.2">
      <c r="A2724" s="27">
        <f t="shared" si="132"/>
        <v>2719</v>
      </c>
      <c r="B2724" s="50">
        <f>B2723+1</f>
        <v>43742</v>
      </c>
      <c r="C2724" s="34">
        <v>93.9</v>
      </c>
      <c r="D2724" s="34">
        <v>99.9</v>
      </c>
      <c r="E2724" s="34">
        <v>1.45</v>
      </c>
      <c r="F2724" s="34">
        <v>22.1</v>
      </c>
      <c r="G2724" s="34">
        <v>9.15</v>
      </c>
      <c r="H2724" s="34">
        <v>123.6</v>
      </c>
      <c r="I2724" s="34">
        <v>137.5</v>
      </c>
      <c r="J2724" s="34"/>
      <c r="K2724" s="24">
        <f t="shared" si="131"/>
        <v>69.808000000000021</v>
      </c>
      <c r="L2724" s="34"/>
      <c r="M2724" s="24">
        <v>11.45</v>
      </c>
      <c r="N2724" s="76">
        <f t="shared" si="129"/>
        <v>0.16402131560852617</v>
      </c>
      <c r="O2724" s="34"/>
      <c r="P2724" s="34"/>
      <c r="Q2724" s="34"/>
      <c r="R2724" s="34">
        <v>147</v>
      </c>
      <c r="S2724" s="34">
        <v>161</v>
      </c>
      <c r="T2724" s="34">
        <v>95</v>
      </c>
      <c r="U2724" s="34">
        <v>79.2</v>
      </c>
      <c r="V2724" s="34">
        <v>81.3</v>
      </c>
      <c r="Y2724" s="78"/>
    </row>
    <row r="2725" spans="1:45" outlineLevel="1" x14ac:dyDescent="0.2">
      <c r="A2725" s="27">
        <f t="shared" si="132"/>
        <v>2720</v>
      </c>
      <c r="B2725" s="50">
        <f>B2724+3</f>
        <v>43745</v>
      </c>
      <c r="C2725" s="34">
        <v>93.9</v>
      </c>
      <c r="D2725" s="34">
        <v>99.9</v>
      </c>
      <c r="E2725" s="34">
        <v>1.45</v>
      </c>
      <c r="F2725" s="34">
        <v>22.1</v>
      </c>
      <c r="G2725" s="34">
        <v>9</v>
      </c>
      <c r="H2725" s="34">
        <v>123.2</v>
      </c>
      <c r="I2725" s="34">
        <v>137.5</v>
      </c>
      <c r="J2725" s="34"/>
      <c r="K2725" s="24">
        <f t="shared" si="131"/>
        <v>69.808000000000021</v>
      </c>
      <c r="L2725" s="34"/>
      <c r="M2725" s="24">
        <v>11.24</v>
      </c>
      <c r="N2725" s="76">
        <f t="shared" si="129"/>
        <v>0.16101306440522573</v>
      </c>
      <c r="O2725" s="34"/>
      <c r="P2725" s="34"/>
      <c r="Q2725" s="34"/>
      <c r="R2725" s="34">
        <v>147</v>
      </c>
      <c r="S2725" s="34">
        <v>161</v>
      </c>
      <c r="T2725" s="34">
        <v>95</v>
      </c>
      <c r="U2725" s="34">
        <v>79.349999999999994</v>
      </c>
      <c r="V2725" s="34">
        <v>81.55</v>
      </c>
      <c r="Y2725" s="78"/>
    </row>
    <row r="2726" spans="1:45" outlineLevel="1" x14ac:dyDescent="0.2">
      <c r="A2726" s="27">
        <f t="shared" si="132"/>
        <v>2721</v>
      </c>
      <c r="B2726" s="50">
        <f>B2725+1</f>
        <v>43746</v>
      </c>
      <c r="C2726" s="34">
        <v>94.5</v>
      </c>
      <c r="D2726" s="34">
        <v>101</v>
      </c>
      <c r="E2726" s="34">
        <v>1.45</v>
      </c>
      <c r="F2726" s="34">
        <v>23</v>
      </c>
      <c r="G2726" s="34">
        <v>9.25</v>
      </c>
      <c r="H2726" s="34">
        <v>123</v>
      </c>
      <c r="I2726" s="34">
        <v>137.5</v>
      </c>
      <c r="J2726" s="34"/>
      <c r="K2726" s="24">
        <f t="shared" si="131"/>
        <v>69.92</v>
      </c>
      <c r="L2726" s="34"/>
      <c r="M2726" s="24">
        <v>11.05</v>
      </c>
      <c r="N2726" s="76">
        <f t="shared" si="129"/>
        <v>0.15803775743707094</v>
      </c>
      <c r="O2726" s="34"/>
      <c r="P2726" s="34"/>
      <c r="Q2726" s="34"/>
      <c r="R2726" s="34">
        <v>147</v>
      </c>
      <c r="S2726" s="34">
        <v>161</v>
      </c>
      <c r="T2726" s="34">
        <v>95.6</v>
      </c>
      <c r="U2726" s="34">
        <v>80.400000000000006</v>
      </c>
      <c r="V2726" s="34">
        <v>82.6</v>
      </c>
      <c r="Y2726" s="78"/>
    </row>
    <row r="2727" spans="1:45" outlineLevel="1" x14ac:dyDescent="0.2">
      <c r="A2727" s="27">
        <f t="shared" si="132"/>
        <v>2722</v>
      </c>
      <c r="B2727" s="50">
        <f>B2726+1</f>
        <v>43747</v>
      </c>
      <c r="C2727" s="34">
        <v>90.7</v>
      </c>
      <c r="D2727" s="34">
        <v>97.2</v>
      </c>
      <c r="E2727" s="34">
        <v>1.45</v>
      </c>
      <c r="F2727" s="34">
        <v>23.35</v>
      </c>
      <c r="G2727" s="34">
        <v>9.5</v>
      </c>
      <c r="H2727" s="34">
        <v>122.75</v>
      </c>
      <c r="I2727" s="34">
        <v>137.5</v>
      </c>
      <c r="J2727" s="34"/>
      <c r="K2727" s="24">
        <f t="shared" si="131"/>
        <v>66.074000000000012</v>
      </c>
      <c r="L2727" s="34"/>
      <c r="M2727" s="24">
        <v>11.11</v>
      </c>
      <c r="N2727" s="76">
        <f t="shared" si="129"/>
        <v>0.16814480733722792</v>
      </c>
      <c r="O2727" s="34"/>
      <c r="P2727" s="34"/>
      <c r="Q2727" s="34"/>
      <c r="R2727" s="34">
        <v>148.75</v>
      </c>
      <c r="S2727" s="34">
        <v>160</v>
      </c>
      <c r="T2727" s="34">
        <v>91.2</v>
      </c>
      <c r="U2727" s="34">
        <v>77.349999999999994</v>
      </c>
      <c r="V2727" s="34">
        <v>79.349999999999994</v>
      </c>
      <c r="Y2727" s="78"/>
    </row>
    <row r="2728" spans="1:45" outlineLevel="1" x14ac:dyDescent="0.2">
      <c r="A2728" s="27">
        <f t="shared" si="132"/>
        <v>2723</v>
      </c>
      <c r="B2728" s="50">
        <f>B2727+1</f>
        <v>43748</v>
      </c>
      <c r="C2728" s="34">
        <v>93.4</v>
      </c>
      <c r="D2728" s="34">
        <v>99.9</v>
      </c>
      <c r="E2728" s="34">
        <v>1.45</v>
      </c>
      <c r="F2728" s="34">
        <v>23.75</v>
      </c>
      <c r="G2728" s="34">
        <v>9.4499999999999993</v>
      </c>
      <c r="H2728" s="34">
        <v>122.85</v>
      </c>
      <c r="I2728" s="34">
        <v>137.5</v>
      </c>
      <c r="J2728" s="34"/>
      <c r="K2728" s="24">
        <f t="shared" si="131"/>
        <v>68.158000000000015</v>
      </c>
      <c r="L2728" s="34"/>
      <c r="M2728" s="24">
        <v>11.42</v>
      </c>
      <c r="N2728" s="76">
        <f t="shared" si="129"/>
        <v>0.16755186478476478</v>
      </c>
      <c r="O2728" s="34"/>
      <c r="P2728" s="34"/>
      <c r="Q2728" s="34"/>
      <c r="R2728" s="34">
        <v>148.75</v>
      </c>
      <c r="S2728" s="34">
        <v>160</v>
      </c>
      <c r="T2728" s="34">
        <v>93.95</v>
      </c>
      <c r="U2728" s="34">
        <v>79.599999999999994</v>
      </c>
      <c r="V2728" s="34">
        <v>81.75</v>
      </c>
      <c r="Y2728" s="78"/>
    </row>
    <row r="2729" spans="1:45" outlineLevel="1" x14ac:dyDescent="0.2">
      <c r="A2729" s="27">
        <f t="shared" si="132"/>
        <v>2724</v>
      </c>
      <c r="B2729" s="50">
        <f>B2728+1</f>
        <v>43749</v>
      </c>
      <c r="C2729" s="34">
        <v>92.65</v>
      </c>
      <c r="D2729" s="34">
        <v>99.15</v>
      </c>
      <c r="E2729" s="34">
        <v>1.45</v>
      </c>
      <c r="F2729" s="34">
        <v>23.7</v>
      </c>
      <c r="G2729" s="34">
        <v>9.1</v>
      </c>
      <c r="H2729" s="34">
        <v>122.85</v>
      </c>
      <c r="I2729" s="34">
        <v>137.5</v>
      </c>
      <c r="J2729" s="34"/>
      <c r="K2729" s="24">
        <f t="shared" si="131"/>
        <v>67.518000000000001</v>
      </c>
      <c r="L2729" s="34"/>
      <c r="M2729" s="24">
        <v>11.81</v>
      </c>
      <c r="N2729" s="76">
        <f t="shared" si="129"/>
        <v>0.17491631861133328</v>
      </c>
      <c r="O2729" s="34"/>
      <c r="P2729" s="34"/>
      <c r="Q2729" s="34"/>
      <c r="R2729" s="34">
        <v>152.25</v>
      </c>
      <c r="S2729" s="34">
        <v>162</v>
      </c>
      <c r="T2729" s="34">
        <v>93.95</v>
      </c>
      <c r="U2729" s="34">
        <v>79.3</v>
      </c>
      <c r="V2729" s="34">
        <v>82.65</v>
      </c>
      <c r="Y2729" s="78"/>
    </row>
    <row r="2730" spans="1:45" outlineLevel="1" x14ac:dyDescent="0.2">
      <c r="A2730" s="27">
        <f t="shared" si="132"/>
        <v>2725</v>
      </c>
      <c r="B2730" s="50">
        <f>B2729+3</f>
        <v>43752</v>
      </c>
      <c r="C2730" s="34">
        <v>91.5</v>
      </c>
      <c r="D2730" s="34">
        <v>98.5</v>
      </c>
      <c r="E2730" s="34">
        <v>1.45</v>
      </c>
      <c r="F2730" s="34">
        <v>23.3</v>
      </c>
      <c r="G2730" s="34">
        <v>9.1</v>
      </c>
      <c r="H2730" s="34">
        <v>124.85</v>
      </c>
      <c r="I2730" s="34">
        <v>139.5</v>
      </c>
      <c r="J2730" s="34"/>
      <c r="K2730" s="24">
        <f t="shared" si="131"/>
        <v>67.320000000000007</v>
      </c>
      <c r="L2730" s="34"/>
      <c r="M2730" s="24">
        <v>11.58</v>
      </c>
      <c r="N2730" s="76">
        <f t="shared" si="129"/>
        <v>0.17201426024955435</v>
      </c>
      <c r="O2730" s="34"/>
      <c r="P2730" s="34"/>
      <c r="Q2730" s="34"/>
      <c r="R2730" s="34">
        <v>152.25</v>
      </c>
      <c r="S2730" s="34">
        <v>165</v>
      </c>
      <c r="T2730" s="34">
        <v>92.8</v>
      </c>
      <c r="U2730" s="34">
        <v>77.5</v>
      </c>
      <c r="V2730" s="34">
        <v>80.75</v>
      </c>
      <c r="Y2730" s="78"/>
    </row>
    <row r="2731" spans="1:45" outlineLevel="1" x14ac:dyDescent="0.2">
      <c r="A2731" s="27">
        <f t="shared" si="132"/>
        <v>2726</v>
      </c>
      <c r="B2731" s="50">
        <f>B2730+1</f>
        <v>43753</v>
      </c>
      <c r="C2731" s="34">
        <v>92.05</v>
      </c>
      <c r="D2731" s="34">
        <v>99.05</v>
      </c>
      <c r="E2731" s="34">
        <v>1.45</v>
      </c>
      <c r="F2731" s="34">
        <v>23.1</v>
      </c>
      <c r="G2731" s="34">
        <v>9.1</v>
      </c>
      <c r="H2731" s="34">
        <v>124.85</v>
      </c>
      <c r="I2731" s="34">
        <v>139.5</v>
      </c>
      <c r="J2731" s="34"/>
      <c r="K2731" s="24">
        <f t="shared" si="131"/>
        <v>68.02600000000001</v>
      </c>
      <c r="L2731" s="34"/>
      <c r="M2731" s="24">
        <v>11.44</v>
      </c>
      <c r="N2731" s="76">
        <f t="shared" si="129"/>
        <v>0.16817099344368328</v>
      </c>
      <c r="O2731" s="34"/>
      <c r="P2731" s="34"/>
      <c r="Q2731" s="34"/>
      <c r="R2731" s="34">
        <v>152.25</v>
      </c>
      <c r="S2731" s="34">
        <v>165</v>
      </c>
      <c r="T2731" s="34">
        <v>92.7</v>
      </c>
      <c r="U2731" s="34">
        <v>78.650000000000006</v>
      </c>
      <c r="V2731" s="34">
        <v>82</v>
      </c>
      <c r="Y2731" s="78"/>
    </row>
    <row r="2732" spans="1:45" outlineLevel="1" x14ac:dyDescent="0.2">
      <c r="A2732" s="27">
        <f t="shared" si="132"/>
        <v>2727</v>
      </c>
      <c r="B2732" s="50">
        <f>B2731+1</f>
        <v>43754</v>
      </c>
      <c r="C2732" s="34">
        <v>87.1</v>
      </c>
      <c r="D2732" s="34">
        <v>94.1</v>
      </c>
      <c r="E2732" s="34">
        <v>1.45</v>
      </c>
      <c r="F2732" s="34">
        <v>21.75</v>
      </c>
      <c r="G2732" s="34">
        <v>9.1</v>
      </c>
      <c r="H2732" s="34">
        <v>127.05</v>
      </c>
      <c r="I2732" s="34">
        <v>141.5</v>
      </c>
      <c r="J2732" s="34"/>
      <c r="K2732" s="24">
        <f t="shared" si="131"/>
        <v>64.822000000000003</v>
      </c>
      <c r="L2732" s="34"/>
      <c r="M2732" s="24">
        <v>11.21</v>
      </c>
      <c r="N2732" s="76">
        <f t="shared" si="129"/>
        <v>0.17293511462157909</v>
      </c>
      <c r="O2732" s="34"/>
      <c r="P2732" s="34"/>
      <c r="Q2732" s="34"/>
      <c r="R2732" s="34">
        <v>152.25</v>
      </c>
      <c r="S2732" s="34">
        <v>167</v>
      </c>
      <c r="T2732" s="34">
        <v>87.65</v>
      </c>
      <c r="U2732" s="34">
        <v>74.599999999999994</v>
      </c>
      <c r="V2732" s="34">
        <v>77.7</v>
      </c>
      <c r="Y2732" s="78"/>
    </row>
    <row r="2733" spans="1:45" outlineLevel="1" x14ac:dyDescent="0.2">
      <c r="A2733" s="27">
        <f t="shared" si="132"/>
        <v>2728</v>
      </c>
      <c r="B2733" s="50">
        <f>B2732+1</f>
        <v>43755</v>
      </c>
      <c r="C2733" s="34">
        <v>85.95</v>
      </c>
      <c r="D2733" s="34">
        <v>92.95</v>
      </c>
      <c r="E2733" s="34">
        <v>1.45</v>
      </c>
      <c r="F2733" s="34">
        <v>20.95</v>
      </c>
      <c r="G2733" s="34">
        <v>9</v>
      </c>
      <c r="H2733" s="34">
        <v>127</v>
      </c>
      <c r="I2733" s="34">
        <v>141.5</v>
      </c>
      <c r="J2733" s="34"/>
      <c r="K2733" s="24">
        <f t="shared" ref="K2733:K2768" si="133">+D2733*0.92-F2733</f>
        <v>64.564000000000007</v>
      </c>
      <c r="L2733" s="34"/>
      <c r="M2733" s="24">
        <v>11.17</v>
      </c>
      <c r="N2733" s="76">
        <f t="shared" si="129"/>
        <v>0.17300662908122172</v>
      </c>
      <c r="O2733" s="34"/>
      <c r="P2733" s="34"/>
      <c r="Q2733" s="34"/>
      <c r="R2733" s="34">
        <v>152.25</v>
      </c>
      <c r="S2733" s="34">
        <v>167</v>
      </c>
      <c r="T2733" s="34">
        <v>86.9</v>
      </c>
      <c r="U2733" s="34">
        <v>74.150000000000006</v>
      </c>
      <c r="V2733" s="34">
        <v>77.2</v>
      </c>
      <c r="Y2733" s="78"/>
    </row>
    <row r="2734" spans="1:45" outlineLevel="1" x14ac:dyDescent="0.2">
      <c r="A2734" s="27">
        <f t="shared" si="132"/>
        <v>2729</v>
      </c>
      <c r="B2734" s="50">
        <f>B2733+1</f>
        <v>43756</v>
      </c>
      <c r="C2734" s="34">
        <v>85.7</v>
      </c>
      <c r="D2734" s="34">
        <v>92.7</v>
      </c>
      <c r="E2734" s="34">
        <v>1.45</v>
      </c>
      <c r="F2734" s="34">
        <v>20.85</v>
      </c>
      <c r="G2734" s="34">
        <v>9.1</v>
      </c>
      <c r="H2734" s="34">
        <v>127.8</v>
      </c>
      <c r="I2734" s="34">
        <v>142.25</v>
      </c>
      <c r="J2734" s="34"/>
      <c r="K2734" s="24">
        <f t="shared" si="133"/>
        <v>64.433999999999997</v>
      </c>
      <c r="L2734" s="34"/>
      <c r="M2734" s="24">
        <v>11.15</v>
      </c>
      <c r="N2734" s="76">
        <f t="shared" si="129"/>
        <v>0.17304528664990534</v>
      </c>
      <c r="O2734" s="34"/>
      <c r="P2734" s="34"/>
      <c r="Q2734" s="34"/>
      <c r="R2734" s="34">
        <v>152.25</v>
      </c>
      <c r="S2734" s="34">
        <v>167</v>
      </c>
      <c r="T2734" s="34">
        <v>86.65</v>
      </c>
      <c r="U2734" s="34">
        <v>73.95</v>
      </c>
      <c r="V2734" s="34">
        <v>77</v>
      </c>
      <c r="Y2734" s="78"/>
    </row>
    <row r="2735" spans="1:45" outlineLevel="1" x14ac:dyDescent="0.2">
      <c r="A2735" s="27">
        <f t="shared" si="132"/>
        <v>2730</v>
      </c>
      <c r="B2735" s="50">
        <f>B2734+3</f>
        <v>43759</v>
      </c>
      <c r="C2735" s="34">
        <v>85.05</v>
      </c>
      <c r="D2735" s="34">
        <v>92.05</v>
      </c>
      <c r="E2735" s="34">
        <v>1.45</v>
      </c>
      <c r="F2735" s="34">
        <v>20.75</v>
      </c>
      <c r="G2735" s="34">
        <v>8.9499999999999993</v>
      </c>
      <c r="H2735" s="34">
        <v>127.9</v>
      </c>
      <c r="I2735" s="34">
        <v>142.25</v>
      </c>
      <c r="J2735" s="34"/>
      <c r="K2735" s="24">
        <f t="shared" si="133"/>
        <v>63.936000000000007</v>
      </c>
      <c r="L2735" s="34"/>
      <c r="M2735" s="24">
        <v>11.38</v>
      </c>
      <c r="N2735" s="76">
        <f t="shared" si="129"/>
        <v>0.17799049049049048</v>
      </c>
      <c r="O2735" s="34"/>
      <c r="P2735" s="34"/>
      <c r="Q2735" s="34"/>
      <c r="R2735" s="34">
        <v>151.25</v>
      </c>
      <c r="S2735" s="34">
        <v>167</v>
      </c>
      <c r="T2735" s="34">
        <v>85.95</v>
      </c>
      <c r="U2735" s="34">
        <v>71</v>
      </c>
      <c r="V2735" s="34">
        <v>76.8</v>
      </c>
      <c r="Y2735" s="78"/>
      <c r="AO2735" s="34"/>
      <c r="AP2735" s="34"/>
      <c r="AQ2735" s="34"/>
      <c r="AR2735" s="34"/>
      <c r="AS2735" s="34"/>
    </row>
    <row r="2736" spans="1:45" outlineLevel="1" x14ac:dyDescent="0.2">
      <c r="A2736" s="27">
        <f t="shared" si="132"/>
        <v>2731</v>
      </c>
      <c r="B2736" s="50">
        <f>B2735+1</f>
        <v>43760</v>
      </c>
      <c r="C2736" s="34">
        <v>86</v>
      </c>
      <c r="D2736" s="34">
        <v>93</v>
      </c>
      <c r="E2736" s="34">
        <v>1.45</v>
      </c>
      <c r="F2736" s="34">
        <v>20</v>
      </c>
      <c r="G2736" s="34">
        <v>8.8000000000000007</v>
      </c>
      <c r="H2736" s="34">
        <v>127.95</v>
      </c>
      <c r="I2736" s="34">
        <v>142.25</v>
      </c>
      <c r="J2736" s="34"/>
      <c r="K2736" s="24">
        <f t="shared" si="133"/>
        <v>65.56</v>
      </c>
      <c r="L2736" s="34"/>
      <c r="M2736" s="24">
        <v>11.57</v>
      </c>
      <c r="N2736" s="76">
        <f t="shared" si="129"/>
        <v>0.17647956070774862</v>
      </c>
      <c r="O2736" s="34"/>
      <c r="P2736" s="34"/>
      <c r="Q2736" s="34"/>
      <c r="R2736" s="34">
        <v>149.75</v>
      </c>
      <c r="S2736" s="34">
        <v>166.75</v>
      </c>
      <c r="T2736" s="34">
        <v>86.95</v>
      </c>
      <c r="U2736" s="34">
        <v>72.5</v>
      </c>
      <c r="V2736" s="34">
        <v>77.8</v>
      </c>
      <c r="Y2736" s="78"/>
    </row>
    <row r="2737" spans="1:25" outlineLevel="1" x14ac:dyDescent="0.2">
      <c r="A2737" s="27">
        <f t="shared" si="132"/>
        <v>2732</v>
      </c>
      <c r="B2737" s="50">
        <f>B2736+1</f>
        <v>43761</v>
      </c>
      <c r="C2737" s="34">
        <v>86.95</v>
      </c>
      <c r="D2737" s="34">
        <v>93.95</v>
      </c>
      <c r="E2737" s="34">
        <v>1.45</v>
      </c>
      <c r="F2737" s="34">
        <v>19.899999999999999</v>
      </c>
      <c r="G2737" s="34">
        <v>8.8000000000000007</v>
      </c>
      <c r="H2737" s="34">
        <v>128</v>
      </c>
      <c r="I2737" s="34">
        <v>142.25</v>
      </c>
      <c r="J2737" s="34"/>
      <c r="K2737" s="24">
        <f t="shared" si="133"/>
        <v>66.53400000000002</v>
      </c>
      <c r="L2737" s="34"/>
      <c r="M2737" s="24">
        <v>11.65</v>
      </c>
      <c r="N2737" s="76">
        <f t="shared" si="129"/>
        <v>0.1750984459073556</v>
      </c>
      <c r="O2737" s="34"/>
      <c r="P2737" s="34"/>
      <c r="Q2737" s="34"/>
      <c r="R2737" s="34">
        <v>149.75</v>
      </c>
      <c r="S2737" s="34">
        <v>165</v>
      </c>
      <c r="T2737" s="34">
        <v>87.9</v>
      </c>
      <c r="U2737" s="34">
        <v>72.5</v>
      </c>
      <c r="V2737" s="34">
        <v>78.25</v>
      </c>
      <c r="Y2737" s="78"/>
    </row>
    <row r="2738" spans="1:25" outlineLevel="1" x14ac:dyDescent="0.2">
      <c r="A2738" s="27">
        <f t="shared" si="132"/>
        <v>2733</v>
      </c>
      <c r="B2738" s="50">
        <f>B2737+1</f>
        <v>43762</v>
      </c>
      <c r="C2738" s="34">
        <v>87.05</v>
      </c>
      <c r="D2738" s="34">
        <v>94.05</v>
      </c>
      <c r="E2738" s="34">
        <v>1.45</v>
      </c>
      <c r="F2738" s="34">
        <v>20</v>
      </c>
      <c r="G2738" s="34">
        <v>9.1</v>
      </c>
      <c r="H2738" s="34">
        <v>127.85</v>
      </c>
      <c r="I2738" s="34">
        <v>142</v>
      </c>
      <c r="J2738" s="34"/>
      <c r="K2738" s="24">
        <f t="shared" si="133"/>
        <v>66.525999999999996</v>
      </c>
      <c r="L2738" s="34"/>
      <c r="M2738" s="24">
        <v>11.51</v>
      </c>
      <c r="N2738" s="76">
        <f t="shared" si="129"/>
        <v>0.17301506178035655</v>
      </c>
      <c r="O2738" s="34"/>
      <c r="P2738" s="34"/>
      <c r="Q2738" s="34"/>
      <c r="R2738" s="34">
        <v>149.5</v>
      </c>
      <c r="S2738" s="34">
        <v>162</v>
      </c>
      <c r="T2738" s="34">
        <v>87.6</v>
      </c>
      <c r="U2738" s="34">
        <v>72.5</v>
      </c>
      <c r="V2738" s="34">
        <v>78.900000000000006</v>
      </c>
      <c r="Y2738" s="78"/>
    </row>
    <row r="2739" spans="1:25" outlineLevel="1" x14ac:dyDescent="0.2">
      <c r="A2739" s="27">
        <f t="shared" si="132"/>
        <v>2734</v>
      </c>
      <c r="B2739" s="50">
        <f>B2738+1</f>
        <v>43763</v>
      </c>
      <c r="C2739" s="34">
        <v>87.65</v>
      </c>
      <c r="D2739" s="34">
        <v>94.65</v>
      </c>
      <c r="E2739" s="34">
        <v>1.45</v>
      </c>
      <c r="F2739" s="34">
        <v>21</v>
      </c>
      <c r="G2739" s="34">
        <v>9.25</v>
      </c>
      <c r="H2739" s="34">
        <v>127.85</v>
      </c>
      <c r="I2739" s="34">
        <v>142</v>
      </c>
      <c r="J2739" s="34"/>
      <c r="K2739" s="24">
        <f t="shared" si="133"/>
        <v>66.078000000000003</v>
      </c>
      <c r="L2739" s="34"/>
      <c r="M2739" s="24">
        <v>12.04</v>
      </c>
      <c r="N2739" s="76">
        <f t="shared" si="129"/>
        <v>0.18220890462786402</v>
      </c>
      <c r="O2739" s="34"/>
      <c r="P2739" s="34"/>
      <c r="Q2739" s="34"/>
      <c r="R2739" s="34">
        <v>148</v>
      </c>
      <c r="S2739" s="34">
        <v>162</v>
      </c>
      <c r="T2739" s="34">
        <v>88.25</v>
      </c>
      <c r="U2739" s="34">
        <v>72.5</v>
      </c>
      <c r="V2739" s="34">
        <v>79.3</v>
      </c>
      <c r="Y2739" s="78"/>
    </row>
    <row r="2740" spans="1:25" outlineLevel="1" x14ac:dyDescent="0.2">
      <c r="A2740" s="27">
        <f t="shared" si="132"/>
        <v>2735</v>
      </c>
      <c r="B2740" s="50">
        <f>B2739+3</f>
        <v>43766</v>
      </c>
      <c r="C2740" s="75">
        <v>87.65</v>
      </c>
      <c r="D2740" s="75">
        <v>94.65</v>
      </c>
      <c r="E2740" s="75">
        <v>1.45</v>
      </c>
      <c r="F2740" s="75">
        <v>21</v>
      </c>
      <c r="G2740" s="75">
        <v>9.25</v>
      </c>
      <c r="H2740" s="75">
        <v>127.85</v>
      </c>
      <c r="I2740" s="75">
        <v>142</v>
      </c>
      <c r="J2740" s="34"/>
      <c r="K2740" s="24">
        <f t="shared" si="133"/>
        <v>66.078000000000003</v>
      </c>
      <c r="L2740" s="34"/>
      <c r="M2740" s="24">
        <v>12.23</v>
      </c>
      <c r="N2740" s="76">
        <f t="shared" si="129"/>
        <v>0.1850842943188353</v>
      </c>
      <c r="O2740" s="34"/>
      <c r="P2740" s="34"/>
      <c r="Q2740" s="34"/>
      <c r="R2740" s="75">
        <v>148</v>
      </c>
      <c r="S2740" s="75">
        <v>162</v>
      </c>
      <c r="T2740" s="75">
        <v>88.25</v>
      </c>
      <c r="U2740" s="75">
        <v>72.5</v>
      </c>
      <c r="V2740" s="75">
        <v>79.3</v>
      </c>
      <c r="Y2740" s="78"/>
    </row>
    <row r="2741" spans="1:25" outlineLevel="1" x14ac:dyDescent="0.2">
      <c r="A2741" s="27">
        <f t="shared" si="132"/>
        <v>2736</v>
      </c>
      <c r="B2741" s="50">
        <f>B2740+1</f>
        <v>43767</v>
      </c>
      <c r="C2741" s="34">
        <v>85.5</v>
      </c>
      <c r="D2741" s="34">
        <v>92.5</v>
      </c>
      <c r="E2741" s="34">
        <v>1.45</v>
      </c>
      <c r="F2741" s="34">
        <v>20.8</v>
      </c>
      <c r="G2741" s="34">
        <v>9.15</v>
      </c>
      <c r="H2741" s="34">
        <v>127.9</v>
      </c>
      <c r="I2741" s="34">
        <v>142</v>
      </c>
      <c r="J2741" s="34"/>
      <c r="K2741" s="24">
        <f t="shared" si="133"/>
        <v>64.300000000000011</v>
      </c>
      <c r="L2741" s="34"/>
      <c r="M2741" s="24">
        <v>12.14</v>
      </c>
      <c r="N2741" s="76">
        <f t="shared" si="129"/>
        <v>0.18880248833592533</v>
      </c>
      <c r="O2741" s="34"/>
      <c r="P2741" s="34"/>
      <c r="Q2741" s="34"/>
      <c r="R2741" s="34">
        <v>147.5</v>
      </c>
      <c r="S2741" s="34">
        <v>162</v>
      </c>
      <c r="T2741" s="34">
        <v>86.05</v>
      </c>
      <c r="U2741" s="34">
        <v>71.349999999999994</v>
      </c>
      <c r="V2741" s="34">
        <v>77.8</v>
      </c>
      <c r="Y2741" s="78"/>
    </row>
    <row r="2742" spans="1:25" outlineLevel="1" x14ac:dyDescent="0.2">
      <c r="A2742" s="27">
        <f t="shared" si="132"/>
        <v>2737</v>
      </c>
      <c r="B2742" s="50">
        <f>B2741+1</f>
        <v>43768</v>
      </c>
      <c r="C2742" s="34">
        <v>85.1</v>
      </c>
      <c r="D2742" s="34">
        <v>92.35</v>
      </c>
      <c r="E2742" s="34">
        <v>1.45</v>
      </c>
      <c r="F2742" s="34">
        <v>20.75</v>
      </c>
      <c r="G2742" s="34">
        <v>9.1</v>
      </c>
      <c r="H2742" s="34">
        <v>128.35</v>
      </c>
      <c r="I2742" s="34">
        <v>142</v>
      </c>
      <c r="J2742" s="34"/>
      <c r="K2742" s="24">
        <f t="shared" si="133"/>
        <v>64.212000000000003</v>
      </c>
      <c r="L2742" s="34"/>
      <c r="M2742" s="24">
        <v>12.13</v>
      </c>
      <c r="N2742" s="76">
        <f t="shared" si="129"/>
        <v>0.18890550052949603</v>
      </c>
      <c r="O2742" s="34"/>
      <c r="P2742" s="34"/>
      <c r="Q2742" s="34"/>
      <c r="R2742" s="34">
        <v>145</v>
      </c>
      <c r="S2742" s="34">
        <v>161.5</v>
      </c>
      <c r="T2742" s="34">
        <v>85.85</v>
      </c>
      <c r="U2742" s="34">
        <v>71</v>
      </c>
      <c r="V2742" s="34">
        <v>77.5</v>
      </c>
      <c r="Y2742" s="78"/>
    </row>
    <row r="2743" spans="1:25" outlineLevel="1" x14ac:dyDescent="0.2">
      <c r="A2743" s="27">
        <f t="shared" si="132"/>
        <v>2738</v>
      </c>
      <c r="B2743" s="50">
        <f>B2742+1</f>
        <v>43769</v>
      </c>
      <c r="C2743" s="34">
        <v>84</v>
      </c>
      <c r="D2743" s="34">
        <v>92</v>
      </c>
      <c r="E2743" s="34">
        <v>1.45</v>
      </c>
      <c r="F2743" s="34">
        <v>20.5</v>
      </c>
      <c r="G2743" s="34">
        <v>8.9</v>
      </c>
      <c r="H2743" s="34">
        <v>128.4</v>
      </c>
      <c r="I2743" s="34">
        <v>142</v>
      </c>
      <c r="J2743" s="34"/>
      <c r="K2743" s="24">
        <f t="shared" si="133"/>
        <v>64.14</v>
      </c>
      <c r="L2743" s="34"/>
      <c r="M2743" s="24">
        <v>11.74</v>
      </c>
      <c r="N2743" s="76">
        <f t="shared" si="129"/>
        <v>0.18303710632990333</v>
      </c>
      <c r="O2743" s="34"/>
      <c r="P2743" s="34"/>
      <c r="Q2743" s="34"/>
      <c r="R2743" s="34">
        <v>145</v>
      </c>
      <c r="S2743" s="34">
        <v>161.5</v>
      </c>
      <c r="T2743" s="34">
        <v>84.75</v>
      </c>
      <c r="U2743" s="34">
        <v>70.150000000000006</v>
      </c>
      <c r="V2743" s="34">
        <v>76.8</v>
      </c>
      <c r="Y2743" s="78"/>
    </row>
    <row r="2744" spans="1:25" outlineLevel="1" x14ac:dyDescent="0.2">
      <c r="A2744" s="27">
        <f t="shared" si="132"/>
        <v>2739</v>
      </c>
      <c r="B2744" s="50">
        <f>B2743+1</f>
        <v>43770</v>
      </c>
      <c r="C2744" s="34">
        <v>85</v>
      </c>
      <c r="D2744" s="34">
        <v>93</v>
      </c>
      <c r="E2744" s="34">
        <v>1.45</v>
      </c>
      <c r="F2744" s="34">
        <v>20.3</v>
      </c>
      <c r="G2744" s="34">
        <v>9</v>
      </c>
      <c r="H2744" s="34">
        <v>122</v>
      </c>
      <c r="I2744" s="34">
        <v>135</v>
      </c>
      <c r="J2744" s="34"/>
      <c r="K2744" s="24">
        <f t="shared" si="133"/>
        <v>65.260000000000005</v>
      </c>
      <c r="L2744" s="34"/>
      <c r="M2744" s="24">
        <v>12.14</v>
      </c>
      <c r="N2744" s="76">
        <f t="shared" si="129"/>
        <v>0.1860251302482378</v>
      </c>
      <c r="O2744" s="34"/>
      <c r="P2744" s="34"/>
      <c r="Q2744" s="34"/>
      <c r="R2744" s="34">
        <v>133</v>
      </c>
      <c r="S2744" s="34">
        <v>152</v>
      </c>
      <c r="T2744" s="34">
        <v>86</v>
      </c>
      <c r="U2744" s="34">
        <v>70.900000000000006</v>
      </c>
      <c r="V2744" s="34">
        <v>75.75</v>
      </c>
      <c r="Y2744" s="78"/>
    </row>
    <row r="2745" spans="1:25" outlineLevel="1" x14ac:dyDescent="0.2">
      <c r="A2745" s="27">
        <f t="shared" si="132"/>
        <v>2740</v>
      </c>
      <c r="B2745" s="50">
        <f>B2744+3</f>
        <v>43773</v>
      </c>
      <c r="C2745" s="34">
        <v>82.7</v>
      </c>
      <c r="D2745" s="34">
        <v>90.7</v>
      </c>
      <c r="E2745" s="34">
        <v>1.45</v>
      </c>
      <c r="F2745" s="34">
        <v>20</v>
      </c>
      <c r="G2745" s="34">
        <v>9.1999999999999993</v>
      </c>
      <c r="H2745" s="34">
        <v>122.15</v>
      </c>
      <c r="I2745" s="34">
        <v>135</v>
      </c>
      <c r="J2745" s="34"/>
      <c r="K2745" s="24">
        <f t="shared" si="133"/>
        <v>63.444000000000003</v>
      </c>
      <c r="L2745" s="34"/>
      <c r="M2745" s="24">
        <v>12.33</v>
      </c>
      <c r="N2745" s="76">
        <f t="shared" si="129"/>
        <v>0.19434461887648949</v>
      </c>
      <c r="O2745" s="34"/>
      <c r="P2745" s="34"/>
      <c r="Q2745" s="34"/>
      <c r="R2745" s="34">
        <v>133</v>
      </c>
      <c r="S2745" s="34">
        <v>152</v>
      </c>
      <c r="T2745" s="34">
        <v>83.8</v>
      </c>
      <c r="U2745" s="34">
        <v>69.150000000000006</v>
      </c>
      <c r="V2745" s="34">
        <v>74.5</v>
      </c>
      <c r="Y2745" s="78"/>
    </row>
    <row r="2746" spans="1:25" outlineLevel="1" x14ac:dyDescent="0.2">
      <c r="A2746" s="27">
        <f t="shared" si="132"/>
        <v>2741</v>
      </c>
      <c r="B2746" s="50">
        <f>B2745+1</f>
        <v>43774</v>
      </c>
      <c r="C2746" s="34">
        <v>82.7</v>
      </c>
      <c r="D2746" s="34">
        <v>90.7</v>
      </c>
      <c r="E2746" s="34">
        <v>1.45</v>
      </c>
      <c r="F2746" s="34">
        <v>20</v>
      </c>
      <c r="G2746" s="34">
        <v>9.5</v>
      </c>
      <c r="H2746" s="34">
        <v>120.55</v>
      </c>
      <c r="I2746" s="34">
        <v>133.5</v>
      </c>
      <c r="J2746" s="34"/>
      <c r="K2746" s="24">
        <f t="shared" si="133"/>
        <v>63.444000000000003</v>
      </c>
      <c r="L2746" s="34"/>
      <c r="M2746" s="24">
        <v>12.38</v>
      </c>
      <c r="N2746" s="76">
        <f t="shared" si="129"/>
        <v>0.19513271546560748</v>
      </c>
      <c r="O2746" s="34"/>
      <c r="P2746" s="34"/>
      <c r="Q2746" s="34"/>
      <c r="R2746" s="34">
        <v>132.75</v>
      </c>
      <c r="S2746" s="34">
        <v>146.5</v>
      </c>
      <c r="T2746" s="34">
        <v>83.8</v>
      </c>
      <c r="U2746" s="34">
        <v>66.650000000000006</v>
      </c>
      <c r="V2746" s="34">
        <v>73.349999999999994</v>
      </c>
      <c r="Y2746" s="78"/>
    </row>
    <row r="2747" spans="1:25" outlineLevel="1" x14ac:dyDescent="0.2">
      <c r="A2747" s="27">
        <f t="shared" si="132"/>
        <v>2742</v>
      </c>
      <c r="B2747" s="50">
        <f>B2746+1</f>
        <v>43775</v>
      </c>
      <c r="C2747" s="34">
        <v>83.4</v>
      </c>
      <c r="D2747" s="34">
        <v>92.4</v>
      </c>
      <c r="E2747" s="34">
        <v>1.45</v>
      </c>
      <c r="F2747" s="34">
        <v>17.899999999999999</v>
      </c>
      <c r="G2747" s="34">
        <v>9</v>
      </c>
      <c r="H2747" s="34">
        <v>120.95</v>
      </c>
      <c r="I2747" s="34">
        <v>133.5</v>
      </c>
      <c r="J2747" s="34"/>
      <c r="K2747" s="24">
        <f t="shared" si="133"/>
        <v>67.108000000000004</v>
      </c>
      <c r="L2747" s="34"/>
      <c r="M2747" s="24">
        <v>12.17</v>
      </c>
      <c r="N2747" s="76">
        <f t="shared" si="129"/>
        <v>0.18134946653156106</v>
      </c>
      <c r="O2747" s="34"/>
      <c r="P2747" s="34"/>
      <c r="Q2747" s="34"/>
      <c r="R2747" s="34">
        <v>133.5</v>
      </c>
      <c r="S2747" s="34">
        <v>146.5</v>
      </c>
      <c r="T2747" s="34">
        <v>84.5</v>
      </c>
      <c r="U2747" s="34">
        <v>67.2</v>
      </c>
      <c r="V2747" s="34">
        <v>74</v>
      </c>
      <c r="Y2747" s="78"/>
    </row>
    <row r="2748" spans="1:25" outlineLevel="1" x14ac:dyDescent="0.2">
      <c r="A2748" s="27">
        <f t="shared" si="132"/>
        <v>2743</v>
      </c>
      <c r="B2748" s="50">
        <f>B2747+1</f>
        <v>43776</v>
      </c>
      <c r="C2748" s="34">
        <v>82.5</v>
      </c>
      <c r="D2748" s="34">
        <v>92.4</v>
      </c>
      <c r="E2748" s="34">
        <v>1.45</v>
      </c>
      <c r="F2748" s="34">
        <v>18.75</v>
      </c>
      <c r="G2748" s="34">
        <v>8.4</v>
      </c>
      <c r="H2748" s="34">
        <v>121</v>
      </c>
      <c r="I2748" s="34">
        <v>133.5</v>
      </c>
      <c r="J2748" s="34"/>
      <c r="K2748" s="24">
        <f t="shared" si="133"/>
        <v>66.25800000000001</v>
      </c>
      <c r="L2748" s="34"/>
      <c r="M2748" s="24">
        <v>12.21</v>
      </c>
      <c r="N2748" s="76">
        <f t="shared" ref="N2748:N2768" si="134">+M2748/K2748</f>
        <v>0.18427963415738474</v>
      </c>
      <c r="O2748" s="34"/>
      <c r="P2748" s="34"/>
      <c r="Q2748" s="34"/>
      <c r="R2748" s="34">
        <v>133.5</v>
      </c>
      <c r="S2748" s="34">
        <v>146.5</v>
      </c>
      <c r="T2748" s="34">
        <v>83.75</v>
      </c>
      <c r="U2748" s="34">
        <v>66.3</v>
      </c>
      <c r="V2748" s="34">
        <v>73.150000000000006</v>
      </c>
      <c r="Y2748" s="78"/>
    </row>
    <row r="2749" spans="1:25" outlineLevel="1" x14ac:dyDescent="0.2">
      <c r="A2749" s="27">
        <f t="shared" si="132"/>
        <v>2744</v>
      </c>
      <c r="B2749" s="50">
        <f>B2748+1</f>
        <v>43777</v>
      </c>
      <c r="C2749" s="34">
        <v>79.900000000000006</v>
      </c>
      <c r="D2749" s="34">
        <v>89.5</v>
      </c>
      <c r="E2749" s="34">
        <v>1.4</v>
      </c>
      <c r="F2749" s="34">
        <v>18.25</v>
      </c>
      <c r="G2749" s="34">
        <v>8.25</v>
      </c>
      <c r="H2749" s="34">
        <v>121.2</v>
      </c>
      <c r="I2749" s="34">
        <v>133.5</v>
      </c>
      <c r="J2749" s="34"/>
      <c r="K2749" s="24">
        <f t="shared" si="133"/>
        <v>64.09</v>
      </c>
      <c r="L2749" s="34"/>
      <c r="M2749" s="24">
        <v>11.77</v>
      </c>
      <c r="N2749" s="76">
        <f t="shared" si="134"/>
        <v>0.18364799500702136</v>
      </c>
      <c r="O2749" s="34"/>
      <c r="P2749" s="34"/>
      <c r="Q2749" s="34"/>
      <c r="R2749" s="34">
        <v>133.75</v>
      </c>
      <c r="S2749" s="34">
        <v>146</v>
      </c>
      <c r="T2749" s="34">
        <v>81.099999999999994</v>
      </c>
      <c r="U2749" s="34">
        <v>64.3</v>
      </c>
      <c r="V2749" s="34">
        <v>70.8</v>
      </c>
      <c r="Y2749" s="78"/>
    </row>
    <row r="2750" spans="1:25" outlineLevel="1" x14ac:dyDescent="0.2">
      <c r="A2750" s="27">
        <f t="shared" si="132"/>
        <v>2745</v>
      </c>
      <c r="B2750" s="50">
        <f>B2749+3</f>
        <v>43780</v>
      </c>
      <c r="C2750" s="34">
        <v>78.45</v>
      </c>
      <c r="D2750" s="34">
        <v>88.35</v>
      </c>
      <c r="E2750" s="34">
        <v>1.4</v>
      </c>
      <c r="F2750" s="34">
        <v>18.2</v>
      </c>
      <c r="G2750" s="34">
        <v>8.4499999999999993</v>
      </c>
      <c r="H2750" s="34">
        <v>121.25</v>
      </c>
      <c r="I2750" s="34">
        <v>133.5</v>
      </c>
      <c r="J2750" s="34"/>
      <c r="K2750" s="24">
        <f t="shared" si="133"/>
        <v>63.081999999999994</v>
      </c>
      <c r="L2750" s="34"/>
      <c r="M2750" s="24">
        <v>11.61</v>
      </c>
      <c r="N2750" s="76">
        <f t="shared" si="134"/>
        <v>0.18404616213816938</v>
      </c>
      <c r="O2750" s="34"/>
      <c r="P2750" s="34"/>
      <c r="Q2750" s="34"/>
      <c r="R2750" s="34">
        <v>133.75</v>
      </c>
      <c r="S2750" s="34">
        <v>146</v>
      </c>
      <c r="T2750" s="34">
        <v>79.650000000000006</v>
      </c>
      <c r="U2750" s="34">
        <v>63.25</v>
      </c>
      <c r="V2750" s="34">
        <v>69.75</v>
      </c>
      <c r="Y2750" s="78"/>
    </row>
    <row r="2751" spans="1:25" outlineLevel="1" x14ac:dyDescent="0.2">
      <c r="A2751" s="27">
        <f t="shared" si="132"/>
        <v>2746</v>
      </c>
      <c r="B2751" s="50">
        <f>B2750+1</f>
        <v>43781</v>
      </c>
      <c r="C2751" s="34">
        <v>81</v>
      </c>
      <c r="D2751" s="34">
        <v>90.9</v>
      </c>
      <c r="E2751" s="34">
        <v>1.4</v>
      </c>
      <c r="F2751" s="34">
        <v>18.5</v>
      </c>
      <c r="G2751" s="34">
        <v>8.6</v>
      </c>
      <c r="H2751" s="34">
        <v>121.25</v>
      </c>
      <c r="I2751" s="34">
        <v>133.5</v>
      </c>
      <c r="J2751" s="34"/>
      <c r="K2751" s="24">
        <f t="shared" si="133"/>
        <v>65.128000000000014</v>
      </c>
      <c r="L2751" s="34"/>
      <c r="M2751" s="24">
        <v>11.5</v>
      </c>
      <c r="N2751" s="76">
        <f t="shared" si="134"/>
        <v>0.17657535929247017</v>
      </c>
      <c r="O2751" s="34"/>
      <c r="P2751" s="34"/>
      <c r="Q2751" s="34"/>
      <c r="R2751" s="34">
        <v>133.75</v>
      </c>
      <c r="S2751" s="34">
        <v>146</v>
      </c>
      <c r="T2751" s="34">
        <v>82.25</v>
      </c>
      <c r="U2751" s="34">
        <v>64.95</v>
      </c>
      <c r="V2751" s="34">
        <v>72.25</v>
      </c>
      <c r="Y2751" s="78"/>
    </row>
    <row r="2752" spans="1:25" outlineLevel="1" x14ac:dyDescent="0.2">
      <c r="A2752" s="27">
        <f t="shared" si="132"/>
        <v>2747</v>
      </c>
      <c r="B2752" s="50">
        <f>B2751+1</f>
        <v>43782</v>
      </c>
      <c r="C2752" s="34">
        <v>81.150000000000006</v>
      </c>
      <c r="D2752" s="34">
        <v>91.05</v>
      </c>
      <c r="E2752" s="34">
        <v>1.4</v>
      </c>
      <c r="F2752" s="34">
        <v>18.649999999999999</v>
      </c>
      <c r="G2752" s="34">
        <v>8.85</v>
      </c>
      <c r="H2752" s="34">
        <v>122.5</v>
      </c>
      <c r="I2752" s="34">
        <v>134.5</v>
      </c>
      <c r="J2752" s="34"/>
      <c r="K2752" s="24">
        <f t="shared" si="133"/>
        <v>65.116000000000014</v>
      </c>
      <c r="L2752" s="34"/>
      <c r="M2752" s="24">
        <v>11.22</v>
      </c>
      <c r="N2752" s="76">
        <f t="shared" si="134"/>
        <v>0.17230788131949135</v>
      </c>
      <c r="O2752" s="34"/>
      <c r="P2752" s="34"/>
      <c r="Q2752" s="34"/>
      <c r="R2752" s="34">
        <v>136</v>
      </c>
      <c r="S2752" s="34">
        <v>149</v>
      </c>
      <c r="T2752" s="34">
        <v>82.4</v>
      </c>
      <c r="U2752" s="34">
        <v>63.5</v>
      </c>
      <c r="V2752" s="34">
        <v>72.349999999999994</v>
      </c>
      <c r="Y2752" s="78"/>
    </row>
    <row r="2753" spans="1:25" outlineLevel="1" x14ac:dyDescent="0.2">
      <c r="A2753" s="27">
        <f t="shared" si="132"/>
        <v>2748</v>
      </c>
      <c r="B2753" s="50">
        <f>B2752+1</f>
        <v>43783</v>
      </c>
      <c r="C2753" s="34">
        <v>83.4</v>
      </c>
      <c r="D2753" s="34">
        <v>93.3</v>
      </c>
      <c r="E2753" s="34">
        <v>1.4</v>
      </c>
      <c r="F2753" s="34">
        <v>18.75</v>
      </c>
      <c r="G2753" s="34">
        <v>8.8000000000000007</v>
      </c>
      <c r="H2753" s="34">
        <v>122.7</v>
      </c>
      <c r="I2753" s="34">
        <v>134.5</v>
      </c>
      <c r="J2753" s="34"/>
      <c r="K2753" s="24">
        <f t="shared" si="133"/>
        <v>67.085999999999999</v>
      </c>
      <c r="L2753" s="34"/>
      <c r="M2753" s="24">
        <v>11.2</v>
      </c>
      <c r="N2753" s="76">
        <f t="shared" si="134"/>
        <v>0.16694988522195389</v>
      </c>
      <c r="O2753" s="34"/>
      <c r="P2753" s="34"/>
      <c r="Q2753" s="34"/>
      <c r="R2753" s="34">
        <v>136</v>
      </c>
      <c r="S2753" s="34">
        <v>149</v>
      </c>
      <c r="T2753" s="34">
        <v>84.65</v>
      </c>
      <c r="U2753" s="34">
        <v>65</v>
      </c>
      <c r="V2753" s="34">
        <v>74.7</v>
      </c>
      <c r="Y2753" s="78"/>
    </row>
    <row r="2754" spans="1:25" outlineLevel="1" x14ac:dyDescent="0.2">
      <c r="A2754" s="27">
        <f t="shared" si="132"/>
        <v>2749</v>
      </c>
      <c r="B2754" s="50">
        <f>B2753+1</f>
        <v>43784</v>
      </c>
      <c r="C2754" s="34">
        <v>84.75</v>
      </c>
      <c r="D2754" s="34">
        <v>95.75</v>
      </c>
      <c r="E2754" s="34">
        <v>1.4</v>
      </c>
      <c r="F2754" s="34">
        <v>18.8</v>
      </c>
      <c r="G2754" s="34">
        <v>8.65</v>
      </c>
      <c r="H2754" s="34">
        <v>123.25</v>
      </c>
      <c r="I2754" s="34">
        <v>134.5</v>
      </c>
      <c r="J2754" s="34"/>
      <c r="K2754" s="24">
        <f t="shared" si="133"/>
        <v>69.290000000000006</v>
      </c>
      <c r="L2754" s="34"/>
      <c r="M2754" s="24">
        <v>11.46</v>
      </c>
      <c r="N2754" s="76">
        <f t="shared" si="134"/>
        <v>0.16539183143310723</v>
      </c>
      <c r="O2754" s="34"/>
      <c r="P2754" s="34"/>
      <c r="Q2754" s="34"/>
      <c r="R2754" s="34">
        <v>136</v>
      </c>
      <c r="S2754" s="34">
        <v>149</v>
      </c>
      <c r="T2754" s="34">
        <v>86.05</v>
      </c>
      <c r="U2754" s="34">
        <v>65</v>
      </c>
      <c r="V2754" s="34">
        <v>75.95</v>
      </c>
      <c r="Y2754" s="78"/>
    </row>
    <row r="2755" spans="1:25" outlineLevel="1" x14ac:dyDescent="0.2">
      <c r="A2755" s="27">
        <f t="shared" si="132"/>
        <v>2750</v>
      </c>
      <c r="B2755" s="50">
        <f>B2754+3</f>
        <v>43787</v>
      </c>
      <c r="C2755" s="34">
        <v>85.1</v>
      </c>
      <c r="D2755" s="34">
        <v>96.6</v>
      </c>
      <c r="E2755" s="34">
        <v>1.4</v>
      </c>
      <c r="F2755" s="34">
        <v>18.899999999999999</v>
      </c>
      <c r="G2755" s="34">
        <v>8.75</v>
      </c>
      <c r="H2755" s="34">
        <v>122</v>
      </c>
      <c r="I2755" s="34">
        <v>133.25</v>
      </c>
      <c r="J2755" s="34"/>
      <c r="K2755" s="24">
        <f t="shared" si="133"/>
        <v>69.972000000000008</v>
      </c>
      <c r="L2755" s="34"/>
      <c r="M2755" s="24">
        <v>11.3</v>
      </c>
      <c r="N2755" s="76">
        <f t="shared" si="134"/>
        <v>0.16149316869604985</v>
      </c>
      <c r="O2755" s="34"/>
      <c r="P2755" s="34"/>
      <c r="Q2755" s="34"/>
      <c r="R2755" s="34">
        <v>133</v>
      </c>
      <c r="S2755" s="34">
        <v>146</v>
      </c>
      <c r="T2755" s="34">
        <v>86.4</v>
      </c>
      <c r="U2755" s="34">
        <v>64.3</v>
      </c>
      <c r="V2755" s="34">
        <v>76</v>
      </c>
      <c r="Y2755" s="88"/>
    </row>
    <row r="2756" spans="1:25" outlineLevel="1" x14ac:dyDescent="0.2">
      <c r="A2756" s="27">
        <f t="shared" si="132"/>
        <v>2751</v>
      </c>
      <c r="B2756" s="50">
        <f>B2755+1</f>
        <v>43788</v>
      </c>
      <c r="C2756" s="34">
        <v>85.85</v>
      </c>
      <c r="D2756" s="34">
        <v>97.35</v>
      </c>
      <c r="E2756" s="34">
        <v>1.4</v>
      </c>
      <c r="F2756" s="34">
        <v>18.899999999999999</v>
      </c>
      <c r="G2756" s="34">
        <v>8.75</v>
      </c>
      <c r="H2756" s="34">
        <v>121.25</v>
      </c>
      <c r="I2756" s="34">
        <v>132.75</v>
      </c>
      <c r="J2756" s="34"/>
      <c r="K2756" s="24">
        <f t="shared" si="133"/>
        <v>70.662000000000006</v>
      </c>
      <c r="L2756" s="34"/>
      <c r="M2756" s="24">
        <v>11.46</v>
      </c>
      <c r="N2756" s="76">
        <f t="shared" si="134"/>
        <v>0.16218052135518382</v>
      </c>
      <c r="O2756" s="34"/>
      <c r="P2756" s="34"/>
      <c r="Q2756" s="34"/>
      <c r="R2756" s="34">
        <v>132</v>
      </c>
      <c r="S2756" s="34">
        <v>144</v>
      </c>
      <c r="T2756" s="34">
        <v>87.15</v>
      </c>
      <c r="U2756" s="34">
        <v>64.3</v>
      </c>
      <c r="V2756" s="34">
        <v>76.849999999999994</v>
      </c>
      <c r="Y2756" s="78"/>
    </row>
    <row r="2757" spans="1:25" outlineLevel="1" x14ac:dyDescent="0.2">
      <c r="A2757" s="27">
        <f t="shared" si="132"/>
        <v>2752</v>
      </c>
      <c r="B2757" s="50">
        <f>B2756+1</f>
        <v>43789</v>
      </c>
      <c r="C2757" s="34">
        <v>86.65</v>
      </c>
      <c r="D2757" s="34">
        <v>98.15</v>
      </c>
      <c r="E2757" s="34">
        <v>1.4</v>
      </c>
      <c r="F2757" s="34">
        <v>18.7</v>
      </c>
      <c r="G2757" s="34">
        <v>8.6999999999999993</v>
      </c>
      <c r="H2757" s="34">
        <v>120.85</v>
      </c>
      <c r="I2757" s="34">
        <v>132.75</v>
      </c>
      <c r="J2757" s="34"/>
      <c r="K2757" s="24">
        <f t="shared" si="133"/>
        <v>71.598000000000013</v>
      </c>
      <c r="L2757" s="34"/>
      <c r="M2757" s="24">
        <v>11.26</v>
      </c>
      <c r="N2757" s="76">
        <f t="shared" si="134"/>
        <v>0.157266962764323</v>
      </c>
      <c r="O2757" s="34"/>
      <c r="P2757" s="34"/>
      <c r="Q2757" s="34"/>
      <c r="R2757" s="34">
        <v>133</v>
      </c>
      <c r="S2757" s="34">
        <v>145</v>
      </c>
      <c r="T2757" s="34">
        <v>87.95</v>
      </c>
      <c r="U2757" s="34">
        <v>65</v>
      </c>
      <c r="V2757" s="34">
        <v>77.45</v>
      </c>
      <c r="Y2757" s="78"/>
    </row>
    <row r="2758" spans="1:25" outlineLevel="1" x14ac:dyDescent="0.2">
      <c r="A2758" s="27">
        <f t="shared" si="132"/>
        <v>2753</v>
      </c>
      <c r="B2758" s="50">
        <f>B2757+1</f>
        <v>43790</v>
      </c>
      <c r="C2758" s="34">
        <v>86.85</v>
      </c>
      <c r="D2758" s="34">
        <v>99.15</v>
      </c>
      <c r="E2758" s="34">
        <v>1.4</v>
      </c>
      <c r="F2758" s="34">
        <v>18.7</v>
      </c>
      <c r="G2758" s="34">
        <v>8.6999999999999993</v>
      </c>
      <c r="H2758" s="34">
        <v>120.75</v>
      </c>
      <c r="I2758" s="34">
        <v>132.75</v>
      </c>
      <c r="J2758" s="34"/>
      <c r="K2758" s="24">
        <f t="shared" si="133"/>
        <v>72.518000000000001</v>
      </c>
      <c r="L2758" s="34"/>
      <c r="M2758" s="24">
        <v>11.47</v>
      </c>
      <c r="N2758" s="76">
        <f t="shared" si="134"/>
        <v>0.15816762734769299</v>
      </c>
      <c r="O2758" s="34"/>
      <c r="P2758" s="34"/>
      <c r="Q2758" s="34"/>
      <c r="R2758" s="34">
        <v>133</v>
      </c>
      <c r="S2758" s="34">
        <v>145</v>
      </c>
      <c r="T2758" s="34">
        <v>88.3</v>
      </c>
      <c r="U2758" s="34">
        <v>65</v>
      </c>
      <c r="V2758" s="34">
        <v>77.95</v>
      </c>
      <c r="Y2758" s="78"/>
    </row>
    <row r="2759" spans="1:25" outlineLevel="1" x14ac:dyDescent="0.2">
      <c r="A2759" s="27">
        <f t="shared" si="132"/>
        <v>2754</v>
      </c>
      <c r="B2759" s="50">
        <f>B2758+1</f>
        <v>43791</v>
      </c>
      <c r="C2759" s="34">
        <v>87.8</v>
      </c>
      <c r="D2759" s="34">
        <v>100.1</v>
      </c>
      <c r="E2759" s="34">
        <v>1.4</v>
      </c>
      <c r="F2759" s="34">
        <v>19.100000000000001</v>
      </c>
      <c r="G2759" s="34">
        <v>8.8000000000000007</v>
      </c>
      <c r="H2759" s="34">
        <v>120.65</v>
      </c>
      <c r="I2759" s="34">
        <v>132.75</v>
      </c>
      <c r="J2759" s="34"/>
      <c r="K2759" s="24">
        <f t="shared" si="133"/>
        <v>72.99199999999999</v>
      </c>
      <c r="L2759" s="34"/>
      <c r="M2759" s="24">
        <v>11.89</v>
      </c>
      <c r="N2759" s="76">
        <f t="shared" si="134"/>
        <v>0.16289456378781239</v>
      </c>
      <c r="O2759" s="34"/>
      <c r="P2759" s="34"/>
      <c r="Q2759" s="34"/>
      <c r="R2759" s="34">
        <v>133.75</v>
      </c>
      <c r="S2759" s="34">
        <v>145</v>
      </c>
      <c r="T2759" s="34">
        <v>89.25</v>
      </c>
      <c r="U2759" s="34">
        <v>65</v>
      </c>
      <c r="V2759" s="34">
        <v>79</v>
      </c>
      <c r="Y2759" s="78"/>
    </row>
    <row r="2760" spans="1:25" outlineLevel="1" x14ac:dyDescent="0.2">
      <c r="A2760" s="27">
        <f t="shared" si="132"/>
        <v>2755</v>
      </c>
      <c r="B2760" s="50">
        <f>B2759+3</f>
        <v>43794</v>
      </c>
      <c r="C2760" s="34">
        <v>90.45</v>
      </c>
      <c r="D2760" s="34">
        <v>102.7</v>
      </c>
      <c r="E2760" s="34">
        <v>1.4</v>
      </c>
      <c r="F2760" s="34">
        <v>20.5</v>
      </c>
      <c r="G2760" s="34">
        <v>9.35</v>
      </c>
      <c r="H2760" s="34">
        <v>120.55</v>
      </c>
      <c r="I2760" s="34">
        <v>132.75</v>
      </c>
      <c r="J2760" s="34"/>
      <c r="K2760" s="24">
        <f t="shared" si="133"/>
        <v>73.984000000000009</v>
      </c>
      <c r="L2760" s="34"/>
      <c r="M2760" s="24">
        <v>12.03</v>
      </c>
      <c r="N2760" s="76">
        <f t="shared" si="134"/>
        <v>0.16260272491349478</v>
      </c>
      <c r="O2760" s="34"/>
      <c r="P2760" s="34"/>
      <c r="Q2760" s="34"/>
      <c r="R2760" s="34">
        <v>133.75</v>
      </c>
      <c r="S2760" s="34">
        <v>145</v>
      </c>
      <c r="T2760" s="34">
        <v>91.95</v>
      </c>
      <c r="U2760" s="34">
        <v>65.5</v>
      </c>
      <c r="V2760" s="34">
        <v>81.45</v>
      </c>
      <c r="Y2760" s="78"/>
    </row>
    <row r="2761" spans="1:25" outlineLevel="1" x14ac:dyDescent="0.2">
      <c r="A2761" s="27">
        <f t="shared" si="132"/>
        <v>2756</v>
      </c>
      <c r="B2761" s="50">
        <f>B2760+1</f>
        <v>43795</v>
      </c>
      <c r="C2761" s="34">
        <v>88.7</v>
      </c>
      <c r="D2761" s="34">
        <v>101</v>
      </c>
      <c r="E2761" s="34">
        <v>1.4</v>
      </c>
      <c r="F2761" s="34">
        <v>22</v>
      </c>
      <c r="G2761" s="34">
        <v>9.85</v>
      </c>
      <c r="H2761" s="34">
        <v>122.45</v>
      </c>
      <c r="I2761" s="34">
        <v>134.75</v>
      </c>
      <c r="J2761" s="34"/>
      <c r="K2761" s="24">
        <f t="shared" si="133"/>
        <v>70.92</v>
      </c>
      <c r="L2761" s="34"/>
      <c r="M2761" s="24">
        <v>12.03</v>
      </c>
      <c r="N2761" s="76">
        <f t="shared" si="134"/>
        <v>0.16962774957698815</v>
      </c>
      <c r="O2761" s="34"/>
      <c r="P2761" s="34"/>
      <c r="Q2761" s="34"/>
      <c r="R2761" s="34">
        <v>134</v>
      </c>
      <c r="S2761" s="34">
        <v>148</v>
      </c>
      <c r="T2761" s="34">
        <v>90.15</v>
      </c>
      <c r="U2761" s="34">
        <v>64.5</v>
      </c>
      <c r="V2761" s="34">
        <v>78.7</v>
      </c>
      <c r="Y2761" s="78"/>
    </row>
    <row r="2762" spans="1:25" outlineLevel="1" x14ac:dyDescent="0.2">
      <c r="A2762" s="27">
        <f t="shared" si="132"/>
        <v>2757</v>
      </c>
      <c r="B2762" s="50">
        <f>B2761+1</f>
        <v>43796</v>
      </c>
      <c r="C2762" s="34">
        <v>87</v>
      </c>
      <c r="D2762" s="34">
        <v>99</v>
      </c>
      <c r="E2762" s="34">
        <v>1.4</v>
      </c>
      <c r="F2762" s="34">
        <v>21.75</v>
      </c>
      <c r="G2762" s="34">
        <v>9.65</v>
      </c>
      <c r="H2762" s="34">
        <v>122.35</v>
      </c>
      <c r="I2762" s="34">
        <v>134.75</v>
      </c>
      <c r="J2762" s="34"/>
      <c r="K2762" s="24">
        <f t="shared" si="133"/>
        <v>69.33</v>
      </c>
      <c r="L2762" s="34"/>
      <c r="M2762" s="24">
        <v>11.87</v>
      </c>
      <c r="N2762" s="76">
        <f t="shared" si="134"/>
        <v>0.171210154334343</v>
      </c>
      <c r="O2762" s="34"/>
      <c r="P2762" s="34"/>
      <c r="Q2762" s="34"/>
      <c r="R2762" s="34">
        <v>134.5</v>
      </c>
      <c r="S2762" s="34">
        <v>148</v>
      </c>
      <c r="T2762" s="34">
        <v>88.45</v>
      </c>
      <c r="U2762" s="34">
        <v>63.5</v>
      </c>
      <c r="V2762" s="34">
        <v>77.150000000000006</v>
      </c>
      <c r="Y2762" s="78"/>
    </row>
    <row r="2763" spans="1:25" outlineLevel="1" x14ac:dyDescent="0.2">
      <c r="A2763" s="27">
        <f t="shared" si="132"/>
        <v>2758</v>
      </c>
      <c r="B2763" s="50">
        <f>B2762+1</f>
        <v>43797</v>
      </c>
      <c r="C2763" s="34">
        <v>87.75</v>
      </c>
      <c r="D2763" s="34">
        <v>99.75</v>
      </c>
      <c r="E2763" s="34">
        <v>1.4</v>
      </c>
      <c r="F2763" s="34">
        <v>21.95</v>
      </c>
      <c r="G2763" s="34">
        <v>9.5</v>
      </c>
      <c r="H2763" s="34">
        <v>122.25</v>
      </c>
      <c r="I2763" s="34">
        <v>134.75</v>
      </c>
      <c r="J2763" s="34"/>
      <c r="K2763" s="24">
        <f t="shared" si="133"/>
        <v>69.820000000000007</v>
      </c>
      <c r="L2763" s="34"/>
      <c r="M2763" s="24">
        <v>11.87</v>
      </c>
      <c r="N2763" s="76">
        <f t="shared" si="134"/>
        <v>0.17000859352621023</v>
      </c>
      <c r="O2763" s="34"/>
      <c r="P2763" s="34"/>
      <c r="Q2763" s="34"/>
      <c r="R2763" s="34">
        <v>135.5</v>
      </c>
      <c r="S2763" s="34">
        <v>148.5</v>
      </c>
      <c r="T2763" s="34">
        <v>89.3</v>
      </c>
      <c r="U2763" s="34">
        <v>63.5</v>
      </c>
      <c r="V2763" s="34">
        <v>78.150000000000006</v>
      </c>
      <c r="Y2763" s="78"/>
    </row>
    <row r="2764" spans="1:25" outlineLevel="1" x14ac:dyDescent="0.2">
      <c r="A2764" s="27">
        <f t="shared" si="132"/>
        <v>2759</v>
      </c>
      <c r="B2764" s="50">
        <f>B2763+1</f>
        <v>43798</v>
      </c>
      <c r="C2764" s="34">
        <v>87.25</v>
      </c>
      <c r="D2764" s="34">
        <v>99.25</v>
      </c>
      <c r="E2764" s="34">
        <v>1.4</v>
      </c>
      <c r="F2764" s="34">
        <v>22.5</v>
      </c>
      <c r="G2764" s="34">
        <v>9.9</v>
      </c>
      <c r="H2764" s="34">
        <v>122.25</v>
      </c>
      <c r="I2764" s="34">
        <v>134.75</v>
      </c>
      <c r="J2764" s="34"/>
      <c r="K2764" s="24">
        <f t="shared" si="133"/>
        <v>68.81</v>
      </c>
      <c r="L2764" s="34"/>
      <c r="M2764" s="24">
        <v>11.76</v>
      </c>
      <c r="N2764" s="76">
        <f t="shared" si="134"/>
        <v>0.17090539165818922</v>
      </c>
      <c r="O2764" s="34"/>
      <c r="P2764" s="34"/>
      <c r="Q2764" s="34"/>
      <c r="R2764" s="34">
        <v>137.75</v>
      </c>
      <c r="S2764" s="34">
        <v>150</v>
      </c>
      <c r="T2764" s="34">
        <v>88.8</v>
      </c>
      <c r="U2764" s="34">
        <v>62.8</v>
      </c>
      <c r="V2764" s="34">
        <v>77.349999999999994</v>
      </c>
      <c r="Y2764" s="78"/>
    </row>
    <row r="2765" spans="1:25" outlineLevel="1" x14ac:dyDescent="0.2">
      <c r="A2765" s="27">
        <f t="shared" si="132"/>
        <v>2760</v>
      </c>
      <c r="B2765" s="50">
        <f>B2764+3</f>
        <v>43801</v>
      </c>
      <c r="C2765" s="34">
        <v>88.75</v>
      </c>
      <c r="D2765" s="34">
        <v>100.7</v>
      </c>
      <c r="E2765" s="34">
        <v>1.4</v>
      </c>
      <c r="F2765" s="34">
        <v>22.6</v>
      </c>
      <c r="G2765" s="34">
        <v>10.199999999999999</v>
      </c>
      <c r="H2765" s="34">
        <v>122.1</v>
      </c>
      <c r="I2765" s="34">
        <v>134.75</v>
      </c>
      <c r="J2765" s="34"/>
      <c r="K2765" s="24">
        <f t="shared" si="133"/>
        <v>70.044000000000011</v>
      </c>
      <c r="L2765" s="34"/>
      <c r="M2765" s="24">
        <v>12.14</v>
      </c>
      <c r="N2765" s="76">
        <f t="shared" si="134"/>
        <v>0.17331962766261205</v>
      </c>
      <c r="O2765" s="34"/>
      <c r="P2765" s="34"/>
      <c r="Q2765" s="34"/>
      <c r="R2765" s="34">
        <v>137.75</v>
      </c>
      <c r="S2765" s="34">
        <v>150</v>
      </c>
      <c r="T2765" s="34">
        <v>90.35</v>
      </c>
      <c r="U2765" s="34">
        <v>65.8</v>
      </c>
      <c r="V2765" s="34">
        <v>77.55</v>
      </c>
      <c r="Y2765" s="78"/>
    </row>
    <row r="2766" spans="1:25" outlineLevel="1" x14ac:dyDescent="0.2">
      <c r="A2766" s="27">
        <f t="shared" si="132"/>
        <v>2761</v>
      </c>
      <c r="B2766" s="50">
        <f>B2765+1</f>
        <v>43802</v>
      </c>
      <c r="C2766" s="34">
        <v>88</v>
      </c>
      <c r="D2766" s="34">
        <v>99.5</v>
      </c>
      <c r="E2766" s="34">
        <v>1.4</v>
      </c>
      <c r="F2766" s="34">
        <v>22.75</v>
      </c>
      <c r="G2766" s="34">
        <v>10.7</v>
      </c>
      <c r="H2766" s="34">
        <v>121.7</v>
      </c>
      <c r="I2766" s="34">
        <v>135</v>
      </c>
      <c r="J2766" s="34"/>
      <c r="K2766" s="24">
        <f t="shared" si="133"/>
        <v>68.790000000000006</v>
      </c>
      <c r="L2766" s="34"/>
      <c r="M2766" s="24">
        <v>12</v>
      </c>
      <c r="N2766" s="76">
        <f t="shared" si="134"/>
        <v>0.17444395987788922</v>
      </c>
      <c r="O2766" s="34"/>
      <c r="P2766" s="34"/>
      <c r="Q2766" s="34"/>
      <c r="R2766" s="34">
        <v>138</v>
      </c>
      <c r="S2766" s="34">
        <v>150.5</v>
      </c>
      <c r="T2766" s="34">
        <v>89.55</v>
      </c>
      <c r="U2766" s="34">
        <v>65.8</v>
      </c>
      <c r="V2766" s="34">
        <v>76.8</v>
      </c>
      <c r="Y2766" s="78"/>
    </row>
    <row r="2767" spans="1:25" outlineLevel="1" x14ac:dyDescent="0.2">
      <c r="A2767" s="27">
        <f t="shared" si="132"/>
        <v>2762</v>
      </c>
      <c r="B2767" s="50">
        <f>B2766+1</f>
        <v>43803</v>
      </c>
      <c r="C2767" s="34">
        <v>89</v>
      </c>
      <c r="D2767" s="34">
        <v>100.5</v>
      </c>
      <c r="E2767" s="34">
        <v>1.4</v>
      </c>
      <c r="F2767" s="34">
        <v>22.5</v>
      </c>
      <c r="G2767" s="34">
        <v>10.55</v>
      </c>
      <c r="H2767" s="34">
        <v>121</v>
      </c>
      <c r="I2767" s="34">
        <v>135</v>
      </c>
      <c r="J2767" s="34"/>
      <c r="K2767" s="24">
        <f t="shared" si="133"/>
        <v>69.960000000000008</v>
      </c>
      <c r="L2767" s="34"/>
      <c r="M2767" s="24">
        <v>12.1</v>
      </c>
      <c r="N2767" s="76">
        <f t="shared" si="134"/>
        <v>0.17295597484276726</v>
      </c>
      <c r="O2767" s="34"/>
      <c r="P2767" s="34"/>
      <c r="Q2767" s="34"/>
      <c r="R2767" s="34">
        <v>138</v>
      </c>
      <c r="S2767" s="34">
        <v>150.5</v>
      </c>
      <c r="T2767" s="34">
        <v>90.6</v>
      </c>
      <c r="U2767" s="34">
        <v>67.349999999999994</v>
      </c>
      <c r="V2767" s="34">
        <v>77.75</v>
      </c>
      <c r="Y2767" s="78"/>
    </row>
    <row r="2768" spans="1:25" outlineLevel="1" x14ac:dyDescent="0.2">
      <c r="A2768" s="27">
        <f t="shared" si="132"/>
        <v>2763</v>
      </c>
      <c r="B2768" s="50">
        <f>B2767+1</f>
        <v>43804</v>
      </c>
      <c r="C2768" s="34">
        <v>88.7</v>
      </c>
      <c r="D2768" s="34">
        <v>100.2</v>
      </c>
      <c r="E2768" s="34">
        <v>1.4</v>
      </c>
      <c r="F2768" s="34">
        <v>21.95</v>
      </c>
      <c r="G2768" s="34">
        <v>10.3</v>
      </c>
      <c r="H2768" s="34">
        <v>121</v>
      </c>
      <c r="I2768" s="34">
        <v>135</v>
      </c>
      <c r="J2768" s="34"/>
      <c r="K2768" s="24">
        <f t="shared" si="133"/>
        <v>70.234000000000009</v>
      </c>
      <c r="L2768" s="34"/>
      <c r="M2768" s="24">
        <v>12.12</v>
      </c>
      <c r="N2768" s="76">
        <f t="shared" si="134"/>
        <v>0.17256599367827544</v>
      </c>
      <c r="O2768" s="34"/>
      <c r="P2768" s="34"/>
      <c r="Q2768" s="34"/>
      <c r="R2768" s="34">
        <v>138</v>
      </c>
      <c r="S2768" s="34">
        <v>150.5</v>
      </c>
      <c r="T2768" s="34">
        <v>90.15</v>
      </c>
      <c r="U2768" s="34">
        <v>67.349999999999994</v>
      </c>
      <c r="V2768" s="34">
        <v>77.650000000000006</v>
      </c>
      <c r="Y2768" s="78"/>
    </row>
    <row r="2769" spans="1:25" outlineLevel="1" x14ac:dyDescent="0.2">
      <c r="A2769" s="27">
        <f t="shared" ref="A2769:A2777" si="135">A2768+1</f>
        <v>2764</v>
      </c>
      <c r="B2769" s="50">
        <f>B2768+1</f>
        <v>43805</v>
      </c>
      <c r="C2769" s="34">
        <v>89.4</v>
      </c>
      <c r="D2769" s="34">
        <v>100.9</v>
      </c>
      <c r="E2769" s="34">
        <v>1.4</v>
      </c>
      <c r="F2769" s="34">
        <v>21</v>
      </c>
      <c r="G2769" s="34">
        <v>10</v>
      </c>
      <c r="H2769" s="34">
        <v>121</v>
      </c>
      <c r="I2769" s="34">
        <v>135</v>
      </c>
      <c r="J2769" s="34"/>
      <c r="K2769" s="24">
        <f t="shared" ref="K2769" si="136">+D2769*0.92-F2769</f>
        <v>71.828000000000003</v>
      </c>
      <c r="L2769" s="34"/>
      <c r="M2769" s="24">
        <v>12.39</v>
      </c>
      <c r="N2769" s="76">
        <f t="shared" ref="N2769" si="137">+M2769/K2769</f>
        <v>0.17249540569137384</v>
      </c>
      <c r="O2769" s="34"/>
      <c r="P2769" s="34"/>
      <c r="Q2769" s="34"/>
      <c r="R2769" s="34">
        <v>137.75</v>
      </c>
      <c r="S2769" s="34">
        <v>150.25</v>
      </c>
      <c r="T2769" s="34">
        <v>90.85</v>
      </c>
      <c r="U2769" s="34">
        <v>67.55</v>
      </c>
      <c r="V2769" s="34">
        <v>78.3</v>
      </c>
      <c r="Y2769" s="78"/>
    </row>
    <row r="2770" spans="1:25" outlineLevel="1" x14ac:dyDescent="0.2">
      <c r="A2770" s="27">
        <f t="shared" si="135"/>
        <v>2765</v>
      </c>
      <c r="B2770" s="50">
        <f>B2769+3</f>
        <v>43808</v>
      </c>
      <c r="C2770" s="34">
        <v>94.35</v>
      </c>
      <c r="D2770" s="34">
        <v>105.85</v>
      </c>
      <c r="E2770" s="34">
        <v>1.4</v>
      </c>
      <c r="F2770" s="34">
        <v>21</v>
      </c>
      <c r="G2770" s="34">
        <v>10.15</v>
      </c>
      <c r="H2770" s="34">
        <v>121.35</v>
      </c>
      <c r="I2770" s="34">
        <v>135.25</v>
      </c>
      <c r="J2770" s="34"/>
      <c r="K2770" s="24">
        <f t="shared" ref="K2770" si="138">+D2770*0.92-F2770</f>
        <v>76.382000000000005</v>
      </c>
      <c r="L2770" s="34"/>
      <c r="M2770" s="24">
        <v>12.38</v>
      </c>
      <c r="N2770" s="76">
        <f t="shared" ref="N2770" si="139">+M2770/K2770</f>
        <v>0.16208007122096829</v>
      </c>
      <c r="O2770" s="34"/>
      <c r="P2770" s="34"/>
      <c r="Q2770" s="34"/>
      <c r="R2770" s="34">
        <v>137.75</v>
      </c>
      <c r="S2770" s="34">
        <v>150.75</v>
      </c>
      <c r="T2770" s="34">
        <v>95.85</v>
      </c>
      <c r="U2770" s="34">
        <v>72.400000000000006</v>
      </c>
      <c r="V2770" s="34">
        <v>82.9</v>
      </c>
      <c r="Y2770" s="78"/>
    </row>
    <row r="2771" spans="1:25" outlineLevel="1" x14ac:dyDescent="0.2">
      <c r="A2771" s="27">
        <f t="shared" si="135"/>
        <v>2766</v>
      </c>
      <c r="B2771" s="50">
        <f>B2770+1</f>
        <v>43809</v>
      </c>
      <c r="C2771" s="34">
        <v>93.15</v>
      </c>
      <c r="D2771" s="34">
        <v>104.15</v>
      </c>
      <c r="E2771" s="34">
        <v>1.4</v>
      </c>
      <c r="F2771" s="34">
        <v>21</v>
      </c>
      <c r="G2771" s="34">
        <v>10</v>
      </c>
      <c r="H2771" s="34">
        <v>121.35</v>
      </c>
      <c r="I2771" s="34">
        <v>135.25</v>
      </c>
      <c r="J2771" s="34"/>
      <c r="K2771" s="24">
        <f t="shared" ref="K2771" si="140">+D2771*0.92-F2771</f>
        <v>74.818000000000012</v>
      </c>
      <c r="L2771" s="34"/>
      <c r="M2771" s="24">
        <v>12.3</v>
      </c>
      <c r="N2771" s="76">
        <f t="shared" ref="N2771" si="141">+M2771/K2771</f>
        <v>0.16439894143120637</v>
      </c>
      <c r="O2771" s="34"/>
      <c r="P2771" s="34"/>
      <c r="Q2771" s="34"/>
      <c r="R2771" s="34">
        <v>136.5</v>
      </c>
      <c r="S2771" s="34">
        <v>150.5</v>
      </c>
      <c r="T2771" s="34">
        <v>94.65</v>
      </c>
      <c r="U2771" s="34">
        <v>72</v>
      </c>
      <c r="V2771" s="34">
        <v>82</v>
      </c>
      <c r="Y2771" s="78"/>
    </row>
    <row r="2772" spans="1:25" outlineLevel="1" x14ac:dyDescent="0.2">
      <c r="A2772" s="27">
        <f t="shared" si="135"/>
        <v>2767</v>
      </c>
      <c r="B2772" s="50">
        <f>B2771+1</f>
        <v>43810</v>
      </c>
      <c r="C2772" s="34">
        <v>94.35</v>
      </c>
      <c r="D2772" s="34">
        <v>105.35</v>
      </c>
      <c r="E2772" s="34">
        <v>1.4</v>
      </c>
      <c r="F2772" s="34">
        <v>19.75</v>
      </c>
      <c r="G2772" s="34">
        <v>9.35</v>
      </c>
      <c r="H2772" s="34">
        <v>121.25</v>
      </c>
      <c r="I2772" s="34">
        <v>135.25</v>
      </c>
      <c r="J2772" s="34"/>
      <c r="K2772" s="24">
        <f t="shared" ref="K2772" si="142">+D2772*0.92-F2772</f>
        <v>77.171999999999997</v>
      </c>
      <c r="L2772" s="34"/>
      <c r="M2772" s="24">
        <v>12.58</v>
      </c>
      <c r="N2772" s="76">
        <f t="shared" ref="N2772" si="143">+M2772/K2772</f>
        <v>0.163012491577256</v>
      </c>
      <c r="O2772" s="34"/>
      <c r="P2772" s="34"/>
      <c r="Q2772" s="34"/>
      <c r="R2772" s="34">
        <v>135</v>
      </c>
      <c r="S2772" s="34">
        <v>150.5</v>
      </c>
      <c r="T2772" s="34">
        <v>95.85</v>
      </c>
      <c r="U2772" s="34">
        <v>72</v>
      </c>
      <c r="V2772" s="34">
        <v>83.2</v>
      </c>
      <c r="Y2772" s="78"/>
    </row>
    <row r="2773" spans="1:25" outlineLevel="1" x14ac:dyDescent="0.2">
      <c r="A2773" s="27">
        <f t="shared" si="135"/>
        <v>2768</v>
      </c>
      <c r="B2773" s="50">
        <f>B2772+1</f>
        <v>43811</v>
      </c>
      <c r="C2773" s="34">
        <v>93.8</v>
      </c>
      <c r="D2773" s="34">
        <v>104.8</v>
      </c>
      <c r="E2773" s="34">
        <v>1.4</v>
      </c>
      <c r="F2773" s="34">
        <v>19.25</v>
      </c>
      <c r="G2773" s="34">
        <v>8.6999999999999993</v>
      </c>
      <c r="H2773" s="34">
        <v>121.55</v>
      </c>
      <c r="I2773" s="34">
        <v>135.25</v>
      </c>
      <c r="J2773" s="34"/>
      <c r="K2773" s="24">
        <f t="shared" ref="K2773" si="144">+D2773*0.92-F2773</f>
        <v>77.165999999999997</v>
      </c>
      <c r="L2773" s="34"/>
      <c r="M2773" s="24">
        <v>12.91</v>
      </c>
      <c r="N2773" s="76">
        <f t="shared" ref="N2773" si="145">+M2773/K2773</f>
        <v>0.16730166135344582</v>
      </c>
      <c r="O2773" s="34"/>
      <c r="P2773" s="34"/>
      <c r="Q2773" s="34"/>
      <c r="R2773" s="34">
        <v>134.25</v>
      </c>
      <c r="S2773" s="34">
        <v>150.5</v>
      </c>
      <c r="T2773" s="34">
        <v>95.3</v>
      </c>
      <c r="U2773" s="34">
        <v>70.400000000000006</v>
      </c>
      <c r="V2773" s="34">
        <v>82.95</v>
      </c>
      <c r="Y2773" s="78"/>
    </row>
    <row r="2774" spans="1:25" outlineLevel="1" x14ac:dyDescent="0.2">
      <c r="A2774" s="27">
        <f t="shared" si="135"/>
        <v>2769</v>
      </c>
      <c r="B2774" s="50">
        <f>B2773+1</f>
        <v>43812</v>
      </c>
      <c r="C2774" s="34">
        <v>94.45</v>
      </c>
      <c r="D2774" s="34">
        <v>105.45</v>
      </c>
      <c r="E2774" s="34">
        <v>1.4</v>
      </c>
      <c r="F2774" s="34">
        <v>18.95</v>
      </c>
      <c r="G2774" s="34">
        <v>8.35</v>
      </c>
      <c r="H2774" s="34">
        <v>120.85</v>
      </c>
      <c r="I2774" s="34">
        <v>135</v>
      </c>
      <c r="J2774" s="34"/>
      <c r="K2774" s="24">
        <f t="shared" ref="K2774" si="146">+D2774*0.92-F2774</f>
        <v>78.064000000000007</v>
      </c>
      <c r="L2774" s="34"/>
      <c r="M2774" s="24">
        <v>13.06</v>
      </c>
      <c r="N2774" s="76">
        <f t="shared" ref="N2774" si="147">+M2774/K2774</f>
        <v>0.16729862676778026</v>
      </c>
      <c r="O2774" s="34"/>
      <c r="P2774" s="34"/>
      <c r="Q2774" s="34"/>
      <c r="R2774" s="34">
        <v>134</v>
      </c>
      <c r="S2774" s="34">
        <v>150.5</v>
      </c>
      <c r="T2774" s="34">
        <v>95.95</v>
      </c>
      <c r="U2774" s="34">
        <v>70.400000000000006</v>
      </c>
      <c r="V2774" s="34">
        <v>83.35</v>
      </c>
      <c r="Y2774" s="78"/>
    </row>
    <row r="2775" spans="1:25" outlineLevel="1" x14ac:dyDescent="0.2">
      <c r="A2775" s="27">
        <f t="shared" si="135"/>
        <v>2770</v>
      </c>
      <c r="B2775" s="50">
        <f>B2774+3</f>
        <v>43815</v>
      </c>
      <c r="C2775" s="34">
        <v>93.9</v>
      </c>
      <c r="D2775" s="34">
        <v>104.9</v>
      </c>
      <c r="E2775" s="34">
        <v>1.4</v>
      </c>
      <c r="F2775" s="34">
        <v>18.7</v>
      </c>
      <c r="G2775" s="34">
        <v>8</v>
      </c>
      <c r="H2775" s="34">
        <v>121</v>
      </c>
      <c r="I2775" s="34">
        <v>135</v>
      </c>
      <c r="J2775" s="34"/>
      <c r="K2775" s="24">
        <f t="shared" ref="K2775:K2776" si="148">+D2775*0.92-F2775</f>
        <v>77.808000000000007</v>
      </c>
      <c r="L2775" s="34"/>
      <c r="M2775" s="24">
        <v>13.16</v>
      </c>
      <c r="N2775" s="76">
        <f t="shared" ref="N2775:N2776" si="149">+M2775/K2775</f>
        <v>0.16913427925149083</v>
      </c>
      <c r="O2775" s="34"/>
      <c r="P2775" s="34"/>
      <c r="Q2775" s="34"/>
      <c r="R2775" s="34">
        <v>134</v>
      </c>
      <c r="S2775" s="34">
        <v>150.5</v>
      </c>
      <c r="T2775" s="34">
        <v>95.55</v>
      </c>
      <c r="U2775" s="34">
        <v>70.400000000000006</v>
      </c>
      <c r="V2775" s="34">
        <v>83</v>
      </c>
      <c r="Y2775" s="78"/>
    </row>
    <row r="2776" spans="1:25" outlineLevel="1" x14ac:dyDescent="0.2">
      <c r="A2776" s="27">
        <f t="shared" si="135"/>
        <v>2771</v>
      </c>
      <c r="B2776" s="50">
        <f>B2775+1</f>
        <v>43816</v>
      </c>
      <c r="C2776" s="34">
        <v>93.1</v>
      </c>
      <c r="D2776" s="34">
        <v>104.1</v>
      </c>
      <c r="E2776" s="34">
        <v>1.4</v>
      </c>
      <c r="F2776" s="34">
        <v>18.5</v>
      </c>
      <c r="G2776" s="34">
        <v>7.8</v>
      </c>
      <c r="H2776" s="34">
        <v>121.15</v>
      </c>
      <c r="I2776" s="34">
        <v>135</v>
      </c>
      <c r="J2776" s="34"/>
      <c r="K2776" s="24">
        <f t="shared" si="148"/>
        <v>77.272000000000006</v>
      </c>
      <c r="L2776" s="34"/>
      <c r="M2776" s="24">
        <v>13.09</v>
      </c>
      <c r="N2776" s="76">
        <f t="shared" si="149"/>
        <v>0.16940159436794697</v>
      </c>
      <c r="O2776" s="34"/>
      <c r="P2776" s="34"/>
      <c r="Q2776" s="34"/>
      <c r="R2776" s="34">
        <v>134.5</v>
      </c>
      <c r="S2776" s="34">
        <v>150.5</v>
      </c>
      <c r="T2776" s="34">
        <v>94.75</v>
      </c>
      <c r="U2776" s="34">
        <v>70.400000000000006</v>
      </c>
      <c r="V2776" s="34">
        <v>82.35</v>
      </c>
      <c r="Y2776" s="78"/>
    </row>
    <row r="2777" spans="1:25" outlineLevel="1" x14ac:dyDescent="0.2">
      <c r="A2777" s="27">
        <f t="shared" si="135"/>
        <v>2772</v>
      </c>
      <c r="B2777" s="50">
        <f>B2776+1</f>
        <v>43817</v>
      </c>
      <c r="C2777" s="34">
        <v>92.3</v>
      </c>
      <c r="D2777" s="34">
        <v>103.3</v>
      </c>
      <c r="E2777" s="34">
        <v>1.4</v>
      </c>
      <c r="F2777" s="34">
        <v>18.5</v>
      </c>
      <c r="G2777" s="34">
        <v>7.55</v>
      </c>
      <c r="H2777" s="34">
        <v>121.35</v>
      </c>
      <c r="I2777" s="34">
        <v>135</v>
      </c>
      <c r="J2777" s="34"/>
      <c r="K2777" s="24">
        <f t="shared" ref="K2777" si="150">+D2777*0.92-F2777</f>
        <v>76.536000000000001</v>
      </c>
      <c r="L2777" s="34"/>
      <c r="M2777" s="24">
        <v>13.08</v>
      </c>
      <c r="N2777" s="76">
        <f t="shared" ref="N2777" si="151">+M2777/K2777</f>
        <v>0.17089996864220758</v>
      </c>
      <c r="O2777" s="34"/>
      <c r="P2777" s="34"/>
      <c r="Q2777" s="34"/>
      <c r="R2777" s="34">
        <v>135.25</v>
      </c>
      <c r="S2777" s="34">
        <v>150.5</v>
      </c>
      <c r="T2777" s="34">
        <v>94.25</v>
      </c>
      <c r="U2777" s="34">
        <v>69.900000000000006</v>
      </c>
      <c r="V2777" s="34">
        <v>82.05</v>
      </c>
      <c r="Y2777" s="78"/>
    </row>
    <row r="2778" spans="1:25" outlineLevel="1" x14ac:dyDescent="0.2">
      <c r="A2778" s="27">
        <f>A2777+1</f>
        <v>2773</v>
      </c>
      <c r="B2778" s="50">
        <f>B2777+1</f>
        <v>43818</v>
      </c>
      <c r="C2778" s="34">
        <v>93.2</v>
      </c>
      <c r="D2778" s="34">
        <v>104.7</v>
      </c>
      <c r="E2778" s="34">
        <v>1.4</v>
      </c>
      <c r="F2778" s="34">
        <v>18.45</v>
      </c>
      <c r="G2778" s="34">
        <v>7.1</v>
      </c>
      <c r="H2778" s="34">
        <v>121.45</v>
      </c>
      <c r="I2778" s="34">
        <v>135</v>
      </c>
      <c r="J2778" s="34"/>
      <c r="K2778" s="24">
        <f t="shared" ref="K2778:K2789" si="152">+D2778*0.92-F2778</f>
        <v>77.874000000000009</v>
      </c>
      <c r="L2778" s="34"/>
      <c r="M2778" s="24">
        <v>13.22</v>
      </c>
      <c r="N2778" s="76">
        <f t="shared" ref="N2778" si="153">+M2778/K2778</f>
        <v>0.16976140945630119</v>
      </c>
      <c r="O2778" s="34"/>
      <c r="P2778" s="34"/>
      <c r="Q2778" s="34"/>
      <c r="R2778" s="34">
        <v>136</v>
      </c>
      <c r="S2778" s="34">
        <v>150.5</v>
      </c>
      <c r="T2778" s="34">
        <v>95.2</v>
      </c>
      <c r="U2778" s="34">
        <v>70.400000000000006</v>
      </c>
      <c r="V2778" s="34">
        <v>82.75</v>
      </c>
      <c r="Y2778" s="78"/>
    </row>
    <row r="2779" spans="1:25" outlineLevel="1" x14ac:dyDescent="0.2">
      <c r="A2779" s="27">
        <f>A2778+1</f>
        <v>2774</v>
      </c>
      <c r="B2779" s="50">
        <f>B2778+1</f>
        <v>43819</v>
      </c>
      <c r="C2779" s="34">
        <v>90.9</v>
      </c>
      <c r="D2779" s="34">
        <v>102.2</v>
      </c>
      <c r="E2779" s="34">
        <v>1.4</v>
      </c>
      <c r="F2779" s="34">
        <v>18.45</v>
      </c>
      <c r="G2779" s="34">
        <v>7.1</v>
      </c>
      <c r="H2779" s="34">
        <v>121.45</v>
      </c>
      <c r="I2779" s="34">
        <v>135</v>
      </c>
      <c r="J2779" s="34"/>
      <c r="K2779" s="24">
        <f t="shared" si="152"/>
        <v>75.573999999999998</v>
      </c>
      <c r="L2779" s="34"/>
      <c r="M2779" s="24">
        <v>13.27</v>
      </c>
      <c r="N2779" s="76">
        <f t="shared" ref="N2779:N2786" si="154">+M2779/K2779</f>
        <v>0.17558948844840819</v>
      </c>
      <c r="O2779" s="34"/>
      <c r="P2779" s="34"/>
      <c r="Q2779" s="34"/>
      <c r="R2779" s="34">
        <v>136</v>
      </c>
      <c r="S2779" s="34">
        <v>149.5</v>
      </c>
      <c r="T2779" s="34">
        <v>92.2</v>
      </c>
      <c r="U2779" s="34">
        <v>69.400000000000006</v>
      </c>
      <c r="V2779" s="34">
        <v>80.8</v>
      </c>
      <c r="Y2779" s="78"/>
    </row>
    <row r="2780" spans="1:25" outlineLevel="1" x14ac:dyDescent="0.2">
      <c r="A2780" s="27">
        <f t="shared" ref="A2780:A2789" si="155">A2779+1</f>
        <v>2775</v>
      </c>
      <c r="B2780" s="50">
        <f>B2779+3</f>
        <v>43822</v>
      </c>
      <c r="C2780" s="34">
        <v>91.1</v>
      </c>
      <c r="D2780" s="34">
        <v>102.4</v>
      </c>
      <c r="E2780" s="34">
        <v>1.4</v>
      </c>
      <c r="F2780" s="34">
        <v>18.75</v>
      </c>
      <c r="G2780" s="34">
        <v>7.3</v>
      </c>
      <c r="H2780" s="34">
        <v>121.7</v>
      </c>
      <c r="I2780" s="34">
        <v>135</v>
      </c>
      <c r="J2780" s="34"/>
      <c r="K2780" s="24">
        <f t="shared" si="152"/>
        <v>75.458000000000013</v>
      </c>
      <c r="L2780" s="34"/>
      <c r="M2780" s="24">
        <v>13.3</v>
      </c>
      <c r="N2780" s="76">
        <f t="shared" si="154"/>
        <v>0.17625699064380182</v>
      </c>
      <c r="O2780" s="34"/>
      <c r="P2780" s="34"/>
      <c r="Q2780" s="34"/>
      <c r="R2780" s="34">
        <v>136</v>
      </c>
      <c r="S2780" s="34">
        <v>149.5</v>
      </c>
      <c r="T2780" s="34">
        <v>93.4</v>
      </c>
      <c r="U2780" s="34">
        <v>70.349999999999994</v>
      </c>
      <c r="V2780" s="34">
        <v>80.3</v>
      </c>
      <c r="W2780" s="78"/>
      <c r="Y2780" s="78"/>
    </row>
    <row r="2781" spans="1:25" outlineLevel="1" x14ac:dyDescent="0.2">
      <c r="A2781" s="27">
        <f t="shared" si="155"/>
        <v>2776</v>
      </c>
      <c r="B2781" s="50">
        <f t="shared" ref="B2781:B2783" si="156">B2780+1</f>
        <v>43823</v>
      </c>
      <c r="C2781" s="34">
        <v>90.85</v>
      </c>
      <c r="D2781" s="34">
        <v>102.15</v>
      </c>
      <c r="E2781" s="34">
        <v>1.4</v>
      </c>
      <c r="F2781" s="34">
        <v>18.75</v>
      </c>
      <c r="G2781" s="34">
        <v>7.7</v>
      </c>
      <c r="H2781" s="34">
        <v>121.8</v>
      </c>
      <c r="I2781" s="34">
        <v>135</v>
      </c>
      <c r="J2781" s="34"/>
      <c r="K2781" s="24">
        <f t="shared" si="152"/>
        <v>75.228000000000009</v>
      </c>
      <c r="L2781" s="34"/>
      <c r="M2781" s="24">
        <v>13.47</v>
      </c>
      <c r="N2781" s="76">
        <f t="shared" si="154"/>
        <v>0.17905567076088688</v>
      </c>
      <c r="O2781" s="34"/>
      <c r="P2781" s="34"/>
      <c r="Q2781" s="34"/>
      <c r="R2781" s="34">
        <v>136</v>
      </c>
      <c r="S2781" s="34">
        <v>149.5</v>
      </c>
      <c r="T2781" s="34">
        <v>93.15</v>
      </c>
      <c r="U2781" s="34">
        <v>70.349999999999994</v>
      </c>
      <c r="V2781" s="34">
        <v>80.099999999999994</v>
      </c>
      <c r="Y2781" s="78"/>
    </row>
    <row r="2782" spans="1:25" outlineLevel="1" x14ac:dyDescent="0.2">
      <c r="A2782" s="27">
        <f t="shared" si="155"/>
        <v>2777</v>
      </c>
      <c r="B2782" s="50">
        <f>B2781+2</f>
        <v>43825</v>
      </c>
      <c r="C2782" s="34">
        <v>89.7</v>
      </c>
      <c r="D2782" s="34">
        <v>101</v>
      </c>
      <c r="E2782" s="34">
        <v>1.4</v>
      </c>
      <c r="F2782" s="34">
        <v>19</v>
      </c>
      <c r="G2782" s="34">
        <v>7.55</v>
      </c>
      <c r="H2782" s="34">
        <v>122.05</v>
      </c>
      <c r="I2782" s="34">
        <v>135</v>
      </c>
      <c r="J2782" s="34"/>
      <c r="K2782" s="24">
        <f t="shared" si="152"/>
        <v>73.92</v>
      </c>
      <c r="L2782" s="34"/>
      <c r="M2782" s="24">
        <v>13.49</v>
      </c>
      <c r="N2782" s="76">
        <f t="shared" si="154"/>
        <v>0.18249458874458874</v>
      </c>
      <c r="O2782" s="34"/>
      <c r="P2782" s="34"/>
      <c r="Q2782" s="34"/>
      <c r="R2782" s="34">
        <v>136</v>
      </c>
      <c r="S2782" s="34">
        <v>149.5</v>
      </c>
      <c r="T2782" s="34">
        <v>92</v>
      </c>
      <c r="U2782" s="34">
        <v>69.849999999999994</v>
      </c>
      <c r="V2782" s="34">
        <v>79.349999999999994</v>
      </c>
      <c r="Y2782" s="78"/>
    </row>
    <row r="2783" spans="1:25" outlineLevel="1" x14ac:dyDescent="0.2">
      <c r="A2783" s="27">
        <f t="shared" si="155"/>
        <v>2778</v>
      </c>
      <c r="B2783" s="50">
        <f t="shared" si="156"/>
        <v>43826</v>
      </c>
      <c r="C2783" s="34">
        <v>90.5</v>
      </c>
      <c r="D2783" s="34">
        <v>102.5</v>
      </c>
      <c r="E2783" s="34">
        <v>1.4</v>
      </c>
      <c r="F2783" s="34">
        <v>19</v>
      </c>
      <c r="G2783" s="34">
        <v>7.5</v>
      </c>
      <c r="H2783" s="34">
        <v>122.05</v>
      </c>
      <c r="I2783" s="34">
        <v>135</v>
      </c>
      <c r="J2783" s="34"/>
      <c r="K2783" s="24">
        <f t="shared" si="152"/>
        <v>75.3</v>
      </c>
      <c r="L2783" s="34"/>
      <c r="M2783" s="24">
        <v>13.22</v>
      </c>
      <c r="N2783" s="76">
        <f t="shared" si="154"/>
        <v>0.17556440903054452</v>
      </c>
      <c r="O2783" s="34"/>
      <c r="P2783" s="34"/>
      <c r="Q2783" s="34"/>
      <c r="R2783" s="34">
        <v>136.5</v>
      </c>
      <c r="S2783" s="34">
        <v>149.75</v>
      </c>
      <c r="T2783" s="34">
        <v>93.3</v>
      </c>
      <c r="U2783" s="34">
        <v>70.55</v>
      </c>
      <c r="V2783" s="34">
        <v>79.8</v>
      </c>
      <c r="Y2783" s="78"/>
    </row>
    <row r="2784" spans="1:25" outlineLevel="1" x14ac:dyDescent="0.2">
      <c r="A2784" s="27">
        <f t="shared" si="155"/>
        <v>2779</v>
      </c>
      <c r="B2784" s="50">
        <f>B2783+3</f>
        <v>43829</v>
      </c>
      <c r="C2784" s="34">
        <v>90.75</v>
      </c>
      <c r="D2784" s="34">
        <v>102.75</v>
      </c>
      <c r="E2784" s="34">
        <v>1.4</v>
      </c>
      <c r="F2784" s="34">
        <v>18.8</v>
      </c>
      <c r="G2784" s="34">
        <v>7.55</v>
      </c>
      <c r="H2784" s="34">
        <v>122.05</v>
      </c>
      <c r="I2784" s="34">
        <v>135</v>
      </c>
      <c r="J2784" s="34"/>
      <c r="K2784" s="24">
        <f t="shared" si="152"/>
        <v>75.73</v>
      </c>
      <c r="L2784" s="34"/>
      <c r="M2784" s="24">
        <v>13.19</v>
      </c>
      <c r="N2784" s="76">
        <f t="shared" si="154"/>
        <v>0.17417139838901358</v>
      </c>
      <c r="O2784" s="34"/>
      <c r="P2784" s="34"/>
      <c r="Q2784" s="34"/>
      <c r="R2784" s="34">
        <v>136.5</v>
      </c>
      <c r="S2784" s="34">
        <v>149.75</v>
      </c>
      <c r="T2784" s="34">
        <v>93.55</v>
      </c>
      <c r="U2784" s="34">
        <v>70.849999999999994</v>
      </c>
      <c r="V2784" s="34">
        <v>79.75</v>
      </c>
      <c r="Y2784" s="78"/>
    </row>
    <row r="2785" spans="1:25" outlineLevel="1" x14ac:dyDescent="0.2">
      <c r="A2785" s="27">
        <f t="shared" si="155"/>
        <v>2780</v>
      </c>
      <c r="B2785" s="50">
        <f>B2784+1</f>
        <v>43830</v>
      </c>
      <c r="C2785" s="34">
        <v>91.95</v>
      </c>
      <c r="D2785" s="34">
        <v>103.95</v>
      </c>
      <c r="E2785" s="34">
        <v>1.4</v>
      </c>
      <c r="F2785" s="34">
        <v>18.7</v>
      </c>
      <c r="G2785" s="34">
        <v>7.5</v>
      </c>
      <c r="H2785" s="34">
        <v>121.9</v>
      </c>
      <c r="I2785" s="34">
        <v>135</v>
      </c>
      <c r="J2785" s="34"/>
      <c r="K2785" s="24">
        <f t="shared" si="152"/>
        <v>76.933999999999997</v>
      </c>
      <c r="L2785" s="34"/>
      <c r="M2785" s="24">
        <v>13.2</v>
      </c>
      <c r="N2785" s="76">
        <f t="shared" si="154"/>
        <v>0.17157563625965114</v>
      </c>
      <c r="O2785" s="34"/>
      <c r="P2785" s="34"/>
      <c r="Q2785" s="34"/>
      <c r="R2785" s="34">
        <v>139.5</v>
      </c>
      <c r="S2785" s="34">
        <v>152.5</v>
      </c>
      <c r="T2785" s="34">
        <v>94.8</v>
      </c>
      <c r="U2785" s="34">
        <v>71.099999999999994</v>
      </c>
      <c r="V2785" s="34">
        <v>80.849999999999994</v>
      </c>
      <c r="Y2785" s="78"/>
    </row>
    <row r="2786" spans="1:25" outlineLevel="1" x14ac:dyDescent="0.2">
      <c r="A2786" s="27">
        <f t="shared" si="155"/>
        <v>2781</v>
      </c>
      <c r="B2786" s="50">
        <f>B2785+2</f>
        <v>43832</v>
      </c>
      <c r="C2786" s="34">
        <v>93.2</v>
      </c>
      <c r="D2786" s="34">
        <v>105.2</v>
      </c>
      <c r="E2786" s="34">
        <v>1.4</v>
      </c>
      <c r="F2786" s="34">
        <v>18.25</v>
      </c>
      <c r="G2786" s="34">
        <v>7.15</v>
      </c>
      <c r="H2786" s="34">
        <v>122.05</v>
      </c>
      <c r="I2786" s="34">
        <v>135.5</v>
      </c>
      <c r="J2786" s="34"/>
      <c r="K2786" s="24">
        <f t="shared" si="152"/>
        <v>78.534000000000006</v>
      </c>
      <c r="L2786" s="34"/>
      <c r="M2786" s="24">
        <v>13.45</v>
      </c>
      <c r="N2786" s="76">
        <f t="shared" si="154"/>
        <v>0.17126340183869404</v>
      </c>
      <c r="O2786" s="34"/>
      <c r="P2786" s="34"/>
      <c r="Q2786" s="34"/>
      <c r="R2786" s="5">
        <v>141</v>
      </c>
      <c r="S2786" s="5">
        <v>153</v>
      </c>
      <c r="T2786" s="34">
        <v>96.05</v>
      </c>
      <c r="U2786" s="34">
        <v>71.95</v>
      </c>
      <c r="V2786" s="34">
        <v>81.599999999999994</v>
      </c>
      <c r="Y2786" s="78"/>
    </row>
    <row r="2787" spans="1:25" outlineLevel="1" x14ac:dyDescent="0.2">
      <c r="A2787" s="27">
        <f t="shared" si="155"/>
        <v>2782</v>
      </c>
      <c r="B2787" s="50">
        <f>B2786+1</f>
        <v>43833</v>
      </c>
      <c r="C2787" s="34">
        <v>93.9</v>
      </c>
      <c r="D2787" s="34">
        <v>106.2</v>
      </c>
      <c r="E2787" s="34">
        <v>1.4</v>
      </c>
      <c r="F2787" s="34">
        <v>18.25</v>
      </c>
      <c r="G2787" s="34">
        <v>6.95</v>
      </c>
      <c r="H2787" s="34">
        <v>122.15</v>
      </c>
      <c r="I2787" s="34">
        <v>135.75</v>
      </c>
      <c r="J2787" s="34"/>
      <c r="K2787" s="24">
        <f t="shared" si="152"/>
        <v>79.454000000000008</v>
      </c>
      <c r="L2787" s="34"/>
      <c r="M2787" s="24">
        <v>13.29</v>
      </c>
      <c r="N2787" s="76">
        <f t="shared" ref="N2787" si="157">+M2787/K2787</f>
        <v>0.16726659450751374</v>
      </c>
      <c r="O2787" s="34"/>
      <c r="P2787" s="34"/>
      <c r="Q2787" s="34"/>
      <c r="R2787" s="5">
        <v>143</v>
      </c>
      <c r="S2787" s="5">
        <v>153.25</v>
      </c>
      <c r="T2787" s="34">
        <v>96.75</v>
      </c>
      <c r="U2787" s="34">
        <v>72.400000000000006</v>
      </c>
      <c r="V2787" s="34">
        <v>82.5</v>
      </c>
      <c r="Y2787" s="78"/>
    </row>
    <row r="2788" spans="1:25" outlineLevel="1" x14ac:dyDescent="0.2">
      <c r="A2788" s="27">
        <f t="shared" si="155"/>
        <v>2783</v>
      </c>
      <c r="B2788" s="50">
        <f>B2787+3</f>
        <v>43836</v>
      </c>
      <c r="C2788" s="34">
        <v>94</v>
      </c>
      <c r="D2788" s="34">
        <v>106.3</v>
      </c>
      <c r="E2788" s="34">
        <v>1.4</v>
      </c>
      <c r="F2788" s="34">
        <v>18.399999999999999</v>
      </c>
      <c r="G2788" s="34">
        <v>6.85</v>
      </c>
      <c r="H2788" s="34">
        <v>122.45</v>
      </c>
      <c r="I2788" s="34">
        <v>135.75</v>
      </c>
      <c r="J2788" s="34"/>
      <c r="K2788" s="24">
        <f t="shared" si="152"/>
        <v>79.396000000000015</v>
      </c>
      <c r="L2788" s="34"/>
      <c r="M2788" s="24">
        <v>13.14</v>
      </c>
      <c r="N2788" s="76">
        <f t="shared" ref="N2788:N2789" si="158">+M2788/K2788</f>
        <v>0.16549952138646781</v>
      </c>
      <c r="O2788" s="34"/>
      <c r="P2788" s="34"/>
      <c r="Q2788" s="34"/>
      <c r="R2788" s="5">
        <v>143.75</v>
      </c>
      <c r="S2788" s="5">
        <v>153.25</v>
      </c>
      <c r="T2788" s="34">
        <v>97.15</v>
      </c>
      <c r="U2788" s="34">
        <v>72.5</v>
      </c>
      <c r="V2788" s="34">
        <v>82.8</v>
      </c>
      <c r="Y2788" s="78"/>
    </row>
    <row r="2789" spans="1:25" outlineLevel="1" x14ac:dyDescent="0.2">
      <c r="A2789" s="27">
        <f t="shared" si="155"/>
        <v>2784</v>
      </c>
      <c r="B2789" s="50">
        <f>B2788+1</f>
        <v>43837</v>
      </c>
      <c r="C2789" s="34">
        <v>94</v>
      </c>
      <c r="D2789" s="34">
        <v>106.5</v>
      </c>
      <c r="E2789" s="34">
        <v>1.4</v>
      </c>
      <c r="F2789" s="34">
        <v>18.399999999999999</v>
      </c>
      <c r="G2789" s="34">
        <v>6.6</v>
      </c>
      <c r="H2789" s="34">
        <v>123.25</v>
      </c>
      <c r="I2789" s="34">
        <v>135.75</v>
      </c>
      <c r="J2789" s="34"/>
      <c r="K2789" s="24">
        <f t="shared" si="152"/>
        <v>79.580000000000013</v>
      </c>
      <c r="L2789" s="34"/>
      <c r="M2789" s="24">
        <v>13.23</v>
      </c>
      <c r="N2789" s="76">
        <f t="shared" si="158"/>
        <v>0.16624780095501379</v>
      </c>
      <c r="O2789" s="34"/>
      <c r="P2789" s="34"/>
      <c r="Q2789" s="34"/>
      <c r="R2789" s="5">
        <v>145</v>
      </c>
      <c r="S2789" s="5">
        <v>155.5</v>
      </c>
      <c r="T2789" s="34">
        <v>97.3</v>
      </c>
      <c r="U2789" s="34">
        <v>72.5</v>
      </c>
      <c r="V2789" s="34">
        <v>82.7</v>
      </c>
      <c r="W2789" s="78"/>
      <c r="Y2789" s="78"/>
    </row>
    <row r="2790" spans="1:25" outlineLevel="1" x14ac:dyDescent="0.2">
      <c r="A2790" s="27">
        <f t="shared" ref="A2790:A2801" si="159">A2789+1</f>
        <v>2785</v>
      </c>
      <c r="B2790" s="50">
        <f>B2789+1</f>
        <v>43838</v>
      </c>
      <c r="C2790" s="34">
        <v>95.65</v>
      </c>
      <c r="D2790" s="34">
        <v>108.15</v>
      </c>
      <c r="E2790" s="34">
        <v>1.4</v>
      </c>
      <c r="F2790" s="34">
        <v>18.5</v>
      </c>
      <c r="G2790" s="34">
        <v>7</v>
      </c>
      <c r="H2790" s="34">
        <v>124.5</v>
      </c>
      <c r="I2790" s="34">
        <v>137</v>
      </c>
      <c r="J2790" s="34"/>
      <c r="K2790" s="24">
        <f t="shared" ref="K2790:K2792" si="160">+D2790*0.92-F2790</f>
        <v>80.998000000000005</v>
      </c>
      <c r="L2790" s="34"/>
      <c r="M2790" s="24">
        <v>13.22</v>
      </c>
      <c r="N2790" s="76">
        <f t="shared" ref="N2790:N2791" si="161">+M2790/K2790</f>
        <v>0.16321390651621029</v>
      </c>
      <c r="O2790" s="34"/>
      <c r="P2790" s="34"/>
      <c r="Q2790" s="34"/>
      <c r="R2790" s="5">
        <v>148</v>
      </c>
      <c r="S2790" s="5">
        <v>157.5</v>
      </c>
      <c r="T2790" s="34">
        <v>99.2</v>
      </c>
      <c r="U2790" s="34">
        <v>73.599999999999994</v>
      </c>
      <c r="V2790" s="34">
        <v>84.15</v>
      </c>
      <c r="Y2790" s="78"/>
    </row>
    <row r="2791" spans="1:25" outlineLevel="1" x14ac:dyDescent="0.2">
      <c r="A2791" s="27">
        <f t="shared" si="159"/>
        <v>2786</v>
      </c>
      <c r="B2791" s="50">
        <f>B2790+1</f>
        <v>43839</v>
      </c>
      <c r="C2791" s="34">
        <v>93.4</v>
      </c>
      <c r="D2791" s="34">
        <v>105.9</v>
      </c>
      <c r="E2791" s="34">
        <v>1.4</v>
      </c>
      <c r="F2791" s="34">
        <v>18.600000000000001</v>
      </c>
      <c r="G2791" s="34">
        <v>7.1</v>
      </c>
      <c r="H2791" s="34">
        <v>125.65</v>
      </c>
      <c r="I2791" s="34">
        <v>138</v>
      </c>
      <c r="J2791" s="34"/>
      <c r="K2791" s="24">
        <f t="shared" si="160"/>
        <v>78.828000000000003</v>
      </c>
      <c r="L2791" s="34"/>
      <c r="M2791" s="24">
        <v>12.99</v>
      </c>
      <c r="N2791" s="76">
        <f t="shared" si="161"/>
        <v>0.16478916121175216</v>
      </c>
      <c r="O2791" s="34"/>
      <c r="P2791" s="34"/>
      <c r="Q2791" s="34"/>
      <c r="R2791" s="5">
        <v>148</v>
      </c>
      <c r="S2791" s="5">
        <v>159.5</v>
      </c>
      <c r="T2791" s="34">
        <v>96.9</v>
      </c>
      <c r="U2791" s="34">
        <v>71</v>
      </c>
      <c r="V2791" s="34">
        <v>82.45</v>
      </c>
      <c r="Y2791" s="78"/>
    </row>
    <row r="2792" spans="1:25" outlineLevel="1" x14ac:dyDescent="0.2">
      <c r="A2792" s="27">
        <f t="shared" si="159"/>
        <v>2787</v>
      </c>
      <c r="B2792" s="50">
        <f>B2791+1</f>
        <v>43840</v>
      </c>
      <c r="C2792" s="34">
        <v>93.25</v>
      </c>
      <c r="D2792" s="34">
        <v>105.75</v>
      </c>
      <c r="E2792" s="34">
        <v>1.4</v>
      </c>
      <c r="F2792" s="34">
        <v>18.600000000000001</v>
      </c>
      <c r="G2792" s="34">
        <v>7.45</v>
      </c>
      <c r="H2792" s="34">
        <v>128.15</v>
      </c>
      <c r="I2792" s="34">
        <v>140</v>
      </c>
      <c r="J2792" s="34"/>
      <c r="K2792" s="24">
        <f t="shared" si="160"/>
        <v>78.69</v>
      </c>
      <c r="L2792" s="34"/>
      <c r="M2792" s="24">
        <v>12.97</v>
      </c>
      <c r="N2792" s="76">
        <f t="shared" ref="N2792" si="162">+M2792/K2792</f>
        <v>0.16482399288346677</v>
      </c>
      <c r="O2792" s="34"/>
      <c r="P2792" s="34"/>
      <c r="Q2792" s="34"/>
      <c r="R2792" s="5">
        <v>152.5</v>
      </c>
      <c r="S2792" s="5">
        <v>163</v>
      </c>
      <c r="T2792" s="34">
        <v>96.75</v>
      </c>
      <c r="U2792" s="34">
        <v>70.75</v>
      </c>
      <c r="V2792" s="34">
        <v>82.2</v>
      </c>
      <c r="Y2792" s="78"/>
    </row>
    <row r="2793" spans="1:25" outlineLevel="1" x14ac:dyDescent="0.2">
      <c r="A2793" s="27">
        <f t="shared" si="159"/>
        <v>2788</v>
      </c>
      <c r="B2793" s="50">
        <f>B2792+3</f>
        <v>43843</v>
      </c>
      <c r="C2793" s="34">
        <v>94.5</v>
      </c>
      <c r="D2793" s="34">
        <v>107</v>
      </c>
      <c r="E2793" s="34">
        <v>1.45</v>
      </c>
      <c r="F2793" s="34">
        <v>18.2</v>
      </c>
      <c r="G2793" s="34">
        <v>7.3</v>
      </c>
      <c r="H2793" s="34">
        <v>128.1</v>
      </c>
      <c r="I2793" s="34">
        <v>140</v>
      </c>
      <c r="J2793" s="34"/>
      <c r="K2793" s="24">
        <f t="shared" ref="K2793:K2794" si="163">+D2793*0.92-F2793</f>
        <v>80.239999999999995</v>
      </c>
      <c r="L2793" s="34"/>
      <c r="M2793" s="24">
        <v>13.32</v>
      </c>
      <c r="N2793" s="76">
        <f t="shared" ref="N2793" si="164">+M2793/K2793</f>
        <v>0.16600199401794619</v>
      </c>
      <c r="O2793" s="34"/>
      <c r="P2793" s="34"/>
      <c r="Q2793" s="34"/>
      <c r="R2793" s="5">
        <v>152.5</v>
      </c>
      <c r="S2793" s="5">
        <v>163</v>
      </c>
      <c r="T2793" s="34">
        <v>98.05</v>
      </c>
      <c r="U2793" s="34">
        <v>71.849999999999994</v>
      </c>
      <c r="V2793" s="34">
        <v>83.2</v>
      </c>
      <c r="Y2793" s="78"/>
    </row>
    <row r="2794" spans="1:25" outlineLevel="1" x14ac:dyDescent="0.2">
      <c r="A2794" s="27">
        <f t="shared" si="159"/>
        <v>2789</v>
      </c>
      <c r="B2794" s="50">
        <f>B2793+1</f>
        <v>43844</v>
      </c>
      <c r="C2794" s="34">
        <v>96.15</v>
      </c>
      <c r="D2794" s="34">
        <v>109.15</v>
      </c>
      <c r="E2794" s="34">
        <v>1.45</v>
      </c>
      <c r="F2794" s="34">
        <v>18.350000000000001</v>
      </c>
      <c r="G2794" s="34">
        <v>7.25</v>
      </c>
      <c r="H2794" s="34">
        <v>128.1</v>
      </c>
      <c r="I2794" s="34">
        <v>140</v>
      </c>
      <c r="J2794" s="34"/>
      <c r="K2794" s="24">
        <f t="shared" si="163"/>
        <v>82.068000000000012</v>
      </c>
      <c r="L2794" s="34"/>
      <c r="M2794" s="24">
        <v>13.45</v>
      </c>
      <c r="N2794" s="76">
        <f t="shared" ref="N2794" si="165">+M2794/K2794</f>
        <v>0.16388848272164544</v>
      </c>
      <c r="O2794" s="34"/>
      <c r="P2794" s="34"/>
      <c r="Q2794" s="34"/>
      <c r="R2794" s="5">
        <v>152.5</v>
      </c>
      <c r="S2794" s="5">
        <v>163</v>
      </c>
      <c r="T2794" s="34">
        <v>99.7</v>
      </c>
      <c r="U2794" s="34">
        <v>72.3</v>
      </c>
      <c r="V2794" s="34">
        <v>84.75</v>
      </c>
      <c r="Y2794" s="78"/>
    </row>
    <row r="2795" spans="1:25" outlineLevel="1" x14ac:dyDescent="0.2">
      <c r="A2795" s="27">
        <f t="shared" si="159"/>
        <v>2790</v>
      </c>
      <c r="B2795" s="50">
        <f>B2794+1</f>
        <v>43845</v>
      </c>
      <c r="C2795" s="34">
        <v>95.3</v>
      </c>
      <c r="D2795" s="34">
        <v>108.8</v>
      </c>
      <c r="E2795" s="34">
        <v>1.45</v>
      </c>
      <c r="F2795" s="34">
        <v>18.05</v>
      </c>
      <c r="G2795" s="34">
        <v>7</v>
      </c>
      <c r="H2795" s="34">
        <v>129.85</v>
      </c>
      <c r="I2795" s="34">
        <v>141.5</v>
      </c>
      <c r="J2795" s="34"/>
      <c r="K2795" s="24">
        <f t="shared" ref="K2795:K2797" si="166">+D2795*0.92-F2795</f>
        <v>82.046000000000006</v>
      </c>
      <c r="L2795" s="34"/>
      <c r="M2795" s="24">
        <v>13.26</v>
      </c>
      <c r="N2795" s="76">
        <f t="shared" ref="N2795" si="167">+M2795/K2795</f>
        <v>0.16161665407210588</v>
      </c>
      <c r="O2795" s="34"/>
      <c r="P2795" s="34"/>
      <c r="Q2795" s="34"/>
      <c r="R2795" s="5">
        <v>152.5</v>
      </c>
      <c r="S2795" s="5">
        <v>163</v>
      </c>
      <c r="T2795" s="34">
        <v>98.85</v>
      </c>
      <c r="U2795" s="34">
        <v>72.2</v>
      </c>
      <c r="V2795" s="34">
        <v>83.85</v>
      </c>
      <c r="Y2795" s="78"/>
    </row>
    <row r="2796" spans="1:25" outlineLevel="1" x14ac:dyDescent="0.2">
      <c r="A2796" s="27">
        <f t="shared" si="159"/>
        <v>2791</v>
      </c>
      <c r="B2796" s="50">
        <f>B2795+1</f>
        <v>43846</v>
      </c>
      <c r="C2796" s="34">
        <v>95.25</v>
      </c>
      <c r="D2796" s="34">
        <v>108.75</v>
      </c>
      <c r="E2796" s="34">
        <v>1.45</v>
      </c>
      <c r="F2796" s="34">
        <v>17.899999999999999</v>
      </c>
      <c r="G2796" s="34">
        <v>6.9</v>
      </c>
      <c r="H2796" s="34">
        <v>129.15</v>
      </c>
      <c r="I2796" s="34">
        <v>141.5</v>
      </c>
      <c r="J2796" s="34"/>
      <c r="K2796" s="24">
        <f t="shared" si="166"/>
        <v>82.15</v>
      </c>
      <c r="L2796" s="34"/>
      <c r="M2796" s="24">
        <v>13.16</v>
      </c>
      <c r="N2796" s="76">
        <f t="shared" ref="N2796" si="168">+M2796/K2796</f>
        <v>0.1601947656725502</v>
      </c>
      <c r="O2796" s="34"/>
      <c r="P2796" s="34"/>
      <c r="Q2796" s="34"/>
      <c r="R2796" s="5">
        <v>152.5</v>
      </c>
      <c r="S2796" s="5">
        <v>163</v>
      </c>
      <c r="T2796" s="34">
        <v>99</v>
      </c>
      <c r="U2796" s="34">
        <v>72.150000000000006</v>
      </c>
      <c r="V2796" s="34">
        <v>83.7</v>
      </c>
      <c r="Y2796" s="78"/>
    </row>
    <row r="2797" spans="1:25" outlineLevel="1" x14ac:dyDescent="0.2">
      <c r="A2797" s="27">
        <f t="shared" si="159"/>
        <v>2792</v>
      </c>
      <c r="B2797" s="50">
        <f>B2796+1</f>
        <v>43847</v>
      </c>
      <c r="C2797" s="34">
        <v>95.75</v>
      </c>
      <c r="D2797" s="34">
        <v>109.25</v>
      </c>
      <c r="E2797" s="34">
        <v>1.45</v>
      </c>
      <c r="F2797" s="34">
        <v>17.7</v>
      </c>
      <c r="G2797" s="34">
        <v>6.8</v>
      </c>
      <c r="H2797" s="34">
        <v>129.15</v>
      </c>
      <c r="I2797" s="34">
        <v>141.5</v>
      </c>
      <c r="J2797" s="34"/>
      <c r="K2797" s="24">
        <f t="shared" si="166"/>
        <v>82.81</v>
      </c>
      <c r="L2797" s="34"/>
      <c r="M2797" s="24">
        <v>13.63</v>
      </c>
      <c r="N2797" s="76">
        <f t="shared" ref="N2797" si="169">+M2797/K2797</f>
        <v>0.16459364811013164</v>
      </c>
      <c r="O2797" s="34"/>
      <c r="P2797" s="34"/>
      <c r="Q2797" s="34"/>
      <c r="R2797" s="5">
        <v>152.5</v>
      </c>
      <c r="S2797" s="5">
        <v>163</v>
      </c>
      <c r="T2797" s="34">
        <v>99.55</v>
      </c>
      <c r="U2797" s="34">
        <v>73.75</v>
      </c>
      <c r="V2797" s="34">
        <v>84.15</v>
      </c>
      <c r="Y2797" s="78"/>
    </row>
    <row r="2798" spans="1:25" outlineLevel="1" x14ac:dyDescent="0.2">
      <c r="A2798" s="27">
        <f t="shared" si="159"/>
        <v>2793</v>
      </c>
      <c r="B2798" s="50">
        <f>B2797+3</f>
        <v>43850</v>
      </c>
      <c r="C2798" s="34">
        <v>95.85</v>
      </c>
      <c r="D2798" s="34">
        <v>109.35</v>
      </c>
      <c r="E2798" s="34">
        <v>1.5</v>
      </c>
      <c r="F2798" s="34">
        <v>17.5</v>
      </c>
      <c r="G2798" s="34">
        <v>6.7</v>
      </c>
      <c r="H2798" s="34">
        <v>129.4</v>
      </c>
      <c r="I2798" s="34">
        <v>141.5</v>
      </c>
      <c r="J2798" s="34"/>
      <c r="K2798" s="24">
        <f t="shared" ref="K2798:K2802" si="170">+D2798*0.92-F2798</f>
        <v>83.102000000000004</v>
      </c>
      <c r="L2798" s="34"/>
      <c r="M2798" s="24">
        <v>13.63</v>
      </c>
      <c r="N2798" s="76">
        <f t="shared" ref="N2798" si="171">+M2798/K2798</f>
        <v>0.16401530649081852</v>
      </c>
      <c r="O2798" s="34"/>
      <c r="P2798" s="34"/>
      <c r="Q2798" s="34"/>
      <c r="R2798" s="5">
        <v>152</v>
      </c>
      <c r="S2798" s="5">
        <v>163</v>
      </c>
      <c r="T2798" s="34">
        <v>99.65</v>
      </c>
      <c r="U2798" s="34">
        <v>74.25</v>
      </c>
      <c r="V2798" s="34">
        <v>84.45</v>
      </c>
      <c r="Y2798" s="78"/>
    </row>
    <row r="2799" spans="1:25" outlineLevel="1" x14ac:dyDescent="0.2">
      <c r="A2799" s="27">
        <f t="shared" si="159"/>
        <v>2794</v>
      </c>
      <c r="B2799" s="50">
        <f>B2798+1</f>
        <v>43851</v>
      </c>
      <c r="C2799" s="34">
        <v>95.6</v>
      </c>
      <c r="D2799" s="34">
        <v>109.35</v>
      </c>
      <c r="E2799" s="34">
        <v>1.5</v>
      </c>
      <c r="F2799" s="34">
        <v>17.5</v>
      </c>
      <c r="G2799" s="34">
        <v>6.5</v>
      </c>
      <c r="H2799" s="34">
        <v>129.9</v>
      </c>
      <c r="I2799" s="34">
        <v>142</v>
      </c>
      <c r="J2799" s="34"/>
      <c r="K2799" s="24">
        <f t="shared" si="170"/>
        <v>83.102000000000004</v>
      </c>
      <c r="L2799" s="34"/>
      <c r="M2799" s="24">
        <v>13.25</v>
      </c>
      <c r="N2799" s="76">
        <f t="shared" ref="N2799" si="172">+M2799/K2799</f>
        <v>0.1594426126928353</v>
      </c>
      <c r="O2799" s="34"/>
      <c r="P2799" s="34"/>
      <c r="Q2799" s="34"/>
      <c r="R2799" s="5">
        <v>152.5</v>
      </c>
      <c r="S2799" s="5">
        <v>163.5</v>
      </c>
      <c r="T2799" s="34">
        <v>99.4</v>
      </c>
      <c r="U2799" s="34">
        <v>74.25</v>
      </c>
      <c r="V2799" s="34">
        <v>84.25</v>
      </c>
      <c r="Y2799" s="78"/>
    </row>
    <row r="2800" spans="1:25" outlineLevel="1" x14ac:dyDescent="0.2">
      <c r="A2800" s="27">
        <f t="shared" si="159"/>
        <v>2795</v>
      </c>
      <c r="B2800" s="50">
        <f>B2799+1</f>
        <v>43852</v>
      </c>
      <c r="C2800" s="34">
        <v>95.4</v>
      </c>
      <c r="D2800" s="34">
        <v>109.35</v>
      </c>
      <c r="E2800" s="34">
        <v>1.5</v>
      </c>
      <c r="F2800" s="34">
        <v>16.7</v>
      </c>
      <c r="G2800" s="34">
        <v>6.25</v>
      </c>
      <c r="H2800" s="34">
        <v>131.69999999999999</v>
      </c>
      <c r="I2800" s="34">
        <v>143.5</v>
      </c>
      <c r="J2800" s="34"/>
      <c r="K2800" s="24">
        <f t="shared" si="170"/>
        <v>83.902000000000001</v>
      </c>
      <c r="L2800" s="34"/>
      <c r="M2800" s="24">
        <v>13.42</v>
      </c>
      <c r="N2800" s="76">
        <f t="shared" ref="N2800" si="173">+M2800/K2800</f>
        <v>0.15994851135848967</v>
      </c>
      <c r="O2800" s="34"/>
      <c r="P2800" s="34"/>
      <c r="Q2800" s="34"/>
      <c r="R2800" s="5">
        <v>153</v>
      </c>
      <c r="S2800" s="5">
        <v>163.5</v>
      </c>
      <c r="T2800" s="34">
        <v>99.15</v>
      </c>
      <c r="U2800" s="34">
        <v>74.25</v>
      </c>
      <c r="V2800" s="34">
        <v>84.05</v>
      </c>
      <c r="Y2800" s="78"/>
    </row>
    <row r="2801" spans="1:25" outlineLevel="1" x14ac:dyDescent="0.2">
      <c r="A2801" s="27">
        <f t="shared" si="159"/>
        <v>2796</v>
      </c>
      <c r="B2801" s="50">
        <f>B2800+1</f>
        <v>43853</v>
      </c>
      <c r="C2801" s="34">
        <v>92.05</v>
      </c>
      <c r="D2801" s="34">
        <v>106</v>
      </c>
      <c r="E2801" s="34">
        <v>1.4</v>
      </c>
      <c r="F2801" s="34">
        <v>15.9</v>
      </c>
      <c r="G2801" s="34">
        <v>6.15</v>
      </c>
      <c r="H2801" s="34">
        <v>133.69999999999999</v>
      </c>
      <c r="I2801" s="34">
        <v>145.5</v>
      </c>
      <c r="J2801" s="34"/>
      <c r="K2801" s="24">
        <f t="shared" si="170"/>
        <v>81.62</v>
      </c>
      <c r="L2801" s="34"/>
      <c r="M2801" s="24">
        <v>13.3</v>
      </c>
      <c r="N2801" s="76">
        <f t="shared" ref="N2801" si="174">+M2801/K2801</f>
        <v>0.16295025728987994</v>
      </c>
      <c r="O2801" s="34"/>
      <c r="P2801" s="34"/>
      <c r="Q2801" s="34"/>
      <c r="R2801" s="5">
        <v>153</v>
      </c>
      <c r="S2801" s="5">
        <v>163.5</v>
      </c>
      <c r="T2801" s="34">
        <v>95.75</v>
      </c>
      <c r="U2801" s="34">
        <v>70.8</v>
      </c>
      <c r="V2801" s="34">
        <v>81.05</v>
      </c>
      <c r="Y2801" s="78"/>
    </row>
    <row r="2802" spans="1:25" outlineLevel="1" x14ac:dyDescent="0.2">
      <c r="A2802" s="27">
        <f t="shared" ref="A2802:A2811" si="175">A2801+1</f>
        <v>2797</v>
      </c>
      <c r="B2802" s="50">
        <f>B2801+1</f>
        <v>43854</v>
      </c>
      <c r="C2802" s="34">
        <v>92.05</v>
      </c>
      <c r="D2802" s="34">
        <v>106.55</v>
      </c>
      <c r="E2802" s="34">
        <v>1.4</v>
      </c>
      <c r="F2802" s="34">
        <v>15.9</v>
      </c>
      <c r="G2802" s="34">
        <v>6.1</v>
      </c>
      <c r="H2802" s="34">
        <v>134</v>
      </c>
      <c r="I2802" s="34">
        <v>145.5</v>
      </c>
      <c r="J2802" s="34"/>
      <c r="K2802" s="24">
        <f t="shared" si="170"/>
        <v>82.125999999999991</v>
      </c>
      <c r="L2802" s="34"/>
      <c r="M2802" s="24">
        <v>12.84</v>
      </c>
      <c r="N2802" s="76">
        <f t="shared" ref="N2802" si="176">+M2802/K2802</f>
        <v>0.15634512821761684</v>
      </c>
      <c r="O2802" s="34"/>
      <c r="P2802" s="34"/>
      <c r="Q2802" s="34"/>
      <c r="R2802" s="5">
        <v>153</v>
      </c>
      <c r="S2802" s="5">
        <v>163.5</v>
      </c>
      <c r="T2802" s="34">
        <v>95.75</v>
      </c>
      <c r="U2802" s="34">
        <v>70.8</v>
      </c>
      <c r="V2802" s="34">
        <v>81.3</v>
      </c>
      <c r="Y2802" s="78"/>
    </row>
    <row r="2803" spans="1:25" outlineLevel="1" x14ac:dyDescent="0.2">
      <c r="A2803" s="27">
        <f t="shared" si="175"/>
        <v>2798</v>
      </c>
      <c r="B2803" s="50">
        <f>B2802+3</f>
        <v>43857</v>
      </c>
      <c r="C2803" s="75">
        <v>92.05</v>
      </c>
      <c r="D2803" s="75">
        <v>106.55</v>
      </c>
      <c r="E2803" s="75">
        <v>1.4</v>
      </c>
      <c r="F2803" s="75">
        <v>15.9</v>
      </c>
      <c r="G2803" s="75">
        <v>6.1</v>
      </c>
      <c r="H2803" s="75">
        <v>134</v>
      </c>
      <c r="I2803" s="75">
        <v>145.5</v>
      </c>
      <c r="J2803" s="34"/>
      <c r="K2803" s="24">
        <f t="shared" ref="K2803" si="177">+D2803*0.92-F2803</f>
        <v>82.125999999999991</v>
      </c>
      <c r="L2803" s="34"/>
      <c r="M2803" s="24">
        <v>12</v>
      </c>
      <c r="N2803" s="76">
        <f t="shared" ref="N2803" si="178">+M2803/K2803</f>
        <v>0.14611694225945501</v>
      </c>
      <c r="O2803" s="34"/>
      <c r="P2803" s="34"/>
      <c r="Q2803" s="34"/>
      <c r="R2803" s="96">
        <v>153</v>
      </c>
      <c r="S2803" s="96">
        <v>163.5</v>
      </c>
      <c r="T2803" s="75">
        <v>95.75</v>
      </c>
      <c r="U2803" s="75">
        <v>70.8</v>
      </c>
      <c r="V2803" s="75">
        <v>81.3</v>
      </c>
      <c r="Y2803" s="78"/>
    </row>
    <row r="2804" spans="1:25" outlineLevel="1" x14ac:dyDescent="0.2">
      <c r="A2804" s="27">
        <f t="shared" si="175"/>
        <v>2799</v>
      </c>
      <c r="B2804" s="50">
        <f>B2803+1</f>
        <v>43858</v>
      </c>
      <c r="C2804" s="34">
        <v>84.7</v>
      </c>
      <c r="D2804" s="34">
        <v>99.7</v>
      </c>
      <c r="E2804" s="34">
        <v>1.4</v>
      </c>
      <c r="F2804" s="34">
        <v>16</v>
      </c>
      <c r="G2804" s="34">
        <v>6.1</v>
      </c>
      <c r="H2804" s="34">
        <v>134.5</v>
      </c>
      <c r="I2804" s="34">
        <v>145.5</v>
      </c>
      <c r="J2804" s="34"/>
      <c r="K2804" s="24">
        <f t="shared" ref="K2804" si="179">+D2804*0.92-F2804</f>
        <v>75.724000000000004</v>
      </c>
      <c r="L2804" s="34"/>
      <c r="M2804" s="24">
        <v>12.18</v>
      </c>
      <c r="N2804" s="76">
        <f t="shared" ref="N2804" si="180">+M2804/K2804</f>
        <v>0.1608472875178279</v>
      </c>
      <c r="O2804" s="34"/>
      <c r="P2804" s="34"/>
      <c r="Q2804" s="34"/>
      <c r="R2804" s="5">
        <v>153</v>
      </c>
      <c r="S2804" s="5">
        <v>163</v>
      </c>
      <c r="T2804" s="34">
        <v>88.3</v>
      </c>
      <c r="U2804" s="34">
        <v>65.75</v>
      </c>
      <c r="V2804" s="34">
        <v>74.05</v>
      </c>
      <c r="Y2804" s="78"/>
    </row>
    <row r="2805" spans="1:25" outlineLevel="1" x14ac:dyDescent="0.2">
      <c r="A2805" s="27">
        <f t="shared" si="175"/>
        <v>2800</v>
      </c>
      <c r="B2805" s="50">
        <f>B2804+1</f>
        <v>43859</v>
      </c>
      <c r="C2805" s="34">
        <v>85.6</v>
      </c>
      <c r="D2805" s="34">
        <v>100.6</v>
      </c>
      <c r="E2805" s="34">
        <v>1.4</v>
      </c>
      <c r="F2805" s="34">
        <v>15.5</v>
      </c>
      <c r="G2805" s="34">
        <v>6</v>
      </c>
      <c r="H2805" s="34">
        <v>134.75</v>
      </c>
      <c r="I2805" s="34">
        <v>145.5</v>
      </c>
      <c r="J2805" s="34"/>
      <c r="K2805" s="24">
        <f t="shared" ref="K2805" si="181">+D2805*0.92-F2805</f>
        <v>77.051999999999992</v>
      </c>
      <c r="L2805" s="34"/>
      <c r="M2805" s="24">
        <v>11.95</v>
      </c>
      <c r="N2805" s="76">
        <f t="shared" ref="N2805" si="182">+M2805/K2805</f>
        <v>0.1550900690442818</v>
      </c>
      <c r="O2805" s="34"/>
      <c r="P2805" s="34"/>
      <c r="Q2805" s="34"/>
      <c r="R2805" s="5">
        <v>153</v>
      </c>
      <c r="S2805" s="5">
        <v>163</v>
      </c>
      <c r="T2805" s="34">
        <v>89.2</v>
      </c>
      <c r="U2805" s="34">
        <v>66.349999999999994</v>
      </c>
      <c r="V2805" s="34">
        <v>75.3</v>
      </c>
      <c r="Y2805" s="78"/>
    </row>
    <row r="2806" spans="1:25" outlineLevel="1" x14ac:dyDescent="0.2">
      <c r="A2806" s="27">
        <f t="shared" si="175"/>
        <v>2801</v>
      </c>
      <c r="B2806" s="50">
        <f>B2805+1</f>
        <v>43860</v>
      </c>
      <c r="C2806" s="34">
        <v>83</v>
      </c>
      <c r="D2806" s="34">
        <v>98</v>
      </c>
      <c r="E2806" s="34">
        <v>1.35</v>
      </c>
      <c r="F2806" s="34">
        <v>15</v>
      </c>
      <c r="G2806" s="34">
        <v>6</v>
      </c>
      <c r="H2806" s="34">
        <v>134.9</v>
      </c>
      <c r="I2806" s="34">
        <v>145.5</v>
      </c>
      <c r="J2806" s="34"/>
      <c r="K2806" s="24">
        <f t="shared" ref="K2806" si="183">+D2806*0.92-F2806</f>
        <v>75.160000000000011</v>
      </c>
      <c r="L2806" s="34"/>
      <c r="M2806" s="24">
        <v>12.01</v>
      </c>
      <c r="N2806" s="76">
        <f t="shared" ref="N2806" si="184">+M2806/K2806</f>
        <v>0.15979244278871738</v>
      </c>
      <c r="O2806" s="34"/>
      <c r="P2806" s="34"/>
      <c r="Q2806" s="34"/>
      <c r="R2806" s="5">
        <v>151</v>
      </c>
      <c r="S2806" s="5">
        <v>162</v>
      </c>
      <c r="T2806" s="34">
        <v>86.55</v>
      </c>
      <c r="U2806" s="34">
        <v>64.55</v>
      </c>
      <c r="V2806" s="34">
        <v>72.75</v>
      </c>
      <c r="Y2806" s="78"/>
    </row>
    <row r="2807" spans="1:25" outlineLevel="1" x14ac:dyDescent="0.2">
      <c r="A2807" s="27">
        <f t="shared" si="175"/>
        <v>2802</v>
      </c>
      <c r="B2807" s="50">
        <f>B2806+1</f>
        <v>43861</v>
      </c>
      <c r="C2807" s="34">
        <v>82.55</v>
      </c>
      <c r="D2807" s="34">
        <v>97.55</v>
      </c>
      <c r="E2807" s="34">
        <v>1.35</v>
      </c>
      <c r="F2807" s="34">
        <v>15</v>
      </c>
      <c r="G2807" s="34">
        <v>6.1</v>
      </c>
      <c r="H2807" s="34">
        <v>134.9</v>
      </c>
      <c r="I2807" s="34">
        <v>145.5</v>
      </c>
      <c r="J2807" s="34"/>
      <c r="K2807" s="24">
        <f t="shared" ref="K2807" si="185">+D2807*0.92-F2807</f>
        <v>74.745999999999995</v>
      </c>
      <c r="L2807" s="34"/>
      <c r="M2807" s="24">
        <v>11.73</v>
      </c>
      <c r="N2807" s="76">
        <f t="shared" ref="N2807" si="186">+M2807/K2807</f>
        <v>0.15693147459395823</v>
      </c>
      <c r="O2807" s="34"/>
      <c r="P2807" s="34"/>
      <c r="Q2807" s="34"/>
      <c r="R2807" s="5">
        <v>150.5</v>
      </c>
      <c r="S2807" s="5">
        <v>162</v>
      </c>
      <c r="T2807" s="34">
        <v>86.1</v>
      </c>
      <c r="U2807" s="34">
        <v>64.25</v>
      </c>
      <c r="V2807" s="34">
        <v>72.349999999999994</v>
      </c>
      <c r="Y2807" s="78"/>
    </row>
    <row r="2808" spans="1:25" outlineLevel="1" x14ac:dyDescent="0.2">
      <c r="A2808" s="27">
        <f t="shared" si="175"/>
        <v>2803</v>
      </c>
      <c r="B2808" s="50">
        <f>B2807+3</f>
        <v>43864</v>
      </c>
      <c r="C2808" s="34">
        <v>79.8</v>
      </c>
      <c r="D2808" s="34">
        <v>94.8</v>
      </c>
      <c r="E2808" s="34">
        <v>1.3</v>
      </c>
      <c r="F2808" s="34">
        <v>14.9</v>
      </c>
      <c r="G2808" s="34">
        <v>6</v>
      </c>
      <c r="H2808" s="34">
        <v>135.19999999999999</v>
      </c>
      <c r="I2808" s="34">
        <v>145.5</v>
      </c>
      <c r="J2808" s="34"/>
      <c r="K2808" s="24">
        <f t="shared" ref="K2808:K2810" si="187">+D2808*0.92-F2808</f>
        <v>72.316000000000003</v>
      </c>
      <c r="L2808" s="34"/>
      <c r="M2808" s="24">
        <v>11.9</v>
      </c>
      <c r="N2808" s="76">
        <f t="shared" ref="N2808" si="188">+M2808/K2808</f>
        <v>0.16455556170142155</v>
      </c>
      <c r="O2808" s="34"/>
      <c r="P2808" s="34"/>
      <c r="Q2808" s="34"/>
      <c r="R2808" s="5">
        <v>150.5</v>
      </c>
      <c r="S2808" s="5">
        <v>162</v>
      </c>
      <c r="T2808" s="34">
        <v>83.3</v>
      </c>
      <c r="U2808" s="34">
        <v>62.35</v>
      </c>
      <c r="V2808" s="34">
        <v>69.099999999999994</v>
      </c>
      <c r="Y2808" s="78"/>
    </row>
    <row r="2809" spans="1:25" outlineLevel="1" x14ac:dyDescent="0.2">
      <c r="A2809" s="27">
        <f t="shared" si="175"/>
        <v>2804</v>
      </c>
      <c r="B2809" s="50">
        <f>B2808+1</f>
        <v>43865</v>
      </c>
      <c r="C2809" s="34">
        <v>83.05</v>
      </c>
      <c r="D2809" s="34">
        <v>98.05</v>
      </c>
      <c r="E2809" s="34">
        <v>1.3</v>
      </c>
      <c r="F2809" s="34">
        <v>14.5</v>
      </c>
      <c r="G2809" s="34">
        <v>5.9</v>
      </c>
      <c r="H2809" s="34">
        <v>135.19999999999999</v>
      </c>
      <c r="I2809" s="34">
        <v>145.5</v>
      </c>
      <c r="J2809" s="34"/>
      <c r="K2809" s="24">
        <f t="shared" si="187"/>
        <v>75.706000000000003</v>
      </c>
      <c r="L2809" s="34"/>
      <c r="M2809" s="24">
        <v>12.23</v>
      </c>
      <c r="N2809" s="76">
        <f t="shared" ref="N2809" si="189">+M2809/K2809</f>
        <v>0.16154598050352681</v>
      </c>
      <c r="O2809" s="34"/>
      <c r="P2809" s="34"/>
      <c r="Q2809" s="34"/>
      <c r="R2809" s="5">
        <v>150</v>
      </c>
      <c r="S2809" s="5">
        <v>161.5</v>
      </c>
      <c r="T2809" s="34">
        <v>86.65</v>
      </c>
      <c r="U2809" s="34">
        <v>65.349999999999994</v>
      </c>
      <c r="V2809" s="34">
        <v>72.95</v>
      </c>
      <c r="Y2809" s="78"/>
    </row>
    <row r="2810" spans="1:25" outlineLevel="1" x14ac:dyDescent="0.2">
      <c r="A2810" s="27">
        <f t="shared" si="175"/>
        <v>2805</v>
      </c>
      <c r="B2810" s="50">
        <f>B2809+1</f>
        <v>43866</v>
      </c>
      <c r="C2810" s="34">
        <v>80.55</v>
      </c>
      <c r="D2810" s="34">
        <v>95.55</v>
      </c>
      <c r="E2810" s="34">
        <v>1.3</v>
      </c>
      <c r="F2810" s="34">
        <v>14.4</v>
      </c>
      <c r="G2810" s="34">
        <v>5.85</v>
      </c>
      <c r="H2810" s="34">
        <v>135.30000000000001</v>
      </c>
      <c r="I2810" s="34">
        <v>145.5</v>
      </c>
      <c r="J2810" s="34"/>
      <c r="K2810" s="24">
        <f t="shared" si="187"/>
        <v>73.506</v>
      </c>
      <c r="L2810" s="34"/>
      <c r="M2810" s="24">
        <v>12.44</v>
      </c>
      <c r="N2810" s="76">
        <f t="shared" ref="N2810" si="190">+M2810/K2810</f>
        <v>0.1692378853426931</v>
      </c>
      <c r="O2810" s="34"/>
      <c r="P2810" s="34"/>
      <c r="Q2810" s="34"/>
      <c r="R2810" s="5">
        <v>150</v>
      </c>
      <c r="S2810" s="5">
        <v>161.5</v>
      </c>
      <c r="T2810" s="34">
        <v>84.1</v>
      </c>
      <c r="U2810" s="34">
        <v>62.55</v>
      </c>
      <c r="V2810" s="34">
        <v>70.900000000000006</v>
      </c>
      <c r="Y2810" s="78"/>
    </row>
    <row r="2811" spans="1:25" outlineLevel="1" x14ac:dyDescent="0.2">
      <c r="A2811" s="27">
        <f t="shared" si="175"/>
        <v>2806</v>
      </c>
      <c r="B2811" s="50">
        <f>B2810+1</f>
        <v>43867</v>
      </c>
      <c r="C2811" s="34">
        <v>82.15</v>
      </c>
      <c r="D2811" s="34">
        <v>97.15</v>
      </c>
      <c r="E2811" s="34">
        <v>1.3</v>
      </c>
      <c r="F2811" s="34">
        <v>14.3</v>
      </c>
      <c r="G2811" s="34">
        <v>5.85</v>
      </c>
      <c r="H2811" s="34">
        <v>134.6</v>
      </c>
      <c r="I2811" s="34">
        <v>145.5</v>
      </c>
      <c r="J2811" s="34"/>
      <c r="K2811" s="24">
        <f t="shared" ref="K2811:K2814" si="191">+D2811*0.92-F2811</f>
        <v>75.078000000000017</v>
      </c>
      <c r="L2811" s="34"/>
      <c r="M2811" s="24">
        <v>12.4</v>
      </c>
      <c r="N2811" s="76">
        <f t="shared" ref="N2811:N2814" si="192">+M2811/K2811</f>
        <v>0.16516156530541568</v>
      </c>
      <c r="O2811" s="34"/>
      <c r="P2811" s="34"/>
      <c r="Q2811" s="34"/>
      <c r="R2811" s="5">
        <v>149</v>
      </c>
      <c r="S2811" s="5">
        <v>158</v>
      </c>
      <c r="T2811" s="34">
        <v>85.7</v>
      </c>
      <c r="U2811" s="34">
        <v>63.1</v>
      </c>
      <c r="V2811" s="34">
        <v>72.7</v>
      </c>
      <c r="Y2811" s="78"/>
    </row>
    <row r="2812" spans="1:25" outlineLevel="1" x14ac:dyDescent="0.2">
      <c r="A2812" s="27">
        <f t="shared" ref="A2812:A2858" si="193">A2811+1</f>
        <v>2807</v>
      </c>
      <c r="B2812" s="50">
        <f>B2811+1</f>
        <v>43868</v>
      </c>
      <c r="C2812" s="34">
        <v>82.65</v>
      </c>
      <c r="D2812" s="34">
        <v>97.65</v>
      </c>
      <c r="E2812" s="34">
        <v>1.3</v>
      </c>
      <c r="F2812" s="34">
        <v>13.2</v>
      </c>
      <c r="G2812" s="34">
        <v>5.75</v>
      </c>
      <c r="H2812" s="34">
        <v>137.15</v>
      </c>
      <c r="I2812" s="34">
        <v>147.5</v>
      </c>
      <c r="J2812" s="34"/>
      <c r="K2812" s="24">
        <f t="shared" si="191"/>
        <v>76.638000000000005</v>
      </c>
      <c r="L2812" s="34"/>
      <c r="M2812" s="24">
        <v>12.04</v>
      </c>
      <c r="N2812" s="76">
        <f t="shared" si="192"/>
        <v>0.15710222083039743</v>
      </c>
      <c r="O2812" s="34"/>
      <c r="P2812" s="34"/>
      <c r="Q2812" s="34"/>
      <c r="R2812" s="5">
        <v>151</v>
      </c>
      <c r="S2812" s="5">
        <v>161.75</v>
      </c>
      <c r="T2812" s="34">
        <v>86.2</v>
      </c>
      <c r="U2812" s="34">
        <v>63.1</v>
      </c>
      <c r="V2812" s="34">
        <v>73.25</v>
      </c>
      <c r="Y2812" s="78"/>
    </row>
    <row r="2813" spans="1:25" outlineLevel="1" x14ac:dyDescent="0.2">
      <c r="A2813" s="27">
        <f t="shared" si="193"/>
        <v>2808</v>
      </c>
      <c r="B2813" s="50">
        <f>B2812+3</f>
        <v>43871</v>
      </c>
      <c r="C2813" s="34">
        <v>81.7</v>
      </c>
      <c r="D2813" s="34">
        <v>96.7</v>
      </c>
      <c r="E2813" s="34">
        <v>1.3</v>
      </c>
      <c r="F2813" s="34">
        <v>13</v>
      </c>
      <c r="G2813" s="34">
        <v>5.7</v>
      </c>
      <c r="H2813" s="34">
        <v>138.15</v>
      </c>
      <c r="I2813" s="34">
        <v>148.5</v>
      </c>
      <c r="J2813" s="34"/>
      <c r="K2813" s="24">
        <f t="shared" si="191"/>
        <v>75.964000000000013</v>
      </c>
      <c r="L2813" s="34"/>
      <c r="M2813" s="24">
        <v>11.6</v>
      </c>
      <c r="N2813" s="76">
        <f t="shared" si="192"/>
        <v>0.15270391237954817</v>
      </c>
      <c r="O2813" s="34"/>
      <c r="P2813" s="34"/>
      <c r="Q2813" s="34"/>
      <c r="R2813" s="5">
        <v>153</v>
      </c>
      <c r="S2813" s="5">
        <v>164</v>
      </c>
      <c r="T2813" s="34">
        <v>85.25</v>
      </c>
      <c r="U2813" s="34">
        <v>63.1</v>
      </c>
      <c r="V2813" s="34">
        <v>72.400000000000006</v>
      </c>
      <c r="Y2813" s="78"/>
    </row>
    <row r="2814" spans="1:25" outlineLevel="1" x14ac:dyDescent="0.2">
      <c r="A2814" s="27">
        <f t="shared" si="193"/>
        <v>2809</v>
      </c>
      <c r="B2814" s="50">
        <f>B2813+1</f>
        <v>43872</v>
      </c>
      <c r="C2814" s="34">
        <v>85.55</v>
      </c>
      <c r="D2814" s="34">
        <v>101.05</v>
      </c>
      <c r="E2814" s="34">
        <v>1.3</v>
      </c>
      <c r="F2814" s="34">
        <v>13</v>
      </c>
      <c r="G2814" s="34">
        <v>5.65</v>
      </c>
      <c r="H2814" s="34">
        <v>139.05000000000001</v>
      </c>
      <c r="I2814" s="34">
        <v>149.5</v>
      </c>
      <c r="J2814" s="34"/>
      <c r="K2814" s="24">
        <f t="shared" si="191"/>
        <v>79.966000000000008</v>
      </c>
      <c r="L2814" s="34"/>
      <c r="M2814" s="24">
        <v>11.92</v>
      </c>
      <c r="N2814" s="76">
        <f t="shared" si="192"/>
        <v>0.14906335192456793</v>
      </c>
      <c r="O2814" s="34"/>
      <c r="P2814" s="34"/>
      <c r="Q2814" s="34"/>
      <c r="R2814" s="5">
        <v>153.5</v>
      </c>
      <c r="S2814" s="5">
        <v>165</v>
      </c>
      <c r="T2814" s="34">
        <v>89.15</v>
      </c>
      <c r="U2814" s="34">
        <v>63.55</v>
      </c>
      <c r="V2814" s="34">
        <v>75.849999999999994</v>
      </c>
      <c r="Y2814" s="78"/>
    </row>
    <row r="2815" spans="1:25" outlineLevel="1" x14ac:dyDescent="0.2">
      <c r="A2815" s="27">
        <f t="shared" si="193"/>
        <v>2810</v>
      </c>
      <c r="B2815" s="50">
        <f>B2814+1</f>
        <v>43873</v>
      </c>
      <c r="C2815" s="34">
        <v>88</v>
      </c>
      <c r="D2815" s="34">
        <v>103.5</v>
      </c>
      <c r="E2815" s="34">
        <v>1.3</v>
      </c>
      <c r="F2815" s="34">
        <v>12.8</v>
      </c>
      <c r="G2815" s="34">
        <v>5.65</v>
      </c>
      <c r="H2815" s="34">
        <v>139.44999999999999</v>
      </c>
      <c r="I2815" s="34">
        <v>149.75</v>
      </c>
      <c r="J2815" s="34"/>
      <c r="K2815" s="24">
        <f t="shared" ref="K2815" si="194">+D2815*0.92-F2815</f>
        <v>82.42</v>
      </c>
      <c r="L2815" s="34"/>
      <c r="M2815" s="24">
        <v>12.12</v>
      </c>
      <c r="N2815" s="76">
        <f t="shared" ref="N2815" si="195">+M2815/K2815</f>
        <v>0.14705168648386313</v>
      </c>
      <c r="O2815" s="34"/>
      <c r="P2815" s="34"/>
      <c r="Q2815" s="34"/>
      <c r="R2815" s="5">
        <v>154</v>
      </c>
      <c r="S2815" s="5">
        <v>165.25</v>
      </c>
      <c r="T2815" s="34">
        <v>91.65</v>
      </c>
      <c r="U2815" s="34">
        <v>64.599999999999994</v>
      </c>
      <c r="V2815" s="34">
        <v>78.05</v>
      </c>
      <c r="Y2815" s="78"/>
    </row>
    <row r="2816" spans="1:25" outlineLevel="1" x14ac:dyDescent="0.2">
      <c r="A2816" s="27">
        <f t="shared" si="193"/>
        <v>2811</v>
      </c>
      <c r="B2816" s="50">
        <f>B2815+1</f>
        <v>43874</v>
      </c>
      <c r="C2816" s="34">
        <v>88.2</v>
      </c>
      <c r="D2816" s="34">
        <v>103.7</v>
      </c>
      <c r="E2816" s="34">
        <v>1.35</v>
      </c>
      <c r="F2816" s="34">
        <v>12.8</v>
      </c>
      <c r="G2816" s="34">
        <v>5.55</v>
      </c>
      <c r="H2816" s="34">
        <v>139.44999999999999</v>
      </c>
      <c r="I2816" s="34">
        <v>149.75</v>
      </c>
      <c r="J2816" s="34"/>
      <c r="K2816" s="24">
        <f t="shared" ref="K2816:K2818" si="196">+D2816*0.92-F2816</f>
        <v>82.604000000000013</v>
      </c>
      <c r="L2816" s="34"/>
      <c r="M2816" s="24">
        <v>11.93</v>
      </c>
      <c r="N2816" s="76">
        <f t="shared" ref="N2816" si="197">+M2816/K2816</f>
        <v>0.14442399883782864</v>
      </c>
      <c r="O2816" s="34"/>
      <c r="P2816" s="34"/>
      <c r="Q2816" s="34"/>
      <c r="R2816" s="5">
        <v>155</v>
      </c>
      <c r="S2816" s="5">
        <v>165.25</v>
      </c>
      <c r="T2816" s="34">
        <v>91.85</v>
      </c>
      <c r="U2816" s="34">
        <v>64.599999999999994</v>
      </c>
      <c r="V2816" s="34">
        <v>78.3</v>
      </c>
      <c r="Y2816" s="78"/>
    </row>
    <row r="2817" spans="1:25" outlineLevel="1" x14ac:dyDescent="0.2">
      <c r="A2817" s="27">
        <f t="shared" si="193"/>
        <v>2812</v>
      </c>
      <c r="B2817" s="50">
        <f>B2816+1</f>
        <v>43875</v>
      </c>
      <c r="C2817" s="34">
        <v>88.35</v>
      </c>
      <c r="D2817" s="34">
        <v>103.7</v>
      </c>
      <c r="E2817" s="34">
        <v>1.35</v>
      </c>
      <c r="F2817" s="34">
        <v>12.8</v>
      </c>
      <c r="G2817" s="34">
        <v>5.6</v>
      </c>
      <c r="H2817" s="34">
        <v>139.30000000000001</v>
      </c>
      <c r="I2817" s="34">
        <v>149.75</v>
      </c>
      <c r="J2817" s="34"/>
      <c r="K2817" s="24">
        <f t="shared" si="196"/>
        <v>82.604000000000013</v>
      </c>
      <c r="L2817" s="34"/>
      <c r="M2817" s="24">
        <v>11.87</v>
      </c>
      <c r="N2817" s="76">
        <f t="shared" ref="N2817:N2818" si="198">+M2817/K2817</f>
        <v>0.14369764176068953</v>
      </c>
      <c r="O2817" s="34"/>
      <c r="P2817" s="34"/>
      <c r="Q2817" s="34"/>
      <c r="R2817" s="5">
        <v>156.25</v>
      </c>
      <c r="S2817" s="5">
        <v>165.25</v>
      </c>
      <c r="T2817" s="34">
        <v>92</v>
      </c>
      <c r="U2817" s="34">
        <v>64.599999999999994</v>
      </c>
      <c r="V2817" s="34">
        <v>78.3</v>
      </c>
      <c r="Y2817" s="78"/>
    </row>
    <row r="2818" spans="1:25" outlineLevel="1" x14ac:dyDescent="0.2">
      <c r="A2818" s="27">
        <f t="shared" si="193"/>
        <v>2813</v>
      </c>
      <c r="B2818" s="50">
        <f>B2817+3</f>
        <v>43878</v>
      </c>
      <c r="C2818" s="34">
        <v>90.1</v>
      </c>
      <c r="D2818" s="34">
        <v>105.45</v>
      </c>
      <c r="E2818" s="34">
        <v>1.4</v>
      </c>
      <c r="F2818" s="34">
        <v>12.85</v>
      </c>
      <c r="G2818" s="34">
        <v>5.7</v>
      </c>
      <c r="H2818" s="34">
        <v>139.44999999999999</v>
      </c>
      <c r="I2818" s="34">
        <v>150</v>
      </c>
      <c r="J2818" s="34"/>
      <c r="K2818" s="24">
        <f t="shared" si="196"/>
        <v>84.164000000000016</v>
      </c>
      <c r="L2818" s="34"/>
      <c r="M2818" s="24">
        <v>11.87</v>
      </c>
      <c r="N2818" s="76">
        <f t="shared" si="198"/>
        <v>0.14103417137968724</v>
      </c>
      <c r="O2818" s="34"/>
      <c r="P2818" s="34"/>
      <c r="Q2818" s="34"/>
      <c r="R2818" s="5">
        <v>156.25</v>
      </c>
      <c r="S2818" s="5">
        <v>165.25</v>
      </c>
      <c r="T2818" s="34">
        <v>93.8</v>
      </c>
      <c r="U2818" s="34">
        <v>65.099999999999994</v>
      </c>
      <c r="V2818" s="34">
        <v>79.7</v>
      </c>
      <c r="Y2818" s="78"/>
    </row>
    <row r="2819" spans="1:25" outlineLevel="1" x14ac:dyDescent="0.2">
      <c r="A2819" s="27">
        <f t="shared" si="193"/>
        <v>2814</v>
      </c>
      <c r="B2819" s="50">
        <f>B2818+1</f>
        <v>43879</v>
      </c>
      <c r="C2819" s="34">
        <v>89.15</v>
      </c>
      <c r="D2819" s="34">
        <v>104.5</v>
      </c>
      <c r="E2819" s="34">
        <v>1.4</v>
      </c>
      <c r="F2819" s="34">
        <v>12.85</v>
      </c>
      <c r="G2819" s="34">
        <v>5.85</v>
      </c>
      <c r="H2819" s="34">
        <v>142.55000000000001</v>
      </c>
      <c r="I2819" s="34">
        <v>153</v>
      </c>
      <c r="J2819" s="34"/>
      <c r="K2819" s="24">
        <f t="shared" ref="K2819" si="199">+D2819*0.92-F2819</f>
        <v>83.29</v>
      </c>
      <c r="L2819" s="34"/>
      <c r="M2819" s="24">
        <v>12.02</v>
      </c>
      <c r="N2819" s="76">
        <f t="shared" ref="N2819" si="200">+M2819/K2819</f>
        <v>0.14431504382278784</v>
      </c>
      <c r="O2819" s="34"/>
      <c r="P2819" s="34"/>
      <c r="Q2819" s="34"/>
      <c r="R2819" s="5">
        <v>158.25</v>
      </c>
      <c r="S2819" s="5">
        <v>169.25</v>
      </c>
      <c r="T2819" s="34">
        <v>92.8</v>
      </c>
      <c r="U2819" s="34">
        <v>64.650000000000006</v>
      </c>
      <c r="V2819" s="34">
        <v>79</v>
      </c>
      <c r="Y2819" s="78"/>
    </row>
    <row r="2820" spans="1:25" outlineLevel="1" x14ac:dyDescent="0.2">
      <c r="A2820" s="27">
        <f t="shared" si="193"/>
        <v>2815</v>
      </c>
      <c r="B2820" s="50">
        <f>B2819+1</f>
        <v>43880</v>
      </c>
      <c r="C2820" s="34">
        <v>89.15</v>
      </c>
      <c r="D2820" s="34">
        <v>104.15</v>
      </c>
      <c r="E2820" s="34">
        <v>1.4</v>
      </c>
      <c r="F2820" s="34">
        <v>13.05</v>
      </c>
      <c r="G2820" s="34">
        <v>5.95</v>
      </c>
      <c r="H2820" s="34">
        <v>143.5</v>
      </c>
      <c r="I2820" s="34">
        <v>154.25</v>
      </c>
      <c r="J2820" s="34"/>
      <c r="K2820" s="24">
        <f t="shared" ref="K2820" si="201">+D2820*0.92-F2820</f>
        <v>82.768000000000015</v>
      </c>
      <c r="L2820" s="34"/>
      <c r="M2820" s="24">
        <v>12.05</v>
      </c>
      <c r="N2820" s="76">
        <f t="shared" ref="N2820" si="202">+M2820/K2820</f>
        <v>0.14558766673110379</v>
      </c>
      <c r="O2820" s="34"/>
      <c r="P2820" s="34"/>
      <c r="Q2820" s="34"/>
      <c r="R2820" s="5">
        <v>158.25</v>
      </c>
      <c r="S2820" s="5">
        <v>169.25</v>
      </c>
      <c r="T2820" s="34">
        <v>92.8</v>
      </c>
      <c r="U2820" s="34">
        <v>64.650000000000006</v>
      </c>
      <c r="V2820" s="34">
        <v>79.05</v>
      </c>
      <c r="Y2820" s="78"/>
    </row>
    <row r="2821" spans="1:25" outlineLevel="1" x14ac:dyDescent="0.2">
      <c r="A2821" s="27">
        <f t="shared" si="193"/>
        <v>2816</v>
      </c>
      <c r="B2821" s="50">
        <f>B2820+1</f>
        <v>43881</v>
      </c>
      <c r="C2821" s="34">
        <v>91.1</v>
      </c>
      <c r="D2821" s="34">
        <v>106.1</v>
      </c>
      <c r="E2821" s="34">
        <v>1.4</v>
      </c>
      <c r="F2821" s="34">
        <v>13</v>
      </c>
      <c r="G2821" s="34">
        <v>5.9</v>
      </c>
      <c r="H2821" s="34">
        <v>143.5</v>
      </c>
      <c r="I2821" s="34">
        <v>154.25</v>
      </c>
      <c r="J2821" s="34"/>
      <c r="K2821" s="24">
        <f t="shared" ref="K2821" si="203">+D2821*0.92-F2821</f>
        <v>84.611999999999995</v>
      </c>
      <c r="L2821" s="34"/>
      <c r="M2821" s="24">
        <v>11.85</v>
      </c>
      <c r="N2821" s="76">
        <f t="shared" ref="N2821" si="204">+M2821/K2821</f>
        <v>0.14005105658771805</v>
      </c>
      <c r="O2821" s="34"/>
      <c r="P2821" s="34"/>
      <c r="Q2821" s="34"/>
      <c r="R2821" s="5">
        <v>158.25</v>
      </c>
      <c r="S2821" s="5">
        <v>169.5</v>
      </c>
      <c r="T2821" s="34">
        <v>94.8</v>
      </c>
      <c r="U2821" s="34">
        <v>65.900000000000006</v>
      </c>
      <c r="V2821" s="34">
        <v>80.95</v>
      </c>
      <c r="Y2821" s="78"/>
    </row>
    <row r="2822" spans="1:25" outlineLevel="1" x14ac:dyDescent="0.2">
      <c r="A2822" s="27">
        <f t="shared" si="193"/>
        <v>2817</v>
      </c>
      <c r="B2822" s="50">
        <f>B2821+1</f>
        <v>43882</v>
      </c>
      <c r="C2822" s="34">
        <v>91.8</v>
      </c>
      <c r="D2822" s="34">
        <v>106.8</v>
      </c>
      <c r="E2822" s="34">
        <v>1.4</v>
      </c>
      <c r="F2822" s="34">
        <v>13</v>
      </c>
      <c r="G2822" s="34">
        <v>6</v>
      </c>
      <c r="H2822" s="34">
        <v>143.5</v>
      </c>
      <c r="I2822" s="34">
        <v>154.25</v>
      </c>
      <c r="J2822" s="34"/>
      <c r="K2822" s="24">
        <f t="shared" ref="K2822" si="205">+D2822*0.92-F2822</f>
        <v>85.256</v>
      </c>
      <c r="L2822" s="34"/>
      <c r="M2822" s="24">
        <v>11.42</v>
      </c>
      <c r="N2822" s="76">
        <f t="shared" ref="N2822" si="206">+M2822/K2822</f>
        <v>0.13394951674955427</v>
      </c>
      <c r="O2822" s="34"/>
      <c r="P2822" s="34"/>
      <c r="Q2822" s="34"/>
      <c r="R2822" s="5">
        <v>159.5</v>
      </c>
      <c r="S2822" s="5">
        <v>170</v>
      </c>
      <c r="T2822" s="34">
        <v>95.5</v>
      </c>
      <c r="U2822" s="34">
        <v>65.900000000000006</v>
      </c>
      <c r="V2822" s="34">
        <v>81.95</v>
      </c>
      <c r="Y2822" s="78"/>
    </row>
    <row r="2823" spans="1:25" outlineLevel="1" x14ac:dyDescent="0.2">
      <c r="A2823" s="27">
        <f t="shared" si="193"/>
        <v>2818</v>
      </c>
      <c r="B2823" s="50">
        <f>B2822+3</f>
        <v>43885</v>
      </c>
      <c r="C2823" s="34">
        <v>91.2</v>
      </c>
      <c r="D2823" s="34">
        <v>106.2</v>
      </c>
      <c r="E2823" s="34">
        <v>1.4</v>
      </c>
      <c r="F2823" s="34">
        <v>13</v>
      </c>
      <c r="G2823" s="34">
        <v>5.75</v>
      </c>
      <c r="H2823" s="34">
        <v>143.6</v>
      </c>
      <c r="I2823" s="34">
        <v>154.25</v>
      </c>
      <c r="J2823" s="34"/>
      <c r="K2823" s="24">
        <f t="shared" ref="K2823" si="207">+D2823*0.92-F2823</f>
        <v>84.704000000000008</v>
      </c>
      <c r="L2823" s="34"/>
      <c r="M2823" s="24">
        <v>10.56</v>
      </c>
      <c r="N2823" s="76">
        <f t="shared" ref="N2823" si="208">+M2823/K2823</f>
        <v>0.12466943709860219</v>
      </c>
      <c r="O2823" s="34"/>
      <c r="P2823" s="34"/>
      <c r="Q2823" s="34"/>
      <c r="R2823" s="5">
        <v>159.5</v>
      </c>
      <c r="S2823" s="5">
        <v>170</v>
      </c>
      <c r="T2823" s="34">
        <v>94.9</v>
      </c>
      <c r="U2823" s="34">
        <v>65.099999999999994</v>
      </c>
      <c r="V2823" s="34">
        <v>81.400000000000006</v>
      </c>
      <c r="Y2823" s="78"/>
    </row>
    <row r="2824" spans="1:25" outlineLevel="1" x14ac:dyDescent="0.2">
      <c r="A2824" s="27">
        <f t="shared" si="193"/>
        <v>2819</v>
      </c>
      <c r="B2824" s="50">
        <f>B2823+1</f>
        <v>43886</v>
      </c>
      <c r="C2824" s="34">
        <v>90.1</v>
      </c>
      <c r="D2824" s="34">
        <v>105.1</v>
      </c>
      <c r="E2824" s="34">
        <v>1.4</v>
      </c>
      <c r="F2824" s="34">
        <v>12.95</v>
      </c>
      <c r="G2824" s="34">
        <v>5.5</v>
      </c>
      <c r="H2824" s="34">
        <v>143.69999999999999</v>
      </c>
      <c r="I2824" s="34">
        <v>154.25</v>
      </c>
      <c r="J2824" s="34"/>
      <c r="K2824" s="24">
        <f t="shared" ref="K2824" si="209">+D2824*0.92-F2824</f>
        <v>83.74199999999999</v>
      </c>
      <c r="L2824" s="34"/>
      <c r="M2824" s="24">
        <v>10.31</v>
      </c>
      <c r="N2824" s="76">
        <f t="shared" ref="N2824" si="210">+M2824/K2824</f>
        <v>0.12311623796900005</v>
      </c>
      <c r="O2824" s="34"/>
      <c r="P2824" s="34"/>
      <c r="Q2824" s="34"/>
      <c r="R2824" s="5">
        <v>159.5</v>
      </c>
      <c r="S2824" s="5">
        <v>170</v>
      </c>
      <c r="T2824" s="34">
        <v>93.8</v>
      </c>
      <c r="U2824" s="34">
        <v>64.099999999999994</v>
      </c>
      <c r="V2824" s="34">
        <v>80.400000000000006</v>
      </c>
      <c r="Y2824" s="78"/>
    </row>
    <row r="2825" spans="1:25" outlineLevel="1" x14ac:dyDescent="0.2">
      <c r="A2825" s="27">
        <f t="shared" si="193"/>
        <v>2820</v>
      </c>
      <c r="B2825" s="50">
        <f>B2824+1</f>
        <v>43887</v>
      </c>
      <c r="C2825" s="34">
        <v>87.35</v>
      </c>
      <c r="D2825" s="34">
        <v>102.35</v>
      </c>
      <c r="E2825" s="34">
        <v>1.4</v>
      </c>
      <c r="F2825" s="34">
        <v>12.5</v>
      </c>
      <c r="G2825" s="34">
        <v>5.5</v>
      </c>
      <c r="H2825" s="34">
        <v>145.94999999999999</v>
      </c>
      <c r="I2825" s="34">
        <v>156.25</v>
      </c>
      <c r="J2825" s="34"/>
      <c r="K2825" s="24">
        <f t="shared" ref="K2825" si="211">+D2825*0.92-F2825</f>
        <v>81.661999999999992</v>
      </c>
      <c r="L2825" s="34"/>
      <c r="M2825" s="24">
        <v>10.18</v>
      </c>
      <c r="N2825" s="76">
        <f t="shared" ref="N2825" si="212">+M2825/K2825</f>
        <v>0.12466018466361344</v>
      </c>
      <c r="O2825" s="34"/>
      <c r="P2825" s="34"/>
      <c r="Q2825" s="34"/>
      <c r="R2825" s="5">
        <v>159.5</v>
      </c>
      <c r="S2825" s="5">
        <v>170</v>
      </c>
      <c r="T2825" s="34">
        <v>91</v>
      </c>
      <c r="U2825" s="34">
        <v>64.849999999999994</v>
      </c>
      <c r="V2825" s="34">
        <v>78.25</v>
      </c>
      <c r="Y2825" s="78"/>
    </row>
    <row r="2826" spans="1:25" outlineLevel="1" x14ac:dyDescent="0.2">
      <c r="A2826" s="27">
        <f t="shared" si="193"/>
        <v>2821</v>
      </c>
      <c r="B2826" s="50">
        <f>B2825+1</f>
        <v>43888</v>
      </c>
      <c r="C2826" s="34">
        <v>85.4</v>
      </c>
      <c r="D2826" s="34">
        <v>100.4</v>
      </c>
      <c r="E2826" s="34">
        <v>1.4</v>
      </c>
      <c r="F2826" s="34">
        <v>12.5</v>
      </c>
      <c r="G2826" s="34">
        <v>5.45</v>
      </c>
      <c r="H2826" s="34">
        <v>147.80000000000001</v>
      </c>
      <c r="I2826" s="34">
        <v>158</v>
      </c>
      <c r="J2826" s="34"/>
      <c r="K2826" s="24">
        <f t="shared" ref="K2826" si="213">+D2826*0.92-F2826</f>
        <v>79.868000000000009</v>
      </c>
      <c r="L2826" s="34"/>
      <c r="M2826" s="24">
        <v>9.92</v>
      </c>
      <c r="N2826" s="76">
        <f t="shared" ref="N2826" si="214">+M2826/K2826</f>
        <v>0.12420493814794409</v>
      </c>
      <c r="O2826" s="34"/>
      <c r="P2826" s="34"/>
      <c r="Q2826" s="34"/>
      <c r="R2826" s="5">
        <v>162.75</v>
      </c>
      <c r="S2826" s="5">
        <v>172.5</v>
      </c>
      <c r="T2826" s="34">
        <v>89</v>
      </c>
      <c r="U2826" s="34">
        <v>63.6</v>
      </c>
      <c r="V2826" s="34">
        <v>76.5</v>
      </c>
      <c r="Y2826" s="78"/>
    </row>
    <row r="2827" spans="1:25" outlineLevel="1" x14ac:dyDescent="0.2">
      <c r="A2827" s="27">
        <f t="shared" si="193"/>
        <v>2822</v>
      </c>
      <c r="B2827" s="50">
        <f>B2826+1</f>
        <v>43889</v>
      </c>
      <c r="C2827" s="34">
        <v>83.9</v>
      </c>
      <c r="D2827" s="34">
        <v>98.9</v>
      </c>
      <c r="E2827" s="34">
        <v>1.35</v>
      </c>
      <c r="F2827" s="34">
        <v>12.45</v>
      </c>
      <c r="G2827" s="34">
        <v>5.2</v>
      </c>
      <c r="H2827" s="34">
        <v>147.80000000000001</v>
      </c>
      <c r="I2827" s="34">
        <v>158</v>
      </c>
      <c r="J2827" s="34"/>
      <c r="K2827" s="24">
        <f t="shared" ref="K2827:K2830" si="215">+D2827*0.92-F2827</f>
        <v>78.538000000000011</v>
      </c>
      <c r="L2827" s="34"/>
      <c r="M2827" s="24">
        <v>9.82</v>
      </c>
      <c r="N2827" s="76">
        <f t="shared" ref="N2827" si="216">+M2827/K2827</f>
        <v>0.12503501489724717</v>
      </c>
      <c r="O2827" s="34"/>
      <c r="P2827" s="34"/>
      <c r="Q2827" s="34"/>
      <c r="R2827" s="5">
        <v>162.75</v>
      </c>
      <c r="S2827" s="5">
        <v>172.5</v>
      </c>
      <c r="T2827" s="34">
        <v>87.5</v>
      </c>
      <c r="U2827" s="34">
        <v>63.6</v>
      </c>
      <c r="V2827" s="34">
        <v>75.5</v>
      </c>
      <c r="Y2827" s="78"/>
    </row>
    <row r="2828" spans="1:25" outlineLevel="1" x14ac:dyDescent="0.2">
      <c r="A2828" s="27">
        <f t="shared" si="193"/>
        <v>2823</v>
      </c>
      <c r="B2828" s="50">
        <f>B2827+3</f>
        <v>43892</v>
      </c>
      <c r="C2828" s="34">
        <v>88.85</v>
      </c>
      <c r="D2828" s="34">
        <v>103.85</v>
      </c>
      <c r="E2828" s="34">
        <v>1.4</v>
      </c>
      <c r="F2828" s="34">
        <v>12.35</v>
      </c>
      <c r="G2828" s="34">
        <v>5.0999999999999996</v>
      </c>
      <c r="H2828" s="34">
        <v>147.80000000000001</v>
      </c>
      <c r="I2828" s="34">
        <v>158</v>
      </c>
      <c r="J2828" s="34"/>
      <c r="K2828" s="24">
        <f t="shared" si="215"/>
        <v>83.192000000000007</v>
      </c>
      <c r="L2828" s="34"/>
      <c r="M2828" s="24">
        <v>10.27</v>
      </c>
      <c r="N2828" s="76">
        <f t="shared" ref="N2828" si="217">+M2828/K2828</f>
        <v>0.12344937013174342</v>
      </c>
      <c r="O2828" s="34"/>
      <c r="P2828" s="34"/>
      <c r="Q2828" s="34"/>
      <c r="R2828" s="5">
        <v>162.75</v>
      </c>
      <c r="S2828" s="5">
        <v>172.5</v>
      </c>
      <c r="T2828" s="34">
        <v>92.5</v>
      </c>
      <c r="U2828" s="34">
        <v>66.5</v>
      </c>
      <c r="V2828" s="34">
        <v>79.349999999999994</v>
      </c>
      <c r="Y2828" s="78"/>
    </row>
    <row r="2829" spans="1:25" outlineLevel="1" x14ac:dyDescent="0.2">
      <c r="A2829" s="27">
        <f t="shared" si="193"/>
        <v>2824</v>
      </c>
      <c r="B2829" s="50">
        <f>B2828+1</f>
        <v>43893</v>
      </c>
      <c r="C2829" s="34">
        <v>87.85</v>
      </c>
      <c r="D2829" s="34">
        <v>102.85</v>
      </c>
      <c r="E2829" s="34">
        <v>1.4</v>
      </c>
      <c r="F2829" s="34">
        <v>12.35</v>
      </c>
      <c r="G2829" s="34">
        <v>5.0999999999999996</v>
      </c>
      <c r="H2829" s="34">
        <v>147.75</v>
      </c>
      <c r="I2829" s="34">
        <v>158</v>
      </c>
      <c r="J2829" s="34"/>
      <c r="K2829" s="24">
        <f t="shared" si="215"/>
        <v>82.272000000000006</v>
      </c>
      <c r="L2829" s="34"/>
      <c r="M2829" s="24">
        <v>10.220000000000001</v>
      </c>
      <c r="N2829" s="76">
        <f t="shared" ref="N2829" si="218">+M2829/K2829</f>
        <v>0.12422209257098406</v>
      </c>
      <c r="O2829" s="34"/>
      <c r="P2829" s="34"/>
      <c r="Q2829" s="34"/>
      <c r="R2829" s="5">
        <v>162.75</v>
      </c>
      <c r="S2829" s="5">
        <v>173.5</v>
      </c>
      <c r="T2829" s="34">
        <v>91.5</v>
      </c>
      <c r="U2829" s="34">
        <v>65.400000000000006</v>
      </c>
      <c r="V2829" s="34">
        <v>78.75</v>
      </c>
      <c r="Y2829" s="78"/>
    </row>
    <row r="2830" spans="1:25" outlineLevel="1" x14ac:dyDescent="0.2">
      <c r="A2830" s="27">
        <f t="shared" si="193"/>
        <v>2825</v>
      </c>
      <c r="B2830" s="50">
        <f>B2829+1</f>
        <v>43894</v>
      </c>
      <c r="C2830" s="34">
        <v>90.95</v>
      </c>
      <c r="D2830" s="34">
        <v>105.95</v>
      </c>
      <c r="E2830" s="34">
        <v>1.4</v>
      </c>
      <c r="F2830" s="34">
        <v>12.3</v>
      </c>
      <c r="G2830" s="34">
        <v>5</v>
      </c>
      <c r="H2830" s="34">
        <v>147.65</v>
      </c>
      <c r="I2830" s="34">
        <v>158</v>
      </c>
      <c r="J2830" s="34"/>
      <c r="K2830" s="24">
        <f t="shared" si="215"/>
        <v>85.174000000000007</v>
      </c>
      <c r="L2830" s="34"/>
      <c r="M2830" s="24">
        <v>10.56</v>
      </c>
      <c r="N2830" s="76">
        <f t="shared" ref="N2830" si="219">+M2830/K2830</f>
        <v>0.12398149670087115</v>
      </c>
      <c r="O2830" s="34"/>
      <c r="P2830" s="34"/>
      <c r="Q2830" s="34"/>
      <c r="R2830" s="5">
        <v>162.75</v>
      </c>
      <c r="S2830" s="5">
        <v>173.5</v>
      </c>
      <c r="T2830" s="34">
        <v>94.5</v>
      </c>
      <c r="U2830" s="34">
        <v>66.849999999999994</v>
      </c>
      <c r="V2830" s="34">
        <v>81.25</v>
      </c>
      <c r="Y2830" s="78"/>
    </row>
    <row r="2831" spans="1:25" outlineLevel="1" x14ac:dyDescent="0.2">
      <c r="A2831" s="27">
        <f t="shared" si="193"/>
        <v>2826</v>
      </c>
      <c r="B2831" s="50">
        <f>B2830+1</f>
        <v>43895</v>
      </c>
      <c r="C2831" s="34">
        <v>91.9</v>
      </c>
      <c r="D2831" s="34">
        <v>106.9</v>
      </c>
      <c r="E2831" s="34">
        <v>1.45</v>
      </c>
      <c r="F2831" s="34">
        <v>12.15</v>
      </c>
      <c r="G2831" s="34">
        <v>4.95</v>
      </c>
      <c r="H2831" s="34">
        <v>145.55000000000001</v>
      </c>
      <c r="I2831" s="34">
        <v>156</v>
      </c>
      <c r="J2831" s="34"/>
      <c r="K2831" s="24">
        <f t="shared" ref="K2831" si="220">+D2831*0.92-F2831</f>
        <v>86.198000000000008</v>
      </c>
      <c r="L2831" s="34"/>
      <c r="M2831" s="24">
        <v>10.119999999999999</v>
      </c>
      <c r="N2831" s="76">
        <f t="shared" ref="N2831" si="221">+M2831/K2831</f>
        <v>0.11740411610478199</v>
      </c>
      <c r="O2831" s="34"/>
      <c r="P2831" s="34"/>
      <c r="Q2831" s="34"/>
      <c r="R2831" s="5">
        <v>159.5</v>
      </c>
      <c r="S2831" s="5">
        <v>171.5</v>
      </c>
      <c r="T2831" s="34">
        <v>95.2</v>
      </c>
      <c r="U2831" s="34">
        <v>66.849999999999994</v>
      </c>
      <c r="V2831" s="34">
        <v>82.55</v>
      </c>
      <c r="Y2831" s="78"/>
    </row>
    <row r="2832" spans="1:25" outlineLevel="1" x14ac:dyDescent="0.2">
      <c r="A2832" s="27">
        <f t="shared" si="193"/>
        <v>2827</v>
      </c>
      <c r="B2832" s="50">
        <f>B2831+1</f>
        <v>43896</v>
      </c>
      <c r="C2832" s="34">
        <v>89.5</v>
      </c>
      <c r="D2832" s="34">
        <v>104.5</v>
      </c>
      <c r="E2832" s="34">
        <v>1.45</v>
      </c>
      <c r="F2832" s="34">
        <v>11.5</v>
      </c>
      <c r="G2832" s="34">
        <v>4.9000000000000004</v>
      </c>
      <c r="H2832" s="34">
        <v>145.69999999999999</v>
      </c>
      <c r="I2832" s="34">
        <v>156</v>
      </c>
      <c r="J2832" s="34"/>
      <c r="K2832" s="24">
        <f t="shared" ref="K2832" si="222">+D2832*0.92-F2832</f>
        <v>84.64</v>
      </c>
      <c r="L2832" s="34"/>
      <c r="M2832" s="24">
        <v>9.5299999999999994</v>
      </c>
      <c r="N2832" s="76">
        <f t="shared" ref="N2832" si="223">+M2832/K2832</f>
        <v>0.11259451795841209</v>
      </c>
      <c r="O2832" s="34"/>
      <c r="P2832" s="34"/>
      <c r="Q2832" s="34"/>
      <c r="R2832" s="5">
        <v>159.5</v>
      </c>
      <c r="S2832" s="5">
        <v>171.5</v>
      </c>
      <c r="T2832" s="34">
        <v>92.75</v>
      </c>
      <c r="U2832" s="34">
        <v>66.849999999999994</v>
      </c>
      <c r="V2832" s="34">
        <v>80.900000000000006</v>
      </c>
      <c r="Y2832" s="78"/>
    </row>
    <row r="2833" spans="1:25" outlineLevel="1" x14ac:dyDescent="0.2">
      <c r="A2833" s="27">
        <f t="shared" si="193"/>
        <v>2828</v>
      </c>
      <c r="B2833" s="50">
        <f>B2832+3</f>
        <v>43899</v>
      </c>
      <c r="C2833" s="34">
        <v>87.2</v>
      </c>
      <c r="D2833" s="34">
        <v>102.2</v>
      </c>
      <c r="E2833" s="34">
        <v>1.4</v>
      </c>
      <c r="F2833" s="34">
        <v>11</v>
      </c>
      <c r="G2833" s="34">
        <v>4.25</v>
      </c>
      <c r="H2833" s="34">
        <v>146.5</v>
      </c>
      <c r="I2833" s="34">
        <v>155.75</v>
      </c>
      <c r="J2833" s="34"/>
      <c r="K2833" s="24">
        <f t="shared" ref="K2833" si="224">+D2833*0.92-F2833</f>
        <v>83.024000000000001</v>
      </c>
      <c r="L2833" s="34"/>
      <c r="M2833" s="24">
        <v>7.97</v>
      </c>
      <c r="N2833" s="76">
        <f t="shared" ref="N2833" si="225">+M2833/K2833</f>
        <v>9.5996338408171122E-2</v>
      </c>
      <c r="O2833" s="34"/>
      <c r="P2833" s="34"/>
      <c r="Q2833" s="34"/>
      <c r="R2833" s="5">
        <v>159</v>
      </c>
      <c r="S2833" s="5">
        <v>171.25</v>
      </c>
      <c r="T2833" s="34">
        <v>90.45</v>
      </c>
      <c r="U2833" s="34">
        <v>65.25</v>
      </c>
      <c r="V2833" s="34">
        <v>78.8</v>
      </c>
      <c r="Y2833" s="78"/>
    </row>
    <row r="2834" spans="1:25" outlineLevel="1" x14ac:dyDescent="0.2">
      <c r="A2834" s="27">
        <f t="shared" si="193"/>
        <v>2829</v>
      </c>
      <c r="B2834" s="50">
        <f>B2833+1</f>
        <v>43900</v>
      </c>
      <c r="C2834" s="34">
        <v>91.4</v>
      </c>
      <c r="D2834" s="34">
        <v>106.4</v>
      </c>
      <c r="E2834" s="34">
        <v>1.45</v>
      </c>
      <c r="F2834" s="34">
        <v>10.9</v>
      </c>
      <c r="G2834" s="34">
        <v>4.5999999999999996</v>
      </c>
      <c r="H2834" s="34">
        <v>145.75</v>
      </c>
      <c r="I2834" s="34">
        <v>155.25</v>
      </c>
      <c r="J2834" s="34"/>
      <c r="K2834" s="24">
        <f t="shared" ref="K2834" si="226">+D2834*0.92-F2834</f>
        <v>86.988</v>
      </c>
      <c r="L2834" s="34"/>
      <c r="M2834" s="24">
        <v>9.4</v>
      </c>
      <c r="N2834" s="76">
        <f t="shared" ref="N2834" si="227">+M2834/K2834</f>
        <v>0.10806088196073022</v>
      </c>
      <c r="O2834" s="34"/>
      <c r="P2834" s="34"/>
      <c r="Q2834" s="34"/>
      <c r="R2834" s="5">
        <v>158</v>
      </c>
      <c r="S2834" s="5">
        <v>170</v>
      </c>
      <c r="T2834" s="34">
        <v>95.25</v>
      </c>
      <c r="U2834" s="34">
        <v>68.2</v>
      </c>
      <c r="V2834" s="34">
        <v>82.3</v>
      </c>
      <c r="Y2834" s="78"/>
    </row>
    <row r="2835" spans="1:25" outlineLevel="1" x14ac:dyDescent="0.2">
      <c r="A2835" s="27">
        <f t="shared" si="193"/>
        <v>2830</v>
      </c>
      <c r="B2835" s="50">
        <f>B2834+1</f>
        <v>43901</v>
      </c>
      <c r="C2835" s="34">
        <v>89.35</v>
      </c>
      <c r="D2835" s="34">
        <v>104.35</v>
      </c>
      <c r="E2835" s="34">
        <v>1.45</v>
      </c>
      <c r="F2835" s="34">
        <v>10.85</v>
      </c>
      <c r="G2835" s="34">
        <v>4.5999999999999996</v>
      </c>
      <c r="H2835" s="34">
        <v>145.25</v>
      </c>
      <c r="I2835" s="34">
        <v>155</v>
      </c>
      <c r="J2835" s="34"/>
      <c r="K2835" s="24">
        <f t="shared" ref="K2835" si="228">+D2835*0.92-F2835</f>
        <v>85.152000000000001</v>
      </c>
      <c r="L2835" s="34"/>
      <c r="M2835" s="24">
        <v>8.5</v>
      </c>
      <c r="N2835" s="76">
        <f t="shared" ref="N2835" si="229">+M2835/K2835</f>
        <v>9.9821495678316427E-2</v>
      </c>
      <c r="O2835" s="34"/>
      <c r="P2835" s="34"/>
      <c r="Q2835" s="34"/>
      <c r="R2835" s="5">
        <v>157.5</v>
      </c>
      <c r="S2835" s="5">
        <v>169.25</v>
      </c>
      <c r="T2835" s="34">
        <v>93.15</v>
      </c>
      <c r="U2835" s="34">
        <v>66.849999999999994</v>
      </c>
      <c r="V2835" s="34">
        <v>80.55</v>
      </c>
      <c r="Y2835" s="78"/>
    </row>
    <row r="2836" spans="1:25" outlineLevel="1" x14ac:dyDescent="0.2">
      <c r="A2836" s="27">
        <f t="shared" si="193"/>
        <v>2831</v>
      </c>
      <c r="B2836" s="50">
        <f>B2835+1</f>
        <v>43902</v>
      </c>
      <c r="C2836" s="34">
        <v>90.1</v>
      </c>
      <c r="D2836" s="34">
        <v>105.1</v>
      </c>
      <c r="E2836" s="34">
        <v>1.2</v>
      </c>
      <c r="F2836" s="34">
        <v>10.7</v>
      </c>
      <c r="G2836" s="34">
        <v>4.45</v>
      </c>
      <c r="H2836" s="34">
        <v>145.5</v>
      </c>
      <c r="I2836" s="34">
        <v>155</v>
      </c>
      <c r="J2836" s="34"/>
      <c r="K2836" s="24">
        <f t="shared" ref="K2836:K2837" si="230">+D2836*0.92-F2836</f>
        <v>85.99199999999999</v>
      </c>
      <c r="L2836" s="34"/>
      <c r="M2836" s="24">
        <v>7.16</v>
      </c>
      <c r="N2836" s="76">
        <f t="shared" ref="N2836:N2837" si="231">+M2836/K2836</f>
        <v>8.3263559400874515E-2</v>
      </c>
      <c r="O2836" s="34"/>
      <c r="P2836" s="34"/>
      <c r="Q2836" s="34"/>
      <c r="R2836" s="5">
        <v>161.75</v>
      </c>
      <c r="S2836" s="5">
        <v>169.25</v>
      </c>
      <c r="T2836" s="34">
        <v>93.8</v>
      </c>
      <c r="U2836" s="34">
        <v>66.3</v>
      </c>
      <c r="V2836" s="34">
        <v>81.5</v>
      </c>
      <c r="Y2836" s="78"/>
    </row>
    <row r="2837" spans="1:25" outlineLevel="1" x14ac:dyDescent="0.2">
      <c r="A2837" s="27">
        <f t="shared" si="193"/>
        <v>2832</v>
      </c>
      <c r="B2837" s="50">
        <f>B2836+1</f>
        <v>43903</v>
      </c>
      <c r="C2837" s="34">
        <v>91</v>
      </c>
      <c r="D2837" s="34">
        <v>106</v>
      </c>
      <c r="E2837" s="34">
        <v>1.45</v>
      </c>
      <c r="F2837" s="34">
        <v>10.65</v>
      </c>
      <c r="G2837" s="34">
        <v>4.45</v>
      </c>
      <c r="H2837" s="34">
        <v>147</v>
      </c>
      <c r="I2837" s="34">
        <v>156</v>
      </c>
      <c r="J2837" s="34"/>
      <c r="K2837" s="24">
        <f t="shared" si="230"/>
        <v>86.87</v>
      </c>
      <c r="L2837" s="34"/>
      <c r="M2837" s="24">
        <v>8.6999999999999993</v>
      </c>
      <c r="N2837" s="76">
        <f t="shared" si="231"/>
        <v>0.10014964890065614</v>
      </c>
      <c r="O2837" s="34"/>
      <c r="P2837" s="34"/>
      <c r="Q2837" s="34"/>
      <c r="R2837" s="5">
        <v>163</v>
      </c>
      <c r="S2837" s="5">
        <v>172</v>
      </c>
      <c r="T2837" s="34">
        <v>94.75</v>
      </c>
      <c r="U2837" s="34">
        <v>66.349999999999994</v>
      </c>
      <c r="V2837" s="34">
        <v>82.45</v>
      </c>
      <c r="Y2837" s="78"/>
    </row>
    <row r="2838" spans="1:25" outlineLevel="1" x14ac:dyDescent="0.2">
      <c r="A2838" s="27">
        <f t="shared" si="193"/>
        <v>2833</v>
      </c>
      <c r="B2838" s="50">
        <f>B2837+3</f>
        <v>43906</v>
      </c>
      <c r="C2838" s="34">
        <v>90.05</v>
      </c>
      <c r="D2838" s="34">
        <v>105.05</v>
      </c>
      <c r="E2838" s="34">
        <v>1.45</v>
      </c>
      <c r="F2838" s="34">
        <v>10.5</v>
      </c>
      <c r="G2838" s="34">
        <v>4.45</v>
      </c>
      <c r="H2838" s="34">
        <v>146.94999999999999</v>
      </c>
      <c r="I2838" s="34">
        <v>156</v>
      </c>
      <c r="J2838" s="34"/>
      <c r="K2838" s="24">
        <f t="shared" ref="K2838" si="232">+D2838*0.92-F2838</f>
        <v>86.146000000000001</v>
      </c>
      <c r="L2838" s="34"/>
      <c r="M2838" s="24">
        <v>7.9</v>
      </c>
      <c r="N2838" s="76">
        <f t="shared" ref="N2838" si="233">+M2838/K2838</f>
        <v>9.1704780256773394E-2</v>
      </c>
      <c r="O2838" s="34"/>
      <c r="P2838" s="34"/>
      <c r="Q2838" s="34"/>
      <c r="R2838" s="5">
        <v>163.5</v>
      </c>
      <c r="S2838" s="5">
        <v>172</v>
      </c>
      <c r="T2838" s="34">
        <v>93.75</v>
      </c>
      <c r="U2838" s="34">
        <v>66.2</v>
      </c>
      <c r="V2838" s="34">
        <v>81.349999999999994</v>
      </c>
      <c r="Y2838" s="78"/>
    </row>
    <row r="2839" spans="1:25" outlineLevel="1" x14ac:dyDescent="0.2">
      <c r="A2839" s="27">
        <f t="shared" si="193"/>
        <v>2834</v>
      </c>
      <c r="B2839" s="50">
        <f>B2838+1</f>
        <v>43907</v>
      </c>
      <c r="C2839" s="34">
        <v>90.75</v>
      </c>
      <c r="D2839" s="34">
        <v>105.75</v>
      </c>
      <c r="E2839" s="34">
        <v>1.45</v>
      </c>
      <c r="F2839" s="34">
        <v>10.45</v>
      </c>
      <c r="G2839" s="34">
        <v>4.45</v>
      </c>
      <c r="H2839" s="34">
        <v>146.94999999999999</v>
      </c>
      <c r="I2839" s="34">
        <v>156</v>
      </c>
      <c r="J2839" s="34"/>
      <c r="K2839" s="24">
        <f t="shared" ref="K2839:K2840" si="234">+D2839*0.92-F2839</f>
        <v>86.84</v>
      </c>
      <c r="L2839" s="34"/>
      <c r="M2839" s="24">
        <v>8.17</v>
      </c>
      <c r="N2839" s="76">
        <f t="shared" ref="N2839:N2840" si="235">+M2839/K2839</f>
        <v>9.408106863196683E-2</v>
      </c>
      <c r="O2839" s="34"/>
      <c r="P2839" s="34"/>
      <c r="Q2839" s="34"/>
      <c r="R2839" s="5">
        <v>163.5</v>
      </c>
      <c r="S2839" s="5">
        <v>172</v>
      </c>
      <c r="T2839" s="34">
        <v>94.45</v>
      </c>
      <c r="U2839" s="34">
        <v>66.349999999999994</v>
      </c>
      <c r="V2839" s="34">
        <v>82</v>
      </c>
      <c r="Y2839" s="78"/>
    </row>
    <row r="2840" spans="1:25" outlineLevel="1" x14ac:dyDescent="0.2">
      <c r="A2840" s="27">
        <f t="shared" si="193"/>
        <v>2835</v>
      </c>
      <c r="B2840" s="50">
        <f>B2839+1</f>
        <v>43908</v>
      </c>
      <c r="C2840" s="34">
        <v>90.75</v>
      </c>
      <c r="D2840" s="34">
        <v>105.75</v>
      </c>
      <c r="E2840" s="34">
        <v>1.45</v>
      </c>
      <c r="F2840" s="34">
        <v>10.3</v>
      </c>
      <c r="G2840" s="34">
        <v>4.4000000000000004</v>
      </c>
      <c r="H2840" s="34">
        <v>147.05000000000001</v>
      </c>
      <c r="I2840" s="34">
        <v>156</v>
      </c>
      <c r="J2840" s="34"/>
      <c r="K2840" s="24">
        <f t="shared" si="234"/>
        <v>86.990000000000009</v>
      </c>
      <c r="L2840" s="34"/>
      <c r="M2840" s="24">
        <v>7.4</v>
      </c>
      <c r="N2840" s="76">
        <f t="shared" si="235"/>
        <v>8.5067249109092996E-2</v>
      </c>
      <c r="O2840" s="34"/>
      <c r="P2840" s="34"/>
      <c r="Q2840" s="34"/>
      <c r="R2840" s="5">
        <v>163.5</v>
      </c>
      <c r="S2840" s="5">
        <v>173</v>
      </c>
      <c r="T2840" s="34">
        <v>94.65</v>
      </c>
      <c r="U2840" s="34">
        <v>65.349999999999994</v>
      </c>
      <c r="V2840" s="34">
        <v>82.3</v>
      </c>
      <c r="Y2840" s="78"/>
    </row>
    <row r="2841" spans="1:25" outlineLevel="1" x14ac:dyDescent="0.2">
      <c r="A2841" s="27">
        <f t="shared" si="193"/>
        <v>2836</v>
      </c>
      <c r="B2841" s="50">
        <f>B2840+1</f>
        <v>43909</v>
      </c>
      <c r="C2841" s="34">
        <v>90.5</v>
      </c>
      <c r="D2841" s="34">
        <v>105.5</v>
      </c>
      <c r="E2841" s="34">
        <v>1.45</v>
      </c>
      <c r="F2841" s="34">
        <v>10.1</v>
      </c>
      <c r="G2841" s="34">
        <v>4.2</v>
      </c>
      <c r="H2841" s="34">
        <v>147.15</v>
      </c>
      <c r="I2841" s="34">
        <v>156</v>
      </c>
      <c r="J2841" s="34"/>
      <c r="K2841" s="24">
        <f t="shared" ref="K2841:K2842" si="236">+D2841*0.92-F2841</f>
        <v>86.960000000000008</v>
      </c>
      <c r="L2841" s="34"/>
      <c r="M2841" s="24">
        <v>7.18</v>
      </c>
      <c r="N2841" s="76">
        <f t="shared" ref="N2841" si="237">+M2841/K2841</f>
        <v>8.2566697332106712E-2</v>
      </c>
      <c r="O2841" s="34"/>
      <c r="P2841" s="34"/>
      <c r="Q2841" s="34"/>
      <c r="R2841" s="5">
        <v>163</v>
      </c>
      <c r="S2841" s="5">
        <v>172.5</v>
      </c>
      <c r="T2841" s="34">
        <v>94.35</v>
      </c>
      <c r="U2841" s="34">
        <v>65.349999999999994</v>
      </c>
      <c r="V2841" s="34">
        <v>82</v>
      </c>
      <c r="Y2841" s="78"/>
    </row>
    <row r="2842" spans="1:25" outlineLevel="1" x14ac:dyDescent="0.2">
      <c r="A2842" s="27">
        <f t="shared" si="193"/>
        <v>2837</v>
      </c>
      <c r="B2842" s="50">
        <f>B2841+1</f>
        <v>43910</v>
      </c>
      <c r="C2842" s="34">
        <v>86.55</v>
      </c>
      <c r="D2842" s="34">
        <v>101.55</v>
      </c>
      <c r="E2842" s="34">
        <v>1.4</v>
      </c>
      <c r="F2842" s="34">
        <v>10</v>
      </c>
      <c r="G2842" s="34">
        <v>4.25</v>
      </c>
      <c r="H2842" s="34">
        <v>147.25</v>
      </c>
      <c r="I2842" s="34">
        <v>156</v>
      </c>
      <c r="J2842" s="34"/>
      <c r="K2842" s="24">
        <f t="shared" si="236"/>
        <v>83.426000000000002</v>
      </c>
      <c r="L2842" s="34"/>
      <c r="M2842" s="24">
        <v>6.98</v>
      </c>
      <c r="N2842" s="76">
        <f t="shared" ref="N2842" si="238">+M2842/K2842</f>
        <v>8.3666962337880277E-2</v>
      </c>
      <c r="O2842" s="34"/>
      <c r="P2842" s="34"/>
      <c r="Q2842" s="34"/>
      <c r="R2842" s="5">
        <v>162.5</v>
      </c>
      <c r="S2842" s="5">
        <v>172.75</v>
      </c>
      <c r="T2842" s="34">
        <v>90.35</v>
      </c>
      <c r="U2842" s="34">
        <v>63.65</v>
      </c>
      <c r="V2842" s="34">
        <v>78.45</v>
      </c>
      <c r="Y2842" s="78"/>
    </row>
    <row r="2843" spans="1:25" outlineLevel="1" x14ac:dyDescent="0.2">
      <c r="A2843" s="27">
        <f t="shared" si="193"/>
        <v>2838</v>
      </c>
      <c r="B2843" s="50">
        <f>B2842+3</f>
        <v>43913</v>
      </c>
      <c r="C2843" s="34">
        <v>80.2</v>
      </c>
      <c r="D2843" s="34">
        <v>95.2</v>
      </c>
      <c r="E2843" s="34">
        <v>1.3</v>
      </c>
      <c r="F2843" s="34">
        <v>9.6</v>
      </c>
      <c r="G2843" s="34">
        <v>4.3499999999999996</v>
      </c>
      <c r="H2843" s="34">
        <v>146.75</v>
      </c>
      <c r="I2843" s="34">
        <v>155.5</v>
      </c>
      <c r="J2843" s="34"/>
      <c r="K2843" s="24">
        <f t="shared" ref="K2843:K2844" si="239">+D2843*0.92-F2843</f>
        <v>77.984000000000009</v>
      </c>
      <c r="L2843" s="34"/>
      <c r="M2843" s="24">
        <v>6.58</v>
      </c>
      <c r="N2843" s="76">
        <f t="shared" ref="N2843:N2844" si="240">+M2843/K2843</f>
        <v>8.4376282314320872E-2</v>
      </c>
      <c r="O2843" s="34"/>
      <c r="P2843" s="34"/>
      <c r="Q2843" s="34"/>
      <c r="R2843" s="5">
        <v>159.25</v>
      </c>
      <c r="S2843" s="5">
        <v>171.25</v>
      </c>
      <c r="T2843" s="34">
        <v>83.9</v>
      </c>
      <c r="U2843" s="34">
        <v>59.3</v>
      </c>
      <c r="V2843" s="34">
        <v>72.55</v>
      </c>
      <c r="Y2843" s="78"/>
    </row>
    <row r="2844" spans="1:25" outlineLevel="1" x14ac:dyDescent="0.2">
      <c r="A2844" s="27">
        <f t="shared" si="193"/>
        <v>2839</v>
      </c>
      <c r="B2844" s="50">
        <f>B2843+1</f>
        <v>43914</v>
      </c>
      <c r="C2844" s="34">
        <v>84.3</v>
      </c>
      <c r="D2844" s="34">
        <v>99.3</v>
      </c>
      <c r="E2844" s="34">
        <v>1.3</v>
      </c>
      <c r="F2844" s="34">
        <v>9.6999999999999993</v>
      </c>
      <c r="G2844" s="34">
        <v>4.2</v>
      </c>
      <c r="H2844" s="34">
        <v>143.75</v>
      </c>
      <c r="I2844" s="34">
        <v>152.5</v>
      </c>
      <c r="J2844" s="34"/>
      <c r="K2844" s="24">
        <f t="shared" si="239"/>
        <v>81.655999999999992</v>
      </c>
      <c r="L2844" s="34"/>
      <c r="M2844" s="24">
        <v>7.5</v>
      </c>
      <c r="N2844" s="76">
        <f t="shared" si="240"/>
        <v>9.1848731262858835E-2</v>
      </c>
      <c r="O2844" s="34"/>
      <c r="P2844" s="34"/>
      <c r="Q2844" s="34"/>
      <c r="R2844" s="5">
        <v>159</v>
      </c>
      <c r="S2844" s="5">
        <v>167.75</v>
      </c>
      <c r="T2844" s="34">
        <v>88.05</v>
      </c>
      <c r="U2844" s="34">
        <v>62.1</v>
      </c>
      <c r="V2844" s="34">
        <v>76.099999999999994</v>
      </c>
      <c r="Y2844" s="78"/>
    </row>
    <row r="2845" spans="1:25" outlineLevel="1" x14ac:dyDescent="0.2">
      <c r="A2845" s="27">
        <f t="shared" si="193"/>
        <v>2840</v>
      </c>
      <c r="B2845" s="50">
        <f>B2844+1</f>
        <v>43915</v>
      </c>
      <c r="C2845" s="34">
        <v>87.05</v>
      </c>
      <c r="D2845" s="34">
        <v>102.05</v>
      </c>
      <c r="E2845" s="34">
        <v>1.3</v>
      </c>
      <c r="F2845" s="34">
        <v>9.6999999999999993</v>
      </c>
      <c r="G2845" s="34">
        <v>4</v>
      </c>
      <c r="H2845" s="34">
        <v>143.6</v>
      </c>
      <c r="I2845" s="34">
        <v>152.25</v>
      </c>
      <c r="J2845" s="34"/>
      <c r="K2845" s="24">
        <f t="shared" ref="K2845:K2846" si="241">+D2845*0.92-F2845</f>
        <v>84.185999999999993</v>
      </c>
      <c r="L2845" s="34"/>
      <c r="M2845" s="24">
        <v>8.0399999999999991</v>
      </c>
      <c r="N2845" s="76">
        <f t="shared" ref="N2845" si="242">+M2845/K2845</f>
        <v>9.5502815194925525E-2</v>
      </c>
      <c r="O2845" s="34"/>
      <c r="P2845" s="34"/>
      <c r="Q2845" s="34"/>
      <c r="R2845" s="5">
        <v>157.5</v>
      </c>
      <c r="S2845" s="5">
        <v>167.5</v>
      </c>
      <c r="T2845" s="34">
        <v>90.85</v>
      </c>
      <c r="U2845" s="34">
        <v>63.95</v>
      </c>
      <c r="V2845" s="34">
        <v>78.25</v>
      </c>
      <c r="Y2845" s="78"/>
    </row>
    <row r="2846" spans="1:25" outlineLevel="1" x14ac:dyDescent="0.2">
      <c r="A2846" s="27">
        <f t="shared" si="193"/>
        <v>2841</v>
      </c>
      <c r="B2846" s="50">
        <f>B2845+1</f>
        <v>43916</v>
      </c>
      <c r="C2846" s="34">
        <v>85.95</v>
      </c>
      <c r="D2846" s="34">
        <v>100.95</v>
      </c>
      <c r="E2846" s="34">
        <v>1.3</v>
      </c>
      <c r="F2846" s="34">
        <v>9.4499999999999993</v>
      </c>
      <c r="G2846" s="34">
        <v>4</v>
      </c>
      <c r="H2846" s="34">
        <v>141.80000000000001</v>
      </c>
      <c r="I2846" s="34">
        <v>149.5</v>
      </c>
      <c r="J2846" s="34"/>
      <c r="K2846" s="24">
        <f t="shared" si="241"/>
        <v>83.424000000000007</v>
      </c>
      <c r="L2846" s="34"/>
      <c r="M2846" s="24">
        <v>8.32</v>
      </c>
      <c r="N2846" s="76">
        <f t="shared" ref="N2846" si="243">+M2846/K2846</f>
        <v>9.9731492136555425E-2</v>
      </c>
      <c r="O2846" s="34"/>
      <c r="P2846" s="34"/>
      <c r="Q2846" s="34"/>
      <c r="R2846" s="5">
        <v>152</v>
      </c>
      <c r="S2846" s="5">
        <v>164</v>
      </c>
      <c r="T2846" s="34">
        <v>89.75</v>
      </c>
      <c r="U2846" s="34">
        <v>63.2</v>
      </c>
      <c r="V2846" s="34">
        <v>77.3</v>
      </c>
      <c r="Y2846" s="78"/>
    </row>
    <row r="2847" spans="1:25" outlineLevel="1" x14ac:dyDescent="0.2">
      <c r="A2847" s="27">
        <f t="shared" si="193"/>
        <v>2842</v>
      </c>
      <c r="B2847" s="50">
        <f>B2846+1</f>
        <v>43917</v>
      </c>
      <c r="C2847" s="34">
        <v>85.9</v>
      </c>
      <c r="D2847" s="34">
        <v>100.9</v>
      </c>
      <c r="E2847" s="34">
        <v>1.3</v>
      </c>
      <c r="F2847" s="34">
        <v>9.35</v>
      </c>
      <c r="G2847" s="34">
        <v>4.2</v>
      </c>
      <c r="H2847" s="34">
        <v>139.80000000000001</v>
      </c>
      <c r="I2847" s="34">
        <v>147.5</v>
      </c>
      <c r="J2847" s="34"/>
      <c r="K2847" s="24">
        <f t="shared" ref="K2847" si="244">+D2847*0.92-F2847</f>
        <v>83.478000000000009</v>
      </c>
      <c r="L2847" s="34"/>
      <c r="M2847" s="24">
        <v>7.84</v>
      </c>
      <c r="N2847" s="76">
        <f t="shared" ref="N2847" si="245">+M2847/K2847</f>
        <v>9.3916960157167148E-2</v>
      </c>
      <c r="O2847" s="34"/>
      <c r="P2847" s="34"/>
      <c r="Q2847" s="34"/>
      <c r="R2847" s="5">
        <v>150</v>
      </c>
      <c r="S2847" s="5">
        <v>161</v>
      </c>
      <c r="T2847" s="34">
        <v>89.6</v>
      </c>
      <c r="U2847" s="34">
        <v>63.15</v>
      </c>
      <c r="V2847" s="34">
        <v>76.849999999999994</v>
      </c>
      <c r="Y2847" s="78"/>
    </row>
    <row r="2848" spans="1:25" outlineLevel="1" x14ac:dyDescent="0.2">
      <c r="A2848" s="27">
        <f t="shared" si="193"/>
        <v>2843</v>
      </c>
      <c r="B2848" s="50">
        <f>B2847+3</f>
        <v>43920</v>
      </c>
      <c r="C2848" s="34">
        <v>82.55</v>
      </c>
      <c r="D2848" s="34">
        <v>97.55</v>
      </c>
      <c r="E2848" s="34">
        <v>1.3</v>
      </c>
      <c r="F2848" s="34">
        <v>9.1999999999999993</v>
      </c>
      <c r="G2848" s="34">
        <v>4.5</v>
      </c>
      <c r="H2848" s="34">
        <v>136.80000000000001</v>
      </c>
      <c r="I2848" s="34">
        <v>144.5</v>
      </c>
      <c r="J2848" s="34"/>
      <c r="K2848" s="24">
        <f t="shared" ref="K2848:K2853" si="246">+D2848*0.92-F2848</f>
        <v>80.545999999999992</v>
      </c>
      <c r="L2848" s="34"/>
      <c r="M2848" s="24">
        <v>8.0399999999999991</v>
      </c>
      <c r="N2848" s="76">
        <f t="shared" ref="N2848:N2851" si="247">+M2848/K2848</f>
        <v>9.9818737119161727E-2</v>
      </c>
      <c r="O2848" s="34"/>
      <c r="P2848" s="34"/>
      <c r="Q2848" s="34"/>
      <c r="R2848" s="5">
        <v>149</v>
      </c>
      <c r="S2848" s="5">
        <v>158</v>
      </c>
      <c r="T2848" s="34">
        <v>86.2</v>
      </c>
      <c r="U2848" s="34">
        <v>60.9</v>
      </c>
      <c r="V2848" s="34">
        <v>74.349999999999994</v>
      </c>
      <c r="Y2848" s="78"/>
    </row>
    <row r="2849" spans="1:25" outlineLevel="1" x14ac:dyDescent="0.2">
      <c r="A2849" s="27">
        <f t="shared" si="193"/>
        <v>2844</v>
      </c>
      <c r="B2849" s="50">
        <f>B2848+1</f>
        <v>43921</v>
      </c>
      <c r="C2849" s="34">
        <v>83.7</v>
      </c>
      <c r="D2849" s="34">
        <v>98.7</v>
      </c>
      <c r="E2849" s="34">
        <v>1.35</v>
      </c>
      <c r="F2849" s="34">
        <v>10.25</v>
      </c>
      <c r="G2849" s="34">
        <v>5.4</v>
      </c>
      <c r="H2849" s="34">
        <v>135.25</v>
      </c>
      <c r="I2849" s="34">
        <v>143</v>
      </c>
      <c r="J2849" s="34"/>
      <c r="K2849" s="24">
        <f t="shared" si="246"/>
        <v>80.554000000000002</v>
      </c>
      <c r="L2849" s="34"/>
      <c r="M2849" s="24">
        <v>8.2899999999999991</v>
      </c>
      <c r="N2849" s="76">
        <f t="shared" si="247"/>
        <v>0.10291233210020606</v>
      </c>
      <c r="O2849" s="34"/>
      <c r="P2849" s="34"/>
      <c r="Q2849" s="34"/>
      <c r="R2849" s="5">
        <v>147.5</v>
      </c>
      <c r="S2849" s="5">
        <v>156.5</v>
      </c>
      <c r="T2849" s="34">
        <v>87.35</v>
      </c>
      <c r="U2849" s="34">
        <v>61.7</v>
      </c>
      <c r="V2849" s="34">
        <v>75.3</v>
      </c>
      <c r="Y2849" s="78"/>
    </row>
    <row r="2850" spans="1:25" outlineLevel="1" x14ac:dyDescent="0.2">
      <c r="A2850" s="27">
        <f t="shared" si="193"/>
        <v>2845</v>
      </c>
      <c r="B2850" s="50">
        <f t="shared" ref="B2850:B2852" si="248">B2849+1</f>
        <v>43922</v>
      </c>
      <c r="C2850" s="34">
        <v>82</v>
      </c>
      <c r="D2850" s="34">
        <v>97</v>
      </c>
      <c r="E2850" s="34">
        <v>1.35</v>
      </c>
      <c r="F2850" s="34">
        <v>10.8</v>
      </c>
      <c r="G2850" s="34">
        <v>5.0999999999999996</v>
      </c>
      <c r="H2850" s="34">
        <v>132.25</v>
      </c>
      <c r="I2850" s="34">
        <v>140</v>
      </c>
      <c r="J2850" s="34"/>
      <c r="K2850" s="24">
        <f t="shared" si="246"/>
        <v>78.440000000000012</v>
      </c>
      <c r="L2850" s="34"/>
      <c r="M2850" s="24">
        <v>8.15</v>
      </c>
      <c r="N2850" s="76">
        <f t="shared" si="247"/>
        <v>0.10390107088220295</v>
      </c>
      <c r="O2850" s="34"/>
      <c r="P2850" s="34"/>
      <c r="Q2850" s="34"/>
      <c r="R2850" s="5">
        <v>145</v>
      </c>
      <c r="S2850" s="5">
        <v>153.75</v>
      </c>
      <c r="T2850" s="34">
        <v>85.65</v>
      </c>
      <c r="U2850" s="34">
        <v>60.55</v>
      </c>
      <c r="V2850" s="34">
        <v>72.5</v>
      </c>
      <c r="Y2850" s="78"/>
    </row>
    <row r="2851" spans="1:25" outlineLevel="1" x14ac:dyDescent="0.2">
      <c r="A2851" s="27">
        <f t="shared" si="193"/>
        <v>2846</v>
      </c>
      <c r="B2851" s="50">
        <f t="shared" si="248"/>
        <v>43923</v>
      </c>
      <c r="C2851" s="34">
        <v>83.5</v>
      </c>
      <c r="D2851" s="34">
        <v>98.5</v>
      </c>
      <c r="E2851" s="34">
        <v>1.35</v>
      </c>
      <c r="F2851" s="34">
        <v>11</v>
      </c>
      <c r="G2851" s="34">
        <v>5</v>
      </c>
      <c r="H2851" s="34">
        <v>125.15</v>
      </c>
      <c r="I2851" s="34">
        <v>133</v>
      </c>
      <c r="J2851" s="34"/>
      <c r="K2851" s="24">
        <f t="shared" si="246"/>
        <v>79.62</v>
      </c>
      <c r="L2851" s="34"/>
      <c r="M2851" s="24">
        <v>8.15</v>
      </c>
      <c r="N2851" s="76">
        <f t="shared" si="247"/>
        <v>0.10236121577493092</v>
      </c>
      <c r="O2851" s="34"/>
      <c r="P2851" s="34"/>
      <c r="Q2851" s="34"/>
      <c r="R2851" s="5">
        <v>140</v>
      </c>
      <c r="S2851" s="5">
        <v>146.75</v>
      </c>
      <c r="T2851" s="34">
        <v>87.15</v>
      </c>
      <c r="U2851" s="34">
        <v>61.55</v>
      </c>
      <c r="V2851" s="34">
        <v>73.599999999999994</v>
      </c>
      <c r="Y2851" s="78"/>
    </row>
    <row r="2852" spans="1:25" outlineLevel="1" x14ac:dyDescent="0.2">
      <c r="A2852" s="27">
        <f t="shared" si="193"/>
        <v>2847</v>
      </c>
      <c r="B2852" s="50">
        <f t="shared" si="248"/>
        <v>43924</v>
      </c>
      <c r="C2852" s="34">
        <v>82.65</v>
      </c>
      <c r="D2852" s="34">
        <v>97.65</v>
      </c>
      <c r="E2852" s="34">
        <v>1.35</v>
      </c>
      <c r="F2852" s="34">
        <v>11</v>
      </c>
      <c r="G2852" s="34">
        <v>4.9000000000000004</v>
      </c>
      <c r="H2852" s="34">
        <v>123.05</v>
      </c>
      <c r="I2852" s="34">
        <v>131</v>
      </c>
      <c r="J2852" s="34"/>
      <c r="K2852" s="24">
        <f t="shared" si="246"/>
        <v>78.838000000000008</v>
      </c>
      <c r="L2852" s="34"/>
      <c r="M2852" s="24">
        <v>7.58</v>
      </c>
      <c r="N2852" s="76">
        <f t="shared" ref="N2852" si="249">+M2852/K2852</f>
        <v>9.6146528323904704E-2</v>
      </c>
      <c r="O2852" s="34"/>
      <c r="P2852" s="34"/>
      <c r="Q2852" s="34"/>
      <c r="R2852" s="5">
        <v>138</v>
      </c>
      <c r="S2852" s="5">
        <v>145</v>
      </c>
      <c r="T2852" s="34">
        <v>86.3</v>
      </c>
      <c r="U2852" s="34">
        <v>60.95</v>
      </c>
      <c r="V2852" s="34">
        <v>73.5</v>
      </c>
      <c r="Y2852" s="78"/>
    </row>
    <row r="2853" spans="1:25" outlineLevel="1" x14ac:dyDescent="0.2">
      <c r="A2853" s="27">
        <f t="shared" si="193"/>
        <v>2848</v>
      </c>
      <c r="B2853" s="50">
        <f>B2852+3</f>
        <v>43927</v>
      </c>
      <c r="C2853" s="34">
        <v>82.55</v>
      </c>
      <c r="D2853" s="34">
        <v>97.55</v>
      </c>
      <c r="E2853" s="34">
        <v>1.35</v>
      </c>
      <c r="F2853" s="34">
        <v>11</v>
      </c>
      <c r="G2853" s="34">
        <v>4.55</v>
      </c>
      <c r="H2853" s="34">
        <v>122.95</v>
      </c>
      <c r="I2853" s="34">
        <v>131</v>
      </c>
      <c r="J2853" s="34"/>
      <c r="K2853" s="24">
        <f t="shared" si="246"/>
        <v>78.745999999999995</v>
      </c>
      <c r="L2853" s="34"/>
      <c r="M2853" s="24">
        <v>8.11</v>
      </c>
      <c r="N2853" s="76">
        <f t="shared" ref="N2853" si="250">+M2853/K2853</f>
        <v>0.10298935818962233</v>
      </c>
      <c r="O2853" s="34"/>
      <c r="P2853" s="34"/>
      <c r="Q2853" s="34"/>
      <c r="R2853" s="5">
        <v>138</v>
      </c>
      <c r="S2853" s="5">
        <v>145</v>
      </c>
      <c r="T2853" s="34">
        <v>86.2</v>
      </c>
      <c r="U2853" s="34">
        <v>60.9</v>
      </c>
      <c r="V2853" s="34">
        <v>73.650000000000006</v>
      </c>
      <c r="Y2853" s="78"/>
    </row>
    <row r="2854" spans="1:25" outlineLevel="1" x14ac:dyDescent="0.2">
      <c r="A2854" s="27">
        <f t="shared" si="193"/>
        <v>2849</v>
      </c>
      <c r="B2854" s="50">
        <f>B2853+1</f>
        <v>43928</v>
      </c>
      <c r="C2854" s="34">
        <v>81.95</v>
      </c>
      <c r="D2854" s="34">
        <v>96.45</v>
      </c>
      <c r="E2854" s="34">
        <v>1.35</v>
      </c>
      <c r="F2854" s="34">
        <v>10.7</v>
      </c>
      <c r="G2854" s="34">
        <v>4.3</v>
      </c>
      <c r="H2854" s="34">
        <v>119.95</v>
      </c>
      <c r="I2854" s="34">
        <v>128</v>
      </c>
      <c r="J2854" s="34"/>
      <c r="K2854" s="24">
        <f t="shared" ref="K2854" si="251">+D2854*0.92-F2854</f>
        <v>78.034000000000006</v>
      </c>
      <c r="L2854" s="34"/>
      <c r="M2854" s="24">
        <v>8.3800000000000008</v>
      </c>
      <c r="N2854" s="76">
        <f t="shared" ref="N2854" si="252">+M2854/K2854</f>
        <v>0.10738908680831433</v>
      </c>
      <c r="O2854" s="34"/>
      <c r="P2854" s="34"/>
      <c r="Q2854" s="34"/>
      <c r="R2854" s="5">
        <v>136</v>
      </c>
      <c r="S2854" s="5">
        <v>142.25</v>
      </c>
      <c r="T2854" s="34">
        <v>85.6</v>
      </c>
      <c r="U2854" s="34">
        <v>60.5</v>
      </c>
      <c r="V2854" s="34">
        <v>73.05</v>
      </c>
      <c r="Y2854" s="78"/>
    </row>
    <row r="2855" spans="1:25" outlineLevel="1" x14ac:dyDescent="0.2">
      <c r="A2855" s="27">
        <f t="shared" si="193"/>
        <v>2850</v>
      </c>
      <c r="B2855" s="50">
        <f>B2854+1</f>
        <v>43929</v>
      </c>
      <c r="C2855" s="34">
        <v>83.3</v>
      </c>
      <c r="D2855" s="34">
        <v>97.8</v>
      </c>
      <c r="E2855" s="34">
        <v>1.35</v>
      </c>
      <c r="F2855" s="34">
        <v>10.75</v>
      </c>
      <c r="G2855" s="34">
        <v>4.5</v>
      </c>
      <c r="H2855" s="34">
        <v>119.7</v>
      </c>
      <c r="I2855" s="34">
        <v>128</v>
      </c>
      <c r="J2855" s="34"/>
      <c r="K2855" s="24">
        <f t="shared" ref="K2855:K2857" si="253">+D2855*0.92-F2855</f>
        <v>79.225999999999999</v>
      </c>
      <c r="L2855" s="34"/>
      <c r="M2855" s="24">
        <v>8.44</v>
      </c>
      <c r="N2855" s="76">
        <f t="shared" ref="N2855:N2856" si="254">+M2855/K2855</f>
        <v>0.10653068437129225</v>
      </c>
      <c r="O2855" s="34"/>
      <c r="P2855" s="34"/>
      <c r="Q2855" s="34"/>
      <c r="R2855" s="5">
        <v>134</v>
      </c>
      <c r="S2855" s="5">
        <v>141.25</v>
      </c>
      <c r="T2855" s="34">
        <v>86.95</v>
      </c>
      <c r="U2855" s="34">
        <v>61.4</v>
      </c>
      <c r="V2855" s="34">
        <v>74.45</v>
      </c>
      <c r="Y2855" s="78"/>
    </row>
    <row r="2856" spans="1:25" outlineLevel="1" x14ac:dyDescent="0.2">
      <c r="A2856" s="27">
        <f t="shared" si="193"/>
        <v>2851</v>
      </c>
      <c r="B2856" s="50">
        <f>B2855+1</f>
        <v>43930</v>
      </c>
      <c r="C2856" s="34">
        <v>83.55</v>
      </c>
      <c r="D2856" s="34">
        <v>98.05</v>
      </c>
      <c r="E2856" s="34">
        <v>1.35</v>
      </c>
      <c r="F2856" s="34">
        <v>11</v>
      </c>
      <c r="G2856" s="34">
        <v>4.5999999999999996</v>
      </c>
      <c r="H2856" s="34">
        <v>119.7</v>
      </c>
      <c r="I2856" s="34">
        <v>128</v>
      </c>
      <c r="J2856" s="34"/>
      <c r="K2856" s="24">
        <f t="shared" si="253"/>
        <v>79.206000000000003</v>
      </c>
      <c r="L2856" s="34"/>
      <c r="M2856" s="24">
        <v>8.5</v>
      </c>
      <c r="N2856" s="76">
        <f t="shared" si="254"/>
        <v>0.10731510239123299</v>
      </c>
      <c r="O2856" s="34"/>
      <c r="P2856" s="34"/>
      <c r="Q2856" s="34"/>
      <c r="R2856" s="5">
        <v>134</v>
      </c>
      <c r="S2856" s="5">
        <v>141.25</v>
      </c>
      <c r="T2856" s="34">
        <v>87.2</v>
      </c>
      <c r="U2856" s="34">
        <v>61.55</v>
      </c>
      <c r="V2856" s="34">
        <v>74.45</v>
      </c>
      <c r="Y2856" s="78"/>
    </row>
    <row r="2857" spans="1:25" outlineLevel="1" x14ac:dyDescent="0.2">
      <c r="A2857" s="27">
        <f t="shared" si="193"/>
        <v>2852</v>
      </c>
      <c r="B2857" s="50">
        <f>B2856+1</f>
        <v>43931</v>
      </c>
      <c r="C2857" s="75">
        <f>C2856</f>
        <v>83.55</v>
      </c>
      <c r="D2857" s="75">
        <f t="shared" ref="D2857:I2857" si="255">D2856</f>
        <v>98.05</v>
      </c>
      <c r="E2857" s="75">
        <f t="shared" si="255"/>
        <v>1.35</v>
      </c>
      <c r="F2857" s="75">
        <f t="shared" si="255"/>
        <v>11</v>
      </c>
      <c r="G2857" s="75">
        <f t="shared" si="255"/>
        <v>4.5999999999999996</v>
      </c>
      <c r="H2857" s="75">
        <f t="shared" si="255"/>
        <v>119.7</v>
      </c>
      <c r="I2857" s="75">
        <f t="shared" si="255"/>
        <v>128</v>
      </c>
      <c r="J2857" s="75"/>
      <c r="K2857" s="24">
        <f t="shared" si="253"/>
        <v>79.206000000000003</v>
      </c>
      <c r="L2857" s="34"/>
      <c r="M2857" s="24">
        <v>8.5</v>
      </c>
      <c r="N2857" s="76">
        <f t="shared" ref="N2857" si="256">+M2857/K2857</f>
        <v>0.10731510239123299</v>
      </c>
      <c r="O2857" s="34"/>
      <c r="P2857" s="34"/>
      <c r="Q2857" s="34"/>
      <c r="R2857" s="75">
        <f t="shared" ref="R2857" si="257">R2856</f>
        <v>134</v>
      </c>
      <c r="S2857" s="75">
        <f t="shared" ref="S2857" si="258">S2856</f>
        <v>141.25</v>
      </c>
      <c r="T2857" s="75">
        <f t="shared" ref="T2857" si="259">T2856</f>
        <v>87.2</v>
      </c>
      <c r="U2857" s="75">
        <f t="shared" ref="U2857" si="260">U2856</f>
        <v>61.55</v>
      </c>
      <c r="V2857" s="75">
        <f t="shared" ref="V2857" si="261">V2856</f>
        <v>74.45</v>
      </c>
      <c r="Y2857" s="78"/>
    </row>
    <row r="2858" spans="1:25" outlineLevel="1" x14ac:dyDescent="0.2">
      <c r="A2858" s="27">
        <f t="shared" si="193"/>
        <v>2853</v>
      </c>
      <c r="B2858" s="50">
        <f>B2857+3</f>
        <v>43934</v>
      </c>
      <c r="C2858" s="34">
        <v>85.2</v>
      </c>
      <c r="D2858" s="34">
        <v>100.2</v>
      </c>
      <c r="E2858" s="34">
        <v>1.35</v>
      </c>
      <c r="F2858" s="34">
        <v>11.6</v>
      </c>
      <c r="G2858" s="34">
        <v>4.6500000000000004</v>
      </c>
      <c r="H2858" s="34">
        <v>121.7</v>
      </c>
      <c r="I2858" s="34">
        <v>130</v>
      </c>
      <c r="J2858" s="34"/>
      <c r="K2858" s="24">
        <f t="shared" ref="K2858:K2861" si="262">+D2858*0.92-F2858</f>
        <v>80.584000000000017</v>
      </c>
      <c r="L2858" s="34"/>
      <c r="M2858" s="24">
        <v>8.57</v>
      </c>
      <c r="N2858" s="76">
        <f t="shared" ref="N2858:N2861" si="263">+M2858/K2858</f>
        <v>0.10634865481981533</v>
      </c>
      <c r="O2858" s="34"/>
      <c r="P2858" s="34"/>
      <c r="Q2858" s="34"/>
      <c r="R2858" s="34">
        <v>137.25</v>
      </c>
      <c r="S2858" s="34">
        <v>144.5</v>
      </c>
      <c r="T2858" s="34">
        <v>88.9</v>
      </c>
      <c r="U2858" s="34">
        <v>62.7</v>
      </c>
      <c r="V2858" s="34">
        <v>76.3</v>
      </c>
      <c r="Y2858" s="78"/>
    </row>
    <row r="2859" spans="1:25" outlineLevel="1" x14ac:dyDescent="0.2">
      <c r="A2859" s="27">
        <f t="shared" ref="A2859:B2877" si="264">A2858+1</f>
        <v>2854</v>
      </c>
      <c r="B2859" s="50">
        <f t="shared" si="264"/>
        <v>43935</v>
      </c>
      <c r="C2859" s="34">
        <v>86.1</v>
      </c>
      <c r="D2859" s="34">
        <v>101.1</v>
      </c>
      <c r="E2859" s="34">
        <v>1.35</v>
      </c>
      <c r="F2859" s="34">
        <v>11.5</v>
      </c>
      <c r="G2859" s="34">
        <v>4.45</v>
      </c>
      <c r="H2859" s="34">
        <v>119.95</v>
      </c>
      <c r="I2859" s="34">
        <v>128.25</v>
      </c>
      <c r="J2859" s="34"/>
      <c r="K2859" s="24">
        <f t="shared" si="262"/>
        <v>81.512</v>
      </c>
      <c r="L2859" s="34"/>
      <c r="M2859" s="24">
        <v>8.59</v>
      </c>
      <c r="N2859" s="76">
        <f t="shared" si="263"/>
        <v>0.10538325645303759</v>
      </c>
      <c r="O2859" s="34"/>
      <c r="P2859" s="34"/>
      <c r="Q2859" s="34"/>
      <c r="R2859" s="34">
        <v>137.5</v>
      </c>
      <c r="S2859" s="34">
        <v>147</v>
      </c>
      <c r="T2859" s="34">
        <v>89.8</v>
      </c>
      <c r="U2859" s="34">
        <v>63.3</v>
      </c>
      <c r="V2859" s="34">
        <v>77.25</v>
      </c>
      <c r="Y2859" s="78"/>
    </row>
    <row r="2860" spans="1:25" outlineLevel="1" x14ac:dyDescent="0.2">
      <c r="A2860" s="27">
        <f t="shared" si="264"/>
        <v>2855</v>
      </c>
      <c r="B2860" s="50">
        <f t="shared" si="264"/>
        <v>43936</v>
      </c>
      <c r="C2860" s="34">
        <v>85.85</v>
      </c>
      <c r="D2860" s="34">
        <v>100.85</v>
      </c>
      <c r="E2860" s="34">
        <v>1.35</v>
      </c>
      <c r="F2860" s="34">
        <v>11.95</v>
      </c>
      <c r="G2860" s="34">
        <v>4.5</v>
      </c>
      <c r="H2860" s="34">
        <v>117.35</v>
      </c>
      <c r="I2860" s="34">
        <v>125.75</v>
      </c>
      <c r="J2860" s="34"/>
      <c r="K2860" s="24">
        <f t="shared" si="262"/>
        <v>80.831999999999994</v>
      </c>
      <c r="L2860" s="34"/>
      <c r="M2860" s="24">
        <v>8.26</v>
      </c>
      <c r="N2860" s="76">
        <f t="shared" si="263"/>
        <v>0.10218725257323832</v>
      </c>
      <c r="O2860" s="34"/>
      <c r="P2860" s="34"/>
      <c r="Q2860" s="34"/>
      <c r="R2860" s="34">
        <v>134.5</v>
      </c>
      <c r="S2860" s="34">
        <v>144.5</v>
      </c>
      <c r="T2860" s="34">
        <v>89.55</v>
      </c>
      <c r="U2860" s="34">
        <v>64.3</v>
      </c>
      <c r="V2860" s="34">
        <v>76.900000000000006</v>
      </c>
      <c r="Y2860" s="78"/>
    </row>
    <row r="2861" spans="1:25" outlineLevel="1" x14ac:dyDescent="0.2">
      <c r="A2861" s="27">
        <f t="shared" si="264"/>
        <v>2856</v>
      </c>
      <c r="B2861" s="50">
        <f t="shared" si="264"/>
        <v>43937</v>
      </c>
      <c r="C2861" s="34">
        <v>84.5</v>
      </c>
      <c r="D2861" s="34">
        <v>99.5</v>
      </c>
      <c r="E2861" s="34">
        <v>1.35</v>
      </c>
      <c r="F2861" s="34">
        <v>11.95</v>
      </c>
      <c r="G2861" s="34">
        <v>4.6500000000000004</v>
      </c>
      <c r="H2861" s="34">
        <v>116.35</v>
      </c>
      <c r="I2861" s="34">
        <v>124.75</v>
      </c>
      <c r="J2861" s="34"/>
      <c r="K2861" s="24">
        <f t="shared" si="262"/>
        <v>79.59</v>
      </c>
      <c r="L2861" s="34"/>
      <c r="M2861" s="24">
        <v>8.1300000000000008</v>
      </c>
      <c r="N2861" s="76">
        <f t="shared" si="263"/>
        <v>0.10214851111948738</v>
      </c>
      <c r="O2861" s="34"/>
      <c r="P2861" s="34"/>
      <c r="Q2861" s="34"/>
      <c r="R2861" s="34">
        <v>132</v>
      </c>
      <c r="S2861" s="34">
        <v>142</v>
      </c>
      <c r="T2861" s="34">
        <v>88.15</v>
      </c>
      <c r="U2861" s="34">
        <v>63.35</v>
      </c>
      <c r="V2861" s="34">
        <v>76.150000000000006</v>
      </c>
      <c r="Y2861" s="78"/>
    </row>
    <row r="2862" spans="1:25" outlineLevel="1" x14ac:dyDescent="0.2">
      <c r="A2862" s="27">
        <f t="shared" si="264"/>
        <v>2857</v>
      </c>
      <c r="B2862" s="50">
        <f t="shared" si="264"/>
        <v>43938</v>
      </c>
      <c r="C2862" s="34">
        <v>85.45</v>
      </c>
      <c r="D2862" s="34">
        <v>100.45</v>
      </c>
      <c r="E2862" s="34">
        <v>1.35</v>
      </c>
      <c r="F2862" s="34">
        <v>12.1</v>
      </c>
      <c r="G2862" s="34">
        <v>4.8499999999999996</v>
      </c>
      <c r="H2862" s="34">
        <v>116.35</v>
      </c>
      <c r="I2862" s="34">
        <v>124.75</v>
      </c>
      <c r="J2862" s="34"/>
      <c r="K2862" s="24">
        <f t="shared" ref="K2862" si="265">+D2862*0.92-F2862</f>
        <v>80.314000000000007</v>
      </c>
      <c r="L2862" s="34"/>
      <c r="M2862" s="24">
        <v>8.36</v>
      </c>
      <c r="N2862" s="76">
        <f t="shared" ref="N2862" si="266">+M2862/K2862</f>
        <v>0.10409144109370719</v>
      </c>
      <c r="O2862" s="34"/>
      <c r="P2862" s="34"/>
      <c r="Q2862" s="34"/>
      <c r="R2862" s="34">
        <v>132</v>
      </c>
      <c r="S2862" s="34">
        <v>142</v>
      </c>
      <c r="T2862" s="34">
        <v>89.15</v>
      </c>
      <c r="U2862" s="34">
        <v>64.05</v>
      </c>
      <c r="V2862" s="34">
        <v>76.55</v>
      </c>
      <c r="Y2862" s="78"/>
    </row>
    <row r="2863" spans="1:25" outlineLevel="1" x14ac:dyDescent="0.2">
      <c r="A2863" s="27">
        <f t="shared" si="264"/>
        <v>2858</v>
      </c>
      <c r="B2863" s="50">
        <f>B2862+3</f>
        <v>43941</v>
      </c>
      <c r="C2863" s="34">
        <v>86.2</v>
      </c>
      <c r="D2863" s="34">
        <v>101.2</v>
      </c>
      <c r="E2863" s="34">
        <v>1.35</v>
      </c>
      <c r="F2863" s="34">
        <v>12.1</v>
      </c>
      <c r="G2863" s="34">
        <v>4.95</v>
      </c>
      <c r="H2863" s="34">
        <v>116.5</v>
      </c>
      <c r="I2863" s="34">
        <v>124.75</v>
      </c>
      <c r="J2863" s="34"/>
      <c r="K2863" s="24">
        <f t="shared" ref="K2863" si="267">+D2863*0.92-F2863</f>
        <v>81.004000000000019</v>
      </c>
      <c r="L2863" s="34"/>
      <c r="M2863" s="24">
        <v>7.99</v>
      </c>
      <c r="N2863" s="76">
        <f t="shared" ref="N2863" si="268">+M2863/K2863</f>
        <v>9.8637104340526374E-2</v>
      </c>
      <c r="O2863" s="34"/>
      <c r="P2863" s="34"/>
      <c r="Q2863" s="34"/>
      <c r="R2863" s="34">
        <v>132</v>
      </c>
      <c r="S2863" s="34">
        <v>142</v>
      </c>
      <c r="T2863" s="34">
        <v>89.9</v>
      </c>
      <c r="U2863" s="34">
        <v>64.849999999999994</v>
      </c>
      <c r="V2863" s="34">
        <v>77.5</v>
      </c>
      <c r="Y2863" s="78"/>
    </row>
    <row r="2864" spans="1:25" outlineLevel="1" x14ac:dyDescent="0.2">
      <c r="A2864" s="27">
        <f t="shared" si="264"/>
        <v>2859</v>
      </c>
      <c r="B2864" s="50">
        <f>B2863+1</f>
        <v>43942</v>
      </c>
      <c r="C2864" s="34">
        <v>83.6</v>
      </c>
      <c r="D2864" s="34">
        <v>98.6</v>
      </c>
      <c r="E2864" s="34">
        <v>1.35</v>
      </c>
      <c r="F2864" s="34">
        <v>11.7</v>
      </c>
      <c r="G2864" s="34">
        <v>4.55</v>
      </c>
      <c r="H2864" s="34">
        <v>114.75</v>
      </c>
      <c r="I2864" s="34">
        <v>122.75</v>
      </c>
      <c r="J2864" s="34"/>
      <c r="K2864" s="24">
        <f t="shared" ref="K2864:K2865" si="269">+D2864*0.92-F2864</f>
        <v>79.012</v>
      </c>
      <c r="L2864" s="34"/>
      <c r="M2864" s="24">
        <v>7.79</v>
      </c>
      <c r="N2864" s="76">
        <f t="shared" ref="N2864:N2865" si="270">+M2864/K2864</f>
        <v>9.8592618842707438E-2</v>
      </c>
      <c r="O2864" s="34"/>
      <c r="P2864" s="34"/>
      <c r="Q2864" s="34"/>
      <c r="R2864" s="34">
        <v>131</v>
      </c>
      <c r="S2864" s="34">
        <v>141</v>
      </c>
      <c r="T2864" s="34">
        <v>87.25</v>
      </c>
      <c r="U2864" s="34">
        <v>62.75</v>
      </c>
      <c r="V2864" s="34">
        <v>75</v>
      </c>
      <c r="Y2864" s="78"/>
    </row>
    <row r="2865" spans="1:25" outlineLevel="1" x14ac:dyDescent="0.2">
      <c r="A2865" s="27">
        <f t="shared" si="264"/>
        <v>2860</v>
      </c>
      <c r="B2865" s="50">
        <f>B2864+1</f>
        <v>43943</v>
      </c>
      <c r="C2865" s="34">
        <v>84.2</v>
      </c>
      <c r="D2865" s="34">
        <v>99.2</v>
      </c>
      <c r="E2865" s="34">
        <v>1.35</v>
      </c>
      <c r="F2865" s="34">
        <v>11</v>
      </c>
      <c r="G2865" s="34">
        <v>4.25</v>
      </c>
      <c r="H2865" s="34">
        <v>112.75</v>
      </c>
      <c r="I2865" s="34">
        <v>120</v>
      </c>
      <c r="J2865" s="34"/>
      <c r="K2865" s="24">
        <f t="shared" si="269"/>
        <v>80.26400000000001</v>
      </c>
      <c r="L2865" s="34"/>
      <c r="M2865" s="24">
        <v>7.97</v>
      </c>
      <c r="N2865" s="76">
        <f t="shared" si="270"/>
        <v>9.9297318847802241E-2</v>
      </c>
      <c r="O2865" s="34"/>
      <c r="P2865" s="34"/>
      <c r="Q2865" s="34"/>
      <c r="R2865" s="34">
        <v>127</v>
      </c>
      <c r="S2865" s="34">
        <v>137</v>
      </c>
      <c r="T2865" s="34">
        <v>87.85</v>
      </c>
      <c r="U2865" s="34">
        <v>63.45</v>
      </c>
      <c r="V2865" s="34">
        <v>75.900000000000006</v>
      </c>
      <c r="Y2865" s="78"/>
    </row>
    <row r="2866" spans="1:25" outlineLevel="1" x14ac:dyDescent="0.2">
      <c r="A2866" s="27">
        <f t="shared" si="264"/>
        <v>2861</v>
      </c>
      <c r="B2866" s="50">
        <f>B2865+1</f>
        <v>43944</v>
      </c>
      <c r="C2866" s="34">
        <v>83.7</v>
      </c>
      <c r="D2866" s="34">
        <v>99.2</v>
      </c>
      <c r="E2866" s="34">
        <v>1.35</v>
      </c>
      <c r="F2866" s="34">
        <v>10.9</v>
      </c>
      <c r="G2866" s="34">
        <v>4.1500000000000004</v>
      </c>
      <c r="H2866" s="34">
        <v>109.45</v>
      </c>
      <c r="I2866" s="34">
        <v>117</v>
      </c>
      <c r="J2866" s="34"/>
      <c r="K2866" s="24">
        <f t="shared" ref="K2866:K2867" si="271">+D2866*0.92-F2866</f>
        <v>80.364000000000004</v>
      </c>
      <c r="L2866" s="34"/>
      <c r="M2866" s="24">
        <v>7.86</v>
      </c>
      <c r="N2866" s="76">
        <f t="shared" ref="N2866:N2867" si="272">+M2866/K2866</f>
        <v>9.7804987307749738E-2</v>
      </c>
      <c r="O2866" s="34"/>
      <c r="P2866" s="34"/>
      <c r="Q2866" s="34"/>
      <c r="R2866" s="34">
        <v>121.5</v>
      </c>
      <c r="S2866" s="34">
        <v>130</v>
      </c>
      <c r="T2866" s="34">
        <v>87.35</v>
      </c>
      <c r="U2866" s="34">
        <v>63.1</v>
      </c>
      <c r="V2866" s="34">
        <v>75</v>
      </c>
      <c r="Y2866" s="78"/>
    </row>
    <row r="2867" spans="1:25" outlineLevel="1" x14ac:dyDescent="0.2">
      <c r="A2867" s="27">
        <f t="shared" si="264"/>
        <v>2862</v>
      </c>
      <c r="B2867" s="50">
        <f>B2866+1</f>
        <v>43945</v>
      </c>
      <c r="C2867" s="34">
        <v>83.9</v>
      </c>
      <c r="D2867" s="34">
        <v>99.4</v>
      </c>
      <c r="E2867" s="34">
        <v>1.35</v>
      </c>
      <c r="F2867" s="34">
        <v>10.45</v>
      </c>
      <c r="G2867" s="34">
        <v>4.05</v>
      </c>
      <c r="H2867" s="34">
        <v>107.25</v>
      </c>
      <c r="I2867" s="34">
        <v>115</v>
      </c>
      <c r="J2867" s="34"/>
      <c r="K2867" s="24">
        <f t="shared" si="271"/>
        <v>80.998000000000005</v>
      </c>
      <c r="L2867" s="34"/>
      <c r="M2867" s="24">
        <v>7.67</v>
      </c>
      <c r="N2867" s="76">
        <f t="shared" si="272"/>
        <v>9.4693696140645447E-2</v>
      </c>
      <c r="O2867" s="34"/>
      <c r="P2867" s="34"/>
      <c r="Q2867" s="34"/>
      <c r="R2867" s="34">
        <v>118.5</v>
      </c>
      <c r="S2867" s="34">
        <v>126.25</v>
      </c>
      <c r="T2867" s="34">
        <v>87.55</v>
      </c>
      <c r="U2867" s="34">
        <v>63.25</v>
      </c>
      <c r="V2867" s="34">
        <v>74.7</v>
      </c>
      <c r="Y2867" s="78"/>
    </row>
    <row r="2868" spans="1:25" outlineLevel="1" x14ac:dyDescent="0.2">
      <c r="A2868" s="27">
        <f t="shared" si="264"/>
        <v>2863</v>
      </c>
      <c r="B2868" s="50">
        <f>B2867+3</f>
        <v>43948</v>
      </c>
      <c r="C2868" s="34">
        <v>83.4</v>
      </c>
      <c r="D2868" s="34">
        <v>101</v>
      </c>
      <c r="E2868" s="34">
        <v>1.35</v>
      </c>
      <c r="F2868" s="34">
        <v>10.199999999999999</v>
      </c>
      <c r="G2868" s="34">
        <v>4.0999999999999996</v>
      </c>
      <c r="H2868" s="34">
        <v>98.55</v>
      </c>
      <c r="I2868" s="34">
        <v>105.75</v>
      </c>
      <c r="J2868" s="34"/>
      <c r="K2868" s="24">
        <f t="shared" ref="K2868:K2870" si="273">+D2868*0.92-F2868</f>
        <v>82.72</v>
      </c>
      <c r="L2868" s="34"/>
      <c r="M2868" s="24">
        <v>7.88</v>
      </c>
      <c r="N2868" s="76">
        <f t="shared" ref="N2868:N2870" si="274">+M2868/K2868</f>
        <v>9.526112185686654E-2</v>
      </c>
      <c r="O2868" s="34"/>
      <c r="P2868" s="34"/>
      <c r="Q2868" s="34"/>
      <c r="R2868" s="34">
        <v>116.5</v>
      </c>
      <c r="S2868" s="34">
        <v>126.25</v>
      </c>
      <c r="T2868" s="34">
        <v>87.05</v>
      </c>
      <c r="U2868" s="34">
        <v>62.9</v>
      </c>
      <c r="V2868" s="34">
        <v>74.45</v>
      </c>
      <c r="Y2868" s="78"/>
    </row>
    <row r="2869" spans="1:25" outlineLevel="1" x14ac:dyDescent="0.2">
      <c r="A2869" s="27">
        <f t="shared" si="264"/>
        <v>2864</v>
      </c>
      <c r="B2869" s="50">
        <f>B2868+1</f>
        <v>43949</v>
      </c>
      <c r="C2869" s="34">
        <v>82.4</v>
      </c>
      <c r="D2869" s="34">
        <v>100</v>
      </c>
      <c r="E2869" s="34">
        <v>1.35</v>
      </c>
      <c r="F2869" s="34">
        <v>10</v>
      </c>
      <c r="G2869" s="34">
        <v>4.05</v>
      </c>
      <c r="H2869" s="34">
        <v>95.8</v>
      </c>
      <c r="I2869" s="34">
        <v>103</v>
      </c>
      <c r="J2869" s="34"/>
      <c r="K2869" s="24">
        <f t="shared" si="273"/>
        <v>82</v>
      </c>
      <c r="L2869" s="34"/>
      <c r="M2869" s="24">
        <v>8.11</v>
      </c>
      <c r="N2869" s="76">
        <f t="shared" si="274"/>
        <v>9.8902439024390235E-2</v>
      </c>
      <c r="O2869" s="34"/>
      <c r="P2869" s="34"/>
      <c r="Q2869" s="34"/>
      <c r="R2869" s="34">
        <v>115.5</v>
      </c>
      <c r="S2869" s="34">
        <v>124.25</v>
      </c>
      <c r="T2869" s="34">
        <v>86.05</v>
      </c>
      <c r="U2869" s="34">
        <v>64.150000000000006</v>
      </c>
      <c r="V2869" s="34">
        <v>73.7</v>
      </c>
      <c r="Y2869" s="78"/>
    </row>
    <row r="2870" spans="1:25" outlineLevel="1" x14ac:dyDescent="0.2">
      <c r="A2870" s="27">
        <f t="shared" si="264"/>
        <v>2865</v>
      </c>
      <c r="B2870" s="50">
        <f>B2869+1</f>
        <v>43950</v>
      </c>
      <c r="C2870" s="34">
        <v>82.6</v>
      </c>
      <c r="D2870" s="34">
        <v>100.2</v>
      </c>
      <c r="E2870" s="34">
        <v>1.35</v>
      </c>
      <c r="F2870" s="34">
        <v>10.15</v>
      </c>
      <c r="G2870" s="34">
        <v>4.0999999999999996</v>
      </c>
      <c r="H2870" s="34">
        <v>88.85</v>
      </c>
      <c r="I2870" s="34">
        <v>96</v>
      </c>
      <c r="J2870" s="34"/>
      <c r="K2870" s="24">
        <f t="shared" si="273"/>
        <v>82.034000000000006</v>
      </c>
      <c r="L2870" s="34"/>
      <c r="M2870" s="24">
        <v>8.76</v>
      </c>
      <c r="N2870" s="76">
        <f t="shared" si="274"/>
        <v>0.10678499158885339</v>
      </c>
      <c r="O2870" s="34"/>
      <c r="P2870" s="34"/>
      <c r="Q2870" s="34"/>
      <c r="R2870" s="34">
        <v>109</v>
      </c>
      <c r="S2870" s="34">
        <v>116.25</v>
      </c>
      <c r="T2870" s="34">
        <v>86.25</v>
      </c>
      <c r="U2870" s="34">
        <v>64.3</v>
      </c>
      <c r="V2870" s="34">
        <v>73.8</v>
      </c>
      <c r="Y2870" s="78"/>
    </row>
    <row r="2871" spans="1:25" outlineLevel="1" x14ac:dyDescent="0.2">
      <c r="A2871" s="27">
        <f t="shared" si="264"/>
        <v>2866</v>
      </c>
      <c r="B2871" s="50">
        <f>B2870+1</f>
        <v>43951</v>
      </c>
      <c r="C2871" s="34">
        <v>83.95</v>
      </c>
      <c r="D2871" s="34">
        <v>101.55</v>
      </c>
      <c r="E2871" s="34">
        <v>1.35</v>
      </c>
      <c r="F2871" s="34">
        <v>10.15</v>
      </c>
      <c r="G2871" s="34">
        <v>4.3</v>
      </c>
      <c r="H2871" s="34">
        <v>88.7</v>
      </c>
      <c r="I2871" s="34">
        <v>96</v>
      </c>
      <c r="J2871" s="34"/>
      <c r="K2871" s="24">
        <f t="shared" ref="K2871" si="275">+D2871*0.92-F2871</f>
        <v>83.275999999999996</v>
      </c>
      <c r="L2871" s="34"/>
      <c r="M2871" s="24">
        <v>8.25</v>
      </c>
      <c r="N2871" s="76">
        <f t="shared" ref="N2871" si="276">+M2871/K2871</f>
        <v>9.9068158893318603E-2</v>
      </c>
      <c r="O2871" s="34"/>
      <c r="P2871" s="34"/>
      <c r="Q2871" s="34"/>
      <c r="R2871" s="34">
        <v>109</v>
      </c>
      <c r="S2871" s="34">
        <v>116.25</v>
      </c>
      <c r="T2871" s="34">
        <v>87.6</v>
      </c>
      <c r="U2871" s="34">
        <v>64.849999999999994</v>
      </c>
      <c r="V2871" s="34">
        <v>75.45</v>
      </c>
      <c r="Y2871" s="78"/>
    </row>
    <row r="2872" spans="1:25" ht="12" customHeight="1" outlineLevel="1" x14ac:dyDescent="0.2">
      <c r="A2872" s="27">
        <f t="shared" si="264"/>
        <v>2867</v>
      </c>
      <c r="B2872" s="50">
        <f>B2871+1</f>
        <v>43952</v>
      </c>
      <c r="C2872" s="75">
        <v>83.95</v>
      </c>
      <c r="D2872" s="75">
        <v>101.55</v>
      </c>
      <c r="E2872" s="75">
        <v>1.35</v>
      </c>
      <c r="F2872" s="75">
        <v>10.15</v>
      </c>
      <c r="G2872" s="75">
        <v>4.3</v>
      </c>
      <c r="H2872" s="75">
        <v>88.7</v>
      </c>
      <c r="I2872" s="75">
        <v>96</v>
      </c>
      <c r="J2872" s="75"/>
      <c r="K2872" s="91">
        <f t="shared" ref="K2872:K2873" si="277">+D2872*0.92-F2872</f>
        <v>83.275999999999996</v>
      </c>
      <c r="L2872" s="34"/>
      <c r="M2872" s="24">
        <v>7.98</v>
      </c>
      <c r="N2872" s="76">
        <f t="shared" ref="N2872:N2873" si="278">+M2872/K2872</f>
        <v>9.5825928238628191E-2</v>
      </c>
      <c r="O2872" s="34"/>
      <c r="P2872" s="34"/>
      <c r="Q2872" s="34"/>
      <c r="R2872" s="75">
        <v>109</v>
      </c>
      <c r="S2872" s="75">
        <v>116.25</v>
      </c>
      <c r="T2872" s="75">
        <v>87.6</v>
      </c>
      <c r="U2872" s="75">
        <v>64.849999999999994</v>
      </c>
      <c r="V2872" s="75">
        <v>75.45</v>
      </c>
      <c r="Y2872" s="78"/>
    </row>
    <row r="2873" spans="1:25" outlineLevel="1" x14ac:dyDescent="0.2">
      <c r="A2873" s="27">
        <f t="shared" si="264"/>
        <v>2868</v>
      </c>
      <c r="B2873" s="50">
        <f>B2872+3</f>
        <v>43955</v>
      </c>
      <c r="C2873" s="34">
        <v>83.95</v>
      </c>
      <c r="D2873" s="34">
        <v>101.55</v>
      </c>
      <c r="E2873" s="34">
        <v>1.35</v>
      </c>
      <c r="F2873" s="34">
        <v>9.35</v>
      </c>
      <c r="G2873" s="34">
        <v>4.2</v>
      </c>
      <c r="H2873" s="34">
        <v>88.7</v>
      </c>
      <c r="I2873" s="34">
        <v>96</v>
      </c>
      <c r="J2873" s="34"/>
      <c r="K2873" s="24">
        <f t="shared" si="277"/>
        <v>84.076000000000008</v>
      </c>
      <c r="L2873" s="34"/>
      <c r="M2873" s="24">
        <v>7.98</v>
      </c>
      <c r="N2873" s="76">
        <f t="shared" si="278"/>
        <v>9.4914125315191014E-2</v>
      </c>
      <c r="O2873" s="34"/>
      <c r="P2873" s="34"/>
      <c r="Q2873" s="34"/>
      <c r="R2873" s="34">
        <v>109</v>
      </c>
      <c r="S2873" s="34">
        <v>116.25</v>
      </c>
      <c r="T2873" s="34">
        <v>87.6</v>
      </c>
      <c r="U2873" s="34">
        <v>68.599999999999994</v>
      </c>
      <c r="V2873" s="34">
        <v>73</v>
      </c>
      <c r="Y2873" s="78"/>
    </row>
    <row r="2874" spans="1:25" outlineLevel="1" x14ac:dyDescent="0.2">
      <c r="A2874" s="27">
        <f t="shared" si="264"/>
        <v>2869</v>
      </c>
      <c r="B2874" s="50">
        <f>B2873+1</f>
        <v>43956</v>
      </c>
      <c r="C2874" s="34">
        <v>83.95</v>
      </c>
      <c r="D2874" s="34">
        <v>101.55</v>
      </c>
      <c r="E2874" s="34">
        <v>1.35</v>
      </c>
      <c r="F2874" s="34">
        <v>9</v>
      </c>
      <c r="G2874" s="34">
        <v>4.05</v>
      </c>
      <c r="H2874" s="34">
        <v>88.85</v>
      </c>
      <c r="I2874" s="34">
        <v>96</v>
      </c>
      <c r="J2874" s="34"/>
      <c r="K2874" s="24">
        <f t="shared" ref="K2874" si="279">+D2874*0.92-F2874</f>
        <v>84.426000000000002</v>
      </c>
      <c r="L2874" s="34"/>
      <c r="M2874" s="24">
        <v>7.8100000000000005</v>
      </c>
      <c r="N2874" s="76">
        <f t="shared" ref="N2874" si="280">+M2874/K2874</f>
        <v>9.2507047591974034E-2</v>
      </c>
      <c r="O2874" s="34"/>
      <c r="P2874" s="34"/>
      <c r="Q2874" s="34"/>
      <c r="R2874" s="34">
        <v>109</v>
      </c>
      <c r="S2874" s="34">
        <v>116.25</v>
      </c>
      <c r="T2874" s="34">
        <v>87.6</v>
      </c>
      <c r="U2874" s="34">
        <v>68.599999999999994</v>
      </c>
      <c r="V2874" s="34">
        <v>73.95</v>
      </c>
      <c r="Y2874" s="78"/>
    </row>
    <row r="2875" spans="1:25" outlineLevel="1" x14ac:dyDescent="0.2">
      <c r="A2875" s="27">
        <f t="shared" si="264"/>
        <v>2870</v>
      </c>
      <c r="B2875" s="50">
        <f>B2874+1</f>
        <v>43957</v>
      </c>
      <c r="C2875" s="34">
        <v>84.2</v>
      </c>
      <c r="D2875" s="34">
        <v>101.8</v>
      </c>
      <c r="E2875" s="34">
        <v>1.35</v>
      </c>
      <c r="F2875" s="34">
        <v>8.4</v>
      </c>
      <c r="G2875" s="34">
        <v>3.95</v>
      </c>
      <c r="H2875" s="34">
        <v>88.75</v>
      </c>
      <c r="I2875" s="34">
        <v>96</v>
      </c>
      <c r="J2875" s="34"/>
      <c r="K2875" s="24">
        <f t="shared" ref="K2875:K2880" si="281">+D2875*0.92-F2875</f>
        <v>85.256</v>
      </c>
      <c r="L2875" s="34"/>
      <c r="M2875" s="24">
        <v>7.78</v>
      </c>
      <c r="N2875" s="76">
        <f t="shared" ref="N2875" si="282">+M2875/K2875</f>
        <v>9.1254574458102658E-2</v>
      </c>
      <c r="O2875" s="34"/>
      <c r="P2875" s="34"/>
      <c r="Q2875" s="34"/>
      <c r="R2875" s="34">
        <v>112</v>
      </c>
      <c r="S2875" s="34">
        <v>117</v>
      </c>
      <c r="T2875" s="34">
        <v>87.85</v>
      </c>
      <c r="U2875" s="34">
        <v>69</v>
      </c>
      <c r="V2875" s="34">
        <v>74.05</v>
      </c>
      <c r="Y2875" s="78"/>
    </row>
    <row r="2876" spans="1:25" outlineLevel="1" x14ac:dyDescent="0.2">
      <c r="A2876" s="27">
        <f t="shared" si="264"/>
        <v>2871</v>
      </c>
      <c r="B2876" s="50">
        <f>B2875+1</f>
        <v>43958</v>
      </c>
      <c r="C2876" s="75">
        <v>84.2</v>
      </c>
      <c r="D2876" s="75">
        <v>101.8</v>
      </c>
      <c r="E2876" s="75">
        <v>1.35</v>
      </c>
      <c r="F2876" s="75">
        <v>8.4</v>
      </c>
      <c r="G2876" s="75">
        <v>3.95</v>
      </c>
      <c r="H2876" s="75">
        <v>88.75</v>
      </c>
      <c r="I2876" s="75">
        <v>96</v>
      </c>
      <c r="J2876" s="34"/>
      <c r="K2876" s="91">
        <f t="shared" ref="K2876" si="283">+D2876*0.92-F2876</f>
        <v>85.256</v>
      </c>
      <c r="L2876" s="34"/>
      <c r="M2876" s="24">
        <v>7.93</v>
      </c>
      <c r="N2876" s="76">
        <f t="shared" ref="N2876" si="284">+M2876/K2876</f>
        <v>9.3013981420662473E-2</v>
      </c>
      <c r="O2876" s="34"/>
      <c r="P2876" s="34"/>
      <c r="Q2876" s="34"/>
      <c r="R2876" s="75">
        <v>112</v>
      </c>
      <c r="S2876" s="75">
        <v>117</v>
      </c>
      <c r="T2876" s="75">
        <v>87.85</v>
      </c>
      <c r="U2876" s="75">
        <v>69</v>
      </c>
      <c r="V2876" s="75">
        <v>74.05</v>
      </c>
      <c r="Y2876" s="78"/>
    </row>
    <row r="2877" spans="1:25" outlineLevel="1" x14ac:dyDescent="0.2">
      <c r="A2877" s="27">
        <f t="shared" si="264"/>
        <v>2872</v>
      </c>
      <c r="B2877" s="50">
        <f>B2876+1</f>
        <v>43959</v>
      </c>
      <c r="C2877" s="34">
        <v>88.45</v>
      </c>
      <c r="D2877" s="34">
        <v>106.05</v>
      </c>
      <c r="E2877" s="34">
        <v>1.35</v>
      </c>
      <c r="F2877" s="34">
        <v>7.85</v>
      </c>
      <c r="G2877" s="34">
        <v>3.8</v>
      </c>
      <c r="H2877" s="34">
        <v>88.65</v>
      </c>
      <c r="I2877" s="34">
        <v>96</v>
      </c>
      <c r="J2877" s="34"/>
      <c r="K2877" s="24">
        <f t="shared" si="281"/>
        <v>89.716000000000008</v>
      </c>
      <c r="L2877" s="34"/>
      <c r="M2877" s="24">
        <v>8.52</v>
      </c>
      <c r="N2877" s="76">
        <f t="shared" ref="N2877" si="285">+M2877/K2877</f>
        <v>9.4966338222836497E-2</v>
      </c>
      <c r="O2877" s="34"/>
      <c r="P2877" s="34"/>
      <c r="Q2877" s="34"/>
      <c r="R2877" s="34">
        <v>112</v>
      </c>
      <c r="S2877" s="34">
        <v>117</v>
      </c>
      <c r="T2877" s="34">
        <v>92.2</v>
      </c>
      <c r="U2877" s="34">
        <v>71.05</v>
      </c>
      <c r="V2877" s="34">
        <v>78.650000000000006</v>
      </c>
      <c r="Y2877" s="78"/>
    </row>
    <row r="2878" spans="1:25" outlineLevel="1" x14ac:dyDescent="0.2">
      <c r="A2878" s="27">
        <f t="shared" ref="A2878" si="286">A2877+1</f>
        <v>2873</v>
      </c>
      <c r="B2878" s="50">
        <f>B2877+3</f>
        <v>43962</v>
      </c>
      <c r="C2878" s="34">
        <v>87.85</v>
      </c>
      <c r="D2878" s="34">
        <v>105.45</v>
      </c>
      <c r="E2878" s="34">
        <v>1.35</v>
      </c>
      <c r="F2878" s="34">
        <v>7.8</v>
      </c>
      <c r="G2878" s="34">
        <v>3.7</v>
      </c>
      <c r="H2878" s="34">
        <v>89.15</v>
      </c>
      <c r="I2878" s="34">
        <v>96.5</v>
      </c>
      <c r="J2878" s="34"/>
      <c r="K2878" s="24">
        <f t="shared" si="281"/>
        <v>89.214000000000013</v>
      </c>
      <c r="L2878" s="34"/>
      <c r="M2878" s="24">
        <v>8.23</v>
      </c>
      <c r="N2878" s="76">
        <f t="shared" ref="N2878:N2880" si="287">+M2878/K2878</f>
        <v>9.2250095276526098E-2</v>
      </c>
      <c r="O2878" s="34"/>
      <c r="P2878" s="34"/>
      <c r="Q2878" s="34"/>
      <c r="R2878" s="34">
        <v>114</v>
      </c>
      <c r="S2878" s="34">
        <v>122.5</v>
      </c>
      <c r="T2878" s="34">
        <v>92.05</v>
      </c>
      <c r="U2878" s="34">
        <v>71.3</v>
      </c>
      <c r="V2878" s="34">
        <v>78.05</v>
      </c>
      <c r="Y2878" s="78"/>
    </row>
    <row r="2879" spans="1:25" outlineLevel="1" x14ac:dyDescent="0.2">
      <c r="A2879" s="27">
        <f t="shared" ref="A2879" si="288">A2878+1</f>
        <v>2874</v>
      </c>
      <c r="B2879" s="50">
        <f>B2878+1</f>
        <v>43963</v>
      </c>
      <c r="C2879" s="34">
        <v>90.15</v>
      </c>
      <c r="D2879" s="34">
        <v>107.75</v>
      </c>
      <c r="E2879" s="34">
        <v>1.35</v>
      </c>
      <c r="F2879" s="34">
        <v>7.25</v>
      </c>
      <c r="G2879" s="34">
        <v>3.6</v>
      </c>
      <c r="H2879" s="34">
        <v>88.8</v>
      </c>
      <c r="I2879" s="34">
        <v>96.5</v>
      </c>
      <c r="J2879" s="34"/>
      <c r="K2879" s="24">
        <f t="shared" si="281"/>
        <v>91.88000000000001</v>
      </c>
      <c r="L2879" s="34"/>
      <c r="M2879" s="24">
        <v>8.1</v>
      </c>
      <c r="N2879" s="76">
        <f t="shared" si="287"/>
        <v>8.8158467566390938E-2</v>
      </c>
      <c r="O2879" s="34"/>
      <c r="P2879" s="34"/>
      <c r="Q2879" s="34"/>
      <c r="R2879" s="34">
        <v>115</v>
      </c>
      <c r="S2879" s="34">
        <v>122.5</v>
      </c>
      <c r="T2879" s="34">
        <v>95.75</v>
      </c>
      <c r="U2879" s="34">
        <v>74.45</v>
      </c>
      <c r="V2879" s="34">
        <v>79.55</v>
      </c>
      <c r="Y2879" s="78"/>
    </row>
    <row r="2880" spans="1:25" outlineLevel="1" x14ac:dyDescent="0.2">
      <c r="A2880" s="27">
        <f t="shared" ref="A2880:A2884" si="289">A2879+1</f>
        <v>2875</v>
      </c>
      <c r="B2880" s="50">
        <f>B2879+1</f>
        <v>43964</v>
      </c>
      <c r="C2880" s="34">
        <v>91.15</v>
      </c>
      <c r="D2880" s="34">
        <v>108.3</v>
      </c>
      <c r="E2880" s="34">
        <v>1.4</v>
      </c>
      <c r="F2880" s="34">
        <v>6.8</v>
      </c>
      <c r="G2880" s="34">
        <v>3.6</v>
      </c>
      <c r="H2880" s="34">
        <v>89.5</v>
      </c>
      <c r="I2880" s="34">
        <v>97</v>
      </c>
      <c r="J2880" s="34"/>
      <c r="K2880" s="24">
        <f t="shared" si="281"/>
        <v>92.835999999999999</v>
      </c>
      <c r="L2880" s="34"/>
      <c r="M2880" s="24">
        <v>8.18</v>
      </c>
      <c r="N2880" s="76">
        <f t="shared" si="287"/>
        <v>8.811237020121504E-2</v>
      </c>
      <c r="O2880" s="34"/>
      <c r="P2880" s="34"/>
      <c r="Q2880" s="34"/>
      <c r="R2880" s="34">
        <v>115</v>
      </c>
      <c r="S2880" s="34">
        <v>123.5</v>
      </c>
      <c r="T2880" s="34">
        <v>96.8</v>
      </c>
      <c r="U2880" s="34">
        <v>75</v>
      </c>
      <c r="V2880" s="34">
        <v>80.5</v>
      </c>
      <c r="Y2880" s="78"/>
    </row>
    <row r="2881" spans="1:25" outlineLevel="1" x14ac:dyDescent="0.2">
      <c r="A2881" s="27">
        <f t="shared" si="289"/>
        <v>2876</v>
      </c>
      <c r="B2881" s="50">
        <f>B2880+1</f>
        <v>43965</v>
      </c>
      <c r="C2881" s="34">
        <v>90.75</v>
      </c>
      <c r="D2881" s="34">
        <v>108.3</v>
      </c>
      <c r="E2881" s="34">
        <v>1.4</v>
      </c>
      <c r="F2881" s="34">
        <v>6.8</v>
      </c>
      <c r="G2881" s="34">
        <v>3.65</v>
      </c>
      <c r="H2881" s="34">
        <v>90.5</v>
      </c>
      <c r="I2881" s="34">
        <v>98</v>
      </c>
      <c r="J2881" s="34"/>
      <c r="K2881" s="24">
        <f t="shared" ref="K2881:K2882" si="290">+D2881*0.92-F2881</f>
        <v>92.835999999999999</v>
      </c>
      <c r="L2881" s="34"/>
      <c r="M2881" s="24">
        <v>8.24</v>
      </c>
      <c r="N2881" s="76">
        <f t="shared" ref="N2881:N2882" si="291">+M2881/K2881</f>
        <v>8.8758671205135947E-2</v>
      </c>
      <c r="O2881" s="34"/>
      <c r="P2881" s="34"/>
      <c r="Q2881" s="34"/>
      <c r="R2881" s="34">
        <v>116.5</v>
      </c>
      <c r="S2881" s="34">
        <v>125</v>
      </c>
      <c r="T2881" s="34">
        <v>96.4</v>
      </c>
      <c r="U2881" s="34">
        <v>75</v>
      </c>
      <c r="V2881" s="34">
        <v>79.900000000000006</v>
      </c>
      <c r="Y2881" s="78"/>
    </row>
    <row r="2882" spans="1:25" outlineLevel="1" x14ac:dyDescent="0.2">
      <c r="A2882" s="27">
        <f t="shared" si="289"/>
        <v>2877</v>
      </c>
      <c r="B2882" s="50">
        <f>B2881+1</f>
        <v>43966</v>
      </c>
      <c r="C2882" s="34">
        <v>93.25</v>
      </c>
      <c r="D2882" s="34">
        <v>110.8</v>
      </c>
      <c r="E2882" s="34">
        <v>1.5</v>
      </c>
      <c r="F2882" s="34">
        <v>6.8</v>
      </c>
      <c r="G2882" s="34">
        <v>3.9</v>
      </c>
      <c r="H2882" s="34">
        <v>91.4</v>
      </c>
      <c r="I2882" s="34">
        <v>99</v>
      </c>
      <c r="J2882" s="34"/>
      <c r="K2882" s="24">
        <f t="shared" si="290"/>
        <v>95.13600000000001</v>
      </c>
      <c r="L2882" s="34"/>
      <c r="M2882" s="24">
        <v>8.27</v>
      </c>
      <c r="N2882" s="76">
        <f t="shared" si="291"/>
        <v>8.6928187016481653E-2</v>
      </c>
      <c r="O2882" s="34"/>
      <c r="P2882" s="34"/>
      <c r="Q2882" s="34"/>
      <c r="R2882" s="34">
        <v>118</v>
      </c>
      <c r="S2882" s="34">
        <v>126</v>
      </c>
      <c r="T2882" s="34">
        <v>98.9</v>
      </c>
      <c r="U2882" s="34">
        <v>77.25</v>
      </c>
      <c r="V2882" s="34">
        <v>82.6</v>
      </c>
      <c r="Y2882" s="78"/>
    </row>
    <row r="2883" spans="1:25" outlineLevel="1" x14ac:dyDescent="0.2">
      <c r="A2883" s="27">
        <f t="shared" si="289"/>
        <v>2878</v>
      </c>
      <c r="B2883" s="50">
        <f>B2882+3</f>
        <v>43969</v>
      </c>
      <c r="C2883" s="34">
        <v>96.15</v>
      </c>
      <c r="D2883" s="34">
        <v>113.15</v>
      </c>
      <c r="E2883" s="34">
        <v>1.5</v>
      </c>
      <c r="F2883" s="34">
        <v>7.5</v>
      </c>
      <c r="G2883" s="34">
        <v>4.2</v>
      </c>
      <c r="H2883" s="34">
        <v>91.1</v>
      </c>
      <c r="I2883" s="34">
        <v>99</v>
      </c>
      <c r="J2883" s="34"/>
      <c r="K2883" s="24">
        <f t="shared" ref="K2883:K2884" si="292">+D2883*0.92-F2883</f>
        <v>96.598000000000013</v>
      </c>
      <c r="L2883" s="34"/>
      <c r="M2883" s="24">
        <v>9.01</v>
      </c>
      <c r="N2883" s="76">
        <f t="shared" ref="N2883:N2884" si="293">+M2883/K2883</f>
        <v>9.3273152653264024E-2</v>
      </c>
      <c r="O2883" s="34"/>
      <c r="P2883" s="34"/>
      <c r="Q2883" s="34"/>
      <c r="R2883" s="34">
        <v>118</v>
      </c>
      <c r="S2883" s="34">
        <v>125.5</v>
      </c>
      <c r="T2883" s="34">
        <v>101.85</v>
      </c>
      <c r="U2883" s="34">
        <v>77.8</v>
      </c>
      <c r="V2883" s="34">
        <v>85.4</v>
      </c>
      <c r="Y2883" s="78"/>
    </row>
    <row r="2884" spans="1:25" outlineLevel="1" x14ac:dyDescent="0.2">
      <c r="A2884" s="27">
        <f t="shared" si="289"/>
        <v>2879</v>
      </c>
      <c r="B2884" s="50">
        <f>B2883+1</f>
        <v>43970</v>
      </c>
      <c r="C2884" s="34">
        <v>97.95</v>
      </c>
      <c r="D2884" s="34">
        <v>114.95</v>
      </c>
      <c r="E2884" s="34">
        <v>1.55</v>
      </c>
      <c r="F2884" s="34">
        <v>7.7</v>
      </c>
      <c r="G2884" s="34">
        <v>4.5</v>
      </c>
      <c r="H2884" s="34">
        <v>91.55</v>
      </c>
      <c r="I2884" s="34">
        <v>99.5</v>
      </c>
      <c r="J2884" s="34"/>
      <c r="K2884" s="24">
        <f t="shared" si="292"/>
        <v>98.054000000000002</v>
      </c>
      <c r="L2884" s="34"/>
      <c r="M2884" s="24">
        <v>9.07</v>
      </c>
      <c r="N2884" s="76">
        <f t="shared" si="293"/>
        <v>9.2500050992310359E-2</v>
      </c>
      <c r="O2884" s="34"/>
      <c r="P2884" s="34"/>
      <c r="Q2884" s="34"/>
      <c r="R2884" s="34">
        <v>119</v>
      </c>
      <c r="S2884" s="34">
        <v>126.75</v>
      </c>
      <c r="T2884" s="34">
        <v>103.7</v>
      </c>
      <c r="U2884" s="34">
        <v>81.2</v>
      </c>
      <c r="V2884" s="34">
        <v>87.1</v>
      </c>
      <c r="Y2884" s="78"/>
    </row>
    <row r="2885" spans="1:25" outlineLevel="1" x14ac:dyDescent="0.2">
      <c r="A2885" s="27">
        <f>A2884+1</f>
        <v>2880</v>
      </c>
      <c r="B2885" s="50">
        <f>B2884+1</f>
        <v>43971</v>
      </c>
      <c r="C2885" s="34">
        <v>96.1</v>
      </c>
      <c r="D2885" s="34">
        <v>113.1</v>
      </c>
      <c r="E2885" s="34">
        <v>1.55</v>
      </c>
      <c r="F2885" s="34">
        <v>7.95</v>
      </c>
      <c r="G2885" s="34">
        <v>4.6500000000000004</v>
      </c>
      <c r="H2885" s="34">
        <v>91.35</v>
      </c>
      <c r="I2885" s="34">
        <v>99.5</v>
      </c>
      <c r="J2885" s="34"/>
      <c r="K2885" s="24">
        <f t="shared" ref="K2885" si="294">+D2885*0.92-F2885</f>
        <v>96.10199999999999</v>
      </c>
      <c r="L2885" s="34"/>
      <c r="M2885" s="24">
        <v>9.27</v>
      </c>
      <c r="N2885" s="76">
        <f t="shared" ref="N2885" si="295">+M2885/K2885</f>
        <v>9.646001123805957E-2</v>
      </c>
      <c r="O2885" s="34"/>
      <c r="P2885" s="34"/>
      <c r="Q2885" s="34"/>
      <c r="R2885" s="34">
        <v>118.25</v>
      </c>
      <c r="S2885" s="34">
        <v>127</v>
      </c>
      <c r="T2885" s="34">
        <v>101.8</v>
      </c>
      <c r="U2885" s="34">
        <v>78.400000000000006</v>
      </c>
      <c r="V2885" s="34">
        <v>85.45</v>
      </c>
      <c r="Y2885" s="78"/>
    </row>
    <row r="2886" spans="1:25" outlineLevel="1" x14ac:dyDescent="0.2">
      <c r="A2886" s="27">
        <f>A2885+1</f>
        <v>2881</v>
      </c>
      <c r="B2886" s="50">
        <f>B2885+1</f>
        <v>43972</v>
      </c>
      <c r="C2886" s="34">
        <v>97.95</v>
      </c>
      <c r="D2886" s="34">
        <v>114.2</v>
      </c>
      <c r="E2886" s="34">
        <v>1.55</v>
      </c>
      <c r="F2886" s="34">
        <v>8.4499999999999993</v>
      </c>
      <c r="G2886" s="34">
        <v>4.8</v>
      </c>
      <c r="H2886" s="34">
        <v>91.25</v>
      </c>
      <c r="I2886" s="34">
        <v>99.5</v>
      </c>
      <c r="J2886" s="34"/>
      <c r="K2886" s="24">
        <f t="shared" ref="K2886:K2892" si="296">+D2886*0.92-F2886</f>
        <v>96.614000000000004</v>
      </c>
      <c r="L2886" s="34"/>
      <c r="M2886" s="24">
        <v>9.1300000000000008</v>
      </c>
      <c r="N2886" s="76">
        <f t="shared" ref="N2886:N2887" si="297">+M2886/K2886</f>
        <v>9.449976193926346E-2</v>
      </c>
      <c r="O2886" s="34"/>
      <c r="P2886" s="34"/>
      <c r="Q2886" s="34"/>
      <c r="R2886" s="34">
        <v>118.25</v>
      </c>
      <c r="S2886" s="34">
        <v>127</v>
      </c>
      <c r="T2886" s="34">
        <v>103.7</v>
      </c>
      <c r="U2886" s="34">
        <v>80.099999999999994</v>
      </c>
      <c r="V2886" s="34">
        <v>87.05</v>
      </c>
      <c r="Y2886" s="78"/>
    </row>
    <row r="2887" spans="1:25" outlineLevel="1" x14ac:dyDescent="0.2">
      <c r="A2887" s="27">
        <f>A2886+1</f>
        <v>2882</v>
      </c>
      <c r="B2887" s="50">
        <f>B2886+1</f>
        <v>43973</v>
      </c>
      <c r="C2887" s="34">
        <v>96.85</v>
      </c>
      <c r="D2887" s="34">
        <v>112.85</v>
      </c>
      <c r="E2887" s="34">
        <v>1.55</v>
      </c>
      <c r="F2887" s="34">
        <v>8.3000000000000007</v>
      </c>
      <c r="G2887" s="34">
        <v>4.55</v>
      </c>
      <c r="H2887" s="34">
        <v>92.25</v>
      </c>
      <c r="I2887" s="34">
        <v>100.5</v>
      </c>
      <c r="J2887" s="34"/>
      <c r="K2887" s="24">
        <f t="shared" si="296"/>
        <v>95.522000000000006</v>
      </c>
      <c r="L2887" s="34"/>
      <c r="M2887" s="24">
        <v>8.98</v>
      </c>
      <c r="N2887" s="76">
        <f t="shared" si="297"/>
        <v>9.4009756914637463E-2</v>
      </c>
      <c r="O2887" s="34"/>
      <c r="P2887" s="34"/>
      <c r="Q2887" s="34"/>
      <c r="R2887" s="34">
        <v>116</v>
      </c>
      <c r="S2887" s="34">
        <v>127.25</v>
      </c>
      <c r="T2887" s="34">
        <v>102.6</v>
      </c>
      <c r="U2887" s="34">
        <v>81.900000000000006</v>
      </c>
      <c r="V2887" s="34">
        <v>86.45</v>
      </c>
      <c r="Y2887" s="78"/>
    </row>
    <row r="2888" spans="1:25" outlineLevel="1" x14ac:dyDescent="0.2">
      <c r="A2888" s="27">
        <f t="shared" ref="A2888:A2953" si="298">A2887+1</f>
        <v>2883</v>
      </c>
      <c r="B2888" s="50">
        <f>B2887+3</f>
        <v>43976</v>
      </c>
      <c r="C2888" s="75">
        <v>96.85</v>
      </c>
      <c r="D2888" s="75">
        <v>112.85</v>
      </c>
      <c r="E2888" s="75">
        <v>1.55</v>
      </c>
      <c r="F2888" s="75">
        <v>8.3000000000000007</v>
      </c>
      <c r="G2888" s="75">
        <v>4.55</v>
      </c>
      <c r="H2888" s="75">
        <v>92.25</v>
      </c>
      <c r="I2888" s="75">
        <v>100.5</v>
      </c>
      <c r="J2888" s="75"/>
      <c r="K2888" s="91">
        <f t="shared" ref="K2888" si="299">+D2888*0.92-F2888</f>
        <v>95.522000000000006</v>
      </c>
      <c r="L2888" s="75"/>
      <c r="M2888" s="91">
        <v>8.98</v>
      </c>
      <c r="N2888" s="101">
        <f t="shared" ref="N2888:N2892" si="300">+M2888/K2888</f>
        <v>9.4009756914637463E-2</v>
      </c>
      <c r="O2888" s="75"/>
      <c r="P2888" s="75"/>
      <c r="Q2888" s="75"/>
      <c r="R2888" s="75">
        <v>116</v>
      </c>
      <c r="S2888" s="75">
        <v>127.25</v>
      </c>
      <c r="T2888" s="75">
        <v>102.6</v>
      </c>
      <c r="U2888" s="75">
        <v>81.900000000000006</v>
      </c>
      <c r="V2888" s="75">
        <v>86.45</v>
      </c>
      <c r="Y2888" s="78"/>
    </row>
    <row r="2889" spans="1:25" outlineLevel="1" x14ac:dyDescent="0.2">
      <c r="A2889" s="27">
        <f t="shared" si="298"/>
        <v>2884</v>
      </c>
      <c r="B2889" s="50">
        <f>B2888+1</f>
        <v>43977</v>
      </c>
      <c r="C2889" s="34">
        <v>94.6</v>
      </c>
      <c r="D2889" s="34">
        <v>110.6</v>
      </c>
      <c r="E2889" s="34">
        <v>1.55</v>
      </c>
      <c r="F2889" s="34">
        <v>8.0500000000000007</v>
      </c>
      <c r="G2889" s="34">
        <v>4.55</v>
      </c>
      <c r="H2889" s="34">
        <v>91.3</v>
      </c>
      <c r="I2889" s="34">
        <v>99.75</v>
      </c>
      <c r="J2889" s="34"/>
      <c r="K2889" s="24">
        <f t="shared" si="296"/>
        <v>93.701999999999998</v>
      </c>
      <c r="L2889" s="34"/>
      <c r="M2889" s="24">
        <v>9.11</v>
      </c>
      <c r="N2889" s="76">
        <f t="shared" si="300"/>
        <v>9.7223111566455356E-2</v>
      </c>
      <c r="O2889" s="34"/>
      <c r="P2889" s="34"/>
      <c r="Q2889" s="34"/>
      <c r="R2889" s="34">
        <v>113</v>
      </c>
      <c r="S2889" s="34">
        <v>124</v>
      </c>
      <c r="T2889" s="34">
        <v>100.3</v>
      </c>
      <c r="U2889" s="34">
        <v>78.75</v>
      </c>
      <c r="V2889" s="34">
        <v>84.4</v>
      </c>
      <c r="Y2889" s="78"/>
    </row>
    <row r="2890" spans="1:25" outlineLevel="1" x14ac:dyDescent="0.2">
      <c r="A2890" s="27">
        <f t="shared" si="298"/>
        <v>2885</v>
      </c>
      <c r="B2890" s="50">
        <f>B2889+1</f>
        <v>43978</v>
      </c>
      <c r="C2890" s="34">
        <v>95.1</v>
      </c>
      <c r="D2890" s="34">
        <v>110.6</v>
      </c>
      <c r="E2890" s="34">
        <v>1.55</v>
      </c>
      <c r="F2890" s="34">
        <v>8.1</v>
      </c>
      <c r="G2890" s="34">
        <v>4.3</v>
      </c>
      <c r="H2890" s="34">
        <v>91.05</v>
      </c>
      <c r="I2890" s="34">
        <v>99.5</v>
      </c>
      <c r="J2890" s="34"/>
      <c r="K2890" s="24">
        <f t="shared" si="296"/>
        <v>93.652000000000001</v>
      </c>
      <c r="L2890" s="34"/>
      <c r="M2890" s="24">
        <v>9.57</v>
      </c>
      <c r="N2890" s="76">
        <f t="shared" si="300"/>
        <v>0.1021868192884295</v>
      </c>
      <c r="O2890" s="34"/>
      <c r="P2890" s="34"/>
      <c r="Q2890" s="34"/>
      <c r="R2890" s="34">
        <v>110</v>
      </c>
      <c r="S2890" s="34">
        <v>120</v>
      </c>
      <c r="T2890" s="34">
        <v>100.8</v>
      </c>
      <c r="U2890" s="34">
        <v>79.3</v>
      </c>
      <c r="V2890" s="34">
        <v>85.55</v>
      </c>
      <c r="Y2890" s="78"/>
    </row>
    <row r="2891" spans="1:25" outlineLevel="1" x14ac:dyDescent="0.2">
      <c r="A2891" s="27">
        <f t="shared" si="298"/>
        <v>2886</v>
      </c>
      <c r="B2891" s="50">
        <f>B2890+1</f>
        <v>43979</v>
      </c>
      <c r="C2891" s="34">
        <v>96.4</v>
      </c>
      <c r="D2891" s="34">
        <v>111.9</v>
      </c>
      <c r="E2891" s="34">
        <v>1.55</v>
      </c>
      <c r="F2891" s="34">
        <v>8.1</v>
      </c>
      <c r="G2891" s="34">
        <v>4</v>
      </c>
      <c r="H2891" s="34">
        <v>91.3</v>
      </c>
      <c r="I2891" s="34">
        <v>99.5</v>
      </c>
      <c r="J2891" s="34"/>
      <c r="K2891" s="24">
        <f t="shared" si="296"/>
        <v>94.848000000000013</v>
      </c>
      <c r="L2891" s="34"/>
      <c r="M2891" s="24">
        <v>9.31</v>
      </c>
      <c r="N2891" s="76">
        <f t="shared" si="300"/>
        <v>9.815705128205128E-2</v>
      </c>
      <c r="O2891" s="34"/>
      <c r="P2891" s="34"/>
      <c r="Q2891" s="34"/>
      <c r="R2891" s="34">
        <v>110</v>
      </c>
      <c r="S2891" s="34">
        <v>120</v>
      </c>
      <c r="T2891" s="34">
        <v>102.1</v>
      </c>
      <c r="U2891" s="34">
        <v>79.3</v>
      </c>
      <c r="V2891" s="34">
        <v>86.8</v>
      </c>
      <c r="Y2891" s="78"/>
    </row>
    <row r="2892" spans="1:25" outlineLevel="1" x14ac:dyDescent="0.2">
      <c r="A2892" s="27">
        <f t="shared" si="298"/>
        <v>2887</v>
      </c>
      <c r="B2892" s="50">
        <f>B2891+1</f>
        <v>43980</v>
      </c>
      <c r="C2892" s="34">
        <v>100.9</v>
      </c>
      <c r="D2892" s="34">
        <v>115.4</v>
      </c>
      <c r="E2892" s="34">
        <v>1.6</v>
      </c>
      <c r="F2892" s="34">
        <v>8.3000000000000007</v>
      </c>
      <c r="G2892" s="34">
        <v>4.0999999999999996</v>
      </c>
      <c r="H2892" s="34">
        <v>89.95</v>
      </c>
      <c r="I2892" s="34">
        <v>98.5</v>
      </c>
      <c r="J2892" s="34"/>
      <c r="K2892" s="24">
        <f t="shared" si="296"/>
        <v>97.868000000000009</v>
      </c>
      <c r="L2892" s="34"/>
      <c r="M2892" s="24">
        <v>9.76</v>
      </c>
      <c r="N2892" s="76">
        <f t="shared" si="300"/>
        <v>9.9726161768913218E-2</v>
      </c>
      <c r="O2892" s="34"/>
      <c r="P2892" s="34"/>
      <c r="Q2892" s="34"/>
      <c r="R2892" s="34">
        <v>108</v>
      </c>
      <c r="S2892" s="34">
        <v>118</v>
      </c>
      <c r="T2892" s="34">
        <v>106.7</v>
      </c>
      <c r="U2892" s="34">
        <v>80.5</v>
      </c>
      <c r="V2892" s="34">
        <v>91.15</v>
      </c>
      <c r="Y2892" s="78"/>
    </row>
    <row r="2893" spans="1:25" outlineLevel="1" x14ac:dyDescent="0.2">
      <c r="A2893" s="27">
        <f t="shared" si="298"/>
        <v>2888</v>
      </c>
      <c r="B2893" s="50">
        <f>B2892+3</f>
        <v>43983</v>
      </c>
      <c r="C2893" s="34">
        <v>100.5</v>
      </c>
      <c r="D2893" s="34">
        <v>115</v>
      </c>
      <c r="E2893" s="34">
        <v>1.6</v>
      </c>
      <c r="F2893" s="34">
        <v>8.5500000000000007</v>
      </c>
      <c r="G2893" s="34">
        <v>4.2</v>
      </c>
      <c r="H2893" s="34">
        <v>89.75</v>
      </c>
      <c r="I2893" s="34">
        <v>98.5</v>
      </c>
      <c r="J2893" s="34"/>
      <c r="K2893" s="24">
        <f t="shared" ref="K2893:K2897" si="301">+D2893*0.92-F2893</f>
        <v>97.250000000000014</v>
      </c>
      <c r="L2893" s="34"/>
      <c r="M2893" s="24">
        <v>9.84</v>
      </c>
      <c r="N2893" s="76">
        <f t="shared" ref="N2893:N2897" si="302">+M2893/K2893</f>
        <v>0.10118251928020564</v>
      </c>
      <c r="O2893" s="34"/>
      <c r="P2893" s="34"/>
      <c r="Q2893" s="34"/>
      <c r="R2893" s="34">
        <v>108</v>
      </c>
      <c r="S2893" s="34">
        <v>118</v>
      </c>
      <c r="T2893" s="34">
        <v>106.3</v>
      </c>
      <c r="U2893" s="34">
        <v>84.05</v>
      </c>
      <c r="V2893" s="34">
        <v>88.95</v>
      </c>
      <c r="Y2893" s="78"/>
    </row>
    <row r="2894" spans="1:25" outlineLevel="1" x14ac:dyDescent="0.2">
      <c r="A2894" s="27">
        <f t="shared" si="298"/>
        <v>2889</v>
      </c>
      <c r="B2894" s="50">
        <f t="shared" ref="B2894:B2959" si="303">B2893+1</f>
        <v>43984</v>
      </c>
      <c r="C2894" s="34">
        <v>101.75</v>
      </c>
      <c r="D2894" s="34">
        <v>115.75</v>
      </c>
      <c r="E2894" s="34">
        <v>1.6</v>
      </c>
      <c r="F2894" s="34">
        <v>8.6999999999999993</v>
      </c>
      <c r="G2894" s="34">
        <v>4.5</v>
      </c>
      <c r="H2894" s="34">
        <v>88.6</v>
      </c>
      <c r="I2894" s="34">
        <v>97.5</v>
      </c>
      <c r="J2894" s="34"/>
      <c r="K2894" s="24">
        <f t="shared" si="301"/>
        <v>97.79</v>
      </c>
      <c r="L2894" s="34"/>
      <c r="M2894" s="24">
        <v>10.26</v>
      </c>
      <c r="N2894" s="76">
        <f t="shared" si="302"/>
        <v>0.10491870334390019</v>
      </c>
      <c r="O2894" s="34"/>
      <c r="P2894" s="34"/>
      <c r="Q2894" s="34"/>
      <c r="R2894" s="34">
        <v>106</v>
      </c>
      <c r="S2894" s="34">
        <v>115</v>
      </c>
      <c r="T2894" s="34">
        <v>106.55</v>
      </c>
      <c r="U2894" s="34">
        <v>85.3</v>
      </c>
      <c r="V2894" s="34">
        <v>89.7</v>
      </c>
      <c r="Y2894" s="78"/>
    </row>
    <row r="2895" spans="1:25" outlineLevel="1" x14ac:dyDescent="0.2">
      <c r="A2895" s="27">
        <f t="shared" si="298"/>
        <v>2890</v>
      </c>
      <c r="B2895" s="50">
        <f t="shared" si="303"/>
        <v>43985</v>
      </c>
      <c r="C2895" s="34">
        <v>100.8</v>
      </c>
      <c r="D2895" s="34">
        <v>114.8</v>
      </c>
      <c r="E2895" s="34">
        <v>1.6</v>
      </c>
      <c r="F2895" s="34">
        <v>9.5</v>
      </c>
      <c r="G2895" s="34">
        <v>5</v>
      </c>
      <c r="H2895" s="34">
        <v>88.6</v>
      </c>
      <c r="I2895" s="34">
        <v>97.5</v>
      </c>
      <c r="J2895" s="34"/>
      <c r="K2895" s="24">
        <f t="shared" si="301"/>
        <v>96.116</v>
      </c>
      <c r="L2895" s="34"/>
      <c r="M2895" s="24">
        <v>10.57</v>
      </c>
      <c r="N2895" s="76">
        <f t="shared" si="302"/>
        <v>0.109971284697657</v>
      </c>
      <c r="O2895" s="34"/>
      <c r="P2895" s="34"/>
      <c r="Q2895" s="34"/>
      <c r="R2895" s="34">
        <v>106</v>
      </c>
      <c r="S2895" s="34">
        <v>115.25</v>
      </c>
      <c r="T2895" s="34">
        <v>105.6</v>
      </c>
      <c r="U2895" s="34">
        <v>85</v>
      </c>
      <c r="V2895" s="34">
        <v>90.9</v>
      </c>
      <c r="Y2895" s="78"/>
    </row>
    <row r="2896" spans="1:25" outlineLevel="1" x14ac:dyDescent="0.2">
      <c r="A2896" s="27">
        <f t="shared" si="298"/>
        <v>2891</v>
      </c>
      <c r="B2896" s="50">
        <f t="shared" si="303"/>
        <v>43986</v>
      </c>
      <c r="C2896" s="34">
        <v>99.2</v>
      </c>
      <c r="D2896" s="34">
        <v>114.85</v>
      </c>
      <c r="E2896" s="34">
        <v>1.6</v>
      </c>
      <c r="F2896" s="34">
        <v>9.6</v>
      </c>
      <c r="G2896" s="34">
        <v>5.15</v>
      </c>
      <c r="H2896" s="34">
        <v>90.5</v>
      </c>
      <c r="I2896" s="34">
        <v>99.5</v>
      </c>
      <c r="J2896" s="34"/>
      <c r="K2896" s="24">
        <f t="shared" si="301"/>
        <v>96.062000000000012</v>
      </c>
      <c r="L2896" s="34"/>
      <c r="M2896" s="24">
        <v>10.84</v>
      </c>
      <c r="N2896" s="76">
        <f t="shared" si="302"/>
        <v>0.11284378838666694</v>
      </c>
      <c r="O2896" s="34"/>
      <c r="P2896" s="34"/>
      <c r="Q2896" s="34"/>
      <c r="R2896" s="34">
        <v>109.75</v>
      </c>
      <c r="S2896" s="34">
        <v>118</v>
      </c>
      <c r="T2896" s="34">
        <v>103.95</v>
      </c>
      <c r="U2896" s="34">
        <v>84.25</v>
      </c>
      <c r="V2896" s="34">
        <v>88.25</v>
      </c>
      <c r="Y2896" s="78"/>
    </row>
    <row r="2897" spans="1:25" outlineLevel="1" x14ac:dyDescent="0.2">
      <c r="A2897" s="27">
        <f t="shared" si="298"/>
        <v>2892</v>
      </c>
      <c r="B2897" s="50">
        <f t="shared" si="303"/>
        <v>43987</v>
      </c>
      <c r="C2897" s="34">
        <v>100.95</v>
      </c>
      <c r="D2897" s="34">
        <v>115.95</v>
      </c>
      <c r="E2897" s="34">
        <v>1.6</v>
      </c>
      <c r="F2897" s="34">
        <v>9.6</v>
      </c>
      <c r="G2897" s="34">
        <v>5.4</v>
      </c>
      <c r="H2897" s="34">
        <v>90.3</v>
      </c>
      <c r="I2897" s="34">
        <v>99.5</v>
      </c>
      <c r="J2897" s="34"/>
      <c r="K2897" s="24">
        <f t="shared" si="301"/>
        <v>97.074000000000012</v>
      </c>
      <c r="L2897" s="34"/>
      <c r="M2897" s="24">
        <v>11.04</v>
      </c>
      <c r="N2897" s="76">
        <f t="shared" si="302"/>
        <v>0.11372767167315653</v>
      </c>
      <c r="O2897" s="34"/>
      <c r="P2897" s="34"/>
      <c r="Q2897" s="34"/>
      <c r="R2897" s="34">
        <v>109.75</v>
      </c>
      <c r="S2897" s="34">
        <v>119.5</v>
      </c>
      <c r="T2897" s="34">
        <v>105.6</v>
      </c>
      <c r="U2897" s="34">
        <v>85</v>
      </c>
      <c r="V2897" s="34">
        <v>90.1</v>
      </c>
      <c r="Y2897" s="78"/>
    </row>
    <row r="2898" spans="1:25" outlineLevel="1" x14ac:dyDescent="0.2">
      <c r="A2898" s="27">
        <f t="shared" si="298"/>
        <v>2893</v>
      </c>
      <c r="B2898" s="50">
        <f>B2897+3</f>
        <v>43990</v>
      </c>
      <c r="C2898" s="34">
        <v>106.55</v>
      </c>
      <c r="D2898" s="34">
        <v>120.05</v>
      </c>
      <c r="E2898" s="34">
        <v>1.6</v>
      </c>
      <c r="F2898" s="34">
        <v>11.6</v>
      </c>
      <c r="G2898" s="34">
        <v>5.6</v>
      </c>
      <c r="H2898" s="34">
        <v>90.2</v>
      </c>
      <c r="I2898" s="34">
        <v>99.5</v>
      </c>
      <c r="J2898" s="34"/>
      <c r="K2898" s="24">
        <f t="shared" ref="K2898:K2902" si="304">+D2898*0.92-F2898</f>
        <v>98.846000000000004</v>
      </c>
      <c r="L2898" s="34"/>
      <c r="M2898" s="24">
        <v>11.27</v>
      </c>
      <c r="N2898" s="76">
        <f t="shared" ref="N2898:N2902" si="305">+M2898/K2898</f>
        <v>0.11401574165874187</v>
      </c>
      <c r="O2898" s="34"/>
      <c r="P2898" s="34"/>
      <c r="Q2898" s="34"/>
      <c r="R2898" s="34">
        <v>109.75</v>
      </c>
      <c r="S2898" s="34">
        <v>119.5</v>
      </c>
      <c r="T2898" s="34">
        <v>111.25</v>
      </c>
      <c r="U2898" s="34">
        <v>88</v>
      </c>
      <c r="V2898" s="34">
        <v>94.7</v>
      </c>
      <c r="Y2898" s="78"/>
    </row>
    <row r="2899" spans="1:25" outlineLevel="1" x14ac:dyDescent="0.2">
      <c r="A2899" s="27">
        <f t="shared" si="298"/>
        <v>2894</v>
      </c>
      <c r="B2899" s="50">
        <f t="shared" si="303"/>
        <v>43991</v>
      </c>
      <c r="C2899" s="34">
        <v>105.15</v>
      </c>
      <c r="D2899" s="34">
        <v>118.55</v>
      </c>
      <c r="E2899" s="34">
        <v>1.6</v>
      </c>
      <c r="F2899" s="34">
        <v>11.6</v>
      </c>
      <c r="G2899" s="34">
        <v>5.65</v>
      </c>
      <c r="H2899" s="34">
        <v>90.4</v>
      </c>
      <c r="I2899" s="34">
        <v>99.5</v>
      </c>
      <c r="J2899" s="34"/>
      <c r="K2899" s="24">
        <f t="shared" si="304"/>
        <v>97.466000000000008</v>
      </c>
      <c r="L2899" s="34"/>
      <c r="M2899" s="24">
        <v>11.22</v>
      </c>
      <c r="N2899" s="76">
        <f t="shared" si="305"/>
        <v>0.1151170664642029</v>
      </c>
      <c r="O2899" s="34"/>
      <c r="P2899" s="34"/>
      <c r="Q2899" s="34"/>
      <c r="R2899" s="34">
        <v>109.75</v>
      </c>
      <c r="S2899" s="34">
        <v>119.5</v>
      </c>
      <c r="T2899" s="34">
        <v>109.85</v>
      </c>
      <c r="U2899" s="34">
        <v>88</v>
      </c>
      <c r="V2899" s="34">
        <v>93.95</v>
      </c>
      <c r="Y2899" s="78"/>
    </row>
    <row r="2900" spans="1:25" outlineLevel="1" x14ac:dyDescent="0.2">
      <c r="A2900" s="27">
        <f t="shared" si="298"/>
        <v>2895</v>
      </c>
      <c r="B2900" s="50">
        <f t="shared" si="303"/>
        <v>43992</v>
      </c>
      <c r="C2900" s="34">
        <v>103.85</v>
      </c>
      <c r="D2900" s="34">
        <v>117.25</v>
      </c>
      <c r="E2900" s="34">
        <v>1.6</v>
      </c>
      <c r="F2900" s="34">
        <v>13.1</v>
      </c>
      <c r="G2900" s="34">
        <v>5.8</v>
      </c>
      <c r="H2900" s="34">
        <v>90.25</v>
      </c>
      <c r="I2900" s="34">
        <v>99.25</v>
      </c>
      <c r="J2900" s="34"/>
      <c r="K2900" s="24">
        <f t="shared" si="304"/>
        <v>94.77000000000001</v>
      </c>
      <c r="L2900" s="34"/>
      <c r="M2900" s="24">
        <v>11.02</v>
      </c>
      <c r="N2900" s="76">
        <f t="shared" si="305"/>
        <v>0.11628152368893108</v>
      </c>
      <c r="O2900" s="34"/>
      <c r="P2900" s="34"/>
      <c r="Q2900" s="34"/>
      <c r="R2900" s="34">
        <v>108.25</v>
      </c>
      <c r="S2900" s="34">
        <v>117.5</v>
      </c>
      <c r="T2900" s="34">
        <v>108.5</v>
      </c>
      <c r="U2900" s="34">
        <v>87</v>
      </c>
      <c r="V2900" s="34">
        <v>93.65</v>
      </c>
      <c r="Y2900" s="78"/>
    </row>
    <row r="2901" spans="1:25" outlineLevel="1" x14ac:dyDescent="0.2">
      <c r="A2901" s="27">
        <f t="shared" si="298"/>
        <v>2896</v>
      </c>
      <c r="B2901" s="50">
        <f t="shared" si="303"/>
        <v>43993</v>
      </c>
      <c r="C2901" s="34">
        <v>103.95</v>
      </c>
      <c r="D2901" s="34">
        <v>116.95</v>
      </c>
      <c r="E2901" s="34">
        <v>1.6</v>
      </c>
      <c r="F2901" s="34">
        <v>14.2</v>
      </c>
      <c r="G2901" s="34">
        <v>6.2</v>
      </c>
      <c r="H2901" s="34">
        <v>90.1</v>
      </c>
      <c r="I2901" s="34">
        <v>99.25</v>
      </c>
      <c r="J2901" s="34"/>
      <c r="K2901" s="24">
        <f t="shared" si="304"/>
        <v>93.394000000000005</v>
      </c>
      <c r="L2901" s="34"/>
      <c r="M2901" s="24">
        <v>10.25</v>
      </c>
      <c r="N2901" s="76">
        <f t="shared" si="305"/>
        <v>0.1097500910122706</v>
      </c>
      <c r="O2901" s="34"/>
      <c r="P2901" s="34"/>
      <c r="Q2901" s="34"/>
      <c r="R2901" s="34">
        <v>109</v>
      </c>
      <c r="S2901" s="34">
        <v>119.5</v>
      </c>
      <c r="T2901" s="34">
        <v>108.6</v>
      </c>
      <c r="U2901" s="34">
        <v>86.85</v>
      </c>
      <c r="V2901" s="34">
        <v>93.55</v>
      </c>
      <c r="Y2901" s="78"/>
    </row>
    <row r="2902" spans="1:25" outlineLevel="1" x14ac:dyDescent="0.2">
      <c r="A2902" s="27">
        <f t="shared" si="298"/>
        <v>2897</v>
      </c>
      <c r="B2902" s="50">
        <f t="shared" si="303"/>
        <v>43994</v>
      </c>
      <c r="C2902" s="34">
        <v>105.35</v>
      </c>
      <c r="D2902" s="34">
        <v>117.85</v>
      </c>
      <c r="E2902" s="34">
        <v>1.6</v>
      </c>
      <c r="F2902" s="34">
        <v>15</v>
      </c>
      <c r="G2902" s="34">
        <v>6.5</v>
      </c>
      <c r="H2902" s="34">
        <v>89.9</v>
      </c>
      <c r="I2902" s="34">
        <v>99.25</v>
      </c>
      <c r="J2902" s="34"/>
      <c r="K2902" s="24">
        <f t="shared" si="304"/>
        <v>93.421999999999997</v>
      </c>
      <c r="L2902" s="34"/>
      <c r="M2902" s="24">
        <v>10.63</v>
      </c>
      <c r="N2902" s="76">
        <f t="shared" si="305"/>
        <v>0.1137847616193188</v>
      </c>
      <c r="O2902" s="34"/>
      <c r="P2902" s="34"/>
      <c r="Q2902" s="34"/>
      <c r="R2902" s="34">
        <v>109</v>
      </c>
      <c r="S2902" s="34">
        <v>120</v>
      </c>
      <c r="T2902" s="34">
        <v>110.05</v>
      </c>
      <c r="U2902" s="34">
        <v>88</v>
      </c>
      <c r="V2902" s="34">
        <v>95.55</v>
      </c>
      <c r="Y2902" s="78"/>
    </row>
    <row r="2903" spans="1:25" outlineLevel="1" x14ac:dyDescent="0.2">
      <c r="A2903" s="27">
        <f t="shared" si="298"/>
        <v>2898</v>
      </c>
      <c r="B2903" s="50">
        <f>B2902+3</f>
        <v>43997</v>
      </c>
      <c r="C2903" s="34">
        <v>103.45</v>
      </c>
      <c r="D2903" s="34">
        <v>115.95</v>
      </c>
      <c r="E2903" s="34">
        <v>1.6</v>
      </c>
      <c r="F2903" s="34">
        <v>15.6</v>
      </c>
      <c r="G2903" s="34">
        <v>6.35</v>
      </c>
      <c r="H2903" s="34">
        <v>89.9</v>
      </c>
      <c r="I2903" s="34">
        <v>99.25</v>
      </c>
      <c r="J2903" s="34"/>
      <c r="K2903" s="24">
        <f t="shared" ref="K2903:K2911" si="306">+D2903*0.92-F2903</f>
        <v>91.074000000000012</v>
      </c>
      <c r="L2903" s="34"/>
      <c r="M2903" s="24">
        <v>10.61</v>
      </c>
      <c r="N2903" s="76">
        <f t="shared" ref="N2903:N2922" si="307">+M2903/K2903</f>
        <v>0.11649867141006212</v>
      </c>
      <c r="O2903" s="34"/>
      <c r="P2903" s="34"/>
      <c r="Q2903" s="34"/>
      <c r="R2903" s="34">
        <v>109</v>
      </c>
      <c r="S2903" s="34">
        <v>120</v>
      </c>
      <c r="T2903" s="34">
        <v>108.1</v>
      </c>
      <c r="U2903" s="34">
        <v>89.5</v>
      </c>
      <c r="V2903" s="34">
        <v>93.9</v>
      </c>
      <c r="Y2903" s="78"/>
    </row>
    <row r="2904" spans="1:25" outlineLevel="1" x14ac:dyDescent="0.2">
      <c r="A2904" s="27">
        <f t="shared" si="298"/>
        <v>2899</v>
      </c>
      <c r="B2904" s="50">
        <f t="shared" si="303"/>
        <v>43998</v>
      </c>
      <c r="C2904" s="34">
        <v>105.45</v>
      </c>
      <c r="D2904" s="34">
        <v>117.95</v>
      </c>
      <c r="E2904" s="34">
        <v>1.6</v>
      </c>
      <c r="F2904" s="34">
        <v>16.399999999999999</v>
      </c>
      <c r="G2904" s="34">
        <v>6.6</v>
      </c>
      <c r="H2904" s="34">
        <v>89.7</v>
      </c>
      <c r="I2904" s="34">
        <v>99.25</v>
      </c>
      <c r="J2904" s="34"/>
      <c r="K2904" s="24">
        <f t="shared" si="306"/>
        <v>92.114000000000004</v>
      </c>
      <c r="L2904" s="34"/>
      <c r="M2904" s="24">
        <v>10.66</v>
      </c>
      <c r="N2904" s="76">
        <f t="shared" si="307"/>
        <v>0.11572616540373884</v>
      </c>
      <c r="O2904" s="34"/>
      <c r="P2904" s="34"/>
      <c r="Q2904" s="34"/>
      <c r="R2904" s="34">
        <v>110</v>
      </c>
      <c r="S2904" s="34">
        <v>120</v>
      </c>
      <c r="T2904" s="34">
        <v>110.15</v>
      </c>
      <c r="U2904" s="34">
        <v>89</v>
      </c>
      <c r="V2904" s="34">
        <v>95.5</v>
      </c>
      <c r="Y2904" s="78"/>
    </row>
    <row r="2905" spans="1:25" outlineLevel="1" x14ac:dyDescent="0.2">
      <c r="A2905" s="27">
        <f t="shared" si="298"/>
        <v>2900</v>
      </c>
      <c r="B2905" s="50">
        <f t="shared" si="303"/>
        <v>43999</v>
      </c>
      <c r="C2905" s="34">
        <v>103.6</v>
      </c>
      <c r="D2905" s="34">
        <v>116.1</v>
      </c>
      <c r="E2905" s="34">
        <v>1.6</v>
      </c>
      <c r="F2905" s="34">
        <v>19.399999999999999</v>
      </c>
      <c r="G2905" s="34">
        <v>7.85</v>
      </c>
      <c r="H2905" s="34">
        <v>89.25</v>
      </c>
      <c r="I2905" s="34">
        <v>99.25</v>
      </c>
      <c r="J2905" s="34"/>
      <c r="K2905" s="24">
        <f t="shared" si="306"/>
        <v>87.412000000000006</v>
      </c>
      <c r="L2905" s="34"/>
      <c r="M2905" s="24">
        <v>10.74</v>
      </c>
      <c r="N2905" s="76">
        <f t="shared" si="307"/>
        <v>0.12286642566238044</v>
      </c>
      <c r="O2905" s="34"/>
      <c r="P2905" s="34"/>
      <c r="Q2905" s="34"/>
      <c r="R2905" s="34">
        <v>111</v>
      </c>
      <c r="S2905" s="34">
        <v>120</v>
      </c>
      <c r="T2905" s="34">
        <v>108.25</v>
      </c>
      <c r="U2905" s="34">
        <v>88.05</v>
      </c>
      <c r="V2905" s="34">
        <v>94.05</v>
      </c>
      <c r="Y2905" s="78"/>
    </row>
    <row r="2906" spans="1:25" outlineLevel="1" x14ac:dyDescent="0.2">
      <c r="A2906" s="27">
        <f t="shared" si="298"/>
        <v>2901</v>
      </c>
      <c r="B2906" s="50">
        <f t="shared" si="303"/>
        <v>44000</v>
      </c>
      <c r="C2906" s="34">
        <v>103</v>
      </c>
      <c r="D2906" s="34">
        <v>115.5</v>
      </c>
      <c r="E2906" s="34">
        <v>1.6</v>
      </c>
      <c r="F2906" s="34">
        <v>21</v>
      </c>
      <c r="G2906" s="34">
        <v>9</v>
      </c>
      <c r="H2906" s="34">
        <v>89.6</v>
      </c>
      <c r="I2906" s="34">
        <v>99.75</v>
      </c>
      <c r="J2906" s="34"/>
      <c r="K2906" s="24">
        <f t="shared" si="306"/>
        <v>85.26</v>
      </c>
      <c r="L2906" s="34"/>
      <c r="M2906" s="24">
        <v>10.55</v>
      </c>
      <c r="N2906" s="76">
        <f t="shared" si="307"/>
        <v>0.12373915083274689</v>
      </c>
      <c r="O2906" s="34"/>
      <c r="P2906" s="34"/>
      <c r="Q2906" s="34"/>
      <c r="R2906" s="34">
        <v>112</v>
      </c>
      <c r="S2906" s="34">
        <v>120.25</v>
      </c>
      <c r="T2906" s="34">
        <v>107.65</v>
      </c>
      <c r="U2906" s="34">
        <v>87.5</v>
      </c>
      <c r="V2906" s="34">
        <v>93.2</v>
      </c>
      <c r="Y2906" s="78"/>
    </row>
    <row r="2907" spans="1:25" outlineLevel="1" x14ac:dyDescent="0.2">
      <c r="A2907" s="27">
        <f t="shared" si="298"/>
        <v>2902</v>
      </c>
      <c r="B2907" s="50">
        <f t="shared" si="303"/>
        <v>44001</v>
      </c>
      <c r="C2907" s="34">
        <v>103</v>
      </c>
      <c r="D2907" s="34">
        <v>115.5</v>
      </c>
      <c r="E2907" s="34">
        <v>1.6</v>
      </c>
      <c r="F2907" s="34">
        <v>19.899999999999999</v>
      </c>
      <c r="G2907" s="34">
        <v>8.6999999999999993</v>
      </c>
      <c r="H2907" s="34">
        <v>89.25</v>
      </c>
      <c r="I2907" s="34">
        <v>100</v>
      </c>
      <c r="J2907" s="34"/>
      <c r="K2907" s="24">
        <f t="shared" si="306"/>
        <v>86.360000000000014</v>
      </c>
      <c r="L2907" s="34"/>
      <c r="M2907" s="24">
        <v>10.31</v>
      </c>
      <c r="N2907" s="76">
        <f t="shared" si="307"/>
        <v>0.11938397406206576</v>
      </c>
      <c r="O2907" s="34"/>
      <c r="P2907" s="34"/>
      <c r="Q2907" s="34"/>
      <c r="R2907" s="34">
        <v>112.25</v>
      </c>
      <c r="S2907" s="34">
        <v>120.5</v>
      </c>
      <c r="T2907" s="34">
        <v>107.65</v>
      </c>
      <c r="U2907" s="34">
        <v>87.5</v>
      </c>
      <c r="V2907" s="34">
        <v>93.45</v>
      </c>
      <c r="Y2907" s="78"/>
    </row>
    <row r="2908" spans="1:25" outlineLevel="1" x14ac:dyDescent="0.2">
      <c r="A2908" s="27">
        <f t="shared" si="298"/>
        <v>2903</v>
      </c>
      <c r="B2908" s="50">
        <f>B2907+3</f>
        <v>44004</v>
      </c>
      <c r="C2908" s="34">
        <v>101.5</v>
      </c>
      <c r="D2908" s="34">
        <v>114</v>
      </c>
      <c r="E2908" s="34">
        <v>1.6</v>
      </c>
      <c r="F2908" s="34">
        <v>18.7</v>
      </c>
      <c r="G2908" s="34">
        <v>8.85</v>
      </c>
      <c r="H2908" s="34">
        <v>91.25</v>
      </c>
      <c r="I2908" s="34">
        <v>102</v>
      </c>
      <c r="J2908" s="34"/>
      <c r="K2908" s="24">
        <f t="shared" si="306"/>
        <v>86.18</v>
      </c>
      <c r="L2908" s="34"/>
      <c r="M2908" s="24">
        <v>10.46</v>
      </c>
      <c r="N2908" s="76">
        <f t="shared" si="307"/>
        <v>0.12137386864701787</v>
      </c>
      <c r="O2908" s="34"/>
      <c r="P2908" s="34"/>
      <c r="Q2908" s="34"/>
      <c r="R2908" s="34">
        <v>112.5</v>
      </c>
      <c r="S2908" s="34">
        <v>123</v>
      </c>
      <c r="T2908" s="34">
        <v>106.15</v>
      </c>
      <c r="U2908" s="34">
        <v>86.8</v>
      </c>
      <c r="V2908" s="34">
        <v>92.15</v>
      </c>
      <c r="Y2908" s="78"/>
    </row>
    <row r="2909" spans="1:25" outlineLevel="1" x14ac:dyDescent="0.2">
      <c r="A2909" s="27">
        <f t="shared" si="298"/>
        <v>2904</v>
      </c>
      <c r="B2909" s="50">
        <f t="shared" si="303"/>
        <v>44005</v>
      </c>
      <c r="C2909" s="34">
        <v>102.5</v>
      </c>
      <c r="D2909" s="34">
        <v>115</v>
      </c>
      <c r="E2909" s="34">
        <v>1.6</v>
      </c>
      <c r="F2909" s="34">
        <v>20.149999999999999</v>
      </c>
      <c r="G2909" s="34">
        <v>9.5</v>
      </c>
      <c r="H2909" s="34">
        <v>92.25</v>
      </c>
      <c r="I2909" s="34">
        <v>103</v>
      </c>
      <c r="J2909" s="34"/>
      <c r="K2909" s="24">
        <f t="shared" si="306"/>
        <v>85.65</v>
      </c>
      <c r="L2909" s="34"/>
      <c r="M2909" s="24">
        <v>10.8</v>
      </c>
      <c r="N2909" s="76">
        <f t="shared" si="307"/>
        <v>0.12609457092819615</v>
      </c>
      <c r="O2909" s="34"/>
      <c r="P2909" s="34"/>
      <c r="Q2909" s="34"/>
      <c r="R2909" s="34">
        <v>114.5</v>
      </c>
      <c r="S2909" s="34">
        <v>125</v>
      </c>
      <c r="T2909" s="34">
        <v>107.4</v>
      </c>
      <c r="U2909" s="34">
        <v>87.8</v>
      </c>
      <c r="V2909" s="34">
        <v>92.7</v>
      </c>
      <c r="Y2909" s="78"/>
    </row>
    <row r="2910" spans="1:25" outlineLevel="1" x14ac:dyDescent="0.2">
      <c r="A2910" s="27">
        <f t="shared" si="298"/>
        <v>2905</v>
      </c>
      <c r="B2910" s="50">
        <f t="shared" si="303"/>
        <v>44006</v>
      </c>
      <c r="C2910" s="34">
        <v>104.6</v>
      </c>
      <c r="D2910" s="34">
        <v>117.1</v>
      </c>
      <c r="E2910" s="34">
        <v>1.6</v>
      </c>
      <c r="F2910" s="34">
        <v>21.55</v>
      </c>
      <c r="G2910" s="34">
        <v>9.8000000000000007</v>
      </c>
      <c r="H2910" s="34">
        <v>93.85</v>
      </c>
      <c r="I2910" s="34">
        <v>105</v>
      </c>
      <c r="J2910" s="34"/>
      <c r="K2910" s="24">
        <f t="shared" si="306"/>
        <v>86.182000000000002</v>
      </c>
      <c r="L2910" s="34"/>
      <c r="M2910" s="24">
        <v>10.4</v>
      </c>
      <c r="N2910" s="76">
        <f t="shared" si="307"/>
        <v>0.12067485089693904</v>
      </c>
      <c r="O2910" s="34"/>
      <c r="P2910" s="34"/>
      <c r="Q2910" s="34"/>
      <c r="R2910" s="34">
        <v>116</v>
      </c>
      <c r="S2910" s="34">
        <v>127</v>
      </c>
      <c r="T2910" s="34">
        <v>109.55</v>
      </c>
      <c r="U2910" s="34">
        <v>89.9</v>
      </c>
      <c r="V2910" s="34">
        <v>94.9</v>
      </c>
      <c r="Y2910" s="78"/>
    </row>
    <row r="2911" spans="1:25" outlineLevel="1" x14ac:dyDescent="0.2">
      <c r="A2911" s="27">
        <f t="shared" si="298"/>
        <v>2906</v>
      </c>
      <c r="B2911" s="50">
        <f t="shared" si="303"/>
        <v>44007</v>
      </c>
      <c r="C2911" s="34">
        <v>104.6</v>
      </c>
      <c r="D2911" s="34">
        <v>117.1</v>
      </c>
      <c r="E2911" s="34">
        <v>1.6</v>
      </c>
      <c r="F2911" s="34">
        <v>21.95</v>
      </c>
      <c r="G2911" s="34">
        <v>9.6999999999999993</v>
      </c>
      <c r="H2911" s="34">
        <v>93.85</v>
      </c>
      <c r="I2911" s="34">
        <v>105</v>
      </c>
      <c r="J2911" s="34"/>
      <c r="K2911" s="24">
        <f t="shared" si="306"/>
        <v>85.781999999999996</v>
      </c>
      <c r="L2911" s="34"/>
      <c r="M2911" s="24">
        <v>10.56</v>
      </c>
      <c r="N2911" s="76">
        <f t="shared" si="307"/>
        <v>0.12310274882842555</v>
      </c>
      <c r="O2911" s="34"/>
      <c r="P2911" s="34"/>
      <c r="Q2911" s="34"/>
      <c r="R2911" s="34">
        <v>116</v>
      </c>
      <c r="S2911" s="34">
        <v>127</v>
      </c>
      <c r="T2911" s="34">
        <v>109.55</v>
      </c>
      <c r="U2911" s="34">
        <v>89.9</v>
      </c>
      <c r="V2911" s="34">
        <v>94.3</v>
      </c>
      <c r="Y2911" s="78"/>
    </row>
    <row r="2912" spans="1:25" outlineLevel="1" x14ac:dyDescent="0.2">
      <c r="A2912" s="27">
        <f t="shared" si="298"/>
        <v>2907</v>
      </c>
      <c r="B2912" s="50">
        <f t="shared" si="303"/>
        <v>44008</v>
      </c>
      <c r="C2912" s="34">
        <v>104.35</v>
      </c>
      <c r="D2912" s="34">
        <v>116.85</v>
      </c>
      <c r="E2912" s="34">
        <v>1.7</v>
      </c>
      <c r="F2912" s="34">
        <v>21.5</v>
      </c>
      <c r="G2912" s="34">
        <v>9.6999999999999993</v>
      </c>
      <c r="H2912" s="34">
        <v>94.15</v>
      </c>
      <c r="I2912" s="34">
        <v>105</v>
      </c>
      <c r="J2912" s="34"/>
      <c r="K2912" s="24">
        <f t="shared" ref="K2912" si="308">+D2912*0.92-F2912</f>
        <v>86.001999999999995</v>
      </c>
      <c r="L2912" s="34"/>
      <c r="M2912" s="24">
        <v>10.19</v>
      </c>
      <c r="N2912" s="76">
        <f t="shared" si="307"/>
        <v>0.11848561661356713</v>
      </c>
      <c r="O2912" s="34"/>
      <c r="P2912" s="34"/>
      <c r="Q2912" s="34"/>
      <c r="R2912" s="34">
        <v>116</v>
      </c>
      <c r="S2912" s="34">
        <v>127</v>
      </c>
      <c r="T2912" s="34">
        <v>109.3</v>
      </c>
      <c r="U2912" s="34">
        <v>89.55</v>
      </c>
      <c r="V2912" s="34">
        <v>93.9</v>
      </c>
      <c r="Y2912" s="78"/>
    </row>
    <row r="2913" spans="1:25" outlineLevel="1" x14ac:dyDescent="0.2">
      <c r="A2913" s="27">
        <f t="shared" si="298"/>
        <v>2908</v>
      </c>
      <c r="B2913" s="50">
        <f>B2912+3</f>
        <v>44011</v>
      </c>
      <c r="C2913" s="34">
        <v>99.7</v>
      </c>
      <c r="D2913" s="34">
        <v>112.2</v>
      </c>
      <c r="E2913" s="34">
        <v>1.7</v>
      </c>
      <c r="F2913" s="34">
        <v>21.35</v>
      </c>
      <c r="G2913" s="34">
        <v>10.15</v>
      </c>
      <c r="H2913" s="34">
        <v>94</v>
      </c>
      <c r="I2913" s="34">
        <v>105</v>
      </c>
      <c r="J2913" s="34"/>
      <c r="K2913" s="24">
        <f t="shared" ref="K2913:K2917" si="309">+D2913*0.92-F2913</f>
        <v>81.873999999999995</v>
      </c>
      <c r="L2913" s="34"/>
      <c r="M2913" s="24">
        <v>10.210000000000001</v>
      </c>
      <c r="N2913" s="76">
        <f t="shared" si="307"/>
        <v>0.12470381317634416</v>
      </c>
      <c r="O2913" s="34"/>
      <c r="P2913" s="34"/>
      <c r="Q2913" s="34"/>
      <c r="R2913" s="34">
        <v>116</v>
      </c>
      <c r="S2913" s="34">
        <v>127</v>
      </c>
      <c r="T2913" s="34">
        <v>104.55</v>
      </c>
      <c r="U2913" s="34">
        <v>86.5</v>
      </c>
      <c r="V2913" s="34">
        <v>90.75</v>
      </c>
      <c r="Y2913" s="78"/>
    </row>
    <row r="2914" spans="1:25" outlineLevel="1" x14ac:dyDescent="0.2">
      <c r="A2914" s="27">
        <f t="shared" si="298"/>
        <v>2909</v>
      </c>
      <c r="B2914" s="50">
        <f t="shared" si="303"/>
        <v>44012</v>
      </c>
      <c r="C2914" s="34">
        <v>101.05</v>
      </c>
      <c r="D2914" s="34">
        <v>113.55</v>
      </c>
      <c r="E2914" s="34">
        <v>1.7</v>
      </c>
      <c r="F2914" s="34">
        <v>20.5</v>
      </c>
      <c r="G2914" s="34">
        <v>10.45</v>
      </c>
      <c r="H2914" s="34">
        <v>94.05</v>
      </c>
      <c r="I2914" s="34">
        <v>105</v>
      </c>
      <c r="J2914" s="34"/>
      <c r="K2914" s="24">
        <f t="shared" si="309"/>
        <v>83.966000000000008</v>
      </c>
      <c r="L2914" s="34"/>
      <c r="M2914" s="24">
        <v>10.31</v>
      </c>
      <c r="N2914" s="76">
        <f t="shared" si="307"/>
        <v>0.1227877950599052</v>
      </c>
      <c r="O2914" s="34"/>
      <c r="P2914" s="34"/>
      <c r="Q2914" s="34"/>
      <c r="R2914" s="34">
        <v>116</v>
      </c>
      <c r="S2914" s="34">
        <v>127</v>
      </c>
      <c r="T2914" s="34">
        <v>105.95</v>
      </c>
      <c r="U2914" s="34">
        <v>88.75</v>
      </c>
      <c r="V2914" s="34">
        <v>91.45</v>
      </c>
      <c r="Y2914" s="78"/>
    </row>
    <row r="2915" spans="1:25" outlineLevel="1" x14ac:dyDescent="0.2">
      <c r="A2915" s="27">
        <f t="shared" si="298"/>
        <v>2910</v>
      </c>
      <c r="B2915" s="50">
        <f t="shared" si="303"/>
        <v>44013</v>
      </c>
      <c r="C2915" s="34">
        <v>100.75</v>
      </c>
      <c r="D2915" s="34">
        <v>112.75</v>
      </c>
      <c r="E2915" s="34">
        <v>1.7</v>
      </c>
      <c r="F2915" s="34">
        <v>20</v>
      </c>
      <c r="G2915" s="34">
        <v>10.050000000000001</v>
      </c>
      <c r="H2915" s="34">
        <v>94.55</v>
      </c>
      <c r="I2915" s="34">
        <v>105</v>
      </c>
      <c r="J2915" s="34"/>
      <c r="K2915" s="24">
        <f t="shared" si="309"/>
        <v>83.73</v>
      </c>
      <c r="L2915" s="34"/>
      <c r="M2915" s="24">
        <v>10.28</v>
      </c>
      <c r="N2915" s="76">
        <f t="shared" si="307"/>
        <v>0.12277558820016719</v>
      </c>
      <c r="O2915" s="34"/>
      <c r="P2915" s="34"/>
      <c r="Q2915" s="34"/>
      <c r="R2915" s="34">
        <v>116</v>
      </c>
      <c r="S2915" s="34">
        <v>129</v>
      </c>
      <c r="T2915" s="34">
        <v>105.65</v>
      </c>
      <c r="U2915" s="34">
        <v>88</v>
      </c>
      <c r="V2915" s="34">
        <v>88.85</v>
      </c>
      <c r="Y2915" s="78"/>
    </row>
    <row r="2916" spans="1:25" outlineLevel="1" x14ac:dyDescent="0.2">
      <c r="A2916" s="27">
        <f t="shared" si="298"/>
        <v>2911</v>
      </c>
      <c r="B2916" s="50">
        <f t="shared" si="303"/>
        <v>44014</v>
      </c>
      <c r="C2916" s="34">
        <v>100.45</v>
      </c>
      <c r="D2916" s="34">
        <v>112.45</v>
      </c>
      <c r="E2916" s="34">
        <v>1.7</v>
      </c>
      <c r="F2916" s="34">
        <v>19.5</v>
      </c>
      <c r="G2916" s="34">
        <v>10.3</v>
      </c>
      <c r="H2916" s="34">
        <v>94.45</v>
      </c>
      <c r="I2916" s="34">
        <v>105</v>
      </c>
      <c r="J2916" s="34"/>
      <c r="K2916" s="24">
        <f t="shared" si="309"/>
        <v>83.954000000000008</v>
      </c>
      <c r="L2916" s="34"/>
      <c r="M2916" s="24">
        <v>10.41</v>
      </c>
      <c r="N2916" s="76">
        <f t="shared" si="307"/>
        <v>0.12399647425971365</v>
      </c>
      <c r="O2916" s="34"/>
      <c r="P2916" s="34"/>
      <c r="Q2916" s="34"/>
      <c r="R2916" s="34">
        <v>116</v>
      </c>
      <c r="S2916" s="34">
        <v>129</v>
      </c>
      <c r="T2916" s="34">
        <v>105.2</v>
      </c>
      <c r="U2916" s="34">
        <v>86.8</v>
      </c>
      <c r="V2916" s="34">
        <v>88.85</v>
      </c>
      <c r="Y2916" s="78"/>
    </row>
    <row r="2917" spans="1:25" outlineLevel="1" x14ac:dyDescent="0.2">
      <c r="A2917" s="27">
        <f t="shared" si="298"/>
        <v>2912</v>
      </c>
      <c r="B2917" s="50">
        <f t="shared" si="303"/>
        <v>44015</v>
      </c>
      <c r="C2917" s="34">
        <v>101.2</v>
      </c>
      <c r="D2917" s="34">
        <v>113.2</v>
      </c>
      <c r="E2917" s="34">
        <v>1.7</v>
      </c>
      <c r="F2917" s="34">
        <v>21</v>
      </c>
      <c r="G2917" s="34">
        <v>10.85</v>
      </c>
      <c r="H2917" s="34">
        <v>94.75</v>
      </c>
      <c r="I2917" s="34">
        <v>105.5</v>
      </c>
      <c r="J2917" s="34"/>
      <c r="K2917" s="24">
        <f t="shared" si="309"/>
        <v>83.144000000000005</v>
      </c>
      <c r="L2917" s="34"/>
      <c r="M2917" s="24">
        <v>10.41</v>
      </c>
      <c r="N2917" s="76">
        <f t="shared" si="307"/>
        <v>0.1252044645434427</v>
      </c>
      <c r="O2917" s="34"/>
      <c r="P2917" s="34"/>
      <c r="Q2917" s="34"/>
      <c r="R2917" s="34">
        <v>116</v>
      </c>
      <c r="S2917" s="34">
        <v>129</v>
      </c>
      <c r="T2917" s="34">
        <v>105.95</v>
      </c>
      <c r="U2917" s="34">
        <v>86</v>
      </c>
      <c r="V2917" s="34">
        <v>90.15</v>
      </c>
      <c r="Y2917" s="78"/>
    </row>
    <row r="2918" spans="1:25" outlineLevel="1" x14ac:dyDescent="0.2">
      <c r="A2918" s="27">
        <f t="shared" si="298"/>
        <v>2913</v>
      </c>
      <c r="B2918" s="50">
        <f>B2917+3</f>
        <v>44018</v>
      </c>
      <c r="C2918" s="34">
        <v>101.6</v>
      </c>
      <c r="D2918" s="34">
        <v>116.5</v>
      </c>
      <c r="E2918" s="34">
        <v>1.7</v>
      </c>
      <c r="F2918" s="34">
        <v>22.5</v>
      </c>
      <c r="G2918" s="34">
        <v>10.85</v>
      </c>
      <c r="H2918" s="34">
        <v>94.65</v>
      </c>
      <c r="I2918" s="34">
        <v>105.5</v>
      </c>
      <c r="J2918" s="34"/>
      <c r="K2918" s="24">
        <f t="shared" ref="K2918:K2922" si="310">+D2918*0.92-F2918</f>
        <v>84.68</v>
      </c>
      <c r="L2918" s="34"/>
      <c r="M2918" s="24">
        <v>10.6</v>
      </c>
      <c r="N2918" s="76">
        <f t="shared" si="307"/>
        <v>0.1251771374586679</v>
      </c>
      <c r="O2918" s="34"/>
      <c r="P2918" s="34"/>
      <c r="Q2918" s="34"/>
      <c r="R2918" s="34">
        <v>116</v>
      </c>
      <c r="S2918" s="34">
        <v>129</v>
      </c>
      <c r="T2918" s="34">
        <v>106.4</v>
      </c>
      <c r="U2918" s="34">
        <v>86.65</v>
      </c>
      <c r="V2918" s="34">
        <v>91.3</v>
      </c>
      <c r="Y2918" s="78"/>
    </row>
    <row r="2919" spans="1:25" outlineLevel="1" x14ac:dyDescent="0.2">
      <c r="A2919" s="27">
        <f t="shared" si="298"/>
        <v>2914</v>
      </c>
      <c r="B2919" s="50">
        <f t="shared" si="303"/>
        <v>44019</v>
      </c>
      <c r="C2919" s="34">
        <v>103.45</v>
      </c>
      <c r="D2919" s="34">
        <v>116.5</v>
      </c>
      <c r="E2919" s="34">
        <v>1.7</v>
      </c>
      <c r="F2919" s="34">
        <v>22.65</v>
      </c>
      <c r="G2919" s="34">
        <v>10.35</v>
      </c>
      <c r="H2919" s="34">
        <v>94.6</v>
      </c>
      <c r="I2919" s="34">
        <v>105.5</v>
      </c>
      <c r="J2919" s="34"/>
      <c r="K2919" s="24">
        <f t="shared" si="310"/>
        <v>84.53</v>
      </c>
      <c r="L2919" s="34"/>
      <c r="M2919" s="24">
        <v>10.47</v>
      </c>
      <c r="N2919" s="76">
        <f t="shared" si="307"/>
        <v>0.1238613509996451</v>
      </c>
      <c r="O2919" s="34"/>
      <c r="P2919" s="34"/>
      <c r="Q2919" s="34"/>
      <c r="R2919" s="34">
        <v>115.75</v>
      </c>
      <c r="S2919" s="34">
        <v>129</v>
      </c>
      <c r="T2919" s="34">
        <v>108.2</v>
      </c>
      <c r="U2919" s="34">
        <v>88.3</v>
      </c>
      <c r="V2919" s="34">
        <v>92.95</v>
      </c>
      <c r="Y2919" s="78"/>
    </row>
    <row r="2920" spans="1:25" outlineLevel="1" x14ac:dyDescent="0.2">
      <c r="A2920" s="27">
        <f t="shared" si="298"/>
        <v>2915</v>
      </c>
      <c r="B2920" s="50">
        <f t="shared" si="303"/>
        <v>44020</v>
      </c>
      <c r="C2920" s="34">
        <v>106.9</v>
      </c>
      <c r="D2920" s="34">
        <v>117.5</v>
      </c>
      <c r="E2920" s="34">
        <v>1.75</v>
      </c>
      <c r="F2920" s="34">
        <v>19.25</v>
      </c>
      <c r="G2920" s="34">
        <v>9.1999999999999993</v>
      </c>
      <c r="H2920" s="34">
        <v>93.6</v>
      </c>
      <c r="I2920" s="34">
        <v>105.25</v>
      </c>
      <c r="J2920" s="34"/>
      <c r="K2920" s="24">
        <f t="shared" si="310"/>
        <v>88.850000000000009</v>
      </c>
      <c r="L2920" s="34"/>
      <c r="M2920" s="24">
        <v>10.76</v>
      </c>
      <c r="N2920" s="76">
        <f t="shared" si="307"/>
        <v>0.12110298255486775</v>
      </c>
      <c r="O2920" s="34"/>
      <c r="P2920" s="34"/>
      <c r="Q2920" s="34"/>
      <c r="R2920" s="34">
        <v>115.75</v>
      </c>
      <c r="S2920" s="34">
        <v>128.75</v>
      </c>
      <c r="T2920" s="34">
        <v>111.7</v>
      </c>
      <c r="U2920" s="34">
        <v>90</v>
      </c>
      <c r="V2920" s="34">
        <v>96.2</v>
      </c>
      <c r="Y2920" s="78"/>
    </row>
    <row r="2921" spans="1:25" outlineLevel="1" x14ac:dyDescent="0.2">
      <c r="A2921" s="27">
        <f t="shared" si="298"/>
        <v>2916</v>
      </c>
      <c r="B2921" s="50">
        <f t="shared" si="303"/>
        <v>44021</v>
      </c>
      <c r="C2921" s="34">
        <v>107.05</v>
      </c>
      <c r="D2921" s="34">
        <v>117.65</v>
      </c>
      <c r="E2921" s="34">
        <v>1.75</v>
      </c>
      <c r="F2921" s="34">
        <v>18.899999999999999</v>
      </c>
      <c r="G2921" s="34">
        <v>8.9499999999999993</v>
      </c>
      <c r="H2921" s="34">
        <v>93.35</v>
      </c>
      <c r="I2921" s="34">
        <v>105</v>
      </c>
      <c r="J2921" s="34"/>
      <c r="K2921" s="24">
        <f t="shared" si="310"/>
        <v>89.338000000000022</v>
      </c>
      <c r="L2921" s="34"/>
      <c r="M2921" s="24">
        <v>10.63</v>
      </c>
      <c r="N2921" s="76">
        <f t="shared" si="307"/>
        <v>0.11898632161006513</v>
      </c>
      <c r="O2921" s="34"/>
      <c r="P2921" s="34"/>
      <c r="Q2921" s="34"/>
      <c r="R2921" s="34">
        <v>115.25</v>
      </c>
      <c r="S2921" s="34">
        <v>128.5</v>
      </c>
      <c r="T2921" s="34">
        <v>111.85</v>
      </c>
      <c r="U2921" s="34">
        <v>90</v>
      </c>
      <c r="V2921" s="34">
        <v>96.45</v>
      </c>
      <c r="Y2921" s="78"/>
    </row>
    <row r="2922" spans="1:25" outlineLevel="1" x14ac:dyDescent="0.2">
      <c r="A2922" s="27">
        <f t="shared" si="298"/>
        <v>2917</v>
      </c>
      <c r="B2922" s="50">
        <f t="shared" si="303"/>
        <v>44022</v>
      </c>
      <c r="C2922" s="75">
        <v>107.05</v>
      </c>
      <c r="D2922" s="75">
        <v>117.65</v>
      </c>
      <c r="E2922" s="75">
        <v>1.75</v>
      </c>
      <c r="F2922" s="75">
        <v>18.899999999999999</v>
      </c>
      <c r="G2922" s="75">
        <v>8.9499999999999993</v>
      </c>
      <c r="H2922" s="75">
        <v>93.35</v>
      </c>
      <c r="I2922" s="75">
        <v>105</v>
      </c>
      <c r="J2922" s="34"/>
      <c r="K2922" s="24">
        <f t="shared" si="310"/>
        <v>89.338000000000022</v>
      </c>
      <c r="L2922" s="34"/>
      <c r="M2922" s="24">
        <v>10.79</v>
      </c>
      <c r="N2922" s="76">
        <f t="shared" si="307"/>
        <v>0.12077727282903128</v>
      </c>
      <c r="O2922" s="34"/>
      <c r="P2922" s="34"/>
      <c r="Q2922" s="34"/>
      <c r="R2922" s="75">
        <v>115.25</v>
      </c>
      <c r="S2922" s="75">
        <v>128.5</v>
      </c>
      <c r="T2922" s="75">
        <v>111.85</v>
      </c>
      <c r="U2922" s="75">
        <v>90</v>
      </c>
      <c r="V2922" s="75">
        <v>96.45</v>
      </c>
      <c r="Y2922" s="78"/>
    </row>
    <row r="2923" spans="1:25" outlineLevel="1" x14ac:dyDescent="0.2">
      <c r="A2923" s="27">
        <f t="shared" si="298"/>
        <v>2918</v>
      </c>
      <c r="B2923" s="50">
        <f>B2922+3</f>
        <v>44025</v>
      </c>
      <c r="C2923" s="34">
        <v>111.85</v>
      </c>
      <c r="D2923" s="34">
        <v>122</v>
      </c>
      <c r="E2923" s="34">
        <v>1.85</v>
      </c>
      <c r="F2923" s="34">
        <v>18.5</v>
      </c>
      <c r="G2923" s="34">
        <v>8.6</v>
      </c>
      <c r="H2923" s="34">
        <v>92.85</v>
      </c>
      <c r="I2923" s="34">
        <v>104.5</v>
      </c>
      <c r="J2923" s="34"/>
      <c r="K2923" s="24">
        <f t="shared" ref="K2923:K2927" si="311">+D2923*0.92-F2923</f>
        <v>93.740000000000009</v>
      </c>
      <c r="L2923" s="34"/>
      <c r="M2923" s="24">
        <v>10.78</v>
      </c>
      <c r="N2923" s="76">
        <f t="shared" ref="N2923:N2927" si="312">+M2923/K2923</f>
        <v>0.11499893321954339</v>
      </c>
      <c r="O2923" s="34"/>
      <c r="P2923" s="34"/>
      <c r="Q2923" s="34"/>
      <c r="R2923" s="34">
        <v>113.5</v>
      </c>
      <c r="S2923" s="34">
        <v>127</v>
      </c>
      <c r="T2923" s="34">
        <v>115.4</v>
      </c>
      <c r="U2923" s="34">
        <v>93</v>
      </c>
      <c r="V2923" s="34">
        <v>100.85</v>
      </c>
      <c r="Y2923" s="78"/>
    </row>
    <row r="2924" spans="1:25" outlineLevel="1" x14ac:dyDescent="0.2">
      <c r="A2924" s="27">
        <f t="shared" si="298"/>
        <v>2919</v>
      </c>
      <c r="B2924" s="50">
        <f t="shared" si="303"/>
        <v>44026</v>
      </c>
      <c r="C2924" s="34">
        <v>112.4</v>
      </c>
      <c r="D2924" s="34">
        <v>122</v>
      </c>
      <c r="E2924" s="34">
        <v>1.85</v>
      </c>
      <c r="F2924" s="34">
        <v>18.5</v>
      </c>
      <c r="G2924" s="34">
        <v>8.1999999999999993</v>
      </c>
      <c r="H2924" s="34">
        <v>88.15</v>
      </c>
      <c r="I2924" s="34">
        <v>100</v>
      </c>
      <c r="J2924" s="34"/>
      <c r="K2924" s="24">
        <f t="shared" si="311"/>
        <v>93.740000000000009</v>
      </c>
      <c r="L2924" s="34"/>
      <c r="M2924" s="24">
        <v>11.6</v>
      </c>
      <c r="N2924" s="76">
        <f t="shared" si="312"/>
        <v>0.12374653296351609</v>
      </c>
      <c r="O2924" s="34"/>
      <c r="P2924" s="34"/>
      <c r="Q2924" s="34"/>
      <c r="R2924" s="34">
        <v>109</v>
      </c>
      <c r="S2924" s="34">
        <v>121</v>
      </c>
      <c r="T2924" s="34">
        <v>115.95</v>
      </c>
      <c r="U2924" s="34">
        <v>93</v>
      </c>
      <c r="V2924" s="34">
        <v>102.2</v>
      </c>
      <c r="Y2924" s="78"/>
    </row>
    <row r="2925" spans="1:25" outlineLevel="1" x14ac:dyDescent="0.2">
      <c r="A2925" s="27">
        <f t="shared" si="298"/>
        <v>2920</v>
      </c>
      <c r="B2925" s="50">
        <f t="shared" si="303"/>
        <v>44027</v>
      </c>
      <c r="C2925" s="34">
        <v>112.7</v>
      </c>
      <c r="D2925" s="34">
        <v>123.4</v>
      </c>
      <c r="E2925" s="34">
        <v>1.85</v>
      </c>
      <c r="F2925" s="34">
        <v>17.600000000000001</v>
      </c>
      <c r="G2925" s="34">
        <v>7.9</v>
      </c>
      <c r="H2925" s="34">
        <v>88.1</v>
      </c>
      <c r="I2925" s="34">
        <v>100</v>
      </c>
      <c r="J2925" s="34"/>
      <c r="K2925" s="24">
        <f t="shared" si="311"/>
        <v>95.927999999999997</v>
      </c>
      <c r="L2925" s="34"/>
      <c r="M2925" s="24">
        <v>11.54</v>
      </c>
      <c r="N2925" s="76">
        <f t="shared" si="312"/>
        <v>0.12029855725127178</v>
      </c>
      <c r="O2925" s="34"/>
      <c r="P2925" s="34"/>
      <c r="Q2925" s="34"/>
      <c r="R2925" s="34">
        <v>109</v>
      </c>
      <c r="S2925" s="34">
        <v>121</v>
      </c>
      <c r="T2925" s="34">
        <v>116.25</v>
      </c>
      <c r="U2925" s="34">
        <v>93</v>
      </c>
      <c r="V2925" s="34">
        <v>101.95</v>
      </c>
      <c r="Y2925" s="78"/>
    </row>
    <row r="2926" spans="1:25" outlineLevel="1" x14ac:dyDescent="0.2">
      <c r="A2926" s="27">
        <f t="shared" si="298"/>
        <v>2921</v>
      </c>
      <c r="B2926" s="50">
        <f t="shared" si="303"/>
        <v>44028</v>
      </c>
      <c r="C2926" s="34">
        <v>110.35</v>
      </c>
      <c r="D2926" s="34">
        <v>121.05</v>
      </c>
      <c r="E2926" s="34">
        <v>1.85</v>
      </c>
      <c r="F2926" s="34">
        <v>17.899999999999999</v>
      </c>
      <c r="G2926" s="34">
        <v>7.9</v>
      </c>
      <c r="H2926" s="34">
        <v>88.5</v>
      </c>
      <c r="I2926" s="34">
        <v>100</v>
      </c>
      <c r="J2926" s="34"/>
      <c r="K2926" s="24">
        <f t="shared" si="311"/>
        <v>93.466000000000008</v>
      </c>
      <c r="L2926" s="34"/>
      <c r="M2926" s="24">
        <v>11.28</v>
      </c>
      <c r="N2926" s="76">
        <f t="shared" si="312"/>
        <v>0.12068559690154707</v>
      </c>
      <c r="O2926" s="34"/>
      <c r="P2926" s="34"/>
      <c r="Q2926" s="34"/>
      <c r="R2926" s="34">
        <v>109</v>
      </c>
      <c r="S2926" s="34">
        <v>121</v>
      </c>
      <c r="T2926" s="34">
        <v>113.9</v>
      </c>
      <c r="U2926" s="34">
        <v>92</v>
      </c>
      <c r="V2926" s="34">
        <v>100.5</v>
      </c>
      <c r="Y2926" s="78"/>
    </row>
    <row r="2927" spans="1:25" outlineLevel="1" x14ac:dyDescent="0.2">
      <c r="A2927" s="27">
        <f t="shared" si="298"/>
        <v>2922</v>
      </c>
      <c r="B2927" s="50">
        <f t="shared" si="303"/>
        <v>44029</v>
      </c>
      <c r="C2927" s="34">
        <v>110.45</v>
      </c>
      <c r="D2927" s="34">
        <v>121.5</v>
      </c>
      <c r="E2927" s="34">
        <v>1.85</v>
      </c>
      <c r="F2927" s="34">
        <v>18.2</v>
      </c>
      <c r="G2927" s="34">
        <v>8.25</v>
      </c>
      <c r="H2927" s="34">
        <v>88.65</v>
      </c>
      <c r="I2927" s="34">
        <v>100</v>
      </c>
      <c r="J2927" s="34"/>
      <c r="K2927" s="24">
        <f t="shared" si="311"/>
        <v>93.58</v>
      </c>
      <c r="L2927" s="34"/>
      <c r="M2927" s="24">
        <v>11.31</v>
      </c>
      <c r="N2927" s="76">
        <f t="shared" si="312"/>
        <v>0.12085915793973072</v>
      </c>
      <c r="O2927" s="34"/>
      <c r="P2927" s="34"/>
      <c r="Q2927" s="34"/>
      <c r="R2927" s="34">
        <v>107</v>
      </c>
      <c r="S2927" s="34">
        <v>121</v>
      </c>
      <c r="T2927" s="34">
        <v>114</v>
      </c>
      <c r="U2927" s="34">
        <v>93.8</v>
      </c>
      <c r="V2927" s="34">
        <v>100.1</v>
      </c>
      <c r="Y2927" s="78"/>
    </row>
    <row r="2928" spans="1:25" outlineLevel="1" x14ac:dyDescent="0.2">
      <c r="A2928" s="27">
        <f t="shared" si="298"/>
        <v>2923</v>
      </c>
      <c r="B2928" s="50">
        <f>B2927+3</f>
        <v>44032</v>
      </c>
      <c r="C2928" s="34">
        <v>109.5</v>
      </c>
      <c r="D2928" s="34">
        <v>121.35</v>
      </c>
      <c r="E2928" s="34">
        <v>1.8</v>
      </c>
      <c r="F2928" s="34">
        <v>18</v>
      </c>
      <c r="G2928" s="34">
        <v>7.9</v>
      </c>
      <c r="H2928" s="34">
        <v>88.7</v>
      </c>
      <c r="I2928" s="34">
        <v>99.5</v>
      </c>
      <c r="J2928" s="34"/>
      <c r="K2928" s="24">
        <f t="shared" ref="K2928:K2932" si="313">+D2928*0.92-F2928</f>
        <v>93.641999999999996</v>
      </c>
      <c r="L2928" s="34"/>
      <c r="M2928" s="24">
        <v>11.44</v>
      </c>
      <c r="N2928" s="76">
        <f t="shared" ref="N2928:N2932" si="314">+M2928/K2928</f>
        <v>0.12216740351551654</v>
      </c>
      <c r="O2928" s="34"/>
      <c r="P2928" s="34"/>
      <c r="Q2928" s="34"/>
      <c r="R2928" s="34">
        <v>111.25</v>
      </c>
      <c r="S2928" s="34">
        <v>121.5</v>
      </c>
      <c r="T2928" s="34">
        <v>113</v>
      </c>
      <c r="U2928" s="34">
        <v>93.6</v>
      </c>
      <c r="V2928" s="34">
        <v>99.25</v>
      </c>
      <c r="Y2928" s="78"/>
    </row>
    <row r="2929" spans="1:25" outlineLevel="1" x14ac:dyDescent="0.2">
      <c r="A2929" s="27">
        <f t="shared" si="298"/>
        <v>2924</v>
      </c>
      <c r="B2929" s="50">
        <f t="shared" si="303"/>
        <v>44033</v>
      </c>
      <c r="C2929" s="34">
        <v>111.15</v>
      </c>
      <c r="D2929" s="34">
        <v>122</v>
      </c>
      <c r="E2929" s="34">
        <v>1.85</v>
      </c>
      <c r="F2929" s="34">
        <v>17.350000000000001</v>
      </c>
      <c r="G2929" s="34">
        <v>6.9</v>
      </c>
      <c r="H2929" s="34">
        <v>88.1</v>
      </c>
      <c r="I2929" s="34">
        <v>99</v>
      </c>
      <c r="J2929" s="34"/>
      <c r="K2929" s="24">
        <f t="shared" si="313"/>
        <v>94.890000000000015</v>
      </c>
      <c r="L2929" s="34"/>
      <c r="M2929" s="24">
        <v>11.46</v>
      </c>
      <c r="N2929" s="76">
        <f t="shared" si="314"/>
        <v>0.12077141953841289</v>
      </c>
      <c r="O2929" s="34"/>
      <c r="P2929" s="34"/>
      <c r="Q2929" s="34"/>
      <c r="R2929" s="34">
        <v>111.25</v>
      </c>
      <c r="S2929" s="34">
        <v>121.5</v>
      </c>
      <c r="T2929" s="34">
        <v>114.7</v>
      </c>
      <c r="U2929" s="34">
        <v>94.5</v>
      </c>
      <c r="V2929" s="34">
        <v>100.9</v>
      </c>
      <c r="Y2929" s="78"/>
    </row>
    <row r="2930" spans="1:25" outlineLevel="1" x14ac:dyDescent="0.2">
      <c r="A2930" s="27">
        <f t="shared" si="298"/>
        <v>2925</v>
      </c>
      <c r="B2930" s="50">
        <f t="shared" si="303"/>
        <v>44034</v>
      </c>
      <c r="C2930" s="34">
        <v>110.4</v>
      </c>
      <c r="D2930" s="34">
        <v>121.4</v>
      </c>
      <c r="E2930" s="34">
        <v>1.85</v>
      </c>
      <c r="F2930" s="34">
        <v>16</v>
      </c>
      <c r="G2930" s="34">
        <v>6.7</v>
      </c>
      <c r="H2930" s="34">
        <v>87.85</v>
      </c>
      <c r="I2930" s="34">
        <v>98.75</v>
      </c>
      <c r="J2930" s="34"/>
      <c r="K2930" s="24">
        <f t="shared" si="313"/>
        <v>95.688000000000017</v>
      </c>
      <c r="L2930" s="34"/>
      <c r="M2930" s="24">
        <v>11.58</v>
      </c>
      <c r="N2930" s="76">
        <f t="shared" si="314"/>
        <v>0.12101830950589414</v>
      </c>
      <c r="O2930" s="34"/>
      <c r="P2930" s="34"/>
      <c r="Q2930" s="34"/>
      <c r="R2930" s="34">
        <v>112.75</v>
      </c>
      <c r="S2930" s="34">
        <v>121.5</v>
      </c>
      <c r="T2930" s="34">
        <v>113.95</v>
      </c>
      <c r="U2930" s="34">
        <v>93</v>
      </c>
      <c r="V2930" s="34">
        <v>100.2</v>
      </c>
      <c r="Y2930" s="78"/>
    </row>
    <row r="2931" spans="1:25" outlineLevel="1" x14ac:dyDescent="0.2">
      <c r="A2931" s="27">
        <f t="shared" si="298"/>
        <v>2926</v>
      </c>
      <c r="B2931" s="50">
        <f t="shared" si="303"/>
        <v>44035</v>
      </c>
      <c r="C2931" s="34">
        <v>111.2</v>
      </c>
      <c r="D2931" s="34">
        <v>121.7</v>
      </c>
      <c r="E2931" s="34">
        <v>1.85</v>
      </c>
      <c r="F2931" s="34">
        <v>16</v>
      </c>
      <c r="G2931" s="34">
        <v>6.3</v>
      </c>
      <c r="H2931" s="34">
        <v>88</v>
      </c>
      <c r="I2931" s="34">
        <v>98.75</v>
      </c>
      <c r="J2931" s="34"/>
      <c r="K2931" s="24">
        <f t="shared" si="313"/>
        <v>95.964000000000013</v>
      </c>
      <c r="L2931" s="34"/>
      <c r="M2931" s="24">
        <v>11.29</v>
      </c>
      <c r="N2931" s="76">
        <f t="shared" si="314"/>
        <v>0.11764828477345669</v>
      </c>
      <c r="O2931" s="34"/>
      <c r="P2931" s="34"/>
      <c r="Q2931" s="34"/>
      <c r="R2931" s="34">
        <v>112</v>
      </c>
      <c r="S2931" s="34">
        <v>121.5</v>
      </c>
      <c r="T2931" s="34">
        <v>114.75</v>
      </c>
      <c r="U2931" s="34">
        <v>93.8</v>
      </c>
      <c r="V2931" s="34">
        <v>101</v>
      </c>
      <c r="Y2931" s="78"/>
    </row>
    <row r="2932" spans="1:25" outlineLevel="1" x14ac:dyDescent="0.2">
      <c r="A2932" s="27">
        <f t="shared" si="298"/>
        <v>2927</v>
      </c>
      <c r="B2932" s="50">
        <f t="shared" si="303"/>
        <v>44036</v>
      </c>
      <c r="C2932" s="34">
        <v>109.55</v>
      </c>
      <c r="D2932" s="34">
        <v>120.05</v>
      </c>
      <c r="E2932" s="34">
        <v>1.8</v>
      </c>
      <c r="F2932" s="34">
        <v>15.55</v>
      </c>
      <c r="G2932" s="34">
        <v>6</v>
      </c>
      <c r="H2932" s="34">
        <v>88</v>
      </c>
      <c r="I2932" s="34">
        <v>98.75</v>
      </c>
      <c r="J2932" s="34"/>
      <c r="K2932" s="24">
        <f t="shared" si="313"/>
        <v>94.896000000000001</v>
      </c>
      <c r="L2932" s="34"/>
      <c r="M2932" s="24">
        <v>11.26</v>
      </c>
      <c r="N2932" s="76">
        <f t="shared" si="314"/>
        <v>0.11865621311751812</v>
      </c>
      <c r="O2932" s="34"/>
      <c r="P2932" s="34"/>
      <c r="Q2932" s="34"/>
      <c r="R2932" s="34">
        <v>111.5</v>
      </c>
      <c r="S2932" s="34">
        <v>121</v>
      </c>
      <c r="T2932" s="34">
        <v>113.05</v>
      </c>
      <c r="U2932" s="34">
        <v>92.3</v>
      </c>
      <c r="V2932" s="34">
        <v>99.1</v>
      </c>
      <c r="Y2932" s="78"/>
    </row>
    <row r="2933" spans="1:25" outlineLevel="1" x14ac:dyDescent="0.2">
      <c r="A2933" s="27">
        <f t="shared" si="298"/>
        <v>2928</v>
      </c>
      <c r="B2933" s="50">
        <f>B2932+3</f>
        <v>44039</v>
      </c>
      <c r="C2933" s="34">
        <v>107.8</v>
      </c>
      <c r="D2933" s="34">
        <v>119</v>
      </c>
      <c r="E2933" s="34">
        <v>1.8</v>
      </c>
      <c r="F2933" s="34">
        <v>15.85</v>
      </c>
      <c r="G2933" s="34">
        <v>6</v>
      </c>
      <c r="H2933" s="34">
        <v>88</v>
      </c>
      <c r="I2933" s="34">
        <v>98.75</v>
      </c>
      <c r="J2933" s="34"/>
      <c r="K2933" s="24">
        <f t="shared" ref="K2933:K2937" si="315">+D2933*0.92-F2933</f>
        <v>93.63000000000001</v>
      </c>
      <c r="L2933" s="34"/>
      <c r="M2933" s="24">
        <v>11.91</v>
      </c>
      <c r="N2933" s="76">
        <f t="shared" ref="N2933:N2937" si="316">+M2933/K2933</f>
        <v>0.12720281960909963</v>
      </c>
      <c r="O2933" s="34"/>
      <c r="P2933" s="34"/>
      <c r="Q2933" s="34"/>
      <c r="R2933" s="34">
        <v>112</v>
      </c>
      <c r="S2933" s="34">
        <v>121</v>
      </c>
      <c r="T2933" s="34">
        <v>111.3</v>
      </c>
      <c r="U2933" s="34">
        <v>91.5</v>
      </c>
      <c r="V2933" s="34">
        <v>97.4</v>
      </c>
      <c r="Y2933" s="78"/>
    </row>
    <row r="2934" spans="1:25" outlineLevel="1" x14ac:dyDescent="0.2">
      <c r="A2934" s="27">
        <f t="shared" si="298"/>
        <v>2929</v>
      </c>
      <c r="B2934" s="50">
        <f t="shared" si="303"/>
        <v>44040</v>
      </c>
      <c r="C2934" s="34">
        <v>108.05</v>
      </c>
      <c r="D2934" s="34">
        <v>119</v>
      </c>
      <c r="E2934" s="34">
        <v>1.8</v>
      </c>
      <c r="F2934" s="34">
        <v>16.3</v>
      </c>
      <c r="G2934" s="34">
        <v>6.45</v>
      </c>
      <c r="H2934" s="34">
        <v>88</v>
      </c>
      <c r="I2934" s="34">
        <v>98.75</v>
      </c>
      <c r="J2934" s="34"/>
      <c r="K2934" s="24">
        <f t="shared" si="315"/>
        <v>93.18</v>
      </c>
      <c r="L2934" s="34"/>
      <c r="M2934" s="24">
        <v>11.74</v>
      </c>
      <c r="N2934" s="76">
        <f t="shared" si="316"/>
        <v>0.12599270229663018</v>
      </c>
      <c r="O2934" s="34"/>
      <c r="P2934" s="34"/>
      <c r="Q2934" s="34"/>
      <c r="R2934" s="34">
        <v>112</v>
      </c>
      <c r="S2934" s="34">
        <v>121.25</v>
      </c>
      <c r="T2934" s="34">
        <v>111.55</v>
      </c>
      <c r="U2934" s="34">
        <v>91.6</v>
      </c>
      <c r="V2934" s="34">
        <v>97.65</v>
      </c>
      <c r="Y2934" s="78"/>
    </row>
    <row r="2935" spans="1:25" outlineLevel="1" x14ac:dyDescent="0.2">
      <c r="A2935" s="27">
        <f t="shared" si="298"/>
        <v>2930</v>
      </c>
      <c r="B2935" s="50">
        <f t="shared" si="303"/>
        <v>44041</v>
      </c>
      <c r="C2935" s="34">
        <v>110.9</v>
      </c>
      <c r="D2935" s="34">
        <v>121</v>
      </c>
      <c r="E2935" s="34">
        <v>1.85</v>
      </c>
      <c r="F2935" s="34">
        <v>17.45</v>
      </c>
      <c r="G2935" s="34">
        <v>6.95</v>
      </c>
      <c r="H2935" s="34">
        <v>87.55</v>
      </c>
      <c r="I2935" s="34">
        <v>99</v>
      </c>
      <c r="J2935" s="34"/>
      <c r="K2935" s="24">
        <f t="shared" si="315"/>
        <v>93.87</v>
      </c>
      <c r="L2935" s="34"/>
      <c r="M2935" s="24">
        <v>12.09</v>
      </c>
      <c r="N2935" s="76">
        <f t="shared" si="316"/>
        <v>0.12879514221796101</v>
      </c>
      <c r="O2935" s="34"/>
      <c r="P2935" s="34"/>
      <c r="Q2935" s="34"/>
      <c r="R2935" s="34">
        <v>111</v>
      </c>
      <c r="S2935" s="34">
        <v>121.75</v>
      </c>
      <c r="T2935" s="34">
        <v>114.45</v>
      </c>
      <c r="U2935" s="34">
        <v>93.9</v>
      </c>
      <c r="V2935" s="34">
        <v>100.5</v>
      </c>
      <c r="Y2935" s="78"/>
    </row>
    <row r="2936" spans="1:25" outlineLevel="1" x14ac:dyDescent="0.2">
      <c r="A2936" s="27">
        <f t="shared" si="298"/>
        <v>2931</v>
      </c>
      <c r="B2936" s="50">
        <f t="shared" si="303"/>
        <v>44042</v>
      </c>
      <c r="C2936" s="34">
        <v>111.45</v>
      </c>
      <c r="D2936" s="34">
        <v>121</v>
      </c>
      <c r="E2936" s="34">
        <v>1.85</v>
      </c>
      <c r="F2936" s="34">
        <v>17.45</v>
      </c>
      <c r="G2936" s="34">
        <v>7.1</v>
      </c>
      <c r="H2936" s="34">
        <v>89.8</v>
      </c>
      <c r="I2936" s="34">
        <v>101.5</v>
      </c>
      <c r="J2936" s="34"/>
      <c r="K2936" s="24">
        <f t="shared" si="315"/>
        <v>93.87</v>
      </c>
      <c r="L2936" s="34"/>
      <c r="M2936" s="24">
        <v>11.85</v>
      </c>
      <c r="N2936" s="76">
        <f t="shared" si="316"/>
        <v>0.12623841482901885</v>
      </c>
      <c r="O2936" s="34"/>
      <c r="P2936" s="34"/>
      <c r="Q2936" s="34"/>
      <c r="R2936" s="34">
        <v>110.5</v>
      </c>
      <c r="S2936" s="34">
        <v>121.75</v>
      </c>
      <c r="T2936" s="34">
        <v>115</v>
      </c>
      <c r="U2936" s="34">
        <v>94</v>
      </c>
      <c r="V2936" s="34">
        <v>100.45</v>
      </c>
      <c r="Y2936" s="78"/>
    </row>
    <row r="2937" spans="1:25" outlineLevel="1" x14ac:dyDescent="0.2">
      <c r="A2937" s="27">
        <f t="shared" si="298"/>
        <v>2932</v>
      </c>
      <c r="B2937" s="50">
        <f t="shared" si="303"/>
        <v>44043</v>
      </c>
      <c r="C2937" s="75">
        <v>111.45</v>
      </c>
      <c r="D2937" s="75">
        <v>121</v>
      </c>
      <c r="E2937" s="75">
        <v>1.85</v>
      </c>
      <c r="F2937" s="75">
        <v>17.45</v>
      </c>
      <c r="G2937" s="75">
        <v>7.1</v>
      </c>
      <c r="H2937" s="75">
        <v>89.8</v>
      </c>
      <c r="I2937" s="75">
        <v>101.5</v>
      </c>
      <c r="J2937" s="34"/>
      <c r="K2937" s="24">
        <f t="shared" si="315"/>
        <v>93.87</v>
      </c>
      <c r="L2937" s="34"/>
      <c r="M2937" s="24">
        <v>11.64</v>
      </c>
      <c r="N2937" s="76">
        <f t="shared" si="316"/>
        <v>0.12400127836369447</v>
      </c>
      <c r="O2937" s="34"/>
      <c r="P2937" s="34"/>
      <c r="Q2937" s="34"/>
      <c r="R2937" s="75">
        <v>110.5</v>
      </c>
      <c r="S2937" s="75">
        <v>121.75</v>
      </c>
      <c r="T2937" s="75">
        <v>115</v>
      </c>
      <c r="U2937" s="75">
        <v>94</v>
      </c>
      <c r="V2937" s="75">
        <v>100.45</v>
      </c>
      <c r="Y2937" s="78"/>
    </row>
    <row r="2938" spans="1:25" outlineLevel="1" x14ac:dyDescent="0.2">
      <c r="A2938" s="27">
        <f t="shared" si="298"/>
        <v>2933</v>
      </c>
      <c r="B2938" s="50">
        <f>B2937+3</f>
        <v>44046</v>
      </c>
      <c r="C2938" s="34">
        <v>116.35</v>
      </c>
      <c r="D2938" s="34">
        <v>124.95</v>
      </c>
      <c r="E2938" s="34">
        <v>1.95</v>
      </c>
      <c r="F2938" s="34">
        <v>17.600000000000001</v>
      </c>
      <c r="G2938" s="34">
        <v>7.6</v>
      </c>
      <c r="H2938" s="34">
        <v>87.3</v>
      </c>
      <c r="I2938" s="34">
        <v>99</v>
      </c>
      <c r="J2938" s="34"/>
      <c r="K2938" s="24">
        <f t="shared" ref="K2938:K2942" si="317">+D2938*0.92-F2938</f>
        <v>97.354000000000013</v>
      </c>
      <c r="L2938" s="34"/>
      <c r="M2938" s="24">
        <v>11.42</v>
      </c>
      <c r="N2938" s="76">
        <f t="shared" ref="N2938:N2942" si="318">+M2938/K2938</f>
        <v>0.11730386013928548</v>
      </c>
      <c r="O2938" s="34"/>
      <c r="P2938" s="34"/>
      <c r="Q2938" s="34"/>
      <c r="R2938" s="34">
        <v>107.5</v>
      </c>
      <c r="S2938" s="34">
        <v>118.5</v>
      </c>
      <c r="T2938" s="34">
        <v>120</v>
      </c>
      <c r="U2938" s="34">
        <v>96</v>
      </c>
      <c r="V2938" s="34">
        <v>103.45</v>
      </c>
      <c r="Y2938" s="78"/>
    </row>
    <row r="2939" spans="1:25" outlineLevel="1" x14ac:dyDescent="0.2">
      <c r="A2939" s="27">
        <f t="shared" si="298"/>
        <v>2934</v>
      </c>
      <c r="B2939" s="50">
        <f t="shared" si="303"/>
        <v>44047</v>
      </c>
      <c r="C2939" s="34">
        <v>118</v>
      </c>
      <c r="D2939" s="34">
        <v>126</v>
      </c>
      <c r="E2939" s="34">
        <v>1.95</v>
      </c>
      <c r="F2939" s="34">
        <v>18.649999999999999</v>
      </c>
      <c r="G2939" s="34">
        <v>8.6999999999999993</v>
      </c>
      <c r="H2939" s="34">
        <v>87.3</v>
      </c>
      <c r="I2939" s="34">
        <v>99</v>
      </c>
      <c r="J2939" s="34"/>
      <c r="K2939" s="24">
        <f t="shared" si="317"/>
        <v>97.27000000000001</v>
      </c>
      <c r="L2939" s="34"/>
      <c r="M2939" s="24">
        <v>11.49</v>
      </c>
      <c r="N2939" s="76">
        <f t="shared" si="318"/>
        <v>0.11812480723758609</v>
      </c>
      <c r="O2939" s="34"/>
      <c r="P2939" s="34"/>
      <c r="Q2939" s="34"/>
      <c r="R2939" s="34">
        <v>107.5</v>
      </c>
      <c r="S2939" s="34">
        <v>118.5</v>
      </c>
      <c r="T2939" s="34">
        <v>120.65</v>
      </c>
      <c r="U2939" s="34">
        <v>97.2</v>
      </c>
      <c r="V2939" s="34">
        <v>104.35</v>
      </c>
      <c r="Y2939" s="78"/>
    </row>
    <row r="2940" spans="1:25" outlineLevel="1" x14ac:dyDescent="0.2">
      <c r="A2940" s="27">
        <f t="shared" si="298"/>
        <v>2935</v>
      </c>
      <c r="B2940" s="50">
        <f t="shared" si="303"/>
        <v>44048</v>
      </c>
      <c r="C2940" s="34">
        <v>118.45</v>
      </c>
      <c r="D2940" s="34">
        <v>126</v>
      </c>
      <c r="E2940" s="34">
        <v>1.95</v>
      </c>
      <c r="F2940" s="34">
        <v>18.2</v>
      </c>
      <c r="G2940" s="34">
        <v>8.25</v>
      </c>
      <c r="H2940" s="34">
        <v>87.1</v>
      </c>
      <c r="I2940" s="34">
        <v>99.25</v>
      </c>
      <c r="J2940" s="34"/>
      <c r="K2940" s="24">
        <f t="shared" si="317"/>
        <v>97.72</v>
      </c>
      <c r="L2940" s="34"/>
      <c r="M2940" s="24">
        <v>11.76</v>
      </c>
      <c r="N2940" s="76">
        <f t="shared" si="318"/>
        <v>0.12034383954154727</v>
      </c>
      <c r="O2940" s="34"/>
      <c r="P2940" s="34"/>
      <c r="Q2940" s="34"/>
      <c r="R2940" s="34">
        <v>107.75</v>
      </c>
      <c r="S2940" s="34">
        <v>119</v>
      </c>
      <c r="T2940" s="34">
        <v>121.1</v>
      </c>
      <c r="U2940" s="34">
        <v>98.5</v>
      </c>
      <c r="V2940" s="34">
        <v>104.95</v>
      </c>
      <c r="Y2940" s="78"/>
    </row>
    <row r="2941" spans="1:25" outlineLevel="1" x14ac:dyDescent="0.2">
      <c r="A2941" s="27">
        <f t="shared" si="298"/>
        <v>2936</v>
      </c>
      <c r="B2941" s="50">
        <f t="shared" si="303"/>
        <v>44049</v>
      </c>
      <c r="C2941" s="34">
        <v>121.4</v>
      </c>
      <c r="D2941" s="34">
        <v>127.5</v>
      </c>
      <c r="E2941" s="34">
        <v>2</v>
      </c>
      <c r="F2941" s="34">
        <v>17.850000000000001</v>
      </c>
      <c r="G2941" s="34">
        <v>8.6</v>
      </c>
      <c r="H2941" s="34">
        <v>86.75</v>
      </c>
      <c r="I2941" s="34">
        <v>99.25</v>
      </c>
      <c r="J2941" s="34"/>
      <c r="K2941" s="24">
        <f t="shared" si="317"/>
        <v>99.450000000000017</v>
      </c>
      <c r="L2941" s="34"/>
      <c r="M2941" s="24">
        <v>11.53</v>
      </c>
      <c r="N2941" s="76">
        <f t="shared" si="318"/>
        <v>0.11593765711412768</v>
      </c>
      <c r="O2941" s="34"/>
      <c r="P2941" s="34"/>
      <c r="Q2941" s="34"/>
      <c r="R2941" s="34">
        <v>107.75</v>
      </c>
      <c r="S2941" s="34">
        <v>119</v>
      </c>
      <c r="T2941" s="34">
        <v>124.1</v>
      </c>
      <c r="U2941" s="34">
        <v>101</v>
      </c>
      <c r="V2941" s="34">
        <v>107.55</v>
      </c>
      <c r="Y2941" s="78"/>
    </row>
    <row r="2942" spans="1:25" outlineLevel="1" x14ac:dyDescent="0.2">
      <c r="A2942" s="27">
        <f t="shared" si="298"/>
        <v>2937</v>
      </c>
      <c r="B2942" s="50">
        <f t="shared" si="303"/>
        <v>44050</v>
      </c>
      <c r="C2942" s="34">
        <v>118.85</v>
      </c>
      <c r="D2942" s="34">
        <v>126.95</v>
      </c>
      <c r="E2942" s="34">
        <v>1.95</v>
      </c>
      <c r="F2942" s="34">
        <v>17</v>
      </c>
      <c r="G2942" s="34">
        <v>8.35</v>
      </c>
      <c r="H2942" s="34">
        <v>86.5</v>
      </c>
      <c r="I2942" s="34">
        <v>99.25</v>
      </c>
      <c r="J2942" s="34"/>
      <c r="K2942" s="24">
        <f t="shared" si="317"/>
        <v>99.794000000000011</v>
      </c>
      <c r="L2942" s="34"/>
      <c r="M2942" s="24">
        <v>11.16</v>
      </c>
      <c r="N2942" s="76">
        <f t="shared" si="318"/>
        <v>0.11183037056336051</v>
      </c>
      <c r="O2942" s="34"/>
      <c r="P2942" s="34"/>
      <c r="Q2942" s="34"/>
      <c r="R2942" s="34">
        <v>108</v>
      </c>
      <c r="S2942" s="34">
        <v>118.5</v>
      </c>
      <c r="T2942" s="34">
        <v>121.55</v>
      </c>
      <c r="U2942" s="34">
        <v>99.4</v>
      </c>
      <c r="V2942" s="34">
        <v>105.75</v>
      </c>
      <c r="Y2942" s="78"/>
    </row>
    <row r="2943" spans="1:25" outlineLevel="1" x14ac:dyDescent="0.2">
      <c r="A2943" s="27">
        <f t="shared" si="298"/>
        <v>2938</v>
      </c>
      <c r="B2943" s="50">
        <f>B2942+3</f>
        <v>44053</v>
      </c>
      <c r="C2943" s="75">
        <f>C2942</f>
        <v>118.85</v>
      </c>
      <c r="D2943" s="75">
        <f>D2942</f>
        <v>126.95</v>
      </c>
      <c r="E2943" s="75">
        <f>E2942</f>
        <v>1.95</v>
      </c>
      <c r="F2943" s="75">
        <f t="shared" ref="F2943" si="319">F2942</f>
        <v>17</v>
      </c>
      <c r="G2943" s="75">
        <f t="shared" ref="G2943" si="320">G2942</f>
        <v>8.35</v>
      </c>
      <c r="H2943" s="75">
        <f t="shared" ref="H2943:I2943" si="321">H2942</f>
        <v>86.5</v>
      </c>
      <c r="I2943" s="75">
        <f t="shared" si="321"/>
        <v>99.25</v>
      </c>
      <c r="J2943" s="34"/>
      <c r="K2943" s="24">
        <f t="shared" ref="K2943:K2947" si="322">+D2943*0.92-F2943</f>
        <v>99.794000000000011</v>
      </c>
      <c r="L2943" s="34"/>
      <c r="M2943" s="24">
        <v>11.36</v>
      </c>
      <c r="N2943" s="76">
        <f t="shared" ref="N2943:N2947" si="323">+M2943/K2943</f>
        <v>0.11383449906808023</v>
      </c>
      <c r="O2943" s="34"/>
      <c r="P2943" s="34"/>
      <c r="Q2943" s="34"/>
      <c r="R2943" s="75">
        <f t="shared" ref="R2943:S2943" si="324">R2942</f>
        <v>108</v>
      </c>
      <c r="S2943" s="75">
        <f t="shared" si="324"/>
        <v>118.5</v>
      </c>
      <c r="T2943" s="75">
        <f>T2942</f>
        <v>121.55</v>
      </c>
      <c r="U2943" s="75">
        <f>U2942</f>
        <v>99.4</v>
      </c>
      <c r="V2943" s="75">
        <f>V2942</f>
        <v>105.75</v>
      </c>
      <c r="Y2943" s="78"/>
    </row>
    <row r="2944" spans="1:25" outlineLevel="1" x14ac:dyDescent="0.2">
      <c r="A2944" s="27">
        <f t="shared" si="298"/>
        <v>2939</v>
      </c>
      <c r="B2944" s="50">
        <f t="shared" si="303"/>
        <v>44054</v>
      </c>
      <c r="C2944" s="34">
        <v>121.45</v>
      </c>
      <c r="D2944" s="34">
        <v>128.5</v>
      </c>
      <c r="E2944" s="34">
        <v>2</v>
      </c>
      <c r="F2944" s="34">
        <v>17.149999999999999</v>
      </c>
      <c r="G2944" s="34">
        <v>8.1</v>
      </c>
      <c r="H2944" s="34">
        <v>86.25</v>
      </c>
      <c r="I2944" s="34">
        <v>99.25</v>
      </c>
      <c r="J2944" s="34"/>
      <c r="K2944" s="24">
        <f t="shared" si="322"/>
        <v>101.07</v>
      </c>
      <c r="L2944" s="34"/>
      <c r="M2944" s="24">
        <v>11.17</v>
      </c>
      <c r="N2944" s="76">
        <f t="shared" si="323"/>
        <v>0.1105174631443554</v>
      </c>
      <c r="O2944" s="34"/>
      <c r="P2944" s="34"/>
      <c r="Q2944" s="34"/>
      <c r="R2944" s="34">
        <v>107.5</v>
      </c>
      <c r="S2944" s="34">
        <v>118.5</v>
      </c>
      <c r="T2944" s="34">
        <v>124</v>
      </c>
      <c r="U2944" s="34">
        <v>101.25</v>
      </c>
      <c r="V2944" s="34">
        <v>107.7</v>
      </c>
      <c r="Y2944" s="78"/>
    </row>
    <row r="2945" spans="1:25" outlineLevel="1" x14ac:dyDescent="0.2">
      <c r="A2945" s="27">
        <f t="shared" si="298"/>
        <v>2940</v>
      </c>
      <c r="B2945" s="50">
        <f t="shared" si="303"/>
        <v>44055</v>
      </c>
      <c r="C2945" s="34">
        <v>122.2</v>
      </c>
      <c r="D2945" s="34">
        <v>128.94999999999999</v>
      </c>
      <c r="E2945" s="34">
        <v>2</v>
      </c>
      <c r="F2945" s="34">
        <v>18.25</v>
      </c>
      <c r="G2945" s="34">
        <v>7.9</v>
      </c>
      <c r="H2945" s="34">
        <v>85.5</v>
      </c>
      <c r="I2945" s="34">
        <v>99</v>
      </c>
      <c r="J2945" s="34"/>
      <c r="K2945" s="24">
        <f t="shared" si="322"/>
        <v>100.384</v>
      </c>
      <c r="L2945" s="34"/>
      <c r="M2945" s="24">
        <v>11.31</v>
      </c>
      <c r="N2945" s="76">
        <f t="shared" si="323"/>
        <v>0.11266735734778451</v>
      </c>
      <c r="O2945" s="34"/>
      <c r="P2945" s="34"/>
      <c r="Q2945" s="34"/>
      <c r="R2945" s="34">
        <v>105.5</v>
      </c>
      <c r="S2945" s="34">
        <v>118</v>
      </c>
      <c r="T2945" s="34">
        <v>123.2</v>
      </c>
      <c r="U2945" s="34">
        <v>101.65</v>
      </c>
      <c r="V2945" s="34">
        <v>108.65</v>
      </c>
      <c r="Y2945" s="78"/>
    </row>
    <row r="2946" spans="1:25" outlineLevel="1" x14ac:dyDescent="0.2">
      <c r="A2946" s="27">
        <f t="shared" si="298"/>
        <v>2941</v>
      </c>
      <c r="B2946" s="50">
        <f t="shared" si="303"/>
        <v>44056</v>
      </c>
      <c r="C2946" s="34">
        <v>120.75</v>
      </c>
      <c r="D2946" s="34">
        <v>127.6</v>
      </c>
      <c r="E2946" s="34">
        <v>2</v>
      </c>
      <c r="F2946" s="34">
        <v>18.350000000000001</v>
      </c>
      <c r="G2946" s="34">
        <v>8.3000000000000007</v>
      </c>
      <c r="H2946" s="34">
        <v>85.5</v>
      </c>
      <c r="I2946" s="34">
        <v>99</v>
      </c>
      <c r="J2946" s="34"/>
      <c r="K2946" s="24">
        <f t="shared" si="322"/>
        <v>99.042000000000002</v>
      </c>
      <c r="L2946" s="34"/>
      <c r="M2946" s="24">
        <v>11.28</v>
      </c>
      <c r="N2946" s="76">
        <f t="shared" si="323"/>
        <v>0.11389107651299447</v>
      </c>
      <c r="O2946" s="34"/>
      <c r="P2946" s="34"/>
      <c r="Q2946" s="34"/>
      <c r="R2946" s="34">
        <v>105.75</v>
      </c>
      <c r="S2946" s="34">
        <v>118</v>
      </c>
      <c r="T2946" s="34">
        <v>122.2</v>
      </c>
      <c r="U2946" s="34">
        <v>101.1</v>
      </c>
      <c r="V2946" s="34">
        <v>108.1</v>
      </c>
      <c r="Y2946" s="78"/>
    </row>
    <row r="2947" spans="1:25" outlineLevel="1" x14ac:dyDescent="0.2">
      <c r="A2947" s="27">
        <f t="shared" si="298"/>
        <v>2942</v>
      </c>
      <c r="B2947" s="50">
        <f t="shared" si="303"/>
        <v>44057</v>
      </c>
      <c r="C2947" s="34">
        <v>121.75</v>
      </c>
      <c r="D2947" s="34">
        <v>128.6</v>
      </c>
      <c r="E2947" s="34">
        <v>2</v>
      </c>
      <c r="F2947" s="34">
        <v>18.350000000000001</v>
      </c>
      <c r="G2947" s="34">
        <v>8.4</v>
      </c>
      <c r="H2947" s="34">
        <v>85.5</v>
      </c>
      <c r="I2947" s="34">
        <v>99</v>
      </c>
      <c r="J2947" s="34"/>
      <c r="K2947" s="24">
        <f t="shared" si="322"/>
        <v>99.961999999999989</v>
      </c>
      <c r="L2947" s="34"/>
      <c r="M2947" s="24">
        <v>11.33</v>
      </c>
      <c r="N2947" s="76">
        <f t="shared" si="323"/>
        <v>0.11334307036673938</v>
      </c>
      <c r="O2947" s="34"/>
      <c r="P2947" s="34"/>
      <c r="Q2947" s="34"/>
      <c r="R2947" s="34">
        <v>105.75</v>
      </c>
      <c r="S2947" s="34">
        <v>118</v>
      </c>
      <c r="T2947" s="34">
        <v>123.2</v>
      </c>
      <c r="U2947" s="34">
        <v>101.9</v>
      </c>
      <c r="V2947" s="34">
        <v>109.45</v>
      </c>
      <c r="Y2947" s="78"/>
    </row>
    <row r="2948" spans="1:25" outlineLevel="1" x14ac:dyDescent="0.2">
      <c r="A2948" s="27">
        <f t="shared" si="298"/>
        <v>2943</v>
      </c>
      <c r="B2948" s="50">
        <f>B2947+3</f>
        <v>44060</v>
      </c>
      <c r="C2948" s="34">
        <v>121.9</v>
      </c>
      <c r="D2948" s="34">
        <v>128.75</v>
      </c>
      <c r="E2948" s="34">
        <v>2</v>
      </c>
      <c r="F2948" s="34">
        <v>18.3</v>
      </c>
      <c r="G2948" s="34">
        <v>8.1999999999999993</v>
      </c>
      <c r="H2948" s="34">
        <v>86</v>
      </c>
      <c r="I2948" s="34">
        <v>99</v>
      </c>
      <c r="J2948" s="34"/>
      <c r="K2948" s="24">
        <f t="shared" ref="K2948:K2952" si="325">+D2948*0.92-F2948</f>
        <v>100.15</v>
      </c>
      <c r="L2948" s="34"/>
      <c r="M2948" s="24">
        <v>11.36</v>
      </c>
      <c r="N2948" s="76">
        <f t="shared" ref="N2948:N2952" si="326">+M2948/K2948</f>
        <v>0.11342985521717423</v>
      </c>
      <c r="O2948" s="34"/>
      <c r="P2948" s="34"/>
      <c r="Q2948" s="34"/>
      <c r="R2948" s="34">
        <v>106.5</v>
      </c>
      <c r="S2948" s="34">
        <v>117.75</v>
      </c>
      <c r="T2948" s="34">
        <v>123.85</v>
      </c>
      <c r="U2948" s="34">
        <v>101.9</v>
      </c>
      <c r="V2948" s="34">
        <v>109.6</v>
      </c>
      <c r="Y2948" s="78"/>
    </row>
    <row r="2949" spans="1:25" outlineLevel="1" x14ac:dyDescent="0.2">
      <c r="A2949" s="27">
        <f t="shared" si="298"/>
        <v>2944</v>
      </c>
      <c r="B2949" s="50">
        <f t="shared" si="303"/>
        <v>44061</v>
      </c>
      <c r="C2949" s="34">
        <v>127.6</v>
      </c>
      <c r="D2949" s="34">
        <v>135.44999999999999</v>
      </c>
      <c r="E2949" s="34">
        <v>2</v>
      </c>
      <c r="F2949" s="34">
        <v>18</v>
      </c>
      <c r="G2949" s="34">
        <v>8.1999999999999993</v>
      </c>
      <c r="H2949" s="34">
        <v>85.85</v>
      </c>
      <c r="I2949" s="34">
        <v>98.75</v>
      </c>
      <c r="J2949" s="34"/>
      <c r="K2949" s="24">
        <f t="shared" si="325"/>
        <v>106.61399999999999</v>
      </c>
      <c r="L2949" s="34"/>
      <c r="M2949" s="24">
        <v>11.6</v>
      </c>
      <c r="N2949" s="76">
        <f t="shared" si="326"/>
        <v>0.10880372183765735</v>
      </c>
      <c r="O2949" s="34"/>
      <c r="P2949" s="34"/>
      <c r="Q2949" s="34"/>
      <c r="R2949" s="34">
        <v>106.5</v>
      </c>
      <c r="S2949" s="34">
        <v>117.5</v>
      </c>
      <c r="T2949" s="34">
        <v>129.65</v>
      </c>
      <c r="U2949" s="34">
        <v>107.7</v>
      </c>
      <c r="V2949" s="34">
        <v>115.15</v>
      </c>
      <c r="Y2949" s="78"/>
    </row>
    <row r="2950" spans="1:25" outlineLevel="1" x14ac:dyDescent="0.2">
      <c r="A2950" s="27">
        <f t="shared" si="298"/>
        <v>2945</v>
      </c>
      <c r="B2950" s="50">
        <f t="shared" si="303"/>
        <v>44062</v>
      </c>
      <c r="C2950" s="34">
        <v>128.80000000000001</v>
      </c>
      <c r="D2950" s="34">
        <v>137.05000000000001</v>
      </c>
      <c r="E2950" s="34">
        <v>2.15</v>
      </c>
      <c r="F2950" s="34">
        <v>17.8</v>
      </c>
      <c r="G2950" s="34">
        <v>7.95</v>
      </c>
      <c r="H2950" s="34">
        <v>85.85</v>
      </c>
      <c r="I2950" s="34">
        <v>98.75</v>
      </c>
      <c r="J2950" s="34"/>
      <c r="K2950" s="24">
        <f t="shared" si="325"/>
        <v>108.28600000000002</v>
      </c>
      <c r="L2950" s="34"/>
      <c r="M2950" s="24">
        <v>11.32</v>
      </c>
      <c r="N2950" s="76">
        <f t="shared" si="326"/>
        <v>0.10453798274938587</v>
      </c>
      <c r="O2950" s="34"/>
      <c r="P2950" s="34"/>
      <c r="Q2950" s="34"/>
      <c r="R2950" s="34">
        <v>106.5</v>
      </c>
      <c r="S2950" s="34">
        <v>118</v>
      </c>
      <c r="T2950" s="34">
        <v>130.9</v>
      </c>
      <c r="U2950" s="34">
        <v>109</v>
      </c>
      <c r="V2950" s="34">
        <v>116.7</v>
      </c>
      <c r="Y2950" s="78"/>
    </row>
    <row r="2951" spans="1:25" outlineLevel="1" x14ac:dyDescent="0.2">
      <c r="A2951" s="27">
        <f t="shared" si="298"/>
        <v>2946</v>
      </c>
      <c r="B2951" s="50">
        <f t="shared" si="303"/>
        <v>44063</v>
      </c>
      <c r="C2951" s="34">
        <v>128.4</v>
      </c>
      <c r="D2951" s="34">
        <v>136.65</v>
      </c>
      <c r="E2951" s="34">
        <v>2.1</v>
      </c>
      <c r="F2951" s="34">
        <v>17.350000000000001</v>
      </c>
      <c r="G2951" s="34">
        <v>7.5</v>
      </c>
      <c r="H2951" s="34">
        <v>86.25</v>
      </c>
      <c r="I2951" s="34">
        <v>98.75</v>
      </c>
      <c r="J2951" s="34"/>
      <c r="K2951" s="24">
        <f t="shared" si="325"/>
        <v>108.36800000000002</v>
      </c>
      <c r="L2951" s="34"/>
      <c r="M2951" s="24">
        <v>11.38</v>
      </c>
      <c r="N2951" s="76">
        <f t="shared" si="326"/>
        <v>0.10501254983020816</v>
      </c>
      <c r="O2951" s="34"/>
      <c r="P2951" s="34"/>
      <c r="Q2951" s="34"/>
      <c r="R2951" s="34">
        <v>106</v>
      </c>
      <c r="S2951" s="34">
        <v>118</v>
      </c>
      <c r="T2951" s="34">
        <v>130.44999999999999</v>
      </c>
      <c r="U2951" s="34">
        <v>108.6</v>
      </c>
      <c r="V2951" s="34">
        <v>116.1</v>
      </c>
      <c r="Y2951" s="78"/>
    </row>
    <row r="2952" spans="1:25" outlineLevel="1" x14ac:dyDescent="0.2">
      <c r="A2952" s="27">
        <f t="shared" ref="A2952" si="327">A2951+1</f>
        <v>2947</v>
      </c>
      <c r="B2952" s="50">
        <f t="shared" si="303"/>
        <v>44064</v>
      </c>
      <c r="C2952" s="34">
        <v>126.65</v>
      </c>
      <c r="D2952" s="34">
        <v>134.9</v>
      </c>
      <c r="E2952" s="34">
        <v>2.1</v>
      </c>
      <c r="F2952" s="34">
        <v>17.100000000000001</v>
      </c>
      <c r="G2952" s="34">
        <v>7.2</v>
      </c>
      <c r="H2952" s="34">
        <v>86.65</v>
      </c>
      <c r="I2952" s="34">
        <v>98.75</v>
      </c>
      <c r="J2952" s="34"/>
      <c r="K2952" s="24">
        <f t="shared" si="325"/>
        <v>107.00800000000001</v>
      </c>
      <c r="L2952" s="34"/>
      <c r="M2952" s="24">
        <v>11.08</v>
      </c>
      <c r="N2952" s="76">
        <f t="shared" si="326"/>
        <v>0.10354366028708133</v>
      </c>
      <c r="O2952" s="34"/>
      <c r="P2952" s="34"/>
      <c r="Q2952" s="34"/>
      <c r="R2952" s="34">
        <v>106.75</v>
      </c>
      <c r="S2952" s="34">
        <v>118</v>
      </c>
      <c r="T2952" s="34">
        <v>128.69999999999999</v>
      </c>
      <c r="U2952" s="34">
        <v>107.25</v>
      </c>
      <c r="V2952" s="34">
        <v>114.35</v>
      </c>
      <c r="Y2952" s="78"/>
    </row>
    <row r="2953" spans="1:25" outlineLevel="1" x14ac:dyDescent="0.2">
      <c r="A2953" s="27">
        <f t="shared" si="298"/>
        <v>2948</v>
      </c>
      <c r="B2953" s="50">
        <f>B2952+3</f>
        <v>44067</v>
      </c>
      <c r="C2953" s="34">
        <v>124.45</v>
      </c>
      <c r="D2953" s="34">
        <v>132.5</v>
      </c>
      <c r="E2953" s="34">
        <v>2.0499999999999998</v>
      </c>
      <c r="F2953" s="34">
        <v>17.149999999999999</v>
      </c>
      <c r="G2953" s="34">
        <v>7.7</v>
      </c>
      <c r="H2953" s="34">
        <v>86.7</v>
      </c>
      <c r="I2953" s="34">
        <v>98.75</v>
      </c>
      <c r="J2953" s="34"/>
      <c r="K2953" s="24">
        <f t="shared" ref="K2953:K2957" si="328">+D2953*0.92-F2953</f>
        <v>104.75</v>
      </c>
      <c r="L2953" s="34"/>
      <c r="M2953" s="24">
        <v>11.3</v>
      </c>
      <c r="N2953" s="76">
        <f t="shared" ref="N2953:N2957" si="329">+M2953/K2953</f>
        <v>0.10787589498806684</v>
      </c>
      <c r="O2953" s="34"/>
      <c r="P2953" s="34"/>
      <c r="Q2953" s="34"/>
      <c r="R2953" s="34">
        <v>106.75</v>
      </c>
      <c r="S2953" s="34">
        <v>118</v>
      </c>
      <c r="T2953" s="34">
        <v>126.45</v>
      </c>
      <c r="U2953" s="34">
        <v>105.2</v>
      </c>
      <c r="V2953" s="34">
        <v>112.9</v>
      </c>
      <c r="Y2953" s="78"/>
    </row>
    <row r="2954" spans="1:25" outlineLevel="1" x14ac:dyDescent="0.2">
      <c r="A2954" s="27">
        <f t="shared" ref="A2954:B2962" si="330">A2953+1</f>
        <v>2949</v>
      </c>
      <c r="B2954" s="50">
        <f t="shared" si="303"/>
        <v>44068</v>
      </c>
      <c r="C2954" s="34">
        <v>121.5</v>
      </c>
      <c r="D2954" s="34">
        <v>130.5</v>
      </c>
      <c r="E2954" s="34">
        <v>2.0499999999999998</v>
      </c>
      <c r="F2954" s="34">
        <v>17.75</v>
      </c>
      <c r="G2954" s="34">
        <v>8.35</v>
      </c>
      <c r="H2954" s="34">
        <v>86.35</v>
      </c>
      <c r="I2954" s="34">
        <v>98.5</v>
      </c>
      <c r="J2954" s="34"/>
      <c r="K2954" s="24">
        <f t="shared" si="328"/>
        <v>102.31</v>
      </c>
      <c r="L2954" s="34"/>
      <c r="M2954" s="24">
        <v>11.22</v>
      </c>
      <c r="N2954" s="76">
        <f t="shared" si="329"/>
        <v>0.1096666992473854</v>
      </c>
      <c r="O2954" s="34"/>
      <c r="P2954" s="34"/>
      <c r="Q2954" s="34"/>
      <c r="R2954" s="34">
        <v>107.25</v>
      </c>
      <c r="S2954" s="34">
        <v>117.5</v>
      </c>
      <c r="T2954" s="34">
        <v>123.45</v>
      </c>
      <c r="U2954" s="34">
        <v>101</v>
      </c>
      <c r="V2954" s="34">
        <v>110.55</v>
      </c>
      <c r="Y2954" s="78"/>
    </row>
    <row r="2955" spans="1:25" outlineLevel="1" x14ac:dyDescent="0.2">
      <c r="A2955" s="27">
        <f t="shared" si="330"/>
        <v>2950</v>
      </c>
      <c r="B2955" s="50">
        <f t="shared" si="303"/>
        <v>44069</v>
      </c>
      <c r="C2955" s="34">
        <v>123.25</v>
      </c>
      <c r="D2955" s="34">
        <v>135.75</v>
      </c>
      <c r="E2955" s="34">
        <v>2.0499999999999998</v>
      </c>
      <c r="F2955" s="34">
        <v>18.149999999999999</v>
      </c>
      <c r="G2955" s="34">
        <v>8.4</v>
      </c>
      <c r="H2955" s="34">
        <v>85.9</v>
      </c>
      <c r="I2955" s="34">
        <v>98.5</v>
      </c>
      <c r="J2955" s="34"/>
      <c r="K2955" s="24">
        <f t="shared" si="328"/>
        <v>106.74000000000001</v>
      </c>
      <c r="L2955" s="34"/>
      <c r="M2955" s="24">
        <v>11.05</v>
      </c>
      <c r="N2955" s="76">
        <f t="shared" si="329"/>
        <v>0.10352257822746862</v>
      </c>
      <c r="O2955" s="34"/>
      <c r="P2955" s="34"/>
      <c r="Q2955" s="34"/>
      <c r="R2955" s="34">
        <v>108</v>
      </c>
      <c r="S2955" s="34">
        <v>117.5</v>
      </c>
      <c r="T2955" s="34">
        <v>125.25</v>
      </c>
      <c r="U2955" s="34">
        <v>105.5</v>
      </c>
      <c r="V2955" s="34">
        <v>112.75</v>
      </c>
      <c r="Y2955" s="78"/>
    </row>
    <row r="2956" spans="1:25" outlineLevel="1" x14ac:dyDescent="0.2">
      <c r="A2956" s="27">
        <f t="shared" si="330"/>
        <v>2951</v>
      </c>
      <c r="B2956" s="50">
        <f t="shared" si="303"/>
        <v>44070</v>
      </c>
      <c r="C2956" s="34">
        <v>121.2</v>
      </c>
      <c r="D2956" s="34">
        <v>134.19999999999999</v>
      </c>
      <c r="E2956" s="34">
        <v>2.0499999999999998</v>
      </c>
      <c r="F2956" s="34">
        <v>18.5</v>
      </c>
      <c r="G2956" s="34">
        <v>8.25</v>
      </c>
      <c r="H2956" s="34">
        <v>85.9</v>
      </c>
      <c r="I2956" s="34">
        <v>98.5</v>
      </c>
      <c r="J2956" s="34"/>
      <c r="K2956" s="24">
        <f t="shared" si="328"/>
        <v>104.964</v>
      </c>
      <c r="L2956" s="34"/>
      <c r="M2956" s="24">
        <v>10.93</v>
      </c>
      <c r="N2956" s="76">
        <f t="shared" si="329"/>
        <v>0.10413094013185473</v>
      </c>
      <c r="O2956" s="34"/>
      <c r="P2956" s="34"/>
      <c r="Q2956" s="34"/>
      <c r="R2956" s="34">
        <v>108.25</v>
      </c>
      <c r="S2956" s="34">
        <v>117.75</v>
      </c>
      <c r="T2956" s="34">
        <v>123.15</v>
      </c>
      <c r="U2956" s="34">
        <v>103.5</v>
      </c>
      <c r="V2956" s="34">
        <v>110.55</v>
      </c>
      <c r="Y2956" s="78"/>
    </row>
    <row r="2957" spans="1:25" outlineLevel="1" x14ac:dyDescent="0.2">
      <c r="A2957" s="27">
        <f t="shared" si="330"/>
        <v>2952</v>
      </c>
      <c r="B2957" s="50">
        <f t="shared" si="303"/>
        <v>44071</v>
      </c>
      <c r="C2957" s="34">
        <v>123.25</v>
      </c>
      <c r="D2957" s="34">
        <v>134.19999999999999</v>
      </c>
      <c r="E2957" s="34">
        <v>2.0499999999999998</v>
      </c>
      <c r="F2957" s="34">
        <v>18.45</v>
      </c>
      <c r="G2957" s="34">
        <v>8.1</v>
      </c>
      <c r="H2957" s="34">
        <v>86</v>
      </c>
      <c r="I2957" s="34">
        <v>98.5</v>
      </c>
      <c r="J2957" s="34"/>
      <c r="K2957" s="24">
        <f t="shared" si="328"/>
        <v>105.014</v>
      </c>
      <c r="L2957" s="34"/>
      <c r="M2957" s="24">
        <v>11.3</v>
      </c>
      <c r="N2957" s="76">
        <f t="shared" si="329"/>
        <v>0.10760470032567088</v>
      </c>
      <c r="O2957" s="34"/>
      <c r="P2957" s="34"/>
      <c r="Q2957" s="34"/>
      <c r="R2957" s="34">
        <v>108.25</v>
      </c>
      <c r="S2957" s="34">
        <v>117.25</v>
      </c>
      <c r="T2957" s="34">
        <v>125.25</v>
      </c>
      <c r="U2957" s="34">
        <v>105.9</v>
      </c>
      <c r="V2957" s="34">
        <v>113</v>
      </c>
      <c r="Y2957" s="78"/>
    </row>
    <row r="2958" spans="1:25" outlineLevel="1" x14ac:dyDescent="0.2">
      <c r="A2958" s="27">
        <f t="shared" si="330"/>
        <v>2953</v>
      </c>
      <c r="B2958" s="50">
        <f>B2957+3</f>
        <v>44074</v>
      </c>
      <c r="C2958" s="34">
        <v>124.35</v>
      </c>
      <c r="D2958" s="34">
        <v>136.85</v>
      </c>
      <c r="E2958" s="34">
        <v>2.0499999999999998</v>
      </c>
      <c r="F2958" s="34">
        <v>18.5</v>
      </c>
      <c r="G2958" s="34">
        <v>8.3000000000000007</v>
      </c>
      <c r="H2958" s="34">
        <v>86</v>
      </c>
      <c r="I2958" s="34">
        <v>98.5</v>
      </c>
      <c r="J2958" s="34"/>
      <c r="K2958" s="24">
        <f t="shared" ref="K2958" si="331">+D2958*0.92-F2958</f>
        <v>107.402</v>
      </c>
      <c r="L2958" s="34"/>
      <c r="M2958" s="24">
        <v>11</v>
      </c>
      <c r="N2958" s="76">
        <f t="shared" ref="N2958" si="332">+M2958/K2958</f>
        <v>0.10241894936779576</v>
      </c>
      <c r="O2958" s="34"/>
      <c r="P2958" s="34"/>
      <c r="Q2958" s="34"/>
      <c r="R2958" s="34">
        <v>108.25</v>
      </c>
      <c r="S2958" s="34">
        <v>117.75</v>
      </c>
      <c r="T2958" s="34">
        <v>126.35</v>
      </c>
      <c r="U2958" s="34">
        <v>107.8</v>
      </c>
      <c r="V2958" s="34">
        <v>114.4</v>
      </c>
      <c r="Y2958" s="78"/>
    </row>
    <row r="2959" spans="1:25" outlineLevel="1" x14ac:dyDescent="0.2">
      <c r="A2959" s="27">
        <f t="shared" si="330"/>
        <v>2954</v>
      </c>
      <c r="B2959" s="50">
        <f t="shared" si="303"/>
        <v>44075</v>
      </c>
      <c r="C2959" s="34">
        <v>125.45</v>
      </c>
      <c r="D2959" s="34">
        <v>137.94999999999999</v>
      </c>
      <c r="E2959" s="34">
        <v>2.0499999999999998</v>
      </c>
      <c r="F2959" s="34">
        <v>17.95</v>
      </c>
      <c r="G2959" s="34">
        <v>8</v>
      </c>
      <c r="H2959" s="34">
        <v>86.6</v>
      </c>
      <c r="I2959" s="34">
        <v>99</v>
      </c>
      <c r="J2959" s="34"/>
      <c r="K2959" s="24">
        <f t="shared" ref="K2959" si="333">+D2959*0.92-F2959</f>
        <v>108.964</v>
      </c>
      <c r="L2959" s="34"/>
      <c r="M2959" s="24">
        <v>11.5</v>
      </c>
      <c r="N2959" s="76">
        <f t="shared" ref="N2959" si="334">+M2959/K2959</f>
        <v>0.1055394442201094</v>
      </c>
      <c r="O2959" s="34"/>
      <c r="P2959" s="34"/>
      <c r="Q2959" s="34"/>
      <c r="R2959" s="34">
        <v>109.25</v>
      </c>
      <c r="S2959" s="34">
        <v>118.75</v>
      </c>
      <c r="T2959" s="34">
        <v>127.45</v>
      </c>
      <c r="U2959" s="34">
        <v>108.4</v>
      </c>
      <c r="V2959" s="34">
        <v>112.7</v>
      </c>
      <c r="Y2959" s="78"/>
    </row>
    <row r="2960" spans="1:25" outlineLevel="1" x14ac:dyDescent="0.2">
      <c r="A2960" s="27">
        <f t="shared" si="330"/>
        <v>2955</v>
      </c>
      <c r="B2960" s="50">
        <f t="shared" si="330"/>
        <v>44076</v>
      </c>
      <c r="C2960" s="34">
        <v>128.05000000000001</v>
      </c>
      <c r="D2960" s="34">
        <v>140.35</v>
      </c>
      <c r="E2960" s="34">
        <v>2.1</v>
      </c>
      <c r="F2960" s="34">
        <v>17</v>
      </c>
      <c r="G2960" s="34">
        <v>7.75</v>
      </c>
      <c r="H2960" s="34">
        <v>86.7</v>
      </c>
      <c r="I2960" s="34">
        <v>99</v>
      </c>
      <c r="J2960" s="34"/>
      <c r="K2960" s="24">
        <f t="shared" ref="K2960:K2962" si="335">+D2960*0.92-F2960</f>
        <v>112.12200000000001</v>
      </c>
      <c r="L2960" s="34"/>
      <c r="M2960" s="24">
        <v>11.43</v>
      </c>
      <c r="N2960" s="76">
        <f t="shared" ref="N2960:N2962" si="336">+M2960/K2960</f>
        <v>0.10194252689035156</v>
      </c>
      <c r="O2960" s="34"/>
      <c r="P2960" s="34"/>
      <c r="Q2960" s="34"/>
      <c r="R2960" s="34">
        <v>109.25</v>
      </c>
      <c r="S2960" s="34">
        <v>118.75</v>
      </c>
      <c r="T2960" s="34">
        <v>130.1</v>
      </c>
      <c r="U2960" s="34">
        <v>108.8</v>
      </c>
      <c r="V2960" s="34">
        <v>114.9</v>
      </c>
      <c r="Y2960" s="78"/>
    </row>
    <row r="2961" spans="1:25" outlineLevel="1" x14ac:dyDescent="0.2">
      <c r="A2961" s="27">
        <f t="shared" si="330"/>
        <v>2956</v>
      </c>
      <c r="B2961" s="50">
        <f t="shared" si="330"/>
        <v>44077</v>
      </c>
      <c r="C2961" s="34">
        <v>130.80000000000001</v>
      </c>
      <c r="D2961" s="34">
        <v>142.80000000000001</v>
      </c>
      <c r="E2961" s="34">
        <v>2.15</v>
      </c>
      <c r="F2961" s="34">
        <v>16.5</v>
      </c>
      <c r="G2961" s="34">
        <v>7.3</v>
      </c>
      <c r="H2961" s="34">
        <v>86.8</v>
      </c>
      <c r="I2961" s="34">
        <v>99</v>
      </c>
      <c r="J2961" s="34"/>
      <c r="K2961" s="24">
        <f t="shared" si="335"/>
        <v>114.876</v>
      </c>
      <c r="L2961" s="34"/>
      <c r="M2961" s="24">
        <v>11.24</v>
      </c>
      <c r="N2961" s="76">
        <f t="shared" si="336"/>
        <v>9.7844632473275531E-2</v>
      </c>
      <c r="O2961" s="34"/>
      <c r="P2961" s="34"/>
      <c r="Q2961" s="34"/>
      <c r="R2961" s="34">
        <v>109.25</v>
      </c>
      <c r="S2961" s="34">
        <v>118.75</v>
      </c>
      <c r="T2961" s="34">
        <v>132.9</v>
      </c>
      <c r="U2961" s="34">
        <v>111</v>
      </c>
      <c r="V2961" s="34">
        <v>117.35</v>
      </c>
      <c r="Y2961" s="78"/>
    </row>
    <row r="2962" spans="1:25" outlineLevel="1" x14ac:dyDescent="0.2">
      <c r="A2962" s="27">
        <f t="shared" si="330"/>
        <v>2957</v>
      </c>
      <c r="B2962" s="50">
        <f t="shared" si="330"/>
        <v>44078</v>
      </c>
      <c r="C2962" s="34">
        <v>128.69999999999999</v>
      </c>
      <c r="D2962" s="34">
        <v>140.69999999999999</v>
      </c>
      <c r="E2962" s="34">
        <v>2.15</v>
      </c>
      <c r="F2962" s="34">
        <v>16.5</v>
      </c>
      <c r="G2962" s="34">
        <v>7.15</v>
      </c>
      <c r="H2962" s="34">
        <v>86.8</v>
      </c>
      <c r="I2962" s="34">
        <v>99</v>
      </c>
      <c r="J2962" s="34"/>
      <c r="K2962" s="24">
        <f t="shared" si="335"/>
        <v>112.94399999999999</v>
      </c>
      <c r="L2962" s="34"/>
      <c r="M2962" s="24">
        <v>11.38</v>
      </c>
      <c r="N2962" s="76">
        <f t="shared" si="336"/>
        <v>0.10075789771922371</v>
      </c>
      <c r="O2962" s="34"/>
      <c r="P2962" s="34"/>
      <c r="Q2962" s="34"/>
      <c r="R2962" s="34">
        <v>111</v>
      </c>
      <c r="S2962" s="34">
        <v>119</v>
      </c>
      <c r="T2962" s="34">
        <v>130.80000000000001</v>
      </c>
      <c r="U2962" s="34">
        <v>109.7</v>
      </c>
      <c r="V2962" s="34">
        <v>115.6</v>
      </c>
      <c r="Y2962" s="78"/>
    </row>
    <row r="2963" spans="1:25" outlineLevel="1" x14ac:dyDescent="0.2">
      <c r="A2963" s="27">
        <f t="shared" ref="A2963" si="337">A2962+1</f>
        <v>2958</v>
      </c>
      <c r="B2963" s="50">
        <f>B2962+3</f>
        <v>44081</v>
      </c>
      <c r="C2963" s="34">
        <v>129.9</v>
      </c>
      <c r="D2963" s="34">
        <v>143.1</v>
      </c>
      <c r="E2963" s="34">
        <v>2.15</v>
      </c>
      <c r="F2963" s="34">
        <v>16.5</v>
      </c>
      <c r="G2963" s="34">
        <v>7.1</v>
      </c>
      <c r="H2963" s="34">
        <v>87.15</v>
      </c>
      <c r="I2963" s="34">
        <v>99.25</v>
      </c>
      <c r="J2963" s="34"/>
      <c r="K2963" s="24">
        <f t="shared" ref="K2963:K2967" si="338">+D2963*0.92-F2963</f>
        <v>115.15199999999999</v>
      </c>
      <c r="L2963" s="34"/>
      <c r="M2963" s="24">
        <v>11.38</v>
      </c>
      <c r="N2963" s="76">
        <f t="shared" ref="N2963:N2967" si="339">+M2963/K2963</f>
        <v>9.8825899680422422E-2</v>
      </c>
      <c r="O2963" s="34"/>
      <c r="P2963" s="34"/>
      <c r="Q2963" s="34"/>
      <c r="R2963" s="34">
        <v>111</v>
      </c>
      <c r="S2963" s="34">
        <v>119.5</v>
      </c>
      <c r="T2963" s="34">
        <v>132</v>
      </c>
      <c r="U2963" s="34">
        <v>110.75</v>
      </c>
      <c r="V2963" s="34">
        <v>116.75</v>
      </c>
      <c r="Y2963" s="78"/>
    </row>
    <row r="2964" spans="1:25" outlineLevel="1" x14ac:dyDescent="0.2">
      <c r="A2964" s="27">
        <f t="shared" ref="A2964:B2964" si="340">A2963+1</f>
        <v>2959</v>
      </c>
      <c r="B2964" s="50">
        <f t="shared" si="340"/>
        <v>44082</v>
      </c>
      <c r="C2964" s="34">
        <v>129</v>
      </c>
      <c r="D2964" s="34">
        <v>142.19999999999999</v>
      </c>
      <c r="E2964" s="34">
        <v>2.15</v>
      </c>
      <c r="F2964" s="34">
        <v>16.5</v>
      </c>
      <c r="G2964" s="34">
        <v>6.9</v>
      </c>
      <c r="H2964" s="34">
        <v>88</v>
      </c>
      <c r="I2964" s="34">
        <v>99.75</v>
      </c>
      <c r="J2964" s="34"/>
      <c r="K2964" s="24">
        <f t="shared" si="338"/>
        <v>114.32399999999998</v>
      </c>
      <c r="L2964" s="34"/>
      <c r="M2964" s="24">
        <v>11.04</v>
      </c>
      <c r="N2964" s="76">
        <f t="shared" si="339"/>
        <v>9.6567649837304509E-2</v>
      </c>
      <c r="O2964" s="34"/>
      <c r="P2964" s="34"/>
      <c r="Q2964" s="34"/>
      <c r="R2964" s="34">
        <v>111.5</v>
      </c>
      <c r="S2964" s="34">
        <v>120</v>
      </c>
      <c r="T2964" s="34">
        <v>131.1</v>
      </c>
      <c r="U2964" s="34">
        <v>110.75</v>
      </c>
      <c r="V2964" s="34">
        <v>116.6</v>
      </c>
      <c r="Y2964" s="78"/>
    </row>
    <row r="2965" spans="1:25" outlineLevel="1" x14ac:dyDescent="0.2">
      <c r="A2965" s="27">
        <f t="shared" ref="A2965:B2965" si="341">A2964+1</f>
        <v>2960</v>
      </c>
      <c r="B2965" s="50">
        <f t="shared" si="341"/>
        <v>44083</v>
      </c>
      <c r="C2965" s="34">
        <v>127.2</v>
      </c>
      <c r="D2965" s="34">
        <v>140.4</v>
      </c>
      <c r="E2965" s="34">
        <v>2.1</v>
      </c>
      <c r="F2965" s="34">
        <v>15.75</v>
      </c>
      <c r="G2965" s="34">
        <v>6.8</v>
      </c>
      <c r="H2965" s="34">
        <v>93.5</v>
      </c>
      <c r="I2965" s="34">
        <v>105</v>
      </c>
      <c r="J2965" s="34"/>
      <c r="K2965" s="24">
        <f t="shared" si="338"/>
        <v>113.41800000000001</v>
      </c>
      <c r="L2965" s="34"/>
      <c r="M2965" s="24">
        <v>11.32</v>
      </c>
      <c r="N2965" s="76">
        <f t="shared" si="339"/>
        <v>9.9807790650514025E-2</v>
      </c>
      <c r="O2965" s="34"/>
      <c r="P2965" s="34"/>
      <c r="Q2965" s="34"/>
      <c r="R2965" s="34">
        <v>113</v>
      </c>
      <c r="S2965" s="34">
        <v>125.5</v>
      </c>
      <c r="T2965" s="34">
        <v>129.25</v>
      </c>
      <c r="U2965" s="34">
        <v>109.2</v>
      </c>
      <c r="V2965" s="34">
        <v>115.7</v>
      </c>
      <c r="Y2965" s="78"/>
    </row>
    <row r="2966" spans="1:25" outlineLevel="1" x14ac:dyDescent="0.2">
      <c r="A2966" s="27">
        <f t="shared" ref="A2966:B2966" si="342">A2965+1</f>
        <v>2961</v>
      </c>
      <c r="B2966" s="50">
        <f t="shared" si="342"/>
        <v>44084</v>
      </c>
      <c r="C2966" s="34">
        <v>126.3</v>
      </c>
      <c r="D2966" s="34">
        <v>139</v>
      </c>
      <c r="E2966" s="34">
        <v>2.1</v>
      </c>
      <c r="F2966" s="34">
        <v>15.5</v>
      </c>
      <c r="G2966" s="34">
        <v>6.6</v>
      </c>
      <c r="H2966" s="34">
        <v>93.55</v>
      </c>
      <c r="I2966" s="34">
        <v>105</v>
      </c>
      <c r="J2966" s="34"/>
      <c r="K2966" s="24">
        <f t="shared" si="338"/>
        <v>112.38000000000001</v>
      </c>
      <c r="L2966" s="34"/>
      <c r="M2966" s="24">
        <v>11.08</v>
      </c>
      <c r="N2966" s="76">
        <f t="shared" si="339"/>
        <v>9.8594055881829498E-2</v>
      </c>
      <c r="O2966" s="34"/>
      <c r="P2966" s="34"/>
      <c r="Q2966" s="34"/>
      <c r="R2966" s="34">
        <v>113.5</v>
      </c>
      <c r="S2966" s="34">
        <v>125.5</v>
      </c>
      <c r="T2966" s="34">
        <v>128.35</v>
      </c>
      <c r="U2966" s="34">
        <v>109</v>
      </c>
      <c r="V2966" s="34">
        <v>116.1</v>
      </c>
      <c r="Y2966" s="78"/>
    </row>
    <row r="2967" spans="1:25" outlineLevel="1" x14ac:dyDescent="0.2">
      <c r="A2967" s="27">
        <f t="shared" ref="A2967:B2968" si="343">A2966+1</f>
        <v>2962</v>
      </c>
      <c r="B2967" s="50">
        <f t="shared" si="343"/>
        <v>44085</v>
      </c>
      <c r="C2967" s="34">
        <v>129.05000000000001</v>
      </c>
      <c r="D2967" s="34">
        <v>141.30000000000001</v>
      </c>
      <c r="E2967" s="34">
        <v>2.15</v>
      </c>
      <c r="F2967" s="34">
        <v>15.5</v>
      </c>
      <c r="G2967" s="34">
        <v>7</v>
      </c>
      <c r="H2967" s="34">
        <v>96.05</v>
      </c>
      <c r="I2967" s="34">
        <v>107.5</v>
      </c>
      <c r="J2967" s="34"/>
      <c r="K2967" s="24">
        <f t="shared" si="338"/>
        <v>114.49600000000001</v>
      </c>
      <c r="L2967" s="34"/>
      <c r="M2967" s="24">
        <v>11.67</v>
      </c>
      <c r="N2967" s="76">
        <f t="shared" si="339"/>
        <v>0.10192495807713806</v>
      </c>
      <c r="O2967" s="34"/>
      <c r="P2967" s="34"/>
      <c r="Q2967" s="34"/>
      <c r="R2967" s="34">
        <v>118</v>
      </c>
      <c r="S2967" s="34">
        <v>130.75</v>
      </c>
      <c r="T2967" s="34">
        <v>131.15</v>
      </c>
      <c r="U2967" s="34">
        <v>110.5</v>
      </c>
      <c r="V2967" s="34">
        <v>118.4</v>
      </c>
      <c r="Y2967" s="78"/>
    </row>
    <row r="2968" spans="1:25" outlineLevel="1" x14ac:dyDescent="0.2">
      <c r="A2968" s="27">
        <f t="shared" si="343"/>
        <v>2963</v>
      </c>
      <c r="B2968" s="50">
        <f>B2967+3</f>
        <v>44088</v>
      </c>
      <c r="C2968" s="34">
        <v>130.5</v>
      </c>
      <c r="D2968" s="34">
        <v>142.5</v>
      </c>
      <c r="E2968" s="34">
        <v>2.15</v>
      </c>
      <c r="F2968" s="34">
        <v>16</v>
      </c>
      <c r="G2968" s="34">
        <v>7.4</v>
      </c>
      <c r="H2968" s="34">
        <v>96.05</v>
      </c>
      <c r="I2968" s="34">
        <v>107.5</v>
      </c>
      <c r="J2968" s="34"/>
      <c r="K2968" s="24">
        <f t="shared" ref="K2968:K2972" si="344">+D2968*0.92-F2968</f>
        <v>115.1</v>
      </c>
      <c r="L2968" s="34"/>
      <c r="M2968" s="24">
        <v>11.75</v>
      </c>
      <c r="N2968" s="76">
        <f t="shared" ref="N2968:N2972" si="345">+M2968/K2968</f>
        <v>0.10208514335360556</v>
      </c>
      <c r="O2968" s="34"/>
      <c r="P2968" s="34"/>
      <c r="Q2968" s="34"/>
      <c r="R2968" s="34">
        <v>118</v>
      </c>
      <c r="S2968" s="34">
        <v>130.75</v>
      </c>
      <c r="T2968" s="34">
        <v>132.6</v>
      </c>
      <c r="U2968" s="34">
        <v>112</v>
      </c>
      <c r="V2968" s="34">
        <v>120.75</v>
      </c>
      <c r="Y2968" s="78"/>
    </row>
    <row r="2969" spans="1:25" outlineLevel="1" x14ac:dyDescent="0.2">
      <c r="A2969" s="27">
        <f>A2968+1</f>
        <v>2964</v>
      </c>
      <c r="B2969" s="50">
        <f>B2968+1</f>
        <v>44089</v>
      </c>
      <c r="C2969" s="34">
        <v>128.55000000000001</v>
      </c>
      <c r="D2969" s="34">
        <v>140.55000000000001</v>
      </c>
      <c r="E2969" s="34">
        <v>2.1</v>
      </c>
      <c r="F2969" s="34">
        <v>16.25</v>
      </c>
      <c r="G2969" s="34">
        <v>7.3</v>
      </c>
      <c r="H2969" s="34">
        <v>101.4</v>
      </c>
      <c r="I2969" s="34">
        <v>113</v>
      </c>
      <c r="J2969" s="34"/>
      <c r="K2969" s="24">
        <f t="shared" si="344"/>
        <v>113.05600000000001</v>
      </c>
      <c r="L2969" s="34"/>
      <c r="M2969" s="24">
        <v>11.84</v>
      </c>
      <c r="N2969" s="76">
        <f t="shared" si="345"/>
        <v>0.10472686102462496</v>
      </c>
      <c r="O2969" s="34"/>
      <c r="P2969" s="34"/>
      <c r="Q2969" s="34"/>
      <c r="R2969" s="34">
        <v>121.5</v>
      </c>
      <c r="S2969" s="34">
        <v>134.5</v>
      </c>
      <c r="T2969" s="34">
        <v>130.6</v>
      </c>
      <c r="U2969" s="34">
        <v>112.45</v>
      </c>
      <c r="V2969" s="34">
        <v>119</v>
      </c>
      <c r="Y2969" s="78"/>
    </row>
    <row r="2970" spans="1:25" outlineLevel="1" x14ac:dyDescent="0.2">
      <c r="A2970" s="27">
        <f t="shared" ref="A2970:B2970" si="346">A2969+1</f>
        <v>2965</v>
      </c>
      <c r="B2970" s="50">
        <f t="shared" si="346"/>
        <v>44090</v>
      </c>
      <c r="C2970" s="34">
        <v>124.3</v>
      </c>
      <c r="D2970" s="34">
        <v>137</v>
      </c>
      <c r="E2970" s="34">
        <v>2.0499999999999998</v>
      </c>
      <c r="F2970" s="34">
        <v>16.350000000000001</v>
      </c>
      <c r="G2970" s="34">
        <v>7.15</v>
      </c>
      <c r="H2970" s="34">
        <v>104.55</v>
      </c>
      <c r="I2970" s="34">
        <v>116</v>
      </c>
      <c r="J2970" s="34"/>
      <c r="K2970" s="24">
        <f t="shared" si="344"/>
        <v>109.69</v>
      </c>
      <c r="L2970" s="34"/>
      <c r="M2970" s="24">
        <v>11.59</v>
      </c>
      <c r="N2970" s="76">
        <f t="shared" si="345"/>
        <v>0.10566140942656578</v>
      </c>
      <c r="O2970" s="34"/>
      <c r="P2970" s="34"/>
      <c r="Q2970" s="34"/>
      <c r="R2970" s="34">
        <v>124.5</v>
      </c>
      <c r="S2970" s="34">
        <v>135.5</v>
      </c>
      <c r="T2970" s="34">
        <v>126.3</v>
      </c>
      <c r="U2970" s="34">
        <v>109.9</v>
      </c>
      <c r="V2970" s="34">
        <v>114.9</v>
      </c>
      <c r="Y2970" s="78"/>
    </row>
    <row r="2971" spans="1:25" outlineLevel="1" x14ac:dyDescent="0.2">
      <c r="A2971" s="27">
        <f t="shared" ref="A2971:B2971" si="347">A2970+1</f>
        <v>2966</v>
      </c>
      <c r="B2971" s="50">
        <f t="shared" si="347"/>
        <v>44091</v>
      </c>
      <c r="C2971" s="34">
        <v>122.05</v>
      </c>
      <c r="D2971" s="34">
        <v>134.75</v>
      </c>
      <c r="E2971" s="34">
        <v>2</v>
      </c>
      <c r="F2971" s="34">
        <v>16.5</v>
      </c>
      <c r="G2971" s="34">
        <v>7</v>
      </c>
      <c r="H2971" s="34">
        <v>105.05</v>
      </c>
      <c r="I2971" s="34">
        <v>116.5</v>
      </c>
      <c r="J2971" s="34"/>
      <c r="K2971" s="24">
        <f t="shared" si="344"/>
        <v>107.47</v>
      </c>
      <c r="L2971" s="34"/>
      <c r="M2971" s="24">
        <v>11.88</v>
      </c>
      <c r="N2971" s="76">
        <f t="shared" si="345"/>
        <v>0.1105424769703173</v>
      </c>
      <c r="O2971" s="34"/>
      <c r="P2971" s="34"/>
      <c r="Q2971" s="34"/>
      <c r="R2971" s="34">
        <v>128.5</v>
      </c>
      <c r="S2971" s="34">
        <v>137.5</v>
      </c>
      <c r="T2971" s="34">
        <v>124</v>
      </c>
      <c r="U2971" s="34">
        <v>105.6</v>
      </c>
      <c r="V2971" s="34">
        <v>113.1</v>
      </c>
      <c r="Y2971" s="78"/>
    </row>
    <row r="2972" spans="1:25" outlineLevel="1" x14ac:dyDescent="0.2">
      <c r="A2972" s="27">
        <f t="shared" ref="A2972:B2972" si="348">A2971+1</f>
        <v>2967</v>
      </c>
      <c r="B2972" s="50">
        <f t="shared" si="348"/>
        <v>44092</v>
      </c>
      <c r="C2972" s="34">
        <v>125.2</v>
      </c>
      <c r="D2972" s="34">
        <v>136.05000000000001</v>
      </c>
      <c r="E2972" s="34">
        <v>2.0499999999999998</v>
      </c>
      <c r="F2972" s="34">
        <v>16.5</v>
      </c>
      <c r="G2972" s="34">
        <v>7.15</v>
      </c>
      <c r="H2972" s="34">
        <v>110.15</v>
      </c>
      <c r="I2972" s="34">
        <v>121.5</v>
      </c>
      <c r="J2972" s="34"/>
      <c r="K2972" s="24">
        <f t="shared" si="344"/>
        <v>108.66600000000001</v>
      </c>
      <c r="L2972" s="34"/>
      <c r="M2972" s="24">
        <v>11.51</v>
      </c>
      <c r="N2972" s="76">
        <f t="shared" si="345"/>
        <v>0.10592089522021607</v>
      </c>
      <c r="O2972" s="34"/>
      <c r="P2972" s="34"/>
      <c r="Q2972" s="34"/>
      <c r="R2972" s="34">
        <v>133</v>
      </c>
      <c r="S2972" s="34">
        <v>142</v>
      </c>
      <c r="T2972" s="34">
        <v>127.2</v>
      </c>
      <c r="U2972" s="34">
        <v>112.05</v>
      </c>
      <c r="V2972" s="34">
        <v>116.1</v>
      </c>
      <c r="Y2972" s="78"/>
    </row>
    <row r="2973" spans="1:25" outlineLevel="1" x14ac:dyDescent="0.2">
      <c r="A2973" s="27">
        <f t="shared" ref="A2973" si="349">A2972+1</f>
        <v>2968</v>
      </c>
      <c r="B2973" s="50">
        <f>B2972+3</f>
        <v>44095</v>
      </c>
      <c r="C2973" s="34">
        <v>120</v>
      </c>
      <c r="D2973" s="34">
        <v>130.85</v>
      </c>
      <c r="E2973" s="34">
        <v>2</v>
      </c>
      <c r="F2973" s="34">
        <v>16.600000000000001</v>
      </c>
      <c r="G2973" s="34">
        <v>7.4</v>
      </c>
      <c r="H2973" s="34">
        <v>110.05</v>
      </c>
      <c r="I2973" s="34">
        <v>121.5</v>
      </c>
      <c r="J2973" s="34"/>
      <c r="K2973" s="24">
        <f t="shared" ref="K2973:K2977" si="350">+D2973*0.92-F2973</f>
        <v>103.78200000000001</v>
      </c>
      <c r="L2973" s="34"/>
      <c r="M2973" s="24">
        <v>11.13</v>
      </c>
      <c r="N2973" s="76">
        <f t="shared" ref="N2973:N2977" si="351">+M2973/K2973</f>
        <v>0.10724403075677863</v>
      </c>
      <c r="O2973" s="34"/>
      <c r="P2973" s="34"/>
      <c r="Q2973" s="34"/>
      <c r="R2973" s="34">
        <v>133.25</v>
      </c>
      <c r="S2973" s="34">
        <v>142.5</v>
      </c>
      <c r="T2973" s="34">
        <v>121.95</v>
      </c>
      <c r="U2973" s="34">
        <v>107.85</v>
      </c>
      <c r="V2973" s="34">
        <v>111.65</v>
      </c>
      <c r="Y2973" s="78"/>
    </row>
    <row r="2974" spans="1:25" outlineLevel="1" x14ac:dyDescent="0.2">
      <c r="A2974" s="27">
        <f>A2973+1</f>
        <v>2969</v>
      </c>
      <c r="B2974" s="50">
        <f>B2973+1</f>
        <v>44096</v>
      </c>
      <c r="C2974" s="34">
        <v>117</v>
      </c>
      <c r="D2974" s="34">
        <v>129</v>
      </c>
      <c r="E2974" s="34">
        <v>1.95</v>
      </c>
      <c r="F2974" s="34">
        <v>17.350000000000001</v>
      </c>
      <c r="G2974" s="34">
        <v>7.9</v>
      </c>
      <c r="H2974" s="34">
        <v>110</v>
      </c>
      <c r="I2974" s="34">
        <v>121.5</v>
      </c>
      <c r="J2974" s="34"/>
      <c r="K2974" s="24">
        <f t="shared" si="350"/>
        <v>101.33000000000001</v>
      </c>
      <c r="L2974" s="34"/>
      <c r="M2974" s="24">
        <v>10.64</v>
      </c>
      <c r="N2974" s="76">
        <f t="shared" si="351"/>
        <v>0.10500345406098884</v>
      </c>
      <c r="O2974" s="34"/>
      <c r="P2974" s="34"/>
      <c r="Q2974" s="34"/>
      <c r="R2974" s="34">
        <v>133.75</v>
      </c>
      <c r="S2974" s="34">
        <v>142.5</v>
      </c>
      <c r="T2974" s="34">
        <v>118.9</v>
      </c>
      <c r="U2974" s="34">
        <v>106.05</v>
      </c>
      <c r="V2974" s="34">
        <v>109.7</v>
      </c>
      <c r="Y2974" s="78"/>
    </row>
    <row r="2975" spans="1:25" outlineLevel="1" x14ac:dyDescent="0.2">
      <c r="A2975" s="27">
        <f t="shared" ref="A2975:B2975" si="352">A2974+1</f>
        <v>2970</v>
      </c>
      <c r="B2975" s="50">
        <f t="shared" si="352"/>
        <v>44097</v>
      </c>
      <c r="C2975" s="34">
        <v>114.4</v>
      </c>
      <c r="D2975" s="34">
        <v>127.25</v>
      </c>
      <c r="E2975" s="34">
        <v>1.9</v>
      </c>
      <c r="F2975" s="34">
        <v>18.25</v>
      </c>
      <c r="G2975" s="34">
        <v>8.4499999999999993</v>
      </c>
      <c r="H2975" s="34">
        <v>112</v>
      </c>
      <c r="I2975" s="34">
        <v>123.5</v>
      </c>
      <c r="J2975" s="34"/>
      <c r="K2975" s="24">
        <f t="shared" si="350"/>
        <v>98.820000000000007</v>
      </c>
      <c r="L2975" s="34"/>
      <c r="M2975" s="24">
        <v>10.65</v>
      </c>
      <c r="N2975" s="76">
        <f t="shared" si="351"/>
        <v>0.10777170613236187</v>
      </c>
      <c r="O2975" s="34"/>
      <c r="P2975" s="34"/>
      <c r="Q2975" s="34"/>
      <c r="R2975" s="34">
        <v>135</v>
      </c>
      <c r="S2975" s="34">
        <v>145.5</v>
      </c>
      <c r="T2975" s="34">
        <v>116.15</v>
      </c>
      <c r="U2975" s="34">
        <v>103.6</v>
      </c>
      <c r="V2975" s="34">
        <v>107.6</v>
      </c>
      <c r="Y2975" s="78"/>
    </row>
    <row r="2976" spans="1:25" outlineLevel="1" x14ac:dyDescent="0.2">
      <c r="A2976" s="27">
        <f t="shared" ref="A2976:B2976" si="353">A2975+1</f>
        <v>2971</v>
      </c>
      <c r="B2976" s="50">
        <f t="shared" si="353"/>
        <v>44098</v>
      </c>
      <c r="C2976" s="34">
        <v>115.9</v>
      </c>
      <c r="D2976" s="34">
        <v>127.4</v>
      </c>
      <c r="E2976" s="34">
        <v>1.9</v>
      </c>
      <c r="F2976" s="34">
        <v>20.5</v>
      </c>
      <c r="G2976" s="34">
        <v>8.85</v>
      </c>
      <c r="H2976" s="34">
        <v>112.4</v>
      </c>
      <c r="I2976" s="34">
        <v>124</v>
      </c>
      <c r="J2976" s="34"/>
      <c r="K2976" s="24">
        <f t="shared" si="350"/>
        <v>96.708000000000013</v>
      </c>
      <c r="L2976" s="34"/>
      <c r="M2976" s="24">
        <v>10.7</v>
      </c>
      <c r="N2976" s="76">
        <f t="shared" si="351"/>
        <v>0.11064234603135209</v>
      </c>
      <c r="O2976" s="34"/>
      <c r="P2976" s="34"/>
      <c r="Q2976" s="34"/>
      <c r="R2976" s="34">
        <v>135.5</v>
      </c>
      <c r="S2976" s="34">
        <v>146.5</v>
      </c>
      <c r="T2976" s="34">
        <v>117.65</v>
      </c>
      <c r="U2976" s="34">
        <v>104.2</v>
      </c>
      <c r="V2976" s="34">
        <v>108.45</v>
      </c>
      <c r="Y2976" s="78"/>
    </row>
    <row r="2977" spans="1:25" outlineLevel="1" x14ac:dyDescent="0.2">
      <c r="A2977" s="27">
        <f t="shared" ref="A2977:B2978" si="354">A2976+1</f>
        <v>2972</v>
      </c>
      <c r="B2977" s="50">
        <f t="shared" si="354"/>
        <v>44099</v>
      </c>
      <c r="C2977" s="34">
        <v>116.05</v>
      </c>
      <c r="D2977" s="34">
        <v>127.4</v>
      </c>
      <c r="E2977" s="34">
        <v>1.9</v>
      </c>
      <c r="F2977" s="34">
        <v>20.5</v>
      </c>
      <c r="G2977" s="34">
        <v>8.6999999999999993</v>
      </c>
      <c r="H2977" s="34">
        <v>114.4</v>
      </c>
      <c r="I2977" s="34">
        <v>126</v>
      </c>
      <c r="J2977" s="34"/>
      <c r="K2977" s="24">
        <f t="shared" si="350"/>
        <v>96.708000000000013</v>
      </c>
      <c r="L2977" s="34"/>
      <c r="M2977" s="24">
        <v>10.74</v>
      </c>
      <c r="N2977" s="76">
        <f t="shared" si="351"/>
        <v>0.11105596227819828</v>
      </c>
      <c r="O2977" s="34"/>
      <c r="P2977" s="34"/>
      <c r="Q2977" s="34"/>
      <c r="R2977" s="34">
        <v>139</v>
      </c>
      <c r="S2977" s="34">
        <v>148.5</v>
      </c>
      <c r="T2977" s="34">
        <v>117.8</v>
      </c>
      <c r="U2977" s="34">
        <v>104.4</v>
      </c>
      <c r="V2977" s="34">
        <v>108.65</v>
      </c>
      <c r="Y2977" s="78"/>
    </row>
    <row r="2978" spans="1:25" outlineLevel="1" x14ac:dyDescent="0.2">
      <c r="A2978" s="27">
        <f t="shared" si="354"/>
        <v>2973</v>
      </c>
      <c r="B2978" s="50">
        <f>B2977+3</f>
        <v>44102</v>
      </c>
      <c r="C2978" s="34">
        <v>118.328968253968</v>
      </c>
      <c r="D2978" s="34">
        <v>128.19999999999999</v>
      </c>
      <c r="E2978" s="34">
        <v>1.95</v>
      </c>
      <c r="F2978" s="34">
        <v>20</v>
      </c>
      <c r="G2978" s="34">
        <v>8.3000000000000007</v>
      </c>
      <c r="H2978" s="34">
        <v>114.6</v>
      </c>
      <c r="I2978" s="34">
        <v>126</v>
      </c>
      <c r="J2978" s="34"/>
      <c r="K2978" s="24">
        <f t="shared" ref="K2978:K2982" si="355">+D2978*0.92-F2978</f>
        <v>97.943999999999988</v>
      </c>
      <c r="L2978" s="34"/>
      <c r="M2978" s="24">
        <v>10.49</v>
      </c>
      <c r="N2978" s="76">
        <f t="shared" ref="N2978:N2982" si="356">+M2978/K2978</f>
        <v>0.10710201747937599</v>
      </c>
      <c r="O2978" s="34"/>
      <c r="P2978" s="34"/>
      <c r="Q2978" s="34"/>
      <c r="R2978" s="34">
        <v>139</v>
      </c>
      <c r="S2978" s="34">
        <v>148.5</v>
      </c>
      <c r="T2978" s="34">
        <v>118.85</v>
      </c>
      <c r="U2978" s="34">
        <v>105.5</v>
      </c>
      <c r="V2978" s="34">
        <v>109.9</v>
      </c>
      <c r="Y2978" s="78"/>
    </row>
    <row r="2979" spans="1:25" outlineLevel="1" x14ac:dyDescent="0.2">
      <c r="A2979" s="27">
        <f>A2978+1</f>
        <v>2974</v>
      </c>
      <c r="B2979" s="50">
        <f>B2978+1</f>
        <v>44103</v>
      </c>
      <c r="C2979" s="34">
        <v>118.90165571975901</v>
      </c>
      <c r="D2979" s="34">
        <v>130.44999999999999</v>
      </c>
      <c r="E2979" s="34">
        <v>1.95</v>
      </c>
      <c r="F2979" s="34">
        <v>20.100000000000001</v>
      </c>
      <c r="G2979" s="34">
        <v>8.4</v>
      </c>
      <c r="H2979" s="34">
        <v>114.65</v>
      </c>
      <c r="I2979" s="34">
        <v>126</v>
      </c>
      <c r="J2979" s="34"/>
      <c r="K2979" s="24">
        <f t="shared" si="355"/>
        <v>99.913999999999987</v>
      </c>
      <c r="L2979" s="34"/>
      <c r="M2979" s="24">
        <v>10.41</v>
      </c>
      <c r="N2979" s="76">
        <f t="shared" si="356"/>
        <v>0.10418960305863044</v>
      </c>
      <c r="O2979" s="34"/>
      <c r="P2979" s="34"/>
      <c r="Q2979" s="34"/>
      <c r="R2979" s="34">
        <v>139</v>
      </c>
      <c r="S2979" s="34">
        <v>148.5</v>
      </c>
      <c r="T2979" s="34">
        <v>120.75</v>
      </c>
      <c r="U2979" s="34">
        <v>107.5</v>
      </c>
      <c r="V2979" s="34">
        <v>111.75</v>
      </c>
      <c r="Y2979" s="78"/>
    </row>
    <row r="2980" spans="1:25" outlineLevel="1" x14ac:dyDescent="0.2">
      <c r="A2980" s="27">
        <f t="shared" ref="A2980:B2980" si="357">A2979+1</f>
        <v>2975</v>
      </c>
      <c r="B2980" s="50">
        <f t="shared" si="357"/>
        <v>44104</v>
      </c>
      <c r="C2980" s="34">
        <v>119.47434318555</v>
      </c>
      <c r="D2980" s="34">
        <v>136.05000000000001</v>
      </c>
      <c r="E2980" s="34">
        <v>2.0499999999999998</v>
      </c>
      <c r="F2980" s="34">
        <v>21.5</v>
      </c>
      <c r="G2980" s="34">
        <v>8.6999999999999993</v>
      </c>
      <c r="H2980" s="34">
        <v>114.65</v>
      </c>
      <c r="I2980" s="34">
        <v>126</v>
      </c>
      <c r="J2980" s="34"/>
      <c r="K2980" s="24">
        <f t="shared" si="355"/>
        <v>103.66600000000001</v>
      </c>
      <c r="L2980" s="34"/>
      <c r="M2980" s="24">
        <v>10.58</v>
      </c>
      <c r="N2980" s="76">
        <f t="shared" si="356"/>
        <v>0.10205853413848319</v>
      </c>
      <c r="O2980" s="34"/>
      <c r="P2980" s="34"/>
      <c r="Q2980" s="34"/>
      <c r="R2980" s="34">
        <v>139</v>
      </c>
      <c r="S2980" s="34">
        <v>148.5</v>
      </c>
      <c r="T2980" s="34">
        <v>125.05</v>
      </c>
      <c r="U2980" s="34">
        <v>109.85</v>
      </c>
      <c r="V2980" s="34">
        <v>116.05</v>
      </c>
      <c r="Y2980" s="78"/>
    </row>
    <row r="2981" spans="1:25" outlineLevel="1" x14ac:dyDescent="0.2">
      <c r="A2981" s="27">
        <f t="shared" ref="A2981:B2981" si="358">A2980+1</f>
        <v>2976</v>
      </c>
      <c r="B2981" s="120">
        <f t="shared" si="358"/>
        <v>44105</v>
      </c>
      <c r="C2981" s="75">
        <f>C2980</f>
        <v>119.47434318555</v>
      </c>
      <c r="D2981" s="75">
        <f>D2980</f>
        <v>136.05000000000001</v>
      </c>
      <c r="E2981" s="34">
        <v>2.0499999999999998</v>
      </c>
      <c r="F2981" s="34">
        <v>21.65</v>
      </c>
      <c r="G2981" s="34">
        <v>8.8000000000000007</v>
      </c>
      <c r="H2981" s="34">
        <v>114.95</v>
      </c>
      <c r="I2981" s="34">
        <v>126</v>
      </c>
      <c r="J2981" s="34"/>
      <c r="K2981" s="24">
        <f t="shared" si="355"/>
        <v>103.51600000000002</v>
      </c>
      <c r="L2981" s="34"/>
      <c r="M2981" s="24">
        <v>10.41</v>
      </c>
      <c r="N2981" s="76">
        <f t="shared" si="356"/>
        <v>0.10056416399397193</v>
      </c>
      <c r="O2981" s="34"/>
      <c r="P2981" s="34"/>
      <c r="Q2981" s="34"/>
      <c r="R2981" s="34">
        <v>139</v>
      </c>
      <c r="S2981" s="34">
        <v>148.5</v>
      </c>
      <c r="T2981" s="75">
        <f t="shared" ref="T2981:V2986" si="359">T2980</f>
        <v>125.05</v>
      </c>
      <c r="U2981" s="75">
        <f t="shared" si="359"/>
        <v>109.85</v>
      </c>
      <c r="V2981" s="122">
        <f t="shared" si="359"/>
        <v>116.05</v>
      </c>
      <c r="Y2981" s="78"/>
    </row>
    <row r="2982" spans="1:25" outlineLevel="1" x14ac:dyDescent="0.2">
      <c r="A2982" s="27">
        <f t="shared" ref="A2982:B2982" si="360">A2981+1</f>
        <v>2977</v>
      </c>
      <c r="B2982" s="120">
        <f t="shared" si="360"/>
        <v>44106</v>
      </c>
      <c r="C2982" s="75">
        <f>C2981</f>
        <v>119.47434318555</v>
      </c>
      <c r="D2982" s="75">
        <f>D2981</f>
        <v>136.05000000000001</v>
      </c>
      <c r="E2982" s="34">
        <v>2.0499999999999998</v>
      </c>
      <c r="F2982" s="34">
        <v>23</v>
      </c>
      <c r="G2982" s="34">
        <v>9.8000000000000007</v>
      </c>
      <c r="H2982" s="34">
        <v>114.95</v>
      </c>
      <c r="I2982" s="34">
        <v>126</v>
      </c>
      <c r="J2982" s="34"/>
      <c r="K2982" s="24">
        <f t="shared" si="355"/>
        <v>102.16600000000001</v>
      </c>
      <c r="L2982" s="34"/>
      <c r="M2982" s="24">
        <v>10.39</v>
      </c>
      <c r="N2982" s="76">
        <f t="shared" si="356"/>
        <v>0.10169723782863183</v>
      </c>
      <c r="O2982" s="34"/>
      <c r="P2982" s="34"/>
      <c r="Q2982" s="34"/>
      <c r="R2982" s="34">
        <v>138.5</v>
      </c>
      <c r="S2982" s="34">
        <v>148.5</v>
      </c>
      <c r="T2982" s="75">
        <f t="shared" si="359"/>
        <v>125.05</v>
      </c>
      <c r="U2982" s="75">
        <f t="shared" si="359"/>
        <v>109.85</v>
      </c>
      <c r="V2982" s="75"/>
      <c r="Y2982" s="78"/>
    </row>
    <row r="2983" spans="1:25" outlineLevel="1" x14ac:dyDescent="0.2">
      <c r="A2983" s="27">
        <f t="shared" ref="A2983" si="361">A2982+1</f>
        <v>2978</v>
      </c>
      <c r="B2983" s="120">
        <f>B2982+3</f>
        <v>44109</v>
      </c>
      <c r="C2983" s="75">
        <v>123.15</v>
      </c>
      <c r="D2983" s="75">
        <v>136.05000000000001</v>
      </c>
      <c r="E2983" s="34">
        <v>2.0499999999999998</v>
      </c>
      <c r="F2983" s="34">
        <v>23.5</v>
      </c>
      <c r="G2983" s="34">
        <v>10.8</v>
      </c>
      <c r="H2983" s="34">
        <v>115.15</v>
      </c>
      <c r="I2983" s="34">
        <v>126</v>
      </c>
      <c r="J2983" s="34"/>
      <c r="K2983" s="24">
        <f t="shared" ref="K2983" si="362">+D2983*0.92-F2983</f>
        <v>101.66600000000001</v>
      </c>
      <c r="L2983" s="34"/>
      <c r="M2983" s="24">
        <v>10.75</v>
      </c>
      <c r="N2983" s="76">
        <f t="shared" ref="N2983" si="363">+M2983/K2983</f>
        <v>0.1057383982845789</v>
      </c>
      <c r="O2983" s="34"/>
      <c r="P2983" s="34"/>
      <c r="Q2983" s="34"/>
      <c r="R2983" s="34">
        <v>138.5</v>
      </c>
      <c r="S2983" s="34">
        <v>148.5</v>
      </c>
      <c r="T2983" s="75">
        <f t="shared" si="359"/>
        <v>125.05</v>
      </c>
      <c r="U2983" s="75">
        <f t="shared" si="359"/>
        <v>109.85</v>
      </c>
      <c r="V2983" s="75"/>
      <c r="Y2983" s="78"/>
    </row>
    <row r="2984" spans="1:25" outlineLevel="1" x14ac:dyDescent="0.2">
      <c r="A2984" s="27">
        <f>A2983+1</f>
        <v>2979</v>
      </c>
      <c r="B2984" s="120">
        <f>B2983+1</f>
        <v>44110</v>
      </c>
      <c r="C2984" s="75">
        <v>123.15</v>
      </c>
      <c r="D2984" s="75">
        <v>136.05000000000001</v>
      </c>
      <c r="E2984" s="34">
        <v>2.0499999999999998</v>
      </c>
      <c r="F2984" s="34">
        <v>23</v>
      </c>
      <c r="G2984" s="34">
        <v>11</v>
      </c>
      <c r="H2984" s="34">
        <v>114.75</v>
      </c>
      <c r="I2984" s="34">
        <v>126</v>
      </c>
      <c r="J2984" s="34"/>
      <c r="K2984" s="24">
        <f t="shared" ref="K2984" si="364">+D2984*0.92-F2984</f>
        <v>102.16600000000001</v>
      </c>
      <c r="L2984" s="34"/>
      <c r="M2984" s="24">
        <v>10.5</v>
      </c>
      <c r="N2984" s="76">
        <f t="shared" ref="N2984" si="365">+M2984/K2984</f>
        <v>0.10277391695867509</v>
      </c>
      <c r="O2984" s="34"/>
      <c r="P2984" s="34"/>
      <c r="Q2984" s="34"/>
      <c r="R2984" s="34">
        <v>138.5</v>
      </c>
      <c r="S2984" s="34">
        <v>148.5</v>
      </c>
      <c r="T2984" s="75">
        <f t="shared" si="359"/>
        <v>125.05</v>
      </c>
      <c r="U2984" s="75">
        <f t="shared" si="359"/>
        <v>109.85</v>
      </c>
      <c r="V2984" s="75"/>
      <c r="Y2984" s="78"/>
    </row>
    <row r="2985" spans="1:25" outlineLevel="1" x14ac:dyDescent="0.2">
      <c r="A2985" s="27">
        <f t="shared" ref="A2985" si="366">A2984+1</f>
        <v>2980</v>
      </c>
      <c r="B2985" s="120">
        <f>B2984+1</f>
        <v>44111</v>
      </c>
      <c r="C2985" s="75">
        <v>123.15</v>
      </c>
      <c r="D2985" s="75">
        <v>136.05000000000001</v>
      </c>
      <c r="E2985" s="34">
        <v>2.0499999999999998</v>
      </c>
      <c r="F2985" s="34">
        <v>22</v>
      </c>
      <c r="G2985" s="34">
        <v>10.45</v>
      </c>
      <c r="H2985" s="34">
        <v>110.15</v>
      </c>
      <c r="I2985" s="34">
        <v>121.75</v>
      </c>
      <c r="J2985" s="34"/>
      <c r="K2985" s="24">
        <f t="shared" ref="K2985" si="367">+D2985*0.92-F2985</f>
        <v>103.16600000000001</v>
      </c>
      <c r="L2985" s="34"/>
      <c r="M2985" s="24">
        <v>10.75</v>
      </c>
      <c r="N2985" s="76">
        <f t="shared" ref="N2985" si="368">+M2985/K2985</f>
        <v>0.10420099645231955</v>
      </c>
      <c r="O2985" s="34"/>
      <c r="P2985" s="34"/>
      <c r="Q2985" s="34"/>
      <c r="R2985" s="34">
        <v>132.25</v>
      </c>
      <c r="S2985" s="34">
        <v>143.75</v>
      </c>
      <c r="T2985" s="75">
        <f t="shared" si="359"/>
        <v>125.05</v>
      </c>
      <c r="U2985" s="75">
        <f t="shared" si="359"/>
        <v>109.85</v>
      </c>
      <c r="V2985" s="75"/>
      <c r="Y2985" s="78"/>
    </row>
    <row r="2986" spans="1:25" outlineLevel="1" x14ac:dyDescent="0.2">
      <c r="A2986" s="27">
        <f t="shared" ref="A2986:B2986" si="369">A2985+1</f>
        <v>2981</v>
      </c>
      <c r="B2986" s="120">
        <f t="shared" si="369"/>
        <v>44112</v>
      </c>
      <c r="C2986" s="75">
        <v>123.15</v>
      </c>
      <c r="D2986" s="75">
        <v>136.05000000000001</v>
      </c>
      <c r="E2986" s="34">
        <v>2.0499999999999998</v>
      </c>
      <c r="F2986" s="34">
        <v>21</v>
      </c>
      <c r="G2986" s="34">
        <v>9.9499999999999993</v>
      </c>
      <c r="H2986" s="34">
        <v>110.05</v>
      </c>
      <c r="I2986" s="34">
        <v>121.75</v>
      </c>
      <c r="J2986" s="34"/>
      <c r="K2986" s="24">
        <f t="shared" ref="K2986" si="370">+D2986*0.92-F2986</f>
        <v>104.16600000000001</v>
      </c>
      <c r="L2986" s="34"/>
      <c r="M2986" s="24">
        <v>11.05</v>
      </c>
      <c r="N2986" s="76">
        <f t="shared" ref="N2986" si="371">+M2986/K2986</f>
        <v>0.10608067891634507</v>
      </c>
      <c r="O2986" s="34"/>
      <c r="P2986" s="34"/>
      <c r="Q2986" s="34"/>
      <c r="R2986" s="34">
        <v>132.25</v>
      </c>
      <c r="S2986" s="34">
        <v>143.75</v>
      </c>
      <c r="T2986" s="75">
        <f t="shared" si="359"/>
        <v>125.05</v>
      </c>
      <c r="U2986" s="75">
        <f t="shared" si="359"/>
        <v>109.85</v>
      </c>
      <c r="V2986" s="75"/>
      <c r="Y2986" s="78"/>
    </row>
    <row r="2987" spans="1:25" outlineLevel="1" x14ac:dyDescent="0.2">
      <c r="A2987" s="27">
        <f t="shared" ref="A2987:B2992" si="372">A2986+1</f>
        <v>2982</v>
      </c>
      <c r="B2987" s="50">
        <f t="shared" si="372"/>
        <v>44113</v>
      </c>
      <c r="C2987" s="34">
        <v>125.85</v>
      </c>
      <c r="D2987" s="34">
        <v>138.25</v>
      </c>
      <c r="E2987" s="34">
        <v>2.1</v>
      </c>
      <c r="F2987" s="34">
        <v>19.5</v>
      </c>
      <c r="G2987" s="34">
        <v>9.5</v>
      </c>
      <c r="H2987" s="34">
        <v>110.1</v>
      </c>
      <c r="I2987" s="34">
        <v>121.75</v>
      </c>
      <c r="J2987" s="34"/>
      <c r="K2987" s="24">
        <f t="shared" ref="K2987" si="373">+D2987*0.92-F2987</f>
        <v>107.69000000000001</v>
      </c>
      <c r="L2987" s="34"/>
      <c r="M2987" s="24">
        <v>11.19</v>
      </c>
      <c r="N2987" s="76">
        <f t="shared" ref="N2987" si="374">+M2987/K2987</f>
        <v>0.10390936948648898</v>
      </c>
      <c r="O2987" s="34"/>
      <c r="P2987" s="34"/>
      <c r="Q2987" s="34"/>
      <c r="R2987" s="34">
        <v>132.25</v>
      </c>
      <c r="S2987" s="34">
        <v>143.75</v>
      </c>
      <c r="T2987" s="34">
        <v>127.8</v>
      </c>
      <c r="U2987" s="34">
        <v>113.3</v>
      </c>
      <c r="V2987" s="34"/>
      <c r="Y2987" s="78"/>
    </row>
    <row r="2988" spans="1:25" outlineLevel="1" x14ac:dyDescent="0.2">
      <c r="A2988" s="27">
        <f t="shared" si="372"/>
        <v>2983</v>
      </c>
      <c r="B2988" s="50">
        <f>B2987+3</f>
        <v>44116</v>
      </c>
      <c r="C2988" s="34">
        <v>123.85</v>
      </c>
      <c r="D2988" s="34">
        <v>136.25</v>
      </c>
      <c r="E2988" s="34">
        <v>2.0499999999999998</v>
      </c>
      <c r="F2988" s="34">
        <v>19.25</v>
      </c>
      <c r="G2988" s="34">
        <v>9.3000000000000007</v>
      </c>
      <c r="H2988" s="34">
        <v>110</v>
      </c>
      <c r="I2988" s="34">
        <v>121.75</v>
      </c>
      <c r="J2988" s="34"/>
      <c r="K2988" s="24">
        <f t="shared" ref="K2988" si="375">+D2988*0.92-F2988</f>
        <v>106.10000000000001</v>
      </c>
      <c r="L2988" s="34"/>
      <c r="M2988" s="24">
        <v>11.22</v>
      </c>
      <c r="N2988" s="76">
        <f t="shared" ref="N2988" si="376">+M2988/K2988</f>
        <v>0.1057492931196984</v>
      </c>
      <c r="O2988" s="34"/>
      <c r="P2988" s="34"/>
      <c r="Q2988" s="34"/>
      <c r="R2988" s="34">
        <v>132.25</v>
      </c>
      <c r="S2988" s="34">
        <v>143.75</v>
      </c>
      <c r="T2988" s="34">
        <v>126.35</v>
      </c>
      <c r="U2988" s="34">
        <v>111.5</v>
      </c>
      <c r="V2988" s="34"/>
      <c r="Y2988" s="78"/>
    </row>
    <row r="2989" spans="1:25" outlineLevel="1" x14ac:dyDescent="0.2">
      <c r="A2989" s="27">
        <f t="shared" si="372"/>
        <v>2984</v>
      </c>
      <c r="B2989" s="50">
        <f>B2988+1</f>
        <v>44117</v>
      </c>
      <c r="C2989" s="34">
        <v>121.35</v>
      </c>
      <c r="D2989" s="34">
        <v>133.75</v>
      </c>
      <c r="E2989" s="34">
        <v>2</v>
      </c>
      <c r="F2989" s="34">
        <v>19</v>
      </c>
      <c r="G2989" s="34">
        <v>9.1</v>
      </c>
      <c r="H2989" s="34">
        <v>108</v>
      </c>
      <c r="I2989" s="34">
        <v>119.5</v>
      </c>
      <c r="J2989" s="34"/>
      <c r="K2989" s="24">
        <f t="shared" ref="K2989" si="377">+D2989*0.92-F2989</f>
        <v>104.05000000000001</v>
      </c>
      <c r="L2989" s="34"/>
      <c r="M2989" s="24">
        <v>11.21</v>
      </c>
      <c r="N2989" s="76">
        <f t="shared" ref="N2989" si="378">+M2989/K2989</f>
        <v>0.10773666506487266</v>
      </c>
      <c r="O2989" s="34"/>
      <c r="P2989" s="34"/>
      <c r="Q2989" s="34"/>
      <c r="R2989" s="34">
        <v>124</v>
      </c>
      <c r="S2989" s="34">
        <v>135.5</v>
      </c>
      <c r="T2989" s="34">
        <v>123.8</v>
      </c>
      <c r="U2989" s="34">
        <v>108.5</v>
      </c>
      <c r="V2989" s="34"/>
      <c r="Y2989" s="78"/>
    </row>
    <row r="2990" spans="1:25" outlineLevel="1" x14ac:dyDescent="0.2">
      <c r="A2990" s="27">
        <f t="shared" si="372"/>
        <v>2985</v>
      </c>
      <c r="B2990" s="50">
        <f>B2989+1</f>
        <v>44118</v>
      </c>
      <c r="C2990" s="34">
        <v>119.75</v>
      </c>
      <c r="D2990" s="34">
        <v>132.85</v>
      </c>
      <c r="E2990" s="34">
        <v>2</v>
      </c>
      <c r="F2990" s="34">
        <v>18.399999999999999</v>
      </c>
      <c r="G2990" s="34">
        <v>8.3000000000000007</v>
      </c>
      <c r="H2990" s="34">
        <v>107.5</v>
      </c>
      <c r="I2990" s="34">
        <v>119</v>
      </c>
      <c r="J2990" s="34"/>
      <c r="K2990" s="24">
        <f t="shared" ref="K2990:K2991" si="379">+D2990*0.92-F2990</f>
        <v>103.822</v>
      </c>
      <c r="L2990" s="34"/>
      <c r="M2990" s="24">
        <v>11.34</v>
      </c>
      <c r="N2990" s="76">
        <f t="shared" ref="N2990:N2991" si="380">+M2990/K2990</f>
        <v>0.1092254050201306</v>
      </c>
      <c r="O2990" s="34"/>
      <c r="P2990" s="34"/>
      <c r="Q2990" s="34"/>
      <c r="R2990" s="34">
        <v>123</v>
      </c>
      <c r="S2990" s="34">
        <v>134.5</v>
      </c>
      <c r="T2990" s="34">
        <v>122.2</v>
      </c>
      <c r="U2990" s="34">
        <v>107.7</v>
      </c>
      <c r="V2990" s="34"/>
      <c r="Y2990" s="78"/>
    </row>
    <row r="2991" spans="1:25" outlineLevel="1" x14ac:dyDescent="0.2">
      <c r="A2991" s="27">
        <f t="shared" si="372"/>
        <v>2986</v>
      </c>
      <c r="B2991" s="50">
        <f>B2990+1</f>
        <v>44119</v>
      </c>
      <c r="C2991" s="34">
        <v>118.9</v>
      </c>
      <c r="D2991" s="34">
        <v>132</v>
      </c>
      <c r="E2991" s="34">
        <v>1.95</v>
      </c>
      <c r="F2991" s="34">
        <v>18</v>
      </c>
      <c r="G2991" s="34">
        <v>7.8</v>
      </c>
      <c r="H2991" s="34">
        <v>106.5</v>
      </c>
      <c r="I2991" s="34">
        <v>118</v>
      </c>
      <c r="J2991" s="34"/>
      <c r="K2991" s="24">
        <f t="shared" si="379"/>
        <v>103.44000000000001</v>
      </c>
      <c r="L2991" s="34"/>
      <c r="M2991" s="24">
        <v>11.18</v>
      </c>
      <c r="N2991" s="76">
        <f t="shared" si="380"/>
        <v>0.10808197989172466</v>
      </c>
      <c r="O2991" s="34"/>
      <c r="P2991" s="34"/>
      <c r="Q2991" s="34"/>
      <c r="R2991" s="34">
        <v>120</v>
      </c>
      <c r="S2991" s="34">
        <v>131.5</v>
      </c>
      <c r="T2991" s="34">
        <v>121.35</v>
      </c>
      <c r="U2991" s="34">
        <v>106.75</v>
      </c>
      <c r="V2991" s="34"/>
      <c r="Y2991" s="78"/>
    </row>
    <row r="2992" spans="1:25" outlineLevel="1" x14ac:dyDescent="0.2">
      <c r="A2992" s="27">
        <f t="shared" si="372"/>
        <v>2987</v>
      </c>
      <c r="B2992" s="50">
        <f>B2991+1</f>
        <v>44120</v>
      </c>
      <c r="C2992" s="34">
        <v>119.05</v>
      </c>
      <c r="D2992" s="34">
        <v>132.15</v>
      </c>
      <c r="E2992" s="34">
        <v>1.95</v>
      </c>
      <c r="F2992" s="34">
        <v>16.100000000000001</v>
      </c>
      <c r="G2992" s="34">
        <v>7.6</v>
      </c>
      <c r="H2992" s="34">
        <v>105.85</v>
      </c>
      <c r="I2992" s="34">
        <v>117</v>
      </c>
      <c r="J2992" s="34"/>
      <c r="K2992" s="24">
        <f t="shared" ref="K2992" si="381">+D2992*0.92-F2992</f>
        <v>105.47800000000001</v>
      </c>
      <c r="L2992" s="34"/>
      <c r="M2992" s="24">
        <v>11.09</v>
      </c>
      <c r="N2992" s="76">
        <f t="shared" ref="N2992" si="382">+M2992/K2992</f>
        <v>0.10514040842640171</v>
      </c>
      <c r="O2992" s="34"/>
      <c r="P2992" s="34"/>
      <c r="Q2992" s="34"/>
      <c r="R2992" s="34">
        <v>118</v>
      </c>
      <c r="S2992" s="34">
        <v>129</v>
      </c>
      <c r="T2992" s="34">
        <v>121.5</v>
      </c>
      <c r="U2992" s="34">
        <v>106.75</v>
      </c>
      <c r="V2992" s="34"/>
      <c r="Y2992" s="78"/>
    </row>
    <row r="2993" spans="1:25" outlineLevel="1" x14ac:dyDescent="0.2">
      <c r="A2993" s="27">
        <f t="shared" ref="A2993" si="383">A2992+1</f>
        <v>2988</v>
      </c>
      <c r="B2993" s="50">
        <f>B2992+3</f>
        <v>44123</v>
      </c>
      <c r="C2993" s="34">
        <v>119.4</v>
      </c>
      <c r="D2993" s="34">
        <v>132.5</v>
      </c>
      <c r="E2993" s="34">
        <v>2</v>
      </c>
      <c r="F2993" s="34">
        <v>16</v>
      </c>
      <c r="G2993" s="34">
        <v>7.2</v>
      </c>
      <c r="H2993" s="34">
        <v>106.05</v>
      </c>
      <c r="I2993" s="34">
        <v>117</v>
      </c>
      <c r="J2993" s="34"/>
      <c r="K2993" s="24">
        <f t="shared" ref="K2993:K2996" si="384">+D2993*0.92-F2993</f>
        <v>105.9</v>
      </c>
      <c r="L2993" s="34"/>
      <c r="M2993" s="24">
        <v>11.13</v>
      </c>
      <c r="N2993" s="76">
        <f t="shared" ref="N2993:N2996" si="385">+M2993/K2993</f>
        <v>0.10509915014164306</v>
      </c>
      <c r="O2993" s="34"/>
      <c r="P2993" s="34"/>
      <c r="Q2993" s="34"/>
      <c r="R2993" s="34">
        <v>114</v>
      </c>
      <c r="S2993" s="34">
        <v>129</v>
      </c>
      <c r="T2993" s="34">
        <v>121.85</v>
      </c>
      <c r="U2993" s="34">
        <v>107.1</v>
      </c>
      <c r="V2993" s="34"/>
      <c r="Y2993" s="78"/>
    </row>
    <row r="2994" spans="1:25" outlineLevel="1" x14ac:dyDescent="0.2">
      <c r="A2994" s="27">
        <f t="shared" ref="A2994" si="386">A2993+1</f>
        <v>2989</v>
      </c>
      <c r="B2994" s="50">
        <f>B2993+1</f>
        <v>44124</v>
      </c>
      <c r="C2994" s="34">
        <v>119.5</v>
      </c>
      <c r="D2994" s="34">
        <v>132.94999999999999</v>
      </c>
      <c r="E2994" s="34">
        <v>2</v>
      </c>
      <c r="F2994" s="34">
        <v>15.9</v>
      </c>
      <c r="G2994" s="34">
        <v>6.95</v>
      </c>
      <c r="H2994" s="34">
        <v>105.05</v>
      </c>
      <c r="I2994" s="34">
        <v>116</v>
      </c>
      <c r="J2994" s="34"/>
      <c r="K2994" s="24">
        <f t="shared" si="384"/>
        <v>106.41399999999999</v>
      </c>
      <c r="L2994" s="34"/>
      <c r="M2994" s="24">
        <v>11.09</v>
      </c>
      <c r="N2994" s="76">
        <f t="shared" si="385"/>
        <v>0.10421561072791176</v>
      </c>
      <c r="O2994" s="34"/>
      <c r="P2994" s="34"/>
      <c r="Q2994" s="34"/>
      <c r="R2994" s="34">
        <v>114</v>
      </c>
      <c r="S2994" s="34">
        <v>127</v>
      </c>
      <c r="T2994" s="34">
        <v>121.95</v>
      </c>
      <c r="U2994" s="34">
        <v>107.1</v>
      </c>
      <c r="V2994" s="34"/>
      <c r="Y2994" s="78"/>
    </row>
    <row r="2995" spans="1:25" outlineLevel="1" x14ac:dyDescent="0.2">
      <c r="A2995" s="27">
        <f t="shared" ref="A2995" si="387">A2994+1</f>
        <v>2990</v>
      </c>
      <c r="B2995" s="50">
        <f>B2994+1</f>
        <v>44125</v>
      </c>
      <c r="C2995" s="34">
        <v>120.4</v>
      </c>
      <c r="D2995" s="34">
        <v>133.85</v>
      </c>
      <c r="E2995" s="34">
        <v>2</v>
      </c>
      <c r="F2995" s="34">
        <v>16.25</v>
      </c>
      <c r="G2995" s="34">
        <v>7.25</v>
      </c>
      <c r="H2995" s="34">
        <v>102.65</v>
      </c>
      <c r="I2995" s="34">
        <v>114</v>
      </c>
      <c r="J2995" s="34"/>
      <c r="K2995" s="24">
        <f t="shared" si="384"/>
        <v>106.892</v>
      </c>
      <c r="L2995" s="34"/>
      <c r="M2995" s="24">
        <v>11.26</v>
      </c>
      <c r="N2995" s="76">
        <f t="shared" si="385"/>
        <v>0.10533996931482244</v>
      </c>
      <c r="O2995" s="34"/>
      <c r="P2995" s="34"/>
      <c r="Q2995" s="34"/>
      <c r="R2995" s="34">
        <v>109.75</v>
      </c>
      <c r="S2995" s="34">
        <v>125</v>
      </c>
      <c r="T2995" s="34">
        <v>122.7</v>
      </c>
      <c r="U2995" s="34">
        <v>108.25</v>
      </c>
      <c r="V2995" s="34"/>
      <c r="Y2995" s="78"/>
    </row>
    <row r="2996" spans="1:25" outlineLevel="1" x14ac:dyDescent="0.2">
      <c r="A2996" s="27">
        <f t="shared" ref="A2996:B3007" si="388">A2995+1</f>
        <v>2991</v>
      </c>
      <c r="B2996" s="50">
        <f>B2995+1</f>
        <v>44126</v>
      </c>
      <c r="C2996" s="34">
        <v>119.75</v>
      </c>
      <c r="D2996" s="34">
        <v>133.19999999999999</v>
      </c>
      <c r="E2996" s="34">
        <v>2</v>
      </c>
      <c r="F2996" s="34">
        <v>17.5</v>
      </c>
      <c r="G2996" s="34">
        <v>7.8</v>
      </c>
      <c r="H2996" s="34">
        <v>101.65</v>
      </c>
      <c r="I2996" s="34">
        <v>113</v>
      </c>
      <c r="J2996" s="34"/>
      <c r="K2996" s="24">
        <f t="shared" si="384"/>
        <v>105.044</v>
      </c>
      <c r="L2996" s="34"/>
      <c r="M2996" s="24">
        <v>11.3</v>
      </c>
      <c r="N2996" s="76">
        <f t="shared" si="385"/>
        <v>0.10757396900346522</v>
      </c>
      <c r="O2996" s="34"/>
      <c r="P2996" s="34"/>
      <c r="Q2996" s="34"/>
      <c r="R2996" s="34">
        <v>108.75</v>
      </c>
      <c r="S2996" s="34">
        <v>125</v>
      </c>
      <c r="T2996" s="34">
        <v>122.05</v>
      </c>
      <c r="U2996" s="34">
        <v>107.9</v>
      </c>
      <c r="V2996" s="34"/>
      <c r="Y2996" s="78"/>
    </row>
    <row r="2997" spans="1:25" outlineLevel="1" x14ac:dyDescent="0.2">
      <c r="A2997" s="27">
        <f t="shared" si="388"/>
        <v>2992</v>
      </c>
      <c r="B2997" s="50">
        <f>B2996+1</f>
        <v>44127</v>
      </c>
      <c r="C2997" s="34">
        <v>115.55</v>
      </c>
      <c r="D2997" s="34">
        <v>129.05000000000001</v>
      </c>
      <c r="E2997" s="34">
        <v>1.9</v>
      </c>
      <c r="F2997" s="34">
        <v>17.5</v>
      </c>
      <c r="G2997" s="34">
        <v>7.7</v>
      </c>
      <c r="H2997" s="34">
        <v>98.75</v>
      </c>
      <c r="I2997" s="34">
        <v>110</v>
      </c>
      <c r="J2997" s="34"/>
      <c r="K2997" s="24">
        <f t="shared" ref="K2997:K3002" si="389">+D2997*0.92-F2997</f>
        <v>101.22600000000001</v>
      </c>
      <c r="L2997" s="34"/>
      <c r="M2997" s="24">
        <v>11.31</v>
      </c>
      <c r="N2997" s="76">
        <f t="shared" ref="N2997" si="390">+M2997/K2997</f>
        <v>0.11173018789639025</v>
      </c>
      <c r="O2997" s="34"/>
      <c r="P2997" s="34"/>
      <c r="Q2997" s="34"/>
      <c r="R2997" s="34">
        <v>104.75</v>
      </c>
      <c r="S2997" s="34">
        <v>123</v>
      </c>
      <c r="T2997" s="34">
        <v>117.6</v>
      </c>
      <c r="U2997" s="34">
        <v>104</v>
      </c>
      <c r="V2997" s="34"/>
      <c r="Y2997" s="78"/>
    </row>
    <row r="2998" spans="1:25" outlineLevel="1" x14ac:dyDescent="0.2">
      <c r="A2998" s="27">
        <f t="shared" si="388"/>
        <v>2993</v>
      </c>
      <c r="B2998" s="50">
        <f>B2997+3</f>
        <v>44130</v>
      </c>
      <c r="C2998" s="34">
        <v>115</v>
      </c>
      <c r="D2998" s="34">
        <v>128.5</v>
      </c>
      <c r="E2998" s="34">
        <v>1.9</v>
      </c>
      <c r="F2998" s="34">
        <v>17</v>
      </c>
      <c r="G2998" s="34">
        <v>7.65</v>
      </c>
      <c r="H2998" s="34">
        <v>99.25</v>
      </c>
      <c r="I2998" s="34">
        <v>110.5</v>
      </c>
      <c r="J2998" s="34"/>
      <c r="K2998" s="24">
        <f t="shared" si="389"/>
        <v>101.22</v>
      </c>
      <c r="L2998" s="34"/>
      <c r="M2998" s="24">
        <v>11.14</v>
      </c>
      <c r="N2998" s="76">
        <f t="shared" ref="N2998:N3002" si="391">+M2998/K2998</f>
        <v>0.11005730092867023</v>
      </c>
      <c r="O2998" s="34"/>
      <c r="P2998" s="34"/>
      <c r="Q2998" s="34"/>
      <c r="R2998" s="34">
        <v>105.25</v>
      </c>
      <c r="S2998" s="34">
        <v>123</v>
      </c>
      <c r="T2998" s="34">
        <v>117.05</v>
      </c>
      <c r="U2998" s="34">
        <v>103.6</v>
      </c>
      <c r="V2998" s="34"/>
      <c r="Y2998" s="78"/>
    </row>
    <row r="2999" spans="1:25" outlineLevel="1" x14ac:dyDescent="0.2">
      <c r="A2999" s="27">
        <f t="shared" si="388"/>
        <v>2994</v>
      </c>
      <c r="B2999" s="50">
        <f>B2998+1</f>
        <v>44131</v>
      </c>
      <c r="C2999" s="34">
        <v>115.7</v>
      </c>
      <c r="D2999" s="34">
        <v>130.1</v>
      </c>
      <c r="E2999" s="34">
        <v>1.9</v>
      </c>
      <c r="F2999" s="34">
        <v>17.05</v>
      </c>
      <c r="G2999" s="34">
        <v>7.95</v>
      </c>
      <c r="H2999" s="34">
        <v>99.75</v>
      </c>
      <c r="I2999" s="34">
        <v>110.75</v>
      </c>
      <c r="J2999" s="34"/>
      <c r="K2999" s="24">
        <f t="shared" si="389"/>
        <v>102.642</v>
      </c>
      <c r="L2999" s="34"/>
      <c r="M2999" s="24">
        <v>11.04</v>
      </c>
      <c r="N2999" s="76">
        <f t="shared" si="391"/>
        <v>0.10755830946396212</v>
      </c>
      <c r="O2999" s="34"/>
      <c r="P2999" s="34"/>
      <c r="Q2999" s="34"/>
      <c r="R2999" s="34">
        <v>108.5</v>
      </c>
      <c r="S2999" s="34">
        <v>123</v>
      </c>
      <c r="T2999" s="34">
        <v>117.7</v>
      </c>
      <c r="U2999" s="34">
        <v>104.55</v>
      </c>
      <c r="V2999" s="34"/>
      <c r="Y2999" s="78"/>
    </row>
    <row r="3000" spans="1:25" outlineLevel="1" x14ac:dyDescent="0.2">
      <c r="A3000" s="27">
        <f t="shared" si="388"/>
        <v>2995</v>
      </c>
      <c r="B3000" s="50">
        <f>B2999+1</f>
        <v>44132</v>
      </c>
      <c r="C3000" s="34">
        <v>116.95</v>
      </c>
      <c r="D3000" s="34">
        <v>130.94999999999999</v>
      </c>
      <c r="E3000" s="34">
        <v>1.95</v>
      </c>
      <c r="F3000" s="34">
        <v>16.7</v>
      </c>
      <c r="G3000" s="34">
        <v>7.8</v>
      </c>
      <c r="H3000" s="34">
        <v>98.75</v>
      </c>
      <c r="I3000" s="34">
        <v>112</v>
      </c>
      <c r="J3000" s="34"/>
      <c r="K3000" s="24">
        <f t="shared" si="389"/>
        <v>103.77399999999999</v>
      </c>
      <c r="L3000" s="34"/>
      <c r="M3000" s="24">
        <v>10.53</v>
      </c>
      <c r="N3000" s="76">
        <f t="shared" si="391"/>
        <v>0.10147050320889626</v>
      </c>
      <c r="O3000" s="34"/>
      <c r="P3000" s="34"/>
      <c r="Q3000" s="34"/>
      <c r="R3000" s="34">
        <v>106.5</v>
      </c>
      <c r="S3000" s="34">
        <v>137</v>
      </c>
      <c r="T3000" s="34">
        <v>119</v>
      </c>
      <c r="U3000" s="34">
        <v>105.6</v>
      </c>
      <c r="V3000" s="34"/>
      <c r="Y3000" s="78"/>
    </row>
    <row r="3001" spans="1:25" outlineLevel="1" x14ac:dyDescent="0.2">
      <c r="A3001" s="27">
        <f t="shared" si="388"/>
        <v>2996</v>
      </c>
      <c r="B3001" s="50">
        <f>B3000+1</f>
        <v>44133</v>
      </c>
      <c r="C3001" s="34">
        <v>116.25</v>
      </c>
      <c r="D3001" s="34">
        <v>130.25</v>
      </c>
      <c r="E3001" s="34">
        <v>1.95</v>
      </c>
      <c r="F3001" s="34">
        <v>15.25</v>
      </c>
      <c r="G3001" s="34">
        <v>7.05</v>
      </c>
      <c r="H3001" s="34">
        <v>99.25</v>
      </c>
      <c r="I3001" s="34">
        <v>116</v>
      </c>
      <c r="J3001" s="34"/>
      <c r="K3001" s="24">
        <f t="shared" si="389"/>
        <v>104.58</v>
      </c>
      <c r="L3001" s="34"/>
      <c r="M3001" s="24">
        <v>10.77</v>
      </c>
      <c r="N3001" s="76">
        <f t="shared" si="391"/>
        <v>0.1029833620195066</v>
      </c>
      <c r="O3001" s="34"/>
      <c r="P3001" s="34"/>
      <c r="Q3001" s="34"/>
      <c r="R3001" s="34">
        <v>107.25</v>
      </c>
      <c r="S3001" s="34">
        <v>137</v>
      </c>
      <c r="T3001" s="34">
        <v>118.3</v>
      </c>
      <c r="U3001" s="34">
        <v>104.65</v>
      </c>
      <c r="V3001" s="34"/>
      <c r="Y3001" s="78"/>
    </row>
    <row r="3002" spans="1:25" outlineLevel="1" x14ac:dyDescent="0.2">
      <c r="A3002" s="27">
        <f t="shared" si="388"/>
        <v>2997</v>
      </c>
      <c r="B3002" s="50">
        <f>B3001+1</f>
        <v>44134</v>
      </c>
      <c r="C3002" s="34">
        <v>117.95</v>
      </c>
      <c r="D3002" s="34">
        <v>130.80000000000001</v>
      </c>
      <c r="E3002" s="34">
        <v>1.95</v>
      </c>
      <c r="F3002" s="34">
        <v>15</v>
      </c>
      <c r="G3002" s="34">
        <v>7</v>
      </c>
      <c r="H3002" s="34">
        <v>100</v>
      </c>
      <c r="I3002" s="34">
        <v>116</v>
      </c>
      <c r="J3002" s="34"/>
      <c r="K3002" s="24">
        <f t="shared" si="389"/>
        <v>105.33600000000001</v>
      </c>
      <c r="L3002" s="34"/>
      <c r="M3002" s="24">
        <v>10.57</v>
      </c>
      <c r="N3002" s="76">
        <f t="shared" si="391"/>
        <v>0.10034556087187665</v>
      </c>
      <c r="O3002" s="34"/>
      <c r="P3002" s="34"/>
      <c r="Q3002" s="34"/>
      <c r="R3002" s="34">
        <v>109</v>
      </c>
      <c r="S3002" s="34">
        <v>137</v>
      </c>
      <c r="T3002" s="34">
        <v>120</v>
      </c>
      <c r="U3002" s="34">
        <v>105.6</v>
      </c>
      <c r="V3002" s="34"/>
      <c r="Y3002" s="78"/>
    </row>
    <row r="3003" spans="1:25" outlineLevel="1" x14ac:dyDescent="0.2">
      <c r="A3003" s="27">
        <f t="shared" si="388"/>
        <v>2998</v>
      </c>
      <c r="B3003" s="50">
        <f>B3002+3</f>
        <v>44137</v>
      </c>
      <c r="C3003" s="34">
        <v>119.05</v>
      </c>
      <c r="D3003" s="34">
        <v>131.9</v>
      </c>
      <c r="E3003" s="34">
        <v>1.95</v>
      </c>
      <c r="F3003" s="34">
        <v>15</v>
      </c>
      <c r="G3003" s="34">
        <v>7.2</v>
      </c>
      <c r="H3003" s="34">
        <v>100</v>
      </c>
      <c r="I3003" s="34">
        <v>116</v>
      </c>
      <c r="J3003" s="34"/>
      <c r="K3003" s="24">
        <f t="shared" ref="K3003" si="392">+D3003*0.92-F3003</f>
        <v>106.34800000000001</v>
      </c>
      <c r="L3003" s="34"/>
      <c r="M3003" s="24">
        <v>10.72</v>
      </c>
      <c r="N3003" s="76">
        <f t="shared" ref="N3003" si="393">+M3003/K3003</f>
        <v>0.10080114341595516</v>
      </c>
      <c r="O3003" s="34"/>
      <c r="P3003" s="34"/>
      <c r="Q3003" s="34"/>
      <c r="R3003" s="34">
        <v>109</v>
      </c>
      <c r="S3003" s="34">
        <v>137</v>
      </c>
      <c r="T3003" s="34">
        <v>120.95</v>
      </c>
      <c r="U3003" s="34">
        <v>106.9</v>
      </c>
      <c r="V3003" s="34"/>
      <c r="Y3003" s="78"/>
    </row>
    <row r="3004" spans="1:25" outlineLevel="1" x14ac:dyDescent="0.2">
      <c r="A3004" s="27">
        <f t="shared" si="388"/>
        <v>2999</v>
      </c>
      <c r="B3004" s="50">
        <f t="shared" si="388"/>
        <v>44138</v>
      </c>
      <c r="C3004" s="34">
        <v>117.7</v>
      </c>
      <c r="D3004" s="34">
        <v>130.4</v>
      </c>
      <c r="E3004" s="34">
        <v>1.95</v>
      </c>
      <c r="F3004" s="34">
        <v>15</v>
      </c>
      <c r="G3004" s="34">
        <v>7.15</v>
      </c>
      <c r="H3004" s="34">
        <v>99.75</v>
      </c>
      <c r="I3004" s="34">
        <v>117</v>
      </c>
      <c r="J3004" s="34"/>
      <c r="K3004" s="24">
        <f t="shared" ref="K3004:K3007" si="394">+D3004*0.92-F3004</f>
        <v>104.968</v>
      </c>
      <c r="L3004" s="34"/>
      <c r="M3004" s="24">
        <v>10.99</v>
      </c>
      <c r="N3004" s="76">
        <f t="shared" ref="N3004:N3007" si="395">+M3004/K3004</f>
        <v>0.10469857480374971</v>
      </c>
      <c r="O3004" s="34"/>
      <c r="P3004" s="34"/>
      <c r="Q3004" s="34"/>
      <c r="R3004" s="34">
        <v>108.5</v>
      </c>
      <c r="S3004" s="34">
        <v>138</v>
      </c>
      <c r="T3004" s="34">
        <v>119.6</v>
      </c>
      <c r="U3004" s="34">
        <v>105.3</v>
      </c>
      <c r="V3004" s="34"/>
      <c r="Y3004" s="78"/>
    </row>
    <row r="3005" spans="1:25" outlineLevel="1" x14ac:dyDescent="0.2">
      <c r="A3005" s="27">
        <f t="shared" si="388"/>
        <v>3000</v>
      </c>
      <c r="B3005" s="50">
        <f t="shared" si="388"/>
        <v>44139</v>
      </c>
      <c r="C3005" s="34">
        <v>117.65</v>
      </c>
      <c r="D3005" s="34">
        <v>130.35</v>
      </c>
      <c r="E3005" s="34">
        <v>1.95</v>
      </c>
      <c r="F3005" s="34">
        <v>14.25</v>
      </c>
      <c r="G3005" s="34">
        <v>6.9</v>
      </c>
      <c r="H3005" s="34">
        <v>99.25</v>
      </c>
      <c r="I3005" s="34">
        <v>117.5</v>
      </c>
      <c r="J3005" s="34"/>
      <c r="K3005" s="24">
        <f t="shared" si="394"/>
        <v>105.672</v>
      </c>
      <c r="L3005" s="34"/>
      <c r="M3005" s="24">
        <v>10.84</v>
      </c>
      <c r="N3005" s="76">
        <f t="shared" si="395"/>
        <v>0.10258157316980847</v>
      </c>
      <c r="O3005" s="34"/>
      <c r="P3005" s="34"/>
      <c r="Q3005" s="34"/>
      <c r="R3005" s="34">
        <v>107.5</v>
      </c>
      <c r="S3005" s="34">
        <v>138</v>
      </c>
      <c r="T3005" s="34">
        <v>119.45</v>
      </c>
      <c r="U3005" s="34">
        <v>105.3</v>
      </c>
      <c r="V3005" s="34"/>
      <c r="Y3005" s="78"/>
    </row>
    <row r="3006" spans="1:25" outlineLevel="1" x14ac:dyDescent="0.2">
      <c r="A3006" s="27">
        <f t="shared" si="388"/>
        <v>3001</v>
      </c>
      <c r="B3006" s="50">
        <f t="shared" si="388"/>
        <v>44140</v>
      </c>
      <c r="C3006" s="34">
        <v>117.45</v>
      </c>
      <c r="D3006" s="34">
        <v>129.94999999999999</v>
      </c>
      <c r="E3006" s="34">
        <v>1.95</v>
      </c>
      <c r="F3006" s="34">
        <v>14.15</v>
      </c>
      <c r="G3006" s="34">
        <v>6.75</v>
      </c>
      <c r="H3006" s="34">
        <v>99.25</v>
      </c>
      <c r="I3006" s="34">
        <v>117.5</v>
      </c>
      <c r="J3006" s="34"/>
      <c r="K3006" s="24">
        <f t="shared" si="394"/>
        <v>105.40399999999998</v>
      </c>
      <c r="L3006" s="34"/>
      <c r="M3006" s="24">
        <v>11.33</v>
      </c>
      <c r="N3006" s="76">
        <f t="shared" si="395"/>
        <v>0.10749117680543435</v>
      </c>
      <c r="O3006" s="34"/>
      <c r="P3006" s="34"/>
      <c r="Q3006" s="34"/>
      <c r="R3006" s="34">
        <v>107.5</v>
      </c>
      <c r="S3006" s="34">
        <v>138</v>
      </c>
      <c r="T3006" s="34">
        <v>119.25</v>
      </c>
      <c r="U3006" s="34">
        <v>105</v>
      </c>
      <c r="V3006" s="34"/>
      <c r="Y3006" s="78"/>
    </row>
    <row r="3007" spans="1:25" outlineLevel="1" x14ac:dyDescent="0.2">
      <c r="A3007" s="27">
        <f t="shared" si="388"/>
        <v>3002</v>
      </c>
      <c r="B3007" s="50">
        <f t="shared" si="388"/>
        <v>44141</v>
      </c>
      <c r="C3007" s="34">
        <v>118.1</v>
      </c>
      <c r="D3007" s="34">
        <v>130.15</v>
      </c>
      <c r="E3007" s="34">
        <v>1.95</v>
      </c>
      <c r="F3007" s="34">
        <v>14</v>
      </c>
      <c r="G3007" s="34">
        <v>6.75</v>
      </c>
      <c r="H3007" s="34">
        <v>99.5</v>
      </c>
      <c r="I3007" s="34">
        <v>128</v>
      </c>
      <c r="J3007" s="34"/>
      <c r="K3007" s="24">
        <f t="shared" si="394"/>
        <v>105.73800000000001</v>
      </c>
      <c r="L3007" s="34"/>
      <c r="M3007" s="24">
        <v>11.77</v>
      </c>
      <c r="N3007" s="76">
        <f t="shared" si="395"/>
        <v>0.11131286765401273</v>
      </c>
      <c r="O3007" s="34"/>
      <c r="P3007" s="34"/>
      <c r="Q3007" s="34"/>
      <c r="R3007" s="34">
        <v>108</v>
      </c>
      <c r="S3007" s="34">
        <v>151</v>
      </c>
      <c r="T3007" s="34">
        <v>119.9</v>
      </c>
      <c r="U3007" s="34">
        <v>105.3</v>
      </c>
      <c r="V3007" s="34"/>
      <c r="Y3007" s="78"/>
    </row>
    <row r="3008" spans="1:25" outlineLevel="1" x14ac:dyDescent="0.2">
      <c r="A3008" s="27">
        <f t="shared" ref="A3008" si="396">A3007+1</f>
        <v>3003</v>
      </c>
      <c r="B3008" s="50">
        <f>B3007+3</f>
        <v>44144</v>
      </c>
      <c r="C3008" s="34">
        <v>121.8</v>
      </c>
      <c r="D3008" s="34">
        <v>133.80000000000001</v>
      </c>
      <c r="E3008" s="34">
        <v>2</v>
      </c>
      <c r="F3008" s="34">
        <v>14.5</v>
      </c>
      <c r="G3008" s="34">
        <v>7.15</v>
      </c>
      <c r="H3008" s="34">
        <v>97</v>
      </c>
      <c r="I3008" s="34">
        <v>135</v>
      </c>
      <c r="J3008" s="34"/>
      <c r="K3008" s="24">
        <f t="shared" ref="K3008:K3012" si="397">+D3008*0.92-F3008</f>
        <v>108.59600000000002</v>
      </c>
      <c r="L3008" s="34"/>
      <c r="M3008" s="24">
        <v>11.8</v>
      </c>
      <c r="N3008" s="76">
        <f t="shared" ref="N3008:N3012" si="398">+M3008/K3008</f>
        <v>0.10865961913882646</v>
      </c>
      <c r="O3008" s="34"/>
      <c r="P3008" s="34"/>
      <c r="Q3008" s="34"/>
      <c r="R3008" s="34">
        <v>105.25</v>
      </c>
      <c r="S3008" s="34">
        <v>153.5</v>
      </c>
      <c r="T3008" s="34">
        <v>123.65</v>
      </c>
      <c r="U3008" s="34">
        <v>108.25</v>
      </c>
      <c r="V3008" s="34"/>
      <c r="Y3008" s="78"/>
    </row>
    <row r="3009" spans="1:25" outlineLevel="1" x14ac:dyDescent="0.2">
      <c r="A3009" s="27">
        <f t="shared" ref="A3009:B3009" si="399">A3008+1</f>
        <v>3004</v>
      </c>
      <c r="B3009" s="50">
        <f t="shared" si="399"/>
        <v>44145</v>
      </c>
      <c r="C3009" s="34">
        <v>123.3</v>
      </c>
      <c r="D3009" s="34">
        <v>134.80000000000001</v>
      </c>
      <c r="E3009" s="34">
        <v>2.0499999999999998</v>
      </c>
      <c r="F3009" s="34">
        <v>14.5</v>
      </c>
      <c r="G3009" s="34">
        <v>7.1</v>
      </c>
      <c r="H3009" s="34">
        <v>96.5</v>
      </c>
      <c r="I3009" s="34">
        <v>145</v>
      </c>
      <c r="J3009" s="34"/>
      <c r="K3009" s="24">
        <f t="shared" si="397"/>
        <v>109.51600000000002</v>
      </c>
      <c r="L3009" s="34"/>
      <c r="M3009" s="24">
        <v>11.73</v>
      </c>
      <c r="N3009" s="76">
        <f t="shared" si="398"/>
        <v>0.10710763724022059</v>
      </c>
      <c r="O3009" s="34"/>
      <c r="P3009" s="34"/>
      <c r="Q3009" s="34"/>
      <c r="R3009" s="34">
        <v>104.5</v>
      </c>
      <c r="S3009" s="34">
        <v>158</v>
      </c>
      <c r="T3009" s="34">
        <v>125.3</v>
      </c>
      <c r="U3009" s="34">
        <v>109.5</v>
      </c>
      <c r="V3009" s="34"/>
      <c r="Y3009" s="78"/>
    </row>
    <row r="3010" spans="1:25" outlineLevel="1" x14ac:dyDescent="0.2">
      <c r="A3010" s="27">
        <f t="shared" ref="A3010:B3010" si="400">A3009+1</f>
        <v>3005</v>
      </c>
      <c r="B3010" s="50">
        <f t="shared" si="400"/>
        <v>44146</v>
      </c>
      <c r="C3010" s="34">
        <v>124.9</v>
      </c>
      <c r="D3010" s="34">
        <v>136.15</v>
      </c>
      <c r="E3010" s="34">
        <v>2.0499999999999998</v>
      </c>
      <c r="F3010" s="34">
        <v>13.5</v>
      </c>
      <c r="G3010" s="34">
        <v>6.55</v>
      </c>
      <c r="H3010" s="34">
        <v>96.5</v>
      </c>
      <c r="I3010" s="34">
        <v>146</v>
      </c>
      <c r="J3010" s="34"/>
      <c r="K3010" s="24">
        <f t="shared" si="397"/>
        <v>111.75800000000001</v>
      </c>
      <c r="L3010" s="34"/>
      <c r="M3010" s="24">
        <v>11.84</v>
      </c>
      <c r="N3010" s="76">
        <f t="shared" si="398"/>
        <v>0.10594319869718498</v>
      </c>
      <c r="O3010" s="34"/>
      <c r="P3010" s="34"/>
      <c r="Q3010" s="34"/>
      <c r="R3010" s="34">
        <v>104.75</v>
      </c>
      <c r="S3010" s="34">
        <v>159</v>
      </c>
      <c r="T3010" s="34">
        <v>126.9</v>
      </c>
      <c r="U3010" s="34">
        <v>110.45</v>
      </c>
      <c r="V3010" s="34"/>
      <c r="Y3010" s="78"/>
    </row>
    <row r="3011" spans="1:25" outlineLevel="1" x14ac:dyDescent="0.2">
      <c r="A3011" s="27">
        <f t="shared" ref="A3011:B3011" si="401">A3010+1</f>
        <v>3006</v>
      </c>
      <c r="B3011" s="50">
        <f t="shared" si="401"/>
        <v>44147</v>
      </c>
      <c r="C3011" s="34">
        <v>123.4</v>
      </c>
      <c r="D3011" s="34">
        <v>134.85</v>
      </c>
      <c r="E3011" s="34">
        <v>2.0499999999999998</v>
      </c>
      <c r="F3011" s="34">
        <v>13.5</v>
      </c>
      <c r="G3011" s="34">
        <v>6.5</v>
      </c>
      <c r="H3011" s="34">
        <v>94.5</v>
      </c>
      <c r="I3011" s="34">
        <v>146.5</v>
      </c>
      <c r="J3011" s="34"/>
      <c r="K3011" s="24">
        <f t="shared" si="397"/>
        <v>110.562</v>
      </c>
      <c r="L3011" s="34"/>
      <c r="M3011" s="24">
        <v>11.49</v>
      </c>
      <c r="N3011" s="76">
        <f t="shared" si="398"/>
        <v>0.10392359038367613</v>
      </c>
      <c r="O3011" s="34"/>
      <c r="P3011" s="34"/>
      <c r="Q3011" s="34"/>
      <c r="R3011" s="34">
        <v>100.75</v>
      </c>
      <c r="S3011" s="34">
        <v>159.5</v>
      </c>
      <c r="T3011" s="34">
        <v>125.4</v>
      </c>
      <c r="U3011" s="34">
        <v>109.4</v>
      </c>
      <c r="V3011" s="34"/>
      <c r="Y3011" s="78"/>
    </row>
    <row r="3012" spans="1:25" outlineLevel="1" x14ac:dyDescent="0.2">
      <c r="A3012" s="27">
        <f t="shared" ref="A3012:B3013" si="402">A3011+1</f>
        <v>3007</v>
      </c>
      <c r="B3012" s="50">
        <f t="shared" si="402"/>
        <v>44148</v>
      </c>
      <c r="C3012" s="34">
        <v>122.65</v>
      </c>
      <c r="D3012" s="34">
        <v>134.1</v>
      </c>
      <c r="E3012" s="34">
        <v>2.0499999999999998</v>
      </c>
      <c r="F3012" s="34">
        <v>13.55</v>
      </c>
      <c r="G3012" s="34">
        <v>6.6</v>
      </c>
      <c r="H3012" s="34">
        <v>92.5</v>
      </c>
      <c r="I3012" s="34">
        <v>146.5</v>
      </c>
      <c r="J3012" s="34"/>
      <c r="K3012" s="24">
        <f t="shared" si="397"/>
        <v>109.822</v>
      </c>
      <c r="L3012" s="34"/>
      <c r="M3012" s="24">
        <v>11.68</v>
      </c>
      <c r="N3012" s="76">
        <f t="shared" si="398"/>
        <v>0.10635391815847461</v>
      </c>
      <c r="O3012" s="34"/>
      <c r="P3012" s="34"/>
      <c r="Q3012" s="34"/>
      <c r="R3012" s="34">
        <v>99</v>
      </c>
      <c r="S3012" s="34">
        <v>159.5</v>
      </c>
      <c r="T3012" s="34">
        <v>124.65</v>
      </c>
      <c r="U3012" s="34">
        <v>108.7</v>
      </c>
      <c r="V3012" s="34"/>
      <c r="Y3012" s="78"/>
    </row>
    <row r="3013" spans="1:25" outlineLevel="1" x14ac:dyDescent="0.2">
      <c r="A3013" s="27">
        <f t="shared" si="402"/>
        <v>3008</v>
      </c>
      <c r="B3013" s="50">
        <f>B3012+3</f>
        <v>44151</v>
      </c>
      <c r="C3013" s="34">
        <v>124</v>
      </c>
      <c r="D3013" s="34">
        <v>136.44999999999999</v>
      </c>
      <c r="E3013" s="34">
        <v>2.0499999999999998</v>
      </c>
      <c r="F3013" s="34">
        <v>13.55</v>
      </c>
      <c r="G3013" s="34">
        <v>6.55</v>
      </c>
      <c r="H3013" s="34">
        <v>92.25</v>
      </c>
      <c r="I3013" s="34">
        <v>146.5</v>
      </c>
      <c r="J3013" s="34"/>
      <c r="K3013" s="24">
        <f t="shared" ref="K3013:K3017" si="403">+D3013*0.92-F3013</f>
        <v>111.98399999999999</v>
      </c>
      <c r="L3013" s="34"/>
      <c r="M3013" s="24">
        <v>12.06</v>
      </c>
      <c r="N3013" s="76">
        <f t="shared" ref="N3013:N3017" si="404">+M3013/K3013</f>
        <v>0.10769395627946851</v>
      </c>
      <c r="O3013" s="34"/>
      <c r="P3013" s="34"/>
      <c r="Q3013" s="34"/>
      <c r="R3013" s="34">
        <v>98.75</v>
      </c>
      <c r="S3013" s="34">
        <v>160</v>
      </c>
      <c r="T3013" s="34">
        <v>126</v>
      </c>
      <c r="U3013" s="34">
        <v>109.75</v>
      </c>
      <c r="V3013" s="34"/>
      <c r="Y3013" s="78"/>
    </row>
    <row r="3014" spans="1:25" outlineLevel="1" x14ac:dyDescent="0.2">
      <c r="A3014" s="27">
        <f t="shared" ref="A3014:B3014" si="405">A3013+1</f>
        <v>3009</v>
      </c>
      <c r="B3014" s="50">
        <f t="shared" si="405"/>
        <v>44152</v>
      </c>
      <c r="C3014" s="34">
        <v>126.15</v>
      </c>
      <c r="D3014" s="34">
        <v>138.15</v>
      </c>
      <c r="E3014" s="34">
        <v>2.1</v>
      </c>
      <c r="F3014" s="34">
        <v>13.6</v>
      </c>
      <c r="G3014" s="34">
        <v>6.6</v>
      </c>
      <c r="H3014" s="34">
        <v>90.75</v>
      </c>
      <c r="I3014" s="34">
        <v>146.5</v>
      </c>
      <c r="J3014" s="34"/>
      <c r="K3014" s="24">
        <f t="shared" si="403"/>
        <v>113.49800000000002</v>
      </c>
      <c r="L3014" s="34"/>
      <c r="M3014" s="24">
        <v>12.56</v>
      </c>
      <c r="N3014" s="76">
        <f t="shared" si="404"/>
        <v>0.110662742955823</v>
      </c>
      <c r="O3014" s="34"/>
      <c r="P3014" s="34"/>
      <c r="Q3014" s="34"/>
      <c r="R3014" s="34">
        <v>97.25</v>
      </c>
      <c r="S3014" s="34">
        <v>162</v>
      </c>
      <c r="T3014" s="34">
        <v>128.19999999999999</v>
      </c>
      <c r="U3014" s="34">
        <v>110.45</v>
      </c>
      <c r="V3014" s="34"/>
      <c r="Y3014" s="78"/>
    </row>
    <row r="3015" spans="1:25" outlineLevel="1" x14ac:dyDescent="0.2">
      <c r="A3015" s="27">
        <f t="shared" ref="A3015:B3015" si="406">A3014+1</f>
        <v>3010</v>
      </c>
      <c r="B3015" s="50">
        <f t="shared" si="406"/>
        <v>44153</v>
      </c>
      <c r="C3015" s="34">
        <v>127.25</v>
      </c>
      <c r="D3015" s="34">
        <v>139.25</v>
      </c>
      <c r="E3015" s="34">
        <v>2.1</v>
      </c>
      <c r="F3015" s="34">
        <v>13.5</v>
      </c>
      <c r="G3015" s="34">
        <v>6.7</v>
      </c>
      <c r="H3015" s="34">
        <v>90.5</v>
      </c>
      <c r="I3015" s="34">
        <v>147.5</v>
      </c>
      <c r="J3015" s="34"/>
      <c r="K3015" s="24">
        <f t="shared" si="403"/>
        <v>114.61000000000001</v>
      </c>
      <c r="L3015" s="34"/>
      <c r="M3015" s="24">
        <v>12.4</v>
      </c>
      <c r="N3015" s="76">
        <f t="shared" si="404"/>
        <v>0.10819300235581536</v>
      </c>
      <c r="O3015" s="34"/>
      <c r="P3015" s="34"/>
      <c r="Q3015" s="34"/>
      <c r="R3015" s="34">
        <v>97.25</v>
      </c>
      <c r="S3015" s="34">
        <v>165.5</v>
      </c>
      <c r="T3015" s="34">
        <v>129.30000000000001</v>
      </c>
      <c r="U3015" s="34">
        <v>111.55</v>
      </c>
      <c r="V3015" s="34"/>
      <c r="Y3015" s="78"/>
    </row>
    <row r="3016" spans="1:25" outlineLevel="1" x14ac:dyDescent="0.2">
      <c r="A3016" s="27">
        <f t="shared" ref="A3016:B3016" si="407">A3015+1</f>
        <v>3011</v>
      </c>
      <c r="B3016" s="50">
        <f t="shared" si="407"/>
        <v>44154</v>
      </c>
      <c r="C3016" s="34">
        <v>128.30000000000001</v>
      </c>
      <c r="D3016" s="34">
        <v>140.05000000000001</v>
      </c>
      <c r="E3016" s="34">
        <v>2.1</v>
      </c>
      <c r="F3016" s="34">
        <v>13.25</v>
      </c>
      <c r="G3016" s="34">
        <v>6.85</v>
      </c>
      <c r="H3016" s="34">
        <v>90.5</v>
      </c>
      <c r="I3016" s="34">
        <v>147.5</v>
      </c>
      <c r="J3016" s="34"/>
      <c r="K3016" s="24">
        <f t="shared" si="403"/>
        <v>115.596</v>
      </c>
      <c r="L3016" s="34"/>
      <c r="M3016" s="24">
        <v>12.76</v>
      </c>
      <c r="N3016" s="76">
        <f t="shared" si="404"/>
        <v>0.11038444236824803</v>
      </c>
      <c r="O3016" s="34"/>
      <c r="P3016" s="34"/>
      <c r="Q3016" s="34"/>
      <c r="R3016" s="34">
        <v>97.25</v>
      </c>
      <c r="S3016" s="34">
        <v>165.5</v>
      </c>
      <c r="T3016" s="34">
        <v>130.35</v>
      </c>
      <c r="U3016" s="34">
        <v>112.9</v>
      </c>
      <c r="V3016" s="34"/>
      <c r="Y3016" s="78"/>
    </row>
    <row r="3017" spans="1:25" outlineLevel="1" x14ac:dyDescent="0.2">
      <c r="A3017" s="27">
        <f t="shared" ref="A3017:B3017" si="408">A3016+1</f>
        <v>3012</v>
      </c>
      <c r="B3017" s="50">
        <f t="shared" si="408"/>
        <v>44155</v>
      </c>
      <c r="C3017" s="34">
        <v>129.5</v>
      </c>
      <c r="D3017" s="34">
        <v>140.80000000000001</v>
      </c>
      <c r="E3017" s="34">
        <v>2.15</v>
      </c>
      <c r="F3017" s="34">
        <v>13.25</v>
      </c>
      <c r="G3017" s="34">
        <v>6.95</v>
      </c>
      <c r="H3017" s="34">
        <v>90.5</v>
      </c>
      <c r="I3017" s="34">
        <v>148</v>
      </c>
      <c r="J3017" s="34"/>
      <c r="K3017" s="24">
        <f t="shared" si="403"/>
        <v>116.28600000000003</v>
      </c>
      <c r="L3017" s="34"/>
      <c r="M3017" s="24">
        <v>12.68</v>
      </c>
      <c r="N3017" s="76">
        <f t="shared" si="404"/>
        <v>0.10904150112653282</v>
      </c>
      <c r="O3017" s="34"/>
      <c r="P3017" s="34"/>
      <c r="Q3017" s="34"/>
      <c r="R3017" s="34">
        <v>98.75</v>
      </c>
      <c r="S3017" s="34">
        <v>166</v>
      </c>
      <c r="T3017" s="34">
        <v>131.6</v>
      </c>
      <c r="U3017" s="34">
        <v>113.55</v>
      </c>
      <c r="V3017" s="34"/>
      <c r="Y3017" s="78"/>
    </row>
    <row r="3018" spans="1:25" outlineLevel="1" x14ac:dyDescent="0.2">
      <c r="A3018" s="27">
        <f t="shared" ref="A3018" si="409">A3017+1</f>
        <v>3013</v>
      </c>
      <c r="B3018" s="50">
        <f>B3017+3</f>
        <v>44158</v>
      </c>
      <c r="C3018" s="34">
        <v>126.8</v>
      </c>
      <c r="D3018" s="34">
        <v>139.75</v>
      </c>
      <c r="E3018" s="34">
        <v>2.1</v>
      </c>
      <c r="F3018" s="34">
        <v>13.25</v>
      </c>
      <c r="G3018" s="34">
        <v>7.1</v>
      </c>
      <c r="H3018" s="34">
        <v>90.5</v>
      </c>
      <c r="I3018" s="34">
        <v>153.5</v>
      </c>
      <c r="J3018" s="34"/>
      <c r="K3018" s="24">
        <f t="shared" ref="K3018:K3022" si="410">+D3018*0.92-F3018</f>
        <v>115.32</v>
      </c>
      <c r="L3018" s="34"/>
      <c r="M3018" s="24">
        <v>13.19</v>
      </c>
      <c r="N3018" s="76">
        <f t="shared" ref="N3018:N3022" si="411">+M3018/K3018</f>
        <v>0.11437738466874783</v>
      </c>
      <c r="O3018" s="34"/>
      <c r="P3018" s="34"/>
      <c r="Q3018" s="34"/>
      <c r="R3018" s="34">
        <v>98.5</v>
      </c>
      <c r="S3018" s="34">
        <v>168</v>
      </c>
      <c r="T3018" s="34">
        <v>128.85</v>
      </c>
      <c r="U3018" s="34">
        <v>112</v>
      </c>
      <c r="V3018" s="34"/>
      <c r="Y3018" s="78"/>
    </row>
    <row r="3019" spans="1:25" outlineLevel="1" x14ac:dyDescent="0.2">
      <c r="A3019" s="27">
        <f t="shared" ref="A3019:B3019" si="412">A3018+1</f>
        <v>3014</v>
      </c>
      <c r="B3019" s="50">
        <f t="shared" si="412"/>
        <v>44159</v>
      </c>
      <c r="C3019" s="34">
        <v>127.75</v>
      </c>
      <c r="D3019" s="34">
        <v>140.19999999999999</v>
      </c>
      <c r="E3019" s="34">
        <v>2.1</v>
      </c>
      <c r="F3019" s="34">
        <v>13.25</v>
      </c>
      <c r="G3019" s="34">
        <v>7</v>
      </c>
      <c r="H3019" s="34">
        <v>90.5</v>
      </c>
      <c r="I3019" s="34">
        <v>154.5</v>
      </c>
      <c r="J3019" s="34"/>
      <c r="K3019" s="24">
        <f t="shared" si="410"/>
        <v>115.73400000000001</v>
      </c>
      <c r="L3019" s="34"/>
      <c r="M3019" s="24">
        <v>14.01</v>
      </c>
      <c r="N3019" s="76">
        <f t="shared" si="411"/>
        <v>0.12105345015293689</v>
      </c>
      <c r="O3019" s="34"/>
      <c r="P3019" s="34"/>
      <c r="Q3019" s="34"/>
      <c r="R3019" s="34">
        <v>98.5</v>
      </c>
      <c r="S3019" s="34">
        <v>169</v>
      </c>
      <c r="T3019" s="34">
        <v>129.80000000000001</v>
      </c>
      <c r="U3019" s="34">
        <v>112.95</v>
      </c>
      <c r="V3019" s="34"/>
      <c r="Y3019" s="78"/>
    </row>
    <row r="3020" spans="1:25" outlineLevel="1" x14ac:dyDescent="0.2">
      <c r="A3020" s="27">
        <f t="shared" ref="A3020:B3020" si="413">A3019+1</f>
        <v>3015</v>
      </c>
      <c r="B3020" s="50">
        <f t="shared" si="413"/>
        <v>44160</v>
      </c>
      <c r="C3020" s="34">
        <v>128.15</v>
      </c>
      <c r="D3020" s="34">
        <v>140.6</v>
      </c>
      <c r="E3020" s="34">
        <v>2.1</v>
      </c>
      <c r="F3020" s="34">
        <v>13.45</v>
      </c>
      <c r="G3020" s="34">
        <v>6.95</v>
      </c>
      <c r="H3020" s="34">
        <v>92.5</v>
      </c>
      <c r="I3020" s="34">
        <v>160</v>
      </c>
      <c r="J3020" s="34"/>
      <c r="K3020" s="24">
        <f t="shared" si="410"/>
        <v>115.902</v>
      </c>
      <c r="L3020" s="34"/>
      <c r="M3020" s="24">
        <v>14.3</v>
      </c>
      <c r="N3020" s="76">
        <f t="shared" si="411"/>
        <v>0.12338009697848183</v>
      </c>
      <c r="O3020" s="34"/>
      <c r="P3020" s="34"/>
      <c r="Q3020" s="34"/>
      <c r="R3020" s="34">
        <v>100.75</v>
      </c>
      <c r="S3020" s="34">
        <v>170</v>
      </c>
      <c r="T3020" s="34">
        <v>130.05000000000001</v>
      </c>
      <c r="U3020" s="34">
        <v>113.3</v>
      </c>
      <c r="V3020" s="34"/>
      <c r="Y3020" s="78"/>
    </row>
    <row r="3021" spans="1:25" outlineLevel="1" x14ac:dyDescent="0.2">
      <c r="A3021" s="27">
        <f t="shared" ref="A3021:B3021" si="414">A3020+1</f>
        <v>3016</v>
      </c>
      <c r="B3021" s="50">
        <f t="shared" si="414"/>
        <v>44161</v>
      </c>
      <c r="C3021" s="34">
        <v>129.94999999999999</v>
      </c>
      <c r="D3021" s="34">
        <v>141.94999999999999</v>
      </c>
      <c r="E3021" s="34">
        <v>2.15</v>
      </c>
      <c r="F3021" s="34">
        <v>13.6</v>
      </c>
      <c r="G3021" s="34">
        <v>7.05</v>
      </c>
      <c r="H3021" s="34">
        <v>92.75</v>
      </c>
      <c r="I3021" s="34">
        <v>162.5</v>
      </c>
      <c r="J3021" s="34"/>
      <c r="K3021" s="24">
        <f t="shared" si="410"/>
        <v>116.994</v>
      </c>
      <c r="L3021" s="34"/>
      <c r="M3021" s="24">
        <v>14.3</v>
      </c>
      <c r="N3021" s="76">
        <f t="shared" si="411"/>
        <v>0.12222849034993248</v>
      </c>
      <c r="O3021" s="34"/>
      <c r="P3021" s="34"/>
      <c r="Q3021" s="34"/>
      <c r="R3021" s="34">
        <v>101.25</v>
      </c>
      <c r="S3021" s="34">
        <v>173</v>
      </c>
      <c r="T3021" s="34">
        <v>131.35</v>
      </c>
      <c r="U3021" s="34">
        <v>114.7</v>
      </c>
      <c r="V3021" s="34"/>
      <c r="Y3021" s="78"/>
    </row>
    <row r="3022" spans="1:25" outlineLevel="1" x14ac:dyDescent="0.2">
      <c r="A3022" s="27">
        <f t="shared" ref="A3022:B3023" si="415">A3021+1</f>
        <v>3017</v>
      </c>
      <c r="B3022" s="50">
        <f t="shared" si="415"/>
        <v>44162</v>
      </c>
      <c r="C3022" s="34">
        <v>130.94999999999999</v>
      </c>
      <c r="D3022" s="34">
        <v>142.69999999999999</v>
      </c>
      <c r="E3022" s="34">
        <v>2.15</v>
      </c>
      <c r="F3022" s="34">
        <v>13.7</v>
      </c>
      <c r="G3022" s="34">
        <v>7.1</v>
      </c>
      <c r="H3022" s="34">
        <v>93</v>
      </c>
      <c r="I3022" s="34">
        <v>163.5</v>
      </c>
      <c r="J3022" s="34"/>
      <c r="K3022" s="24">
        <f t="shared" si="410"/>
        <v>117.58399999999999</v>
      </c>
      <c r="L3022" s="34"/>
      <c r="M3022" s="24">
        <v>14.73</v>
      </c>
      <c r="N3022" s="76">
        <f t="shared" si="411"/>
        <v>0.12527214587018642</v>
      </c>
      <c r="O3022" s="34"/>
      <c r="P3022" s="34"/>
      <c r="Q3022" s="34"/>
      <c r="R3022" s="34">
        <v>101.75</v>
      </c>
      <c r="S3022" s="34">
        <v>174.5</v>
      </c>
      <c r="T3022" s="34">
        <v>132.25</v>
      </c>
      <c r="U3022" s="34">
        <v>114.85</v>
      </c>
      <c r="V3022" s="34"/>
      <c r="Y3022" s="78"/>
    </row>
    <row r="3023" spans="1:25" outlineLevel="1" x14ac:dyDescent="0.2">
      <c r="A3023" s="27">
        <f t="shared" si="415"/>
        <v>3018</v>
      </c>
      <c r="B3023" s="50">
        <f>B3022+3</f>
        <v>44165</v>
      </c>
      <c r="C3023" s="34">
        <v>132.30000000000001</v>
      </c>
      <c r="D3023" s="34">
        <v>143.80000000000001</v>
      </c>
      <c r="E3023" s="34">
        <v>2.15</v>
      </c>
      <c r="F3023" s="34">
        <v>13.65</v>
      </c>
      <c r="G3023" s="34">
        <v>6.9</v>
      </c>
      <c r="H3023" s="34">
        <v>93</v>
      </c>
      <c r="I3023" s="34">
        <v>163.75</v>
      </c>
      <c r="J3023" s="34"/>
      <c r="K3023" s="24">
        <f t="shared" ref="K3023:K3027" si="416">+D3023*0.92-F3023</f>
        <v>118.64600000000002</v>
      </c>
      <c r="L3023" s="34"/>
      <c r="M3023" s="24">
        <v>14.56</v>
      </c>
      <c r="N3023" s="76">
        <f t="shared" ref="N3023:N3027" si="417">+M3023/K3023</f>
        <v>0.12271800144969067</v>
      </c>
      <c r="O3023" s="34"/>
      <c r="P3023" s="34"/>
      <c r="Q3023" s="34"/>
      <c r="R3023" s="34">
        <v>101.75</v>
      </c>
      <c r="S3023" s="34">
        <v>175</v>
      </c>
      <c r="T3023" s="34">
        <v>133.6</v>
      </c>
      <c r="U3023" s="34">
        <v>114.9</v>
      </c>
      <c r="V3023" s="34"/>
      <c r="Y3023" s="78"/>
    </row>
    <row r="3024" spans="1:25" outlineLevel="1" x14ac:dyDescent="0.2">
      <c r="A3024" s="27">
        <f t="shared" ref="A3024:B3024" si="418">A3023+1</f>
        <v>3019</v>
      </c>
      <c r="B3024" s="50">
        <f t="shared" si="418"/>
        <v>44166</v>
      </c>
      <c r="C3024" s="34">
        <v>133.05000000000001</v>
      </c>
      <c r="D3024" s="34">
        <v>144.55000000000001</v>
      </c>
      <c r="E3024" s="34">
        <v>2.2000000000000002</v>
      </c>
      <c r="F3024" s="34">
        <v>13.65</v>
      </c>
      <c r="G3024" s="34">
        <v>6.6</v>
      </c>
      <c r="H3024" s="34">
        <v>93</v>
      </c>
      <c r="I3024" s="34">
        <v>164</v>
      </c>
      <c r="J3024" s="34"/>
      <c r="K3024" s="24">
        <f t="shared" si="416"/>
        <v>119.33600000000001</v>
      </c>
      <c r="L3024" s="34"/>
      <c r="M3024" s="24">
        <v>15.64</v>
      </c>
      <c r="N3024" s="76">
        <f t="shared" si="417"/>
        <v>0.13105852383186967</v>
      </c>
      <c r="O3024" s="34"/>
      <c r="P3024" s="34"/>
      <c r="Q3024" s="34"/>
      <c r="R3024" s="34">
        <v>102</v>
      </c>
      <c r="S3024" s="34">
        <v>175.5</v>
      </c>
      <c r="T3024" s="34">
        <v>134.75</v>
      </c>
      <c r="U3024" s="34">
        <v>115.6</v>
      </c>
      <c r="V3024" s="34"/>
      <c r="Y3024" s="78"/>
    </row>
    <row r="3025" spans="1:25" outlineLevel="1" x14ac:dyDescent="0.2">
      <c r="A3025" s="27">
        <f t="shared" ref="A3025:B3025" si="419">A3024+1</f>
        <v>3020</v>
      </c>
      <c r="B3025" s="50">
        <f t="shared" si="419"/>
        <v>44167</v>
      </c>
      <c r="C3025" s="34">
        <v>136.75</v>
      </c>
      <c r="D3025" s="34">
        <v>148.25</v>
      </c>
      <c r="E3025" s="34">
        <v>2.25</v>
      </c>
      <c r="F3025" s="34">
        <v>12.9</v>
      </c>
      <c r="G3025" s="34">
        <v>6.7</v>
      </c>
      <c r="H3025" s="34">
        <v>93</v>
      </c>
      <c r="I3025" s="34">
        <v>164.5</v>
      </c>
      <c r="J3025" s="34"/>
      <c r="K3025" s="24">
        <f t="shared" si="416"/>
        <v>123.49000000000001</v>
      </c>
      <c r="L3025" s="34"/>
      <c r="M3025" s="24">
        <v>15.33</v>
      </c>
      <c r="N3025" s="76">
        <f t="shared" si="417"/>
        <v>0.12413960644586605</v>
      </c>
      <c r="O3025" s="34"/>
      <c r="P3025" s="34"/>
      <c r="Q3025" s="34"/>
      <c r="R3025" s="34">
        <v>101.75</v>
      </c>
      <c r="S3025" s="34">
        <v>176.5</v>
      </c>
      <c r="T3025" s="34">
        <v>138.5</v>
      </c>
      <c r="U3025" s="34">
        <v>119</v>
      </c>
      <c r="V3025" s="34"/>
      <c r="Y3025" s="78"/>
    </row>
    <row r="3026" spans="1:25" outlineLevel="1" x14ac:dyDescent="0.2">
      <c r="A3026" s="27">
        <f t="shared" ref="A3026:B3026" si="420">A3025+1</f>
        <v>3021</v>
      </c>
      <c r="B3026" s="50">
        <f t="shared" si="420"/>
        <v>44168</v>
      </c>
      <c r="C3026" s="34">
        <v>137.80000000000001</v>
      </c>
      <c r="D3026" s="34">
        <v>149.80000000000001</v>
      </c>
      <c r="E3026" s="34">
        <v>2.25</v>
      </c>
      <c r="F3026" s="34">
        <v>12.5</v>
      </c>
      <c r="G3026" s="34">
        <v>7.2</v>
      </c>
      <c r="H3026" s="34">
        <v>94</v>
      </c>
      <c r="I3026" s="34">
        <v>164.75</v>
      </c>
      <c r="J3026" s="34"/>
      <c r="K3026" s="24">
        <f t="shared" si="416"/>
        <v>125.316</v>
      </c>
      <c r="L3026" s="34"/>
      <c r="M3026" s="24">
        <v>15.34</v>
      </c>
      <c r="N3026" s="76">
        <f t="shared" si="417"/>
        <v>0.1224105461393597</v>
      </c>
      <c r="O3026" s="34"/>
      <c r="P3026" s="34"/>
      <c r="Q3026" s="34"/>
      <c r="R3026" s="34">
        <v>102.5</v>
      </c>
      <c r="S3026" s="34">
        <v>177.5</v>
      </c>
      <c r="T3026" s="34">
        <v>139.6</v>
      </c>
      <c r="U3026" s="34">
        <v>119.8</v>
      </c>
      <c r="V3026" s="34"/>
      <c r="Y3026" s="78"/>
    </row>
    <row r="3027" spans="1:25" outlineLevel="1" x14ac:dyDescent="0.2">
      <c r="A3027" s="27">
        <f t="shared" ref="A3027:B3032" si="421">A3026+1</f>
        <v>3022</v>
      </c>
      <c r="B3027" s="50">
        <f t="shared" si="421"/>
        <v>44169</v>
      </c>
      <c r="C3027" s="34">
        <v>145.30000000000001</v>
      </c>
      <c r="D3027" s="34">
        <v>156.9</v>
      </c>
      <c r="E3027" s="34">
        <v>2.4</v>
      </c>
      <c r="F3027" s="34">
        <v>12.2</v>
      </c>
      <c r="G3027" s="34">
        <v>7.65</v>
      </c>
      <c r="H3027" s="34">
        <v>93.5</v>
      </c>
      <c r="I3027" s="34">
        <v>164.75</v>
      </c>
      <c r="J3027" s="34"/>
      <c r="K3027" s="24">
        <f t="shared" si="416"/>
        <v>132.14800000000002</v>
      </c>
      <c r="L3027" s="34"/>
      <c r="M3027" s="24">
        <v>16.05</v>
      </c>
      <c r="N3027" s="76">
        <f t="shared" si="417"/>
        <v>0.12145473257257013</v>
      </c>
      <c r="O3027" s="34"/>
      <c r="P3027" s="34"/>
      <c r="Q3027" s="34"/>
      <c r="R3027" s="34">
        <v>101</v>
      </c>
      <c r="S3027" s="34">
        <v>177.5</v>
      </c>
      <c r="T3027" s="34">
        <v>147.19999999999999</v>
      </c>
      <c r="U3027" s="34">
        <v>126.1</v>
      </c>
      <c r="V3027" s="34"/>
      <c r="Y3027" s="78"/>
    </row>
    <row r="3028" spans="1:25" outlineLevel="1" x14ac:dyDescent="0.2">
      <c r="A3028" s="27">
        <f t="shared" si="421"/>
        <v>3023</v>
      </c>
      <c r="B3028" s="50">
        <f>B3027+3</f>
        <v>44172</v>
      </c>
      <c r="C3028" s="34">
        <v>147.55000000000001</v>
      </c>
      <c r="D3028" s="34">
        <v>159.05000000000001</v>
      </c>
      <c r="E3028" s="34">
        <v>2.4500000000000002</v>
      </c>
      <c r="F3028" s="34">
        <v>11.5</v>
      </c>
      <c r="G3028" s="34">
        <v>7.4</v>
      </c>
      <c r="H3028" s="34">
        <v>94</v>
      </c>
      <c r="I3028" s="34">
        <v>165</v>
      </c>
      <c r="J3028" s="34"/>
      <c r="K3028" s="24">
        <f t="shared" ref="K3028" si="422">+D3028*0.92-F3028</f>
        <v>134.82600000000002</v>
      </c>
      <c r="L3028" s="34"/>
      <c r="M3028" s="24">
        <v>16.28</v>
      </c>
      <c r="N3028" s="76">
        <f t="shared" ref="N3028" si="423">+M3028/K3028</f>
        <v>0.12074822363639059</v>
      </c>
      <c r="O3028" s="34"/>
      <c r="P3028" s="34"/>
      <c r="Q3028" s="34"/>
      <c r="R3028" s="34">
        <v>102</v>
      </c>
      <c r="S3028" s="34">
        <v>179</v>
      </c>
      <c r="T3028" s="34">
        <v>149.65</v>
      </c>
      <c r="U3028" s="34">
        <v>128.35</v>
      </c>
      <c r="V3028" s="34"/>
      <c r="Y3028" s="78"/>
    </row>
    <row r="3029" spans="1:25" outlineLevel="1" x14ac:dyDescent="0.2">
      <c r="A3029" s="27">
        <f t="shared" si="421"/>
        <v>3024</v>
      </c>
      <c r="B3029" s="50">
        <f t="shared" si="421"/>
        <v>44173</v>
      </c>
      <c r="C3029" s="34">
        <v>149.94999999999999</v>
      </c>
      <c r="D3029" s="34">
        <v>161.44999999999999</v>
      </c>
      <c r="E3029" s="34">
        <v>2.4500000000000002</v>
      </c>
      <c r="F3029" s="34">
        <v>11.45</v>
      </c>
      <c r="G3029" s="34">
        <v>6.65</v>
      </c>
      <c r="H3029" s="34">
        <v>94</v>
      </c>
      <c r="I3029" s="34">
        <v>168</v>
      </c>
      <c r="J3029" s="34"/>
      <c r="K3029" s="24">
        <f t="shared" ref="K3029:K3031" si="424">+D3029*0.92-F3029</f>
        <v>137.084</v>
      </c>
      <c r="L3029" s="34"/>
      <c r="M3029" s="24">
        <v>16.190000000000001</v>
      </c>
      <c r="N3029" s="76">
        <f t="shared" ref="N3029:N3031" si="425">+M3029/K3029</f>
        <v>0.11810276910507427</v>
      </c>
      <c r="O3029" s="34"/>
      <c r="P3029" s="34"/>
      <c r="Q3029" s="34"/>
      <c r="R3029" s="34">
        <v>102</v>
      </c>
      <c r="S3029" s="34">
        <v>182.5</v>
      </c>
      <c r="T3029" s="34">
        <v>152.1</v>
      </c>
      <c r="U3029" s="34">
        <v>129.9</v>
      </c>
      <c r="V3029" s="34"/>
      <c r="Y3029" s="78"/>
    </row>
    <row r="3030" spans="1:25" outlineLevel="1" x14ac:dyDescent="0.2">
      <c r="A3030" s="27">
        <f t="shared" si="421"/>
        <v>3025</v>
      </c>
      <c r="B3030" s="50">
        <f t="shared" si="421"/>
        <v>44174</v>
      </c>
      <c r="C3030" s="34">
        <v>150.75</v>
      </c>
      <c r="D3030" s="34">
        <v>162</v>
      </c>
      <c r="E3030" s="34">
        <v>2.5</v>
      </c>
      <c r="F3030" s="34">
        <v>11.65</v>
      </c>
      <c r="G3030" s="34">
        <v>6.5</v>
      </c>
      <c r="H3030" s="34">
        <v>94</v>
      </c>
      <c r="I3030" s="34">
        <v>168.5</v>
      </c>
      <c r="J3030" s="34"/>
      <c r="K3030" s="24">
        <f t="shared" si="424"/>
        <v>137.39000000000001</v>
      </c>
      <c r="L3030" s="34"/>
      <c r="M3030" s="24">
        <v>16.09</v>
      </c>
      <c r="N3030" s="76">
        <f t="shared" si="425"/>
        <v>0.117111871315234</v>
      </c>
      <c r="O3030" s="34"/>
      <c r="P3030" s="34"/>
      <c r="Q3030" s="34"/>
      <c r="R3030" s="34">
        <v>102</v>
      </c>
      <c r="S3030" s="34">
        <v>184</v>
      </c>
      <c r="T3030" s="34">
        <v>152.9</v>
      </c>
      <c r="U3030" s="34">
        <v>130.05000000000001</v>
      </c>
      <c r="V3030" s="34"/>
      <c r="Y3030" s="78"/>
    </row>
    <row r="3031" spans="1:25" outlineLevel="1" x14ac:dyDescent="0.2">
      <c r="A3031" s="27">
        <f t="shared" si="421"/>
        <v>3026</v>
      </c>
      <c r="B3031" s="50">
        <f t="shared" si="421"/>
        <v>44175</v>
      </c>
      <c r="C3031" s="34">
        <v>158.25</v>
      </c>
      <c r="D3031" s="34">
        <v>168.75</v>
      </c>
      <c r="E3031" s="34">
        <v>2.6</v>
      </c>
      <c r="F3031" s="34">
        <v>12.25</v>
      </c>
      <c r="G3031" s="34">
        <v>6.8</v>
      </c>
      <c r="H3031" s="34">
        <v>93.5</v>
      </c>
      <c r="I3031" s="34">
        <v>168.5</v>
      </c>
      <c r="J3031" s="34"/>
      <c r="K3031" s="24">
        <f t="shared" si="424"/>
        <v>143</v>
      </c>
      <c r="L3031" s="34"/>
      <c r="M3031" s="24">
        <v>17</v>
      </c>
      <c r="N3031" s="76">
        <f t="shared" si="425"/>
        <v>0.11888111888111888</v>
      </c>
      <c r="O3031" s="34"/>
      <c r="P3031" s="34"/>
      <c r="Q3031" s="34"/>
      <c r="R3031" s="34">
        <v>101</v>
      </c>
      <c r="S3031" s="34">
        <v>184</v>
      </c>
      <c r="T3031" s="34">
        <v>160.5</v>
      </c>
      <c r="U3031" s="34">
        <v>136.6</v>
      </c>
      <c r="V3031" s="34"/>
      <c r="Y3031" s="78"/>
    </row>
    <row r="3032" spans="1:25" outlineLevel="1" x14ac:dyDescent="0.2">
      <c r="A3032" s="27">
        <f t="shared" si="421"/>
        <v>3027</v>
      </c>
      <c r="B3032" s="50">
        <f t="shared" si="421"/>
        <v>44176</v>
      </c>
      <c r="C3032" s="34">
        <v>160.69999999999999</v>
      </c>
      <c r="D3032" s="34">
        <v>171.2</v>
      </c>
      <c r="E3032" s="34">
        <v>2.65</v>
      </c>
      <c r="F3032" s="34">
        <v>12.65</v>
      </c>
      <c r="G3032" s="34">
        <v>6.85</v>
      </c>
      <c r="H3032" s="34">
        <v>93.5</v>
      </c>
      <c r="I3032" s="34">
        <v>168.5</v>
      </c>
      <c r="J3032" s="34"/>
      <c r="K3032" s="24">
        <f t="shared" ref="K3032" si="426">+D3032*0.92-F3032</f>
        <v>144.85399999999998</v>
      </c>
      <c r="L3032" s="34"/>
      <c r="M3032" s="24">
        <v>16.86</v>
      </c>
      <c r="N3032" s="76">
        <f t="shared" ref="N3032" si="427">+M3032/K3032</f>
        <v>0.11639305783754678</v>
      </c>
      <c r="O3032" s="34"/>
      <c r="P3032" s="34"/>
      <c r="Q3032" s="34"/>
      <c r="R3032" s="34">
        <v>101.5</v>
      </c>
      <c r="S3032" s="34">
        <v>184</v>
      </c>
      <c r="T3032" s="34">
        <v>163</v>
      </c>
      <c r="U3032" s="34">
        <v>138.75</v>
      </c>
      <c r="V3032" s="34"/>
      <c r="Y3032" s="78"/>
    </row>
    <row r="3033" spans="1:25" outlineLevel="1" x14ac:dyDescent="0.2">
      <c r="A3033" s="27">
        <f t="shared" ref="A3033" si="428">A3032+1</f>
        <v>3028</v>
      </c>
      <c r="B3033" s="50">
        <f>B3032+3</f>
        <v>44179</v>
      </c>
      <c r="C3033" s="34">
        <v>154.5</v>
      </c>
      <c r="D3033" s="34">
        <v>165.5</v>
      </c>
      <c r="E3033" s="34">
        <v>2.65</v>
      </c>
      <c r="F3033" s="34">
        <v>13.5</v>
      </c>
      <c r="G3033" s="34">
        <v>6.8</v>
      </c>
      <c r="H3033" s="34">
        <v>93</v>
      </c>
      <c r="I3033" s="34">
        <v>168.5</v>
      </c>
      <c r="J3033" s="34"/>
      <c r="K3033" s="24">
        <f t="shared" ref="K3033:K3037" si="429">+D3033*0.92-F3033</f>
        <v>138.76000000000002</v>
      </c>
      <c r="L3033" s="34"/>
      <c r="M3033" s="24">
        <v>16.46</v>
      </c>
      <c r="N3033" s="76">
        <f t="shared" ref="N3033:N3037" si="430">+M3033/K3033</f>
        <v>0.11862208129143845</v>
      </c>
      <c r="O3033" s="34"/>
      <c r="P3033" s="34"/>
      <c r="Q3033" s="34"/>
      <c r="R3033" s="34">
        <v>100.5</v>
      </c>
      <c r="S3033" s="34">
        <v>184</v>
      </c>
      <c r="T3033" s="34">
        <v>156.69999999999999</v>
      </c>
      <c r="U3033" s="34">
        <v>134.6</v>
      </c>
      <c r="V3033" s="34"/>
      <c r="Y3033" s="78"/>
    </row>
    <row r="3034" spans="1:25" outlineLevel="1" x14ac:dyDescent="0.2">
      <c r="A3034" s="27">
        <f t="shared" ref="A3034:B3034" si="431">A3033+1</f>
        <v>3029</v>
      </c>
      <c r="B3034" s="50">
        <f t="shared" si="431"/>
        <v>44180</v>
      </c>
      <c r="C3034" s="34">
        <v>155.75</v>
      </c>
      <c r="D3034" s="34">
        <v>166.75</v>
      </c>
      <c r="E3034" s="34">
        <v>2.5499999999999998</v>
      </c>
      <c r="F3034" s="34">
        <v>14.9</v>
      </c>
      <c r="G3034" s="34">
        <v>6.9</v>
      </c>
      <c r="H3034" s="34">
        <v>93</v>
      </c>
      <c r="I3034" s="34">
        <v>168.5</v>
      </c>
      <c r="J3034" s="34"/>
      <c r="K3034" s="24">
        <f t="shared" si="429"/>
        <v>138.51</v>
      </c>
      <c r="L3034" s="34"/>
      <c r="M3034" s="24">
        <v>16.670000000000002</v>
      </c>
      <c r="N3034" s="76">
        <f t="shared" si="430"/>
        <v>0.12035232113204825</v>
      </c>
      <c r="O3034" s="34"/>
      <c r="P3034" s="34"/>
      <c r="Q3034" s="34"/>
      <c r="R3034" s="34">
        <v>100.5</v>
      </c>
      <c r="S3034" s="34">
        <v>184.5</v>
      </c>
      <c r="T3034" s="34">
        <v>158</v>
      </c>
      <c r="U3034" s="34">
        <v>135</v>
      </c>
      <c r="V3034" s="34"/>
      <c r="Y3034" s="78"/>
    </row>
    <row r="3035" spans="1:25" outlineLevel="1" x14ac:dyDescent="0.2">
      <c r="A3035" s="27">
        <f t="shared" ref="A3035:B3035" si="432">A3034+1</f>
        <v>3030</v>
      </c>
      <c r="B3035" s="50">
        <f t="shared" si="432"/>
        <v>44181</v>
      </c>
      <c r="C3035" s="34">
        <v>157.05000000000001</v>
      </c>
      <c r="D3035" s="34">
        <v>168.05</v>
      </c>
      <c r="E3035" s="34">
        <v>2.6</v>
      </c>
      <c r="F3035" s="34">
        <v>14.9</v>
      </c>
      <c r="G3035" s="34">
        <v>6.9</v>
      </c>
      <c r="H3035" s="34">
        <v>93</v>
      </c>
      <c r="I3035" s="34">
        <v>169</v>
      </c>
      <c r="J3035" s="34"/>
      <c r="K3035" s="24">
        <f t="shared" si="429"/>
        <v>139.70600000000002</v>
      </c>
      <c r="L3035" s="34"/>
      <c r="M3035" s="24">
        <v>16.940000000000001</v>
      </c>
      <c r="N3035" s="76">
        <f t="shared" si="430"/>
        <v>0.12125463473293917</v>
      </c>
      <c r="O3035" s="34"/>
      <c r="P3035" s="34"/>
      <c r="Q3035" s="34"/>
      <c r="R3035" s="34">
        <v>100.5</v>
      </c>
      <c r="S3035" s="34">
        <v>185</v>
      </c>
      <c r="T3035" s="34">
        <v>159.30000000000001</v>
      </c>
      <c r="U3035" s="34">
        <v>136.05000000000001</v>
      </c>
      <c r="V3035" s="34"/>
      <c r="Y3035" s="78"/>
    </row>
    <row r="3036" spans="1:25" outlineLevel="1" x14ac:dyDescent="0.2">
      <c r="A3036" s="27">
        <f t="shared" ref="A3036:B3036" si="433">A3035+1</f>
        <v>3031</v>
      </c>
      <c r="B3036" s="50">
        <f t="shared" si="433"/>
        <v>44182</v>
      </c>
      <c r="C3036" s="34">
        <v>158.69999999999999</v>
      </c>
      <c r="D3036" s="34">
        <v>169.7</v>
      </c>
      <c r="E3036" s="34">
        <v>2.6</v>
      </c>
      <c r="F3036" s="34">
        <v>14.9</v>
      </c>
      <c r="G3036" s="34">
        <v>7</v>
      </c>
      <c r="H3036" s="34">
        <v>92.75</v>
      </c>
      <c r="I3036" s="34">
        <v>171</v>
      </c>
      <c r="J3036" s="34"/>
      <c r="K3036" s="24">
        <f t="shared" si="429"/>
        <v>141.22399999999999</v>
      </c>
      <c r="L3036" s="34"/>
      <c r="M3036" s="24">
        <v>17.23</v>
      </c>
      <c r="N3036" s="76">
        <f t="shared" si="430"/>
        <v>0.12200475839800602</v>
      </c>
      <c r="O3036" s="34"/>
      <c r="P3036" s="34"/>
      <c r="Q3036" s="34"/>
      <c r="R3036" s="34">
        <v>100.25</v>
      </c>
      <c r="S3036" s="34">
        <v>191.5</v>
      </c>
      <c r="T3036" s="34">
        <v>161</v>
      </c>
      <c r="U3036" s="34">
        <v>137.5</v>
      </c>
      <c r="V3036" s="34"/>
      <c r="Y3036" s="78"/>
    </row>
    <row r="3037" spans="1:25" outlineLevel="1" x14ac:dyDescent="0.2">
      <c r="A3037" s="27">
        <f t="shared" ref="A3037:B3038" si="434">A3036+1</f>
        <v>3032</v>
      </c>
      <c r="B3037" s="50">
        <f t="shared" si="434"/>
        <v>44183</v>
      </c>
      <c r="C3037" s="34">
        <v>164.15</v>
      </c>
      <c r="D3037" s="34">
        <v>175.15</v>
      </c>
      <c r="E3037" s="34">
        <v>2.7</v>
      </c>
      <c r="F3037" s="34">
        <v>15.5</v>
      </c>
      <c r="G3037" s="34">
        <v>7.15</v>
      </c>
      <c r="H3037" s="34">
        <v>92.5</v>
      </c>
      <c r="I3037" s="34">
        <v>171.5</v>
      </c>
      <c r="J3037" s="34"/>
      <c r="K3037" s="24">
        <f t="shared" si="429"/>
        <v>145.63800000000001</v>
      </c>
      <c r="L3037" s="34"/>
      <c r="M3037" s="24">
        <v>17.37</v>
      </c>
      <c r="N3037" s="76">
        <f t="shared" si="430"/>
        <v>0.1192683228278334</v>
      </c>
      <c r="O3037" s="34"/>
      <c r="P3037" s="34"/>
      <c r="Q3037" s="34"/>
      <c r="R3037" s="34">
        <v>100</v>
      </c>
      <c r="S3037" s="34">
        <v>192.5</v>
      </c>
      <c r="T3037" s="34">
        <v>166.5</v>
      </c>
      <c r="U3037" s="34">
        <v>142</v>
      </c>
      <c r="V3037" s="34"/>
      <c r="Y3037" s="78"/>
    </row>
    <row r="3038" spans="1:25" outlineLevel="1" x14ac:dyDescent="0.2">
      <c r="A3038" s="27">
        <f t="shared" si="434"/>
        <v>3033</v>
      </c>
      <c r="B3038" s="50">
        <f>B3037+3</f>
        <v>44186</v>
      </c>
      <c r="C3038" s="34">
        <v>176.9</v>
      </c>
      <c r="D3038" s="34">
        <v>187.9</v>
      </c>
      <c r="E3038" s="34">
        <v>2.9</v>
      </c>
      <c r="F3038" s="34">
        <v>15.5</v>
      </c>
      <c r="G3038" s="34">
        <v>7.25</v>
      </c>
      <c r="H3038" s="34">
        <v>92.5</v>
      </c>
      <c r="I3038" s="34">
        <v>172</v>
      </c>
      <c r="J3038" s="34"/>
      <c r="K3038" s="24">
        <f t="shared" ref="K3038" si="435">+D3038*0.92-F3038</f>
        <v>157.36800000000002</v>
      </c>
      <c r="L3038" s="34"/>
      <c r="M3038" s="24">
        <v>17</v>
      </c>
      <c r="N3038" s="76">
        <f t="shared" ref="N3038" si="436">+M3038/K3038</f>
        <v>0.1080270448884144</v>
      </c>
      <c r="O3038" s="34"/>
      <c r="P3038" s="34"/>
      <c r="Q3038" s="34"/>
      <c r="R3038" s="34">
        <v>100</v>
      </c>
      <c r="S3038" s="34">
        <v>193</v>
      </c>
      <c r="T3038" s="34">
        <v>179.45</v>
      </c>
      <c r="U3038" s="34">
        <v>153.30000000000001</v>
      </c>
      <c r="V3038" s="34"/>
      <c r="Y3038" s="78"/>
    </row>
    <row r="3039" spans="1:25" outlineLevel="1" x14ac:dyDescent="0.2">
      <c r="A3039" s="27">
        <f t="shared" ref="A3039:B3039" si="437">A3038+1</f>
        <v>3034</v>
      </c>
      <c r="B3039" s="50">
        <f t="shared" si="437"/>
        <v>44187</v>
      </c>
      <c r="C3039" s="34">
        <v>167</v>
      </c>
      <c r="D3039" s="34">
        <v>180.5</v>
      </c>
      <c r="E3039" s="34">
        <v>2.75</v>
      </c>
      <c r="F3039" s="34">
        <v>15.9</v>
      </c>
      <c r="G3039" s="34">
        <v>7.5</v>
      </c>
      <c r="H3039" s="34">
        <v>93</v>
      </c>
      <c r="I3039" s="34">
        <v>173</v>
      </c>
      <c r="J3039" s="34"/>
      <c r="K3039" s="24">
        <f t="shared" ref="K3039:K3042" si="438">+D3039*0.92-F3039</f>
        <v>150.16</v>
      </c>
      <c r="L3039" s="34"/>
      <c r="M3039" s="24">
        <v>16.8</v>
      </c>
      <c r="N3039" s="76">
        <f t="shared" ref="N3039:N3041" si="439">+M3039/K3039</f>
        <v>0.11188066062866277</v>
      </c>
      <c r="O3039" s="34"/>
      <c r="P3039" s="34"/>
      <c r="Q3039" s="34"/>
      <c r="R3039" s="34">
        <v>100.5</v>
      </c>
      <c r="S3039" s="34">
        <v>196</v>
      </c>
      <c r="T3039" s="34">
        <v>169.4</v>
      </c>
      <c r="U3039" s="34">
        <v>143.9</v>
      </c>
      <c r="V3039" s="34"/>
      <c r="Y3039" s="78"/>
    </row>
    <row r="3040" spans="1:25" outlineLevel="1" x14ac:dyDescent="0.2">
      <c r="A3040" s="27">
        <f t="shared" ref="A3040:B3040" si="440">A3039+1</f>
        <v>3035</v>
      </c>
      <c r="B3040" s="50">
        <f t="shared" si="440"/>
        <v>44188</v>
      </c>
      <c r="C3040" s="34">
        <v>163.05000000000001</v>
      </c>
      <c r="D3040" s="34">
        <v>177.05</v>
      </c>
      <c r="E3040" s="34">
        <v>2.7</v>
      </c>
      <c r="F3040" s="34">
        <v>16.100000000000001</v>
      </c>
      <c r="G3040" s="34">
        <v>8.1999999999999993</v>
      </c>
      <c r="H3040" s="34">
        <v>93.5</v>
      </c>
      <c r="I3040" s="34">
        <v>182</v>
      </c>
      <c r="J3040" s="34"/>
      <c r="K3040" s="24">
        <f t="shared" si="438"/>
        <v>146.78600000000003</v>
      </c>
      <c r="L3040" s="34"/>
      <c r="M3040" s="24">
        <v>16.829999999999998</v>
      </c>
      <c r="N3040" s="76">
        <f t="shared" si="439"/>
        <v>0.11465671113048925</v>
      </c>
      <c r="O3040" s="34"/>
      <c r="P3040" s="34"/>
      <c r="Q3040" s="34"/>
      <c r="R3040" s="34">
        <v>101</v>
      </c>
      <c r="S3040" s="34">
        <v>201</v>
      </c>
      <c r="T3040" s="34">
        <v>165.4</v>
      </c>
      <c r="U3040" s="34">
        <v>140.30000000000001</v>
      </c>
      <c r="V3040" s="34"/>
      <c r="Y3040" s="78"/>
    </row>
    <row r="3041" spans="1:25" outlineLevel="1" x14ac:dyDescent="0.2">
      <c r="A3041" s="27">
        <f t="shared" ref="A3041:B3042" si="441">A3040+1</f>
        <v>3036</v>
      </c>
      <c r="B3041" s="50">
        <f t="shared" si="441"/>
        <v>44189</v>
      </c>
      <c r="C3041" s="34">
        <v>166.5</v>
      </c>
      <c r="D3041" s="34">
        <v>179.65</v>
      </c>
      <c r="E3041" s="34">
        <v>2.75</v>
      </c>
      <c r="F3041" s="34">
        <v>16.100000000000001</v>
      </c>
      <c r="G3041" s="34">
        <v>8.1999999999999993</v>
      </c>
      <c r="H3041" s="34">
        <v>93.5</v>
      </c>
      <c r="I3041" s="34">
        <v>182</v>
      </c>
      <c r="J3041" s="34"/>
      <c r="K3041" s="24">
        <f t="shared" si="438"/>
        <v>149.17800000000003</v>
      </c>
      <c r="L3041" s="34"/>
      <c r="M3041" s="24">
        <v>16.89</v>
      </c>
      <c r="N3041" s="76">
        <f t="shared" si="439"/>
        <v>0.11322044805534326</v>
      </c>
      <c r="O3041" s="34"/>
      <c r="P3041" s="34"/>
      <c r="Q3041" s="34"/>
      <c r="R3041" s="34">
        <v>101.5</v>
      </c>
      <c r="S3041" s="34">
        <v>201</v>
      </c>
      <c r="T3041" s="34">
        <v>168.9</v>
      </c>
      <c r="U3041" s="34">
        <v>143.5</v>
      </c>
      <c r="V3041" s="34"/>
      <c r="Y3041" s="78"/>
    </row>
    <row r="3042" spans="1:25" outlineLevel="1" x14ac:dyDescent="0.2">
      <c r="A3042" s="27">
        <f t="shared" si="441"/>
        <v>3037</v>
      </c>
      <c r="B3042" s="124">
        <f t="shared" si="441"/>
        <v>44190</v>
      </c>
      <c r="C3042" s="75">
        <f>C3041</f>
        <v>166.5</v>
      </c>
      <c r="D3042" s="75">
        <f t="shared" ref="D3042:I3042" si="442">D3041</f>
        <v>179.65</v>
      </c>
      <c r="E3042" s="75">
        <f t="shared" si="442"/>
        <v>2.75</v>
      </c>
      <c r="F3042" s="75">
        <f t="shared" si="442"/>
        <v>16.100000000000001</v>
      </c>
      <c r="G3042" s="75">
        <f t="shared" si="442"/>
        <v>8.1999999999999993</v>
      </c>
      <c r="H3042" s="75">
        <f t="shared" si="442"/>
        <v>93.5</v>
      </c>
      <c r="I3042" s="75">
        <f t="shared" si="442"/>
        <v>182</v>
      </c>
      <c r="J3042" s="75"/>
      <c r="K3042" s="91">
        <f t="shared" si="438"/>
        <v>149.17800000000003</v>
      </c>
      <c r="L3042" s="75"/>
      <c r="M3042" s="91">
        <v>16.89</v>
      </c>
      <c r="N3042" s="101">
        <f t="shared" ref="N3042" si="443">+M3042/K3042</f>
        <v>0.11322044805534326</v>
      </c>
      <c r="O3042" s="75"/>
      <c r="P3042" s="75"/>
      <c r="Q3042" s="75"/>
      <c r="R3042" s="75">
        <f t="shared" ref="R3042" si="444">R3041</f>
        <v>101.5</v>
      </c>
      <c r="S3042" s="75">
        <f t="shared" ref="S3042" si="445">S3041</f>
        <v>201</v>
      </c>
      <c r="T3042" s="75">
        <f t="shared" ref="T3042" si="446">T3041</f>
        <v>168.9</v>
      </c>
      <c r="U3042" s="75">
        <f t="shared" ref="U3042" si="447">U3041</f>
        <v>143.5</v>
      </c>
      <c r="V3042" s="34"/>
      <c r="Y3042" s="78"/>
    </row>
    <row r="3043" spans="1:25" outlineLevel="1" x14ac:dyDescent="0.2">
      <c r="A3043" s="27">
        <f t="shared" ref="A3043" si="448">A3042+1</f>
        <v>3038</v>
      </c>
      <c r="B3043" s="50">
        <f>B3042+3</f>
        <v>44193</v>
      </c>
      <c r="C3043" s="34">
        <v>164.25</v>
      </c>
      <c r="D3043" s="34">
        <v>177.4</v>
      </c>
      <c r="E3043" s="34">
        <v>2.7</v>
      </c>
      <c r="F3043" s="34">
        <v>15.5</v>
      </c>
      <c r="G3043" s="34">
        <v>7.2</v>
      </c>
      <c r="H3043" s="34">
        <v>93.5</v>
      </c>
      <c r="I3043" s="34">
        <v>182</v>
      </c>
      <c r="J3043" s="34"/>
      <c r="K3043" s="24">
        <f t="shared" ref="K3043:K3047" si="449">+D3043*0.92-F3043</f>
        <v>147.708</v>
      </c>
      <c r="L3043" s="34"/>
      <c r="M3043" s="24">
        <v>16.73</v>
      </c>
      <c r="N3043" s="76">
        <f t="shared" ref="N3043:N3047" si="450">+M3043/K3043</f>
        <v>0.11326400736588405</v>
      </c>
      <c r="O3043" s="34"/>
      <c r="P3043" s="34"/>
      <c r="Q3043" s="34"/>
      <c r="R3043" s="34">
        <v>102.5</v>
      </c>
      <c r="S3043" s="34">
        <v>201</v>
      </c>
      <c r="T3043" s="34">
        <v>166.6</v>
      </c>
      <c r="U3043" s="34">
        <v>141.30000000000001</v>
      </c>
      <c r="V3043" s="34"/>
      <c r="Y3043" s="78"/>
    </row>
    <row r="3044" spans="1:25" outlineLevel="1" x14ac:dyDescent="0.2">
      <c r="A3044" s="27">
        <f t="shared" ref="A3044:B3044" si="451">A3043+1</f>
        <v>3039</v>
      </c>
      <c r="B3044" s="50">
        <f t="shared" si="451"/>
        <v>44194</v>
      </c>
      <c r="C3044" s="34">
        <v>162.5</v>
      </c>
      <c r="D3044" s="34">
        <v>176.6</v>
      </c>
      <c r="E3044" s="34">
        <v>2.65</v>
      </c>
      <c r="F3044" s="34">
        <v>14.8</v>
      </c>
      <c r="G3044" s="34">
        <v>7.05</v>
      </c>
      <c r="H3044" s="34">
        <v>93.5</v>
      </c>
      <c r="I3044" s="34">
        <v>182</v>
      </c>
      <c r="J3044" s="34"/>
      <c r="K3044" s="24">
        <f t="shared" si="449"/>
        <v>147.672</v>
      </c>
      <c r="L3044" s="34"/>
      <c r="M3044" s="24">
        <v>16.84</v>
      </c>
      <c r="N3044" s="76">
        <f t="shared" si="450"/>
        <v>0.1140365133539195</v>
      </c>
      <c r="O3044" s="34"/>
      <c r="P3044" s="34"/>
      <c r="Q3044" s="34"/>
      <c r="R3044" s="34">
        <v>102.5</v>
      </c>
      <c r="S3044" s="34">
        <v>201</v>
      </c>
      <c r="T3044" s="34">
        <v>164.85</v>
      </c>
      <c r="U3044" s="34">
        <v>139.19999999999999</v>
      </c>
      <c r="V3044" s="34"/>
      <c r="Y3044" s="78"/>
    </row>
    <row r="3045" spans="1:25" outlineLevel="1" x14ac:dyDescent="0.2">
      <c r="A3045" s="27">
        <f t="shared" ref="A3045:B3045" si="452">A3044+1</f>
        <v>3040</v>
      </c>
      <c r="B3045" s="50">
        <f t="shared" si="452"/>
        <v>44195</v>
      </c>
      <c r="C3045" s="34">
        <v>158.9</v>
      </c>
      <c r="D3045" s="34">
        <v>173.4</v>
      </c>
      <c r="E3045" s="34">
        <v>2.6</v>
      </c>
      <c r="F3045" s="34">
        <v>15.15</v>
      </c>
      <c r="G3045" s="34">
        <v>7.35</v>
      </c>
      <c r="H3045" s="34">
        <v>93.5</v>
      </c>
      <c r="I3045" s="34">
        <v>182.5</v>
      </c>
      <c r="J3045" s="34"/>
      <c r="K3045" s="24">
        <f t="shared" si="449"/>
        <v>144.37800000000001</v>
      </c>
      <c r="L3045" s="34"/>
      <c r="M3045" s="24">
        <v>16.95</v>
      </c>
      <c r="N3045" s="76">
        <f t="shared" si="450"/>
        <v>0.11740015791879647</v>
      </c>
      <c r="O3045" s="34"/>
      <c r="P3045" s="34"/>
      <c r="Q3045" s="34"/>
      <c r="R3045" s="34">
        <v>102.5</v>
      </c>
      <c r="S3045" s="34">
        <v>202</v>
      </c>
      <c r="T3045" s="34">
        <v>161.19999999999999</v>
      </c>
      <c r="U3045" s="34">
        <v>137.25</v>
      </c>
      <c r="V3045" s="34"/>
      <c r="Y3045" s="78"/>
    </row>
    <row r="3046" spans="1:25" outlineLevel="1" x14ac:dyDescent="0.2">
      <c r="A3046" s="27">
        <f t="shared" ref="A3046:B3046" si="453">A3045+1</f>
        <v>3041</v>
      </c>
      <c r="B3046" s="50">
        <f t="shared" si="453"/>
        <v>44196</v>
      </c>
      <c r="C3046" s="34">
        <v>159.19999999999999</v>
      </c>
      <c r="D3046" s="34">
        <v>173.7</v>
      </c>
      <c r="E3046" s="34">
        <v>2.6</v>
      </c>
      <c r="F3046" s="34">
        <v>14.9</v>
      </c>
      <c r="G3046" s="34">
        <v>7.55</v>
      </c>
      <c r="H3046" s="34">
        <v>93.5</v>
      </c>
      <c r="I3046" s="34">
        <v>182.5</v>
      </c>
      <c r="J3046" s="34"/>
      <c r="K3046" s="24">
        <f t="shared" si="449"/>
        <v>144.904</v>
      </c>
      <c r="L3046" s="34"/>
      <c r="M3046" s="24">
        <v>16.760000000000002</v>
      </c>
      <c r="N3046" s="76">
        <f t="shared" si="450"/>
        <v>0.11566278363606251</v>
      </c>
      <c r="O3046" s="34"/>
      <c r="P3046" s="34"/>
      <c r="Q3046" s="34"/>
      <c r="R3046" s="34">
        <v>102.5</v>
      </c>
      <c r="S3046" s="34">
        <v>202</v>
      </c>
      <c r="T3046" s="34">
        <v>161.5</v>
      </c>
      <c r="U3046" s="34">
        <v>136.15</v>
      </c>
      <c r="V3046" s="34"/>
      <c r="Y3046" s="78"/>
    </row>
    <row r="3047" spans="1:25" outlineLevel="1" x14ac:dyDescent="0.2">
      <c r="A3047" s="27">
        <f t="shared" ref="A3047:B3048" si="454">A3046+1</f>
        <v>3042</v>
      </c>
      <c r="B3047" s="124">
        <f t="shared" si="454"/>
        <v>44197</v>
      </c>
      <c r="C3047" s="75">
        <f>C3046</f>
        <v>159.19999999999999</v>
      </c>
      <c r="D3047" s="75">
        <f t="shared" ref="D3047:I3047" si="455">D3046</f>
        <v>173.7</v>
      </c>
      <c r="E3047" s="75">
        <f t="shared" si="455"/>
        <v>2.6</v>
      </c>
      <c r="F3047" s="75">
        <f t="shared" si="455"/>
        <v>14.9</v>
      </c>
      <c r="G3047" s="75">
        <f t="shared" si="455"/>
        <v>7.55</v>
      </c>
      <c r="H3047" s="75">
        <f t="shared" si="455"/>
        <v>93.5</v>
      </c>
      <c r="I3047" s="75">
        <f t="shared" si="455"/>
        <v>182.5</v>
      </c>
      <c r="J3047" s="75"/>
      <c r="K3047" s="91">
        <f t="shared" si="449"/>
        <v>144.904</v>
      </c>
      <c r="L3047" s="75"/>
      <c r="M3047" s="91">
        <v>16.760000000000002</v>
      </c>
      <c r="N3047" s="101">
        <f t="shared" si="450"/>
        <v>0.11566278363606251</v>
      </c>
      <c r="O3047" s="75"/>
      <c r="P3047" s="75"/>
      <c r="Q3047" s="75"/>
      <c r="R3047" s="75">
        <f t="shared" ref="R3047:U3047" si="456">R3046</f>
        <v>102.5</v>
      </c>
      <c r="S3047" s="75">
        <f t="shared" si="456"/>
        <v>202</v>
      </c>
      <c r="T3047" s="75">
        <f t="shared" si="456"/>
        <v>161.5</v>
      </c>
      <c r="U3047" s="75">
        <f t="shared" si="456"/>
        <v>136.15</v>
      </c>
      <c r="V3047" s="34"/>
      <c r="Y3047" s="78"/>
    </row>
    <row r="3048" spans="1:25" outlineLevel="1" x14ac:dyDescent="0.2">
      <c r="A3048" s="27">
        <f t="shared" si="454"/>
        <v>3043</v>
      </c>
      <c r="B3048" s="50">
        <f>B3047+3</f>
        <v>44200</v>
      </c>
      <c r="C3048" s="34">
        <v>164.5</v>
      </c>
      <c r="D3048" s="34">
        <v>180.65</v>
      </c>
      <c r="E3048" s="34">
        <v>2.7</v>
      </c>
      <c r="F3048" s="34">
        <v>15</v>
      </c>
      <c r="G3048" s="34">
        <v>8.15</v>
      </c>
      <c r="H3048" s="34">
        <v>93.5</v>
      </c>
      <c r="I3048" s="34">
        <v>183</v>
      </c>
      <c r="J3048" s="34"/>
      <c r="K3048" s="24">
        <f t="shared" ref="K3048:K3052" si="457">+D3048*0.92-F3048</f>
        <v>151.19800000000001</v>
      </c>
      <c r="L3048" s="34"/>
      <c r="M3048" s="24">
        <v>17.399999999999999</v>
      </c>
      <c r="N3048" s="76">
        <f t="shared" ref="N3048:N3052" si="458">+M3048/K3048</f>
        <v>0.11508088731332423</v>
      </c>
      <c r="O3048" s="34"/>
      <c r="P3048" s="34"/>
      <c r="Q3048" s="34"/>
      <c r="R3048" s="34">
        <v>102.5</v>
      </c>
      <c r="S3048" s="34">
        <v>203</v>
      </c>
      <c r="T3048" s="34">
        <v>166.85</v>
      </c>
      <c r="U3048" s="34">
        <v>139</v>
      </c>
      <c r="V3048" s="34"/>
      <c r="Y3048" s="78"/>
    </row>
    <row r="3049" spans="1:25" outlineLevel="1" x14ac:dyDescent="0.2">
      <c r="A3049" s="27">
        <f t="shared" ref="A3049:B3049" si="459">A3048+1</f>
        <v>3044</v>
      </c>
      <c r="B3049" s="50">
        <f t="shared" si="459"/>
        <v>44201</v>
      </c>
      <c r="C3049" s="34">
        <v>167.15</v>
      </c>
      <c r="D3049" s="34">
        <v>184.65</v>
      </c>
      <c r="E3049" s="34">
        <v>2.75</v>
      </c>
      <c r="F3049" s="34">
        <v>15.3</v>
      </c>
      <c r="G3049" s="34">
        <v>8.85</v>
      </c>
      <c r="H3049" s="34">
        <v>93.5</v>
      </c>
      <c r="I3049" s="34">
        <v>189</v>
      </c>
      <c r="J3049" s="34"/>
      <c r="K3049" s="24">
        <f t="shared" si="457"/>
        <v>154.578</v>
      </c>
      <c r="L3049" s="34"/>
      <c r="M3049" s="24">
        <v>17.690000000000001</v>
      </c>
      <c r="N3049" s="76">
        <f t="shared" si="458"/>
        <v>0.11444060603708162</v>
      </c>
      <c r="O3049" s="34"/>
      <c r="P3049" s="34"/>
      <c r="Q3049" s="34"/>
      <c r="R3049" s="34">
        <v>102.25</v>
      </c>
      <c r="S3049" s="34">
        <v>214</v>
      </c>
      <c r="T3049" s="34">
        <v>169.8</v>
      </c>
      <c r="U3049" s="34">
        <v>142.35</v>
      </c>
      <c r="V3049" s="34"/>
      <c r="Y3049" s="78"/>
    </row>
    <row r="3050" spans="1:25" outlineLevel="1" x14ac:dyDescent="0.2">
      <c r="A3050" s="27">
        <f t="shared" ref="A3050:B3050" si="460">A3049+1</f>
        <v>3045</v>
      </c>
      <c r="B3050" s="50">
        <f t="shared" si="460"/>
        <v>44202</v>
      </c>
      <c r="C3050" s="34">
        <v>167.95</v>
      </c>
      <c r="D3050" s="34">
        <v>185.45</v>
      </c>
      <c r="E3050" s="34">
        <v>2.75</v>
      </c>
      <c r="F3050" s="34">
        <v>15.3</v>
      </c>
      <c r="G3050" s="34">
        <v>8.8000000000000007</v>
      </c>
      <c r="H3050" s="34">
        <v>93.5</v>
      </c>
      <c r="I3050" s="34">
        <v>191</v>
      </c>
      <c r="J3050" s="34"/>
      <c r="K3050" s="24">
        <f t="shared" si="457"/>
        <v>155.31399999999999</v>
      </c>
      <c r="L3050" s="34"/>
      <c r="M3050" s="24">
        <v>18.16</v>
      </c>
      <c r="N3050" s="76">
        <f t="shared" si="458"/>
        <v>0.11692442406994863</v>
      </c>
      <c r="O3050" s="34"/>
      <c r="P3050" s="34"/>
      <c r="Q3050" s="34"/>
      <c r="R3050" s="34">
        <v>102.25</v>
      </c>
      <c r="S3050" s="34">
        <v>214</v>
      </c>
      <c r="T3050" s="34">
        <v>170.6</v>
      </c>
      <c r="U3050" s="34">
        <v>142.9</v>
      </c>
      <c r="V3050" s="34"/>
      <c r="Y3050" s="78"/>
    </row>
    <row r="3051" spans="1:25" outlineLevel="1" x14ac:dyDescent="0.2">
      <c r="A3051" s="27">
        <f t="shared" ref="A3051:B3051" si="461">A3050+1</f>
        <v>3046</v>
      </c>
      <c r="B3051" s="50">
        <f t="shared" si="461"/>
        <v>44203</v>
      </c>
      <c r="C3051" s="34">
        <v>170.6</v>
      </c>
      <c r="D3051" s="34">
        <v>189.2</v>
      </c>
      <c r="E3051" s="34">
        <v>2.8</v>
      </c>
      <c r="F3051" s="34">
        <v>15.5</v>
      </c>
      <c r="G3051" s="34">
        <v>8.8000000000000007</v>
      </c>
      <c r="H3051" s="34">
        <v>93.5</v>
      </c>
      <c r="I3051" s="34">
        <v>191</v>
      </c>
      <c r="J3051" s="34"/>
      <c r="K3051" s="24">
        <f t="shared" si="457"/>
        <v>158.56399999999999</v>
      </c>
      <c r="L3051" s="34"/>
      <c r="M3051" s="24">
        <v>18.93</v>
      </c>
      <c r="N3051" s="76">
        <f t="shared" si="458"/>
        <v>0.11938397114099039</v>
      </c>
      <c r="O3051" s="34"/>
      <c r="P3051" s="34"/>
      <c r="Q3051" s="34"/>
      <c r="R3051" s="34">
        <v>102</v>
      </c>
      <c r="S3051" s="34">
        <v>214</v>
      </c>
      <c r="T3051" s="34">
        <v>173.3</v>
      </c>
      <c r="U3051" s="34">
        <v>144.85</v>
      </c>
      <c r="V3051" s="34"/>
      <c r="Y3051" s="78"/>
    </row>
    <row r="3052" spans="1:25" outlineLevel="1" x14ac:dyDescent="0.2">
      <c r="A3052" s="27">
        <f t="shared" ref="A3052:B3052" si="462">A3051+1</f>
        <v>3047</v>
      </c>
      <c r="B3052" s="50">
        <f t="shared" si="462"/>
        <v>44204</v>
      </c>
      <c r="C3052" s="34">
        <v>171.75</v>
      </c>
      <c r="D3052" s="34">
        <v>191.75</v>
      </c>
      <c r="E3052" s="34">
        <v>2.8</v>
      </c>
      <c r="F3052" s="34">
        <v>16.75</v>
      </c>
      <c r="G3052" s="34">
        <v>9.25</v>
      </c>
      <c r="H3052" s="34">
        <v>94</v>
      </c>
      <c r="I3052" s="34">
        <v>191</v>
      </c>
      <c r="J3052" s="34"/>
      <c r="K3052" s="24">
        <f t="shared" si="457"/>
        <v>159.66</v>
      </c>
      <c r="L3052" s="34"/>
      <c r="M3052" s="24">
        <v>18.920000000000002</v>
      </c>
      <c r="N3052" s="76">
        <f t="shared" si="458"/>
        <v>0.11850181635976452</v>
      </c>
      <c r="O3052" s="34"/>
      <c r="P3052" s="34"/>
      <c r="Q3052" s="34"/>
      <c r="R3052" s="34">
        <v>102</v>
      </c>
      <c r="S3052" s="34">
        <v>214</v>
      </c>
      <c r="T3052" s="34">
        <v>174.45</v>
      </c>
      <c r="U3052" s="34">
        <v>144.85</v>
      </c>
      <c r="V3052" s="34"/>
      <c r="Y3052" s="78"/>
    </row>
    <row r="3053" spans="1:25" outlineLevel="1" x14ac:dyDescent="0.2">
      <c r="A3053" s="27">
        <f t="shared" ref="A3053" si="463">A3052+1</f>
        <v>3048</v>
      </c>
      <c r="B3053" s="50">
        <f>B3052+3</f>
        <v>44207</v>
      </c>
      <c r="C3053" s="34">
        <v>171.1</v>
      </c>
      <c r="D3053" s="34">
        <v>193.35</v>
      </c>
      <c r="E3053" s="34">
        <v>2.8</v>
      </c>
      <c r="F3053" s="34">
        <v>19.5</v>
      </c>
      <c r="G3053" s="34">
        <v>10</v>
      </c>
      <c r="H3053" s="34">
        <v>94</v>
      </c>
      <c r="I3053" s="34">
        <v>191</v>
      </c>
      <c r="J3053" s="34"/>
      <c r="K3053" s="24">
        <f t="shared" ref="K3053:K3057" si="464">+D3053*0.92-F3053</f>
        <v>158.38200000000001</v>
      </c>
      <c r="L3053" s="34"/>
      <c r="M3053" s="24">
        <v>18.61</v>
      </c>
      <c r="N3053" s="76">
        <f t="shared" ref="N3053:N3057" si="465">+M3053/K3053</f>
        <v>0.11750072609261153</v>
      </c>
      <c r="O3053" s="34"/>
      <c r="P3053" s="34"/>
      <c r="Q3053" s="34"/>
      <c r="R3053" s="34">
        <v>102</v>
      </c>
      <c r="S3053" s="34">
        <v>214.25</v>
      </c>
      <c r="T3053" s="34">
        <v>173.8</v>
      </c>
      <c r="U3053" s="34">
        <v>143.80000000000001</v>
      </c>
      <c r="V3053" s="34"/>
      <c r="Y3053" s="78"/>
    </row>
    <row r="3054" spans="1:25" outlineLevel="1" x14ac:dyDescent="0.2">
      <c r="A3054" s="27">
        <f t="shared" ref="A3054:B3058" si="466">A3053+1</f>
        <v>3049</v>
      </c>
      <c r="B3054" s="50">
        <f t="shared" si="466"/>
        <v>44208</v>
      </c>
      <c r="C3054" s="34">
        <v>171.35</v>
      </c>
      <c r="D3054" s="34">
        <v>193.6</v>
      </c>
      <c r="E3054" s="34">
        <v>2.8</v>
      </c>
      <c r="F3054" s="34">
        <v>20.9</v>
      </c>
      <c r="G3054" s="34">
        <v>10.35</v>
      </c>
      <c r="H3054" s="34">
        <v>94</v>
      </c>
      <c r="I3054" s="34">
        <v>191</v>
      </c>
      <c r="J3054" s="34"/>
      <c r="K3054" s="24">
        <f t="shared" si="464"/>
        <v>157.21199999999999</v>
      </c>
      <c r="L3054" s="34"/>
      <c r="M3054" s="24">
        <v>18.71</v>
      </c>
      <c r="N3054" s="76">
        <f t="shared" si="465"/>
        <v>0.11901127140421852</v>
      </c>
      <c r="O3054" s="34"/>
      <c r="P3054" s="34"/>
      <c r="Q3054" s="34"/>
      <c r="R3054" s="34">
        <v>102</v>
      </c>
      <c r="S3054" s="34">
        <v>214.25</v>
      </c>
      <c r="T3054" s="34">
        <v>174.45</v>
      </c>
      <c r="U3054" s="34">
        <v>143.85</v>
      </c>
      <c r="V3054" s="34"/>
      <c r="Y3054" s="78"/>
    </row>
    <row r="3055" spans="1:25" outlineLevel="1" x14ac:dyDescent="0.2">
      <c r="A3055" s="27">
        <f t="shared" si="466"/>
        <v>3050</v>
      </c>
      <c r="B3055" s="50">
        <f t="shared" si="466"/>
        <v>44209</v>
      </c>
      <c r="C3055" s="34">
        <v>169</v>
      </c>
      <c r="D3055" s="34">
        <v>191.95</v>
      </c>
      <c r="E3055" s="34">
        <v>2.8</v>
      </c>
      <c r="F3055" s="34">
        <v>20.25</v>
      </c>
      <c r="G3055" s="34">
        <v>10.1</v>
      </c>
      <c r="H3055" s="34">
        <v>97.5</v>
      </c>
      <c r="I3055" s="34">
        <v>190.5</v>
      </c>
      <c r="J3055" s="34"/>
      <c r="K3055" s="24">
        <f t="shared" si="464"/>
        <v>156.34399999999999</v>
      </c>
      <c r="L3055" s="34"/>
      <c r="M3055" s="24">
        <v>18.149999999999999</v>
      </c>
      <c r="N3055" s="76">
        <f t="shared" si="465"/>
        <v>0.11609016015964795</v>
      </c>
      <c r="O3055" s="34"/>
      <c r="P3055" s="34"/>
      <c r="Q3055" s="34"/>
      <c r="R3055" s="34">
        <v>112.5</v>
      </c>
      <c r="S3055" s="34">
        <v>213.75</v>
      </c>
      <c r="T3055" s="34">
        <v>172.55</v>
      </c>
      <c r="U3055" s="34">
        <v>142.19999999999999</v>
      </c>
      <c r="V3055" s="34"/>
      <c r="Y3055" s="78"/>
    </row>
    <row r="3056" spans="1:25" outlineLevel="1" x14ac:dyDescent="0.2">
      <c r="A3056" s="27">
        <f t="shared" si="466"/>
        <v>3051</v>
      </c>
      <c r="B3056" s="50">
        <f t="shared" si="466"/>
        <v>44210</v>
      </c>
      <c r="C3056" s="34">
        <v>171.45</v>
      </c>
      <c r="D3056" s="34">
        <v>194.4</v>
      </c>
      <c r="E3056" s="34">
        <v>2.8</v>
      </c>
      <c r="F3056" s="34">
        <v>19.899999999999999</v>
      </c>
      <c r="G3056" s="34">
        <v>9.35</v>
      </c>
      <c r="H3056" s="34">
        <v>100.5</v>
      </c>
      <c r="I3056" s="34">
        <v>192.5</v>
      </c>
      <c r="J3056" s="34"/>
      <c r="K3056" s="24">
        <f t="shared" si="464"/>
        <v>158.94800000000001</v>
      </c>
      <c r="L3056" s="34"/>
      <c r="M3056" s="24">
        <v>18.940000000000001</v>
      </c>
      <c r="N3056" s="76">
        <f t="shared" si="465"/>
        <v>0.119158466919999</v>
      </c>
      <c r="O3056" s="34"/>
      <c r="P3056" s="34"/>
      <c r="Q3056" s="34"/>
      <c r="R3056" s="34">
        <v>115.5</v>
      </c>
      <c r="S3056" s="34">
        <v>214.5</v>
      </c>
      <c r="T3056" s="34">
        <v>175.05</v>
      </c>
      <c r="U3056" s="34">
        <v>144.5</v>
      </c>
      <c r="V3056" s="34"/>
      <c r="Y3056" s="78"/>
    </row>
    <row r="3057" spans="1:25" outlineLevel="1" x14ac:dyDescent="0.2">
      <c r="A3057" s="27">
        <f t="shared" si="466"/>
        <v>3052</v>
      </c>
      <c r="B3057" s="50">
        <f t="shared" si="466"/>
        <v>44211</v>
      </c>
      <c r="C3057" s="34">
        <v>172.8</v>
      </c>
      <c r="D3057" s="34">
        <v>196.1</v>
      </c>
      <c r="E3057" s="34">
        <v>2.85</v>
      </c>
      <c r="F3057" s="34">
        <v>19.600000000000001</v>
      </c>
      <c r="G3057" s="34">
        <v>8.75</v>
      </c>
      <c r="H3057" s="34">
        <v>104.5</v>
      </c>
      <c r="I3057" s="34">
        <v>193.5</v>
      </c>
      <c r="J3057" s="34"/>
      <c r="K3057" s="24">
        <f t="shared" si="464"/>
        <v>160.81200000000001</v>
      </c>
      <c r="L3057" s="34"/>
      <c r="M3057" s="24">
        <v>17.64</v>
      </c>
      <c r="N3057" s="76">
        <f t="shared" si="465"/>
        <v>0.10969330646966644</v>
      </c>
      <c r="O3057" s="34"/>
      <c r="P3057" s="34"/>
      <c r="Q3057" s="34"/>
      <c r="R3057" s="34">
        <v>123</v>
      </c>
      <c r="S3057" s="34">
        <v>214.5</v>
      </c>
      <c r="T3057" s="34">
        <v>176.45</v>
      </c>
      <c r="U3057" s="34">
        <v>146</v>
      </c>
      <c r="V3057" s="34"/>
      <c r="Y3057" s="78"/>
    </row>
    <row r="3058" spans="1:25" outlineLevel="1" x14ac:dyDescent="0.2">
      <c r="A3058" s="27">
        <f t="shared" si="466"/>
        <v>3053</v>
      </c>
      <c r="B3058" s="50">
        <f>B3057+3</f>
        <v>44214</v>
      </c>
      <c r="C3058" s="34">
        <v>173.6</v>
      </c>
      <c r="D3058" s="34">
        <v>196.9</v>
      </c>
      <c r="E3058" s="34">
        <v>2.85</v>
      </c>
      <c r="F3058" s="34">
        <v>19.5</v>
      </c>
      <c r="G3058" s="34">
        <v>8.5</v>
      </c>
      <c r="H3058" s="34">
        <v>106</v>
      </c>
      <c r="I3058" s="34">
        <v>193.5</v>
      </c>
      <c r="J3058" s="34"/>
      <c r="K3058" s="24">
        <f t="shared" ref="K3058:K3062" si="467">+D3058*0.92-F3058</f>
        <v>161.64800000000002</v>
      </c>
      <c r="L3058" s="34"/>
      <c r="M3058" s="24">
        <v>17.64</v>
      </c>
      <c r="N3058" s="76">
        <f t="shared" ref="N3058:N3062" si="468">+M3058/K3058</f>
        <v>0.109126002177571</v>
      </c>
      <c r="O3058" s="34"/>
      <c r="P3058" s="34"/>
      <c r="Q3058" s="34"/>
      <c r="R3058" s="34">
        <v>124.5</v>
      </c>
      <c r="S3058" s="34">
        <v>213.5</v>
      </c>
      <c r="T3058" s="34">
        <v>177.25</v>
      </c>
      <c r="U3058" s="34">
        <v>146.9</v>
      </c>
      <c r="V3058" s="34"/>
      <c r="Y3058" s="78"/>
    </row>
    <row r="3059" spans="1:25" outlineLevel="1" x14ac:dyDescent="0.2">
      <c r="A3059" s="27">
        <f t="shared" ref="A3059:B3059" si="469">A3058+1</f>
        <v>3054</v>
      </c>
      <c r="B3059" s="50">
        <f t="shared" si="469"/>
        <v>44215</v>
      </c>
      <c r="C3059" s="34">
        <v>170.25</v>
      </c>
      <c r="D3059" s="34">
        <v>193.95</v>
      </c>
      <c r="E3059" s="34">
        <v>2.8</v>
      </c>
      <c r="F3059" s="34">
        <v>19.75</v>
      </c>
      <c r="G3059" s="34">
        <v>8.35</v>
      </c>
      <c r="H3059" s="34">
        <v>107</v>
      </c>
      <c r="I3059" s="34">
        <v>193.5</v>
      </c>
      <c r="J3059" s="34"/>
      <c r="K3059" s="24">
        <f t="shared" si="467"/>
        <v>158.684</v>
      </c>
      <c r="L3059" s="34"/>
      <c r="M3059" s="24">
        <v>17.61</v>
      </c>
      <c r="N3059" s="76">
        <f t="shared" si="468"/>
        <v>0.11097527160898389</v>
      </c>
      <c r="O3059" s="34"/>
      <c r="P3059" s="34"/>
      <c r="Q3059" s="34"/>
      <c r="R3059" s="34">
        <v>125.5</v>
      </c>
      <c r="S3059" s="34">
        <v>214</v>
      </c>
      <c r="T3059" s="34">
        <v>173.85</v>
      </c>
      <c r="U3059" s="34">
        <v>144.44999999999999</v>
      </c>
      <c r="V3059" s="34"/>
      <c r="Y3059" s="78"/>
    </row>
    <row r="3060" spans="1:25" outlineLevel="1" x14ac:dyDescent="0.2">
      <c r="A3060" s="27">
        <f t="shared" ref="A3060:B3060" si="470">A3059+1</f>
        <v>3055</v>
      </c>
      <c r="B3060" s="50">
        <f t="shared" si="470"/>
        <v>44216</v>
      </c>
      <c r="C3060" s="34">
        <v>168.9</v>
      </c>
      <c r="D3060" s="34">
        <v>193.8</v>
      </c>
      <c r="E3060" s="34">
        <v>2.75</v>
      </c>
      <c r="F3060" s="34">
        <v>19.75</v>
      </c>
      <c r="G3060" s="34">
        <v>7.85</v>
      </c>
      <c r="H3060" s="34">
        <v>110.5</v>
      </c>
      <c r="I3060" s="34">
        <v>193.5</v>
      </c>
      <c r="J3060" s="34"/>
      <c r="K3060" s="24">
        <f t="shared" si="467"/>
        <v>158.54600000000002</v>
      </c>
      <c r="L3060" s="34"/>
      <c r="M3060" s="24">
        <v>17.45</v>
      </c>
      <c r="N3060" s="76">
        <f t="shared" si="468"/>
        <v>0.11006269473843551</v>
      </c>
      <c r="O3060" s="34"/>
      <c r="P3060" s="34"/>
      <c r="Q3060" s="34"/>
      <c r="R3060" s="34">
        <v>131</v>
      </c>
      <c r="S3060" s="34">
        <v>214</v>
      </c>
      <c r="T3060" s="34">
        <v>172.95</v>
      </c>
      <c r="U3060" s="34">
        <v>143.75</v>
      </c>
      <c r="V3060" s="34"/>
      <c r="Y3060" s="78"/>
    </row>
    <row r="3061" spans="1:25" outlineLevel="1" x14ac:dyDescent="0.2">
      <c r="A3061" s="27">
        <f t="shared" ref="A3061:B3061" si="471">A3060+1</f>
        <v>3056</v>
      </c>
      <c r="B3061" s="50">
        <f t="shared" si="471"/>
        <v>44217</v>
      </c>
      <c r="C3061" s="34">
        <v>170.55</v>
      </c>
      <c r="D3061" s="34">
        <v>195.25</v>
      </c>
      <c r="E3061" s="34">
        <v>2.8</v>
      </c>
      <c r="F3061" s="34">
        <v>19</v>
      </c>
      <c r="G3061" s="34">
        <v>7.95</v>
      </c>
      <c r="H3061" s="34">
        <v>111.5</v>
      </c>
      <c r="I3061" s="34">
        <v>200</v>
      </c>
      <c r="J3061" s="34"/>
      <c r="K3061" s="24">
        <f t="shared" si="467"/>
        <v>160.63</v>
      </c>
      <c r="L3061" s="34"/>
      <c r="M3061" s="24">
        <v>17.47</v>
      </c>
      <c r="N3061" s="76">
        <f t="shared" si="468"/>
        <v>0.10875926041212725</v>
      </c>
      <c r="O3061" s="34"/>
      <c r="P3061" s="34"/>
      <c r="Q3061" s="34"/>
      <c r="R3061" s="34">
        <v>132</v>
      </c>
      <c r="S3061" s="34">
        <v>218</v>
      </c>
      <c r="T3061" s="34">
        <v>174.65</v>
      </c>
      <c r="U3061" s="34">
        <v>144.75</v>
      </c>
      <c r="V3061" s="34"/>
      <c r="Y3061" s="78"/>
    </row>
    <row r="3062" spans="1:25" outlineLevel="1" x14ac:dyDescent="0.2">
      <c r="A3062" s="27">
        <f t="shared" ref="A3062:B3063" si="472">A3061+1</f>
        <v>3057</v>
      </c>
      <c r="B3062" s="50">
        <f t="shared" si="472"/>
        <v>44218</v>
      </c>
      <c r="C3062" s="34">
        <v>168.6</v>
      </c>
      <c r="D3062" s="34">
        <v>192.9</v>
      </c>
      <c r="E3062" s="34">
        <v>2.75</v>
      </c>
      <c r="F3062" s="34">
        <v>18.5</v>
      </c>
      <c r="G3062" s="34">
        <v>7.75</v>
      </c>
      <c r="H3062" s="34">
        <v>114.5</v>
      </c>
      <c r="I3062" s="34">
        <v>201</v>
      </c>
      <c r="J3062" s="34"/>
      <c r="K3062" s="24">
        <f t="shared" si="467"/>
        <v>158.96800000000002</v>
      </c>
      <c r="L3062" s="34"/>
      <c r="M3062" s="24">
        <v>17.21</v>
      </c>
      <c r="N3062" s="76">
        <f t="shared" si="468"/>
        <v>0.10826078204418499</v>
      </c>
      <c r="O3062" s="34"/>
      <c r="P3062" s="34"/>
      <c r="Q3062" s="34"/>
      <c r="R3062" s="34">
        <v>135.5</v>
      </c>
      <c r="S3062" s="34">
        <v>218</v>
      </c>
      <c r="T3062" s="34">
        <v>172.65</v>
      </c>
      <c r="U3062" s="34">
        <v>142.55000000000001</v>
      </c>
      <c r="V3062" s="34"/>
      <c r="Y3062" s="78"/>
    </row>
    <row r="3063" spans="1:25" outlineLevel="1" x14ac:dyDescent="0.2">
      <c r="A3063" s="27">
        <f t="shared" si="472"/>
        <v>3058</v>
      </c>
      <c r="B3063" s="50">
        <f>B3062+3</f>
        <v>44221</v>
      </c>
      <c r="C3063" s="34">
        <v>168.5</v>
      </c>
      <c r="D3063" s="34">
        <v>192.8</v>
      </c>
      <c r="E3063" s="34">
        <v>2.75</v>
      </c>
      <c r="F3063" s="34">
        <v>18.399999999999999</v>
      </c>
      <c r="G3063" s="34">
        <v>7.6</v>
      </c>
      <c r="H3063" s="34">
        <v>125</v>
      </c>
      <c r="I3063" s="34">
        <v>207</v>
      </c>
      <c r="J3063" s="34"/>
      <c r="K3063" s="24">
        <f t="shared" ref="K3063" si="473">+D3063*0.92-F3063</f>
        <v>158.976</v>
      </c>
      <c r="L3063" s="34"/>
      <c r="M3063" s="24">
        <v>16.95</v>
      </c>
      <c r="N3063" s="76">
        <f t="shared" ref="N3063" si="474">+M3063/K3063</f>
        <v>0.10661986714975845</v>
      </c>
      <c r="O3063" s="34"/>
      <c r="P3063" s="34"/>
      <c r="Q3063" s="34"/>
      <c r="R3063" s="34">
        <v>145.25</v>
      </c>
      <c r="S3063" s="34">
        <v>222</v>
      </c>
      <c r="T3063" s="34">
        <v>172.55</v>
      </c>
      <c r="U3063" s="34">
        <v>142.19999999999999</v>
      </c>
      <c r="V3063" s="34"/>
      <c r="Y3063" s="78"/>
    </row>
    <row r="3064" spans="1:25" outlineLevel="1" x14ac:dyDescent="0.2">
      <c r="A3064" s="27">
        <f t="shared" ref="A3064:B3064" si="475">A3063+1</f>
        <v>3059</v>
      </c>
      <c r="B3064" s="50">
        <f t="shared" si="475"/>
        <v>44222</v>
      </c>
      <c r="C3064" s="34">
        <v>164.65</v>
      </c>
      <c r="D3064" s="34">
        <v>188.95</v>
      </c>
      <c r="E3064" s="34">
        <v>2.7</v>
      </c>
      <c r="F3064" s="34">
        <v>17.75</v>
      </c>
      <c r="G3064" s="34">
        <v>6.9</v>
      </c>
      <c r="H3064" s="34">
        <v>130</v>
      </c>
      <c r="I3064" s="34">
        <v>207</v>
      </c>
      <c r="J3064" s="34"/>
      <c r="K3064" s="24">
        <f t="shared" ref="K3064:K3067" si="476">+D3064*0.92-F3064</f>
        <v>156.084</v>
      </c>
      <c r="L3064" s="34"/>
      <c r="M3064" s="24">
        <v>17.170000000000002</v>
      </c>
      <c r="N3064" s="76">
        <f t="shared" ref="N3064:N3067" si="477">+M3064/K3064</f>
        <v>0.11000486917300942</v>
      </c>
      <c r="O3064" s="34"/>
      <c r="P3064" s="34"/>
      <c r="Q3064" s="34"/>
      <c r="R3064" s="34">
        <v>150.5</v>
      </c>
      <c r="S3064" s="34">
        <v>222</v>
      </c>
      <c r="T3064" s="34">
        <v>168.65</v>
      </c>
      <c r="U3064" s="34">
        <v>139.05000000000001</v>
      </c>
      <c r="V3064" s="34"/>
      <c r="Y3064" s="78"/>
    </row>
    <row r="3065" spans="1:25" outlineLevel="1" x14ac:dyDescent="0.2">
      <c r="A3065" s="27">
        <f t="shared" ref="A3065:B3067" si="478">A3064+1</f>
        <v>3060</v>
      </c>
      <c r="B3065" s="50">
        <f t="shared" si="478"/>
        <v>44223</v>
      </c>
      <c r="C3065" s="34">
        <v>165.55</v>
      </c>
      <c r="D3065" s="34">
        <v>189.95</v>
      </c>
      <c r="E3065" s="34">
        <v>2.7</v>
      </c>
      <c r="F3065" s="34">
        <v>17.25</v>
      </c>
      <c r="G3065" s="34">
        <v>6.6</v>
      </c>
      <c r="H3065" s="34">
        <v>135</v>
      </c>
      <c r="I3065" s="34">
        <v>205.5</v>
      </c>
      <c r="J3065" s="34"/>
      <c r="K3065" s="24">
        <f t="shared" si="476"/>
        <v>157.50399999999999</v>
      </c>
      <c r="L3065" s="34"/>
      <c r="M3065" s="24">
        <v>16.510000000000002</v>
      </c>
      <c r="N3065" s="76">
        <f t="shared" si="477"/>
        <v>0.10482273466070705</v>
      </c>
      <c r="O3065" s="34"/>
      <c r="P3065" s="34"/>
      <c r="Q3065" s="34"/>
      <c r="R3065" s="34">
        <v>157.5</v>
      </c>
      <c r="S3065" s="34">
        <v>220</v>
      </c>
      <c r="T3065" s="34">
        <v>169.55</v>
      </c>
      <c r="U3065" s="34">
        <v>139.69999999999999</v>
      </c>
      <c r="V3065" s="34"/>
      <c r="Y3065" s="78"/>
    </row>
    <row r="3066" spans="1:25" outlineLevel="1" x14ac:dyDescent="0.2">
      <c r="A3066" s="27">
        <f t="shared" si="478"/>
        <v>3061</v>
      </c>
      <c r="B3066" s="50">
        <f t="shared" si="478"/>
        <v>44224</v>
      </c>
      <c r="C3066" s="34">
        <v>156.19999999999999</v>
      </c>
      <c r="D3066" s="34">
        <v>180.6</v>
      </c>
      <c r="E3066" s="34">
        <v>2.5499999999999998</v>
      </c>
      <c r="F3066" s="34">
        <v>17.100000000000001</v>
      </c>
      <c r="G3066" s="34">
        <v>6.2</v>
      </c>
      <c r="H3066" s="34">
        <v>137.5</v>
      </c>
      <c r="I3066" s="34">
        <v>206.5</v>
      </c>
      <c r="J3066" s="34"/>
      <c r="K3066" s="24">
        <f t="shared" si="476"/>
        <v>149.05200000000002</v>
      </c>
      <c r="L3066" s="34"/>
      <c r="M3066" s="24">
        <v>16.75</v>
      </c>
      <c r="N3066" s="76">
        <f t="shared" si="477"/>
        <v>0.11237688860263531</v>
      </c>
      <c r="O3066" s="34"/>
      <c r="P3066" s="34"/>
      <c r="Q3066" s="34"/>
      <c r="R3066" s="34">
        <v>160.5</v>
      </c>
      <c r="S3066" s="34">
        <v>220</v>
      </c>
      <c r="T3066" s="34">
        <v>160.05000000000001</v>
      </c>
      <c r="U3066" s="34">
        <v>132.1</v>
      </c>
      <c r="V3066" s="34"/>
      <c r="Y3066" s="78"/>
    </row>
    <row r="3067" spans="1:25" outlineLevel="1" x14ac:dyDescent="0.2">
      <c r="A3067" s="27">
        <f t="shared" si="478"/>
        <v>3062</v>
      </c>
      <c r="B3067" s="50">
        <f t="shared" si="478"/>
        <v>44225</v>
      </c>
      <c r="C3067" s="34">
        <v>158.05000000000001</v>
      </c>
      <c r="D3067" s="34">
        <v>182.05</v>
      </c>
      <c r="E3067" s="34">
        <v>2.6</v>
      </c>
      <c r="F3067" s="34">
        <v>17.100000000000001</v>
      </c>
      <c r="G3067" s="34">
        <v>6.2</v>
      </c>
      <c r="H3067" s="34">
        <v>140</v>
      </c>
      <c r="I3067" s="34">
        <v>207.5</v>
      </c>
      <c r="J3067" s="34"/>
      <c r="K3067" s="24">
        <f t="shared" si="476"/>
        <v>150.38600000000002</v>
      </c>
      <c r="L3067" s="34"/>
      <c r="M3067" s="24">
        <v>16.149999999999999</v>
      </c>
      <c r="N3067" s="76">
        <f t="shared" si="477"/>
        <v>0.10739031558788714</v>
      </c>
      <c r="O3067" s="34"/>
      <c r="P3067" s="34"/>
      <c r="Q3067" s="34"/>
      <c r="R3067" s="34">
        <v>160.5</v>
      </c>
      <c r="S3067" s="34">
        <v>219</v>
      </c>
      <c r="T3067" s="34">
        <v>161.94999999999999</v>
      </c>
      <c r="U3067" s="34">
        <v>132.6</v>
      </c>
      <c r="V3067" s="34"/>
      <c r="Y3067" s="78"/>
    </row>
    <row r="3068" spans="1:25" outlineLevel="1" x14ac:dyDescent="0.2">
      <c r="A3068" s="27">
        <f t="shared" ref="A3068" si="479">A3067+1</f>
        <v>3063</v>
      </c>
      <c r="B3068" s="50">
        <f>B3067+3</f>
        <v>44228</v>
      </c>
      <c r="C3068" s="34">
        <v>156.05000000000001</v>
      </c>
      <c r="D3068" s="34">
        <v>180.05</v>
      </c>
      <c r="E3068" s="34">
        <v>2.5499999999999998</v>
      </c>
      <c r="F3068" s="34">
        <v>17.100000000000001</v>
      </c>
      <c r="G3068" s="34">
        <v>6.1</v>
      </c>
      <c r="H3068" s="34">
        <v>140</v>
      </c>
      <c r="I3068" s="34">
        <v>207.5</v>
      </c>
      <c r="J3068" s="34"/>
      <c r="K3068" s="24">
        <f t="shared" ref="K3068:K3071" si="480">+D3068*0.92-F3068</f>
        <v>148.54600000000002</v>
      </c>
      <c r="L3068" s="34"/>
      <c r="M3068" s="24">
        <v>16.739999999999998</v>
      </c>
      <c r="N3068" s="76">
        <f t="shared" ref="N3068:N3071" si="481">+M3068/K3068</f>
        <v>0.11269236465471973</v>
      </c>
      <c r="O3068" s="34"/>
      <c r="P3068" s="34"/>
      <c r="Q3068" s="34"/>
      <c r="R3068" s="34">
        <v>160.5</v>
      </c>
      <c r="S3068" s="34">
        <v>219</v>
      </c>
      <c r="T3068" s="34">
        <v>159.9</v>
      </c>
      <c r="U3068" s="34">
        <v>131.5</v>
      </c>
      <c r="V3068" s="34"/>
      <c r="Y3068" s="78"/>
    </row>
    <row r="3069" spans="1:25" outlineLevel="1" x14ac:dyDescent="0.2">
      <c r="A3069" s="27">
        <f t="shared" ref="A3069:B3069" si="482">A3068+1</f>
        <v>3064</v>
      </c>
      <c r="B3069" s="50">
        <f t="shared" si="482"/>
        <v>44229</v>
      </c>
      <c r="C3069" s="34">
        <v>150.1</v>
      </c>
      <c r="D3069" s="34">
        <v>174.1</v>
      </c>
      <c r="E3069" s="34">
        <v>2.4500000000000002</v>
      </c>
      <c r="F3069" s="34">
        <v>16.5</v>
      </c>
      <c r="G3069" s="34">
        <v>5.95</v>
      </c>
      <c r="H3069" s="34">
        <v>140</v>
      </c>
      <c r="I3069" s="34">
        <v>207.25</v>
      </c>
      <c r="J3069" s="34"/>
      <c r="K3069" s="24">
        <f t="shared" si="480"/>
        <v>143.672</v>
      </c>
      <c r="L3069" s="34"/>
      <c r="M3069" s="24">
        <v>16.38</v>
      </c>
      <c r="N3069" s="76">
        <f t="shared" si="481"/>
        <v>0.11400968873545297</v>
      </c>
      <c r="O3069" s="34"/>
      <c r="P3069" s="34"/>
      <c r="Q3069" s="34"/>
      <c r="R3069" s="34">
        <v>159.5</v>
      </c>
      <c r="S3069" s="34">
        <v>218.75</v>
      </c>
      <c r="T3069" s="34">
        <v>153.85</v>
      </c>
      <c r="U3069" s="34">
        <v>125.55</v>
      </c>
      <c r="V3069" s="34"/>
      <c r="Y3069" s="78"/>
    </row>
    <row r="3070" spans="1:25" outlineLevel="1" x14ac:dyDescent="0.2">
      <c r="A3070" s="27">
        <f t="shared" ref="A3070:B3070" si="483">A3069+1</f>
        <v>3065</v>
      </c>
      <c r="B3070" s="50">
        <f t="shared" si="483"/>
        <v>44230</v>
      </c>
      <c r="C3070" s="34">
        <v>152.05000000000001</v>
      </c>
      <c r="D3070" s="34">
        <v>175.8</v>
      </c>
      <c r="E3070" s="34">
        <v>2.5</v>
      </c>
      <c r="F3070" s="34">
        <v>16.5</v>
      </c>
      <c r="G3070" s="34">
        <v>5.95</v>
      </c>
      <c r="H3070" s="34">
        <v>139</v>
      </c>
      <c r="I3070" s="34">
        <v>206.75</v>
      </c>
      <c r="J3070" s="34"/>
      <c r="K3070" s="24">
        <f t="shared" si="480"/>
        <v>145.23600000000002</v>
      </c>
      <c r="L3070" s="34"/>
      <c r="M3070" s="24">
        <v>16.89</v>
      </c>
      <c r="N3070" s="76">
        <f t="shared" si="481"/>
        <v>0.11629348095513507</v>
      </c>
      <c r="O3070" s="34"/>
      <c r="P3070" s="34"/>
      <c r="Q3070" s="34"/>
      <c r="R3070" s="34">
        <v>156</v>
      </c>
      <c r="S3070" s="34">
        <v>217.75</v>
      </c>
      <c r="T3070" s="34">
        <v>155.85</v>
      </c>
      <c r="U3070" s="34">
        <v>127.3</v>
      </c>
      <c r="V3070" s="34"/>
      <c r="Y3070" s="78"/>
    </row>
    <row r="3071" spans="1:25" outlineLevel="1" x14ac:dyDescent="0.2">
      <c r="A3071" s="27">
        <f t="shared" ref="A3071:B3073" si="484">A3070+1</f>
        <v>3066</v>
      </c>
      <c r="B3071" s="50">
        <f t="shared" si="484"/>
        <v>44231</v>
      </c>
      <c r="C3071" s="34">
        <v>158.05000000000001</v>
      </c>
      <c r="D3071" s="34">
        <v>181.8</v>
      </c>
      <c r="E3071" s="34">
        <v>2.6</v>
      </c>
      <c r="F3071" s="34">
        <v>16.5</v>
      </c>
      <c r="G3071" s="34">
        <v>6</v>
      </c>
      <c r="H3071" s="34">
        <v>138.5</v>
      </c>
      <c r="I3071" s="34">
        <v>206.25</v>
      </c>
      <c r="J3071" s="34"/>
      <c r="K3071" s="24">
        <f t="shared" si="480"/>
        <v>150.75600000000003</v>
      </c>
      <c r="L3071" s="34"/>
      <c r="M3071" s="24">
        <v>16.5</v>
      </c>
      <c r="N3071" s="76">
        <f t="shared" si="481"/>
        <v>0.10944838016397355</v>
      </c>
      <c r="O3071" s="34"/>
      <c r="P3071" s="34"/>
      <c r="Q3071" s="34"/>
      <c r="R3071" s="34">
        <v>155</v>
      </c>
      <c r="S3071" s="34">
        <v>217.25</v>
      </c>
      <c r="T3071" s="34">
        <v>161.94999999999999</v>
      </c>
      <c r="U3071" s="34">
        <v>132</v>
      </c>
      <c r="V3071" s="34"/>
      <c r="Y3071" s="78"/>
    </row>
    <row r="3072" spans="1:25" outlineLevel="1" x14ac:dyDescent="0.2">
      <c r="A3072" s="27">
        <f t="shared" si="484"/>
        <v>3067</v>
      </c>
      <c r="B3072" s="50">
        <f t="shared" si="484"/>
        <v>44232</v>
      </c>
      <c r="C3072" s="34">
        <v>155.9</v>
      </c>
      <c r="D3072" s="34">
        <v>179.65</v>
      </c>
      <c r="E3072" s="34">
        <v>2.5499999999999998</v>
      </c>
      <c r="F3072" s="34">
        <v>16.5</v>
      </c>
      <c r="G3072" s="34">
        <v>6.05</v>
      </c>
      <c r="H3072" s="34">
        <v>138.5</v>
      </c>
      <c r="I3072" s="34">
        <v>206.25</v>
      </c>
      <c r="J3072" s="34"/>
      <c r="K3072" s="24">
        <f t="shared" ref="K3072" si="485">+D3072*0.92-F3072</f>
        <v>148.77800000000002</v>
      </c>
      <c r="L3072" s="34"/>
      <c r="M3072" s="24">
        <v>17.260000000000002</v>
      </c>
      <c r="N3072" s="76">
        <f t="shared" ref="N3072" si="486">+M3072/K3072</f>
        <v>0.11601177593461398</v>
      </c>
      <c r="O3072" s="34"/>
      <c r="P3072" s="34"/>
      <c r="Q3072" s="34"/>
      <c r="R3072" s="34">
        <v>155</v>
      </c>
      <c r="S3072" s="34">
        <v>217.25</v>
      </c>
      <c r="T3072" s="34">
        <v>159.75</v>
      </c>
      <c r="U3072" s="34">
        <v>130</v>
      </c>
      <c r="V3072" s="34"/>
      <c r="Y3072" s="78"/>
    </row>
    <row r="3073" spans="1:25" outlineLevel="1" x14ac:dyDescent="0.2">
      <c r="A3073" s="27">
        <f t="shared" si="484"/>
        <v>3068</v>
      </c>
      <c r="B3073" s="50">
        <f>B3072+3</f>
        <v>44235</v>
      </c>
      <c r="C3073" s="34">
        <v>159.80000000000001</v>
      </c>
      <c r="D3073" s="34">
        <v>184.45</v>
      </c>
      <c r="E3073" s="34">
        <v>2.65</v>
      </c>
      <c r="F3073" s="34">
        <v>15</v>
      </c>
      <c r="G3073" s="34">
        <v>5.95</v>
      </c>
      <c r="H3073" s="34">
        <v>138.5</v>
      </c>
      <c r="I3073" s="34">
        <v>206</v>
      </c>
      <c r="J3073" s="34"/>
      <c r="K3073" s="24">
        <f t="shared" ref="K3073:K3076" si="487">+D3073*0.92-F3073</f>
        <v>154.69399999999999</v>
      </c>
      <c r="L3073" s="34"/>
      <c r="M3073" s="24">
        <v>17.649999999999999</v>
      </c>
      <c r="N3073" s="76">
        <f t="shared" ref="N3073:N3076" si="488">+M3073/K3073</f>
        <v>0.11409621575497433</v>
      </c>
      <c r="O3073" s="34"/>
      <c r="P3073" s="34"/>
      <c r="Q3073" s="34"/>
      <c r="R3073" s="34">
        <v>154.5</v>
      </c>
      <c r="S3073" s="34">
        <v>216.75</v>
      </c>
      <c r="T3073" s="34">
        <v>163.69999999999999</v>
      </c>
      <c r="U3073" s="34">
        <v>132.44999999999999</v>
      </c>
      <c r="V3073" s="34"/>
      <c r="Y3073" s="78"/>
    </row>
    <row r="3074" spans="1:25" outlineLevel="1" x14ac:dyDescent="0.2">
      <c r="A3074" s="27">
        <f t="shared" ref="A3074:B3074" si="489">A3073+1</f>
        <v>3069</v>
      </c>
      <c r="B3074" s="50">
        <f t="shared" si="489"/>
        <v>44236</v>
      </c>
      <c r="C3074" s="34">
        <v>163.44999999999999</v>
      </c>
      <c r="D3074" s="34">
        <v>188</v>
      </c>
      <c r="E3074" s="34">
        <v>2.7</v>
      </c>
      <c r="F3074" s="34">
        <v>15</v>
      </c>
      <c r="G3074" s="34">
        <v>5.85</v>
      </c>
      <c r="H3074" s="34">
        <v>138.25</v>
      </c>
      <c r="I3074" s="34">
        <v>206</v>
      </c>
      <c r="J3074" s="34"/>
      <c r="K3074" s="24">
        <f t="shared" si="487"/>
        <v>157.96</v>
      </c>
      <c r="L3074" s="34"/>
      <c r="M3074" s="24">
        <v>17.64</v>
      </c>
      <c r="N3074" s="76">
        <f t="shared" si="488"/>
        <v>0.11167384147885541</v>
      </c>
      <c r="O3074" s="34"/>
      <c r="P3074" s="34"/>
      <c r="Q3074" s="34"/>
      <c r="R3074" s="34">
        <v>154</v>
      </c>
      <c r="S3074" s="34">
        <v>218.75</v>
      </c>
      <c r="T3074" s="34">
        <v>167.45</v>
      </c>
      <c r="U3074" s="34">
        <v>135.6</v>
      </c>
      <c r="V3074" s="34"/>
      <c r="Y3074" s="78"/>
    </row>
    <row r="3075" spans="1:25" outlineLevel="1" x14ac:dyDescent="0.2">
      <c r="A3075" s="27">
        <f t="shared" ref="A3075:B3075" si="490">A3074+1</f>
        <v>3070</v>
      </c>
      <c r="B3075" s="50">
        <f t="shared" si="490"/>
        <v>44237</v>
      </c>
      <c r="C3075" s="34">
        <v>165.95</v>
      </c>
      <c r="D3075" s="34">
        <v>190.45</v>
      </c>
      <c r="E3075" s="34">
        <v>2.75</v>
      </c>
      <c r="F3075" s="34">
        <v>15</v>
      </c>
      <c r="G3075" s="34">
        <v>5.7</v>
      </c>
      <c r="H3075" s="34">
        <v>133.25</v>
      </c>
      <c r="I3075" s="34">
        <v>206</v>
      </c>
      <c r="J3075" s="34"/>
      <c r="K3075" s="24">
        <f t="shared" si="487"/>
        <v>160.214</v>
      </c>
      <c r="L3075" s="34"/>
      <c r="M3075" s="24">
        <v>17.649999999999999</v>
      </c>
      <c r="N3075" s="76">
        <f t="shared" si="488"/>
        <v>0.11016515410638271</v>
      </c>
      <c r="O3075" s="34"/>
      <c r="P3075" s="34"/>
      <c r="Q3075" s="34"/>
      <c r="R3075" s="34">
        <v>139</v>
      </c>
      <c r="S3075" s="34">
        <v>222</v>
      </c>
      <c r="T3075" s="34">
        <v>169.95</v>
      </c>
      <c r="U3075" s="34">
        <v>138.1</v>
      </c>
      <c r="V3075" s="34"/>
      <c r="Y3075" s="78"/>
    </row>
    <row r="3076" spans="1:25" outlineLevel="1" x14ac:dyDescent="0.2">
      <c r="A3076" s="27">
        <f t="shared" ref="A3076:B3081" si="491">A3075+1</f>
        <v>3071</v>
      </c>
      <c r="B3076" s="50">
        <f t="shared" si="491"/>
        <v>44238</v>
      </c>
      <c r="C3076" s="34">
        <v>165.95</v>
      </c>
      <c r="D3076" s="34">
        <v>190.45</v>
      </c>
      <c r="E3076" s="34">
        <v>2.75</v>
      </c>
      <c r="F3076" s="34">
        <v>14.9</v>
      </c>
      <c r="G3076" s="34">
        <v>5.7</v>
      </c>
      <c r="H3076" s="34">
        <v>133.25</v>
      </c>
      <c r="I3076" s="34">
        <v>206</v>
      </c>
      <c r="J3076" s="34"/>
      <c r="K3076" s="24">
        <f t="shared" si="487"/>
        <v>160.31399999999999</v>
      </c>
      <c r="L3076" s="34"/>
      <c r="M3076" s="24">
        <v>17.37</v>
      </c>
      <c r="N3076" s="76">
        <f t="shared" si="488"/>
        <v>0.10834986339309106</v>
      </c>
      <c r="O3076" s="34"/>
      <c r="P3076" s="34"/>
      <c r="Q3076" s="34"/>
      <c r="R3076" s="34">
        <v>140</v>
      </c>
      <c r="S3076" s="34">
        <v>222</v>
      </c>
      <c r="T3076" s="34">
        <v>169.95</v>
      </c>
      <c r="U3076" s="34">
        <v>138.1</v>
      </c>
      <c r="V3076" s="34"/>
      <c r="Y3076" s="78"/>
    </row>
    <row r="3077" spans="1:25" outlineLevel="1" x14ac:dyDescent="0.2">
      <c r="A3077" s="27">
        <f t="shared" si="491"/>
        <v>3072</v>
      </c>
      <c r="B3077" s="124">
        <f t="shared" si="491"/>
        <v>44239</v>
      </c>
      <c r="C3077" s="75">
        <f>C3076</f>
        <v>165.95</v>
      </c>
      <c r="D3077" s="75">
        <f t="shared" ref="D3077:I3077" si="492">D3076</f>
        <v>190.45</v>
      </c>
      <c r="E3077" s="75">
        <f t="shared" si="492"/>
        <v>2.75</v>
      </c>
      <c r="F3077" s="75">
        <f t="shared" si="492"/>
        <v>14.9</v>
      </c>
      <c r="G3077" s="75">
        <f t="shared" si="492"/>
        <v>5.7</v>
      </c>
      <c r="H3077" s="75">
        <f t="shared" si="492"/>
        <v>133.25</v>
      </c>
      <c r="I3077" s="75">
        <f t="shared" si="492"/>
        <v>206</v>
      </c>
      <c r="J3077" s="34"/>
      <c r="K3077" s="91">
        <f t="shared" ref="K3077:K3078" si="493">+D3077*0.92-F3077</f>
        <v>160.31399999999999</v>
      </c>
      <c r="L3077" s="34"/>
      <c r="M3077" s="24">
        <v>17.5</v>
      </c>
      <c r="N3077" s="76">
        <f t="shared" ref="N3077:N3078" si="494">+M3077/K3077</f>
        <v>0.10916077198497948</v>
      </c>
      <c r="O3077" s="34"/>
      <c r="P3077" s="34"/>
      <c r="Q3077" s="34"/>
      <c r="R3077" s="75">
        <f t="shared" ref="R3077:U3077" si="495">R3076</f>
        <v>140</v>
      </c>
      <c r="S3077" s="75">
        <f t="shared" si="495"/>
        <v>222</v>
      </c>
      <c r="T3077" s="75">
        <f t="shared" si="495"/>
        <v>169.95</v>
      </c>
      <c r="U3077" s="75">
        <f t="shared" si="495"/>
        <v>138.1</v>
      </c>
      <c r="V3077" s="34"/>
      <c r="Y3077" s="78"/>
    </row>
    <row r="3078" spans="1:25" outlineLevel="1" x14ac:dyDescent="0.2">
      <c r="A3078" s="27">
        <f t="shared" si="491"/>
        <v>3073</v>
      </c>
      <c r="B3078" s="50">
        <f>B3077+3</f>
        <v>44242</v>
      </c>
      <c r="C3078" s="34">
        <v>165.95</v>
      </c>
      <c r="D3078" s="34">
        <v>190.45</v>
      </c>
      <c r="E3078" s="34">
        <v>2.75</v>
      </c>
      <c r="F3078" s="34">
        <v>14.8</v>
      </c>
      <c r="G3078" s="34">
        <v>6</v>
      </c>
      <c r="H3078" s="34">
        <v>133.25</v>
      </c>
      <c r="I3078" s="34">
        <v>206</v>
      </c>
      <c r="J3078" s="34"/>
      <c r="K3078" s="24">
        <f t="shared" si="493"/>
        <v>160.41399999999999</v>
      </c>
      <c r="L3078" s="34"/>
      <c r="M3078" s="24">
        <v>17.5</v>
      </c>
      <c r="N3078" s="76">
        <f t="shared" si="494"/>
        <v>0.10909272258032342</v>
      </c>
      <c r="O3078" s="34"/>
      <c r="P3078" s="34"/>
      <c r="Q3078" s="34"/>
      <c r="R3078" s="34">
        <v>140</v>
      </c>
      <c r="S3078" s="34">
        <v>222</v>
      </c>
      <c r="T3078" s="34">
        <v>169.95</v>
      </c>
      <c r="U3078" s="34">
        <v>138.1</v>
      </c>
      <c r="V3078" s="34"/>
      <c r="Y3078" s="78"/>
    </row>
    <row r="3079" spans="1:25" outlineLevel="1" x14ac:dyDescent="0.2">
      <c r="A3079" s="27">
        <f t="shared" si="491"/>
        <v>3074</v>
      </c>
      <c r="B3079" s="50">
        <f>B3078+1</f>
        <v>44243</v>
      </c>
      <c r="C3079" s="34">
        <v>165.95</v>
      </c>
      <c r="D3079" s="34">
        <v>190.45</v>
      </c>
      <c r="E3079" s="34">
        <v>2.75</v>
      </c>
      <c r="F3079" s="34">
        <v>16.5</v>
      </c>
      <c r="G3079" s="34">
        <v>6.6</v>
      </c>
      <c r="H3079" s="34">
        <v>133</v>
      </c>
      <c r="I3079" s="34">
        <v>206</v>
      </c>
      <c r="J3079" s="34"/>
      <c r="K3079" s="24">
        <f t="shared" ref="K3079" si="496">+D3079*0.92-F3079</f>
        <v>158.714</v>
      </c>
      <c r="L3079" s="34"/>
      <c r="M3079" s="24">
        <v>18.03</v>
      </c>
      <c r="N3079" s="76">
        <f t="shared" ref="N3079" si="497">+M3079/K3079</f>
        <v>0.11360056453746992</v>
      </c>
      <c r="O3079" s="34"/>
      <c r="P3079" s="34"/>
      <c r="Q3079" s="34"/>
      <c r="R3079" s="34">
        <v>140</v>
      </c>
      <c r="S3079" s="34">
        <v>222</v>
      </c>
      <c r="T3079" s="34">
        <v>169.95</v>
      </c>
      <c r="U3079" s="34">
        <v>138.1</v>
      </c>
      <c r="V3079" s="34"/>
      <c r="Y3079" s="78"/>
    </row>
    <row r="3080" spans="1:25" outlineLevel="1" x14ac:dyDescent="0.2">
      <c r="A3080" s="27">
        <f t="shared" si="491"/>
        <v>3075</v>
      </c>
      <c r="B3080" s="50">
        <f>B3079+1</f>
        <v>44244</v>
      </c>
      <c r="C3080" s="34">
        <v>168.95</v>
      </c>
      <c r="D3080" s="34">
        <v>193.45</v>
      </c>
      <c r="E3080" s="34">
        <v>2.75</v>
      </c>
      <c r="F3080" s="34">
        <v>18.25</v>
      </c>
      <c r="G3080" s="34">
        <v>8.35</v>
      </c>
      <c r="H3080" s="34">
        <v>132.75</v>
      </c>
      <c r="I3080" s="34">
        <v>206</v>
      </c>
      <c r="J3080" s="34"/>
      <c r="K3080" s="24">
        <f t="shared" ref="K3080" si="498">+D3080*0.92-F3080</f>
        <v>159.72399999999999</v>
      </c>
      <c r="L3080" s="34"/>
      <c r="M3080" s="24">
        <v>17.87</v>
      </c>
      <c r="N3080" s="76">
        <f t="shared" ref="N3080" si="499">+M3080/K3080</f>
        <v>0.11188049385189452</v>
      </c>
      <c r="O3080" s="34"/>
      <c r="P3080" s="34"/>
      <c r="Q3080" s="34"/>
      <c r="R3080" s="34">
        <v>139.75</v>
      </c>
      <c r="S3080" s="34">
        <v>222</v>
      </c>
      <c r="T3080" s="34">
        <v>173</v>
      </c>
      <c r="U3080" s="34">
        <v>140.85</v>
      </c>
      <c r="V3080" s="34"/>
      <c r="Y3080" s="78"/>
    </row>
    <row r="3081" spans="1:25" outlineLevel="1" x14ac:dyDescent="0.2">
      <c r="A3081" s="27">
        <f t="shared" si="491"/>
        <v>3076</v>
      </c>
      <c r="B3081" s="50">
        <f>B3080+1</f>
        <v>44245</v>
      </c>
      <c r="C3081" s="34">
        <v>174.45</v>
      </c>
      <c r="D3081" s="34">
        <v>197.05</v>
      </c>
      <c r="E3081" s="34">
        <v>2.85</v>
      </c>
      <c r="F3081" s="34">
        <v>17.5</v>
      </c>
      <c r="G3081" s="34">
        <v>8</v>
      </c>
      <c r="H3081" s="34">
        <v>132.25</v>
      </c>
      <c r="I3081" s="34">
        <v>205.75</v>
      </c>
      <c r="J3081" s="34"/>
      <c r="K3081" s="24">
        <f t="shared" ref="K3081" si="500">+D3081*0.92-F3081</f>
        <v>163.78600000000003</v>
      </c>
      <c r="L3081" s="34"/>
      <c r="M3081" s="24">
        <v>17.98</v>
      </c>
      <c r="N3081" s="76">
        <f t="shared" ref="N3081" si="501">+M3081/K3081</f>
        <v>0.10977739245112524</v>
      </c>
      <c r="O3081" s="34"/>
      <c r="P3081" s="34"/>
      <c r="Q3081" s="34"/>
      <c r="R3081" s="34">
        <v>139</v>
      </c>
      <c r="S3081" s="34">
        <v>222</v>
      </c>
      <c r="T3081" s="34">
        <v>178.75</v>
      </c>
      <c r="U3081" s="34">
        <v>144.5</v>
      </c>
      <c r="V3081" s="34"/>
      <c r="Y3081" s="78"/>
    </row>
    <row r="3082" spans="1:25" outlineLevel="1" x14ac:dyDescent="0.2">
      <c r="A3082" s="27">
        <f t="shared" ref="A3082:B3082" si="502">A3081+1</f>
        <v>3077</v>
      </c>
      <c r="B3082" s="50">
        <f t="shared" si="502"/>
        <v>44246</v>
      </c>
      <c r="C3082" s="34">
        <v>172.2</v>
      </c>
      <c r="D3082" s="34">
        <v>195.8</v>
      </c>
      <c r="E3082" s="34">
        <v>2.85</v>
      </c>
      <c r="F3082" s="34">
        <v>17.149999999999999</v>
      </c>
      <c r="G3082" s="34">
        <v>7</v>
      </c>
      <c r="H3082" s="34">
        <v>131.25</v>
      </c>
      <c r="I3082" s="34">
        <v>206.75</v>
      </c>
      <c r="J3082" s="34"/>
      <c r="K3082" s="24">
        <f t="shared" ref="K3082:K3083" si="503">+D3082*0.92-F3082</f>
        <v>162.98600000000002</v>
      </c>
      <c r="L3082" s="34"/>
      <c r="M3082" s="24">
        <v>18.22</v>
      </c>
      <c r="N3082" s="76">
        <f t="shared" ref="N3082:N3083" si="504">+M3082/K3082</f>
        <v>0.1117887425913882</v>
      </c>
      <c r="O3082" s="34"/>
      <c r="P3082" s="34"/>
      <c r="Q3082" s="34"/>
      <c r="R3082" s="34">
        <v>138</v>
      </c>
      <c r="S3082" s="34">
        <v>223.5</v>
      </c>
      <c r="T3082" s="34">
        <v>176.5</v>
      </c>
      <c r="U3082" s="34">
        <v>144.5</v>
      </c>
      <c r="V3082" s="34"/>
      <c r="Y3082" s="78"/>
    </row>
    <row r="3083" spans="1:25" outlineLevel="1" x14ac:dyDescent="0.2">
      <c r="A3083" s="27">
        <f t="shared" ref="A3083" si="505">A3082+1</f>
        <v>3078</v>
      </c>
      <c r="B3083" s="50">
        <f>B3082+3</f>
        <v>44249</v>
      </c>
      <c r="C3083" s="34">
        <v>175.6</v>
      </c>
      <c r="D3083" s="34">
        <v>198.9</v>
      </c>
      <c r="E3083" s="34">
        <v>2.9</v>
      </c>
      <c r="F3083" s="34">
        <v>17.25</v>
      </c>
      <c r="G3083" s="34">
        <v>6.95</v>
      </c>
      <c r="H3083" s="34">
        <v>129.25</v>
      </c>
      <c r="I3083" s="34">
        <v>206.75</v>
      </c>
      <c r="J3083" s="34"/>
      <c r="K3083" s="24">
        <f t="shared" si="503"/>
        <v>165.738</v>
      </c>
      <c r="L3083" s="34"/>
      <c r="M3083" s="24">
        <v>17.53</v>
      </c>
      <c r="N3083" s="76">
        <f t="shared" si="504"/>
        <v>0.10576934680037167</v>
      </c>
      <c r="O3083" s="34"/>
      <c r="P3083" s="34"/>
      <c r="Q3083" s="34"/>
      <c r="R3083" s="34">
        <v>135.5</v>
      </c>
      <c r="S3083" s="34">
        <v>223.5</v>
      </c>
      <c r="T3083" s="34">
        <v>179.3</v>
      </c>
      <c r="U3083" s="34">
        <v>147</v>
      </c>
      <c r="V3083" s="34"/>
      <c r="Y3083" s="78"/>
    </row>
    <row r="3084" spans="1:25" outlineLevel="1" x14ac:dyDescent="0.2">
      <c r="A3084" s="27">
        <f t="shared" ref="A3084" si="506">A3083+1</f>
        <v>3079</v>
      </c>
      <c r="B3084" s="50">
        <f>B3083+1</f>
        <v>44250</v>
      </c>
      <c r="C3084" s="34">
        <v>172.75</v>
      </c>
      <c r="D3084" s="34">
        <v>196.35</v>
      </c>
      <c r="E3084" s="34">
        <v>2.85</v>
      </c>
      <c r="F3084" s="34">
        <v>16.75</v>
      </c>
      <c r="G3084" s="34">
        <v>6.8</v>
      </c>
      <c r="H3084" s="34">
        <v>130.25</v>
      </c>
      <c r="I3084" s="34">
        <v>206.25</v>
      </c>
      <c r="J3084" s="34"/>
      <c r="K3084" s="24">
        <f t="shared" ref="K3084:K3087" si="507">+D3084*0.92-F3084</f>
        <v>163.892</v>
      </c>
      <c r="L3084" s="34"/>
      <c r="M3084" s="24">
        <v>17.899999999999999</v>
      </c>
      <c r="N3084" s="76">
        <f t="shared" ref="N3084:N3087" si="508">+M3084/K3084</f>
        <v>0.10921826568715984</v>
      </c>
      <c r="O3084" s="34"/>
      <c r="P3084" s="34"/>
      <c r="Q3084" s="34"/>
      <c r="R3084" s="34">
        <v>139</v>
      </c>
      <c r="S3084" s="34">
        <v>223.25</v>
      </c>
      <c r="T3084" s="34">
        <v>176.45</v>
      </c>
      <c r="U3084" s="34">
        <v>144.94999999999999</v>
      </c>
      <c r="V3084" s="34"/>
      <c r="Y3084" s="78"/>
    </row>
    <row r="3085" spans="1:25" outlineLevel="1" x14ac:dyDescent="0.2">
      <c r="A3085" s="27">
        <f t="shared" ref="A3085" si="509">A3084+1</f>
        <v>3080</v>
      </c>
      <c r="B3085" s="50">
        <f>B3084+1</f>
        <v>44251</v>
      </c>
      <c r="C3085" s="34">
        <v>172.5</v>
      </c>
      <c r="D3085" s="34">
        <v>196.95</v>
      </c>
      <c r="E3085" s="34">
        <v>2.85</v>
      </c>
      <c r="F3085" s="34">
        <v>16.25</v>
      </c>
      <c r="G3085" s="34">
        <v>6.8</v>
      </c>
      <c r="H3085" s="34">
        <v>127.25</v>
      </c>
      <c r="I3085" s="34">
        <v>211</v>
      </c>
      <c r="J3085" s="34"/>
      <c r="K3085" s="24">
        <f t="shared" si="507"/>
        <v>164.94399999999999</v>
      </c>
      <c r="L3085" s="34"/>
      <c r="M3085" s="24">
        <v>18.05</v>
      </c>
      <c r="N3085" s="76">
        <f t="shared" si="508"/>
        <v>0.10943107963915027</v>
      </c>
      <c r="O3085" s="34"/>
      <c r="P3085" s="34"/>
      <c r="Q3085" s="34"/>
      <c r="R3085" s="34">
        <v>135</v>
      </c>
      <c r="S3085" s="34">
        <v>223.25</v>
      </c>
      <c r="T3085" s="34">
        <v>176.15</v>
      </c>
      <c r="U3085" s="34">
        <v>145.19999999999999</v>
      </c>
      <c r="V3085" s="34"/>
      <c r="Y3085" s="78"/>
    </row>
    <row r="3086" spans="1:25" outlineLevel="1" x14ac:dyDescent="0.2">
      <c r="A3086" s="27">
        <f t="shared" ref="A3086" si="510">A3085+1</f>
        <v>3081</v>
      </c>
      <c r="B3086" s="50">
        <f>B3085+1</f>
        <v>44252</v>
      </c>
      <c r="C3086" s="34">
        <v>174.3</v>
      </c>
      <c r="D3086" s="34">
        <v>198.75</v>
      </c>
      <c r="E3086" s="34">
        <v>2.85</v>
      </c>
      <c r="F3086" s="34">
        <v>14.9</v>
      </c>
      <c r="G3086" s="34">
        <v>7.4</v>
      </c>
      <c r="H3086" s="34">
        <v>119</v>
      </c>
      <c r="I3086" s="34">
        <v>210.75</v>
      </c>
      <c r="J3086" s="34"/>
      <c r="K3086" s="24">
        <f t="shared" si="507"/>
        <v>167.95</v>
      </c>
      <c r="L3086" s="34"/>
      <c r="M3086" s="24">
        <v>17.399999999999999</v>
      </c>
      <c r="N3086" s="76">
        <f t="shared" si="508"/>
        <v>0.10360226257814825</v>
      </c>
      <c r="O3086" s="34"/>
      <c r="P3086" s="34"/>
      <c r="Q3086" s="34"/>
      <c r="R3086" s="34">
        <v>124.75</v>
      </c>
      <c r="S3086" s="34">
        <v>222.75</v>
      </c>
      <c r="T3086" s="34">
        <v>177.6</v>
      </c>
      <c r="U3086" s="34">
        <v>146.65</v>
      </c>
      <c r="V3086" s="34"/>
      <c r="Y3086" s="78"/>
    </row>
    <row r="3087" spans="1:25" outlineLevel="1" x14ac:dyDescent="0.2">
      <c r="A3087" s="27">
        <f t="shared" ref="A3087:B3093" si="511">A3086+1</f>
        <v>3082</v>
      </c>
      <c r="B3087" s="50">
        <f t="shared" si="511"/>
        <v>44253</v>
      </c>
      <c r="C3087" s="34">
        <v>176.65</v>
      </c>
      <c r="D3087" s="34">
        <v>200.95</v>
      </c>
      <c r="E3087" s="34">
        <v>2.9</v>
      </c>
      <c r="F3087" s="34">
        <v>15.5</v>
      </c>
      <c r="G3087" s="34">
        <v>7.15</v>
      </c>
      <c r="H3087" s="34">
        <v>119</v>
      </c>
      <c r="I3087" s="34">
        <v>210.5</v>
      </c>
      <c r="J3087" s="34"/>
      <c r="K3087" s="24">
        <f t="shared" si="507"/>
        <v>169.374</v>
      </c>
      <c r="L3087" s="34"/>
      <c r="M3087" s="24">
        <v>16.899999999999999</v>
      </c>
      <c r="N3087" s="76">
        <f t="shared" si="508"/>
        <v>9.9779186888188265E-2</v>
      </c>
      <c r="O3087" s="34"/>
      <c r="P3087" s="34"/>
      <c r="Q3087" s="34"/>
      <c r="R3087" s="34">
        <v>125.75</v>
      </c>
      <c r="S3087" s="34">
        <v>222.5</v>
      </c>
      <c r="T3087" s="34">
        <v>180.15</v>
      </c>
      <c r="U3087" s="34">
        <v>148.4</v>
      </c>
      <c r="V3087" s="34"/>
      <c r="Y3087" s="78"/>
    </row>
    <row r="3088" spans="1:25" outlineLevel="1" x14ac:dyDescent="0.2">
      <c r="A3088" s="27">
        <f t="shared" si="511"/>
        <v>3083</v>
      </c>
      <c r="B3088" s="50">
        <f>B3087+3</f>
        <v>44256</v>
      </c>
      <c r="C3088" s="34">
        <v>174.35</v>
      </c>
      <c r="D3088" s="34">
        <v>198</v>
      </c>
      <c r="E3088" s="34">
        <v>2.85</v>
      </c>
      <c r="F3088" s="34">
        <v>15.4</v>
      </c>
      <c r="G3088" s="34">
        <v>7.15</v>
      </c>
      <c r="H3088" s="34">
        <v>119</v>
      </c>
      <c r="I3088" s="34">
        <v>210.5</v>
      </c>
      <c r="J3088" s="34"/>
      <c r="K3088" s="24">
        <f t="shared" ref="K3088" si="512">+D3088*0.92-F3088</f>
        <v>166.76</v>
      </c>
      <c r="L3088" s="34"/>
      <c r="M3088" s="24">
        <v>17.53</v>
      </c>
      <c r="N3088" s="76">
        <f t="shared" ref="N3088" si="513">+M3088/K3088</f>
        <v>0.10512113216598706</v>
      </c>
      <c r="O3088" s="34"/>
      <c r="P3088" s="34"/>
      <c r="Q3088" s="34"/>
      <c r="R3088" s="34">
        <v>125.75</v>
      </c>
      <c r="S3088" s="34">
        <v>222</v>
      </c>
      <c r="T3088" s="34">
        <v>177.8</v>
      </c>
      <c r="U3088" s="34">
        <v>147.19999999999999</v>
      </c>
      <c r="V3088" s="34"/>
      <c r="Y3088" s="78"/>
    </row>
    <row r="3089" spans="1:25" outlineLevel="1" x14ac:dyDescent="0.2">
      <c r="A3089" s="27">
        <f t="shared" si="511"/>
        <v>3084</v>
      </c>
      <c r="B3089" s="50">
        <f>B3088+1</f>
        <v>44257</v>
      </c>
      <c r="C3089" s="34">
        <v>175.55</v>
      </c>
      <c r="D3089" s="34">
        <v>199.2</v>
      </c>
      <c r="E3089" s="34">
        <v>2.9</v>
      </c>
      <c r="F3089" s="34">
        <v>15.8</v>
      </c>
      <c r="G3089" s="34">
        <v>7.4</v>
      </c>
      <c r="H3089" s="34">
        <v>118.5</v>
      </c>
      <c r="I3089" s="34">
        <v>210</v>
      </c>
      <c r="J3089" s="34"/>
      <c r="K3089" s="24">
        <f t="shared" ref="K3089:K3092" si="514">+D3089*0.92-F3089</f>
        <v>167.464</v>
      </c>
      <c r="L3089" s="34"/>
      <c r="M3089" s="24">
        <v>17.95</v>
      </c>
      <c r="N3089" s="76">
        <f t="shared" ref="N3089:N3092" si="515">+M3089/K3089</f>
        <v>0.10718721635694836</v>
      </c>
      <c r="O3089" s="34"/>
      <c r="P3089" s="34"/>
      <c r="Q3089" s="34"/>
      <c r="R3089" s="34">
        <v>125.25</v>
      </c>
      <c r="S3089" s="34">
        <v>221</v>
      </c>
      <c r="T3089" s="34">
        <v>179.05</v>
      </c>
      <c r="U3089" s="34">
        <v>148.05000000000001</v>
      </c>
      <c r="V3089" s="34"/>
      <c r="Y3089" s="78"/>
    </row>
    <row r="3090" spans="1:25" outlineLevel="1" x14ac:dyDescent="0.2">
      <c r="A3090" s="27">
        <f t="shared" si="511"/>
        <v>3085</v>
      </c>
      <c r="B3090" s="50">
        <f>B3089+1</f>
        <v>44258</v>
      </c>
      <c r="C3090" s="34">
        <v>177.45</v>
      </c>
      <c r="D3090" s="34">
        <v>201.1</v>
      </c>
      <c r="E3090" s="34">
        <v>2.9</v>
      </c>
      <c r="F3090" s="34">
        <v>16.5</v>
      </c>
      <c r="G3090" s="34">
        <v>8.4499999999999993</v>
      </c>
      <c r="H3090" s="34">
        <v>118.5</v>
      </c>
      <c r="I3090" s="34">
        <v>210</v>
      </c>
      <c r="J3090" s="34"/>
      <c r="K3090" s="24">
        <f t="shared" si="514"/>
        <v>168.512</v>
      </c>
      <c r="L3090" s="34"/>
      <c r="M3090" s="24">
        <v>17.88</v>
      </c>
      <c r="N3090" s="76">
        <f t="shared" si="515"/>
        <v>0.10610520319027725</v>
      </c>
      <c r="O3090" s="34"/>
      <c r="P3090" s="34"/>
      <c r="Q3090" s="34"/>
      <c r="R3090" s="34">
        <v>125.25</v>
      </c>
      <c r="S3090" s="34">
        <v>221</v>
      </c>
      <c r="T3090" s="34">
        <v>180.95</v>
      </c>
      <c r="U3090" s="34">
        <v>148.9</v>
      </c>
      <c r="V3090" s="34"/>
      <c r="Y3090" s="78"/>
    </row>
    <row r="3091" spans="1:25" outlineLevel="1" x14ac:dyDescent="0.2">
      <c r="A3091" s="27">
        <f t="shared" si="511"/>
        <v>3086</v>
      </c>
      <c r="B3091" s="50">
        <f>B3090+1</f>
        <v>44259</v>
      </c>
      <c r="C3091" s="34">
        <v>178.45</v>
      </c>
      <c r="D3091" s="34">
        <v>202.95</v>
      </c>
      <c r="E3091" s="34">
        <v>2.95</v>
      </c>
      <c r="F3091" s="34">
        <v>16.149999999999999</v>
      </c>
      <c r="G3091" s="34">
        <v>8.3000000000000007</v>
      </c>
      <c r="H3091" s="34">
        <v>117</v>
      </c>
      <c r="I3091" s="34">
        <v>209</v>
      </c>
      <c r="J3091" s="34"/>
      <c r="K3091" s="24">
        <f t="shared" si="514"/>
        <v>170.56399999999999</v>
      </c>
      <c r="L3091" s="34"/>
      <c r="M3091" s="24">
        <v>17.5</v>
      </c>
      <c r="N3091" s="76">
        <f t="shared" si="515"/>
        <v>0.1026007832836941</v>
      </c>
      <c r="O3091" s="34"/>
      <c r="P3091" s="34"/>
      <c r="Q3091" s="34"/>
      <c r="R3091" s="34">
        <v>122.5</v>
      </c>
      <c r="S3091" s="34">
        <v>220</v>
      </c>
      <c r="T3091" s="34">
        <v>182</v>
      </c>
      <c r="U3091" s="34">
        <v>149.85</v>
      </c>
      <c r="V3091" s="34"/>
      <c r="Y3091" s="78"/>
    </row>
    <row r="3092" spans="1:25" outlineLevel="1" x14ac:dyDescent="0.2">
      <c r="A3092" s="27">
        <f t="shared" ref="A3092:B3092" si="516">A3091+1</f>
        <v>3087</v>
      </c>
      <c r="B3092" s="50">
        <f t="shared" si="516"/>
        <v>44260</v>
      </c>
      <c r="C3092" s="34">
        <v>174.65</v>
      </c>
      <c r="D3092" s="34">
        <v>199.15</v>
      </c>
      <c r="E3092" s="34">
        <v>2.85</v>
      </c>
      <c r="F3092" s="34">
        <v>16.899999999999999</v>
      </c>
      <c r="G3092" s="34">
        <v>9</v>
      </c>
      <c r="H3092" s="34">
        <v>117</v>
      </c>
      <c r="I3092" s="34">
        <v>209</v>
      </c>
      <c r="J3092" s="34"/>
      <c r="K3092" s="24">
        <f t="shared" si="514"/>
        <v>166.31800000000001</v>
      </c>
      <c r="L3092" s="34"/>
      <c r="M3092" s="24">
        <v>17.739999999999998</v>
      </c>
      <c r="N3092" s="76">
        <f t="shared" si="515"/>
        <v>0.1066631392873892</v>
      </c>
      <c r="O3092" s="34"/>
      <c r="P3092" s="34"/>
      <c r="Q3092" s="34"/>
      <c r="R3092" s="34">
        <v>122</v>
      </c>
      <c r="S3092" s="34">
        <v>220</v>
      </c>
      <c r="T3092" s="34">
        <v>178.15</v>
      </c>
      <c r="U3092" s="34">
        <v>147.65</v>
      </c>
      <c r="V3092" s="34"/>
      <c r="Y3092" s="78"/>
    </row>
    <row r="3093" spans="1:25" outlineLevel="1" x14ac:dyDescent="0.2">
      <c r="A3093" s="27">
        <f t="shared" si="511"/>
        <v>3088</v>
      </c>
      <c r="B3093" s="50">
        <f>B3092+3</f>
        <v>44263</v>
      </c>
      <c r="C3093" s="34">
        <v>174.15</v>
      </c>
      <c r="D3093" s="34">
        <v>198.65</v>
      </c>
      <c r="E3093" s="34">
        <v>2.85</v>
      </c>
      <c r="F3093" s="34">
        <v>17</v>
      </c>
      <c r="G3093" s="34">
        <v>8.9</v>
      </c>
      <c r="H3093" s="34">
        <v>114</v>
      </c>
      <c r="I3093" s="34">
        <v>207</v>
      </c>
      <c r="J3093" s="34"/>
      <c r="K3093" s="24">
        <f t="shared" ref="K3093" si="517">+D3093*0.92-F3093</f>
        <v>165.75800000000001</v>
      </c>
      <c r="L3093" s="34"/>
      <c r="M3093" s="24">
        <v>17.22</v>
      </c>
      <c r="N3093" s="76">
        <f t="shared" ref="N3093" si="518">+M3093/K3093</f>
        <v>0.10388638859059592</v>
      </c>
      <c r="O3093" s="34"/>
      <c r="P3093" s="34"/>
      <c r="Q3093" s="34"/>
      <c r="R3093" s="34">
        <v>119</v>
      </c>
      <c r="S3093" s="34">
        <v>220</v>
      </c>
      <c r="T3093" s="34">
        <v>177.6</v>
      </c>
      <c r="U3093" s="34">
        <v>148.6</v>
      </c>
      <c r="V3093" s="34"/>
      <c r="Y3093" s="78"/>
    </row>
    <row r="3094" spans="1:25" outlineLevel="1" x14ac:dyDescent="0.2">
      <c r="A3094" s="27">
        <f t="shared" ref="A3094" si="519">A3093+1</f>
        <v>3089</v>
      </c>
      <c r="B3094" s="50">
        <f>B3093+1</f>
        <v>44264</v>
      </c>
      <c r="C3094" s="34">
        <v>163.6</v>
      </c>
      <c r="D3094" s="34">
        <v>188.1</v>
      </c>
      <c r="E3094" s="34">
        <v>2.7</v>
      </c>
      <c r="F3094" s="34">
        <v>18.25</v>
      </c>
      <c r="G3094" s="34">
        <v>9.4499999999999993</v>
      </c>
      <c r="H3094" s="34">
        <v>113</v>
      </c>
      <c r="I3094" s="34">
        <v>206</v>
      </c>
      <c r="J3094" s="34"/>
      <c r="K3094" s="24">
        <f t="shared" ref="K3094:K3097" si="520">+D3094*0.92-F3094</f>
        <v>154.80199999999999</v>
      </c>
      <c r="L3094" s="34"/>
      <c r="M3094" s="24">
        <v>17.010000000000002</v>
      </c>
      <c r="N3094" s="76">
        <f t="shared" ref="N3094:N3097" si="521">+M3094/K3094</f>
        <v>0.10988230126225761</v>
      </c>
      <c r="O3094" s="34"/>
      <c r="P3094" s="34"/>
      <c r="Q3094" s="34"/>
      <c r="R3094" s="34">
        <v>118</v>
      </c>
      <c r="S3094" s="34">
        <v>219.5</v>
      </c>
      <c r="T3094" s="34">
        <v>166.9</v>
      </c>
      <c r="U3094" s="34">
        <v>139.85</v>
      </c>
      <c r="V3094" s="34"/>
      <c r="Y3094" s="78"/>
    </row>
    <row r="3095" spans="1:25" outlineLevel="1" x14ac:dyDescent="0.2">
      <c r="A3095" s="27">
        <f t="shared" ref="A3095" si="522">A3094+1</f>
        <v>3090</v>
      </c>
      <c r="B3095" s="50">
        <f>B3094+1</f>
        <v>44265</v>
      </c>
      <c r="C3095" s="34">
        <v>164.7</v>
      </c>
      <c r="D3095" s="34">
        <v>188.75</v>
      </c>
      <c r="E3095" s="34">
        <v>2.7</v>
      </c>
      <c r="F3095" s="34">
        <v>19.5</v>
      </c>
      <c r="G3095" s="34">
        <v>9.6</v>
      </c>
      <c r="H3095" s="34">
        <v>112</v>
      </c>
      <c r="I3095" s="34">
        <v>205.5</v>
      </c>
      <c r="J3095" s="34"/>
      <c r="K3095" s="24">
        <f t="shared" si="520"/>
        <v>154.15</v>
      </c>
      <c r="L3095" s="34"/>
      <c r="M3095" s="24">
        <v>17.22</v>
      </c>
      <c r="N3095" s="76">
        <f t="shared" si="521"/>
        <v>0.1117093739863769</v>
      </c>
      <c r="O3095" s="34"/>
      <c r="P3095" s="34"/>
      <c r="Q3095" s="34"/>
      <c r="R3095" s="34">
        <v>117.5</v>
      </c>
      <c r="S3095" s="34">
        <v>219.5</v>
      </c>
      <c r="T3095" s="34">
        <v>168</v>
      </c>
      <c r="U3095" s="34">
        <v>140.80000000000001</v>
      </c>
      <c r="V3095" s="34"/>
      <c r="Y3095" s="78"/>
    </row>
    <row r="3096" spans="1:25" outlineLevel="1" x14ac:dyDescent="0.2">
      <c r="A3096" s="27">
        <f t="shared" ref="A3096" si="523">A3095+1</f>
        <v>3091</v>
      </c>
      <c r="B3096" s="50">
        <f>B3095+1</f>
        <v>44266</v>
      </c>
      <c r="C3096" s="34">
        <v>171.05</v>
      </c>
      <c r="D3096" s="34">
        <v>195.1</v>
      </c>
      <c r="E3096" s="34">
        <v>2.8</v>
      </c>
      <c r="F3096" s="34">
        <v>19.5</v>
      </c>
      <c r="G3096" s="34">
        <v>9.35</v>
      </c>
      <c r="H3096" s="34">
        <v>111.5</v>
      </c>
      <c r="I3096" s="34">
        <v>205.5</v>
      </c>
      <c r="J3096" s="34"/>
      <c r="K3096" s="24">
        <f t="shared" si="520"/>
        <v>159.99199999999999</v>
      </c>
      <c r="L3096" s="34"/>
      <c r="M3096" s="24">
        <v>18.02</v>
      </c>
      <c r="N3096" s="76">
        <f t="shared" si="521"/>
        <v>0.11263063153157658</v>
      </c>
      <c r="O3096" s="34"/>
      <c r="P3096" s="34"/>
      <c r="Q3096" s="34"/>
      <c r="R3096" s="34">
        <v>117.5</v>
      </c>
      <c r="S3096" s="34">
        <v>219.5</v>
      </c>
      <c r="T3096" s="34">
        <v>174.45</v>
      </c>
      <c r="U3096" s="34">
        <v>146.44999999999999</v>
      </c>
      <c r="V3096" s="34"/>
      <c r="Y3096" s="78"/>
    </row>
    <row r="3097" spans="1:25" outlineLevel="1" x14ac:dyDescent="0.2">
      <c r="A3097" s="27">
        <f t="shared" ref="A3097:B3097" si="524">A3096+1</f>
        <v>3092</v>
      </c>
      <c r="B3097" s="50">
        <f t="shared" si="524"/>
        <v>44267</v>
      </c>
      <c r="C3097" s="34">
        <v>165.7</v>
      </c>
      <c r="D3097" s="34">
        <v>190.9</v>
      </c>
      <c r="E3097" s="34">
        <v>2.7</v>
      </c>
      <c r="F3097" s="34">
        <v>18.75</v>
      </c>
      <c r="G3097" s="34">
        <v>9.1999999999999993</v>
      </c>
      <c r="H3097" s="34">
        <v>111.5</v>
      </c>
      <c r="I3097" s="34">
        <v>205</v>
      </c>
      <c r="J3097" s="34"/>
      <c r="K3097" s="24">
        <f t="shared" si="520"/>
        <v>156.87800000000001</v>
      </c>
      <c r="L3097" s="34"/>
      <c r="M3097" s="24">
        <v>17.62</v>
      </c>
      <c r="N3097" s="76">
        <f t="shared" si="521"/>
        <v>0.11231657721286605</v>
      </c>
      <c r="O3097" s="34"/>
      <c r="P3097" s="34"/>
      <c r="Q3097" s="34"/>
      <c r="R3097" s="34">
        <v>115.5</v>
      </c>
      <c r="S3097" s="34">
        <v>219</v>
      </c>
      <c r="T3097" s="34">
        <v>169.05</v>
      </c>
      <c r="U3097" s="34">
        <v>142.6</v>
      </c>
      <c r="V3097" s="34"/>
      <c r="Y3097" s="78"/>
    </row>
    <row r="3098" spans="1:25" outlineLevel="1" x14ac:dyDescent="0.2">
      <c r="A3098" s="27">
        <f t="shared" ref="A3098:A3103" si="525">A3097+1</f>
        <v>3093</v>
      </c>
      <c r="B3098" s="50">
        <f>B3097+3</f>
        <v>44270</v>
      </c>
      <c r="C3098" s="34">
        <v>163.65</v>
      </c>
      <c r="D3098" s="34">
        <v>189.15</v>
      </c>
      <c r="E3098" s="34">
        <v>2.7</v>
      </c>
      <c r="F3098" s="34">
        <v>18.850000000000001</v>
      </c>
      <c r="G3098" s="34">
        <v>9.3000000000000007</v>
      </c>
      <c r="H3098" s="34">
        <v>107.5</v>
      </c>
      <c r="I3098" s="34">
        <v>204.5</v>
      </c>
      <c r="J3098" s="34"/>
      <c r="K3098" s="24">
        <f t="shared" ref="K3098:K3103" si="526">+D3098*0.92-F3098</f>
        <v>155.16800000000001</v>
      </c>
      <c r="L3098" s="34"/>
      <c r="M3098" s="24">
        <v>17.239999999999998</v>
      </c>
      <c r="N3098" s="76">
        <f t="shared" ref="N3098:N3103" si="527">+M3098/K3098</f>
        <v>0.11110538255310372</v>
      </c>
      <c r="O3098" s="34"/>
      <c r="P3098" s="34"/>
      <c r="Q3098" s="34"/>
      <c r="R3098" s="34">
        <v>112.5</v>
      </c>
      <c r="S3098" s="34">
        <v>218.5</v>
      </c>
      <c r="T3098" s="34">
        <v>166.95</v>
      </c>
      <c r="U3098" s="34">
        <v>140.55000000000001</v>
      </c>
      <c r="V3098" s="34"/>
      <c r="Y3098" s="78"/>
    </row>
    <row r="3099" spans="1:25" outlineLevel="1" x14ac:dyDescent="0.2">
      <c r="A3099" s="27">
        <f t="shared" si="525"/>
        <v>3094</v>
      </c>
      <c r="B3099" s="50">
        <f>B3098+1</f>
        <v>44271</v>
      </c>
      <c r="C3099" s="34">
        <v>166.3</v>
      </c>
      <c r="D3099" s="34">
        <v>192.6</v>
      </c>
      <c r="E3099" s="34">
        <v>2.75</v>
      </c>
      <c r="F3099" s="34">
        <v>19.149999999999999</v>
      </c>
      <c r="G3099" s="34">
        <v>9.25</v>
      </c>
      <c r="H3099" s="34">
        <v>107</v>
      </c>
      <c r="I3099" s="34">
        <v>204.5</v>
      </c>
      <c r="J3099" s="34"/>
      <c r="K3099" s="24">
        <f t="shared" si="526"/>
        <v>158.042</v>
      </c>
      <c r="L3099" s="34"/>
      <c r="M3099" s="24">
        <v>17.190000000000001</v>
      </c>
      <c r="N3099" s="76">
        <f t="shared" si="527"/>
        <v>0.10876855519418889</v>
      </c>
      <c r="O3099" s="34"/>
      <c r="P3099" s="34"/>
      <c r="Q3099" s="34"/>
      <c r="R3099" s="34">
        <v>112.5</v>
      </c>
      <c r="S3099" s="34">
        <v>218.5</v>
      </c>
      <c r="T3099" s="34">
        <v>169.45</v>
      </c>
      <c r="U3099" s="34">
        <v>141.85</v>
      </c>
      <c r="V3099" s="34"/>
      <c r="Y3099" s="78"/>
    </row>
    <row r="3100" spans="1:25" outlineLevel="1" x14ac:dyDescent="0.2">
      <c r="A3100" s="27">
        <f t="shared" si="525"/>
        <v>3095</v>
      </c>
      <c r="B3100" s="50">
        <f>B3099+1</f>
        <v>44272</v>
      </c>
      <c r="C3100" s="34">
        <v>165.85</v>
      </c>
      <c r="D3100" s="34">
        <v>192.15</v>
      </c>
      <c r="E3100" s="34">
        <v>2.7</v>
      </c>
      <c r="F3100" s="34">
        <v>20.5</v>
      </c>
      <c r="G3100" s="34">
        <v>9.25</v>
      </c>
      <c r="H3100" s="34">
        <v>106</v>
      </c>
      <c r="I3100" s="34">
        <v>203.5</v>
      </c>
      <c r="J3100" s="34"/>
      <c r="K3100" s="24">
        <f t="shared" si="526"/>
        <v>156.27800000000002</v>
      </c>
      <c r="L3100" s="34"/>
      <c r="M3100" s="24">
        <v>17.559999999999999</v>
      </c>
      <c r="N3100" s="76">
        <f t="shared" si="527"/>
        <v>0.11236386439550031</v>
      </c>
      <c r="O3100" s="34"/>
      <c r="P3100" s="34"/>
      <c r="Q3100" s="34"/>
      <c r="R3100" s="34">
        <v>112.5</v>
      </c>
      <c r="S3100" s="34">
        <v>217.5</v>
      </c>
      <c r="T3100" s="34">
        <v>169</v>
      </c>
      <c r="U3100" s="34">
        <v>142</v>
      </c>
      <c r="V3100" s="34"/>
      <c r="Y3100" s="78"/>
    </row>
    <row r="3101" spans="1:25" outlineLevel="1" x14ac:dyDescent="0.2">
      <c r="A3101" s="27">
        <f t="shared" si="525"/>
        <v>3096</v>
      </c>
      <c r="B3101" s="50">
        <f>B3100+1</f>
        <v>44273</v>
      </c>
      <c r="C3101" s="34">
        <v>166</v>
      </c>
      <c r="D3101" s="34">
        <v>192.3</v>
      </c>
      <c r="E3101" s="34">
        <v>2.75</v>
      </c>
      <c r="F3101" s="34">
        <v>22</v>
      </c>
      <c r="G3101" s="34">
        <v>9.5</v>
      </c>
      <c r="H3101" s="34">
        <v>107.5</v>
      </c>
      <c r="I3101" s="34">
        <v>203</v>
      </c>
      <c r="J3101" s="34"/>
      <c r="K3101" s="24">
        <f t="shared" si="526"/>
        <v>154.91600000000003</v>
      </c>
      <c r="L3101" s="34"/>
      <c r="M3101" s="24">
        <v>17.28</v>
      </c>
      <c r="N3101" s="76">
        <f t="shared" si="527"/>
        <v>0.11154432079320405</v>
      </c>
      <c r="O3101" s="34"/>
      <c r="P3101" s="34"/>
      <c r="Q3101" s="34"/>
      <c r="R3101" s="34">
        <v>112.5</v>
      </c>
      <c r="S3101" s="34">
        <v>217</v>
      </c>
      <c r="T3101" s="34">
        <v>169.15</v>
      </c>
      <c r="U3101" s="34">
        <v>142.15</v>
      </c>
      <c r="V3101" s="34"/>
      <c r="Y3101" s="78"/>
    </row>
    <row r="3102" spans="1:25" outlineLevel="1" x14ac:dyDescent="0.2">
      <c r="A3102" s="27">
        <f t="shared" ref="A3102:B3102" si="528">A3101+1</f>
        <v>3097</v>
      </c>
      <c r="B3102" s="50">
        <f t="shared" si="528"/>
        <v>44274</v>
      </c>
      <c r="C3102" s="34">
        <v>160.19999999999999</v>
      </c>
      <c r="D3102" s="34">
        <v>186.65</v>
      </c>
      <c r="E3102" s="34">
        <v>2.65</v>
      </c>
      <c r="F3102" s="34">
        <v>22</v>
      </c>
      <c r="G3102" s="34">
        <v>9.3000000000000007</v>
      </c>
      <c r="H3102" s="34">
        <v>107.5</v>
      </c>
      <c r="I3102" s="34">
        <v>204</v>
      </c>
      <c r="J3102" s="34"/>
      <c r="K3102" s="24">
        <f t="shared" si="526"/>
        <v>149.71800000000002</v>
      </c>
      <c r="L3102" s="34"/>
      <c r="M3102" s="24">
        <v>17.25</v>
      </c>
      <c r="N3102" s="76">
        <f t="shared" si="527"/>
        <v>0.11521660722157655</v>
      </c>
      <c r="O3102" s="34"/>
      <c r="P3102" s="34"/>
      <c r="Q3102" s="34"/>
      <c r="R3102" s="34">
        <v>112.5</v>
      </c>
      <c r="S3102" s="34">
        <v>217</v>
      </c>
      <c r="T3102" s="34">
        <v>163.25</v>
      </c>
      <c r="U3102" s="34">
        <v>136.80000000000001</v>
      </c>
      <c r="V3102" s="34"/>
      <c r="Y3102" s="78"/>
    </row>
    <row r="3103" spans="1:25" outlineLevel="1" x14ac:dyDescent="0.2">
      <c r="A3103" s="27">
        <f t="shared" si="525"/>
        <v>3098</v>
      </c>
      <c r="B3103" s="50">
        <f>B3102+3</f>
        <v>44277</v>
      </c>
      <c r="C3103" s="34">
        <v>156.35</v>
      </c>
      <c r="D3103" s="34">
        <v>183.15</v>
      </c>
      <c r="E3103" s="34">
        <v>2.5499999999999998</v>
      </c>
      <c r="F3103" s="34">
        <v>22</v>
      </c>
      <c r="G3103" s="34">
        <v>9.4</v>
      </c>
      <c r="H3103" s="34">
        <v>107.25</v>
      </c>
      <c r="I3103" s="34">
        <v>203.5</v>
      </c>
      <c r="J3103" s="34"/>
      <c r="K3103" s="24">
        <f t="shared" si="526"/>
        <v>146.49800000000002</v>
      </c>
      <c r="L3103" s="34"/>
      <c r="M3103" s="24">
        <v>17.010000000000002</v>
      </c>
      <c r="N3103" s="76">
        <f t="shared" si="527"/>
        <v>0.11611080014744228</v>
      </c>
      <c r="O3103" s="34"/>
      <c r="P3103" s="34"/>
      <c r="Q3103" s="34"/>
      <c r="R3103" s="34">
        <v>111.5</v>
      </c>
      <c r="S3103" s="34">
        <v>215</v>
      </c>
      <c r="T3103" s="34">
        <v>159.35</v>
      </c>
      <c r="U3103" s="34">
        <v>132.9</v>
      </c>
      <c r="V3103" s="34"/>
      <c r="Y3103" s="78"/>
    </row>
    <row r="3104" spans="1:25" outlineLevel="1" x14ac:dyDescent="0.2">
      <c r="A3104" s="27">
        <f t="shared" ref="A3104:B3104" si="529">A3103+1</f>
        <v>3099</v>
      </c>
      <c r="B3104" s="50">
        <f t="shared" si="529"/>
        <v>44278</v>
      </c>
      <c r="C3104" s="34">
        <v>160.5</v>
      </c>
      <c r="D3104" s="34">
        <v>187.45</v>
      </c>
      <c r="E3104" s="34">
        <v>2.65</v>
      </c>
      <c r="F3104" s="34">
        <v>21.25</v>
      </c>
      <c r="G3104" s="34">
        <v>9.1999999999999993</v>
      </c>
      <c r="H3104" s="34">
        <v>107.25</v>
      </c>
      <c r="I3104" s="34">
        <v>202.5</v>
      </c>
      <c r="J3104" s="34"/>
      <c r="K3104" s="24">
        <f t="shared" ref="K3104:K3107" si="530">+D3104*0.92-F3104</f>
        <v>151.20400000000001</v>
      </c>
      <c r="L3104" s="34"/>
      <c r="M3104" s="24">
        <v>16.579999999999998</v>
      </c>
      <c r="N3104" s="76">
        <f t="shared" ref="N3104:N3107" si="531">+M3104/K3104</f>
        <v>0.1096531837782069</v>
      </c>
      <c r="O3104" s="34"/>
      <c r="P3104" s="34"/>
      <c r="Q3104" s="34"/>
      <c r="R3104" s="34">
        <v>111</v>
      </c>
      <c r="S3104" s="34">
        <v>214.5</v>
      </c>
      <c r="T3104" s="34">
        <v>163.85</v>
      </c>
      <c r="U3104" s="34">
        <v>136.30000000000001</v>
      </c>
      <c r="V3104" s="34"/>
      <c r="Y3104" s="78"/>
    </row>
    <row r="3105" spans="1:25" outlineLevel="1" x14ac:dyDescent="0.2">
      <c r="A3105" s="27">
        <f t="shared" ref="A3105:B3105" si="532">A3104+1</f>
        <v>3100</v>
      </c>
      <c r="B3105" s="50">
        <f t="shared" si="532"/>
        <v>44279</v>
      </c>
      <c r="C3105" s="34">
        <v>159.55000000000001</v>
      </c>
      <c r="D3105" s="34">
        <v>187.45</v>
      </c>
      <c r="E3105" s="34">
        <v>2.6</v>
      </c>
      <c r="F3105" s="34">
        <v>20.5</v>
      </c>
      <c r="G3105" s="34">
        <v>8.85</v>
      </c>
      <c r="H3105" s="34">
        <v>107.25</v>
      </c>
      <c r="I3105" s="34">
        <v>202</v>
      </c>
      <c r="J3105" s="34"/>
      <c r="K3105" s="24">
        <f t="shared" si="530"/>
        <v>151.95400000000001</v>
      </c>
      <c r="L3105" s="34"/>
      <c r="M3105" s="24">
        <v>16.690000000000001</v>
      </c>
      <c r="N3105" s="76">
        <f t="shared" si="531"/>
        <v>0.1098358713821288</v>
      </c>
      <c r="O3105" s="34"/>
      <c r="P3105" s="34"/>
      <c r="Q3105" s="34"/>
      <c r="R3105" s="34">
        <v>110</v>
      </c>
      <c r="S3105" s="34">
        <v>213.5</v>
      </c>
      <c r="T3105" s="34">
        <v>162.85</v>
      </c>
      <c r="U3105" s="34">
        <v>135.9</v>
      </c>
      <c r="V3105" s="34"/>
      <c r="Y3105" s="78"/>
    </row>
    <row r="3106" spans="1:25" outlineLevel="1" x14ac:dyDescent="0.2">
      <c r="A3106" s="27">
        <f t="shared" ref="A3106:B3106" si="533">A3105+1</f>
        <v>3101</v>
      </c>
      <c r="B3106" s="50">
        <f t="shared" si="533"/>
        <v>44280</v>
      </c>
      <c r="C3106" s="34">
        <v>160.19999999999999</v>
      </c>
      <c r="D3106" s="34">
        <v>189.2</v>
      </c>
      <c r="E3106" s="34">
        <v>2.65</v>
      </c>
      <c r="F3106" s="34">
        <v>20.75</v>
      </c>
      <c r="G3106" s="34">
        <v>8.9499999999999993</v>
      </c>
      <c r="H3106" s="34">
        <v>108.25</v>
      </c>
      <c r="I3106" s="34">
        <v>202</v>
      </c>
      <c r="J3106" s="34"/>
      <c r="K3106" s="24">
        <f t="shared" si="530"/>
        <v>153.31399999999999</v>
      </c>
      <c r="L3106" s="34"/>
      <c r="M3106" s="24">
        <v>16.34</v>
      </c>
      <c r="N3106" s="76">
        <f t="shared" si="531"/>
        <v>0.10657865556961531</v>
      </c>
      <c r="O3106" s="34"/>
      <c r="P3106" s="34"/>
      <c r="Q3106" s="34"/>
      <c r="R3106" s="34">
        <v>111.5</v>
      </c>
      <c r="S3106" s="34">
        <v>216.5</v>
      </c>
      <c r="T3106" s="34">
        <v>163.55000000000001</v>
      </c>
      <c r="U3106" s="34">
        <v>135.75</v>
      </c>
      <c r="V3106" s="34"/>
      <c r="Y3106" s="78"/>
    </row>
    <row r="3107" spans="1:25" outlineLevel="1" x14ac:dyDescent="0.2">
      <c r="A3107" s="27">
        <f t="shared" ref="A3107:B3108" si="534">A3106+1</f>
        <v>3102</v>
      </c>
      <c r="B3107" s="50">
        <f t="shared" si="534"/>
        <v>44281</v>
      </c>
      <c r="C3107" s="34">
        <v>161.44999999999999</v>
      </c>
      <c r="D3107" s="34">
        <v>190.45</v>
      </c>
      <c r="E3107" s="34">
        <v>2.65</v>
      </c>
      <c r="F3107" s="34">
        <v>21</v>
      </c>
      <c r="G3107" s="34">
        <v>9.1999999999999993</v>
      </c>
      <c r="H3107" s="34">
        <v>107.75</v>
      </c>
      <c r="I3107" s="34">
        <v>202</v>
      </c>
      <c r="J3107" s="34"/>
      <c r="K3107" s="24">
        <f t="shared" si="530"/>
        <v>154.214</v>
      </c>
      <c r="L3107" s="34"/>
      <c r="M3107" s="24">
        <v>16.739999999999998</v>
      </c>
      <c r="N3107" s="76">
        <f t="shared" si="531"/>
        <v>0.10855045586003864</v>
      </c>
      <c r="O3107" s="34"/>
      <c r="P3107" s="34"/>
      <c r="Q3107" s="34"/>
      <c r="R3107" s="34">
        <v>111.5</v>
      </c>
      <c r="S3107" s="34">
        <v>216.5</v>
      </c>
      <c r="T3107" s="34">
        <v>164.8</v>
      </c>
      <c r="U3107" s="34">
        <v>136.75</v>
      </c>
      <c r="V3107" s="34"/>
      <c r="Y3107" s="78"/>
    </row>
    <row r="3108" spans="1:25" outlineLevel="1" x14ac:dyDescent="0.2">
      <c r="A3108" s="27">
        <f t="shared" si="534"/>
        <v>3103</v>
      </c>
      <c r="B3108" s="50">
        <f>B3107+3</f>
        <v>44284</v>
      </c>
      <c r="C3108" s="34">
        <v>167.7</v>
      </c>
      <c r="D3108" s="34">
        <v>197</v>
      </c>
      <c r="E3108" s="34">
        <v>2.75</v>
      </c>
      <c r="F3108" s="34">
        <v>21.4</v>
      </c>
      <c r="G3108" s="34">
        <v>9.25</v>
      </c>
      <c r="H3108" s="34">
        <v>108.25</v>
      </c>
      <c r="I3108" s="34">
        <v>204</v>
      </c>
      <c r="J3108" s="34"/>
      <c r="K3108" s="24">
        <f t="shared" ref="K3108:K3112" si="535">+D3108*0.92-F3108</f>
        <v>159.84</v>
      </c>
      <c r="L3108" s="34"/>
      <c r="M3108" s="24">
        <v>16.96</v>
      </c>
      <c r="N3108" s="76">
        <f t="shared" ref="N3108:N3112" si="536">+M3108/K3108</f>
        <v>0.10610610610610612</v>
      </c>
      <c r="O3108" s="34"/>
      <c r="P3108" s="34"/>
      <c r="Q3108" s="34"/>
      <c r="R3108" s="34">
        <v>112.5</v>
      </c>
      <c r="S3108" s="34">
        <v>216.5</v>
      </c>
      <c r="T3108" s="34">
        <v>171.15</v>
      </c>
      <c r="U3108" s="34">
        <v>141.75</v>
      </c>
      <c r="V3108" s="34"/>
      <c r="Y3108" s="78"/>
    </row>
    <row r="3109" spans="1:25" outlineLevel="1" x14ac:dyDescent="0.2">
      <c r="A3109" s="27">
        <f t="shared" ref="A3109:B3109" si="537">A3108+1</f>
        <v>3104</v>
      </c>
      <c r="B3109" s="50">
        <f t="shared" si="537"/>
        <v>44285</v>
      </c>
      <c r="C3109" s="34">
        <v>166.55</v>
      </c>
      <c r="D3109" s="34">
        <v>195.4</v>
      </c>
      <c r="E3109" s="34">
        <v>2.75</v>
      </c>
      <c r="F3109" s="34">
        <v>20.55</v>
      </c>
      <c r="G3109" s="34">
        <v>8.9</v>
      </c>
      <c r="H3109" s="34">
        <v>108.25</v>
      </c>
      <c r="I3109" s="34">
        <v>205</v>
      </c>
      <c r="J3109" s="34"/>
      <c r="K3109" s="24">
        <f t="shared" si="535"/>
        <v>159.21799999999999</v>
      </c>
      <c r="L3109" s="34"/>
      <c r="M3109" s="24">
        <v>17.02</v>
      </c>
      <c r="N3109" s="76">
        <f t="shared" si="536"/>
        <v>0.10689746134231055</v>
      </c>
      <c r="O3109" s="34"/>
      <c r="P3109" s="34"/>
      <c r="Q3109" s="34"/>
      <c r="R3109" s="34">
        <v>112.5</v>
      </c>
      <c r="S3109" s="34">
        <v>216.25</v>
      </c>
      <c r="T3109" s="34">
        <v>170</v>
      </c>
      <c r="U3109" s="34">
        <v>140.19999999999999</v>
      </c>
      <c r="V3109" s="34"/>
      <c r="Y3109" s="78"/>
    </row>
    <row r="3110" spans="1:25" outlineLevel="1" x14ac:dyDescent="0.2">
      <c r="A3110" s="27">
        <f t="shared" ref="A3110:B3110" si="538">A3109+1</f>
        <v>3105</v>
      </c>
      <c r="B3110" s="50">
        <f t="shared" si="538"/>
        <v>44286</v>
      </c>
      <c r="C3110" s="34">
        <v>164.75</v>
      </c>
      <c r="D3110" s="34">
        <v>194.45</v>
      </c>
      <c r="E3110" s="34">
        <v>2.7</v>
      </c>
      <c r="F3110" s="34">
        <v>20.95</v>
      </c>
      <c r="G3110" s="34">
        <v>8.9</v>
      </c>
      <c r="H3110" s="34">
        <v>108.25</v>
      </c>
      <c r="I3110" s="34">
        <v>205</v>
      </c>
      <c r="J3110" s="34"/>
      <c r="K3110" s="24">
        <f t="shared" si="535"/>
        <v>157.94400000000002</v>
      </c>
      <c r="L3110" s="34"/>
      <c r="M3110" s="24">
        <v>17.38</v>
      </c>
      <c r="N3110" s="76">
        <f t="shared" si="536"/>
        <v>0.11003900116496984</v>
      </c>
      <c r="O3110" s="34"/>
      <c r="P3110" s="34"/>
      <c r="Q3110" s="34"/>
      <c r="R3110" s="34">
        <v>112.5</v>
      </c>
      <c r="S3110" s="34">
        <v>216</v>
      </c>
      <c r="T3110" s="34">
        <v>168.15</v>
      </c>
      <c r="U3110" s="34">
        <v>137.55000000000001</v>
      </c>
      <c r="V3110" s="34"/>
      <c r="Y3110" s="78"/>
    </row>
    <row r="3111" spans="1:25" outlineLevel="1" x14ac:dyDescent="0.2">
      <c r="A3111" s="27">
        <f t="shared" ref="A3111:B3111" si="539">A3110+1</f>
        <v>3106</v>
      </c>
      <c r="B3111" s="50">
        <f t="shared" si="539"/>
        <v>44287</v>
      </c>
      <c r="C3111" s="34">
        <v>167</v>
      </c>
      <c r="D3111" s="34">
        <v>196.7</v>
      </c>
      <c r="E3111" s="34">
        <v>2.75</v>
      </c>
      <c r="F3111" s="34">
        <v>21.15</v>
      </c>
      <c r="G3111" s="34">
        <v>9.1999999999999993</v>
      </c>
      <c r="H3111" s="34">
        <v>108.25</v>
      </c>
      <c r="I3111" s="34">
        <v>205</v>
      </c>
      <c r="J3111" s="34"/>
      <c r="K3111" s="24">
        <f t="shared" si="535"/>
        <v>159.81399999999999</v>
      </c>
      <c r="L3111" s="34"/>
      <c r="M3111" s="24">
        <v>17.12</v>
      </c>
      <c r="N3111" s="76">
        <f t="shared" si="536"/>
        <v>0.10712453226876245</v>
      </c>
      <c r="O3111" s="34"/>
      <c r="P3111" s="34"/>
      <c r="Q3111" s="34"/>
      <c r="R3111" s="34">
        <v>112.5</v>
      </c>
      <c r="S3111" s="34">
        <v>216</v>
      </c>
      <c r="T3111" s="34">
        <v>170.45</v>
      </c>
      <c r="U3111" s="34">
        <v>139.80000000000001</v>
      </c>
      <c r="V3111" s="34"/>
      <c r="Y3111" s="78"/>
    </row>
    <row r="3112" spans="1:25" outlineLevel="1" x14ac:dyDescent="0.2">
      <c r="A3112" s="27">
        <f t="shared" ref="A3112:B3112" si="540">A3111+1</f>
        <v>3107</v>
      </c>
      <c r="B3112" s="124">
        <f t="shared" si="540"/>
        <v>44288</v>
      </c>
      <c r="C3112" s="75">
        <f>C3111</f>
        <v>167</v>
      </c>
      <c r="D3112" s="75">
        <f t="shared" ref="D3112:I3112" si="541">D3111</f>
        <v>196.7</v>
      </c>
      <c r="E3112" s="75">
        <f t="shared" si="541"/>
        <v>2.75</v>
      </c>
      <c r="F3112" s="75">
        <f t="shared" si="541"/>
        <v>21.15</v>
      </c>
      <c r="G3112" s="75">
        <f t="shared" si="541"/>
        <v>9.1999999999999993</v>
      </c>
      <c r="H3112" s="75">
        <f t="shared" si="541"/>
        <v>108.25</v>
      </c>
      <c r="I3112" s="75">
        <f t="shared" si="541"/>
        <v>205</v>
      </c>
      <c r="J3112" s="34"/>
      <c r="K3112" s="24">
        <f t="shared" si="535"/>
        <v>159.81399999999999</v>
      </c>
      <c r="L3112" s="34"/>
      <c r="M3112" s="24">
        <v>17.12</v>
      </c>
      <c r="N3112" s="76">
        <f t="shared" si="536"/>
        <v>0.10712453226876245</v>
      </c>
      <c r="O3112" s="34"/>
      <c r="P3112" s="34"/>
      <c r="Q3112" s="34"/>
      <c r="R3112" s="75">
        <f t="shared" ref="R3112:U3112" si="542">R3111</f>
        <v>112.5</v>
      </c>
      <c r="S3112" s="75">
        <f t="shared" si="542"/>
        <v>216</v>
      </c>
      <c r="T3112" s="75">
        <f t="shared" si="542"/>
        <v>170.45</v>
      </c>
      <c r="U3112" s="75">
        <f t="shared" si="542"/>
        <v>139.80000000000001</v>
      </c>
      <c r="V3112" s="34"/>
      <c r="Y3112" s="78"/>
    </row>
    <row r="3113" spans="1:25" outlineLevel="1" x14ac:dyDescent="0.2">
      <c r="A3113" s="27">
        <f t="shared" ref="A3113" si="543">A3112+1</f>
        <v>3108</v>
      </c>
      <c r="B3113" s="50">
        <f>B3112+3</f>
        <v>44291</v>
      </c>
      <c r="C3113" s="34">
        <v>167.7</v>
      </c>
      <c r="D3113" s="34">
        <v>197.4</v>
      </c>
      <c r="E3113" s="34">
        <v>2.75</v>
      </c>
      <c r="F3113" s="34">
        <v>21.5</v>
      </c>
      <c r="G3113" s="34">
        <v>9.85</v>
      </c>
      <c r="H3113" s="34">
        <v>108.5</v>
      </c>
      <c r="I3113" s="34">
        <v>205</v>
      </c>
      <c r="J3113" s="34"/>
      <c r="K3113" s="24">
        <f t="shared" ref="K3113:K3117" si="544">+D3113*0.92-F3113</f>
        <v>160.108</v>
      </c>
      <c r="L3113" s="34"/>
      <c r="M3113" s="24">
        <v>18.28</v>
      </c>
      <c r="N3113" s="76">
        <f t="shared" ref="N3113:N3117" si="545">+M3113/K3113</f>
        <v>0.11417293327004273</v>
      </c>
      <c r="O3113" s="34"/>
      <c r="P3113" s="34"/>
      <c r="Q3113" s="34"/>
      <c r="R3113" s="34">
        <v>114</v>
      </c>
      <c r="S3113" s="34">
        <v>216</v>
      </c>
      <c r="T3113" s="34">
        <v>171.15</v>
      </c>
      <c r="U3113" s="34">
        <v>139.80000000000001</v>
      </c>
      <c r="V3113" s="34"/>
      <c r="Y3113" s="78"/>
    </row>
    <row r="3114" spans="1:25" outlineLevel="1" x14ac:dyDescent="0.2">
      <c r="A3114" s="27">
        <f t="shared" ref="A3114:B3114" si="546">A3113+1</f>
        <v>3109</v>
      </c>
      <c r="B3114" s="50">
        <f t="shared" si="546"/>
        <v>44292</v>
      </c>
      <c r="C3114" s="34">
        <v>170.85</v>
      </c>
      <c r="D3114" s="34">
        <v>199.85</v>
      </c>
      <c r="E3114" s="34">
        <v>2.8</v>
      </c>
      <c r="F3114" s="34">
        <v>22</v>
      </c>
      <c r="G3114" s="34">
        <v>10.4</v>
      </c>
      <c r="H3114" s="34">
        <v>108</v>
      </c>
      <c r="I3114" s="34">
        <v>204.75</v>
      </c>
      <c r="J3114" s="34"/>
      <c r="K3114" s="24">
        <f t="shared" si="544"/>
        <v>161.86199999999999</v>
      </c>
      <c r="L3114" s="34"/>
      <c r="M3114" s="24">
        <v>18.309999999999999</v>
      </c>
      <c r="N3114" s="76">
        <f t="shared" si="545"/>
        <v>0.1131210537371341</v>
      </c>
      <c r="O3114" s="34"/>
      <c r="P3114" s="34"/>
      <c r="Q3114" s="34"/>
      <c r="R3114" s="34">
        <v>113</v>
      </c>
      <c r="S3114" s="34">
        <v>215.75</v>
      </c>
      <c r="T3114" s="34">
        <v>174.35</v>
      </c>
      <c r="U3114" s="34">
        <v>140.9</v>
      </c>
      <c r="V3114" s="34"/>
      <c r="Y3114" s="78"/>
    </row>
    <row r="3115" spans="1:25" outlineLevel="1" x14ac:dyDescent="0.2">
      <c r="A3115" s="27">
        <f t="shared" ref="A3115:B3119" si="547">A3114+1</f>
        <v>3110</v>
      </c>
      <c r="B3115" s="50">
        <f t="shared" si="547"/>
        <v>44293</v>
      </c>
      <c r="C3115" s="34">
        <v>172.9</v>
      </c>
      <c r="D3115" s="34">
        <v>201.9</v>
      </c>
      <c r="E3115" s="34">
        <v>2.85</v>
      </c>
      <c r="F3115" s="34">
        <v>22.25</v>
      </c>
      <c r="G3115" s="34">
        <v>10.3</v>
      </c>
      <c r="H3115" s="34">
        <v>107</v>
      </c>
      <c r="I3115" s="34">
        <v>204.75</v>
      </c>
      <c r="J3115" s="34"/>
      <c r="K3115" s="24">
        <f t="shared" si="544"/>
        <v>163.49800000000002</v>
      </c>
      <c r="L3115" s="34"/>
      <c r="M3115" s="24">
        <v>18.649999999999999</v>
      </c>
      <c r="N3115" s="76">
        <f t="shared" si="545"/>
        <v>0.11406867362291891</v>
      </c>
      <c r="O3115" s="34"/>
      <c r="P3115" s="34"/>
      <c r="Q3115" s="34"/>
      <c r="R3115" s="34">
        <v>111.5</v>
      </c>
      <c r="S3115" s="34">
        <v>215.75</v>
      </c>
      <c r="T3115" s="34">
        <v>176.45</v>
      </c>
      <c r="U3115" s="34">
        <v>140.44999999999999</v>
      </c>
      <c r="V3115" s="34"/>
      <c r="Y3115" s="78"/>
    </row>
    <row r="3116" spans="1:25" outlineLevel="1" x14ac:dyDescent="0.2">
      <c r="A3116" s="27">
        <f t="shared" si="547"/>
        <v>3111</v>
      </c>
      <c r="B3116" s="50">
        <f t="shared" si="547"/>
        <v>44294</v>
      </c>
      <c r="C3116" s="34">
        <v>172.15</v>
      </c>
      <c r="D3116" s="34">
        <v>202.15</v>
      </c>
      <c r="E3116" s="34">
        <v>2.85</v>
      </c>
      <c r="F3116" s="34">
        <v>22.5</v>
      </c>
      <c r="G3116" s="34">
        <v>10.15</v>
      </c>
      <c r="H3116" s="34">
        <v>106</v>
      </c>
      <c r="I3116" s="34">
        <v>204.75</v>
      </c>
      <c r="J3116" s="34"/>
      <c r="K3116" s="24">
        <f t="shared" si="544"/>
        <v>163.47800000000001</v>
      </c>
      <c r="L3116" s="34"/>
      <c r="M3116" s="24">
        <v>18.829999999999998</v>
      </c>
      <c r="N3116" s="76">
        <f t="shared" si="545"/>
        <v>0.11518369444206558</v>
      </c>
      <c r="O3116" s="34"/>
      <c r="P3116" s="34"/>
      <c r="Q3116" s="34"/>
      <c r="R3116" s="34">
        <v>110</v>
      </c>
      <c r="S3116" s="34">
        <v>216</v>
      </c>
      <c r="T3116" s="34">
        <v>175.7</v>
      </c>
      <c r="U3116" s="34">
        <v>140.15</v>
      </c>
      <c r="V3116" s="34"/>
      <c r="Y3116" s="78"/>
    </row>
    <row r="3117" spans="1:25" outlineLevel="1" x14ac:dyDescent="0.2">
      <c r="A3117" s="27">
        <f t="shared" si="547"/>
        <v>3112</v>
      </c>
      <c r="B3117" s="50">
        <f t="shared" si="547"/>
        <v>44295</v>
      </c>
      <c r="C3117" s="34">
        <v>172.35</v>
      </c>
      <c r="D3117" s="34">
        <v>202.85</v>
      </c>
      <c r="E3117" s="34">
        <v>2.85</v>
      </c>
      <c r="F3117" s="34">
        <v>22.75</v>
      </c>
      <c r="G3117" s="34">
        <v>10.35</v>
      </c>
      <c r="H3117" s="34">
        <v>106</v>
      </c>
      <c r="I3117" s="34">
        <v>207.25</v>
      </c>
      <c r="J3117" s="34"/>
      <c r="K3117" s="24">
        <f t="shared" si="544"/>
        <v>163.87200000000001</v>
      </c>
      <c r="L3117" s="34"/>
      <c r="M3117" s="24">
        <v>18.22</v>
      </c>
      <c r="N3117" s="76">
        <f t="shared" si="545"/>
        <v>0.11118433899628977</v>
      </c>
      <c r="O3117" s="34"/>
      <c r="P3117" s="34"/>
      <c r="Q3117" s="34"/>
      <c r="R3117" s="34">
        <v>110</v>
      </c>
      <c r="S3117" s="34">
        <v>220.5</v>
      </c>
      <c r="T3117" s="34">
        <v>175.9</v>
      </c>
      <c r="U3117" s="34">
        <v>140.4</v>
      </c>
      <c r="V3117" s="34"/>
      <c r="Y3117" s="78"/>
    </row>
    <row r="3118" spans="1:25" outlineLevel="1" x14ac:dyDescent="0.2">
      <c r="A3118" s="27">
        <f t="shared" si="547"/>
        <v>3113</v>
      </c>
      <c r="B3118" s="50">
        <f>B3117+3</f>
        <v>44298</v>
      </c>
      <c r="C3118" s="34">
        <v>173</v>
      </c>
      <c r="D3118" s="34">
        <v>203.95</v>
      </c>
      <c r="E3118" s="34">
        <v>2.85</v>
      </c>
      <c r="F3118" s="34">
        <v>23.75</v>
      </c>
      <c r="G3118" s="34">
        <v>11.4</v>
      </c>
      <c r="H3118" s="34">
        <v>105.5</v>
      </c>
      <c r="I3118" s="34">
        <v>207.75</v>
      </c>
      <c r="J3118" s="34"/>
      <c r="K3118" s="24">
        <f t="shared" ref="K3118" si="548">+D3118*0.92-F3118</f>
        <v>163.88399999999999</v>
      </c>
      <c r="L3118" s="34"/>
      <c r="M3118" s="24">
        <v>18.09</v>
      </c>
      <c r="N3118" s="76">
        <f t="shared" ref="N3118" si="549">+M3118/K3118</f>
        <v>0.11038295379658784</v>
      </c>
      <c r="O3118" s="34"/>
      <c r="P3118" s="34"/>
      <c r="Q3118" s="34"/>
      <c r="R3118" s="34">
        <v>110</v>
      </c>
      <c r="S3118" s="34">
        <v>221</v>
      </c>
      <c r="T3118" s="34">
        <v>176.55</v>
      </c>
      <c r="U3118" s="34">
        <v>140.44999999999999</v>
      </c>
      <c r="V3118" s="34"/>
      <c r="Y3118" s="78"/>
    </row>
    <row r="3119" spans="1:25" outlineLevel="1" x14ac:dyDescent="0.2">
      <c r="A3119" s="27">
        <f t="shared" si="547"/>
        <v>3114</v>
      </c>
      <c r="B3119" s="50">
        <f t="shared" ref="B3119" si="550">B3118+1</f>
        <v>44299</v>
      </c>
      <c r="C3119" s="34">
        <v>172.35</v>
      </c>
      <c r="D3119" s="34">
        <v>203.3</v>
      </c>
      <c r="E3119" s="34">
        <v>2.85</v>
      </c>
      <c r="F3119" s="34">
        <v>24</v>
      </c>
      <c r="G3119" s="34">
        <v>11.2</v>
      </c>
      <c r="H3119" s="34">
        <v>105.5</v>
      </c>
      <c r="I3119" s="34">
        <v>208</v>
      </c>
      <c r="J3119" s="34"/>
      <c r="K3119" s="24">
        <f t="shared" ref="K3119:K3123" si="551">+D3119*0.92-F3119</f>
        <v>163.03600000000003</v>
      </c>
      <c r="L3119" s="34"/>
      <c r="M3119" s="24">
        <v>18.190000000000001</v>
      </c>
      <c r="N3119" s="76">
        <f t="shared" ref="N3119:N3123" si="552">+M3119/K3119</f>
        <v>0.11157045069800534</v>
      </c>
      <c r="O3119" s="34"/>
      <c r="P3119" s="34"/>
      <c r="Q3119" s="34"/>
      <c r="R3119" s="34">
        <v>110</v>
      </c>
      <c r="S3119" s="34">
        <v>222</v>
      </c>
      <c r="T3119" s="34">
        <v>175.9</v>
      </c>
      <c r="U3119" s="34">
        <v>139.94999999999999</v>
      </c>
      <c r="V3119" s="34"/>
      <c r="Y3119" s="78"/>
    </row>
    <row r="3120" spans="1:25" outlineLevel="1" x14ac:dyDescent="0.2">
      <c r="A3120" s="27">
        <f t="shared" ref="A3120:B3120" si="553">A3119+1</f>
        <v>3115</v>
      </c>
      <c r="B3120" s="50">
        <f t="shared" si="553"/>
        <v>44300</v>
      </c>
      <c r="C3120" s="34">
        <v>172.65</v>
      </c>
      <c r="D3120" s="34">
        <v>203.6</v>
      </c>
      <c r="E3120" s="34">
        <v>2.85</v>
      </c>
      <c r="F3120" s="34">
        <v>23.8</v>
      </c>
      <c r="G3120" s="34">
        <v>10.85</v>
      </c>
      <c r="H3120" s="34">
        <v>105.5</v>
      </c>
      <c r="I3120" s="34">
        <v>208</v>
      </c>
      <c r="J3120" s="34"/>
      <c r="K3120" s="24">
        <f t="shared" si="551"/>
        <v>163.512</v>
      </c>
      <c r="L3120" s="34"/>
      <c r="M3120" s="24">
        <v>18.91</v>
      </c>
      <c r="N3120" s="76">
        <f t="shared" si="552"/>
        <v>0.11564900435442046</v>
      </c>
      <c r="O3120" s="34"/>
      <c r="P3120" s="34"/>
      <c r="Q3120" s="34"/>
      <c r="R3120" s="34">
        <v>110.5</v>
      </c>
      <c r="S3120" s="34">
        <v>222</v>
      </c>
      <c r="T3120" s="34">
        <v>176.95</v>
      </c>
      <c r="U3120" s="34">
        <v>140</v>
      </c>
      <c r="V3120" s="34"/>
      <c r="Y3120" s="78"/>
    </row>
    <row r="3121" spans="1:25" outlineLevel="1" x14ac:dyDescent="0.2">
      <c r="A3121" s="27">
        <f t="shared" ref="A3121:B3121" si="554">A3120+1</f>
        <v>3116</v>
      </c>
      <c r="B3121" s="50">
        <f t="shared" si="554"/>
        <v>44301</v>
      </c>
      <c r="C3121" s="34">
        <v>177.3</v>
      </c>
      <c r="D3121" s="34">
        <v>211.35</v>
      </c>
      <c r="E3121" s="34">
        <v>2.9</v>
      </c>
      <c r="F3121" s="34">
        <v>25.3</v>
      </c>
      <c r="G3121" s="34">
        <v>11.45</v>
      </c>
      <c r="H3121" s="34">
        <v>105</v>
      </c>
      <c r="I3121" s="34">
        <v>208</v>
      </c>
      <c r="J3121" s="34"/>
      <c r="K3121" s="24">
        <f t="shared" si="551"/>
        <v>169.142</v>
      </c>
      <c r="L3121" s="34"/>
      <c r="M3121" s="24">
        <v>19.3</v>
      </c>
      <c r="N3121" s="76">
        <f t="shared" si="552"/>
        <v>0.11410530796608767</v>
      </c>
      <c r="O3121" s="34"/>
      <c r="P3121" s="34"/>
      <c r="Q3121" s="34"/>
      <c r="R3121" s="34">
        <v>110</v>
      </c>
      <c r="S3121" s="34">
        <v>222</v>
      </c>
      <c r="T3121" s="34">
        <v>181.65</v>
      </c>
      <c r="U3121" s="34">
        <v>143.25</v>
      </c>
      <c r="V3121" s="34"/>
      <c r="Y3121" s="78"/>
    </row>
    <row r="3122" spans="1:25" outlineLevel="1" x14ac:dyDescent="0.2">
      <c r="A3122" s="27">
        <f t="shared" ref="A3122:B3123" si="555">A3121+1</f>
        <v>3117</v>
      </c>
      <c r="B3122" s="50">
        <f t="shared" si="555"/>
        <v>44302</v>
      </c>
      <c r="C3122" s="34">
        <v>177.85</v>
      </c>
      <c r="D3122" s="34">
        <v>211.9</v>
      </c>
      <c r="E3122" s="34">
        <v>2.9</v>
      </c>
      <c r="F3122" s="34">
        <v>25.1</v>
      </c>
      <c r="G3122" s="34">
        <v>11.4</v>
      </c>
      <c r="H3122" s="34">
        <v>105</v>
      </c>
      <c r="I3122" s="34">
        <v>208</v>
      </c>
      <c r="J3122" s="34"/>
      <c r="K3122" s="24">
        <f t="shared" si="551"/>
        <v>169.84800000000001</v>
      </c>
      <c r="L3122" s="34"/>
      <c r="M3122" s="24">
        <v>19.53</v>
      </c>
      <c r="N3122" s="76">
        <f t="shared" si="552"/>
        <v>0.11498516320474778</v>
      </c>
      <c r="O3122" s="34"/>
      <c r="P3122" s="34"/>
      <c r="Q3122" s="34"/>
      <c r="R3122" s="34">
        <v>110</v>
      </c>
      <c r="S3122" s="34">
        <v>221.75</v>
      </c>
      <c r="T3122" s="34">
        <v>182.25</v>
      </c>
      <c r="U3122" s="34">
        <v>141.69999999999999</v>
      </c>
      <c r="V3122" s="34"/>
      <c r="Y3122" s="78"/>
    </row>
    <row r="3123" spans="1:25" outlineLevel="1" x14ac:dyDescent="0.2">
      <c r="A3123" s="27">
        <f t="shared" si="555"/>
        <v>3118</v>
      </c>
      <c r="B3123" s="50">
        <f>B3122+3</f>
        <v>44305</v>
      </c>
      <c r="C3123" s="34">
        <v>181.2</v>
      </c>
      <c r="D3123" s="34">
        <v>216.25</v>
      </c>
      <c r="E3123" s="34">
        <v>2.95</v>
      </c>
      <c r="F3123" s="34">
        <v>25.8</v>
      </c>
      <c r="G3123" s="34">
        <v>11.4</v>
      </c>
      <c r="H3123" s="34">
        <v>105.25</v>
      </c>
      <c r="I3123" s="34">
        <v>208</v>
      </c>
      <c r="J3123" s="34"/>
      <c r="K3123" s="24">
        <f t="shared" si="551"/>
        <v>173.15</v>
      </c>
      <c r="L3123" s="34"/>
      <c r="M3123" s="24">
        <v>19.43</v>
      </c>
      <c r="N3123" s="76">
        <f t="shared" si="552"/>
        <v>0.11221484262200404</v>
      </c>
      <c r="O3123" s="34"/>
      <c r="P3123" s="34"/>
      <c r="Q3123" s="34"/>
      <c r="R3123" s="34">
        <v>110.5</v>
      </c>
      <c r="S3123" s="34">
        <v>221.75</v>
      </c>
      <c r="T3123" s="34">
        <v>186</v>
      </c>
      <c r="U3123" s="34">
        <v>143.55000000000001</v>
      </c>
      <c r="V3123" s="34"/>
      <c r="Y3123" s="78"/>
    </row>
    <row r="3124" spans="1:25" outlineLevel="1" x14ac:dyDescent="0.2">
      <c r="A3124" s="27">
        <f t="shared" ref="A3124:B3124" si="556">A3123+1</f>
        <v>3119</v>
      </c>
      <c r="B3124" s="50">
        <f t="shared" si="556"/>
        <v>44306</v>
      </c>
      <c r="C3124" s="34">
        <v>187.75</v>
      </c>
      <c r="D3124" s="34">
        <v>222.8</v>
      </c>
      <c r="E3124" s="34">
        <v>3.1</v>
      </c>
      <c r="F3124" s="34">
        <v>25.8</v>
      </c>
      <c r="G3124" s="34">
        <v>11.2</v>
      </c>
      <c r="H3124" s="34">
        <v>105.25</v>
      </c>
      <c r="I3124" s="34">
        <v>208.5</v>
      </c>
      <c r="J3124" s="34"/>
      <c r="K3124" s="24">
        <f t="shared" ref="K3124:K3132" si="557">+D3124*0.92-F3124</f>
        <v>179.17600000000002</v>
      </c>
      <c r="L3124" s="34"/>
      <c r="M3124" s="24">
        <v>19.16</v>
      </c>
      <c r="N3124" s="76">
        <f t="shared" ref="N3124:N3132" si="558">+M3124/K3124</f>
        <v>0.10693396437022815</v>
      </c>
      <c r="O3124" s="34"/>
      <c r="P3124" s="34"/>
      <c r="Q3124" s="34"/>
      <c r="R3124" s="34">
        <v>110.5</v>
      </c>
      <c r="S3124" s="34">
        <v>222.25</v>
      </c>
      <c r="T3124" s="34">
        <v>192.65</v>
      </c>
      <c r="U3124" s="34">
        <v>148.1</v>
      </c>
      <c r="V3124" s="34"/>
      <c r="Y3124" s="78"/>
    </row>
    <row r="3125" spans="1:25" outlineLevel="1" x14ac:dyDescent="0.2">
      <c r="A3125" s="27">
        <f t="shared" ref="A3125:B3125" si="559">A3124+1</f>
        <v>3120</v>
      </c>
      <c r="B3125" s="50">
        <f t="shared" si="559"/>
        <v>44307</v>
      </c>
      <c r="C3125" s="34">
        <v>185.75</v>
      </c>
      <c r="D3125" s="34">
        <v>220.8</v>
      </c>
      <c r="E3125" s="34">
        <v>3.05</v>
      </c>
      <c r="F3125" s="34">
        <v>27</v>
      </c>
      <c r="G3125" s="34">
        <v>11.7</v>
      </c>
      <c r="H3125" s="34">
        <v>105</v>
      </c>
      <c r="I3125" s="34">
        <v>208.5</v>
      </c>
      <c r="J3125" s="34"/>
      <c r="K3125" s="24">
        <f t="shared" si="557"/>
        <v>176.13600000000002</v>
      </c>
      <c r="L3125" s="34"/>
      <c r="M3125" s="24">
        <v>19.420000000000002</v>
      </c>
      <c r="N3125" s="76">
        <f t="shared" si="558"/>
        <v>0.11025571149566243</v>
      </c>
      <c r="O3125" s="34"/>
      <c r="P3125" s="34"/>
      <c r="Q3125" s="34"/>
      <c r="R3125" s="34">
        <v>110</v>
      </c>
      <c r="S3125" s="34">
        <v>222.5</v>
      </c>
      <c r="T3125" s="34">
        <v>190.65</v>
      </c>
      <c r="U3125" s="34">
        <v>146.69999999999999</v>
      </c>
      <c r="V3125" s="34"/>
      <c r="Y3125" s="78"/>
    </row>
    <row r="3126" spans="1:25" outlineLevel="1" x14ac:dyDescent="0.2">
      <c r="A3126" s="27">
        <f t="shared" ref="A3126:B3131" si="560">A3125+1</f>
        <v>3121</v>
      </c>
      <c r="B3126" s="50">
        <f t="shared" si="560"/>
        <v>44308</v>
      </c>
      <c r="C3126" s="34">
        <v>183.6</v>
      </c>
      <c r="D3126" s="34">
        <v>218.9</v>
      </c>
      <c r="E3126" s="34">
        <v>3</v>
      </c>
      <c r="F3126" s="34">
        <v>27.15</v>
      </c>
      <c r="G3126" s="34">
        <v>11.65</v>
      </c>
      <c r="H3126" s="34">
        <v>105</v>
      </c>
      <c r="I3126" s="34">
        <v>208.5</v>
      </c>
      <c r="J3126" s="34"/>
      <c r="K3126" s="24">
        <f t="shared" si="557"/>
        <v>174.238</v>
      </c>
      <c r="L3126" s="34"/>
      <c r="M3126" s="24">
        <v>19.45</v>
      </c>
      <c r="N3126" s="76">
        <f t="shared" si="558"/>
        <v>0.11162892136043802</v>
      </c>
      <c r="O3126" s="34"/>
      <c r="P3126" s="34"/>
      <c r="Q3126" s="34"/>
      <c r="R3126" s="34">
        <v>110</v>
      </c>
      <c r="S3126" s="34">
        <v>223.25</v>
      </c>
      <c r="T3126" s="34">
        <v>188.45</v>
      </c>
      <c r="U3126" s="34">
        <v>144.94999999999999</v>
      </c>
      <c r="V3126" s="34"/>
      <c r="Y3126" s="78"/>
    </row>
    <row r="3127" spans="1:25" outlineLevel="1" x14ac:dyDescent="0.2">
      <c r="A3127" s="27">
        <f t="shared" si="560"/>
        <v>3122</v>
      </c>
      <c r="B3127" s="50">
        <f t="shared" ref="B3127:B3129" si="561">B3126+1</f>
        <v>44309</v>
      </c>
      <c r="C3127" s="34">
        <v>185.1</v>
      </c>
      <c r="D3127" s="34">
        <v>220.4</v>
      </c>
      <c r="E3127" s="34">
        <v>3.05</v>
      </c>
      <c r="F3127" s="34">
        <v>27.2</v>
      </c>
      <c r="G3127" s="34">
        <v>11.6</v>
      </c>
      <c r="H3127" s="34">
        <v>104.75</v>
      </c>
      <c r="I3127" s="34">
        <v>208.5</v>
      </c>
      <c r="J3127" s="34"/>
      <c r="K3127" s="24">
        <f t="shared" si="557"/>
        <v>175.56800000000001</v>
      </c>
      <c r="L3127" s="34"/>
      <c r="M3127" s="24">
        <v>19.66</v>
      </c>
      <c r="N3127" s="76">
        <f t="shared" si="558"/>
        <v>0.11197940399161578</v>
      </c>
      <c r="O3127" s="34"/>
      <c r="P3127" s="34"/>
      <c r="Q3127" s="34"/>
      <c r="R3127" s="34">
        <v>109.75</v>
      </c>
      <c r="S3127" s="34">
        <v>223.75</v>
      </c>
      <c r="T3127" s="34">
        <v>190</v>
      </c>
      <c r="U3127" s="34">
        <v>146.35</v>
      </c>
      <c r="V3127" s="34"/>
      <c r="Y3127" s="78"/>
    </row>
    <row r="3128" spans="1:25" outlineLevel="1" x14ac:dyDescent="0.2">
      <c r="A3128" s="27">
        <f t="shared" si="560"/>
        <v>3123</v>
      </c>
      <c r="B3128" s="50">
        <f>B3127+3</f>
        <v>44312</v>
      </c>
      <c r="C3128" s="34">
        <v>191.45</v>
      </c>
      <c r="D3128" s="34">
        <v>226.75</v>
      </c>
      <c r="E3128" s="34">
        <v>3.15</v>
      </c>
      <c r="F3128" s="34">
        <v>27.7</v>
      </c>
      <c r="G3128" s="34">
        <v>11.7</v>
      </c>
      <c r="H3128" s="34">
        <v>104.5</v>
      </c>
      <c r="I3128" s="34">
        <v>209</v>
      </c>
      <c r="J3128" s="34"/>
      <c r="K3128" s="24">
        <f t="shared" si="557"/>
        <v>180.91000000000003</v>
      </c>
      <c r="L3128" s="34"/>
      <c r="M3128" s="24">
        <v>19.95</v>
      </c>
      <c r="N3128" s="76">
        <f t="shared" si="558"/>
        <v>0.11027582775965948</v>
      </c>
      <c r="O3128" s="34"/>
      <c r="P3128" s="34"/>
      <c r="Q3128" s="34"/>
      <c r="R3128" s="34">
        <v>109.5</v>
      </c>
      <c r="S3128" s="34">
        <v>224.75</v>
      </c>
      <c r="T3128" s="34">
        <v>197.15</v>
      </c>
      <c r="U3128" s="34">
        <v>150.44999999999999</v>
      </c>
      <c r="V3128" s="34"/>
      <c r="Y3128" s="78"/>
    </row>
    <row r="3129" spans="1:25" outlineLevel="1" x14ac:dyDescent="0.2">
      <c r="A3129" s="27">
        <f t="shared" si="560"/>
        <v>3124</v>
      </c>
      <c r="B3129" s="50">
        <f t="shared" si="561"/>
        <v>44313</v>
      </c>
      <c r="C3129" s="34">
        <v>193.85</v>
      </c>
      <c r="D3129" s="34">
        <v>227</v>
      </c>
      <c r="E3129" s="34">
        <v>3.2</v>
      </c>
      <c r="F3129" s="34">
        <v>28.4</v>
      </c>
      <c r="G3129" s="34">
        <v>12.5</v>
      </c>
      <c r="H3129" s="34">
        <v>104</v>
      </c>
      <c r="I3129" s="34">
        <v>209</v>
      </c>
      <c r="J3129" s="34"/>
      <c r="K3129" s="24">
        <f t="shared" si="557"/>
        <v>180.44</v>
      </c>
      <c r="L3129" s="34"/>
      <c r="M3129" s="24">
        <v>20.3</v>
      </c>
      <c r="N3129" s="76">
        <f t="shared" si="558"/>
        <v>0.11250277100421194</v>
      </c>
      <c r="O3129" s="34"/>
      <c r="P3129" s="34"/>
      <c r="Q3129" s="34"/>
      <c r="R3129" s="34">
        <v>109</v>
      </c>
      <c r="S3129" s="34">
        <v>228</v>
      </c>
      <c r="T3129" s="34">
        <v>199.6</v>
      </c>
      <c r="U3129" s="34">
        <v>149.4</v>
      </c>
      <c r="V3129" s="34"/>
      <c r="Y3129" s="78"/>
    </row>
    <row r="3130" spans="1:25" outlineLevel="1" x14ac:dyDescent="0.2">
      <c r="A3130" s="27">
        <f t="shared" si="560"/>
        <v>3125</v>
      </c>
      <c r="B3130" s="50">
        <f t="shared" ref="B3130" si="562">B3129+1</f>
        <v>44314</v>
      </c>
      <c r="C3130" s="34">
        <v>190.45</v>
      </c>
      <c r="D3130" s="34">
        <v>223.95</v>
      </c>
      <c r="E3130" s="34">
        <v>3.1</v>
      </c>
      <c r="F3130" s="34">
        <v>29</v>
      </c>
      <c r="G3130" s="34">
        <v>12.95</v>
      </c>
      <c r="H3130" s="34">
        <v>103.75</v>
      </c>
      <c r="I3130" s="34">
        <v>209</v>
      </c>
      <c r="J3130" s="34"/>
      <c r="K3130" s="24">
        <f t="shared" si="557"/>
        <v>177.03399999999999</v>
      </c>
      <c r="L3130" s="34"/>
      <c r="M3130" s="24">
        <v>20.96</v>
      </c>
      <c r="N3130" s="76">
        <f t="shared" si="558"/>
        <v>0.11839533648903601</v>
      </c>
      <c r="O3130" s="34"/>
      <c r="P3130" s="34"/>
      <c r="Q3130" s="34"/>
      <c r="R3130" s="34">
        <v>108.75</v>
      </c>
      <c r="S3130" s="34">
        <v>228</v>
      </c>
      <c r="T3130" s="34">
        <v>196.15</v>
      </c>
      <c r="U3130" s="34">
        <v>147.4</v>
      </c>
      <c r="V3130" s="34"/>
      <c r="Y3130" s="78"/>
    </row>
    <row r="3131" spans="1:25" outlineLevel="1" x14ac:dyDescent="0.2">
      <c r="A3131" s="27">
        <f t="shared" si="560"/>
        <v>3126</v>
      </c>
      <c r="B3131" s="50">
        <f t="shared" ref="B3131" si="563">B3130+1</f>
        <v>44315</v>
      </c>
      <c r="C3131" s="34">
        <v>190.45</v>
      </c>
      <c r="D3131" s="34">
        <v>223.95</v>
      </c>
      <c r="E3131" s="34">
        <v>3.1</v>
      </c>
      <c r="F3131" s="34">
        <v>29.2</v>
      </c>
      <c r="G3131" s="34">
        <v>13.2</v>
      </c>
      <c r="H3131" s="34">
        <v>103.25</v>
      </c>
      <c r="I3131" s="34">
        <v>209.5</v>
      </c>
      <c r="J3131" s="34"/>
      <c r="K3131" s="24">
        <f t="shared" si="557"/>
        <v>176.834</v>
      </c>
      <c r="L3131" s="34"/>
      <c r="M3131" s="24">
        <v>21.06</v>
      </c>
      <c r="N3131" s="76">
        <f t="shared" si="558"/>
        <v>0.11909474422339594</v>
      </c>
      <c r="O3131" s="34"/>
      <c r="P3131" s="34"/>
      <c r="Q3131" s="34"/>
      <c r="R3131" s="34">
        <v>108</v>
      </c>
      <c r="S3131" s="34">
        <v>229</v>
      </c>
      <c r="T3131" s="34">
        <v>196.15</v>
      </c>
      <c r="U3131" s="34">
        <v>147.4</v>
      </c>
      <c r="V3131" s="34"/>
      <c r="Y3131" s="78"/>
    </row>
    <row r="3132" spans="1:25" outlineLevel="1" x14ac:dyDescent="0.2">
      <c r="A3132" s="27">
        <f t="shared" ref="A3132" si="564">A3131+1</f>
        <v>3127</v>
      </c>
      <c r="B3132" s="50">
        <f t="shared" ref="B3132" si="565">B3131+1</f>
        <v>44316</v>
      </c>
      <c r="C3132" s="34">
        <v>186.45</v>
      </c>
      <c r="D3132" s="34">
        <v>219.95</v>
      </c>
      <c r="E3132" s="34">
        <v>3.05</v>
      </c>
      <c r="F3132" s="34">
        <v>29.65</v>
      </c>
      <c r="G3132" s="34">
        <v>13.3</v>
      </c>
      <c r="H3132" s="34">
        <v>102.25</v>
      </c>
      <c r="I3132" s="34">
        <v>213</v>
      </c>
      <c r="J3132" s="34"/>
      <c r="K3132" s="24">
        <f t="shared" si="557"/>
        <v>172.70399999999998</v>
      </c>
      <c r="L3132" s="34"/>
      <c r="M3132" s="24">
        <v>20.12</v>
      </c>
      <c r="N3132" s="76">
        <f t="shared" si="558"/>
        <v>0.1164999073559385</v>
      </c>
      <c r="O3132" s="34"/>
      <c r="P3132" s="34"/>
      <c r="Q3132" s="34"/>
      <c r="R3132" s="34">
        <v>106.5</v>
      </c>
      <c r="S3132" s="34">
        <v>230</v>
      </c>
      <c r="T3132" s="34">
        <v>192.05</v>
      </c>
      <c r="U3132" s="34">
        <v>148.75</v>
      </c>
      <c r="V3132" s="34"/>
      <c r="Y3132" s="78"/>
    </row>
    <row r="3133" spans="1:25" outlineLevel="1" x14ac:dyDescent="0.2">
      <c r="A3133" s="27">
        <f t="shared" ref="A3133" si="566">A3132+1</f>
        <v>3128</v>
      </c>
      <c r="B3133" s="50">
        <f>B3132+3</f>
        <v>44319</v>
      </c>
      <c r="C3133" s="34">
        <v>186.45</v>
      </c>
      <c r="D3133" s="34">
        <v>219.95</v>
      </c>
      <c r="E3133" s="34">
        <v>3.05</v>
      </c>
      <c r="F3133" s="34">
        <v>29.95</v>
      </c>
      <c r="G3133" s="34">
        <v>13.6</v>
      </c>
      <c r="H3133" s="34">
        <v>103.25</v>
      </c>
      <c r="I3133" s="34">
        <v>213</v>
      </c>
      <c r="J3133" s="34"/>
      <c r="K3133" s="24">
        <f t="shared" ref="K3133:K3137" si="567">+D3133*0.92-F3133</f>
        <v>172.404</v>
      </c>
      <c r="L3133" s="34"/>
      <c r="M3133" s="24">
        <v>20.09</v>
      </c>
      <c r="N3133" s="76">
        <f t="shared" ref="N3133:N3137" si="568">+M3133/K3133</f>
        <v>0.1165286188255493</v>
      </c>
      <c r="O3133" s="34"/>
      <c r="P3133" s="34"/>
      <c r="Q3133" s="34"/>
      <c r="R3133" s="34">
        <v>108.5</v>
      </c>
      <c r="S3133" s="34">
        <v>230</v>
      </c>
      <c r="T3133" s="34">
        <v>192.05</v>
      </c>
      <c r="U3133" s="34">
        <v>148.75</v>
      </c>
      <c r="V3133" s="34"/>
      <c r="Y3133" s="78"/>
    </row>
    <row r="3134" spans="1:25" outlineLevel="1" x14ac:dyDescent="0.2">
      <c r="A3134" s="27">
        <f t="shared" ref="A3134:B3137" si="569">A3133+1</f>
        <v>3129</v>
      </c>
      <c r="B3134" s="50">
        <f t="shared" si="569"/>
        <v>44320</v>
      </c>
      <c r="C3134" s="34">
        <v>189.65</v>
      </c>
      <c r="D3134" s="34">
        <v>221.7</v>
      </c>
      <c r="E3134" s="34">
        <v>3.1</v>
      </c>
      <c r="F3134" s="34">
        <v>30.5</v>
      </c>
      <c r="G3134" s="34">
        <v>14.5</v>
      </c>
      <c r="H3134" s="34">
        <v>103.75</v>
      </c>
      <c r="I3134" s="34">
        <v>213</v>
      </c>
      <c r="J3134" s="34"/>
      <c r="K3134" s="24">
        <f t="shared" si="567"/>
        <v>173.464</v>
      </c>
      <c r="L3134" s="34"/>
      <c r="M3134" s="24">
        <v>20.38</v>
      </c>
      <c r="N3134" s="76">
        <f t="shared" si="568"/>
        <v>0.11748835493243555</v>
      </c>
      <c r="O3134" s="34"/>
      <c r="P3134" s="34"/>
      <c r="Q3134" s="34"/>
      <c r="R3134" s="34">
        <v>109</v>
      </c>
      <c r="S3134" s="34">
        <v>230</v>
      </c>
      <c r="T3134" s="34">
        <v>195.35</v>
      </c>
      <c r="U3134" s="34">
        <v>150.5</v>
      </c>
      <c r="V3134" s="34"/>
      <c r="Y3134" s="78"/>
    </row>
    <row r="3135" spans="1:25" outlineLevel="1" x14ac:dyDescent="0.2">
      <c r="A3135" s="27">
        <f t="shared" ref="A3135" si="570">A3134+1</f>
        <v>3130</v>
      </c>
      <c r="B3135" s="50">
        <f t="shared" si="569"/>
        <v>44321</v>
      </c>
      <c r="C3135" s="34">
        <v>192.7</v>
      </c>
      <c r="D3135" s="34">
        <v>225.7</v>
      </c>
      <c r="E3135" s="34">
        <v>3.15</v>
      </c>
      <c r="F3135" s="34">
        <v>31.8</v>
      </c>
      <c r="G3135" s="34">
        <v>15.45</v>
      </c>
      <c r="H3135" s="34">
        <v>104.75</v>
      </c>
      <c r="I3135" s="34">
        <v>213</v>
      </c>
      <c r="J3135" s="34"/>
      <c r="K3135" s="24">
        <f t="shared" si="567"/>
        <v>175.84399999999999</v>
      </c>
      <c r="L3135" s="34"/>
      <c r="M3135" s="24">
        <v>20.73</v>
      </c>
      <c r="N3135" s="76">
        <f t="shared" si="568"/>
        <v>0.11788858306225973</v>
      </c>
      <c r="O3135" s="34"/>
      <c r="P3135" s="34"/>
      <c r="Q3135" s="34"/>
      <c r="R3135" s="34">
        <v>110.5</v>
      </c>
      <c r="S3135" s="34">
        <v>230</v>
      </c>
      <c r="T3135" s="34">
        <v>198.4</v>
      </c>
      <c r="U3135" s="34">
        <v>152.1</v>
      </c>
      <c r="V3135" s="34"/>
      <c r="Y3135" s="78"/>
    </row>
    <row r="3136" spans="1:25" outlineLevel="1" x14ac:dyDescent="0.2">
      <c r="A3136" s="27">
        <f t="shared" ref="A3136:A3138" si="571">A3135+1</f>
        <v>3131</v>
      </c>
      <c r="B3136" s="50">
        <f t="shared" si="569"/>
        <v>44322</v>
      </c>
      <c r="C3136" s="34">
        <v>202.65</v>
      </c>
      <c r="D3136" s="34">
        <v>235.65</v>
      </c>
      <c r="E3136" s="34">
        <v>3.3</v>
      </c>
      <c r="F3136" s="34">
        <v>30.5</v>
      </c>
      <c r="G3136" s="34">
        <v>14.6</v>
      </c>
      <c r="H3136" s="34">
        <v>103.75</v>
      </c>
      <c r="I3136" s="34">
        <v>218</v>
      </c>
      <c r="J3136" s="34"/>
      <c r="K3136" s="24">
        <f t="shared" si="567"/>
        <v>186.298</v>
      </c>
      <c r="L3136" s="34"/>
      <c r="M3136" s="24">
        <v>21.85</v>
      </c>
      <c r="N3136" s="76">
        <f t="shared" si="568"/>
        <v>0.11728520971776402</v>
      </c>
      <c r="O3136" s="34"/>
      <c r="P3136" s="34"/>
      <c r="Q3136" s="34"/>
      <c r="R3136" s="34">
        <v>109</v>
      </c>
      <c r="S3136" s="34">
        <v>238</v>
      </c>
      <c r="T3136" s="34">
        <v>208.55</v>
      </c>
      <c r="U3136" s="34">
        <v>157.6</v>
      </c>
      <c r="V3136" s="34"/>
      <c r="Y3136" s="78"/>
    </row>
    <row r="3137" spans="1:25" outlineLevel="1" x14ac:dyDescent="0.2">
      <c r="A3137" s="27">
        <f t="shared" si="571"/>
        <v>3132</v>
      </c>
      <c r="B3137" s="50">
        <f t="shared" si="569"/>
        <v>44323</v>
      </c>
      <c r="C3137" s="34">
        <v>212.75</v>
      </c>
      <c r="D3137" s="34">
        <v>243.85</v>
      </c>
      <c r="E3137" s="34">
        <v>3.5</v>
      </c>
      <c r="F3137" s="34">
        <v>30.4</v>
      </c>
      <c r="G3137" s="34">
        <v>14.4</v>
      </c>
      <c r="H3137" s="34">
        <v>103.75</v>
      </c>
      <c r="I3137" s="34">
        <v>220</v>
      </c>
      <c r="J3137" s="34"/>
      <c r="K3137" s="24">
        <f t="shared" si="567"/>
        <v>193.94200000000001</v>
      </c>
      <c r="L3137" s="34"/>
      <c r="M3137" s="24">
        <v>22.08</v>
      </c>
      <c r="N3137" s="76">
        <f t="shared" si="568"/>
        <v>0.1138484701611822</v>
      </c>
      <c r="O3137" s="34"/>
      <c r="P3137" s="34"/>
      <c r="Q3137" s="34"/>
      <c r="R3137" s="34">
        <v>109</v>
      </c>
      <c r="S3137" s="34">
        <v>238</v>
      </c>
      <c r="T3137" s="34">
        <v>218.8</v>
      </c>
      <c r="U3137" s="34">
        <v>164.75</v>
      </c>
      <c r="V3137" s="34"/>
      <c r="Y3137" s="78"/>
    </row>
    <row r="3138" spans="1:25" outlineLevel="1" x14ac:dyDescent="0.2">
      <c r="A3138" s="27">
        <f t="shared" si="571"/>
        <v>3133</v>
      </c>
      <c r="B3138" s="50">
        <f>B3137+3</f>
        <v>44326</v>
      </c>
      <c r="C3138" s="34">
        <v>229.55</v>
      </c>
      <c r="D3138" s="34">
        <v>260.64999999999998</v>
      </c>
      <c r="E3138" s="34">
        <v>3.75</v>
      </c>
      <c r="F3138" s="34">
        <v>31.25</v>
      </c>
      <c r="G3138" s="34">
        <v>15</v>
      </c>
      <c r="H3138" s="34">
        <v>103.75</v>
      </c>
      <c r="I3138" s="34">
        <v>225</v>
      </c>
      <c r="J3138" s="34"/>
      <c r="K3138" s="24">
        <f t="shared" ref="K3138" si="572">+D3138*0.92-F3138</f>
        <v>208.548</v>
      </c>
      <c r="L3138" s="34"/>
      <c r="M3138" s="24">
        <v>22.05</v>
      </c>
      <c r="N3138" s="76">
        <f t="shared" ref="N3138" si="573">+M3138/K3138</f>
        <v>0.10573105472121526</v>
      </c>
      <c r="O3138" s="34"/>
      <c r="P3138" s="34"/>
      <c r="Q3138" s="34"/>
      <c r="R3138" s="34">
        <v>109</v>
      </c>
      <c r="S3138" s="34">
        <v>248</v>
      </c>
      <c r="T3138" s="34">
        <v>235.85</v>
      </c>
      <c r="U3138" s="34">
        <v>177.85</v>
      </c>
      <c r="V3138" s="34"/>
      <c r="Y3138" s="78"/>
    </row>
    <row r="3139" spans="1:25" outlineLevel="1" x14ac:dyDescent="0.2">
      <c r="A3139" s="27">
        <f t="shared" ref="A3139:B3143" si="574">A3138+1</f>
        <v>3134</v>
      </c>
      <c r="B3139" s="50">
        <f t="shared" si="574"/>
        <v>44327</v>
      </c>
      <c r="C3139" s="34">
        <v>228.9</v>
      </c>
      <c r="D3139" s="34">
        <v>260</v>
      </c>
      <c r="E3139" s="34">
        <v>3.75</v>
      </c>
      <c r="F3139" s="34">
        <v>31.25</v>
      </c>
      <c r="G3139" s="34">
        <v>14.85</v>
      </c>
      <c r="H3139" s="34">
        <v>105.75</v>
      </c>
      <c r="I3139" s="34">
        <v>233</v>
      </c>
      <c r="J3139" s="34"/>
      <c r="K3139" s="24">
        <f t="shared" ref="K3139:K3141" si="575">+D3139*0.92-F3139</f>
        <v>207.95000000000002</v>
      </c>
      <c r="L3139" s="34"/>
      <c r="M3139" s="24">
        <v>22.71</v>
      </c>
      <c r="N3139" s="76">
        <f t="shared" ref="N3139:N3141" si="576">+M3139/K3139</f>
        <v>0.10920894445780235</v>
      </c>
      <c r="O3139" s="34"/>
      <c r="P3139" s="34"/>
      <c r="Q3139" s="34"/>
      <c r="R3139" s="34">
        <v>112</v>
      </c>
      <c r="S3139" s="34">
        <v>256.5</v>
      </c>
      <c r="T3139" s="34">
        <v>235.2</v>
      </c>
      <c r="U3139" s="34">
        <v>176.8</v>
      </c>
      <c r="V3139" s="34"/>
      <c r="Y3139" s="78"/>
    </row>
    <row r="3140" spans="1:25" outlineLevel="1" x14ac:dyDescent="0.2">
      <c r="A3140" s="27">
        <f t="shared" si="574"/>
        <v>3135</v>
      </c>
      <c r="B3140" s="50">
        <f t="shared" si="574"/>
        <v>44328</v>
      </c>
      <c r="C3140" s="34">
        <v>233.1</v>
      </c>
      <c r="D3140" s="34">
        <v>264.2</v>
      </c>
      <c r="E3140" s="34">
        <v>3.8</v>
      </c>
      <c r="F3140" s="34">
        <v>29.75</v>
      </c>
      <c r="G3140" s="34">
        <v>14.2</v>
      </c>
      <c r="H3140" s="34">
        <v>106.75</v>
      </c>
      <c r="I3140" s="34">
        <v>234</v>
      </c>
      <c r="J3140" s="34"/>
      <c r="K3140" s="24">
        <f t="shared" si="575"/>
        <v>213.31399999999999</v>
      </c>
      <c r="L3140" s="34"/>
      <c r="M3140" s="24">
        <v>21.67</v>
      </c>
      <c r="N3140" s="76">
        <f t="shared" si="576"/>
        <v>0.10158733135190377</v>
      </c>
      <c r="O3140" s="34"/>
      <c r="P3140" s="34"/>
      <c r="Q3140" s="34"/>
      <c r="R3140" s="34">
        <v>114</v>
      </c>
      <c r="S3140" s="34">
        <v>257.5</v>
      </c>
      <c r="T3140" s="34">
        <v>239.5</v>
      </c>
      <c r="U3140" s="34">
        <v>178.7</v>
      </c>
      <c r="V3140" s="34"/>
      <c r="Y3140" s="78"/>
    </row>
    <row r="3141" spans="1:25" outlineLevel="1" x14ac:dyDescent="0.2">
      <c r="A3141" s="27">
        <f t="shared" si="574"/>
        <v>3136</v>
      </c>
      <c r="B3141" s="50">
        <f t="shared" si="574"/>
        <v>44329</v>
      </c>
      <c r="C3141" s="75">
        <f>C3140</f>
        <v>233.1</v>
      </c>
      <c r="D3141" s="75">
        <f t="shared" ref="D3141:I3141" si="577">D3140</f>
        <v>264.2</v>
      </c>
      <c r="E3141" s="75">
        <f t="shared" si="577"/>
        <v>3.8</v>
      </c>
      <c r="F3141" s="75">
        <f t="shared" si="577"/>
        <v>29.75</v>
      </c>
      <c r="G3141" s="75">
        <f t="shared" si="577"/>
        <v>14.2</v>
      </c>
      <c r="H3141" s="75">
        <f t="shared" si="577"/>
        <v>106.75</v>
      </c>
      <c r="I3141" s="75">
        <f t="shared" si="577"/>
        <v>234</v>
      </c>
      <c r="J3141" s="34"/>
      <c r="K3141" s="24">
        <f t="shared" si="575"/>
        <v>213.31399999999999</v>
      </c>
      <c r="L3141" s="34"/>
      <c r="M3141" s="24">
        <v>21.27</v>
      </c>
      <c r="N3141" s="76">
        <f t="shared" si="576"/>
        <v>9.97121614146282E-2</v>
      </c>
      <c r="O3141" s="34"/>
      <c r="P3141" s="34"/>
      <c r="Q3141" s="34"/>
      <c r="R3141" s="75">
        <f t="shared" ref="R3141:U3141" si="578">R3140</f>
        <v>114</v>
      </c>
      <c r="S3141" s="75">
        <f t="shared" si="578"/>
        <v>257.5</v>
      </c>
      <c r="T3141" s="75">
        <f t="shared" si="578"/>
        <v>239.5</v>
      </c>
      <c r="U3141" s="75">
        <f t="shared" si="578"/>
        <v>178.7</v>
      </c>
      <c r="V3141" s="34"/>
      <c r="Y3141" s="78"/>
    </row>
    <row r="3142" spans="1:25" outlineLevel="1" x14ac:dyDescent="0.2">
      <c r="A3142" s="27">
        <f t="shared" si="574"/>
        <v>3137</v>
      </c>
      <c r="B3142" s="50">
        <f t="shared" si="574"/>
        <v>44330</v>
      </c>
      <c r="C3142" s="34">
        <v>209.35</v>
      </c>
      <c r="D3142" s="34">
        <v>243.4</v>
      </c>
      <c r="E3142" s="34">
        <v>3.45</v>
      </c>
      <c r="F3142" s="34">
        <v>26.7</v>
      </c>
      <c r="G3142" s="34">
        <v>12.15</v>
      </c>
      <c r="H3142" s="34">
        <v>108.75</v>
      </c>
      <c r="I3142" s="34">
        <v>242</v>
      </c>
      <c r="J3142" s="34"/>
      <c r="K3142" s="24">
        <f t="shared" ref="K3142" si="579">+D3142*0.92-F3142</f>
        <v>197.22800000000004</v>
      </c>
      <c r="L3142" s="34"/>
      <c r="M3142" s="24">
        <v>21.03</v>
      </c>
      <c r="N3142" s="76">
        <f t="shared" ref="N3142" si="580">+M3142/K3142</f>
        <v>0.10662786216967164</v>
      </c>
      <c r="O3142" s="34"/>
      <c r="P3142" s="34"/>
      <c r="Q3142" s="34"/>
      <c r="R3142" s="34">
        <v>116</v>
      </c>
      <c r="S3142" s="34">
        <v>270</v>
      </c>
      <c r="T3142" s="34">
        <v>215.35</v>
      </c>
      <c r="U3142" s="34">
        <v>158</v>
      </c>
      <c r="V3142" s="34"/>
      <c r="Y3142" s="78"/>
    </row>
    <row r="3143" spans="1:25" outlineLevel="1" x14ac:dyDescent="0.2">
      <c r="A3143" s="27">
        <f t="shared" si="574"/>
        <v>3138</v>
      </c>
      <c r="B3143" s="50">
        <f>B3142+3</f>
        <v>44333</v>
      </c>
      <c r="C3143" s="34">
        <v>217</v>
      </c>
      <c r="D3143" s="34">
        <v>248.95</v>
      </c>
      <c r="E3143" s="34">
        <v>3.55</v>
      </c>
      <c r="F3143" s="34">
        <v>26</v>
      </c>
      <c r="G3143" s="34">
        <v>11.7</v>
      </c>
      <c r="H3143" s="34">
        <v>109.75</v>
      </c>
      <c r="I3143" s="34">
        <v>245</v>
      </c>
      <c r="J3143" s="34"/>
      <c r="K3143" s="24">
        <f t="shared" ref="K3143:K3147" si="581">+D3143*0.92-F3143</f>
        <v>203.03399999999999</v>
      </c>
      <c r="L3143" s="34"/>
      <c r="M3143" s="24">
        <v>21.59</v>
      </c>
      <c r="N3143" s="76">
        <f t="shared" ref="N3143:N3147" si="582">+M3143/K3143</f>
        <v>0.10633686968685048</v>
      </c>
      <c r="O3143" s="34"/>
      <c r="P3143" s="34"/>
      <c r="Q3143" s="34"/>
      <c r="R3143" s="34">
        <v>117</v>
      </c>
      <c r="S3143" s="34">
        <v>273</v>
      </c>
      <c r="T3143" s="34">
        <v>224.7</v>
      </c>
      <c r="U3143" s="34">
        <v>161.9</v>
      </c>
      <c r="V3143" s="34"/>
      <c r="Y3143" s="78"/>
    </row>
    <row r="3144" spans="1:25" outlineLevel="1" x14ac:dyDescent="0.2">
      <c r="A3144" s="27">
        <f t="shared" ref="A3144:B3144" si="583">A3143+1</f>
        <v>3139</v>
      </c>
      <c r="B3144" s="50">
        <f t="shared" si="583"/>
        <v>44334</v>
      </c>
      <c r="C3144" s="34">
        <v>223.75</v>
      </c>
      <c r="D3144" s="34">
        <v>258.7</v>
      </c>
      <c r="E3144" s="34">
        <v>3.65</v>
      </c>
      <c r="F3144" s="34">
        <v>25.85</v>
      </c>
      <c r="G3144" s="34">
        <v>11.95</v>
      </c>
      <c r="H3144" s="34">
        <v>113.75</v>
      </c>
      <c r="I3144" s="34">
        <v>245</v>
      </c>
      <c r="J3144" s="34"/>
      <c r="K3144" s="24">
        <f t="shared" si="581"/>
        <v>212.154</v>
      </c>
      <c r="L3144" s="34"/>
      <c r="M3144" s="24">
        <v>21.9</v>
      </c>
      <c r="N3144" s="76">
        <f t="shared" si="582"/>
        <v>0.10322690121326961</v>
      </c>
      <c r="O3144" s="34"/>
      <c r="P3144" s="34"/>
      <c r="Q3144" s="34"/>
      <c r="R3144" s="34">
        <v>121.5</v>
      </c>
      <c r="S3144" s="34">
        <v>274</v>
      </c>
      <c r="T3144" s="34">
        <v>231.6</v>
      </c>
      <c r="U3144" s="34">
        <v>166.65</v>
      </c>
      <c r="V3144" s="34"/>
      <c r="Y3144" s="78"/>
    </row>
    <row r="3145" spans="1:25" outlineLevel="1" x14ac:dyDescent="0.2">
      <c r="A3145" s="27">
        <f t="shared" ref="A3145:B3145" si="584">A3144+1</f>
        <v>3140</v>
      </c>
      <c r="B3145" s="50">
        <f t="shared" si="584"/>
        <v>44335</v>
      </c>
      <c r="C3145" s="34">
        <v>215.45</v>
      </c>
      <c r="D3145" s="34">
        <v>250.4</v>
      </c>
      <c r="E3145" s="34">
        <v>3.5</v>
      </c>
      <c r="F3145" s="34">
        <v>25.45</v>
      </c>
      <c r="G3145" s="34">
        <v>12.35</v>
      </c>
      <c r="H3145" s="34">
        <v>116.75</v>
      </c>
      <c r="I3145" s="34">
        <v>245.5</v>
      </c>
      <c r="J3145" s="34"/>
      <c r="K3145" s="24">
        <f t="shared" si="581"/>
        <v>204.91800000000003</v>
      </c>
      <c r="L3145" s="34"/>
      <c r="M3145" s="24">
        <v>21.11</v>
      </c>
      <c r="N3145" s="76">
        <f t="shared" si="582"/>
        <v>0.10301681648269062</v>
      </c>
      <c r="O3145" s="34"/>
      <c r="P3145" s="34"/>
      <c r="Q3145" s="34"/>
      <c r="R3145" s="34">
        <v>125</v>
      </c>
      <c r="S3145" s="34">
        <v>275</v>
      </c>
      <c r="T3145" s="34">
        <v>223.15</v>
      </c>
      <c r="U3145" s="34">
        <v>161</v>
      </c>
      <c r="V3145" s="34"/>
      <c r="Y3145" s="78"/>
    </row>
    <row r="3146" spans="1:25" outlineLevel="1" x14ac:dyDescent="0.2">
      <c r="A3146" s="27">
        <f t="shared" ref="A3146:B3146" si="585">A3145+1</f>
        <v>3141</v>
      </c>
      <c r="B3146" s="50">
        <f t="shared" si="585"/>
        <v>44336</v>
      </c>
      <c r="C3146" s="34">
        <v>210.85</v>
      </c>
      <c r="D3146" s="34">
        <v>245.8</v>
      </c>
      <c r="E3146" s="34">
        <v>3.45</v>
      </c>
      <c r="F3146" s="34">
        <v>25.9</v>
      </c>
      <c r="G3146" s="34">
        <v>12.65</v>
      </c>
      <c r="H3146" s="34">
        <v>121.75</v>
      </c>
      <c r="I3146" s="34">
        <v>245.5</v>
      </c>
      <c r="J3146" s="34"/>
      <c r="K3146" s="24">
        <f t="shared" si="581"/>
        <v>200.23600000000002</v>
      </c>
      <c r="L3146" s="34"/>
      <c r="M3146" s="24">
        <v>21.07</v>
      </c>
      <c r="N3146" s="76">
        <f t="shared" si="582"/>
        <v>0.10522583351645058</v>
      </c>
      <c r="O3146" s="34"/>
      <c r="P3146" s="34"/>
      <c r="Q3146" s="34"/>
      <c r="R3146" s="34">
        <v>135</v>
      </c>
      <c r="S3146" s="34">
        <v>275</v>
      </c>
      <c r="T3146" s="34">
        <v>218.45</v>
      </c>
      <c r="U3146" s="34">
        <v>157.30000000000001</v>
      </c>
      <c r="V3146" s="34"/>
      <c r="Y3146" s="78"/>
    </row>
    <row r="3147" spans="1:25" outlineLevel="1" x14ac:dyDescent="0.2">
      <c r="A3147" s="27">
        <f t="shared" ref="A3147:B3152" si="586">A3146+1</f>
        <v>3142</v>
      </c>
      <c r="B3147" s="50">
        <f t="shared" si="586"/>
        <v>44337</v>
      </c>
      <c r="C3147" s="34">
        <v>200.1</v>
      </c>
      <c r="D3147" s="34">
        <v>235.1</v>
      </c>
      <c r="E3147" s="34">
        <v>3.3</v>
      </c>
      <c r="F3147" s="34">
        <v>26.15</v>
      </c>
      <c r="G3147" s="34">
        <v>13.45</v>
      </c>
      <c r="H3147" s="34">
        <v>123.75</v>
      </c>
      <c r="I3147" s="34">
        <v>245.5</v>
      </c>
      <c r="J3147" s="34"/>
      <c r="K3147" s="24">
        <f t="shared" si="581"/>
        <v>190.142</v>
      </c>
      <c r="L3147" s="34"/>
      <c r="M3147" s="24">
        <v>20.45</v>
      </c>
      <c r="N3147" s="76">
        <f t="shared" si="582"/>
        <v>0.10755119857790493</v>
      </c>
      <c r="O3147" s="34"/>
      <c r="P3147" s="34"/>
      <c r="Q3147" s="34"/>
      <c r="R3147" s="34">
        <v>137.25</v>
      </c>
      <c r="S3147" s="34">
        <v>275</v>
      </c>
      <c r="T3147" s="34">
        <v>207.55</v>
      </c>
      <c r="U3147" s="34">
        <v>150.19999999999999</v>
      </c>
      <c r="V3147" s="34"/>
      <c r="Y3147" s="78"/>
    </row>
    <row r="3148" spans="1:25" outlineLevel="1" x14ac:dyDescent="0.2">
      <c r="A3148" s="27">
        <f t="shared" si="586"/>
        <v>3143</v>
      </c>
      <c r="B3148" s="50">
        <f>B3147+3</f>
        <v>44340</v>
      </c>
      <c r="C3148" s="34">
        <v>188.25</v>
      </c>
      <c r="D3148" s="34">
        <v>221.55</v>
      </c>
      <c r="E3148" s="34">
        <v>3.1</v>
      </c>
      <c r="F3148" s="34">
        <v>26.3</v>
      </c>
      <c r="G3148" s="34">
        <v>13.7</v>
      </c>
      <c r="H3148" s="34">
        <v>126.25</v>
      </c>
      <c r="I3148" s="34">
        <v>245.5</v>
      </c>
      <c r="J3148" s="34"/>
      <c r="K3148" s="24">
        <f t="shared" ref="K3148" si="587">+D3148*0.92-F3148</f>
        <v>177.52600000000001</v>
      </c>
      <c r="L3148" s="34"/>
      <c r="M3148" s="24">
        <v>20.61</v>
      </c>
      <c r="N3148" s="76">
        <f t="shared" ref="N3148" si="588">+M3148/K3148</f>
        <v>0.11609567049333618</v>
      </c>
      <c r="O3148" s="34"/>
      <c r="P3148" s="34"/>
      <c r="Q3148" s="34"/>
      <c r="R3148" s="34">
        <v>141</v>
      </c>
      <c r="S3148" s="34">
        <v>275</v>
      </c>
      <c r="T3148" s="34">
        <v>195.5</v>
      </c>
      <c r="U3148" s="34">
        <v>142.75</v>
      </c>
      <c r="V3148" s="34"/>
      <c r="Y3148" s="78"/>
    </row>
    <row r="3149" spans="1:25" outlineLevel="1" x14ac:dyDescent="0.2">
      <c r="A3149" s="27">
        <f t="shared" si="586"/>
        <v>3144</v>
      </c>
      <c r="B3149" s="50">
        <f t="shared" si="586"/>
        <v>44341</v>
      </c>
      <c r="C3149" s="34">
        <v>191.65</v>
      </c>
      <c r="D3149" s="34">
        <v>224.95</v>
      </c>
      <c r="E3149" s="34">
        <v>3.15</v>
      </c>
      <c r="F3149" s="34">
        <v>26.3</v>
      </c>
      <c r="G3149" s="34">
        <v>13.5</v>
      </c>
      <c r="H3149" s="34">
        <v>126.25</v>
      </c>
      <c r="I3149" s="34">
        <v>245.5</v>
      </c>
      <c r="J3149" s="34"/>
      <c r="K3149" s="24">
        <f t="shared" ref="K3149" si="589">+D3149*0.92-F3149</f>
        <v>180.654</v>
      </c>
      <c r="L3149" s="34"/>
      <c r="M3149" s="24">
        <v>20.14</v>
      </c>
      <c r="N3149" s="76">
        <f t="shared" ref="N3149" si="590">+M3149/K3149</f>
        <v>0.11148383096969899</v>
      </c>
      <c r="O3149" s="34"/>
      <c r="P3149" s="34"/>
      <c r="Q3149" s="34"/>
      <c r="R3149" s="34">
        <v>141</v>
      </c>
      <c r="S3149" s="34">
        <v>275</v>
      </c>
      <c r="T3149" s="34">
        <v>198.95</v>
      </c>
      <c r="U3149" s="34">
        <v>145.1</v>
      </c>
      <c r="V3149" s="34"/>
      <c r="Y3149" s="78"/>
    </row>
    <row r="3150" spans="1:25" outlineLevel="1" x14ac:dyDescent="0.2">
      <c r="A3150" s="27">
        <f t="shared" si="586"/>
        <v>3145</v>
      </c>
      <c r="B3150" s="50">
        <f t="shared" si="586"/>
        <v>44342</v>
      </c>
      <c r="C3150" s="75">
        <f>C3149</f>
        <v>191.65</v>
      </c>
      <c r="D3150" s="75">
        <f t="shared" ref="D3150:I3150" si="591">D3149</f>
        <v>224.95</v>
      </c>
      <c r="E3150" s="75">
        <f t="shared" si="591"/>
        <v>3.15</v>
      </c>
      <c r="F3150" s="75">
        <f t="shared" si="591"/>
        <v>26.3</v>
      </c>
      <c r="G3150" s="75">
        <f t="shared" si="591"/>
        <v>13.5</v>
      </c>
      <c r="H3150" s="75">
        <f t="shared" si="591"/>
        <v>126.25</v>
      </c>
      <c r="I3150" s="75">
        <f t="shared" si="591"/>
        <v>245.5</v>
      </c>
      <c r="J3150" s="34"/>
      <c r="K3150" s="24">
        <f t="shared" ref="K3150:K3151" si="592">+D3150*0.92-F3150</f>
        <v>180.654</v>
      </c>
      <c r="L3150" s="34"/>
      <c r="M3150" s="24">
        <v>20.7</v>
      </c>
      <c r="N3150" s="76">
        <f t="shared" ref="N3150:N3151" si="593">+M3150/K3150</f>
        <v>0.11458367929854861</v>
      </c>
      <c r="O3150" s="34"/>
      <c r="P3150" s="34"/>
      <c r="Q3150" s="34"/>
      <c r="R3150" s="75">
        <f t="shared" ref="R3150:U3150" si="594">R3149</f>
        <v>141</v>
      </c>
      <c r="S3150" s="75">
        <f t="shared" si="594"/>
        <v>275</v>
      </c>
      <c r="T3150" s="75">
        <f t="shared" si="594"/>
        <v>198.95</v>
      </c>
      <c r="U3150" s="75">
        <f t="shared" si="594"/>
        <v>145.1</v>
      </c>
      <c r="V3150" s="34"/>
      <c r="Y3150" s="78"/>
    </row>
    <row r="3151" spans="1:25" outlineLevel="1" x14ac:dyDescent="0.2">
      <c r="A3151" s="27">
        <f t="shared" si="586"/>
        <v>3146</v>
      </c>
      <c r="B3151" s="50">
        <f t="shared" si="586"/>
        <v>44343</v>
      </c>
      <c r="C3151" s="34">
        <v>187.65</v>
      </c>
      <c r="D3151" s="34">
        <v>222.65</v>
      </c>
      <c r="E3151" s="34">
        <v>3.1</v>
      </c>
      <c r="F3151" s="34">
        <v>25</v>
      </c>
      <c r="G3151" s="34">
        <v>12</v>
      </c>
      <c r="H3151" s="34">
        <v>134.25</v>
      </c>
      <c r="I3151" s="34">
        <v>248.5</v>
      </c>
      <c r="J3151" s="34"/>
      <c r="K3151" s="24">
        <f t="shared" si="592"/>
        <v>179.83800000000002</v>
      </c>
      <c r="L3151" s="34"/>
      <c r="M3151" s="24">
        <v>21.14</v>
      </c>
      <c r="N3151" s="76">
        <f t="shared" si="593"/>
        <v>0.11755023966013856</v>
      </c>
      <c r="O3151" s="34"/>
      <c r="P3151" s="34"/>
      <c r="Q3151" s="34"/>
      <c r="R3151" s="34">
        <v>151</v>
      </c>
      <c r="S3151" s="34">
        <v>280</v>
      </c>
      <c r="T3151" s="34">
        <v>194.3</v>
      </c>
      <c r="U3151" s="34">
        <v>142.69999999999999</v>
      </c>
      <c r="V3151" s="34"/>
      <c r="Y3151" s="78"/>
    </row>
    <row r="3152" spans="1:25" outlineLevel="1" x14ac:dyDescent="0.2">
      <c r="A3152" s="27">
        <f t="shared" si="586"/>
        <v>3147</v>
      </c>
      <c r="B3152" s="50">
        <f t="shared" si="586"/>
        <v>44344</v>
      </c>
      <c r="C3152" s="34">
        <v>189.55</v>
      </c>
      <c r="D3152" s="34">
        <v>221</v>
      </c>
      <c r="E3152" s="34">
        <v>3.1</v>
      </c>
      <c r="F3152" s="34">
        <v>23.9</v>
      </c>
      <c r="G3152" s="34">
        <v>11.15</v>
      </c>
      <c r="H3152" s="34">
        <v>135.75</v>
      </c>
      <c r="I3152" s="34">
        <v>248.5</v>
      </c>
      <c r="J3152" s="34"/>
      <c r="K3152" s="24">
        <f t="shared" ref="K3152" si="595">+D3152*0.92-F3152</f>
        <v>179.42000000000002</v>
      </c>
      <c r="L3152" s="34"/>
      <c r="M3152" s="24">
        <v>21.52</v>
      </c>
      <c r="N3152" s="76">
        <f t="shared" ref="N3152" si="596">+M3152/K3152</f>
        <v>0.11994203544755322</v>
      </c>
      <c r="O3152" s="34"/>
      <c r="P3152" s="34"/>
      <c r="Q3152" s="34"/>
      <c r="R3152" s="34">
        <v>153</v>
      </c>
      <c r="S3152" s="34">
        <v>280</v>
      </c>
      <c r="T3152" s="34">
        <v>196.2</v>
      </c>
      <c r="U3152" s="34">
        <v>143.4</v>
      </c>
      <c r="V3152" s="34"/>
      <c r="Y3152" s="78"/>
    </row>
    <row r="3153" spans="1:25" outlineLevel="1" x14ac:dyDescent="0.2">
      <c r="A3153" s="27">
        <f t="shared" ref="A3153" si="597">A3152+1</f>
        <v>3148</v>
      </c>
      <c r="B3153" s="124">
        <f>B3152+3</f>
        <v>44347</v>
      </c>
      <c r="C3153" s="34">
        <v>198.75</v>
      </c>
      <c r="D3153" s="34">
        <v>230.2</v>
      </c>
      <c r="E3153" s="34">
        <v>3.25</v>
      </c>
      <c r="F3153" s="75">
        <f>F3152</f>
        <v>23.9</v>
      </c>
      <c r="G3153" s="75">
        <f>G3152</f>
        <v>11.15</v>
      </c>
      <c r="H3153" s="34">
        <v>136.75</v>
      </c>
      <c r="I3153" s="34">
        <v>250.5</v>
      </c>
      <c r="J3153" s="34"/>
      <c r="K3153" s="24">
        <f t="shared" ref="K3153:K3156" si="598">+D3153*0.92-F3153</f>
        <v>187.88399999999999</v>
      </c>
      <c r="L3153" s="34"/>
      <c r="M3153" s="24">
        <v>21.52</v>
      </c>
      <c r="N3153" s="76">
        <f t="shared" ref="N3153:N3156" si="599">+M3153/K3153</f>
        <v>0.11453875795703733</v>
      </c>
      <c r="O3153" s="34"/>
      <c r="P3153" s="34"/>
      <c r="Q3153" s="34"/>
      <c r="R3153" s="34">
        <v>154.5</v>
      </c>
      <c r="S3153" s="34">
        <v>281</v>
      </c>
      <c r="T3153" s="34">
        <v>205.4</v>
      </c>
      <c r="U3153" s="34">
        <v>148.20000000000002</v>
      </c>
      <c r="V3153" s="34"/>
      <c r="Y3153" s="78"/>
    </row>
    <row r="3154" spans="1:25" outlineLevel="1" x14ac:dyDescent="0.2">
      <c r="A3154" s="27">
        <f t="shared" ref="A3154:B3154" si="600">A3153+1</f>
        <v>3149</v>
      </c>
      <c r="B3154" s="50">
        <f t="shared" si="600"/>
        <v>44348</v>
      </c>
      <c r="C3154" s="34">
        <v>209.1</v>
      </c>
      <c r="D3154" s="34">
        <v>240.1</v>
      </c>
      <c r="E3154" s="34">
        <v>3.4</v>
      </c>
      <c r="F3154" s="34">
        <v>23.75</v>
      </c>
      <c r="G3154" s="34">
        <v>11.2</v>
      </c>
      <c r="H3154" s="34">
        <v>137</v>
      </c>
      <c r="I3154" s="34">
        <v>250.5</v>
      </c>
      <c r="J3154" s="34"/>
      <c r="K3154" s="24">
        <f t="shared" si="598"/>
        <v>197.142</v>
      </c>
      <c r="L3154" s="34"/>
      <c r="M3154" s="24">
        <v>22.2</v>
      </c>
      <c r="N3154" s="76">
        <f t="shared" si="599"/>
        <v>0.1126091852573272</v>
      </c>
      <c r="O3154" s="34"/>
      <c r="P3154" s="34"/>
      <c r="Q3154" s="34"/>
      <c r="R3154" s="34">
        <v>155</v>
      </c>
      <c r="S3154" s="34">
        <v>281</v>
      </c>
      <c r="T3154" s="34">
        <v>215.25</v>
      </c>
      <c r="U3154" s="34">
        <v>155.80000000000001</v>
      </c>
      <c r="V3154" s="34"/>
      <c r="Y3154" s="78"/>
    </row>
    <row r="3155" spans="1:25" outlineLevel="1" x14ac:dyDescent="0.2">
      <c r="A3155" s="27">
        <f t="shared" ref="A3155:B3155" si="601">A3154+1</f>
        <v>3150</v>
      </c>
      <c r="B3155" s="50">
        <f t="shared" si="601"/>
        <v>44349</v>
      </c>
      <c r="C3155" s="34">
        <v>209.45</v>
      </c>
      <c r="D3155" s="34">
        <v>241.35</v>
      </c>
      <c r="E3155" s="34">
        <v>3.45</v>
      </c>
      <c r="F3155" s="34">
        <v>23.2</v>
      </c>
      <c r="G3155" s="34">
        <v>10.85</v>
      </c>
      <c r="H3155" s="34">
        <v>138</v>
      </c>
      <c r="I3155" s="34">
        <v>251</v>
      </c>
      <c r="J3155" s="34"/>
      <c r="K3155" s="24">
        <f t="shared" si="598"/>
        <v>198.84200000000001</v>
      </c>
      <c r="L3155" s="34"/>
      <c r="M3155" s="24">
        <v>22.67</v>
      </c>
      <c r="N3155" s="76">
        <f t="shared" si="599"/>
        <v>0.11401011858661651</v>
      </c>
      <c r="O3155" s="34"/>
      <c r="P3155" s="34"/>
      <c r="Q3155" s="34"/>
      <c r="R3155" s="34">
        <v>157.5</v>
      </c>
      <c r="S3155" s="34">
        <v>283</v>
      </c>
      <c r="T3155" s="34">
        <v>215.6</v>
      </c>
      <c r="U3155" s="34">
        <v>158.1</v>
      </c>
      <c r="V3155" s="34"/>
      <c r="Y3155" s="78"/>
    </row>
    <row r="3156" spans="1:25" outlineLevel="1" x14ac:dyDescent="0.2">
      <c r="A3156" s="27">
        <f t="shared" ref="A3156:B3158" si="602">A3155+1</f>
        <v>3151</v>
      </c>
      <c r="B3156" s="50">
        <f t="shared" si="602"/>
        <v>44350</v>
      </c>
      <c r="C3156" s="34">
        <v>211.2</v>
      </c>
      <c r="D3156" s="34">
        <v>241.7</v>
      </c>
      <c r="E3156" s="34">
        <v>3.45</v>
      </c>
      <c r="F3156" s="34">
        <v>22.8</v>
      </c>
      <c r="G3156" s="34">
        <v>10.050000000000001</v>
      </c>
      <c r="H3156" s="34">
        <v>142</v>
      </c>
      <c r="I3156" s="34">
        <v>251</v>
      </c>
      <c r="J3156" s="34"/>
      <c r="K3156" s="24">
        <f t="shared" si="598"/>
        <v>199.56399999999999</v>
      </c>
      <c r="L3156" s="34"/>
      <c r="M3156" s="24">
        <v>22.4</v>
      </c>
      <c r="N3156" s="76">
        <f t="shared" si="599"/>
        <v>0.11224469343168106</v>
      </c>
      <c r="O3156" s="34"/>
      <c r="P3156" s="34"/>
      <c r="Q3156" s="34"/>
      <c r="R3156" s="34">
        <v>163</v>
      </c>
      <c r="S3156" s="34">
        <v>283</v>
      </c>
      <c r="T3156" s="34">
        <v>217.4</v>
      </c>
      <c r="U3156" s="34">
        <v>159.6</v>
      </c>
      <c r="V3156" s="34"/>
      <c r="Y3156" s="78"/>
    </row>
    <row r="3157" spans="1:25" outlineLevel="1" x14ac:dyDescent="0.2">
      <c r="A3157" s="27">
        <f t="shared" si="602"/>
        <v>3152</v>
      </c>
      <c r="B3157" s="50">
        <f t="shared" si="602"/>
        <v>44351</v>
      </c>
      <c r="C3157" s="34">
        <v>208.35</v>
      </c>
      <c r="D3157" s="34">
        <v>238.85</v>
      </c>
      <c r="E3157" s="34">
        <v>3.4</v>
      </c>
      <c r="F3157" s="34">
        <v>22.5</v>
      </c>
      <c r="G3157" s="34">
        <v>9.6999999999999993</v>
      </c>
      <c r="H3157" s="34">
        <v>146</v>
      </c>
      <c r="I3157" s="34">
        <v>251</v>
      </c>
      <c r="J3157" s="34"/>
      <c r="K3157" s="24">
        <f t="shared" ref="K3157" si="603">+D3157*0.92-F3157</f>
        <v>197.24199999999999</v>
      </c>
      <c r="L3157" s="34"/>
      <c r="M3157" s="24">
        <v>22.45</v>
      </c>
      <c r="N3157" s="76">
        <f t="shared" ref="N3157" si="604">+M3157/K3157</f>
        <v>0.11381957189645207</v>
      </c>
      <c r="O3157" s="34"/>
      <c r="P3157" s="34"/>
      <c r="Q3157" s="34"/>
      <c r="R3157" s="34">
        <v>167</v>
      </c>
      <c r="S3157" s="34">
        <v>282.75</v>
      </c>
      <c r="T3157" s="34">
        <v>214.5</v>
      </c>
      <c r="U3157" s="34">
        <v>157.9</v>
      </c>
      <c r="V3157" s="34"/>
      <c r="Y3157" s="78"/>
    </row>
    <row r="3158" spans="1:25" outlineLevel="1" x14ac:dyDescent="0.2">
      <c r="A3158" s="27">
        <f t="shared" si="602"/>
        <v>3153</v>
      </c>
      <c r="B3158" s="50">
        <f>B3157+3</f>
        <v>44354</v>
      </c>
      <c r="C3158" s="34">
        <v>202.85</v>
      </c>
      <c r="D3158" s="34">
        <v>233.45</v>
      </c>
      <c r="E3158" s="34">
        <v>3.3</v>
      </c>
      <c r="F3158" s="34">
        <v>21.5</v>
      </c>
      <c r="G3158" s="34">
        <v>9.6</v>
      </c>
      <c r="H3158" s="34">
        <v>146</v>
      </c>
      <c r="I3158" s="34">
        <v>251</v>
      </c>
      <c r="J3158" s="34"/>
      <c r="K3158" s="24">
        <f t="shared" ref="K3158" si="605">+D3158*0.92-F3158</f>
        <v>193.274</v>
      </c>
      <c r="L3158" s="34"/>
      <c r="M3158" s="24">
        <v>22.28</v>
      </c>
      <c r="N3158" s="76">
        <f t="shared" ref="N3158" si="606">+M3158/K3158</f>
        <v>0.11527675734966938</v>
      </c>
      <c r="O3158" s="34"/>
      <c r="P3158" s="34"/>
      <c r="Q3158" s="34"/>
      <c r="R3158" s="34">
        <v>167</v>
      </c>
      <c r="S3158" s="34">
        <v>282.75</v>
      </c>
      <c r="T3158" s="34">
        <v>208.9</v>
      </c>
      <c r="U3158" s="34">
        <v>154.75</v>
      </c>
      <c r="V3158" s="34"/>
      <c r="Y3158" s="78"/>
    </row>
    <row r="3159" spans="1:25" outlineLevel="1" x14ac:dyDescent="0.2">
      <c r="A3159" s="27">
        <f t="shared" ref="A3159:B3159" si="607">A3158+1</f>
        <v>3154</v>
      </c>
      <c r="B3159" s="50">
        <f t="shared" si="607"/>
        <v>44355</v>
      </c>
      <c r="C3159" s="34">
        <v>210.4</v>
      </c>
      <c r="D3159" s="34">
        <v>240.4</v>
      </c>
      <c r="E3159" s="34">
        <v>3.45</v>
      </c>
      <c r="F3159" s="34">
        <v>21.4</v>
      </c>
      <c r="G3159" s="34">
        <v>9.35</v>
      </c>
      <c r="H3159" s="34">
        <v>147</v>
      </c>
      <c r="I3159" s="34">
        <v>251</v>
      </c>
      <c r="J3159" s="34"/>
      <c r="K3159" s="24">
        <f t="shared" ref="K3159:K3162" si="608">+D3159*0.92-F3159</f>
        <v>199.768</v>
      </c>
      <c r="L3159" s="34"/>
      <c r="M3159" s="24">
        <v>21.88</v>
      </c>
      <c r="N3159" s="76">
        <f t="shared" ref="N3159:N3162" si="609">+M3159/K3159</f>
        <v>0.10952705137960034</v>
      </c>
      <c r="O3159" s="34"/>
      <c r="P3159" s="34"/>
      <c r="Q3159" s="34"/>
      <c r="R3159" s="34">
        <v>167.5</v>
      </c>
      <c r="S3159" s="34">
        <v>282.75</v>
      </c>
      <c r="T3159" s="34">
        <v>216.05</v>
      </c>
      <c r="U3159" s="34">
        <v>158.44999999999999</v>
      </c>
      <c r="V3159" s="34"/>
      <c r="Y3159" s="78"/>
    </row>
    <row r="3160" spans="1:25" outlineLevel="1" x14ac:dyDescent="0.2">
      <c r="A3160" s="27">
        <f t="shared" ref="A3160:B3160" si="610">A3159+1</f>
        <v>3155</v>
      </c>
      <c r="B3160" s="50">
        <f t="shared" si="610"/>
        <v>44356</v>
      </c>
      <c r="C3160" s="34">
        <v>213.5</v>
      </c>
      <c r="D3160" s="34">
        <v>242.95</v>
      </c>
      <c r="E3160" s="34">
        <v>3.5</v>
      </c>
      <c r="F3160" s="34">
        <v>21.9</v>
      </c>
      <c r="G3160" s="34">
        <v>9.5500000000000007</v>
      </c>
      <c r="H3160" s="34">
        <v>147</v>
      </c>
      <c r="I3160" s="34">
        <v>251</v>
      </c>
      <c r="J3160" s="34"/>
      <c r="K3160" s="24">
        <f t="shared" si="608"/>
        <v>201.614</v>
      </c>
      <c r="L3160" s="34"/>
      <c r="M3160" s="24">
        <v>22.15</v>
      </c>
      <c r="N3160" s="76">
        <f t="shared" si="609"/>
        <v>0.10986340234309125</v>
      </c>
      <c r="O3160" s="34"/>
      <c r="P3160" s="34"/>
      <c r="Q3160" s="34"/>
      <c r="R3160" s="34">
        <v>167.5</v>
      </c>
      <c r="S3160" s="34">
        <v>283</v>
      </c>
      <c r="T3160" s="34">
        <v>219.2</v>
      </c>
      <c r="U3160" s="34">
        <v>159</v>
      </c>
      <c r="V3160" s="34"/>
      <c r="Y3160" s="78"/>
    </row>
    <row r="3161" spans="1:25" outlineLevel="1" x14ac:dyDescent="0.2">
      <c r="A3161" s="27">
        <f t="shared" ref="A3161:B3163" si="611">A3160+1</f>
        <v>3156</v>
      </c>
      <c r="B3161" s="50">
        <f t="shared" si="611"/>
        <v>44357</v>
      </c>
      <c r="C3161" s="34">
        <v>217</v>
      </c>
      <c r="D3161" s="34">
        <v>246.45</v>
      </c>
      <c r="E3161" s="34">
        <v>3.55</v>
      </c>
      <c r="F3161" s="34">
        <v>24</v>
      </c>
      <c r="G3161" s="34">
        <v>10.5</v>
      </c>
      <c r="H3161" s="34">
        <v>147</v>
      </c>
      <c r="I3161" s="34">
        <v>251</v>
      </c>
      <c r="J3161" s="34"/>
      <c r="K3161" s="24">
        <f t="shared" si="608"/>
        <v>202.73400000000001</v>
      </c>
      <c r="L3161" s="34"/>
      <c r="M3161" s="24">
        <v>22.23</v>
      </c>
      <c r="N3161" s="76">
        <f t="shared" si="609"/>
        <v>0.10965106987481132</v>
      </c>
      <c r="O3161" s="34"/>
      <c r="P3161" s="34"/>
      <c r="Q3161" s="34"/>
      <c r="R3161" s="34">
        <v>167.5</v>
      </c>
      <c r="S3161" s="34">
        <v>283</v>
      </c>
      <c r="T3161" s="34">
        <v>222.75</v>
      </c>
      <c r="U3161" s="34">
        <v>161.80000000000001</v>
      </c>
      <c r="V3161" s="34"/>
      <c r="Y3161" s="78"/>
    </row>
    <row r="3162" spans="1:25" outlineLevel="1" x14ac:dyDescent="0.2">
      <c r="A3162" s="27">
        <f t="shared" si="611"/>
        <v>3157</v>
      </c>
      <c r="B3162" s="50">
        <f t="shared" si="611"/>
        <v>44358</v>
      </c>
      <c r="C3162" s="34">
        <v>219.95</v>
      </c>
      <c r="D3162" s="34">
        <v>249.4</v>
      </c>
      <c r="E3162" s="34">
        <v>3.6</v>
      </c>
      <c r="F3162" s="34">
        <v>25.8</v>
      </c>
      <c r="G3162" s="34">
        <v>11.5</v>
      </c>
      <c r="H3162" s="34">
        <v>152</v>
      </c>
      <c r="I3162" s="34">
        <v>251</v>
      </c>
      <c r="J3162" s="34"/>
      <c r="K3162" s="24">
        <f t="shared" si="608"/>
        <v>203.648</v>
      </c>
      <c r="L3162" s="34"/>
      <c r="M3162" s="24">
        <v>22.4</v>
      </c>
      <c r="N3162" s="76">
        <f t="shared" si="609"/>
        <v>0.10999371464487744</v>
      </c>
      <c r="O3162" s="34"/>
      <c r="P3162" s="34"/>
      <c r="Q3162" s="34"/>
      <c r="R3162" s="34">
        <v>171.5</v>
      </c>
      <c r="S3162" s="34">
        <v>283.5</v>
      </c>
      <c r="T3162" s="34">
        <v>225.75</v>
      </c>
      <c r="U3162" s="34">
        <v>163.5</v>
      </c>
      <c r="V3162" s="34"/>
      <c r="Y3162" s="78"/>
    </row>
    <row r="3163" spans="1:25" outlineLevel="1" x14ac:dyDescent="0.2">
      <c r="A3163" s="27">
        <f t="shared" si="611"/>
        <v>3158</v>
      </c>
      <c r="B3163" s="50">
        <f>B3162+3</f>
        <v>44361</v>
      </c>
      <c r="C3163" s="34">
        <v>222.3</v>
      </c>
      <c r="D3163" s="34">
        <v>249.7</v>
      </c>
      <c r="E3163" s="34">
        <v>3.65</v>
      </c>
      <c r="F3163" s="34">
        <v>26.75</v>
      </c>
      <c r="G3163" s="34">
        <v>11.65</v>
      </c>
      <c r="H3163" s="34">
        <v>154</v>
      </c>
      <c r="I3163" s="34">
        <v>251</v>
      </c>
      <c r="J3163" s="34"/>
      <c r="K3163" s="24">
        <f t="shared" ref="K3163" si="612">+D3163*0.92-F3163</f>
        <v>202.97399999999999</v>
      </c>
      <c r="L3163" s="34"/>
      <c r="M3163" s="24">
        <v>22.53</v>
      </c>
      <c r="N3163" s="76">
        <f t="shared" ref="N3163" si="613">+M3163/K3163</f>
        <v>0.11099943835171008</v>
      </c>
      <c r="O3163" s="34"/>
      <c r="P3163" s="34"/>
      <c r="Q3163" s="34"/>
      <c r="R3163" s="34">
        <v>173</v>
      </c>
      <c r="S3163" s="34">
        <v>283.5</v>
      </c>
      <c r="T3163" s="34">
        <v>228.1</v>
      </c>
      <c r="U3163" s="34">
        <v>164.5</v>
      </c>
      <c r="V3163" s="34"/>
      <c r="Y3163" s="78"/>
    </row>
    <row r="3164" spans="1:25" outlineLevel="1" x14ac:dyDescent="0.2">
      <c r="A3164" s="27">
        <f t="shared" ref="A3164:B3164" si="614">A3163+1</f>
        <v>3159</v>
      </c>
      <c r="B3164" s="50">
        <f t="shared" si="614"/>
        <v>44362</v>
      </c>
      <c r="C3164" s="34">
        <v>222.35</v>
      </c>
      <c r="D3164" s="34">
        <v>250.65</v>
      </c>
      <c r="E3164" s="34">
        <v>3.65</v>
      </c>
      <c r="F3164" s="34">
        <v>27.75</v>
      </c>
      <c r="G3164" s="34">
        <v>11.75</v>
      </c>
      <c r="H3164" s="34">
        <v>154</v>
      </c>
      <c r="I3164" s="34">
        <v>251</v>
      </c>
      <c r="J3164" s="34"/>
      <c r="K3164" s="24">
        <f t="shared" ref="K3164:K3167" si="615">+D3164*0.92-F3164</f>
        <v>202.84800000000001</v>
      </c>
      <c r="L3164" s="34"/>
      <c r="M3164" s="24">
        <v>22.14</v>
      </c>
      <c r="N3164" s="76">
        <f t="shared" ref="N3164:N3167" si="616">+M3164/K3164</f>
        <v>0.10914576431613819</v>
      </c>
      <c r="O3164" s="34"/>
      <c r="P3164" s="34"/>
      <c r="Q3164" s="34"/>
      <c r="R3164" s="34">
        <v>173.25</v>
      </c>
      <c r="S3164" s="34">
        <v>283.5</v>
      </c>
      <c r="T3164" s="34">
        <v>227.7</v>
      </c>
      <c r="U3164" s="34">
        <v>164.3</v>
      </c>
      <c r="V3164" s="34"/>
      <c r="Y3164" s="78"/>
    </row>
    <row r="3165" spans="1:25" outlineLevel="1" x14ac:dyDescent="0.2">
      <c r="A3165" s="27">
        <f t="shared" ref="A3165:B3165" si="617">A3164+1</f>
        <v>3160</v>
      </c>
      <c r="B3165" s="50">
        <f t="shared" si="617"/>
        <v>44363</v>
      </c>
      <c r="C3165" s="34">
        <v>213.65</v>
      </c>
      <c r="D3165" s="34">
        <v>242.95</v>
      </c>
      <c r="E3165" s="34">
        <v>3.5</v>
      </c>
      <c r="F3165" s="34">
        <v>28.75</v>
      </c>
      <c r="G3165" s="34">
        <v>12.45</v>
      </c>
      <c r="H3165" s="34">
        <v>155</v>
      </c>
      <c r="I3165" s="34">
        <v>251.5</v>
      </c>
      <c r="J3165" s="34"/>
      <c r="K3165" s="24">
        <f t="shared" si="615"/>
        <v>194.76400000000001</v>
      </c>
      <c r="L3165" s="34"/>
      <c r="M3165" s="24">
        <v>21.49</v>
      </c>
      <c r="N3165" s="76">
        <f t="shared" si="616"/>
        <v>0.11033866628329669</v>
      </c>
      <c r="O3165" s="34"/>
      <c r="P3165" s="34"/>
      <c r="Q3165" s="34"/>
      <c r="R3165" s="34">
        <v>174.75</v>
      </c>
      <c r="S3165" s="34">
        <v>283.5</v>
      </c>
      <c r="T3165" s="34">
        <v>218.85</v>
      </c>
      <c r="U3165" s="34">
        <v>159.85</v>
      </c>
      <c r="V3165" s="34"/>
      <c r="Y3165" s="78"/>
    </row>
    <row r="3166" spans="1:25" outlineLevel="1" x14ac:dyDescent="0.2">
      <c r="A3166" s="27">
        <f t="shared" ref="A3166:B3166" si="618">A3165+1</f>
        <v>3161</v>
      </c>
      <c r="B3166" s="50">
        <f t="shared" si="618"/>
        <v>44364</v>
      </c>
      <c r="C3166" s="34">
        <v>220.8</v>
      </c>
      <c r="D3166" s="34">
        <v>252.35</v>
      </c>
      <c r="E3166" s="34">
        <v>3.6</v>
      </c>
      <c r="F3166" s="34">
        <v>29.25</v>
      </c>
      <c r="G3166" s="34">
        <v>12.6</v>
      </c>
      <c r="H3166" s="34">
        <v>156</v>
      </c>
      <c r="I3166" s="34">
        <v>256</v>
      </c>
      <c r="J3166" s="34"/>
      <c r="K3166" s="24">
        <f t="shared" si="615"/>
        <v>202.91200000000001</v>
      </c>
      <c r="L3166" s="34"/>
      <c r="M3166" s="24">
        <v>21.08</v>
      </c>
      <c r="N3166" s="76">
        <f t="shared" si="616"/>
        <v>0.10388739946380696</v>
      </c>
      <c r="O3166" s="34"/>
      <c r="P3166" s="34"/>
      <c r="Q3166" s="34"/>
      <c r="R3166" s="34">
        <v>176</v>
      </c>
      <c r="S3166" s="34">
        <v>290</v>
      </c>
      <c r="T3166" s="34">
        <v>226.15</v>
      </c>
      <c r="U3166" s="34">
        <v>162.69999999999999</v>
      </c>
      <c r="V3166" s="34"/>
      <c r="Y3166" s="78"/>
    </row>
    <row r="3167" spans="1:25" outlineLevel="1" x14ac:dyDescent="0.2">
      <c r="A3167" s="27">
        <f t="shared" ref="A3167:B3169" si="619">A3166+1</f>
        <v>3162</v>
      </c>
      <c r="B3167" s="50">
        <f t="shared" si="619"/>
        <v>44365</v>
      </c>
      <c r="C3167" s="34">
        <v>217.3</v>
      </c>
      <c r="D3167" s="34">
        <v>249.95</v>
      </c>
      <c r="E3167" s="34">
        <v>3.55</v>
      </c>
      <c r="F3167" s="34">
        <v>27.25</v>
      </c>
      <c r="G3167" s="34">
        <v>11.2</v>
      </c>
      <c r="H3167" s="34">
        <v>157</v>
      </c>
      <c r="I3167" s="34">
        <v>256</v>
      </c>
      <c r="J3167" s="34"/>
      <c r="K3167" s="24">
        <f t="shared" si="615"/>
        <v>202.70400000000001</v>
      </c>
      <c r="L3167" s="34"/>
      <c r="M3167" s="24">
        <v>21.51</v>
      </c>
      <c r="N3167" s="76">
        <f t="shared" si="616"/>
        <v>0.10611532086194649</v>
      </c>
      <c r="O3167" s="34"/>
      <c r="P3167" s="34"/>
      <c r="Q3167" s="34"/>
      <c r="R3167" s="34">
        <v>177.5</v>
      </c>
      <c r="S3167" s="34">
        <v>290</v>
      </c>
      <c r="T3167" s="34">
        <v>222.6</v>
      </c>
      <c r="U3167" s="34">
        <v>160.4</v>
      </c>
      <c r="V3167" s="34"/>
      <c r="Y3167" s="78"/>
    </row>
    <row r="3168" spans="1:25" outlineLevel="1" x14ac:dyDescent="0.2">
      <c r="A3168" s="27">
        <f t="shared" si="619"/>
        <v>3163</v>
      </c>
      <c r="B3168" s="50">
        <f>B3167+3</f>
        <v>44368</v>
      </c>
      <c r="C3168" s="34">
        <v>206.55</v>
      </c>
      <c r="D3168" s="34">
        <v>239.2</v>
      </c>
      <c r="E3168" s="34">
        <v>3.4</v>
      </c>
      <c r="F3168" s="34">
        <v>27.2</v>
      </c>
      <c r="G3168" s="34">
        <v>11</v>
      </c>
      <c r="H3168" s="34">
        <v>157</v>
      </c>
      <c r="I3168" s="34">
        <v>263</v>
      </c>
      <c r="J3168" s="34"/>
      <c r="K3168" s="24">
        <f t="shared" ref="K3168" si="620">+D3168*0.92-F3168</f>
        <v>192.864</v>
      </c>
      <c r="L3168" s="34"/>
      <c r="M3168" s="24">
        <v>22</v>
      </c>
      <c r="N3168" s="76">
        <f t="shared" ref="N3168" si="621">+M3168/K3168</f>
        <v>0.11407001825120291</v>
      </c>
      <c r="O3168" s="34"/>
      <c r="P3168" s="34"/>
      <c r="Q3168" s="34"/>
      <c r="R3168" s="34">
        <v>178</v>
      </c>
      <c r="S3168" s="34">
        <v>294</v>
      </c>
      <c r="T3168" s="34">
        <v>211.65</v>
      </c>
      <c r="U3168" s="34">
        <v>152.65</v>
      </c>
      <c r="V3168" s="34"/>
      <c r="Y3168" s="78"/>
    </row>
    <row r="3169" spans="1:25" outlineLevel="1" x14ac:dyDescent="0.2">
      <c r="A3169" s="27">
        <f t="shared" si="619"/>
        <v>3164</v>
      </c>
      <c r="B3169" s="50">
        <f t="shared" si="619"/>
        <v>44369</v>
      </c>
      <c r="C3169" s="34">
        <v>212.7</v>
      </c>
      <c r="D3169" s="34">
        <v>246.7</v>
      </c>
      <c r="E3169" s="34">
        <v>3.5</v>
      </c>
      <c r="F3169" s="34">
        <v>26</v>
      </c>
      <c r="G3169" s="34">
        <v>10.25</v>
      </c>
      <c r="H3169" s="34">
        <v>158</v>
      </c>
      <c r="I3169" s="34">
        <v>264</v>
      </c>
      <c r="J3169" s="34"/>
      <c r="K3169" s="24">
        <f t="shared" ref="K3169:K3171" si="622">+D3169*0.92-F3169</f>
        <v>200.964</v>
      </c>
      <c r="L3169" s="34"/>
      <c r="M3169" s="24">
        <v>22.51</v>
      </c>
      <c r="N3169" s="76">
        <f t="shared" ref="N3169" si="623">+M3169/K3169</f>
        <v>0.11201011126370893</v>
      </c>
      <c r="O3169" s="34"/>
      <c r="P3169" s="34"/>
      <c r="Q3169" s="34"/>
      <c r="R3169" s="34">
        <v>179</v>
      </c>
      <c r="S3169" s="34">
        <v>298</v>
      </c>
      <c r="T3169" s="34">
        <v>219.45</v>
      </c>
      <c r="U3169" s="34">
        <v>155.65</v>
      </c>
      <c r="V3169" s="34"/>
      <c r="Y3169" s="78"/>
    </row>
    <row r="3170" spans="1:25" outlineLevel="1" x14ac:dyDescent="0.2">
      <c r="A3170" s="27">
        <f t="shared" ref="A3170" si="624">A3169+1</f>
        <v>3165</v>
      </c>
      <c r="B3170" s="50">
        <f t="shared" ref="B3170" si="625">B3169+1</f>
        <v>44370</v>
      </c>
      <c r="C3170" s="34">
        <v>216.6</v>
      </c>
      <c r="D3170" s="34">
        <v>250.6</v>
      </c>
      <c r="E3170" s="34">
        <v>3.55</v>
      </c>
      <c r="F3170" s="34">
        <v>26.3</v>
      </c>
      <c r="G3170" s="34">
        <v>10.4</v>
      </c>
      <c r="H3170" s="34">
        <v>160</v>
      </c>
      <c r="I3170" s="34">
        <v>267</v>
      </c>
      <c r="J3170" s="34"/>
      <c r="K3170" s="24">
        <f t="shared" si="622"/>
        <v>204.25199999999998</v>
      </c>
      <c r="L3170" s="34"/>
      <c r="M3170" s="24">
        <v>22.8</v>
      </c>
      <c r="N3170" s="76">
        <f t="shared" ref="N3170:N3171" si="626">+M3170/K3170</f>
        <v>0.11162681393572647</v>
      </c>
      <c r="O3170" s="34"/>
      <c r="P3170" s="34"/>
      <c r="Q3170" s="34"/>
      <c r="R3170" s="34">
        <v>182</v>
      </c>
      <c r="S3170" s="34">
        <v>303</v>
      </c>
      <c r="T3170" s="34">
        <v>223.45</v>
      </c>
      <c r="U3170" s="34">
        <v>158.94999999999999</v>
      </c>
      <c r="V3170" s="34"/>
      <c r="Y3170" s="78"/>
    </row>
    <row r="3171" spans="1:25" outlineLevel="1" x14ac:dyDescent="0.2">
      <c r="A3171" s="27">
        <f t="shared" ref="A3171:B3174" si="627">A3170+1</f>
        <v>3166</v>
      </c>
      <c r="B3171" s="50">
        <f t="shared" ref="B3171:B3172" si="628">B3170+1</f>
        <v>44371</v>
      </c>
      <c r="C3171" s="34">
        <v>214.9</v>
      </c>
      <c r="D3171" s="34">
        <v>248.9</v>
      </c>
      <c r="E3171" s="34">
        <v>3.5</v>
      </c>
      <c r="F3171" s="34">
        <v>26.55</v>
      </c>
      <c r="G3171" s="34">
        <v>11.15</v>
      </c>
      <c r="H3171" s="34">
        <v>161</v>
      </c>
      <c r="I3171" s="34">
        <v>269</v>
      </c>
      <c r="J3171" s="34"/>
      <c r="K3171" s="24">
        <f t="shared" si="622"/>
        <v>202.43800000000002</v>
      </c>
      <c r="L3171" s="34"/>
      <c r="M3171" s="24">
        <v>22.64</v>
      </c>
      <c r="N3171" s="76">
        <f t="shared" si="626"/>
        <v>0.11183671049901697</v>
      </c>
      <c r="O3171" s="34"/>
      <c r="P3171" s="34"/>
      <c r="Q3171" s="34"/>
      <c r="R3171" s="34">
        <v>184</v>
      </c>
      <c r="S3171" s="34">
        <v>308</v>
      </c>
      <c r="T3171" s="34">
        <v>221.7</v>
      </c>
      <c r="U3171" s="34">
        <v>157.15</v>
      </c>
      <c r="V3171" s="34"/>
      <c r="Y3171" s="78"/>
    </row>
    <row r="3172" spans="1:25" outlineLevel="1" x14ac:dyDescent="0.2">
      <c r="A3172" s="27">
        <f t="shared" si="627"/>
        <v>3167</v>
      </c>
      <c r="B3172" s="50">
        <f t="shared" si="628"/>
        <v>44372</v>
      </c>
      <c r="C3172" s="34">
        <v>218.7</v>
      </c>
      <c r="D3172" s="34">
        <v>252.5</v>
      </c>
      <c r="E3172" s="34">
        <v>3.6</v>
      </c>
      <c r="F3172" s="34">
        <v>27.5</v>
      </c>
      <c r="G3172" s="34">
        <v>12</v>
      </c>
      <c r="H3172" s="34">
        <v>161</v>
      </c>
      <c r="I3172" s="34">
        <v>269</v>
      </c>
      <c r="J3172" s="34"/>
      <c r="K3172" s="24">
        <f t="shared" ref="K3172" si="629">+D3172*0.92-F3172</f>
        <v>204.8</v>
      </c>
      <c r="L3172" s="34"/>
      <c r="M3172" s="24">
        <v>22.68</v>
      </c>
      <c r="N3172" s="76">
        <f t="shared" ref="N3172" si="630">+M3172/K3172</f>
        <v>0.11074218749999999</v>
      </c>
      <c r="O3172" s="34"/>
      <c r="P3172" s="34"/>
      <c r="Q3172" s="34"/>
      <c r="R3172" s="34">
        <v>185</v>
      </c>
      <c r="S3172" s="34">
        <v>308</v>
      </c>
      <c r="T3172" s="34">
        <v>225.55</v>
      </c>
      <c r="U3172" s="34">
        <v>160.4</v>
      </c>
      <c r="V3172" s="34"/>
      <c r="Y3172" s="78"/>
    </row>
    <row r="3173" spans="1:25" outlineLevel="1" x14ac:dyDescent="0.2">
      <c r="A3173" s="27">
        <f t="shared" si="627"/>
        <v>3168</v>
      </c>
      <c r="B3173" s="50">
        <f>B3172+3</f>
        <v>44375</v>
      </c>
      <c r="C3173" s="34">
        <v>220.05</v>
      </c>
      <c r="D3173" s="34">
        <v>255.2</v>
      </c>
      <c r="E3173" s="34">
        <v>3.6</v>
      </c>
      <c r="F3173" s="34">
        <v>28</v>
      </c>
      <c r="G3173" s="34">
        <v>12.5</v>
      </c>
      <c r="H3173" s="34">
        <v>162</v>
      </c>
      <c r="I3173" s="34">
        <v>269</v>
      </c>
      <c r="J3173" s="34"/>
      <c r="K3173" s="24">
        <f t="shared" ref="K3173:K3174" si="631">+D3173*0.92-F3173</f>
        <v>206.78399999999999</v>
      </c>
      <c r="L3173" s="34"/>
      <c r="M3173" s="24">
        <v>22.43</v>
      </c>
      <c r="N3173" s="76">
        <f t="shared" ref="N3173:N3174" si="632">+M3173/K3173</f>
        <v>0.10847067471371093</v>
      </c>
      <c r="O3173" s="34"/>
      <c r="P3173" s="34"/>
      <c r="Q3173" s="34"/>
      <c r="R3173" s="34">
        <v>186</v>
      </c>
      <c r="S3173" s="34">
        <v>308</v>
      </c>
      <c r="T3173" s="34">
        <v>226.95</v>
      </c>
      <c r="U3173" s="34">
        <v>160.94999999999999</v>
      </c>
      <c r="V3173" s="34"/>
      <c r="Y3173" s="78"/>
    </row>
    <row r="3174" spans="1:25" outlineLevel="1" x14ac:dyDescent="0.2">
      <c r="A3174" s="27">
        <f t="shared" si="627"/>
        <v>3169</v>
      </c>
      <c r="B3174" s="50">
        <f t="shared" si="627"/>
        <v>44376</v>
      </c>
      <c r="C3174" s="34">
        <v>214.1</v>
      </c>
      <c r="D3174" s="34">
        <v>249.25</v>
      </c>
      <c r="E3174" s="34">
        <v>3.5</v>
      </c>
      <c r="F3174" s="34">
        <v>28</v>
      </c>
      <c r="G3174" s="34">
        <v>12.95</v>
      </c>
      <c r="H3174" s="34">
        <v>164</v>
      </c>
      <c r="I3174" s="34">
        <v>269</v>
      </c>
      <c r="J3174" s="34"/>
      <c r="K3174" s="24">
        <f t="shared" si="631"/>
        <v>201.31</v>
      </c>
      <c r="L3174" s="34"/>
      <c r="M3174" s="24">
        <v>22.8</v>
      </c>
      <c r="N3174" s="76">
        <f t="shared" si="632"/>
        <v>0.11325815905816899</v>
      </c>
      <c r="O3174" s="34"/>
      <c r="P3174" s="34"/>
      <c r="Q3174" s="34"/>
      <c r="R3174" s="34">
        <v>189</v>
      </c>
      <c r="S3174" s="34">
        <v>308</v>
      </c>
      <c r="T3174" s="34">
        <v>220.9</v>
      </c>
      <c r="U3174" s="34">
        <v>156.4</v>
      </c>
      <c r="V3174" s="34"/>
      <c r="Y3174" s="78"/>
    </row>
    <row r="3175" spans="1:25" outlineLevel="1" x14ac:dyDescent="0.2">
      <c r="A3175" s="27">
        <f t="shared" ref="A3175:B3175" si="633">A3174+1</f>
        <v>3170</v>
      </c>
      <c r="B3175" s="50">
        <f t="shared" si="633"/>
        <v>44377</v>
      </c>
      <c r="C3175" s="34">
        <v>218.4</v>
      </c>
      <c r="D3175" s="34">
        <v>249.65</v>
      </c>
      <c r="E3175" s="34">
        <v>3.55</v>
      </c>
      <c r="F3175" s="34">
        <v>27.1</v>
      </c>
      <c r="G3175" s="34">
        <v>12</v>
      </c>
      <c r="H3175" s="34">
        <v>168</v>
      </c>
      <c r="I3175" s="34">
        <v>270</v>
      </c>
      <c r="J3175" s="34"/>
      <c r="K3175" s="24">
        <f t="shared" ref="K3175:K3177" si="634">+D3175*0.92-F3175</f>
        <v>202.57800000000003</v>
      </c>
      <c r="L3175" s="34"/>
      <c r="M3175" s="24">
        <v>22.81</v>
      </c>
      <c r="N3175" s="76">
        <f t="shared" ref="N3175:N3177" si="635">+M3175/K3175</f>
        <v>0.11259860399451073</v>
      </c>
      <c r="O3175" s="34"/>
      <c r="P3175" s="34"/>
      <c r="Q3175" s="34"/>
      <c r="R3175" s="34">
        <v>194</v>
      </c>
      <c r="S3175" s="34">
        <v>309</v>
      </c>
      <c r="T3175" s="34">
        <v>224.8</v>
      </c>
      <c r="U3175" s="34">
        <v>158.1</v>
      </c>
      <c r="V3175" s="34"/>
      <c r="Y3175" s="78"/>
    </row>
    <row r="3176" spans="1:25" outlineLevel="1" x14ac:dyDescent="0.2">
      <c r="A3176" s="27">
        <f t="shared" ref="A3176:B3176" si="636">A3175+1</f>
        <v>3171</v>
      </c>
      <c r="B3176" s="50">
        <f t="shared" si="636"/>
        <v>44378</v>
      </c>
      <c r="C3176" s="34">
        <v>218.8</v>
      </c>
      <c r="D3176" s="34">
        <v>250.05</v>
      </c>
      <c r="E3176" s="34">
        <v>3.6</v>
      </c>
      <c r="F3176" s="34">
        <v>26</v>
      </c>
      <c r="G3176" s="34">
        <v>11.4</v>
      </c>
      <c r="H3176" s="34">
        <v>171</v>
      </c>
      <c r="I3176" s="34">
        <v>270</v>
      </c>
      <c r="J3176" s="34"/>
      <c r="K3176" s="24">
        <f t="shared" si="634"/>
        <v>204.04600000000002</v>
      </c>
      <c r="L3176" s="34"/>
      <c r="M3176" s="24">
        <v>22.11</v>
      </c>
      <c r="N3176" s="76">
        <f t="shared" si="635"/>
        <v>0.10835791929270849</v>
      </c>
      <c r="O3176" s="34"/>
      <c r="P3176" s="34"/>
      <c r="Q3176" s="34"/>
      <c r="R3176" s="34">
        <v>198</v>
      </c>
      <c r="S3176" s="34">
        <v>309</v>
      </c>
      <c r="T3176" s="34">
        <v>224.2</v>
      </c>
      <c r="U3176" s="34">
        <v>160.55000000000001</v>
      </c>
      <c r="V3176" s="34"/>
      <c r="Y3176" s="78"/>
    </row>
    <row r="3177" spans="1:25" outlineLevel="1" x14ac:dyDescent="0.2">
      <c r="A3177" s="27">
        <f t="shared" ref="A3177:B3178" si="637">A3176+1</f>
        <v>3172</v>
      </c>
      <c r="B3177" s="50">
        <f t="shared" si="637"/>
        <v>44379</v>
      </c>
      <c r="C3177" s="34">
        <v>217.3</v>
      </c>
      <c r="D3177" s="34">
        <v>248.55</v>
      </c>
      <c r="E3177" s="34">
        <v>3.55</v>
      </c>
      <c r="F3177" s="34">
        <v>25</v>
      </c>
      <c r="G3177" s="34">
        <v>11</v>
      </c>
      <c r="H3177" s="34">
        <v>172</v>
      </c>
      <c r="I3177" s="34">
        <v>269</v>
      </c>
      <c r="J3177" s="34"/>
      <c r="K3177" s="24">
        <f t="shared" si="634"/>
        <v>203.66600000000003</v>
      </c>
      <c r="L3177" s="34"/>
      <c r="M3177" s="24">
        <v>22.48</v>
      </c>
      <c r="N3177" s="76">
        <f t="shared" si="635"/>
        <v>0.11037679337739238</v>
      </c>
      <c r="O3177" s="34"/>
      <c r="P3177" s="34"/>
      <c r="Q3177" s="34"/>
      <c r="R3177" s="34">
        <v>198.5</v>
      </c>
      <c r="S3177" s="34">
        <v>308</v>
      </c>
      <c r="T3177" s="34">
        <v>222.5</v>
      </c>
      <c r="U3177" s="34">
        <v>159.30000000000001</v>
      </c>
      <c r="V3177" s="34"/>
      <c r="Y3177" s="78"/>
    </row>
    <row r="3178" spans="1:25" outlineLevel="1" x14ac:dyDescent="0.2">
      <c r="A3178" s="27">
        <f t="shared" si="637"/>
        <v>3173</v>
      </c>
      <c r="B3178" s="50">
        <f>B3177+3</f>
        <v>44382</v>
      </c>
      <c r="C3178" s="34">
        <v>221.4</v>
      </c>
      <c r="D3178" s="34">
        <v>252.65</v>
      </c>
      <c r="E3178" s="34">
        <v>3.6</v>
      </c>
      <c r="F3178" s="34">
        <v>24.8</v>
      </c>
      <c r="G3178" s="34">
        <v>10.7</v>
      </c>
      <c r="H3178" s="34">
        <v>173</v>
      </c>
      <c r="I3178" s="34">
        <v>269</v>
      </c>
      <c r="J3178" s="34"/>
      <c r="K3178" s="24">
        <f t="shared" ref="K3178" si="638">+D3178*0.92-F3178</f>
        <v>207.63800000000001</v>
      </c>
      <c r="L3178" s="34"/>
      <c r="M3178" s="24">
        <v>22.48</v>
      </c>
      <c r="N3178" s="76">
        <f t="shared" ref="N3178" si="639">+M3178/K3178</f>
        <v>0.1082653464202121</v>
      </c>
      <c r="O3178" s="34"/>
      <c r="P3178" s="34"/>
      <c r="Q3178" s="34"/>
      <c r="R3178" s="34">
        <v>200</v>
      </c>
      <c r="S3178" s="34">
        <v>308</v>
      </c>
      <c r="T3178" s="34">
        <v>226.65</v>
      </c>
      <c r="U3178" s="34">
        <v>162.65</v>
      </c>
      <c r="V3178" s="34"/>
      <c r="Y3178" s="78"/>
    </row>
    <row r="3179" spans="1:25" outlineLevel="1" x14ac:dyDescent="0.2">
      <c r="A3179" s="27">
        <f t="shared" ref="A3179:B3179" si="640">A3178+1</f>
        <v>3174</v>
      </c>
      <c r="B3179" s="50">
        <f t="shared" si="640"/>
        <v>44383</v>
      </c>
      <c r="C3179" s="34">
        <v>222</v>
      </c>
      <c r="D3179" s="34">
        <v>253.25</v>
      </c>
      <c r="E3179" s="34">
        <v>3.65</v>
      </c>
      <c r="F3179" s="34">
        <v>24.5</v>
      </c>
      <c r="G3179" s="34">
        <v>10.8</v>
      </c>
      <c r="H3179" s="34">
        <v>173</v>
      </c>
      <c r="I3179" s="34">
        <v>269</v>
      </c>
      <c r="J3179" s="34"/>
      <c r="K3179" s="24">
        <f t="shared" ref="K3179:K3187" si="641">+D3179*0.92-F3179</f>
        <v>208.49</v>
      </c>
      <c r="L3179" s="34"/>
      <c r="M3179" s="24">
        <v>21.96</v>
      </c>
      <c r="N3179" s="76">
        <f t="shared" ref="N3179:N3187" si="642">+M3179/K3179</f>
        <v>0.10532879274785362</v>
      </c>
      <c r="O3179" s="34"/>
      <c r="P3179" s="34"/>
      <c r="Q3179" s="34"/>
      <c r="R3179" s="34">
        <v>200</v>
      </c>
      <c r="S3179" s="34">
        <v>308.5</v>
      </c>
      <c r="T3179" s="34">
        <v>227.55</v>
      </c>
      <c r="U3179" s="34">
        <v>162.65</v>
      </c>
      <c r="V3179" s="34"/>
      <c r="Y3179" s="78"/>
    </row>
    <row r="3180" spans="1:25" outlineLevel="1" x14ac:dyDescent="0.2">
      <c r="A3180" s="27">
        <f t="shared" ref="A3180:B3180" si="643">A3179+1</f>
        <v>3175</v>
      </c>
      <c r="B3180" s="50">
        <f t="shared" si="643"/>
        <v>44384</v>
      </c>
      <c r="C3180" s="34">
        <v>222.85</v>
      </c>
      <c r="D3180" s="34">
        <v>254.1</v>
      </c>
      <c r="E3180" s="34">
        <v>3.65</v>
      </c>
      <c r="F3180" s="34">
        <v>25.25</v>
      </c>
      <c r="G3180" s="34">
        <v>11.65</v>
      </c>
      <c r="H3180" s="34">
        <v>173.25</v>
      </c>
      <c r="I3180" s="34">
        <v>269</v>
      </c>
      <c r="J3180" s="34"/>
      <c r="K3180" s="24">
        <f t="shared" si="641"/>
        <v>208.52199999999999</v>
      </c>
      <c r="L3180" s="34"/>
      <c r="M3180" s="24">
        <v>21.93</v>
      </c>
      <c r="N3180" s="76">
        <f t="shared" si="642"/>
        <v>0.10516875917169412</v>
      </c>
      <c r="O3180" s="34"/>
      <c r="P3180" s="34"/>
      <c r="Q3180" s="34"/>
      <c r="R3180" s="34">
        <v>201</v>
      </c>
      <c r="S3180" s="34">
        <v>308.5</v>
      </c>
      <c r="T3180" s="34">
        <v>229.05</v>
      </c>
      <c r="U3180" s="34">
        <v>163.44999999999999</v>
      </c>
      <c r="V3180" s="34"/>
      <c r="Y3180" s="78"/>
    </row>
    <row r="3181" spans="1:25" outlineLevel="1" x14ac:dyDescent="0.2">
      <c r="A3181" s="27">
        <f t="shared" ref="A3181:B3181" si="644">A3180+1</f>
        <v>3176</v>
      </c>
      <c r="B3181" s="50">
        <f t="shared" si="644"/>
        <v>44385</v>
      </c>
      <c r="C3181" s="34">
        <v>218.2</v>
      </c>
      <c r="D3181" s="34">
        <v>249.7</v>
      </c>
      <c r="E3181" s="34">
        <v>3.55</v>
      </c>
      <c r="F3181" s="34">
        <v>26.5</v>
      </c>
      <c r="G3181" s="34">
        <v>11.6</v>
      </c>
      <c r="H3181" s="34">
        <v>177.75</v>
      </c>
      <c r="I3181" s="34">
        <v>268.75</v>
      </c>
      <c r="J3181" s="34"/>
      <c r="K3181" s="24">
        <f t="shared" si="641"/>
        <v>203.22399999999999</v>
      </c>
      <c r="L3181" s="34"/>
      <c r="M3181" s="24">
        <v>21.76</v>
      </c>
      <c r="N3181" s="76">
        <f t="shared" si="642"/>
        <v>0.10707396764161714</v>
      </c>
      <c r="O3181" s="34"/>
      <c r="P3181" s="34"/>
      <c r="Q3181" s="34"/>
      <c r="R3181" s="34">
        <v>206</v>
      </c>
      <c r="S3181" s="34">
        <v>308</v>
      </c>
      <c r="T3181" s="34">
        <v>224.3</v>
      </c>
      <c r="U3181" s="34">
        <v>161.65</v>
      </c>
      <c r="V3181" s="34"/>
      <c r="Y3181" s="78"/>
    </row>
    <row r="3182" spans="1:25" outlineLevel="1" x14ac:dyDescent="0.2">
      <c r="A3182" s="27">
        <f t="shared" ref="A3182:B3186" si="645">A3181+1</f>
        <v>3177</v>
      </c>
      <c r="B3182" s="50">
        <f t="shared" si="645"/>
        <v>44386</v>
      </c>
      <c r="C3182" s="34">
        <v>216.5</v>
      </c>
      <c r="D3182" s="34">
        <v>248</v>
      </c>
      <c r="E3182" s="34">
        <v>3.55</v>
      </c>
      <c r="F3182" s="34">
        <v>27.1</v>
      </c>
      <c r="G3182" s="34">
        <v>11.35</v>
      </c>
      <c r="H3182" s="34">
        <v>177.75</v>
      </c>
      <c r="I3182" s="34">
        <v>268.25</v>
      </c>
      <c r="J3182" s="34"/>
      <c r="K3182" s="24">
        <f t="shared" si="641"/>
        <v>201.06</v>
      </c>
      <c r="L3182" s="34"/>
      <c r="M3182" s="24">
        <v>22.42</v>
      </c>
      <c r="N3182" s="76">
        <f t="shared" si="642"/>
        <v>0.11150900228787428</v>
      </c>
      <c r="O3182" s="34"/>
      <c r="P3182" s="34"/>
      <c r="Q3182" s="34"/>
      <c r="R3182" s="34">
        <v>206</v>
      </c>
      <c r="S3182" s="34">
        <v>307.5</v>
      </c>
      <c r="T3182" s="34">
        <v>222.6</v>
      </c>
      <c r="U3182" s="34">
        <v>159.30000000000001</v>
      </c>
      <c r="V3182" s="34"/>
      <c r="Y3182" s="78"/>
    </row>
    <row r="3183" spans="1:25" outlineLevel="1" x14ac:dyDescent="0.2">
      <c r="A3183" s="27">
        <f t="shared" si="645"/>
        <v>3178</v>
      </c>
      <c r="B3183" s="50">
        <f>B3182+3</f>
        <v>44389</v>
      </c>
      <c r="C3183" s="34">
        <v>218.45</v>
      </c>
      <c r="D3183" s="34">
        <v>249.95</v>
      </c>
      <c r="E3183" s="34">
        <v>3.55</v>
      </c>
      <c r="F3183" s="34">
        <v>27</v>
      </c>
      <c r="G3183" s="34">
        <v>11.2</v>
      </c>
      <c r="H3183" s="34">
        <v>181.75</v>
      </c>
      <c r="I3183" s="34">
        <v>268.25</v>
      </c>
      <c r="J3183" s="34"/>
      <c r="K3183" s="24">
        <f t="shared" si="641"/>
        <v>202.95400000000001</v>
      </c>
      <c r="L3183" s="34"/>
      <c r="M3183" s="24">
        <v>22.32</v>
      </c>
      <c r="N3183" s="76">
        <f t="shared" si="642"/>
        <v>0.1099756595090513</v>
      </c>
      <c r="O3183" s="34"/>
      <c r="P3183" s="34"/>
      <c r="Q3183" s="34"/>
      <c r="R3183" s="34">
        <v>210</v>
      </c>
      <c r="S3183" s="34">
        <v>307.5</v>
      </c>
      <c r="T3183" s="34">
        <v>224.55</v>
      </c>
      <c r="U3183" s="34">
        <v>161</v>
      </c>
      <c r="V3183" s="34"/>
      <c r="Y3183" s="78"/>
    </row>
    <row r="3184" spans="1:25" outlineLevel="1" x14ac:dyDescent="0.2">
      <c r="A3184" s="27">
        <f t="shared" si="645"/>
        <v>3179</v>
      </c>
      <c r="B3184" s="50">
        <f t="shared" ref="B3184" si="646">B3183+1</f>
        <v>44390</v>
      </c>
      <c r="C3184" s="34">
        <v>217.86</v>
      </c>
      <c r="D3184" s="34">
        <v>249.75</v>
      </c>
      <c r="E3184" s="34">
        <v>3.55</v>
      </c>
      <c r="F3184" s="34">
        <v>25.75</v>
      </c>
      <c r="G3184" s="34">
        <v>10.8</v>
      </c>
      <c r="H3184" s="34">
        <v>181.75</v>
      </c>
      <c r="I3184" s="34">
        <v>268.25</v>
      </c>
      <c r="J3184" s="34"/>
      <c r="K3184" s="24">
        <f t="shared" si="641"/>
        <v>204.02</v>
      </c>
      <c r="L3184" s="34"/>
      <c r="M3184" s="24">
        <v>22.4</v>
      </c>
      <c r="N3184" s="76">
        <f t="shared" si="642"/>
        <v>0.10979315753357513</v>
      </c>
      <c r="O3184" s="34"/>
      <c r="P3184" s="34"/>
      <c r="Q3184" s="34"/>
      <c r="R3184" s="34">
        <v>210</v>
      </c>
      <c r="S3184" s="34">
        <v>307.5</v>
      </c>
      <c r="T3184" s="34">
        <v>223.95</v>
      </c>
      <c r="U3184" s="34">
        <v>160.65</v>
      </c>
      <c r="V3184" s="34"/>
      <c r="Y3184" s="78"/>
    </row>
    <row r="3185" spans="1:25" outlineLevel="1" x14ac:dyDescent="0.2">
      <c r="A3185" s="27">
        <f t="shared" si="645"/>
        <v>3180</v>
      </c>
      <c r="B3185" s="50">
        <f t="shared" ref="B3185" si="647">B3184+1</f>
        <v>44391</v>
      </c>
      <c r="C3185" s="34">
        <v>217.85</v>
      </c>
      <c r="D3185" s="34">
        <v>249.75</v>
      </c>
      <c r="E3185" s="34">
        <v>3.55</v>
      </c>
      <c r="F3185" s="34">
        <v>25</v>
      </c>
      <c r="G3185" s="34">
        <v>10.6</v>
      </c>
      <c r="H3185" s="34">
        <v>182.25</v>
      </c>
      <c r="I3185" s="34">
        <v>268.5</v>
      </c>
      <c r="J3185" s="34"/>
      <c r="K3185" s="24">
        <f t="shared" si="641"/>
        <v>204.77</v>
      </c>
      <c r="L3185" s="34"/>
      <c r="M3185" s="24">
        <v>22.66</v>
      </c>
      <c r="N3185" s="76">
        <f t="shared" si="642"/>
        <v>0.11066074131952923</v>
      </c>
      <c r="O3185" s="34"/>
      <c r="P3185" s="34"/>
      <c r="Q3185" s="34"/>
      <c r="R3185" s="34">
        <v>210.5</v>
      </c>
      <c r="S3185" s="34">
        <v>309.5</v>
      </c>
      <c r="T3185" s="34">
        <v>223.95</v>
      </c>
      <c r="U3185" s="34">
        <v>159.85</v>
      </c>
      <c r="V3185" s="34"/>
      <c r="Y3185" s="78"/>
    </row>
    <row r="3186" spans="1:25" outlineLevel="1" x14ac:dyDescent="0.2">
      <c r="A3186" s="27">
        <f t="shared" si="645"/>
        <v>3181</v>
      </c>
      <c r="B3186" s="50">
        <f t="shared" ref="B3186" si="648">B3185+1</f>
        <v>44392</v>
      </c>
      <c r="C3186" s="34">
        <v>222.3</v>
      </c>
      <c r="D3186" s="34">
        <v>254.2</v>
      </c>
      <c r="E3186" s="34">
        <v>3.65</v>
      </c>
      <c r="F3186" s="34">
        <v>24.8</v>
      </c>
      <c r="G3186" s="34">
        <v>10.6</v>
      </c>
      <c r="H3186" s="34">
        <v>182.75</v>
      </c>
      <c r="I3186" s="34">
        <v>268.5</v>
      </c>
      <c r="J3186" s="34"/>
      <c r="K3186" s="24">
        <f t="shared" si="641"/>
        <v>209.06399999999999</v>
      </c>
      <c r="L3186" s="34"/>
      <c r="M3186" s="24">
        <v>22.54</v>
      </c>
      <c r="N3186" s="76">
        <f t="shared" si="642"/>
        <v>0.1078138751769793</v>
      </c>
      <c r="O3186" s="34"/>
      <c r="P3186" s="34"/>
      <c r="Q3186" s="34"/>
      <c r="R3186" s="34">
        <v>211</v>
      </c>
      <c r="S3186" s="34">
        <v>309.5</v>
      </c>
      <c r="T3186" s="34">
        <v>228.5</v>
      </c>
      <c r="U3186" s="34">
        <v>162.80000000000001</v>
      </c>
      <c r="V3186" s="34"/>
      <c r="Y3186" s="78"/>
    </row>
    <row r="3187" spans="1:25" outlineLevel="1" x14ac:dyDescent="0.2">
      <c r="A3187" s="27">
        <f t="shared" ref="A3187" si="649">A3186+1</f>
        <v>3182</v>
      </c>
      <c r="B3187" s="50">
        <f t="shared" ref="B3187" si="650">B3186+1</f>
        <v>44393</v>
      </c>
      <c r="C3187" s="34">
        <v>221.1</v>
      </c>
      <c r="D3187" s="34">
        <v>256.10000000000002</v>
      </c>
      <c r="E3187" s="34">
        <v>3.6</v>
      </c>
      <c r="F3187" s="34">
        <v>24.8</v>
      </c>
      <c r="G3187" s="34">
        <v>10.85</v>
      </c>
      <c r="H3187" s="34">
        <v>183</v>
      </c>
      <c r="I3187" s="34">
        <v>268.5</v>
      </c>
      <c r="J3187" s="34"/>
      <c r="K3187" s="24">
        <f t="shared" si="641"/>
        <v>210.81200000000001</v>
      </c>
      <c r="L3187" s="34"/>
      <c r="M3187" s="24">
        <v>22.07</v>
      </c>
      <c r="N3187" s="76">
        <f t="shared" si="642"/>
        <v>0.10469043507959698</v>
      </c>
      <c r="O3187" s="34"/>
      <c r="P3187" s="34"/>
      <c r="Q3187" s="34"/>
      <c r="R3187" s="34">
        <v>211.5</v>
      </c>
      <c r="S3187" s="34">
        <v>309.5</v>
      </c>
      <c r="T3187" s="34">
        <v>227.25</v>
      </c>
      <c r="U3187" s="34">
        <v>162.65</v>
      </c>
      <c r="V3187" s="34"/>
      <c r="Y3187" s="78"/>
    </row>
    <row r="3188" spans="1:25" outlineLevel="1" x14ac:dyDescent="0.2">
      <c r="A3188" s="27">
        <f t="shared" ref="A3188" si="651">A3187+1</f>
        <v>3183</v>
      </c>
      <c r="B3188" s="50">
        <f>B3187+3</f>
        <v>44396</v>
      </c>
      <c r="C3188" s="34">
        <v>220.05</v>
      </c>
      <c r="D3188" s="34">
        <v>255.05</v>
      </c>
      <c r="E3188" s="34">
        <v>3.6</v>
      </c>
      <c r="F3188" s="34">
        <v>25</v>
      </c>
      <c r="G3188" s="34">
        <v>11</v>
      </c>
      <c r="H3188" s="34">
        <v>183</v>
      </c>
      <c r="I3188" s="34">
        <v>268.5</v>
      </c>
      <c r="J3188" s="34"/>
      <c r="K3188" s="24">
        <f t="shared" ref="K3188:K3192" si="652">+D3188*0.92-F3188</f>
        <v>209.64600000000002</v>
      </c>
      <c r="L3188" s="34"/>
      <c r="M3188" s="24">
        <v>21.35</v>
      </c>
      <c r="N3188" s="76">
        <f t="shared" ref="N3188:N3192" si="653">+M3188/K3188</f>
        <v>0.1018383370061914</v>
      </c>
      <c r="O3188" s="34"/>
      <c r="P3188" s="34"/>
      <c r="Q3188" s="34"/>
      <c r="R3188" s="34">
        <v>211.5</v>
      </c>
      <c r="S3188" s="34">
        <v>309.5</v>
      </c>
      <c r="T3188" s="34">
        <v>226.2</v>
      </c>
      <c r="U3188" s="34">
        <v>162.05000000000001</v>
      </c>
      <c r="V3188" s="34"/>
      <c r="Y3188" s="78"/>
    </row>
    <row r="3189" spans="1:25" outlineLevel="1" x14ac:dyDescent="0.2">
      <c r="A3189" s="27">
        <f t="shared" ref="A3189:B3192" si="654">A3188+1</f>
        <v>3184</v>
      </c>
      <c r="B3189" s="50">
        <f t="shared" si="654"/>
        <v>44397</v>
      </c>
      <c r="C3189" s="75">
        <f>C3188</f>
        <v>220.05</v>
      </c>
      <c r="D3189" s="75">
        <f t="shared" ref="D3189:I3189" si="655">D3188</f>
        <v>255.05</v>
      </c>
      <c r="E3189" s="75">
        <f t="shared" si="655"/>
        <v>3.6</v>
      </c>
      <c r="F3189" s="75">
        <f t="shared" si="655"/>
        <v>25</v>
      </c>
      <c r="G3189" s="75">
        <f t="shared" si="655"/>
        <v>11</v>
      </c>
      <c r="H3189" s="75">
        <f t="shared" si="655"/>
        <v>183</v>
      </c>
      <c r="I3189" s="75">
        <f t="shared" si="655"/>
        <v>268.5</v>
      </c>
      <c r="J3189" s="34"/>
      <c r="K3189" s="24">
        <f t="shared" si="652"/>
        <v>209.64600000000002</v>
      </c>
      <c r="L3189" s="34"/>
      <c r="M3189" s="24">
        <v>21.63</v>
      </c>
      <c r="N3189" s="76">
        <f t="shared" si="653"/>
        <v>0.10317392175381356</v>
      </c>
      <c r="O3189" s="34"/>
      <c r="P3189" s="34"/>
      <c r="Q3189" s="34"/>
      <c r="R3189" s="75">
        <f t="shared" ref="R3189:U3189" si="656">R3188</f>
        <v>211.5</v>
      </c>
      <c r="S3189" s="75">
        <f t="shared" si="656"/>
        <v>309.5</v>
      </c>
      <c r="T3189" s="75">
        <f t="shared" si="656"/>
        <v>226.2</v>
      </c>
      <c r="U3189" s="75">
        <f t="shared" si="656"/>
        <v>162.05000000000001</v>
      </c>
      <c r="V3189" s="34"/>
      <c r="Y3189" s="78"/>
    </row>
    <row r="3190" spans="1:25" outlineLevel="1" x14ac:dyDescent="0.2">
      <c r="A3190" s="27">
        <f t="shared" ref="A3190" si="657">A3189+1</f>
        <v>3185</v>
      </c>
      <c r="B3190" s="50">
        <f t="shared" si="654"/>
        <v>44398</v>
      </c>
      <c r="C3190" s="34">
        <v>213.6</v>
      </c>
      <c r="D3190" s="34">
        <v>248.6</v>
      </c>
      <c r="E3190" s="34">
        <v>3.5</v>
      </c>
      <c r="F3190" s="34">
        <v>26</v>
      </c>
      <c r="G3190" s="34">
        <v>11.8</v>
      </c>
      <c r="H3190" s="34">
        <v>183</v>
      </c>
      <c r="I3190" s="34">
        <v>275</v>
      </c>
      <c r="J3190" s="34"/>
      <c r="K3190" s="24">
        <f t="shared" si="652"/>
        <v>202.71200000000002</v>
      </c>
      <c r="L3190" s="34"/>
      <c r="M3190" s="24">
        <v>22.05</v>
      </c>
      <c r="N3190" s="76">
        <f t="shared" si="653"/>
        <v>0.10877501085283554</v>
      </c>
      <c r="O3190" s="34"/>
      <c r="P3190" s="34"/>
      <c r="Q3190" s="34"/>
      <c r="R3190" s="34">
        <v>211.5</v>
      </c>
      <c r="S3190" s="34">
        <v>309.5</v>
      </c>
      <c r="T3190" s="34">
        <v>219.65</v>
      </c>
      <c r="U3190" s="34">
        <v>154.94999999999999</v>
      </c>
      <c r="V3190" s="34"/>
      <c r="Y3190" s="78"/>
    </row>
    <row r="3191" spans="1:25" outlineLevel="1" x14ac:dyDescent="0.2">
      <c r="A3191" s="27">
        <f t="shared" ref="A3191:B3198" si="658">A3190+1</f>
        <v>3186</v>
      </c>
      <c r="B3191" s="50">
        <f t="shared" si="654"/>
        <v>44399</v>
      </c>
      <c r="C3191" s="34">
        <v>201.5</v>
      </c>
      <c r="D3191" s="34">
        <v>237</v>
      </c>
      <c r="E3191" s="34">
        <v>3.3</v>
      </c>
      <c r="F3191" s="34">
        <v>26.5</v>
      </c>
      <c r="G3191" s="34">
        <v>12.3</v>
      </c>
      <c r="H3191" s="34">
        <v>184</v>
      </c>
      <c r="I3191" s="34">
        <v>276</v>
      </c>
      <c r="J3191" s="34"/>
      <c r="K3191" s="24">
        <f t="shared" si="652"/>
        <v>191.54000000000002</v>
      </c>
      <c r="L3191" s="34"/>
      <c r="M3191" s="24">
        <v>21.94</v>
      </c>
      <c r="N3191" s="76">
        <f t="shared" si="653"/>
        <v>0.11454526469666909</v>
      </c>
      <c r="O3191" s="34"/>
      <c r="P3191" s="34"/>
      <c r="Q3191" s="34"/>
      <c r="R3191" s="34">
        <v>212.5</v>
      </c>
      <c r="S3191" s="34">
        <v>315</v>
      </c>
      <c r="T3191" s="34">
        <v>207.35</v>
      </c>
      <c r="U3191" s="34">
        <v>147.80000000000001</v>
      </c>
      <c r="V3191" s="34"/>
      <c r="Y3191" s="78"/>
    </row>
    <row r="3192" spans="1:25" outlineLevel="1" x14ac:dyDescent="0.2">
      <c r="A3192" s="27">
        <f t="shared" si="658"/>
        <v>3187</v>
      </c>
      <c r="B3192" s="50">
        <f t="shared" si="654"/>
        <v>44400</v>
      </c>
      <c r="C3192" s="34">
        <v>201.9</v>
      </c>
      <c r="D3192" s="34">
        <v>232.75</v>
      </c>
      <c r="E3192" s="34">
        <v>3.3</v>
      </c>
      <c r="F3192" s="34">
        <v>27.5</v>
      </c>
      <c r="G3192" s="34">
        <v>13.4</v>
      </c>
      <c r="H3192" s="34">
        <v>185.5</v>
      </c>
      <c r="I3192" s="34">
        <v>277.5</v>
      </c>
      <c r="J3192" s="34"/>
      <c r="K3192" s="24">
        <f t="shared" si="652"/>
        <v>186.63</v>
      </c>
      <c r="L3192" s="34"/>
      <c r="M3192" s="24">
        <v>21.95</v>
      </c>
      <c r="N3192" s="76">
        <f t="shared" si="653"/>
        <v>0.11761238814767186</v>
      </c>
      <c r="O3192" s="34"/>
      <c r="P3192" s="34"/>
      <c r="Q3192" s="34"/>
      <c r="R3192" s="34">
        <v>214.5</v>
      </c>
      <c r="S3192" s="34">
        <v>318</v>
      </c>
      <c r="T3192" s="34">
        <v>207.75</v>
      </c>
      <c r="U3192" s="34">
        <v>147.5</v>
      </c>
      <c r="V3192" s="34"/>
      <c r="Y3192" s="78"/>
    </row>
    <row r="3193" spans="1:25" outlineLevel="1" x14ac:dyDescent="0.2">
      <c r="A3193" s="27">
        <f t="shared" si="658"/>
        <v>3188</v>
      </c>
      <c r="B3193" s="50">
        <f>B3192+3</f>
        <v>44403</v>
      </c>
      <c r="C3193" s="34">
        <v>202.95</v>
      </c>
      <c r="D3193" s="34">
        <v>233.8</v>
      </c>
      <c r="E3193" s="34">
        <v>3.3</v>
      </c>
      <c r="F3193" s="34">
        <v>27.2</v>
      </c>
      <c r="G3193" s="34">
        <v>13.3</v>
      </c>
      <c r="H3193" s="34">
        <v>185.5</v>
      </c>
      <c r="I3193" s="34">
        <v>277.5</v>
      </c>
      <c r="J3193" s="34"/>
      <c r="K3193" s="24">
        <f t="shared" ref="K3193:K3197" si="659">+D3193*0.92-F3193</f>
        <v>187.89600000000004</v>
      </c>
      <c r="L3193" s="34"/>
      <c r="M3193" s="24">
        <v>22.54</v>
      </c>
      <c r="N3193" s="76">
        <f t="shared" ref="N3193:N3197" si="660">+M3193/K3193</f>
        <v>0.11995997786009278</v>
      </c>
      <c r="O3193" s="34"/>
      <c r="P3193" s="34"/>
      <c r="Q3193" s="34"/>
      <c r="R3193" s="34">
        <v>214.5</v>
      </c>
      <c r="S3193" s="34">
        <v>318</v>
      </c>
      <c r="T3193" s="34">
        <v>208.8</v>
      </c>
      <c r="U3193" s="34">
        <v>148.55000000000001</v>
      </c>
      <c r="V3193" s="34"/>
      <c r="Y3193" s="78"/>
    </row>
    <row r="3194" spans="1:25" outlineLevel="1" x14ac:dyDescent="0.2">
      <c r="A3194" s="27">
        <f t="shared" si="658"/>
        <v>3189</v>
      </c>
      <c r="B3194" s="50">
        <f t="shared" si="658"/>
        <v>44404</v>
      </c>
      <c r="C3194" s="34">
        <v>200.45</v>
      </c>
      <c r="D3194" s="34">
        <v>231.3</v>
      </c>
      <c r="E3194" s="34">
        <v>3.3</v>
      </c>
      <c r="F3194" s="34">
        <v>27</v>
      </c>
      <c r="G3194" s="34">
        <v>12.75</v>
      </c>
      <c r="H3194" s="34">
        <v>185.5</v>
      </c>
      <c r="I3194" s="34">
        <v>277.5</v>
      </c>
      <c r="J3194" s="34"/>
      <c r="K3194" s="24">
        <f t="shared" si="659"/>
        <v>185.79600000000002</v>
      </c>
      <c r="L3194" s="34"/>
      <c r="M3194" s="24">
        <v>22.17</v>
      </c>
      <c r="N3194" s="76">
        <f t="shared" si="660"/>
        <v>0.119324420331977</v>
      </c>
      <c r="O3194" s="34"/>
      <c r="P3194" s="34"/>
      <c r="Q3194" s="34"/>
      <c r="R3194" s="34">
        <v>214.5</v>
      </c>
      <c r="S3194" s="34">
        <v>318</v>
      </c>
      <c r="T3194" s="34">
        <v>206.25</v>
      </c>
      <c r="U3194" s="34">
        <v>145.85</v>
      </c>
      <c r="V3194" s="34"/>
      <c r="Y3194" s="78"/>
    </row>
    <row r="3195" spans="1:25" outlineLevel="1" x14ac:dyDescent="0.2">
      <c r="A3195" s="27">
        <f t="shared" si="658"/>
        <v>3190</v>
      </c>
      <c r="B3195" s="50">
        <f t="shared" si="658"/>
        <v>44405</v>
      </c>
      <c r="C3195" s="34">
        <v>201.25</v>
      </c>
      <c r="D3195" s="34">
        <v>232.1</v>
      </c>
      <c r="E3195" s="34">
        <v>3.3</v>
      </c>
      <c r="F3195" s="34">
        <v>27.25</v>
      </c>
      <c r="G3195" s="34">
        <v>13</v>
      </c>
      <c r="H3195" s="34">
        <v>186.5</v>
      </c>
      <c r="I3195" s="34">
        <v>278</v>
      </c>
      <c r="J3195" s="34"/>
      <c r="K3195" s="24">
        <f t="shared" si="659"/>
        <v>186.28200000000001</v>
      </c>
      <c r="L3195" s="34"/>
      <c r="M3195" s="24">
        <v>22.94</v>
      </c>
      <c r="N3195" s="76">
        <f t="shared" si="660"/>
        <v>0.12314662715667643</v>
      </c>
      <c r="O3195" s="34"/>
      <c r="P3195" s="34"/>
      <c r="Q3195" s="34"/>
      <c r="R3195" s="34">
        <v>215.5</v>
      </c>
      <c r="S3195" s="34">
        <v>318.5</v>
      </c>
      <c r="T3195" s="34">
        <v>207.1</v>
      </c>
      <c r="U3195" s="34">
        <v>147.65</v>
      </c>
      <c r="V3195" s="34"/>
      <c r="Y3195" s="78"/>
    </row>
    <row r="3196" spans="1:25" outlineLevel="1" x14ac:dyDescent="0.2">
      <c r="A3196" s="27">
        <f t="shared" si="658"/>
        <v>3191</v>
      </c>
      <c r="B3196" s="50">
        <f t="shared" si="658"/>
        <v>44406</v>
      </c>
      <c r="C3196" s="34">
        <v>195</v>
      </c>
      <c r="D3196" s="34">
        <v>225.85</v>
      </c>
      <c r="E3196" s="34">
        <v>3.2</v>
      </c>
      <c r="F3196" s="34">
        <v>28.5</v>
      </c>
      <c r="G3196" s="34">
        <v>14.15</v>
      </c>
      <c r="H3196" s="34">
        <v>186.5</v>
      </c>
      <c r="I3196" s="34">
        <v>278</v>
      </c>
      <c r="J3196" s="34"/>
      <c r="K3196" s="24">
        <f t="shared" si="659"/>
        <v>179.28200000000001</v>
      </c>
      <c r="L3196" s="34"/>
      <c r="M3196" s="24">
        <v>22.87</v>
      </c>
      <c r="N3196" s="76">
        <f t="shared" si="660"/>
        <v>0.1275643957564061</v>
      </c>
      <c r="O3196" s="34"/>
      <c r="P3196" s="34"/>
      <c r="Q3196" s="34"/>
      <c r="R3196" s="34">
        <v>215.5</v>
      </c>
      <c r="S3196" s="34">
        <v>318.5</v>
      </c>
      <c r="T3196" s="34">
        <v>200.3</v>
      </c>
      <c r="U3196" s="34">
        <v>143.9</v>
      </c>
      <c r="V3196" s="34"/>
      <c r="Y3196" s="78"/>
    </row>
    <row r="3197" spans="1:25" outlineLevel="1" x14ac:dyDescent="0.2">
      <c r="A3197" s="27">
        <f t="shared" si="658"/>
        <v>3192</v>
      </c>
      <c r="B3197" s="50">
        <f t="shared" si="658"/>
        <v>44407</v>
      </c>
      <c r="C3197" s="34">
        <v>180.5</v>
      </c>
      <c r="D3197" s="34">
        <v>211.35</v>
      </c>
      <c r="E3197" s="34">
        <v>2.95</v>
      </c>
      <c r="F3197" s="34">
        <v>28.85</v>
      </c>
      <c r="G3197" s="34">
        <v>15.25</v>
      </c>
      <c r="H3197" s="34">
        <v>187</v>
      </c>
      <c r="I3197" s="34">
        <v>280</v>
      </c>
      <c r="J3197" s="34"/>
      <c r="K3197" s="24">
        <f t="shared" si="659"/>
        <v>165.59200000000001</v>
      </c>
      <c r="L3197" s="34"/>
      <c r="M3197" s="24">
        <v>21.02</v>
      </c>
      <c r="N3197" s="76">
        <f t="shared" si="660"/>
        <v>0.1269384994444176</v>
      </c>
      <c r="O3197" s="34"/>
      <c r="P3197" s="34"/>
      <c r="Q3197" s="34"/>
      <c r="R3197" s="34">
        <v>215.5</v>
      </c>
      <c r="S3197" s="34">
        <v>327</v>
      </c>
      <c r="T3197" s="34">
        <v>185.6</v>
      </c>
      <c r="U3197" s="34">
        <v>131.5</v>
      </c>
      <c r="V3197" s="34"/>
      <c r="Y3197" s="78"/>
    </row>
    <row r="3198" spans="1:25" outlineLevel="1" x14ac:dyDescent="0.2">
      <c r="A3198" s="27">
        <f t="shared" si="658"/>
        <v>3193</v>
      </c>
      <c r="B3198" s="50">
        <f>B3197+3</f>
        <v>44410</v>
      </c>
      <c r="C3198" s="34">
        <v>183.4</v>
      </c>
      <c r="D3198" s="34">
        <v>214.25</v>
      </c>
      <c r="E3198" s="34">
        <v>3</v>
      </c>
      <c r="F3198" s="34">
        <v>29</v>
      </c>
      <c r="G3198" s="34">
        <v>14.8</v>
      </c>
      <c r="H3198" s="34">
        <v>187</v>
      </c>
      <c r="I3198" s="34">
        <v>280</v>
      </c>
      <c r="J3198" s="34"/>
      <c r="K3198" s="24">
        <f t="shared" ref="K3198" si="661">+D3198*0.92-F3198</f>
        <v>168.11</v>
      </c>
      <c r="L3198" s="34"/>
      <c r="M3198" s="24">
        <v>21.21</v>
      </c>
      <c r="N3198" s="76">
        <f t="shared" ref="N3198" si="662">+M3198/K3198</f>
        <v>0.1261673903991434</v>
      </c>
      <c r="O3198" s="34"/>
      <c r="P3198" s="34"/>
      <c r="Q3198" s="34"/>
      <c r="R3198" s="34">
        <v>215.5</v>
      </c>
      <c r="S3198" s="34">
        <v>327</v>
      </c>
      <c r="T3198" s="34">
        <v>188.55</v>
      </c>
      <c r="U3198" s="34">
        <v>132.1</v>
      </c>
      <c r="V3198" s="34"/>
      <c r="Y3198" s="78"/>
    </row>
    <row r="3199" spans="1:25" outlineLevel="1" x14ac:dyDescent="0.2">
      <c r="A3199" s="27">
        <f t="shared" ref="A3199:B3199" si="663">A3198+1</f>
        <v>3194</v>
      </c>
      <c r="B3199" s="50">
        <f t="shared" si="663"/>
        <v>44411</v>
      </c>
      <c r="C3199" s="34">
        <v>184.15</v>
      </c>
      <c r="D3199" s="34">
        <v>214.3</v>
      </c>
      <c r="E3199" s="34">
        <v>3</v>
      </c>
      <c r="F3199" s="34">
        <v>29.25</v>
      </c>
      <c r="G3199" s="34">
        <v>14.45</v>
      </c>
      <c r="H3199" s="34">
        <v>187.5</v>
      </c>
      <c r="I3199" s="34">
        <v>281.5</v>
      </c>
      <c r="J3199" s="34"/>
      <c r="K3199" s="24">
        <f t="shared" ref="K3199:K3202" si="664">+D3199*0.92-F3199</f>
        <v>167.90600000000001</v>
      </c>
      <c r="L3199" s="34"/>
      <c r="M3199" s="24">
        <v>21.74</v>
      </c>
      <c r="N3199" s="76">
        <f t="shared" ref="N3199:N3202" si="665">+M3199/K3199</f>
        <v>0.12947720748514049</v>
      </c>
      <c r="O3199" s="34"/>
      <c r="P3199" s="34"/>
      <c r="Q3199" s="34"/>
      <c r="R3199" s="34">
        <v>216</v>
      </c>
      <c r="S3199" s="34">
        <v>329</v>
      </c>
      <c r="T3199" s="34">
        <v>189.3</v>
      </c>
      <c r="U3199" s="34">
        <v>132.69999999999999</v>
      </c>
      <c r="V3199" s="34"/>
      <c r="Y3199" s="78"/>
    </row>
    <row r="3200" spans="1:25" outlineLevel="1" x14ac:dyDescent="0.2">
      <c r="A3200" s="27">
        <f t="shared" ref="A3200:B3200" si="666">A3199+1</f>
        <v>3195</v>
      </c>
      <c r="B3200" s="50">
        <f t="shared" si="666"/>
        <v>44412</v>
      </c>
      <c r="C3200" s="34">
        <v>183.15</v>
      </c>
      <c r="D3200" s="34">
        <v>213.3</v>
      </c>
      <c r="E3200" s="34">
        <v>3</v>
      </c>
      <c r="F3200" s="34">
        <v>29.35</v>
      </c>
      <c r="G3200" s="34">
        <v>14.7</v>
      </c>
      <c r="H3200" s="34">
        <v>188.5</v>
      </c>
      <c r="I3200" s="34">
        <v>282.5</v>
      </c>
      <c r="J3200" s="34"/>
      <c r="K3200" s="24">
        <f t="shared" si="664"/>
        <v>166.88600000000002</v>
      </c>
      <c r="L3200" s="34"/>
      <c r="M3200" s="24">
        <v>21.69</v>
      </c>
      <c r="N3200" s="76">
        <f t="shared" si="665"/>
        <v>0.12996896084752466</v>
      </c>
      <c r="O3200" s="34"/>
      <c r="P3200" s="34"/>
      <c r="Q3200" s="34"/>
      <c r="R3200" s="34">
        <v>217.5</v>
      </c>
      <c r="S3200" s="34">
        <v>330</v>
      </c>
      <c r="T3200" s="34">
        <v>188.3</v>
      </c>
      <c r="U3200" s="34">
        <v>132.6</v>
      </c>
      <c r="V3200" s="34"/>
      <c r="Y3200" s="78"/>
    </row>
    <row r="3201" spans="1:25" outlineLevel="1" x14ac:dyDescent="0.2">
      <c r="A3201" s="27">
        <f t="shared" ref="A3201:B3201" si="667">A3200+1</f>
        <v>3196</v>
      </c>
      <c r="B3201" s="50">
        <f t="shared" si="667"/>
        <v>44413</v>
      </c>
      <c r="C3201" s="34">
        <v>170.05</v>
      </c>
      <c r="D3201" s="34">
        <v>200.05</v>
      </c>
      <c r="E3201" s="34">
        <v>2.8</v>
      </c>
      <c r="F3201" s="34">
        <v>30.1</v>
      </c>
      <c r="G3201" s="34">
        <v>15</v>
      </c>
      <c r="H3201" s="34">
        <v>190.5</v>
      </c>
      <c r="I3201" s="34">
        <v>285.5</v>
      </c>
      <c r="J3201" s="34"/>
      <c r="K3201" s="24">
        <f t="shared" si="664"/>
        <v>153.94600000000003</v>
      </c>
      <c r="L3201" s="34"/>
      <c r="M3201" s="24">
        <v>20.98</v>
      </c>
      <c r="N3201" s="76">
        <f t="shared" si="665"/>
        <v>0.13628155327192651</v>
      </c>
      <c r="O3201" s="34"/>
      <c r="P3201" s="34"/>
      <c r="Q3201" s="34"/>
      <c r="R3201" s="34">
        <v>219.5</v>
      </c>
      <c r="S3201" s="34">
        <v>334.5</v>
      </c>
      <c r="T3201" s="34">
        <v>174.95</v>
      </c>
      <c r="U3201" s="34">
        <v>124.45</v>
      </c>
      <c r="V3201" s="34"/>
      <c r="Y3201" s="78"/>
    </row>
    <row r="3202" spans="1:25" outlineLevel="1" x14ac:dyDescent="0.2">
      <c r="A3202" s="27">
        <f t="shared" ref="A3202:B3202" si="668">A3201+1</f>
        <v>3197</v>
      </c>
      <c r="B3202" s="50">
        <f t="shared" si="668"/>
        <v>44414</v>
      </c>
      <c r="C3202" s="34">
        <v>171.2</v>
      </c>
      <c r="D3202" s="34">
        <v>201.2</v>
      </c>
      <c r="E3202" s="34">
        <v>2.8</v>
      </c>
      <c r="F3202" s="34">
        <v>30.5</v>
      </c>
      <c r="G3202" s="34">
        <v>14.6</v>
      </c>
      <c r="H3202" s="34">
        <v>190.5</v>
      </c>
      <c r="I3202" s="34">
        <v>286</v>
      </c>
      <c r="J3202" s="34"/>
      <c r="K3202" s="24">
        <f t="shared" si="664"/>
        <v>154.60399999999998</v>
      </c>
      <c r="L3202" s="34"/>
      <c r="M3202" s="24">
        <v>20.94</v>
      </c>
      <c r="N3202" s="76">
        <f t="shared" si="665"/>
        <v>0.13544280872422448</v>
      </c>
      <c r="O3202" s="34"/>
      <c r="P3202" s="34"/>
      <c r="Q3202" s="34"/>
      <c r="R3202" s="34">
        <v>219.5</v>
      </c>
      <c r="S3202" s="34">
        <v>335.5</v>
      </c>
      <c r="T3202" s="34">
        <v>175.65</v>
      </c>
      <c r="U3202" s="34">
        <v>125.8</v>
      </c>
      <c r="V3202" s="34"/>
      <c r="Y3202" s="78"/>
    </row>
    <row r="3203" spans="1:25" outlineLevel="1" x14ac:dyDescent="0.2">
      <c r="A3203" s="27">
        <f t="shared" ref="A3203" si="669">A3202+1</f>
        <v>3198</v>
      </c>
      <c r="B3203" s="50">
        <f>B3202+3</f>
        <v>44417</v>
      </c>
      <c r="C3203" s="75">
        <f>C3202</f>
        <v>171.2</v>
      </c>
      <c r="D3203" s="75">
        <f t="shared" ref="D3203:I3203" si="670">D3202</f>
        <v>201.2</v>
      </c>
      <c r="E3203" s="75">
        <f t="shared" si="670"/>
        <v>2.8</v>
      </c>
      <c r="F3203" s="75">
        <f t="shared" si="670"/>
        <v>30.5</v>
      </c>
      <c r="G3203" s="75">
        <f t="shared" si="670"/>
        <v>14.6</v>
      </c>
      <c r="H3203" s="75">
        <f t="shared" si="670"/>
        <v>190.5</v>
      </c>
      <c r="I3203" s="75">
        <f t="shared" si="670"/>
        <v>286</v>
      </c>
      <c r="J3203" s="34"/>
      <c r="K3203" s="24">
        <f t="shared" ref="K3203:K3208" si="671">+D3203*0.92-F3203</f>
        <v>154.60399999999998</v>
      </c>
      <c r="L3203" s="34"/>
      <c r="M3203" s="24">
        <v>20.84</v>
      </c>
      <c r="N3203" s="76">
        <f t="shared" ref="N3203:N3208" si="672">+M3203/K3203</f>
        <v>0.13479599492897987</v>
      </c>
      <c r="O3203" s="34"/>
      <c r="P3203" s="34"/>
      <c r="Q3203" s="34"/>
      <c r="R3203" s="75">
        <f t="shared" ref="R3203:U3203" si="673">R3202</f>
        <v>219.5</v>
      </c>
      <c r="S3203" s="75">
        <f t="shared" si="673"/>
        <v>335.5</v>
      </c>
      <c r="T3203" s="75">
        <f t="shared" si="673"/>
        <v>175.65</v>
      </c>
      <c r="U3203" s="75">
        <f t="shared" si="673"/>
        <v>125.8</v>
      </c>
      <c r="V3203" s="34"/>
      <c r="Y3203" s="78"/>
    </row>
    <row r="3204" spans="1:25" outlineLevel="1" x14ac:dyDescent="0.2">
      <c r="A3204" s="27">
        <f t="shared" ref="A3204:B3204" si="674">A3203+1</f>
        <v>3199</v>
      </c>
      <c r="B3204" s="50">
        <f t="shared" si="674"/>
        <v>44418</v>
      </c>
      <c r="C3204" s="34">
        <v>162.19999999999999</v>
      </c>
      <c r="D3204" s="34">
        <v>192.2</v>
      </c>
      <c r="E3204" s="34">
        <v>2.65</v>
      </c>
      <c r="F3204" s="34">
        <v>30.3</v>
      </c>
      <c r="G3204" s="34">
        <v>14.1</v>
      </c>
      <c r="H3204" s="34">
        <v>190.5</v>
      </c>
      <c r="I3204" s="34">
        <v>290</v>
      </c>
      <c r="J3204" s="34"/>
      <c r="K3204" s="24">
        <f t="shared" si="671"/>
        <v>146.52399999999997</v>
      </c>
      <c r="L3204" s="34"/>
      <c r="M3204" s="24">
        <v>21.16</v>
      </c>
      <c r="N3204" s="76">
        <f t="shared" si="672"/>
        <v>0.1444132019327892</v>
      </c>
      <c r="O3204" s="34"/>
      <c r="P3204" s="34"/>
      <c r="Q3204" s="34"/>
      <c r="R3204" s="34">
        <v>219.5</v>
      </c>
      <c r="S3204" s="34">
        <v>338.5</v>
      </c>
      <c r="T3204" s="34">
        <v>166.5</v>
      </c>
      <c r="U3204" s="34">
        <v>120.35</v>
      </c>
      <c r="V3204" s="34"/>
      <c r="Y3204" s="78"/>
    </row>
    <row r="3205" spans="1:25" outlineLevel="1" x14ac:dyDescent="0.2">
      <c r="A3205" s="27">
        <f t="shared" ref="A3205:B3205" si="675">A3204+1</f>
        <v>3200</v>
      </c>
      <c r="B3205" s="50">
        <f t="shared" si="675"/>
        <v>44419</v>
      </c>
      <c r="C3205" s="34">
        <v>166.2</v>
      </c>
      <c r="D3205" s="34">
        <v>196.2</v>
      </c>
      <c r="E3205" s="34">
        <v>2.75</v>
      </c>
      <c r="F3205" s="34">
        <v>30.35</v>
      </c>
      <c r="G3205" s="34">
        <v>14.1</v>
      </c>
      <c r="H3205" s="34">
        <v>196</v>
      </c>
      <c r="I3205" s="34">
        <v>298</v>
      </c>
      <c r="J3205" s="34"/>
      <c r="K3205" s="24">
        <f t="shared" si="671"/>
        <v>150.154</v>
      </c>
      <c r="L3205" s="34"/>
      <c r="M3205" s="24">
        <v>21.03</v>
      </c>
      <c r="N3205" s="76">
        <f t="shared" si="672"/>
        <v>0.1400562089588023</v>
      </c>
      <c r="O3205" s="34"/>
      <c r="P3205" s="34"/>
      <c r="Q3205" s="34"/>
      <c r="R3205" s="34">
        <v>221.5</v>
      </c>
      <c r="S3205" s="34">
        <v>345</v>
      </c>
      <c r="T3205" s="34">
        <v>170.55</v>
      </c>
      <c r="U3205" s="34">
        <v>123.75</v>
      </c>
      <c r="V3205" s="34"/>
      <c r="Y3205" s="78"/>
    </row>
    <row r="3206" spans="1:25" outlineLevel="1" x14ac:dyDescent="0.2">
      <c r="A3206" s="27">
        <f t="shared" ref="A3206:B3206" si="676">A3205+1</f>
        <v>3201</v>
      </c>
      <c r="B3206" s="50">
        <f t="shared" si="676"/>
        <v>44420</v>
      </c>
      <c r="C3206" s="34">
        <v>161.44999999999999</v>
      </c>
      <c r="D3206" s="34">
        <v>190.65</v>
      </c>
      <c r="E3206" s="34">
        <v>2.65</v>
      </c>
      <c r="F3206" s="34">
        <v>31</v>
      </c>
      <c r="G3206" s="34">
        <v>14.5</v>
      </c>
      <c r="H3206" s="34">
        <v>196.5</v>
      </c>
      <c r="I3206" s="34">
        <v>306</v>
      </c>
      <c r="J3206" s="34"/>
      <c r="K3206" s="24">
        <f t="shared" si="671"/>
        <v>144.39800000000002</v>
      </c>
      <c r="L3206" s="34"/>
      <c r="M3206" s="24">
        <v>20.88</v>
      </c>
      <c r="N3206" s="76">
        <f t="shared" si="672"/>
        <v>0.14460034072494077</v>
      </c>
      <c r="O3206" s="34"/>
      <c r="P3206" s="34"/>
      <c r="Q3206" s="34"/>
      <c r="R3206" s="34">
        <v>222.25</v>
      </c>
      <c r="S3206" s="34">
        <v>352.5</v>
      </c>
      <c r="T3206" s="34">
        <v>165.75</v>
      </c>
      <c r="U3206" s="34">
        <v>119.9</v>
      </c>
      <c r="V3206" s="34"/>
      <c r="Y3206" s="78"/>
    </row>
    <row r="3207" spans="1:25" outlineLevel="1" x14ac:dyDescent="0.2">
      <c r="A3207" s="27">
        <f t="shared" ref="A3207:B3208" si="677">A3206+1</f>
        <v>3202</v>
      </c>
      <c r="B3207" s="50">
        <f t="shared" si="677"/>
        <v>44421</v>
      </c>
      <c r="C3207" s="34">
        <v>160.85</v>
      </c>
      <c r="D3207" s="34">
        <v>190.05</v>
      </c>
      <c r="E3207" s="34">
        <v>2.65</v>
      </c>
      <c r="F3207" s="34">
        <v>31.5</v>
      </c>
      <c r="G3207" s="34">
        <v>14.65</v>
      </c>
      <c r="H3207" s="34">
        <v>196.5</v>
      </c>
      <c r="I3207" s="34">
        <v>307</v>
      </c>
      <c r="J3207" s="34"/>
      <c r="K3207" s="24">
        <f t="shared" si="671"/>
        <v>143.34600000000003</v>
      </c>
      <c r="L3207" s="34"/>
      <c r="M3207" s="24">
        <v>20.64</v>
      </c>
      <c r="N3207" s="76">
        <f t="shared" si="672"/>
        <v>0.14398727554309151</v>
      </c>
      <c r="O3207" s="34"/>
      <c r="P3207" s="34"/>
      <c r="Q3207" s="34"/>
      <c r="R3207" s="34">
        <v>222.25</v>
      </c>
      <c r="S3207" s="34">
        <v>353.5</v>
      </c>
      <c r="T3207" s="34">
        <v>165.1</v>
      </c>
      <c r="U3207" s="34">
        <v>119.6</v>
      </c>
      <c r="V3207" s="34"/>
      <c r="Y3207" s="78"/>
    </row>
    <row r="3208" spans="1:25" outlineLevel="1" x14ac:dyDescent="0.2">
      <c r="A3208" s="27">
        <f t="shared" si="677"/>
        <v>3203</v>
      </c>
      <c r="B3208" s="50">
        <f>B3207+3</f>
        <v>44424</v>
      </c>
      <c r="C3208" s="34">
        <v>162.5</v>
      </c>
      <c r="D3208" s="34">
        <v>191.5</v>
      </c>
      <c r="E3208" s="34">
        <v>2.65</v>
      </c>
      <c r="F3208" s="34">
        <v>32</v>
      </c>
      <c r="G3208" s="34">
        <v>14.55</v>
      </c>
      <c r="H3208" s="34">
        <v>196.5</v>
      </c>
      <c r="I3208" s="34">
        <v>319</v>
      </c>
      <c r="J3208" s="34"/>
      <c r="K3208" s="24">
        <f t="shared" si="671"/>
        <v>144.18</v>
      </c>
      <c r="L3208" s="34"/>
      <c r="M3208" s="24">
        <v>20.63</v>
      </c>
      <c r="N3208" s="76">
        <f t="shared" si="672"/>
        <v>0.1430850325981412</v>
      </c>
      <c r="O3208" s="34"/>
      <c r="P3208" s="34"/>
      <c r="Q3208" s="34"/>
      <c r="R3208" s="34">
        <v>222.25</v>
      </c>
      <c r="S3208" s="34">
        <v>358.5</v>
      </c>
      <c r="T3208" s="34">
        <v>166.8</v>
      </c>
      <c r="U3208" s="34">
        <v>120.55</v>
      </c>
      <c r="V3208" s="34"/>
      <c r="Y3208" s="78"/>
    </row>
    <row r="3209" spans="1:25" outlineLevel="1" x14ac:dyDescent="0.2">
      <c r="A3209" s="27">
        <f t="shared" ref="A3209:B3209" si="678">A3208+1</f>
        <v>3204</v>
      </c>
      <c r="B3209" s="50">
        <f t="shared" si="678"/>
        <v>44425</v>
      </c>
      <c r="C3209" s="34">
        <v>159.5</v>
      </c>
      <c r="D3209" s="34">
        <v>188.25</v>
      </c>
      <c r="E3209" s="34">
        <v>2.6</v>
      </c>
      <c r="F3209" s="34">
        <v>32.35</v>
      </c>
      <c r="G3209" s="34">
        <v>14.55</v>
      </c>
      <c r="H3209" s="34">
        <v>197</v>
      </c>
      <c r="I3209" s="34">
        <v>326</v>
      </c>
      <c r="J3209" s="34"/>
      <c r="K3209" s="24">
        <f t="shared" ref="K3209:K3212" si="679">+D3209*0.92-F3209</f>
        <v>140.84</v>
      </c>
      <c r="L3209" s="34"/>
      <c r="M3209" s="24">
        <v>20.329999999999998</v>
      </c>
      <c r="N3209" s="76">
        <f t="shared" ref="N3209:N3212" si="680">+M3209/K3209</f>
        <v>0.14434819653507525</v>
      </c>
      <c r="O3209" s="34"/>
      <c r="P3209" s="34"/>
      <c r="Q3209" s="34"/>
      <c r="R3209" s="34">
        <v>222.75</v>
      </c>
      <c r="S3209" s="34">
        <v>367</v>
      </c>
      <c r="T3209" s="34">
        <v>163.75</v>
      </c>
      <c r="U3209" s="34">
        <v>117.35</v>
      </c>
      <c r="V3209" s="34"/>
      <c r="Y3209" s="78"/>
    </row>
    <row r="3210" spans="1:25" outlineLevel="1" x14ac:dyDescent="0.2">
      <c r="A3210" s="27">
        <f t="shared" ref="A3210:B3210" si="681">A3209+1</f>
        <v>3205</v>
      </c>
      <c r="B3210" s="50">
        <f t="shared" si="681"/>
        <v>44426</v>
      </c>
      <c r="C3210" s="34">
        <v>153.05000000000001</v>
      </c>
      <c r="D3210" s="34">
        <v>181.05</v>
      </c>
      <c r="E3210" s="34">
        <v>2.5</v>
      </c>
      <c r="F3210" s="34">
        <v>34</v>
      </c>
      <c r="G3210" s="34">
        <v>15.4</v>
      </c>
      <c r="H3210" s="34">
        <v>198.5</v>
      </c>
      <c r="I3210" s="34">
        <v>337.5</v>
      </c>
      <c r="J3210" s="34"/>
      <c r="K3210" s="24">
        <f t="shared" si="679"/>
        <v>132.56600000000003</v>
      </c>
      <c r="L3210" s="34"/>
      <c r="M3210" s="24">
        <v>19.309999999999999</v>
      </c>
      <c r="N3210" s="76">
        <f t="shared" si="680"/>
        <v>0.14566329224688077</v>
      </c>
      <c r="O3210" s="34"/>
      <c r="P3210" s="34"/>
      <c r="Q3210" s="34"/>
      <c r="R3210" s="34">
        <v>225</v>
      </c>
      <c r="S3210" s="34">
        <v>369</v>
      </c>
      <c r="T3210" s="34">
        <v>157.19999999999999</v>
      </c>
      <c r="U3210" s="34">
        <v>111.65</v>
      </c>
      <c r="V3210" s="34"/>
      <c r="Y3210" s="78"/>
    </row>
    <row r="3211" spans="1:25" outlineLevel="1" x14ac:dyDescent="0.2">
      <c r="A3211" s="27">
        <f t="shared" ref="A3211:B3211" si="682">A3210+1</f>
        <v>3206</v>
      </c>
      <c r="B3211" s="50">
        <f t="shared" si="682"/>
        <v>44427</v>
      </c>
      <c r="C3211" s="34">
        <v>130.19999999999999</v>
      </c>
      <c r="D3211" s="34">
        <v>152</v>
      </c>
      <c r="E3211" s="34">
        <v>2.15</v>
      </c>
      <c r="F3211" s="34">
        <v>34.5</v>
      </c>
      <c r="G3211" s="34">
        <v>15.2</v>
      </c>
      <c r="H3211" s="34">
        <v>199.5</v>
      </c>
      <c r="I3211" s="34">
        <v>338.5</v>
      </c>
      <c r="J3211" s="34"/>
      <c r="K3211" s="24">
        <f t="shared" si="679"/>
        <v>105.34</v>
      </c>
      <c r="L3211" s="34"/>
      <c r="M3211" s="24">
        <v>18.059999999999999</v>
      </c>
      <c r="N3211" s="76">
        <f t="shared" si="680"/>
        <v>0.17144484526295803</v>
      </c>
      <c r="O3211" s="34"/>
      <c r="P3211" s="34"/>
      <c r="Q3211" s="34"/>
      <c r="R3211" s="34">
        <v>227</v>
      </c>
      <c r="S3211" s="34">
        <v>372</v>
      </c>
      <c r="T3211" s="34">
        <v>133.44999999999999</v>
      </c>
      <c r="U3211" s="34">
        <v>97.1</v>
      </c>
      <c r="V3211" s="34"/>
      <c r="Y3211" s="78"/>
    </row>
    <row r="3212" spans="1:25" outlineLevel="1" x14ac:dyDescent="0.2">
      <c r="A3212" s="27">
        <f t="shared" ref="A3212:B3213" si="683">A3211+1</f>
        <v>3207</v>
      </c>
      <c r="B3212" s="50">
        <f t="shared" si="683"/>
        <v>44428</v>
      </c>
      <c r="C3212" s="34">
        <v>139.1</v>
      </c>
      <c r="D3212" s="34">
        <v>159.1</v>
      </c>
      <c r="E3212" s="34">
        <v>2.2999999999999998</v>
      </c>
      <c r="F3212" s="34">
        <v>36.299999999999997</v>
      </c>
      <c r="G3212" s="34">
        <v>16</v>
      </c>
      <c r="H3212" s="34">
        <v>202.5</v>
      </c>
      <c r="I3212" s="34">
        <v>345.5</v>
      </c>
      <c r="J3212" s="34"/>
      <c r="K3212" s="24">
        <f t="shared" si="679"/>
        <v>110.07200000000002</v>
      </c>
      <c r="L3212" s="34"/>
      <c r="M3212" s="24">
        <v>18.23</v>
      </c>
      <c r="N3212" s="76">
        <f t="shared" si="680"/>
        <v>0.16561886765026526</v>
      </c>
      <c r="O3212" s="34"/>
      <c r="P3212" s="34"/>
      <c r="Q3212" s="34"/>
      <c r="R3212" s="34">
        <v>229</v>
      </c>
      <c r="S3212" s="34">
        <v>378</v>
      </c>
      <c r="T3212" s="34">
        <v>142.4</v>
      </c>
      <c r="U3212" s="34">
        <v>103.95</v>
      </c>
      <c r="V3212" s="34"/>
      <c r="Y3212" s="78"/>
    </row>
    <row r="3213" spans="1:25" outlineLevel="1" x14ac:dyDescent="0.2">
      <c r="A3213" s="27">
        <f t="shared" si="683"/>
        <v>3208</v>
      </c>
      <c r="B3213" s="50">
        <f>B3212+3</f>
        <v>44431</v>
      </c>
      <c r="C3213" s="34">
        <v>136.5</v>
      </c>
      <c r="D3213" s="34">
        <v>156.5</v>
      </c>
      <c r="E3213" s="34">
        <v>2.25</v>
      </c>
      <c r="F3213" s="34">
        <v>36.6</v>
      </c>
      <c r="G3213" s="34">
        <v>16</v>
      </c>
      <c r="H3213" s="34">
        <v>203</v>
      </c>
      <c r="I3213" s="34">
        <v>360</v>
      </c>
      <c r="J3213" s="34"/>
      <c r="K3213" s="24">
        <f t="shared" ref="K3213:K3218" si="684">+D3213*0.92-F3213</f>
        <v>107.38000000000002</v>
      </c>
      <c r="L3213" s="34"/>
      <c r="M3213" s="24">
        <v>17.91</v>
      </c>
      <c r="N3213" s="76">
        <f t="shared" ref="N3213:N3218" si="685">+M3213/K3213</f>
        <v>0.16679083628236166</v>
      </c>
      <c r="O3213" s="34"/>
      <c r="P3213" s="34"/>
      <c r="Q3213" s="34"/>
      <c r="R3213" s="34">
        <v>230</v>
      </c>
      <c r="S3213" s="34">
        <v>384</v>
      </c>
      <c r="T3213" s="34">
        <v>139.75</v>
      </c>
      <c r="U3213" s="34">
        <v>101.8</v>
      </c>
      <c r="V3213" s="34"/>
      <c r="Y3213" s="78"/>
    </row>
    <row r="3214" spans="1:25" outlineLevel="1" x14ac:dyDescent="0.2">
      <c r="A3214" s="27">
        <f t="shared" ref="A3214" si="686">A3213+1</f>
        <v>3209</v>
      </c>
      <c r="B3214" s="50">
        <f t="shared" ref="B3214" si="687">B3213+1</f>
        <v>44432</v>
      </c>
      <c r="C3214" s="34">
        <v>148.6</v>
      </c>
      <c r="D3214" s="34">
        <v>168.5</v>
      </c>
      <c r="E3214" s="34">
        <v>2.4500000000000002</v>
      </c>
      <c r="F3214" s="34">
        <v>36.5</v>
      </c>
      <c r="G3214" s="34">
        <v>15.95</v>
      </c>
      <c r="H3214" s="34">
        <v>204</v>
      </c>
      <c r="I3214" s="34">
        <v>370</v>
      </c>
      <c r="J3214" s="34"/>
      <c r="K3214" s="24">
        <f t="shared" si="684"/>
        <v>118.52000000000001</v>
      </c>
      <c r="L3214" s="34"/>
      <c r="M3214" s="24">
        <v>18.920000000000002</v>
      </c>
      <c r="N3214" s="76">
        <f t="shared" si="685"/>
        <v>0.15963550455619305</v>
      </c>
      <c r="O3214" s="34"/>
      <c r="P3214" s="34"/>
      <c r="Q3214" s="34"/>
      <c r="R3214" s="34">
        <v>231</v>
      </c>
      <c r="S3214" s="34">
        <v>390</v>
      </c>
      <c r="T3214" s="34">
        <v>152.05000000000001</v>
      </c>
      <c r="U3214" s="34">
        <v>110</v>
      </c>
      <c r="V3214" s="34"/>
      <c r="Y3214" s="78"/>
    </row>
    <row r="3215" spans="1:25" outlineLevel="1" x14ac:dyDescent="0.2">
      <c r="A3215" s="27">
        <f t="shared" ref="A3215" si="688">A3214+1</f>
        <v>3210</v>
      </c>
      <c r="B3215" s="50">
        <f t="shared" ref="B3215" si="689">B3214+1</f>
        <v>44433</v>
      </c>
      <c r="C3215" s="34">
        <v>149.44999999999999</v>
      </c>
      <c r="D3215" s="34">
        <v>168.95</v>
      </c>
      <c r="E3215" s="34">
        <v>2.4500000000000002</v>
      </c>
      <c r="F3215" s="34">
        <v>35.25</v>
      </c>
      <c r="G3215" s="34">
        <v>15.05</v>
      </c>
      <c r="H3215" s="34">
        <v>205</v>
      </c>
      <c r="I3215" s="34">
        <v>385</v>
      </c>
      <c r="J3215" s="34"/>
      <c r="K3215" s="24">
        <f t="shared" si="684"/>
        <v>120.184</v>
      </c>
      <c r="L3215" s="34"/>
      <c r="M3215" s="24">
        <v>19.079999999999998</v>
      </c>
      <c r="N3215" s="76">
        <f t="shared" si="685"/>
        <v>0.15875657325434334</v>
      </c>
      <c r="O3215" s="34"/>
      <c r="P3215" s="34"/>
      <c r="Q3215" s="34"/>
      <c r="R3215" s="34">
        <v>232</v>
      </c>
      <c r="S3215" s="34">
        <v>410</v>
      </c>
      <c r="T3215" s="34">
        <v>152.9</v>
      </c>
      <c r="U3215" s="34">
        <v>109.85</v>
      </c>
      <c r="V3215" s="34"/>
      <c r="Y3215" s="78"/>
    </row>
    <row r="3216" spans="1:25" outlineLevel="1" x14ac:dyDescent="0.2">
      <c r="A3216" s="27">
        <f t="shared" ref="A3216" si="690">A3215+1</f>
        <v>3211</v>
      </c>
      <c r="B3216" s="50">
        <f t="shared" ref="B3216" si="691">B3215+1</f>
        <v>44434</v>
      </c>
      <c r="C3216" s="34">
        <v>153.35</v>
      </c>
      <c r="D3216" s="34">
        <v>172.85</v>
      </c>
      <c r="E3216" s="34">
        <v>2.5</v>
      </c>
      <c r="F3216" s="34">
        <v>35.75</v>
      </c>
      <c r="G3216" s="34">
        <v>15</v>
      </c>
      <c r="H3216" s="34">
        <v>215</v>
      </c>
      <c r="I3216" s="34">
        <v>386</v>
      </c>
      <c r="J3216" s="34"/>
      <c r="K3216" s="24">
        <f t="shared" si="684"/>
        <v>123.27199999999999</v>
      </c>
      <c r="L3216" s="34"/>
      <c r="M3216" s="24">
        <v>18.77</v>
      </c>
      <c r="N3216" s="76">
        <f t="shared" si="685"/>
        <v>0.15226491011746382</v>
      </c>
      <c r="O3216" s="34"/>
      <c r="P3216" s="34"/>
      <c r="Q3216" s="34"/>
      <c r="R3216" s="34">
        <v>246</v>
      </c>
      <c r="S3216" s="34">
        <v>415</v>
      </c>
      <c r="T3216" s="34">
        <v>156.69999999999999</v>
      </c>
      <c r="U3216" s="34">
        <v>112.1</v>
      </c>
      <c r="V3216" s="34"/>
      <c r="Y3216" s="78"/>
    </row>
    <row r="3217" spans="1:25" outlineLevel="1" x14ac:dyDescent="0.2">
      <c r="A3217" s="27">
        <f t="shared" ref="A3217" si="692">A3216+1</f>
        <v>3212</v>
      </c>
      <c r="B3217" s="50">
        <f t="shared" ref="B3217" si="693">B3216+1</f>
        <v>44435</v>
      </c>
      <c r="C3217" s="34">
        <v>159.05000000000001</v>
      </c>
      <c r="D3217" s="34">
        <v>178.05</v>
      </c>
      <c r="E3217" s="34">
        <v>2.6</v>
      </c>
      <c r="F3217" s="34">
        <v>35.5</v>
      </c>
      <c r="G3217" s="34">
        <v>14.95</v>
      </c>
      <c r="H3217" s="34">
        <v>217</v>
      </c>
      <c r="I3217" s="34">
        <v>386</v>
      </c>
      <c r="J3217" s="34"/>
      <c r="K3217" s="24">
        <f t="shared" si="684"/>
        <v>128.30600000000001</v>
      </c>
      <c r="L3217" s="34"/>
      <c r="M3217" s="24">
        <v>19.440000000000001</v>
      </c>
      <c r="N3217" s="76">
        <f t="shared" si="685"/>
        <v>0.15151278973703489</v>
      </c>
      <c r="O3217" s="34"/>
      <c r="P3217" s="34"/>
      <c r="Q3217" s="34"/>
      <c r="R3217" s="34">
        <v>248</v>
      </c>
      <c r="S3217" s="34">
        <v>421</v>
      </c>
      <c r="T3217" s="34">
        <v>162.5</v>
      </c>
      <c r="U3217" s="34">
        <v>115.05</v>
      </c>
      <c r="V3217" s="34"/>
      <c r="Y3217" s="78"/>
    </row>
    <row r="3218" spans="1:25" outlineLevel="1" x14ac:dyDescent="0.2">
      <c r="A3218" s="27">
        <f t="shared" ref="A3218:B3228" si="694">A3217+1</f>
        <v>3213</v>
      </c>
      <c r="B3218" s="50">
        <f>B3217+3</f>
        <v>44438</v>
      </c>
      <c r="C3218" s="34">
        <v>157.75</v>
      </c>
      <c r="D3218" s="34">
        <v>177.25</v>
      </c>
      <c r="E3218" s="34">
        <v>2.6</v>
      </c>
      <c r="F3218" s="34">
        <v>35.5</v>
      </c>
      <c r="G3218" s="34">
        <v>14.95</v>
      </c>
      <c r="H3218" s="34">
        <v>222</v>
      </c>
      <c r="I3218" s="34">
        <v>395</v>
      </c>
      <c r="J3218" s="34"/>
      <c r="K3218" s="24">
        <f t="shared" si="684"/>
        <v>127.57</v>
      </c>
      <c r="L3218" s="34"/>
      <c r="M3218" s="24">
        <v>19.32</v>
      </c>
      <c r="N3218" s="76">
        <f t="shared" si="685"/>
        <v>0.1514462647957984</v>
      </c>
      <c r="O3218" s="34"/>
      <c r="P3218" s="34"/>
      <c r="Q3218" s="34"/>
      <c r="R3218" s="34">
        <v>253</v>
      </c>
      <c r="S3218" s="34">
        <v>427</v>
      </c>
      <c r="T3218" s="34">
        <v>161.19999999999999</v>
      </c>
      <c r="U3218" s="34">
        <v>114.39999999999999</v>
      </c>
      <c r="V3218" s="34"/>
      <c r="Y3218" s="78"/>
    </row>
    <row r="3219" spans="1:25" outlineLevel="1" x14ac:dyDescent="0.2">
      <c r="A3219" s="27">
        <f t="shared" si="694"/>
        <v>3214</v>
      </c>
      <c r="B3219" s="50">
        <f t="shared" si="694"/>
        <v>44439</v>
      </c>
      <c r="C3219" s="34">
        <v>152.6</v>
      </c>
      <c r="D3219" s="34">
        <v>172.1</v>
      </c>
      <c r="E3219" s="34">
        <v>2.5</v>
      </c>
      <c r="F3219" s="34">
        <v>34.75</v>
      </c>
      <c r="G3219" s="34">
        <v>13.8</v>
      </c>
      <c r="H3219" s="34">
        <v>226</v>
      </c>
      <c r="I3219" s="34">
        <v>396</v>
      </c>
      <c r="J3219" s="34"/>
      <c r="K3219" s="24">
        <f t="shared" ref="K3219:K3221" si="695">+D3219*0.92-F3219</f>
        <v>123.58199999999999</v>
      </c>
      <c r="L3219" s="34"/>
      <c r="M3219" s="24">
        <v>19.07</v>
      </c>
      <c r="N3219" s="76">
        <f t="shared" ref="N3219:N3221" si="696">+M3219/K3219</f>
        <v>0.15431049829263163</v>
      </c>
      <c r="O3219" s="34"/>
      <c r="P3219" s="34"/>
      <c r="Q3219" s="34"/>
      <c r="R3219" s="34">
        <v>258</v>
      </c>
      <c r="S3219" s="34">
        <v>430</v>
      </c>
      <c r="T3219" s="34">
        <v>155.94999999999999</v>
      </c>
      <c r="U3219" s="34">
        <v>106.3</v>
      </c>
      <c r="V3219" s="34"/>
      <c r="Y3219" s="78"/>
    </row>
    <row r="3220" spans="1:25" outlineLevel="1" x14ac:dyDescent="0.2">
      <c r="A3220" s="27">
        <f t="shared" si="694"/>
        <v>3215</v>
      </c>
      <c r="B3220" s="50">
        <f t="shared" si="694"/>
        <v>44440</v>
      </c>
      <c r="C3220" s="34">
        <v>143.55000000000001</v>
      </c>
      <c r="D3220" s="34">
        <v>163.05000000000001</v>
      </c>
      <c r="E3220" s="34">
        <v>2.35</v>
      </c>
      <c r="F3220" s="34">
        <v>34</v>
      </c>
      <c r="G3220" s="34">
        <v>13.7</v>
      </c>
      <c r="H3220" s="34">
        <v>227</v>
      </c>
      <c r="I3220" s="34">
        <v>398</v>
      </c>
      <c r="J3220" s="34"/>
      <c r="K3220" s="24">
        <f t="shared" si="695"/>
        <v>116.00600000000003</v>
      </c>
      <c r="L3220" s="34"/>
      <c r="M3220" s="24">
        <v>19.079999999999998</v>
      </c>
      <c r="N3220" s="76">
        <f t="shared" si="696"/>
        <v>0.16447425133182761</v>
      </c>
      <c r="O3220" s="34"/>
      <c r="P3220" s="34"/>
      <c r="Q3220" s="34"/>
      <c r="R3220" s="34">
        <v>259</v>
      </c>
      <c r="S3220" s="34">
        <v>431.5</v>
      </c>
      <c r="T3220" s="34">
        <v>146.75</v>
      </c>
      <c r="U3220" s="34">
        <v>100.75</v>
      </c>
      <c r="V3220" s="34"/>
      <c r="Y3220" s="78"/>
    </row>
    <row r="3221" spans="1:25" outlineLevel="1" x14ac:dyDescent="0.2">
      <c r="A3221" s="27">
        <f t="shared" si="694"/>
        <v>3216</v>
      </c>
      <c r="B3221" s="50">
        <f t="shared" si="694"/>
        <v>44441</v>
      </c>
      <c r="C3221" s="34">
        <v>139.69999999999999</v>
      </c>
      <c r="D3221" s="34">
        <v>159.19999999999999</v>
      </c>
      <c r="E3221" s="34">
        <v>2.2999999999999998</v>
      </c>
      <c r="F3221" s="34">
        <v>33.25</v>
      </c>
      <c r="G3221" s="34">
        <v>13.95</v>
      </c>
      <c r="H3221" s="34">
        <v>231</v>
      </c>
      <c r="I3221" s="34">
        <v>400</v>
      </c>
      <c r="J3221" s="34"/>
      <c r="K3221" s="24">
        <f t="shared" si="695"/>
        <v>113.214</v>
      </c>
      <c r="L3221" s="34"/>
      <c r="M3221" s="24">
        <v>19.07</v>
      </c>
      <c r="N3221" s="76">
        <f t="shared" si="696"/>
        <v>0.16844206546893495</v>
      </c>
      <c r="O3221" s="34"/>
      <c r="P3221" s="34"/>
      <c r="Q3221" s="34"/>
      <c r="R3221" s="34">
        <v>264</v>
      </c>
      <c r="S3221" s="34">
        <v>440</v>
      </c>
      <c r="T3221" s="34">
        <v>142.85</v>
      </c>
      <c r="U3221" s="34">
        <v>98.85</v>
      </c>
      <c r="V3221" s="34"/>
      <c r="Y3221" s="78"/>
    </row>
    <row r="3222" spans="1:25" outlineLevel="1" x14ac:dyDescent="0.2">
      <c r="A3222" s="27">
        <f t="shared" si="694"/>
        <v>3217</v>
      </c>
      <c r="B3222" s="50">
        <f t="shared" si="694"/>
        <v>44442</v>
      </c>
      <c r="C3222" s="34">
        <v>145.05000000000001</v>
      </c>
      <c r="D3222" s="34">
        <v>164.55</v>
      </c>
      <c r="E3222" s="34">
        <v>2.4</v>
      </c>
      <c r="F3222" s="34">
        <v>33.1</v>
      </c>
      <c r="G3222" s="34">
        <v>13.55</v>
      </c>
      <c r="H3222" s="34">
        <v>236</v>
      </c>
      <c r="I3222" s="34">
        <v>410</v>
      </c>
      <c r="J3222" s="34"/>
      <c r="K3222" s="24">
        <f t="shared" ref="K3222" si="697">+D3222*0.92-F3222</f>
        <v>118.28600000000003</v>
      </c>
      <c r="L3222" s="34"/>
      <c r="M3222" s="24">
        <v>19.079999999999998</v>
      </c>
      <c r="N3222" s="76">
        <f t="shared" ref="N3222" si="698">+M3222/K3222</f>
        <v>0.16130395820299945</v>
      </c>
      <c r="O3222" s="34"/>
      <c r="P3222" s="34"/>
      <c r="Q3222" s="34"/>
      <c r="R3222" s="34">
        <v>269</v>
      </c>
      <c r="S3222" s="34">
        <v>452.5</v>
      </c>
      <c r="T3222" s="34">
        <v>148.30000000000001</v>
      </c>
      <c r="U3222" s="34">
        <v>101.1</v>
      </c>
      <c r="V3222" s="34"/>
      <c r="Y3222" s="78"/>
    </row>
    <row r="3223" spans="1:25" outlineLevel="1" x14ac:dyDescent="0.2">
      <c r="A3223" s="27">
        <f t="shared" si="694"/>
        <v>3218</v>
      </c>
      <c r="B3223" s="50">
        <f>B3222+3</f>
        <v>44445</v>
      </c>
      <c r="C3223" s="34">
        <v>131.5</v>
      </c>
      <c r="D3223" s="34">
        <v>151</v>
      </c>
      <c r="E3223" s="34">
        <v>2.15</v>
      </c>
      <c r="F3223" s="34">
        <v>32</v>
      </c>
      <c r="G3223" s="34">
        <v>12.7</v>
      </c>
      <c r="H3223" s="34">
        <v>246</v>
      </c>
      <c r="I3223" s="34">
        <v>417.5</v>
      </c>
      <c r="J3223" s="34"/>
      <c r="K3223" s="24">
        <f t="shared" ref="K3223" si="699">+D3223*0.92-F3223</f>
        <v>106.92000000000002</v>
      </c>
      <c r="L3223" s="34"/>
      <c r="M3223" s="24">
        <v>19.079999999999998</v>
      </c>
      <c r="N3223" s="76">
        <f t="shared" ref="N3223" si="700">+M3223/K3223</f>
        <v>0.17845117845117842</v>
      </c>
      <c r="O3223" s="34"/>
      <c r="P3223" s="34"/>
      <c r="Q3223" s="34"/>
      <c r="R3223" s="34">
        <v>279</v>
      </c>
      <c r="S3223" s="34">
        <v>460</v>
      </c>
      <c r="T3223" s="34">
        <v>134.5</v>
      </c>
      <c r="U3223" s="34">
        <v>93.35</v>
      </c>
      <c r="V3223" s="34"/>
      <c r="Y3223" s="78"/>
    </row>
    <row r="3224" spans="1:25" outlineLevel="1" x14ac:dyDescent="0.2">
      <c r="A3224" s="27">
        <f t="shared" si="694"/>
        <v>3219</v>
      </c>
      <c r="B3224" s="50">
        <f>B3223+1</f>
        <v>44446</v>
      </c>
      <c r="C3224" s="34">
        <v>137.85</v>
      </c>
      <c r="D3224" s="34">
        <v>160.6</v>
      </c>
      <c r="E3224" s="34">
        <v>2.25</v>
      </c>
      <c r="F3224" s="34">
        <v>30.55</v>
      </c>
      <c r="G3224" s="34">
        <v>12.6</v>
      </c>
      <c r="H3224" s="34">
        <v>256</v>
      </c>
      <c r="I3224" s="34">
        <v>432.5</v>
      </c>
      <c r="J3224" s="34"/>
      <c r="K3224" s="24">
        <f t="shared" ref="K3224" si="701">+D3224*0.92-F3224</f>
        <v>117.20200000000001</v>
      </c>
      <c r="L3224" s="34"/>
      <c r="M3224" s="24">
        <v>18.71</v>
      </c>
      <c r="N3224" s="76">
        <f t="shared" ref="N3224" si="702">+M3224/K3224</f>
        <v>0.15963891401170627</v>
      </c>
      <c r="O3224" s="34"/>
      <c r="P3224" s="34"/>
      <c r="Q3224" s="34"/>
      <c r="R3224" s="34">
        <v>289</v>
      </c>
      <c r="S3224" s="34">
        <v>470</v>
      </c>
      <c r="T3224" s="34">
        <v>140.69999999999999</v>
      </c>
      <c r="U3224" s="34">
        <v>96.85</v>
      </c>
      <c r="V3224" s="34"/>
      <c r="Y3224" s="78"/>
    </row>
    <row r="3225" spans="1:25" outlineLevel="1" x14ac:dyDescent="0.2">
      <c r="A3225" s="27">
        <f t="shared" si="694"/>
        <v>3220</v>
      </c>
      <c r="B3225" s="50">
        <f>B3224+1</f>
        <v>44447</v>
      </c>
      <c r="C3225" s="34">
        <v>133.05000000000001</v>
      </c>
      <c r="D3225" s="34">
        <v>155.05000000000001</v>
      </c>
      <c r="E3225" s="34">
        <v>2.2000000000000002</v>
      </c>
      <c r="F3225" s="34">
        <v>29.8</v>
      </c>
      <c r="G3225" s="34">
        <v>12.55</v>
      </c>
      <c r="H3225" s="34">
        <v>264</v>
      </c>
      <c r="I3225" s="34">
        <v>439</v>
      </c>
      <c r="J3225" s="34"/>
      <c r="K3225" s="24">
        <f t="shared" ref="K3225:K3226" si="703">+D3225*0.92-F3225</f>
        <v>112.84600000000002</v>
      </c>
      <c r="L3225" s="34"/>
      <c r="M3225" s="24">
        <v>17.98</v>
      </c>
      <c r="N3225" s="76">
        <f t="shared" ref="N3225:N3226" si="704">+M3225/K3225</f>
        <v>0.15933218722861242</v>
      </c>
      <c r="O3225" s="34"/>
      <c r="P3225" s="34"/>
      <c r="Q3225" s="34"/>
      <c r="R3225" s="34">
        <v>300</v>
      </c>
      <c r="S3225" s="34">
        <v>480</v>
      </c>
      <c r="T3225" s="34">
        <v>135.85</v>
      </c>
      <c r="U3225" s="34">
        <v>93.95</v>
      </c>
      <c r="V3225" s="34"/>
      <c r="Y3225" s="78"/>
    </row>
    <row r="3226" spans="1:25" outlineLevel="1" x14ac:dyDescent="0.2">
      <c r="A3226" s="27">
        <f t="shared" si="694"/>
        <v>3221</v>
      </c>
      <c r="B3226" s="50">
        <f>B3225+1</f>
        <v>44448</v>
      </c>
      <c r="C3226" s="34">
        <v>130.5</v>
      </c>
      <c r="D3226" s="34">
        <v>152.4</v>
      </c>
      <c r="E3226" s="34">
        <v>2.15</v>
      </c>
      <c r="F3226" s="34">
        <v>30</v>
      </c>
      <c r="G3226" s="34">
        <v>13.1</v>
      </c>
      <c r="H3226" s="34">
        <v>272</v>
      </c>
      <c r="I3226" s="34">
        <v>445</v>
      </c>
      <c r="J3226" s="34"/>
      <c r="K3226" s="24">
        <f t="shared" si="703"/>
        <v>110.208</v>
      </c>
      <c r="L3226" s="34"/>
      <c r="M3226" s="24">
        <v>18.05</v>
      </c>
      <c r="N3226" s="76">
        <f t="shared" si="704"/>
        <v>0.16378121370499421</v>
      </c>
      <c r="O3226" s="34"/>
      <c r="P3226" s="34"/>
      <c r="Q3226" s="34"/>
      <c r="R3226" s="34">
        <v>312</v>
      </c>
      <c r="S3226" s="34">
        <v>490</v>
      </c>
      <c r="T3226" s="34">
        <v>133.25</v>
      </c>
      <c r="U3226" s="34">
        <v>92.5</v>
      </c>
      <c r="V3226" s="34"/>
      <c r="Y3226" s="78"/>
    </row>
    <row r="3227" spans="1:25" outlineLevel="1" x14ac:dyDescent="0.2">
      <c r="A3227" s="27">
        <f t="shared" si="694"/>
        <v>3222</v>
      </c>
      <c r="B3227" s="50">
        <f>B3226+1</f>
        <v>44449</v>
      </c>
      <c r="C3227" s="34">
        <v>128.75</v>
      </c>
      <c r="D3227" s="34">
        <v>150.65</v>
      </c>
      <c r="E3227" s="34">
        <v>2.15</v>
      </c>
      <c r="F3227" s="34">
        <v>32</v>
      </c>
      <c r="G3227" s="34">
        <v>14.2</v>
      </c>
      <c r="H3227" s="34">
        <v>292</v>
      </c>
      <c r="I3227" s="34">
        <v>446</v>
      </c>
      <c r="J3227" s="34"/>
      <c r="K3227" s="24">
        <f t="shared" ref="K3227" si="705">+D3227*0.92-F3227</f>
        <v>106.59800000000001</v>
      </c>
      <c r="L3227" s="34"/>
      <c r="M3227" s="24">
        <v>18.03</v>
      </c>
      <c r="N3227" s="76">
        <f t="shared" ref="N3227" si="706">+M3227/K3227</f>
        <v>0.16914013396123753</v>
      </c>
      <c r="O3227" s="34"/>
      <c r="P3227" s="34"/>
      <c r="Q3227" s="34"/>
      <c r="R3227" s="34">
        <v>336</v>
      </c>
      <c r="S3227" s="34">
        <v>492</v>
      </c>
      <c r="T3227" s="34">
        <v>131.44999999999999</v>
      </c>
      <c r="U3227" s="34">
        <v>92.35</v>
      </c>
      <c r="V3227" s="34"/>
      <c r="Y3227" s="78"/>
    </row>
    <row r="3228" spans="1:25" outlineLevel="1" x14ac:dyDescent="0.2">
      <c r="A3228" s="27">
        <f t="shared" si="694"/>
        <v>3223</v>
      </c>
      <c r="B3228" s="50">
        <f>B3227+3</f>
        <v>44452</v>
      </c>
      <c r="C3228" s="34">
        <v>122.6</v>
      </c>
      <c r="D3228" s="34">
        <v>144.6</v>
      </c>
      <c r="E3228" s="34">
        <v>2.0499999999999998</v>
      </c>
      <c r="F3228" s="34">
        <v>35</v>
      </c>
      <c r="G3228" s="34">
        <v>16.850000000000001</v>
      </c>
      <c r="H3228" s="34">
        <v>304</v>
      </c>
      <c r="I3228" s="34">
        <v>453</v>
      </c>
      <c r="J3228" s="34"/>
      <c r="K3228" s="24">
        <f t="shared" ref="K3228:K3230" si="707">+D3228*0.92-F3228</f>
        <v>98.032000000000011</v>
      </c>
      <c r="L3228" s="34"/>
      <c r="M3228" s="24">
        <v>18.09</v>
      </c>
      <c r="N3228" s="76">
        <f t="shared" ref="N3228:N3230" si="708">+M3228/K3228</f>
        <v>0.18453158152440016</v>
      </c>
      <c r="O3228" s="34"/>
      <c r="P3228" s="34"/>
      <c r="Q3228" s="34"/>
      <c r="R3228" s="34">
        <v>352</v>
      </c>
      <c r="S3228" s="34">
        <v>499</v>
      </c>
      <c r="T3228" s="34">
        <v>125.2</v>
      </c>
      <c r="U3228" s="34">
        <v>90.4</v>
      </c>
      <c r="V3228" s="34"/>
      <c r="Y3228" s="78"/>
    </row>
    <row r="3229" spans="1:25" outlineLevel="1" x14ac:dyDescent="0.2">
      <c r="A3229" s="27">
        <f t="shared" ref="A3229:B3229" si="709">A3228+1</f>
        <v>3224</v>
      </c>
      <c r="B3229" s="50">
        <f t="shared" si="709"/>
        <v>44453</v>
      </c>
      <c r="C3229" s="34">
        <v>120.35</v>
      </c>
      <c r="D3229" s="34">
        <v>143.15</v>
      </c>
      <c r="E3229" s="34">
        <v>2</v>
      </c>
      <c r="F3229" s="34">
        <v>34.75</v>
      </c>
      <c r="G3229" s="34">
        <v>16.75</v>
      </c>
      <c r="H3229" s="34">
        <v>304</v>
      </c>
      <c r="I3229" s="34">
        <v>468</v>
      </c>
      <c r="J3229" s="34"/>
      <c r="K3229" s="24">
        <f t="shared" si="707"/>
        <v>96.948000000000008</v>
      </c>
      <c r="L3229" s="34"/>
      <c r="M3229" s="24">
        <v>17.829999999999998</v>
      </c>
      <c r="N3229" s="76">
        <f t="shared" si="708"/>
        <v>0.18391302553946443</v>
      </c>
      <c r="O3229" s="34"/>
      <c r="P3229" s="34"/>
      <c r="Q3229" s="34"/>
      <c r="R3229" s="34">
        <v>352</v>
      </c>
      <c r="S3229" s="34">
        <v>515</v>
      </c>
      <c r="T3229" s="34">
        <v>122.4</v>
      </c>
      <c r="U3229" s="34">
        <v>89.85</v>
      </c>
      <c r="V3229" s="34"/>
      <c r="Y3229" s="78"/>
    </row>
    <row r="3230" spans="1:25" outlineLevel="1" x14ac:dyDescent="0.2">
      <c r="A3230" s="27">
        <f t="shared" ref="A3230:B3233" si="710">A3229+1</f>
        <v>3225</v>
      </c>
      <c r="B3230" s="50">
        <f t="shared" si="710"/>
        <v>44454</v>
      </c>
      <c r="C3230" s="34">
        <v>113.4</v>
      </c>
      <c r="D3230" s="34">
        <v>138.94999999999999</v>
      </c>
      <c r="E3230" s="34">
        <v>1.9</v>
      </c>
      <c r="F3230" s="34">
        <v>34.5</v>
      </c>
      <c r="G3230" s="34">
        <v>16</v>
      </c>
      <c r="H3230" s="34">
        <v>306</v>
      </c>
      <c r="I3230" s="34">
        <v>490</v>
      </c>
      <c r="J3230" s="34"/>
      <c r="K3230" s="24">
        <f t="shared" si="707"/>
        <v>93.333999999999989</v>
      </c>
      <c r="L3230" s="34"/>
      <c r="M3230" s="24">
        <v>17.62</v>
      </c>
      <c r="N3230" s="76">
        <f t="shared" si="708"/>
        <v>0.18878436582595842</v>
      </c>
      <c r="O3230" s="34"/>
      <c r="P3230" s="34"/>
      <c r="Q3230" s="34"/>
      <c r="R3230" s="34">
        <v>354</v>
      </c>
      <c r="S3230" s="34">
        <v>562</v>
      </c>
      <c r="T3230" s="34">
        <v>116.1</v>
      </c>
      <c r="U3230" s="34">
        <v>87.45</v>
      </c>
      <c r="V3230" s="34"/>
      <c r="Y3230" s="78"/>
    </row>
    <row r="3231" spans="1:25" outlineLevel="1" x14ac:dyDescent="0.2">
      <c r="A3231" s="27">
        <f t="shared" si="710"/>
        <v>3226</v>
      </c>
      <c r="B3231" s="50">
        <f t="shared" si="710"/>
        <v>44455</v>
      </c>
      <c r="C3231" s="34">
        <v>106.5</v>
      </c>
      <c r="D3231" s="34">
        <v>134.15</v>
      </c>
      <c r="E3231" s="34">
        <v>1.75</v>
      </c>
      <c r="F3231" s="34">
        <v>34.5</v>
      </c>
      <c r="G3231" s="34">
        <v>15.8</v>
      </c>
      <c r="H3231" s="34">
        <v>311</v>
      </c>
      <c r="I3231" s="34">
        <v>493</v>
      </c>
      <c r="J3231" s="34"/>
      <c r="K3231" s="24">
        <f t="shared" ref="K3231" si="711">+D3231*0.92-F3231</f>
        <v>88.918000000000006</v>
      </c>
      <c r="L3231" s="34"/>
      <c r="M3231" s="24">
        <v>16.72</v>
      </c>
      <c r="N3231" s="76">
        <f t="shared" ref="N3231" si="712">+M3231/K3231</f>
        <v>0.18803841741829549</v>
      </c>
      <c r="O3231" s="34"/>
      <c r="P3231" s="34"/>
      <c r="Q3231" s="34"/>
      <c r="R3231" s="34">
        <v>360</v>
      </c>
      <c r="S3231" s="34">
        <v>567</v>
      </c>
      <c r="T3231" s="34">
        <v>108.85</v>
      </c>
      <c r="U3231" s="34">
        <v>84.6</v>
      </c>
      <c r="V3231" s="34"/>
      <c r="Y3231" s="78"/>
    </row>
    <row r="3232" spans="1:25" outlineLevel="1" x14ac:dyDescent="0.2">
      <c r="A3232" s="27">
        <f t="shared" si="710"/>
        <v>3227</v>
      </c>
      <c r="B3232" s="50">
        <f t="shared" si="710"/>
        <v>44456</v>
      </c>
      <c r="C3232" s="34">
        <v>100.8</v>
      </c>
      <c r="D3232" s="34">
        <v>128.44999999999999</v>
      </c>
      <c r="E3232" s="34">
        <v>1.7</v>
      </c>
      <c r="F3232" s="34">
        <v>35.25</v>
      </c>
      <c r="G3232" s="34">
        <v>16.399999999999999</v>
      </c>
      <c r="H3232" s="34">
        <v>326</v>
      </c>
      <c r="I3232" s="34">
        <v>498</v>
      </c>
      <c r="J3232" s="34"/>
      <c r="K3232" s="24">
        <f t="shared" ref="K3232" si="713">+D3232*0.92-F3232</f>
        <v>82.923999999999992</v>
      </c>
      <c r="L3232" s="34"/>
      <c r="M3232" s="24">
        <v>16.309999999999999</v>
      </c>
      <c r="N3232" s="76">
        <f t="shared" ref="N3232" si="714">+M3232/K3232</f>
        <v>0.19668612223240559</v>
      </c>
      <c r="O3232" s="34"/>
      <c r="P3232" s="34"/>
      <c r="Q3232" s="34"/>
      <c r="R3232" s="34">
        <v>378</v>
      </c>
      <c r="S3232" s="34">
        <v>577</v>
      </c>
      <c r="T3232" s="34">
        <v>104.35</v>
      </c>
      <c r="U3232" s="34">
        <v>74.45</v>
      </c>
      <c r="V3232" s="34"/>
      <c r="Y3232" s="78"/>
    </row>
    <row r="3233" spans="1:25" outlineLevel="1" x14ac:dyDescent="0.2">
      <c r="A3233" s="27">
        <f t="shared" si="710"/>
        <v>3228</v>
      </c>
      <c r="B3233" s="50">
        <f>B3232+3</f>
        <v>44459</v>
      </c>
      <c r="C3233" s="34">
        <v>94</v>
      </c>
      <c r="D3233" s="34">
        <v>121.65</v>
      </c>
      <c r="E3233" s="34">
        <v>1.55</v>
      </c>
      <c r="F3233" s="34">
        <v>35.25</v>
      </c>
      <c r="G3233" s="34">
        <v>17</v>
      </c>
      <c r="H3233" s="34">
        <v>331</v>
      </c>
      <c r="I3233" s="34">
        <v>500</v>
      </c>
      <c r="J3233" s="34"/>
      <c r="K3233" s="24">
        <f t="shared" ref="K3233" si="715">+D3233*0.92-F3233</f>
        <v>76.668000000000006</v>
      </c>
      <c r="L3233" s="34"/>
      <c r="M3233" s="24">
        <v>15.66</v>
      </c>
      <c r="N3233" s="76">
        <f t="shared" ref="N3233" si="716">+M3233/K3233</f>
        <v>0.20425731726404756</v>
      </c>
      <c r="O3233" s="34"/>
      <c r="P3233" s="34"/>
      <c r="Q3233" s="34"/>
      <c r="R3233" s="34">
        <v>386</v>
      </c>
      <c r="S3233" s="34">
        <v>582</v>
      </c>
      <c r="T3233" s="34">
        <v>97.4</v>
      </c>
      <c r="U3233" s="34">
        <v>68.400000000000006</v>
      </c>
      <c r="V3233" s="34"/>
      <c r="Y3233" s="78"/>
    </row>
    <row r="3234" spans="1:25" outlineLevel="1" x14ac:dyDescent="0.2">
      <c r="A3234" s="27">
        <f t="shared" ref="A3234:B3234" si="717">A3233+1</f>
        <v>3229</v>
      </c>
      <c r="B3234" s="50">
        <f t="shared" si="717"/>
        <v>44460</v>
      </c>
      <c r="C3234" s="34">
        <v>94</v>
      </c>
      <c r="D3234" s="34">
        <v>121.65</v>
      </c>
      <c r="E3234" s="34">
        <v>1.55</v>
      </c>
      <c r="F3234" s="34">
        <v>37</v>
      </c>
      <c r="G3234" s="34">
        <v>18.149999999999999</v>
      </c>
      <c r="H3234" s="34">
        <v>335</v>
      </c>
      <c r="I3234" s="34">
        <v>502</v>
      </c>
      <c r="J3234" s="34"/>
      <c r="K3234" s="24">
        <f t="shared" ref="K3234:K3248" si="718">+D3234*0.92-F3234</f>
        <v>74.918000000000006</v>
      </c>
      <c r="L3234" s="34"/>
      <c r="M3234" s="24">
        <v>15.88</v>
      </c>
      <c r="N3234" s="76">
        <f t="shared" ref="N3234:N3243" si="719">+M3234/K3234</f>
        <v>0.21196508182279292</v>
      </c>
      <c r="O3234" s="34"/>
      <c r="P3234" s="34"/>
      <c r="Q3234" s="34"/>
      <c r="R3234" s="34">
        <v>391</v>
      </c>
      <c r="S3234" s="34">
        <v>585</v>
      </c>
      <c r="T3234" s="34">
        <v>97.4</v>
      </c>
      <c r="U3234" s="34">
        <v>69.599999999999994</v>
      </c>
      <c r="V3234" s="34"/>
      <c r="Y3234" s="78"/>
    </row>
    <row r="3235" spans="1:25" outlineLevel="1" x14ac:dyDescent="0.2">
      <c r="A3235" s="27">
        <f t="shared" ref="A3235:B3235" si="720">A3234+1</f>
        <v>3230</v>
      </c>
      <c r="B3235" s="50">
        <f t="shared" si="720"/>
        <v>44461</v>
      </c>
      <c r="C3235" s="34">
        <v>107.55</v>
      </c>
      <c r="D3235" s="34">
        <v>133.55000000000001</v>
      </c>
      <c r="E3235" s="34">
        <v>1.8</v>
      </c>
      <c r="F3235" s="34">
        <v>37.799999999999997</v>
      </c>
      <c r="G3235" s="34">
        <v>19.899999999999999</v>
      </c>
      <c r="H3235" s="34">
        <v>346</v>
      </c>
      <c r="I3235" s="34">
        <v>502</v>
      </c>
      <c r="J3235" s="34"/>
      <c r="K3235" s="24">
        <f t="shared" si="718"/>
        <v>85.066000000000017</v>
      </c>
      <c r="L3235" s="34"/>
      <c r="M3235" s="24">
        <v>16.420000000000002</v>
      </c>
      <c r="N3235" s="76">
        <f t="shared" si="719"/>
        <v>0.19302659111748524</v>
      </c>
      <c r="O3235" s="34"/>
      <c r="P3235" s="34"/>
      <c r="Q3235" s="34"/>
      <c r="R3235" s="34">
        <v>408</v>
      </c>
      <c r="S3235" s="34">
        <v>585</v>
      </c>
      <c r="T3235" s="34">
        <v>112.5</v>
      </c>
      <c r="U3235" s="34">
        <v>77.55</v>
      </c>
      <c r="V3235" s="34"/>
      <c r="Y3235" s="78"/>
    </row>
    <row r="3236" spans="1:25" outlineLevel="1" x14ac:dyDescent="0.2">
      <c r="A3236" s="27">
        <f t="shared" ref="A3236:B3236" si="721">A3235+1</f>
        <v>3231</v>
      </c>
      <c r="B3236" s="50">
        <f t="shared" si="721"/>
        <v>44462</v>
      </c>
      <c r="C3236" s="34">
        <v>108.9</v>
      </c>
      <c r="D3236" s="34">
        <v>133.75</v>
      </c>
      <c r="E3236" s="34">
        <v>1.8</v>
      </c>
      <c r="F3236" s="34">
        <v>38</v>
      </c>
      <c r="G3236" s="34">
        <v>20.2</v>
      </c>
      <c r="H3236" s="34">
        <v>346</v>
      </c>
      <c r="I3236" s="34">
        <v>502</v>
      </c>
      <c r="J3236" s="34"/>
      <c r="K3236" s="24">
        <f t="shared" si="718"/>
        <v>85.050000000000011</v>
      </c>
      <c r="L3236" s="34"/>
      <c r="M3236" s="24">
        <v>14.82</v>
      </c>
      <c r="N3236" s="76">
        <f t="shared" si="719"/>
        <v>0.17425044091710756</v>
      </c>
      <c r="O3236" s="34"/>
      <c r="P3236" s="34"/>
      <c r="Q3236" s="34"/>
      <c r="R3236" s="34">
        <v>408.5</v>
      </c>
      <c r="S3236" s="34">
        <v>585</v>
      </c>
      <c r="T3236" s="34">
        <v>113.85</v>
      </c>
      <c r="U3236" s="34">
        <v>78.849999999999994</v>
      </c>
      <c r="V3236" s="34"/>
      <c r="Y3236" s="78"/>
    </row>
    <row r="3237" spans="1:25" outlineLevel="1" x14ac:dyDescent="0.2">
      <c r="A3237" s="27">
        <f t="shared" ref="A3237:B3239" si="722">A3236+1</f>
        <v>3232</v>
      </c>
      <c r="B3237" s="50">
        <f t="shared" si="722"/>
        <v>44463</v>
      </c>
      <c r="C3237" s="34">
        <v>110.15</v>
      </c>
      <c r="D3237" s="34">
        <v>135</v>
      </c>
      <c r="E3237" s="34">
        <v>1.85</v>
      </c>
      <c r="F3237" s="34">
        <v>38</v>
      </c>
      <c r="G3237" s="34">
        <v>18.899999999999999</v>
      </c>
      <c r="H3237" s="34">
        <v>340</v>
      </c>
      <c r="I3237" s="34">
        <v>503</v>
      </c>
      <c r="J3237" s="34"/>
      <c r="K3237" s="24">
        <f t="shared" si="718"/>
        <v>86.2</v>
      </c>
      <c r="L3237" s="34"/>
      <c r="M3237" s="24">
        <v>14.49</v>
      </c>
      <c r="N3237" s="76">
        <f t="shared" si="719"/>
        <v>0.16809744779582367</v>
      </c>
      <c r="O3237" s="34"/>
      <c r="P3237" s="34"/>
      <c r="Q3237" s="34"/>
      <c r="R3237" s="34">
        <v>402</v>
      </c>
      <c r="S3237" s="34">
        <v>586</v>
      </c>
      <c r="T3237" s="34">
        <v>115.3</v>
      </c>
      <c r="U3237" s="34">
        <v>79</v>
      </c>
      <c r="V3237" s="34"/>
      <c r="Y3237" s="78"/>
    </row>
    <row r="3238" spans="1:25" outlineLevel="1" x14ac:dyDescent="0.2">
      <c r="A3238" s="27">
        <f t="shared" ref="A3238" si="723">A3237+1</f>
        <v>3233</v>
      </c>
      <c r="B3238" s="50">
        <f>B3237+3</f>
        <v>44466</v>
      </c>
      <c r="C3238" s="34">
        <v>118.65</v>
      </c>
      <c r="D3238" s="34">
        <v>143.5</v>
      </c>
      <c r="E3238" s="34">
        <v>1.95</v>
      </c>
      <c r="F3238" s="34">
        <v>39</v>
      </c>
      <c r="G3238" s="34">
        <v>19.7</v>
      </c>
      <c r="H3238" s="34">
        <v>340</v>
      </c>
      <c r="I3238" s="34">
        <v>527</v>
      </c>
      <c r="J3238" s="34"/>
      <c r="K3238" s="24">
        <f t="shared" si="718"/>
        <v>93.02000000000001</v>
      </c>
      <c r="L3238" s="34"/>
      <c r="M3238" s="24">
        <v>14.54</v>
      </c>
      <c r="N3238" s="76">
        <f t="shared" si="719"/>
        <v>0.15631047086648031</v>
      </c>
      <c r="O3238" s="34"/>
      <c r="P3238" s="34"/>
      <c r="Q3238" s="34"/>
      <c r="R3238" s="34">
        <v>402</v>
      </c>
      <c r="S3238" s="34">
        <v>588</v>
      </c>
      <c r="T3238" s="34">
        <v>123.9</v>
      </c>
      <c r="U3238" s="34">
        <v>84.95</v>
      </c>
      <c r="V3238" s="34"/>
      <c r="Y3238" s="78"/>
    </row>
    <row r="3239" spans="1:25" outlineLevel="1" x14ac:dyDescent="0.2">
      <c r="A3239" s="27">
        <f t="shared" si="722"/>
        <v>3234</v>
      </c>
      <c r="B3239" s="50">
        <f t="shared" si="722"/>
        <v>44467</v>
      </c>
      <c r="C3239" s="34">
        <v>112.35</v>
      </c>
      <c r="D3239" s="34">
        <v>137.19999999999999</v>
      </c>
      <c r="E3239" s="34">
        <v>1.85</v>
      </c>
      <c r="F3239" s="34">
        <v>43.5</v>
      </c>
      <c r="G3239" s="34">
        <v>21.75</v>
      </c>
      <c r="H3239" s="34">
        <v>338</v>
      </c>
      <c r="I3239" s="34">
        <v>528</v>
      </c>
      <c r="J3239" s="34"/>
      <c r="K3239" s="24">
        <f t="shared" si="718"/>
        <v>82.72399999999999</v>
      </c>
      <c r="L3239" s="34"/>
      <c r="M3239" s="24">
        <v>13.8</v>
      </c>
      <c r="N3239" s="76">
        <f t="shared" si="719"/>
        <v>0.16681978627725935</v>
      </c>
      <c r="O3239" s="34"/>
      <c r="P3239" s="34"/>
      <c r="Q3239" s="34"/>
      <c r="R3239" s="34">
        <v>399</v>
      </c>
      <c r="S3239" s="34">
        <v>590</v>
      </c>
      <c r="T3239" s="34">
        <v>117.5</v>
      </c>
      <c r="U3239" s="34">
        <v>81.25</v>
      </c>
      <c r="V3239" s="34"/>
      <c r="Y3239" s="78"/>
    </row>
    <row r="3240" spans="1:25" outlineLevel="1" x14ac:dyDescent="0.2">
      <c r="A3240" s="27">
        <f t="shared" ref="A3240:B3240" si="724">A3239+1</f>
        <v>3235</v>
      </c>
      <c r="B3240" s="50">
        <f t="shared" si="724"/>
        <v>44468</v>
      </c>
      <c r="C3240" s="34">
        <v>114.8</v>
      </c>
      <c r="D3240" s="34">
        <v>138.75</v>
      </c>
      <c r="E3240" s="34">
        <v>1.9</v>
      </c>
      <c r="F3240" s="34">
        <v>46</v>
      </c>
      <c r="G3240" s="34">
        <v>22.95</v>
      </c>
      <c r="H3240" s="34">
        <v>338</v>
      </c>
      <c r="I3240" s="34">
        <v>528</v>
      </c>
      <c r="J3240" s="34"/>
      <c r="K3240" s="24">
        <f t="shared" si="718"/>
        <v>81.650000000000006</v>
      </c>
      <c r="L3240" s="34"/>
      <c r="M3240" s="24">
        <v>13.97</v>
      </c>
      <c r="N3240" s="76">
        <f t="shared" si="719"/>
        <v>0.17109614206981016</v>
      </c>
      <c r="O3240" s="34"/>
      <c r="P3240" s="34"/>
      <c r="Q3240" s="34"/>
      <c r="R3240" s="34">
        <v>399</v>
      </c>
      <c r="S3240" s="34">
        <v>595</v>
      </c>
      <c r="T3240" s="34">
        <v>120</v>
      </c>
      <c r="U3240" s="34">
        <v>79.7</v>
      </c>
      <c r="V3240" s="34"/>
      <c r="Y3240" s="78"/>
    </row>
    <row r="3241" spans="1:25" outlineLevel="1" x14ac:dyDescent="0.2">
      <c r="A3241" s="27">
        <f t="shared" ref="A3241:B3241" si="725">A3240+1</f>
        <v>3236</v>
      </c>
      <c r="B3241" s="50">
        <f t="shared" si="725"/>
        <v>44469</v>
      </c>
      <c r="C3241" s="34">
        <v>118.25</v>
      </c>
      <c r="D3241" s="34">
        <v>142.19999999999999</v>
      </c>
      <c r="E3241" s="34">
        <v>1.95</v>
      </c>
      <c r="F3241" s="34">
        <v>45.5</v>
      </c>
      <c r="G3241" s="34">
        <v>21.5</v>
      </c>
      <c r="H3241" s="34">
        <v>328</v>
      </c>
      <c r="I3241" s="34">
        <v>533</v>
      </c>
      <c r="J3241" s="34"/>
      <c r="K3241" s="24">
        <f t="shared" si="718"/>
        <v>85.323999999999984</v>
      </c>
      <c r="L3241" s="34"/>
      <c r="M3241" s="24">
        <v>13.95</v>
      </c>
      <c r="N3241" s="76">
        <f t="shared" si="719"/>
        <v>0.16349444470488961</v>
      </c>
      <c r="O3241" s="34"/>
      <c r="P3241" s="34"/>
      <c r="Q3241" s="34"/>
      <c r="R3241" s="34">
        <v>388.5</v>
      </c>
      <c r="S3241" s="34">
        <v>603.75</v>
      </c>
      <c r="T3241" s="34">
        <v>122.1</v>
      </c>
      <c r="U3241" s="34">
        <v>80.75</v>
      </c>
      <c r="V3241" s="34"/>
      <c r="Y3241" s="78"/>
    </row>
    <row r="3242" spans="1:25" outlineLevel="1" x14ac:dyDescent="0.2">
      <c r="A3242" s="27">
        <f t="shared" ref="A3242:B3243" si="726">A3241+1</f>
        <v>3237</v>
      </c>
      <c r="B3242" s="50">
        <f t="shared" si="726"/>
        <v>44470</v>
      </c>
      <c r="C3242" s="34">
        <v>117</v>
      </c>
      <c r="D3242" s="34">
        <v>140.94999999999999</v>
      </c>
      <c r="E3242" s="34">
        <v>1.95</v>
      </c>
      <c r="F3242" s="34">
        <v>45.5</v>
      </c>
      <c r="G3242" s="34">
        <v>21.5</v>
      </c>
      <c r="H3242" s="34">
        <v>329</v>
      </c>
      <c r="I3242" s="34">
        <v>533</v>
      </c>
      <c r="J3242" s="34"/>
      <c r="K3242" s="24">
        <f t="shared" si="718"/>
        <v>84.174000000000007</v>
      </c>
      <c r="L3242" s="34"/>
      <c r="M3242" s="24">
        <v>14.2</v>
      </c>
      <c r="N3242" s="76">
        <f t="shared" si="719"/>
        <v>0.16869817283246605</v>
      </c>
      <c r="O3242" s="34"/>
      <c r="P3242" s="34"/>
      <c r="Q3242" s="34"/>
      <c r="R3242" s="34">
        <v>390</v>
      </c>
      <c r="S3242" s="34">
        <v>603.75</v>
      </c>
      <c r="T3242" s="34">
        <v>120.8</v>
      </c>
      <c r="U3242" s="34">
        <v>78.150000000000006</v>
      </c>
      <c r="V3242" s="34"/>
      <c r="Y3242" s="78"/>
    </row>
    <row r="3243" spans="1:25" outlineLevel="1" x14ac:dyDescent="0.2">
      <c r="A3243" s="27">
        <f t="shared" si="726"/>
        <v>3238</v>
      </c>
      <c r="B3243" s="50">
        <f>B3242+3</f>
        <v>44473</v>
      </c>
      <c r="C3243" s="34">
        <v>117.8</v>
      </c>
      <c r="D3243" s="34">
        <v>141.75</v>
      </c>
      <c r="E3243" s="34">
        <v>1.95</v>
      </c>
      <c r="F3243" s="34">
        <v>45.5</v>
      </c>
      <c r="G3243" s="34">
        <v>22.25</v>
      </c>
      <c r="H3243" s="34">
        <v>329</v>
      </c>
      <c r="I3243" s="34">
        <v>533</v>
      </c>
      <c r="J3243" s="34"/>
      <c r="K3243" s="24">
        <f t="shared" si="718"/>
        <v>84.91</v>
      </c>
      <c r="L3243" s="34"/>
      <c r="M3243" s="24">
        <v>13.89</v>
      </c>
      <c r="N3243" s="76">
        <f t="shared" si="719"/>
        <v>0.16358497232363681</v>
      </c>
      <c r="O3243" s="34"/>
      <c r="P3243" s="34"/>
      <c r="Q3243" s="34"/>
      <c r="R3243" s="34">
        <v>390</v>
      </c>
      <c r="S3243" s="34">
        <v>603.75</v>
      </c>
      <c r="T3243" s="34">
        <v>121.65</v>
      </c>
      <c r="U3243" s="34">
        <v>80.45</v>
      </c>
      <c r="V3243" s="34"/>
      <c r="Y3243" s="78"/>
    </row>
    <row r="3244" spans="1:25" outlineLevel="1" x14ac:dyDescent="0.2">
      <c r="A3244" s="27">
        <f t="shared" ref="A3244:B3244" si="727">A3243+1</f>
        <v>3239</v>
      </c>
      <c r="B3244" s="50">
        <f t="shared" si="727"/>
        <v>44474</v>
      </c>
      <c r="C3244" s="34">
        <v>117.8</v>
      </c>
      <c r="D3244" s="34">
        <v>141.75</v>
      </c>
      <c r="E3244" s="34">
        <v>1.95</v>
      </c>
      <c r="F3244" s="34">
        <v>47.25</v>
      </c>
      <c r="G3244" s="34">
        <v>22.75</v>
      </c>
      <c r="H3244" s="34">
        <v>332</v>
      </c>
      <c r="I3244" s="34">
        <v>533</v>
      </c>
      <c r="J3244" s="34"/>
      <c r="K3244" s="24">
        <f t="shared" si="718"/>
        <v>83.16</v>
      </c>
      <c r="L3244" s="34"/>
      <c r="M3244" s="24">
        <v>13.74</v>
      </c>
      <c r="N3244" s="76">
        <f t="shared" ref="N3244:N3247" si="728">+M3244/K3244</f>
        <v>0.16522366522366524</v>
      </c>
      <c r="O3244" s="34"/>
      <c r="P3244" s="34"/>
      <c r="Q3244" s="34"/>
      <c r="R3244" s="34">
        <v>395</v>
      </c>
      <c r="S3244" s="34">
        <v>603.75</v>
      </c>
      <c r="T3244" s="34">
        <v>121.65</v>
      </c>
      <c r="U3244" s="34">
        <v>80.45</v>
      </c>
      <c r="V3244" s="34"/>
      <c r="Y3244" s="78"/>
    </row>
    <row r="3245" spans="1:25" outlineLevel="1" x14ac:dyDescent="0.2">
      <c r="A3245" s="27">
        <f t="shared" ref="A3245:B3245" si="729">A3244+1</f>
        <v>3240</v>
      </c>
      <c r="B3245" s="50">
        <f t="shared" si="729"/>
        <v>44475</v>
      </c>
      <c r="C3245" s="34">
        <v>117.8</v>
      </c>
      <c r="D3245" s="34">
        <v>141.75</v>
      </c>
      <c r="E3245" s="34">
        <v>1.95</v>
      </c>
      <c r="F3245" s="34">
        <v>50</v>
      </c>
      <c r="G3245" s="34">
        <v>23.6</v>
      </c>
      <c r="H3245" s="34">
        <v>332.5</v>
      </c>
      <c r="I3245" s="34">
        <v>533</v>
      </c>
      <c r="J3245" s="34"/>
      <c r="K3245" s="24">
        <f t="shared" si="718"/>
        <v>80.41</v>
      </c>
      <c r="L3245" s="34"/>
      <c r="M3245" s="24">
        <v>14.04</v>
      </c>
      <c r="N3245" s="76">
        <f t="shared" si="728"/>
        <v>0.17460514861335655</v>
      </c>
      <c r="O3245" s="34"/>
      <c r="P3245" s="34"/>
      <c r="Q3245" s="34"/>
      <c r="R3245" s="34">
        <v>396</v>
      </c>
      <c r="S3245" s="34">
        <v>604</v>
      </c>
      <c r="T3245" s="34">
        <v>121.65</v>
      </c>
      <c r="U3245" s="34">
        <v>80.45</v>
      </c>
      <c r="V3245" s="34"/>
      <c r="Y3245" s="78"/>
    </row>
    <row r="3246" spans="1:25" outlineLevel="1" x14ac:dyDescent="0.2">
      <c r="A3246" s="27">
        <f t="shared" ref="A3246:B3246" si="730">A3245+1</f>
        <v>3241</v>
      </c>
      <c r="B3246" s="50">
        <f t="shared" si="730"/>
        <v>44476</v>
      </c>
      <c r="C3246" s="34">
        <v>117.8</v>
      </c>
      <c r="D3246" s="34">
        <v>141.75</v>
      </c>
      <c r="E3246" s="34">
        <v>1.95</v>
      </c>
      <c r="F3246" s="34">
        <v>49.5</v>
      </c>
      <c r="G3246" s="34">
        <v>22.6</v>
      </c>
      <c r="H3246" s="34">
        <v>332.5</v>
      </c>
      <c r="I3246" s="34">
        <v>533</v>
      </c>
      <c r="J3246" s="34"/>
      <c r="K3246" s="24">
        <f t="shared" si="718"/>
        <v>80.91</v>
      </c>
      <c r="L3246" s="34"/>
      <c r="M3246" s="24">
        <v>14.46</v>
      </c>
      <c r="N3246" s="76">
        <f t="shared" si="728"/>
        <v>0.17871709306637007</v>
      </c>
      <c r="O3246" s="34"/>
      <c r="P3246" s="34"/>
      <c r="Q3246" s="34"/>
      <c r="R3246" s="34">
        <v>396</v>
      </c>
      <c r="S3246" s="34">
        <v>604</v>
      </c>
      <c r="T3246" s="34">
        <v>121.65</v>
      </c>
      <c r="U3246" s="34">
        <v>80.45</v>
      </c>
      <c r="V3246" s="34"/>
      <c r="Y3246" s="78"/>
    </row>
    <row r="3247" spans="1:25" outlineLevel="1" x14ac:dyDescent="0.2">
      <c r="A3247" s="27">
        <f t="shared" ref="A3247:B3248" si="731">A3246+1</f>
        <v>3242</v>
      </c>
      <c r="B3247" s="50">
        <f t="shared" si="731"/>
        <v>44477</v>
      </c>
      <c r="C3247" s="34">
        <v>125.05</v>
      </c>
      <c r="D3247" s="34">
        <v>149</v>
      </c>
      <c r="E3247" s="34">
        <v>2.0499999999999998</v>
      </c>
      <c r="F3247" s="34">
        <v>48</v>
      </c>
      <c r="G3247" s="34">
        <v>21.35</v>
      </c>
      <c r="H3247" s="34">
        <v>332.5</v>
      </c>
      <c r="I3247" s="34">
        <v>533.5</v>
      </c>
      <c r="J3247" s="34"/>
      <c r="K3247" s="24">
        <f t="shared" si="718"/>
        <v>89.080000000000013</v>
      </c>
      <c r="L3247" s="34"/>
      <c r="M3247" s="24">
        <v>14.57</v>
      </c>
      <c r="N3247" s="76">
        <f t="shared" si="728"/>
        <v>0.16356084418500222</v>
      </c>
      <c r="O3247" s="34"/>
      <c r="P3247" s="34"/>
      <c r="Q3247" s="34"/>
      <c r="R3247" s="34">
        <v>396</v>
      </c>
      <c r="S3247" s="34">
        <v>605</v>
      </c>
      <c r="T3247" s="34">
        <v>129</v>
      </c>
      <c r="U3247" s="34">
        <v>84.55</v>
      </c>
      <c r="V3247" s="34"/>
      <c r="Y3247" s="78"/>
    </row>
    <row r="3248" spans="1:25" outlineLevel="1" x14ac:dyDescent="0.2">
      <c r="A3248" s="27">
        <f t="shared" si="731"/>
        <v>3243</v>
      </c>
      <c r="B3248" s="50">
        <f>B3247+3</f>
        <v>44480</v>
      </c>
      <c r="C3248" s="34">
        <v>136.94999999999999</v>
      </c>
      <c r="D3248" s="34">
        <v>159.85</v>
      </c>
      <c r="E3248" s="34">
        <v>2.25</v>
      </c>
      <c r="F3248" s="34">
        <v>48</v>
      </c>
      <c r="G3248" s="34">
        <v>21.4</v>
      </c>
      <c r="H3248" s="34">
        <v>336.5</v>
      </c>
      <c r="I3248" s="34">
        <v>533.5</v>
      </c>
      <c r="J3248" s="34"/>
      <c r="K3248" s="24">
        <f t="shared" si="718"/>
        <v>99.062000000000012</v>
      </c>
      <c r="L3248" s="34"/>
      <c r="M3248" s="24">
        <v>14.75</v>
      </c>
      <c r="N3248" s="76">
        <f t="shared" ref="N3248" si="732">+M3248/K3248</f>
        <v>0.14889665058246349</v>
      </c>
      <c r="O3248" s="34"/>
      <c r="P3248" s="34"/>
      <c r="Q3248" s="34"/>
      <c r="R3248" s="34">
        <v>401</v>
      </c>
      <c r="S3248" s="34">
        <v>605</v>
      </c>
      <c r="T3248" s="34">
        <v>141.35</v>
      </c>
      <c r="U3248" s="34">
        <v>89.15</v>
      </c>
      <c r="V3248" s="34"/>
      <c r="Y3248" s="78"/>
    </row>
    <row r="3249" spans="1:25" outlineLevel="1" x14ac:dyDescent="0.2">
      <c r="A3249" s="27">
        <f t="shared" ref="A3249" si="733">A3248+1</f>
        <v>3244</v>
      </c>
      <c r="B3249" s="50">
        <f t="shared" ref="B3249" si="734">B3248+1</f>
        <v>44481</v>
      </c>
      <c r="C3249" s="34">
        <v>128.5</v>
      </c>
      <c r="D3249" s="34">
        <v>151.4</v>
      </c>
      <c r="E3249" s="34">
        <v>2.1</v>
      </c>
      <c r="F3249" s="34">
        <v>47</v>
      </c>
      <c r="G3249" s="34">
        <v>20.149999999999999</v>
      </c>
      <c r="H3249" s="34">
        <v>336.5</v>
      </c>
      <c r="I3249" s="34">
        <v>537.5</v>
      </c>
      <c r="J3249" s="34"/>
      <c r="K3249" s="24">
        <f t="shared" ref="K3249:K3253" si="735">+D3249*0.92-F3249</f>
        <v>92.288000000000011</v>
      </c>
      <c r="L3249" s="34"/>
      <c r="M3249" s="24">
        <v>14.69</v>
      </c>
      <c r="N3249" s="76">
        <f t="shared" ref="N3249:N3253" si="736">+M3249/K3249</f>
        <v>0.15917562413314837</v>
      </c>
      <c r="O3249" s="34"/>
      <c r="P3249" s="34"/>
      <c r="Q3249" s="34"/>
      <c r="R3249" s="34">
        <v>401</v>
      </c>
      <c r="S3249" s="34">
        <v>609.5</v>
      </c>
      <c r="T3249" s="34">
        <v>132.75</v>
      </c>
      <c r="U3249" s="34">
        <v>84.8</v>
      </c>
      <c r="V3249" s="34"/>
      <c r="Y3249" s="78"/>
    </row>
    <row r="3250" spans="1:25" outlineLevel="1" x14ac:dyDescent="0.2">
      <c r="A3250" s="27">
        <f t="shared" ref="A3250" si="737">A3249+1</f>
        <v>3245</v>
      </c>
      <c r="B3250" s="50">
        <f t="shared" ref="B3250" si="738">B3249+1</f>
        <v>44482</v>
      </c>
      <c r="C3250" s="34">
        <v>123.6</v>
      </c>
      <c r="D3250" s="34">
        <v>146.5</v>
      </c>
      <c r="E3250" s="34">
        <v>2.0499999999999998</v>
      </c>
      <c r="F3250" s="34">
        <v>45</v>
      </c>
      <c r="G3250" s="34">
        <v>18.75</v>
      </c>
      <c r="H3250" s="34">
        <v>336.5</v>
      </c>
      <c r="I3250" s="34">
        <v>539</v>
      </c>
      <c r="J3250" s="34"/>
      <c r="K3250" s="24">
        <f t="shared" si="735"/>
        <v>89.78</v>
      </c>
      <c r="L3250" s="34"/>
      <c r="M3250" s="24">
        <v>14.42</v>
      </c>
      <c r="N3250" s="76">
        <f t="shared" si="736"/>
        <v>0.16061483626642906</v>
      </c>
      <c r="O3250" s="34"/>
      <c r="P3250" s="34"/>
      <c r="Q3250" s="34"/>
      <c r="R3250" s="34">
        <v>401</v>
      </c>
      <c r="S3250" s="34">
        <v>612</v>
      </c>
      <c r="T3250" s="34">
        <v>127.9</v>
      </c>
      <c r="U3250" s="34">
        <v>81.55</v>
      </c>
      <c r="V3250" s="34"/>
      <c r="Y3250" s="78"/>
    </row>
    <row r="3251" spans="1:25" outlineLevel="1" x14ac:dyDescent="0.2">
      <c r="A3251" s="27">
        <f t="shared" ref="A3251" si="739">A3250+1</f>
        <v>3246</v>
      </c>
      <c r="B3251" s="50">
        <f t="shared" ref="B3251" si="740">B3250+1</f>
        <v>44483</v>
      </c>
      <c r="C3251" s="34">
        <v>126</v>
      </c>
      <c r="D3251" s="34">
        <v>150.69999999999999</v>
      </c>
      <c r="E3251" s="34">
        <v>2.1</v>
      </c>
      <c r="F3251" s="34">
        <v>41.5</v>
      </c>
      <c r="G3251" s="34">
        <v>18.100000000000001</v>
      </c>
      <c r="H3251" s="34">
        <v>336.75</v>
      </c>
      <c r="I3251" s="34">
        <v>539.5</v>
      </c>
      <c r="J3251" s="34"/>
      <c r="K3251" s="24">
        <f t="shared" si="735"/>
        <v>97.144000000000005</v>
      </c>
      <c r="L3251" s="34"/>
      <c r="M3251" s="24">
        <v>14.46</v>
      </c>
      <c r="N3251" s="76">
        <f t="shared" si="736"/>
        <v>0.14885118998600017</v>
      </c>
      <c r="O3251" s="34"/>
      <c r="P3251" s="34"/>
      <c r="Q3251" s="34"/>
      <c r="R3251" s="34">
        <v>401.25</v>
      </c>
      <c r="S3251" s="34">
        <v>613</v>
      </c>
      <c r="T3251" s="34">
        <v>130.30000000000001</v>
      </c>
      <c r="U3251" s="34">
        <v>83.1</v>
      </c>
      <c r="V3251" s="34"/>
      <c r="Y3251" s="78"/>
    </row>
    <row r="3252" spans="1:25" outlineLevel="1" x14ac:dyDescent="0.2">
      <c r="A3252" s="27">
        <f t="shared" ref="A3252" si="741">A3251+1</f>
        <v>3247</v>
      </c>
      <c r="B3252" s="50">
        <f t="shared" ref="B3252" si="742">B3251+1</f>
        <v>44484</v>
      </c>
      <c r="C3252" s="34">
        <v>125.45</v>
      </c>
      <c r="D3252" s="34">
        <v>148.44999999999999</v>
      </c>
      <c r="E3252" s="34">
        <v>2.0499999999999998</v>
      </c>
      <c r="F3252" s="34">
        <v>39.9</v>
      </c>
      <c r="G3252" s="34">
        <v>16.8</v>
      </c>
      <c r="H3252" s="34">
        <v>334.75</v>
      </c>
      <c r="I3252" s="34">
        <v>540</v>
      </c>
      <c r="J3252" s="34"/>
      <c r="K3252" s="24">
        <f t="shared" si="735"/>
        <v>96.673999999999978</v>
      </c>
      <c r="L3252" s="34"/>
      <c r="M3252" s="24">
        <v>14.78</v>
      </c>
      <c r="N3252" s="76">
        <f t="shared" si="736"/>
        <v>0.15288495355524756</v>
      </c>
      <c r="O3252" s="34"/>
      <c r="P3252" s="34"/>
      <c r="Q3252" s="34"/>
      <c r="R3252" s="34">
        <v>399</v>
      </c>
      <c r="S3252" s="34">
        <v>613.5</v>
      </c>
      <c r="T3252" s="34">
        <v>129.75</v>
      </c>
      <c r="U3252" s="34">
        <v>81.75</v>
      </c>
      <c r="V3252" s="34"/>
      <c r="Y3252" s="78"/>
    </row>
    <row r="3253" spans="1:25" outlineLevel="1" x14ac:dyDescent="0.2">
      <c r="A3253" s="27">
        <f t="shared" ref="A3253" si="743">A3252+1</f>
        <v>3248</v>
      </c>
      <c r="B3253" s="50">
        <f>B3252+3</f>
        <v>44487</v>
      </c>
      <c r="C3253" s="34">
        <v>124.15</v>
      </c>
      <c r="D3253" s="34">
        <v>147.15</v>
      </c>
      <c r="E3253" s="34">
        <v>2.0499999999999998</v>
      </c>
      <c r="F3253" s="34">
        <v>38.5</v>
      </c>
      <c r="G3253" s="34">
        <v>16.149999999999999</v>
      </c>
      <c r="H3253" s="34">
        <v>334.75</v>
      </c>
      <c r="I3253" s="34">
        <v>540</v>
      </c>
      <c r="J3253" s="34"/>
      <c r="K3253" s="24">
        <f t="shared" si="735"/>
        <v>96.878000000000014</v>
      </c>
      <c r="L3253" s="34"/>
      <c r="M3253" s="24">
        <v>14.6</v>
      </c>
      <c r="N3253" s="76">
        <f t="shared" si="736"/>
        <v>0.15070501042548357</v>
      </c>
      <c r="O3253" s="34"/>
      <c r="P3253" s="34"/>
      <c r="Q3253" s="34"/>
      <c r="R3253" s="34">
        <v>399</v>
      </c>
      <c r="S3253" s="34">
        <v>613.5</v>
      </c>
      <c r="T3253" s="34">
        <v>128.44999999999999</v>
      </c>
      <c r="U3253" s="34">
        <v>81.05</v>
      </c>
      <c r="V3253" s="34"/>
      <c r="Y3253" s="78"/>
    </row>
    <row r="3254" spans="1:25" outlineLevel="1" x14ac:dyDescent="0.2">
      <c r="A3254" s="27">
        <f t="shared" ref="A3254:B3258" si="744">A3253+1</f>
        <v>3249</v>
      </c>
      <c r="B3254" s="50">
        <f>B3253+1</f>
        <v>44488</v>
      </c>
      <c r="C3254" s="34">
        <v>123.5</v>
      </c>
      <c r="D3254" s="34">
        <v>147.15</v>
      </c>
      <c r="E3254" s="34">
        <v>2.0499999999999998</v>
      </c>
      <c r="F3254" s="34">
        <v>39</v>
      </c>
      <c r="G3254" s="34">
        <v>16.350000000000001</v>
      </c>
      <c r="H3254" s="34">
        <v>334.75</v>
      </c>
      <c r="I3254" s="34">
        <v>540</v>
      </c>
      <c r="J3254" s="34"/>
      <c r="K3254" s="24">
        <f t="shared" ref="K3254:K3322" si="745">+D3254*0.92-F3254</f>
        <v>96.378000000000014</v>
      </c>
      <c r="L3254" s="34"/>
      <c r="M3254" s="24">
        <v>14.21</v>
      </c>
      <c r="N3254" s="76">
        <f t="shared" ref="N3254:N3263" si="746">+M3254/K3254</f>
        <v>0.14744028720247357</v>
      </c>
      <c r="O3254" s="34"/>
      <c r="P3254" s="34"/>
      <c r="Q3254" s="34"/>
      <c r="R3254" s="34">
        <v>399</v>
      </c>
      <c r="S3254" s="34">
        <v>613.5</v>
      </c>
      <c r="T3254" s="34">
        <v>127.8</v>
      </c>
      <c r="U3254" s="34">
        <v>81.2</v>
      </c>
      <c r="V3254" s="34"/>
      <c r="Y3254" s="78"/>
    </row>
    <row r="3255" spans="1:25" outlineLevel="1" x14ac:dyDescent="0.2">
      <c r="A3255" s="27">
        <f t="shared" si="744"/>
        <v>3250</v>
      </c>
      <c r="B3255" s="50">
        <f t="shared" si="744"/>
        <v>44489</v>
      </c>
      <c r="C3255" s="34">
        <v>124.45</v>
      </c>
      <c r="D3255" s="34">
        <v>148.25</v>
      </c>
      <c r="E3255" s="34">
        <v>2.0499999999999998</v>
      </c>
      <c r="F3255" s="34">
        <v>39</v>
      </c>
      <c r="G3255" s="34">
        <v>16.7</v>
      </c>
      <c r="H3255" s="34">
        <v>334.75</v>
      </c>
      <c r="I3255" s="34">
        <v>540</v>
      </c>
      <c r="J3255" s="34"/>
      <c r="K3255" s="24">
        <f t="shared" si="745"/>
        <v>97.390000000000015</v>
      </c>
      <c r="L3255" s="34"/>
      <c r="M3255" s="24">
        <v>13.85</v>
      </c>
      <c r="N3255" s="76">
        <f t="shared" si="746"/>
        <v>0.14221172604990243</v>
      </c>
      <c r="O3255" s="34"/>
      <c r="P3255" s="34"/>
      <c r="Q3255" s="34"/>
      <c r="R3255" s="34">
        <v>399</v>
      </c>
      <c r="S3255" s="34">
        <v>613.5</v>
      </c>
      <c r="T3255" s="34">
        <v>128.35</v>
      </c>
      <c r="U3255" s="34">
        <v>80.900000000000006</v>
      </c>
      <c r="V3255" s="34"/>
      <c r="Y3255" s="78"/>
    </row>
    <row r="3256" spans="1:25" outlineLevel="1" x14ac:dyDescent="0.2">
      <c r="A3256" s="27">
        <f t="shared" si="744"/>
        <v>3251</v>
      </c>
      <c r="B3256" s="50">
        <f t="shared" si="744"/>
        <v>44490</v>
      </c>
      <c r="C3256" s="34">
        <v>117.5</v>
      </c>
      <c r="D3256" s="34">
        <v>141.30000000000001</v>
      </c>
      <c r="E3256" s="34">
        <v>1.95</v>
      </c>
      <c r="F3256" s="34">
        <v>36</v>
      </c>
      <c r="G3256" s="34">
        <v>15.5</v>
      </c>
      <c r="H3256" s="34">
        <v>334.75</v>
      </c>
      <c r="I3256" s="34">
        <v>540</v>
      </c>
      <c r="J3256" s="34"/>
      <c r="K3256" s="24">
        <f t="shared" si="745"/>
        <v>93.996000000000009</v>
      </c>
      <c r="L3256" s="34"/>
      <c r="M3256" s="24">
        <v>13.34</v>
      </c>
      <c r="N3256" s="76">
        <f t="shared" si="746"/>
        <v>0.1419209328056513</v>
      </c>
      <c r="O3256" s="34"/>
      <c r="P3256" s="34"/>
      <c r="Q3256" s="34"/>
      <c r="R3256" s="34">
        <v>399</v>
      </c>
      <c r="S3256" s="34">
        <v>615.25</v>
      </c>
      <c r="T3256" s="34">
        <v>121.3</v>
      </c>
      <c r="U3256" s="34">
        <v>77.349999999999994</v>
      </c>
      <c r="V3256" s="34"/>
      <c r="Y3256" s="78"/>
    </row>
    <row r="3257" spans="1:25" outlineLevel="1" x14ac:dyDescent="0.2">
      <c r="A3257" s="27">
        <f t="shared" si="744"/>
        <v>3252</v>
      </c>
      <c r="B3257" s="50">
        <f t="shared" si="744"/>
        <v>44491</v>
      </c>
      <c r="C3257" s="34">
        <v>120.35</v>
      </c>
      <c r="D3257" s="34">
        <v>143.19999999999999</v>
      </c>
      <c r="E3257" s="34">
        <v>2</v>
      </c>
      <c r="F3257" s="34">
        <v>34.75</v>
      </c>
      <c r="G3257" s="34">
        <v>14.25</v>
      </c>
      <c r="H3257" s="34">
        <v>333.75</v>
      </c>
      <c r="I3257" s="34">
        <v>540</v>
      </c>
      <c r="J3257" s="34"/>
      <c r="K3257" s="24">
        <f t="shared" si="745"/>
        <v>96.994</v>
      </c>
      <c r="L3257" s="34"/>
      <c r="M3257" s="24">
        <v>13.52</v>
      </c>
      <c r="N3257" s="76">
        <f t="shared" si="746"/>
        <v>0.13939006536486792</v>
      </c>
      <c r="O3257" s="34"/>
      <c r="P3257" s="34"/>
      <c r="Q3257" s="34"/>
      <c r="R3257" s="34">
        <v>398</v>
      </c>
      <c r="S3257" s="34">
        <v>615</v>
      </c>
      <c r="T3257" s="34">
        <v>124.2</v>
      </c>
      <c r="U3257" s="34">
        <v>77.849999999999994</v>
      </c>
      <c r="V3257" s="34"/>
      <c r="Y3257" s="78"/>
    </row>
    <row r="3258" spans="1:25" outlineLevel="1" x14ac:dyDescent="0.2">
      <c r="A3258" s="27">
        <f t="shared" si="744"/>
        <v>3253</v>
      </c>
      <c r="B3258" s="50">
        <f>B3257+3</f>
        <v>44494</v>
      </c>
      <c r="C3258" s="34">
        <v>119.75</v>
      </c>
      <c r="D3258" s="34">
        <v>139.4</v>
      </c>
      <c r="E3258" s="34">
        <v>2</v>
      </c>
      <c r="F3258" s="34">
        <v>33</v>
      </c>
      <c r="G3258" s="34">
        <v>13.55</v>
      </c>
      <c r="H3258" s="34">
        <v>333.75</v>
      </c>
      <c r="I3258" s="34">
        <v>540</v>
      </c>
      <c r="J3258" s="34"/>
      <c r="K3258" s="24">
        <f t="shared" si="745"/>
        <v>95.248000000000019</v>
      </c>
      <c r="L3258" s="34"/>
      <c r="M3258" s="24">
        <v>13.9</v>
      </c>
      <c r="N3258" s="76">
        <f t="shared" si="746"/>
        <v>0.14593482277843101</v>
      </c>
      <c r="O3258" s="34"/>
      <c r="P3258" s="34"/>
      <c r="Q3258" s="34"/>
      <c r="R3258" s="34">
        <v>398</v>
      </c>
      <c r="S3258" s="34">
        <v>615</v>
      </c>
      <c r="T3258" s="34">
        <v>123.6</v>
      </c>
      <c r="U3258" s="34">
        <v>77</v>
      </c>
      <c r="V3258" s="34"/>
      <c r="Y3258" s="78"/>
    </row>
    <row r="3259" spans="1:25" outlineLevel="1" x14ac:dyDescent="0.2">
      <c r="A3259" s="27">
        <f t="shared" ref="A3259:B3259" si="747">A3258+1</f>
        <v>3254</v>
      </c>
      <c r="B3259" s="50">
        <f t="shared" si="747"/>
        <v>44495</v>
      </c>
      <c r="C3259" s="34">
        <v>122.75</v>
      </c>
      <c r="D3259" s="34">
        <v>142.4</v>
      </c>
      <c r="E3259" s="34">
        <v>2.0499999999999998</v>
      </c>
      <c r="F3259" s="34">
        <v>29.5</v>
      </c>
      <c r="G3259" s="34">
        <v>12.5</v>
      </c>
      <c r="H3259" s="34">
        <v>333.75</v>
      </c>
      <c r="I3259" s="34">
        <v>540</v>
      </c>
      <c r="J3259" s="34"/>
      <c r="K3259" s="24">
        <f>+D3259*0.92-F3259</f>
        <v>101.50800000000001</v>
      </c>
      <c r="L3259" s="34"/>
      <c r="M3259" s="24">
        <v>13.79</v>
      </c>
      <c r="N3259" s="76">
        <f t="shared" si="746"/>
        <v>0.13585136146904675</v>
      </c>
      <c r="O3259" s="34"/>
      <c r="P3259" s="34"/>
      <c r="Q3259" s="34"/>
      <c r="R3259" s="34">
        <v>398</v>
      </c>
      <c r="S3259" s="34">
        <v>615</v>
      </c>
      <c r="T3259" s="34">
        <v>126.65</v>
      </c>
      <c r="U3259" s="34">
        <v>77.5</v>
      </c>
      <c r="V3259" s="34"/>
      <c r="Y3259" s="78"/>
    </row>
    <row r="3260" spans="1:25" outlineLevel="1" x14ac:dyDescent="0.2">
      <c r="A3260" s="27">
        <f t="shared" ref="A3260:B3260" si="748">A3259+1</f>
        <v>3255</v>
      </c>
      <c r="B3260" s="50">
        <f t="shared" si="748"/>
        <v>44496</v>
      </c>
      <c r="C3260" s="34">
        <v>119.65</v>
      </c>
      <c r="D3260" s="34">
        <v>139.30000000000001</v>
      </c>
      <c r="E3260" s="34">
        <v>2</v>
      </c>
      <c r="F3260" s="34">
        <v>28.95</v>
      </c>
      <c r="G3260" s="34">
        <v>12.2</v>
      </c>
      <c r="H3260" s="34">
        <v>333.25</v>
      </c>
      <c r="I3260" s="34">
        <v>540</v>
      </c>
      <c r="J3260" s="34"/>
      <c r="K3260" s="24">
        <f t="shared" si="745"/>
        <v>99.206000000000003</v>
      </c>
      <c r="L3260" s="34"/>
      <c r="M3260" s="24">
        <v>13.47</v>
      </c>
      <c r="N3260" s="76">
        <f>+M3260/K3260</f>
        <v>0.13577807793883434</v>
      </c>
      <c r="O3260" s="34"/>
      <c r="P3260" s="34"/>
      <c r="Q3260" s="34"/>
      <c r="R3260" s="34">
        <v>397</v>
      </c>
      <c r="S3260" s="34">
        <v>615</v>
      </c>
      <c r="T3260" s="34">
        <v>123.5</v>
      </c>
      <c r="U3260" s="34">
        <v>75.75</v>
      </c>
      <c r="V3260" s="34"/>
      <c r="Y3260" s="78"/>
    </row>
    <row r="3261" spans="1:25" outlineLevel="1" x14ac:dyDescent="0.2">
      <c r="A3261" s="27">
        <f t="shared" ref="A3261:B3261" si="749">A3260+1</f>
        <v>3256</v>
      </c>
      <c r="B3261" s="50">
        <f t="shared" si="749"/>
        <v>44497</v>
      </c>
      <c r="C3261" s="34">
        <v>113.15</v>
      </c>
      <c r="D3261" s="34">
        <v>130.6</v>
      </c>
      <c r="E3261" s="34">
        <v>1.9</v>
      </c>
      <c r="F3261" s="34">
        <v>28.1</v>
      </c>
      <c r="G3261" s="34">
        <v>12.35</v>
      </c>
      <c r="H3261" s="34">
        <v>337.75</v>
      </c>
      <c r="I3261" s="34">
        <v>539</v>
      </c>
      <c r="J3261" s="34"/>
      <c r="K3261" s="24">
        <f t="shared" si="745"/>
        <v>92.051999999999992</v>
      </c>
      <c r="L3261" s="34"/>
      <c r="M3261" s="24">
        <v>13.2</v>
      </c>
      <c r="N3261" s="76">
        <f t="shared" si="746"/>
        <v>0.14339721027245469</v>
      </c>
      <c r="O3261" s="34"/>
      <c r="P3261" s="34"/>
      <c r="Q3261" s="34"/>
      <c r="R3261" s="34">
        <v>402.5</v>
      </c>
      <c r="S3261" s="34">
        <v>614</v>
      </c>
      <c r="T3261" s="34">
        <v>116.9</v>
      </c>
      <c r="U3261" s="34">
        <v>71.55</v>
      </c>
      <c r="V3261" s="34"/>
      <c r="Y3261" s="78"/>
    </row>
    <row r="3262" spans="1:25" outlineLevel="1" x14ac:dyDescent="0.2">
      <c r="A3262" s="27">
        <f t="shared" ref="A3262:B3263" si="750">A3261+1</f>
        <v>3257</v>
      </c>
      <c r="B3262" s="50">
        <f t="shared" si="750"/>
        <v>44498</v>
      </c>
      <c r="C3262" s="34">
        <v>106.75</v>
      </c>
      <c r="D3262" s="34">
        <v>124.2</v>
      </c>
      <c r="E3262" s="34">
        <v>1.75</v>
      </c>
      <c r="F3262" s="34">
        <v>25.1</v>
      </c>
      <c r="G3262" s="34">
        <v>12.5</v>
      </c>
      <c r="H3262" s="34">
        <v>337.75</v>
      </c>
      <c r="I3262" s="34">
        <v>539</v>
      </c>
      <c r="J3262" s="34"/>
      <c r="K3262" s="24">
        <f t="shared" si="745"/>
        <v>89.164000000000016</v>
      </c>
      <c r="L3262" s="34"/>
      <c r="M3262" s="24">
        <v>12.73</v>
      </c>
      <c r="N3262" s="76">
        <f t="shared" si="746"/>
        <v>0.14277062491588532</v>
      </c>
      <c r="O3262" s="34"/>
      <c r="P3262" s="34"/>
      <c r="Q3262" s="34"/>
      <c r="R3262" s="34">
        <v>402.5</v>
      </c>
      <c r="S3262" s="34">
        <v>614</v>
      </c>
      <c r="T3262" s="34">
        <v>110.4</v>
      </c>
      <c r="U3262" s="34">
        <v>68.599999999999994</v>
      </c>
      <c r="V3262" s="34"/>
      <c r="Y3262" s="78"/>
    </row>
    <row r="3263" spans="1:25" outlineLevel="1" x14ac:dyDescent="0.2">
      <c r="A3263" s="27">
        <f t="shared" si="750"/>
        <v>3258</v>
      </c>
      <c r="B3263" s="50">
        <f>B3262+3</f>
        <v>44501</v>
      </c>
      <c r="C3263" s="34">
        <v>103.3</v>
      </c>
      <c r="D3263" s="34">
        <v>120.75</v>
      </c>
      <c r="E3263" s="34">
        <v>1.7</v>
      </c>
      <c r="F3263" s="34">
        <v>28</v>
      </c>
      <c r="G3263" s="34">
        <v>12.35</v>
      </c>
      <c r="H3263" s="34">
        <v>338.25</v>
      </c>
      <c r="I3263" s="34">
        <v>538</v>
      </c>
      <c r="J3263" s="34"/>
      <c r="K3263" s="24">
        <f t="shared" si="745"/>
        <v>83.09</v>
      </c>
      <c r="L3263" s="34"/>
      <c r="M3263" s="24">
        <v>12.88</v>
      </c>
      <c r="N3263" s="76">
        <f t="shared" si="746"/>
        <v>0.15501263689974726</v>
      </c>
      <c r="O3263" s="34"/>
      <c r="P3263" s="34"/>
      <c r="Q3263" s="34"/>
      <c r="R3263" s="34">
        <v>403</v>
      </c>
      <c r="S3263" s="34">
        <v>613</v>
      </c>
      <c r="T3263" s="34">
        <v>106.85</v>
      </c>
      <c r="U3263" s="34">
        <v>64.599999999999994</v>
      </c>
      <c r="V3263" s="34"/>
      <c r="Y3263" s="78"/>
    </row>
    <row r="3264" spans="1:25" outlineLevel="1" x14ac:dyDescent="0.2">
      <c r="A3264" s="27">
        <f t="shared" ref="A3264" si="751">A3263+1</f>
        <v>3259</v>
      </c>
      <c r="B3264" s="50">
        <f>B3263+1</f>
        <v>44502</v>
      </c>
      <c r="C3264" s="34">
        <v>96.45</v>
      </c>
      <c r="D3264" s="34">
        <v>115.5</v>
      </c>
      <c r="E3264" s="34">
        <v>1.6</v>
      </c>
      <c r="F3264" s="34">
        <v>25.5</v>
      </c>
      <c r="G3264" s="34">
        <v>11.4</v>
      </c>
      <c r="H3264" s="34">
        <v>338.25</v>
      </c>
      <c r="I3264" s="34">
        <v>537</v>
      </c>
      <c r="J3264" s="34"/>
      <c r="K3264" s="24">
        <f t="shared" si="745"/>
        <v>80.760000000000005</v>
      </c>
      <c r="L3264" s="34"/>
      <c r="M3264" s="24">
        <v>12.31</v>
      </c>
      <c r="N3264" s="76">
        <f t="shared" ref="N3264:N3266" si="752">+M3264/K3264</f>
        <v>0.15242694403169885</v>
      </c>
      <c r="O3264" s="34"/>
      <c r="P3264" s="34"/>
      <c r="Q3264" s="34"/>
      <c r="R3264" s="34">
        <v>403</v>
      </c>
      <c r="S3264" s="34">
        <v>612</v>
      </c>
      <c r="T3264" s="34">
        <v>99.9</v>
      </c>
      <c r="U3264" s="34">
        <v>61.15</v>
      </c>
      <c r="V3264" s="34"/>
      <c r="Y3264" s="78"/>
    </row>
    <row r="3265" spans="1:25" outlineLevel="1" x14ac:dyDescent="0.2">
      <c r="A3265" s="27">
        <f t="shared" ref="A3265:B3265" si="753">A3264+1</f>
        <v>3260</v>
      </c>
      <c r="B3265" s="50">
        <f t="shared" si="753"/>
        <v>44503</v>
      </c>
      <c r="C3265" s="34">
        <v>99.7</v>
      </c>
      <c r="D3265" s="34">
        <v>118.75</v>
      </c>
      <c r="E3265" s="34">
        <v>1.65</v>
      </c>
      <c r="F3265" s="34">
        <v>24.9</v>
      </c>
      <c r="G3265" s="34">
        <v>11.2</v>
      </c>
      <c r="H3265" s="34">
        <v>338.25</v>
      </c>
      <c r="I3265" s="34">
        <v>537</v>
      </c>
      <c r="J3265" s="34"/>
      <c r="K3265" s="24">
        <f t="shared" si="745"/>
        <v>84.35</v>
      </c>
      <c r="L3265" s="34"/>
      <c r="M3265" s="24">
        <v>12.05</v>
      </c>
      <c r="N3265" s="76">
        <f t="shared" si="752"/>
        <v>0.14285714285714288</v>
      </c>
      <c r="O3265" s="34"/>
      <c r="P3265" s="34"/>
      <c r="Q3265" s="34"/>
      <c r="R3265" s="34">
        <v>403</v>
      </c>
      <c r="S3265" s="34">
        <v>612</v>
      </c>
      <c r="T3265" s="34">
        <v>103.2</v>
      </c>
      <c r="U3265" s="34">
        <v>62.3</v>
      </c>
      <c r="V3265" s="34"/>
      <c r="Y3265" s="78"/>
    </row>
    <row r="3266" spans="1:25" outlineLevel="1" x14ac:dyDescent="0.2">
      <c r="A3266" s="27">
        <f t="shared" ref="A3266:B3266" si="754">A3265+1</f>
        <v>3261</v>
      </c>
      <c r="B3266" s="50">
        <f t="shared" si="754"/>
        <v>44504</v>
      </c>
      <c r="C3266" s="75">
        <v>99.7</v>
      </c>
      <c r="D3266" s="75">
        <v>118.75</v>
      </c>
      <c r="E3266" s="75">
        <v>1.65</v>
      </c>
      <c r="F3266" s="75">
        <v>24.9</v>
      </c>
      <c r="G3266" s="75">
        <v>11.2</v>
      </c>
      <c r="H3266" s="75">
        <v>338.25</v>
      </c>
      <c r="I3266" s="75">
        <v>537</v>
      </c>
      <c r="J3266" s="34"/>
      <c r="K3266" s="91">
        <f t="shared" si="745"/>
        <v>84.35</v>
      </c>
      <c r="L3266" s="34"/>
      <c r="M3266" s="24">
        <v>11.79</v>
      </c>
      <c r="N3266" s="76">
        <f t="shared" si="752"/>
        <v>0.13977474807350326</v>
      </c>
      <c r="O3266" s="34"/>
      <c r="P3266" s="34"/>
      <c r="Q3266" s="34"/>
      <c r="R3266" s="75">
        <v>403</v>
      </c>
      <c r="S3266" s="75">
        <v>612</v>
      </c>
      <c r="T3266" s="75">
        <v>103.2</v>
      </c>
      <c r="U3266" s="75">
        <v>62.3</v>
      </c>
      <c r="V3266" s="34"/>
      <c r="Y3266" s="78"/>
    </row>
    <row r="3267" spans="1:25" outlineLevel="1" x14ac:dyDescent="0.2">
      <c r="A3267" s="27">
        <f t="shared" ref="A3267:B3269" si="755">A3266+1</f>
        <v>3262</v>
      </c>
      <c r="B3267" s="50">
        <f t="shared" si="755"/>
        <v>44505</v>
      </c>
      <c r="C3267" s="34">
        <v>92.75</v>
      </c>
      <c r="D3267" s="34">
        <v>110.95</v>
      </c>
      <c r="E3267" s="34">
        <v>1.55</v>
      </c>
      <c r="F3267" s="34">
        <v>24.5</v>
      </c>
      <c r="G3267" s="34">
        <v>10.9</v>
      </c>
      <c r="H3267" s="34">
        <v>338.25</v>
      </c>
      <c r="I3267" s="34">
        <v>536</v>
      </c>
      <c r="J3267" s="34"/>
      <c r="K3267" s="24">
        <f t="shared" si="745"/>
        <v>77.574000000000012</v>
      </c>
      <c r="L3267" s="34"/>
      <c r="M3267" s="24">
        <v>11.61</v>
      </c>
      <c r="N3267" s="76">
        <f t="shared" ref="N3267" si="756">+M3267/K3267</f>
        <v>0.14966354706473817</v>
      </c>
      <c r="O3267" s="34"/>
      <c r="P3267" s="34"/>
      <c r="Q3267" s="34"/>
      <c r="R3267" s="34">
        <v>403</v>
      </c>
      <c r="S3267" s="34">
        <v>612</v>
      </c>
      <c r="T3267" s="34">
        <v>96.15</v>
      </c>
      <c r="U3267" s="34">
        <v>61.1</v>
      </c>
      <c r="V3267" s="34"/>
      <c r="Y3267" s="78"/>
    </row>
    <row r="3268" spans="1:25" outlineLevel="1" x14ac:dyDescent="0.2">
      <c r="A3268" s="27">
        <f t="shared" si="755"/>
        <v>3263</v>
      </c>
      <c r="B3268" s="50">
        <f>B3267+3</f>
        <v>44508</v>
      </c>
      <c r="C3268" s="34">
        <v>93.85</v>
      </c>
      <c r="D3268" s="34">
        <v>111.85</v>
      </c>
      <c r="E3268" s="34">
        <v>1.55</v>
      </c>
      <c r="F3268" s="34">
        <v>24.5</v>
      </c>
      <c r="G3268" s="34">
        <v>11.4</v>
      </c>
      <c r="H3268" s="34">
        <v>337.25</v>
      </c>
      <c r="I3268" s="34">
        <v>509</v>
      </c>
      <c r="J3268" s="34"/>
      <c r="K3268" s="24">
        <f t="shared" si="745"/>
        <v>78.402000000000001</v>
      </c>
      <c r="L3268" s="34"/>
      <c r="M3268" s="24">
        <v>12.23</v>
      </c>
      <c r="N3268" s="76">
        <f t="shared" ref="N3268" si="757">+M3268/K3268</f>
        <v>0.15599091859901534</v>
      </c>
      <c r="O3268" s="34"/>
      <c r="P3268" s="34"/>
      <c r="Q3268" s="34"/>
      <c r="R3268" s="34">
        <v>402</v>
      </c>
      <c r="S3268" s="34">
        <v>585</v>
      </c>
      <c r="T3268" s="34">
        <v>97.05</v>
      </c>
      <c r="U3268" s="34">
        <v>61.3</v>
      </c>
      <c r="V3268" s="34"/>
      <c r="Y3268" s="78"/>
    </row>
    <row r="3269" spans="1:25" outlineLevel="1" x14ac:dyDescent="0.2">
      <c r="A3269" s="27">
        <f t="shared" ref="A3269" si="758">A3268+1</f>
        <v>3264</v>
      </c>
      <c r="B3269" s="50">
        <f t="shared" si="755"/>
        <v>44509</v>
      </c>
      <c r="C3269" s="34">
        <v>92.45</v>
      </c>
      <c r="D3269" s="34">
        <v>109.95</v>
      </c>
      <c r="E3269" s="34">
        <v>1.55</v>
      </c>
      <c r="F3269" s="34">
        <v>25</v>
      </c>
      <c r="G3269" s="34">
        <v>11.9</v>
      </c>
      <c r="H3269" s="34">
        <v>337.25</v>
      </c>
      <c r="I3269" s="34">
        <v>487</v>
      </c>
      <c r="J3269" s="34"/>
      <c r="K3269" s="24">
        <f t="shared" si="745"/>
        <v>76.154000000000011</v>
      </c>
      <c r="L3269" s="34"/>
      <c r="M3269" s="24">
        <v>12.11</v>
      </c>
      <c r="N3269" s="76">
        <f t="shared" ref="N3269:N3277" si="759">+M3269/K3269</f>
        <v>0.15901988076791762</v>
      </c>
      <c r="O3269" s="34"/>
      <c r="P3269" s="34"/>
      <c r="Q3269" s="34"/>
      <c r="R3269" s="34">
        <v>402</v>
      </c>
      <c r="S3269" s="34">
        <v>563</v>
      </c>
      <c r="T3269" s="34">
        <v>95.6</v>
      </c>
      <c r="U3269" s="34">
        <v>60.85</v>
      </c>
      <c r="V3269" s="34"/>
      <c r="Y3269" s="78"/>
    </row>
    <row r="3270" spans="1:25" outlineLevel="1" x14ac:dyDescent="0.2">
      <c r="A3270" s="27">
        <f t="shared" ref="A3270:B3270" si="760">A3269+1</f>
        <v>3265</v>
      </c>
      <c r="B3270" s="50">
        <f t="shared" si="760"/>
        <v>44510</v>
      </c>
      <c r="C3270" s="34">
        <v>89.5</v>
      </c>
      <c r="D3270" s="34">
        <v>105.5</v>
      </c>
      <c r="E3270" s="34">
        <v>1.5</v>
      </c>
      <c r="F3270" s="34">
        <v>25.75</v>
      </c>
      <c r="G3270" s="34">
        <v>12.35</v>
      </c>
      <c r="H3270" s="34">
        <v>336.25</v>
      </c>
      <c r="I3270" s="34">
        <v>464</v>
      </c>
      <c r="J3270" s="34"/>
      <c r="K3270" s="24">
        <f t="shared" si="745"/>
        <v>71.31</v>
      </c>
      <c r="L3270" s="34"/>
      <c r="M3270" s="24">
        <v>11.98</v>
      </c>
      <c r="N3270" s="76">
        <f t="shared" si="759"/>
        <v>0.16799887813770858</v>
      </c>
      <c r="O3270" s="34"/>
      <c r="P3270" s="34"/>
      <c r="Q3270" s="34"/>
      <c r="R3270" s="34">
        <v>401</v>
      </c>
      <c r="S3270" s="34">
        <v>540</v>
      </c>
      <c r="T3270" s="34">
        <v>92.6</v>
      </c>
      <c r="U3270" s="34">
        <v>59.35</v>
      </c>
      <c r="V3270" s="34"/>
      <c r="Y3270" s="78"/>
    </row>
    <row r="3271" spans="1:25" outlineLevel="1" x14ac:dyDescent="0.2">
      <c r="A3271" s="27">
        <f t="shared" ref="A3271:B3271" si="761">A3270+1</f>
        <v>3266</v>
      </c>
      <c r="B3271" s="50">
        <f t="shared" si="761"/>
        <v>44511</v>
      </c>
      <c r="C3271" s="34">
        <v>94.2</v>
      </c>
      <c r="D3271" s="34">
        <v>109.7</v>
      </c>
      <c r="E3271" s="34">
        <v>1.55</v>
      </c>
      <c r="F3271" s="34">
        <v>26.25</v>
      </c>
      <c r="G3271" s="34">
        <v>12.75</v>
      </c>
      <c r="H3271" s="34">
        <v>334.25</v>
      </c>
      <c r="I3271" s="34">
        <v>454</v>
      </c>
      <c r="J3271" s="34"/>
      <c r="K3271" s="24">
        <f t="shared" si="745"/>
        <v>74.674000000000007</v>
      </c>
      <c r="L3271" s="34"/>
      <c r="M3271" s="24">
        <v>12.65</v>
      </c>
      <c r="N3271" s="76">
        <f t="shared" si="759"/>
        <v>0.16940300506200281</v>
      </c>
      <c r="O3271" s="34"/>
      <c r="P3271" s="34"/>
      <c r="Q3271" s="34"/>
      <c r="R3271" s="34">
        <v>399</v>
      </c>
      <c r="S3271" s="34">
        <v>530</v>
      </c>
      <c r="T3271" s="34">
        <v>97.4</v>
      </c>
      <c r="U3271" s="34">
        <v>62.9</v>
      </c>
      <c r="V3271" s="34"/>
      <c r="Y3271" s="78"/>
    </row>
    <row r="3272" spans="1:25" outlineLevel="1" x14ac:dyDescent="0.2">
      <c r="A3272" s="27">
        <f t="shared" ref="A3272:B3274" si="762">A3271+1</f>
        <v>3267</v>
      </c>
      <c r="B3272" s="50">
        <f t="shared" si="762"/>
        <v>44512</v>
      </c>
      <c r="C3272" s="34">
        <v>89.75</v>
      </c>
      <c r="D3272" s="34">
        <v>104.95</v>
      </c>
      <c r="E3272" s="34">
        <v>1.5</v>
      </c>
      <c r="F3272" s="34">
        <v>26.25</v>
      </c>
      <c r="G3272" s="34">
        <v>13</v>
      </c>
      <c r="H3272" s="34">
        <v>333.75</v>
      </c>
      <c r="I3272" s="34">
        <v>436</v>
      </c>
      <c r="J3272" s="34"/>
      <c r="K3272" s="24">
        <f t="shared" si="745"/>
        <v>70.304000000000002</v>
      </c>
      <c r="L3272" s="34"/>
      <c r="M3272" s="24">
        <v>12.55</v>
      </c>
      <c r="N3272" s="76">
        <f t="shared" si="759"/>
        <v>0.17851046882111971</v>
      </c>
      <c r="O3272" s="34"/>
      <c r="P3272" s="34"/>
      <c r="Q3272" s="34"/>
      <c r="R3272" s="34">
        <v>398.5</v>
      </c>
      <c r="S3272" s="34">
        <v>512</v>
      </c>
      <c r="T3272" s="34">
        <v>92.55</v>
      </c>
      <c r="U3272" s="34">
        <v>59.45</v>
      </c>
      <c r="V3272" s="34"/>
      <c r="Y3272" s="78"/>
    </row>
    <row r="3273" spans="1:25" outlineLevel="1" x14ac:dyDescent="0.2">
      <c r="A3273" s="27">
        <f t="shared" si="762"/>
        <v>3268</v>
      </c>
      <c r="B3273" s="50">
        <f>B3272+3</f>
        <v>44515</v>
      </c>
      <c r="C3273" s="34">
        <v>89.15</v>
      </c>
      <c r="D3273" s="34">
        <v>104.35</v>
      </c>
      <c r="E3273" s="34">
        <v>1.5</v>
      </c>
      <c r="F3273" s="34">
        <v>26.25</v>
      </c>
      <c r="G3273" s="34">
        <v>12.75</v>
      </c>
      <c r="H3273" s="34">
        <v>307.75</v>
      </c>
      <c r="I3273" s="34">
        <v>426</v>
      </c>
      <c r="J3273" s="34"/>
      <c r="K3273" s="24">
        <f t="shared" si="745"/>
        <v>69.751999999999995</v>
      </c>
      <c r="L3273" s="34"/>
      <c r="M3273" s="24">
        <v>12.33</v>
      </c>
      <c r="N3273" s="76">
        <f t="shared" si="759"/>
        <v>0.17676912489964447</v>
      </c>
      <c r="O3273" s="34"/>
      <c r="P3273" s="34"/>
      <c r="Q3273" s="34"/>
      <c r="R3273" s="34">
        <v>372</v>
      </c>
      <c r="S3273" s="34">
        <v>502</v>
      </c>
      <c r="T3273" s="34">
        <v>91.8</v>
      </c>
      <c r="U3273" s="34">
        <v>59.2</v>
      </c>
      <c r="V3273" s="34"/>
      <c r="Y3273" s="78"/>
    </row>
    <row r="3274" spans="1:25" outlineLevel="1" x14ac:dyDescent="0.2">
      <c r="A3274" s="27">
        <f t="shared" ref="A3274" si="763">A3273+1</f>
        <v>3269</v>
      </c>
      <c r="B3274" s="50">
        <f t="shared" si="762"/>
        <v>44516</v>
      </c>
      <c r="C3274" s="34">
        <v>90.4</v>
      </c>
      <c r="D3274" s="34">
        <v>105.4</v>
      </c>
      <c r="E3274" s="34">
        <v>1.5</v>
      </c>
      <c r="F3274" s="34">
        <v>25</v>
      </c>
      <c r="G3274" s="34">
        <v>11.45</v>
      </c>
      <c r="H3274" s="34">
        <v>307.75</v>
      </c>
      <c r="I3274" s="34">
        <v>414</v>
      </c>
      <c r="J3274" s="34"/>
      <c r="K3274" s="24">
        <f t="shared" si="745"/>
        <v>71.968000000000004</v>
      </c>
      <c r="L3274" s="34"/>
      <c r="M3274" s="24">
        <v>12.11</v>
      </c>
      <c r="N3274" s="76">
        <f t="shared" si="759"/>
        <v>0.16826923076923075</v>
      </c>
      <c r="O3274" s="34"/>
      <c r="P3274" s="34"/>
      <c r="Q3274" s="34"/>
      <c r="R3274" s="34">
        <v>372</v>
      </c>
      <c r="S3274" s="34">
        <v>492</v>
      </c>
      <c r="T3274" s="34">
        <v>92.45</v>
      </c>
      <c r="U3274" s="34">
        <v>59.05</v>
      </c>
      <c r="V3274" s="34"/>
      <c r="Y3274" s="78"/>
    </row>
    <row r="3275" spans="1:25" outlineLevel="1" x14ac:dyDescent="0.2">
      <c r="A3275" s="27">
        <f t="shared" ref="A3275:B3275" si="764">A3274+1</f>
        <v>3270</v>
      </c>
      <c r="B3275" s="50">
        <f t="shared" si="764"/>
        <v>44517</v>
      </c>
      <c r="C3275" s="34">
        <v>89.95</v>
      </c>
      <c r="D3275" s="34">
        <v>105.1</v>
      </c>
      <c r="E3275" s="34">
        <v>1.5</v>
      </c>
      <c r="F3275" s="34">
        <v>23.75</v>
      </c>
      <c r="G3275" s="34">
        <v>10.45</v>
      </c>
      <c r="H3275" s="34">
        <v>305.75</v>
      </c>
      <c r="I3275" s="34">
        <v>386</v>
      </c>
      <c r="J3275" s="34"/>
      <c r="K3275" s="24">
        <f t="shared" si="745"/>
        <v>72.941999999999993</v>
      </c>
      <c r="L3275" s="34"/>
      <c r="M3275" s="24">
        <v>11.81</v>
      </c>
      <c r="N3275" s="76">
        <f t="shared" si="759"/>
        <v>0.16190946231252229</v>
      </c>
      <c r="O3275" s="34"/>
      <c r="P3275" s="34"/>
      <c r="Q3275" s="34"/>
      <c r="R3275" s="34">
        <v>370</v>
      </c>
      <c r="S3275" s="34">
        <v>464</v>
      </c>
      <c r="T3275" s="34">
        <v>92</v>
      </c>
      <c r="U3275" s="34">
        <v>58.3</v>
      </c>
      <c r="V3275" s="34"/>
      <c r="Y3275" s="78"/>
    </row>
    <row r="3276" spans="1:25" outlineLevel="1" x14ac:dyDescent="0.2">
      <c r="A3276" s="27">
        <f t="shared" ref="A3276:B3284" si="765">A3275+1</f>
        <v>3271</v>
      </c>
      <c r="B3276" s="50">
        <f t="shared" si="765"/>
        <v>44518</v>
      </c>
      <c r="C3276" s="34">
        <v>87.2</v>
      </c>
      <c r="D3276" s="34">
        <v>101.75</v>
      </c>
      <c r="E3276" s="34">
        <v>1.45</v>
      </c>
      <c r="F3276" s="34">
        <v>25</v>
      </c>
      <c r="G3276" s="34">
        <v>11</v>
      </c>
      <c r="H3276" s="34">
        <v>301.75</v>
      </c>
      <c r="I3276" s="34">
        <v>336</v>
      </c>
      <c r="J3276" s="34"/>
      <c r="K3276" s="24">
        <f t="shared" si="745"/>
        <v>68.61</v>
      </c>
      <c r="L3276" s="34"/>
      <c r="M3276" s="24">
        <v>11.27</v>
      </c>
      <c r="N3276" s="76">
        <f t="shared" si="759"/>
        <v>0.16426176942136714</v>
      </c>
      <c r="O3276" s="34"/>
      <c r="P3276" s="34"/>
      <c r="Q3276" s="34"/>
      <c r="R3276" s="34">
        <v>366</v>
      </c>
      <c r="S3276" s="34">
        <v>414</v>
      </c>
      <c r="T3276" s="34">
        <v>89.2</v>
      </c>
      <c r="U3276" s="34">
        <v>57.2</v>
      </c>
      <c r="V3276" s="34"/>
      <c r="Y3276" s="78"/>
    </row>
    <row r="3277" spans="1:25" outlineLevel="1" x14ac:dyDescent="0.2">
      <c r="A3277" s="27">
        <f t="shared" ref="A3277:B3289" si="766">A3276+1</f>
        <v>3272</v>
      </c>
      <c r="B3277" s="50">
        <f t="shared" si="765"/>
        <v>44519</v>
      </c>
      <c r="C3277" s="34">
        <v>91.3</v>
      </c>
      <c r="D3277" s="34">
        <v>106.05</v>
      </c>
      <c r="E3277" s="34">
        <v>1.5</v>
      </c>
      <c r="F3277" s="34">
        <v>26</v>
      </c>
      <c r="G3277" s="34">
        <v>12.25</v>
      </c>
      <c r="H3277" s="34">
        <v>301.25</v>
      </c>
      <c r="I3277" s="34">
        <v>401</v>
      </c>
      <c r="J3277" s="34"/>
      <c r="K3277" s="24">
        <f t="shared" si="745"/>
        <v>71.566000000000003</v>
      </c>
      <c r="L3277" s="34"/>
      <c r="M3277" s="24">
        <v>11.45</v>
      </c>
      <c r="N3277" s="76">
        <f t="shared" si="759"/>
        <v>0.15999217505519378</v>
      </c>
      <c r="O3277" s="34"/>
      <c r="P3277" s="34"/>
      <c r="Q3277" s="34"/>
      <c r="R3277" s="34">
        <v>364</v>
      </c>
      <c r="S3277" s="34">
        <v>440</v>
      </c>
      <c r="T3277" s="34">
        <v>93.4</v>
      </c>
      <c r="U3277" s="34">
        <v>60.55</v>
      </c>
      <c r="V3277" s="34"/>
      <c r="Y3277" s="78"/>
    </row>
    <row r="3278" spans="1:25" outlineLevel="1" x14ac:dyDescent="0.2">
      <c r="A3278" s="27">
        <f t="shared" si="766"/>
        <v>3273</v>
      </c>
      <c r="B3278" s="50">
        <f>B3277+3</f>
        <v>44522</v>
      </c>
      <c r="C3278" s="34">
        <v>94.7</v>
      </c>
      <c r="D3278" s="34">
        <v>109.1</v>
      </c>
      <c r="E3278" s="34">
        <v>1.6</v>
      </c>
      <c r="F3278" s="34">
        <v>26.5</v>
      </c>
      <c r="G3278" s="34">
        <v>13.5</v>
      </c>
      <c r="H3278" s="34">
        <v>298.25</v>
      </c>
      <c r="I3278" s="34">
        <v>401</v>
      </c>
      <c r="J3278" s="34"/>
      <c r="K3278" s="24">
        <f t="shared" si="745"/>
        <v>73.872</v>
      </c>
      <c r="L3278" s="34"/>
      <c r="M3278" s="24">
        <v>12.24</v>
      </c>
      <c r="N3278" s="76">
        <f t="shared" ref="N3278:N3282" si="767">+M3278/K3278</f>
        <v>0.16569200779727095</v>
      </c>
      <c r="O3278" s="34"/>
      <c r="P3278" s="34"/>
      <c r="Q3278" s="34"/>
      <c r="R3278" s="34">
        <v>361</v>
      </c>
      <c r="S3278" s="34">
        <v>440</v>
      </c>
      <c r="T3278" s="34">
        <v>96.85</v>
      </c>
      <c r="U3278" s="34">
        <v>63.1</v>
      </c>
      <c r="V3278" s="34"/>
      <c r="Y3278" s="78"/>
    </row>
    <row r="3279" spans="1:25" outlineLevel="1" x14ac:dyDescent="0.2">
      <c r="A3279" s="27">
        <f t="shared" si="766"/>
        <v>3274</v>
      </c>
      <c r="B3279" s="50">
        <f t="shared" si="765"/>
        <v>44523</v>
      </c>
      <c r="C3279" s="34">
        <v>99.45</v>
      </c>
      <c r="D3279" s="34">
        <v>113.85</v>
      </c>
      <c r="E3279" s="34">
        <v>1.65</v>
      </c>
      <c r="F3279" s="34">
        <v>27</v>
      </c>
      <c r="G3279" s="34">
        <v>13.55</v>
      </c>
      <c r="H3279" s="34">
        <v>263</v>
      </c>
      <c r="I3279" s="34">
        <v>386</v>
      </c>
      <c r="J3279" s="34"/>
      <c r="K3279" s="24">
        <f t="shared" si="745"/>
        <v>77.742000000000004</v>
      </c>
      <c r="L3279" s="34"/>
      <c r="M3279" s="24">
        <v>12.49</v>
      </c>
      <c r="N3279" s="76">
        <f t="shared" si="767"/>
        <v>0.16065961770986081</v>
      </c>
      <c r="O3279" s="34"/>
      <c r="P3279" s="34"/>
      <c r="Q3279" s="34"/>
      <c r="R3279" s="34">
        <v>318</v>
      </c>
      <c r="S3279" s="34">
        <v>420</v>
      </c>
      <c r="T3279" s="34">
        <v>101.65</v>
      </c>
      <c r="U3279" s="34">
        <v>65.349999999999994</v>
      </c>
      <c r="V3279" s="34"/>
      <c r="Y3279" s="78"/>
    </row>
    <row r="3280" spans="1:25" outlineLevel="1" x14ac:dyDescent="0.2">
      <c r="A3280" s="27">
        <f t="shared" si="766"/>
        <v>3275</v>
      </c>
      <c r="B3280" s="50">
        <f t="shared" si="765"/>
        <v>44524</v>
      </c>
      <c r="C3280" s="34">
        <v>103.45</v>
      </c>
      <c r="D3280" s="34">
        <v>117.85</v>
      </c>
      <c r="E3280" s="34">
        <v>1.7</v>
      </c>
      <c r="F3280" s="34">
        <v>25.8</v>
      </c>
      <c r="G3280" s="34">
        <v>12.4</v>
      </c>
      <c r="H3280" s="34">
        <v>263</v>
      </c>
      <c r="I3280" s="34">
        <v>374</v>
      </c>
      <c r="J3280" s="34"/>
      <c r="K3280" s="24">
        <f t="shared" si="745"/>
        <v>82.622</v>
      </c>
      <c r="L3280" s="34"/>
      <c r="M3280" s="24">
        <v>12.71</v>
      </c>
      <c r="N3280" s="76">
        <f t="shared" si="767"/>
        <v>0.15383311950812134</v>
      </c>
      <c r="O3280" s="34"/>
      <c r="P3280" s="34"/>
      <c r="Q3280" s="34"/>
      <c r="R3280" s="34">
        <v>317</v>
      </c>
      <c r="S3280" s="34">
        <v>408</v>
      </c>
      <c r="T3280" s="34">
        <v>105.75</v>
      </c>
      <c r="U3280" s="34">
        <v>67.349999999999994</v>
      </c>
      <c r="V3280" s="34"/>
      <c r="Y3280" s="78"/>
    </row>
    <row r="3281" spans="1:25" outlineLevel="1" x14ac:dyDescent="0.2">
      <c r="A3281" s="27">
        <f t="shared" si="766"/>
        <v>3276</v>
      </c>
      <c r="B3281" s="50">
        <f t="shared" si="765"/>
        <v>44525</v>
      </c>
      <c r="C3281" s="34">
        <v>100.1</v>
      </c>
      <c r="D3281" s="34">
        <v>116.45</v>
      </c>
      <c r="E3281" s="34">
        <v>1.65</v>
      </c>
      <c r="F3281" s="34">
        <v>26.2</v>
      </c>
      <c r="G3281" s="34">
        <v>12.05</v>
      </c>
      <c r="H3281" s="34">
        <v>263.5</v>
      </c>
      <c r="I3281" s="34">
        <v>362</v>
      </c>
      <c r="J3281" s="34"/>
      <c r="K3281" s="24">
        <f t="shared" si="745"/>
        <v>80.933999999999997</v>
      </c>
      <c r="L3281" s="34"/>
      <c r="M3281" s="24">
        <v>12.71</v>
      </c>
      <c r="N3281" s="76">
        <f t="shared" si="767"/>
        <v>0.15704154002026344</v>
      </c>
      <c r="O3281" s="34"/>
      <c r="P3281" s="34"/>
      <c r="Q3281" s="34"/>
      <c r="R3281" s="34">
        <v>316.5</v>
      </c>
      <c r="S3281" s="34">
        <v>396</v>
      </c>
      <c r="T3281" s="34">
        <v>102.3</v>
      </c>
      <c r="U3281" s="34">
        <v>65.599999999999994</v>
      </c>
      <c r="V3281" s="34"/>
      <c r="Y3281" s="78"/>
    </row>
    <row r="3282" spans="1:25" outlineLevel="1" x14ac:dyDescent="0.2">
      <c r="A3282" s="27">
        <f t="shared" si="766"/>
        <v>3277</v>
      </c>
      <c r="B3282" s="50">
        <f t="shared" si="765"/>
        <v>44526</v>
      </c>
      <c r="C3282" s="34">
        <v>96.65</v>
      </c>
      <c r="D3282" s="34">
        <v>112.65</v>
      </c>
      <c r="E3282" s="34">
        <v>1.6</v>
      </c>
      <c r="F3282" s="34">
        <v>27.25</v>
      </c>
      <c r="G3282" s="34">
        <v>12.25</v>
      </c>
      <c r="H3282" s="34">
        <v>270</v>
      </c>
      <c r="I3282" s="34">
        <v>352</v>
      </c>
      <c r="J3282" s="34"/>
      <c r="K3282" s="24">
        <f t="shared" si="745"/>
        <v>76.388000000000005</v>
      </c>
      <c r="L3282" s="34"/>
      <c r="M3282" s="24">
        <v>12.37</v>
      </c>
      <c r="N3282" s="76">
        <f t="shared" si="767"/>
        <v>0.16193642980572862</v>
      </c>
      <c r="O3282" s="34"/>
      <c r="P3282" s="34"/>
      <c r="Q3282" s="34"/>
      <c r="R3282" s="34">
        <v>316</v>
      </c>
      <c r="S3282" s="34">
        <v>386</v>
      </c>
      <c r="T3282" s="34">
        <v>98.8</v>
      </c>
      <c r="U3282" s="34">
        <v>63.3</v>
      </c>
      <c r="V3282" s="34"/>
      <c r="Y3282" s="78"/>
    </row>
    <row r="3283" spans="1:25" outlineLevel="1" x14ac:dyDescent="0.2">
      <c r="A3283" s="27">
        <f t="shared" si="766"/>
        <v>3278</v>
      </c>
      <c r="B3283" s="50">
        <f>B3282+3</f>
        <v>44529</v>
      </c>
      <c r="C3283" s="34">
        <v>99.95</v>
      </c>
      <c r="D3283" s="34">
        <v>115.95</v>
      </c>
      <c r="E3283" s="34">
        <v>1.65</v>
      </c>
      <c r="F3283" s="34">
        <v>28.25</v>
      </c>
      <c r="G3283" s="34">
        <v>12.9</v>
      </c>
      <c r="H3283" s="34">
        <v>269.5</v>
      </c>
      <c r="I3283" s="34">
        <v>347</v>
      </c>
      <c r="J3283" s="34"/>
      <c r="K3283" s="24">
        <f t="shared" si="745"/>
        <v>78.424000000000007</v>
      </c>
      <c r="L3283" s="34"/>
      <c r="M3283" s="24">
        <v>12.44</v>
      </c>
      <c r="N3283" s="76">
        <f t="shared" ref="N3283:N3287" si="768">+M3283/K3283</f>
        <v>0.1586249107416097</v>
      </c>
      <c r="O3283" s="34"/>
      <c r="P3283" s="34"/>
      <c r="Q3283" s="34"/>
      <c r="R3283" s="34">
        <v>315.5</v>
      </c>
      <c r="S3283" s="34">
        <v>381</v>
      </c>
      <c r="T3283" s="34">
        <v>102.15</v>
      </c>
      <c r="U3283" s="34">
        <v>67.25</v>
      </c>
      <c r="V3283" s="34"/>
      <c r="Y3283" s="78"/>
    </row>
    <row r="3284" spans="1:25" outlineLevel="1" x14ac:dyDescent="0.2">
      <c r="A3284" s="27">
        <f t="shared" si="766"/>
        <v>3279</v>
      </c>
      <c r="B3284" s="50">
        <f t="shared" si="765"/>
        <v>44530</v>
      </c>
      <c r="C3284" s="34">
        <v>100.1</v>
      </c>
      <c r="D3284" s="34">
        <v>116.1</v>
      </c>
      <c r="E3284" s="34">
        <v>1.65</v>
      </c>
      <c r="F3284" s="34">
        <v>29.25</v>
      </c>
      <c r="G3284" s="34">
        <v>13.95</v>
      </c>
      <c r="H3284" s="34">
        <v>269.5</v>
      </c>
      <c r="I3284" s="34">
        <v>343</v>
      </c>
      <c r="J3284" s="34"/>
      <c r="K3284" s="24">
        <f t="shared" si="745"/>
        <v>77.561999999999998</v>
      </c>
      <c r="L3284" s="34"/>
      <c r="M3284" s="24">
        <v>12.37</v>
      </c>
      <c r="N3284" s="76">
        <f t="shared" si="768"/>
        <v>0.1594853149738274</v>
      </c>
      <c r="O3284" s="34"/>
      <c r="P3284" s="34"/>
      <c r="Q3284" s="34"/>
      <c r="R3284" s="34">
        <v>315.5</v>
      </c>
      <c r="S3284" s="34">
        <v>376</v>
      </c>
      <c r="T3284" s="34">
        <v>102.3</v>
      </c>
      <c r="U3284" s="34">
        <v>67.400000000000006</v>
      </c>
      <c r="V3284" s="34"/>
      <c r="Y3284" s="78"/>
    </row>
    <row r="3285" spans="1:25" outlineLevel="1" x14ac:dyDescent="0.2">
      <c r="A3285" s="27">
        <f t="shared" si="766"/>
        <v>3280</v>
      </c>
      <c r="B3285" s="50">
        <f t="shared" si="766"/>
        <v>44531</v>
      </c>
      <c r="C3285" s="34">
        <v>101.4</v>
      </c>
      <c r="D3285" s="34">
        <v>118.4</v>
      </c>
      <c r="E3285" s="34">
        <v>1.7</v>
      </c>
      <c r="F3285" s="34">
        <v>29.25</v>
      </c>
      <c r="G3285" s="34">
        <v>13.25</v>
      </c>
      <c r="H3285" s="34">
        <v>269.5</v>
      </c>
      <c r="I3285" s="34">
        <v>338</v>
      </c>
      <c r="J3285" s="34"/>
      <c r="K3285" s="24">
        <f t="shared" si="745"/>
        <v>79.678000000000011</v>
      </c>
      <c r="L3285" s="34"/>
      <c r="M3285" s="24">
        <v>12.25</v>
      </c>
      <c r="N3285" s="76">
        <f t="shared" si="768"/>
        <v>0.15374381887095556</v>
      </c>
      <c r="O3285" s="34"/>
      <c r="P3285" s="34"/>
      <c r="Q3285" s="34"/>
      <c r="R3285" s="34">
        <v>315.5</v>
      </c>
      <c r="S3285" s="34">
        <v>371</v>
      </c>
      <c r="T3285" s="34">
        <v>103.65</v>
      </c>
      <c r="U3285" s="34">
        <v>67.75</v>
      </c>
      <c r="V3285" s="34"/>
      <c r="Y3285" s="78"/>
    </row>
    <row r="3286" spans="1:25" outlineLevel="1" x14ac:dyDescent="0.2">
      <c r="A3286" s="27">
        <f t="shared" si="766"/>
        <v>3281</v>
      </c>
      <c r="B3286" s="50">
        <f t="shared" si="766"/>
        <v>44532</v>
      </c>
      <c r="C3286" s="34">
        <v>98.35</v>
      </c>
      <c r="D3286" s="34">
        <v>115.6</v>
      </c>
      <c r="E3286" s="34">
        <v>1.65</v>
      </c>
      <c r="F3286" s="34">
        <v>29</v>
      </c>
      <c r="G3286" s="34">
        <v>13.05</v>
      </c>
      <c r="H3286" s="34">
        <v>269.5</v>
      </c>
      <c r="I3286" s="34">
        <v>335</v>
      </c>
      <c r="J3286" s="34"/>
      <c r="K3286" s="24">
        <f t="shared" si="745"/>
        <v>77.352000000000004</v>
      </c>
      <c r="L3286" s="34"/>
      <c r="M3286" s="24">
        <v>12.99</v>
      </c>
      <c r="N3286" s="76">
        <f t="shared" si="768"/>
        <v>0.16793360223394352</v>
      </c>
      <c r="O3286" s="34"/>
      <c r="P3286" s="34"/>
      <c r="Q3286" s="34"/>
      <c r="R3286" s="34">
        <v>315.5</v>
      </c>
      <c r="S3286" s="34">
        <v>363</v>
      </c>
      <c r="T3286" s="34">
        <v>100.55</v>
      </c>
      <c r="U3286" s="34">
        <v>65.7</v>
      </c>
      <c r="V3286" s="34"/>
      <c r="Y3286" s="78"/>
    </row>
    <row r="3287" spans="1:25" outlineLevel="1" x14ac:dyDescent="0.2">
      <c r="A3287" s="27">
        <f t="shared" si="766"/>
        <v>3282</v>
      </c>
      <c r="B3287" s="50">
        <f t="shared" si="766"/>
        <v>44533</v>
      </c>
      <c r="C3287" s="34">
        <v>98.5</v>
      </c>
      <c r="D3287" s="34">
        <v>115.75</v>
      </c>
      <c r="E3287" s="34">
        <v>1.65</v>
      </c>
      <c r="F3287" s="34">
        <v>29</v>
      </c>
      <c r="G3287" s="34">
        <v>13.05</v>
      </c>
      <c r="H3287" s="34">
        <v>291.5</v>
      </c>
      <c r="I3287" s="34">
        <v>332</v>
      </c>
      <c r="J3287" s="34"/>
      <c r="K3287" s="24">
        <f t="shared" si="745"/>
        <v>77.490000000000009</v>
      </c>
      <c r="L3287" s="34"/>
      <c r="M3287" s="24">
        <v>12.73</v>
      </c>
      <c r="N3287" s="76">
        <f t="shared" si="768"/>
        <v>0.16427926184023744</v>
      </c>
      <c r="O3287" s="34"/>
      <c r="P3287" s="34"/>
      <c r="Q3287" s="34"/>
      <c r="R3287" s="34">
        <v>317.5</v>
      </c>
      <c r="S3287" s="34">
        <v>358</v>
      </c>
      <c r="T3287" s="34">
        <v>100.7</v>
      </c>
      <c r="U3287" s="34">
        <v>66.05</v>
      </c>
      <c r="V3287" s="34"/>
      <c r="Y3287" s="78"/>
    </row>
    <row r="3288" spans="1:25" outlineLevel="1" x14ac:dyDescent="0.2">
      <c r="A3288" s="27">
        <f t="shared" ref="A3288" si="769">A3287+1</f>
        <v>3283</v>
      </c>
      <c r="B3288" s="50">
        <f>B3287+3</f>
        <v>44536</v>
      </c>
      <c r="C3288" s="34">
        <v>100.4</v>
      </c>
      <c r="D3288" s="34">
        <v>117.9</v>
      </c>
      <c r="E3288" s="34">
        <v>1.65</v>
      </c>
      <c r="F3288" s="34">
        <v>29</v>
      </c>
      <c r="G3288" s="34">
        <v>13.5</v>
      </c>
      <c r="H3288" s="34">
        <v>291.5</v>
      </c>
      <c r="I3288" s="34">
        <v>331</v>
      </c>
      <c r="J3288" s="34"/>
      <c r="K3288" s="24">
        <f t="shared" si="745"/>
        <v>79.468000000000004</v>
      </c>
      <c r="L3288" s="34"/>
      <c r="M3288" s="24">
        <v>13.39</v>
      </c>
      <c r="N3288" s="76">
        <f t="shared" ref="N3288:N3292" si="770">+M3288/K3288</f>
        <v>0.16849549504202949</v>
      </c>
      <c r="O3288" s="34"/>
      <c r="P3288" s="34"/>
      <c r="Q3288" s="34"/>
      <c r="R3288" s="34">
        <v>339</v>
      </c>
      <c r="S3288" s="34">
        <v>355</v>
      </c>
      <c r="T3288" s="34">
        <v>102.65</v>
      </c>
      <c r="U3288" s="34">
        <v>67.150000000000006</v>
      </c>
      <c r="V3288" s="34"/>
      <c r="Y3288" s="78"/>
    </row>
    <row r="3289" spans="1:25" outlineLevel="1" x14ac:dyDescent="0.2">
      <c r="A3289" s="27">
        <f t="shared" ref="A3289" si="771">A3288+1</f>
        <v>3284</v>
      </c>
      <c r="B3289" s="50">
        <f t="shared" si="766"/>
        <v>44537</v>
      </c>
      <c r="C3289" s="34">
        <v>108.55</v>
      </c>
      <c r="D3289" s="34">
        <v>126.75</v>
      </c>
      <c r="E3289" s="34">
        <v>1.8</v>
      </c>
      <c r="F3289" s="34">
        <v>29.5</v>
      </c>
      <c r="G3289" s="34">
        <v>14.2</v>
      </c>
      <c r="H3289" s="34">
        <v>291.5</v>
      </c>
      <c r="I3289" s="34">
        <v>331</v>
      </c>
      <c r="J3289" s="34"/>
      <c r="K3289" s="24">
        <f t="shared" si="745"/>
        <v>87.11</v>
      </c>
      <c r="L3289" s="34"/>
      <c r="M3289" s="24">
        <v>13.62</v>
      </c>
      <c r="N3289" s="76">
        <f t="shared" si="770"/>
        <v>0.15635403512799909</v>
      </c>
      <c r="O3289" s="34"/>
      <c r="P3289" s="34"/>
      <c r="Q3289" s="34"/>
      <c r="R3289" s="34">
        <v>339</v>
      </c>
      <c r="S3289" s="34">
        <v>355</v>
      </c>
      <c r="T3289" s="34">
        <v>110.9</v>
      </c>
      <c r="U3289" s="34">
        <v>70.55</v>
      </c>
      <c r="V3289" s="34"/>
      <c r="Y3289" s="78"/>
    </row>
    <row r="3290" spans="1:25" outlineLevel="1" x14ac:dyDescent="0.2">
      <c r="A3290" s="27">
        <f t="shared" ref="A3290" si="772">A3289+1</f>
        <v>3285</v>
      </c>
      <c r="B3290" s="50">
        <f t="shared" ref="B3290" si="773">B3289+1</f>
        <v>44538</v>
      </c>
      <c r="C3290" s="34">
        <v>107</v>
      </c>
      <c r="D3290" s="34">
        <v>125.2</v>
      </c>
      <c r="E3290" s="34">
        <v>1.8</v>
      </c>
      <c r="F3290" s="34">
        <v>29.75</v>
      </c>
      <c r="G3290" s="34">
        <v>14.9</v>
      </c>
      <c r="H3290" s="34">
        <v>291.5</v>
      </c>
      <c r="I3290" s="34">
        <v>330</v>
      </c>
      <c r="J3290" s="34"/>
      <c r="K3290" s="24">
        <f t="shared" si="745"/>
        <v>85.434000000000012</v>
      </c>
      <c r="L3290" s="34"/>
      <c r="M3290" s="24">
        <v>13.69</v>
      </c>
      <c r="N3290" s="76">
        <f t="shared" si="770"/>
        <v>0.16024065360395157</v>
      </c>
      <c r="O3290" s="34"/>
      <c r="P3290" s="34"/>
      <c r="Q3290" s="34"/>
      <c r="R3290" s="34">
        <v>339</v>
      </c>
      <c r="S3290" s="34">
        <v>350</v>
      </c>
      <c r="T3290" s="34">
        <v>109.35</v>
      </c>
      <c r="U3290" s="34">
        <v>73.5</v>
      </c>
      <c r="V3290" s="34"/>
      <c r="Y3290" s="78"/>
    </row>
    <row r="3291" spans="1:25" outlineLevel="1" x14ac:dyDescent="0.2">
      <c r="A3291" s="27">
        <f t="shared" ref="A3291" si="774">A3290+1</f>
        <v>3286</v>
      </c>
      <c r="B3291" s="50">
        <f t="shared" ref="B3291" si="775">B3290+1</f>
        <v>44539</v>
      </c>
      <c r="C3291" s="34">
        <v>106.7</v>
      </c>
      <c r="D3291" s="34">
        <v>124.9</v>
      </c>
      <c r="E3291" s="34">
        <v>1.75</v>
      </c>
      <c r="F3291" s="34">
        <v>27.5</v>
      </c>
      <c r="G3291" s="34">
        <v>14.15</v>
      </c>
      <c r="H3291" s="34">
        <v>292.5</v>
      </c>
      <c r="I3291" s="34">
        <v>327</v>
      </c>
      <c r="J3291" s="34"/>
      <c r="K3291" s="24">
        <f t="shared" si="745"/>
        <v>87.408000000000015</v>
      </c>
      <c r="L3291" s="34"/>
      <c r="M3291" s="24">
        <v>13.5</v>
      </c>
      <c r="N3291" s="76">
        <f t="shared" si="770"/>
        <v>0.15444810543657328</v>
      </c>
      <c r="O3291" s="34"/>
      <c r="P3291" s="34"/>
      <c r="Q3291" s="34"/>
      <c r="R3291" s="34">
        <v>341</v>
      </c>
      <c r="S3291" s="34">
        <v>347</v>
      </c>
      <c r="T3291" s="34">
        <v>109.05</v>
      </c>
      <c r="U3291" s="34">
        <v>70.349999999999994</v>
      </c>
      <c r="V3291" s="34"/>
      <c r="Y3291" s="78"/>
    </row>
    <row r="3292" spans="1:25" outlineLevel="1" x14ac:dyDescent="0.2">
      <c r="A3292" s="27">
        <f t="shared" ref="A3292:B3350" si="776">A3291+1</f>
        <v>3287</v>
      </c>
      <c r="B3292" s="50">
        <f t="shared" ref="B3292:B3327" si="777">B3291+1</f>
        <v>44540</v>
      </c>
      <c r="C3292" s="34">
        <v>102.6</v>
      </c>
      <c r="D3292" s="34">
        <v>122.45</v>
      </c>
      <c r="E3292" s="34">
        <v>1.7</v>
      </c>
      <c r="F3292" s="34">
        <v>27</v>
      </c>
      <c r="G3292" s="34">
        <v>13.5</v>
      </c>
      <c r="H3292" s="34">
        <v>292.5</v>
      </c>
      <c r="I3292" s="34">
        <v>327</v>
      </c>
      <c r="J3292" s="34"/>
      <c r="K3292" s="24">
        <f t="shared" si="745"/>
        <v>85.654000000000011</v>
      </c>
      <c r="L3292" s="34"/>
      <c r="M3292" s="24">
        <v>13.52</v>
      </c>
      <c r="N3292" s="76">
        <f t="shared" si="770"/>
        <v>0.15784435052653698</v>
      </c>
      <c r="O3292" s="34"/>
      <c r="P3292" s="34"/>
      <c r="Q3292" s="34"/>
      <c r="R3292" s="34">
        <v>341</v>
      </c>
      <c r="S3292" s="34">
        <v>347</v>
      </c>
      <c r="T3292" s="34">
        <v>110.6</v>
      </c>
      <c r="U3292" s="34">
        <v>69.5</v>
      </c>
      <c r="V3292" s="34"/>
      <c r="Y3292" s="78"/>
    </row>
    <row r="3293" spans="1:25" outlineLevel="1" x14ac:dyDescent="0.2">
      <c r="A3293" s="27">
        <f t="shared" si="776"/>
        <v>3288</v>
      </c>
      <c r="B3293" s="50">
        <f>B3292+3</f>
        <v>44543</v>
      </c>
      <c r="C3293" s="34">
        <v>110.2</v>
      </c>
      <c r="D3293" s="34">
        <v>130.05000000000001</v>
      </c>
      <c r="E3293" s="34">
        <v>1.85</v>
      </c>
      <c r="F3293" s="34">
        <v>27</v>
      </c>
      <c r="G3293" s="34">
        <v>13.6</v>
      </c>
      <c r="H3293" s="34">
        <v>292.5</v>
      </c>
      <c r="I3293" s="34">
        <v>327</v>
      </c>
      <c r="J3293" s="34"/>
      <c r="K3293" s="24">
        <f t="shared" si="745"/>
        <v>92.646000000000015</v>
      </c>
      <c r="L3293" s="34"/>
      <c r="M3293" s="24">
        <v>13.76</v>
      </c>
      <c r="N3293" s="76">
        <f t="shared" ref="N3293:N3297" si="778">+M3293/K3293</f>
        <v>0.14852233231871853</v>
      </c>
      <c r="O3293" s="34"/>
      <c r="P3293" s="34"/>
      <c r="Q3293" s="34"/>
      <c r="R3293" s="34">
        <v>341</v>
      </c>
      <c r="S3293" s="34">
        <v>347</v>
      </c>
      <c r="T3293" s="34">
        <v>118.35</v>
      </c>
      <c r="U3293" s="34">
        <v>73.7</v>
      </c>
      <c r="V3293" s="34"/>
      <c r="Y3293" s="78"/>
    </row>
    <row r="3294" spans="1:25" outlineLevel="1" x14ac:dyDescent="0.2">
      <c r="A3294" s="27">
        <f t="shared" si="776"/>
        <v>3289</v>
      </c>
      <c r="B3294" s="50">
        <f t="shared" si="777"/>
        <v>44544</v>
      </c>
      <c r="C3294" s="34">
        <v>108.25</v>
      </c>
      <c r="D3294" s="34">
        <v>128.94999999999999</v>
      </c>
      <c r="E3294" s="34">
        <v>1.8</v>
      </c>
      <c r="F3294" s="34">
        <v>26.15</v>
      </c>
      <c r="G3294" s="34">
        <v>12.65</v>
      </c>
      <c r="H3294" s="34">
        <v>292.75</v>
      </c>
      <c r="I3294" s="34">
        <v>327</v>
      </c>
      <c r="J3294" s="34"/>
      <c r="K3294" s="24">
        <f t="shared" si="745"/>
        <v>92.484000000000009</v>
      </c>
      <c r="L3294" s="34"/>
      <c r="M3294" s="24">
        <v>13.66</v>
      </c>
      <c r="N3294" s="76">
        <f t="shared" si="778"/>
        <v>0.14770122399550192</v>
      </c>
      <c r="O3294" s="34"/>
      <c r="P3294" s="34"/>
      <c r="Q3294" s="34"/>
      <c r="R3294" s="34">
        <v>341.5</v>
      </c>
      <c r="S3294" s="34">
        <v>347</v>
      </c>
      <c r="T3294" s="34">
        <v>116.35</v>
      </c>
      <c r="U3294" s="34">
        <v>71.7</v>
      </c>
      <c r="V3294" s="34"/>
      <c r="Y3294" s="78"/>
    </row>
    <row r="3295" spans="1:25" outlineLevel="1" x14ac:dyDescent="0.2">
      <c r="A3295" s="27">
        <f t="shared" si="776"/>
        <v>3290</v>
      </c>
      <c r="B3295" s="50">
        <f t="shared" si="777"/>
        <v>44545</v>
      </c>
      <c r="C3295" s="34">
        <v>109.7</v>
      </c>
      <c r="D3295" s="34">
        <v>128.19999999999999</v>
      </c>
      <c r="E3295" s="34">
        <v>1.8</v>
      </c>
      <c r="F3295" s="34">
        <v>24.5</v>
      </c>
      <c r="G3295" s="34">
        <v>10</v>
      </c>
      <c r="H3295" s="34">
        <v>293.25</v>
      </c>
      <c r="I3295" s="34">
        <v>325</v>
      </c>
      <c r="J3295" s="34"/>
      <c r="K3295" s="24">
        <f t="shared" si="745"/>
        <v>93.443999999999988</v>
      </c>
      <c r="L3295" s="34"/>
      <c r="M3295" s="24">
        <v>13.63</v>
      </c>
      <c r="N3295" s="76">
        <f t="shared" si="778"/>
        <v>0.14586276272419849</v>
      </c>
      <c r="O3295" s="34"/>
      <c r="P3295" s="34"/>
      <c r="Q3295" s="34"/>
      <c r="R3295" s="34">
        <v>341.5</v>
      </c>
      <c r="S3295" s="34">
        <v>346.5</v>
      </c>
      <c r="T3295" s="34">
        <v>114.6</v>
      </c>
      <c r="U3295" s="34">
        <v>69.8</v>
      </c>
      <c r="V3295" s="34"/>
      <c r="Y3295" s="78"/>
    </row>
    <row r="3296" spans="1:25" outlineLevel="1" x14ac:dyDescent="0.2">
      <c r="A3296" s="27">
        <f t="shared" si="776"/>
        <v>3291</v>
      </c>
      <c r="B3296" s="50">
        <f t="shared" si="777"/>
        <v>44546</v>
      </c>
      <c r="C3296" s="34">
        <v>114.7</v>
      </c>
      <c r="D3296" s="34">
        <v>133.69999999999999</v>
      </c>
      <c r="E3296" s="34">
        <v>1.9</v>
      </c>
      <c r="F3296" s="34">
        <v>23</v>
      </c>
      <c r="G3296" s="34">
        <v>9</v>
      </c>
      <c r="H3296" s="34">
        <v>293.25</v>
      </c>
      <c r="I3296" s="34">
        <v>319</v>
      </c>
      <c r="J3296" s="34"/>
      <c r="K3296" s="24">
        <f t="shared" si="745"/>
        <v>100.00399999999999</v>
      </c>
      <c r="L3296" s="34"/>
      <c r="M3296" s="24">
        <v>14.16</v>
      </c>
      <c r="N3296" s="76">
        <f t="shared" si="778"/>
        <v>0.14159433622655096</v>
      </c>
      <c r="O3296" s="34"/>
      <c r="P3296" s="34"/>
      <c r="Q3296" s="34"/>
      <c r="R3296" s="34">
        <v>341.5</v>
      </c>
      <c r="S3296" s="34">
        <v>345</v>
      </c>
      <c r="T3296" s="34">
        <v>119.05</v>
      </c>
      <c r="U3296" s="34">
        <v>72.099999999999994</v>
      </c>
      <c r="V3296" s="34"/>
      <c r="Y3296" s="78"/>
    </row>
    <row r="3297" spans="1:25" outlineLevel="1" x14ac:dyDescent="0.2">
      <c r="A3297" s="27">
        <f t="shared" si="776"/>
        <v>3292</v>
      </c>
      <c r="B3297" s="50">
        <f t="shared" si="777"/>
        <v>44547</v>
      </c>
      <c r="C3297" s="34">
        <v>118.25</v>
      </c>
      <c r="D3297" s="34">
        <v>137.25</v>
      </c>
      <c r="E3297" s="34">
        <v>1.95</v>
      </c>
      <c r="F3297" s="34">
        <v>22.25</v>
      </c>
      <c r="G3297" s="34">
        <v>9</v>
      </c>
      <c r="H3297" s="34">
        <v>293.25</v>
      </c>
      <c r="I3297" s="34">
        <v>318</v>
      </c>
      <c r="J3297" s="34"/>
      <c r="K3297" s="24">
        <f t="shared" si="745"/>
        <v>104.02000000000001</v>
      </c>
      <c r="L3297" s="34"/>
      <c r="M3297" s="24">
        <v>14</v>
      </c>
      <c r="N3297" s="76">
        <f t="shared" si="778"/>
        <v>0.13458950201884251</v>
      </c>
      <c r="O3297" s="34"/>
      <c r="P3297" s="34"/>
      <c r="Q3297" s="34"/>
      <c r="R3297" s="34">
        <v>341.5</v>
      </c>
      <c r="S3297" s="34">
        <v>344.5</v>
      </c>
      <c r="T3297" s="34">
        <v>122.65</v>
      </c>
      <c r="U3297" s="34">
        <v>73.55</v>
      </c>
      <c r="V3297" s="34"/>
      <c r="Y3297" s="78"/>
    </row>
    <row r="3298" spans="1:25" outlineLevel="1" x14ac:dyDescent="0.2">
      <c r="A3298" s="27">
        <f t="shared" si="776"/>
        <v>3293</v>
      </c>
      <c r="B3298" s="50">
        <f>B3297+3</f>
        <v>44550</v>
      </c>
      <c r="C3298" s="34">
        <v>123.2</v>
      </c>
      <c r="D3298" s="34">
        <v>142.19999999999999</v>
      </c>
      <c r="E3298" s="34">
        <v>2.0499999999999998</v>
      </c>
      <c r="F3298" s="34">
        <v>22</v>
      </c>
      <c r="G3298" s="34">
        <v>9.8000000000000007</v>
      </c>
      <c r="H3298" s="34">
        <v>293.25</v>
      </c>
      <c r="I3298" s="34">
        <v>316</v>
      </c>
      <c r="J3298" s="34"/>
      <c r="K3298" s="24">
        <f t="shared" si="745"/>
        <v>108.82399999999998</v>
      </c>
      <c r="L3298" s="34"/>
      <c r="M3298" s="24">
        <v>13.68</v>
      </c>
      <c r="N3298" s="76">
        <f t="shared" ref="N3298:N3307" si="779">+M3298/K3298</f>
        <v>0.12570756450782916</v>
      </c>
      <c r="O3298" s="34"/>
      <c r="P3298" s="34"/>
      <c r="Q3298" s="34"/>
      <c r="R3298" s="34">
        <v>341.5</v>
      </c>
      <c r="S3298" s="34">
        <v>344.5</v>
      </c>
      <c r="T3298" s="34">
        <v>127.7</v>
      </c>
      <c r="U3298" s="34">
        <v>77</v>
      </c>
      <c r="V3298" s="34"/>
      <c r="Y3298" s="78"/>
    </row>
    <row r="3299" spans="1:25" outlineLevel="1" x14ac:dyDescent="0.2">
      <c r="A3299" s="27">
        <f t="shared" si="776"/>
        <v>3294</v>
      </c>
      <c r="B3299" s="50">
        <f t="shared" si="777"/>
        <v>44551</v>
      </c>
      <c r="C3299" s="34">
        <v>123.8</v>
      </c>
      <c r="D3299" s="34">
        <v>143.94999999999999</v>
      </c>
      <c r="E3299" s="34">
        <v>2.0499999999999998</v>
      </c>
      <c r="F3299" s="34">
        <v>22.15</v>
      </c>
      <c r="G3299" s="34">
        <v>9.4499999999999993</v>
      </c>
      <c r="H3299" s="34">
        <v>294.25</v>
      </c>
      <c r="I3299" s="34">
        <v>315</v>
      </c>
      <c r="J3299" s="34"/>
      <c r="K3299" s="24">
        <f t="shared" si="745"/>
        <v>110.28399999999999</v>
      </c>
      <c r="L3299" s="34"/>
      <c r="M3299" s="24">
        <v>14.02</v>
      </c>
      <c r="N3299" s="76">
        <f t="shared" si="779"/>
        <v>0.12712632838852417</v>
      </c>
      <c r="O3299" s="34"/>
      <c r="P3299" s="34"/>
      <c r="Q3299" s="34"/>
      <c r="R3299" s="34">
        <v>342.5</v>
      </c>
      <c r="S3299" s="34">
        <v>344.5</v>
      </c>
      <c r="T3299" s="34">
        <v>128.30000000000001</v>
      </c>
      <c r="U3299" s="34">
        <v>77.75</v>
      </c>
      <c r="V3299" s="34"/>
      <c r="Y3299" s="78"/>
    </row>
    <row r="3300" spans="1:25" outlineLevel="1" x14ac:dyDescent="0.2">
      <c r="A3300" s="27">
        <f t="shared" si="776"/>
        <v>3295</v>
      </c>
      <c r="B3300" s="50">
        <f t="shared" si="777"/>
        <v>44552</v>
      </c>
      <c r="C3300" s="34">
        <v>122.6</v>
      </c>
      <c r="D3300" s="34">
        <v>143.30000000000001</v>
      </c>
      <c r="E3300" s="34">
        <v>2.0499999999999998</v>
      </c>
      <c r="F3300" s="34">
        <v>22.15</v>
      </c>
      <c r="G3300" s="34">
        <v>9.1</v>
      </c>
      <c r="H3300" s="34">
        <v>298.75</v>
      </c>
      <c r="I3300" s="34">
        <v>313.5</v>
      </c>
      <c r="J3300" s="34"/>
      <c r="K3300" s="24">
        <f t="shared" si="745"/>
        <v>109.68600000000001</v>
      </c>
      <c r="L3300" s="34"/>
      <c r="M3300" s="24">
        <v>14.12</v>
      </c>
      <c r="N3300" s="76">
        <f t="shared" si="779"/>
        <v>0.12873110515471436</v>
      </c>
      <c r="O3300" s="34"/>
      <c r="P3300" s="34"/>
      <c r="Q3300" s="34"/>
      <c r="R3300" s="34">
        <v>349.5</v>
      </c>
      <c r="S3300" s="34">
        <v>343.5</v>
      </c>
      <c r="T3300" s="34">
        <v>127.05</v>
      </c>
      <c r="U3300" s="34">
        <v>77</v>
      </c>
      <c r="V3300" s="34"/>
      <c r="Y3300" s="78"/>
    </row>
    <row r="3301" spans="1:25" outlineLevel="1" x14ac:dyDescent="0.2">
      <c r="A3301" s="27">
        <f t="shared" si="776"/>
        <v>3296</v>
      </c>
      <c r="B3301" s="50">
        <f t="shared" si="777"/>
        <v>44553</v>
      </c>
      <c r="C3301" s="34">
        <v>123.75</v>
      </c>
      <c r="D3301" s="34">
        <v>144.44999999999999</v>
      </c>
      <c r="E3301" s="34">
        <v>2.0499999999999998</v>
      </c>
      <c r="F3301" s="34">
        <v>22.25</v>
      </c>
      <c r="G3301" s="34">
        <v>8.8000000000000007</v>
      </c>
      <c r="H3301" s="34">
        <v>301.5</v>
      </c>
      <c r="I3301" s="34">
        <v>312</v>
      </c>
      <c r="J3301" s="34"/>
      <c r="K3301" s="24">
        <f t="shared" si="745"/>
        <v>110.64400000000001</v>
      </c>
      <c r="L3301" s="34"/>
      <c r="M3301" s="24">
        <v>13.91</v>
      </c>
      <c r="N3301" s="76">
        <f t="shared" si="779"/>
        <v>0.12571852066085823</v>
      </c>
      <c r="O3301" s="34"/>
      <c r="P3301" s="34"/>
      <c r="Q3301" s="34"/>
      <c r="R3301" s="34">
        <v>351</v>
      </c>
      <c r="S3301" s="34">
        <v>342.5</v>
      </c>
      <c r="T3301" s="34">
        <v>128.25</v>
      </c>
      <c r="U3301" s="34">
        <v>76.05</v>
      </c>
      <c r="V3301" s="34"/>
      <c r="Y3301" s="78"/>
    </row>
    <row r="3302" spans="1:25" outlineLevel="1" x14ac:dyDescent="0.2">
      <c r="A3302" s="27">
        <f t="shared" si="776"/>
        <v>3297</v>
      </c>
      <c r="B3302" s="50">
        <f t="shared" si="777"/>
        <v>44554</v>
      </c>
      <c r="C3302" s="34">
        <v>125.05</v>
      </c>
      <c r="D3302" s="34">
        <v>145.75</v>
      </c>
      <c r="E3302" s="34">
        <v>2.0499999999999998</v>
      </c>
      <c r="F3302" s="34">
        <v>21.2</v>
      </c>
      <c r="G3302" s="34">
        <v>8.8000000000000007</v>
      </c>
      <c r="H3302" s="34">
        <v>301.5</v>
      </c>
      <c r="I3302" s="34">
        <v>310.5</v>
      </c>
      <c r="J3302" s="34"/>
      <c r="K3302" s="24">
        <f t="shared" si="745"/>
        <v>112.89</v>
      </c>
      <c r="L3302" s="34"/>
      <c r="M3302" s="24">
        <v>13.91</v>
      </c>
      <c r="N3302" s="76">
        <f t="shared" si="779"/>
        <v>0.12321729116839401</v>
      </c>
      <c r="O3302" s="34"/>
      <c r="P3302" s="34"/>
      <c r="Q3302" s="34"/>
      <c r="R3302" s="34">
        <v>351</v>
      </c>
      <c r="S3302" s="34">
        <v>341.5</v>
      </c>
      <c r="T3302" s="34">
        <v>129.85</v>
      </c>
      <c r="U3302" s="34">
        <v>77.7</v>
      </c>
      <c r="V3302" s="34"/>
      <c r="Y3302" s="78"/>
    </row>
    <row r="3303" spans="1:25" outlineLevel="1" x14ac:dyDescent="0.2">
      <c r="A3303" s="27">
        <f t="shared" si="776"/>
        <v>3298</v>
      </c>
      <c r="B3303" s="50">
        <f>B3302+3</f>
        <v>44557</v>
      </c>
      <c r="C3303" s="75">
        <v>125.05</v>
      </c>
      <c r="D3303" s="75">
        <v>145.75</v>
      </c>
      <c r="E3303" s="75">
        <v>2.0499999999999998</v>
      </c>
      <c r="F3303" s="75">
        <v>21.2</v>
      </c>
      <c r="G3303" s="75">
        <v>8.8000000000000007</v>
      </c>
      <c r="H3303" s="75">
        <v>301.5</v>
      </c>
      <c r="I3303" s="75">
        <v>310.5</v>
      </c>
      <c r="J3303" s="34"/>
      <c r="K3303" s="91">
        <f t="shared" si="745"/>
        <v>112.89</v>
      </c>
      <c r="L3303" s="34"/>
      <c r="M3303" s="24">
        <v>14.05</v>
      </c>
      <c r="N3303" s="76">
        <f t="shared" si="779"/>
        <v>0.12445743644255471</v>
      </c>
      <c r="O3303" s="34"/>
      <c r="P3303" s="34"/>
      <c r="Q3303" s="34"/>
      <c r="R3303" s="75">
        <v>351</v>
      </c>
      <c r="S3303" s="75">
        <v>341.5</v>
      </c>
      <c r="T3303" s="75">
        <v>129.85</v>
      </c>
      <c r="U3303" s="75">
        <v>77.7</v>
      </c>
      <c r="V3303" s="34"/>
      <c r="Y3303" s="78"/>
    </row>
    <row r="3304" spans="1:25" outlineLevel="1" x14ac:dyDescent="0.2">
      <c r="A3304" s="27">
        <f t="shared" si="776"/>
        <v>3299</v>
      </c>
      <c r="B3304" s="50">
        <f t="shared" si="777"/>
        <v>44558</v>
      </c>
      <c r="C3304" s="34">
        <v>117.7</v>
      </c>
      <c r="D3304" s="34">
        <v>138.4</v>
      </c>
      <c r="E3304" s="34">
        <v>1.95</v>
      </c>
      <c r="F3304" s="34">
        <v>21.2</v>
      </c>
      <c r="G3304" s="34">
        <v>9</v>
      </c>
      <c r="H3304" s="34">
        <v>307.5</v>
      </c>
      <c r="I3304" s="34">
        <v>308.5</v>
      </c>
      <c r="J3304" s="34"/>
      <c r="K3304" s="24">
        <f t="shared" si="745"/>
        <v>106.12800000000001</v>
      </c>
      <c r="L3304" s="34"/>
      <c r="M3304" s="24">
        <v>13.6</v>
      </c>
      <c r="N3304" s="76">
        <f t="shared" si="779"/>
        <v>0.12814714307251618</v>
      </c>
      <c r="O3304" s="34"/>
      <c r="P3304" s="34"/>
      <c r="Q3304" s="34"/>
      <c r="R3304" s="34">
        <v>357</v>
      </c>
      <c r="S3304" s="34">
        <v>340.5</v>
      </c>
      <c r="T3304" s="34">
        <v>122.4</v>
      </c>
      <c r="U3304" s="34">
        <v>72.95</v>
      </c>
      <c r="V3304" s="34"/>
      <c r="Y3304" s="78"/>
    </row>
    <row r="3305" spans="1:25" outlineLevel="1" x14ac:dyDescent="0.2">
      <c r="A3305" s="27">
        <f t="shared" si="776"/>
        <v>3300</v>
      </c>
      <c r="B3305" s="50">
        <f t="shared" si="777"/>
        <v>44559</v>
      </c>
      <c r="C3305" s="34">
        <v>118.05</v>
      </c>
      <c r="D3305" s="34">
        <v>138.75</v>
      </c>
      <c r="E3305" s="34">
        <v>1.95</v>
      </c>
      <c r="F3305" s="34">
        <v>21.2</v>
      </c>
      <c r="G3305" s="34">
        <v>8.9499999999999993</v>
      </c>
      <c r="H3305" s="34">
        <v>307.75</v>
      </c>
      <c r="I3305" s="34">
        <v>306.5</v>
      </c>
      <c r="J3305" s="34"/>
      <c r="K3305" s="24">
        <f t="shared" si="745"/>
        <v>106.45</v>
      </c>
      <c r="L3305" s="34"/>
      <c r="M3305" s="24">
        <v>13.53</v>
      </c>
      <c r="N3305" s="76">
        <f t="shared" si="779"/>
        <v>0.12710192578675433</v>
      </c>
      <c r="O3305" s="34"/>
      <c r="P3305" s="34"/>
      <c r="Q3305" s="34"/>
      <c r="R3305" s="34">
        <v>357.25</v>
      </c>
      <c r="S3305" s="34">
        <v>339.5</v>
      </c>
      <c r="T3305" s="34">
        <v>121</v>
      </c>
      <c r="U3305" s="34">
        <v>72.05</v>
      </c>
      <c r="V3305" s="34"/>
      <c r="Y3305" s="78"/>
    </row>
    <row r="3306" spans="1:25" outlineLevel="1" x14ac:dyDescent="0.2">
      <c r="A3306" s="27">
        <f t="shared" si="776"/>
        <v>3301</v>
      </c>
      <c r="B3306" s="50">
        <f t="shared" si="777"/>
        <v>44560</v>
      </c>
      <c r="C3306" s="34">
        <v>117.25</v>
      </c>
      <c r="D3306" s="34">
        <v>138.25</v>
      </c>
      <c r="E3306" s="34">
        <v>1.95</v>
      </c>
      <c r="F3306" s="34">
        <v>21.75</v>
      </c>
      <c r="G3306" s="34">
        <v>9.25</v>
      </c>
      <c r="H3306" s="34">
        <v>307.75</v>
      </c>
      <c r="I3306" s="34">
        <v>304.5</v>
      </c>
      <c r="J3306" s="34"/>
      <c r="K3306" s="24">
        <f t="shared" si="745"/>
        <v>105.44000000000001</v>
      </c>
      <c r="L3306" s="34"/>
      <c r="M3306" s="24">
        <v>14.08</v>
      </c>
      <c r="N3306" s="76">
        <f t="shared" si="779"/>
        <v>0.13353566009104703</v>
      </c>
      <c r="O3306" s="34"/>
      <c r="P3306" s="34"/>
      <c r="Q3306" s="34"/>
      <c r="R3306" s="34">
        <v>357.25</v>
      </c>
      <c r="S3306" s="34">
        <v>338.5</v>
      </c>
      <c r="T3306" s="34">
        <v>120.2</v>
      </c>
      <c r="U3306" s="34">
        <v>72.45</v>
      </c>
      <c r="V3306" s="34"/>
      <c r="Y3306" s="78"/>
    </row>
    <row r="3307" spans="1:25" outlineLevel="1" x14ac:dyDescent="0.2">
      <c r="A3307" s="27">
        <f t="shared" si="776"/>
        <v>3302</v>
      </c>
      <c r="B3307" s="50">
        <f t="shared" si="777"/>
        <v>44561</v>
      </c>
      <c r="C3307" s="34">
        <v>119</v>
      </c>
      <c r="D3307" s="34">
        <v>140</v>
      </c>
      <c r="E3307" s="34">
        <v>1.95</v>
      </c>
      <c r="F3307" s="34">
        <v>21.5</v>
      </c>
      <c r="G3307" s="34">
        <v>9.6999999999999993</v>
      </c>
      <c r="H3307" s="34">
        <v>307.75</v>
      </c>
      <c r="I3307" s="34">
        <v>302.5</v>
      </c>
      <c r="J3307" s="34"/>
      <c r="K3307" s="24">
        <f t="shared" si="745"/>
        <v>107.30000000000001</v>
      </c>
      <c r="L3307" s="34"/>
      <c r="M3307" s="24">
        <v>14.02</v>
      </c>
      <c r="N3307" s="76">
        <f t="shared" si="779"/>
        <v>0.13066169617893755</v>
      </c>
      <c r="O3307" s="34"/>
      <c r="P3307" s="34"/>
      <c r="Q3307" s="34"/>
      <c r="R3307" s="34">
        <v>357.25</v>
      </c>
      <c r="S3307" s="34">
        <v>337.5</v>
      </c>
      <c r="T3307" s="34">
        <v>122</v>
      </c>
      <c r="U3307" s="34">
        <v>77.45</v>
      </c>
      <c r="V3307" s="34"/>
      <c r="Y3307" s="78"/>
    </row>
    <row r="3308" spans="1:25" outlineLevel="1" x14ac:dyDescent="0.2">
      <c r="A3308" s="27">
        <f t="shared" si="776"/>
        <v>3303</v>
      </c>
      <c r="B3308" s="50">
        <f>B3307+3</f>
        <v>44564</v>
      </c>
      <c r="C3308" s="34">
        <v>119.5</v>
      </c>
      <c r="D3308" s="34">
        <v>140.5</v>
      </c>
      <c r="E3308" s="34">
        <v>2</v>
      </c>
      <c r="F3308" s="34">
        <v>22.5</v>
      </c>
      <c r="G3308" s="34">
        <v>9.5</v>
      </c>
      <c r="H3308" s="34">
        <v>308.75</v>
      </c>
      <c r="I3308" s="34">
        <v>302.5</v>
      </c>
      <c r="J3308" s="34"/>
      <c r="K3308" s="24">
        <f t="shared" si="745"/>
        <v>106.76000000000002</v>
      </c>
      <c r="L3308" s="34"/>
      <c r="M3308" s="24">
        <v>13.81</v>
      </c>
      <c r="N3308" s="76">
        <f t="shared" ref="N3308:N3312" si="780">+M3308/K3308</f>
        <v>0.12935556388160357</v>
      </c>
      <c r="O3308" s="34"/>
      <c r="P3308" s="34"/>
      <c r="Q3308" s="34"/>
      <c r="R3308" s="34">
        <v>357.75</v>
      </c>
      <c r="S3308" s="34">
        <v>337.5</v>
      </c>
      <c r="T3308" s="34">
        <v>122.5</v>
      </c>
      <c r="U3308" s="34">
        <v>79.2</v>
      </c>
      <c r="V3308" s="34"/>
      <c r="Y3308" s="78"/>
    </row>
    <row r="3309" spans="1:25" outlineLevel="1" x14ac:dyDescent="0.2">
      <c r="A3309" s="27">
        <f t="shared" si="776"/>
        <v>3304</v>
      </c>
      <c r="B3309" s="50">
        <f t="shared" si="777"/>
        <v>44565</v>
      </c>
      <c r="C3309" s="34">
        <v>122.9</v>
      </c>
      <c r="D3309" s="34">
        <v>143.9</v>
      </c>
      <c r="E3309" s="34">
        <v>2.0499999999999998</v>
      </c>
      <c r="F3309" s="34">
        <v>23</v>
      </c>
      <c r="G3309" s="34">
        <v>8.85</v>
      </c>
      <c r="H3309" s="34">
        <v>309.25</v>
      </c>
      <c r="I3309" s="34">
        <v>302.75</v>
      </c>
      <c r="J3309" s="34"/>
      <c r="K3309" s="24">
        <f t="shared" si="745"/>
        <v>109.38800000000001</v>
      </c>
      <c r="L3309" s="34"/>
      <c r="M3309" s="24">
        <v>13.55</v>
      </c>
      <c r="N3309" s="76">
        <f t="shared" si="780"/>
        <v>0.12387099133360149</v>
      </c>
      <c r="O3309" s="34"/>
      <c r="P3309" s="34"/>
      <c r="Q3309" s="34"/>
      <c r="R3309" s="34">
        <v>358</v>
      </c>
      <c r="S3309" s="34">
        <v>337.5</v>
      </c>
      <c r="T3309" s="34">
        <v>126.55</v>
      </c>
      <c r="U3309" s="34">
        <v>78.75</v>
      </c>
      <c r="V3309" s="34"/>
      <c r="Y3309" s="78"/>
    </row>
    <row r="3310" spans="1:25" outlineLevel="1" x14ac:dyDescent="0.2">
      <c r="A3310" s="27">
        <f t="shared" si="776"/>
        <v>3305</v>
      </c>
      <c r="B3310" s="50">
        <f t="shared" si="777"/>
        <v>44566</v>
      </c>
      <c r="C3310" s="34">
        <v>125.35</v>
      </c>
      <c r="D3310" s="34">
        <v>146.85</v>
      </c>
      <c r="E3310" s="34">
        <v>2.0499999999999998</v>
      </c>
      <c r="F3310" s="34">
        <v>22.85</v>
      </c>
      <c r="G3310" s="34">
        <v>8.6</v>
      </c>
      <c r="H3310" s="34">
        <v>310.25</v>
      </c>
      <c r="I3310" s="34">
        <v>302.75</v>
      </c>
      <c r="J3310" s="34"/>
      <c r="K3310" s="24">
        <f t="shared" si="745"/>
        <v>112.25200000000001</v>
      </c>
      <c r="L3310" s="34"/>
      <c r="M3310" s="24">
        <v>13.66</v>
      </c>
      <c r="N3310" s="76">
        <f t="shared" si="780"/>
        <v>0.12169048212949435</v>
      </c>
      <c r="O3310" s="34"/>
      <c r="P3310" s="34"/>
      <c r="Q3310" s="34"/>
      <c r="R3310" s="34">
        <v>359</v>
      </c>
      <c r="S3310" s="34">
        <v>337.5</v>
      </c>
      <c r="T3310" s="34">
        <v>129.05000000000001</v>
      </c>
      <c r="U3310" s="34">
        <v>79.75</v>
      </c>
      <c r="V3310" s="34"/>
      <c r="Y3310" s="78"/>
    </row>
    <row r="3311" spans="1:25" outlineLevel="1" x14ac:dyDescent="0.2">
      <c r="A3311" s="27">
        <f t="shared" si="776"/>
        <v>3306</v>
      </c>
      <c r="B3311" s="50">
        <f t="shared" si="777"/>
        <v>44567</v>
      </c>
      <c r="C3311" s="34">
        <v>128.25</v>
      </c>
      <c r="D3311" s="34">
        <v>152.15</v>
      </c>
      <c r="E3311" s="34">
        <v>2.1</v>
      </c>
      <c r="F3311" s="34">
        <v>21.9</v>
      </c>
      <c r="G3311" s="34">
        <v>9.1</v>
      </c>
      <c r="H3311" s="34">
        <v>325</v>
      </c>
      <c r="I3311" s="34">
        <v>326</v>
      </c>
      <c r="J3311" s="34"/>
      <c r="K3311" s="24">
        <f t="shared" si="745"/>
        <v>118.078</v>
      </c>
      <c r="L3311" s="34"/>
      <c r="M3311" s="24">
        <v>14.01</v>
      </c>
      <c r="N3311" s="76">
        <f t="shared" si="780"/>
        <v>0.11865038364470942</v>
      </c>
      <c r="O3311" s="34"/>
      <c r="P3311" s="34"/>
      <c r="Q3311" s="34"/>
      <c r="R3311" s="34">
        <v>369</v>
      </c>
      <c r="S3311" s="34">
        <v>357.5</v>
      </c>
      <c r="T3311" s="34">
        <v>132</v>
      </c>
      <c r="U3311" s="34">
        <v>81.599999999999994</v>
      </c>
      <c r="V3311" s="34"/>
      <c r="Y3311" s="78"/>
    </row>
    <row r="3312" spans="1:25" outlineLevel="1" x14ac:dyDescent="0.2">
      <c r="A3312" s="27">
        <f t="shared" si="776"/>
        <v>3307</v>
      </c>
      <c r="B3312" s="50">
        <f t="shared" si="777"/>
        <v>44568</v>
      </c>
      <c r="C3312" s="34">
        <v>127.3</v>
      </c>
      <c r="D3312" s="34">
        <v>151.19999999999999</v>
      </c>
      <c r="E3312" s="34">
        <v>2.1</v>
      </c>
      <c r="F3312" s="34">
        <v>21.9</v>
      </c>
      <c r="G3312" s="34">
        <v>9.6</v>
      </c>
      <c r="H3312" s="34">
        <v>329</v>
      </c>
      <c r="I3312" s="34">
        <v>344</v>
      </c>
      <c r="J3312" s="34"/>
      <c r="K3312" s="24">
        <f t="shared" si="745"/>
        <v>117.20399999999998</v>
      </c>
      <c r="L3312" s="34"/>
      <c r="M3312" s="24">
        <v>14.81</v>
      </c>
      <c r="N3312" s="76">
        <f t="shared" si="780"/>
        <v>0.12636087505545887</v>
      </c>
      <c r="O3312" s="34"/>
      <c r="P3312" s="34"/>
      <c r="Q3312" s="34"/>
      <c r="R3312" s="34">
        <v>371</v>
      </c>
      <c r="S3312" s="34">
        <v>375.5</v>
      </c>
      <c r="T3312" s="34">
        <v>131.05000000000001</v>
      </c>
      <c r="U3312" s="34">
        <v>81.7</v>
      </c>
      <c r="V3312" s="34"/>
      <c r="Y3312" s="78"/>
    </row>
    <row r="3313" spans="1:25" outlineLevel="1" x14ac:dyDescent="0.2">
      <c r="A3313" s="27">
        <f t="shared" si="776"/>
        <v>3308</v>
      </c>
      <c r="B3313" s="50">
        <f>B3312+3</f>
        <v>44571</v>
      </c>
      <c r="C3313" s="34">
        <v>125.45</v>
      </c>
      <c r="D3313" s="34">
        <v>149.44999999999999</v>
      </c>
      <c r="E3313" s="34">
        <v>2.0499999999999998</v>
      </c>
      <c r="F3313" s="34">
        <v>21.75</v>
      </c>
      <c r="G3313" s="34">
        <v>10.1</v>
      </c>
      <c r="H3313" s="34">
        <v>336</v>
      </c>
      <c r="I3313" s="34">
        <v>348</v>
      </c>
      <c r="J3313" s="34"/>
      <c r="K3313" s="24">
        <f t="shared" si="745"/>
        <v>115.744</v>
      </c>
      <c r="L3313" s="34"/>
      <c r="M3313" s="24">
        <v>14.65</v>
      </c>
      <c r="N3313" s="76">
        <f t="shared" ref="N3313:N3317" si="781">+M3313/K3313</f>
        <v>0.12657243572021012</v>
      </c>
      <c r="O3313" s="34"/>
      <c r="P3313" s="34"/>
      <c r="Q3313" s="34"/>
      <c r="R3313" s="34">
        <v>378</v>
      </c>
      <c r="S3313" s="34">
        <v>380</v>
      </c>
      <c r="T3313" s="34">
        <v>129.15</v>
      </c>
      <c r="U3313" s="34">
        <v>81.05</v>
      </c>
      <c r="V3313" s="34"/>
      <c r="Y3313" s="78"/>
    </row>
    <row r="3314" spans="1:25" outlineLevel="1" x14ac:dyDescent="0.2">
      <c r="A3314" s="27">
        <f t="shared" si="776"/>
        <v>3309</v>
      </c>
      <c r="B3314" s="50">
        <f t="shared" si="777"/>
        <v>44572</v>
      </c>
      <c r="C3314" s="34">
        <v>128.6</v>
      </c>
      <c r="D3314" s="34">
        <v>157.6</v>
      </c>
      <c r="E3314" s="34">
        <v>2.1</v>
      </c>
      <c r="F3314" s="34">
        <v>21.6</v>
      </c>
      <c r="G3314" s="34">
        <v>8.8000000000000007</v>
      </c>
      <c r="H3314" s="34">
        <v>340</v>
      </c>
      <c r="I3314" s="34">
        <v>348</v>
      </c>
      <c r="J3314" s="34"/>
      <c r="K3314" s="24">
        <f t="shared" si="745"/>
        <v>123.392</v>
      </c>
      <c r="L3314" s="34"/>
      <c r="M3314" s="24">
        <v>15.24</v>
      </c>
      <c r="N3314" s="76">
        <f t="shared" si="781"/>
        <v>0.1235088174273859</v>
      </c>
      <c r="O3314" s="34"/>
      <c r="P3314" s="34"/>
      <c r="Q3314" s="34"/>
      <c r="R3314" s="34">
        <v>385</v>
      </c>
      <c r="S3314" s="34">
        <v>380</v>
      </c>
      <c r="T3314" s="34">
        <v>132.35</v>
      </c>
      <c r="U3314" s="34">
        <v>81.849999999999994</v>
      </c>
      <c r="V3314" s="34"/>
      <c r="Y3314" s="78"/>
    </row>
    <row r="3315" spans="1:25" outlineLevel="1" x14ac:dyDescent="0.2">
      <c r="A3315" s="27">
        <f t="shared" si="776"/>
        <v>3310</v>
      </c>
      <c r="B3315" s="50">
        <f t="shared" si="777"/>
        <v>44573</v>
      </c>
      <c r="C3315" s="34">
        <v>131.6</v>
      </c>
      <c r="D3315" s="34">
        <v>160.6</v>
      </c>
      <c r="E3315" s="34">
        <v>2.15</v>
      </c>
      <c r="F3315" s="34">
        <v>20.9</v>
      </c>
      <c r="G3315" s="34">
        <v>8.1999999999999993</v>
      </c>
      <c r="H3315" s="34">
        <v>349</v>
      </c>
      <c r="I3315" s="34">
        <v>358</v>
      </c>
      <c r="J3315" s="34"/>
      <c r="K3315" s="24">
        <f t="shared" si="745"/>
        <v>126.852</v>
      </c>
      <c r="L3315" s="34"/>
      <c r="M3315" s="24">
        <v>15.55</v>
      </c>
      <c r="N3315" s="76">
        <f t="shared" si="781"/>
        <v>0.12258379844227919</v>
      </c>
      <c r="O3315" s="34"/>
      <c r="P3315" s="34"/>
      <c r="Q3315" s="34"/>
      <c r="R3315" s="34">
        <v>394</v>
      </c>
      <c r="S3315" s="34">
        <v>395</v>
      </c>
      <c r="T3315" s="34">
        <v>135.9</v>
      </c>
      <c r="U3315" s="34">
        <v>83.65</v>
      </c>
      <c r="V3315" s="34"/>
      <c r="Y3315" s="78"/>
    </row>
    <row r="3316" spans="1:25" outlineLevel="1" x14ac:dyDescent="0.2">
      <c r="A3316" s="27">
        <f t="shared" si="776"/>
        <v>3311</v>
      </c>
      <c r="B3316" s="50">
        <f t="shared" si="777"/>
        <v>44574</v>
      </c>
      <c r="C3316" s="34">
        <v>127.95</v>
      </c>
      <c r="D3316" s="34">
        <v>156.94999999999999</v>
      </c>
      <c r="E3316" s="34">
        <v>2.1</v>
      </c>
      <c r="F3316" s="34">
        <v>20</v>
      </c>
      <c r="G3316" s="34">
        <v>7.45</v>
      </c>
      <c r="H3316" s="34">
        <v>358</v>
      </c>
      <c r="I3316" s="34">
        <v>365</v>
      </c>
      <c r="J3316" s="34"/>
      <c r="K3316" s="24">
        <f t="shared" si="745"/>
        <v>124.39400000000001</v>
      </c>
      <c r="L3316" s="34"/>
      <c r="M3316" s="24">
        <v>15.3</v>
      </c>
      <c r="N3316" s="76">
        <f t="shared" si="781"/>
        <v>0.12299628599450134</v>
      </c>
      <c r="O3316" s="34"/>
      <c r="P3316" s="34"/>
      <c r="Q3316" s="34"/>
      <c r="R3316" s="34">
        <v>404</v>
      </c>
      <c r="S3316" s="34">
        <v>402</v>
      </c>
      <c r="T3316" s="34">
        <v>132.15</v>
      </c>
      <c r="U3316" s="34">
        <v>80.8</v>
      </c>
      <c r="V3316" s="34"/>
      <c r="Y3316" s="78"/>
    </row>
    <row r="3317" spans="1:25" outlineLevel="1" x14ac:dyDescent="0.2">
      <c r="A3317" s="27">
        <f t="shared" si="776"/>
        <v>3312</v>
      </c>
      <c r="B3317" s="50">
        <f t="shared" si="777"/>
        <v>44575</v>
      </c>
      <c r="C3317" s="34">
        <v>126.75</v>
      </c>
      <c r="D3317" s="34">
        <v>155.75</v>
      </c>
      <c r="E3317" s="34">
        <v>2.1</v>
      </c>
      <c r="F3317" s="34">
        <v>19</v>
      </c>
      <c r="G3317" s="34">
        <v>7</v>
      </c>
      <c r="H3317" s="34">
        <v>362</v>
      </c>
      <c r="I3317" s="34">
        <v>365</v>
      </c>
      <c r="J3317" s="34"/>
      <c r="K3317" s="24">
        <f t="shared" si="745"/>
        <v>124.28999999999999</v>
      </c>
      <c r="L3317" s="34"/>
      <c r="M3317" s="24">
        <v>15.38</v>
      </c>
      <c r="N3317" s="76">
        <f t="shared" si="781"/>
        <v>0.12374285944162847</v>
      </c>
      <c r="O3317" s="34"/>
      <c r="P3317" s="34"/>
      <c r="Q3317" s="34"/>
      <c r="R3317" s="34">
        <v>409</v>
      </c>
      <c r="S3317" s="34">
        <v>403</v>
      </c>
      <c r="T3317" s="34">
        <v>130.94999999999999</v>
      </c>
      <c r="U3317" s="34">
        <v>80.400000000000006</v>
      </c>
      <c r="V3317" s="34"/>
      <c r="Y3317" s="78"/>
    </row>
    <row r="3318" spans="1:25" outlineLevel="1" x14ac:dyDescent="0.2">
      <c r="A3318" s="27">
        <f t="shared" si="776"/>
        <v>3313</v>
      </c>
      <c r="B3318" s="50">
        <f>B3317+3</f>
        <v>44578</v>
      </c>
      <c r="C3318" s="34">
        <v>124</v>
      </c>
      <c r="D3318" s="34">
        <v>152.44999999999999</v>
      </c>
      <c r="E3318" s="34">
        <v>2.0499999999999998</v>
      </c>
      <c r="F3318" s="34">
        <v>19</v>
      </c>
      <c r="G3318" s="34">
        <v>7.35</v>
      </c>
      <c r="H3318" s="34">
        <v>364</v>
      </c>
      <c r="I3318" s="34">
        <v>365.5</v>
      </c>
      <c r="J3318" s="34"/>
      <c r="K3318" s="24">
        <f t="shared" si="745"/>
        <v>121.25399999999999</v>
      </c>
      <c r="L3318" s="34"/>
      <c r="M3318" s="24">
        <v>15.38</v>
      </c>
      <c r="N3318" s="76">
        <f t="shared" ref="N3318:N3322" si="782">+M3318/K3318</f>
        <v>0.12684117637356296</v>
      </c>
      <c r="O3318" s="34"/>
      <c r="P3318" s="34"/>
      <c r="Q3318" s="34"/>
      <c r="R3318" s="34">
        <v>411</v>
      </c>
      <c r="S3318" s="34">
        <v>404</v>
      </c>
      <c r="T3318" s="34">
        <v>128.15</v>
      </c>
      <c r="U3318" s="34">
        <v>80.05</v>
      </c>
      <c r="V3318" s="34"/>
      <c r="Y3318" s="78"/>
    </row>
    <row r="3319" spans="1:25" outlineLevel="1" x14ac:dyDescent="0.2">
      <c r="A3319" s="27">
        <f t="shared" si="776"/>
        <v>3314</v>
      </c>
      <c r="B3319" s="50">
        <f t="shared" si="777"/>
        <v>44579</v>
      </c>
      <c r="C3319" s="34">
        <v>127.3</v>
      </c>
      <c r="D3319" s="34">
        <v>157.55000000000001</v>
      </c>
      <c r="E3319" s="34">
        <v>2.1</v>
      </c>
      <c r="F3319" s="34">
        <v>18.899999999999999</v>
      </c>
      <c r="G3319" s="34">
        <v>7.7</v>
      </c>
      <c r="H3319" s="34">
        <v>373</v>
      </c>
      <c r="I3319" s="34">
        <v>366</v>
      </c>
      <c r="J3319" s="34"/>
      <c r="K3319" s="24">
        <f t="shared" si="745"/>
        <v>126.04600000000002</v>
      </c>
      <c r="L3319" s="34"/>
      <c r="M3319" s="24">
        <v>15.51</v>
      </c>
      <c r="N3319" s="76">
        <f t="shared" si="782"/>
        <v>0.12305031496437806</v>
      </c>
      <c r="O3319" s="34"/>
      <c r="P3319" s="34"/>
      <c r="Q3319" s="34"/>
      <c r="R3319" s="34">
        <v>420</v>
      </c>
      <c r="S3319" s="34">
        <v>405</v>
      </c>
      <c r="T3319" s="34">
        <v>131.5</v>
      </c>
      <c r="U3319" s="34">
        <v>81.900000000000006</v>
      </c>
      <c r="V3319" s="34"/>
      <c r="Y3319" s="78"/>
    </row>
    <row r="3320" spans="1:25" outlineLevel="1" x14ac:dyDescent="0.2">
      <c r="A3320" s="27">
        <f t="shared" si="776"/>
        <v>3315</v>
      </c>
      <c r="B3320" s="50">
        <f t="shared" si="777"/>
        <v>44580</v>
      </c>
      <c r="C3320" s="34">
        <v>130.19999999999999</v>
      </c>
      <c r="D3320" s="34">
        <v>160.44999999999999</v>
      </c>
      <c r="E3320" s="34">
        <v>2.15</v>
      </c>
      <c r="F3320" s="34">
        <v>18.5</v>
      </c>
      <c r="G3320" s="34">
        <v>7.7</v>
      </c>
      <c r="H3320" s="34">
        <v>383</v>
      </c>
      <c r="I3320" s="34">
        <v>366</v>
      </c>
      <c r="J3320" s="34"/>
      <c r="K3320" s="24">
        <f t="shared" si="745"/>
        <v>129.114</v>
      </c>
      <c r="L3320" s="34"/>
      <c r="M3320" s="24">
        <v>16.18</v>
      </c>
      <c r="N3320" s="76">
        <f t="shared" si="782"/>
        <v>0.1253156125594436</v>
      </c>
      <c r="O3320" s="34"/>
      <c r="P3320" s="34"/>
      <c r="Q3320" s="34"/>
      <c r="R3320" s="34">
        <v>430</v>
      </c>
      <c r="S3320" s="34">
        <v>405</v>
      </c>
      <c r="T3320" s="34">
        <v>134.94999999999999</v>
      </c>
      <c r="U3320" s="34">
        <v>84.5</v>
      </c>
      <c r="V3320" s="34"/>
      <c r="Y3320" s="78"/>
    </row>
    <row r="3321" spans="1:25" outlineLevel="1" x14ac:dyDescent="0.2">
      <c r="A3321" s="27">
        <f t="shared" si="776"/>
        <v>3316</v>
      </c>
      <c r="B3321" s="50">
        <f t="shared" si="777"/>
        <v>44581</v>
      </c>
      <c r="C3321" s="34">
        <v>133.65</v>
      </c>
      <c r="D3321" s="34">
        <v>163.9</v>
      </c>
      <c r="E3321" s="34">
        <v>2.2000000000000002</v>
      </c>
      <c r="F3321" s="34">
        <v>16.850000000000001</v>
      </c>
      <c r="G3321" s="34">
        <v>7</v>
      </c>
      <c r="H3321" s="34">
        <v>382</v>
      </c>
      <c r="I3321" s="34">
        <v>366</v>
      </c>
      <c r="J3321" s="34"/>
      <c r="K3321" s="24">
        <f t="shared" si="745"/>
        <v>133.93800000000002</v>
      </c>
      <c r="L3321" s="34"/>
      <c r="M3321" s="24">
        <v>15.99</v>
      </c>
      <c r="N3321" s="76">
        <f t="shared" si="782"/>
        <v>0.11938359539488419</v>
      </c>
      <c r="O3321" s="34"/>
      <c r="P3321" s="34"/>
      <c r="Q3321" s="34"/>
      <c r="R3321" s="34">
        <v>429</v>
      </c>
      <c r="S3321" s="34">
        <v>405.5</v>
      </c>
      <c r="T3321" s="34">
        <v>138.75</v>
      </c>
      <c r="U3321" s="34">
        <v>85.75</v>
      </c>
      <c r="V3321" s="34"/>
      <c r="Y3321" s="78"/>
    </row>
    <row r="3322" spans="1:25" outlineLevel="1" x14ac:dyDescent="0.2">
      <c r="A3322" s="27">
        <f t="shared" si="776"/>
        <v>3317</v>
      </c>
      <c r="B3322" s="50">
        <f t="shared" si="777"/>
        <v>44582</v>
      </c>
      <c r="C3322" s="34">
        <v>137.4</v>
      </c>
      <c r="D3322" s="34">
        <v>167.65</v>
      </c>
      <c r="E3322" s="34">
        <v>2.25</v>
      </c>
      <c r="F3322" s="34">
        <v>16.649999999999999</v>
      </c>
      <c r="G3322" s="34">
        <v>6.7</v>
      </c>
      <c r="H3322" s="34">
        <v>397</v>
      </c>
      <c r="I3322" s="34">
        <v>366</v>
      </c>
      <c r="J3322" s="34"/>
      <c r="K3322" s="24">
        <f t="shared" si="745"/>
        <v>137.58799999999999</v>
      </c>
      <c r="L3322" s="34"/>
      <c r="M3322" s="24">
        <v>15.6</v>
      </c>
      <c r="N3322" s="76">
        <f t="shared" si="782"/>
        <v>0.11338198098671395</v>
      </c>
      <c r="O3322" s="34"/>
      <c r="P3322" s="34"/>
      <c r="Q3322" s="34"/>
      <c r="R3322" s="34">
        <v>444</v>
      </c>
      <c r="S3322" s="34">
        <v>405.5</v>
      </c>
      <c r="T3322" s="34">
        <v>142.55000000000001</v>
      </c>
      <c r="U3322" s="34">
        <v>87.85</v>
      </c>
      <c r="V3322" s="34"/>
      <c r="Y3322" s="78"/>
    </row>
    <row r="3323" spans="1:25" outlineLevel="1" x14ac:dyDescent="0.2">
      <c r="A3323" s="27">
        <f t="shared" si="776"/>
        <v>3318</v>
      </c>
      <c r="B3323" s="50">
        <f>B3322+3</f>
        <v>44585</v>
      </c>
      <c r="C3323" s="34">
        <v>133.69999999999999</v>
      </c>
      <c r="D3323" s="34">
        <v>163.69999999999999</v>
      </c>
      <c r="E3323" s="34">
        <v>2.2000000000000002</v>
      </c>
      <c r="F3323" s="34">
        <v>16.95</v>
      </c>
      <c r="G3323" s="34">
        <v>6.75</v>
      </c>
      <c r="H3323" s="34">
        <v>397.5</v>
      </c>
      <c r="I3323" s="34">
        <v>366</v>
      </c>
      <c r="J3323" s="34"/>
      <c r="K3323" s="24">
        <f t="shared" ref="K3323:K3332" si="783">+D3323*0.92-F3323</f>
        <v>133.654</v>
      </c>
      <c r="L3323" s="34"/>
      <c r="M3323" s="24">
        <v>15.31</v>
      </c>
      <c r="N3323" s="76">
        <f t="shared" ref="N3323:N3332" si="784">+M3323/K3323</f>
        <v>0.11454950843222052</v>
      </c>
      <c r="O3323" s="34"/>
      <c r="P3323" s="34"/>
      <c r="Q3323" s="34"/>
      <c r="R3323" s="34">
        <v>444.5</v>
      </c>
      <c r="S3323" s="34">
        <v>406</v>
      </c>
      <c r="T3323" s="34">
        <v>138.80000000000001</v>
      </c>
      <c r="U3323" s="34">
        <v>85.6</v>
      </c>
      <c r="V3323" s="34"/>
      <c r="Y3323" s="78"/>
    </row>
    <row r="3324" spans="1:25" outlineLevel="1" x14ac:dyDescent="0.2">
      <c r="A3324" s="27">
        <f t="shared" si="776"/>
        <v>3319</v>
      </c>
      <c r="B3324" s="50">
        <f t="shared" si="777"/>
        <v>44586</v>
      </c>
      <c r="C3324" s="34">
        <v>137.85</v>
      </c>
      <c r="D3324" s="34">
        <v>167.85</v>
      </c>
      <c r="E3324" s="34">
        <v>2.25</v>
      </c>
      <c r="F3324" s="34">
        <v>16.5</v>
      </c>
      <c r="G3324" s="34">
        <v>6.3</v>
      </c>
      <c r="H3324" s="34">
        <v>397.5</v>
      </c>
      <c r="I3324" s="34">
        <v>366</v>
      </c>
      <c r="J3324" s="34"/>
      <c r="K3324" s="24">
        <f t="shared" si="783"/>
        <v>137.922</v>
      </c>
      <c r="L3324" s="34"/>
      <c r="M3324" s="24">
        <v>15.48</v>
      </c>
      <c r="N3324" s="76">
        <f t="shared" si="784"/>
        <v>0.11223735154652631</v>
      </c>
      <c r="O3324" s="34"/>
      <c r="P3324" s="34"/>
      <c r="Q3324" s="34"/>
      <c r="R3324" s="34">
        <v>444.5</v>
      </c>
      <c r="S3324" s="34">
        <v>406</v>
      </c>
      <c r="T3324" s="34">
        <v>143</v>
      </c>
      <c r="U3324" s="34">
        <v>87.7</v>
      </c>
      <c r="V3324" s="34"/>
      <c r="Y3324" s="78"/>
    </row>
    <row r="3325" spans="1:25" outlineLevel="1" x14ac:dyDescent="0.2">
      <c r="A3325" s="27">
        <f t="shared" si="776"/>
        <v>3320</v>
      </c>
      <c r="B3325" s="50">
        <f t="shared" si="777"/>
        <v>44587</v>
      </c>
      <c r="C3325" s="34">
        <v>138.1</v>
      </c>
      <c r="D3325" s="34">
        <v>168.95</v>
      </c>
      <c r="E3325" s="34">
        <v>2.2999999999999998</v>
      </c>
      <c r="F3325" s="34">
        <v>16.5</v>
      </c>
      <c r="G3325" s="34">
        <v>6</v>
      </c>
      <c r="H3325" s="34">
        <v>397.5</v>
      </c>
      <c r="I3325" s="34">
        <v>367</v>
      </c>
      <c r="J3325" s="34"/>
      <c r="K3325" s="24">
        <f t="shared" si="783"/>
        <v>138.934</v>
      </c>
      <c r="L3325" s="34"/>
      <c r="M3325" s="24">
        <v>15.53</v>
      </c>
      <c r="N3325" s="76">
        <f t="shared" si="784"/>
        <v>0.11177969395540328</v>
      </c>
      <c r="O3325" s="34"/>
      <c r="P3325" s="34"/>
      <c r="Q3325" s="34"/>
      <c r="R3325" s="34">
        <v>444.5</v>
      </c>
      <c r="S3325" s="34">
        <v>406</v>
      </c>
      <c r="T3325" s="34">
        <v>143.94999999999999</v>
      </c>
      <c r="U3325" s="34">
        <v>87.75</v>
      </c>
      <c r="V3325" s="34"/>
      <c r="Y3325" s="78"/>
    </row>
    <row r="3326" spans="1:25" outlineLevel="1" x14ac:dyDescent="0.2">
      <c r="A3326" s="27">
        <f t="shared" si="776"/>
        <v>3321</v>
      </c>
      <c r="B3326" s="50">
        <f t="shared" si="777"/>
        <v>44588</v>
      </c>
      <c r="C3326" s="34">
        <v>138.75</v>
      </c>
      <c r="D3326" s="34">
        <v>169.6</v>
      </c>
      <c r="E3326" s="34">
        <v>2.2999999999999998</v>
      </c>
      <c r="F3326" s="34">
        <v>17.899999999999999</v>
      </c>
      <c r="G3326" s="34">
        <v>6.5</v>
      </c>
      <c r="H3326" s="34">
        <v>397.5</v>
      </c>
      <c r="I3326" s="34">
        <v>366.5</v>
      </c>
      <c r="J3326" s="34"/>
      <c r="K3326" s="24">
        <f t="shared" si="783"/>
        <v>138.13200000000001</v>
      </c>
      <c r="L3326" s="34"/>
      <c r="M3326" s="24">
        <v>15.57</v>
      </c>
      <c r="N3326" s="76">
        <f t="shared" si="784"/>
        <v>0.11271826948136565</v>
      </c>
      <c r="O3326" s="34"/>
      <c r="P3326" s="34"/>
      <c r="Q3326" s="34"/>
      <c r="R3326" s="34">
        <v>444.5</v>
      </c>
      <c r="S3326" s="34">
        <v>405.75</v>
      </c>
      <c r="T3326" s="34">
        <v>144.6</v>
      </c>
      <c r="U3326" s="34">
        <v>88.15</v>
      </c>
      <c r="V3326" s="34"/>
      <c r="Y3326" s="78"/>
    </row>
    <row r="3327" spans="1:25" outlineLevel="1" x14ac:dyDescent="0.2">
      <c r="A3327" s="27">
        <f t="shared" si="776"/>
        <v>3322</v>
      </c>
      <c r="B3327" s="50">
        <f t="shared" si="777"/>
        <v>44589</v>
      </c>
      <c r="C3327" s="34">
        <v>147.9</v>
      </c>
      <c r="D3327" s="34">
        <v>177.9</v>
      </c>
      <c r="E3327" s="34">
        <v>2.4500000000000002</v>
      </c>
      <c r="F3327" s="34">
        <v>19.350000000000001</v>
      </c>
      <c r="G3327" s="34">
        <v>7.5</v>
      </c>
      <c r="H3327" s="34">
        <v>397.5</v>
      </c>
      <c r="I3327" s="34">
        <v>366</v>
      </c>
      <c r="J3327" s="34"/>
      <c r="K3327" s="24">
        <f t="shared" si="783"/>
        <v>144.31800000000001</v>
      </c>
      <c r="L3327" s="34"/>
      <c r="M3327" s="24">
        <v>15.58</v>
      </c>
      <c r="N3327" s="76">
        <f t="shared" si="784"/>
        <v>0.10795604151942238</v>
      </c>
      <c r="O3327" s="34"/>
      <c r="P3327" s="34"/>
      <c r="Q3327" s="34"/>
      <c r="R3327" s="34">
        <v>444.5</v>
      </c>
      <c r="S3327" s="34">
        <v>405.5</v>
      </c>
      <c r="T3327" s="34">
        <v>153.9</v>
      </c>
      <c r="U3327" s="34">
        <v>97.7</v>
      </c>
      <c r="V3327" s="34"/>
      <c r="Y3327" s="78"/>
    </row>
    <row r="3328" spans="1:25" outlineLevel="1" x14ac:dyDescent="0.2">
      <c r="A3328" s="27">
        <f t="shared" si="776"/>
        <v>3323</v>
      </c>
      <c r="B3328" s="50">
        <f>B3327+3</f>
        <v>44592</v>
      </c>
      <c r="C3328" s="34">
        <v>141.75</v>
      </c>
      <c r="D3328" s="34">
        <v>171.75</v>
      </c>
      <c r="E3328" s="34">
        <v>2.35</v>
      </c>
      <c r="F3328" s="34">
        <v>19.5</v>
      </c>
      <c r="G3328" s="34">
        <v>7.5</v>
      </c>
      <c r="H3328" s="34">
        <v>397.5</v>
      </c>
      <c r="I3328" s="34">
        <v>366</v>
      </c>
      <c r="J3328" s="34"/>
      <c r="K3328" s="24">
        <f t="shared" si="783"/>
        <v>138.51000000000002</v>
      </c>
      <c r="L3328" s="34"/>
      <c r="M3328" s="24">
        <v>15.18</v>
      </c>
      <c r="N3328" s="76">
        <f t="shared" si="784"/>
        <v>0.1095949750920511</v>
      </c>
      <c r="O3328" s="34"/>
      <c r="P3328" s="34"/>
      <c r="Q3328" s="34"/>
      <c r="R3328" s="34">
        <v>444.5</v>
      </c>
      <c r="S3328" s="34">
        <v>405.5</v>
      </c>
      <c r="T3328" s="34">
        <v>147.65</v>
      </c>
      <c r="U3328" s="34">
        <v>91.4</v>
      </c>
      <c r="V3328" s="34"/>
      <c r="Y3328" s="78"/>
    </row>
    <row r="3329" spans="1:25" x14ac:dyDescent="0.2">
      <c r="A3329" s="27">
        <f t="shared" si="776"/>
        <v>3324</v>
      </c>
      <c r="B3329" s="50">
        <f>B3328+1</f>
        <v>44593</v>
      </c>
      <c r="C3329" s="75">
        <f>C3328</f>
        <v>141.75</v>
      </c>
      <c r="D3329" s="75">
        <f t="shared" ref="D3329:U3330" si="785">D3328</f>
        <v>171.75</v>
      </c>
      <c r="E3329" s="75">
        <f t="shared" si="785"/>
        <v>2.35</v>
      </c>
      <c r="F3329" s="75">
        <f t="shared" si="785"/>
        <v>19.5</v>
      </c>
      <c r="G3329" s="75">
        <f t="shared" si="785"/>
        <v>7.5</v>
      </c>
      <c r="H3329" s="75">
        <f t="shared" si="785"/>
        <v>397.5</v>
      </c>
      <c r="I3329" s="75">
        <f t="shared" si="785"/>
        <v>366</v>
      </c>
      <c r="J3329" s="75"/>
      <c r="K3329" s="75">
        <f t="shared" si="785"/>
        <v>138.51000000000002</v>
      </c>
      <c r="L3329" s="75"/>
      <c r="M3329" s="91">
        <v>16.18</v>
      </c>
      <c r="N3329" s="101">
        <f t="shared" ref="N3329:N3330" si="786">+M3329/K3329</f>
        <v>0.11681467042090822</v>
      </c>
      <c r="O3329" s="75">
        <f t="shared" si="785"/>
        <v>0</v>
      </c>
      <c r="P3329" s="75">
        <f t="shared" si="785"/>
        <v>0</v>
      </c>
      <c r="Q3329" s="75"/>
      <c r="R3329" s="75">
        <f t="shared" si="785"/>
        <v>444.5</v>
      </c>
      <c r="S3329" s="75">
        <f t="shared" si="785"/>
        <v>405.5</v>
      </c>
      <c r="T3329" s="75">
        <f t="shared" si="785"/>
        <v>147.65</v>
      </c>
      <c r="U3329" s="75">
        <f t="shared" si="785"/>
        <v>91.4</v>
      </c>
      <c r="V3329" s="75"/>
      <c r="Y3329" s="78"/>
    </row>
    <row r="3330" spans="1:25" x14ac:dyDescent="0.2">
      <c r="A3330" s="27">
        <f t="shared" si="776"/>
        <v>3325</v>
      </c>
      <c r="B3330" s="50">
        <f>B3329+1</f>
        <v>44594</v>
      </c>
      <c r="C3330" s="75">
        <f>C3329</f>
        <v>141.75</v>
      </c>
      <c r="D3330" s="75">
        <f>D3329</f>
        <v>171.75</v>
      </c>
      <c r="E3330" s="75">
        <f t="shared" si="785"/>
        <v>2.35</v>
      </c>
      <c r="F3330" s="75">
        <f t="shared" si="785"/>
        <v>19.5</v>
      </c>
      <c r="G3330" s="75">
        <f t="shared" si="785"/>
        <v>7.5</v>
      </c>
      <c r="H3330" s="75">
        <f t="shared" si="785"/>
        <v>397.5</v>
      </c>
      <c r="I3330" s="75">
        <f t="shared" si="785"/>
        <v>366</v>
      </c>
      <c r="J3330" s="75"/>
      <c r="K3330" s="75">
        <f t="shared" si="785"/>
        <v>138.51000000000002</v>
      </c>
      <c r="L3330" s="75"/>
      <c r="M3330" s="91">
        <v>16.350000000000001</v>
      </c>
      <c r="N3330" s="101">
        <f t="shared" si="786"/>
        <v>0.11804201862681395</v>
      </c>
      <c r="O3330" s="75">
        <f t="shared" si="785"/>
        <v>0</v>
      </c>
      <c r="P3330" s="75">
        <f t="shared" si="785"/>
        <v>0</v>
      </c>
      <c r="Q3330" s="75"/>
      <c r="R3330" s="75">
        <f t="shared" si="785"/>
        <v>444.5</v>
      </c>
      <c r="S3330" s="75">
        <f t="shared" si="785"/>
        <v>405.5</v>
      </c>
      <c r="T3330" s="75">
        <f t="shared" si="785"/>
        <v>147.65</v>
      </c>
      <c r="U3330" s="75">
        <f t="shared" si="785"/>
        <v>91.4</v>
      </c>
      <c r="V3330" s="75"/>
      <c r="Y3330" s="78"/>
    </row>
    <row r="3331" spans="1:25" x14ac:dyDescent="0.2">
      <c r="A3331" s="27">
        <f t="shared" si="776"/>
        <v>3326</v>
      </c>
      <c r="B3331" s="50">
        <f>B3330+1</f>
        <v>44595</v>
      </c>
      <c r="C3331" s="34">
        <v>145.94999999999999</v>
      </c>
      <c r="D3331" s="34">
        <v>175.95</v>
      </c>
      <c r="E3331" s="34">
        <v>2.4</v>
      </c>
      <c r="F3331" s="34">
        <v>20</v>
      </c>
      <c r="G3331" s="34">
        <v>7.6</v>
      </c>
      <c r="H3331" s="34">
        <v>397.75</v>
      </c>
      <c r="I3331" s="34">
        <v>366</v>
      </c>
      <c r="J3331" s="34"/>
      <c r="K3331" s="24">
        <f t="shared" si="783"/>
        <v>141.874</v>
      </c>
      <c r="L3331" s="34"/>
      <c r="M3331" s="24">
        <v>16.149999999999999</v>
      </c>
      <c r="N3331" s="76">
        <f t="shared" si="784"/>
        <v>0.11383340146890902</v>
      </c>
      <c r="O3331" s="34"/>
      <c r="P3331" s="34"/>
      <c r="Q3331" s="34"/>
      <c r="R3331" s="34">
        <v>444.75</v>
      </c>
      <c r="S3331" s="34">
        <v>405.5</v>
      </c>
      <c r="T3331" s="34">
        <v>151.9</v>
      </c>
      <c r="U3331" s="34">
        <v>96.5</v>
      </c>
      <c r="V3331" s="34"/>
      <c r="Y3331" s="78"/>
    </row>
    <row r="3332" spans="1:25" x14ac:dyDescent="0.2">
      <c r="A3332" s="27">
        <f t="shared" si="776"/>
        <v>3327</v>
      </c>
      <c r="B3332" s="50">
        <f>B3331+1</f>
        <v>44596</v>
      </c>
      <c r="C3332" s="34">
        <v>146.6</v>
      </c>
      <c r="D3332" s="34">
        <v>176.6</v>
      </c>
      <c r="E3332" s="34">
        <v>2.4</v>
      </c>
      <c r="F3332" s="34">
        <v>20.399999999999999</v>
      </c>
      <c r="G3332" s="34">
        <v>7.25</v>
      </c>
      <c r="H3332" s="34">
        <v>397.75</v>
      </c>
      <c r="I3332" s="34">
        <v>366</v>
      </c>
      <c r="J3332" s="34"/>
      <c r="K3332" s="24">
        <f t="shared" si="783"/>
        <v>142.072</v>
      </c>
      <c r="L3332" s="34"/>
      <c r="M3332" s="24">
        <v>16.55</v>
      </c>
      <c r="N3332" s="76">
        <f t="shared" si="784"/>
        <v>0.11649023030576046</v>
      </c>
      <c r="O3332" s="34"/>
      <c r="P3332" s="34"/>
      <c r="Q3332" s="34"/>
      <c r="R3332" s="34">
        <v>444.75</v>
      </c>
      <c r="S3332" s="34">
        <v>405.5</v>
      </c>
      <c r="T3332" s="34">
        <v>152.55000000000001</v>
      </c>
      <c r="U3332" s="34">
        <v>96.65</v>
      </c>
      <c r="V3332" s="34"/>
      <c r="Y3332" s="78"/>
    </row>
    <row r="3333" spans="1:25" x14ac:dyDescent="0.2">
      <c r="A3333" s="27">
        <f t="shared" si="776"/>
        <v>3328</v>
      </c>
      <c r="B3333" s="50">
        <f>B3332+3</f>
        <v>44599</v>
      </c>
      <c r="C3333" s="34">
        <v>149.4</v>
      </c>
      <c r="D3333" s="34">
        <v>179.4</v>
      </c>
      <c r="E3333" s="34">
        <v>2.4500000000000002</v>
      </c>
      <c r="F3333" s="34">
        <v>20.399999999999999</v>
      </c>
      <c r="G3333" s="34">
        <v>7</v>
      </c>
      <c r="H3333" s="34">
        <v>398</v>
      </c>
      <c r="I3333" s="34">
        <v>364</v>
      </c>
      <c r="J3333" s="34"/>
      <c r="K3333" s="24">
        <f t="shared" ref="K3333:K3337" si="787">+D3333*0.92-F3333</f>
        <v>144.648</v>
      </c>
      <c r="L3333" s="34"/>
      <c r="M3333" s="24">
        <v>17.170000000000002</v>
      </c>
      <c r="N3333" s="76">
        <f t="shared" ref="N3333:N3337" si="788">+M3333/K3333</f>
        <v>0.11870195232564572</v>
      </c>
      <c r="O3333" s="34"/>
      <c r="P3333" s="34"/>
      <c r="Q3333" s="34"/>
      <c r="R3333" s="34">
        <v>445</v>
      </c>
      <c r="S3333" s="34">
        <v>403</v>
      </c>
      <c r="T3333" s="34">
        <v>155.4</v>
      </c>
      <c r="U3333" s="34">
        <v>98.85</v>
      </c>
      <c r="V3333" s="34"/>
      <c r="Y3333" s="78"/>
    </row>
    <row r="3334" spans="1:25" x14ac:dyDescent="0.2">
      <c r="A3334" s="27">
        <f t="shared" si="776"/>
        <v>3329</v>
      </c>
      <c r="B3334" s="50">
        <f>B3333+1</f>
        <v>44600</v>
      </c>
      <c r="C3334" s="34">
        <v>149.94999999999999</v>
      </c>
      <c r="D3334" s="34">
        <v>179.65</v>
      </c>
      <c r="E3334" s="34">
        <v>2.4500000000000002</v>
      </c>
      <c r="F3334" s="34">
        <v>20.399999999999999</v>
      </c>
      <c r="G3334" s="34">
        <v>7.1</v>
      </c>
      <c r="H3334" s="34">
        <v>392</v>
      </c>
      <c r="I3334" s="34">
        <v>362</v>
      </c>
      <c r="J3334" s="34"/>
      <c r="K3334" s="24">
        <f t="shared" si="787"/>
        <v>144.87800000000001</v>
      </c>
      <c r="L3334" s="34"/>
      <c r="M3334" s="24">
        <v>17.43</v>
      </c>
      <c r="N3334" s="76">
        <f t="shared" si="788"/>
        <v>0.12030812131586575</v>
      </c>
      <c r="O3334" s="34"/>
      <c r="P3334" s="34"/>
      <c r="Q3334" s="34"/>
      <c r="R3334" s="34">
        <v>439</v>
      </c>
      <c r="S3334" s="34">
        <v>401</v>
      </c>
      <c r="T3334" s="34">
        <v>156</v>
      </c>
      <c r="U3334" s="34">
        <v>98.35</v>
      </c>
      <c r="V3334" s="34"/>
      <c r="Y3334" s="78"/>
    </row>
    <row r="3335" spans="1:25" x14ac:dyDescent="0.2">
      <c r="A3335" s="27">
        <f t="shared" si="776"/>
        <v>3330</v>
      </c>
      <c r="B3335" s="50">
        <f>B3334+1</f>
        <v>44601</v>
      </c>
      <c r="C3335" s="34">
        <v>146.75</v>
      </c>
      <c r="D3335" s="34">
        <v>176.25</v>
      </c>
      <c r="E3335" s="34">
        <v>2.4</v>
      </c>
      <c r="F3335" s="34">
        <v>21.5</v>
      </c>
      <c r="G3335" s="34">
        <v>8</v>
      </c>
      <c r="H3335" s="34">
        <v>392</v>
      </c>
      <c r="I3335" s="34">
        <v>359</v>
      </c>
      <c r="J3335" s="34"/>
      <c r="K3335" s="24">
        <f t="shared" si="787"/>
        <v>140.65</v>
      </c>
      <c r="L3335" s="34"/>
      <c r="M3335" s="24">
        <v>17.510000000000002</v>
      </c>
      <c r="N3335" s="76">
        <f t="shared" si="788"/>
        <v>0.12449342339139709</v>
      </c>
      <c r="O3335" s="34"/>
      <c r="P3335" s="34"/>
      <c r="Q3335" s="34"/>
      <c r="R3335" s="34">
        <v>439</v>
      </c>
      <c r="S3335" s="34">
        <v>398</v>
      </c>
      <c r="T3335" s="34">
        <v>153</v>
      </c>
      <c r="U3335" s="34">
        <v>97.15</v>
      </c>
      <c r="V3335" s="34"/>
      <c r="Y3335" s="78"/>
    </row>
    <row r="3336" spans="1:25" x14ac:dyDescent="0.2">
      <c r="A3336" s="27">
        <f t="shared" si="776"/>
        <v>3331</v>
      </c>
      <c r="B3336" s="50">
        <f>B3335+1</f>
        <v>44602</v>
      </c>
      <c r="C3336" s="34">
        <v>153.75</v>
      </c>
      <c r="D3336" s="34">
        <v>183</v>
      </c>
      <c r="E3336" s="34">
        <v>2.5499999999999998</v>
      </c>
      <c r="F3336" s="34">
        <v>24</v>
      </c>
      <c r="G3336" s="34">
        <v>8.8000000000000007</v>
      </c>
      <c r="H3336" s="34">
        <v>391.75</v>
      </c>
      <c r="I3336" s="34">
        <v>355.5</v>
      </c>
      <c r="J3336" s="34"/>
      <c r="K3336" s="24">
        <f t="shared" si="787"/>
        <v>144.36000000000001</v>
      </c>
      <c r="L3336" s="34"/>
      <c r="M3336" s="24">
        <v>17.850000000000001</v>
      </c>
      <c r="N3336" s="76">
        <f t="shared" si="788"/>
        <v>0.12364921030756441</v>
      </c>
      <c r="O3336" s="34"/>
      <c r="P3336" s="34"/>
      <c r="Q3336" s="34"/>
      <c r="R3336" s="34">
        <v>438.75</v>
      </c>
      <c r="S3336" s="34">
        <v>395</v>
      </c>
      <c r="T3336" s="34">
        <v>160.1</v>
      </c>
      <c r="U3336" s="34">
        <v>101.1</v>
      </c>
      <c r="V3336" s="34"/>
      <c r="Y3336" s="78"/>
    </row>
    <row r="3337" spans="1:25" x14ac:dyDescent="0.2">
      <c r="A3337" s="27">
        <f t="shared" si="776"/>
        <v>3332</v>
      </c>
      <c r="B3337" s="50">
        <f>B3336+1</f>
        <v>44603</v>
      </c>
      <c r="C3337" s="34">
        <v>150.15</v>
      </c>
      <c r="D3337" s="34">
        <v>178.9</v>
      </c>
      <c r="E3337" s="34">
        <v>2.4500000000000002</v>
      </c>
      <c r="F3337" s="34">
        <v>23.25</v>
      </c>
      <c r="G3337" s="34">
        <v>8.5500000000000007</v>
      </c>
      <c r="H3337" s="34">
        <v>395.25</v>
      </c>
      <c r="I3337" s="34">
        <v>352</v>
      </c>
      <c r="J3337" s="34"/>
      <c r="K3337" s="24">
        <f t="shared" si="787"/>
        <v>141.33800000000002</v>
      </c>
      <c r="L3337" s="34"/>
      <c r="M3337" s="24">
        <v>17.54</v>
      </c>
      <c r="N3337" s="76">
        <f t="shared" si="788"/>
        <v>0.12409967595409584</v>
      </c>
      <c r="O3337" s="34"/>
      <c r="P3337" s="34"/>
      <c r="Q3337" s="34"/>
      <c r="R3337" s="34">
        <v>442.5</v>
      </c>
      <c r="S3337" s="34">
        <v>392</v>
      </c>
      <c r="T3337" s="34">
        <v>156.44999999999999</v>
      </c>
      <c r="U3337" s="34">
        <v>99.35</v>
      </c>
      <c r="V3337" s="34"/>
      <c r="Y3337" s="78"/>
    </row>
    <row r="3338" spans="1:25" x14ac:dyDescent="0.2">
      <c r="A3338" s="27">
        <f t="shared" si="776"/>
        <v>3333</v>
      </c>
      <c r="B3338" s="50">
        <f>B3337+3</f>
        <v>44606</v>
      </c>
      <c r="C3338" s="34">
        <v>149.4</v>
      </c>
      <c r="D3338" s="34">
        <v>178.15</v>
      </c>
      <c r="E3338" s="34">
        <v>2.4500000000000002</v>
      </c>
      <c r="F3338" s="34">
        <v>23.05</v>
      </c>
      <c r="G3338" s="34">
        <v>8.3000000000000007</v>
      </c>
      <c r="H3338" s="34">
        <v>395.25</v>
      </c>
      <c r="I3338" s="34">
        <v>351</v>
      </c>
      <c r="J3338" s="34"/>
      <c r="K3338" s="24">
        <f t="shared" ref="K3338:K3342" si="789">+D3338*0.92-F3338</f>
        <v>140.84800000000001</v>
      </c>
      <c r="L3338" s="34"/>
      <c r="M3338" s="24">
        <v>17.489999999999998</v>
      </c>
      <c r="N3338" s="76">
        <f t="shared" ref="N3338:N3342" si="790">+M3338/K3338</f>
        <v>0.12417641713052366</v>
      </c>
      <c r="O3338" s="34"/>
      <c r="P3338" s="34"/>
      <c r="Q3338" s="34"/>
      <c r="R3338" s="34">
        <v>442.5</v>
      </c>
      <c r="S3338" s="34">
        <v>391</v>
      </c>
      <c r="T3338" s="34">
        <v>155.65</v>
      </c>
      <c r="U3338" s="34">
        <v>98.75</v>
      </c>
      <c r="V3338" s="34"/>
      <c r="Y3338" s="78"/>
    </row>
    <row r="3339" spans="1:25" x14ac:dyDescent="0.2">
      <c r="A3339" s="27">
        <f t="shared" si="776"/>
        <v>3334</v>
      </c>
      <c r="B3339" s="50">
        <f>B3338+1</f>
        <v>44607</v>
      </c>
      <c r="C3339" s="34">
        <v>136.19999999999999</v>
      </c>
      <c r="D3339" s="34">
        <v>165.85</v>
      </c>
      <c r="E3339" s="34">
        <v>2.25</v>
      </c>
      <c r="F3339" s="34">
        <v>22.5</v>
      </c>
      <c r="G3339" s="34">
        <v>8.1</v>
      </c>
      <c r="H3339" s="34">
        <v>392.75</v>
      </c>
      <c r="I3339" s="34">
        <v>349</v>
      </c>
      <c r="J3339" s="34"/>
      <c r="K3339" s="24">
        <f t="shared" si="789"/>
        <v>130.08199999999999</v>
      </c>
      <c r="L3339" s="34"/>
      <c r="M3339" s="24">
        <v>17.14</v>
      </c>
      <c r="N3339" s="76">
        <f t="shared" si="790"/>
        <v>0.13176304177365047</v>
      </c>
      <c r="O3339" s="34"/>
      <c r="P3339" s="34"/>
      <c r="Q3339" s="34"/>
      <c r="R3339" s="34">
        <v>439</v>
      </c>
      <c r="S3339" s="34">
        <v>389</v>
      </c>
      <c r="T3339" s="34">
        <v>142.25</v>
      </c>
      <c r="U3339" s="34">
        <v>87.9</v>
      </c>
      <c r="V3339" s="34"/>
      <c r="Y3339" s="78"/>
    </row>
    <row r="3340" spans="1:25" x14ac:dyDescent="0.2">
      <c r="A3340" s="27">
        <f t="shared" si="776"/>
        <v>3335</v>
      </c>
      <c r="B3340" s="50">
        <f>B3339+1</f>
        <v>44608</v>
      </c>
      <c r="C3340" s="34">
        <v>140.30000000000001</v>
      </c>
      <c r="D3340" s="34">
        <v>168.2</v>
      </c>
      <c r="E3340" s="34">
        <v>2.2999999999999998</v>
      </c>
      <c r="F3340" s="34">
        <v>20.5</v>
      </c>
      <c r="G3340" s="34">
        <v>7.5</v>
      </c>
      <c r="H3340" s="34">
        <v>392.75</v>
      </c>
      <c r="I3340" s="34">
        <v>345.5</v>
      </c>
      <c r="J3340" s="34"/>
      <c r="K3340" s="24">
        <f t="shared" si="789"/>
        <v>134.244</v>
      </c>
      <c r="L3340" s="34"/>
      <c r="M3340" s="24">
        <v>17.440000000000001</v>
      </c>
      <c r="N3340" s="76">
        <f t="shared" si="790"/>
        <v>0.12991269628437771</v>
      </c>
      <c r="O3340" s="34"/>
      <c r="P3340" s="34"/>
      <c r="Q3340" s="34"/>
      <c r="R3340" s="34">
        <v>439</v>
      </c>
      <c r="S3340" s="34">
        <v>385.5</v>
      </c>
      <c r="T3340" s="34">
        <v>146.4</v>
      </c>
      <c r="U3340" s="34">
        <v>91.4</v>
      </c>
      <c r="V3340" s="34"/>
      <c r="Y3340" s="78"/>
    </row>
    <row r="3341" spans="1:25" x14ac:dyDescent="0.2">
      <c r="A3341" s="27">
        <f t="shared" si="776"/>
        <v>3336</v>
      </c>
      <c r="B3341" s="50">
        <f>B3340+1</f>
        <v>44609</v>
      </c>
      <c r="C3341" s="34">
        <v>130.65</v>
      </c>
      <c r="D3341" s="34">
        <v>159.6</v>
      </c>
      <c r="E3341" s="34">
        <v>2.15</v>
      </c>
      <c r="F3341" s="34">
        <v>20.5</v>
      </c>
      <c r="G3341" s="34">
        <v>7.75</v>
      </c>
      <c r="H3341" s="34">
        <v>392.75</v>
      </c>
      <c r="I3341" s="34">
        <v>343.5</v>
      </c>
      <c r="J3341" s="34"/>
      <c r="K3341" s="24">
        <f t="shared" si="789"/>
        <v>126.33199999999999</v>
      </c>
      <c r="L3341" s="34"/>
      <c r="M3341" s="24">
        <v>16.600000000000001</v>
      </c>
      <c r="N3341" s="76">
        <f t="shared" si="790"/>
        <v>0.13139980369185955</v>
      </c>
      <c r="O3341" s="34"/>
      <c r="P3341" s="34"/>
      <c r="Q3341" s="34"/>
      <c r="R3341" s="34">
        <v>439</v>
      </c>
      <c r="S3341" s="34">
        <v>383.5</v>
      </c>
      <c r="T3341" s="34">
        <v>136.6</v>
      </c>
      <c r="U3341" s="34">
        <v>86.4</v>
      </c>
      <c r="V3341" s="34"/>
      <c r="Y3341" s="78"/>
    </row>
    <row r="3342" spans="1:25" x14ac:dyDescent="0.2">
      <c r="A3342" s="27">
        <f t="shared" si="776"/>
        <v>3337</v>
      </c>
      <c r="B3342" s="50">
        <f>B3341+1</f>
        <v>44610</v>
      </c>
      <c r="C3342" s="34">
        <v>133.5</v>
      </c>
      <c r="D3342" s="34">
        <v>161.55000000000001</v>
      </c>
      <c r="E3342" s="34">
        <v>2.2000000000000002</v>
      </c>
      <c r="F3342" s="34">
        <v>21.25</v>
      </c>
      <c r="G3342" s="34">
        <v>8.15</v>
      </c>
      <c r="H3342" s="34">
        <v>393.75</v>
      </c>
      <c r="I3342" s="34">
        <v>341.5</v>
      </c>
      <c r="J3342" s="34"/>
      <c r="K3342" s="24">
        <f t="shared" si="789"/>
        <v>127.376</v>
      </c>
      <c r="L3342" s="34"/>
      <c r="M3342" s="24">
        <v>16.64</v>
      </c>
      <c r="N3342" s="76">
        <f t="shared" si="790"/>
        <v>0.13063685466649919</v>
      </c>
      <c r="O3342" s="34"/>
      <c r="P3342" s="34"/>
      <c r="Q3342" s="34"/>
      <c r="R3342" s="34">
        <v>440</v>
      </c>
      <c r="S3342" s="34">
        <v>381.5</v>
      </c>
      <c r="T3342" s="34">
        <v>139.5</v>
      </c>
      <c r="U3342" s="34">
        <v>88.65</v>
      </c>
      <c r="V3342" s="34"/>
      <c r="Y3342" s="78"/>
    </row>
    <row r="3343" spans="1:25" x14ac:dyDescent="0.2">
      <c r="A3343" s="27">
        <f t="shared" si="776"/>
        <v>3338</v>
      </c>
      <c r="B3343" s="50">
        <f>B3342+3</f>
        <v>44613</v>
      </c>
      <c r="C3343" s="34">
        <v>139</v>
      </c>
      <c r="D3343" s="34">
        <v>167.05</v>
      </c>
      <c r="E3343" s="34">
        <v>2.2999999999999998</v>
      </c>
      <c r="F3343" s="34">
        <v>22.25</v>
      </c>
      <c r="G3343" s="34">
        <v>8.75</v>
      </c>
      <c r="H3343" s="34">
        <v>393.75</v>
      </c>
      <c r="I3343" s="34">
        <v>341</v>
      </c>
      <c r="J3343" s="34"/>
      <c r="K3343" s="24">
        <f t="shared" ref="K3343:K3347" si="791">+D3343*0.92-F3343</f>
        <v>131.43600000000001</v>
      </c>
      <c r="L3343" s="34"/>
      <c r="M3343" s="24">
        <v>16.64</v>
      </c>
      <c r="N3343" s="76">
        <f t="shared" ref="N3343:N3347" si="792">+M3343/K3343</f>
        <v>0.12660153991296144</v>
      </c>
      <c r="O3343" s="34"/>
      <c r="P3343" s="34"/>
      <c r="Q3343" s="34"/>
      <c r="R3343" s="34">
        <v>440</v>
      </c>
      <c r="S3343" s="34">
        <v>381</v>
      </c>
      <c r="T3343" s="34">
        <v>145.1</v>
      </c>
      <c r="U3343" s="34">
        <v>92.35</v>
      </c>
      <c r="V3343" s="34"/>
      <c r="Y3343" s="78"/>
    </row>
    <row r="3344" spans="1:25" x14ac:dyDescent="0.2">
      <c r="A3344" s="27">
        <f t="shared" si="776"/>
        <v>3339</v>
      </c>
      <c r="B3344" s="50">
        <f>B3343+1</f>
        <v>44614</v>
      </c>
      <c r="C3344" s="34">
        <v>136.75</v>
      </c>
      <c r="D3344" s="34">
        <v>164.5</v>
      </c>
      <c r="E3344" s="34">
        <v>2.25</v>
      </c>
      <c r="F3344" s="34">
        <v>22.75</v>
      </c>
      <c r="G3344" s="34">
        <v>9.75</v>
      </c>
      <c r="H3344" s="34">
        <v>398.75</v>
      </c>
      <c r="I3344" s="34">
        <v>350</v>
      </c>
      <c r="J3344" s="34"/>
      <c r="K3344" s="24">
        <f t="shared" si="791"/>
        <v>128.59</v>
      </c>
      <c r="L3344" s="34"/>
      <c r="M3344" s="24">
        <v>17.18</v>
      </c>
      <c r="N3344" s="76">
        <f t="shared" si="792"/>
        <v>0.13360292402208571</v>
      </c>
      <c r="O3344" s="34"/>
      <c r="P3344" s="34"/>
      <c r="Q3344" s="34"/>
      <c r="R3344" s="34">
        <v>446.5</v>
      </c>
      <c r="S3344" s="34">
        <v>390</v>
      </c>
      <c r="T3344" s="34">
        <v>142.80000000000001</v>
      </c>
      <c r="U3344" s="34">
        <v>91.05</v>
      </c>
      <c r="V3344" s="34"/>
      <c r="Y3344" s="78"/>
    </row>
    <row r="3345" spans="1:25" x14ac:dyDescent="0.2">
      <c r="A3345" s="27">
        <f t="shared" si="776"/>
        <v>3340</v>
      </c>
      <c r="B3345" s="50">
        <f>B3344+1</f>
        <v>44615</v>
      </c>
      <c r="C3345" s="34">
        <v>138.05000000000001</v>
      </c>
      <c r="D3345" s="34">
        <v>165.8</v>
      </c>
      <c r="E3345" s="34">
        <v>2.2999999999999998</v>
      </c>
      <c r="F3345" s="34">
        <v>23</v>
      </c>
      <c r="G3345" s="34">
        <v>10.45</v>
      </c>
      <c r="H3345" s="34">
        <v>406.75</v>
      </c>
      <c r="I3345" s="34">
        <v>355</v>
      </c>
      <c r="J3345" s="34"/>
      <c r="K3345" s="24">
        <f t="shared" si="791"/>
        <v>129.53600000000003</v>
      </c>
      <c r="L3345" s="34"/>
      <c r="M3345" s="24">
        <v>17.27</v>
      </c>
      <c r="N3345" s="76">
        <f t="shared" si="792"/>
        <v>0.13332201086956519</v>
      </c>
      <c r="O3345" s="34"/>
      <c r="P3345" s="34"/>
      <c r="Q3345" s="34"/>
      <c r="R3345" s="34">
        <v>455</v>
      </c>
      <c r="S3345" s="34">
        <v>395</v>
      </c>
      <c r="T3345" s="34">
        <v>144.15</v>
      </c>
      <c r="U3345" s="34">
        <v>93.2</v>
      </c>
      <c r="V3345" s="34"/>
      <c r="Y3345" s="78"/>
    </row>
    <row r="3346" spans="1:25" x14ac:dyDescent="0.2">
      <c r="A3346" s="27">
        <f t="shared" si="776"/>
        <v>3341</v>
      </c>
      <c r="B3346" s="50">
        <f>B3345+1</f>
        <v>44616</v>
      </c>
      <c r="C3346" s="34">
        <v>136.94999999999999</v>
      </c>
      <c r="D3346" s="34">
        <v>164.7</v>
      </c>
      <c r="E3346" s="34">
        <v>2.25</v>
      </c>
      <c r="F3346" s="34">
        <v>23</v>
      </c>
      <c r="G3346" s="34">
        <v>10.35</v>
      </c>
      <c r="H3346" s="34">
        <v>408.75</v>
      </c>
      <c r="I3346" s="34">
        <v>360</v>
      </c>
      <c r="J3346" s="34"/>
      <c r="K3346" s="24">
        <f t="shared" si="791"/>
        <v>128.524</v>
      </c>
      <c r="L3346" s="34"/>
      <c r="M3346" s="24">
        <v>17.07</v>
      </c>
      <c r="N3346" s="76">
        <f t="shared" si="792"/>
        <v>0.13281566088823876</v>
      </c>
      <c r="O3346" s="34"/>
      <c r="P3346" s="34"/>
      <c r="Q3346" s="34"/>
      <c r="R3346" s="34">
        <v>457</v>
      </c>
      <c r="S3346" s="34">
        <v>395</v>
      </c>
      <c r="T3346" s="34">
        <v>143</v>
      </c>
      <c r="U3346" s="34">
        <v>92.8</v>
      </c>
      <c r="V3346" s="34"/>
      <c r="Y3346" s="78"/>
    </row>
    <row r="3347" spans="1:25" x14ac:dyDescent="0.2">
      <c r="A3347" s="27">
        <f t="shared" si="776"/>
        <v>3342</v>
      </c>
      <c r="B3347" s="50">
        <f>B3346+1</f>
        <v>44617</v>
      </c>
      <c r="C3347" s="34">
        <v>133.44999999999999</v>
      </c>
      <c r="D3347" s="34">
        <v>161.19999999999999</v>
      </c>
      <c r="E3347" s="34">
        <v>2.2000000000000002</v>
      </c>
      <c r="F3347" s="34">
        <v>22</v>
      </c>
      <c r="G3347" s="34">
        <v>8.9</v>
      </c>
      <c r="H3347" s="34">
        <v>408.75</v>
      </c>
      <c r="I3347" s="34">
        <v>360</v>
      </c>
      <c r="J3347" s="34"/>
      <c r="K3347" s="24">
        <f t="shared" si="791"/>
        <v>126.304</v>
      </c>
      <c r="L3347" s="34"/>
      <c r="M3347" s="24">
        <v>17.82</v>
      </c>
      <c r="N3347" s="76">
        <f t="shared" si="792"/>
        <v>0.14108816822903472</v>
      </c>
      <c r="O3347" s="34"/>
      <c r="P3347" s="34"/>
      <c r="Q3347" s="34"/>
      <c r="R3347" s="34">
        <v>457</v>
      </c>
      <c r="S3347" s="34">
        <v>395</v>
      </c>
      <c r="T3347" s="34">
        <v>139.44999999999999</v>
      </c>
      <c r="U3347" s="34">
        <v>89.75</v>
      </c>
      <c r="V3347" s="34"/>
      <c r="Y3347" s="78"/>
    </row>
    <row r="3348" spans="1:25" x14ac:dyDescent="0.2">
      <c r="A3348" s="27">
        <f t="shared" si="776"/>
        <v>3343</v>
      </c>
      <c r="B3348" s="50">
        <f>B3347+3</f>
        <v>44620</v>
      </c>
      <c r="C3348" s="34">
        <v>139.1</v>
      </c>
      <c r="D3348" s="34">
        <v>166.85</v>
      </c>
      <c r="E3348" s="34">
        <v>2.2999999999999998</v>
      </c>
      <c r="F3348" s="34">
        <v>21.9</v>
      </c>
      <c r="G3348" s="34">
        <v>8.6999999999999993</v>
      </c>
      <c r="H3348" s="34">
        <v>408.75</v>
      </c>
      <c r="I3348" s="34">
        <v>360</v>
      </c>
      <c r="J3348" s="34"/>
      <c r="K3348" s="24">
        <f t="shared" ref="K3348:K3349" si="793">+D3348*0.92-F3348</f>
        <v>131.602</v>
      </c>
      <c r="L3348" s="34"/>
      <c r="M3348" s="24">
        <v>18.489999999999998</v>
      </c>
      <c r="N3348" s="76">
        <f t="shared" ref="N3348:N3349" si="794">+M3348/K3348</f>
        <v>0.14049938450783422</v>
      </c>
      <c r="O3348" s="34"/>
      <c r="P3348" s="34"/>
      <c r="Q3348" s="34"/>
      <c r="R3348" s="34">
        <v>457</v>
      </c>
      <c r="S3348" s="34">
        <v>395</v>
      </c>
      <c r="T3348" s="34">
        <v>145.19999999999999</v>
      </c>
      <c r="U3348" s="34">
        <v>91.5</v>
      </c>
      <c r="V3348" s="34"/>
      <c r="Y3348" s="78"/>
    </row>
    <row r="3349" spans="1:25" x14ac:dyDescent="0.2">
      <c r="A3349" s="27">
        <f t="shared" si="776"/>
        <v>3344</v>
      </c>
      <c r="B3349" s="50">
        <f>B3348+1</f>
        <v>44621</v>
      </c>
      <c r="C3349" s="34">
        <v>144.44999999999999</v>
      </c>
      <c r="D3349" s="34">
        <v>172.2</v>
      </c>
      <c r="E3349" s="34">
        <v>2.4</v>
      </c>
      <c r="F3349" s="34">
        <v>22.05</v>
      </c>
      <c r="G3349" s="34">
        <v>9.0500000000000007</v>
      </c>
      <c r="H3349" s="34">
        <v>408.75</v>
      </c>
      <c r="I3349" s="34">
        <v>362.5</v>
      </c>
      <c r="J3349" s="34"/>
      <c r="K3349" s="24">
        <f t="shared" si="793"/>
        <v>136.374</v>
      </c>
      <c r="L3349" s="34"/>
      <c r="M3349" s="24">
        <v>18.86</v>
      </c>
      <c r="N3349" s="76">
        <f t="shared" si="794"/>
        <v>0.13829615615879859</v>
      </c>
      <c r="O3349" s="34"/>
      <c r="P3349" s="34"/>
      <c r="Q3349" s="34"/>
      <c r="R3349" s="34">
        <v>457</v>
      </c>
      <c r="S3349" s="34">
        <v>397.5</v>
      </c>
      <c r="T3349" s="34">
        <v>150.65</v>
      </c>
      <c r="U3349" s="34">
        <v>95.6</v>
      </c>
      <c r="V3349" s="34"/>
      <c r="Y3349" s="78"/>
    </row>
    <row r="3350" spans="1:25" x14ac:dyDescent="0.2">
      <c r="A3350" s="27">
        <f t="shared" si="776"/>
        <v>3345</v>
      </c>
      <c r="B3350" s="50">
        <f t="shared" si="776"/>
        <v>44622</v>
      </c>
      <c r="C3350" s="34">
        <v>145</v>
      </c>
      <c r="D3350" s="34">
        <v>172.75</v>
      </c>
      <c r="E3350" s="34">
        <v>2.4</v>
      </c>
      <c r="F3350" s="34">
        <v>22.05</v>
      </c>
      <c r="G3350" s="34">
        <v>9.0500000000000007</v>
      </c>
      <c r="H3350" s="34">
        <v>425.75</v>
      </c>
      <c r="I3350" s="34">
        <v>365</v>
      </c>
      <c r="J3350" s="34"/>
      <c r="K3350" s="24">
        <f t="shared" ref="K3350:K3352" si="795">+D3350*0.92-F3350</f>
        <v>136.88</v>
      </c>
      <c r="L3350" s="34"/>
      <c r="M3350" s="24">
        <v>19.47</v>
      </c>
      <c r="N3350" s="76">
        <f t="shared" ref="N3350:N3352" si="796">+M3350/K3350</f>
        <v>0.14224137931034483</v>
      </c>
      <c r="O3350" s="34"/>
      <c r="P3350" s="34"/>
      <c r="Q3350" s="34"/>
      <c r="R3350" s="34">
        <v>474.5</v>
      </c>
      <c r="S3350" s="34">
        <v>400</v>
      </c>
      <c r="T3350" s="34">
        <v>151.19999999999999</v>
      </c>
      <c r="U3350" s="34">
        <v>96.6</v>
      </c>
      <c r="V3350" s="34"/>
      <c r="Y3350" s="78"/>
    </row>
    <row r="3351" spans="1:25" x14ac:dyDescent="0.2">
      <c r="A3351" s="27">
        <f t="shared" ref="A3351:B3352" si="797">A3350+1</f>
        <v>3346</v>
      </c>
      <c r="B3351" s="50">
        <f t="shared" si="797"/>
        <v>44623</v>
      </c>
      <c r="C3351" s="34">
        <v>153</v>
      </c>
      <c r="D3351" s="34">
        <v>181.25</v>
      </c>
      <c r="E3351" s="34">
        <v>2.5</v>
      </c>
      <c r="F3351" s="34">
        <v>23.4</v>
      </c>
      <c r="G3351" s="34">
        <v>10.4</v>
      </c>
      <c r="H3351" s="34">
        <v>454.75</v>
      </c>
      <c r="I3351" s="34">
        <v>380</v>
      </c>
      <c r="J3351" s="34"/>
      <c r="K3351" s="24">
        <f t="shared" si="795"/>
        <v>143.35</v>
      </c>
      <c r="L3351" s="34"/>
      <c r="M3351" s="24">
        <v>19.84</v>
      </c>
      <c r="N3351" s="76">
        <f t="shared" si="796"/>
        <v>0.13840251133589118</v>
      </c>
      <c r="O3351" s="34"/>
      <c r="P3351" s="34"/>
      <c r="Q3351" s="34"/>
      <c r="R3351" s="34">
        <v>504</v>
      </c>
      <c r="S3351" s="34">
        <v>402</v>
      </c>
      <c r="T3351" s="34">
        <v>159.35</v>
      </c>
      <c r="U3351" s="34">
        <v>102.05</v>
      </c>
      <c r="V3351" s="34"/>
      <c r="Y3351" s="78"/>
    </row>
    <row r="3352" spans="1:25" x14ac:dyDescent="0.2">
      <c r="A3352" s="27">
        <f t="shared" si="797"/>
        <v>3347</v>
      </c>
      <c r="B3352" s="50">
        <f t="shared" si="797"/>
        <v>44624</v>
      </c>
      <c r="C3352" s="34">
        <v>152.4</v>
      </c>
      <c r="D3352" s="34">
        <v>181.4</v>
      </c>
      <c r="E3352" s="34">
        <v>2.5</v>
      </c>
      <c r="F3352" s="34">
        <v>23.4</v>
      </c>
      <c r="G3352" s="34">
        <v>10.1</v>
      </c>
      <c r="H3352" s="34">
        <v>508.25</v>
      </c>
      <c r="I3352" s="34">
        <v>380</v>
      </c>
      <c r="J3352" s="34"/>
      <c r="K3352" s="24">
        <f t="shared" si="795"/>
        <v>143.488</v>
      </c>
      <c r="L3352" s="34"/>
      <c r="M3352" s="24">
        <v>20.149999999999999</v>
      </c>
      <c r="N3352" s="76">
        <f t="shared" si="796"/>
        <v>0.14042986173059768</v>
      </c>
      <c r="O3352" s="34"/>
      <c r="P3352" s="34"/>
      <c r="Q3352" s="34"/>
      <c r="R3352" s="34">
        <v>559.5</v>
      </c>
      <c r="S3352" s="34">
        <v>407</v>
      </c>
      <c r="T3352" s="34">
        <v>158.69999999999999</v>
      </c>
      <c r="U3352" s="34">
        <v>101.7</v>
      </c>
      <c r="V3352" s="34"/>
      <c r="Y3352" s="78"/>
    </row>
    <row r="3353" spans="1:25" x14ac:dyDescent="0.2">
      <c r="A3353" s="27">
        <f t="shared" ref="A3353" si="798">A3352+1</f>
        <v>3348</v>
      </c>
      <c r="B3353" s="50">
        <f>B3352+3</f>
        <v>44627</v>
      </c>
      <c r="C3353" s="34">
        <v>162.75</v>
      </c>
      <c r="D3353" s="34">
        <v>192.25</v>
      </c>
      <c r="E3353" s="34">
        <v>2.65</v>
      </c>
      <c r="F3353" s="34">
        <v>26</v>
      </c>
      <c r="G3353" s="34">
        <v>11</v>
      </c>
      <c r="H3353" s="34">
        <v>580</v>
      </c>
      <c r="I3353" s="34">
        <v>380</v>
      </c>
      <c r="J3353" s="34"/>
      <c r="K3353" s="24">
        <f t="shared" ref="K3353:K3357" si="799">+D3353*0.92-F3353</f>
        <v>150.87</v>
      </c>
      <c r="L3353" s="34"/>
      <c r="M3353" s="24">
        <v>20.6</v>
      </c>
      <c r="N3353" s="76">
        <f t="shared" ref="N3353:N3357" si="800">+M3353/K3353</f>
        <v>0.13654139325246903</v>
      </c>
      <c r="O3353" s="34"/>
      <c r="P3353" s="34"/>
      <c r="Q3353" s="34"/>
      <c r="R3353" s="34">
        <v>615</v>
      </c>
      <c r="S3353" s="34">
        <v>410</v>
      </c>
      <c r="T3353" s="34">
        <v>169.25</v>
      </c>
      <c r="U3353" s="34">
        <v>107.7</v>
      </c>
      <c r="V3353" s="34"/>
      <c r="Y3353" s="78"/>
    </row>
    <row r="3354" spans="1:25" x14ac:dyDescent="0.2">
      <c r="A3354" s="27">
        <f t="shared" ref="A3354" si="801">A3353+1</f>
        <v>3349</v>
      </c>
      <c r="B3354" s="50">
        <f>B3353+1</f>
        <v>44628</v>
      </c>
      <c r="C3354" s="34">
        <v>162.25</v>
      </c>
      <c r="D3354" s="34">
        <v>191.75</v>
      </c>
      <c r="E3354" s="34">
        <v>2.65</v>
      </c>
      <c r="F3354" s="34">
        <v>27.25</v>
      </c>
      <c r="G3354" s="34">
        <v>11.5</v>
      </c>
      <c r="H3354" s="34">
        <v>627</v>
      </c>
      <c r="I3354" s="34">
        <v>385</v>
      </c>
      <c r="J3354" s="34"/>
      <c r="K3354" s="24">
        <f t="shared" si="799"/>
        <v>149.16</v>
      </c>
      <c r="L3354" s="34"/>
      <c r="M3354" s="24">
        <v>19.82</v>
      </c>
      <c r="N3354" s="76">
        <f t="shared" si="800"/>
        <v>0.13287744703673907</v>
      </c>
      <c r="O3354" s="34"/>
      <c r="P3354" s="34"/>
      <c r="Q3354" s="34"/>
      <c r="R3354" s="34">
        <v>660</v>
      </c>
      <c r="S3354" s="34">
        <v>415</v>
      </c>
      <c r="T3354" s="34">
        <v>169.1</v>
      </c>
      <c r="U3354" s="34">
        <v>107.65</v>
      </c>
      <c r="V3354" s="34"/>
      <c r="Y3354" s="78"/>
    </row>
    <row r="3355" spans="1:25" x14ac:dyDescent="0.2">
      <c r="A3355" s="27">
        <f t="shared" ref="A3355:B3355" si="802">A3354+1</f>
        <v>3350</v>
      </c>
      <c r="B3355" s="50">
        <f t="shared" si="802"/>
        <v>44629</v>
      </c>
      <c r="C3355" s="34">
        <v>157.55000000000001</v>
      </c>
      <c r="D3355" s="34">
        <v>187.4</v>
      </c>
      <c r="E3355" s="34">
        <v>2.6</v>
      </c>
      <c r="F3355" s="34">
        <v>29.5</v>
      </c>
      <c r="G3355" s="34">
        <v>12</v>
      </c>
      <c r="H3355" s="34">
        <v>622</v>
      </c>
      <c r="I3355" s="34">
        <v>415</v>
      </c>
      <c r="J3355" s="34"/>
      <c r="K3355" s="24">
        <f t="shared" si="799"/>
        <v>142.90800000000002</v>
      </c>
      <c r="L3355" s="34"/>
      <c r="M3355" s="24">
        <v>18.72</v>
      </c>
      <c r="N3355" s="76">
        <f t="shared" si="800"/>
        <v>0.13099336636157527</v>
      </c>
      <c r="O3355" s="34"/>
      <c r="P3355" s="34"/>
      <c r="Q3355" s="34"/>
      <c r="R3355" s="34">
        <v>650</v>
      </c>
      <c r="S3355" s="34">
        <v>448</v>
      </c>
      <c r="T3355" s="34">
        <v>164.35</v>
      </c>
      <c r="U3355" s="34">
        <v>106.8</v>
      </c>
      <c r="V3355" s="34"/>
      <c r="Y3355" s="78"/>
    </row>
    <row r="3356" spans="1:25" x14ac:dyDescent="0.2">
      <c r="A3356" s="27">
        <f t="shared" ref="A3356:B3356" si="803">A3355+1</f>
        <v>3351</v>
      </c>
      <c r="B3356" s="50">
        <f t="shared" si="803"/>
        <v>44630</v>
      </c>
      <c r="C3356" s="34">
        <v>156.35</v>
      </c>
      <c r="D3356" s="34">
        <v>186.2</v>
      </c>
      <c r="E3356" s="34">
        <v>2.5499999999999998</v>
      </c>
      <c r="F3356" s="34">
        <v>30.5</v>
      </c>
      <c r="G3356" s="34">
        <v>12</v>
      </c>
      <c r="H3356" s="34">
        <v>632.5</v>
      </c>
      <c r="I3356" s="34">
        <v>420</v>
      </c>
      <c r="J3356" s="34"/>
      <c r="K3356" s="24">
        <f t="shared" si="799"/>
        <v>140.804</v>
      </c>
      <c r="L3356" s="34"/>
      <c r="M3356" s="24">
        <v>19.309999999999999</v>
      </c>
      <c r="N3356" s="76">
        <f t="shared" si="800"/>
        <v>0.13714099031277519</v>
      </c>
      <c r="O3356" s="34"/>
      <c r="P3356" s="34"/>
      <c r="Q3356" s="34"/>
      <c r="R3356" s="34">
        <v>660.5</v>
      </c>
      <c r="S3356" s="34">
        <v>453</v>
      </c>
      <c r="T3356" s="34">
        <v>163.1</v>
      </c>
      <c r="U3356" s="34">
        <v>106.5</v>
      </c>
      <c r="V3356" s="34"/>
      <c r="Y3356" s="78"/>
    </row>
    <row r="3357" spans="1:25" x14ac:dyDescent="0.2">
      <c r="A3357" s="27">
        <f t="shared" ref="A3357:B3359" si="804">A3356+1</f>
        <v>3352</v>
      </c>
      <c r="B3357" s="50">
        <f t="shared" si="804"/>
        <v>44631</v>
      </c>
      <c r="C3357" s="34">
        <v>154.5</v>
      </c>
      <c r="D3357" s="34">
        <v>184.35</v>
      </c>
      <c r="E3357" s="34">
        <v>2.5499999999999998</v>
      </c>
      <c r="F3357" s="34">
        <v>30</v>
      </c>
      <c r="G3357" s="34">
        <v>11.9</v>
      </c>
      <c r="H3357" s="34">
        <v>638</v>
      </c>
      <c r="I3357" s="34">
        <v>422</v>
      </c>
      <c r="J3357" s="34"/>
      <c r="K3357" s="24">
        <f t="shared" si="799"/>
        <v>139.602</v>
      </c>
      <c r="L3357" s="34"/>
      <c r="M3357" s="24">
        <v>19.07</v>
      </c>
      <c r="N3357" s="76">
        <f t="shared" si="800"/>
        <v>0.13660262746952048</v>
      </c>
      <c r="O3357" s="34"/>
      <c r="P3357" s="34"/>
      <c r="Q3357" s="34"/>
      <c r="R3357" s="34">
        <v>666</v>
      </c>
      <c r="S3357" s="34">
        <v>455</v>
      </c>
      <c r="T3357" s="34">
        <v>161.25</v>
      </c>
      <c r="U3357" s="34">
        <v>103.35</v>
      </c>
      <c r="V3357" s="34"/>
      <c r="Y3357" s="78"/>
    </row>
    <row r="3358" spans="1:25" x14ac:dyDescent="0.2">
      <c r="A3358" s="27">
        <f t="shared" si="804"/>
        <v>3353</v>
      </c>
      <c r="B3358" s="50">
        <f>B3357+3</f>
        <v>44634</v>
      </c>
      <c r="C3358" s="34">
        <v>144.9</v>
      </c>
      <c r="D3358" s="34">
        <v>174.75</v>
      </c>
      <c r="E3358" s="34">
        <v>2.4</v>
      </c>
      <c r="F3358" s="34">
        <v>30</v>
      </c>
      <c r="G3358" s="34">
        <v>12</v>
      </c>
      <c r="H3358" s="34">
        <v>642</v>
      </c>
      <c r="I3358" s="34">
        <v>418</v>
      </c>
      <c r="J3358" s="34"/>
      <c r="K3358" s="24">
        <f t="shared" ref="K3358:K3362" si="805">+D3358*0.92-F3358</f>
        <v>130.77000000000001</v>
      </c>
      <c r="L3358" s="34"/>
      <c r="M3358" s="24">
        <v>17.8</v>
      </c>
      <c r="N3358" s="76">
        <f t="shared" ref="N3358:N3362" si="806">+M3358/K3358</f>
        <v>0.13611684637149193</v>
      </c>
      <c r="O3358" s="34"/>
      <c r="P3358" s="34"/>
      <c r="Q3358" s="34"/>
      <c r="R3358" s="34">
        <v>670.5</v>
      </c>
      <c r="S3358" s="34">
        <v>450</v>
      </c>
      <c r="T3358" s="34">
        <v>151.5</v>
      </c>
      <c r="U3358" s="34">
        <v>97.95</v>
      </c>
      <c r="V3358" s="34"/>
      <c r="Y3358" s="78"/>
    </row>
    <row r="3359" spans="1:25" x14ac:dyDescent="0.2">
      <c r="A3359" s="27">
        <f t="shared" si="804"/>
        <v>3354</v>
      </c>
      <c r="B3359" s="50">
        <f>B3358+1</f>
        <v>44635</v>
      </c>
      <c r="C3359" s="34">
        <v>135.55000000000001</v>
      </c>
      <c r="D3359" s="34">
        <v>164.4</v>
      </c>
      <c r="E3359" s="34">
        <v>2.25</v>
      </c>
      <c r="F3359" s="34">
        <v>27.95</v>
      </c>
      <c r="G3359" s="34">
        <v>12.4</v>
      </c>
      <c r="H3359" s="34">
        <v>641.5</v>
      </c>
      <c r="I3359" s="34">
        <v>418</v>
      </c>
      <c r="J3359" s="34"/>
      <c r="K3359" s="24">
        <f t="shared" si="805"/>
        <v>123.29800000000002</v>
      </c>
      <c r="L3359" s="34"/>
      <c r="M3359" s="24">
        <v>17.239999999999998</v>
      </c>
      <c r="N3359" s="76">
        <f t="shared" si="806"/>
        <v>0.13982384142484061</v>
      </c>
      <c r="O3359" s="34"/>
      <c r="P3359" s="34"/>
      <c r="Q3359" s="34"/>
      <c r="R3359" s="34">
        <v>670</v>
      </c>
      <c r="S3359" s="34">
        <v>450</v>
      </c>
      <c r="T3359" s="34">
        <v>149.44999999999999</v>
      </c>
      <c r="U3359" s="34">
        <v>92.9</v>
      </c>
      <c r="V3359" s="34"/>
      <c r="Y3359" s="78"/>
    </row>
    <row r="3360" spans="1:25" x14ac:dyDescent="0.2">
      <c r="A3360" s="27">
        <f t="shared" ref="A3360:B3360" si="807">A3359+1</f>
        <v>3355</v>
      </c>
      <c r="B3360" s="50">
        <f t="shared" si="807"/>
        <v>44636</v>
      </c>
      <c r="C3360" s="34">
        <v>145.44999999999999</v>
      </c>
      <c r="D3360" s="34">
        <v>174.3</v>
      </c>
      <c r="E3360" s="34">
        <v>2.4</v>
      </c>
      <c r="F3360" s="34">
        <v>27</v>
      </c>
      <c r="G3360" s="34">
        <v>12.45</v>
      </c>
      <c r="H3360" s="34">
        <v>641.5</v>
      </c>
      <c r="I3360" s="34">
        <v>418</v>
      </c>
      <c r="J3360" s="34"/>
      <c r="K3360" s="24">
        <f t="shared" si="805"/>
        <v>133.35600000000002</v>
      </c>
      <c r="L3360" s="34"/>
      <c r="M3360" s="24">
        <v>17.75</v>
      </c>
      <c r="N3360" s="76">
        <f t="shared" si="806"/>
        <v>0.13310237259665855</v>
      </c>
      <c r="O3360" s="34"/>
      <c r="P3360" s="34"/>
      <c r="Q3360" s="34"/>
      <c r="R3360" s="34">
        <v>670</v>
      </c>
      <c r="S3360" s="34">
        <v>450</v>
      </c>
      <c r="T3360" s="34">
        <v>151.65</v>
      </c>
      <c r="U3360" s="34">
        <v>98.85</v>
      </c>
      <c r="V3360" s="34"/>
      <c r="Y3360" s="78"/>
    </row>
    <row r="3361" spans="1:25" x14ac:dyDescent="0.2">
      <c r="A3361" s="27">
        <f t="shared" ref="A3361:B3361" si="808">A3360+1</f>
        <v>3356</v>
      </c>
      <c r="B3361" s="50">
        <f t="shared" si="808"/>
        <v>44637</v>
      </c>
      <c r="C3361" s="34">
        <v>146.9</v>
      </c>
      <c r="D3361" s="34">
        <v>174.75</v>
      </c>
      <c r="E3361" s="34">
        <v>2.4</v>
      </c>
      <c r="F3361" s="34">
        <v>27</v>
      </c>
      <c r="G3361" s="34">
        <v>12.25</v>
      </c>
      <c r="H3361" s="34">
        <v>641.5</v>
      </c>
      <c r="I3361" s="34">
        <v>420</v>
      </c>
      <c r="J3361" s="34"/>
      <c r="K3361" s="24">
        <f t="shared" si="805"/>
        <v>133.77000000000001</v>
      </c>
      <c r="L3361" s="34"/>
      <c r="M3361" s="24">
        <v>18.7</v>
      </c>
      <c r="N3361" s="76">
        <f t="shared" si="806"/>
        <v>0.13979218060850712</v>
      </c>
      <c r="O3361" s="34"/>
      <c r="P3361" s="34"/>
      <c r="Q3361" s="34"/>
      <c r="R3361" s="34">
        <v>670</v>
      </c>
      <c r="S3361" s="34">
        <v>452</v>
      </c>
      <c r="T3361" s="34">
        <v>154.05000000000001</v>
      </c>
      <c r="U3361" s="34">
        <v>100.75</v>
      </c>
      <c r="V3361" s="34"/>
      <c r="Y3361" s="78"/>
    </row>
    <row r="3362" spans="1:25" x14ac:dyDescent="0.2">
      <c r="A3362" s="27">
        <f t="shared" ref="A3362:B3362" si="809">A3361+1</f>
        <v>3357</v>
      </c>
      <c r="B3362" s="50">
        <f t="shared" si="809"/>
        <v>44638</v>
      </c>
      <c r="C3362" s="34">
        <v>151.35</v>
      </c>
      <c r="D3362" s="34">
        <v>179.2</v>
      </c>
      <c r="E3362" s="34">
        <v>2.4</v>
      </c>
      <c r="F3362" s="34">
        <v>28.5</v>
      </c>
      <c r="G3362" s="34">
        <v>12.3</v>
      </c>
      <c r="H3362" s="34">
        <v>641.5</v>
      </c>
      <c r="I3362" s="34">
        <v>421</v>
      </c>
      <c r="J3362" s="34"/>
      <c r="K3362" s="24">
        <f t="shared" si="805"/>
        <v>136.364</v>
      </c>
      <c r="L3362" s="34"/>
      <c r="M3362" s="24">
        <v>19.059999999999999</v>
      </c>
      <c r="N3362" s="76">
        <f t="shared" si="806"/>
        <v>0.13977296060543837</v>
      </c>
      <c r="O3362" s="34"/>
      <c r="P3362" s="34"/>
      <c r="Q3362" s="34"/>
      <c r="R3362" s="34">
        <v>670</v>
      </c>
      <c r="S3362" s="34">
        <v>453</v>
      </c>
      <c r="T3362" s="34">
        <v>158.55000000000001</v>
      </c>
      <c r="U3362" s="34">
        <v>102.55</v>
      </c>
      <c r="V3362" s="34"/>
      <c r="Y3362" s="78"/>
    </row>
    <row r="3363" spans="1:25" x14ac:dyDescent="0.2">
      <c r="A3363" s="27">
        <f t="shared" ref="A3363" si="810">A3362+1</f>
        <v>3358</v>
      </c>
      <c r="B3363" s="50">
        <f>B3362+3</f>
        <v>44641</v>
      </c>
      <c r="C3363" s="34">
        <v>147.9</v>
      </c>
      <c r="D3363" s="34">
        <v>175.75</v>
      </c>
      <c r="E3363" s="34">
        <v>2.4500000000000002</v>
      </c>
      <c r="F3363" s="34">
        <v>28.5</v>
      </c>
      <c r="G3363" s="34">
        <v>11.6</v>
      </c>
      <c r="H3363" s="34">
        <v>596.5</v>
      </c>
      <c r="I3363" s="34">
        <v>419</v>
      </c>
      <c r="J3363" s="34"/>
      <c r="K3363" s="24">
        <f t="shared" ref="K3363:K3367" si="811">+D3363*0.92-F3363</f>
        <v>133.19</v>
      </c>
      <c r="L3363" s="34"/>
      <c r="M3363" s="24">
        <v>19.940000000000001</v>
      </c>
      <c r="N3363" s="76">
        <f t="shared" ref="N3363:N3367" si="812">+M3363/K3363</f>
        <v>0.14971093925970419</v>
      </c>
      <c r="O3363" s="34"/>
      <c r="P3363" s="34"/>
      <c r="Q3363" s="34"/>
      <c r="R3363" s="34">
        <v>625</v>
      </c>
      <c r="S3363" s="34">
        <v>451</v>
      </c>
      <c r="T3363" s="34">
        <v>154.30000000000001</v>
      </c>
      <c r="U3363" s="34">
        <v>100.25</v>
      </c>
      <c r="V3363" s="34"/>
      <c r="Y3363" s="78"/>
    </row>
    <row r="3364" spans="1:25" x14ac:dyDescent="0.2">
      <c r="A3364" s="27">
        <f t="shared" ref="A3364" si="813">A3363+1</f>
        <v>3359</v>
      </c>
      <c r="B3364" s="50">
        <f>B3363+1</f>
        <v>44642</v>
      </c>
      <c r="C3364" s="34">
        <v>143.5</v>
      </c>
      <c r="D3364" s="34">
        <v>170.95</v>
      </c>
      <c r="E3364" s="34">
        <v>2.35</v>
      </c>
      <c r="F3364" s="34">
        <v>26.6</v>
      </c>
      <c r="G3364" s="34">
        <v>11.25</v>
      </c>
      <c r="H3364" s="34">
        <v>569.5</v>
      </c>
      <c r="I3364" s="34">
        <v>416</v>
      </c>
      <c r="J3364" s="34"/>
      <c r="K3364" s="24">
        <f t="shared" si="811"/>
        <v>130.67400000000001</v>
      </c>
      <c r="L3364" s="34"/>
      <c r="M3364" s="24">
        <v>19.559999999999999</v>
      </c>
      <c r="N3364" s="76">
        <f t="shared" si="812"/>
        <v>0.14968547683548369</v>
      </c>
      <c r="O3364" s="34"/>
      <c r="P3364" s="34"/>
      <c r="Q3364" s="34"/>
      <c r="R3364" s="34">
        <v>598</v>
      </c>
      <c r="S3364" s="34">
        <v>448</v>
      </c>
      <c r="T3364" s="34">
        <v>149.85</v>
      </c>
      <c r="U3364" s="34">
        <v>97.2</v>
      </c>
      <c r="V3364" s="34"/>
      <c r="Y3364" s="78"/>
    </row>
    <row r="3365" spans="1:25" x14ac:dyDescent="0.2">
      <c r="A3365" s="27">
        <f t="shared" ref="A3365:B3365" si="814">A3364+1</f>
        <v>3360</v>
      </c>
      <c r="B3365" s="50">
        <f t="shared" si="814"/>
        <v>44643</v>
      </c>
      <c r="C3365" s="34">
        <v>146.44999999999999</v>
      </c>
      <c r="D3365" s="34">
        <v>173.9</v>
      </c>
      <c r="E3365" s="34">
        <v>2.4</v>
      </c>
      <c r="F3365" s="34">
        <v>26.6</v>
      </c>
      <c r="G3365" s="34">
        <v>11.35</v>
      </c>
      <c r="H3365" s="34">
        <v>561.5</v>
      </c>
      <c r="I3365" s="34">
        <v>408</v>
      </c>
      <c r="J3365" s="34"/>
      <c r="K3365" s="24">
        <f t="shared" si="811"/>
        <v>133.38800000000001</v>
      </c>
      <c r="L3365" s="34"/>
      <c r="M3365" s="24">
        <v>19.93</v>
      </c>
      <c r="N3365" s="76">
        <f t="shared" si="812"/>
        <v>0.14941374036644975</v>
      </c>
      <c r="O3365" s="34"/>
      <c r="P3365" s="34"/>
      <c r="Q3365" s="34"/>
      <c r="R3365" s="34">
        <v>590</v>
      </c>
      <c r="S3365" s="34">
        <v>440</v>
      </c>
      <c r="T3365" s="34">
        <v>152.85</v>
      </c>
      <c r="U3365" s="34">
        <v>100.4</v>
      </c>
      <c r="V3365" s="34"/>
      <c r="Y3365" s="78"/>
    </row>
    <row r="3366" spans="1:25" x14ac:dyDescent="0.2">
      <c r="A3366" s="27">
        <f t="shared" ref="A3366:B3366" si="815">A3365+1</f>
        <v>3361</v>
      </c>
      <c r="B3366" s="50">
        <f t="shared" si="815"/>
        <v>44644</v>
      </c>
      <c r="C3366" s="34">
        <v>146.35</v>
      </c>
      <c r="D3366" s="34">
        <v>173.8</v>
      </c>
      <c r="E3366" s="34">
        <v>2.4</v>
      </c>
      <c r="F3366" s="34">
        <v>27.25</v>
      </c>
      <c r="G3366" s="34">
        <v>11.7</v>
      </c>
      <c r="H3366" s="34">
        <v>549.5</v>
      </c>
      <c r="I3366" s="34">
        <v>406.5</v>
      </c>
      <c r="J3366" s="34"/>
      <c r="K3366" s="24">
        <f t="shared" si="811"/>
        <v>132.64600000000002</v>
      </c>
      <c r="L3366" s="34"/>
      <c r="M3366" s="24">
        <v>20.02</v>
      </c>
      <c r="N3366" s="76">
        <f t="shared" si="812"/>
        <v>0.1509280340153491</v>
      </c>
      <c r="O3366" s="34"/>
      <c r="P3366" s="34"/>
      <c r="Q3366" s="34"/>
      <c r="R3366" s="34">
        <v>578</v>
      </c>
      <c r="S3366" s="34">
        <v>438.5</v>
      </c>
      <c r="T3366" s="34">
        <v>152.69999999999999</v>
      </c>
      <c r="U3366" s="34">
        <v>101.75</v>
      </c>
      <c r="V3366" s="34"/>
      <c r="Y3366" s="78"/>
    </row>
    <row r="3367" spans="1:25" x14ac:dyDescent="0.2">
      <c r="A3367" s="27">
        <f t="shared" ref="A3367:B3369" si="816">A3366+1</f>
        <v>3362</v>
      </c>
      <c r="B3367" s="50">
        <f t="shared" si="816"/>
        <v>44645</v>
      </c>
      <c r="C3367" s="34">
        <v>150.80000000000001</v>
      </c>
      <c r="D3367" s="34">
        <v>176.8</v>
      </c>
      <c r="E3367" s="34">
        <v>2.5</v>
      </c>
      <c r="F3367" s="34">
        <v>26.75</v>
      </c>
      <c r="G3367" s="34">
        <v>11.5</v>
      </c>
      <c r="H3367" s="34">
        <v>509</v>
      </c>
      <c r="I3367" s="34">
        <v>405.5</v>
      </c>
      <c r="J3367" s="34"/>
      <c r="K3367" s="24">
        <f t="shared" si="811"/>
        <v>135.90600000000001</v>
      </c>
      <c r="L3367" s="34"/>
      <c r="M3367" s="24">
        <v>19.940000000000001</v>
      </c>
      <c r="N3367" s="76">
        <f t="shared" si="812"/>
        <v>0.14671905581799186</v>
      </c>
      <c r="O3367" s="34"/>
      <c r="P3367" s="34"/>
      <c r="Q3367" s="34"/>
      <c r="R3367" s="34">
        <v>539</v>
      </c>
      <c r="S3367" s="34">
        <v>437.5</v>
      </c>
      <c r="T3367" s="34">
        <v>157.25</v>
      </c>
      <c r="U3367" s="34">
        <v>105.25</v>
      </c>
      <c r="V3367" s="34"/>
      <c r="Y3367" s="78"/>
    </row>
    <row r="3368" spans="1:25" x14ac:dyDescent="0.2">
      <c r="A3368" s="27">
        <f t="shared" si="816"/>
        <v>3363</v>
      </c>
      <c r="B3368" s="50">
        <f>B3367+3</f>
        <v>44648</v>
      </c>
      <c r="C3368" s="34">
        <v>152.4</v>
      </c>
      <c r="D3368" s="34">
        <v>177.9</v>
      </c>
      <c r="E3368" s="34">
        <v>2.5</v>
      </c>
      <c r="F3368" s="34">
        <v>26</v>
      </c>
      <c r="G3368" s="34">
        <v>10.8</v>
      </c>
      <c r="H3368" s="34">
        <v>509</v>
      </c>
      <c r="I3368" s="34">
        <v>405.25</v>
      </c>
      <c r="J3368" s="34"/>
      <c r="K3368" s="24">
        <f t="shared" ref="K3368:K3372" si="817">+D3368*0.92-F3368</f>
        <v>137.66800000000001</v>
      </c>
      <c r="L3368" s="34"/>
      <c r="M3368" s="24">
        <v>19.97</v>
      </c>
      <c r="N3368" s="76">
        <f t="shared" ref="N3368:N3372" si="818">+M3368/K3368</f>
        <v>0.14505912775663188</v>
      </c>
      <c r="O3368" s="34"/>
      <c r="P3368" s="34"/>
      <c r="Q3368" s="34"/>
      <c r="R3368" s="34">
        <v>539</v>
      </c>
      <c r="S3368" s="34">
        <v>437.25</v>
      </c>
      <c r="T3368" s="34">
        <v>158.85</v>
      </c>
      <c r="U3368" s="34">
        <v>107.55</v>
      </c>
      <c r="V3368" s="34"/>
      <c r="Y3368" s="78"/>
    </row>
    <row r="3369" spans="1:25" x14ac:dyDescent="0.2">
      <c r="A3369" s="27">
        <f t="shared" si="816"/>
        <v>3364</v>
      </c>
      <c r="B3369" s="50">
        <f>B3368+1</f>
        <v>44649</v>
      </c>
      <c r="C3369" s="34">
        <v>152.94999999999999</v>
      </c>
      <c r="D3369" s="34">
        <v>177.95</v>
      </c>
      <c r="E3369" s="34">
        <v>2.5</v>
      </c>
      <c r="F3369" s="34">
        <v>25.5</v>
      </c>
      <c r="G3369" s="34">
        <v>10.6</v>
      </c>
      <c r="H3369" s="34">
        <v>507</v>
      </c>
      <c r="I3369" s="34">
        <v>405.25</v>
      </c>
      <c r="J3369" s="34"/>
      <c r="K3369" s="24">
        <f t="shared" si="817"/>
        <v>138.214</v>
      </c>
      <c r="L3369" s="34"/>
      <c r="M3369" s="24">
        <v>19.95</v>
      </c>
      <c r="N3369" s="76">
        <f t="shared" si="818"/>
        <v>0.14434138365143906</v>
      </c>
      <c r="O3369" s="34"/>
      <c r="P3369" s="34"/>
      <c r="Q3369" s="34"/>
      <c r="R3369" s="34">
        <v>537</v>
      </c>
      <c r="S3369" s="34">
        <v>437.25</v>
      </c>
      <c r="T3369" s="34">
        <v>159.44999999999999</v>
      </c>
      <c r="U3369" s="34">
        <v>107.6</v>
      </c>
      <c r="V3369" s="34"/>
      <c r="Y3369" s="78"/>
    </row>
    <row r="3370" spans="1:25" x14ac:dyDescent="0.2">
      <c r="A3370" s="27">
        <f t="shared" ref="A3370:B3370" si="819">A3369+1</f>
        <v>3365</v>
      </c>
      <c r="B3370" s="50">
        <f t="shared" si="819"/>
        <v>44650</v>
      </c>
      <c r="C3370" s="34">
        <v>158.19999999999999</v>
      </c>
      <c r="D3370" s="34">
        <v>183</v>
      </c>
      <c r="E3370" s="34">
        <v>2.6</v>
      </c>
      <c r="F3370" s="34">
        <v>25.4</v>
      </c>
      <c r="G3370" s="34">
        <v>10.7</v>
      </c>
      <c r="H3370" s="34">
        <v>505.5</v>
      </c>
      <c r="I3370" s="34">
        <v>408.25</v>
      </c>
      <c r="J3370" s="34"/>
      <c r="K3370" s="24">
        <f t="shared" si="817"/>
        <v>142.96</v>
      </c>
      <c r="L3370" s="34"/>
      <c r="M3370" s="24">
        <v>20.03</v>
      </c>
      <c r="N3370" s="76">
        <f t="shared" si="818"/>
        <v>0.14010912143256854</v>
      </c>
      <c r="O3370" s="34"/>
      <c r="P3370" s="34"/>
      <c r="Q3370" s="34"/>
      <c r="R3370" s="34">
        <v>534</v>
      </c>
      <c r="S3370" s="34">
        <v>440.25</v>
      </c>
      <c r="T3370" s="34">
        <v>164.75</v>
      </c>
      <c r="U3370" s="34">
        <v>111.3</v>
      </c>
      <c r="V3370" s="34"/>
      <c r="Y3370" s="78"/>
    </row>
    <row r="3371" spans="1:25" x14ac:dyDescent="0.2">
      <c r="A3371" s="27">
        <f t="shared" ref="A3371:B3371" si="820">A3370+1</f>
        <v>3366</v>
      </c>
      <c r="B3371" s="50">
        <f t="shared" si="820"/>
        <v>44651</v>
      </c>
      <c r="C3371" s="34">
        <v>158.30000000000001</v>
      </c>
      <c r="D3371" s="34">
        <v>182.8</v>
      </c>
      <c r="E3371" s="34">
        <v>2.6</v>
      </c>
      <c r="F3371" s="34">
        <v>25.75</v>
      </c>
      <c r="G3371" s="34">
        <v>10.85</v>
      </c>
      <c r="H3371" s="34">
        <v>486.5</v>
      </c>
      <c r="I3371" s="34">
        <v>411.25</v>
      </c>
      <c r="J3371" s="34"/>
      <c r="K3371" s="24">
        <f t="shared" si="817"/>
        <v>142.42600000000002</v>
      </c>
      <c r="L3371" s="34"/>
      <c r="M3371" s="24">
        <v>19.989999999999998</v>
      </c>
      <c r="N3371" s="76">
        <f t="shared" si="818"/>
        <v>0.14035358712594609</v>
      </c>
      <c r="O3371" s="34"/>
      <c r="P3371" s="34"/>
      <c r="Q3371" s="34"/>
      <c r="R3371" s="34">
        <v>515</v>
      </c>
      <c r="S3371" s="34">
        <v>443.25</v>
      </c>
      <c r="T3371" s="34">
        <v>164.85</v>
      </c>
      <c r="U3371" s="34">
        <v>112.25</v>
      </c>
      <c r="V3371" s="34"/>
      <c r="Y3371" s="78"/>
    </row>
    <row r="3372" spans="1:25" x14ac:dyDescent="0.2">
      <c r="A3372" s="27">
        <f t="shared" ref="A3372:B3372" si="821">A3371+1</f>
        <v>3367</v>
      </c>
      <c r="B3372" s="50">
        <f t="shared" si="821"/>
        <v>44652</v>
      </c>
      <c r="C3372" s="34">
        <v>159.85</v>
      </c>
      <c r="D3372" s="34">
        <v>184.05</v>
      </c>
      <c r="E3372" s="34">
        <v>2.65</v>
      </c>
      <c r="F3372" s="34">
        <v>25.9</v>
      </c>
      <c r="G3372" s="34">
        <v>10.55</v>
      </c>
      <c r="H3372" s="34">
        <v>446.5</v>
      </c>
      <c r="I3372" s="34">
        <v>414.25</v>
      </c>
      <c r="J3372" s="34"/>
      <c r="K3372" s="24">
        <f t="shared" si="817"/>
        <v>143.42600000000002</v>
      </c>
      <c r="L3372" s="34"/>
      <c r="M3372" s="24">
        <v>20.83</v>
      </c>
      <c r="N3372" s="76">
        <f t="shared" si="818"/>
        <v>0.14523168742069079</v>
      </c>
      <c r="O3372" s="34"/>
      <c r="P3372" s="34"/>
      <c r="Q3372" s="34"/>
      <c r="R3372" s="34">
        <v>480</v>
      </c>
      <c r="S3372" s="34">
        <v>446.25</v>
      </c>
      <c r="T3372" s="34">
        <v>166.45</v>
      </c>
      <c r="U3372" s="34">
        <v>112.8</v>
      </c>
      <c r="V3372" s="34"/>
      <c r="Y3372" s="78"/>
    </row>
    <row r="3373" spans="1:25" x14ac:dyDescent="0.2">
      <c r="A3373" s="27">
        <f t="shared" ref="A3373" si="822">A3372+1</f>
        <v>3368</v>
      </c>
      <c r="B3373" s="50">
        <f>B3372+3</f>
        <v>44655</v>
      </c>
      <c r="C3373" s="34">
        <v>160.80000000000001</v>
      </c>
      <c r="D3373" s="34">
        <v>185</v>
      </c>
      <c r="E3373" s="34">
        <v>2.65</v>
      </c>
      <c r="F3373" s="34">
        <v>26</v>
      </c>
      <c r="G3373" s="34">
        <v>9.75</v>
      </c>
      <c r="H3373" s="34">
        <v>423.5</v>
      </c>
      <c r="I3373" s="34">
        <v>414.25</v>
      </c>
      <c r="J3373" s="34"/>
      <c r="K3373" s="24">
        <f t="shared" ref="K3373:K3377" si="823">+D3373*0.92-F3373</f>
        <v>144.20000000000002</v>
      </c>
      <c r="L3373" s="34"/>
      <c r="M3373" s="24">
        <v>21.23</v>
      </c>
      <c r="N3373" s="76">
        <f t="shared" ref="N3373:N3377" si="824">+M3373/K3373</f>
        <v>0.1472260748959778</v>
      </c>
      <c r="O3373" s="34"/>
      <c r="P3373" s="34"/>
      <c r="Q3373" s="34"/>
      <c r="R3373" s="34">
        <v>457</v>
      </c>
      <c r="S3373" s="34">
        <v>446.5</v>
      </c>
      <c r="T3373" s="34">
        <v>166.45</v>
      </c>
      <c r="U3373" s="34">
        <v>114.9</v>
      </c>
      <c r="V3373" s="34"/>
      <c r="Y3373" s="78"/>
    </row>
    <row r="3374" spans="1:25" x14ac:dyDescent="0.2">
      <c r="A3374" s="27">
        <f t="shared" ref="A3374" si="825">A3373+1</f>
        <v>3369</v>
      </c>
      <c r="B3374" s="50">
        <f>B3373+1</f>
        <v>44656</v>
      </c>
      <c r="C3374" s="34">
        <v>160.80000000000001</v>
      </c>
      <c r="D3374" s="34">
        <v>185</v>
      </c>
      <c r="E3374" s="34">
        <v>2.65</v>
      </c>
      <c r="F3374" s="34">
        <v>25.75</v>
      </c>
      <c r="G3374" s="34">
        <v>9</v>
      </c>
      <c r="H3374" s="34">
        <v>348.5</v>
      </c>
      <c r="I3374" s="34">
        <v>417.75</v>
      </c>
      <c r="J3374" s="34"/>
      <c r="K3374" s="24">
        <f t="shared" si="823"/>
        <v>144.45000000000002</v>
      </c>
      <c r="L3374" s="34"/>
      <c r="M3374" s="24">
        <v>20.329999999999998</v>
      </c>
      <c r="N3374" s="76">
        <f t="shared" si="824"/>
        <v>0.14074074074074072</v>
      </c>
      <c r="O3374" s="34"/>
      <c r="P3374" s="34"/>
      <c r="Q3374" s="34"/>
      <c r="R3374" s="34">
        <v>385</v>
      </c>
      <c r="S3374" s="34">
        <v>450</v>
      </c>
      <c r="T3374" s="34">
        <v>167.4</v>
      </c>
      <c r="U3374" s="34">
        <v>113.6</v>
      </c>
      <c r="V3374" s="34"/>
      <c r="Y3374" s="78"/>
    </row>
    <row r="3375" spans="1:25" x14ac:dyDescent="0.2">
      <c r="A3375" s="27">
        <f t="shared" ref="A3375:B3375" si="826">A3374+1</f>
        <v>3370</v>
      </c>
      <c r="B3375" s="50">
        <f t="shared" si="826"/>
        <v>44657</v>
      </c>
      <c r="C3375" s="34">
        <v>160.19999999999999</v>
      </c>
      <c r="D3375" s="34">
        <v>184.4</v>
      </c>
      <c r="E3375" s="34">
        <v>2.65</v>
      </c>
      <c r="F3375" s="34">
        <v>25.5</v>
      </c>
      <c r="G3375" s="34">
        <v>8.85</v>
      </c>
      <c r="H3375" s="34">
        <v>346.5</v>
      </c>
      <c r="I3375" s="34">
        <v>460</v>
      </c>
      <c r="J3375" s="34"/>
      <c r="K3375" s="24">
        <f t="shared" si="823"/>
        <v>144.14800000000002</v>
      </c>
      <c r="L3375" s="34"/>
      <c r="M3375" s="24">
        <v>20.48</v>
      </c>
      <c r="N3375" s="76">
        <f t="shared" si="824"/>
        <v>0.14207619946166439</v>
      </c>
      <c r="O3375" s="34"/>
      <c r="P3375" s="34"/>
      <c r="Q3375" s="34"/>
      <c r="R3375" s="34">
        <v>383</v>
      </c>
      <c r="S3375" s="34">
        <v>480</v>
      </c>
      <c r="T3375" s="34">
        <v>166.8</v>
      </c>
      <c r="U3375" s="34">
        <v>113</v>
      </c>
      <c r="V3375" s="34"/>
      <c r="Y3375" s="78"/>
    </row>
    <row r="3376" spans="1:25" x14ac:dyDescent="0.2">
      <c r="A3376" s="27">
        <f t="shared" ref="A3376:B3376" si="827">A3375+1</f>
        <v>3371</v>
      </c>
      <c r="B3376" s="50">
        <f t="shared" si="827"/>
        <v>44658</v>
      </c>
      <c r="C3376" s="34">
        <v>155.05000000000001</v>
      </c>
      <c r="D3376" s="34">
        <v>179.25</v>
      </c>
      <c r="E3376" s="34">
        <v>2.5499999999999998</v>
      </c>
      <c r="F3376" s="34">
        <v>25</v>
      </c>
      <c r="G3376" s="34">
        <v>8.85</v>
      </c>
      <c r="H3376" s="34">
        <v>359.5</v>
      </c>
      <c r="I3376" s="34">
        <v>476</v>
      </c>
      <c r="J3376" s="34"/>
      <c r="K3376" s="24">
        <f t="shared" si="823"/>
        <v>139.91</v>
      </c>
      <c r="L3376" s="34"/>
      <c r="M3376" s="24">
        <v>20.48</v>
      </c>
      <c r="N3376" s="76">
        <f t="shared" si="824"/>
        <v>0.14637981559574012</v>
      </c>
      <c r="O3376" s="34"/>
      <c r="P3376" s="34"/>
      <c r="Q3376" s="34"/>
      <c r="R3376" s="34">
        <v>396</v>
      </c>
      <c r="S3376" s="34">
        <v>497</v>
      </c>
      <c r="T3376" s="34">
        <v>161.19999999999999</v>
      </c>
      <c r="U3376" s="34">
        <v>110.35</v>
      </c>
      <c r="V3376" s="34"/>
      <c r="Y3376" s="78"/>
    </row>
    <row r="3377" spans="1:25" x14ac:dyDescent="0.2">
      <c r="A3377" s="27">
        <f t="shared" ref="A3377:B3377" si="828">A3376+1</f>
        <v>3372</v>
      </c>
      <c r="B3377" s="50">
        <f t="shared" si="828"/>
        <v>44659</v>
      </c>
      <c r="C3377" s="34">
        <v>154.65</v>
      </c>
      <c r="D3377" s="34">
        <v>178.65</v>
      </c>
      <c r="E3377" s="34">
        <v>2.5499999999999998</v>
      </c>
      <c r="F3377" s="34">
        <v>25</v>
      </c>
      <c r="G3377" s="34">
        <v>9.1999999999999993</v>
      </c>
      <c r="H3377" s="34">
        <v>367.5</v>
      </c>
      <c r="I3377" s="34">
        <v>476</v>
      </c>
      <c r="J3377" s="34"/>
      <c r="K3377" s="24">
        <f t="shared" si="823"/>
        <v>139.358</v>
      </c>
      <c r="L3377" s="34"/>
      <c r="M3377" s="24">
        <v>20.100000000000001</v>
      </c>
      <c r="N3377" s="76">
        <f t="shared" si="824"/>
        <v>0.14423283916244492</v>
      </c>
      <c r="O3377" s="34"/>
      <c r="P3377" s="34"/>
      <c r="Q3377" s="34"/>
      <c r="R3377" s="34">
        <v>404</v>
      </c>
      <c r="S3377" s="34">
        <v>502</v>
      </c>
      <c r="T3377" s="34">
        <v>160.80000000000001</v>
      </c>
      <c r="U3377" s="34">
        <v>109.6</v>
      </c>
      <c r="V3377" s="34"/>
      <c r="Y3377" s="78"/>
    </row>
    <row r="3378" spans="1:25" x14ac:dyDescent="0.2">
      <c r="A3378" s="27">
        <f>A3377+1</f>
        <v>3373</v>
      </c>
      <c r="B3378" s="50">
        <f>B3377+3</f>
        <v>44662</v>
      </c>
      <c r="C3378" s="34">
        <v>150.6</v>
      </c>
      <c r="D3378" s="34">
        <v>174.6</v>
      </c>
      <c r="E3378" s="34">
        <v>2.5</v>
      </c>
      <c r="F3378" s="34">
        <v>25</v>
      </c>
      <c r="G3378" s="34">
        <v>9.15</v>
      </c>
      <c r="H3378" s="34">
        <v>413.75</v>
      </c>
      <c r="I3378" s="34">
        <v>476</v>
      </c>
      <c r="J3378" s="34"/>
      <c r="K3378" s="24">
        <f>+D3378*0.92-F3378</f>
        <v>135.63200000000001</v>
      </c>
      <c r="L3378" s="34"/>
      <c r="M3378" s="24">
        <v>20.010000000000002</v>
      </c>
      <c r="N3378" s="76">
        <f>+M3378/K3378</f>
        <v>0.14753155597499115</v>
      </c>
      <c r="O3378" s="34"/>
      <c r="P3378" s="34"/>
      <c r="Q3378" s="34"/>
      <c r="R3378" s="34">
        <v>450.25</v>
      </c>
      <c r="S3378" s="34">
        <v>505</v>
      </c>
      <c r="T3378" s="34">
        <v>156.65</v>
      </c>
      <c r="U3378" s="34">
        <v>108.2</v>
      </c>
      <c r="V3378" s="34"/>
      <c r="Y3378" s="78"/>
    </row>
    <row r="3379" spans="1:25" x14ac:dyDescent="0.2">
      <c r="A3379" s="27">
        <f>A3378+1</f>
        <v>3374</v>
      </c>
      <c r="B3379" s="50">
        <f>B3378+1</f>
        <v>44663</v>
      </c>
      <c r="C3379" s="34">
        <v>154.85</v>
      </c>
      <c r="D3379" s="34">
        <v>178.35</v>
      </c>
      <c r="E3379" s="34">
        <v>2.5499999999999998</v>
      </c>
      <c r="F3379" s="34">
        <v>25</v>
      </c>
      <c r="G3379" s="34">
        <v>9</v>
      </c>
      <c r="H3379" s="34">
        <v>438.5</v>
      </c>
      <c r="I3379" s="34">
        <v>476</v>
      </c>
      <c r="J3379" s="34"/>
      <c r="K3379" s="24">
        <f t="shared" ref="K3379:K3385" si="829">+D3379*0.92-F3379</f>
        <v>139.08199999999999</v>
      </c>
      <c r="L3379" s="34"/>
      <c r="M3379" s="24">
        <v>19.93</v>
      </c>
      <c r="N3379" s="76">
        <f t="shared" ref="N3379:N3385" si="830">+M3379/K3379</f>
        <v>0.14329676018463927</v>
      </c>
      <c r="O3379" s="34"/>
      <c r="P3379" s="34"/>
      <c r="Q3379" s="34"/>
      <c r="R3379" s="34">
        <v>475</v>
      </c>
      <c r="S3379" s="34">
        <v>510</v>
      </c>
      <c r="T3379" s="34">
        <v>161</v>
      </c>
      <c r="U3379" s="34">
        <v>110.25</v>
      </c>
      <c r="V3379" s="34"/>
      <c r="Y3379" s="78"/>
    </row>
    <row r="3380" spans="1:25" x14ac:dyDescent="0.2">
      <c r="A3380" s="27">
        <f t="shared" ref="A3380:B3380" si="831">A3379+1</f>
        <v>3375</v>
      </c>
      <c r="B3380" s="50">
        <f t="shared" si="831"/>
        <v>44664</v>
      </c>
      <c r="C3380" s="34">
        <v>151.4</v>
      </c>
      <c r="D3380" s="34">
        <v>174.9</v>
      </c>
      <c r="E3380" s="34">
        <v>2.5</v>
      </c>
      <c r="F3380" s="34">
        <v>24.35</v>
      </c>
      <c r="G3380" s="34">
        <v>9.1999999999999993</v>
      </c>
      <c r="H3380" s="34">
        <v>469.5</v>
      </c>
      <c r="I3380" s="34">
        <v>476</v>
      </c>
      <c r="J3380" s="34"/>
      <c r="K3380" s="24">
        <f t="shared" si="829"/>
        <v>136.55800000000002</v>
      </c>
      <c r="L3380" s="34"/>
      <c r="M3380" s="24">
        <v>19.91</v>
      </c>
      <c r="N3380" s="76">
        <f t="shared" si="830"/>
        <v>0.1457988546991022</v>
      </c>
      <c r="O3380" s="34"/>
      <c r="P3380" s="34"/>
      <c r="Q3380" s="34"/>
      <c r="R3380" s="34">
        <v>506</v>
      </c>
      <c r="S3380" s="34">
        <v>510</v>
      </c>
      <c r="T3380" s="34">
        <v>157.44999999999999</v>
      </c>
      <c r="U3380" s="34">
        <v>109.4</v>
      </c>
      <c r="V3380" s="34"/>
      <c r="Y3380" s="78"/>
    </row>
    <row r="3381" spans="1:25" x14ac:dyDescent="0.2">
      <c r="A3381" s="27">
        <f t="shared" ref="A3381:B3381" si="832">A3380+1</f>
        <v>3376</v>
      </c>
      <c r="B3381" s="50">
        <f t="shared" si="832"/>
        <v>44665</v>
      </c>
      <c r="C3381" s="34">
        <v>152.80000000000001</v>
      </c>
      <c r="D3381" s="34">
        <v>176.3</v>
      </c>
      <c r="E3381" s="34">
        <v>2.5</v>
      </c>
      <c r="F3381" s="34">
        <v>24.35</v>
      </c>
      <c r="G3381" s="34">
        <v>9.4499999999999993</v>
      </c>
      <c r="H3381" s="34">
        <v>469.5</v>
      </c>
      <c r="I3381" s="34">
        <v>476</v>
      </c>
      <c r="J3381" s="34"/>
      <c r="K3381" s="24">
        <f t="shared" si="829"/>
        <v>137.84600000000003</v>
      </c>
      <c r="L3381" s="34"/>
      <c r="M3381" s="24">
        <v>19.48</v>
      </c>
      <c r="N3381" s="76">
        <f t="shared" si="830"/>
        <v>0.1413171220057165</v>
      </c>
      <c r="O3381" s="34"/>
      <c r="P3381" s="34"/>
      <c r="Q3381" s="34"/>
      <c r="R3381" s="34">
        <v>506</v>
      </c>
      <c r="S3381" s="34">
        <v>510</v>
      </c>
      <c r="T3381" s="34">
        <v>158.9</v>
      </c>
      <c r="U3381" s="34">
        <v>111</v>
      </c>
      <c r="V3381" s="34"/>
      <c r="Y3381" s="78"/>
    </row>
    <row r="3382" spans="1:25" x14ac:dyDescent="0.2">
      <c r="A3382" s="27">
        <f t="shared" ref="A3382:B3385" si="833">A3381+1</f>
        <v>3377</v>
      </c>
      <c r="B3382" s="50">
        <f>B3381+4</f>
        <v>44669</v>
      </c>
      <c r="C3382" s="34">
        <v>153.85</v>
      </c>
      <c r="D3382" s="34">
        <v>178.4</v>
      </c>
      <c r="E3382" s="34">
        <v>2.5499999999999998</v>
      </c>
      <c r="F3382" s="34">
        <v>24.8</v>
      </c>
      <c r="G3382" s="34">
        <v>9.5</v>
      </c>
      <c r="H3382" s="34">
        <v>475.5</v>
      </c>
      <c r="I3382" s="34">
        <v>491</v>
      </c>
      <c r="J3382" s="34"/>
      <c r="K3382" s="24">
        <f t="shared" si="829"/>
        <v>139.328</v>
      </c>
      <c r="L3382" s="34"/>
      <c r="M3382" s="24">
        <v>19.329999999999998</v>
      </c>
      <c r="N3382" s="76">
        <f t="shared" si="830"/>
        <v>0.13873736793752869</v>
      </c>
      <c r="O3382" s="34"/>
      <c r="P3382" s="34"/>
      <c r="Q3382" s="34"/>
      <c r="R3382" s="34">
        <v>512</v>
      </c>
      <c r="S3382" s="34">
        <v>530</v>
      </c>
      <c r="T3382" s="34">
        <v>159.94999999999999</v>
      </c>
      <c r="U3382" s="34">
        <v>111.55</v>
      </c>
      <c r="V3382" s="34"/>
      <c r="Y3382" s="78"/>
    </row>
    <row r="3383" spans="1:25" x14ac:dyDescent="0.2">
      <c r="A3383" s="27">
        <f t="shared" si="833"/>
        <v>3378</v>
      </c>
      <c r="B3383" s="50">
        <f t="shared" si="833"/>
        <v>44670</v>
      </c>
      <c r="C3383" s="34">
        <v>149.85</v>
      </c>
      <c r="D3383" s="34">
        <v>174.4</v>
      </c>
      <c r="E3383" s="34">
        <v>2.4500000000000002</v>
      </c>
      <c r="F3383" s="34">
        <v>24.5</v>
      </c>
      <c r="G3383" s="34">
        <v>8.9</v>
      </c>
      <c r="H3383" s="34">
        <v>475.5</v>
      </c>
      <c r="I3383" s="34">
        <v>491</v>
      </c>
      <c r="J3383" s="34"/>
      <c r="K3383" s="24">
        <f t="shared" si="829"/>
        <v>135.94800000000001</v>
      </c>
      <c r="L3383" s="34"/>
      <c r="M3383" s="24">
        <v>18.75</v>
      </c>
      <c r="N3383" s="76">
        <f t="shared" si="830"/>
        <v>0.13792038132227027</v>
      </c>
      <c r="O3383" s="34"/>
      <c r="P3383" s="34"/>
      <c r="Q3383" s="34"/>
      <c r="R3383" s="34">
        <v>512</v>
      </c>
      <c r="S3383" s="34">
        <v>530</v>
      </c>
      <c r="T3383" s="34">
        <v>155.9</v>
      </c>
      <c r="U3383" s="34">
        <v>108.75</v>
      </c>
      <c r="V3383" s="34"/>
      <c r="Y3383" s="78"/>
    </row>
    <row r="3384" spans="1:25" x14ac:dyDescent="0.2">
      <c r="A3384" s="27">
        <f t="shared" si="833"/>
        <v>3379</v>
      </c>
      <c r="B3384" s="50">
        <f t="shared" si="833"/>
        <v>44671</v>
      </c>
      <c r="C3384" s="34">
        <v>150.69999999999999</v>
      </c>
      <c r="D3384" s="34">
        <v>175.25</v>
      </c>
      <c r="E3384" s="34">
        <v>2.5</v>
      </c>
      <c r="F3384" s="34">
        <v>24.5</v>
      </c>
      <c r="G3384" s="34">
        <v>9.15</v>
      </c>
      <c r="H3384" s="34">
        <v>477.5</v>
      </c>
      <c r="I3384" s="34">
        <v>491</v>
      </c>
      <c r="J3384" s="34"/>
      <c r="K3384" s="24">
        <f t="shared" si="829"/>
        <v>136.73000000000002</v>
      </c>
      <c r="L3384" s="34"/>
      <c r="M3384" s="24">
        <v>18.45</v>
      </c>
      <c r="N3384" s="76">
        <f t="shared" si="830"/>
        <v>0.1349374680026329</v>
      </c>
      <c r="O3384" s="34"/>
      <c r="P3384" s="34"/>
      <c r="Q3384" s="34"/>
      <c r="R3384" s="34">
        <v>514</v>
      </c>
      <c r="S3384" s="34">
        <v>531</v>
      </c>
      <c r="T3384" s="34">
        <v>156.75</v>
      </c>
      <c r="U3384" s="34">
        <v>110.45</v>
      </c>
      <c r="V3384" s="34"/>
      <c r="Y3384" s="78"/>
    </row>
    <row r="3385" spans="1:25" x14ac:dyDescent="0.2">
      <c r="A3385" s="27">
        <f t="shared" si="833"/>
        <v>3380</v>
      </c>
      <c r="B3385" s="50">
        <f t="shared" si="833"/>
        <v>44672</v>
      </c>
      <c r="C3385" s="34">
        <v>150.05000000000001</v>
      </c>
      <c r="D3385" s="34">
        <v>174.60000000000002</v>
      </c>
      <c r="E3385" s="34">
        <v>2.4500000000000002</v>
      </c>
      <c r="F3385" s="34">
        <v>25</v>
      </c>
      <c r="G3385" s="34">
        <v>10</v>
      </c>
      <c r="H3385" s="34">
        <v>472.5</v>
      </c>
      <c r="I3385" s="34">
        <v>491</v>
      </c>
      <c r="J3385" s="34"/>
      <c r="K3385" s="24">
        <f t="shared" si="829"/>
        <v>135.63200000000003</v>
      </c>
      <c r="L3385" s="34"/>
      <c r="M3385" s="24">
        <v>17.649999999999999</v>
      </c>
      <c r="N3385" s="76">
        <f t="shared" si="830"/>
        <v>0.13013153238173877</v>
      </c>
      <c r="O3385" s="34"/>
      <c r="P3385" s="34"/>
      <c r="Q3385" s="34"/>
      <c r="R3385" s="34">
        <v>509</v>
      </c>
      <c r="S3385" s="34">
        <v>532</v>
      </c>
      <c r="T3385" s="34">
        <v>156.10000000000002</v>
      </c>
      <c r="U3385" s="34">
        <v>110.55</v>
      </c>
      <c r="V3385" s="34"/>
      <c r="Y3385" s="78"/>
    </row>
    <row r="3386" spans="1:25" x14ac:dyDescent="0.2">
      <c r="A3386" s="27">
        <f t="shared" ref="A3386:A3400" si="834">A3385+1</f>
        <v>3381</v>
      </c>
      <c r="B3386" s="50">
        <f t="shared" ref="B3386:B3446" si="835">B3385+1</f>
        <v>44673</v>
      </c>
      <c r="C3386" s="34">
        <v>150.5</v>
      </c>
      <c r="D3386" s="34">
        <v>175.05</v>
      </c>
      <c r="E3386" s="34">
        <v>2.5</v>
      </c>
      <c r="F3386" s="34">
        <v>27</v>
      </c>
      <c r="G3386" s="34">
        <v>10.75</v>
      </c>
      <c r="H3386" s="34">
        <v>412.5</v>
      </c>
      <c r="I3386" s="34">
        <v>491</v>
      </c>
      <c r="J3386" s="34"/>
      <c r="K3386" s="24">
        <f t="shared" ref="K3386:K3388" si="836">+D3386*0.92-F3386</f>
        <v>134.04600000000002</v>
      </c>
      <c r="L3386" s="34"/>
      <c r="M3386" s="24">
        <v>16.7</v>
      </c>
      <c r="N3386" s="76">
        <f t="shared" ref="N3386:N3388" si="837">+M3386/K3386</f>
        <v>0.12458409799621023</v>
      </c>
      <c r="O3386" s="34"/>
      <c r="P3386" s="34"/>
      <c r="Q3386" s="34"/>
      <c r="R3386" s="34">
        <v>449</v>
      </c>
      <c r="S3386" s="34">
        <v>532</v>
      </c>
      <c r="T3386" s="34">
        <v>156.55000000000001</v>
      </c>
      <c r="U3386" s="34">
        <v>110.85</v>
      </c>
      <c r="V3386" s="34"/>
      <c r="Y3386" s="78"/>
    </row>
    <row r="3387" spans="1:25" x14ac:dyDescent="0.2">
      <c r="A3387" s="27">
        <f t="shared" si="834"/>
        <v>3382</v>
      </c>
      <c r="B3387" s="50">
        <f>B3386+3</f>
        <v>44676</v>
      </c>
      <c r="C3387" s="34">
        <v>135.75</v>
      </c>
      <c r="D3387" s="34">
        <v>160.30000000000001</v>
      </c>
      <c r="E3387" s="34">
        <v>2.25</v>
      </c>
      <c r="F3387" s="34">
        <v>27.35</v>
      </c>
      <c r="G3387" s="34">
        <v>11.2</v>
      </c>
      <c r="H3387" s="34">
        <v>428.5</v>
      </c>
      <c r="I3387" s="34">
        <v>489</v>
      </c>
      <c r="J3387" s="34"/>
      <c r="K3387" s="24">
        <f t="shared" si="836"/>
        <v>120.12600000000003</v>
      </c>
      <c r="L3387" s="34"/>
      <c r="M3387" s="24">
        <v>16.18</v>
      </c>
      <c r="N3387" s="76">
        <f t="shared" si="837"/>
        <v>0.13469190683116058</v>
      </c>
      <c r="O3387" s="34"/>
      <c r="P3387" s="34"/>
      <c r="Q3387" s="34"/>
      <c r="R3387" s="34">
        <v>465</v>
      </c>
      <c r="S3387" s="34">
        <v>530</v>
      </c>
      <c r="T3387" s="34">
        <v>141.55000000000001</v>
      </c>
      <c r="U3387" s="34">
        <v>103.3</v>
      </c>
      <c r="V3387" s="34"/>
      <c r="Y3387" s="78"/>
    </row>
    <row r="3388" spans="1:25" x14ac:dyDescent="0.2">
      <c r="A3388" s="27">
        <f t="shared" si="834"/>
        <v>3383</v>
      </c>
      <c r="B3388" s="50">
        <f t="shared" si="835"/>
        <v>44677</v>
      </c>
      <c r="C3388" s="34">
        <v>138.94999999999999</v>
      </c>
      <c r="D3388" s="34">
        <v>163.44999999999999</v>
      </c>
      <c r="E3388" s="34">
        <v>2.2999999999999998</v>
      </c>
      <c r="F3388" s="34">
        <v>26.25</v>
      </c>
      <c r="G3388" s="34">
        <v>11.8</v>
      </c>
      <c r="H3388" s="34">
        <v>454</v>
      </c>
      <c r="I3388" s="34">
        <v>484</v>
      </c>
      <c r="J3388" s="34"/>
      <c r="K3388" s="24">
        <f t="shared" si="836"/>
        <v>124.124</v>
      </c>
      <c r="L3388" s="34"/>
      <c r="M3388" s="24">
        <v>15.61</v>
      </c>
      <c r="N3388" s="76">
        <f t="shared" si="837"/>
        <v>0.12576133543875478</v>
      </c>
      <c r="O3388" s="34"/>
      <c r="P3388" s="34"/>
      <c r="Q3388" s="34"/>
      <c r="R3388" s="34">
        <v>490.5</v>
      </c>
      <c r="S3388" s="34">
        <v>525</v>
      </c>
      <c r="T3388" s="34">
        <v>144.80000000000001</v>
      </c>
      <c r="U3388" s="34">
        <v>105.85</v>
      </c>
      <c r="V3388" s="34"/>
      <c r="Y3388" s="78"/>
    </row>
    <row r="3389" spans="1:25" x14ac:dyDescent="0.2">
      <c r="A3389" s="27">
        <f t="shared" si="834"/>
        <v>3384</v>
      </c>
      <c r="B3389" s="50">
        <f t="shared" si="835"/>
        <v>44678</v>
      </c>
      <c r="C3389" s="34">
        <v>140.44999999999999</v>
      </c>
      <c r="D3389" s="34">
        <v>166.15</v>
      </c>
      <c r="E3389" s="34">
        <v>2.2999999999999998</v>
      </c>
      <c r="F3389" s="34">
        <v>25.75</v>
      </c>
      <c r="G3389" s="34">
        <v>12.25</v>
      </c>
      <c r="H3389" s="34">
        <v>483.5</v>
      </c>
      <c r="I3389" s="34">
        <v>474</v>
      </c>
      <c r="J3389" s="34"/>
      <c r="K3389" s="24">
        <f t="shared" ref="K3389:K3401" si="838">+D3389*0.92-F3389</f>
        <v>127.108</v>
      </c>
      <c r="L3389" s="34"/>
      <c r="M3389" s="24">
        <v>16.399999999999999</v>
      </c>
      <c r="N3389" s="76">
        <f t="shared" ref="N3389:N3401" si="839">+M3389/K3389</f>
        <v>0.12902413695440096</v>
      </c>
      <c r="O3389" s="34"/>
      <c r="P3389" s="34"/>
      <c r="Q3389" s="34"/>
      <c r="R3389" s="34">
        <v>520</v>
      </c>
      <c r="S3389" s="34">
        <v>515</v>
      </c>
      <c r="T3389" s="34">
        <v>146.35</v>
      </c>
      <c r="U3389" s="34">
        <v>107</v>
      </c>
      <c r="V3389" s="34"/>
      <c r="Y3389" s="78"/>
    </row>
    <row r="3390" spans="1:25" x14ac:dyDescent="0.2">
      <c r="A3390" s="27">
        <f t="shared" si="834"/>
        <v>3385</v>
      </c>
      <c r="B3390" s="50">
        <f t="shared" si="835"/>
        <v>44679</v>
      </c>
      <c r="C3390" s="34">
        <v>142</v>
      </c>
      <c r="D3390" s="34">
        <v>167.7</v>
      </c>
      <c r="E3390" s="34">
        <v>2.35</v>
      </c>
      <c r="F3390" s="34">
        <v>25.75</v>
      </c>
      <c r="G3390" s="34">
        <v>12</v>
      </c>
      <c r="H3390" s="34">
        <v>481.5</v>
      </c>
      <c r="I3390" s="34">
        <v>469</v>
      </c>
      <c r="J3390" s="34"/>
      <c r="K3390" s="24">
        <f t="shared" si="838"/>
        <v>128.53399999999999</v>
      </c>
      <c r="L3390" s="34"/>
      <c r="M3390" s="24">
        <v>17</v>
      </c>
      <c r="N3390" s="76">
        <f t="shared" si="839"/>
        <v>0.13226072478877185</v>
      </c>
      <c r="O3390" s="34"/>
      <c r="P3390" s="34"/>
      <c r="Q3390" s="34"/>
      <c r="R3390" s="34">
        <v>518</v>
      </c>
      <c r="S3390" s="34">
        <v>510</v>
      </c>
      <c r="T3390" s="34">
        <v>147.9</v>
      </c>
      <c r="U3390" s="34">
        <v>109.05</v>
      </c>
      <c r="V3390" s="34"/>
      <c r="Y3390" s="78"/>
    </row>
    <row r="3391" spans="1:25" x14ac:dyDescent="0.2">
      <c r="A3391" s="27">
        <f t="shared" si="834"/>
        <v>3386</v>
      </c>
      <c r="B3391" s="50">
        <f t="shared" si="835"/>
        <v>44680</v>
      </c>
      <c r="C3391" s="34">
        <v>142.35</v>
      </c>
      <c r="D3391" s="34">
        <v>168.05</v>
      </c>
      <c r="E3391" s="34">
        <v>2.35</v>
      </c>
      <c r="F3391" s="34">
        <v>25.85</v>
      </c>
      <c r="G3391" s="34">
        <v>12.1</v>
      </c>
      <c r="H3391" s="34">
        <v>481.5</v>
      </c>
      <c r="I3391" s="34">
        <v>467</v>
      </c>
      <c r="J3391" s="34"/>
      <c r="K3391" s="24">
        <f t="shared" si="838"/>
        <v>128.75600000000003</v>
      </c>
      <c r="L3391" s="34"/>
      <c r="M3391" s="24">
        <v>16.89</v>
      </c>
      <c r="N3391" s="76">
        <f t="shared" si="839"/>
        <v>0.13117835285345922</v>
      </c>
      <c r="O3391" s="34"/>
      <c r="P3391" s="34"/>
      <c r="Q3391" s="34"/>
      <c r="R3391" s="34">
        <v>518</v>
      </c>
      <c r="S3391" s="34">
        <v>508</v>
      </c>
      <c r="T3391" s="34">
        <v>148.30000000000001</v>
      </c>
      <c r="U3391" s="34">
        <v>109.35</v>
      </c>
      <c r="V3391" s="34"/>
      <c r="Y3391" s="78"/>
    </row>
    <row r="3392" spans="1:25" x14ac:dyDescent="0.2">
      <c r="A3392" s="27">
        <f t="shared" si="834"/>
        <v>3387</v>
      </c>
      <c r="B3392" s="50">
        <f>B3391+3</f>
        <v>44683</v>
      </c>
      <c r="C3392" s="34">
        <v>142.35</v>
      </c>
      <c r="D3392" s="34">
        <v>168.05</v>
      </c>
      <c r="E3392" s="34">
        <f>E3391</f>
        <v>2.35</v>
      </c>
      <c r="F3392" s="34">
        <v>25.85</v>
      </c>
      <c r="G3392" s="34">
        <v>12.1</v>
      </c>
      <c r="H3392" s="34">
        <v>481.5</v>
      </c>
      <c r="I3392" s="34">
        <v>467</v>
      </c>
      <c r="J3392" s="34"/>
      <c r="K3392" s="24">
        <f t="shared" si="838"/>
        <v>128.75600000000003</v>
      </c>
      <c r="L3392" s="34"/>
      <c r="M3392" s="24">
        <v>16.39</v>
      </c>
      <c r="N3392" s="76">
        <f t="shared" si="839"/>
        <v>0.12729503867780917</v>
      </c>
      <c r="O3392" s="34"/>
      <c r="P3392" s="34"/>
      <c r="Q3392" s="34"/>
      <c r="R3392" s="34">
        <v>518</v>
      </c>
      <c r="S3392" s="34">
        <v>508</v>
      </c>
      <c r="T3392" s="34">
        <v>148.30000000000001</v>
      </c>
      <c r="U3392" s="34">
        <v>109.35</v>
      </c>
      <c r="V3392" s="34"/>
      <c r="Y3392" s="78"/>
    </row>
    <row r="3393" spans="1:25" x14ac:dyDescent="0.2">
      <c r="A3393" s="27">
        <f t="shared" si="834"/>
        <v>3388</v>
      </c>
      <c r="B3393" s="50">
        <f t="shared" si="835"/>
        <v>44684</v>
      </c>
      <c r="C3393" s="34">
        <v>142.35</v>
      </c>
      <c r="D3393" s="34">
        <v>168.05</v>
      </c>
      <c r="E3393" s="34">
        <f t="shared" ref="E3393:E3394" si="840">E3392</f>
        <v>2.35</v>
      </c>
      <c r="F3393" s="34">
        <v>25.85</v>
      </c>
      <c r="G3393" s="34">
        <v>12.1</v>
      </c>
      <c r="H3393" s="34">
        <v>481.5</v>
      </c>
      <c r="I3393" s="34">
        <v>467</v>
      </c>
      <c r="J3393" s="34"/>
      <c r="K3393" s="24">
        <f t="shared" si="838"/>
        <v>128.75600000000003</v>
      </c>
      <c r="L3393" s="34"/>
      <c r="M3393" s="24">
        <v>16.64</v>
      </c>
      <c r="N3393" s="76">
        <f t="shared" si="839"/>
        <v>0.12923669576563421</v>
      </c>
      <c r="O3393" s="34"/>
      <c r="P3393" s="34"/>
      <c r="Q3393" s="34"/>
      <c r="R3393" s="34">
        <v>518</v>
      </c>
      <c r="S3393" s="34">
        <v>508</v>
      </c>
      <c r="T3393" s="34">
        <v>148.30000000000001</v>
      </c>
      <c r="U3393" s="34">
        <v>109.35</v>
      </c>
      <c r="V3393" s="34"/>
      <c r="Y3393" s="78"/>
    </row>
    <row r="3394" spans="1:25" x14ac:dyDescent="0.2">
      <c r="A3394" s="27">
        <f t="shared" si="834"/>
        <v>3389</v>
      </c>
      <c r="B3394" s="50">
        <f t="shared" si="835"/>
        <v>44685</v>
      </c>
      <c r="C3394" s="34">
        <v>142.9</v>
      </c>
      <c r="D3394" s="34">
        <v>168.60000000000002</v>
      </c>
      <c r="E3394" s="34">
        <f t="shared" si="840"/>
        <v>2.35</v>
      </c>
      <c r="F3394" s="34">
        <v>26.25</v>
      </c>
      <c r="G3394" s="34">
        <v>12.05</v>
      </c>
      <c r="H3394" s="34">
        <v>484.5</v>
      </c>
      <c r="I3394" s="34">
        <v>467</v>
      </c>
      <c r="J3394" s="34"/>
      <c r="K3394" s="24">
        <f t="shared" si="838"/>
        <v>128.86200000000002</v>
      </c>
      <c r="L3394" s="34"/>
      <c r="M3394" s="24">
        <v>16.600000000000001</v>
      </c>
      <c r="N3394" s="76">
        <f t="shared" si="839"/>
        <v>0.12881997796091943</v>
      </c>
      <c r="O3394" s="34"/>
      <c r="P3394" s="34"/>
      <c r="Q3394" s="34"/>
      <c r="R3394" s="34">
        <v>521</v>
      </c>
      <c r="S3394" s="34">
        <v>508</v>
      </c>
      <c r="T3394" s="34">
        <v>148.85000000000002</v>
      </c>
      <c r="U3394" s="34">
        <v>112</v>
      </c>
      <c r="V3394" s="34"/>
      <c r="Y3394" s="78"/>
    </row>
    <row r="3395" spans="1:25" x14ac:dyDescent="0.2">
      <c r="A3395" s="27">
        <f t="shared" si="834"/>
        <v>3390</v>
      </c>
      <c r="B3395" s="50">
        <f t="shared" si="835"/>
        <v>44686</v>
      </c>
      <c r="C3395" s="34">
        <v>145.80000000000001</v>
      </c>
      <c r="D3395" s="34">
        <v>171.5</v>
      </c>
      <c r="E3395" s="34">
        <v>2.4</v>
      </c>
      <c r="F3395" s="34">
        <v>30.25</v>
      </c>
      <c r="G3395" s="34">
        <v>12.85</v>
      </c>
      <c r="H3395" s="34">
        <v>423.5</v>
      </c>
      <c r="I3395" s="34">
        <v>465</v>
      </c>
      <c r="J3395" s="34"/>
      <c r="K3395" s="24">
        <f t="shared" si="838"/>
        <v>127.53</v>
      </c>
      <c r="L3395" s="34"/>
      <c r="M3395" s="24">
        <v>16.010000000000002</v>
      </c>
      <c r="N3395" s="76">
        <f t="shared" si="839"/>
        <v>0.12553908884184115</v>
      </c>
      <c r="O3395" s="34"/>
      <c r="P3395" s="34"/>
      <c r="Q3395" s="34"/>
      <c r="R3395" s="34">
        <v>460</v>
      </c>
      <c r="S3395" s="34">
        <v>506</v>
      </c>
      <c r="T3395" s="34">
        <v>152.30000000000001</v>
      </c>
      <c r="U3395" s="34">
        <v>114.05</v>
      </c>
      <c r="V3395" s="34"/>
      <c r="Y3395" s="78"/>
    </row>
    <row r="3396" spans="1:25" x14ac:dyDescent="0.2">
      <c r="A3396" s="27">
        <f t="shared" si="834"/>
        <v>3391</v>
      </c>
      <c r="B3396" s="50">
        <f t="shared" si="835"/>
        <v>44687</v>
      </c>
      <c r="C3396" s="34">
        <v>139</v>
      </c>
      <c r="D3396" s="34">
        <v>164.7</v>
      </c>
      <c r="E3396" s="34">
        <v>2.2999999999999998</v>
      </c>
      <c r="F3396" s="34">
        <v>30.5</v>
      </c>
      <c r="G3396" s="34">
        <v>13.25</v>
      </c>
      <c r="H3396" s="34">
        <v>480.25</v>
      </c>
      <c r="I3396" s="34">
        <v>460</v>
      </c>
      <c r="J3396" s="34"/>
      <c r="K3396" s="24">
        <f t="shared" si="838"/>
        <v>121.024</v>
      </c>
      <c r="L3396" s="34"/>
      <c r="M3396" s="24">
        <v>15.72</v>
      </c>
      <c r="N3396" s="76">
        <f t="shared" si="839"/>
        <v>0.12989159175039661</v>
      </c>
      <c r="O3396" s="34"/>
      <c r="P3396" s="34"/>
      <c r="Q3396" s="34"/>
      <c r="R3396" s="34">
        <v>516.75</v>
      </c>
      <c r="S3396" s="34">
        <v>501</v>
      </c>
      <c r="T3396" s="34">
        <v>145.4</v>
      </c>
      <c r="U3396" s="34">
        <v>109.2</v>
      </c>
      <c r="V3396" s="34"/>
      <c r="Y3396" s="78"/>
    </row>
    <row r="3397" spans="1:25" x14ac:dyDescent="0.2">
      <c r="A3397" s="27">
        <f t="shared" si="834"/>
        <v>3392</v>
      </c>
      <c r="B3397" s="50">
        <f>B3396+3</f>
        <v>44690</v>
      </c>
      <c r="C3397" s="34">
        <v>131.35</v>
      </c>
      <c r="D3397" s="34">
        <v>156.35</v>
      </c>
      <c r="E3397" s="34">
        <v>2.15</v>
      </c>
      <c r="F3397" s="34">
        <v>32.5</v>
      </c>
      <c r="G3397" s="34">
        <v>13.35</v>
      </c>
      <c r="H3397" s="34">
        <v>483</v>
      </c>
      <c r="I3397" s="34">
        <v>450</v>
      </c>
      <c r="J3397" s="34"/>
      <c r="K3397" s="24">
        <f t="shared" si="838"/>
        <v>111.34200000000001</v>
      </c>
      <c r="L3397" s="34"/>
      <c r="M3397" s="24">
        <v>14.81</v>
      </c>
      <c r="N3397" s="76">
        <f t="shared" si="839"/>
        <v>0.13301359774388818</v>
      </c>
      <c r="O3397" s="34"/>
      <c r="P3397" s="34"/>
      <c r="Q3397" s="34"/>
      <c r="R3397" s="34">
        <v>519.5</v>
      </c>
      <c r="S3397" s="34">
        <v>491</v>
      </c>
      <c r="T3397" s="34">
        <v>137.6</v>
      </c>
      <c r="U3397" s="34">
        <v>104.7</v>
      </c>
      <c r="V3397" s="34"/>
      <c r="Y3397" s="78"/>
    </row>
    <row r="3398" spans="1:25" x14ac:dyDescent="0.2">
      <c r="A3398" s="27">
        <f t="shared" si="834"/>
        <v>3393</v>
      </c>
      <c r="B3398" s="50">
        <f t="shared" si="835"/>
        <v>44691</v>
      </c>
      <c r="C3398" s="34">
        <v>128.1</v>
      </c>
      <c r="D3398" s="34">
        <v>152.1</v>
      </c>
      <c r="E3398" s="34">
        <v>2.1</v>
      </c>
      <c r="F3398" s="34">
        <v>34.5</v>
      </c>
      <c r="G3398" s="34">
        <v>14</v>
      </c>
      <c r="H3398" s="34">
        <v>483</v>
      </c>
      <c r="I3398" s="34">
        <v>440</v>
      </c>
      <c r="J3398" s="34"/>
      <c r="K3398" s="24">
        <f t="shared" si="838"/>
        <v>105.43199999999999</v>
      </c>
      <c r="L3398" s="34"/>
      <c r="M3398" s="24">
        <v>14.7</v>
      </c>
      <c r="N3398" s="76">
        <f t="shared" si="839"/>
        <v>0.13942636011837015</v>
      </c>
      <c r="O3398" s="34"/>
      <c r="P3398" s="34"/>
      <c r="Q3398" s="34"/>
      <c r="R3398" s="34">
        <v>519.5</v>
      </c>
      <c r="S3398" s="34">
        <v>481</v>
      </c>
      <c r="T3398" s="34">
        <v>134.29999999999998</v>
      </c>
      <c r="U3398" s="34">
        <v>102.75</v>
      </c>
      <c r="V3398" s="34"/>
      <c r="Y3398" s="78"/>
    </row>
    <row r="3399" spans="1:25" x14ac:dyDescent="0.2">
      <c r="A3399" s="27">
        <f t="shared" si="834"/>
        <v>3394</v>
      </c>
      <c r="B3399" s="50">
        <f t="shared" si="835"/>
        <v>44692</v>
      </c>
      <c r="C3399" s="34">
        <v>133.5</v>
      </c>
      <c r="D3399" s="34">
        <v>157</v>
      </c>
      <c r="E3399" s="34">
        <v>2.2000000000000002</v>
      </c>
      <c r="F3399" s="34">
        <v>34.5</v>
      </c>
      <c r="G3399" s="34">
        <v>14.85</v>
      </c>
      <c r="H3399" s="34">
        <v>458.5</v>
      </c>
      <c r="I3399" s="34">
        <v>425</v>
      </c>
      <c r="J3399" s="34"/>
      <c r="K3399" s="24">
        <f t="shared" si="838"/>
        <v>109.94</v>
      </c>
      <c r="L3399" s="34"/>
      <c r="M3399" s="24">
        <v>15.24</v>
      </c>
      <c r="N3399" s="76">
        <f t="shared" si="839"/>
        <v>0.13862106603601965</v>
      </c>
      <c r="O3399" s="34"/>
      <c r="P3399" s="34"/>
      <c r="Q3399" s="34"/>
      <c r="R3399" s="34">
        <v>495</v>
      </c>
      <c r="S3399" s="34">
        <v>466</v>
      </c>
      <c r="T3399" s="34">
        <v>139.1</v>
      </c>
      <c r="U3399" s="34">
        <v>104.2</v>
      </c>
      <c r="V3399" s="34"/>
      <c r="Y3399" s="78"/>
    </row>
    <row r="3400" spans="1:25" x14ac:dyDescent="0.2">
      <c r="A3400" s="27">
        <f t="shared" si="834"/>
        <v>3395</v>
      </c>
      <c r="B3400" s="50">
        <f t="shared" si="835"/>
        <v>44693</v>
      </c>
      <c r="C3400" s="34">
        <v>127.55</v>
      </c>
      <c r="D3400" s="34">
        <v>150.55000000000001</v>
      </c>
      <c r="E3400" s="34">
        <v>2.1</v>
      </c>
      <c r="F3400" s="34">
        <v>35</v>
      </c>
      <c r="G3400" s="34">
        <v>15.2</v>
      </c>
      <c r="H3400" s="34">
        <v>478.75</v>
      </c>
      <c r="I3400" s="34">
        <v>420</v>
      </c>
      <c r="J3400" s="34"/>
      <c r="K3400" s="24">
        <f t="shared" si="838"/>
        <v>103.50600000000003</v>
      </c>
      <c r="L3400" s="34"/>
      <c r="M3400" s="24">
        <v>15.15</v>
      </c>
      <c r="N3400" s="76">
        <f t="shared" si="839"/>
        <v>0.14636832647382755</v>
      </c>
      <c r="O3400" s="34"/>
      <c r="P3400" s="34"/>
      <c r="Q3400" s="34"/>
      <c r="R3400" s="34">
        <v>515.25</v>
      </c>
      <c r="S3400" s="34">
        <v>461</v>
      </c>
      <c r="T3400" s="34">
        <v>133.05000000000001</v>
      </c>
      <c r="U3400" s="34">
        <v>99.850000000000009</v>
      </c>
      <c r="V3400" s="34"/>
      <c r="Y3400" s="78"/>
    </row>
    <row r="3401" spans="1:25" x14ac:dyDescent="0.2">
      <c r="A3401" s="27">
        <f t="shared" ref="A3401:A3405" si="841">A3400+1</f>
        <v>3396</v>
      </c>
      <c r="B3401" s="50">
        <f t="shared" si="835"/>
        <v>44694</v>
      </c>
      <c r="C3401" s="34">
        <v>127.35</v>
      </c>
      <c r="D3401" s="34">
        <v>150.35</v>
      </c>
      <c r="E3401" s="34">
        <v>2.1</v>
      </c>
      <c r="F3401" s="34">
        <v>34.5</v>
      </c>
      <c r="G3401" s="34">
        <v>15</v>
      </c>
      <c r="H3401" s="34">
        <v>478.75</v>
      </c>
      <c r="I3401" s="34">
        <v>415</v>
      </c>
      <c r="J3401" s="34"/>
      <c r="K3401" s="24">
        <f t="shared" si="838"/>
        <v>103.822</v>
      </c>
      <c r="L3401" s="34"/>
      <c r="M3401" s="24">
        <v>15.42</v>
      </c>
      <c r="N3401" s="76">
        <f t="shared" si="839"/>
        <v>0.14852343433954268</v>
      </c>
      <c r="O3401" s="34"/>
      <c r="P3401" s="34"/>
      <c r="Q3401" s="34"/>
      <c r="R3401" s="34">
        <v>515.25</v>
      </c>
      <c r="S3401" s="34">
        <v>456</v>
      </c>
      <c r="T3401" s="34">
        <v>132.85</v>
      </c>
      <c r="U3401" s="34">
        <v>101.15</v>
      </c>
      <c r="V3401" s="34"/>
      <c r="Y3401" s="78"/>
    </row>
    <row r="3402" spans="1:25" x14ac:dyDescent="0.2">
      <c r="A3402" s="27">
        <f t="shared" si="841"/>
        <v>3397</v>
      </c>
      <c r="B3402" s="50">
        <f>B3401+3</f>
        <v>44697</v>
      </c>
      <c r="C3402" s="34">
        <v>127.35</v>
      </c>
      <c r="D3402" s="34">
        <v>150.35</v>
      </c>
      <c r="E3402" s="34">
        <v>2.1</v>
      </c>
      <c r="F3402" s="34">
        <v>34.5</v>
      </c>
      <c r="G3402" s="34">
        <v>15</v>
      </c>
      <c r="H3402" s="34">
        <v>478.75</v>
      </c>
      <c r="I3402" s="34">
        <v>415</v>
      </c>
      <c r="J3402" s="34"/>
      <c r="K3402" s="24">
        <f t="shared" ref="K3402:K3406" si="842">+D3402*0.92-F3402</f>
        <v>103.822</v>
      </c>
      <c r="L3402" s="34"/>
      <c r="M3402" s="24">
        <v>15.84</v>
      </c>
      <c r="N3402" s="76">
        <f t="shared" ref="N3402:N3406" si="843">+M3402/K3402</f>
        <v>0.15256881971065861</v>
      </c>
      <c r="O3402" s="34"/>
      <c r="P3402" s="34"/>
      <c r="Q3402" s="34"/>
      <c r="R3402" s="34">
        <v>515.25</v>
      </c>
      <c r="S3402" s="34">
        <v>456</v>
      </c>
      <c r="T3402" s="34">
        <v>132.85</v>
      </c>
      <c r="U3402" s="34">
        <v>101.15</v>
      </c>
      <c r="V3402" s="34"/>
      <c r="Y3402" s="78"/>
    </row>
    <row r="3403" spans="1:25" x14ac:dyDescent="0.2">
      <c r="A3403" s="27">
        <f t="shared" si="841"/>
        <v>3398</v>
      </c>
      <c r="B3403" s="50">
        <f t="shared" si="835"/>
        <v>44698</v>
      </c>
      <c r="C3403" s="34">
        <v>130.15</v>
      </c>
      <c r="D3403" s="34">
        <v>152.65</v>
      </c>
      <c r="E3403" s="34">
        <v>2.15</v>
      </c>
      <c r="F3403" s="34">
        <v>34.5</v>
      </c>
      <c r="G3403" s="34">
        <v>15</v>
      </c>
      <c r="H3403" s="34">
        <v>488.75</v>
      </c>
      <c r="I3403" s="34">
        <v>410</v>
      </c>
      <c r="J3403" s="34"/>
      <c r="K3403" s="24">
        <f t="shared" si="842"/>
        <v>105.93800000000002</v>
      </c>
      <c r="L3403" s="34"/>
      <c r="M3403" s="24">
        <v>16.11</v>
      </c>
      <c r="N3403" s="76">
        <f t="shared" si="843"/>
        <v>0.15207007872529213</v>
      </c>
      <c r="O3403" s="34"/>
      <c r="P3403" s="34"/>
      <c r="Q3403" s="34"/>
      <c r="R3403" s="34">
        <v>525.25</v>
      </c>
      <c r="S3403" s="34">
        <v>451</v>
      </c>
      <c r="T3403" s="34">
        <v>135.69999999999999</v>
      </c>
      <c r="U3403" s="34">
        <v>101.9</v>
      </c>
      <c r="V3403" s="34"/>
      <c r="Y3403" s="78"/>
    </row>
    <row r="3404" spans="1:25" x14ac:dyDescent="0.2">
      <c r="A3404" s="27">
        <f t="shared" si="841"/>
        <v>3399</v>
      </c>
      <c r="B3404" s="50">
        <f t="shared" si="835"/>
        <v>44699</v>
      </c>
      <c r="C3404" s="34">
        <v>126.60000000000001</v>
      </c>
      <c r="D3404" s="34">
        <v>149.1</v>
      </c>
      <c r="E3404" s="34">
        <v>2.1</v>
      </c>
      <c r="F3404" s="34">
        <v>36.25</v>
      </c>
      <c r="G3404" s="34">
        <v>15.6</v>
      </c>
      <c r="H3404" s="34">
        <v>493.75</v>
      </c>
      <c r="I3404" s="34">
        <v>404</v>
      </c>
      <c r="J3404" s="34"/>
      <c r="K3404" s="24">
        <f t="shared" si="842"/>
        <v>100.922</v>
      </c>
      <c r="L3404" s="34"/>
      <c r="M3404" s="24">
        <v>15.62</v>
      </c>
      <c r="N3404" s="76">
        <f t="shared" si="843"/>
        <v>0.15477299300449851</v>
      </c>
      <c r="O3404" s="34"/>
      <c r="P3404" s="34"/>
      <c r="Q3404" s="34"/>
      <c r="R3404" s="34">
        <v>530.25</v>
      </c>
      <c r="S3404" s="34">
        <v>445</v>
      </c>
      <c r="T3404" s="34">
        <v>132.1</v>
      </c>
      <c r="U3404" s="34">
        <v>99.550000000000011</v>
      </c>
      <c r="V3404" s="34"/>
      <c r="Y3404" s="78"/>
    </row>
    <row r="3405" spans="1:25" x14ac:dyDescent="0.2">
      <c r="A3405" s="27">
        <f t="shared" si="841"/>
        <v>3400</v>
      </c>
      <c r="B3405" s="50">
        <f t="shared" si="835"/>
        <v>44700</v>
      </c>
      <c r="C3405" s="34">
        <v>129.4</v>
      </c>
      <c r="D3405" s="34">
        <v>151.5</v>
      </c>
      <c r="E3405" s="34">
        <v>2.15</v>
      </c>
      <c r="F3405" s="34">
        <v>37.4</v>
      </c>
      <c r="G3405" s="34">
        <v>15.4</v>
      </c>
      <c r="H3405" s="34">
        <v>493.75</v>
      </c>
      <c r="I3405" s="34">
        <v>401</v>
      </c>
      <c r="J3405" s="34"/>
      <c r="K3405" s="24">
        <f t="shared" si="842"/>
        <v>101.97999999999999</v>
      </c>
      <c r="L3405" s="34"/>
      <c r="M3405" s="24">
        <v>16.22</v>
      </c>
      <c r="N3405" s="76">
        <f t="shared" si="843"/>
        <v>0.15905079427338695</v>
      </c>
      <c r="O3405" s="34"/>
      <c r="P3405" s="34"/>
      <c r="Q3405" s="34"/>
      <c r="R3405" s="34">
        <v>530.25</v>
      </c>
      <c r="S3405" s="34">
        <v>442</v>
      </c>
      <c r="T3405" s="34">
        <v>135.25</v>
      </c>
      <c r="U3405" s="34">
        <v>102.60000000000001</v>
      </c>
      <c r="V3405" s="34"/>
      <c r="Y3405" s="78"/>
    </row>
    <row r="3406" spans="1:25" x14ac:dyDescent="0.2">
      <c r="A3406" s="27">
        <f t="shared" ref="A3406:B3454" si="844">A3405+1</f>
        <v>3401</v>
      </c>
      <c r="B3406" s="50">
        <f t="shared" si="835"/>
        <v>44701</v>
      </c>
      <c r="C3406" s="34">
        <v>136.25</v>
      </c>
      <c r="D3406" s="34">
        <v>159.65</v>
      </c>
      <c r="E3406" s="34">
        <v>2.25</v>
      </c>
      <c r="F3406" s="34">
        <v>37</v>
      </c>
      <c r="G3406" s="34">
        <v>14.95</v>
      </c>
      <c r="H3406" s="34">
        <v>488.5</v>
      </c>
      <c r="I3406" s="34">
        <v>398</v>
      </c>
      <c r="J3406" s="34"/>
      <c r="K3406" s="24">
        <f t="shared" si="842"/>
        <v>109.87800000000001</v>
      </c>
      <c r="L3406" s="34"/>
      <c r="M3406" s="24">
        <v>16.72</v>
      </c>
      <c r="N3406" s="76">
        <f t="shared" si="843"/>
        <v>0.15216876899834358</v>
      </c>
      <c r="O3406" s="34"/>
      <c r="P3406" s="34"/>
      <c r="Q3406" s="34"/>
      <c r="R3406" s="34">
        <v>525</v>
      </c>
      <c r="S3406" s="34">
        <v>439</v>
      </c>
      <c r="T3406" s="34">
        <v>142.19999999999999</v>
      </c>
      <c r="U3406" s="34">
        <v>107.65</v>
      </c>
      <c r="V3406" s="34"/>
      <c r="Y3406" s="78"/>
    </row>
    <row r="3407" spans="1:25" x14ac:dyDescent="0.2">
      <c r="A3407" s="27">
        <f t="shared" si="844"/>
        <v>3402</v>
      </c>
      <c r="B3407" s="50">
        <f>B3406+3</f>
        <v>44704</v>
      </c>
      <c r="C3407" s="34">
        <v>135.94999999999999</v>
      </c>
      <c r="D3407" s="34">
        <v>159.35</v>
      </c>
      <c r="E3407" s="34">
        <v>2.25</v>
      </c>
      <c r="F3407" s="34">
        <v>37.5</v>
      </c>
      <c r="G3407" s="34">
        <v>15.3</v>
      </c>
      <c r="H3407" s="34">
        <v>483.5</v>
      </c>
      <c r="I3407" s="34">
        <v>393</v>
      </c>
      <c r="J3407" s="34"/>
      <c r="K3407" s="24">
        <f t="shared" ref="K3407:K3411" si="845">+D3407*0.92-F3407</f>
        <v>109.102</v>
      </c>
      <c r="L3407" s="34"/>
      <c r="M3407" s="24">
        <v>17.21</v>
      </c>
      <c r="N3407" s="76">
        <f t="shared" ref="N3407:N3411" si="846">+M3407/K3407</f>
        <v>0.15774229619988633</v>
      </c>
      <c r="O3407" s="34"/>
      <c r="P3407" s="34"/>
      <c r="Q3407" s="34"/>
      <c r="R3407" s="34">
        <v>520</v>
      </c>
      <c r="S3407" s="34">
        <v>434</v>
      </c>
      <c r="T3407" s="34">
        <v>141.9</v>
      </c>
      <c r="U3407" s="34">
        <v>107.5</v>
      </c>
      <c r="V3407" s="34"/>
      <c r="Y3407" s="78"/>
    </row>
    <row r="3408" spans="1:25" x14ac:dyDescent="0.2">
      <c r="A3408" s="27">
        <f t="shared" si="844"/>
        <v>3403</v>
      </c>
      <c r="B3408" s="50">
        <f t="shared" si="835"/>
        <v>44705</v>
      </c>
      <c r="C3408" s="34">
        <v>130.5</v>
      </c>
      <c r="D3408" s="34">
        <v>154.6</v>
      </c>
      <c r="E3408" s="34">
        <v>2.15</v>
      </c>
      <c r="F3408" s="34">
        <v>37</v>
      </c>
      <c r="G3408" s="34">
        <v>14.2</v>
      </c>
      <c r="H3408" s="34">
        <v>482</v>
      </c>
      <c r="I3408" s="34">
        <v>388</v>
      </c>
      <c r="J3408" s="34"/>
      <c r="K3408" s="24">
        <f t="shared" si="845"/>
        <v>105.232</v>
      </c>
      <c r="L3408" s="34"/>
      <c r="M3408" s="24">
        <v>17.43</v>
      </c>
      <c r="N3408" s="76">
        <f t="shared" si="846"/>
        <v>0.16563402767219096</v>
      </c>
      <c r="O3408" s="34"/>
      <c r="P3408" s="34"/>
      <c r="Q3408" s="34"/>
      <c r="R3408" s="34">
        <v>518.5</v>
      </c>
      <c r="S3408" s="34">
        <v>429</v>
      </c>
      <c r="T3408" s="34">
        <v>136.35</v>
      </c>
      <c r="U3408" s="34">
        <v>103.3</v>
      </c>
      <c r="V3408" s="34"/>
      <c r="Y3408" s="78"/>
    </row>
    <row r="3409" spans="1:25" x14ac:dyDescent="0.2">
      <c r="A3409" s="27">
        <f t="shared" si="844"/>
        <v>3404</v>
      </c>
      <c r="B3409" s="50">
        <f t="shared" si="835"/>
        <v>44706</v>
      </c>
      <c r="C3409" s="34">
        <v>133.4</v>
      </c>
      <c r="D3409" s="34">
        <v>157.5</v>
      </c>
      <c r="E3409" s="34">
        <v>2.2000000000000002</v>
      </c>
      <c r="F3409" s="34">
        <v>36.5</v>
      </c>
      <c r="G3409" s="34">
        <v>14</v>
      </c>
      <c r="H3409" s="34">
        <v>448.5</v>
      </c>
      <c r="I3409" s="34">
        <v>383</v>
      </c>
      <c r="J3409" s="34"/>
      <c r="K3409" s="24">
        <f t="shared" si="845"/>
        <v>108.4</v>
      </c>
      <c r="L3409" s="34"/>
      <c r="M3409" s="24">
        <v>17.489999999999998</v>
      </c>
      <c r="N3409" s="76">
        <f t="shared" si="846"/>
        <v>0.16134686346863467</v>
      </c>
      <c r="O3409" s="34"/>
      <c r="P3409" s="34"/>
      <c r="Q3409" s="34"/>
      <c r="R3409" s="34">
        <v>485</v>
      </c>
      <c r="S3409" s="34">
        <v>424</v>
      </c>
      <c r="T3409" s="34">
        <v>139.30000000000001</v>
      </c>
      <c r="U3409" s="34">
        <v>106.2</v>
      </c>
      <c r="V3409" s="34"/>
      <c r="Y3409" s="78"/>
    </row>
    <row r="3410" spans="1:25" x14ac:dyDescent="0.2">
      <c r="A3410" s="27">
        <f t="shared" si="844"/>
        <v>3405</v>
      </c>
      <c r="B3410" s="50">
        <f t="shared" si="835"/>
        <v>44707</v>
      </c>
      <c r="C3410" s="34">
        <v>131.25</v>
      </c>
      <c r="D3410" s="34">
        <v>155.35</v>
      </c>
      <c r="E3410" s="34">
        <v>2.15</v>
      </c>
      <c r="F3410" s="34">
        <v>33.9</v>
      </c>
      <c r="G3410" s="34">
        <v>12.9</v>
      </c>
      <c r="H3410" s="34">
        <v>438.5</v>
      </c>
      <c r="I3410" s="34">
        <v>378</v>
      </c>
      <c r="J3410" s="34"/>
      <c r="K3410" s="24">
        <f t="shared" si="845"/>
        <v>109.02199999999999</v>
      </c>
      <c r="L3410" s="34"/>
      <c r="M3410" s="24">
        <v>17.62</v>
      </c>
      <c r="N3410" s="76">
        <f t="shared" si="846"/>
        <v>0.16161875584744365</v>
      </c>
      <c r="O3410" s="34"/>
      <c r="P3410" s="34"/>
      <c r="Q3410" s="34"/>
      <c r="R3410" s="34">
        <v>475</v>
      </c>
      <c r="S3410" s="34">
        <v>419</v>
      </c>
      <c r="T3410" s="34">
        <v>137.15</v>
      </c>
      <c r="U3410" s="34">
        <v>105.3</v>
      </c>
      <c r="V3410" s="34"/>
      <c r="Y3410" s="78"/>
    </row>
    <row r="3411" spans="1:25" x14ac:dyDescent="0.2">
      <c r="A3411" s="27">
        <f t="shared" si="844"/>
        <v>3406</v>
      </c>
      <c r="B3411" s="50">
        <f t="shared" si="835"/>
        <v>44708</v>
      </c>
      <c r="C3411" s="34">
        <v>134.44999999999999</v>
      </c>
      <c r="D3411" s="34">
        <v>158.54999999999998</v>
      </c>
      <c r="E3411" s="34">
        <v>2.2000000000000002</v>
      </c>
      <c r="F3411" s="34">
        <v>31</v>
      </c>
      <c r="G3411" s="34">
        <v>11.6</v>
      </c>
      <c r="H3411" s="34">
        <v>428.5</v>
      </c>
      <c r="I3411" s="34">
        <v>373</v>
      </c>
      <c r="J3411" s="34"/>
      <c r="K3411" s="24">
        <f t="shared" si="845"/>
        <v>114.86599999999999</v>
      </c>
      <c r="L3411" s="34"/>
      <c r="M3411" s="24">
        <v>18.09</v>
      </c>
      <c r="N3411" s="76">
        <f t="shared" si="846"/>
        <v>0.15748785541413474</v>
      </c>
      <c r="O3411" s="34"/>
      <c r="P3411" s="34"/>
      <c r="Q3411" s="34"/>
      <c r="R3411" s="34">
        <v>465</v>
      </c>
      <c r="S3411" s="34">
        <v>414</v>
      </c>
      <c r="T3411" s="34">
        <v>140.4</v>
      </c>
      <c r="U3411" s="34">
        <v>108</v>
      </c>
      <c r="V3411" s="34"/>
      <c r="Y3411" s="78"/>
    </row>
    <row r="3412" spans="1:25" x14ac:dyDescent="0.2">
      <c r="A3412" s="27">
        <f t="shared" si="844"/>
        <v>3407</v>
      </c>
      <c r="B3412" s="50">
        <f>B3411+3</f>
        <v>44711</v>
      </c>
      <c r="C3412" s="34">
        <v>136.6</v>
      </c>
      <c r="D3412" s="34">
        <v>159.94999999999999</v>
      </c>
      <c r="E3412" s="34">
        <v>2.25</v>
      </c>
      <c r="F3412" s="34">
        <v>30.9</v>
      </c>
      <c r="G3412" s="34">
        <v>11.5</v>
      </c>
      <c r="H3412" s="34">
        <v>419.5</v>
      </c>
      <c r="I3412" s="34">
        <v>369</v>
      </c>
      <c r="J3412" s="34"/>
      <c r="K3412" s="24">
        <f t="shared" ref="K3412:K3416" si="847">+D3412*0.92-F3412</f>
        <v>116.25399999999999</v>
      </c>
      <c r="L3412" s="34"/>
      <c r="M3412" s="24">
        <v>18.09</v>
      </c>
      <c r="N3412" s="76">
        <f t="shared" ref="N3412:N3416" si="848">+M3412/K3412</f>
        <v>0.15560754898756174</v>
      </c>
      <c r="O3412" s="34"/>
      <c r="P3412" s="34"/>
      <c r="Q3412" s="34"/>
      <c r="R3412" s="34">
        <v>456</v>
      </c>
      <c r="S3412" s="34">
        <v>410</v>
      </c>
      <c r="T3412" s="34">
        <v>143.19999999999999</v>
      </c>
      <c r="U3412" s="34">
        <v>109.3</v>
      </c>
      <c r="V3412" s="34"/>
      <c r="Y3412" s="78"/>
    </row>
    <row r="3413" spans="1:25" x14ac:dyDescent="0.2">
      <c r="A3413" s="27">
        <f t="shared" si="844"/>
        <v>3408</v>
      </c>
      <c r="B3413" s="50">
        <f t="shared" si="835"/>
        <v>44712</v>
      </c>
      <c r="C3413" s="34">
        <v>136.5</v>
      </c>
      <c r="D3413" s="34">
        <v>159.85</v>
      </c>
      <c r="E3413" s="34">
        <v>2.25</v>
      </c>
      <c r="F3413" s="34">
        <v>31.3</v>
      </c>
      <c r="G3413" s="34">
        <v>12.6</v>
      </c>
      <c r="H3413" s="34">
        <v>404.5</v>
      </c>
      <c r="I3413" s="34">
        <v>366</v>
      </c>
      <c r="J3413" s="34"/>
      <c r="K3413" s="24">
        <f t="shared" si="847"/>
        <v>115.76200000000001</v>
      </c>
      <c r="L3413" s="34"/>
      <c r="M3413" s="24">
        <v>18.05</v>
      </c>
      <c r="N3413" s="76">
        <f t="shared" si="848"/>
        <v>0.15592335999723569</v>
      </c>
      <c r="O3413" s="34"/>
      <c r="P3413" s="34"/>
      <c r="Q3413" s="34"/>
      <c r="R3413" s="34">
        <v>442</v>
      </c>
      <c r="S3413" s="34">
        <v>407</v>
      </c>
      <c r="T3413" s="34">
        <v>143.1</v>
      </c>
      <c r="U3413" s="34">
        <v>111.35</v>
      </c>
      <c r="V3413" s="34"/>
      <c r="Y3413" s="78"/>
    </row>
    <row r="3414" spans="1:25" x14ac:dyDescent="0.2">
      <c r="A3414" s="27">
        <f t="shared" si="844"/>
        <v>3409</v>
      </c>
      <c r="B3414" s="50">
        <f t="shared" si="835"/>
        <v>44713</v>
      </c>
      <c r="C3414" s="34">
        <v>136.55000000000001</v>
      </c>
      <c r="D3414" s="34">
        <v>159.9</v>
      </c>
      <c r="E3414" s="34">
        <v>2.25</v>
      </c>
      <c r="F3414" s="34">
        <v>33</v>
      </c>
      <c r="G3414" s="34">
        <v>13.5</v>
      </c>
      <c r="H3414" s="34">
        <v>397.5</v>
      </c>
      <c r="I3414" s="34">
        <v>366</v>
      </c>
      <c r="J3414" s="34"/>
      <c r="K3414" s="24">
        <f t="shared" si="847"/>
        <v>114.108</v>
      </c>
      <c r="L3414" s="34"/>
      <c r="M3414" s="24">
        <v>18.34</v>
      </c>
      <c r="N3414" s="76">
        <f t="shared" si="848"/>
        <v>0.16072492726189225</v>
      </c>
      <c r="O3414" s="34"/>
      <c r="P3414" s="34"/>
      <c r="Q3414" s="34"/>
      <c r="R3414" s="34">
        <v>434</v>
      </c>
      <c r="S3414" s="34">
        <v>407</v>
      </c>
      <c r="T3414" s="34">
        <v>143.4</v>
      </c>
      <c r="U3414" s="34">
        <v>112.05</v>
      </c>
      <c r="V3414" s="34"/>
      <c r="Y3414" s="78"/>
    </row>
    <row r="3415" spans="1:25" x14ac:dyDescent="0.2">
      <c r="A3415" s="27">
        <f t="shared" si="844"/>
        <v>3410</v>
      </c>
      <c r="B3415" s="50">
        <f t="shared" si="835"/>
        <v>44714</v>
      </c>
      <c r="C3415" s="34">
        <v>143.65</v>
      </c>
      <c r="D3415" s="34">
        <v>166.65</v>
      </c>
      <c r="E3415" s="34">
        <v>2.35</v>
      </c>
      <c r="F3415" s="34">
        <v>32</v>
      </c>
      <c r="G3415" s="34">
        <v>12</v>
      </c>
      <c r="H3415" s="34">
        <v>383.5</v>
      </c>
      <c r="I3415" s="34">
        <v>365</v>
      </c>
      <c r="J3415" s="34"/>
      <c r="K3415" s="24">
        <f t="shared" si="847"/>
        <v>121.31800000000001</v>
      </c>
      <c r="L3415" s="34"/>
      <c r="M3415" s="24">
        <v>18.809999999999999</v>
      </c>
      <c r="N3415" s="76">
        <f t="shared" si="848"/>
        <v>0.15504706638751048</v>
      </c>
      <c r="O3415" s="34"/>
      <c r="P3415" s="34"/>
      <c r="Q3415" s="34"/>
      <c r="R3415" s="34">
        <v>420</v>
      </c>
      <c r="S3415" s="34">
        <v>406</v>
      </c>
      <c r="T3415" s="34">
        <v>150.4</v>
      </c>
      <c r="U3415" s="34">
        <v>117.2</v>
      </c>
      <c r="V3415" s="34"/>
      <c r="Y3415" s="78"/>
    </row>
    <row r="3416" spans="1:25" x14ac:dyDescent="0.2">
      <c r="A3416" s="27">
        <f t="shared" si="844"/>
        <v>3411</v>
      </c>
      <c r="B3416" s="50">
        <f t="shared" si="835"/>
        <v>44715</v>
      </c>
      <c r="C3416" s="34">
        <v>143.65</v>
      </c>
      <c r="D3416" s="34">
        <v>166.65</v>
      </c>
      <c r="E3416" s="34">
        <v>2.35</v>
      </c>
      <c r="F3416" s="34">
        <v>31.5</v>
      </c>
      <c r="G3416" s="34">
        <v>12.15</v>
      </c>
      <c r="H3416" s="34">
        <v>382</v>
      </c>
      <c r="I3416" s="34">
        <v>365</v>
      </c>
      <c r="J3416" s="34"/>
      <c r="K3416" s="24">
        <f t="shared" si="847"/>
        <v>121.81800000000001</v>
      </c>
      <c r="L3416" s="34"/>
      <c r="M3416" s="24">
        <v>18.54</v>
      </c>
      <c r="N3416" s="76">
        <f t="shared" si="848"/>
        <v>0.15219425700635372</v>
      </c>
      <c r="O3416" s="34"/>
      <c r="P3416" s="34"/>
      <c r="Q3416" s="34"/>
      <c r="R3416" s="34">
        <v>418.5</v>
      </c>
      <c r="S3416" s="34">
        <v>406</v>
      </c>
      <c r="T3416" s="34">
        <v>150.4</v>
      </c>
      <c r="U3416" s="34">
        <v>117.2</v>
      </c>
      <c r="V3416" s="34"/>
      <c r="Y3416" s="78"/>
    </row>
    <row r="3417" spans="1:25" x14ac:dyDescent="0.2">
      <c r="A3417" s="27">
        <f t="shared" si="844"/>
        <v>3412</v>
      </c>
      <c r="B3417" s="50">
        <f>B3416+3</f>
        <v>44718</v>
      </c>
      <c r="C3417" s="34">
        <v>146.75</v>
      </c>
      <c r="D3417" s="34">
        <v>168.55</v>
      </c>
      <c r="E3417" s="34">
        <v>2.4</v>
      </c>
      <c r="F3417" s="34">
        <v>31.5</v>
      </c>
      <c r="G3417" s="34">
        <v>12.8</v>
      </c>
      <c r="H3417" s="34">
        <v>386.75</v>
      </c>
      <c r="I3417" s="34">
        <v>365</v>
      </c>
      <c r="J3417" s="34"/>
      <c r="K3417" s="24">
        <f t="shared" ref="K3417:K3421" si="849">+D3417*0.92-F3417</f>
        <v>123.56600000000003</v>
      </c>
      <c r="L3417" s="34"/>
      <c r="M3417" s="24">
        <v>18.54</v>
      </c>
      <c r="N3417" s="76">
        <f t="shared" ref="N3417:N3421" si="850">+M3417/K3417</f>
        <v>0.15004127348947116</v>
      </c>
      <c r="O3417" s="34"/>
      <c r="P3417" s="34"/>
      <c r="Q3417" s="34"/>
      <c r="R3417" s="34">
        <v>423.25</v>
      </c>
      <c r="S3417" s="34">
        <v>406</v>
      </c>
      <c r="T3417" s="34">
        <v>153.55000000000001</v>
      </c>
      <c r="U3417" s="34">
        <v>119.5</v>
      </c>
      <c r="V3417" s="34"/>
      <c r="Y3417" s="78"/>
    </row>
    <row r="3418" spans="1:25" x14ac:dyDescent="0.2">
      <c r="A3418" s="27">
        <f t="shared" si="844"/>
        <v>3413</v>
      </c>
      <c r="B3418" s="50">
        <f t="shared" si="835"/>
        <v>44719</v>
      </c>
      <c r="C3418" s="34">
        <v>147.25</v>
      </c>
      <c r="D3418" s="34">
        <v>168.4</v>
      </c>
      <c r="E3418" s="34">
        <v>2.4</v>
      </c>
      <c r="F3418" s="34">
        <v>31.5</v>
      </c>
      <c r="G3418" s="34">
        <v>12.9</v>
      </c>
      <c r="H3418" s="34">
        <v>378.25</v>
      </c>
      <c r="I3418" s="34">
        <v>366</v>
      </c>
      <c r="J3418" s="34"/>
      <c r="K3418" s="24">
        <f t="shared" si="849"/>
        <v>123.42800000000003</v>
      </c>
      <c r="L3418" s="34"/>
      <c r="M3418" s="24">
        <v>18.649999999999999</v>
      </c>
      <c r="N3418" s="76">
        <f t="shared" si="850"/>
        <v>0.1511002365751693</v>
      </c>
      <c r="O3418" s="34"/>
      <c r="P3418" s="34"/>
      <c r="Q3418" s="34"/>
      <c r="R3418" s="34">
        <v>414.75</v>
      </c>
      <c r="S3418" s="34">
        <v>407</v>
      </c>
      <c r="T3418" s="34">
        <v>153.25</v>
      </c>
      <c r="U3418" s="34">
        <v>119.35</v>
      </c>
      <c r="V3418" s="34"/>
      <c r="Y3418" s="78"/>
    </row>
    <row r="3419" spans="1:25" x14ac:dyDescent="0.2">
      <c r="A3419" s="27">
        <f t="shared" si="844"/>
        <v>3414</v>
      </c>
      <c r="B3419" s="50">
        <f t="shared" si="835"/>
        <v>44720</v>
      </c>
      <c r="C3419" s="34">
        <v>146.9</v>
      </c>
      <c r="D3419" s="34">
        <v>167.4</v>
      </c>
      <c r="E3419" s="34">
        <v>2.4</v>
      </c>
      <c r="F3419" s="34">
        <v>31.5</v>
      </c>
      <c r="G3419" s="34">
        <v>12.3</v>
      </c>
      <c r="H3419" s="34">
        <v>353.5</v>
      </c>
      <c r="I3419" s="34">
        <v>370</v>
      </c>
      <c r="J3419" s="34"/>
      <c r="K3419" s="24">
        <f t="shared" si="849"/>
        <v>122.50800000000001</v>
      </c>
      <c r="L3419" s="34"/>
      <c r="M3419" s="24">
        <v>17.89</v>
      </c>
      <c r="N3419" s="76">
        <f t="shared" si="850"/>
        <v>0.14603127958990433</v>
      </c>
      <c r="O3419" s="34"/>
      <c r="P3419" s="34"/>
      <c r="Q3419" s="34"/>
      <c r="R3419" s="34">
        <v>390</v>
      </c>
      <c r="S3419" s="34">
        <v>411</v>
      </c>
      <c r="T3419" s="34">
        <v>152.9</v>
      </c>
      <c r="U3419" s="34">
        <v>119.55</v>
      </c>
      <c r="V3419" s="34"/>
      <c r="Y3419" s="78"/>
    </row>
    <row r="3420" spans="1:25" x14ac:dyDescent="0.2">
      <c r="A3420" s="27">
        <f t="shared" si="844"/>
        <v>3415</v>
      </c>
      <c r="B3420" s="50">
        <f t="shared" si="835"/>
        <v>44721</v>
      </c>
      <c r="C3420" s="34">
        <v>143.85</v>
      </c>
      <c r="D3420" s="34">
        <v>164.35</v>
      </c>
      <c r="E3420" s="34">
        <v>2.35</v>
      </c>
      <c r="F3420" s="34">
        <v>31.5</v>
      </c>
      <c r="G3420" s="34">
        <v>12.3</v>
      </c>
      <c r="H3420" s="34">
        <v>338.5</v>
      </c>
      <c r="I3420" s="34">
        <v>385</v>
      </c>
      <c r="J3420" s="34"/>
      <c r="K3420" s="24">
        <f t="shared" si="849"/>
        <v>119.702</v>
      </c>
      <c r="L3420" s="34"/>
      <c r="M3420" s="24">
        <v>17.09</v>
      </c>
      <c r="N3420" s="76">
        <f t="shared" si="850"/>
        <v>0.14277121518437452</v>
      </c>
      <c r="O3420" s="34"/>
      <c r="P3420" s="34"/>
      <c r="Q3420" s="34"/>
      <c r="R3420" s="34">
        <v>375</v>
      </c>
      <c r="S3420" s="34">
        <v>426</v>
      </c>
      <c r="T3420" s="34">
        <v>149.80000000000001</v>
      </c>
      <c r="U3420" s="34">
        <v>117.25</v>
      </c>
      <c r="V3420" s="34"/>
      <c r="Y3420" s="78"/>
    </row>
    <row r="3421" spans="1:25" x14ac:dyDescent="0.2">
      <c r="A3421" s="27">
        <f t="shared" si="844"/>
        <v>3416</v>
      </c>
      <c r="B3421" s="50">
        <f t="shared" si="835"/>
        <v>44722</v>
      </c>
      <c r="C3421" s="34">
        <v>141.54999999999998</v>
      </c>
      <c r="D3421" s="34">
        <v>162.04999999999998</v>
      </c>
      <c r="E3421" s="34">
        <v>2.35</v>
      </c>
      <c r="F3421" s="34">
        <v>31.5</v>
      </c>
      <c r="G3421" s="34">
        <v>12.5</v>
      </c>
      <c r="H3421" s="34">
        <v>331</v>
      </c>
      <c r="I3421" s="34">
        <v>395</v>
      </c>
      <c r="J3421" s="34"/>
      <c r="K3421" s="24">
        <f t="shared" si="849"/>
        <v>117.58599999999998</v>
      </c>
      <c r="L3421" s="34"/>
      <c r="M3421" s="24">
        <v>16.86</v>
      </c>
      <c r="N3421" s="76">
        <f t="shared" si="850"/>
        <v>0.14338441651216982</v>
      </c>
      <c r="O3421" s="34"/>
      <c r="P3421" s="34"/>
      <c r="Q3421" s="34"/>
      <c r="R3421" s="34">
        <v>367.5</v>
      </c>
      <c r="S3421" s="34">
        <v>435</v>
      </c>
      <c r="T3421" s="34">
        <v>147.44999999999999</v>
      </c>
      <c r="U3421" s="34">
        <v>118.1</v>
      </c>
      <c r="V3421" s="34"/>
      <c r="Y3421" s="78"/>
    </row>
    <row r="3422" spans="1:25" x14ac:dyDescent="0.2">
      <c r="A3422" s="27">
        <f t="shared" si="844"/>
        <v>3417</v>
      </c>
      <c r="B3422" s="50">
        <f>B3421+3</f>
        <v>44725</v>
      </c>
      <c r="C3422" s="34">
        <v>136.6</v>
      </c>
      <c r="D3422" s="34">
        <v>157.1</v>
      </c>
      <c r="E3422" s="34">
        <v>2.25</v>
      </c>
      <c r="F3422" s="34">
        <v>31</v>
      </c>
      <c r="G3422" s="34">
        <v>12.2</v>
      </c>
      <c r="H3422" s="34">
        <v>344.5</v>
      </c>
      <c r="I3422" s="34">
        <v>400</v>
      </c>
      <c r="J3422" s="34"/>
      <c r="K3422" s="24">
        <f t="shared" ref="K3422:K3426" si="851">+D3422*0.92-F3422</f>
        <v>113.53200000000001</v>
      </c>
      <c r="L3422" s="34"/>
      <c r="M3422" s="24">
        <v>15.89</v>
      </c>
      <c r="N3422" s="76">
        <f t="shared" ref="N3422:N3426" si="852">+M3422/K3422</f>
        <v>0.13996053975971531</v>
      </c>
      <c r="O3422" s="34"/>
      <c r="P3422" s="34"/>
      <c r="Q3422" s="34"/>
      <c r="R3422" s="34">
        <v>381</v>
      </c>
      <c r="S3422" s="34">
        <v>440</v>
      </c>
      <c r="T3422" s="34">
        <v>141.9</v>
      </c>
      <c r="U3422" s="34">
        <v>113.64999999999999</v>
      </c>
      <c r="V3422" s="34"/>
      <c r="Y3422" s="78"/>
    </row>
    <row r="3423" spans="1:25" x14ac:dyDescent="0.2">
      <c r="A3423" s="27">
        <f t="shared" si="844"/>
        <v>3418</v>
      </c>
      <c r="B3423" s="50">
        <f t="shared" si="835"/>
        <v>44726</v>
      </c>
      <c r="C3423" s="34">
        <v>134.19999999999999</v>
      </c>
      <c r="D3423" s="34">
        <v>154.69999999999999</v>
      </c>
      <c r="E3423" s="34">
        <v>2.2000000000000002</v>
      </c>
      <c r="F3423" s="34">
        <v>31</v>
      </c>
      <c r="G3423" s="34">
        <v>12.4</v>
      </c>
      <c r="H3423" s="34">
        <v>344.5</v>
      </c>
      <c r="I3423" s="34">
        <v>410</v>
      </c>
      <c r="J3423" s="34"/>
      <c r="K3423" s="24">
        <f t="shared" si="851"/>
        <v>111.32399999999998</v>
      </c>
      <c r="L3423" s="34"/>
      <c r="M3423" s="24">
        <v>15.83</v>
      </c>
      <c r="N3423" s="76">
        <f t="shared" si="852"/>
        <v>0.14219754949516727</v>
      </c>
      <c r="O3423" s="34"/>
      <c r="P3423" s="34"/>
      <c r="Q3423" s="34"/>
      <c r="R3423" s="34">
        <v>381</v>
      </c>
      <c r="S3423" s="34">
        <v>450</v>
      </c>
      <c r="T3423" s="34">
        <v>139.5</v>
      </c>
      <c r="U3423" s="34">
        <v>112.35</v>
      </c>
      <c r="V3423" s="34"/>
      <c r="Y3423" s="78"/>
    </row>
    <row r="3424" spans="1:25" x14ac:dyDescent="0.2">
      <c r="A3424" s="27">
        <f t="shared" si="844"/>
        <v>3419</v>
      </c>
      <c r="B3424" s="50">
        <f t="shared" si="835"/>
        <v>44727</v>
      </c>
      <c r="C3424" s="34">
        <v>130.85</v>
      </c>
      <c r="D3424" s="34">
        <v>151.35</v>
      </c>
      <c r="E3424" s="34">
        <v>2.15</v>
      </c>
      <c r="F3424" s="34">
        <v>31.5</v>
      </c>
      <c r="G3424" s="34">
        <v>12.65</v>
      </c>
      <c r="H3424" s="34">
        <v>344.5</v>
      </c>
      <c r="I3424" s="34">
        <v>410</v>
      </c>
      <c r="J3424" s="34"/>
      <c r="K3424" s="24">
        <f t="shared" si="851"/>
        <v>107.74199999999999</v>
      </c>
      <c r="L3424" s="34"/>
      <c r="M3424" s="24">
        <v>16.260000000000002</v>
      </c>
      <c r="N3424" s="76">
        <f t="shared" si="852"/>
        <v>0.15091607729576212</v>
      </c>
      <c r="O3424" s="34"/>
      <c r="P3424" s="34"/>
      <c r="Q3424" s="34"/>
      <c r="R3424" s="34">
        <v>378.5</v>
      </c>
      <c r="S3424" s="34">
        <v>450</v>
      </c>
      <c r="T3424" s="34">
        <v>136.05000000000001</v>
      </c>
      <c r="U3424" s="34">
        <v>109.5</v>
      </c>
      <c r="V3424" s="34"/>
      <c r="Y3424" s="78"/>
    </row>
    <row r="3425" spans="1:25" x14ac:dyDescent="0.2">
      <c r="A3425" s="27">
        <f t="shared" si="844"/>
        <v>3420</v>
      </c>
      <c r="B3425" s="50">
        <f t="shared" si="835"/>
        <v>44728</v>
      </c>
      <c r="C3425" s="34">
        <v>129.5</v>
      </c>
      <c r="D3425" s="34">
        <v>149.29999999999998</v>
      </c>
      <c r="E3425" s="34">
        <v>2.15</v>
      </c>
      <c r="F3425" s="34">
        <v>31.5</v>
      </c>
      <c r="G3425" s="34">
        <v>12.8</v>
      </c>
      <c r="H3425" s="34">
        <v>342.5</v>
      </c>
      <c r="I3425" s="34">
        <v>410</v>
      </c>
      <c r="J3425" s="34"/>
      <c r="K3425" s="24">
        <f t="shared" si="851"/>
        <v>105.85599999999999</v>
      </c>
      <c r="L3425" s="34"/>
      <c r="M3425" s="24">
        <v>15.52</v>
      </c>
      <c r="N3425" s="76">
        <f t="shared" si="852"/>
        <v>0.14661426844014511</v>
      </c>
      <c r="O3425" s="34"/>
      <c r="P3425" s="34"/>
      <c r="Q3425" s="34"/>
      <c r="R3425" s="34">
        <v>376.5</v>
      </c>
      <c r="S3425" s="34">
        <v>450</v>
      </c>
      <c r="T3425" s="34">
        <v>134.29999999999998</v>
      </c>
      <c r="U3425" s="34">
        <v>108.25</v>
      </c>
      <c r="V3425" s="34"/>
      <c r="Y3425" s="78"/>
    </row>
    <row r="3426" spans="1:25" x14ac:dyDescent="0.2">
      <c r="A3426" s="27">
        <f t="shared" si="844"/>
        <v>3421</v>
      </c>
      <c r="B3426" s="50">
        <f t="shared" si="835"/>
        <v>44729</v>
      </c>
      <c r="C3426" s="34">
        <v>122.15</v>
      </c>
      <c r="D3426" s="34">
        <v>141.94999999999999</v>
      </c>
      <c r="E3426" s="34">
        <v>2</v>
      </c>
      <c r="F3426" s="34">
        <v>32.5</v>
      </c>
      <c r="G3426" s="34">
        <v>13.55</v>
      </c>
      <c r="H3426" s="34">
        <v>343.5</v>
      </c>
      <c r="I3426" s="34">
        <v>408</v>
      </c>
      <c r="J3426" s="34"/>
      <c r="K3426" s="24">
        <f t="shared" si="851"/>
        <v>98.093999999999994</v>
      </c>
      <c r="L3426" s="34"/>
      <c r="M3426" s="24">
        <v>14.93</v>
      </c>
      <c r="N3426" s="76">
        <f t="shared" si="852"/>
        <v>0.15220095010907905</v>
      </c>
      <c r="O3426" s="34"/>
      <c r="P3426" s="34"/>
      <c r="Q3426" s="34"/>
      <c r="R3426" s="34">
        <v>377.5</v>
      </c>
      <c r="S3426" s="34">
        <v>449</v>
      </c>
      <c r="T3426" s="34">
        <v>126.85</v>
      </c>
      <c r="U3426" s="34">
        <v>103.15</v>
      </c>
      <c r="V3426" s="34"/>
      <c r="Y3426" s="78"/>
    </row>
    <row r="3427" spans="1:25" x14ac:dyDescent="0.2">
      <c r="A3427" s="27">
        <f t="shared" si="844"/>
        <v>3422</v>
      </c>
      <c r="B3427" s="50">
        <f>B3426+3</f>
        <v>44732</v>
      </c>
      <c r="C3427" s="34">
        <v>112.35000000000001</v>
      </c>
      <c r="D3427" s="34">
        <v>131.89999999999998</v>
      </c>
      <c r="E3427" s="34">
        <v>1.85</v>
      </c>
      <c r="F3427" s="34">
        <v>32</v>
      </c>
      <c r="G3427" s="34">
        <v>13.35</v>
      </c>
      <c r="H3427" s="34">
        <v>342</v>
      </c>
      <c r="I3427" s="34">
        <v>398</v>
      </c>
      <c r="J3427" s="34"/>
      <c r="K3427" s="24">
        <f t="shared" ref="K3427:K3431" si="853">+D3427*0.92-F3427</f>
        <v>89.347999999999985</v>
      </c>
      <c r="L3427" s="34"/>
      <c r="M3427" s="24">
        <v>14.93</v>
      </c>
      <c r="N3427" s="76">
        <f t="shared" ref="N3427:N3431" si="854">+M3427/K3427</f>
        <v>0.16709943143662984</v>
      </c>
      <c r="O3427" s="34"/>
      <c r="P3427" s="34"/>
      <c r="Q3427" s="34"/>
      <c r="R3427" s="34">
        <v>376</v>
      </c>
      <c r="S3427" s="34">
        <v>439</v>
      </c>
      <c r="T3427" s="34">
        <v>116.85</v>
      </c>
      <c r="U3427" s="34">
        <v>95.550000000000011</v>
      </c>
      <c r="V3427" s="34"/>
      <c r="Y3427" s="78"/>
    </row>
    <row r="3428" spans="1:25" x14ac:dyDescent="0.2">
      <c r="A3428" s="27">
        <f t="shared" si="844"/>
        <v>3423</v>
      </c>
      <c r="B3428" s="50">
        <f t="shared" si="835"/>
        <v>44733</v>
      </c>
      <c r="C3428" s="34">
        <v>115.9</v>
      </c>
      <c r="D3428" s="34">
        <v>134.94999999999999</v>
      </c>
      <c r="E3428" s="34">
        <v>1.9</v>
      </c>
      <c r="F3428" s="34">
        <v>30</v>
      </c>
      <c r="G3428" s="34">
        <v>11.7</v>
      </c>
      <c r="H3428" s="34">
        <v>340</v>
      </c>
      <c r="I3428" s="34">
        <v>391</v>
      </c>
      <c r="J3428" s="34"/>
      <c r="K3428" s="24">
        <f t="shared" si="853"/>
        <v>94.153999999999996</v>
      </c>
      <c r="L3428" s="34"/>
      <c r="M3428" s="24">
        <v>14.72</v>
      </c>
      <c r="N3428" s="76">
        <f t="shared" si="854"/>
        <v>0.15633961382416042</v>
      </c>
      <c r="O3428" s="34"/>
      <c r="P3428" s="34"/>
      <c r="Q3428" s="34"/>
      <c r="R3428" s="34">
        <v>374</v>
      </c>
      <c r="S3428" s="34">
        <v>432</v>
      </c>
      <c r="T3428" s="34">
        <v>119.95</v>
      </c>
      <c r="U3428" s="34">
        <v>98.350000000000009</v>
      </c>
      <c r="V3428" s="34"/>
      <c r="Y3428" s="78"/>
    </row>
    <row r="3429" spans="1:25" x14ac:dyDescent="0.2">
      <c r="A3429" s="27">
        <f t="shared" si="844"/>
        <v>3424</v>
      </c>
      <c r="B3429" s="50">
        <f t="shared" si="835"/>
        <v>44734</v>
      </c>
      <c r="C3429" s="34">
        <v>109.4</v>
      </c>
      <c r="D3429" s="34">
        <v>127.89999999999999</v>
      </c>
      <c r="E3429" s="34">
        <v>1.8</v>
      </c>
      <c r="F3429" s="34">
        <v>29.25</v>
      </c>
      <c r="G3429" s="34">
        <v>11.2</v>
      </c>
      <c r="H3429" s="34">
        <v>339</v>
      </c>
      <c r="I3429" s="34">
        <v>376</v>
      </c>
      <c r="J3429" s="34"/>
      <c r="K3429" s="24">
        <f t="shared" si="853"/>
        <v>88.417999999999992</v>
      </c>
      <c r="L3429" s="34"/>
      <c r="M3429" s="24">
        <v>14.48</v>
      </c>
      <c r="N3429" s="76">
        <f t="shared" si="854"/>
        <v>0.16376755864190551</v>
      </c>
      <c r="O3429" s="34"/>
      <c r="P3429" s="34"/>
      <c r="Q3429" s="34"/>
      <c r="R3429" s="34">
        <v>373</v>
      </c>
      <c r="S3429" s="34">
        <v>417</v>
      </c>
      <c r="T3429" s="34">
        <v>113.35</v>
      </c>
      <c r="U3429" s="34">
        <v>92.850000000000009</v>
      </c>
      <c r="V3429" s="34"/>
      <c r="Y3429" s="78"/>
    </row>
    <row r="3430" spans="1:25" x14ac:dyDescent="0.2">
      <c r="A3430" s="27">
        <f t="shared" si="844"/>
        <v>3425</v>
      </c>
      <c r="B3430" s="50">
        <f t="shared" si="835"/>
        <v>44735</v>
      </c>
      <c r="C3430" s="34">
        <v>116.05000000000001</v>
      </c>
      <c r="D3430" s="34">
        <v>131.35</v>
      </c>
      <c r="E3430" s="34">
        <v>1.9</v>
      </c>
      <c r="F3430" s="34">
        <v>29</v>
      </c>
      <c r="G3430" s="34">
        <v>12</v>
      </c>
      <c r="H3430" s="34">
        <v>316</v>
      </c>
      <c r="I3430" s="34">
        <v>374</v>
      </c>
      <c r="J3430" s="34"/>
      <c r="K3430" s="24">
        <f t="shared" si="853"/>
        <v>91.841999999999999</v>
      </c>
      <c r="L3430" s="34"/>
      <c r="M3430" s="24">
        <v>13.92</v>
      </c>
      <c r="N3430" s="76">
        <f t="shared" si="854"/>
        <v>0.15156464362709871</v>
      </c>
      <c r="O3430" s="34"/>
      <c r="P3430" s="34"/>
      <c r="Q3430" s="34"/>
      <c r="R3430" s="34">
        <v>350</v>
      </c>
      <c r="S3430" s="34">
        <v>415</v>
      </c>
      <c r="T3430" s="34">
        <v>120.1</v>
      </c>
      <c r="U3430" s="34">
        <v>100.75000000000001</v>
      </c>
      <c r="V3430" s="34"/>
      <c r="Y3430" s="78"/>
    </row>
    <row r="3431" spans="1:25" x14ac:dyDescent="0.2">
      <c r="A3431" s="27">
        <f t="shared" si="844"/>
        <v>3426</v>
      </c>
      <c r="B3431" s="50">
        <f t="shared" si="835"/>
        <v>44736</v>
      </c>
      <c r="C3431" s="34">
        <v>115.00000000000001</v>
      </c>
      <c r="D3431" s="34">
        <v>130.29999999999998</v>
      </c>
      <c r="E3431" s="34">
        <v>1.9</v>
      </c>
      <c r="F3431" s="34">
        <v>29.5</v>
      </c>
      <c r="G3431" s="34">
        <v>11.75</v>
      </c>
      <c r="H3431" s="34">
        <v>291</v>
      </c>
      <c r="I3431" s="34">
        <v>374</v>
      </c>
      <c r="J3431" s="34"/>
      <c r="K3431" s="24">
        <f t="shared" si="853"/>
        <v>90.375999999999991</v>
      </c>
      <c r="L3431" s="34"/>
      <c r="M3431" s="24">
        <v>14.2</v>
      </c>
      <c r="N3431" s="76">
        <f t="shared" si="854"/>
        <v>0.15712135965300522</v>
      </c>
      <c r="O3431" s="34"/>
      <c r="P3431" s="34"/>
      <c r="Q3431" s="34"/>
      <c r="R3431" s="34">
        <v>325</v>
      </c>
      <c r="S3431" s="34">
        <v>415</v>
      </c>
      <c r="T3431" s="34">
        <v>119.05</v>
      </c>
      <c r="U3431" s="34">
        <v>99.40000000000002</v>
      </c>
      <c r="V3431" s="34"/>
      <c r="Y3431" s="78"/>
    </row>
    <row r="3432" spans="1:25" x14ac:dyDescent="0.2">
      <c r="A3432" s="27">
        <f t="shared" si="844"/>
        <v>3427</v>
      </c>
      <c r="B3432" s="50">
        <f>B3431+3</f>
        <v>44739</v>
      </c>
      <c r="C3432" s="34">
        <v>119.60000000000001</v>
      </c>
      <c r="D3432" s="34">
        <v>134.89999999999998</v>
      </c>
      <c r="E3432" s="34">
        <v>2</v>
      </c>
      <c r="F3432" s="34">
        <v>29.25</v>
      </c>
      <c r="G3432" s="34">
        <v>11.75</v>
      </c>
      <c r="H3432" s="34">
        <v>286</v>
      </c>
      <c r="I3432" s="34">
        <v>369</v>
      </c>
      <c r="J3432" s="34"/>
      <c r="K3432" s="24">
        <f t="shared" ref="K3432:K3436" si="855">+D3432*0.92-F3432</f>
        <v>94.85799999999999</v>
      </c>
      <c r="L3432" s="34"/>
      <c r="M3432" s="24">
        <v>14.88</v>
      </c>
      <c r="N3432" s="76">
        <f t="shared" ref="N3432:N3436" si="856">+M3432/K3432</f>
        <v>0.15686605241518906</v>
      </c>
      <c r="O3432" s="34"/>
      <c r="P3432" s="34"/>
      <c r="Q3432" s="34"/>
      <c r="R3432" s="34">
        <v>320</v>
      </c>
      <c r="S3432" s="34">
        <v>410</v>
      </c>
      <c r="T3432" s="34">
        <v>124</v>
      </c>
      <c r="U3432" s="34">
        <v>104.45000000000002</v>
      </c>
      <c r="V3432" s="34"/>
      <c r="Y3432" s="78"/>
    </row>
    <row r="3433" spans="1:25" x14ac:dyDescent="0.2">
      <c r="A3433" s="27">
        <f t="shared" si="844"/>
        <v>3428</v>
      </c>
      <c r="B3433" s="50">
        <f t="shared" si="835"/>
        <v>44740</v>
      </c>
      <c r="C3433" s="34">
        <v>125.00000000000001</v>
      </c>
      <c r="D3433" s="34">
        <v>140.29999999999998</v>
      </c>
      <c r="E3433" s="34">
        <v>2.0499999999999998</v>
      </c>
      <c r="F3433" s="34">
        <v>29</v>
      </c>
      <c r="G3433" s="34">
        <v>11.1</v>
      </c>
      <c r="H3433" s="34">
        <v>286</v>
      </c>
      <c r="I3433" s="34">
        <v>359</v>
      </c>
      <c r="J3433" s="34"/>
      <c r="K3433" s="24">
        <f t="shared" si="855"/>
        <v>100.07599999999999</v>
      </c>
      <c r="L3433" s="34"/>
      <c r="M3433" s="24">
        <v>15.02</v>
      </c>
      <c r="N3433" s="76">
        <f t="shared" si="856"/>
        <v>0.15008593468963588</v>
      </c>
      <c r="O3433" s="34"/>
      <c r="P3433" s="34"/>
      <c r="Q3433" s="34"/>
      <c r="R3433" s="34">
        <v>320</v>
      </c>
      <c r="S3433" s="34">
        <v>400</v>
      </c>
      <c r="T3433" s="34">
        <v>129.44999999999999</v>
      </c>
      <c r="U3433" s="34">
        <v>108.10000000000002</v>
      </c>
      <c r="V3433" s="34"/>
      <c r="Y3433" s="78"/>
    </row>
    <row r="3434" spans="1:25" x14ac:dyDescent="0.2">
      <c r="A3434" s="27">
        <f t="shared" si="844"/>
        <v>3429</v>
      </c>
      <c r="B3434" s="50">
        <f t="shared" si="835"/>
        <v>44741</v>
      </c>
      <c r="C3434" s="34">
        <v>123.20000000000002</v>
      </c>
      <c r="D3434" s="34">
        <v>138.49999999999997</v>
      </c>
      <c r="E3434" s="34">
        <v>2.0499999999999998</v>
      </c>
      <c r="F3434" s="34">
        <v>29.5</v>
      </c>
      <c r="G3434" s="34">
        <v>11.2</v>
      </c>
      <c r="H3434" s="34">
        <v>281</v>
      </c>
      <c r="I3434" s="34">
        <v>353</v>
      </c>
      <c r="J3434" s="34"/>
      <c r="K3434" s="24">
        <f t="shared" si="855"/>
        <v>97.919999999999973</v>
      </c>
      <c r="L3434" s="34"/>
      <c r="M3434" s="24">
        <v>15.19</v>
      </c>
      <c r="N3434" s="76">
        <f t="shared" si="856"/>
        <v>0.15512663398692814</v>
      </c>
      <c r="O3434" s="34"/>
      <c r="P3434" s="34"/>
      <c r="Q3434" s="34"/>
      <c r="R3434" s="34">
        <v>315</v>
      </c>
      <c r="S3434" s="34">
        <v>394</v>
      </c>
      <c r="T3434" s="34">
        <v>127.65</v>
      </c>
      <c r="U3434" s="34">
        <v>106.55000000000003</v>
      </c>
      <c r="V3434" s="34"/>
      <c r="Y3434" s="78"/>
    </row>
    <row r="3435" spans="1:25" x14ac:dyDescent="0.2">
      <c r="A3435" s="27">
        <f t="shared" si="844"/>
        <v>3430</v>
      </c>
      <c r="B3435" s="50">
        <f t="shared" si="835"/>
        <v>44742</v>
      </c>
      <c r="C3435" s="34">
        <v>120.10000000000002</v>
      </c>
      <c r="D3435" s="34">
        <v>135.39999999999998</v>
      </c>
      <c r="E3435" s="34">
        <v>2</v>
      </c>
      <c r="F3435" s="34">
        <v>29.75</v>
      </c>
      <c r="G3435" s="34">
        <v>11.75</v>
      </c>
      <c r="H3435" s="34">
        <v>268</v>
      </c>
      <c r="I3435" s="34">
        <v>353</v>
      </c>
      <c r="J3435" s="34"/>
      <c r="K3435" s="24">
        <f t="shared" si="855"/>
        <v>94.817999999999984</v>
      </c>
      <c r="L3435" s="34"/>
      <c r="M3435" s="24">
        <v>14.63</v>
      </c>
      <c r="N3435" s="76">
        <f t="shared" si="856"/>
        <v>0.15429559788225869</v>
      </c>
      <c r="O3435" s="34"/>
      <c r="P3435" s="34"/>
      <c r="Q3435" s="34"/>
      <c r="R3435" s="34">
        <v>302</v>
      </c>
      <c r="S3435" s="34">
        <v>394</v>
      </c>
      <c r="T3435" s="34">
        <v>124.5</v>
      </c>
      <c r="U3435" s="34">
        <v>104.35000000000002</v>
      </c>
      <c r="V3435" s="34"/>
      <c r="Y3435" s="78"/>
    </row>
    <row r="3436" spans="1:25" x14ac:dyDescent="0.2">
      <c r="A3436" s="27">
        <f t="shared" si="844"/>
        <v>3431</v>
      </c>
      <c r="B3436" s="50">
        <f t="shared" si="835"/>
        <v>44743</v>
      </c>
      <c r="C3436" s="34">
        <v>116.45000000000002</v>
      </c>
      <c r="D3436" s="34">
        <v>131.44999999999999</v>
      </c>
      <c r="E3436" s="34">
        <v>1.95</v>
      </c>
      <c r="F3436" s="34">
        <v>29.75</v>
      </c>
      <c r="G3436" s="34">
        <v>11.5</v>
      </c>
      <c r="H3436" s="34">
        <v>268</v>
      </c>
      <c r="I3436" s="34">
        <v>352</v>
      </c>
      <c r="J3436" s="34"/>
      <c r="K3436" s="24">
        <f t="shared" si="855"/>
        <v>91.183999999999997</v>
      </c>
      <c r="L3436" s="34"/>
      <c r="M3436" s="24">
        <v>14.15</v>
      </c>
      <c r="N3436" s="76">
        <f t="shared" si="856"/>
        <v>0.15518073346201089</v>
      </c>
      <c r="O3436" s="34"/>
      <c r="P3436" s="34"/>
      <c r="Q3436" s="34"/>
      <c r="R3436" s="34">
        <v>302</v>
      </c>
      <c r="S3436" s="34">
        <v>393</v>
      </c>
      <c r="T3436" s="34">
        <v>120.8</v>
      </c>
      <c r="U3436" s="34">
        <v>100.30000000000003</v>
      </c>
      <c r="V3436" s="34"/>
      <c r="Y3436" s="78"/>
    </row>
    <row r="3437" spans="1:25" x14ac:dyDescent="0.2">
      <c r="A3437" s="27">
        <f t="shared" si="844"/>
        <v>3432</v>
      </c>
      <c r="B3437" s="50">
        <f>B3436+3</f>
        <v>44746</v>
      </c>
      <c r="C3437" s="34">
        <v>109.90000000000002</v>
      </c>
      <c r="D3437" s="34">
        <v>124.89999999999999</v>
      </c>
      <c r="E3437" s="34">
        <v>2</v>
      </c>
      <c r="F3437" s="34">
        <v>30.25</v>
      </c>
      <c r="G3437" s="34">
        <v>10.85</v>
      </c>
      <c r="H3437" s="34">
        <v>266</v>
      </c>
      <c r="I3437" s="34">
        <v>350.5</v>
      </c>
      <c r="J3437" s="34"/>
      <c r="K3437" s="24">
        <f t="shared" ref="K3437:K3441" si="857">+D3437*0.92-F3437</f>
        <v>84.658000000000001</v>
      </c>
      <c r="L3437" s="34"/>
      <c r="M3437" s="24">
        <v>14.15</v>
      </c>
      <c r="N3437" s="76">
        <f t="shared" ref="N3437:N3441" si="858">+M3437/K3437</f>
        <v>0.1671430933875121</v>
      </c>
      <c r="O3437" s="34"/>
      <c r="P3437" s="34"/>
      <c r="Q3437" s="34"/>
      <c r="R3437" s="34">
        <v>300</v>
      </c>
      <c r="S3437" s="34">
        <v>391.5</v>
      </c>
      <c r="T3437" s="34">
        <v>114.1</v>
      </c>
      <c r="U3437" s="34">
        <v>95.600000000000023</v>
      </c>
      <c r="V3437" s="34"/>
      <c r="Y3437" s="78"/>
    </row>
    <row r="3438" spans="1:25" x14ac:dyDescent="0.2">
      <c r="A3438" s="27">
        <f t="shared" si="844"/>
        <v>3433</v>
      </c>
      <c r="B3438" s="50">
        <f t="shared" si="835"/>
        <v>44747</v>
      </c>
      <c r="C3438" s="34">
        <v>114.3</v>
      </c>
      <c r="D3438" s="34">
        <v>128.35</v>
      </c>
      <c r="E3438" s="34">
        <v>2.0499999999999998</v>
      </c>
      <c r="F3438" s="34">
        <v>29.8</v>
      </c>
      <c r="G3438" s="34">
        <v>10.6</v>
      </c>
      <c r="H3438" s="34">
        <v>251</v>
      </c>
      <c r="I3438" s="34">
        <v>350.5</v>
      </c>
      <c r="J3438" s="34"/>
      <c r="K3438" s="24">
        <f t="shared" si="857"/>
        <v>88.281999999999996</v>
      </c>
      <c r="L3438" s="34"/>
      <c r="M3438" s="24">
        <v>13.79</v>
      </c>
      <c r="N3438" s="76">
        <f t="shared" si="858"/>
        <v>0.15620398269182845</v>
      </c>
      <c r="O3438" s="34"/>
      <c r="P3438" s="34"/>
      <c r="Q3438" s="34"/>
      <c r="R3438" s="34">
        <v>285</v>
      </c>
      <c r="S3438" s="34">
        <v>391.5</v>
      </c>
      <c r="T3438" s="34">
        <v>118.35</v>
      </c>
      <c r="U3438" s="34">
        <v>98.95</v>
      </c>
      <c r="V3438" s="34"/>
      <c r="Y3438" s="78"/>
    </row>
    <row r="3439" spans="1:25" x14ac:dyDescent="0.2">
      <c r="A3439" s="27">
        <f t="shared" si="844"/>
        <v>3434</v>
      </c>
      <c r="B3439" s="50">
        <f t="shared" si="835"/>
        <v>44748</v>
      </c>
      <c r="C3439" s="34">
        <v>112.35</v>
      </c>
      <c r="D3439" s="34">
        <v>126.39999999999999</v>
      </c>
      <c r="E3439" s="34">
        <v>2.0499999999999998</v>
      </c>
      <c r="F3439" s="34">
        <v>29.25</v>
      </c>
      <c r="G3439" s="34">
        <v>10.4</v>
      </c>
      <c r="H3439" s="34">
        <v>236</v>
      </c>
      <c r="I3439" s="34">
        <v>348.5</v>
      </c>
      <c r="J3439" s="34"/>
      <c r="K3439" s="24">
        <f t="shared" si="857"/>
        <v>87.037999999999997</v>
      </c>
      <c r="L3439" s="34"/>
      <c r="M3439" s="24">
        <v>13.79</v>
      </c>
      <c r="N3439" s="76">
        <f t="shared" si="858"/>
        <v>0.15843654495737494</v>
      </c>
      <c r="O3439" s="34"/>
      <c r="P3439" s="34"/>
      <c r="Q3439" s="34"/>
      <c r="R3439" s="34">
        <v>270</v>
      </c>
      <c r="S3439" s="34">
        <v>389.5</v>
      </c>
      <c r="T3439" s="34">
        <v>116.35</v>
      </c>
      <c r="U3439" s="34">
        <v>96.9</v>
      </c>
      <c r="V3439" s="34"/>
      <c r="Y3439" s="78"/>
    </row>
    <row r="3440" spans="1:25" x14ac:dyDescent="0.2">
      <c r="A3440" s="27">
        <f t="shared" si="844"/>
        <v>3435</v>
      </c>
      <c r="B3440" s="50">
        <f t="shared" si="835"/>
        <v>44749</v>
      </c>
      <c r="C3440" s="34">
        <v>114.85</v>
      </c>
      <c r="D3440" s="34">
        <v>128.65</v>
      </c>
      <c r="E3440" s="34">
        <v>2</v>
      </c>
      <c r="F3440" s="34">
        <v>29.5</v>
      </c>
      <c r="G3440" s="34">
        <v>11.4</v>
      </c>
      <c r="H3440" s="34">
        <v>224</v>
      </c>
      <c r="I3440" s="34">
        <v>347.5</v>
      </c>
      <c r="J3440" s="34"/>
      <c r="K3440" s="24">
        <f t="shared" si="857"/>
        <v>88.858000000000004</v>
      </c>
      <c r="L3440" s="34"/>
      <c r="M3440" s="24">
        <v>14.49</v>
      </c>
      <c r="N3440" s="76">
        <f t="shared" si="858"/>
        <v>0.16306916653537104</v>
      </c>
      <c r="O3440" s="34"/>
      <c r="P3440" s="34"/>
      <c r="Q3440" s="34"/>
      <c r="R3440" s="34">
        <v>258</v>
      </c>
      <c r="S3440" s="34">
        <v>388.5</v>
      </c>
      <c r="T3440" s="34">
        <v>118.2</v>
      </c>
      <c r="U3440" s="34">
        <v>98.55</v>
      </c>
      <c r="V3440" s="34"/>
      <c r="Y3440" s="78"/>
    </row>
    <row r="3441" spans="1:25" x14ac:dyDescent="0.2">
      <c r="A3441" s="27">
        <f t="shared" si="844"/>
        <v>3436</v>
      </c>
      <c r="B3441" s="50">
        <f t="shared" si="835"/>
        <v>44750</v>
      </c>
      <c r="C3441" s="34">
        <v>114.05</v>
      </c>
      <c r="D3441" s="34">
        <v>127.85000000000001</v>
      </c>
      <c r="E3441" s="34">
        <v>1.95</v>
      </c>
      <c r="F3441" s="34">
        <v>30</v>
      </c>
      <c r="G3441" s="34">
        <v>11.55</v>
      </c>
      <c r="H3441" s="34">
        <v>224</v>
      </c>
      <c r="I3441" s="34">
        <v>347.5</v>
      </c>
      <c r="J3441" s="34"/>
      <c r="K3441" s="24">
        <f t="shared" si="857"/>
        <v>87.622000000000014</v>
      </c>
      <c r="L3441" s="34"/>
      <c r="M3441" s="24">
        <v>14.25</v>
      </c>
      <c r="N3441" s="76">
        <f t="shared" si="858"/>
        <v>0.16263038962817555</v>
      </c>
      <c r="O3441" s="34"/>
      <c r="P3441" s="34"/>
      <c r="Q3441" s="34"/>
      <c r="R3441" s="34">
        <v>258</v>
      </c>
      <c r="S3441" s="34">
        <v>388.5</v>
      </c>
      <c r="T3441" s="34">
        <v>117.35</v>
      </c>
      <c r="U3441" s="34">
        <v>98.05</v>
      </c>
      <c r="V3441" s="34"/>
      <c r="Y3441" s="78"/>
    </row>
    <row r="3442" spans="1:25" x14ac:dyDescent="0.2">
      <c r="A3442" s="27">
        <f t="shared" si="844"/>
        <v>3437</v>
      </c>
      <c r="B3442" s="50">
        <f>B3441+3</f>
        <v>44753</v>
      </c>
      <c r="C3442" s="34">
        <v>114.05</v>
      </c>
      <c r="D3442" s="34">
        <v>127.85000000000001</v>
      </c>
      <c r="E3442" s="34">
        <f>E3443</f>
        <v>1.75</v>
      </c>
      <c r="F3442" s="34">
        <v>30</v>
      </c>
      <c r="G3442" s="34">
        <v>11.55</v>
      </c>
      <c r="H3442" s="34">
        <v>224</v>
      </c>
      <c r="I3442" s="34">
        <v>347.5</v>
      </c>
      <c r="J3442" s="34"/>
      <c r="K3442" s="24">
        <f t="shared" ref="K3442:K3447" si="859">+D3442*0.92-F3442</f>
        <v>87.622000000000014</v>
      </c>
      <c r="L3442" s="34"/>
      <c r="M3442" s="24">
        <v>13.5</v>
      </c>
      <c r="N3442" s="76">
        <f t="shared" ref="N3442:N3447" si="860">+M3442/K3442</f>
        <v>0.15407089543721894</v>
      </c>
      <c r="O3442" s="34"/>
      <c r="P3442" s="34"/>
      <c r="Q3442" s="34"/>
      <c r="R3442" s="34">
        <v>258</v>
      </c>
      <c r="S3442" s="34">
        <v>388.5</v>
      </c>
      <c r="T3442" s="34">
        <v>117.35</v>
      </c>
      <c r="U3442" s="34">
        <v>98.05</v>
      </c>
      <c r="V3442" s="34"/>
      <c r="Y3442" s="78"/>
    </row>
    <row r="3443" spans="1:25" x14ac:dyDescent="0.2">
      <c r="A3443" s="27">
        <f t="shared" si="844"/>
        <v>3438</v>
      </c>
      <c r="B3443" s="50">
        <f t="shared" si="835"/>
        <v>44754</v>
      </c>
      <c r="C3443" s="34">
        <v>105.8</v>
      </c>
      <c r="D3443" s="34">
        <v>118.80000000000001</v>
      </c>
      <c r="E3443" s="34">
        <v>1.75</v>
      </c>
      <c r="F3443" s="34">
        <v>30.5</v>
      </c>
      <c r="G3443" s="34">
        <v>10.25</v>
      </c>
      <c r="H3443" s="34">
        <v>209.5</v>
      </c>
      <c r="I3443" s="34">
        <v>342.5</v>
      </c>
      <c r="J3443" s="34"/>
      <c r="K3443" s="24">
        <f t="shared" si="859"/>
        <v>78.796000000000021</v>
      </c>
      <c r="L3443" s="34"/>
      <c r="M3443" s="24">
        <v>13.38</v>
      </c>
      <c r="N3443" s="76">
        <f t="shared" si="860"/>
        <v>0.16980557388699929</v>
      </c>
      <c r="O3443" s="34"/>
      <c r="P3443" s="34"/>
      <c r="Q3443" s="34"/>
      <c r="R3443" s="34">
        <v>243.5</v>
      </c>
      <c r="S3443" s="34">
        <v>383.5</v>
      </c>
      <c r="T3443" s="34">
        <v>109</v>
      </c>
      <c r="U3443" s="34">
        <v>92.05</v>
      </c>
      <c r="V3443" s="34"/>
      <c r="Y3443" s="78"/>
    </row>
    <row r="3444" spans="1:25" x14ac:dyDescent="0.2">
      <c r="A3444" s="27">
        <f t="shared" si="844"/>
        <v>3439</v>
      </c>
      <c r="B3444" s="50">
        <f t="shared" si="835"/>
        <v>44755</v>
      </c>
      <c r="C3444" s="34">
        <v>109.4</v>
      </c>
      <c r="D3444" s="34">
        <v>122.15</v>
      </c>
      <c r="E3444" s="34">
        <v>1.8</v>
      </c>
      <c r="F3444" s="34">
        <v>30.7</v>
      </c>
      <c r="G3444" s="34">
        <v>10.5</v>
      </c>
      <c r="H3444" s="34">
        <v>209.5</v>
      </c>
      <c r="I3444" s="34">
        <v>331</v>
      </c>
      <c r="J3444" s="34"/>
      <c r="K3444" s="24">
        <f t="shared" si="859"/>
        <v>81.678000000000011</v>
      </c>
      <c r="L3444" s="34"/>
      <c r="M3444" s="24">
        <v>13.46</v>
      </c>
      <c r="N3444" s="76">
        <f t="shared" si="860"/>
        <v>0.16479345723450622</v>
      </c>
      <c r="O3444" s="34"/>
      <c r="P3444" s="34"/>
      <c r="Q3444" s="34"/>
      <c r="R3444" s="34">
        <v>243.5</v>
      </c>
      <c r="S3444" s="34">
        <v>372</v>
      </c>
      <c r="T3444" s="34">
        <v>112.65</v>
      </c>
      <c r="U3444" s="34">
        <v>94.95</v>
      </c>
      <c r="V3444" s="34"/>
      <c r="Y3444" s="78"/>
    </row>
    <row r="3445" spans="1:25" x14ac:dyDescent="0.2">
      <c r="A3445" s="27">
        <f t="shared" si="844"/>
        <v>3440</v>
      </c>
      <c r="B3445" s="50">
        <f t="shared" si="835"/>
        <v>44756</v>
      </c>
      <c r="C3445" s="34">
        <v>100.25</v>
      </c>
      <c r="D3445" s="34">
        <v>113</v>
      </c>
      <c r="E3445" s="34">
        <v>1.65</v>
      </c>
      <c r="F3445" s="34">
        <v>31.15</v>
      </c>
      <c r="G3445" s="34">
        <v>10.6</v>
      </c>
      <c r="H3445" s="34">
        <v>203.5</v>
      </c>
      <c r="I3445" s="34">
        <v>310</v>
      </c>
      <c r="J3445" s="34"/>
      <c r="K3445" s="24">
        <f t="shared" si="859"/>
        <v>72.81</v>
      </c>
      <c r="L3445" s="34"/>
      <c r="M3445" s="24">
        <v>12.49</v>
      </c>
      <c r="N3445" s="76">
        <f t="shared" si="860"/>
        <v>0.17154237055349539</v>
      </c>
      <c r="O3445" s="34"/>
      <c r="P3445" s="34"/>
      <c r="Q3445" s="34"/>
      <c r="R3445" s="34">
        <v>237.5</v>
      </c>
      <c r="S3445" s="34">
        <v>351</v>
      </c>
      <c r="T3445" s="34">
        <v>103.2</v>
      </c>
      <c r="U3445" s="34">
        <v>87.6</v>
      </c>
      <c r="V3445" s="34"/>
      <c r="Y3445" s="78"/>
    </row>
    <row r="3446" spans="1:25" x14ac:dyDescent="0.2">
      <c r="A3446" s="27">
        <f t="shared" si="844"/>
        <v>3441</v>
      </c>
      <c r="B3446" s="50">
        <f t="shared" si="835"/>
        <v>44757</v>
      </c>
      <c r="C3446" s="34">
        <v>96.35</v>
      </c>
      <c r="D3446" s="34">
        <v>108.35</v>
      </c>
      <c r="E3446" s="34">
        <v>1.6</v>
      </c>
      <c r="F3446" s="34">
        <v>32</v>
      </c>
      <c r="G3446" s="34">
        <v>10.9</v>
      </c>
      <c r="H3446" s="34">
        <v>203.5</v>
      </c>
      <c r="I3446" s="34">
        <v>309</v>
      </c>
      <c r="J3446" s="34"/>
      <c r="K3446" s="24">
        <f t="shared" si="859"/>
        <v>67.682000000000002</v>
      </c>
      <c r="L3446" s="34"/>
      <c r="M3446" s="24">
        <v>12.65</v>
      </c>
      <c r="N3446" s="76">
        <f t="shared" si="860"/>
        <v>0.18690346029963653</v>
      </c>
      <c r="O3446" s="34"/>
      <c r="P3446" s="34"/>
      <c r="Q3446" s="34"/>
      <c r="R3446" s="34">
        <v>237.5</v>
      </c>
      <c r="S3446" s="34">
        <v>350</v>
      </c>
      <c r="T3446" s="34">
        <v>99.5</v>
      </c>
      <c r="U3446" s="34">
        <v>84.6</v>
      </c>
      <c r="V3446" s="34"/>
      <c r="Y3446" s="78"/>
    </row>
    <row r="3447" spans="1:25" x14ac:dyDescent="0.2">
      <c r="A3447" s="27">
        <f t="shared" si="844"/>
        <v>3442</v>
      </c>
      <c r="B3447" s="50">
        <f>B3446+3</f>
        <v>44760</v>
      </c>
      <c r="C3447" s="34">
        <v>100.9</v>
      </c>
      <c r="D3447" s="34">
        <v>112.9</v>
      </c>
      <c r="E3447" s="34">
        <v>1.7</v>
      </c>
      <c r="F3447" s="34">
        <v>32.25</v>
      </c>
      <c r="G3447" s="34">
        <v>11.05</v>
      </c>
      <c r="H3447" s="34">
        <v>196</v>
      </c>
      <c r="I3447" s="34">
        <v>307</v>
      </c>
      <c r="J3447" s="34"/>
      <c r="K3447" s="24">
        <f t="shared" si="859"/>
        <v>71.618000000000009</v>
      </c>
      <c r="L3447" s="34"/>
      <c r="M3447" s="24">
        <v>12.7</v>
      </c>
      <c r="N3447" s="76">
        <f t="shared" si="860"/>
        <v>0.17732972157837412</v>
      </c>
      <c r="O3447" s="34"/>
      <c r="P3447" s="34"/>
      <c r="Q3447" s="34"/>
      <c r="R3447" s="34">
        <v>230</v>
      </c>
      <c r="S3447" s="34">
        <v>348</v>
      </c>
      <c r="T3447" s="34">
        <v>103.85</v>
      </c>
      <c r="U3447" s="34">
        <v>88.45</v>
      </c>
      <c r="V3447" s="34"/>
      <c r="Y3447" s="78"/>
    </row>
    <row r="3448" spans="1:25" x14ac:dyDescent="0.2">
      <c r="A3448" s="27">
        <f t="shared" si="844"/>
        <v>3443</v>
      </c>
      <c r="B3448" s="50">
        <f>B3447+1</f>
        <v>44761</v>
      </c>
      <c r="C3448" s="34">
        <v>96.45</v>
      </c>
      <c r="D3448" s="34">
        <v>108.6</v>
      </c>
      <c r="E3448" s="34">
        <v>1.6</v>
      </c>
      <c r="F3448" s="34">
        <v>32.25</v>
      </c>
      <c r="G3448" s="34">
        <v>10.8</v>
      </c>
      <c r="H3448" s="34">
        <v>196.5</v>
      </c>
      <c r="I3448" s="34">
        <v>305</v>
      </c>
      <c r="J3448" s="34"/>
      <c r="K3448" s="24">
        <f t="shared" ref="K3448:K3450" si="861">+D3448*0.92-F3448</f>
        <v>67.662000000000006</v>
      </c>
      <c r="L3448" s="34"/>
      <c r="M3448" s="24">
        <v>12.7</v>
      </c>
      <c r="N3448" s="76">
        <f t="shared" ref="N3448:N3450" si="862">+M3448/K3448</f>
        <v>0.18769767373119325</v>
      </c>
      <c r="O3448" s="34"/>
      <c r="P3448" s="34"/>
      <c r="Q3448" s="34"/>
      <c r="R3448" s="34">
        <v>230.5</v>
      </c>
      <c r="S3448" s="34">
        <v>346</v>
      </c>
      <c r="T3448" s="34">
        <v>99.35</v>
      </c>
      <c r="U3448" s="34">
        <v>85.2</v>
      </c>
      <c r="V3448" s="34"/>
      <c r="Y3448" s="78"/>
    </row>
    <row r="3449" spans="1:25" x14ac:dyDescent="0.2">
      <c r="A3449" s="27">
        <f t="shared" si="844"/>
        <v>3444</v>
      </c>
      <c r="B3449" s="50">
        <f t="shared" ref="B3449:B3451" si="863">B3448+1</f>
        <v>44762</v>
      </c>
      <c r="C3449" s="34">
        <v>97.55</v>
      </c>
      <c r="D3449" s="34">
        <v>109.55</v>
      </c>
      <c r="E3449" s="34">
        <v>1.6</v>
      </c>
      <c r="F3449" s="34">
        <v>31</v>
      </c>
      <c r="G3449" s="34">
        <v>10.75</v>
      </c>
      <c r="H3449" s="34">
        <v>196.5</v>
      </c>
      <c r="I3449" s="34">
        <v>303</v>
      </c>
      <c r="J3449" s="34"/>
      <c r="K3449" s="24">
        <f t="shared" si="861"/>
        <v>69.786000000000001</v>
      </c>
      <c r="L3449" s="34"/>
      <c r="M3449" s="24">
        <v>12.43</v>
      </c>
      <c r="N3449" s="76">
        <f t="shared" si="862"/>
        <v>0.17811595448943912</v>
      </c>
      <c r="O3449" s="34"/>
      <c r="P3449" s="34"/>
      <c r="Q3449" s="34"/>
      <c r="R3449" s="34">
        <v>230.5</v>
      </c>
      <c r="S3449" s="34">
        <v>344</v>
      </c>
      <c r="T3449" s="34">
        <v>100.6</v>
      </c>
      <c r="U3449" s="34">
        <v>87.35</v>
      </c>
      <c r="V3449" s="34"/>
      <c r="Y3449" s="78"/>
    </row>
    <row r="3450" spans="1:25" x14ac:dyDescent="0.2">
      <c r="A3450" s="27">
        <f t="shared" si="844"/>
        <v>3445</v>
      </c>
      <c r="B3450" s="50">
        <f t="shared" si="863"/>
        <v>44763</v>
      </c>
      <c r="C3450" s="34">
        <v>96.4</v>
      </c>
      <c r="D3450" s="34">
        <v>108.4</v>
      </c>
      <c r="E3450" s="34">
        <v>1.6</v>
      </c>
      <c r="F3450" s="34">
        <v>31</v>
      </c>
      <c r="G3450" s="34">
        <v>11</v>
      </c>
      <c r="H3450" s="34">
        <v>196.5</v>
      </c>
      <c r="I3450" s="34">
        <v>301</v>
      </c>
      <c r="J3450" s="34"/>
      <c r="K3450" s="24">
        <f t="shared" si="861"/>
        <v>68.728000000000009</v>
      </c>
      <c r="L3450" s="34"/>
      <c r="M3450" s="24">
        <v>12.51</v>
      </c>
      <c r="N3450" s="76">
        <f t="shared" si="862"/>
        <v>0.18202188336631356</v>
      </c>
      <c r="O3450" s="34"/>
      <c r="P3450" s="34"/>
      <c r="Q3450" s="34"/>
      <c r="R3450" s="34">
        <v>229.5</v>
      </c>
      <c r="S3450" s="34">
        <v>342</v>
      </c>
      <c r="T3450" s="34">
        <v>99.45</v>
      </c>
      <c r="U3450" s="34">
        <v>86.15</v>
      </c>
      <c r="V3450" s="34"/>
      <c r="Y3450" s="78"/>
    </row>
    <row r="3451" spans="1:25" x14ac:dyDescent="0.2">
      <c r="A3451" s="27">
        <f t="shared" si="844"/>
        <v>3446</v>
      </c>
      <c r="B3451" s="50">
        <f t="shared" si="863"/>
        <v>44764</v>
      </c>
      <c r="C3451" s="34">
        <v>100.35</v>
      </c>
      <c r="D3451" s="34">
        <v>111.85</v>
      </c>
      <c r="E3451" s="34">
        <v>1.65</v>
      </c>
      <c r="F3451" s="34">
        <v>30.5</v>
      </c>
      <c r="G3451" s="34">
        <v>11.25</v>
      </c>
      <c r="H3451" s="34">
        <v>196.5</v>
      </c>
      <c r="I3451" s="34">
        <v>298</v>
      </c>
      <c r="J3451" s="34"/>
      <c r="K3451" s="24">
        <f t="shared" ref="K3451:K3455" si="864">+D3451*0.92-F3451</f>
        <v>72.402000000000001</v>
      </c>
      <c r="L3451" s="34"/>
      <c r="M3451" s="24">
        <v>12.59</v>
      </c>
      <c r="N3451" s="76">
        <f t="shared" ref="N3451:N3455" si="865">+M3451/K3451</f>
        <v>0.17389022402696058</v>
      </c>
      <c r="O3451" s="34"/>
      <c r="P3451" s="34"/>
      <c r="Q3451" s="34"/>
      <c r="R3451" s="34">
        <v>226</v>
      </c>
      <c r="S3451" s="34">
        <v>335</v>
      </c>
      <c r="T3451" s="34">
        <v>103.45</v>
      </c>
      <c r="U3451" s="34">
        <v>90.4</v>
      </c>
      <c r="V3451" s="34"/>
      <c r="Y3451" s="78"/>
    </row>
    <row r="3452" spans="1:25" x14ac:dyDescent="0.2">
      <c r="A3452" s="27">
        <f t="shared" si="844"/>
        <v>3447</v>
      </c>
      <c r="B3452" s="50">
        <f>B3451+3</f>
        <v>44767</v>
      </c>
      <c r="C3452" s="34">
        <v>104</v>
      </c>
      <c r="D3452" s="34">
        <v>115.5</v>
      </c>
      <c r="E3452" s="34">
        <v>1.75</v>
      </c>
      <c r="F3452" s="34">
        <v>29.25</v>
      </c>
      <c r="G3452" s="34">
        <v>10.6</v>
      </c>
      <c r="H3452" s="34">
        <v>193.5</v>
      </c>
      <c r="I3452" s="34">
        <v>291</v>
      </c>
      <c r="J3452" s="34"/>
      <c r="K3452" s="24">
        <f t="shared" si="864"/>
        <v>77.010000000000005</v>
      </c>
      <c r="L3452" s="34"/>
      <c r="M3452" s="24">
        <v>13.15</v>
      </c>
      <c r="N3452" s="76">
        <f t="shared" si="865"/>
        <v>0.17075704453967017</v>
      </c>
      <c r="O3452" s="34"/>
      <c r="P3452" s="34"/>
      <c r="Q3452" s="34"/>
      <c r="R3452" s="34">
        <v>221</v>
      </c>
      <c r="S3452" s="34">
        <v>328</v>
      </c>
      <c r="T3452" s="34">
        <v>107.55</v>
      </c>
      <c r="U3452" s="34">
        <v>92.5</v>
      </c>
      <c r="V3452" s="34"/>
      <c r="Y3452" s="78"/>
    </row>
    <row r="3453" spans="1:25" x14ac:dyDescent="0.2">
      <c r="A3453" s="27">
        <f t="shared" si="844"/>
        <v>3448</v>
      </c>
      <c r="B3453" s="50">
        <f>B3452+1</f>
        <v>44768</v>
      </c>
      <c r="C3453" s="34">
        <v>111.7</v>
      </c>
      <c r="D3453" s="34">
        <v>122.2</v>
      </c>
      <c r="E3453" s="34">
        <v>1.85</v>
      </c>
      <c r="F3453" s="34">
        <v>28.75</v>
      </c>
      <c r="G3453" s="34">
        <v>10.25</v>
      </c>
      <c r="H3453" s="34">
        <v>174.5</v>
      </c>
      <c r="I3453" s="34">
        <v>278</v>
      </c>
      <c r="J3453" s="34"/>
      <c r="K3453" s="24">
        <f t="shared" si="864"/>
        <v>83.674000000000007</v>
      </c>
      <c r="L3453" s="34"/>
      <c r="M3453" s="24">
        <v>13.14</v>
      </c>
      <c r="N3453" s="76">
        <f t="shared" si="865"/>
        <v>0.15703802853933121</v>
      </c>
      <c r="O3453" s="34"/>
      <c r="P3453" s="34"/>
      <c r="Q3453" s="34"/>
      <c r="R3453" s="34">
        <v>199.5</v>
      </c>
      <c r="S3453" s="34">
        <v>315</v>
      </c>
      <c r="T3453" s="34">
        <v>115.4</v>
      </c>
      <c r="U3453" s="34">
        <v>97.6</v>
      </c>
      <c r="V3453" s="34"/>
      <c r="Y3453" s="78"/>
    </row>
    <row r="3454" spans="1:25" x14ac:dyDescent="0.2">
      <c r="A3454" s="27">
        <f t="shared" si="844"/>
        <v>3449</v>
      </c>
      <c r="B3454" s="50">
        <f t="shared" si="844"/>
        <v>44769</v>
      </c>
      <c r="C3454" s="34">
        <v>111.05</v>
      </c>
      <c r="D3454" s="34">
        <v>121.55</v>
      </c>
      <c r="E3454" s="34">
        <v>1.85</v>
      </c>
      <c r="F3454" s="34">
        <v>27.75</v>
      </c>
      <c r="G3454" s="34">
        <v>10.25</v>
      </c>
      <c r="H3454" s="34">
        <v>174.5</v>
      </c>
      <c r="I3454" s="34">
        <v>263</v>
      </c>
      <c r="J3454" s="34"/>
      <c r="K3454" s="24">
        <f t="shared" si="864"/>
        <v>84.076000000000008</v>
      </c>
      <c r="L3454" s="34"/>
      <c r="M3454" s="24">
        <v>13.48</v>
      </c>
      <c r="N3454" s="76">
        <f t="shared" si="865"/>
        <v>0.16033112897854321</v>
      </c>
      <c r="O3454" s="34"/>
      <c r="P3454" s="34"/>
      <c r="Q3454" s="34"/>
      <c r="R3454" s="34">
        <v>199.5</v>
      </c>
      <c r="S3454" s="34">
        <v>300</v>
      </c>
      <c r="T3454" s="34">
        <v>114.7</v>
      </c>
      <c r="U3454" s="34">
        <v>98</v>
      </c>
      <c r="V3454" s="34"/>
      <c r="Y3454" s="78"/>
    </row>
    <row r="3455" spans="1:25" x14ac:dyDescent="0.2">
      <c r="A3455" s="27">
        <f t="shared" ref="A3455:B3456" si="866">A3454+1</f>
        <v>3450</v>
      </c>
      <c r="B3455" s="50">
        <f t="shared" si="866"/>
        <v>44770</v>
      </c>
      <c r="C3455" s="34">
        <v>117.95</v>
      </c>
      <c r="D3455" s="34">
        <v>128.44999999999999</v>
      </c>
      <c r="E3455" s="34">
        <v>1.95</v>
      </c>
      <c r="F3455" s="34">
        <v>27</v>
      </c>
      <c r="G3455" s="34">
        <v>9.75</v>
      </c>
      <c r="H3455" s="34">
        <v>169.5</v>
      </c>
      <c r="I3455" s="34">
        <v>300</v>
      </c>
      <c r="J3455" s="34"/>
      <c r="K3455" s="24">
        <f t="shared" si="864"/>
        <v>91.173999999999992</v>
      </c>
      <c r="L3455" s="34"/>
      <c r="M3455" s="24">
        <v>13.66</v>
      </c>
      <c r="N3455" s="76">
        <f t="shared" si="865"/>
        <v>0.14982341456994319</v>
      </c>
      <c r="O3455" s="34"/>
      <c r="P3455" s="34"/>
      <c r="Q3455" s="34"/>
      <c r="R3455" s="34">
        <v>191</v>
      </c>
      <c r="S3455" s="34">
        <v>263</v>
      </c>
      <c r="T3455" s="34">
        <v>121.75</v>
      </c>
      <c r="U3455" s="34">
        <v>103.65</v>
      </c>
      <c r="V3455" s="34"/>
      <c r="Y3455" s="78"/>
    </row>
    <row r="3456" spans="1:25" x14ac:dyDescent="0.2">
      <c r="A3456" s="27">
        <f t="shared" si="866"/>
        <v>3451</v>
      </c>
      <c r="B3456" s="50">
        <f t="shared" si="866"/>
        <v>44771</v>
      </c>
      <c r="C3456" s="34">
        <v>114</v>
      </c>
      <c r="D3456" s="34">
        <v>125</v>
      </c>
      <c r="E3456" s="34">
        <v>1.9</v>
      </c>
      <c r="F3456" s="34">
        <v>25.9</v>
      </c>
      <c r="G3456" s="34">
        <v>9.75</v>
      </c>
      <c r="H3456" s="34">
        <v>169.5</v>
      </c>
      <c r="I3456" s="34">
        <v>263</v>
      </c>
      <c r="J3456" s="34"/>
      <c r="K3456" s="24">
        <f t="shared" ref="K3456:K3460" si="867">+D3456*0.92-F3456</f>
        <v>89.1</v>
      </c>
      <c r="L3456" s="34"/>
      <c r="M3456" s="24">
        <v>13.46</v>
      </c>
      <c r="N3456" s="76">
        <f t="shared" ref="N3456:N3460" si="868">+M3456/K3456</f>
        <v>0.15106621773288442</v>
      </c>
      <c r="O3456" s="34"/>
      <c r="P3456" s="34"/>
      <c r="Q3456" s="34"/>
      <c r="R3456" s="34">
        <v>191</v>
      </c>
      <c r="S3456" s="34">
        <v>300</v>
      </c>
      <c r="T3456" s="34">
        <v>117.7</v>
      </c>
      <c r="U3456" s="34">
        <v>98</v>
      </c>
      <c r="V3456" s="34"/>
      <c r="Y3456" s="78"/>
    </row>
    <row r="3457" spans="1:25" x14ac:dyDescent="0.2">
      <c r="A3457" s="27">
        <f t="shared" ref="A3457" si="869">A3456+1</f>
        <v>3452</v>
      </c>
      <c r="B3457" s="50">
        <f>B3456+3</f>
        <v>44774</v>
      </c>
      <c r="C3457" s="34">
        <v>112.9</v>
      </c>
      <c r="D3457" s="34">
        <v>124</v>
      </c>
      <c r="E3457" s="34">
        <v>1.85</v>
      </c>
      <c r="F3457" s="34">
        <v>25.5</v>
      </c>
      <c r="G3457" s="34">
        <v>9.75</v>
      </c>
      <c r="H3457" s="34">
        <v>167.5</v>
      </c>
      <c r="I3457" s="34">
        <v>262</v>
      </c>
      <c r="J3457" s="34"/>
      <c r="K3457" s="24">
        <f t="shared" si="867"/>
        <v>88.58</v>
      </c>
      <c r="L3457" s="34"/>
      <c r="M3457" s="24">
        <v>13.14</v>
      </c>
      <c r="N3457" s="76">
        <f t="shared" si="868"/>
        <v>0.14834048317904719</v>
      </c>
      <c r="O3457" s="34"/>
      <c r="P3457" s="34"/>
      <c r="Q3457" s="34"/>
      <c r="R3457" s="34">
        <v>188.5</v>
      </c>
      <c r="S3457" s="34">
        <v>299</v>
      </c>
      <c r="T3457" s="34">
        <v>116.6</v>
      </c>
      <c r="U3457" s="34">
        <v>96.85</v>
      </c>
      <c r="V3457" s="34"/>
      <c r="Y3457" s="78"/>
    </row>
    <row r="3458" spans="1:25" x14ac:dyDescent="0.2">
      <c r="A3458" s="27">
        <f t="shared" ref="A3458" si="870">A3457+1</f>
        <v>3453</v>
      </c>
      <c r="B3458" s="50">
        <f>B3457+1</f>
        <v>44775</v>
      </c>
      <c r="C3458" s="34">
        <v>113.3</v>
      </c>
      <c r="D3458" s="34">
        <v>124.8</v>
      </c>
      <c r="E3458" s="34">
        <v>1.9</v>
      </c>
      <c r="F3458" s="34">
        <v>25</v>
      </c>
      <c r="G3458" s="34">
        <v>9.5500000000000007</v>
      </c>
      <c r="H3458" s="34">
        <v>167</v>
      </c>
      <c r="I3458" s="34">
        <v>260</v>
      </c>
      <c r="J3458" s="34"/>
      <c r="K3458" s="24">
        <f t="shared" si="867"/>
        <v>89.816000000000003</v>
      </c>
      <c r="L3458" s="34"/>
      <c r="M3458" s="24">
        <v>13.38</v>
      </c>
      <c r="N3458" s="76">
        <f t="shared" si="868"/>
        <v>0.14897123007036608</v>
      </c>
      <c r="O3458" s="34"/>
      <c r="P3458" s="34"/>
      <c r="Q3458" s="34"/>
      <c r="R3458" s="34">
        <v>188</v>
      </c>
      <c r="S3458" s="34">
        <v>297</v>
      </c>
      <c r="T3458" s="34">
        <v>117</v>
      </c>
      <c r="U3458" s="34">
        <v>97.3</v>
      </c>
      <c r="V3458" s="34"/>
      <c r="Y3458" s="78"/>
    </row>
    <row r="3459" spans="1:25" x14ac:dyDescent="0.2">
      <c r="A3459" s="27">
        <f t="shared" ref="A3459:B3459" si="871">A3458+1</f>
        <v>3454</v>
      </c>
      <c r="B3459" s="50">
        <f t="shared" si="871"/>
        <v>44776</v>
      </c>
      <c r="C3459" s="34">
        <v>108.1</v>
      </c>
      <c r="D3459" s="34">
        <v>119.6</v>
      </c>
      <c r="E3459" s="34">
        <v>1.8</v>
      </c>
      <c r="F3459" s="34">
        <v>24</v>
      </c>
      <c r="G3459" s="34">
        <v>8.5</v>
      </c>
      <c r="H3459" s="34">
        <v>177</v>
      </c>
      <c r="I3459" s="34">
        <v>260</v>
      </c>
      <c r="J3459" s="34"/>
      <c r="K3459" s="24">
        <f t="shared" si="867"/>
        <v>86.031999999999996</v>
      </c>
      <c r="L3459" s="34"/>
      <c r="M3459" s="24">
        <v>12.8</v>
      </c>
      <c r="N3459" s="76">
        <f t="shared" si="868"/>
        <v>0.14878184861446905</v>
      </c>
      <c r="O3459" s="34"/>
      <c r="P3459" s="34"/>
      <c r="Q3459" s="34"/>
      <c r="R3459" s="34">
        <v>198</v>
      </c>
      <c r="S3459" s="34">
        <v>297</v>
      </c>
      <c r="T3459" s="34">
        <v>111.55</v>
      </c>
      <c r="U3459" s="34">
        <v>93.45</v>
      </c>
      <c r="V3459" s="34"/>
      <c r="Y3459" s="78"/>
    </row>
    <row r="3460" spans="1:25" x14ac:dyDescent="0.2">
      <c r="A3460" s="27">
        <f t="shared" ref="A3460:B3460" si="872">A3459+1</f>
        <v>3455</v>
      </c>
      <c r="B3460" s="50">
        <f t="shared" si="872"/>
        <v>44777</v>
      </c>
      <c r="C3460" s="34">
        <v>103.8</v>
      </c>
      <c r="D3460" s="34">
        <v>115.3</v>
      </c>
      <c r="E3460" s="34">
        <v>1.7</v>
      </c>
      <c r="F3460" s="34">
        <v>22.4</v>
      </c>
      <c r="G3460" s="34">
        <v>7.75</v>
      </c>
      <c r="H3460" s="34">
        <v>182</v>
      </c>
      <c r="I3460" s="34">
        <v>255</v>
      </c>
      <c r="J3460" s="34"/>
      <c r="K3460" s="24">
        <f t="shared" si="867"/>
        <v>83.676000000000016</v>
      </c>
      <c r="L3460" s="34"/>
      <c r="M3460" s="24">
        <v>12.86</v>
      </c>
      <c r="N3460" s="76">
        <f t="shared" si="868"/>
        <v>0.15368803480089868</v>
      </c>
      <c r="O3460" s="34"/>
      <c r="P3460" s="34"/>
      <c r="Q3460" s="34"/>
      <c r="R3460" s="34">
        <v>203</v>
      </c>
      <c r="S3460" s="34">
        <v>292</v>
      </c>
      <c r="T3460" s="34">
        <v>107.2</v>
      </c>
      <c r="U3460" s="34">
        <v>89.5</v>
      </c>
      <c r="V3460" s="34"/>
      <c r="Y3460" s="78"/>
    </row>
    <row r="3461" spans="1:25" x14ac:dyDescent="0.2">
      <c r="A3461" s="27">
        <f t="shared" ref="A3461:B3463" si="873">A3460+1</f>
        <v>3456</v>
      </c>
      <c r="B3461" s="50">
        <f t="shared" si="873"/>
        <v>44778</v>
      </c>
      <c r="C3461" s="34">
        <v>106.95</v>
      </c>
      <c r="D3461" s="34">
        <v>118.45</v>
      </c>
      <c r="E3461" s="34">
        <v>1.8</v>
      </c>
      <c r="F3461" s="34">
        <v>22</v>
      </c>
      <c r="G3461" s="34">
        <v>7.9</v>
      </c>
      <c r="H3461" s="34">
        <v>182</v>
      </c>
      <c r="I3461" s="34">
        <v>253</v>
      </c>
      <c r="J3461" s="34"/>
      <c r="K3461" s="24">
        <f t="shared" ref="K3461:K3465" si="874">+D3461*0.92-F3461</f>
        <v>86.974000000000004</v>
      </c>
      <c r="L3461" s="34"/>
      <c r="M3461" s="24">
        <v>13.2</v>
      </c>
      <c r="N3461" s="76">
        <f t="shared" ref="N3461:N3465" si="875">+M3461/K3461</f>
        <v>0.15176949433163933</v>
      </c>
      <c r="O3461" s="34"/>
      <c r="P3461" s="34"/>
      <c r="Q3461" s="34"/>
      <c r="R3461" s="34">
        <v>203</v>
      </c>
      <c r="S3461" s="34">
        <v>290</v>
      </c>
      <c r="T3461" s="34">
        <v>110.1</v>
      </c>
      <c r="U3461" s="34">
        <v>91.65</v>
      </c>
      <c r="V3461" s="34"/>
      <c r="Y3461" s="78"/>
    </row>
    <row r="3462" spans="1:25" x14ac:dyDescent="0.2">
      <c r="A3462" s="27">
        <f t="shared" si="873"/>
        <v>3457</v>
      </c>
      <c r="B3462" s="50">
        <f>B3461+3</f>
        <v>44781</v>
      </c>
      <c r="C3462" s="34">
        <v>108.8</v>
      </c>
      <c r="D3462" s="34">
        <v>120.3</v>
      </c>
      <c r="E3462" s="34">
        <v>1.8</v>
      </c>
      <c r="F3462" s="34">
        <v>22</v>
      </c>
      <c r="G3462" s="34">
        <v>7.9</v>
      </c>
      <c r="H3462" s="34">
        <v>183</v>
      </c>
      <c r="I3462" s="34">
        <v>253</v>
      </c>
      <c r="J3462" s="34"/>
      <c r="K3462" s="24">
        <f t="shared" si="874"/>
        <v>88.676000000000002</v>
      </c>
      <c r="L3462" s="34"/>
      <c r="M3462" s="24">
        <v>13.36</v>
      </c>
      <c r="N3462" s="76">
        <f t="shared" si="875"/>
        <v>0.15066083269430283</v>
      </c>
      <c r="O3462" s="34"/>
      <c r="P3462" s="34"/>
      <c r="Q3462" s="34"/>
      <c r="R3462" s="34">
        <v>203.5</v>
      </c>
      <c r="S3462" s="34">
        <v>290</v>
      </c>
      <c r="T3462" s="34">
        <v>112</v>
      </c>
      <c r="U3462" s="34">
        <v>93.35</v>
      </c>
      <c r="V3462" s="34"/>
      <c r="Y3462" s="78"/>
    </row>
    <row r="3463" spans="1:25" x14ac:dyDescent="0.2">
      <c r="A3463" s="27">
        <f t="shared" si="873"/>
        <v>3458</v>
      </c>
      <c r="B3463" s="50">
        <f>B3462+1</f>
        <v>44782</v>
      </c>
      <c r="C3463" s="34">
        <v>108.8</v>
      </c>
      <c r="D3463" s="34">
        <v>120.3</v>
      </c>
      <c r="E3463" s="34">
        <f>E3462</f>
        <v>1.8</v>
      </c>
      <c r="F3463" s="34">
        <v>22</v>
      </c>
      <c r="G3463" s="34">
        <v>7.9</v>
      </c>
      <c r="H3463" s="34">
        <v>183</v>
      </c>
      <c r="I3463" s="34">
        <v>253</v>
      </c>
      <c r="J3463" s="34"/>
      <c r="K3463" s="24">
        <f t="shared" si="874"/>
        <v>88.676000000000002</v>
      </c>
      <c r="L3463" s="34"/>
      <c r="M3463" s="24">
        <v>13.62</v>
      </c>
      <c r="N3463" s="76">
        <f t="shared" si="875"/>
        <v>0.15359285488745544</v>
      </c>
      <c r="O3463" s="34"/>
      <c r="P3463" s="34"/>
      <c r="Q3463" s="34"/>
      <c r="R3463" s="34">
        <v>203.5</v>
      </c>
      <c r="S3463" s="34">
        <v>290</v>
      </c>
      <c r="T3463" s="34">
        <v>112</v>
      </c>
      <c r="U3463" s="34">
        <v>93.35</v>
      </c>
      <c r="V3463" s="34"/>
      <c r="Y3463" s="78"/>
    </row>
    <row r="3464" spans="1:25" x14ac:dyDescent="0.2">
      <c r="A3464" s="27">
        <f t="shared" ref="A3464:B3464" si="876">A3463+1</f>
        <v>3459</v>
      </c>
      <c r="B3464" s="50">
        <f t="shared" si="876"/>
        <v>44783</v>
      </c>
      <c r="C3464" s="34">
        <v>108.4</v>
      </c>
      <c r="D3464" s="34">
        <v>119.9</v>
      </c>
      <c r="E3464" s="34">
        <v>1.8</v>
      </c>
      <c r="F3464" s="34">
        <v>22</v>
      </c>
      <c r="G3464" s="34">
        <v>8.85</v>
      </c>
      <c r="H3464" s="34">
        <v>200</v>
      </c>
      <c r="I3464" s="34">
        <v>253</v>
      </c>
      <c r="J3464" s="34"/>
      <c r="K3464" s="24">
        <f t="shared" si="874"/>
        <v>88.308000000000007</v>
      </c>
      <c r="L3464" s="34"/>
      <c r="M3464" s="24">
        <v>13.76</v>
      </c>
      <c r="N3464" s="76">
        <f t="shared" si="875"/>
        <v>0.15581827241020066</v>
      </c>
      <c r="O3464" s="34"/>
      <c r="P3464" s="34"/>
      <c r="Q3464" s="34"/>
      <c r="R3464" s="34">
        <v>220</v>
      </c>
      <c r="S3464" s="34">
        <v>290</v>
      </c>
      <c r="T3464" s="34">
        <v>111.5</v>
      </c>
      <c r="U3464" s="34">
        <v>92.7</v>
      </c>
      <c r="V3464" s="34"/>
      <c r="Y3464" s="78"/>
    </row>
    <row r="3465" spans="1:25" x14ac:dyDescent="0.2">
      <c r="A3465" s="27">
        <f t="shared" ref="A3465:B3465" si="877">A3464+1</f>
        <v>3460</v>
      </c>
      <c r="B3465" s="50">
        <f t="shared" si="877"/>
        <v>44784</v>
      </c>
      <c r="C3465" s="34">
        <v>110.6</v>
      </c>
      <c r="D3465" s="34">
        <v>122.1</v>
      </c>
      <c r="E3465" s="34">
        <v>1.85</v>
      </c>
      <c r="F3465" s="34">
        <v>21.65</v>
      </c>
      <c r="G3465" s="34">
        <v>8.5500000000000007</v>
      </c>
      <c r="H3465" s="34">
        <v>210</v>
      </c>
      <c r="I3465" s="34">
        <v>253</v>
      </c>
      <c r="J3465" s="34"/>
      <c r="K3465" s="24">
        <f t="shared" si="874"/>
        <v>90.681999999999988</v>
      </c>
      <c r="L3465" s="34"/>
      <c r="M3465" s="24">
        <v>14.01</v>
      </c>
      <c r="N3465" s="76">
        <f t="shared" si="875"/>
        <v>0.15449593083522642</v>
      </c>
      <c r="O3465" s="34"/>
      <c r="P3465" s="34"/>
      <c r="Q3465" s="34"/>
      <c r="R3465" s="34">
        <v>230</v>
      </c>
      <c r="S3465" s="34">
        <v>290</v>
      </c>
      <c r="T3465" s="34">
        <v>113.75</v>
      </c>
      <c r="U3465" s="34">
        <v>93.85</v>
      </c>
      <c r="V3465" s="34"/>
      <c r="Y3465" s="78"/>
    </row>
    <row r="3466" spans="1:25" x14ac:dyDescent="0.2">
      <c r="A3466" s="27">
        <f t="shared" ref="A3466:B3466" si="878">A3465+1</f>
        <v>3461</v>
      </c>
      <c r="B3466" s="50">
        <f t="shared" si="878"/>
        <v>44785</v>
      </c>
      <c r="C3466" s="34">
        <v>108.85</v>
      </c>
      <c r="D3466" s="34">
        <v>120.35</v>
      </c>
      <c r="E3466" s="34">
        <v>1.8</v>
      </c>
      <c r="F3466" s="34">
        <v>21</v>
      </c>
      <c r="G3466" s="34">
        <v>8.1</v>
      </c>
      <c r="H3466" s="34">
        <v>218.5</v>
      </c>
      <c r="I3466" s="34">
        <v>253</v>
      </c>
      <c r="J3466" s="34"/>
      <c r="K3466" s="24">
        <f t="shared" ref="K3466:K3469" si="879">+D3466*0.92-F3466</f>
        <v>89.721999999999994</v>
      </c>
      <c r="L3466" s="34"/>
      <c r="M3466" s="24">
        <v>13.6</v>
      </c>
      <c r="N3466" s="76">
        <f t="shared" ref="N3466:N3469" si="880">+M3466/K3466</f>
        <v>0.15157932279708433</v>
      </c>
      <c r="O3466" s="34"/>
      <c r="P3466" s="34"/>
      <c r="Q3466" s="34"/>
      <c r="R3466" s="34">
        <v>238.3</v>
      </c>
      <c r="S3466" s="34">
        <v>290</v>
      </c>
      <c r="T3466" s="34">
        <v>112</v>
      </c>
      <c r="U3466" s="34">
        <v>92.65</v>
      </c>
      <c r="V3466" s="34"/>
      <c r="Y3466" s="78"/>
    </row>
    <row r="3467" spans="1:25" x14ac:dyDescent="0.2">
      <c r="A3467" s="27">
        <f t="shared" ref="A3467" si="881">A3466+1</f>
        <v>3462</v>
      </c>
      <c r="B3467" s="50">
        <f>B3466+3</f>
        <v>44788</v>
      </c>
      <c r="C3467" s="34">
        <v>104.4</v>
      </c>
      <c r="D3467" s="34">
        <v>116.35</v>
      </c>
      <c r="E3467" s="34">
        <v>1.75</v>
      </c>
      <c r="F3467" s="34">
        <v>20.5</v>
      </c>
      <c r="G3467" s="34">
        <v>7.6</v>
      </c>
      <c r="H3467" s="34">
        <v>225</v>
      </c>
      <c r="I3467" s="34">
        <v>254</v>
      </c>
      <c r="J3467" s="34"/>
      <c r="K3467" s="24">
        <f t="shared" si="879"/>
        <v>86.542000000000002</v>
      </c>
      <c r="L3467" s="34"/>
      <c r="M3467" s="24">
        <v>13.41</v>
      </c>
      <c r="N3467" s="76">
        <f t="shared" si="880"/>
        <v>0.154953664116845</v>
      </c>
      <c r="O3467" s="34"/>
      <c r="P3467" s="34"/>
      <c r="Q3467" s="34"/>
      <c r="R3467" s="34">
        <v>244.5</v>
      </c>
      <c r="S3467" s="34">
        <v>291</v>
      </c>
      <c r="T3467" s="34">
        <v>112</v>
      </c>
      <c r="U3467" s="34">
        <v>88.95</v>
      </c>
      <c r="V3467" s="34"/>
      <c r="Y3467" s="78"/>
    </row>
    <row r="3468" spans="1:25" x14ac:dyDescent="0.2">
      <c r="A3468" s="27">
        <f t="shared" ref="A3468" si="882">A3467+1</f>
        <v>3463</v>
      </c>
      <c r="B3468" s="50">
        <f>B3467+1</f>
        <v>44789</v>
      </c>
      <c r="C3468" s="34">
        <v>106.3</v>
      </c>
      <c r="D3468" s="34">
        <v>116</v>
      </c>
      <c r="E3468" s="34">
        <v>1.75</v>
      </c>
      <c r="F3468" s="34">
        <v>19.899999999999999</v>
      </c>
      <c r="G3468" s="34">
        <v>7.85</v>
      </c>
      <c r="H3468" s="34">
        <v>235</v>
      </c>
      <c r="I3468" s="34">
        <v>254</v>
      </c>
      <c r="J3468" s="34"/>
      <c r="K3468" s="24">
        <f t="shared" si="879"/>
        <v>86.82</v>
      </c>
      <c r="L3468" s="34"/>
      <c r="M3468" s="24">
        <v>13.58</v>
      </c>
      <c r="N3468" s="76">
        <f t="shared" si="880"/>
        <v>0.15641557244874454</v>
      </c>
      <c r="O3468" s="34"/>
      <c r="P3468" s="34"/>
      <c r="Q3468" s="34"/>
      <c r="R3468" s="34">
        <v>254</v>
      </c>
      <c r="S3468" s="34">
        <v>291</v>
      </c>
      <c r="T3468" s="34">
        <v>107.45</v>
      </c>
      <c r="U3468" s="34">
        <v>88.65</v>
      </c>
      <c r="V3468" s="34"/>
      <c r="Y3468" s="78"/>
    </row>
    <row r="3469" spans="1:25" x14ac:dyDescent="0.2">
      <c r="A3469" s="27">
        <f t="shared" ref="A3469:B3469" si="883">A3468+1</f>
        <v>3464</v>
      </c>
      <c r="B3469" s="50">
        <f t="shared" si="883"/>
        <v>44790</v>
      </c>
      <c r="C3469" s="34">
        <v>100.4</v>
      </c>
      <c r="D3469" s="34">
        <v>112.35</v>
      </c>
      <c r="E3469" s="34">
        <v>1.65</v>
      </c>
      <c r="F3469" s="34">
        <v>19.899999999999999</v>
      </c>
      <c r="G3469" s="34">
        <v>8.1999999999999993</v>
      </c>
      <c r="H3469" s="34">
        <v>246</v>
      </c>
      <c r="I3469" s="34">
        <v>252.5</v>
      </c>
      <c r="J3469" s="34"/>
      <c r="K3469" s="24">
        <f t="shared" si="879"/>
        <v>83.461999999999989</v>
      </c>
      <c r="L3469" s="34"/>
      <c r="M3469" s="24">
        <v>13.21</v>
      </c>
      <c r="N3469" s="76">
        <f t="shared" si="880"/>
        <v>0.15827562243895429</v>
      </c>
      <c r="O3469" s="34"/>
      <c r="P3469" s="34"/>
      <c r="Q3469" s="34"/>
      <c r="R3469" s="34">
        <v>265</v>
      </c>
      <c r="S3469" s="34">
        <v>289.5</v>
      </c>
      <c r="T3469" s="34">
        <v>103.4</v>
      </c>
      <c r="U3469" s="34">
        <v>85.85</v>
      </c>
      <c r="V3469" s="34"/>
      <c r="Y3469" s="78"/>
    </row>
    <row r="3470" spans="1:25" x14ac:dyDescent="0.2">
      <c r="A3470" s="27">
        <f t="shared" ref="A3470:B3470" si="884">A3469+1</f>
        <v>3465</v>
      </c>
      <c r="B3470" s="50">
        <f t="shared" si="884"/>
        <v>44791</v>
      </c>
      <c r="C3470" s="34">
        <v>100.6</v>
      </c>
      <c r="D3470" s="34">
        <v>112.55</v>
      </c>
      <c r="E3470" s="34">
        <v>1.65</v>
      </c>
      <c r="F3470" s="34">
        <v>19</v>
      </c>
      <c r="G3470" s="34">
        <v>7.75</v>
      </c>
      <c r="H3470" s="34">
        <v>249</v>
      </c>
      <c r="I3470" s="34">
        <v>250.5</v>
      </c>
      <c r="J3470" s="34"/>
      <c r="K3470" s="24">
        <f>+D3470*0.92-F3470</f>
        <v>84.546000000000006</v>
      </c>
      <c r="L3470" s="34"/>
      <c r="M3470" s="24">
        <v>13.1</v>
      </c>
      <c r="N3470" s="76">
        <f>+M3470/K3470</f>
        <v>0.15494523691245002</v>
      </c>
      <c r="O3470" s="34"/>
      <c r="P3470" s="34"/>
      <c r="Q3470" s="34"/>
      <c r="R3470" s="34">
        <v>287.5</v>
      </c>
      <c r="S3470" s="34">
        <v>268</v>
      </c>
      <c r="T3470" s="34">
        <v>104</v>
      </c>
      <c r="U3470" s="34">
        <v>85.85</v>
      </c>
      <c r="V3470" s="34"/>
      <c r="Y3470" s="78"/>
    </row>
    <row r="3471" spans="1:25" x14ac:dyDescent="0.2">
      <c r="A3471" s="27">
        <f t="shared" ref="A3471:B3473" si="885">A3470+1</f>
        <v>3466</v>
      </c>
      <c r="B3471" s="50">
        <f t="shared" si="885"/>
        <v>44792</v>
      </c>
      <c r="C3471" s="34">
        <v>99.7</v>
      </c>
      <c r="D3471" s="34">
        <v>112.35</v>
      </c>
      <c r="E3471" s="34">
        <v>1.65</v>
      </c>
      <c r="F3471" s="34">
        <v>18.899999999999999</v>
      </c>
      <c r="G3471" s="34">
        <v>7.6</v>
      </c>
      <c r="H3471" s="34">
        <v>252</v>
      </c>
      <c r="I3471" s="34">
        <v>244.5</v>
      </c>
      <c r="J3471" s="34"/>
      <c r="K3471" s="24">
        <f t="shared" ref="K3471:K3475" si="886">+D3471*0.92-F3471</f>
        <v>84.461999999999989</v>
      </c>
      <c r="L3471" s="34"/>
      <c r="M3471" s="24">
        <v>12.88</v>
      </c>
      <c r="N3471" s="76">
        <f t="shared" ref="N3471:N3475" si="887">+M3471/K3471</f>
        <v>0.15249461296204214</v>
      </c>
      <c r="O3471" s="34"/>
      <c r="P3471" s="34"/>
      <c r="Q3471" s="34"/>
      <c r="R3471" s="34">
        <v>271</v>
      </c>
      <c r="S3471" s="34">
        <v>281.5</v>
      </c>
      <c r="T3471" s="34">
        <v>103.05</v>
      </c>
      <c r="U3471" s="34">
        <v>85.1</v>
      </c>
      <c r="V3471" s="34"/>
      <c r="Y3471" s="78"/>
    </row>
    <row r="3472" spans="1:25" x14ac:dyDescent="0.2">
      <c r="A3472" s="27">
        <f t="shared" si="885"/>
        <v>3467</v>
      </c>
      <c r="B3472" s="50">
        <f>B3471+3</f>
        <v>44795</v>
      </c>
      <c r="C3472" s="34">
        <v>100.65</v>
      </c>
      <c r="D3472" s="34">
        <v>113.3</v>
      </c>
      <c r="E3472" s="34">
        <v>1.65</v>
      </c>
      <c r="F3472" s="34">
        <v>19</v>
      </c>
      <c r="G3472" s="34">
        <v>7.9</v>
      </c>
      <c r="H3472" s="34">
        <v>252</v>
      </c>
      <c r="I3472" s="34">
        <v>244.5</v>
      </c>
      <c r="J3472" s="34"/>
      <c r="K3472" s="24">
        <f t="shared" si="886"/>
        <v>85.236000000000004</v>
      </c>
      <c r="L3472" s="34"/>
      <c r="M3472" s="24">
        <v>12.77</v>
      </c>
      <c r="N3472" s="76">
        <f t="shared" si="887"/>
        <v>0.14981932516776947</v>
      </c>
      <c r="O3472" s="34"/>
      <c r="P3472" s="34"/>
      <c r="Q3472" s="34"/>
      <c r="R3472" s="34">
        <v>271</v>
      </c>
      <c r="S3472" s="34">
        <v>281.5</v>
      </c>
      <c r="T3472" s="34">
        <v>104.05</v>
      </c>
      <c r="U3472" s="34">
        <v>86</v>
      </c>
      <c r="V3472" s="34"/>
      <c r="Y3472" s="78"/>
    </row>
    <row r="3473" spans="1:25" x14ac:dyDescent="0.2">
      <c r="A3473" s="27">
        <f t="shared" si="885"/>
        <v>3468</v>
      </c>
      <c r="B3473" s="50">
        <f>B3472+1</f>
        <v>44796</v>
      </c>
      <c r="C3473" s="34">
        <v>102.95</v>
      </c>
      <c r="D3473" s="34">
        <v>114.95</v>
      </c>
      <c r="E3473" s="34">
        <v>1.7</v>
      </c>
      <c r="F3473" s="34">
        <v>19.25</v>
      </c>
      <c r="G3473" s="34">
        <v>8.3000000000000007</v>
      </c>
      <c r="H3473" s="34">
        <v>252</v>
      </c>
      <c r="I3473" s="34">
        <v>243.5</v>
      </c>
      <c r="J3473" s="34"/>
      <c r="K3473" s="24">
        <f t="shared" si="886"/>
        <v>86.504000000000005</v>
      </c>
      <c r="L3473" s="34"/>
      <c r="M3473" s="24">
        <v>13.76</v>
      </c>
      <c r="N3473" s="76">
        <f t="shared" si="887"/>
        <v>0.1590677887727735</v>
      </c>
      <c r="O3473" s="34"/>
      <c r="P3473" s="34"/>
      <c r="Q3473" s="34"/>
      <c r="R3473" s="34">
        <v>271</v>
      </c>
      <c r="S3473" s="34">
        <v>280.5</v>
      </c>
      <c r="T3473" s="34">
        <v>105.7</v>
      </c>
      <c r="U3473" s="34">
        <v>87.3</v>
      </c>
      <c r="V3473" s="34"/>
      <c r="Y3473" s="78"/>
    </row>
    <row r="3474" spans="1:25" x14ac:dyDescent="0.2">
      <c r="A3474" s="27">
        <f t="shared" ref="A3474:B3474" si="888">A3473+1</f>
        <v>3469</v>
      </c>
      <c r="B3474" s="50">
        <f t="shared" si="888"/>
        <v>44797</v>
      </c>
      <c r="C3474" s="34">
        <v>102.5</v>
      </c>
      <c r="D3474" s="34">
        <v>115.15</v>
      </c>
      <c r="E3474" s="34">
        <v>1.7</v>
      </c>
      <c r="F3474" s="34">
        <v>19.25</v>
      </c>
      <c r="G3474" s="34">
        <v>7.95</v>
      </c>
      <c r="H3474" s="34">
        <v>252</v>
      </c>
      <c r="I3474" s="34">
        <v>243</v>
      </c>
      <c r="J3474" s="34"/>
      <c r="K3474" s="24">
        <f t="shared" si="886"/>
        <v>86.688000000000017</v>
      </c>
      <c r="L3474" s="34"/>
      <c r="M3474" s="24">
        <v>13.31</v>
      </c>
      <c r="N3474" s="76">
        <f t="shared" si="887"/>
        <v>0.15353912882982648</v>
      </c>
      <c r="O3474" s="34"/>
      <c r="P3474" s="34"/>
      <c r="Q3474" s="34"/>
      <c r="R3474" s="34">
        <v>271</v>
      </c>
      <c r="S3474" s="34">
        <v>280</v>
      </c>
      <c r="T3474" s="34">
        <v>105.7</v>
      </c>
      <c r="U3474" s="34">
        <v>87.4</v>
      </c>
      <c r="V3474" s="34"/>
      <c r="Y3474" s="78"/>
    </row>
    <row r="3475" spans="1:25" x14ac:dyDescent="0.2">
      <c r="A3475" s="27">
        <f t="shared" ref="A3475:B3475" si="889">A3474+1</f>
        <v>3470</v>
      </c>
      <c r="B3475" s="50">
        <f t="shared" si="889"/>
        <v>44798</v>
      </c>
      <c r="C3475" s="34">
        <v>102.25</v>
      </c>
      <c r="D3475" s="34">
        <v>114.9</v>
      </c>
      <c r="E3475" s="34">
        <v>1.7</v>
      </c>
      <c r="F3475" s="34">
        <v>18.75</v>
      </c>
      <c r="G3475" s="34">
        <v>7.6</v>
      </c>
      <c r="H3475" s="34">
        <v>259</v>
      </c>
      <c r="I3475" s="34">
        <v>243</v>
      </c>
      <c r="J3475" s="34"/>
      <c r="K3475" s="24">
        <f t="shared" si="886"/>
        <v>86.958000000000013</v>
      </c>
      <c r="L3475" s="34"/>
      <c r="M3475" s="24">
        <v>13.54</v>
      </c>
      <c r="N3475" s="76">
        <f t="shared" si="887"/>
        <v>0.15570735297499938</v>
      </c>
      <c r="O3475" s="34"/>
      <c r="P3475" s="34"/>
      <c r="Q3475" s="34"/>
      <c r="R3475" s="34">
        <v>278</v>
      </c>
      <c r="S3475" s="34">
        <v>280</v>
      </c>
      <c r="T3475" s="34">
        <v>105.4</v>
      </c>
      <c r="U3475" s="34">
        <v>86.85</v>
      </c>
      <c r="V3475" s="34"/>
      <c r="Y3475" s="78"/>
    </row>
    <row r="3476" spans="1:25" x14ac:dyDescent="0.2">
      <c r="A3476" s="27">
        <f t="shared" ref="A3476:B3476" si="890">A3475+1</f>
        <v>3471</v>
      </c>
      <c r="B3476" s="50">
        <f t="shared" si="890"/>
        <v>44799</v>
      </c>
      <c r="C3476" s="34">
        <v>105.8</v>
      </c>
      <c r="D3476" s="34">
        <v>118.25</v>
      </c>
      <c r="E3476" s="34">
        <v>1.75</v>
      </c>
      <c r="F3476" s="34">
        <v>18.25</v>
      </c>
      <c r="G3476" s="34">
        <v>7.65</v>
      </c>
      <c r="H3476" s="34">
        <v>254.5</v>
      </c>
      <c r="I3476" s="34">
        <v>243</v>
      </c>
      <c r="J3476" s="34"/>
      <c r="K3476" s="24">
        <f t="shared" ref="K3476:K3480" si="891">+D3476*0.92-F3476</f>
        <v>90.54</v>
      </c>
      <c r="L3476" s="34"/>
      <c r="M3476" s="24">
        <v>13.45</v>
      </c>
      <c r="N3476" s="76">
        <f t="shared" ref="N3476:N3480" si="892">+M3476/K3476</f>
        <v>0.1485531256903026</v>
      </c>
      <c r="O3476" s="34"/>
      <c r="P3476" s="34"/>
      <c r="Q3476" s="34"/>
      <c r="R3476" s="34">
        <v>273.5</v>
      </c>
      <c r="S3476" s="34">
        <v>280</v>
      </c>
      <c r="T3476" s="34">
        <v>109.05</v>
      </c>
      <c r="U3476" s="34">
        <v>89.5</v>
      </c>
      <c r="V3476" s="34"/>
      <c r="Y3476" s="78"/>
    </row>
    <row r="3477" spans="1:25" x14ac:dyDescent="0.2">
      <c r="A3477" s="27">
        <f t="shared" ref="A3477" si="893">A3476+1</f>
        <v>3472</v>
      </c>
      <c r="B3477" s="50">
        <f>B3476+3</f>
        <v>44802</v>
      </c>
      <c r="C3477" s="34">
        <v>101.75</v>
      </c>
      <c r="D3477" s="34">
        <v>113.9</v>
      </c>
      <c r="E3477" s="34">
        <v>1.7</v>
      </c>
      <c r="F3477" s="34">
        <v>17.8</v>
      </c>
      <c r="G3477" s="34">
        <v>7.6</v>
      </c>
      <c r="H3477" s="34">
        <v>254.5</v>
      </c>
      <c r="I3477" s="34">
        <v>242.5</v>
      </c>
      <c r="J3477" s="34"/>
      <c r="K3477" s="24">
        <f t="shared" si="891"/>
        <v>86.988000000000014</v>
      </c>
      <c r="L3477" s="34"/>
      <c r="M3477" s="24">
        <v>13.25</v>
      </c>
      <c r="N3477" s="76">
        <f t="shared" si="892"/>
        <v>0.15231986021060373</v>
      </c>
      <c r="O3477" s="34"/>
      <c r="P3477" s="34"/>
      <c r="Q3477" s="34"/>
      <c r="R3477" s="34">
        <v>273.5</v>
      </c>
      <c r="S3477" s="34">
        <v>279.5</v>
      </c>
      <c r="T3477" s="34">
        <v>104.8</v>
      </c>
      <c r="U3477" s="34">
        <v>86.15</v>
      </c>
      <c r="V3477" s="34"/>
      <c r="Y3477" s="78"/>
    </row>
    <row r="3478" spans="1:25" x14ac:dyDescent="0.2">
      <c r="A3478" s="27">
        <f t="shared" ref="A3478" si="894">A3477+1</f>
        <v>3473</v>
      </c>
      <c r="B3478" s="50">
        <f>B3477+1</f>
        <v>44803</v>
      </c>
      <c r="C3478" s="34">
        <v>97.6</v>
      </c>
      <c r="D3478" s="34">
        <v>109.75</v>
      </c>
      <c r="E3478" s="34">
        <v>1.6</v>
      </c>
      <c r="F3478" s="34">
        <v>17.8</v>
      </c>
      <c r="G3478" s="34">
        <v>7.75</v>
      </c>
      <c r="H3478" s="34">
        <v>254.5</v>
      </c>
      <c r="I3478" s="34">
        <v>242</v>
      </c>
      <c r="J3478" s="34"/>
      <c r="K3478" s="24">
        <f t="shared" si="891"/>
        <v>83.17</v>
      </c>
      <c r="L3478" s="34"/>
      <c r="M3478" s="24">
        <v>12.63</v>
      </c>
      <c r="N3478" s="76">
        <f t="shared" si="892"/>
        <v>0.15185764097631357</v>
      </c>
      <c r="O3478" s="34"/>
      <c r="P3478" s="34"/>
      <c r="Q3478" s="34"/>
      <c r="R3478" s="34">
        <v>273.5</v>
      </c>
      <c r="S3478" s="34">
        <v>279</v>
      </c>
      <c r="T3478" s="34">
        <v>100.6</v>
      </c>
      <c r="U3478" s="34">
        <v>82.6</v>
      </c>
      <c r="V3478" s="34"/>
      <c r="Y3478" s="78"/>
    </row>
    <row r="3479" spans="1:25" x14ac:dyDescent="0.2">
      <c r="A3479" s="27">
        <f t="shared" ref="A3479:B3479" si="895">A3478+1</f>
        <v>3474</v>
      </c>
      <c r="B3479" s="50">
        <f t="shared" si="895"/>
        <v>44804</v>
      </c>
      <c r="C3479" s="34">
        <v>100.95</v>
      </c>
      <c r="D3479" s="34">
        <v>113.1</v>
      </c>
      <c r="E3479" s="34">
        <v>1.7</v>
      </c>
      <c r="F3479" s="34">
        <v>14.45</v>
      </c>
      <c r="G3479" s="34">
        <v>7.75</v>
      </c>
      <c r="H3479" s="34">
        <v>254.5</v>
      </c>
      <c r="I3479" s="34">
        <v>241.5</v>
      </c>
      <c r="J3479" s="34"/>
      <c r="K3479" s="24">
        <f t="shared" si="891"/>
        <v>89.60199999999999</v>
      </c>
      <c r="L3479" s="34"/>
      <c r="M3479" s="24">
        <v>12.42</v>
      </c>
      <c r="N3479" s="76">
        <f t="shared" si="892"/>
        <v>0.13861297738889758</v>
      </c>
      <c r="O3479" s="34"/>
      <c r="P3479" s="34"/>
      <c r="Q3479" s="34"/>
      <c r="R3479" s="34">
        <v>273.5</v>
      </c>
      <c r="S3479" s="34">
        <v>278.5</v>
      </c>
      <c r="T3479" s="34">
        <v>99.05</v>
      </c>
      <c r="U3479" s="34">
        <v>88.65</v>
      </c>
      <c r="V3479" s="34"/>
      <c r="Y3479" s="78"/>
    </row>
    <row r="3480" spans="1:25" x14ac:dyDescent="0.2">
      <c r="A3480" s="27">
        <f t="shared" ref="A3480:B3480" si="896">A3479+1</f>
        <v>3475</v>
      </c>
      <c r="B3480" s="50">
        <f t="shared" si="896"/>
        <v>44805</v>
      </c>
      <c r="C3480" s="34">
        <v>95.6</v>
      </c>
      <c r="D3480" s="34">
        <v>107.75</v>
      </c>
      <c r="E3480" s="34">
        <v>1.6</v>
      </c>
      <c r="F3480" s="34">
        <v>17.8</v>
      </c>
      <c r="G3480" s="34">
        <v>8.4</v>
      </c>
      <c r="H3480" s="34">
        <v>254.5</v>
      </c>
      <c r="I3480" s="34">
        <v>240</v>
      </c>
      <c r="J3480" s="34"/>
      <c r="K3480" s="24">
        <f t="shared" si="891"/>
        <v>81.330000000000013</v>
      </c>
      <c r="L3480" s="34"/>
      <c r="M3480" s="24">
        <v>12.15</v>
      </c>
      <c r="N3480" s="76">
        <f t="shared" si="892"/>
        <v>0.14939136849870893</v>
      </c>
      <c r="O3480" s="34"/>
      <c r="P3480" s="34"/>
      <c r="Q3480" s="34"/>
      <c r="R3480" s="34">
        <v>273.5</v>
      </c>
      <c r="S3480" s="34">
        <v>277</v>
      </c>
      <c r="T3480" s="34">
        <v>104</v>
      </c>
      <c r="U3480" s="34">
        <v>82.9</v>
      </c>
      <c r="V3480" s="34"/>
      <c r="Y3480" s="78"/>
    </row>
    <row r="3481" spans="1:25" x14ac:dyDescent="0.2">
      <c r="A3481" s="27">
        <f t="shared" ref="A3481:B3483" si="897">A3480+1</f>
        <v>3476</v>
      </c>
      <c r="B3481" s="50">
        <f t="shared" si="897"/>
        <v>44806</v>
      </c>
      <c r="C3481" s="34">
        <v>95</v>
      </c>
      <c r="D3481" s="34">
        <v>107.15</v>
      </c>
      <c r="E3481" s="34">
        <v>1.6</v>
      </c>
      <c r="F3481" s="34">
        <v>19.5</v>
      </c>
      <c r="G3481" s="34">
        <v>8.9499999999999993</v>
      </c>
      <c r="H3481" s="34">
        <v>254.5</v>
      </c>
      <c r="I3481" s="34">
        <v>239</v>
      </c>
      <c r="J3481" s="34"/>
      <c r="K3481" s="24">
        <f>+D3481*0.92-F3481</f>
        <v>79.078000000000003</v>
      </c>
      <c r="L3481" s="34"/>
      <c r="M3481" s="24">
        <v>12.17</v>
      </c>
      <c r="N3481" s="76">
        <f t="shared" ref="N3481:N3485" si="898">+M3481/K3481</f>
        <v>0.15389868231366499</v>
      </c>
      <c r="O3481" s="34"/>
      <c r="P3481" s="34"/>
      <c r="Q3481" s="34"/>
      <c r="R3481" s="34">
        <v>273.5</v>
      </c>
      <c r="S3481" s="34">
        <v>276</v>
      </c>
      <c r="T3481" s="34">
        <v>97.95</v>
      </c>
      <c r="U3481" s="34">
        <v>82.35</v>
      </c>
      <c r="V3481" s="34"/>
      <c r="Y3481" s="78"/>
    </row>
    <row r="3482" spans="1:25" x14ac:dyDescent="0.2">
      <c r="A3482" s="27">
        <f t="shared" si="897"/>
        <v>3477</v>
      </c>
      <c r="B3482" s="50">
        <f>B3481+3</f>
        <v>44809</v>
      </c>
      <c r="C3482" s="34">
        <v>98</v>
      </c>
      <c r="D3482" s="34">
        <v>110</v>
      </c>
      <c r="E3482" s="34">
        <v>1.65</v>
      </c>
      <c r="F3482" s="34">
        <v>19.5</v>
      </c>
      <c r="G3482" s="34">
        <v>8.8000000000000007</v>
      </c>
      <c r="H3482" s="34">
        <v>254.5</v>
      </c>
      <c r="I3482" s="34">
        <v>239</v>
      </c>
      <c r="J3482" s="34"/>
      <c r="K3482" s="24">
        <f t="shared" ref="K3482:K3485" si="899">+D3482*0.92-F3482</f>
        <v>81.7</v>
      </c>
      <c r="L3482" s="34"/>
      <c r="M3482" s="24">
        <v>12.17</v>
      </c>
      <c r="N3482" s="76">
        <f t="shared" si="898"/>
        <v>0.1489596083231334</v>
      </c>
      <c r="O3482" s="34"/>
      <c r="P3482" s="34"/>
      <c r="Q3482" s="34"/>
      <c r="R3482" s="34">
        <v>273.5</v>
      </c>
      <c r="S3482" s="34">
        <v>276</v>
      </c>
      <c r="T3482" s="34">
        <v>101</v>
      </c>
      <c r="U3482" s="34">
        <v>84.35</v>
      </c>
      <c r="V3482" s="34"/>
      <c r="Y3482" s="78"/>
    </row>
    <row r="3483" spans="1:25" x14ac:dyDescent="0.2">
      <c r="A3483" s="27">
        <f t="shared" si="897"/>
        <v>3478</v>
      </c>
      <c r="B3483" s="50">
        <f>B3482+1</f>
        <v>44810</v>
      </c>
      <c r="C3483" s="34">
        <v>97.3</v>
      </c>
      <c r="D3483" s="34">
        <v>109.05</v>
      </c>
      <c r="E3483" s="34">
        <v>1.6</v>
      </c>
      <c r="F3483" s="34">
        <v>19.25</v>
      </c>
      <c r="G3483" s="34">
        <v>8.1</v>
      </c>
      <c r="H3483" s="34">
        <v>254.5</v>
      </c>
      <c r="I3483" s="34">
        <v>239</v>
      </c>
      <c r="J3483" s="34"/>
      <c r="K3483" s="24">
        <f t="shared" si="899"/>
        <v>81.076000000000008</v>
      </c>
      <c r="L3483" s="34"/>
      <c r="M3483" s="24">
        <v>12.14</v>
      </c>
      <c r="N3483" s="76">
        <f t="shared" si="898"/>
        <v>0.14973605012580787</v>
      </c>
      <c r="O3483" s="34"/>
      <c r="P3483" s="34"/>
      <c r="Q3483" s="34"/>
      <c r="R3483" s="34">
        <v>273.5</v>
      </c>
      <c r="S3483" s="34">
        <v>281</v>
      </c>
      <c r="T3483" s="34">
        <v>100.15</v>
      </c>
      <c r="U3483" s="34">
        <v>83.75</v>
      </c>
      <c r="V3483" s="34"/>
      <c r="Y3483" s="78"/>
    </row>
    <row r="3484" spans="1:25" x14ac:dyDescent="0.2">
      <c r="A3484" s="27">
        <f t="shared" ref="A3484:B3484" si="900">A3483+1</f>
        <v>3479</v>
      </c>
      <c r="B3484" s="50">
        <f t="shared" si="900"/>
        <v>44811</v>
      </c>
      <c r="C3484" s="34">
        <v>96.9</v>
      </c>
      <c r="D3484" s="34">
        <v>108.65</v>
      </c>
      <c r="E3484" s="34">
        <v>1.6</v>
      </c>
      <c r="F3484" s="34">
        <v>19</v>
      </c>
      <c r="G3484" s="34">
        <v>7.7</v>
      </c>
      <c r="H3484" s="34">
        <v>253.5</v>
      </c>
      <c r="I3484" s="34">
        <v>238.55</v>
      </c>
      <c r="J3484" s="34"/>
      <c r="K3484" s="24">
        <f t="shared" si="899"/>
        <v>80.958000000000013</v>
      </c>
      <c r="L3484" s="34"/>
      <c r="M3484" s="24">
        <v>12.27</v>
      </c>
      <c r="N3484" s="76">
        <f t="shared" si="898"/>
        <v>0.15156006818350254</v>
      </c>
      <c r="O3484" s="34"/>
      <c r="P3484" s="34"/>
      <c r="Q3484" s="34"/>
      <c r="R3484" s="34">
        <v>271.5</v>
      </c>
      <c r="S3484" s="34">
        <v>281</v>
      </c>
      <c r="T3484" s="34">
        <v>99.75</v>
      </c>
      <c r="U3484" s="34">
        <v>83.6</v>
      </c>
      <c r="V3484" s="34"/>
      <c r="Y3484" s="78"/>
    </row>
    <row r="3485" spans="1:25" x14ac:dyDescent="0.2">
      <c r="A3485" s="27">
        <f t="shared" ref="A3485:B3485" si="901">A3484+1</f>
        <v>3480</v>
      </c>
      <c r="B3485" s="50">
        <f t="shared" si="901"/>
        <v>44812</v>
      </c>
      <c r="C3485" s="34">
        <v>99.8</v>
      </c>
      <c r="D3485" s="34">
        <v>111.65</v>
      </c>
      <c r="E3485" s="34">
        <v>1.65</v>
      </c>
      <c r="F3485" s="34">
        <v>18.5</v>
      </c>
      <c r="G3485" s="34">
        <v>7.75</v>
      </c>
      <c r="H3485" s="34">
        <v>253.5</v>
      </c>
      <c r="I3485" s="34">
        <v>251.25</v>
      </c>
      <c r="J3485" s="34"/>
      <c r="K3485" s="24">
        <f t="shared" si="899"/>
        <v>84.218000000000004</v>
      </c>
      <c r="L3485" s="34"/>
      <c r="M3485" s="24">
        <v>12.34</v>
      </c>
      <c r="N3485" s="76">
        <f t="shared" si="898"/>
        <v>0.14652449595098435</v>
      </c>
      <c r="O3485" s="34"/>
      <c r="P3485" s="34"/>
      <c r="Q3485" s="34"/>
      <c r="R3485" s="34">
        <v>272.5</v>
      </c>
      <c r="S3485" s="34">
        <v>302.25</v>
      </c>
      <c r="T3485" s="34">
        <v>102.55</v>
      </c>
      <c r="U3485" s="34">
        <v>85.9</v>
      </c>
      <c r="V3485" s="34"/>
      <c r="Y3485" s="78"/>
    </row>
    <row r="3486" spans="1:25" x14ac:dyDescent="0.2">
      <c r="A3486" s="27">
        <f t="shared" ref="A3486:B3486" si="902">A3485+1</f>
        <v>3481</v>
      </c>
      <c r="B3486" s="50">
        <f t="shared" si="902"/>
        <v>44813</v>
      </c>
      <c r="C3486" s="34">
        <v>103.65</v>
      </c>
      <c r="D3486" s="34">
        <v>115.15</v>
      </c>
      <c r="E3486" s="34">
        <v>1.7</v>
      </c>
      <c r="F3486" s="34">
        <v>18.399999999999999</v>
      </c>
      <c r="G3486" s="34">
        <v>7.75</v>
      </c>
      <c r="H3486" s="34">
        <v>252.5</v>
      </c>
      <c r="I3486" s="34">
        <v>244</v>
      </c>
      <c r="J3486" s="34"/>
      <c r="K3486" s="24">
        <f>+D3486*0.92-F3486</f>
        <v>87.538000000000011</v>
      </c>
      <c r="L3486" s="34"/>
      <c r="M3486" s="24">
        <v>13.51</v>
      </c>
      <c r="N3486" s="76">
        <f t="shared" ref="N3486:N3490" si="903">+M3486/K3486</f>
        <v>0.15433297539354335</v>
      </c>
      <c r="O3486" s="34"/>
      <c r="P3486" s="34"/>
      <c r="Q3486" s="34"/>
      <c r="R3486" s="34">
        <v>271.5</v>
      </c>
      <c r="S3486" s="34">
        <v>295</v>
      </c>
      <c r="T3486" s="34">
        <v>106.45</v>
      </c>
      <c r="U3486" s="34">
        <v>88.775000000000006</v>
      </c>
      <c r="V3486" s="34"/>
      <c r="Y3486" s="78"/>
    </row>
    <row r="3487" spans="1:25" x14ac:dyDescent="0.2">
      <c r="A3487" s="27">
        <f t="shared" ref="A3487" si="904">A3486+1</f>
        <v>3482</v>
      </c>
      <c r="B3487" s="50">
        <f>B3486+3</f>
        <v>44816</v>
      </c>
      <c r="C3487" s="34">
        <v>101.95</v>
      </c>
      <c r="D3487" s="34">
        <v>113.45</v>
      </c>
      <c r="E3487" s="34">
        <v>1.7</v>
      </c>
      <c r="F3487" s="34">
        <v>18.899999999999999</v>
      </c>
      <c r="G3487" s="34">
        <v>8.25</v>
      </c>
      <c r="H3487" s="34">
        <v>252.5</v>
      </c>
      <c r="I3487" s="34">
        <v>244</v>
      </c>
      <c r="J3487" s="34"/>
      <c r="K3487" s="24">
        <f t="shared" ref="K3487:K3490" si="905">+D3487*0.92-F3487</f>
        <v>85.474000000000018</v>
      </c>
      <c r="L3487" s="34"/>
      <c r="M3487" s="24">
        <v>13.78</v>
      </c>
      <c r="N3487" s="76">
        <f t="shared" si="903"/>
        <v>0.16121861618737857</v>
      </c>
      <c r="O3487" s="34"/>
      <c r="P3487" s="34"/>
      <c r="Q3487" s="34"/>
      <c r="R3487" s="34">
        <v>271.5</v>
      </c>
      <c r="S3487" s="34">
        <v>295</v>
      </c>
      <c r="T3487" s="34">
        <v>104.75</v>
      </c>
      <c r="U3487" s="34">
        <v>87.85</v>
      </c>
      <c r="V3487" s="34"/>
      <c r="Y3487" s="78"/>
    </row>
    <row r="3488" spans="1:25" x14ac:dyDescent="0.2">
      <c r="A3488" s="27">
        <f t="shared" ref="A3488" si="906">A3487+1</f>
        <v>3483</v>
      </c>
      <c r="B3488" s="50">
        <f>B3487+1</f>
        <v>44817</v>
      </c>
      <c r="C3488" s="34">
        <v>104.25</v>
      </c>
      <c r="D3488" s="34">
        <v>115.95</v>
      </c>
      <c r="E3488" s="34">
        <v>1.75</v>
      </c>
      <c r="F3488" s="34">
        <v>20</v>
      </c>
      <c r="G3488" s="34">
        <v>8.9499999999999993</v>
      </c>
      <c r="H3488" s="34">
        <v>252.5</v>
      </c>
      <c r="I3488" s="34">
        <v>244</v>
      </c>
      <c r="J3488" s="34"/>
      <c r="K3488" s="24">
        <f t="shared" si="905"/>
        <v>86.674000000000007</v>
      </c>
      <c r="L3488" s="34"/>
      <c r="M3488" s="24">
        <v>13.15</v>
      </c>
      <c r="N3488" s="76">
        <f t="shared" si="903"/>
        <v>0.15171793155963725</v>
      </c>
      <c r="O3488" s="34"/>
      <c r="P3488" s="34"/>
      <c r="Q3488" s="34"/>
      <c r="R3488" s="34">
        <v>271.5</v>
      </c>
      <c r="S3488" s="34">
        <v>295</v>
      </c>
      <c r="T3488" s="34">
        <v>107.05</v>
      </c>
      <c r="U3488" s="34">
        <v>89.3</v>
      </c>
      <c r="V3488" s="34"/>
      <c r="Y3488" s="78"/>
    </row>
    <row r="3489" spans="1:25" x14ac:dyDescent="0.2">
      <c r="A3489" s="27">
        <f t="shared" ref="A3489:B3489" si="907">A3488+1</f>
        <v>3484</v>
      </c>
      <c r="B3489" s="50">
        <f t="shared" si="907"/>
        <v>44818</v>
      </c>
      <c r="C3489" s="34">
        <v>100.8</v>
      </c>
      <c r="D3489" s="34">
        <v>112.5</v>
      </c>
      <c r="E3489" s="34">
        <v>1.7</v>
      </c>
      <c r="F3489" s="34">
        <v>22.5</v>
      </c>
      <c r="G3489" s="34">
        <v>9.9499999999999993</v>
      </c>
      <c r="H3489" s="34">
        <v>252</v>
      </c>
      <c r="I3489" s="34">
        <v>244</v>
      </c>
      <c r="J3489" s="34"/>
      <c r="K3489" s="24">
        <f t="shared" si="905"/>
        <v>81</v>
      </c>
      <c r="L3489" s="34"/>
      <c r="M3489" s="24">
        <v>12.92</v>
      </c>
      <c r="N3489" s="76">
        <f t="shared" si="903"/>
        <v>0.15950617283950616</v>
      </c>
      <c r="O3489" s="34"/>
      <c r="P3489" s="34"/>
      <c r="Q3489" s="34"/>
      <c r="R3489" s="34">
        <v>271</v>
      </c>
      <c r="S3489" s="34">
        <v>295</v>
      </c>
      <c r="T3489" s="34">
        <v>103.55</v>
      </c>
      <c r="U3489" s="34">
        <v>87.1</v>
      </c>
      <c r="V3489" s="34"/>
      <c r="Y3489" s="78"/>
    </row>
    <row r="3490" spans="1:25" x14ac:dyDescent="0.2">
      <c r="A3490" s="27">
        <f t="shared" ref="A3490:B3490" si="908">A3489+1</f>
        <v>3485</v>
      </c>
      <c r="B3490" s="50">
        <f t="shared" si="908"/>
        <v>44819</v>
      </c>
      <c r="C3490" s="34">
        <v>101.05</v>
      </c>
      <c r="D3490" s="34">
        <v>112.75</v>
      </c>
      <c r="E3490" s="34">
        <v>1.7</v>
      </c>
      <c r="F3490" s="34">
        <v>22.5</v>
      </c>
      <c r="G3490" s="34">
        <v>9.8000000000000007</v>
      </c>
      <c r="H3490" s="34">
        <v>232</v>
      </c>
      <c r="I3490" s="34">
        <v>244</v>
      </c>
      <c r="J3490" s="34"/>
      <c r="K3490" s="24">
        <f t="shared" si="905"/>
        <v>81.23</v>
      </c>
      <c r="L3490" s="34"/>
      <c r="M3490" s="24">
        <v>13.05</v>
      </c>
      <c r="N3490" s="76">
        <f t="shared" si="903"/>
        <v>0.16065493044441709</v>
      </c>
      <c r="O3490" s="34"/>
      <c r="P3490" s="34"/>
      <c r="Q3490" s="34"/>
      <c r="R3490" s="34">
        <v>250.5</v>
      </c>
      <c r="S3490" s="34">
        <v>295</v>
      </c>
      <c r="T3490" s="34">
        <v>103.8</v>
      </c>
      <c r="U3490" s="34">
        <v>87.1</v>
      </c>
      <c r="V3490" s="34"/>
      <c r="Y3490" s="78"/>
    </row>
    <row r="3491" spans="1:25" x14ac:dyDescent="0.2">
      <c r="A3491" s="27">
        <f t="shared" ref="A3491:B3493" si="909">A3490+1</f>
        <v>3486</v>
      </c>
      <c r="B3491" s="50">
        <f t="shared" si="909"/>
        <v>44820</v>
      </c>
      <c r="C3491" s="34">
        <v>98.45</v>
      </c>
      <c r="D3491" s="34">
        <v>110.15</v>
      </c>
      <c r="E3491" s="34">
        <v>1.65</v>
      </c>
      <c r="F3491" s="34">
        <v>21.8</v>
      </c>
      <c r="G3491" s="34">
        <v>8.85</v>
      </c>
      <c r="H3491" s="34">
        <v>232</v>
      </c>
      <c r="I3491" s="34">
        <v>244</v>
      </c>
      <c r="J3491" s="34"/>
      <c r="K3491" s="24">
        <f>+D3491*0.92-F3491</f>
        <v>79.538000000000011</v>
      </c>
      <c r="L3491" s="34"/>
      <c r="M3491" s="24">
        <v>12.98</v>
      </c>
      <c r="N3491" s="76">
        <f t="shared" ref="N3491:N3495" si="910">+M3491/K3491</f>
        <v>0.16319243631974653</v>
      </c>
      <c r="O3491" s="34"/>
      <c r="P3491" s="34"/>
      <c r="Q3491" s="34"/>
      <c r="R3491" s="34">
        <v>250.5</v>
      </c>
      <c r="S3491" s="34">
        <v>295</v>
      </c>
      <c r="T3491" s="34">
        <v>101.2</v>
      </c>
      <c r="U3491" s="34">
        <v>84.75</v>
      </c>
      <c r="V3491" s="34"/>
      <c r="Y3491" s="78"/>
    </row>
    <row r="3492" spans="1:25" x14ac:dyDescent="0.2">
      <c r="A3492" s="27">
        <f t="shared" si="909"/>
        <v>3487</v>
      </c>
      <c r="B3492" s="50">
        <f>B3491+3</f>
        <v>44823</v>
      </c>
      <c r="C3492" s="34">
        <v>97.7</v>
      </c>
      <c r="D3492" s="34">
        <v>110.1</v>
      </c>
      <c r="E3492" s="34">
        <v>1.65</v>
      </c>
      <c r="F3492" s="34">
        <v>21.85</v>
      </c>
      <c r="G3492" s="34">
        <v>8.8000000000000007</v>
      </c>
      <c r="H3492" s="34">
        <v>232</v>
      </c>
      <c r="I3492" s="34">
        <v>246</v>
      </c>
      <c r="J3492" s="34"/>
      <c r="K3492" s="24">
        <f t="shared" ref="K3492:K3495" si="911">+D3492*0.92-F3492</f>
        <v>79.442000000000007</v>
      </c>
      <c r="L3492" s="34"/>
      <c r="M3492" s="24">
        <v>13.6</v>
      </c>
      <c r="N3492" s="76">
        <f t="shared" si="910"/>
        <v>0.17119407869892497</v>
      </c>
      <c r="O3492" s="34"/>
      <c r="P3492" s="34"/>
      <c r="Q3492" s="34"/>
      <c r="R3492" s="34">
        <v>250.5</v>
      </c>
      <c r="S3492" s="34">
        <v>297</v>
      </c>
      <c r="T3492" s="34">
        <v>100.25</v>
      </c>
      <c r="U3492" s="34">
        <v>87.95</v>
      </c>
      <c r="V3492" s="34"/>
      <c r="Y3492" s="78"/>
    </row>
    <row r="3493" spans="1:25" x14ac:dyDescent="0.2">
      <c r="A3493" s="27">
        <f t="shared" si="909"/>
        <v>3488</v>
      </c>
      <c r="B3493" s="50">
        <f>B3492+1</f>
        <v>44824</v>
      </c>
      <c r="C3493" s="34">
        <v>96.65</v>
      </c>
      <c r="D3493" s="34">
        <v>108.85</v>
      </c>
      <c r="E3493" s="34">
        <v>1.6</v>
      </c>
      <c r="F3493" s="34">
        <v>23.9</v>
      </c>
      <c r="G3493" s="34">
        <v>10.35</v>
      </c>
      <c r="H3493" s="34">
        <v>238</v>
      </c>
      <c r="I3493" s="34">
        <v>249</v>
      </c>
      <c r="J3493" s="34"/>
      <c r="K3493" s="24">
        <f t="shared" si="911"/>
        <v>76.24199999999999</v>
      </c>
      <c r="L3493" s="34"/>
      <c r="M3493" s="24">
        <v>13.4</v>
      </c>
      <c r="N3493" s="76">
        <f t="shared" si="910"/>
        <v>0.17575614490700667</v>
      </c>
      <c r="O3493" s="34"/>
      <c r="P3493" s="34"/>
      <c r="Q3493" s="34"/>
      <c r="R3493" s="34">
        <v>256.5</v>
      </c>
      <c r="S3493" s="34">
        <v>300</v>
      </c>
      <c r="T3493" s="34">
        <v>99.2</v>
      </c>
      <c r="U3493" s="34">
        <v>87.25</v>
      </c>
      <c r="V3493" s="34"/>
      <c r="Y3493" s="78"/>
    </row>
    <row r="3494" spans="1:25" x14ac:dyDescent="0.2">
      <c r="A3494" s="27">
        <f t="shared" ref="A3494:B3494" si="912">A3493+1</f>
        <v>3489</v>
      </c>
      <c r="B3494" s="50">
        <f t="shared" si="912"/>
        <v>44825</v>
      </c>
      <c r="C3494" s="34">
        <v>96.4</v>
      </c>
      <c r="D3494" s="34">
        <v>108.4</v>
      </c>
      <c r="E3494" s="34">
        <v>1.6</v>
      </c>
      <c r="F3494" s="34">
        <v>23.9</v>
      </c>
      <c r="G3494" s="34">
        <v>10.25</v>
      </c>
      <c r="H3494" s="34">
        <v>240</v>
      </c>
      <c r="I3494" s="34">
        <v>251</v>
      </c>
      <c r="J3494" s="34"/>
      <c r="K3494" s="24">
        <f t="shared" si="911"/>
        <v>75.828000000000003</v>
      </c>
      <c r="L3494" s="34"/>
      <c r="M3494" s="24">
        <v>13.13</v>
      </c>
      <c r="N3494" s="76">
        <f t="shared" si="910"/>
        <v>0.1731550350793902</v>
      </c>
      <c r="O3494" s="34"/>
      <c r="P3494" s="34"/>
      <c r="Q3494" s="34"/>
      <c r="R3494" s="34">
        <v>258.5</v>
      </c>
      <c r="S3494" s="34">
        <v>302</v>
      </c>
      <c r="T3494" s="34">
        <v>98.95</v>
      </c>
      <c r="U3494" s="34">
        <v>86.8</v>
      </c>
      <c r="V3494" s="34"/>
      <c r="Y3494" s="78"/>
    </row>
    <row r="3495" spans="1:25" x14ac:dyDescent="0.2">
      <c r="A3495" s="27">
        <f t="shared" ref="A3495:B3495" si="913">A3494+1</f>
        <v>3490</v>
      </c>
      <c r="B3495" s="50">
        <f t="shared" si="913"/>
        <v>44826</v>
      </c>
      <c r="C3495" s="34">
        <v>98.75</v>
      </c>
      <c r="D3495" s="34">
        <v>110.75</v>
      </c>
      <c r="E3495" s="34">
        <v>1.65</v>
      </c>
      <c r="F3495" s="34">
        <v>23.25</v>
      </c>
      <c r="G3495" s="34">
        <v>9.4499999999999993</v>
      </c>
      <c r="H3495" s="34">
        <v>240</v>
      </c>
      <c r="I3495" s="34">
        <v>254</v>
      </c>
      <c r="J3495" s="34"/>
      <c r="K3495" s="24">
        <f t="shared" si="911"/>
        <v>78.64</v>
      </c>
      <c r="L3495" s="34"/>
      <c r="M3495" s="24">
        <v>13.64</v>
      </c>
      <c r="N3495" s="76">
        <f t="shared" si="910"/>
        <v>0.17344862665310276</v>
      </c>
      <c r="O3495" s="34"/>
      <c r="P3495" s="34"/>
      <c r="Q3495" s="34"/>
      <c r="R3495" s="34">
        <v>258.5</v>
      </c>
      <c r="S3495" s="34">
        <v>305</v>
      </c>
      <c r="T3495" s="34">
        <v>101.35</v>
      </c>
      <c r="U3495" s="34">
        <v>88.65</v>
      </c>
      <c r="V3495" s="34"/>
      <c r="Y3495" s="78"/>
    </row>
    <row r="3496" spans="1:25" x14ac:dyDescent="0.2">
      <c r="A3496" s="27">
        <f t="shared" ref="A3496:B3496" si="914">A3495+1</f>
        <v>3491</v>
      </c>
      <c r="B3496" s="50">
        <f t="shared" si="914"/>
        <v>44827</v>
      </c>
      <c r="C3496" s="34">
        <v>99.6</v>
      </c>
      <c r="D3496" s="34">
        <v>111.6</v>
      </c>
      <c r="E3496" s="34">
        <v>1.65</v>
      </c>
      <c r="F3496" s="34">
        <v>23.75</v>
      </c>
      <c r="G3496" s="34">
        <v>10.25</v>
      </c>
      <c r="H3496" s="34">
        <v>240</v>
      </c>
      <c r="I3496" s="34">
        <v>254</v>
      </c>
      <c r="J3496" s="34"/>
      <c r="K3496" s="24">
        <f>+D3496*0.92-F3496</f>
        <v>78.921999999999997</v>
      </c>
      <c r="L3496" s="34"/>
      <c r="M3496" s="24">
        <v>13.04</v>
      </c>
      <c r="N3496" s="76">
        <f t="shared" ref="N3496:N3500" si="915">+M3496/K3496</f>
        <v>0.16522642609158408</v>
      </c>
      <c r="O3496" s="34"/>
      <c r="P3496" s="34"/>
      <c r="Q3496" s="34"/>
      <c r="R3496" s="34">
        <v>258.5</v>
      </c>
      <c r="S3496" s="34">
        <v>305</v>
      </c>
      <c r="T3496" s="34">
        <v>102.2</v>
      </c>
      <c r="U3496" s="34">
        <v>88.65</v>
      </c>
      <c r="V3496" s="34"/>
      <c r="Y3496" s="78"/>
    </row>
    <row r="3497" spans="1:25" x14ac:dyDescent="0.2">
      <c r="A3497" s="27">
        <f t="shared" ref="A3497" si="916">A3496+1</f>
        <v>3492</v>
      </c>
      <c r="B3497" s="50">
        <f>B3496+3</f>
        <v>44830</v>
      </c>
      <c r="C3497" s="34">
        <v>96.05</v>
      </c>
      <c r="D3497" s="34">
        <v>108.6</v>
      </c>
      <c r="E3497" s="34">
        <v>1.6</v>
      </c>
      <c r="F3497" s="34">
        <v>23.5</v>
      </c>
      <c r="G3497" s="34">
        <v>10</v>
      </c>
      <c r="H3497" s="34">
        <v>240</v>
      </c>
      <c r="I3497" s="34">
        <v>254</v>
      </c>
      <c r="J3497" s="34"/>
      <c r="K3497" s="24">
        <f t="shared" ref="K3497:K3500" si="917">+D3497*0.92-F3497</f>
        <v>76.412000000000006</v>
      </c>
      <c r="L3497" s="34"/>
      <c r="M3497" s="24">
        <v>12.59</v>
      </c>
      <c r="N3497" s="76">
        <f t="shared" si="915"/>
        <v>0.16476469664450608</v>
      </c>
      <c r="O3497" s="34"/>
      <c r="P3497" s="34"/>
      <c r="Q3497" s="34"/>
      <c r="R3497" s="34">
        <v>258.5</v>
      </c>
      <c r="S3497" s="34">
        <v>305</v>
      </c>
      <c r="T3497" s="34">
        <v>98.6</v>
      </c>
      <c r="U3497" s="34">
        <v>86.8</v>
      </c>
      <c r="V3497" s="34"/>
      <c r="Y3497" s="78"/>
    </row>
    <row r="3498" spans="1:25" x14ac:dyDescent="0.2">
      <c r="A3498" s="27">
        <f t="shared" ref="A3498" si="918">A3497+1</f>
        <v>3493</v>
      </c>
      <c r="B3498" s="50">
        <f>B3497+1</f>
        <v>44831</v>
      </c>
      <c r="C3498" s="34">
        <v>97.6</v>
      </c>
      <c r="D3498" s="34">
        <v>110.6</v>
      </c>
      <c r="E3498" s="34">
        <v>1.6</v>
      </c>
      <c r="F3498" s="34">
        <v>23</v>
      </c>
      <c r="G3498" s="34">
        <v>9.35</v>
      </c>
      <c r="H3498" s="34">
        <v>248</v>
      </c>
      <c r="I3498" s="34">
        <v>257</v>
      </c>
      <c r="J3498" s="34"/>
      <c r="K3498" s="24">
        <f t="shared" si="917"/>
        <v>78.751999999999995</v>
      </c>
      <c r="L3498" s="34"/>
      <c r="M3498" s="24">
        <v>12.55</v>
      </c>
      <c r="N3498" s="76">
        <f t="shared" si="915"/>
        <v>0.15936103210077207</v>
      </c>
      <c r="O3498" s="34"/>
      <c r="P3498" s="34"/>
      <c r="Q3498" s="34"/>
      <c r="R3498" s="34">
        <v>266.5</v>
      </c>
      <c r="S3498" s="34">
        <v>308</v>
      </c>
      <c r="T3498" s="34">
        <v>100.15</v>
      </c>
      <c r="U3498" s="34">
        <v>87.65</v>
      </c>
      <c r="V3498" s="34"/>
      <c r="Y3498" s="78"/>
    </row>
    <row r="3499" spans="1:25" x14ac:dyDescent="0.2">
      <c r="A3499" s="27">
        <f t="shared" ref="A3499:B3499" si="919">A3498+1</f>
        <v>3494</v>
      </c>
      <c r="B3499" s="50">
        <f t="shared" si="919"/>
        <v>44832</v>
      </c>
      <c r="C3499" s="34">
        <v>95.5</v>
      </c>
      <c r="D3499" s="34">
        <v>108.5</v>
      </c>
      <c r="E3499" s="34">
        <v>1.6</v>
      </c>
      <c r="F3499" s="34">
        <v>22.75</v>
      </c>
      <c r="G3499" s="34">
        <v>9</v>
      </c>
      <c r="H3499" s="34">
        <v>248</v>
      </c>
      <c r="I3499" s="34">
        <v>257</v>
      </c>
      <c r="J3499" s="34"/>
      <c r="K3499" s="24">
        <f t="shared" si="917"/>
        <v>77.070000000000007</v>
      </c>
      <c r="L3499" s="34"/>
      <c r="M3499" s="24">
        <v>12.77</v>
      </c>
      <c r="N3499" s="76">
        <f t="shared" si="915"/>
        <v>0.16569352536654988</v>
      </c>
      <c r="O3499" s="34"/>
      <c r="P3499" s="34"/>
      <c r="Q3499" s="34"/>
      <c r="R3499" s="34">
        <v>266.5</v>
      </c>
      <c r="S3499" s="34">
        <v>308</v>
      </c>
      <c r="T3499" s="34">
        <v>98.05</v>
      </c>
      <c r="U3499" s="34">
        <v>85.35</v>
      </c>
      <c r="V3499" s="34"/>
      <c r="Y3499" s="78"/>
    </row>
    <row r="3500" spans="1:25" x14ac:dyDescent="0.2">
      <c r="A3500" s="27">
        <f t="shared" ref="A3500:B3500" si="920">A3499+1</f>
        <v>3495</v>
      </c>
      <c r="B3500" s="50">
        <f t="shared" si="920"/>
        <v>44833</v>
      </c>
      <c r="C3500" s="34">
        <v>95.85</v>
      </c>
      <c r="D3500" s="34">
        <v>108.85</v>
      </c>
      <c r="E3500" s="34">
        <v>1.65</v>
      </c>
      <c r="F3500" s="34">
        <v>22.5</v>
      </c>
      <c r="G3500" s="34">
        <v>8.3000000000000007</v>
      </c>
      <c r="H3500" s="34">
        <v>252</v>
      </c>
      <c r="I3500" s="34">
        <v>260</v>
      </c>
      <c r="J3500" s="34"/>
      <c r="K3500" s="24">
        <f t="shared" si="917"/>
        <v>77.641999999999996</v>
      </c>
      <c r="L3500" s="34"/>
      <c r="M3500" s="24">
        <v>12.66</v>
      </c>
      <c r="N3500" s="76">
        <f t="shared" si="915"/>
        <v>0.16305607789598414</v>
      </c>
      <c r="O3500" s="34"/>
      <c r="P3500" s="34"/>
      <c r="Q3500" s="34"/>
      <c r="R3500" s="34">
        <v>270.5</v>
      </c>
      <c r="S3500" s="34">
        <v>308</v>
      </c>
      <c r="T3500" s="34">
        <v>98.4</v>
      </c>
      <c r="U3500" s="34">
        <v>85.95</v>
      </c>
      <c r="V3500" s="34"/>
      <c r="Y3500" s="78"/>
    </row>
    <row r="3501" spans="1:25" x14ac:dyDescent="0.2">
      <c r="A3501" s="27">
        <f t="shared" ref="A3501:B3503" si="921">A3500+1</f>
        <v>3496</v>
      </c>
      <c r="B3501" s="50">
        <f t="shared" si="921"/>
        <v>44834</v>
      </c>
      <c r="C3501" s="34">
        <v>95.95</v>
      </c>
      <c r="D3501" s="34">
        <v>109.15</v>
      </c>
      <c r="E3501" s="34">
        <v>1.6</v>
      </c>
      <c r="F3501" s="34">
        <v>22.3</v>
      </c>
      <c r="G3501" s="34">
        <v>8</v>
      </c>
      <c r="H3501" s="34">
        <v>252</v>
      </c>
      <c r="I3501" s="34">
        <v>260</v>
      </c>
      <c r="J3501" s="34"/>
      <c r="K3501" s="24">
        <f>+D3501*0.92-F3501</f>
        <v>78.118000000000009</v>
      </c>
      <c r="L3501" s="34"/>
      <c r="M3501" s="24">
        <v>13.32</v>
      </c>
      <c r="N3501" s="76">
        <f t="shared" ref="N3501:N3505" si="922">+M3501/K3501</f>
        <v>0.1705112778104918</v>
      </c>
      <c r="O3501" s="34"/>
      <c r="P3501" s="34"/>
      <c r="Q3501" s="34"/>
      <c r="R3501" s="34">
        <v>270.5</v>
      </c>
      <c r="S3501" s="34">
        <v>308</v>
      </c>
      <c r="T3501" s="34">
        <v>98.5</v>
      </c>
      <c r="U3501" s="34">
        <v>85.25</v>
      </c>
      <c r="V3501" s="34"/>
      <c r="Y3501" s="78"/>
    </row>
    <row r="3502" spans="1:25" x14ac:dyDescent="0.2">
      <c r="A3502" s="27">
        <f>A3501+1</f>
        <v>3497</v>
      </c>
      <c r="B3502" s="50">
        <f>B3501+3</f>
        <v>44837</v>
      </c>
      <c r="C3502" s="34">
        <v>95.3</v>
      </c>
      <c r="D3502" s="34">
        <v>108.5</v>
      </c>
      <c r="E3502" s="34">
        <v>1.6</v>
      </c>
      <c r="F3502" s="34">
        <v>22.3</v>
      </c>
      <c r="G3502" s="34">
        <v>8.15</v>
      </c>
      <c r="H3502" s="34">
        <v>252</v>
      </c>
      <c r="I3502" s="34">
        <v>260</v>
      </c>
      <c r="J3502" s="34"/>
      <c r="K3502" s="24">
        <f t="shared" ref="K3502:K3505" si="923">+D3502*0.92-F3502</f>
        <v>77.52000000000001</v>
      </c>
      <c r="L3502" s="34"/>
      <c r="M3502" s="24">
        <v>14.25</v>
      </c>
      <c r="N3502" s="76">
        <f t="shared" si="922"/>
        <v>0.18382352941176469</v>
      </c>
      <c r="O3502" s="34"/>
      <c r="P3502" s="34"/>
      <c r="Q3502" s="34"/>
      <c r="R3502" s="34">
        <v>270.5</v>
      </c>
      <c r="S3502" s="34">
        <v>308</v>
      </c>
      <c r="T3502" s="34">
        <v>97.85</v>
      </c>
      <c r="U3502" s="34">
        <v>83.7</v>
      </c>
      <c r="V3502" s="34"/>
      <c r="Y3502" s="78"/>
    </row>
    <row r="3503" spans="1:25" x14ac:dyDescent="0.2">
      <c r="A3503" s="27">
        <f t="shared" si="921"/>
        <v>3498</v>
      </c>
      <c r="B3503" s="50">
        <f>B3502+1</f>
        <v>44838</v>
      </c>
      <c r="C3503" s="34">
        <v>95.5</v>
      </c>
      <c r="D3503" s="34">
        <v>108.7</v>
      </c>
      <c r="E3503" s="34">
        <v>1.6</v>
      </c>
      <c r="F3503" s="34">
        <v>23.75</v>
      </c>
      <c r="G3503" s="34">
        <v>8.8000000000000007</v>
      </c>
      <c r="H3503" s="34">
        <v>252</v>
      </c>
      <c r="I3503" s="34">
        <v>260</v>
      </c>
      <c r="J3503" s="34"/>
      <c r="K3503" s="24">
        <f t="shared" si="923"/>
        <v>76.254000000000005</v>
      </c>
      <c r="L3503" s="34"/>
      <c r="M3503" s="24">
        <v>14.64</v>
      </c>
      <c r="N3503" s="76">
        <f t="shared" si="922"/>
        <v>0.19198992839719883</v>
      </c>
      <c r="O3503" s="34"/>
      <c r="P3503" s="34"/>
      <c r="Q3503" s="34"/>
      <c r="R3503" s="34">
        <v>270.5</v>
      </c>
      <c r="S3503" s="34">
        <v>308</v>
      </c>
      <c r="T3503" s="34">
        <v>98.05</v>
      </c>
      <c r="U3503" s="34">
        <v>85.15</v>
      </c>
      <c r="V3503" s="34"/>
      <c r="Y3503" s="78"/>
    </row>
    <row r="3504" spans="1:25" x14ac:dyDescent="0.2">
      <c r="A3504" s="27">
        <f t="shared" ref="A3504:B3504" si="924">A3503+1</f>
        <v>3499</v>
      </c>
      <c r="B3504" s="50">
        <f t="shared" si="924"/>
        <v>44839</v>
      </c>
      <c r="C3504" s="34">
        <v>95.7</v>
      </c>
      <c r="D3504" s="34">
        <v>108.9</v>
      </c>
      <c r="E3504" s="34">
        <v>1.6</v>
      </c>
      <c r="F3504" s="34">
        <v>24.8</v>
      </c>
      <c r="G3504" s="34">
        <v>9.6999999999999993</v>
      </c>
      <c r="H3504" s="34">
        <v>255.5</v>
      </c>
      <c r="I3504" s="34">
        <v>260</v>
      </c>
      <c r="J3504" s="34"/>
      <c r="K3504" s="24">
        <f t="shared" si="923"/>
        <v>75.388000000000019</v>
      </c>
      <c r="L3504" s="34"/>
      <c r="M3504" s="24">
        <v>14.8</v>
      </c>
      <c r="N3504" s="76">
        <f t="shared" si="922"/>
        <v>0.19631771634742926</v>
      </c>
      <c r="O3504" s="34"/>
      <c r="P3504" s="34"/>
      <c r="Q3504" s="34"/>
      <c r="R3504" s="34">
        <v>274</v>
      </c>
      <c r="S3504" s="34">
        <v>308</v>
      </c>
      <c r="T3504" s="34">
        <v>98.25</v>
      </c>
      <c r="U3504" s="34">
        <v>85.55</v>
      </c>
      <c r="V3504" s="34"/>
      <c r="Y3504" s="78"/>
    </row>
    <row r="3505" spans="1:25" x14ac:dyDescent="0.2">
      <c r="A3505" s="27">
        <f t="shared" ref="A3505:B3505" si="925">A3504+1</f>
        <v>3500</v>
      </c>
      <c r="B3505" s="50">
        <f t="shared" si="925"/>
        <v>44840</v>
      </c>
      <c r="C3505" s="34">
        <v>95.8</v>
      </c>
      <c r="D3505" s="34">
        <v>109</v>
      </c>
      <c r="E3505" s="34">
        <v>1.6</v>
      </c>
      <c r="F3505" s="34">
        <v>24.5</v>
      </c>
      <c r="G3505" s="34">
        <v>8.9499999999999993</v>
      </c>
      <c r="H3505" s="34">
        <v>255.5</v>
      </c>
      <c r="I3505" s="34">
        <v>260</v>
      </c>
      <c r="J3505" s="34"/>
      <c r="K3505" s="24">
        <f t="shared" si="923"/>
        <v>75.78</v>
      </c>
      <c r="L3505" s="34"/>
      <c r="M3505" s="24">
        <v>14.51</v>
      </c>
      <c r="N3505" s="76">
        <f t="shared" si="922"/>
        <v>0.19147532330430192</v>
      </c>
      <c r="O3505" s="34"/>
      <c r="P3505" s="34"/>
      <c r="Q3505" s="34"/>
      <c r="R3505" s="34">
        <v>274</v>
      </c>
      <c r="S3505" s="34">
        <v>308</v>
      </c>
      <c r="T3505" s="34">
        <v>98.35</v>
      </c>
      <c r="U3505" s="34">
        <v>85.5</v>
      </c>
      <c r="V3505" s="34"/>
      <c r="Y3505" s="78"/>
    </row>
    <row r="3506" spans="1:25" x14ac:dyDescent="0.2">
      <c r="A3506" s="27">
        <f t="shared" ref="A3506:B3506" si="926">A3505+1</f>
        <v>3501</v>
      </c>
      <c r="B3506" s="50">
        <f t="shared" si="926"/>
        <v>44841</v>
      </c>
      <c r="C3506" s="34">
        <v>95.8</v>
      </c>
      <c r="D3506" s="34">
        <v>109</v>
      </c>
      <c r="E3506" s="34">
        <v>1.6</v>
      </c>
      <c r="F3506" s="34">
        <v>24.5</v>
      </c>
      <c r="G3506" s="34">
        <v>9.0500000000000007</v>
      </c>
      <c r="H3506" s="34">
        <v>259.5</v>
      </c>
      <c r="I3506" s="34">
        <v>260</v>
      </c>
      <c r="J3506" s="34"/>
      <c r="K3506" s="24">
        <f>+D3506*0.92-F3506</f>
        <v>75.78</v>
      </c>
      <c r="L3506" s="34"/>
      <c r="M3506" s="24">
        <v>14.42</v>
      </c>
      <c r="N3506" s="76">
        <f t="shared" ref="N3506:N3510" si="927">+M3506/K3506</f>
        <v>0.19028767484824491</v>
      </c>
      <c r="O3506" s="34"/>
      <c r="P3506" s="34"/>
      <c r="Q3506" s="34"/>
      <c r="R3506" s="34">
        <v>278</v>
      </c>
      <c r="S3506" s="34">
        <v>308</v>
      </c>
      <c r="T3506" s="34">
        <v>98.35</v>
      </c>
      <c r="U3506" s="34">
        <v>85.6</v>
      </c>
      <c r="V3506" s="34"/>
      <c r="Y3506" s="78"/>
    </row>
    <row r="3507" spans="1:25" x14ac:dyDescent="0.2">
      <c r="A3507" s="27">
        <f>A3506+1</f>
        <v>3502</v>
      </c>
      <c r="B3507" s="50">
        <f>B3506+3</f>
        <v>44844</v>
      </c>
      <c r="C3507" s="34">
        <v>98.75</v>
      </c>
      <c r="D3507" s="34">
        <v>112.3</v>
      </c>
      <c r="E3507" s="34">
        <v>1.65</v>
      </c>
      <c r="F3507" s="34">
        <v>24.3</v>
      </c>
      <c r="G3507" s="34">
        <v>9.3000000000000007</v>
      </c>
      <c r="H3507" s="34">
        <v>265</v>
      </c>
      <c r="I3507" s="34">
        <v>260</v>
      </c>
      <c r="J3507" s="34"/>
      <c r="K3507" s="24">
        <f t="shared" ref="K3507:K3510" si="928">+D3507*0.92-F3507</f>
        <v>79.016000000000005</v>
      </c>
      <c r="L3507" s="34"/>
      <c r="M3507" s="24">
        <v>14.09</v>
      </c>
      <c r="N3507" s="76">
        <f t="shared" si="927"/>
        <v>0.17831831527791839</v>
      </c>
      <c r="O3507" s="34"/>
      <c r="P3507" s="34"/>
      <c r="Q3507" s="34"/>
      <c r="R3507" s="34">
        <v>283.5</v>
      </c>
      <c r="S3507" s="34">
        <v>308</v>
      </c>
      <c r="T3507" s="34">
        <v>101.35</v>
      </c>
      <c r="U3507" s="34">
        <v>87.25</v>
      </c>
      <c r="V3507" s="34"/>
      <c r="Y3507" s="78"/>
    </row>
    <row r="3508" spans="1:25" x14ac:dyDescent="0.2">
      <c r="A3508" s="27">
        <f t="shared" ref="A3508" si="929">A3507+1</f>
        <v>3503</v>
      </c>
      <c r="B3508" s="50">
        <f>B3507+1</f>
        <v>44845</v>
      </c>
      <c r="C3508" s="34">
        <v>97.05</v>
      </c>
      <c r="D3508" s="34">
        <v>110.85</v>
      </c>
      <c r="E3508" s="34">
        <v>1.6</v>
      </c>
      <c r="F3508" s="34">
        <v>23.5</v>
      </c>
      <c r="G3508" s="34">
        <v>9.6</v>
      </c>
      <c r="H3508" s="34">
        <v>265</v>
      </c>
      <c r="I3508" s="34">
        <v>259</v>
      </c>
      <c r="J3508" s="34"/>
      <c r="K3508" s="24">
        <f t="shared" si="928"/>
        <v>78.481999999999999</v>
      </c>
      <c r="L3508" s="34"/>
      <c r="M3508" s="24">
        <v>13.85</v>
      </c>
      <c r="N3508" s="76">
        <f t="shared" si="927"/>
        <v>0.17647358630004331</v>
      </c>
      <c r="O3508" s="34"/>
      <c r="P3508" s="34"/>
      <c r="Q3508" s="34"/>
      <c r="R3508" s="34">
        <v>283.5</v>
      </c>
      <c r="S3508" s="34">
        <v>307</v>
      </c>
      <c r="T3508" s="34">
        <v>99.35</v>
      </c>
      <c r="U3508" s="34">
        <v>85.7</v>
      </c>
      <c r="V3508" s="34"/>
      <c r="Y3508" s="78"/>
    </row>
    <row r="3509" spans="1:25" x14ac:dyDescent="0.2">
      <c r="A3509" s="27">
        <f t="shared" ref="A3509:B3509" si="930">A3508+1</f>
        <v>3504</v>
      </c>
      <c r="B3509" s="50">
        <f t="shared" si="930"/>
        <v>44846</v>
      </c>
      <c r="C3509" s="34">
        <v>96.5</v>
      </c>
      <c r="D3509" s="34">
        <v>110.3</v>
      </c>
      <c r="E3509" s="34">
        <v>1.6</v>
      </c>
      <c r="F3509" s="34">
        <v>24</v>
      </c>
      <c r="G3509" s="34">
        <v>9.1999999999999993</v>
      </c>
      <c r="H3509" s="34">
        <v>265</v>
      </c>
      <c r="I3509" s="34">
        <v>259</v>
      </c>
      <c r="J3509" s="34"/>
      <c r="K3509" s="24">
        <f t="shared" si="928"/>
        <v>77.475999999999999</v>
      </c>
      <c r="L3509" s="34"/>
      <c r="M3509" s="24">
        <v>13.66</v>
      </c>
      <c r="N3509" s="76">
        <f t="shared" si="927"/>
        <v>0.17631266456709174</v>
      </c>
      <c r="O3509" s="34"/>
      <c r="P3509" s="34"/>
      <c r="Q3509" s="34"/>
      <c r="R3509" s="34">
        <v>283.5</v>
      </c>
      <c r="S3509" s="34">
        <v>307</v>
      </c>
      <c r="T3509" s="34">
        <v>98.8</v>
      </c>
      <c r="U3509" s="34">
        <v>84.9</v>
      </c>
      <c r="V3509" s="34"/>
      <c r="Y3509" s="78"/>
    </row>
    <row r="3510" spans="1:25" x14ac:dyDescent="0.2">
      <c r="A3510" s="27">
        <f t="shared" ref="A3510:B3510" si="931">A3509+1</f>
        <v>3505</v>
      </c>
      <c r="B3510" s="50">
        <f t="shared" si="931"/>
        <v>44847</v>
      </c>
      <c r="C3510" s="34">
        <v>94.2</v>
      </c>
      <c r="D3510" s="34">
        <v>108</v>
      </c>
      <c r="E3510" s="34">
        <v>1.55</v>
      </c>
      <c r="F3510" s="34">
        <v>23.2</v>
      </c>
      <c r="G3510" s="34">
        <v>9.0500000000000007</v>
      </c>
      <c r="H3510" s="34">
        <v>265</v>
      </c>
      <c r="I3510" s="34">
        <v>259</v>
      </c>
      <c r="J3510" s="34"/>
      <c r="K3510" s="24">
        <f t="shared" si="928"/>
        <v>76.16</v>
      </c>
      <c r="L3510" s="34"/>
      <c r="M3510" s="24">
        <v>13.67</v>
      </c>
      <c r="N3510" s="76">
        <f t="shared" si="927"/>
        <v>0.1794905462184874</v>
      </c>
      <c r="O3510" s="34"/>
      <c r="P3510" s="34"/>
      <c r="Q3510" s="34"/>
      <c r="R3510" s="34">
        <v>283.5</v>
      </c>
      <c r="S3510" s="34">
        <v>307</v>
      </c>
      <c r="T3510" s="34">
        <v>96.45</v>
      </c>
      <c r="U3510" s="34">
        <v>83</v>
      </c>
      <c r="V3510" s="34"/>
      <c r="Y3510" s="78"/>
    </row>
    <row r="3511" spans="1:25" x14ac:dyDescent="0.2">
      <c r="A3511" s="27">
        <f t="shared" ref="A3511:B3511" si="932">A3510+1</f>
        <v>3506</v>
      </c>
      <c r="B3511" s="50">
        <f t="shared" si="932"/>
        <v>44848</v>
      </c>
      <c r="C3511" s="34">
        <v>96.15</v>
      </c>
      <c r="D3511" s="34">
        <v>109.15</v>
      </c>
      <c r="E3511" s="34">
        <v>1.6</v>
      </c>
      <c r="F3511" s="34">
        <v>23.2</v>
      </c>
      <c r="G3511" s="34">
        <v>9.25</v>
      </c>
      <c r="H3511" s="34">
        <v>268.25</v>
      </c>
      <c r="I3511" s="34">
        <v>259</v>
      </c>
      <c r="J3511" s="34"/>
      <c r="K3511" s="24">
        <f>+D3511*0.92-F3511</f>
        <v>77.218000000000004</v>
      </c>
      <c r="L3511" s="34"/>
      <c r="M3511" s="24">
        <v>13.07</v>
      </c>
      <c r="N3511" s="76">
        <f t="shared" ref="N3511:N3515" si="933">+M3511/K3511</f>
        <v>0.16926105312232897</v>
      </c>
      <c r="O3511" s="34"/>
      <c r="P3511" s="34"/>
      <c r="Q3511" s="34"/>
      <c r="R3511" s="34">
        <v>286.75</v>
      </c>
      <c r="S3511" s="34">
        <v>307</v>
      </c>
      <c r="T3511" s="34">
        <v>98.45</v>
      </c>
      <c r="U3511" s="34">
        <v>85</v>
      </c>
      <c r="V3511" s="34"/>
      <c r="Y3511" s="78"/>
    </row>
    <row r="3512" spans="1:25" x14ac:dyDescent="0.2">
      <c r="A3512" s="27">
        <f>A3511+1</f>
        <v>3507</v>
      </c>
      <c r="B3512" s="50">
        <f>B3511+3</f>
        <v>44851</v>
      </c>
      <c r="C3512" s="34">
        <v>93.75</v>
      </c>
      <c r="D3512" s="34">
        <v>106.75</v>
      </c>
      <c r="E3512" s="34">
        <v>1.55</v>
      </c>
      <c r="F3512" s="34">
        <v>23</v>
      </c>
      <c r="G3512" s="34">
        <v>9.25</v>
      </c>
      <c r="H3512" s="34">
        <v>268.25</v>
      </c>
      <c r="I3512" s="34">
        <v>259</v>
      </c>
      <c r="J3512" s="34"/>
      <c r="K3512" s="24">
        <f t="shared" ref="K3512:K3515" si="934">+D3512*0.92-F3512</f>
        <v>75.210000000000008</v>
      </c>
      <c r="L3512" s="34"/>
      <c r="M3512" s="24">
        <v>13.28</v>
      </c>
      <c r="N3512" s="76">
        <f t="shared" si="933"/>
        <v>0.17657226432655229</v>
      </c>
      <c r="O3512" s="34"/>
      <c r="P3512" s="34"/>
      <c r="Q3512" s="34"/>
      <c r="R3512" s="34">
        <v>286.75</v>
      </c>
      <c r="S3512" s="34">
        <v>307</v>
      </c>
      <c r="T3512" s="34">
        <v>96</v>
      </c>
      <c r="U3512" s="34">
        <v>82.8</v>
      </c>
      <c r="V3512" s="34"/>
      <c r="Y3512" s="78"/>
    </row>
    <row r="3513" spans="1:25" x14ac:dyDescent="0.2">
      <c r="A3513" s="27">
        <f t="shared" ref="A3513" si="935">A3512+1</f>
        <v>3508</v>
      </c>
      <c r="B3513" s="50">
        <f>B3512+1</f>
        <v>44852</v>
      </c>
      <c r="C3513" s="34">
        <v>94.8</v>
      </c>
      <c r="D3513" s="34">
        <v>107.55</v>
      </c>
      <c r="E3513" s="34">
        <v>1.6</v>
      </c>
      <c r="F3513" s="34">
        <v>23</v>
      </c>
      <c r="G3513" s="34">
        <v>9.4499999999999993</v>
      </c>
      <c r="H3513" s="34">
        <v>275.25</v>
      </c>
      <c r="I3513" s="34">
        <v>259</v>
      </c>
      <c r="J3513" s="34"/>
      <c r="K3513" s="24">
        <f t="shared" si="934"/>
        <v>75.945999999999998</v>
      </c>
      <c r="L3513" s="34"/>
      <c r="M3513" s="24">
        <v>13.64</v>
      </c>
      <c r="N3513" s="76">
        <f t="shared" si="933"/>
        <v>0.17960129565744082</v>
      </c>
      <c r="O3513" s="34"/>
      <c r="P3513" s="34"/>
      <c r="Q3513" s="34"/>
      <c r="R3513" s="34">
        <v>293.75</v>
      </c>
      <c r="S3513" s="34">
        <v>307</v>
      </c>
      <c r="T3513" s="34">
        <v>97.05</v>
      </c>
      <c r="U3513" s="34">
        <v>83.8</v>
      </c>
      <c r="V3513" s="34"/>
      <c r="Y3513" s="78"/>
    </row>
    <row r="3514" spans="1:25" x14ac:dyDescent="0.2">
      <c r="A3514" s="27">
        <f t="shared" ref="A3514:B3514" si="936">A3513+1</f>
        <v>3509</v>
      </c>
      <c r="B3514" s="50">
        <f t="shared" si="936"/>
        <v>44853</v>
      </c>
      <c r="C3514" s="34">
        <v>93.75</v>
      </c>
      <c r="D3514" s="34">
        <v>106.05</v>
      </c>
      <c r="E3514" s="34">
        <v>1.55</v>
      </c>
      <c r="F3514" s="34">
        <v>22.5</v>
      </c>
      <c r="G3514" s="34">
        <v>9.15</v>
      </c>
      <c r="H3514" s="34">
        <v>275.25</v>
      </c>
      <c r="I3514" s="34">
        <v>259</v>
      </c>
      <c r="J3514" s="34"/>
      <c r="K3514" s="24">
        <f t="shared" si="934"/>
        <v>75.066000000000003</v>
      </c>
      <c r="L3514" s="34"/>
      <c r="M3514" s="24">
        <v>13.45</v>
      </c>
      <c r="N3514" s="76">
        <f t="shared" si="933"/>
        <v>0.17917565875363012</v>
      </c>
      <c r="O3514" s="34"/>
      <c r="P3514" s="34"/>
      <c r="Q3514" s="34"/>
      <c r="R3514" s="34">
        <v>293.75</v>
      </c>
      <c r="S3514" s="34">
        <v>307</v>
      </c>
      <c r="T3514" s="34">
        <v>96</v>
      </c>
      <c r="U3514" s="34">
        <v>83.1</v>
      </c>
      <c r="V3514" s="34"/>
      <c r="Y3514" s="78"/>
    </row>
    <row r="3515" spans="1:25" x14ac:dyDescent="0.2">
      <c r="A3515" s="27">
        <f t="shared" ref="A3515:B3515" si="937">A3514+1</f>
        <v>3510</v>
      </c>
      <c r="B3515" s="50">
        <f t="shared" si="937"/>
        <v>44854</v>
      </c>
      <c r="C3515" s="34">
        <v>91.4</v>
      </c>
      <c r="D3515" s="34">
        <v>103.4</v>
      </c>
      <c r="E3515" s="34">
        <v>1.5</v>
      </c>
      <c r="F3515" s="34">
        <v>21.5</v>
      </c>
      <c r="G3515" s="34">
        <v>9.0500000000000007</v>
      </c>
      <c r="H3515" s="34">
        <v>280.5</v>
      </c>
      <c r="I3515" s="34">
        <v>259</v>
      </c>
      <c r="J3515" s="34"/>
      <c r="K3515" s="24">
        <f t="shared" si="934"/>
        <v>73.628000000000014</v>
      </c>
      <c r="L3515" s="34"/>
      <c r="M3515" s="24">
        <v>13.74</v>
      </c>
      <c r="N3515" s="76">
        <f t="shared" si="933"/>
        <v>0.1866137882327375</v>
      </c>
      <c r="O3515" s="34"/>
      <c r="P3515" s="34"/>
      <c r="Q3515" s="34"/>
      <c r="R3515" s="34">
        <v>299</v>
      </c>
      <c r="S3515" s="34">
        <v>307</v>
      </c>
      <c r="T3515" s="34">
        <v>93.3</v>
      </c>
      <c r="U3515" s="34">
        <v>81.150000000000006</v>
      </c>
      <c r="V3515" s="34"/>
      <c r="Y3515" s="78"/>
    </row>
    <row r="3516" spans="1:25" x14ac:dyDescent="0.2">
      <c r="A3516" s="27">
        <f t="shared" ref="A3516:B3516" si="938">A3515+1</f>
        <v>3511</v>
      </c>
      <c r="B3516" s="50">
        <f t="shared" si="938"/>
        <v>44855</v>
      </c>
      <c r="C3516" s="34">
        <v>93</v>
      </c>
      <c r="D3516" s="34">
        <v>105</v>
      </c>
      <c r="E3516" s="34">
        <v>1.55</v>
      </c>
      <c r="F3516" s="34">
        <v>21.5</v>
      </c>
      <c r="G3516" s="34">
        <v>9.1999999999999993</v>
      </c>
      <c r="H3516" s="34">
        <v>280.5</v>
      </c>
      <c r="I3516" s="34">
        <v>259</v>
      </c>
      <c r="J3516" s="34"/>
      <c r="K3516" s="24">
        <f>+D3516*0.92-F3516</f>
        <v>75.100000000000009</v>
      </c>
      <c r="L3516" s="34"/>
      <c r="M3516" s="24">
        <v>14.33</v>
      </c>
      <c r="N3516" s="76">
        <f t="shared" ref="N3516:N3520" si="939">+M3516/K3516</f>
        <v>0.19081225033288945</v>
      </c>
      <c r="O3516" s="34"/>
      <c r="P3516" s="34"/>
      <c r="Q3516" s="34"/>
      <c r="R3516" s="34">
        <v>299</v>
      </c>
      <c r="S3516" s="34">
        <v>307</v>
      </c>
      <c r="T3516" s="34">
        <v>94.95</v>
      </c>
      <c r="U3516" s="34">
        <v>82.6</v>
      </c>
      <c r="V3516" s="34"/>
      <c r="Y3516" s="78"/>
    </row>
    <row r="3517" spans="1:25" x14ac:dyDescent="0.2">
      <c r="A3517" s="27">
        <f>A3516+1</f>
        <v>3512</v>
      </c>
      <c r="B3517" s="50">
        <f>B3516+3</f>
        <v>44858</v>
      </c>
      <c r="C3517" s="34">
        <v>93</v>
      </c>
      <c r="D3517" s="34">
        <v>105</v>
      </c>
      <c r="E3517" s="34">
        <f>E3516</f>
        <v>1.55</v>
      </c>
      <c r="F3517" s="34">
        <v>21.5</v>
      </c>
      <c r="G3517" s="34">
        <v>9.1999999999999993</v>
      </c>
      <c r="H3517" s="34">
        <v>280.5</v>
      </c>
      <c r="I3517" s="34">
        <v>259</v>
      </c>
      <c r="J3517" s="34"/>
      <c r="K3517" s="24">
        <f t="shared" ref="K3517:K3520" si="940">+D3517*0.92-F3517</f>
        <v>75.100000000000009</v>
      </c>
      <c r="L3517" s="34"/>
      <c r="M3517" s="24">
        <v>13.5</v>
      </c>
      <c r="N3517" s="76">
        <f t="shared" si="939"/>
        <v>0.17976031957390146</v>
      </c>
      <c r="O3517" s="34"/>
      <c r="P3517" s="34"/>
      <c r="Q3517" s="34"/>
      <c r="R3517" s="34">
        <v>299</v>
      </c>
      <c r="S3517" s="34">
        <v>307</v>
      </c>
      <c r="T3517" s="34">
        <v>94.95</v>
      </c>
      <c r="U3517" s="34">
        <v>82.6</v>
      </c>
      <c r="V3517" s="34"/>
      <c r="Y3517" s="78"/>
    </row>
    <row r="3518" spans="1:25" x14ac:dyDescent="0.2">
      <c r="A3518" s="27">
        <f t="shared" ref="A3518" si="941">A3517+1</f>
        <v>3513</v>
      </c>
      <c r="B3518" s="50">
        <f>B3517+1</f>
        <v>44859</v>
      </c>
      <c r="C3518" s="34">
        <v>89.5</v>
      </c>
      <c r="D3518" s="34">
        <v>101.5</v>
      </c>
      <c r="E3518" s="34">
        <v>1.5</v>
      </c>
      <c r="F3518" s="34">
        <v>21</v>
      </c>
      <c r="G3518" s="34">
        <v>8.9</v>
      </c>
      <c r="H3518" s="34">
        <v>280.5</v>
      </c>
      <c r="I3518" s="34">
        <v>258</v>
      </c>
      <c r="J3518" s="34"/>
      <c r="K3518" s="24">
        <f t="shared" si="940"/>
        <v>72.38000000000001</v>
      </c>
      <c r="L3518" s="34"/>
      <c r="M3518" s="24">
        <v>13.55</v>
      </c>
      <c r="N3518" s="76">
        <f t="shared" si="939"/>
        <v>0.18720641061066592</v>
      </c>
      <c r="O3518" s="34"/>
      <c r="P3518" s="34"/>
      <c r="Q3518" s="34"/>
      <c r="R3518" s="34">
        <v>299</v>
      </c>
      <c r="S3518" s="34">
        <v>306</v>
      </c>
      <c r="T3518" s="34">
        <v>91.4</v>
      </c>
      <c r="U3518" s="34">
        <v>79.95</v>
      </c>
      <c r="V3518" s="34"/>
      <c r="Y3518" s="78"/>
    </row>
    <row r="3519" spans="1:25" x14ac:dyDescent="0.2">
      <c r="A3519" s="27">
        <f t="shared" ref="A3519:B3519" si="942">A3518+1</f>
        <v>3514</v>
      </c>
      <c r="B3519" s="50">
        <f t="shared" si="942"/>
        <v>44860</v>
      </c>
      <c r="C3519" s="34">
        <v>87.8</v>
      </c>
      <c r="D3519" s="34">
        <v>99.8</v>
      </c>
      <c r="E3519" s="34">
        <v>1.45</v>
      </c>
      <c r="F3519" s="34">
        <v>20.5</v>
      </c>
      <c r="G3519" s="34">
        <v>8.8000000000000007</v>
      </c>
      <c r="H3519" s="34">
        <v>288.25</v>
      </c>
      <c r="I3519" s="34">
        <v>257</v>
      </c>
      <c r="J3519" s="34"/>
      <c r="K3519" s="24">
        <f t="shared" si="940"/>
        <v>71.316000000000003</v>
      </c>
      <c r="L3519" s="34"/>
      <c r="M3519" s="24">
        <v>13.74</v>
      </c>
      <c r="N3519" s="76">
        <f t="shared" si="939"/>
        <v>0.19266363789331986</v>
      </c>
      <c r="O3519" s="34"/>
      <c r="P3519" s="34"/>
      <c r="Q3519" s="34"/>
      <c r="R3519" s="34">
        <v>306.75</v>
      </c>
      <c r="S3519" s="34">
        <v>305</v>
      </c>
      <c r="T3519" s="34">
        <v>89.65</v>
      </c>
      <c r="U3519" s="34">
        <v>77.75</v>
      </c>
      <c r="V3519" s="34"/>
      <c r="Y3519" s="78"/>
    </row>
    <row r="3520" spans="1:25" x14ac:dyDescent="0.2">
      <c r="A3520" s="27">
        <f t="shared" ref="A3520:B3520" si="943">A3519+1</f>
        <v>3515</v>
      </c>
      <c r="B3520" s="50">
        <f t="shared" si="943"/>
        <v>44861</v>
      </c>
      <c r="C3520" s="34">
        <v>82.5</v>
      </c>
      <c r="D3520" s="34">
        <v>94.5</v>
      </c>
      <c r="E3520" s="34">
        <v>1.4</v>
      </c>
      <c r="F3520" s="34">
        <v>20.25</v>
      </c>
      <c r="G3520" s="34">
        <v>8.6999999999999993</v>
      </c>
      <c r="H3520" s="34">
        <v>288.25</v>
      </c>
      <c r="I3520" s="34">
        <v>257</v>
      </c>
      <c r="J3520" s="34"/>
      <c r="K3520" s="24">
        <f t="shared" si="940"/>
        <v>66.69</v>
      </c>
      <c r="L3520" s="34"/>
      <c r="M3520" s="24">
        <v>13.37</v>
      </c>
      <c r="N3520" s="76">
        <f t="shared" si="939"/>
        <v>0.20047983205877942</v>
      </c>
      <c r="O3520" s="34"/>
      <c r="P3520" s="34"/>
      <c r="Q3520" s="34"/>
      <c r="R3520" s="34">
        <v>306.75</v>
      </c>
      <c r="S3520" s="34">
        <v>305</v>
      </c>
      <c r="T3520" s="34">
        <v>84.25</v>
      </c>
      <c r="U3520" s="34">
        <v>73.25</v>
      </c>
      <c r="V3520" s="34"/>
      <c r="Y3520" s="78"/>
    </row>
    <row r="3521" spans="1:25" x14ac:dyDescent="0.2">
      <c r="A3521" s="27">
        <f t="shared" ref="A3521:B3521" si="944">A3520+1</f>
        <v>3516</v>
      </c>
      <c r="B3521" s="50">
        <f t="shared" si="944"/>
        <v>44862</v>
      </c>
      <c r="C3521" s="34">
        <v>81.849999999999994</v>
      </c>
      <c r="D3521" s="34">
        <v>93.85</v>
      </c>
      <c r="E3521" s="34">
        <v>1.35</v>
      </c>
      <c r="F3521" s="34">
        <v>19.8</v>
      </c>
      <c r="G3521" s="34">
        <v>8.65</v>
      </c>
      <c r="H3521" s="34">
        <v>293</v>
      </c>
      <c r="I3521" s="34">
        <v>257</v>
      </c>
      <c r="J3521" s="34"/>
      <c r="K3521" s="24">
        <f>+D3521*0.92-F3521</f>
        <v>66.542000000000002</v>
      </c>
      <c r="L3521" s="34"/>
      <c r="M3521" s="24">
        <v>12.64</v>
      </c>
      <c r="N3521" s="76">
        <f t="shared" ref="N3521:N3525" si="945">+M3521/K3521</f>
        <v>0.18995521625439574</v>
      </c>
      <c r="O3521" s="34"/>
      <c r="P3521" s="34"/>
      <c r="Q3521" s="34"/>
      <c r="R3521" s="34">
        <v>311.5</v>
      </c>
      <c r="S3521" s="34">
        <v>305</v>
      </c>
      <c r="T3521" s="34">
        <v>83.6</v>
      </c>
      <c r="U3521" s="34">
        <v>72.95</v>
      </c>
      <c r="V3521" s="34"/>
      <c r="Y3521" s="78"/>
    </row>
    <row r="3522" spans="1:25" x14ac:dyDescent="0.2">
      <c r="A3522" s="27">
        <f>A3521+1</f>
        <v>3517</v>
      </c>
      <c r="B3522" s="50">
        <f>B3521+3</f>
        <v>44865</v>
      </c>
      <c r="C3522" s="34">
        <v>79.5</v>
      </c>
      <c r="D3522" s="34">
        <v>91</v>
      </c>
      <c r="E3522" s="34">
        <v>1.35</v>
      </c>
      <c r="F3522" s="34">
        <v>19.75</v>
      </c>
      <c r="G3522" s="34">
        <v>8.5500000000000007</v>
      </c>
      <c r="H3522" s="34">
        <v>293</v>
      </c>
      <c r="I3522" s="34">
        <v>257</v>
      </c>
      <c r="J3522" s="34"/>
      <c r="K3522" s="24">
        <f t="shared" ref="K3522:K3525" si="946">+D3522*0.92-F3522</f>
        <v>63.97</v>
      </c>
      <c r="L3522" s="34"/>
      <c r="M3522" s="24">
        <v>12.94</v>
      </c>
      <c r="N3522" s="76">
        <f t="shared" si="945"/>
        <v>0.20228231983742379</v>
      </c>
      <c r="O3522" s="34"/>
      <c r="P3522" s="34"/>
      <c r="Q3522" s="34"/>
      <c r="R3522" s="34">
        <v>311.5</v>
      </c>
      <c r="S3522" s="34">
        <v>305</v>
      </c>
      <c r="T3522" s="34">
        <v>81.2</v>
      </c>
      <c r="U3522" s="34">
        <v>69.849999999999994</v>
      </c>
      <c r="V3522" s="34"/>
      <c r="Y3522" s="78"/>
    </row>
    <row r="3523" spans="1:25" x14ac:dyDescent="0.2">
      <c r="A3523" s="27">
        <f t="shared" ref="A3523" si="947">A3522+1</f>
        <v>3518</v>
      </c>
      <c r="B3523" s="50">
        <f>B3522+1</f>
        <v>44866</v>
      </c>
      <c r="C3523" s="34">
        <v>80.150000000000006</v>
      </c>
      <c r="D3523" s="34">
        <v>91.3</v>
      </c>
      <c r="E3523" s="34">
        <v>1.35</v>
      </c>
      <c r="F3523" s="34">
        <v>19.5</v>
      </c>
      <c r="G3523" s="34">
        <v>8.25</v>
      </c>
      <c r="H3523" s="34">
        <v>293</v>
      </c>
      <c r="I3523" s="34">
        <v>256</v>
      </c>
      <c r="J3523" s="34"/>
      <c r="K3523" s="24">
        <f t="shared" si="946"/>
        <v>64.495999999999995</v>
      </c>
      <c r="L3523" s="34"/>
      <c r="M3523" s="24">
        <v>13.43</v>
      </c>
      <c r="N3523" s="76">
        <f t="shared" si="945"/>
        <v>0.20822996774993799</v>
      </c>
      <c r="O3523" s="34"/>
      <c r="P3523" s="34"/>
      <c r="Q3523" s="34"/>
      <c r="R3523" s="34">
        <v>311.5</v>
      </c>
      <c r="S3523" s="34">
        <v>304</v>
      </c>
      <c r="T3523" s="34">
        <v>81.849999999999994</v>
      </c>
      <c r="U3523" s="34">
        <v>70.25</v>
      </c>
      <c r="V3523" s="34"/>
      <c r="Y3523" s="78"/>
    </row>
    <row r="3524" spans="1:25" x14ac:dyDescent="0.2">
      <c r="A3524" s="27">
        <f t="shared" ref="A3524:B3524" si="948">A3523+1</f>
        <v>3519</v>
      </c>
      <c r="B3524" s="50">
        <f t="shared" si="948"/>
        <v>44867</v>
      </c>
      <c r="C3524" s="34">
        <v>82.05</v>
      </c>
      <c r="D3524" s="34">
        <v>92.55</v>
      </c>
      <c r="E3524" s="34">
        <v>1.4</v>
      </c>
      <c r="F3524" s="34">
        <v>19.3</v>
      </c>
      <c r="G3524" s="34">
        <v>8.1</v>
      </c>
      <c r="H3524" s="34">
        <v>295</v>
      </c>
      <c r="I3524" s="34">
        <v>255</v>
      </c>
      <c r="J3524" s="34"/>
      <c r="K3524" s="24">
        <f t="shared" si="946"/>
        <v>65.846000000000004</v>
      </c>
      <c r="L3524" s="34"/>
      <c r="M3524" s="24">
        <v>12.77</v>
      </c>
      <c r="N3524" s="76">
        <f t="shared" si="945"/>
        <v>0.19393736901254441</v>
      </c>
      <c r="O3524" s="34"/>
      <c r="P3524" s="34"/>
      <c r="Q3524" s="34"/>
      <c r="R3524" s="34">
        <v>311.5</v>
      </c>
      <c r="S3524" s="34">
        <v>302</v>
      </c>
      <c r="T3524" s="34">
        <v>84.8</v>
      </c>
      <c r="U3524" s="34">
        <v>72.45</v>
      </c>
      <c r="V3524" s="34"/>
      <c r="Y3524" s="78"/>
    </row>
    <row r="3525" spans="1:25" x14ac:dyDescent="0.2">
      <c r="A3525" s="27">
        <f t="shared" ref="A3525:B3525" si="949">A3524+1</f>
        <v>3520</v>
      </c>
      <c r="B3525" s="50">
        <f t="shared" si="949"/>
        <v>44868</v>
      </c>
      <c r="C3525" s="34">
        <v>83.75</v>
      </c>
      <c r="D3525" s="34">
        <v>93.5</v>
      </c>
      <c r="E3525" s="34">
        <v>1.4</v>
      </c>
      <c r="F3525" s="34">
        <v>19</v>
      </c>
      <c r="G3525" s="34">
        <v>7.9</v>
      </c>
      <c r="H3525" s="34">
        <v>297.25</v>
      </c>
      <c r="I3525" s="34">
        <v>253</v>
      </c>
      <c r="J3525" s="34"/>
      <c r="K3525" s="24">
        <f t="shared" si="946"/>
        <v>67.02000000000001</v>
      </c>
      <c r="L3525" s="34"/>
      <c r="M3525" s="24">
        <v>13.11</v>
      </c>
      <c r="N3525" s="76">
        <f t="shared" si="945"/>
        <v>0.19561324977618619</v>
      </c>
      <c r="O3525" s="34"/>
      <c r="P3525" s="34"/>
      <c r="Q3525" s="34"/>
      <c r="R3525" s="34">
        <v>315.75</v>
      </c>
      <c r="S3525" s="34">
        <v>300</v>
      </c>
      <c r="T3525" s="34">
        <v>85.55</v>
      </c>
      <c r="U3525" s="34">
        <v>73.2</v>
      </c>
      <c r="V3525" s="34"/>
      <c r="Y3525" s="78"/>
    </row>
    <row r="3526" spans="1:25" x14ac:dyDescent="0.2">
      <c r="A3526" s="27">
        <f t="shared" ref="A3526:B3526" si="950">A3525+1</f>
        <v>3521</v>
      </c>
      <c r="B3526" s="50">
        <f t="shared" si="950"/>
        <v>44869</v>
      </c>
      <c r="C3526" s="34">
        <v>88.05</v>
      </c>
      <c r="D3526" s="34">
        <v>97.8</v>
      </c>
      <c r="E3526" s="34">
        <v>1.45</v>
      </c>
      <c r="F3526" s="34">
        <v>19.5</v>
      </c>
      <c r="G3526" s="34">
        <v>8.1</v>
      </c>
      <c r="H3526" s="34">
        <v>302</v>
      </c>
      <c r="I3526" s="34">
        <v>253</v>
      </c>
      <c r="J3526" s="34"/>
      <c r="K3526" s="24">
        <f>+D3526*0.92-F3526</f>
        <v>70.475999999999999</v>
      </c>
      <c r="L3526" s="34"/>
      <c r="M3526" s="24">
        <v>14.39</v>
      </c>
      <c r="N3526" s="76">
        <f t="shared" ref="N3526:N3530" si="951">+M3526/K3526</f>
        <v>0.20418298427833589</v>
      </c>
      <c r="O3526" s="34"/>
      <c r="P3526" s="34"/>
      <c r="Q3526" s="34"/>
      <c r="R3526" s="34">
        <v>320.5</v>
      </c>
      <c r="S3526" s="34">
        <v>300</v>
      </c>
      <c r="T3526" s="34">
        <v>89.65</v>
      </c>
      <c r="U3526" s="34">
        <v>76.75</v>
      </c>
      <c r="V3526" s="34"/>
      <c r="Y3526" s="78"/>
    </row>
    <row r="3527" spans="1:25" x14ac:dyDescent="0.2">
      <c r="A3527" s="27">
        <f>A3526+1</f>
        <v>3522</v>
      </c>
      <c r="B3527" s="50">
        <f>B3526+3</f>
        <v>44872</v>
      </c>
      <c r="C3527" s="34">
        <v>87.95</v>
      </c>
      <c r="D3527" s="34">
        <v>97.95</v>
      </c>
      <c r="E3527" s="34">
        <v>1.45</v>
      </c>
      <c r="F3527" s="34">
        <v>19.75</v>
      </c>
      <c r="G3527" s="34">
        <v>8.1</v>
      </c>
      <c r="H3527" s="34">
        <v>302</v>
      </c>
      <c r="I3527" s="34">
        <v>253</v>
      </c>
      <c r="J3527" s="34"/>
      <c r="K3527" s="24">
        <f t="shared" ref="K3527:K3530" si="952">+D3527*0.92-F3527</f>
        <v>70.364000000000004</v>
      </c>
      <c r="L3527" s="34"/>
      <c r="M3527" s="24">
        <v>13.9</v>
      </c>
      <c r="N3527" s="76">
        <f t="shared" si="951"/>
        <v>0.19754419873799101</v>
      </c>
      <c r="O3527" s="34"/>
      <c r="P3527" s="34"/>
      <c r="Q3527" s="34"/>
      <c r="R3527" s="34">
        <v>320.5</v>
      </c>
      <c r="S3527" s="34">
        <v>300</v>
      </c>
      <c r="T3527" s="34">
        <v>89.55</v>
      </c>
      <c r="U3527" s="34">
        <v>76.849999999999994</v>
      </c>
      <c r="V3527" s="34"/>
      <c r="Y3527" s="78"/>
    </row>
    <row r="3528" spans="1:25" x14ac:dyDescent="0.2">
      <c r="A3528" s="27">
        <f t="shared" ref="A3528" si="953">A3527+1</f>
        <v>3523</v>
      </c>
      <c r="B3528" s="50">
        <f>B3527+1</f>
        <v>44873</v>
      </c>
      <c r="C3528" s="34">
        <v>89.05</v>
      </c>
      <c r="D3528" s="34">
        <v>99.05</v>
      </c>
      <c r="E3528" s="34">
        <v>1.5</v>
      </c>
      <c r="F3528" s="34">
        <v>20.5</v>
      </c>
      <c r="G3528" s="34">
        <v>8.3000000000000007</v>
      </c>
      <c r="H3528" s="34">
        <v>302</v>
      </c>
      <c r="I3528" s="34">
        <v>253</v>
      </c>
      <c r="J3528" s="34"/>
      <c r="K3528" s="24">
        <f t="shared" si="952"/>
        <v>70.626000000000005</v>
      </c>
      <c r="L3528" s="34"/>
      <c r="M3528" s="24">
        <v>14.42</v>
      </c>
      <c r="N3528" s="76">
        <f t="shared" si="951"/>
        <v>0.20417410018973181</v>
      </c>
      <c r="O3528" s="34"/>
      <c r="P3528" s="34"/>
      <c r="Q3528" s="34"/>
      <c r="R3528" s="34">
        <v>320.5</v>
      </c>
      <c r="S3528" s="34">
        <v>300</v>
      </c>
      <c r="T3528" s="34">
        <v>90.7</v>
      </c>
      <c r="U3528" s="34">
        <v>78.25</v>
      </c>
      <c r="V3528" s="34"/>
      <c r="Y3528" s="78"/>
    </row>
    <row r="3529" spans="1:25" x14ac:dyDescent="0.2">
      <c r="A3529" s="27">
        <f t="shared" ref="A3529:B3529" si="954">A3528+1</f>
        <v>3524</v>
      </c>
      <c r="B3529" s="50">
        <f t="shared" si="954"/>
        <v>44874</v>
      </c>
      <c r="C3529" s="34">
        <v>89.55</v>
      </c>
      <c r="D3529" s="34">
        <v>99.55</v>
      </c>
      <c r="E3529" s="34">
        <v>1.5</v>
      </c>
      <c r="F3529" s="34">
        <v>20.5</v>
      </c>
      <c r="G3529" s="34">
        <v>9</v>
      </c>
      <c r="H3529" s="34">
        <v>300</v>
      </c>
      <c r="I3529" s="34">
        <v>255</v>
      </c>
      <c r="J3529" s="34"/>
      <c r="K3529" s="24">
        <f t="shared" si="952"/>
        <v>71.085999999999999</v>
      </c>
      <c r="L3529" s="34"/>
      <c r="M3529" s="24">
        <v>14.07</v>
      </c>
      <c r="N3529" s="76">
        <f t="shared" si="951"/>
        <v>0.19792926877303549</v>
      </c>
      <c r="O3529" s="34"/>
      <c r="P3529" s="34"/>
      <c r="Q3529" s="34"/>
      <c r="R3529" s="34">
        <v>318.5</v>
      </c>
      <c r="S3529" s="34">
        <v>300</v>
      </c>
      <c r="T3529" s="34">
        <v>91.2</v>
      </c>
      <c r="U3529" s="34">
        <v>78.75</v>
      </c>
      <c r="V3529" s="34"/>
      <c r="Y3529" s="78"/>
    </row>
    <row r="3530" spans="1:25" x14ac:dyDescent="0.2">
      <c r="A3530" s="27">
        <f t="shared" ref="A3530:B3530" si="955">A3529+1</f>
        <v>3525</v>
      </c>
      <c r="B3530" s="50">
        <f t="shared" si="955"/>
        <v>44875</v>
      </c>
      <c r="C3530" s="34">
        <v>88.15</v>
      </c>
      <c r="D3530" s="34">
        <v>98.15</v>
      </c>
      <c r="E3530" s="34">
        <v>1.45</v>
      </c>
      <c r="F3530" s="34">
        <v>20.5</v>
      </c>
      <c r="G3530" s="34">
        <v>9.1999999999999993</v>
      </c>
      <c r="H3530" s="34">
        <v>294.5</v>
      </c>
      <c r="I3530" s="34">
        <v>255</v>
      </c>
      <c r="J3530" s="34"/>
      <c r="K3530" s="24">
        <f t="shared" si="952"/>
        <v>69.798000000000016</v>
      </c>
      <c r="L3530" s="34"/>
      <c r="M3530" s="24">
        <v>13.85</v>
      </c>
      <c r="N3530" s="76">
        <f t="shared" si="951"/>
        <v>0.19842975443422442</v>
      </c>
      <c r="O3530" s="34"/>
      <c r="P3530" s="34"/>
      <c r="Q3530" s="34"/>
      <c r="R3530" s="34">
        <v>313</v>
      </c>
      <c r="S3530" s="34">
        <v>298</v>
      </c>
      <c r="T3530" s="34">
        <v>89.8</v>
      </c>
      <c r="U3530" s="34">
        <v>77.400000000000006</v>
      </c>
      <c r="V3530" s="34"/>
      <c r="Y3530" s="78"/>
    </row>
    <row r="3531" spans="1:25" x14ac:dyDescent="0.2">
      <c r="A3531" s="27">
        <f t="shared" ref="A3531:B3531" si="956">A3530+1</f>
        <v>3526</v>
      </c>
      <c r="B3531" s="50">
        <f t="shared" si="956"/>
        <v>44876</v>
      </c>
      <c r="C3531" s="34">
        <v>92.25</v>
      </c>
      <c r="D3531" s="34">
        <v>102.55</v>
      </c>
      <c r="E3531" s="34">
        <v>1.55</v>
      </c>
      <c r="F3531" s="34">
        <v>19.649999999999999</v>
      </c>
      <c r="G3531" s="34">
        <v>8.8000000000000007</v>
      </c>
      <c r="H3531" s="34">
        <v>281.5</v>
      </c>
      <c r="I3531" s="34">
        <v>255</v>
      </c>
      <c r="J3531" s="34"/>
      <c r="K3531" s="24">
        <f>+D3531*0.92-F3531</f>
        <v>74.695999999999998</v>
      </c>
      <c r="L3531" s="34"/>
      <c r="M3531" s="24">
        <v>15.45</v>
      </c>
      <c r="N3531" s="76">
        <f t="shared" ref="N3531:N3535" si="957">+M3531/K3531</f>
        <v>0.20683838492020992</v>
      </c>
      <c r="O3531" s="34"/>
      <c r="P3531" s="34"/>
      <c r="Q3531" s="34"/>
      <c r="R3531" s="34">
        <v>300</v>
      </c>
      <c r="S3531" s="34">
        <v>298</v>
      </c>
      <c r="T3531" s="34">
        <v>93.95</v>
      </c>
      <c r="U3531" s="34">
        <v>79.55</v>
      </c>
      <c r="V3531" s="34"/>
      <c r="Y3531" s="78"/>
    </row>
    <row r="3532" spans="1:25" x14ac:dyDescent="0.2">
      <c r="A3532" s="27">
        <f>A3531+1</f>
        <v>3527</v>
      </c>
      <c r="B3532" s="50">
        <f>B3531+3</f>
        <v>44879</v>
      </c>
      <c r="C3532" s="34">
        <v>95.3</v>
      </c>
      <c r="D3532" s="34">
        <v>105.6</v>
      </c>
      <c r="E3532" s="34">
        <v>1.6</v>
      </c>
      <c r="F3532" s="34">
        <v>19.5</v>
      </c>
      <c r="G3532" s="34">
        <v>8.6</v>
      </c>
      <c r="H3532" s="34">
        <v>279.5</v>
      </c>
      <c r="I3532" s="34">
        <v>255</v>
      </c>
      <c r="J3532" s="34"/>
      <c r="K3532" s="24">
        <f t="shared" ref="K3532:K3535" si="958">+D3532*0.92-F3532</f>
        <v>77.652000000000001</v>
      </c>
      <c r="L3532" s="34"/>
      <c r="M3532" s="24">
        <v>15.71</v>
      </c>
      <c r="N3532" s="76">
        <f t="shared" si="957"/>
        <v>0.20231288311955906</v>
      </c>
      <c r="O3532" s="34"/>
      <c r="P3532" s="34"/>
      <c r="Q3532" s="34"/>
      <c r="R3532" s="34">
        <v>298</v>
      </c>
      <c r="S3532" s="34">
        <v>298</v>
      </c>
      <c r="T3532" s="34">
        <v>97.05</v>
      </c>
      <c r="U3532" s="34">
        <v>81.599999999999994</v>
      </c>
      <c r="V3532" s="34"/>
      <c r="Y3532" s="78"/>
    </row>
    <row r="3533" spans="1:25" x14ac:dyDescent="0.2">
      <c r="A3533" s="27">
        <f t="shared" ref="A3533" si="959">A3532+1</f>
        <v>3528</v>
      </c>
      <c r="B3533" s="50">
        <f>B3532+1</f>
        <v>44880</v>
      </c>
      <c r="C3533" s="34">
        <v>95.7</v>
      </c>
      <c r="D3533" s="34">
        <v>106</v>
      </c>
      <c r="E3533" s="34">
        <v>1.6</v>
      </c>
      <c r="F3533" s="34">
        <v>19.5</v>
      </c>
      <c r="G3533" s="34">
        <v>8.5</v>
      </c>
      <c r="H3533" s="34">
        <v>266.75</v>
      </c>
      <c r="I3533" s="34">
        <v>255</v>
      </c>
      <c r="J3533" s="34"/>
      <c r="K3533" s="24">
        <f t="shared" si="958"/>
        <v>78.02000000000001</v>
      </c>
      <c r="L3533" s="34"/>
      <c r="M3533" s="24">
        <v>15.81</v>
      </c>
      <c r="N3533" s="76">
        <f t="shared" si="957"/>
        <v>0.20264034862855676</v>
      </c>
      <c r="O3533" s="34"/>
      <c r="P3533" s="34"/>
      <c r="Q3533" s="34"/>
      <c r="R3533" s="34">
        <v>285.25</v>
      </c>
      <c r="S3533" s="34">
        <v>298</v>
      </c>
      <c r="T3533" s="34">
        <v>97.45</v>
      </c>
      <c r="U3533" s="34">
        <v>82.1</v>
      </c>
      <c r="V3533" s="34"/>
      <c r="Y3533" s="78"/>
    </row>
    <row r="3534" spans="1:25" x14ac:dyDescent="0.2">
      <c r="A3534" s="27">
        <f t="shared" ref="A3534:B3534" si="960">A3533+1</f>
        <v>3529</v>
      </c>
      <c r="B3534" s="50">
        <f t="shared" si="960"/>
        <v>44881</v>
      </c>
      <c r="C3534" s="34">
        <v>98.1</v>
      </c>
      <c r="D3534" s="34">
        <v>108.4</v>
      </c>
      <c r="E3534" s="34">
        <v>1.65</v>
      </c>
      <c r="F3534" s="34">
        <v>18.75</v>
      </c>
      <c r="G3534" s="34">
        <v>8.35</v>
      </c>
      <c r="H3534" s="34">
        <v>261.75</v>
      </c>
      <c r="I3534" s="34">
        <v>255</v>
      </c>
      <c r="J3534" s="34"/>
      <c r="K3534" s="24">
        <f t="shared" si="958"/>
        <v>80.978000000000009</v>
      </c>
      <c r="L3534" s="34"/>
      <c r="M3534" s="24">
        <v>15.22</v>
      </c>
      <c r="N3534" s="76">
        <f t="shared" si="957"/>
        <v>0.18795228333621478</v>
      </c>
      <c r="O3534" s="34"/>
      <c r="P3534" s="34"/>
      <c r="Q3534" s="34"/>
      <c r="R3534" s="34">
        <v>280.25</v>
      </c>
      <c r="S3534" s="34">
        <v>298</v>
      </c>
      <c r="T3534" s="34">
        <v>99.9</v>
      </c>
      <c r="U3534" s="34">
        <v>84.05</v>
      </c>
      <c r="V3534" s="34"/>
      <c r="Y3534" s="78"/>
    </row>
    <row r="3535" spans="1:25" x14ac:dyDescent="0.2">
      <c r="A3535" s="27">
        <f t="shared" ref="A3535:B3535" si="961">A3534+1</f>
        <v>3530</v>
      </c>
      <c r="B3535" s="50">
        <f t="shared" si="961"/>
        <v>44882</v>
      </c>
      <c r="C3535" s="34">
        <v>98.35</v>
      </c>
      <c r="D3535" s="34">
        <v>108.65</v>
      </c>
      <c r="E3535" s="34">
        <v>1.65</v>
      </c>
      <c r="F3535" s="34">
        <v>17.95</v>
      </c>
      <c r="G3535" s="34">
        <v>8</v>
      </c>
      <c r="H3535" s="34">
        <v>251.75</v>
      </c>
      <c r="I3535" s="34">
        <v>255</v>
      </c>
      <c r="J3535" s="34"/>
      <c r="K3535" s="24">
        <f t="shared" si="958"/>
        <v>82.00800000000001</v>
      </c>
      <c r="L3535" s="34"/>
      <c r="M3535" s="24">
        <v>15.33</v>
      </c>
      <c r="N3535" s="76">
        <f t="shared" si="957"/>
        <v>0.1869329821480831</v>
      </c>
      <c r="O3535" s="34"/>
      <c r="P3535" s="34"/>
      <c r="Q3535" s="34"/>
      <c r="R3535" s="34">
        <v>270.25</v>
      </c>
      <c r="S3535" s="34">
        <v>298</v>
      </c>
      <c r="T3535" s="34">
        <v>100.15</v>
      </c>
      <c r="U3535" s="34">
        <v>84.35</v>
      </c>
      <c r="V3535" s="34"/>
      <c r="Y3535" s="78"/>
    </row>
    <row r="3536" spans="1:25" x14ac:dyDescent="0.2">
      <c r="A3536" s="27">
        <f t="shared" ref="A3536:B3536" si="962">A3535+1</f>
        <v>3531</v>
      </c>
      <c r="B3536" s="50">
        <f t="shared" si="962"/>
        <v>44883</v>
      </c>
      <c r="C3536" s="34">
        <v>99.1</v>
      </c>
      <c r="D3536" s="34">
        <v>109.9</v>
      </c>
      <c r="E3536" s="34">
        <v>1.65</v>
      </c>
      <c r="F3536" s="34">
        <v>17.649999999999999</v>
      </c>
      <c r="G3536" s="34">
        <v>7.8</v>
      </c>
      <c r="H3536" s="34">
        <v>241.75</v>
      </c>
      <c r="I3536" s="34">
        <v>255</v>
      </c>
      <c r="J3536" s="34"/>
      <c r="K3536" s="24">
        <f>+D3536*0.92-F3536</f>
        <v>83.457999999999998</v>
      </c>
      <c r="L3536" s="34"/>
      <c r="M3536" s="24">
        <v>15.07</v>
      </c>
      <c r="N3536" s="76">
        <f t="shared" ref="N3536:N3540" si="963">+M3536/K3536</f>
        <v>0.18056986747825254</v>
      </c>
      <c r="O3536" s="34"/>
      <c r="P3536" s="34"/>
      <c r="Q3536" s="34"/>
      <c r="R3536" s="34">
        <v>260.25</v>
      </c>
      <c r="S3536" s="34">
        <v>298</v>
      </c>
      <c r="T3536" s="34">
        <v>100.75</v>
      </c>
      <c r="U3536" s="34">
        <v>84.4</v>
      </c>
      <c r="V3536" s="34"/>
      <c r="Y3536" s="78"/>
    </row>
    <row r="3537" spans="1:25" x14ac:dyDescent="0.2">
      <c r="A3537" s="27">
        <f>A3536+1</f>
        <v>3532</v>
      </c>
      <c r="B3537" s="50">
        <f>B3536+3</f>
        <v>44886</v>
      </c>
      <c r="C3537" s="34">
        <v>96.25</v>
      </c>
      <c r="D3537" s="34">
        <v>107.05</v>
      </c>
      <c r="E3537" s="34">
        <v>1.6</v>
      </c>
      <c r="F3537" s="34">
        <v>17.649999999999999</v>
      </c>
      <c r="G3537" s="34">
        <v>7.65</v>
      </c>
      <c r="H3537" s="34">
        <v>236.75</v>
      </c>
      <c r="I3537" s="34">
        <v>257</v>
      </c>
      <c r="J3537" s="34"/>
      <c r="K3537" s="24">
        <f t="shared" ref="K3537:K3540" si="964">+D3537*0.92-F3537</f>
        <v>80.836000000000013</v>
      </c>
      <c r="L3537" s="34"/>
      <c r="M3537" s="24">
        <v>15.04</v>
      </c>
      <c r="N3537" s="76">
        <f t="shared" si="963"/>
        <v>0.18605571774951751</v>
      </c>
      <c r="O3537" s="34"/>
      <c r="P3537" s="34"/>
      <c r="Q3537" s="34"/>
      <c r="R3537" s="34">
        <v>255.25</v>
      </c>
      <c r="S3537" s="34">
        <v>298</v>
      </c>
      <c r="T3537" s="34">
        <v>97.85</v>
      </c>
      <c r="U3537" s="34">
        <v>80.25</v>
      </c>
      <c r="V3537" s="34"/>
      <c r="Y3537" s="78"/>
    </row>
    <row r="3538" spans="1:25" x14ac:dyDescent="0.2">
      <c r="A3538" s="27">
        <f t="shared" ref="A3538" si="965">A3537+1</f>
        <v>3533</v>
      </c>
      <c r="B3538" s="50">
        <f>B3537+1</f>
        <v>44887</v>
      </c>
      <c r="C3538" s="34">
        <v>94.2</v>
      </c>
      <c r="D3538" s="34">
        <v>105</v>
      </c>
      <c r="E3538" s="34">
        <v>1.55</v>
      </c>
      <c r="F3538" s="34">
        <v>17.149999999999999</v>
      </c>
      <c r="G3538" s="34">
        <v>7.5</v>
      </c>
      <c r="H3538" s="34">
        <v>227.75</v>
      </c>
      <c r="I3538" s="34">
        <v>259</v>
      </c>
      <c r="J3538" s="34"/>
      <c r="K3538" s="24">
        <f t="shared" si="964"/>
        <v>79.450000000000017</v>
      </c>
      <c r="L3538" s="34"/>
      <c r="M3538" s="24">
        <v>14.89</v>
      </c>
      <c r="N3538" s="76">
        <f t="shared" si="963"/>
        <v>0.187413467589679</v>
      </c>
      <c r="O3538" s="34"/>
      <c r="P3538" s="34"/>
      <c r="Q3538" s="34"/>
      <c r="R3538" s="34">
        <v>246.25</v>
      </c>
      <c r="S3538" s="34">
        <v>298</v>
      </c>
      <c r="T3538" s="34">
        <v>92.5</v>
      </c>
      <c r="U3538" s="34">
        <v>78.7</v>
      </c>
      <c r="V3538" s="34"/>
      <c r="Y3538" s="78"/>
    </row>
    <row r="3539" spans="1:25" x14ac:dyDescent="0.2">
      <c r="A3539" s="27">
        <f t="shared" ref="A3539:B3539" si="966">A3538+1</f>
        <v>3534</v>
      </c>
      <c r="B3539" s="50">
        <f t="shared" si="966"/>
        <v>44888</v>
      </c>
      <c r="C3539" s="34">
        <v>95.2</v>
      </c>
      <c r="D3539" s="34">
        <v>106.5</v>
      </c>
      <c r="E3539" s="34">
        <v>1.6</v>
      </c>
      <c r="F3539" s="34">
        <v>17.25</v>
      </c>
      <c r="G3539" s="34">
        <v>7.65</v>
      </c>
      <c r="H3539" s="34">
        <v>226.75</v>
      </c>
      <c r="I3539" s="34">
        <v>261</v>
      </c>
      <c r="J3539" s="34"/>
      <c r="K3539" s="24">
        <f t="shared" si="964"/>
        <v>80.73</v>
      </c>
      <c r="L3539" s="34"/>
      <c r="M3539" s="24">
        <v>15.12</v>
      </c>
      <c r="N3539" s="76">
        <f t="shared" si="963"/>
        <v>0.18729096989966554</v>
      </c>
      <c r="O3539" s="34"/>
      <c r="P3539" s="34"/>
      <c r="Q3539" s="34"/>
      <c r="R3539" s="34">
        <v>245.25</v>
      </c>
      <c r="S3539" s="34">
        <v>298.5</v>
      </c>
      <c r="T3539" s="34">
        <v>96.8</v>
      </c>
      <c r="U3539" s="34">
        <v>80.400000000000006</v>
      </c>
      <c r="V3539" s="34"/>
      <c r="Y3539" s="78"/>
    </row>
    <row r="3540" spans="1:25" x14ac:dyDescent="0.2">
      <c r="A3540" s="27">
        <f t="shared" ref="A3540:B3540" si="967">A3539+1</f>
        <v>3535</v>
      </c>
      <c r="B3540" s="50">
        <f t="shared" si="967"/>
        <v>44889</v>
      </c>
      <c r="C3540" s="34">
        <v>96.45</v>
      </c>
      <c r="D3540" s="34">
        <v>107.75</v>
      </c>
      <c r="E3540" s="34">
        <v>1.6</v>
      </c>
      <c r="F3540" s="34">
        <v>17.899999999999999</v>
      </c>
      <c r="G3540" s="34">
        <v>8.1999999999999993</v>
      </c>
      <c r="H3540" s="34">
        <v>228.25</v>
      </c>
      <c r="I3540" s="34">
        <v>266</v>
      </c>
      <c r="J3540" s="34"/>
      <c r="K3540" s="24">
        <f t="shared" si="964"/>
        <v>81.230000000000018</v>
      </c>
      <c r="L3540" s="34"/>
      <c r="M3540" s="24">
        <v>15.12</v>
      </c>
      <c r="N3540" s="76">
        <f t="shared" si="963"/>
        <v>0.18613812630801424</v>
      </c>
      <c r="O3540" s="34"/>
      <c r="P3540" s="34"/>
      <c r="Q3540" s="34"/>
      <c r="R3540" s="34">
        <v>246.75</v>
      </c>
      <c r="S3540" s="34">
        <v>299</v>
      </c>
      <c r="T3540" s="34">
        <v>98.05</v>
      </c>
      <c r="U3540" s="34">
        <v>80.7</v>
      </c>
      <c r="V3540" s="34"/>
      <c r="Y3540" s="78"/>
    </row>
    <row r="3541" spans="1:25" x14ac:dyDescent="0.2">
      <c r="A3541" s="27">
        <f t="shared" ref="A3541:B3541" si="968">A3540+1</f>
        <v>3536</v>
      </c>
      <c r="B3541" s="50">
        <f t="shared" si="968"/>
        <v>44890</v>
      </c>
      <c r="C3541" s="34">
        <v>99.65</v>
      </c>
      <c r="D3541" s="34">
        <v>111.65</v>
      </c>
      <c r="E3541" s="34">
        <v>1.65</v>
      </c>
      <c r="F3541" s="34">
        <v>19.2</v>
      </c>
      <c r="G3541" s="34">
        <v>9</v>
      </c>
      <c r="H3541" s="34">
        <v>228.5</v>
      </c>
      <c r="I3541" s="34">
        <v>266</v>
      </c>
      <c r="J3541" s="34"/>
      <c r="K3541" s="24">
        <f>+D3541*0.92-F3541</f>
        <v>83.518000000000001</v>
      </c>
      <c r="L3541" s="34"/>
      <c r="M3541" s="24">
        <v>15.12</v>
      </c>
      <c r="N3541" s="76">
        <f t="shared" ref="N3541:N3545" si="969">+M3541/K3541</f>
        <v>0.18103881797935772</v>
      </c>
      <c r="O3541" s="34"/>
      <c r="P3541" s="34"/>
      <c r="Q3541" s="34"/>
      <c r="R3541" s="34">
        <v>247</v>
      </c>
      <c r="S3541" s="34">
        <v>299</v>
      </c>
      <c r="T3541" s="34">
        <v>101.3</v>
      </c>
      <c r="U3541" s="34">
        <v>83.55</v>
      </c>
      <c r="V3541" s="34"/>
      <c r="Y3541" s="78"/>
    </row>
    <row r="3542" spans="1:25" x14ac:dyDescent="0.2">
      <c r="A3542" s="27">
        <f>A3541+1</f>
        <v>3537</v>
      </c>
      <c r="B3542" s="50">
        <f>B3541+3</f>
        <v>44893</v>
      </c>
      <c r="C3542" s="34">
        <v>98.9</v>
      </c>
      <c r="D3542" s="34">
        <v>110.9</v>
      </c>
      <c r="E3542" s="34">
        <v>1.65</v>
      </c>
      <c r="F3542" s="34">
        <v>19.2</v>
      </c>
      <c r="G3542" s="34">
        <v>9.15</v>
      </c>
      <c r="H3542" s="34">
        <v>228.5</v>
      </c>
      <c r="I3542" s="34">
        <v>266</v>
      </c>
      <c r="J3542" s="34"/>
      <c r="K3542" s="24">
        <f t="shared" ref="K3542:K3545" si="970">+D3542*0.92-F3542</f>
        <v>82.828000000000003</v>
      </c>
      <c r="L3542" s="34"/>
      <c r="M3542" s="24">
        <v>15.17</v>
      </c>
      <c r="N3542" s="76">
        <f t="shared" si="969"/>
        <v>0.18315062539237939</v>
      </c>
      <c r="O3542" s="34"/>
      <c r="P3542" s="34"/>
      <c r="Q3542" s="34"/>
      <c r="R3542" s="34">
        <v>247</v>
      </c>
      <c r="S3542" s="34">
        <v>299</v>
      </c>
      <c r="T3542" s="34">
        <v>100.55</v>
      </c>
      <c r="U3542" s="34">
        <v>82.95</v>
      </c>
      <c r="V3542" s="34"/>
      <c r="Y3542" s="78"/>
    </row>
    <row r="3543" spans="1:25" x14ac:dyDescent="0.2">
      <c r="A3543" s="27">
        <f t="shared" ref="A3543" si="971">A3542+1</f>
        <v>3538</v>
      </c>
      <c r="B3543" s="50">
        <f>B3542+1</f>
        <v>44894</v>
      </c>
      <c r="C3543" s="34">
        <v>101.25</v>
      </c>
      <c r="D3543" s="34">
        <v>113.25</v>
      </c>
      <c r="E3543" s="34">
        <v>1.7</v>
      </c>
      <c r="F3543" s="34">
        <v>18.75</v>
      </c>
      <c r="G3543" s="34">
        <v>8.4</v>
      </c>
      <c r="H3543" s="34">
        <v>228.5</v>
      </c>
      <c r="I3543" s="34">
        <v>266</v>
      </c>
      <c r="J3543" s="34"/>
      <c r="K3543" s="24">
        <f t="shared" si="970"/>
        <v>85.44</v>
      </c>
      <c r="L3543" s="34"/>
      <c r="M3543" s="24">
        <v>16.09</v>
      </c>
      <c r="N3543" s="76">
        <f t="shared" si="969"/>
        <v>0.18831928838951312</v>
      </c>
      <c r="O3543" s="34"/>
      <c r="P3543" s="34"/>
      <c r="Q3543" s="34"/>
      <c r="R3543" s="34">
        <v>247</v>
      </c>
      <c r="S3543" s="34">
        <v>298.5</v>
      </c>
      <c r="T3543" s="34">
        <v>102.95</v>
      </c>
      <c r="U3543" s="34">
        <v>84.75</v>
      </c>
      <c r="V3543" s="34"/>
      <c r="Y3543" s="78"/>
    </row>
    <row r="3544" spans="1:25" x14ac:dyDescent="0.2">
      <c r="A3544" s="27">
        <f t="shared" ref="A3544:B3544" si="972">A3543+1</f>
        <v>3539</v>
      </c>
      <c r="B3544" s="50">
        <f t="shared" si="972"/>
        <v>44895</v>
      </c>
      <c r="C3544" s="34">
        <v>101.14999999999999</v>
      </c>
      <c r="D3544" s="34">
        <v>113.14999999999999</v>
      </c>
      <c r="E3544" s="34">
        <v>1.7</v>
      </c>
      <c r="F3544" s="34">
        <v>19.25</v>
      </c>
      <c r="G3544" s="34">
        <v>8.6</v>
      </c>
      <c r="H3544" s="34">
        <v>228</v>
      </c>
      <c r="I3544" s="34">
        <v>266</v>
      </c>
      <c r="J3544" s="34"/>
      <c r="K3544" s="24">
        <f t="shared" si="970"/>
        <v>84.847999999999999</v>
      </c>
      <c r="L3544" s="34"/>
      <c r="M3544" s="24">
        <v>16.5</v>
      </c>
      <c r="N3544" s="76">
        <f t="shared" si="969"/>
        <v>0.19446539694512541</v>
      </c>
      <c r="O3544" s="34"/>
      <c r="P3544" s="34"/>
      <c r="Q3544" s="34"/>
      <c r="R3544" s="34">
        <v>247</v>
      </c>
      <c r="S3544" s="34">
        <v>298.5</v>
      </c>
      <c r="T3544" s="34">
        <v>102.85</v>
      </c>
      <c r="U3544" s="34">
        <v>85.25</v>
      </c>
      <c r="V3544" s="34"/>
      <c r="Y3544" s="78"/>
    </row>
    <row r="3545" spans="1:25" x14ac:dyDescent="0.2">
      <c r="A3545" s="27">
        <f t="shared" ref="A3545:B3545" si="973">A3544+1</f>
        <v>3540</v>
      </c>
      <c r="B3545" s="50">
        <f t="shared" si="973"/>
        <v>44896</v>
      </c>
      <c r="C3545" s="34">
        <v>103.1</v>
      </c>
      <c r="D3545" s="34">
        <v>115.1</v>
      </c>
      <c r="E3545" s="34">
        <v>1.7</v>
      </c>
      <c r="F3545" s="34">
        <v>20</v>
      </c>
      <c r="G3545" s="34">
        <v>8.25</v>
      </c>
      <c r="H3545" s="34">
        <v>229</v>
      </c>
      <c r="I3545" s="34">
        <v>266</v>
      </c>
      <c r="J3545" s="34"/>
      <c r="K3545" s="24">
        <f t="shared" si="970"/>
        <v>85.891999999999996</v>
      </c>
      <c r="L3545" s="34"/>
      <c r="M3545" s="24">
        <v>16.64</v>
      </c>
      <c r="N3545" s="76">
        <f t="shared" si="969"/>
        <v>0.19373166301867464</v>
      </c>
      <c r="O3545" s="34"/>
      <c r="P3545" s="34"/>
      <c r="Q3545" s="34"/>
      <c r="R3545" s="34">
        <v>248.25</v>
      </c>
      <c r="S3545" s="34">
        <v>298.5</v>
      </c>
      <c r="T3545" s="34">
        <v>104.8</v>
      </c>
      <c r="U3545" s="34">
        <v>87.1</v>
      </c>
      <c r="V3545" s="34"/>
      <c r="Y3545" s="78"/>
    </row>
    <row r="3546" spans="1:25" x14ac:dyDescent="0.2">
      <c r="A3546" s="27">
        <f t="shared" ref="A3546:B3546" si="974">A3545+1</f>
        <v>3541</v>
      </c>
      <c r="B3546" s="50">
        <f t="shared" si="974"/>
        <v>44897</v>
      </c>
      <c r="C3546" s="34">
        <v>107.3</v>
      </c>
      <c r="D3546" s="34">
        <v>119.3</v>
      </c>
      <c r="E3546" s="34">
        <v>1.8</v>
      </c>
      <c r="F3546" s="34">
        <v>19.5</v>
      </c>
      <c r="G3546" s="34">
        <v>8.1</v>
      </c>
      <c r="H3546" s="34">
        <v>229.75</v>
      </c>
      <c r="I3546" s="34">
        <v>266</v>
      </c>
      <c r="J3546" s="34"/>
      <c r="K3546" s="24">
        <f>+D3546*0.92-F3546</f>
        <v>90.256</v>
      </c>
      <c r="L3546" s="34"/>
      <c r="M3546" s="24">
        <v>16.72</v>
      </c>
      <c r="N3546" s="76">
        <f t="shared" ref="N3546:N3550" si="975">+M3546/K3546</f>
        <v>0.18525084204928202</v>
      </c>
      <c r="O3546" s="34"/>
      <c r="P3546" s="34"/>
      <c r="Q3546" s="34"/>
      <c r="R3546" s="34">
        <v>249</v>
      </c>
      <c r="S3546" s="34">
        <v>298.5</v>
      </c>
      <c r="T3546" s="34">
        <v>109.8</v>
      </c>
      <c r="U3546" s="34">
        <v>90.2</v>
      </c>
      <c r="V3546" s="34"/>
      <c r="Y3546" s="78"/>
    </row>
    <row r="3547" spans="1:25" x14ac:dyDescent="0.2">
      <c r="A3547" s="27">
        <f>A3546+1</f>
        <v>3542</v>
      </c>
      <c r="B3547" s="50">
        <f>B3546+3</f>
        <v>44900</v>
      </c>
      <c r="C3547" s="34">
        <v>109.6</v>
      </c>
      <c r="D3547" s="34">
        <v>121.6</v>
      </c>
      <c r="E3547" s="34">
        <v>1.8</v>
      </c>
      <c r="F3547" s="34">
        <v>19.5</v>
      </c>
      <c r="G3547" s="34">
        <v>8.25</v>
      </c>
      <c r="H3547" s="34">
        <v>230.75</v>
      </c>
      <c r="I3547" s="34">
        <v>266</v>
      </c>
      <c r="J3547" s="34"/>
      <c r="K3547" s="24">
        <f t="shared" ref="K3547:K3550" si="976">+D3547*0.92-F3547</f>
        <v>92.372</v>
      </c>
      <c r="L3547" s="34"/>
      <c r="M3547" s="24">
        <v>16.46</v>
      </c>
      <c r="N3547" s="76">
        <f t="shared" si="975"/>
        <v>0.17819252587364137</v>
      </c>
      <c r="O3547" s="34"/>
      <c r="P3547" s="34"/>
      <c r="Q3547" s="34"/>
      <c r="R3547" s="34">
        <v>250</v>
      </c>
      <c r="S3547" s="34">
        <v>299</v>
      </c>
      <c r="T3547" s="34">
        <v>112.15</v>
      </c>
      <c r="U3547" s="34">
        <v>92.1</v>
      </c>
      <c r="V3547" s="34"/>
      <c r="Y3547" s="78"/>
    </row>
    <row r="3548" spans="1:25" x14ac:dyDescent="0.2">
      <c r="A3548" s="27">
        <f t="shared" ref="A3548" si="977">A3547+1</f>
        <v>3543</v>
      </c>
      <c r="B3548" s="50">
        <f>B3547+1</f>
        <v>44901</v>
      </c>
      <c r="C3548" s="34">
        <v>109.7</v>
      </c>
      <c r="D3548" s="34">
        <v>121.7</v>
      </c>
      <c r="E3548" s="34">
        <v>1.8</v>
      </c>
      <c r="F3548" s="34">
        <v>19.5</v>
      </c>
      <c r="G3548" s="34">
        <v>8.4</v>
      </c>
      <c r="H3548" s="34">
        <v>238.25</v>
      </c>
      <c r="I3548" s="34">
        <v>266</v>
      </c>
      <c r="J3548" s="34"/>
      <c r="K3548" s="24">
        <f t="shared" si="976"/>
        <v>92.464000000000013</v>
      </c>
      <c r="L3548" s="34"/>
      <c r="M3548" s="24">
        <v>16.760000000000002</v>
      </c>
      <c r="N3548" s="76">
        <f t="shared" si="975"/>
        <v>0.18125973351790967</v>
      </c>
      <c r="O3548" s="34"/>
      <c r="P3548" s="34"/>
      <c r="Q3548" s="34"/>
      <c r="R3548" s="34">
        <v>257.5</v>
      </c>
      <c r="S3548" s="34">
        <v>299.5</v>
      </c>
      <c r="T3548" s="34">
        <v>112.2</v>
      </c>
      <c r="U3548" s="34">
        <v>91.75</v>
      </c>
      <c r="V3548" s="34"/>
      <c r="Y3548" s="78"/>
    </row>
    <row r="3549" spans="1:25" x14ac:dyDescent="0.2">
      <c r="A3549" s="27">
        <f t="shared" ref="A3549:B3549" si="978">A3548+1</f>
        <v>3544</v>
      </c>
      <c r="B3549" s="50">
        <f t="shared" si="978"/>
        <v>44902</v>
      </c>
      <c r="C3549" s="34">
        <v>107.45</v>
      </c>
      <c r="D3549" s="34">
        <v>119.45</v>
      </c>
      <c r="E3549" s="34">
        <v>1.8</v>
      </c>
      <c r="F3549" s="34">
        <v>19</v>
      </c>
      <c r="G3549" s="34">
        <v>8.75</v>
      </c>
      <c r="H3549" s="34">
        <v>230.25</v>
      </c>
      <c r="I3549" s="34">
        <v>280</v>
      </c>
      <c r="J3549" s="34"/>
      <c r="K3549" s="24">
        <f t="shared" si="976"/>
        <v>90.894000000000005</v>
      </c>
      <c r="L3549" s="34"/>
      <c r="M3549" s="24">
        <v>16.170000000000002</v>
      </c>
      <c r="N3549" s="76">
        <f t="shared" si="975"/>
        <v>0.17789953132219949</v>
      </c>
      <c r="O3549" s="34"/>
      <c r="P3549" s="34"/>
      <c r="Q3549" s="34"/>
      <c r="R3549" s="34">
        <v>249.5</v>
      </c>
      <c r="S3549" s="34">
        <v>317</v>
      </c>
      <c r="T3549" s="34">
        <v>109.9</v>
      </c>
      <c r="U3549" s="34">
        <v>90.3</v>
      </c>
      <c r="V3549" s="34"/>
      <c r="Y3549" s="78"/>
    </row>
    <row r="3550" spans="1:25" x14ac:dyDescent="0.2">
      <c r="A3550" s="27">
        <f t="shared" ref="A3550:B3550" si="979">A3549+1</f>
        <v>3545</v>
      </c>
      <c r="B3550" s="50">
        <f t="shared" si="979"/>
        <v>44903</v>
      </c>
      <c r="C3550" s="34">
        <v>110.7</v>
      </c>
      <c r="D3550" s="34">
        <v>122.7</v>
      </c>
      <c r="E3550" s="34">
        <v>1.85</v>
      </c>
      <c r="F3550" s="34">
        <v>18.75</v>
      </c>
      <c r="G3550" s="34">
        <v>9</v>
      </c>
      <c r="H3550" s="34">
        <v>230.25</v>
      </c>
      <c r="I3550" s="34">
        <v>278</v>
      </c>
      <c r="J3550" s="34"/>
      <c r="K3550" s="24">
        <f t="shared" si="976"/>
        <v>94.134000000000015</v>
      </c>
      <c r="L3550" s="34"/>
      <c r="M3550" s="24">
        <v>16.43</v>
      </c>
      <c r="N3550" s="76">
        <f t="shared" si="975"/>
        <v>0.17453842394883887</v>
      </c>
      <c r="O3550" s="34"/>
      <c r="P3550" s="34"/>
      <c r="Q3550" s="34"/>
      <c r="R3550" s="34">
        <v>249.5</v>
      </c>
      <c r="S3550" s="34">
        <v>315</v>
      </c>
      <c r="T3550" s="34">
        <v>113.45</v>
      </c>
      <c r="U3550" s="34">
        <v>92.8</v>
      </c>
      <c r="V3550" s="34"/>
      <c r="Y3550" s="78"/>
    </row>
    <row r="3551" spans="1:25" x14ac:dyDescent="0.2">
      <c r="A3551" s="27">
        <f t="shared" ref="A3551:B3551" si="980">A3550+1</f>
        <v>3546</v>
      </c>
      <c r="B3551" s="50">
        <f t="shared" si="980"/>
        <v>44904</v>
      </c>
      <c r="C3551" s="34">
        <v>112.4</v>
      </c>
      <c r="D3551" s="34">
        <v>124.4</v>
      </c>
      <c r="E3551" s="34">
        <v>1.85</v>
      </c>
      <c r="F3551" s="34">
        <v>19.149999999999999</v>
      </c>
      <c r="G3551" s="34">
        <v>8.8000000000000007</v>
      </c>
      <c r="H3551" s="34">
        <v>230.25</v>
      </c>
      <c r="I3551" s="34">
        <v>273</v>
      </c>
      <c r="J3551" s="34"/>
      <c r="K3551" s="24">
        <f>+D3551*0.92-F3551</f>
        <v>95.298000000000002</v>
      </c>
      <c r="L3551" s="34"/>
      <c r="M3551" s="24">
        <v>16.940000000000001</v>
      </c>
      <c r="N3551" s="76">
        <f t="shared" ref="N3551:N3555" si="981">+M3551/K3551</f>
        <v>0.17775819009842811</v>
      </c>
      <c r="O3551" s="34"/>
      <c r="P3551" s="34"/>
      <c r="Q3551" s="34"/>
      <c r="R3551" s="34">
        <v>249.5</v>
      </c>
      <c r="S3551" s="34">
        <v>310</v>
      </c>
      <c r="T3551" s="34">
        <v>115.2</v>
      </c>
      <c r="U3551" s="34">
        <v>94.65</v>
      </c>
      <c r="V3551" s="34"/>
      <c r="Y3551" s="78"/>
    </row>
    <row r="3552" spans="1:25" x14ac:dyDescent="0.2">
      <c r="A3552" s="27">
        <f>A3551+1</f>
        <v>3547</v>
      </c>
      <c r="B3552" s="50">
        <f>B3551+3</f>
        <v>44907</v>
      </c>
      <c r="C3552" s="34">
        <v>110.25</v>
      </c>
      <c r="D3552" s="34">
        <v>122.25</v>
      </c>
      <c r="E3552" s="34">
        <v>1.85</v>
      </c>
      <c r="F3552" s="34">
        <v>19</v>
      </c>
      <c r="G3552" s="34">
        <v>8.1999999999999993</v>
      </c>
      <c r="H3552" s="34">
        <v>230.25</v>
      </c>
      <c r="I3552" s="34">
        <v>273</v>
      </c>
      <c r="J3552" s="34"/>
      <c r="K3552" s="24">
        <f t="shared" ref="K3552:K3555" si="982">+D3552*0.92-F3552</f>
        <v>93.47</v>
      </c>
      <c r="L3552" s="34"/>
      <c r="M3552" s="24">
        <v>16.23</v>
      </c>
      <c r="N3552" s="76">
        <f t="shared" si="981"/>
        <v>0.17363860062051997</v>
      </c>
      <c r="O3552" s="34"/>
      <c r="P3552" s="34"/>
      <c r="Q3552" s="34"/>
      <c r="R3552" s="34">
        <v>249.5</v>
      </c>
      <c r="S3552" s="34">
        <v>310</v>
      </c>
      <c r="T3552" s="34">
        <v>113</v>
      </c>
      <c r="U3552" s="34">
        <v>92.75</v>
      </c>
      <c r="V3552" s="34"/>
      <c r="Y3552" s="78"/>
    </row>
    <row r="3553" spans="1:25" x14ac:dyDescent="0.2">
      <c r="A3553" s="27">
        <f t="shared" ref="A3553" si="983">A3552+1</f>
        <v>3548</v>
      </c>
      <c r="B3553" s="50">
        <f>B3552+1</f>
        <v>44908</v>
      </c>
      <c r="C3553" s="34">
        <v>110.3</v>
      </c>
      <c r="D3553" s="34">
        <v>122.3</v>
      </c>
      <c r="E3553" s="34">
        <v>1.85</v>
      </c>
      <c r="F3553" s="34">
        <v>18.75</v>
      </c>
      <c r="G3553" s="34">
        <v>8.0500000000000007</v>
      </c>
      <c r="H3553" s="34">
        <v>230.25</v>
      </c>
      <c r="I3553" s="34">
        <v>273.5</v>
      </c>
      <c r="J3553" s="34"/>
      <c r="K3553" s="24">
        <f t="shared" si="982"/>
        <v>93.766000000000005</v>
      </c>
      <c r="L3553" s="34"/>
      <c r="M3553" s="24">
        <v>16.18</v>
      </c>
      <c r="N3553" s="76">
        <f t="shared" si="981"/>
        <v>0.17255721690164877</v>
      </c>
      <c r="O3553" s="34"/>
      <c r="P3553" s="34"/>
      <c r="Q3553" s="34"/>
      <c r="R3553" s="34">
        <v>249.5</v>
      </c>
      <c r="S3553" s="34">
        <v>310.5</v>
      </c>
      <c r="T3553" s="34">
        <v>113.05</v>
      </c>
      <c r="U3553" s="34">
        <v>92.75</v>
      </c>
      <c r="V3553" s="34"/>
      <c r="Y3553" s="78"/>
    </row>
    <row r="3554" spans="1:25" x14ac:dyDescent="0.2">
      <c r="A3554" s="27">
        <f t="shared" ref="A3554:B3554" si="984">A3553+1</f>
        <v>3549</v>
      </c>
      <c r="B3554" s="50">
        <f t="shared" si="984"/>
        <v>44909</v>
      </c>
      <c r="C3554" s="34">
        <v>109.75</v>
      </c>
      <c r="D3554" s="34">
        <v>121.75</v>
      </c>
      <c r="E3554" s="34">
        <v>1.8</v>
      </c>
      <c r="F3554" s="34">
        <v>18.5</v>
      </c>
      <c r="G3554" s="34">
        <v>8</v>
      </c>
      <c r="H3554" s="34">
        <v>230.25</v>
      </c>
      <c r="I3554" s="34">
        <v>274</v>
      </c>
      <c r="J3554" s="34"/>
      <c r="K3554" s="24">
        <f t="shared" si="982"/>
        <v>93.51</v>
      </c>
      <c r="L3554" s="34"/>
      <c r="M3554" s="24">
        <v>16.41</v>
      </c>
      <c r="N3554" s="76">
        <f t="shared" si="981"/>
        <v>0.1754892524863651</v>
      </c>
      <c r="O3554" s="34"/>
      <c r="P3554" s="34"/>
      <c r="Q3554" s="34"/>
      <c r="R3554" s="34">
        <v>249.5</v>
      </c>
      <c r="S3554" s="34">
        <v>311</v>
      </c>
      <c r="T3554" s="34">
        <v>112.5</v>
      </c>
      <c r="U3554" s="34">
        <v>91.6</v>
      </c>
      <c r="V3554" s="34"/>
      <c r="Y3554" s="78"/>
    </row>
    <row r="3555" spans="1:25" x14ac:dyDescent="0.2">
      <c r="A3555" s="27">
        <f t="shared" ref="A3555:B3555" si="985">A3554+1</f>
        <v>3550</v>
      </c>
      <c r="B3555" s="50">
        <f t="shared" si="985"/>
        <v>44910</v>
      </c>
      <c r="C3555" s="34">
        <v>113.15</v>
      </c>
      <c r="D3555" s="34">
        <v>125.35</v>
      </c>
      <c r="E3555" s="34">
        <v>1.9</v>
      </c>
      <c r="F3555" s="34">
        <v>20.5</v>
      </c>
      <c r="G3555" s="34">
        <v>8.65</v>
      </c>
      <c r="H3555" s="34">
        <v>238.5</v>
      </c>
      <c r="I3555" s="34">
        <v>274</v>
      </c>
      <c r="J3555" s="34"/>
      <c r="K3555" s="24">
        <f t="shared" si="982"/>
        <v>94.822000000000003</v>
      </c>
      <c r="L3555" s="34"/>
      <c r="M3555" s="24">
        <v>16.399999999999999</v>
      </c>
      <c r="N3555" s="76">
        <f t="shared" si="981"/>
        <v>0.17295564320516335</v>
      </c>
      <c r="O3555" s="34"/>
      <c r="P3555" s="34"/>
      <c r="Q3555" s="34"/>
      <c r="R3555" s="34">
        <v>257.75</v>
      </c>
      <c r="S3555" s="34">
        <v>311</v>
      </c>
      <c r="T3555" s="34">
        <v>115.95</v>
      </c>
      <c r="U3555" s="34">
        <v>94.55</v>
      </c>
      <c r="V3555" s="34"/>
      <c r="Y3555" s="78"/>
    </row>
    <row r="3556" spans="1:25" x14ac:dyDescent="0.2">
      <c r="A3556" s="27">
        <f t="shared" ref="A3556:B3556" si="986">A3555+1</f>
        <v>3551</v>
      </c>
      <c r="B3556" s="50">
        <f t="shared" si="986"/>
        <v>44911</v>
      </c>
      <c r="C3556" s="34">
        <v>112.7</v>
      </c>
      <c r="D3556" s="34">
        <v>124.9</v>
      </c>
      <c r="E3556" s="34">
        <v>1.85</v>
      </c>
      <c r="F3556" s="34">
        <v>20.3</v>
      </c>
      <c r="G3556" s="34">
        <v>8.5</v>
      </c>
      <c r="H3556" s="34">
        <v>238.5</v>
      </c>
      <c r="I3556" s="34">
        <v>274</v>
      </c>
      <c r="J3556" s="34"/>
      <c r="K3556" s="24">
        <f>+D3556*0.92-F3556</f>
        <v>94.608000000000018</v>
      </c>
      <c r="L3556" s="34"/>
      <c r="M3556" s="24">
        <v>16.07</v>
      </c>
      <c r="N3556" s="76">
        <f t="shared" ref="N3556:N3560" si="987">+M3556/K3556</f>
        <v>0.16985878572636562</v>
      </c>
      <c r="O3556" s="34"/>
      <c r="P3556" s="34"/>
      <c r="Q3556" s="34"/>
      <c r="R3556" s="34">
        <v>257.75</v>
      </c>
      <c r="S3556" s="34">
        <v>311</v>
      </c>
      <c r="T3556" s="34">
        <v>115.5</v>
      </c>
      <c r="U3556" s="34">
        <v>94.25</v>
      </c>
      <c r="V3556" s="34"/>
      <c r="Y3556" s="78"/>
    </row>
    <row r="3557" spans="1:25" x14ac:dyDescent="0.2">
      <c r="A3557" s="27">
        <f>A3556+1</f>
        <v>3552</v>
      </c>
      <c r="B3557" s="50">
        <f>B3556+3</f>
        <v>44914</v>
      </c>
      <c r="C3557" s="34">
        <v>109.2</v>
      </c>
      <c r="D3557" s="34">
        <v>121.4</v>
      </c>
      <c r="E3557" s="34">
        <v>1.8</v>
      </c>
      <c r="F3557" s="34">
        <v>20.6</v>
      </c>
      <c r="G3557" s="34">
        <v>8</v>
      </c>
      <c r="H3557" s="34">
        <v>235.25</v>
      </c>
      <c r="I3557" s="34">
        <v>274</v>
      </c>
      <c r="J3557" s="34"/>
      <c r="K3557" s="24">
        <f t="shared" ref="K3557:K3560" si="988">+D3557*0.92-F3557</f>
        <v>91.088000000000022</v>
      </c>
      <c r="L3557" s="34"/>
      <c r="M3557" s="24">
        <v>16.100000000000001</v>
      </c>
      <c r="N3557" s="76">
        <f t="shared" si="987"/>
        <v>0.1767521517653258</v>
      </c>
      <c r="O3557" s="34"/>
      <c r="P3557" s="34"/>
      <c r="Q3557" s="34"/>
      <c r="R3557" s="34">
        <v>254.5</v>
      </c>
      <c r="S3557" s="34">
        <v>311</v>
      </c>
      <c r="T3557" s="34">
        <v>111.95</v>
      </c>
      <c r="U3557" s="34">
        <v>90.95</v>
      </c>
      <c r="V3557" s="34"/>
      <c r="Y3557" s="78"/>
    </row>
    <row r="3558" spans="1:25" x14ac:dyDescent="0.2">
      <c r="A3558" s="27">
        <f t="shared" ref="A3558" si="989">A3557+1</f>
        <v>3553</v>
      </c>
      <c r="B3558" s="50">
        <f>B3557+1</f>
        <v>44915</v>
      </c>
      <c r="C3558" s="34">
        <v>110.5</v>
      </c>
      <c r="D3558" s="34">
        <v>122.7</v>
      </c>
      <c r="E3558" s="34">
        <v>1.85</v>
      </c>
      <c r="F3558" s="34">
        <v>21</v>
      </c>
      <c r="G3558" s="34">
        <v>8.15</v>
      </c>
      <c r="H3558" s="34">
        <v>246.5</v>
      </c>
      <c r="I3558" s="34">
        <v>274</v>
      </c>
      <c r="J3558" s="34"/>
      <c r="K3558" s="24">
        <f t="shared" si="988"/>
        <v>91.884000000000015</v>
      </c>
      <c r="L3558" s="34"/>
      <c r="M3558" s="24">
        <v>16.440000000000001</v>
      </c>
      <c r="N3558" s="76">
        <f t="shared" si="987"/>
        <v>0.17892124853075617</v>
      </c>
      <c r="O3558" s="34"/>
      <c r="P3558" s="34"/>
      <c r="Q3558" s="34"/>
      <c r="R3558" s="34">
        <v>265.75</v>
      </c>
      <c r="S3558" s="34">
        <v>311</v>
      </c>
      <c r="T3558" s="34">
        <v>113.25</v>
      </c>
      <c r="U3558" s="34">
        <v>93</v>
      </c>
      <c r="V3558" s="34"/>
      <c r="Y3558" s="78"/>
    </row>
    <row r="3559" spans="1:25" x14ac:dyDescent="0.2">
      <c r="A3559" s="27">
        <f t="shared" ref="A3559:B3559" si="990">A3558+1</f>
        <v>3554</v>
      </c>
      <c r="B3559" s="50">
        <f t="shared" si="990"/>
        <v>44916</v>
      </c>
      <c r="C3559" s="34">
        <v>114.25</v>
      </c>
      <c r="D3559" s="34">
        <v>127.1</v>
      </c>
      <c r="E3559" s="34">
        <v>1.9</v>
      </c>
      <c r="F3559" s="34">
        <v>24</v>
      </c>
      <c r="G3559" s="34">
        <v>9.15</v>
      </c>
      <c r="H3559" s="34">
        <v>246.5</v>
      </c>
      <c r="I3559" s="34">
        <v>274</v>
      </c>
      <c r="J3559" s="34"/>
      <c r="K3559" s="24">
        <f t="shared" si="988"/>
        <v>92.932000000000002</v>
      </c>
      <c r="L3559" s="34"/>
      <c r="M3559" s="24">
        <v>16.59</v>
      </c>
      <c r="N3559" s="76">
        <f t="shared" si="987"/>
        <v>0.17851762579090086</v>
      </c>
      <c r="O3559" s="34"/>
      <c r="P3559" s="34"/>
      <c r="Q3559" s="34"/>
      <c r="R3559" s="34">
        <v>265.75</v>
      </c>
      <c r="S3559" s="34">
        <v>311</v>
      </c>
      <c r="T3559" s="34">
        <v>117.05</v>
      </c>
      <c r="U3559" s="34">
        <v>97</v>
      </c>
      <c r="V3559" s="34"/>
      <c r="Y3559" s="78"/>
    </row>
    <row r="3560" spans="1:25" x14ac:dyDescent="0.2">
      <c r="A3560" s="27">
        <f t="shared" ref="A3560:B3560" si="991">A3559+1</f>
        <v>3555</v>
      </c>
      <c r="B3560" s="50">
        <f t="shared" si="991"/>
        <v>44917</v>
      </c>
      <c r="C3560" s="34">
        <v>111.65</v>
      </c>
      <c r="D3560" s="34">
        <v>124.65</v>
      </c>
      <c r="E3560" s="34">
        <v>1.85</v>
      </c>
      <c r="F3560" s="34">
        <v>23</v>
      </c>
      <c r="G3560" s="34">
        <v>8.5</v>
      </c>
      <c r="H3560" s="34">
        <v>259.75</v>
      </c>
      <c r="I3560" s="34">
        <v>275</v>
      </c>
      <c r="J3560" s="34"/>
      <c r="K3560" s="24">
        <f t="shared" si="988"/>
        <v>91.678000000000011</v>
      </c>
      <c r="L3560" s="34"/>
      <c r="M3560" s="24">
        <v>16.54</v>
      </c>
      <c r="N3560" s="76">
        <f t="shared" si="987"/>
        <v>0.18041405789829618</v>
      </c>
      <c r="O3560" s="34"/>
      <c r="P3560" s="34"/>
      <c r="Q3560" s="34"/>
      <c r="R3560" s="34">
        <v>279</v>
      </c>
      <c r="S3560" s="34">
        <v>312</v>
      </c>
      <c r="T3560" s="34">
        <v>114.4</v>
      </c>
      <c r="U3560" s="34">
        <v>94.5</v>
      </c>
      <c r="V3560" s="34"/>
      <c r="Y3560" s="78"/>
    </row>
    <row r="3561" spans="1:25" x14ac:dyDescent="0.2">
      <c r="A3561" s="27">
        <f t="shared" ref="A3561:B3561" si="992">A3560+1</f>
        <v>3556</v>
      </c>
      <c r="B3561" s="50">
        <f t="shared" si="992"/>
        <v>44918</v>
      </c>
      <c r="C3561" s="34">
        <v>112.5</v>
      </c>
      <c r="D3561" s="34">
        <v>125.5</v>
      </c>
      <c r="E3561" s="34">
        <v>1.85</v>
      </c>
      <c r="F3561" s="34">
        <v>22</v>
      </c>
      <c r="G3561" s="34">
        <v>8.5</v>
      </c>
      <c r="H3561" s="34">
        <v>266.60000000000002</v>
      </c>
      <c r="I3561" s="34">
        <v>278</v>
      </c>
      <c r="J3561" s="34"/>
      <c r="K3561" s="24">
        <f>+D3561*0.92-F3561</f>
        <v>93.460000000000008</v>
      </c>
      <c r="L3561" s="34"/>
      <c r="M3561" s="24">
        <v>16.690000000000001</v>
      </c>
      <c r="N3561" s="76">
        <f t="shared" ref="N3561:N3565" si="993">+M3561/K3561</f>
        <v>0.17857907126043226</v>
      </c>
      <c r="O3561" s="34"/>
      <c r="P3561" s="34"/>
      <c r="Q3561" s="34"/>
      <c r="R3561" s="34">
        <v>285.75</v>
      </c>
      <c r="S3561" s="34">
        <v>315</v>
      </c>
      <c r="T3561" s="34">
        <v>115.45</v>
      </c>
      <c r="U3561" s="34">
        <v>95.3</v>
      </c>
      <c r="V3561" s="34"/>
      <c r="Y3561" s="78"/>
    </row>
    <row r="3562" spans="1:25" x14ac:dyDescent="0.2">
      <c r="A3562" s="27">
        <f>A3561+1</f>
        <v>3557</v>
      </c>
      <c r="B3562" s="50">
        <f>B3561+3</f>
        <v>44921</v>
      </c>
      <c r="C3562" s="34">
        <v>112.5</v>
      </c>
      <c r="D3562" s="34">
        <v>125.5</v>
      </c>
      <c r="E3562" s="34">
        <v>1.8</v>
      </c>
      <c r="F3562" s="34">
        <v>22</v>
      </c>
      <c r="G3562" s="34">
        <v>8.5</v>
      </c>
      <c r="H3562" s="34">
        <v>266.60000000000002</v>
      </c>
      <c r="I3562" s="34">
        <v>278</v>
      </c>
      <c r="J3562" s="34"/>
      <c r="K3562" s="24">
        <f t="shared" ref="K3562:K3565" si="994">+D3562*0.92-F3562</f>
        <v>93.460000000000008</v>
      </c>
      <c r="L3562" s="34"/>
      <c r="M3562" s="24">
        <v>16.690000000000001</v>
      </c>
      <c r="N3562" s="76">
        <f t="shared" si="993"/>
        <v>0.17857907126043226</v>
      </c>
      <c r="O3562" s="34"/>
      <c r="P3562" s="34"/>
      <c r="Q3562" s="34"/>
      <c r="R3562" s="34">
        <v>285.75</v>
      </c>
      <c r="S3562" s="34">
        <v>315</v>
      </c>
      <c r="T3562" s="34">
        <v>115.45</v>
      </c>
      <c r="U3562" s="34">
        <v>95.3</v>
      </c>
      <c r="V3562" s="34"/>
      <c r="Y3562" s="78"/>
    </row>
    <row r="3563" spans="1:25" x14ac:dyDescent="0.2">
      <c r="A3563" s="27">
        <f t="shared" ref="A3563" si="995">A3562+1</f>
        <v>3558</v>
      </c>
      <c r="B3563" s="50">
        <f>B3562+1</f>
        <v>44922</v>
      </c>
      <c r="C3563" s="34">
        <v>114.65</v>
      </c>
      <c r="D3563" s="34">
        <v>127.3</v>
      </c>
      <c r="E3563" s="34">
        <v>1.9</v>
      </c>
      <c r="F3563" s="34">
        <v>19.149999999999999</v>
      </c>
      <c r="G3563" s="34">
        <v>8.3000000000000007</v>
      </c>
      <c r="H3563" s="34">
        <v>266.60000000000002</v>
      </c>
      <c r="I3563" s="34">
        <v>278</v>
      </c>
      <c r="J3563" s="34"/>
      <c r="K3563" s="24">
        <f t="shared" si="994"/>
        <v>97.966000000000008</v>
      </c>
      <c r="L3563" s="34"/>
      <c r="M3563" s="24">
        <v>16.88</v>
      </c>
      <c r="N3563" s="76">
        <f t="shared" si="993"/>
        <v>0.17230467713288281</v>
      </c>
      <c r="O3563" s="34"/>
      <c r="P3563" s="34"/>
      <c r="Q3563" s="34"/>
      <c r="R3563" s="34">
        <v>285.75</v>
      </c>
      <c r="S3563" s="34">
        <v>315</v>
      </c>
      <c r="T3563" s="34">
        <v>117.6</v>
      </c>
      <c r="U3563" s="34">
        <v>96.45</v>
      </c>
      <c r="V3563" s="34"/>
      <c r="Y3563" s="78"/>
    </row>
    <row r="3564" spans="1:25" x14ac:dyDescent="0.2">
      <c r="A3564" s="27">
        <f t="shared" ref="A3564:B3564" si="996">A3563+1</f>
        <v>3559</v>
      </c>
      <c r="B3564" s="50">
        <f t="shared" si="996"/>
        <v>44923</v>
      </c>
      <c r="C3564" s="34">
        <v>114.75</v>
      </c>
      <c r="D3564" s="34">
        <v>127.4</v>
      </c>
      <c r="E3564" s="34">
        <v>1.9</v>
      </c>
      <c r="F3564" s="34">
        <v>19.149999999999999</v>
      </c>
      <c r="G3564" s="34">
        <v>8.0500000000000007</v>
      </c>
      <c r="H3564" s="34">
        <v>266.60000000000002</v>
      </c>
      <c r="I3564" s="34">
        <v>280</v>
      </c>
      <c r="J3564" s="34"/>
      <c r="K3564" s="24">
        <f t="shared" si="994"/>
        <v>98.058000000000021</v>
      </c>
      <c r="L3564" s="34"/>
      <c r="M3564" s="24">
        <v>16.920000000000002</v>
      </c>
      <c r="N3564" s="76">
        <f t="shared" si="993"/>
        <v>0.17255093924004158</v>
      </c>
      <c r="O3564" s="34"/>
      <c r="P3564" s="34"/>
      <c r="Q3564" s="34"/>
      <c r="R3564" s="34">
        <v>285.75</v>
      </c>
      <c r="S3564" s="34">
        <v>315</v>
      </c>
      <c r="T3564" s="34">
        <v>117.7</v>
      </c>
      <c r="U3564" s="34">
        <v>96.45</v>
      </c>
      <c r="V3564" s="34"/>
      <c r="Y3564" s="78"/>
    </row>
    <row r="3565" spans="1:25" x14ac:dyDescent="0.2">
      <c r="A3565" s="27">
        <f t="shared" ref="A3565:B3565" si="997">A3564+1</f>
        <v>3560</v>
      </c>
      <c r="B3565" s="50">
        <f t="shared" si="997"/>
        <v>44924</v>
      </c>
      <c r="C3565" s="34">
        <v>115.55</v>
      </c>
      <c r="D3565" s="34">
        <v>128.19999999999999</v>
      </c>
      <c r="E3565" s="34">
        <v>1.9</v>
      </c>
      <c r="F3565" s="34">
        <v>19.149999999999999</v>
      </c>
      <c r="G3565" s="34">
        <v>7.85</v>
      </c>
      <c r="H3565" s="34">
        <v>265.75</v>
      </c>
      <c r="I3565" s="34">
        <v>280</v>
      </c>
      <c r="J3565" s="34"/>
      <c r="K3565" s="24">
        <f t="shared" si="994"/>
        <v>98.793999999999983</v>
      </c>
      <c r="L3565" s="34"/>
      <c r="M3565" s="24">
        <v>16.88</v>
      </c>
      <c r="N3565" s="76">
        <f t="shared" si="993"/>
        <v>0.17086057857764644</v>
      </c>
      <c r="O3565" s="34"/>
      <c r="P3565" s="34"/>
      <c r="Q3565" s="34"/>
      <c r="R3565" s="34">
        <v>285.25</v>
      </c>
      <c r="S3565" s="34">
        <v>315</v>
      </c>
      <c r="T3565" s="34">
        <v>118.55</v>
      </c>
      <c r="U3565" s="34">
        <v>97.6</v>
      </c>
      <c r="V3565" s="34"/>
      <c r="Y3565" s="78"/>
    </row>
    <row r="3566" spans="1:25" x14ac:dyDescent="0.2">
      <c r="A3566" s="27">
        <f t="shared" ref="A3566:B3566" si="998">A3565+1</f>
        <v>3561</v>
      </c>
      <c r="B3566" s="50">
        <f t="shared" si="998"/>
        <v>44925</v>
      </c>
      <c r="C3566" s="34">
        <v>117.35</v>
      </c>
      <c r="D3566" s="34">
        <v>130.9</v>
      </c>
      <c r="E3566" s="34">
        <v>1.95</v>
      </c>
      <c r="F3566" s="34">
        <v>19</v>
      </c>
      <c r="G3566" s="34">
        <v>7.75</v>
      </c>
      <c r="H3566" s="34">
        <v>275</v>
      </c>
      <c r="I3566" s="34">
        <v>280</v>
      </c>
      <c r="J3566" s="34"/>
      <c r="K3566" s="24">
        <f>+D3566*0.92-F3566</f>
        <v>101.42800000000001</v>
      </c>
      <c r="L3566" s="34"/>
      <c r="M3566" s="24">
        <v>16.97</v>
      </c>
      <c r="N3566" s="76">
        <f t="shared" ref="N3566:N3570" si="999">+M3566/K3566</f>
        <v>0.16731080175099575</v>
      </c>
      <c r="O3566" s="34"/>
      <c r="P3566" s="34"/>
      <c r="Q3566" s="34"/>
      <c r="R3566" s="34">
        <v>294.5</v>
      </c>
      <c r="S3566" s="34">
        <v>315</v>
      </c>
      <c r="T3566" s="34">
        <v>120.65</v>
      </c>
      <c r="U3566" s="34">
        <v>98.15</v>
      </c>
      <c r="V3566" s="34"/>
      <c r="Y3566" s="78"/>
    </row>
    <row r="3567" spans="1:25" x14ac:dyDescent="0.2">
      <c r="A3567" s="27">
        <f>A3566+1</f>
        <v>3562</v>
      </c>
      <c r="B3567" s="50">
        <f>B3566+3</f>
        <v>44928</v>
      </c>
      <c r="C3567" s="34">
        <v>117.35</v>
      </c>
      <c r="D3567" s="34">
        <v>130.9</v>
      </c>
      <c r="E3567" s="34">
        <f>+E3566</f>
        <v>1.95</v>
      </c>
      <c r="F3567" s="34">
        <v>19</v>
      </c>
      <c r="G3567" s="34">
        <v>7.75</v>
      </c>
      <c r="H3567" s="34">
        <v>275</v>
      </c>
      <c r="I3567" s="34">
        <v>280</v>
      </c>
      <c r="J3567" s="34"/>
      <c r="K3567" s="24">
        <f t="shared" ref="K3567:K3570" si="1000">+D3567*0.92-F3567</f>
        <v>101.42800000000001</v>
      </c>
      <c r="L3567" s="34"/>
      <c r="M3567" s="24">
        <v>16.97</v>
      </c>
      <c r="N3567" s="76">
        <f t="shared" si="999"/>
        <v>0.16731080175099575</v>
      </c>
      <c r="O3567" s="34"/>
      <c r="P3567" s="34"/>
      <c r="Q3567" s="34"/>
      <c r="R3567" s="34">
        <v>294.5</v>
      </c>
      <c r="S3567" s="34">
        <v>315</v>
      </c>
      <c r="T3567" s="34">
        <v>120.65</v>
      </c>
      <c r="U3567" s="34">
        <v>98.15</v>
      </c>
      <c r="V3567" s="34"/>
      <c r="Y3567" s="78"/>
    </row>
    <row r="3568" spans="1:25" x14ac:dyDescent="0.2">
      <c r="A3568" s="27">
        <f t="shared" ref="A3568" si="1001">A3567+1</f>
        <v>3563</v>
      </c>
      <c r="B3568" s="50">
        <f>B3567+1</f>
        <v>44929</v>
      </c>
      <c r="C3568" s="34">
        <v>117.65</v>
      </c>
      <c r="D3568" s="34">
        <v>130.9</v>
      </c>
      <c r="E3568" s="34">
        <v>1.95</v>
      </c>
      <c r="F3568" s="34">
        <v>19</v>
      </c>
      <c r="G3568" s="34">
        <v>7.45</v>
      </c>
      <c r="H3568" s="34">
        <v>275</v>
      </c>
      <c r="I3568" s="34">
        <v>280</v>
      </c>
      <c r="J3568" s="34"/>
      <c r="K3568" s="24">
        <f t="shared" si="1000"/>
        <v>101.42800000000001</v>
      </c>
      <c r="L3568" s="34"/>
      <c r="M3568" s="24">
        <v>16.350000000000001</v>
      </c>
      <c r="N3568" s="76">
        <f t="shared" si="999"/>
        <v>0.16119809125685214</v>
      </c>
      <c r="O3568" s="34"/>
      <c r="P3568" s="34"/>
      <c r="Q3568" s="34"/>
      <c r="R3568" s="34">
        <v>294.5</v>
      </c>
      <c r="S3568" s="34">
        <v>315</v>
      </c>
      <c r="T3568" s="34">
        <v>120.95</v>
      </c>
      <c r="U3568" s="34">
        <v>98.4</v>
      </c>
      <c r="V3568" s="34"/>
      <c r="Y3568" s="78"/>
    </row>
    <row r="3569" spans="1:25" x14ac:dyDescent="0.2">
      <c r="A3569" s="27">
        <f t="shared" ref="A3569:B3569" si="1002">A3568+1</f>
        <v>3564</v>
      </c>
      <c r="B3569" s="50">
        <f t="shared" si="1002"/>
        <v>44930</v>
      </c>
      <c r="C3569" s="34">
        <v>117</v>
      </c>
      <c r="D3569" s="34">
        <v>130</v>
      </c>
      <c r="E3569" s="34">
        <v>1.95</v>
      </c>
      <c r="F3569" s="34">
        <v>18.75</v>
      </c>
      <c r="G3569" s="34">
        <v>7.15</v>
      </c>
      <c r="H3569" s="34">
        <v>280.5</v>
      </c>
      <c r="I3569" s="34">
        <v>280</v>
      </c>
      <c r="J3569" s="34"/>
      <c r="K3569" s="24">
        <f t="shared" si="1000"/>
        <v>100.85000000000001</v>
      </c>
      <c r="L3569" s="34"/>
      <c r="M3569" s="24">
        <v>16.55</v>
      </c>
      <c r="N3569" s="76">
        <f t="shared" si="999"/>
        <v>0.16410510659395142</v>
      </c>
      <c r="O3569" s="34"/>
      <c r="P3569" s="34"/>
      <c r="Q3569" s="34"/>
      <c r="R3569" s="34">
        <v>302</v>
      </c>
      <c r="S3569" s="34">
        <v>315</v>
      </c>
      <c r="T3569" s="34">
        <v>120.3</v>
      </c>
      <c r="U3569" s="34">
        <v>97.55</v>
      </c>
      <c r="V3569" s="34"/>
      <c r="Y3569" s="78"/>
    </row>
    <row r="3570" spans="1:25" x14ac:dyDescent="0.2">
      <c r="A3570" s="27">
        <f t="shared" ref="A3570:B3570" si="1003">A3569+1</f>
        <v>3565</v>
      </c>
      <c r="B3570" s="50">
        <f t="shared" si="1003"/>
        <v>44931</v>
      </c>
      <c r="C3570" s="34">
        <v>117.2</v>
      </c>
      <c r="D3570" s="34">
        <v>130.19999999999999</v>
      </c>
      <c r="E3570" s="34">
        <v>1.95</v>
      </c>
      <c r="F3570" s="34">
        <v>18.25</v>
      </c>
      <c r="G3570" s="34">
        <v>7.2</v>
      </c>
      <c r="H3570" s="34">
        <v>282.5</v>
      </c>
      <c r="I3570" s="34">
        <v>279</v>
      </c>
      <c r="J3570" s="34"/>
      <c r="K3570" s="24">
        <f t="shared" si="1000"/>
        <v>101.53399999999999</v>
      </c>
      <c r="L3570" s="34"/>
      <c r="M3570" s="24">
        <v>17.09</v>
      </c>
      <c r="N3570" s="76">
        <f t="shared" si="999"/>
        <v>0.16831800185159651</v>
      </c>
      <c r="O3570" s="34"/>
      <c r="P3570" s="34"/>
      <c r="Q3570" s="34"/>
      <c r="R3570" s="34">
        <v>304</v>
      </c>
      <c r="S3570" s="34">
        <v>314</v>
      </c>
      <c r="T3570" s="34">
        <v>120.95</v>
      </c>
      <c r="U3570" s="34">
        <v>97.6</v>
      </c>
      <c r="V3570" s="34"/>
      <c r="Y3570" s="78"/>
    </row>
    <row r="3571" spans="1:25" x14ac:dyDescent="0.2">
      <c r="A3571" s="27">
        <f t="shared" ref="A3571:B3571" si="1004">A3570+1</f>
        <v>3566</v>
      </c>
      <c r="B3571" s="50">
        <f t="shared" si="1004"/>
        <v>44932</v>
      </c>
      <c r="C3571" s="34">
        <v>119.8</v>
      </c>
      <c r="D3571" s="34">
        <v>132.80000000000001</v>
      </c>
      <c r="E3571" s="34">
        <v>2</v>
      </c>
      <c r="F3571" s="34">
        <v>18.25</v>
      </c>
      <c r="G3571" s="34">
        <v>7.15</v>
      </c>
      <c r="H3571" s="34">
        <v>292.25</v>
      </c>
      <c r="I3571" s="34">
        <v>279</v>
      </c>
      <c r="J3571" s="34"/>
      <c r="K3571" s="24">
        <f>+D3571*0.92-F3571</f>
        <v>103.92600000000002</v>
      </c>
      <c r="L3571" s="34"/>
      <c r="M3571" s="24">
        <v>17.66</v>
      </c>
      <c r="N3571" s="76">
        <f t="shared" ref="N3571:N3575" si="1005">+M3571/K3571</f>
        <v>0.16992860304447394</v>
      </c>
      <c r="O3571" s="34"/>
      <c r="P3571" s="34"/>
      <c r="Q3571" s="34"/>
      <c r="R3571" s="34">
        <v>313.75</v>
      </c>
      <c r="S3571" s="34">
        <v>314</v>
      </c>
      <c r="T3571" s="34">
        <v>123.6</v>
      </c>
      <c r="U3571" s="34">
        <v>99.35</v>
      </c>
      <c r="V3571" s="34"/>
      <c r="Y3571" s="78"/>
    </row>
    <row r="3572" spans="1:25" x14ac:dyDescent="0.2">
      <c r="A3572" s="27">
        <f>A3571+1</f>
        <v>3567</v>
      </c>
      <c r="B3572" s="50">
        <f>B3571+3</f>
        <v>44935</v>
      </c>
      <c r="C3572" s="34">
        <v>118.7</v>
      </c>
      <c r="D3572" s="34">
        <v>131.9</v>
      </c>
      <c r="E3572" s="34">
        <v>1.95</v>
      </c>
      <c r="F3572" s="34">
        <v>19</v>
      </c>
      <c r="G3572" s="34">
        <v>7.3</v>
      </c>
      <c r="H3572" s="34">
        <v>292.25</v>
      </c>
      <c r="I3572" s="34">
        <v>279</v>
      </c>
      <c r="J3572" s="34"/>
      <c r="K3572" s="24">
        <f t="shared" ref="K3572:K3575" si="1006">+D3572*0.92-F3572</f>
        <v>102.34800000000001</v>
      </c>
      <c r="L3572" s="34"/>
      <c r="M3572" s="24">
        <v>17.52</v>
      </c>
      <c r="N3572" s="76">
        <f t="shared" si="1005"/>
        <v>0.17118067768788836</v>
      </c>
      <c r="O3572" s="34"/>
      <c r="P3572" s="34"/>
      <c r="Q3572" s="34"/>
      <c r="R3572" s="34">
        <v>313.75</v>
      </c>
      <c r="S3572" s="34">
        <v>314</v>
      </c>
      <c r="T3572" s="34">
        <v>122.5</v>
      </c>
      <c r="U3572" s="34">
        <v>98.85</v>
      </c>
      <c r="V3572" s="34"/>
      <c r="Y3572" s="78"/>
    </row>
    <row r="3573" spans="1:25" x14ac:dyDescent="0.2">
      <c r="A3573" s="27">
        <f t="shared" ref="A3573" si="1007">A3572+1</f>
        <v>3568</v>
      </c>
      <c r="B3573" s="50">
        <f>B3572+1</f>
        <v>44936</v>
      </c>
      <c r="C3573" s="34">
        <v>122.15</v>
      </c>
      <c r="D3573" s="34">
        <v>136</v>
      </c>
      <c r="E3573" s="34">
        <v>2</v>
      </c>
      <c r="F3573" s="34">
        <v>18.5</v>
      </c>
      <c r="G3573" s="34">
        <v>7.05</v>
      </c>
      <c r="H3573" s="34">
        <v>291.75</v>
      </c>
      <c r="I3573" s="34">
        <v>279</v>
      </c>
      <c r="J3573" s="34"/>
      <c r="K3573" s="24">
        <f t="shared" si="1006"/>
        <v>106.62</v>
      </c>
      <c r="L3573" s="34"/>
      <c r="M3573" s="24">
        <v>17.96</v>
      </c>
      <c r="N3573" s="76">
        <f t="shared" si="1005"/>
        <v>0.16844869630463327</v>
      </c>
      <c r="O3573" s="34"/>
      <c r="P3573" s="34"/>
      <c r="Q3573" s="34"/>
      <c r="R3573" s="34">
        <v>313.25</v>
      </c>
      <c r="S3573" s="34">
        <v>314</v>
      </c>
      <c r="T3573" s="34">
        <v>126</v>
      </c>
      <c r="U3573" s="34">
        <v>103.45</v>
      </c>
      <c r="V3573" s="34"/>
      <c r="Y3573" s="78"/>
    </row>
    <row r="3574" spans="1:25" x14ac:dyDescent="0.2">
      <c r="A3574" s="27">
        <f t="shared" ref="A3574:B3574" si="1008">A3573+1</f>
        <v>3569</v>
      </c>
      <c r="B3574" s="50">
        <f t="shared" si="1008"/>
        <v>44937</v>
      </c>
      <c r="C3574" s="34">
        <v>124</v>
      </c>
      <c r="D3574" s="34">
        <v>137.85</v>
      </c>
      <c r="E3574" s="34">
        <v>2.0499999999999998</v>
      </c>
      <c r="F3574" s="34">
        <v>18.25</v>
      </c>
      <c r="G3574" s="34">
        <v>6.95</v>
      </c>
      <c r="H3574" s="34">
        <v>278.75</v>
      </c>
      <c r="I3574" s="34">
        <v>279</v>
      </c>
      <c r="J3574" s="34"/>
      <c r="K3574" s="24">
        <f t="shared" si="1006"/>
        <v>108.572</v>
      </c>
      <c r="L3574" s="34"/>
      <c r="M3574" s="24">
        <v>17.899999999999999</v>
      </c>
      <c r="N3574" s="76">
        <f t="shared" si="1005"/>
        <v>0.16486755332866668</v>
      </c>
      <c r="O3574" s="34"/>
      <c r="P3574" s="34"/>
      <c r="Q3574" s="34"/>
      <c r="R3574" s="34">
        <v>300.25</v>
      </c>
      <c r="S3574" s="34">
        <v>314</v>
      </c>
      <c r="T3574" s="34">
        <v>129</v>
      </c>
      <c r="U3574" s="34">
        <v>104.3</v>
      </c>
      <c r="V3574" s="34"/>
      <c r="Y3574" s="78"/>
    </row>
    <row r="3575" spans="1:25" x14ac:dyDescent="0.2">
      <c r="A3575" s="27">
        <f t="shared" ref="A3575:B3575" si="1009">A3574+1</f>
        <v>3570</v>
      </c>
      <c r="B3575" s="50">
        <f t="shared" si="1009"/>
        <v>44938</v>
      </c>
      <c r="C3575" s="34">
        <v>123.65</v>
      </c>
      <c r="D3575" s="34">
        <v>137.5</v>
      </c>
      <c r="E3575" s="34">
        <v>2.0499999999999998</v>
      </c>
      <c r="F3575" s="34">
        <v>17.95</v>
      </c>
      <c r="G3575" s="34">
        <v>7.1</v>
      </c>
      <c r="H3575" s="34">
        <v>278.75</v>
      </c>
      <c r="I3575" s="34">
        <v>279</v>
      </c>
      <c r="J3575" s="34"/>
      <c r="K3575" s="24">
        <f t="shared" si="1006"/>
        <v>108.55</v>
      </c>
      <c r="L3575" s="34"/>
      <c r="M3575" s="24">
        <v>18.38</v>
      </c>
      <c r="N3575" s="76">
        <f t="shared" si="1005"/>
        <v>0.16932289267618608</v>
      </c>
      <c r="O3575" s="34"/>
      <c r="P3575" s="34"/>
      <c r="Q3575" s="34"/>
      <c r="R3575" s="34">
        <v>300.25</v>
      </c>
      <c r="S3575" s="34">
        <v>312</v>
      </c>
      <c r="T3575" s="34">
        <v>128.65</v>
      </c>
      <c r="U3575" s="34">
        <v>104.45</v>
      </c>
      <c r="V3575" s="34"/>
      <c r="Y3575" s="78"/>
    </row>
    <row r="3576" spans="1:25" x14ac:dyDescent="0.2">
      <c r="A3576" s="27">
        <f t="shared" ref="A3576:B3576" si="1010">A3575+1</f>
        <v>3571</v>
      </c>
      <c r="B3576" s="50">
        <f t="shared" si="1010"/>
        <v>44939</v>
      </c>
      <c r="C3576" s="34">
        <v>127</v>
      </c>
      <c r="D3576" s="34">
        <v>140.85</v>
      </c>
      <c r="E3576" s="34">
        <v>2.1</v>
      </c>
      <c r="F3576" s="34">
        <v>17.649999999999999</v>
      </c>
      <c r="G3576" s="34">
        <v>7.2</v>
      </c>
      <c r="H3576" s="34">
        <v>287.75</v>
      </c>
      <c r="I3576" s="34">
        <v>279</v>
      </c>
      <c r="J3576" s="34"/>
      <c r="K3576" s="24">
        <f>+D3576*0.92-F3576</f>
        <v>111.93199999999999</v>
      </c>
      <c r="L3576" s="34"/>
      <c r="M3576" s="24">
        <v>18.43</v>
      </c>
      <c r="N3576" s="76">
        <f t="shared" ref="N3576:N3580" si="1011">+M3576/K3576</f>
        <v>0.16465353964907267</v>
      </c>
      <c r="O3576" s="34"/>
      <c r="P3576" s="34"/>
      <c r="Q3576" s="34"/>
      <c r="R3576" s="34">
        <v>309</v>
      </c>
      <c r="S3576" s="34">
        <v>312</v>
      </c>
      <c r="T3576" s="34">
        <v>132.05000000000001</v>
      </c>
      <c r="U3576" s="34">
        <v>107.3</v>
      </c>
      <c r="V3576" s="34"/>
      <c r="Y3576" s="78"/>
    </row>
    <row r="3577" spans="1:25" x14ac:dyDescent="0.2">
      <c r="A3577" s="27">
        <f>A3576+1</f>
        <v>3572</v>
      </c>
      <c r="B3577" s="50">
        <f>B3576+3</f>
        <v>44942</v>
      </c>
      <c r="C3577" s="34">
        <v>120.75</v>
      </c>
      <c r="D3577" s="34">
        <v>134.6</v>
      </c>
      <c r="E3577" s="34">
        <v>2</v>
      </c>
      <c r="F3577" s="34">
        <v>17.649999999999999</v>
      </c>
      <c r="G3577" s="34">
        <v>7.6</v>
      </c>
      <c r="H3577" s="34">
        <v>289.75</v>
      </c>
      <c r="I3577" s="34">
        <v>279</v>
      </c>
      <c r="J3577" s="34"/>
      <c r="K3577" s="24">
        <f t="shared" ref="K3577:K3580" si="1012">+D3577*0.92-F3577</f>
        <v>106.18199999999999</v>
      </c>
      <c r="L3577" s="34"/>
      <c r="M3577" s="24">
        <v>18.43</v>
      </c>
      <c r="N3577" s="76">
        <f t="shared" si="1011"/>
        <v>0.17356990827070504</v>
      </c>
      <c r="O3577" s="34"/>
      <c r="P3577" s="34"/>
      <c r="Q3577" s="34"/>
      <c r="R3577" s="34">
        <v>311</v>
      </c>
      <c r="S3577" s="34">
        <v>312</v>
      </c>
      <c r="T3577" s="34">
        <v>125.7</v>
      </c>
      <c r="U3577" s="34">
        <v>102</v>
      </c>
      <c r="V3577" s="34"/>
      <c r="Y3577" s="78"/>
    </row>
    <row r="3578" spans="1:25" x14ac:dyDescent="0.2">
      <c r="A3578" s="27">
        <f t="shared" ref="A3578" si="1013">A3577+1</f>
        <v>3573</v>
      </c>
      <c r="B3578" s="50">
        <f>B3577+1</f>
        <v>44943</v>
      </c>
      <c r="C3578" s="34">
        <v>121.5</v>
      </c>
      <c r="D3578" s="34">
        <v>135.35</v>
      </c>
      <c r="E3578" s="34">
        <v>2</v>
      </c>
      <c r="F3578" s="34">
        <v>18</v>
      </c>
      <c r="G3578" s="34">
        <v>7.15</v>
      </c>
      <c r="H3578" s="34">
        <v>289.25</v>
      </c>
      <c r="I3578" s="34">
        <v>279</v>
      </c>
      <c r="J3578" s="34"/>
      <c r="K3578" s="24">
        <f t="shared" si="1012"/>
        <v>106.52200000000001</v>
      </c>
      <c r="L3578" s="34"/>
      <c r="M3578" s="24">
        <v>18</v>
      </c>
      <c r="N3578" s="76">
        <f t="shared" si="1011"/>
        <v>0.16897917801017628</v>
      </c>
      <c r="O3578" s="34"/>
      <c r="P3578" s="34"/>
      <c r="Q3578" s="34"/>
      <c r="R3578" s="34">
        <v>311</v>
      </c>
      <c r="S3578" s="34">
        <v>312</v>
      </c>
      <c r="T3578" s="34">
        <v>126.45</v>
      </c>
      <c r="U3578" s="34">
        <v>103</v>
      </c>
      <c r="V3578" s="34"/>
      <c r="Y3578" s="78"/>
    </row>
    <row r="3579" spans="1:25" x14ac:dyDescent="0.2">
      <c r="A3579" s="27">
        <f t="shared" ref="A3579:B3579" si="1014">A3578+1</f>
        <v>3574</v>
      </c>
      <c r="B3579" s="50">
        <f t="shared" si="1014"/>
        <v>44944</v>
      </c>
      <c r="C3579" s="34">
        <v>122.7</v>
      </c>
      <c r="D3579" s="34">
        <v>136.55000000000001</v>
      </c>
      <c r="E3579" s="34">
        <v>2.0499999999999998</v>
      </c>
      <c r="F3579" s="34">
        <v>17.5</v>
      </c>
      <c r="G3579" s="34">
        <v>6.9</v>
      </c>
      <c r="H3579" s="34">
        <v>302.25</v>
      </c>
      <c r="I3579" s="34">
        <v>286</v>
      </c>
      <c r="J3579" s="34"/>
      <c r="K3579" s="24">
        <f t="shared" si="1012"/>
        <v>108.12600000000002</v>
      </c>
      <c r="L3579" s="34"/>
      <c r="M3579" s="24">
        <v>18.05</v>
      </c>
      <c r="N3579" s="76">
        <f t="shared" si="1011"/>
        <v>0.16693487227863787</v>
      </c>
      <c r="O3579" s="34"/>
      <c r="P3579" s="34"/>
      <c r="Q3579" s="34"/>
      <c r="R3579" s="34">
        <v>325</v>
      </c>
      <c r="S3579" s="34">
        <v>319</v>
      </c>
      <c r="T3579" s="34">
        <v>127.7</v>
      </c>
      <c r="U3579" s="34">
        <v>103.7</v>
      </c>
      <c r="V3579" s="34"/>
      <c r="Y3579" s="78"/>
    </row>
    <row r="3580" spans="1:25" x14ac:dyDescent="0.2">
      <c r="A3580" s="27">
        <f t="shared" ref="A3580:B3580" si="1015">A3579+1</f>
        <v>3575</v>
      </c>
      <c r="B3580" s="50">
        <f t="shared" si="1015"/>
        <v>44945</v>
      </c>
      <c r="C3580" s="34">
        <v>124.95</v>
      </c>
      <c r="D3580" s="34">
        <v>138.80000000000001</v>
      </c>
      <c r="E3580" s="34">
        <v>2.0499999999999998</v>
      </c>
      <c r="F3580" s="34">
        <v>17.25</v>
      </c>
      <c r="G3580" s="34">
        <v>6.7</v>
      </c>
      <c r="H3580" s="34">
        <v>302.25</v>
      </c>
      <c r="I3580" s="34">
        <v>286</v>
      </c>
      <c r="J3580" s="34"/>
      <c r="K3580" s="24">
        <f t="shared" si="1012"/>
        <v>110.44600000000001</v>
      </c>
      <c r="L3580" s="34"/>
      <c r="M3580" s="24">
        <v>18.07</v>
      </c>
      <c r="N3580" s="76">
        <f t="shared" si="1011"/>
        <v>0.16360936566285786</v>
      </c>
      <c r="O3580" s="34"/>
      <c r="P3580" s="34"/>
      <c r="Q3580" s="34"/>
      <c r="R3580" s="34">
        <v>325</v>
      </c>
      <c r="S3580" s="34">
        <v>317</v>
      </c>
      <c r="T3580" s="34">
        <v>129.94999999999999</v>
      </c>
      <c r="U3580" s="34">
        <v>105.7</v>
      </c>
      <c r="V3580" s="34"/>
      <c r="Y3580" s="78"/>
    </row>
    <row r="3581" spans="1:25" x14ac:dyDescent="0.2">
      <c r="A3581" s="27">
        <f t="shared" ref="A3581:B3581" si="1016">A3580+1</f>
        <v>3576</v>
      </c>
      <c r="B3581" s="50">
        <f t="shared" si="1016"/>
        <v>44946</v>
      </c>
      <c r="C3581" s="34">
        <v>126.65</v>
      </c>
      <c r="D3581" s="34">
        <v>140.5</v>
      </c>
      <c r="E3581" s="34">
        <v>2.1</v>
      </c>
      <c r="F3581" s="34">
        <v>16.95</v>
      </c>
      <c r="G3581" s="34">
        <v>6.7</v>
      </c>
      <c r="H3581" s="34">
        <v>302.25</v>
      </c>
      <c r="I3581" s="34">
        <v>286</v>
      </c>
      <c r="J3581" s="34"/>
      <c r="K3581" s="24">
        <f>+D3581*0.92-F3581</f>
        <v>112.31000000000002</v>
      </c>
      <c r="L3581" s="34"/>
      <c r="M3581" s="24">
        <v>18.12</v>
      </c>
      <c r="N3581" s="76">
        <f t="shared" ref="N3581:N3585" si="1017">+M3581/K3581</f>
        <v>0.16133915056539933</v>
      </c>
      <c r="O3581" s="34"/>
      <c r="P3581" s="34"/>
      <c r="Q3581" s="34"/>
      <c r="R3581" s="34">
        <v>325</v>
      </c>
      <c r="S3581" s="34">
        <v>320</v>
      </c>
      <c r="T3581" s="34">
        <v>131.69999999999999</v>
      </c>
      <c r="U3581" s="34">
        <v>107.35</v>
      </c>
      <c r="V3581" s="34"/>
      <c r="Y3581" s="78"/>
    </row>
    <row r="3582" spans="1:25" x14ac:dyDescent="0.2">
      <c r="A3582" s="27">
        <f>A3581+1</f>
        <v>3577</v>
      </c>
      <c r="B3582" s="50">
        <f>B3581+3</f>
        <v>44949</v>
      </c>
      <c r="C3582" s="34">
        <v>126.65</v>
      </c>
      <c r="D3582" s="34">
        <v>140.5</v>
      </c>
      <c r="E3582" s="34">
        <f>+E3581</f>
        <v>2.1</v>
      </c>
      <c r="F3582" s="34">
        <v>16.95</v>
      </c>
      <c r="G3582" s="34">
        <v>6.7</v>
      </c>
      <c r="H3582" s="34">
        <v>302.25</v>
      </c>
      <c r="I3582" s="34">
        <v>286</v>
      </c>
      <c r="J3582" s="34"/>
      <c r="K3582" s="24">
        <f t="shared" ref="K3582:K3585" si="1018">+D3582*0.92-F3582</f>
        <v>112.31000000000002</v>
      </c>
      <c r="L3582" s="34"/>
      <c r="M3582" s="24">
        <v>18.13</v>
      </c>
      <c r="N3582" s="76">
        <f t="shared" si="1017"/>
        <v>0.16142818983171575</v>
      </c>
      <c r="O3582" s="34"/>
      <c r="P3582" s="34"/>
      <c r="Q3582" s="34"/>
      <c r="R3582" s="34">
        <v>325</v>
      </c>
      <c r="S3582" s="34">
        <v>320</v>
      </c>
      <c r="T3582" s="34">
        <v>131.69999999999999</v>
      </c>
      <c r="U3582" s="34">
        <v>107.35</v>
      </c>
      <c r="V3582" s="34"/>
      <c r="Y3582" s="78"/>
    </row>
    <row r="3583" spans="1:25" x14ac:dyDescent="0.2">
      <c r="A3583" s="27">
        <f t="shared" ref="A3583" si="1019">A3582+1</f>
        <v>3578</v>
      </c>
      <c r="B3583" s="50">
        <f>B3582+1</f>
        <v>44950</v>
      </c>
      <c r="C3583" s="34">
        <v>126.65</v>
      </c>
      <c r="D3583" s="34">
        <v>140.5</v>
      </c>
      <c r="E3583" s="34">
        <f>+E3582</f>
        <v>2.1</v>
      </c>
      <c r="F3583" s="34">
        <v>16.95</v>
      </c>
      <c r="G3583" s="34">
        <v>6.7</v>
      </c>
      <c r="H3583" s="34">
        <v>302.25</v>
      </c>
      <c r="I3583" s="34">
        <v>286</v>
      </c>
      <c r="J3583" s="34"/>
      <c r="K3583" s="24">
        <f t="shared" si="1018"/>
        <v>112.31000000000002</v>
      </c>
      <c r="L3583" s="34"/>
      <c r="M3583" s="24">
        <v>18.52</v>
      </c>
      <c r="N3583" s="76">
        <f t="shared" si="1017"/>
        <v>0.16490072121805713</v>
      </c>
      <c r="O3583" s="34"/>
      <c r="P3583" s="34"/>
      <c r="Q3583" s="34"/>
      <c r="R3583" s="34">
        <v>325</v>
      </c>
      <c r="S3583" s="34">
        <v>320</v>
      </c>
      <c r="T3583" s="34">
        <v>131.69999999999999</v>
      </c>
      <c r="U3583" s="34">
        <v>107.35</v>
      </c>
      <c r="V3583" s="34"/>
      <c r="Y3583" s="78"/>
    </row>
    <row r="3584" spans="1:25" x14ac:dyDescent="0.2">
      <c r="A3584" s="27">
        <f t="shared" ref="A3584:B3584" si="1020">A3583+1</f>
        <v>3579</v>
      </c>
      <c r="B3584" s="50">
        <f t="shared" si="1020"/>
        <v>44951</v>
      </c>
      <c r="C3584" s="34">
        <v>126.8</v>
      </c>
      <c r="D3584" s="34">
        <v>140.65</v>
      </c>
      <c r="E3584" s="34">
        <v>2.1</v>
      </c>
      <c r="F3584" s="34">
        <v>16.75</v>
      </c>
      <c r="G3584" s="34">
        <v>6.45</v>
      </c>
      <c r="H3584" s="34">
        <v>306.75</v>
      </c>
      <c r="I3584" s="34">
        <v>286</v>
      </c>
      <c r="J3584" s="34"/>
      <c r="K3584" s="24">
        <f t="shared" si="1018"/>
        <v>112.64800000000002</v>
      </c>
      <c r="L3584" s="34"/>
      <c r="M3584" s="24">
        <v>18.91</v>
      </c>
      <c r="N3584" s="76">
        <f t="shared" si="1017"/>
        <v>0.16786804914423689</v>
      </c>
      <c r="O3584" s="34"/>
      <c r="P3584" s="34"/>
      <c r="Q3584" s="34"/>
      <c r="R3584" s="34">
        <v>329.5</v>
      </c>
      <c r="S3584" s="34">
        <v>320</v>
      </c>
      <c r="T3584" s="34">
        <v>131.85</v>
      </c>
      <c r="U3584" s="34">
        <v>107.2</v>
      </c>
      <c r="V3584" s="34"/>
      <c r="Y3584" s="78"/>
    </row>
    <row r="3585" spans="1:25" x14ac:dyDescent="0.2">
      <c r="A3585" s="27">
        <f t="shared" ref="A3585:B3585" si="1021">A3584+1</f>
        <v>3580</v>
      </c>
      <c r="B3585" s="50">
        <f t="shared" si="1021"/>
        <v>44952</v>
      </c>
      <c r="C3585" s="34">
        <v>127.4</v>
      </c>
      <c r="D3585" s="34">
        <v>141.25</v>
      </c>
      <c r="E3585" s="34">
        <v>2.1</v>
      </c>
      <c r="F3585" s="34">
        <v>16.7</v>
      </c>
      <c r="G3585" s="34">
        <v>6.3</v>
      </c>
      <c r="H3585" s="34">
        <v>306.75</v>
      </c>
      <c r="I3585" s="34">
        <v>286</v>
      </c>
      <c r="J3585" s="34"/>
      <c r="K3585" s="24">
        <f t="shared" si="1018"/>
        <v>113.25000000000001</v>
      </c>
      <c r="L3585" s="34"/>
      <c r="M3585" s="24">
        <v>19.3</v>
      </c>
      <c r="N3585" s="76">
        <f t="shared" si="1017"/>
        <v>0.17041942604856511</v>
      </c>
      <c r="O3585" s="34"/>
      <c r="P3585" s="34"/>
      <c r="Q3585" s="34"/>
      <c r="R3585" s="34">
        <v>329.5</v>
      </c>
      <c r="S3585" s="34">
        <v>320</v>
      </c>
      <c r="T3585" s="34">
        <v>132.44999999999999</v>
      </c>
      <c r="U3585" s="34">
        <v>107.45</v>
      </c>
      <c r="V3585" s="34"/>
      <c r="Y3585" s="78"/>
    </row>
    <row r="3586" spans="1:25" x14ac:dyDescent="0.2">
      <c r="A3586" s="27">
        <f t="shared" ref="A3586:B3586" si="1022">A3585+1</f>
        <v>3581</v>
      </c>
      <c r="B3586" s="50">
        <f t="shared" si="1022"/>
        <v>44953</v>
      </c>
      <c r="C3586" s="34">
        <v>127.4</v>
      </c>
      <c r="D3586" s="34">
        <v>141.25</v>
      </c>
      <c r="E3586" s="34">
        <v>2.1</v>
      </c>
      <c r="F3586" s="34">
        <v>16.7</v>
      </c>
      <c r="G3586" s="34">
        <v>6.3</v>
      </c>
      <c r="H3586" s="34">
        <v>306.75</v>
      </c>
      <c r="I3586" s="34">
        <v>286</v>
      </c>
      <c r="J3586" s="34"/>
      <c r="K3586" s="24">
        <f>+D3586*0.92-F3586</f>
        <v>113.25000000000001</v>
      </c>
      <c r="L3586" s="34"/>
      <c r="M3586" s="24">
        <v>18.66</v>
      </c>
      <c r="N3586" s="76">
        <f t="shared" ref="N3586:N3590" si="1023">+M3586/K3586</f>
        <v>0.16476821192052979</v>
      </c>
      <c r="O3586" s="34"/>
      <c r="P3586" s="34"/>
      <c r="Q3586" s="34"/>
      <c r="R3586" s="34">
        <v>332</v>
      </c>
      <c r="S3586" s="34">
        <v>320</v>
      </c>
      <c r="T3586" s="34">
        <v>132.44999999999999</v>
      </c>
      <c r="U3586" s="34">
        <v>107.45</v>
      </c>
      <c r="V3586" s="34"/>
      <c r="Y3586" s="78"/>
    </row>
    <row r="3587" spans="1:25" x14ac:dyDescent="0.2">
      <c r="A3587" s="27">
        <f>A3586+1</f>
        <v>3582</v>
      </c>
      <c r="B3587" s="50">
        <f>B3586+3</f>
        <v>44956</v>
      </c>
      <c r="C3587" s="34">
        <v>129.80000000000001</v>
      </c>
      <c r="D3587" s="34">
        <v>143.65</v>
      </c>
      <c r="E3587" s="34">
        <v>2.15</v>
      </c>
      <c r="F3587" s="34">
        <v>16.600000000000001</v>
      </c>
      <c r="G3587" s="34">
        <v>6.3</v>
      </c>
      <c r="H3587" s="34">
        <v>310</v>
      </c>
      <c r="I3587" s="34">
        <v>286</v>
      </c>
      <c r="J3587" s="34"/>
      <c r="K3587" s="24">
        <f t="shared" ref="K3587:K3590" si="1024">+D3587*0.92-F3587</f>
        <v>115.55800000000002</v>
      </c>
      <c r="L3587" s="34"/>
      <c r="M3587" s="24">
        <v>18.510000000000002</v>
      </c>
      <c r="N3587" s="76">
        <f t="shared" si="1023"/>
        <v>0.16017930389934057</v>
      </c>
      <c r="O3587" s="34"/>
      <c r="P3587" s="34"/>
      <c r="Q3587" s="34"/>
      <c r="R3587" s="34">
        <v>335.25</v>
      </c>
      <c r="S3587" s="34">
        <v>320</v>
      </c>
      <c r="T3587" s="34">
        <v>134.9</v>
      </c>
      <c r="U3587" s="34">
        <v>109.65</v>
      </c>
      <c r="V3587" s="34"/>
      <c r="Y3587" s="78"/>
    </row>
    <row r="3588" spans="1:25" x14ac:dyDescent="0.2">
      <c r="A3588" s="27">
        <f t="shared" ref="A3588" si="1025">A3587+1</f>
        <v>3583</v>
      </c>
      <c r="B3588" s="50">
        <f>B3587+1</f>
        <v>44957</v>
      </c>
      <c r="C3588" s="34">
        <v>128.94999999999999</v>
      </c>
      <c r="D3588" s="34">
        <v>142.94999999999999</v>
      </c>
      <c r="E3588" s="34">
        <v>2.15</v>
      </c>
      <c r="F3588" s="34">
        <v>16.600000000000001</v>
      </c>
      <c r="G3588" s="34">
        <v>6.4</v>
      </c>
      <c r="H3588" s="34">
        <v>310</v>
      </c>
      <c r="I3588" s="34">
        <v>286</v>
      </c>
      <c r="J3588" s="34"/>
      <c r="K3588" s="24">
        <f t="shared" si="1024"/>
        <v>114.91399999999999</v>
      </c>
      <c r="L3588" s="34"/>
      <c r="M3588" s="24">
        <v>18.68</v>
      </c>
      <c r="N3588" s="76">
        <f t="shared" si="1023"/>
        <v>0.16255634648519765</v>
      </c>
      <c r="O3588" s="34"/>
      <c r="P3588" s="34"/>
      <c r="Q3588" s="34"/>
      <c r="R3588" s="34">
        <v>335.25</v>
      </c>
      <c r="S3588" s="34">
        <v>320</v>
      </c>
      <c r="T3588" s="34">
        <v>134.05000000000001</v>
      </c>
      <c r="U3588" s="34">
        <v>108.45</v>
      </c>
      <c r="V3588" s="34"/>
      <c r="Y3588" s="78"/>
    </row>
    <row r="3589" spans="1:25" x14ac:dyDescent="0.2">
      <c r="A3589" s="27">
        <f t="shared" ref="A3589:B3589" si="1026">A3588+1</f>
        <v>3584</v>
      </c>
      <c r="B3589" s="50">
        <f t="shared" si="1026"/>
        <v>44958</v>
      </c>
      <c r="C3589" s="34">
        <v>126.7</v>
      </c>
      <c r="D3589" s="34">
        <v>140.94999999999999</v>
      </c>
      <c r="E3589" s="34">
        <v>2.1</v>
      </c>
      <c r="F3589" s="34">
        <v>16.600000000000001</v>
      </c>
      <c r="G3589" s="34">
        <v>6.4</v>
      </c>
      <c r="H3589" s="34">
        <v>325</v>
      </c>
      <c r="I3589" s="34">
        <v>286</v>
      </c>
      <c r="J3589" s="34"/>
      <c r="K3589" s="24">
        <f t="shared" si="1024"/>
        <v>113.07400000000001</v>
      </c>
      <c r="L3589" s="34"/>
      <c r="M3589" s="24">
        <v>18.45</v>
      </c>
      <c r="N3589" s="76">
        <f t="shared" si="1023"/>
        <v>0.16316748324106334</v>
      </c>
      <c r="O3589" s="34"/>
      <c r="P3589" s="34"/>
      <c r="Q3589" s="34"/>
      <c r="R3589" s="34">
        <v>350.25</v>
      </c>
      <c r="S3589" s="34">
        <v>325</v>
      </c>
      <c r="T3589" s="34">
        <v>131.75</v>
      </c>
      <c r="U3589" s="34">
        <v>108.6</v>
      </c>
      <c r="V3589" s="34"/>
      <c r="Y3589" s="78"/>
    </row>
    <row r="3590" spans="1:25" x14ac:dyDescent="0.2">
      <c r="A3590" s="27">
        <f t="shared" ref="A3590:B3590" si="1027">A3589+1</f>
        <v>3585</v>
      </c>
      <c r="B3590" s="50">
        <f t="shared" si="1027"/>
        <v>44959</v>
      </c>
      <c r="C3590" s="34">
        <v>125.15</v>
      </c>
      <c r="D3590" s="34">
        <v>139.4</v>
      </c>
      <c r="E3590" s="34">
        <v>2.0499999999999998</v>
      </c>
      <c r="F3590" s="34">
        <v>16.350000000000001</v>
      </c>
      <c r="G3590" s="34">
        <v>6.4</v>
      </c>
      <c r="H3590" s="34">
        <v>325</v>
      </c>
      <c r="I3590" s="34">
        <v>288</v>
      </c>
      <c r="J3590" s="34"/>
      <c r="K3590" s="24">
        <f t="shared" si="1024"/>
        <v>111.89800000000002</v>
      </c>
      <c r="L3590" s="34"/>
      <c r="M3590" s="24">
        <v>17.66</v>
      </c>
      <c r="N3590" s="76">
        <f t="shared" si="1023"/>
        <v>0.1578223024540206</v>
      </c>
      <c r="O3590" s="34"/>
      <c r="P3590" s="34"/>
      <c r="Q3590" s="34"/>
      <c r="R3590" s="34">
        <v>350.25</v>
      </c>
      <c r="S3590" s="34">
        <v>327</v>
      </c>
      <c r="T3590" s="34">
        <v>130.15</v>
      </c>
      <c r="U3590" s="34">
        <v>105.65</v>
      </c>
      <c r="V3590" s="34"/>
      <c r="Y3590" s="78"/>
    </row>
    <row r="3591" spans="1:25" x14ac:dyDescent="0.2">
      <c r="A3591" s="27">
        <f t="shared" ref="A3591:B3591" si="1028">A3590+1</f>
        <v>3586</v>
      </c>
      <c r="B3591" s="50">
        <f t="shared" si="1028"/>
        <v>44960</v>
      </c>
      <c r="C3591" s="34">
        <v>126.25</v>
      </c>
      <c r="D3591" s="34">
        <v>141.80000000000001</v>
      </c>
      <c r="E3591" s="34">
        <v>2.1</v>
      </c>
      <c r="F3591" s="34">
        <v>16.3</v>
      </c>
      <c r="G3591" s="34">
        <v>6.35</v>
      </c>
      <c r="H3591" s="34">
        <v>325</v>
      </c>
      <c r="I3591" s="34">
        <v>288</v>
      </c>
      <c r="J3591" s="34"/>
      <c r="K3591" s="24">
        <f>+D3591*0.92-F3591</f>
        <v>114.15600000000002</v>
      </c>
      <c r="L3591" s="34"/>
      <c r="M3591" s="24">
        <v>17.32</v>
      </c>
      <c r="N3591" s="76">
        <f t="shared" ref="N3591:N3595" si="1029">+M3591/K3591</f>
        <v>0.15172220470233713</v>
      </c>
      <c r="O3591" s="34"/>
      <c r="P3591" s="34"/>
      <c r="Q3591" s="34"/>
      <c r="R3591" s="34">
        <v>350.25</v>
      </c>
      <c r="S3591" s="34">
        <v>329</v>
      </c>
      <c r="T3591" s="34">
        <v>131.4</v>
      </c>
      <c r="U3591" s="34">
        <v>106.8</v>
      </c>
      <c r="V3591" s="34"/>
      <c r="Y3591" s="78"/>
    </row>
    <row r="3592" spans="1:25" x14ac:dyDescent="0.2">
      <c r="A3592" s="27">
        <f>A3591+1</f>
        <v>3587</v>
      </c>
      <c r="B3592" s="50">
        <f>B3591+3</f>
        <v>44963</v>
      </c>
      <c r="C3592" s="34">
        <v>124.05</v>
      </c>
      <c r="D3592" s="34">
        <v>139.6</v>
      </c>
      <c r="E3592" s="34">
        <v>2.0499999999999998</v>
      </c>
      <c r="F3592" s="34">
        <v>16</v>
      </c>
      <c r="G3592" s="34">
        <v>6.3</v>
      </c>
      <c r="H3592" s="34">
        <v>335</v>
      </c>
      <c r="I3592" s="34">
        <v>288</v>
      </c>
      <c r="J3592" s="34"/>
      <c r="K3592" s="24">
        <f t="shared" ref="K3592:K3595" si="1030">+D3592*0.92-F3592</f>
        <v>112.43199999999999</v>
      </c>
      <c r="L3592" s="34"/>
      <c r="M3592" s="24">
        <v>16.96</v>
      </c>
      <c r="N3592" s="76">
        <f t="shared" si="1029"/>
        <v>0.15084673402590013</v>
      </c>
      <c r="O3592" s="34"/>
      <c r="P3592" s="34"/>
      <c r="Q3592" s="34"/>
      <c r="R3592" s="34">
        <v>360.25</v>
      </c>
      <c r="S3592" s="34">
        <v>329</v>
      </c>
      <c r="T3592" s="34">
        <v>130.75</v>
      </c>
      <c r="U3592" s="34">
        <v>106.65</v>
      </c>
      <c r="V3592" s="34"/>
      <c r="Y3592" s="78"/>
    </row>
    <row r="3593" spans="1:25" x14ac:dyDescent="0.2">
      <c r="A3593" s="27">
        <f t="shared" ref="A3593" si="1031">A3592+1</f>
        <v>3588</v>
      </c>
      <c r="B3593" s="50">
        <f>B3592+1</f>
        <v>44964</v>
      </c>
      <c r="C3593" s="34">
        <v>121.7</v>
      </c>
      <c r="D3593" s="34">
        <v>137.44999999999999</v>
      </c>
      <c r="E3593" s="34">
        <v>2</v>
      </c>
      <c r="F3593" s="34">
        <v>16</v>
      </c>
      <c r="G3593" s="34">
        <v>6.2</v>
      </c>
      <c r="H3593" s="34">
        <v>337.5</v>
      </c>
      <c r="I3593" s="34">
        <v>288</v>
      </c>
      <c r="J3593" s="34"/>
      <c r="K3593" s="24">
        <f t="shared" si="1030"/>
        <v>110.45399999999999</v>
      </c>
      <c r="L3593" s="34"/>
      <c r="M3593" s="24">
        <v>16.95</v>
      </c>
      <c r="N3593" s="76">
        <f t="shared" si="1029"/>
        <v>0.15345754793850835</v>
      </c>
      <c r="O3593" s="34"/>
      <c r="P3593" s="34"/>
      <c r="Q3593" s="34"/>
      <c r="R3593" s="34">
        <v>363.25</v>
      </c>
      <c r="S3593" s="34">
        <v>329</v>
      </c>
      <c r="T3593" s="34">
        <v>128.35</v>
      </c>
      <c r="U3593" s="34">
        <v>104.6</v>
      </c>
      <c r="V3593" s="34"/>
      <c r="Y3593" s="78"/>
    </row>
    <row r="3594" spans="1:25" x14ac:dyDescent="0.2">
      <c r="A3594" s="27">
        <f t="shared" ref="A3594:B3594" si="1032">A3593+1</f>
        <v>3589</v>
      </c>
      <c r="B3594" s="50">
        <f t="shared" si="1032"/>
        <v>44965</v>
      </c>
      <c r="C3594" s="34">
        <v>122.9</v>
      </c>
      <c r="D3594" s="34">
        <v>138.44999999999999</v>
      </c>
      <c r="E3594" s="34">
        <v>2.0499999999999998</v>
      </c>
      <c r="F3594" s="34">
        <v>16.3</v>
      </c>
      <c r="G3594" s="34">
        <v>6.2</v>
      </c>
      <c r="H3594" s="34">
        <v>337.5</v>
      </c>
      <c r="I3594" s="34">
        <v>288</v>
      </c>
      <c r="J3594" s="34"/>
      <c r="K3594" s="24">
        <f t="shared" si="1030"/>
        <v>111.074</v>
      </c>
      <c r="L3594" s="34"/>
      <c r="M3594" s="24">
        <v>16.95</v>
      </c>
      <c r="N3594" s="76">
        <f t="shared" si="1029"/>
        <v>0.15260096872355366</v>
      </c>
      <c r="O3594" s="34"/>
      <c r="P3594" s="34"/>
      <c r="Q3594" s="34"/>
      <c r="R3594" s="34">
        <v>363.25</v>
      </c>
      <c r="S3594" s="34">
        <v>331</v>
      </c>
      <c r="T3594" s="34">
        <v>129.6</v>
      </c>
      <c r="U3594" s="34">
        <v>104</v>
      </c>
      <c r="V3594" s="34"/>
      <c r="Y3594" s="78"/>
    </row>
    <row r="3595" spans="1:25" x14ac:dyDescent="0.2">
      <c r="A3595" s="27">
        <f t="shared" ref="A3595:B3595" si="1033">A3594+1</f>
        <v>3590</v>
      </c>
      <c r="B3595" s="50">
        <f t="shared" si="1033"/>
        <v>44966</v>
      </c>
      <c r="C3595" s="34">
        <v>125.5</v>
      </c>
      <c r="D3595" s="34">
        <v>141.05000000000001</v>
      </c>
      <c r="E3595" s="34">
        <v>2.0499999999999998</v>
      </c>
      <c r="F3595" s="34">
        <v>16.600000000000001</v>
      </c>
      <c r="G3595" s="34">
        <v>6.05</v>
      </c>
      <c r="H3595" s="34">
        <v>344.5</v>
      </c>
      <c r="I3595" s="34">
        <v>288</v>
      </c>
      <c r="J3595" s="34"/>
      <c r="K3595" s="24">
        <f t="shared" si="1030"/>
        <v>113.16600000000003</v>
      </c>
      <c r="L3595" s="34"/>
      <c r="M3595" s="24">
        <v>16.760000000000002</v>
      </c>
      <c r="N3595" s="76">
        <f t="shared" si="1029"/>
        <v>0.14810101974091155</v>
      </c>
      <c r="O3595" s="34"/>
      <c r="P3595" s="34"/>
      <c r="Q3595" s="34"/>
      <c r="R3595" s="34">
        <v>370.25</v>
      </c>
      <c r="S3595" s="34">
        <v>331</v>
      </c>
      <c r="T3595" s="34">
        <v>132.19999999999999</v>
      </c>
      <c r="U3595" s="34">
        <v>106.05</v>
      </c>
      <c r="V3595" s="34"/>
      <c r="Y3595" s="78"/>
    </row>
    <row r="3596" spans="1:25" x14ac:dyDescent="0.2">
      <c r="A3596" s="27">
        <f t="shared" ref="A3596:B3596" si="1034">A3595+1</f>
        <v>3591</v>
      </c>
      <c r="B3596" s="50">
        <f t="shared" si="1034"/>
        <v>44967</v>
      </c>
      <c r="C3596" s="34">
        <v>126.1</v>
      </c>
      <c r="D3596" s="34">
        <v>141.30000000000001</v>
      </c>
      <c r="E3596" s="34">
        <v>2.1</v>
      </c>
      <c r="F3596" s="34">
        <v>16.600000000000001</v>
      </c>
      <c r="G3596" s="34">
        <v>6.25</v>
      </c>
      <c r="H3596" s="34">
        <v>347.25</v>
      </c>
      <c r="I3596" s="34">
        <v>288</v>
      </c>
      <c r="J3596" s="34"/>
      <c r="K3596" s="24">
        <f>+D3596*0.92-F3596</f>
        <v>113.39600000000002</v>
      </c>
      <c r="L3596" s="34"/>
      <c r="M3596" s="24">
        <v>16.559999999999999</v>
      </c>
      <c r="N3596" s="76">
        <f t="shared" ref="N3596:N3600" si="1035">+M3596/K3596</f>
        <v>0.1460368972450527</v>
      </c>
      <c r="O3596" s="34"/>
      <c r="P3596" s="34"/>
      <c r="Q3596" s="34"/>
      <c r="R3596" s="34">
        <v>373</v>
      </c>
      <c r="S3596" s="34">
        <v>332</v>
      </c>
      <c r="T3596" s="34">
        <v>132.85</v>
      </c>
      <c r="U3596" s="34">
        <v>106.8</v>
      </c>
      <c r="V3596" s="34"/>
      <c r="Y3596" s="78"/>
    </row>
    <row r="3597" spans="1:25" x14ac:dyDescent="0.2">
      <c r="A3597" s="27">
        <f>A3596+1</f>
        <v>3592</v>
      </c>
      <c r="B3597" s="50">
        <f>B3596+3</f>
        <v>44970</v>
      </c>
      <c r="C3597" s="34">
        <v>121.85</v>
      </c>
      <c r="D3597" s="34">
        <v>137.05000000000001</v>
      </c>
      <c r="E3597" s="34">
        <v>2</v>
      </c>
      <c r="F3597" s="34">
        <v>16.649999999999999</v>
      </c>
      <c r="G3597" s="34">
        <v>6.3</v>
      </c>
      <c r="H3597" s="34">
        <v>350</v>
      </c>
      <c r="I3597" s="34">
        <v>288</v>
      </c>
      <c r="J3597" s="34"/>
      <c r="K3597" s="24">
        <f t="shared" ref="K3597:K3600" si="1036">+D3597*0.92-F3597</f>
        <v>109.43600000000001</v>
      </c>
      <c r="L3597" s="34"/>
      <c r="M3597" s="24">
        <v>16.72</v>
      </c>
      <c r="N3597" s="76">
        <f t="shared" si="1035"/>
        <v>0.15278336196498407</v>
      </c>
      <c r="O3597" s="34"/>
      <c r="P3597" s="34"/>
      <c r="Q3597" s="34"/>
      <c r="R3597" s="34">
        <v>380</v>
      </c>
      <c r="S3597" s="34">
        <v>335</v>
      </c>
      <c r="T3597" s="34">
        <v>128.5</v>
      </c>
      <c r="U3597" s="34">
        <v>103.1</v>
      </c>
      <c r="V3597" s="34"/>
      <c r="Y3597" s="78"/>
    </row>
    <row r="3598" spans="1:25" x14ac:dyDescent="0.2">
      <c r="A3598" s="27">
        <f t="shared" ref="A3598" si="1037">A3597+1</f>
        <v>3593</v>
      </c>
      <c r="B3598" s="50">
        <f>B3597+1</f>
        <v>44971</v>
      </c>
      <c r="C3598" s="34">
        <v>123.75</v>
      </c>
      <c r="D3598" s="34">
        <v>138.94999999999999</v>
      </c>
      <c r="E3598" s="34">
        <v>2.0499999999999998</v>
      </c>
      <c r="F3598" s="34">
        <v>16.5</v>
      </c>
      <c r="G3598" s="34">
        <v>6.3</v>
      </c>
      <c r="H3598" s="34">
        <v>350</v>
      </c>
      <c r="I3598" s="34">
        <v>288</v>
      </c>
      <c r="J3598" s="34"/>
      <c r="K3598" s="24">
        <f t="shared" si="1036"/>
        <v>111.33399999999999</v>
      </c>
      <c r="L3598" s="34"/>
      <c r="M3598" s="24">
        <v>16.77</v>
      </c>
      <c r="N3598" s="76">
        <f t="shared" si="1035"/>
        <v>0.15062784055185299</v>
      </c>
      <c r="O3598" s="34"/>
      <c r="P3598" s="34"/>
      <c r="Q3598" s="34"/>
      <c r="R3598" s="34">
        <v>385</v>
      </c>
      <c r="S3598" s="34">
        <v>336</v>
      </c>
      <c r="T3598" s="34">
        <v>130.44999999999999</v>
      </c>
      <c r="U3598" s="34">
        <v>105.5</v>
      </c>
      <c r="V3598" s="34"/>
      <c r="Y3598" s="78"/>
    </row>
    <row r="3599" spans="1:25" x14ac:dyDescent="0.2">
      <c r="A3599" s="27">
        <f t="shared" ref="A3599:B3599" si="1038">A3598+1</f>
        <v>3594</v>
      </c>
      <c r="B3599" s="50">
        <f t="shared" si="1038"/>
        <v>44972</v>
      </c>
      <c r="C3599" s="34">
        <v>123.6</v>
      </c>
      <c r="D3599" s="34">
        <v>138.80000000000001</v>
      </c>
      <c r="E3599" s="34">
        <v>2.0499999999999998</v>
      </c>
      <c r="F3599" s="34">
        <v>16.350000000000001</v>
      </c>
      <c r="G3599" s="34">
        <v>6.2</v>
      </c>
      <c r="H3599" s="34">
        <v>350</v>
      </c>
      <c r="I3599" s="34">
        <v>288</v>
      </c>
      <c r="J3599" s="34"/>
      <c r="K3599" s="24">
        <f t="shared" si="1036"/>
        <v>111.346</v>
      </c>
      <c r="L3599" s="34"/>
      <c r="M3599" s="24">
        <v>17.05</v>
      </c>
      <c r="N3599" s="76">
        <f t="shared" si="1035"/>
        <v>0.15312629102078207</v>
      </c>
      <c r="O3599" s="34"/>
      <c r="P3599" s="34"/>
      <c r="Q3599" s="34"/>
      <c r="R3599" s="34">
        <v>385</v>
      </c>
      <c r="S3599" s="34">
        <v>336</v>
      </c>
      <c r="T3599" s="34">
        <v>130.44999999999999</v>
      </c>
      <c r="U3599" s="34">
        <v>105.15</v>
      </c>
      <c r="V3599" s="34"/>
      <c r="Y3599" s="78"/>
    </row>
    <row r="3600" spans="1:25" x14ac:dyDescent="0.2">
      <c r="A3600" s="27">
        <f t="shared" ref="A3600:B3600" si="1039">A3599+1</f>
        <v>3595</v>
      </c>
      <c r="B3600" s="50">
        <f t="shared" si="1039"/>
        <v>44973</v>
      </c>
      <c r="C3600" s="34">
        <v>124.75</v>
      </c>
      <c r="D3600" s="34">
        <v>139.94999999999999</v>
      </c>
      <c r="E3600" s="34">
        <v>2.0499999999999998</v>
      </c>
      <c r="F3600" s="34">
        <v>16.2</v>
      </c>
      <c r="G3600" s="34">
        <v>6.1</v>
      </c>
      <c r="H3600" s="34">
        <v>350</v>
      </c>
      <c r="I3600" s="34">
        <v>288</v>
      </c>
      <c r="J3600" s="34"/>
      <c r="K3600" s="24">
        <f t="shared" si="1036"/>
        <v>112.55399999999999</v>
      </c>
      <c r="L3600" s="34"/>
      <c r="M3600" s="24">
        <v>17.09</v>
      </c>
      <c r="N3600" s="76">
        <f t="shared" si="1035"/>
        <v>0.1518382287613057</v>
      </c>
      <c r="O3600" s="34"/>
      <c r="P3600" s="34"/>
      <c r="Q3600" s="34"/>
      <c r="R3600" s="34">
        <v>385</v>
      </c>
      <c r="S3600" s="34">
        <v>336</v>
      </c>
      <c r="T3600" s="34">
        <v>131.6</v>
      </c>
      <c r="U3600" s="34">
        <v>106.65</v>
      </c>
      <c r="V3600" s="34"/>
      <c r="Y3600" s="78"/>
    </row>
    <row r="3601" spans="1:25" x14ac:dyDescent="0.2">
      <c r="A3601" s="27">
        <f t="shared" ref="A3601:B3601" si="1040">A3600+1</f>
        <v>3596</v>
      </c>
      <c r="B3601" s="50">
        <f t="shared" si="1040"/>
        <v>44974</v>
      </c>
      <c r="C3601" s="34">
        <v>127.3</v>
      </c>
      <c r="D3601" s="34">
        <v>142.19999999999999</v>
      </c>
      <c r="E3601" s="34">
        <v>2.1</v>
      </c>
      <c r="F3601" s="34">
        <v>16.100000000000001</v>
      </c>
      <c r="G3601" s="34">
        <v>6.1</v>
      </c>
      <c r="H3601" s="34">
        <v>350</v>
      </c>
      <c r="I3601" s="34">
        <v>288</v>
      </c>
      <c r="J3601" s="34"/>
      <c r="K3601" s="24">
        <f>+D3601*0.92-F3601</f>
        <v>114.72399999999999</v>
      </c>
      <c r="L3601" s="34"/>
      <c r="M3601" s="24">
        <v>17.02</v>
      </c>
      <c r="N3601" s="76">
        <f t="shared" ref="N3601:N3605" si="1041">+M3601/K3601</f>
        <v>0.14835605453087411</v>
      </c>
      <c r="O3601" s="34"/>
      <c r="P3601" s="34"/>
      <c r="Q3601" s="34"/>
      <c r="R3601" s="34">
        <v>390</v>
      </c>
      <c r="S3601" s="34">
        <v>336</v>
      </c>
      <c r="T3601" s="34">
        <v>134.19999999999999</v>
      </c>
      <c r="U3601" s="34">
        <v>108.05</v>
      </c>
      <c r="V3601" s="34"/>
      <c r="Y3601" s="78"/>
    </row>
    <row r="3602" spans="1:25" x14ac:dyDescent="0.2">
      <c r="A3602" s="27">
        <f>A3601+1</f>
        <v>3597</v>
      </c>
      <c r="B3602" s="50">
        <f>B3601+3</f>
        <v>44977</v>
      </c>
      <c r="C3602" s="34">
        <v>129.55000000000001</v>
      </c>
      <c r="D3602" s="34">
        <v>144.44999999999999</v>
      </c>
      <c r="E3602" s="34">
        <v>2.15</v>
      </c>
      <c r="F3602" s="34">
        <v>16.100000000000001</v>
      </c>
      <c r="G3602" s="34">
        <v>6.15</v>
      </c>
      <c r="H3602" s="34">
        <v>350</v>
      </c>
      <c r="I3602" s="34">
        <v>288</v>
      </c>
      <c r="J3602" s="34"/>
      <c r="K3602" s="24">
        <f t="shared" ref="K3602:K3605" si="1042">+D3602*0.92-F3602</f>
        <v>116.79400000000001</v>
      </c>
      <c r="L3602" s="34"/>
      <c r="M3602" s="24">
        <v>17.02</v>
      </c>
      <c r="N3602" s="76">
        <f t="shared" si="1041"/>
        <v>0.14572666404096099</v>
      </c>
      <c r="O3602" s="34"/>
      <c r="P3602" s="34"/>
      <c r="Q3602" s="34"/>
      <c r="R3602" s="34">
        <v>390</v>
      </c>
      <c r="S3602" s="34">
        <v>338</v>
      </c>
      <c r="T3602" s="34">
        <v>136.5</v>
      </c>
      <c r="U3602" s="34">
        <v>109.75</v>
      </c>
      <c r="V3602" s="34"/>
      <c r="Y3602" s="78"/>
    </row>
    <row r="3603" spans="1:25" x14ac:dyDescent="0.2">
      <c r="A3603" s="27">
        <f t="shared" ref="A3603" si="1043">A3602+1</f>
        <v>3598</v>
      </c>
      <c r="B3603" s="50">
        <f>B3602+1</f>
        <v>44978</v>
      </c>
      <c r="C3603" s="34">
        <v>131.85</v>
      </c>
      <c r="D3603" s="34">
        <v>146.75</v>
      </c>
      <c r="E3603" s="34">
        <v>2.2000000000000002</v>
      </c>
      <c r="F3603" s="34">
        <v>16.100000000000001</v>
      </c>
      <c r="G3603" s="34">
        <v>6.15</v>
      </c>
      <c r="H3603" s="34">
        <v>348</v>
      </c>
      <c r="I3603" s="34">
        <v>290</v>
      </c>
      <c r="J3603" s="34"/>
      <c r="K3603" s="24">
        <f t="shared" si="1042"/>
        <v>118.91000000000003</v>
      </c>
      <c r="L3603" s="34"/>
      <c r="M3603" s="24">
        <v>17.04</v>
      </c>
      <c r="N3603" s="76">
        <f t="shared" si="1041"/>
        <v>0.14330165671516268</v>
      </c>
      <c r="O3603" s="34"/>
      <c r="P3603" s="34"/>
      <c r="Q3603" s="34"/>
      <c r="R3603" s="34">
        <v>388</v>
      </c>
      <c r="S3603" s="34">
        <v>338</v>
      </c>
      <c r="T3603" s="34">
        <v>138.85</v>
      </c>
      <c r="U3603" s="34">
        <v>112.3</v>
      </c>
      <c r="V3603" s="34"/>
      <c r="Y3603" s="78"/>
    </row>
    <row r="3604" spans="1:25" x14ac:dyDescent="0.2">
      <c r="A3604" s="27">
        <f t="shared" ref="A3604:B3604" si="1044">A3603+1</f>
        <v>3599</v>
      </c>
      <c r="B3604" s="50">
        <f t="shared" si="1044"/>
        <v>44979</v>
      </c>
      <c r="C3604" s="34">
        <v>130.6</v>
      </c>
      <c r="D3604" s="34">
        <v>145.69999999999999</v>
      </c>
      <c r="E3604" s="34">
        <v>2.15</v>
      </c>
      <c r="F3604" s="34">
        <v>16.100000000000001</v>
      </c>
      <c r="G3604" s="34">
        <v>6.25</v>
      </c>
      <c r="H3604" s="34">
        <v>345</v>
      </c>
      <c r="I3604" s="34">
        <v>294</v>
      </c>
      <c r="J3604" s="34"/>
      <c r="K3604" s="24">
        <f t="shared" si="1042"/>
        <v>117.94399999999999</v>
      </c>
      <c r="L3604" s="34"/>
      <c r="M3604" s="24">
        <v>16.91</v>
      </c>
      <c r="N3604" s="76">
        <f t="shared" si="1041"/>
        <v>0.14337312622939702</v>
      </c>
      <c r="O3604" s="34"/>
      <c r="P3604" s="34"/>
      <c r="Q3604" s="34"/>
      <c r="R3604" s="34">
        <v>385</v>
      </c>
      <c r="S3604" s="34">
        <v>339</v>
      </c>
      <c r="T3604" s="34">
        <v>137.55000000000001</v>
      </c>
      <c r="U3604" s="34">
        <v>111.05</v>
      </c>
      <c r="V3604" s="34"/>
      <c r="Y3604" s="78"/>
    </row>
    <row r="3605" spans="1:25" x14ac:dyDescent="0.2">
      <c r="A3605" s="27">
        <f t="shared" ref="A3605:B3605" si="1045">A3604+1</f>
        <v>3600</v>
      </c>
      <c r="B3605" s="50">
        <f t="shared" si="1045"/>
        <v>44980</v>
      </c>
      <c r="C3605" s="34">
        <v>130.19999999999999</v>
      </c>
      <c r="D3605" s="34">
        <v>145.30000000000001</v>
      </c>
      <c r="E3605" s="34">
        <v>2.15</v>
      </c>
      <c r="F3605" s="34">
        <v>16.899999999999999</v>
      </c>
      <c r="G3605" s="34">
        <v>6.7</v>
      </c>
      <c r="H3605" s="34">
        <v>335</v>
      </c>
      <c r="I3605" s="34">
        <v>296</v>
      </c>
      <c r="J3605" s="34"/>
      <c r="K3605" s="24">
        <f t="shared" si="1042"/>
        <v>116.77600000000001</v>
      </c>
      <c r="L3605" s="34"/>
      <c r="M3605" s="24">
        <v>16.920000000000002</v>
      </c>
      <c r="N3605" s="76">
        <f t="shared" si="1041"/>
        <v>0.14489278618894294</v>
      </c>
      <c r="O3605" s="34"/>
      <c r="P3605" s="34"/>
      <c r="Q3605" s="34"/>
      <c r="R3605" s="34">
        <v>375</v>
      </c>
      <c r="S3605" s="34">
        <v>340</v>
      </c>
      <c r="T3605" s="34">
        <v>137.15</v>
      </c>
      <c r="U3605" s="34">
        <v>111.45</v>
      </c>
      <c r="V3605" s="34"/>
      <c r="Y3605" s="78"/>
    </row>
    <row r="3606" spans="1:25" x14ac:dyDescent="0.2">
      <c r="A3606" s="27">
        <f t="shared" ref="A3606:B3606" si="1046">A3605+1</f>
        <v>3601</v>
      </c>
      <c r="B3606" s="50">
        <f t="shared" si="1046"/>
        <v>44981</v>
      </c>
      <c r="C3606" s="34">
        <v>126.65</v>
      </c>
      <c r="D3606" s="34">
        <v>141.75</v>
      </c>
      <c r="E3606" s="34">
        <v>2.1</v>
      </c>
      <c r="F3606" s="34">
        <v>16.649999999999999</v>
      </c>
      <c r="G3606" s="34">
        <v>6.8</v>
      </c>
      <c r="H3606" s="34">
        <v>310</v>
      </c>
      <c r="I3606" s="34">
        <v>292</v>
      </c>
      <c r="J3606" s="34"/>
      <c r="K3606" s="24">
        <f>+D3606*0.92-F3606</f>
        <v>113.75999999999999</v>
      </c>
      <c r="L3606" s="34"/>
      <c r="M3606" s="24">
        <v>16.329999999999998</v>
      </c>
      <c r="N3606" s="76">
        <f t="shared" ref="N3606:N3610" si="1047">+M3606/K3606</f>
        <v>0.1435478199718706</v>
      </c>
      <c r="O3606" s="34"/>
      <c r="P3606" s="34"/>
      <c r="Q3606" s="34"/>
      <c r="R3606" s="34">
        <v>347</v>
      </c>
      <c r="S3606" s="34">
        <v>340</v>
      </c>
      <c r="T3606" s="34">
        <v>133.55000000000001</v>
      </c>
      <c r="U3606" s="34">
        <v>108.4</v>
      </c>
      <c r="V3606" s="34"/>
      <c r="Y3606" s="78"/>
    </row>
    <row r="3607" spans="1:25" x14ac:dyDescent="0.2">
      <c r="A3607" s="27">
        <f>A3606+1</f>
        <v>3602</v>
      </c>
      <c r="B3607" s="50">
        <f>B3606+3</f>
        <v>44984</v>
      </c>
      <c r="C3607" s="34">
        <v>122.5</v>
      </c>
      <c r="D3607" s="34">
        <v>137.44999999999999</v>
      </c>
      <c r="E3607" s="34">
        <v>2.0499999999999998</v>
      </c>
      <c r="F3607" s="34">
        <v>17</v>
      </c>
      <c r="G3607" s="34">
        <v>7.1</v>
      </c>
      <c r="H3607" s="34">
        <v>310</v>
      </c>
      <c r="I3607" s="34">
        <v>293</v>
      </c>
      <c r="J3607" s="34"/>
      <c r="K3607" s="24">
        <f t="shared" ref="K3607:K3610" si="1048">+D3607*0.92-F3607</f>
        <v>109.45399999999999</v>
      </c>
      <c r="L3607" s="34"/>
      <c r="M3607" s="24">
        <v>16.3</v>
      </c>
      <c r="N3607" s="76">
        <f t="shared" si="1047"/>
        <v>0.14892100791199958</v>
      </c>
      <c r="O3607" s="34"/>
      <c r="P3607" s="34"/>
      <c r="Q3607" s="34"/>
      <c r="R3607" s="34">
        <v>347</v>
      </c>
      <c r="S3607" s="34">
        <v>341</v>
      </c>
      <c r="T3607" s="34">
        <v>129.35</v>
      </c>
      <c r="U3607" s="34">
        <v>104.75</v>
      </c>
      <c r="V3607" s="34"/>
      <c r="Y3607" s="78"/>
    </row>
    <row r="3608" spans="1:25" x14ac:dyDescent="0.2">
      <c r="A3608" s="27">
        <f t="shared" ref="A3608" si="1049">A3607+1</f>
        <v>3603</v>
      </c>
      <c r="B3608" s="50">
        <f>B3607+1</f>
        <v>44985</v>
      </c>
      <c r="C3608" s="34">
        <v>124.1</v>
      </c>
      <c r="D3608" s="34">
        <v>137.75</v>
      </c>
      <c r="E3608" s="34">
        <v>2.0499999999999998</v>
      </c>
      <c r="F3608" s="34">
        <v>17</v>
      </c>
      <c r="G3608" s="34">
        <v>7.1</v>
      </c>
      <c r="H3608" s="34">
        <v>310</v>
      </c>
      <c r="I3608" s="34">
        <v>293</v>
      </c>
      <c r="J3608" s="34"/>
      <c r="K3608" s="24">
        <f t="shared" si="1048"/>
        <v>109.73</v>
      </c>
      <c r="L3608" s="34"/>
      <c r="M3608" s="24">
        <v>16.34</v>
      </c>
      <c r="N3608" s="76">
        <f t="shared" si="1047"/>
        <v>0.14891096327348946</v>
      </c>
      <c r="O3608" s="34"/>
      <c r="P3608" s="34"/>
      <c r="Q3608" s="34"/>
      <c r="R3608" s="34">
        <v>347</v>
      </c>
      <c r="S3608" s="34">
        <v>341</v>
      </c>
      <c r="T3608" s="34">
        <v>130.94999999999999</v>
      </c>
      <c r="U3608" s="34">
        <v>108.5</v>
      </c>
      <c r="V3608" s="34"/>
      <c r="Y3608" s="78"/>
    </row>
    <row r="3609" spans="1:25" x14ac:dyDescent="0.2">
      <c r="A3609" s="27">
        <f t="shared" ref="A3609:B3609" si="1050">A3608+1</f>
        <v>3604</v>
      </c>
      <c r="B3609" s="50">
        <f t="shared" si="1050"/>
        <v>44986</v>
      </c>
      <c r="C3609" s="34">
        <v>126.8</v>
      </c>
      <c r="D3609" s="34">
        <v>140.9</v>
      </c>
      <c r="E3609" s="34">
        <v>2.1</v>
      </c>
      <c r="F3609" s="34">
        <v>17.399999999999999</v>
      </c>
      <c r="G3609" s="34">
        <v>7.45</v>
      </c>
      <c r="H3609" s="34">
        <v>323</v>
      </c>
      <c r="I3609" s="34">
        <v>295</v>
      </c>
      <c r="J3609" s="34"/>
      <c r="K3609" s="24">
        <f t="shared" si="1048"/>
        <v>112.22800000000001</v>
      </c>
      <c r="L3609" s="34"/>
      <c r="M3609" s="24">
        <v>17.32</v>
      </c>
      <c r="N3609" s="76">
        <f t="shared" si="1047"/>
        <v>0.15432868802794311</v>
      </c>
      <c r="O3609" s="34"/>
      <c r="P3609" s="34"/>
      <c r="Q3609" s="34"/>
      <c r="R3609" s="34">
        <v>362</v>
      </c>
      <c r="S3609" s="34">
        <v>343</v>
      </c>
      <c r="T3609" s="34">
        <v>133.69999999999999</v>
      </c>
      <c r="U3609" s="34">
        <v>110.85</v>
      </c>
      <c r="V3609" s="34"/>
      <c r="Y3609" s="78"/>
    </row>
    <row r="3610" spans="1:25" x14ac:dyDescent="0.2">
      <c r="A3610" s="27">
        <f t="shared" ref="A3610:B3610" si="1051">A3609+1</f>
        <v>3605</v>
      </c>
      <c r="B3610" s="50">
        <f t="shared" si="1051"/>
        <v>44987</v>
      </c>
      <c r="C3610" s="34">
        <v>127.25</v>
      </c>
      <c r="D3610" s="34">
        <v>141.35</v>
      </c>
      <c r="E3610" s="34">
        <v>2.1</v>
      </c>
      <c r="F3610" s="34">
        <v>18.149999999999999</v>
      </c>
      <c r="G3610" s="34">
        <v>7.35</v>
      </c>
      <c r="H3610" s="34">
        <v>323</v>
      </c>
      <c r="I3610" s="34">
        <v>295</v>
      </c>
      <c r="J3610" s="34"/>
      <c r="K3610" s="24">
        <f t="shared" si="1048"/>
        <v>111.892</v>
      </c>
      <c r="L3610" s="34"/>
      <c r="M3610" s="24">
        <v>17.100000000000001</v>
      </c>
      <c r="N3610" s="76">
        <f t="shared" si="1047"/>
        <v>0.15282593929860938</v>
      </c>
      <c r="O3610" s="34"/>
      <c r="P3610" s="34"/>
      <c r="Q3610" s="34"/>
      <c r="R3610" s="34">
        <v>362</v>
      </c>
      <c r="S3610" s="34">
        <v>343</v>
      </c>
      <c r="T3610" s="34">
        <v>134.15</v>
      </c>
      <c r="U3610" s="34">
        <v>111.35</v>
      </c>
      <c r="V3610" s="34"/>
      <c r="Y3610" s="78"/>
    </row>
    <row r="3611" spans="1:25" x14ac:dyDescent="0.2">
      <c r="A3611" s="27">
        <f t="shared" ref="A3611:B3611" si="1052">A3610+1</f>
        <v>3606</v>
      </c>
      <c r="B3611" s="50">
        <f t="shared" si="1052"/>
        <v>44988</v>
      </c>
      <c r="C3611" s="34">
        <v>127.45</v>
      </c>
      <c r="D3611" s="34">
        <v>141.55000000000001</v>
      </c>
      <c r="E3611" s="34">
        <v>2.1</v>
      </c>
      <c r="F3611" s="34">
        <v>18.600000000000001</v>
      </c>
      <c r="G3611" s="34">
        <v>7.75</v>
      </c>
      <c r="H3611" s="34">
        <v>331</v>
      </c>
      <c r="I3611" s="34">
        <v>295</v>
      </c>
      <c r="J3611" s="34"/>
      <c r="K3611" s="24">
        <f>+D3611*0.92-F3611</f>
        <v>111.62600000000003</v>
      </c>
      <c r="L3611" s="34"/>
      <c r="M3611" s="24">
        <v>17.11</v>
      </c>
      <c r="N3611" s="76">
        <f t="shared" ref="N3611:N3615" si="1053">+M3611/K3611</f>
        <v>0.15327970186157341</v>
      </c>
      <c r="O3611" s="34"/>
      <c r="P3611" s="34"/>
      <c r="Q3611" s="34"/>
      <c r="R3611" s="34">
        <v>368</v>
      </c>
      <c r="S3611" s="34">
        <v>343</v>
      </c>
      <c r="T3611" s="34">
        <v>133.55000000000001</v>
      </c>
      <c r="U3611" s="34">
        <v>111.6</v>
      </c>
      <c r="V3611" s="34"/>
      <c r="Y3611" s="78"/>
    </row>
    <row r="3612" spans="1:25" x14ac:dyDescent="0.2">
      <c r="A3612" s="27">
        <f>A3611+1</f>
        <v>3607</v>
      </c>
      <c r="B3612" s="50">
        <f>B3611+3</f>
        <v>44991</v>
      </c>
      <c r="C3612" s="34">
        <v>125.35</v>
      </c>
      <c r="D3612" s="34">
        <v>139.44999999999999</v>
      </c>
      <c r="E3612" s="34">
        <v>2.0499999999999998</v>
      </c>
      <c r="F3612" s="34">
        <v>19.100000000000001</v>
      </c>
      <c r="G3612" s="34">
        <v>8.0500000000000007</v>
      </c>
      <c r="H3612" s="34">
        <v>331</v>
      </c>
      <c r="I3612" s="34">
        <v>295</v>
      </c>
      <c r="J3612" s="34"/>
      <c r="K3612" s="24">
        <f t="shared" ref="K3612:K3615" si="1054">+D3612*0.92-F3612</f>
        <v>109.19399999999999</v>
      </c>
      <c r="L3612" s="34"/>
      <c r="M3612" s="24">
        <v>16.690000000000001</v>
      </c>
      <c r="N3612" s="76">
        <f t="shared" si="1053"/>
        <v>0.15284722603806072</v>
      </c>
      <c r="O3612" s="34"/>
      <c r="P3612" s="34"/>
      <c r="Q3612" s="34"/>
      <c r="R3612" s="34">
        <v>368</v>
      </c>
      <c r="S3612" s="34">
        <v>343</v>
      </c>
      <c r="T3612" s="34">
        <v>131.4</v>
      </c>
      <c r="U3612" s="34">
        <v>109.9</v>
      </c>
      <c r="V3612" s="34"/>
      <c r="Y3612" s="78"/>
    </row>
    <row r="3613" spans="1:25" x14ac:dyDescent="0.2">
      <c r="A3613" s="27">
        <f t="shared" ref="A3613" si="1055">A3612+1</f>
        <v>3608</v>
      </c>
      <c r="B3613" s="50">
        <f>B3612+1</f>
        <v>44992</v>
      </c>
      <c r="C3613" s="34">
        <v>128</v>
      </c>
      <c r="D3613" s="34">
        <v>142.69999999999999</v>
      </c>
      <c r="E3613" s="34">
        <v>2.1</v>
      </c>
      <c r="F3613" s="34">
        <v>19.2</v>
      </c>
      <c r="G3613" s="34">
        <v>8.0500000000000007</v>
      </c>
      <c r="H3613" s="34">
        <v>331</v>
      </c>
      <c r="I3613" s="34">
        <v>297</v>
      </c>
      <c r="J3613" s="34"/>
      <c r="K3613" s="24">
        <f t="shared" si="1054"/>
        <v>112.08399999999999</v>
      </c>
      <c r="L3613" s="34"/>
      <c r="M3613" s="24">
        <v>16.32</v>
      </c>
      <c r="N3613" s="76">
        <f t="shared" si="1053"/>
        <v>0.14560508190285859</v>
      </c>
      <c r="O3613" s="34"/>
      <c r="P3613" s="34"/>
      <c r="Q3613" s="34"/>
      <c r="R3613" s="34">
        <v>368</v>
      </c>
      <c r="S3613" s="34">
        <v>343</v>
      </c>
      <c r="T3613" s="34">
        <v>134.1</v>
      </c>
      <c r="U3613" s="34">
        <v>111.7</v>
      </c>
      <c r="V3613" s="34"/>
      <c r="Y3613" s="78"/>
    </row>
    <row r="3614" spans="1:25" x14ac:dyDescent="0.2">
      <c r="A3614" s="27">
        <f t="shared" ref="A3614:B3614" si="1056">A3613+1</f>
        <v>3609</v>
      </c>
      <c r="B3614" s="50">
        <f t="shared" si="1056"/>
        <v>44993</v>
      </c>
      <c r="C3614" s="34">
        <v>127.9</v>
      </c>
      <c r="D3614" s="34">
        <v>142.4</v>
      </c>
      <c r="E3614" s="34">
        <v>2.1</v>
      </c>
      <c r="F3614" s="34">
        <v>19.3</v>
      </c>
      <c r="G3614" s="34">
        <v>8.0500000000000007</v>
      </c>
      <c r="H3614" s="34">
        <v>329</v>
      </c>
      <c r="I3614" s="34">
        <v>297</v>
      </c>
      <c r="J3614" s="34"/>
      <c r="K3614" s="24">
        <f t="shared" si="1054"/>
        <v>111.70800000000001</v>
      </c>
      <c r="L3614" s="34"/>
      <c r="M3614" s="24">
        <v>16.72</v>
      </c>
      <c r="N3614" s="76">
        <f t="shared" si="1053"/>
        <v>0.14967594084577646</v>
      </c>
      <c r="O3614" s="34"/>
      <c r="P3614" s="34"/>
      <c r="Q3614" s="34"/>
      <c r="R3614" s="34">
        <v>366</v>
      </c>
      <c r="S3614" s="34">
        <v>347</v>
      </c>
      <c r="T3614" s="34">
        <v>134</v>
      </c>
      <c r="U3614" s="34">
        <v>111.6</v>
      </c>
      <c r="V3614" s="34"/>
      <c r="Y3614" s="78"/>
    </row>
    <row r="3615" spans="1:25" x14ac:dyDescent="0.2">
      <c r="A3615" s="27">
        <f t="shared" ref="A3615:B3615" si="1057">A3614+1</f>
        <v>3610</v>
      </c>
      <c r="B3615" s="50">
        <f t="shared" si="1057"/>
        <v>44994</v>
      </c>
      <c r="C3615" s="34">
        <v>129</v>
      </c>
      <c r="D3615" s="34">
        <v>143.5</v>
      </c>
      <c r="E3615" s="34">
        <v>2.15</v>
      </c>
      <c r="F3615" s="34">
        <v>19.600000000000001</v>
      </c>
      <c r="G3615" s="34">
        <v>8.1999999999999993</v>
      </c>
      <c r="H3615" s="34">
        <v>329</v>
      </c>
      <c r="I3615" s="34">
        <v>297</v>
      </c>
      <c r="J3615" s="34"/>
      <c r="K3615" s="24">
        <f t="shared" si="1054"/>
        <v>112.42000000000002</v>
      </c>
      <c r="L3615" s="34"/>
      <c r="M3615" s="24">
        <v>16.47</v>
      </c>
      <c r="N3615" s="76">
        <f t="shared" si="1053"/>
        <v>0.14650418075075605</v>
      </c>
      <c r="O3615" s="34"/>
      <c r="P3615" s="34"/>
      <c r="Q3615" s="34"/>
      <c r="R3615" s="34">
        <v>366</v>
      </c>
      <c r="S3615" s="34">
        <v>342</v>
      </c>
      <c r="T3615" s="34">
        <v>135.1</v>
      </c>
      <c r="U3615" s="34">
        <v>112.35</v>
      </c>
      <c r="V3615" s="34"/>
      <c r="Y3615" s="78"/>
    </row>
    <row r="3616" spans="1:25" x14ac:dyDescent="0.2">
      <c r="A3616" s="27">
        <f t="shared" ref="A3616:B3616" si="1058">A3615+1</f>
        <v>3611</v>
      </c>
      <c r="B3616" s="50">
        <f t="shared" si="1058"/>
        <v>44995</v>
      </c>
      <c r="C3616" s="34">
        <v>129.94999999999999</v>
      </c>
      <c r="D3616" s="34">
        <v>144.44999999999999</v>
      </c>
      <c r="E3616" s="34">
        <v>2.15</v>
      </c>
      <c r="F3616" s="34">
        <v>19.600000000000001</v>
      </c>
      <c r="G3616" s="34">
        <v>8.3000000000000007</v>
      </c>
      <c r="H3616" s="34">
        <v>326</v>
      </c>
      <c r="I3616" s="34">
        <v>297</v>
      </c>
      <c r="J3616" s="34"/>
      <c r="K3616" s="24">
        <f>+D3616*0.92-F3616</f>
        <v>113.29400000000001</v>
      </c>
      <c r="L3616" s="34"/>
      <c r="M3616" s="24">
        <v>16.2</v>
      </c>
      <c r="N3616" s="76">
        <f t="shared" ref="N3616:N3620" si="1059">+M3616/K3616</f>
        <v>0.14299080269034545</v>
      </c>
      <c r="O3616" s="34"/>
      <c r="P3616" s="34"/>
      <c r="Q3616" s="34"/>
      <c r="R3616" s="34">
        <v>363</v>
      </c>
      <c r="S3616" s="34">
        <v>341</v>
      </c>
      <c r="T3616" s="34">
        <v>136.1</v>
      </c>
      <c r="U3616" s="34">
        <v>113.2</v>
      </c>
      <c r="V3616" s="34"/>
      <c r="Y3616" s="78"/>
    </row>
    <row r="3617" spans="1:25" x14ac:dyDescent="0.2">
      <c r="A3617" s="27">
        <f>A3616+1</f>
        <v>3612</v>
      </c>
      <c r="B3617" s="50">
        <f>B3616+3</f>
        <v>44998</v>
      </c>
      <c r="C3617" s="34">
        <v>132.35</v>
      </c>
      <c r="D3617" s="34">
        <v>147.85</v>
      </c>
      <c r="E3617" s="34">
        <v>2.2000000000000002</v>
      </c>
      <c r="F3617" s="34">
        <v>20</v>
      </c>
      <c r="G3617" s="34">
        <v>8.5</v>
      </c>
      <c r="H3617" s="34">
        <v>326</v>
      </c>
      <c r="I3617" s="34">
        <v>297</v>
      </c>
      <c r="J3617" s="34"/>
      <c r="K3617" s="24">
        <f t="shared" ref="K3617:K3620" si="1060">+D3617*0.92-F3617</f>
        <v>116.02199999999999</v>
      </c>
      <c r="L3617" s="34"/>
      <c r="M3617" s="24">
        <v>16.07</v>
      </c>
      <c r="N3617" s="76">
        <f t="shared" si="1059"/>
        <v>0.13850821395942151</v>
      </c>
      <c r="O3617" s="34"/>
      <c r="P3617" s="34"/>
      <c r="Q3617" s="34"/>
      <c r="R3617" s="34">
        <v>363</v>
      </c>
      <c r="S3617" s="34">
        <v>341</v>
      </c>
      <c r="T3617" s="34">
        <v>132.35</v>
      </c>
      <c r="U3617" s="34">
        <v>114.95</v>
      </c>
      <c r="V3617" s="34"/>
      <c r="Y3617" s="78"/>
    </row>
    <row r="3618" spans="1:25" x14ac:dyDescent="0.2">
      <c r="A3618" s="27">
        <f t="shared" ref="A3618" si="1061">A3617+1</f>
        <v>3613</v>
      </c>
      <c r="B3618" s="50">
        <f>B3617+1</f>
        <v>44999</v>
      </c>
      <c r="C3618" s="34">
        <v>133</v>
      </c>
      <c r="D3618" s="34">
        <v>148.5</v>
      </c>
      <c r="E3618" s="34">
        <v>2.2000000000000002</v>
      </c>
      <c r="F3618" s="34">
        <v>21.5</v>
      </c>
      <c r="G3618" s="34">
        <v>9.1</v>
      </c>
      <c r="H3618" s="34">
        <v>324</v>
      </c>
      <c r="I3618" s="34">
        <v>297</v>
      </c>
      <c r="J3618" s="34"/>
      <c r="K3618" s="24">
        <f t="shared" si="1060"/>
        <v>115.12</v>
      </c>
      <c r="L3618" s="34"/>
      <c r="M3618" s="24">
        <v>15.94</v>
      </c>
      <c r="N3618" s="76">
        <f t="shared" si="1059"/>
        <v>0.13846421125781791</v>
      </c>
      <c r="O3618" s="34"/>
      <c r="P3618" s="34"/>
      <c r="Q3618" s="34"/>
      <c r="R3618" s="34">
        <v>363</v>
      </c>
      <c r="S3618" s="34">
        <v>341</v>
      </c>
      <c r="T3618" s="34">
        <v>139.19999999999999</v>
      </c>
      <c r="U3618" s="34">
        <v>115.15</v>
      </c>
      <c r="V3618" s="34"/>
      <c r="Y3618" s="78"/>
    </row>
    <row r="3619" spans="1:25" x14ac:dyDescent="0.2">
      <c r="A3619" s="27">
        <f t="shared" ref="A3619:B3619" si="1062">A3618+1</f>
        <v>3614</v>
      </c>
      <c r="B3619" s="50">
        <f t="shared" si="1062"/>
        <v>45000</v>
      </c>
      <c r="C3619" s="34">
        <v>133.1</v>
      </c>
      <c r="D3619" s="34">
        <v>148.6</v>
      </c>
      <c r="E3619" s="34">
        <v>2.2000000000000002</v>
      </c>
      <c r="F3619" s="34">
        <v>21.25</v>
      </c>
      <c r="G3619" s="34">
        <v>9.1</v>
      </c>
      <c r="H3619" s="34">
        <v>311</v>
      </c>
      <c r="I3619" s="34">
        <v>295</v>
      </c>
      <c r="J3619" s="34"/>
      <c r="K3619" s="24">
        <f t="shared" si="1060"/>
        <v>115.46199999999999</v>
      </c>
      <c r="L3619" s="34"/>
      <c r="M3619" s="24">
        <v>15.42</v>
      </c>
      <c r="N3619" s="76">
        <f t="shared" si="1059"/>
        <v>0.13355043217682008</v>
      </c>
      <c r="O3619" s="34"/>
      <c r="P3619" s="34"/>
      <c r="Q3619" s="34"/>
      <c r="R3619" s="34">
        <v>348</v>
      </c>
      <c r="S3619" s="34">
        <v>338</v>
      </c>
      <c r="T3619" s="34">
        <v>139.30000000000001</v>
      </c>
      <c r="U3619" s="34">
        <v>115.5</v>
      </c>
      <c r="V3619" s="34"/>
      <c r="Y3619" s="78"/>
    </row>
    <row r="3620" spans="1:25" x14ac:dyDescent="0.2">
      <c r="A3620" s="27">
        <f t="shared" ref="A3620:B3620" si="1063">A3619+1</f>
        <v>3615</v>
      </c>
      <c r="B3620" s="50">
        <f t="shared" si="1063"/>
        <v>45001</v>
      </c>
      <c r="C3620" s="34">
        <v>130.44999999999999</v>
      </c>
      <c r="D3620" s="34">
        <v>145.94999999999999</v>
      </c>
      <c r="E3620" s="34">
        <v>2.15</v>
      </c>
      <c r="F3620" s="34">
        <v>20.5</v>
      </c>
      <c r="G3620" s="34">
        <v>8.6</v>
      </c>
      <c r="H3620" s="34">
        <v>304</v>
      </c>
      <c r="I3620" s="34">
        <v>291</v>
      </c>
      <c r="J3620" s="34"/>
      <c r="K3620" s="24">
        <f t="shared" si="1060"/>
        <v>113.774</v>
      </c>
      <c r="L3620" s="34"/>
      <c r="M3620" s="24">
        <v>15.59</v>
      </c>
      <c r="N3620" s="76">
        <f t="shared" si="1059"/>
        <v>0.13702603406753738</v>
      </c>
      <c r="O3620" s="34"/>
      <c r="P3620" s="34"/>
      <c r="Q3620" s="34"/>
      <c r="R3620" s="34">
        <v>341</v>
      </c>
      <c r="S3620" s="34">
        <v>334</v>
      </c>
      <c r="T3620" s="34">
        <v>136.25</v>
      </c>
      <c r="U3620" s="34">
        <v>112.75</v>
      </c>
      <c r="V3620" s="34"/>
      <c r="Y3620" s="78"/>
    </row>
    <row r="3621" spans="1:25" x14ac:dyDescent="0.2">
      <c r="A3621" s="27">
        <f t="shared" ref="A3621:B3621" si="1064">A3620+1</f>
        <v>3616</v>
      </c>
      <c r="B3621" s="50">
        <f t="shared" si="1064"/>
        <v>45002</v>
      </c>
      <c r="C3621" s="34">
        <v>132</v>
      </c>
      <c r="D3621" s="34">
        <v>147.5</v>
      </c>
      <c r="E3621" s="34">
        <v>2.2000000000000002</v>
      </c>
      <c r="F3621" s="34">
        <v>20.25</v>
      </c>
      <c r="G3621" s="34">
        <v>8.6999999999999993</v>
      </c>
      <c r="H3621" s="34">
        <v>304</v>
      </c>
      <c r="I3621" s="34">
        <v>289</v>
      </c>
      <c r="J3621" s="34"/>
      <c r="K3621" s="24">
        <f>+D3621*0.92-F3621</f>
        <v>115.45000000000002</v>
      </c>
      <c r="L3621" s="34"/>
      <c r="M3621" s="24">
        <v>15.79</v>
      </c>
      <c r="N3621" s="76">
        <f t="shared" ref="N3621:N3625" si="1065">+M3621/K3621</f>
        <v>0.13676916414032045</v>
      </c>
      <c r="O3621" s="34"/>
      <c r="P3621" s="34"/>
      <c r="Q3621" s="34"/>
      <c r="R3621" s="34">
        <v>341</v>
      </c>
      <c r="S3621" s="34">
        <v>332</v>
      </c>
      <c r="T3621" s="34">
        <v>137.80000000000001</v>
      </c>
      <c r="U3621" s="34">
        <v>114.5</v>
      </c>
      <c r="V3621" s="34"/>
      <c r="Y3621" s="78"/>
    </row>
    <row r="3622" spans="1:25" x14ac:dyDescent="0.2">
      <c r="A3622" s="27">
        <f>A3621+1</f>
        <v>3617</v>
      </c>
      <c r="B3622" s="50">
        <f>B3621+3</f>
        <v>45005</v>
      </c>
      <c r="C3622" s="34">
        <v>126.5</v>
      </c>
      <c r="D3622" s="34">
        <v>142</v>
      </c>
      <c r="E3622" s="34">
        <v>2.1</v>
      </c>
      <c r="F3622" s="34">
        <v>20.399999999999999</v>
      </c>
      <c r="G3622" s="34">
        <v>9.15</v>
      </c>
      <c r="H3622" s="34">
        <v>304</v>
      </c>
      <c r="I3622" s="34">
        <v>287</v>
      </c>
      <c r="J3622" s="34"/>
      <c r="K3622" s="24">
        <f t="shared" ref="K3622:K3625" si="1066">+D3622*0.92-F3622</f>
        <v>110.24000000000001</v>
      </c>
      <c r="L3622" s="34"/>
      <c r="M3622" s="24">
        <v>15.86</v>
      </c>
      <c r="N3622" s="76">
        <f t="shared" si="1065"/>
        <v>0.14386792452830188</v>
      </c>
      <c r="O3622" s="34"/>
      <c r="P3622" s="34"/>
      <c r="Q3622" s="34"/>
      <c r="R3622" s="34">
        <v>341</v>
      </c>
      <c r="S3622" s="34">
        <v>330</v>
      </c>
      <c r="T3622" s="34">
        <v>132.19999999999999</v>
      </c>
      <c r="U3622" s="34">
        <v>109.3</v>
      </c>
      <c r="V3622" s="34"/>
      <c r="Y3622" s="78"/>
    </row>
    <row r="3623" spans="1:25" x14ac:dyDescent="0.2">
      <c r="A3623" s="27">
        <f t="shared" ref="A3623" si="1067">A3622+1</f>
        <v>3618</v>
      </c>
      <c r="B3623" s="50">
        <f>B3622+1</f>
        <v>45006</v>
      </c>
      <c r="C3623" s="34">
        <v>124.7</v>
      </c>
      <c r="D3623" s="34">
        <v>140.69999999999999</v>
      </c>
      <c r="E3623" s="34">
        <v>2.0499999999999998</v>
      </c>
      <c r="F3623" s="34">
        <v>20.149999999999999</v>
      </c>
      <c r="G3623" s="34">
        <v>8.8000000000000007</v>
      </c>
      <c r="H3623" s="34">
        <v>301</v>
      </c>
      <c r="I3623" s="34">
        <v>287</v>
      </c>
      <c r="J3623" s="34"/>
      <c r="K3623" s="24">
        <f t="shared" si="1066"/>
        <v>109.29399999999998</v>
      </c>
      <c r="L3623" s="34"/>
      <c r="M3623" s="24">
        <v>15.72</v>
      </c>
      <c r="N3623" s="76">
        <f t="shared" si="1065"/>
        <v>0.14383223232748368</v>
      </c>
      <c r="O3623" s="34"/>
      <c r="P3623" s="34"/>
      <c r="Q3623" s="34"/>
      <c r="R3623" s="34">
        <v>338</v>
      </c>
      <c r="S3623" s="34">
        <v>330</v>
      </c>
      <c r="T3623" s="34">
        <v>130.4</v>
      </c>
      <c r="U3623" s="34">
        <v>106.8</v>
      </c>
      <c r="V3623" s="34"/>
      <c r="Y3623" s="78"/>
    </row>
    <row r="3624" spans="1:25" x14ac:dyDescent="0.2">
      <c r="A3624" s="27">
        <f t="shared" ref="A3624:B3624" si="1068">A3623+1</f>
        <v>3619</v>
      </c>
      <c r="B3624" s="50">
        <f t="shared" si="1068"/>
        <v>45007</v>
      </c>
      <c r="C3624" s="34">
        <v>121.4</v>
      </c>
      <c r="D3624" s="34">
        <v>137.4</v>
      </c>
      <c r="E3624" s="34">
        <v>2</v>
      </c>
      <c r="F3624" s="34">
        <v>19.649999999999999</v>
      </c>
      <c r="G3624" s="34">
        <v>8.5500000000000007</v>
      </c>
      <c r="H3624" s="34">
        <v>301</v>
      </c>
      <c r="I3624" s="34">
        <v>285</v>
      </c>
      <c r="J3624" s="34"/>
      <c r="K3624" s="24">
        <f t="shared" si="1066"/>
        <v>106.75800000000001</v>
      </c>
      <c r="L3624" s="34"/>
      <c r="M3624" s="24">
        <v>15.54</v>
      </c>
      <c r="N3624" s="76">
        <f t="shared" si="1065"/>
        <v>0.14556286179958408</v>
      </c>
      <c r="O3624" s="34"/>
      <c r="P3624" s="34"/>
      <c r="Q3624" s="34"/>
      <c r="R3624" s="34">
        <v>338</v>
      </c>
      <c r="S3624" s="34">
        <v>328</v>
      </c>
      <c r="T3624" s="34">
        <v>127.05</v>
      </c>
      <c r="U3624" s="34">
        <v>103.75</v>
      </c>
      <c r="V3624" s="34"/>
      <c r="Y3624" s="78"/>
    </row>
    <row r="3625" spans="1:25" x14ac:dyDescent="0.2">
      <c r="A3625" s="27">
        <f t="shared" ref="A3625:B3625" si="1069">A3624+1</f>
        <v>3620</v>
      </c>
      <c r="B3625" s="50">
        <f t="shared" si="1069"/>
        <v>45008</v>
      </c>
      <c r="C3625" s="34">
        <v>120.3</v>
      </c>
      <c r="D3625" s="34">
        <v>135.45000000000002</v>
      </c>
      <c r="E3625" s="34">
        <v>2</v>
      </c>
      <c r="F3625" s="34">
        <v>19.8</v>
      </c>
      <c r="G3625" s="34">
        <v>8.9499999999999993</v>
      </c>
      <c r="H3625" s="34">
        <v>299</v>
      </c>
      <c r="I3625" s="34">
        <v>283</v>
      </c>
      <c r="J3625" s="34"/>
      <c r="K3625" s="24">
        <f t="shared" si="1066"/>
        <v>104.81400000000002</v>
      </c>
      <c r="L3625" s="34"/>
      <c r="M3625" s="24">
        <v>14.95</v>
      </c>
      <c r="N3625" s="76">
        <f t="shared" si="1065"/>
        <v>0.14263361764649757</v>
      </c>
      <c r="O3625" s="34"/>
      <c r="P3625" s="34"/>
      <c r="Q3625" s="34"/>
      <c r="R3625" s="34">
        <v>335</v>
      </c>
      <c r="S3625" s="34">
        <v>326</v>
      </c>
      <c r="T3625" s="34">
        <v>125.7</v>
      </c>
      <c r="U3625" s="34">
        <v>102.05</v>
      </c>
      <c r="V3625" s="34"/>
      <c r="Y3625" s="78"/>
    </row>
    <row r="3626" spans="1:25" x14ac:dyDescent="0.2">
      <c r="A3626" s="27">
        <f t="shared" ref="A3626:B3626" si="1070">A3625+1</f>
        <v>3621</v>
      </c>
      <c r="B3626" s="50">
        <f t="shared" si="1070"/>
        <v>45009</v>
      </c>
      <c r="C3626" s="34">
        <v>121.1</v>
      </c>
      <c r="D3626" s="34">
        <v>136.25</v>
      </c>
      <c r="E3626" s="34">
        <v>2</v>
      </c>
      <c r="F3626" s="34">
        <v>20.3</v>
      </c>
      <c r="G3626" s="34">
        <v>8.8000000000000007</v>
      </c>
      <c r="H3626" s="34">
        <v>296</v>
      </c>
      <c r="I3626" s="34">
        <v>277</v>
      </c>
      <c r="J3626" s="34"/>
      <c r="K3626" s="24">
        <f>+D3626*0.92-F3626</f>
        <v>105.05000000000001</v>
      </c>
      <c r="L3626" s="34"/>
      <c r="M3626" s="24">
        <v>14.95</v>
      </c>
      <c r="N3626" s="76">
        <f t="shared" ref="N3626" si="1071">+M3626/K3626</f>
        <v>0.14231318419800093</v>
      </c>
      <c r="O3626" s="34"/>
      <c r="P3626" s="34"/>
      <c r="Q3626" s="34"/>
      <c r="R3626" s="34">
        <v>334</v>
      </c>
      <c r="S3626" s="34">
        <v>320</v>
      </c>
      <c r="T3626" s="34">
        <v>126.5</v>
      </c>
      <c r="U3626" s="34">
        <v>103.4</v>
      </c>
      <c r="V3626" s="34"/>
      <c r="Y3626" s="78"/>
    </row>
    <row r="3627" spans="1:25" x14ac:dyDescent="0.2">
      <c r="A3627" s="27">
        <f t="shared" ref="A3627" si="1072">A3626+1</f>
        <v>3622</v>
      </c>
      <c r="B3627" s="50">
        <f>B3626+3</f>
        <v>45012</v>
      </c>
      <c r="C3627" s="34">
        <v>121.65</v>
      </c>
      <c r="D3627" s="34">
        <v>136.80000000000001</v>
      </c>
      <c r="E3627" s="34">
        <v>2</v>
      </c>
      <c r="F3627" s="34">
        <v>20.3</v>
      </c>
      <c r="G3627" s="34">
        <v>8.4</v>
      </c>
      <c r="H3627" s="34">
        <v>286</v>
      </c>
      <c r="I3627" s="34">
        <v>277</v>
      </c>
      <c r="J3627" s="34"/>
      <c r="K3627" s="24">
        <f t="shared" ref="K3627:K3631" si="1073">+D3627*0.92-F3627</f>
        <v>105.55600000000003</v>
      </c>
      <c r="L3627" s="34"/>
      <c r="M3627" s="24">
        <v>14.97</v>
      </c>
      <c r="N3627" s="76">
        <f t="shared" ref="N3627:N3631" si="1074">+M3627/K3627</f>
        <v>0.14182045549281894</v>
      </c>
      <c r="O3627" s="34"/>
      <c r="P3627" s="34"/>
      <c r="Q3627" s="34"/>
      <c r="R3627" s="34">
        <v>321</v>
      </c>
      <c r="S3627" s="34">
        <v>320</v>
      </c>
      <c r="T3627" s="34">
        <v>127.05</v>
      </c>
      <c r="U3627" s="34">
        <v>104.95</v>
      </c>
      <c r="V3627" s="34"/>
      <c r="Y3627" s="78"/>
    </row>
    <row r="3628" spans="1:25" x14ac:dyDescent="0.2">
      <c r="A3628" s="27">
        <f t="shared" ref="A3628:B3628" si="1075">A3627+1</f>
        <v>3623</v>
      </c>
      <c r="B3628" s="50">
        <f t="shared" si="1075"/>
        <v>45013</v>
      </c>
      <c r="C3628" s="34">
        <v>123.7</v>
      </c>
      <c r="D3628" s="34">
        <v>138.55000000000001</v>
      </c>
      <c r="E3628" s="34">
        <v>2.0499999999999998</v>
      </c>
      <c r="F3628" s="34">
        <v>19.75</v>
      </c>
      <c r="G3628" s="34">
        <v>7.85</v>
      </c>
      <c r="H3628" s="34">
        <v>282</v>
      </c>
      <c r="I3628" s="34">
        <v>275</v>
      </c>
      <c r="J3628" s="34"/>
      <c r="K3628" s="24">
        <f t="shared" si="1073"/>
        <v>107.71600000000002</v>
      </c>
      <c r="L3628" s="34"/>
      <c r="M3628" s="24">
        <v>15.28</v>
      </c>
      <c r="N3628" s="76">
        <f t="shared" si="1074"/>
        <v>0.1418545062943295</v>
      </c>
      <c r="O3628" s="34"/>
      <c r="P3628" s="34"/>
      <c r="Q3628" s="34"/>
      <c r="R3628" s="34">
        <v>317</v>
      </c>
      <c r="S3628" s="34">
        <v>318</v>
      </c>
      <c r="T3628" s="34">
        <v>129.15</v>
      </c>
      <c r="U3628" s="34">
        <v>106.4</v>
      </c>
      <c r="V3628" s="34"/>
      <c r="Y3628" s="78"/>
    </row>
    <row r="3629" spans="1:25" x14ac:dyDescent="0.2">
      <c r="A3629" s="27">
        <f t="shared" ref="A3629:B3629" si="1076">A3628+1</f>
        <v>3624</v>
      </c>
      <c r="B3629" s="50">
        <f t="shared" si="1076"/>
        <v>45014</v>
      </c>
      <c r="C3629" s="34">
        <v>125.1</v>
      </c>
      <c r="D3629" s="34">
        <v>139.94999999999999</v>
      </c>
      <c r="E3629" s="34">
        <v>2.0499999999999998</v>
      </c>
      <c r="F3629" s="34">
        <v>20.25</v>
      </c>
      <c r="G3629" s="34">
        <v>7.85</v>
      </c>
      <c r="H3629" s="34">
        <v>281</v>
      </c>
      <c r="I3629" s="34">
        <v>274</v>
      </c>
      <c r="J3629" s="34"/>
      <c r="K3629" s="24">
        <f t="shared" si="1073"/>
        <v>108.50399999999999</v>
      </c>
      <c r="L3629" s="34"/>
      <c r="M3629" s="24">
        <v>15.61</v>
      </c>
      <c r="N3629" s="76">
        <f t="shared" si="1074"/>
        <v>0.14386566393865666</v>
      </c>
      <c r="O3629" s="34"/>
      <c r="P3629" s="34"/>
      <c r="Q3629" s="34"/>
      <c r="R3629" s="34">
        <v>316</v>
      </c>
      <c r="S3629" s="34">
        <v>317</v>
      </c>
      <c r="T3629" s="34">
        <v>130.55000000000001</v>
      </c>
      <c r="U3629" s="34">
        <v>107.65</v>
      </c>
      <c r="V3629" s="34"/>
      <c r="Y3629" s="78"/>
    </row>
    <row r="3630" spans="1:25" x14ac:dyDescent="0.2">
      <c r="A3630" s="27">
        <f t="shared" ref="A3630:B3630" si="1077">A3629+1</f>
        <v>3625</v>
      </c>
      <c r="B3630" s="50">
        <f t="shared" si="1077"/>
        <v>45015</v>
      </c>
      <c r="C3630" s="34">
        <v>128</v>
      </c>
      <c r="D3630" s="34">
        <v>142.85</v>
      </c>
      <c r="E3630" s="34">
        <v>2.1</v>
      </c>
      <c r="F3630" s="34">
        <v>20.5</v>
      </c>
      <c r="G3630" s="34">
        <v>7.95</v>
      </c>
      <c r="H3630" s="34">
        <v>275.75</v>
      </c>
      <c r="I3630" s="34">
        <v>272</v>
      </c>
      <c r="J3630" s="34"/>
      <c r="K3630" s="24">
        <f t="shared" si="1073"/>
        <v>110.922</v>
      </c>
      <c r="L3630" s="34"/>
      <c r="M3630" s="24">
        <v>15.94</v>
      </c>
      <c r="N3630" s="76">
        <f t="shared" si="1074"/>
        <v>0.14370458520401724</v>
      </c>
      <c r="O3630" s="34"/>
      <c r="P3630" s="34"/>
      <c r="Q3630" s="34"/>
      <c r="R3630" s="34">
        <v>310.25</v>
      </c>
      <c r="S3630" s="34">
        <v>315</v>
      </c>
      <c r="T3630" s="34">
        <v>133.5</v>
      </c>
      <c r="U3630" s="34">
        <v>109.65</v>
      </c>
      <c r="V3630" s="34"/>
      <c r="Y3630" s="78"/>
    </row>
    <row r="3631" spans="1:25" x14ac:dyDescent="0.2">
      <c r="A3631" s="27">
        <f t="shared" ref="A3631:B3632" si="1078">A3630+1</f>
        <v>3626</v>
      </c>
      <c r="B3631" s="50">
        <f t="shared" si="1078"/>
        <v>45016</v>
      </c>
      <c r="C3631" s="34">
        <v>127.3</v>
      </c>
      <c r="D3631" s="34">
        <v>142.15</v>
      </c>
      <c r="E3631" s="34">
        <v>2.1</v>
      </c>
      <c r="F3631" s="34">
        <v>21</v>
      </c>
      <c r="G3631" s="34">
        <v>7.95</v>
      </c>
      <c r="H3631" s="34">
        <v>266</v>
      </c>
      <c r="I3631" s="34">
        <v>270</v>
      </c>
      <c r="J3631" s="34"/>
      <c r="K3631" s="24">
        <f t="shared" si="1073"/>
        <v>109.77800000000002</v>
      </c>
      <c r="L3631" s="34"/>
      <c r="M3631" s="24">
        <v>15.78</v>
      </c>
      <c r="N3631" s="76">
        <f t="shared" si="1074"/>
        <v>0.14374464829018563</v>
      </c>
      <c r="O3631" s="34"/>
      <c r="P3631" s="34"/>
      <c r="Q3631" s="34"/>
      <c r="R3631" s="34">
        <v>301</v>
      </c>
      <c r="S3631" s="34">
        <v>315</v>
      </c>
      <c r="T3631" s="34">
        <v>132.80000000000001</v>
      </c>
      <c r="U3631" s="34">
        <v>110.2</v>
      </c>
      <c r="V3631" s="34"/>
      <c r="Y3631" s="78"/>
    </row>
    <row r="3632" spans="1:25" x14ac:dyDescent="0.2">
      <c r="A3632" s="27">
        <f t="shared" si="1078"/>
        <v>3627</v>
      </c>
      <c r="B3632" s="50">
        <f>B3631+3</f>
        <v>45019</v>
      </c>
      <c r="C3632" s="34">
        <v>122.4</v>
      </c>
      <c r="D3632" s="34">
        <v>137.25</v>
      </c>
      <c r="E3632" s="34">
        <v>2</v>
      </c>
      <c r="F3632" s="34">
        <v>21.5</v>
      </c>
      <c r="G3632" s="34">
        <v>8.35</v>
      </c>
      <c r="H3632" s="34">
        <v>265</v>
      </c>
      <c r="I3632" s="34">
        <v>270</v>
      </c>
      <c r="J3632" s="34"/>
      <c r="K3632" s="24">
        <f t="shared" ref="K3632:K3636" si="1079">+D3632*0.92-F3632</f>
        <v>104.77000000000001</v>
      </c>
      <c r="L3632" s="34"/>
      <c r="M3632" s="24">
        <v>15.75</v>
      </c>
      <c r="N3632" s="76">
        <f t="shared" ref="N3632:N3636" si="1080">+M3632/K3632</f>
        <v>0.15032929273647036</v>
      </c>
      <c r="O3632" s="34"/>
      <c r="P3632" s="34"/>
      <c r="Q3632" s="34"/>
      <c r="R3632" s="34">
        <v>300</v>
      </c>
      <c r="S3632" s="34">
        <v>310</v>
      </c>
      <c r="T3632" s="34">
        <v>127.85</v>
      </c>
      <c r="U3632" s="34">
        <v>106.5</v>
      </c>
      <c r="V3632" s="34"/>
      <c r="Y3632" s="78"/>
    </row>
    <row r="3633" spans="1:25" x14ac:dyDescent="0.2">
      <c r="A3633" s="27">
        <f t="shared" ref="A3633:B3633" si="1081">A3632+1</f>
        <v>3628</v>
      </c>
      <c r="B3633" s="50">
        <f t="shared" si="1081"/>
        <v>45020</v>
      </c>
      <c r="C3633" s="34">
        <v>121.10000000000001</v>
      </c>
      <c r="D3633" s="34">
        <v>135.95000000000002</v>
      </c>
      <c r="E3633" s="34">
        <v>2</v>
      </c>
      <c r="F3633" s="34">
        <v>22.5</v>
      </c>
      <c r="G3633" s="34">
        <v>8.85</v>
      </c>
      <c r="H3633" s="34">
        <v>258</v>
      </c>
      <c r="I3633" s="34">
        <v>267</v>
      </c>
      <c r="J3633" s="34"/>
      <c r="K3633" s="24">
        <f t="shared" si="1079"/>
        <v>102.57400000000003</v>
      </c>
      <c r="L3633" s="34"/>
      <c r="M3633" s="24">
        <v>15.25</v>
      </c>
      <c r="N3633" s="76">
        <f t="shared" si="1080"/>
        <v>0.14867315304073153</v>
      </c>
      <c r="O3633" s="34"/>
      <c r="P3633" s="34"/>
      <c r="Q3633" s="34"/>
      <c r="R3633" s="34">
        <v>292</v>
      </c>
      <c r="S3633" s="34">
        <v>307</v>
      </c>
      <c r="T3633" s="34">
        <v>126.5</v>
      </c>
      <c r="U3633" s="34">
        <v>104.7</v>
      </c>
      <c r="V3633" s="34"/>
      <c r="Y3633" s="78"/>
    </row>
    <row r="3634" spans="1:25" x14ac:dyDescent="0.2">
      <c r="A3634" s="27">
        <f t="shared" ref="A3634:B3634" si="1082">A3633+1</f>
        <v>3629</v>
      </c>
      <c r="B3634" s="50">
        <f t="shared" si="1082"/>
        <v>45021</v>
      </c>
      <c r="C3634" s="34">
        <v>120.45</v>
      </c>
      <c r="D3634" s="34">
        <v>135.30000000000001</v>
      </c>
      <c r="E3634" s="34">
        <v>2</v>
      </c>
      <c r="F3634" s="34">
        <v>22.5</v>
      </c>
      <c r="G3634" s="34">
        <v>8.8000000000000007</v>
      </c>
      <c r="H3634" s="34">
        <v>258</v>
      </c>
      <c r="I3634" s="34">
        <v>267</v>
      </c>
      <c r="J3634" s="34"/>
      <c r="K3634" s="24">
        <f t="shared" si="1079"/>
        <v>101.97600000000001</v>
      </c>
      <c r="L3634" s="34"/>
      <c r="M3634" s="24">
        <v>15.18</v>
      </c>
      <c r="N3634" s="76">
        <f t="shared" si="1080"/>
        <v>0.14885855495410683</v>
      </c>
      <c r="O3634" s="34"/>
      <c r="P3634" s="34"/>
      <c r="Q3634" s="34"/>
      <c r="R3634" s="34">
        <v>292</v>
      </c>
      <c r="S3634" s="34">
        <v>307</v>
      </c>
      <c r="T3634" s="34">
        <v>125.85</v>
      </c>
      <c r="U3634" s="34">
        <v>103.4</v>
      </c>
      <c r="V3634" s="34"/>
      <c r="Y3634" s="78"/>
    </row>
    <row r="3635" spans="1:25" x14ac:dyDescent="0.2">
      <c r="A3635" s="27">
        <f t="shared" ref="A3635:B3635" si="1083">A3634+1</f>
        <v>3630</v>
      </c>
      <c r="B3635" s="50">
        <f t="shared" si="1083"/>
        <v>45022</v>
      </c>
      <c r="C3635" s="34">
        <v>119.6</v>
      </c>
      <c r="D3635" s="34">
        <v>134.44999999999999</v>
      </c>
      <c r="E3635" s="34">
        <v>2</v>
      </c>
      <c r="F3635" s="34">
        <v>22.75</v>
      </c>
      <c r="G3635" s="34">
        <v>8.6999999999999993</v>
      </c>
      <c r="H3635" s="34">
        <v>258</v>
      </c>
      <c r="I3635" s="34">
        <v>265</v>
      </c>
      <c r="J3635" s="34"/>
      <c r="K3635" s="24">
        <f t="shared" si="1079"/>
        <v>100.94399999999999</v>
      </c>
      <c r="L3635" s="34"/>
      <c r="M3635" s="24">
        <v>15.1</v>
      </c>
      <c r="N3635" s="76">
        <f t="shared" si="1080"/>
        <v>0.14958789031542244</v>
      </c>
      <c r="O3635" s="34"/>
      <c r="P3635" s="34"/>
      <c r="Q3635" s="34"/>
      <c r="R3635" s="34">
        <v>292</v>
      </c>
      <c r="S3635" s="34">
        <v>305</v>
      </c>
      <c r="T3635" s="34">
        <v>125</v>
      </c>
      <c r="U3635" s="34">
        <v>103.5</v>
      </c>
      <c r="V3635" s="34"/>
      <c r="Y3635" s="78"/>
    </row>
    <row r="3636" spans="1:25" x14ac:dyDescent="0.2">
      <c r="A3636" s="27">
        <f t="shared" ref="A3636:B3636" si="1084">A3635+1</f>
        <v>3631</v>
      </c>
      <c r="B3636" s="50">
        <f t="shared" si="1084"/>
        <v>45023</v>
      </c>
      <c r="C3636" s="34">
        <v>119.6</v>
      </c>
      <c r="D3636" s="34">
        <v>134.44999999999999</v>
      </c>
      <c r="E3636" s="34">
        <v>2</v>
      </c>
      <c r="F3636" s="34">
        <v>22.75</v>
      </c>
      <c r="G3636" s="34">
        <v>8.6999999999999993</v>
      </c>
      <c r="H3636" s="34">
        <v>258</v>
      </c>
      <c r="I3636" s="34">
        <v>265</v>
      </c>
      <c r="J3636" s="34"/>
      <c r="K3636" s="24">
        <f t="shared" si="1079"/>
        <v>100.94399999999999</v>
      </c>
      <c r="L3636" s="34"/>
      <c r="M3636" s="24">
        <v>15.1</v>
      </c>
      <c r="N3636" s="76">
        <f t="shared" si="1080"/>
        <v>0.14958789031542244</v>
      </c>
      <c r="O3636" s="34"/>
      <c r="P3636" s="34"/>
      <c r="Q3636" s="34"/>
      <c r="R3636" s="34">
        <v>292</v>
      </c>
      <c r="S3636" s="34">
        <v>305</v>
      </c>
      <c r="T3636" s="34">
        <v>125</v>
      </c>
      <c r="U3636" s="34">
        <v>103.5</v>
      </c>
      <c r="V3636" s="34"/>
      <c r="Y3636" s="78"/>
    </row>
    <row r="3637" spans="1:25" x14ac:dyDescent="0.2">
      <c r="A3637" s="27">
        <f t="shared" ref="A3637" si="1085">A3636+1</f>
        <v>3632</v>
      </c>
      <c r="B3637" s="50">
        <f>B3636+3</f>
        <v>45026</v>
      </c>
      <c r="C3637" s="34">
        <v>119.65</v>
      </c>
      <c r="D3637" s="34">
        <v>134.5</v>
      </c>
      <c r="E3637" s="34">
        <v>2</v>
      </c>
      <c r="F3637" s="34">
        <v>22</v>
      </c>
      <c r="G3637" s="34">
        <v>8.5</v>
      </c>
      <c r="H3637" s="34">
        <v>254</v>
      </c>
      <c r="I3637" s="34">
        <v>261</v>
      </c>
      <c r="J3637" s="34"/>
      <c r="K3637" s="24">
        <f t="shared" ref="K3637:K3641" si="1086">+D3637*0.92-F3637</f>
        <v>101.74000000000001</v>
      </c>
      <c r="L3637" s="34"/>
      <c r="M3637" s="24">
        <v>15.37</v>
      </c>
      <c r="N3637" s="76">
        <f t="shared" ref="N3637:N3641" si="1087">+M3637/K3637</f>
        <v>0.1510713583644584</v>
      </c>
      <c r="O3637" s="34"/>
      <c r="P3637" s="34"/>
      <c r="Q3637" s="34"/>
      <c r="R3637" s="34">
        <v>288</v>
      </c>
      <c r="S3637" s="34">
        <v>301</v>
      </c>
      <c r="T3637" s="34">
        <v>125.05</v>
      </c>
      <c r="U3637" s="34">
        <v>103.5</v>
      </c>
      <c r="V3637" s="34"/>
      <c r="Y3637" s="78"/>
    </row>
    <row r="3638" spans="1:25" x14ac:dyDescent="0.2">
      <c r="A3638" s="27">
        <f t="shared" ref="A3638:B3638" si="1088">A3637+1</f>
        <v>3633</v>
      </c>
      <c r="B3638" s="50">
        <f t="shared" si="1088"/>
        <v>45027</v>
      </c>
      <c r="C3638" s="34">
        <v>122</v>
      </c>
      <c r="D3638" s="34">
        <v>136.85</v>
      </c>
      <c r="E3638" s="34">
        <v>2</v>
      </c>
      <c r="F3638" s="34">
        <v>21.75</v>
      </c>
      <c r="G3638" s="34">
        <v>8</v>
      </c>
      <c r="H3638" s="34">
        <v>252</v>
      </c>
      <c r="I3638" s="34">
        <v>259</v>
      </c>
      <c r="J3638" s="34"/>
      <c r="K3638" s="24">
        <f t="shared" si="1086"/>
        <v>104.152</v>
      </c>
      <c r="L3638" s="34"/>
      <c r="M3638" s="24">
        <v>16.420000000000002</v>
      </c>
      <c r="N3638" s="76">
        <f t="shared" si="1087"/>
        <v>0.15765419771103772</v>
      </c>
      <c r="O3638" s="34"/>
      <c r="P3638" s="34"/>
      <c r="Q3638" s="34"/>
      <c r="R3638" s="34">
        <v>286</v>
      </c>
      <c r="S3638" s="34">
        <v>299</v>
      </c>
      <c r="T3638" s="34">
        <v>127.4</v>
      </c>
      <c r="U3638" s="34">
        <v>104.8</v>
      </c>
      <c r="V3638" s="34"/>
      <c r="Y3638" s="78"/>
    </row>
    <row r="3639" spans="1:25" x14ac:dyDescent="0.2">
      <c r="A3639" s="27">
        <f t="shared" ref="A3639:B3639" si="1089">A3638+1</f>
        <v>3634</v>
      </c>
      <c r="B3639" s="50">
        <f t="shared" si="1089"/>
        <v>45028</v>
      </c>
      <c r="C3639" s="34">
        <v>120.75</v>
      </c>
      <c r="D3639" s="34">
        <v>135.6</v>
      </c>
      <c r="E3639" s="34">
        <v>2</v>
      </c>
      <c r="F3639" s="34">
        <v>21.75</v>
      </c>
      <c r="G3639" s="34">
        <v>8</v>
      </c>
      <c r="H3639" s="34">
        <v>252</v>
      </c>
      <c r="I3639" s="34">
        <v>259</v>
      </c>
      <c r="J3639" s="34"/>
      <c r="K3639" s="24">
        <f t="shared" si="1086"/>
        <v>103.002</v>
      </c>
      <c r="L3639" s="34"/>
      <c r="M3639" s="24">
        <v>16.239999999999998</v>
      </c>
      <c r="N3639" s="76">
        <f t="shared" si="1087"/>
        <v>0.15766684142055493</v>
      </c>
      <c r="O3639" s="34"/>
      <c r="P3639" s="34"/>
      <c r="Q3639" s="34"/>
      <c r="R3639" s="34">
        <v>286</v>
      </c>
      <c r="S3639" s="34">
        <v>299</v>
      </c>
      <c r="T3639" s="34">
        <v>126.05</v>
      </c>
      <c r="U3639" s="34">
        <v>103.65</v>
      </c>
      <c r="V3639" s="34"/>
      <c r="Y3639" s="78"/>
    </row>
    <row r="3640" spans="1:25" x14ac:dyDescent="0.2">
      <c r="A3640" s="27">
        <f t="shared" ref="A3640:B3640" si="1090">A3639+1</f>
        <v>3635</v>
      </c>
      <c r="B3640" s="50">
        <f t="shared" si="1090"/>
        <v>45029</v>
      </c>
      <c r="C3640" s="34">
        <v>118.95</v>
      </c>
      <c r="D3640" s="34">
        <v>133.80000000000001</v>
      </c>
      <c r="E3640" s="34">
        <v>1.95</v>
      </c>
      <c r="F3640" s="34">
        <v>21.75</v>
      </c>
      <c r="G3640" s="34">
        <v>8.5</v>
      </c>
      <c r="H3640" s="34">
        <v>248</v>
      </c>
      <c r="I3640" s="34">
        <v>254.5</v>
      </c>
      <c r="J3640" s="34"/>
      <c r="K3640" s="24">
        <f t="shared" si="1086"/>
        <v>101.34600000000002</v>
      </c>
      <c r="L3640" s="34"/>
      <c r="M3640" s="24">
        <v>16.05</v>
      </c>
      <c r="N3640" s="76">
        <f t="shared" si="1087"/>
        <v>0.15836836184950565</v>
      </c>
      <c r="O3640" s="34"/>
      <c r="P3640" s="34"/>
      <c r="Q3640" s="34"/>
      <c r="R3640" s="34">
        <v>281.5</v>
      </c>
      <c r="S3640" s="34">
        <v>294.5</v>
      </c>
      <c r="T3640" s="34">
        <v>124.2</v>
      </c>
      <c r="U3640" s="34">
        <v>102.05</v>
      </c>
      <c r="V3640" s="34"/>
      <c r="Y3640" s="78"/>
    </row>
    <row r="3641" spans="1:25" x14ac:dyDescent="0.2">
      <c r="A3641" s="27">
        <f t="shared" ref="A3641:B3642" si="1091">A3640+1</f>
        <v>3636</v>
      </c>
      <c r="B3641" s="50">
        <f t="shared" si="1091"/>
        <v>45030</v>
      </c>
      <c r="C3641" s="34">
        <v>118.9</v>
      </c>
      <c r="D3641" s="34">
        <v>133.75</v>
      </c>
      <c r="E3641" s="34">
        <v>1.95</v>
      </c>
      <c r="F3641" s="34">
        <v>22</v>
      </c>
      <c r="G3641" s="34">
        <v>8.25</v>
      </c>
      <c r="H3641" s="34">
        <v>242</v>
      </c>
      <c r="I3641" s="34">
        <v>251.5</v>
      </c>
      <c r="J3641" s="34"/>
      <c r="K3641" s="24">
        <f t="shared" si="1086"/>
        <v>101.05000000000001</v>
      </c>
      <c r="L3641" s="34"/>
      <c r="M3641" s="24">
        <v>15.96</v>
      </c>
      <c r="N3641" s="76">
        <f t="shared" si="1087"/>
        <v>0.15794161306284016</v>
      </c>
      <c r="O3641" s="34"/>
      <c r="P3641" s="34"/>
      <c r="Q3641" s="34"/>
      <c r="R3641" s="34">
        <v>275</v>
      </c>
      <c r="S3641" s="34">
        <v>288</v>
      </c>
      <c r="T3641" s="34">
        <v>124.15</v>
      </c>
      <c r="U3641" s="34">
        <v>101.9</v>
      </c>
      <c r="V3641" s="34"/>
      <c r="Y3641" s="78"/>
    </row>
    <row r="3642" spans="1:25" x14ac:dyDescent="0.2">
      <c r="A3642" s="27">
        <f t="shared" si="1091"/>
        <v>3637</v>
      </c>
      <c r="B3642" s="50">
        <f>B3641+3</f>
        <v>45033</v>
      </c>
      <c r="C3642" s="34">
        <v>120</v>
      </c>
      <c r="D3642" s="34">
        <v>134.35</v>
      </c>
      <c r="E3642" s="34">
        <v>2</v>
      </c>
      <c r="F3642" s="34">
        <v>21.75</v>
      </c>
      <c r="G3642" s="34">
        <v>8.1</v>
      </c>
      <c r="H3642" s="34">
        <v>236.5</v>
      </c>
      <c r="I3642" s="34">
        <v>250</v>
      </c>
      <c r="J3642" s="34"/>
      <c r="K3642" s="24">
        <f t="shared" ref="K3642:K3646" si="1092">+D3642*0.92-F3642</f>
        <v>101.852</v>
      </c>
      <c r="L3642" s="34"/>
      <c r="M3642" s="24">
        <v>15.68</v>
      </c>
      <c r="N3642" s="76">
        <f t="shared" ref="N3642:N3646" si="1093">+M3642/K3642</f>
        <v>0.15394886698346619</v>
      </c>
      <c r="O3642" s="34"/>
      <c r="P3642" s="34"/>
      <c r="Q3642" s="34"/>
      <c r="R3642" s="34">
        <v>269</v>
      </c>
      <c r="S3642" s="34">
        <v>282</v>
      </c>
      <c r="T3642" s="34">
        <v>125.3</v>
      </c>
      <c r="U3642" s="34">
        <v>101.85</v>
      </c>
      <c r="V3642" s="34"/>
      <c r="Y3642" s="78"/>
    </row>
    <row r="3643" spans="1:25" x14ac:dyDescent="0.2">
      <c r="A3643" s="27">
        <f t="shared" ref="A3643:B3643" si="1094">A3642+1</f>
        <v>3638</v>
      </c>
      <c r="B3643" s="50">
        <f t="shared" si="1094"/>
        <v>45034</v>
      </c>
      <c r="C3643" s="34">
        <v>120.45</v>
      </c>
      <c r="D3643" s="34">
        <v>135.1</v>
      </c>
      <c r="E3643" s="34">
        <v>2</v>
      </c>
      <c r="F3643" s="34">
        <v>21.5</v>
      </c>
      <c r="G3643" s="34">
        <v>7.65</v>
      </c>
      <c r="H3643" s="34">
        <v>234.5</v>
      </c>
      <c r="I3643" s="34">
        <v>250</v>
      </c>
      <c r="J3643" s="34"/>
      <c r="K3643" s="24">
        <f t="shared" si="1092"/>
        <v>102.792</v>
      </c>
      <c r="L3643" s="34"/>
      <c r="M3643" s="24">
        <v>15.77</v>
      </c>
      <c r="N3643" s="76">
        <f t="shared" si="1093"/>
        <v>0.15341660829636547</v>
      </c>
      <c r="O3643" s="34"/>
      <c r="P3643" s="34"/>
      <c r="Q3643" s="34"/>
      <c r="R3643" s="34">
        <v>265.5</v>
      </c>
      <c r="S3643" s="34">
        <v>278.5</v>
      </c>
      <c r="T3643" s="34">
        <v>125.75</v>
      </c>
      <c r="U3643" s="34">
        <v>102.9</v>
      </c>
      <c r="V3643" s="34"/>
      <c r="Y3643" s="78"/>
    </row>
    <row r="3644" spans="1:25" x14ac:dyDescent="0.2">
      <c r="A3644" s="27">
        <f t="shared" ref="A3644:B3644" si="1095">A3643+1</f>
        <v>3639</v>
      </c>
      <c r="B3644" s="50">
        <f t="shared" si="1095"/>
        <v>45035</v>
      </c>
      <c r="C3644" s="34">
        <v>120.7</v>
      </c>
      <c r="D3644" s="34">
        <v>135.35</v>
      </c>
      <c r="E3644" s="34">
        <v>2</v>
      </c>
      <c r="F3644" s="34">
        <v>21</v>
      </c>
      <c r="G3644" s="34">
        <v>7.65</v>
      </c>
      <c r="H3644" s="34">
        <v>230.5</v>
      </c>
      <c r="I3644" s="34">
        <v>246.5</v>
      </c>
      <c r="J3644" s="34"/>
      <c r="K3644" s="24">
        <f t="shared" si="1092"/>
        <v>103.52200000000001</v>
      </c>
      <c r="L3644" s="34"/>
      <c r="M3644" s="24">
        <v>14.97</v>
      </c>
      <c r="N3644" s="76">
        <f t="shared" si="1093"/>
        <v>0.14460694345163347</v>
      </c>
      <c r="O3644" s="34"/>
      <c r="P3644" s="34"/>
      <c r="Q3644" s="34"/>
      <c r="R3644" s="34">
        <v>261</v>
      </c>
      <c r="S3644" s="34">
        <v>275</v>
      </c>
      <c r="T3644" s="34">
        <v>126</v>
      </c>
      <c r="U3644" s="34">
        <v>102.35</v>
      </c>
      <c r="V3644" s="34"/>
      <c r="Y3644" s="78"/>
    </row>
    <row r="3645" spans="1:25" x14ac:dyDescent="0.2">
      <c r="A3645" s="27">
        <f t="shared" ref="A3645:B3645" si="1096">A3644+1</f>
        <v>3640</v>
      </c>
      <c r="B3645" s="50">
        <f t="shared" si="1096"/>
        <v>45036</v>
      </c>
      <c r="C3645" s="34">
        <v>118.2</v>
      </c>
      <c r="D3645" s="34">
        <v>133.15</v>
      </c>
      <c r="E3645" s="34">
        <v>1.95</v>
      </c>
      <c r="F3645" s="34">
        <v>21.5</v>
      </c>
      <c r="G3645" s="34">
        <v>8.0500000000000007</v>
      </c>
      <c r="H3645" s="34">
        <v>227.5</v>
      </c>
      <c r="I3645" s="34">
        <v>243.5</v>
      </c>
      <c r="J3645" s="34"/>
      <c r="K3645" s="24">
        <f t="shared" si="1092"/>
        <v>100.998</v>
      </c>
      <c r="L3645" s="34"/>
      <c r="M3645" s="24">
        <v>14.72</v>
      </c>
      <c r="N3645" s="76">
        <f t="shared" si="1093"/>
        <v>0.14574546030614469</v>
      </c>
      <c r="O3645" s="34"/>
      <c r="P3645" s="34"/>
      <c r="Q3645" s="34"/>
      <c r="R3645" s="34">
        <v>258</v>
      </c>
      <c r="S3645" s="34">
        <v>272</v>
      </c>
      <c r="T3645" s="34">
        <v>123.45</v>
      </c>
      <c r="U3645" s="34">
        <v>100.5</v>
      </c>
      <c r="V3645" s="34"/>
      <c r="Y3645" s="78"/>
    </row>
    <row r="3646" spans="1:25" x14ac:dyDescent="0.2">
      <c r="A3646" s="27">
        <f t="shared" ref="A3646:B3646" si="1097">A3645+1</f>
        <v>3641</v>
      </c>
      <c r="B3646" s="50">
        <f t="shared" si="1097"/>
        <v>45037</v>
      </c>
      <c r="C3646" s="34">
        <v>112.14999999999999</v>
      </c>
      <c r="D3646" s="34">
        <v>127.55</v>
      </c>
      <c r="E3646" s="34">
        <v>1.95</v>
      </c>
      <c r="F3646" s="34">
        <v>21.6</v>
      </c>
      <c r="G3646" s="34">
        <v>8.4</v>
      </c>
      <c r="H3646" s="34">
        <v>226.5</v>
      </c>
      <c r="I3646" s="34">
        <v>242.5</v>
      </c>
      <c r="J3646" s="34"/>
      <c r="K3646" s="24">
        <f t="shared" si="1092"/>
        <v>95.746000000000009</v>
      </c>
      <c r="L3646" s="34"/>
      <c r="M3646" s="24">
        <v>14.27</v>
      </c>
      <c r="N3646" s="76">
        <f t="shared" si="1093"/>
        <v>0.14904016877989679</v>
      </c>
      <c r="O3646" s="34"/>
      <c r="P3646" s="34"/>
      <c r="Q3646" s="34"/>
      <c r="R3646" s="34">
        <v>257</v>
      </c>
      <c r="S3646" s="34">
        <v>271</v>
      </c>
      <c r="T3646" s="34">
        <v>117.30000000000001</v>
      </c>
      <c r="U3646" s="34">
        <v>95.25</v>
      </c>
      <c r="V3646" s="34"/>
      <c r="Y3646" s="78"/>
    </row>
    <row r="3647" spans="1:25" x14ac:dyDescent="0.2">
      <c r="A3647" s="27">
        <f t="shared" ref="A3647" si="1098">A3646+1</f>
        <v>3642</v>
      </c>
      <c r="B3647" s="50">
        <f>B3646+3</f>
        <v>45040</v>
      </c>
      <c r="C3647" s="34">
        <v>106.8</v>
      </c>
      <c r="D3647" s="34">
        <v>121.8</v>
      </c>
      <c r="E3647" s="34">
        <v>1.75</v>
      </c>
      <c r="F3647" s="34">
        <v>21.4</v>
      </c>
      <c r="G3647" s="34">
        <v>8.4499999999999993</v>
      </c>
      <c r="H3647" s="34">
        <v>221.5</v>
      </c>
      <c r="I3647" s="34">
        <v>237.5</v>
      </c>
      <c r="J3647" s="34"/>
      <c r="K3647" s="24">
        <f t="shared" ref="K3647:K3651" si="1099">+D3647*0.92-F3647</f>
        <v>90.656000000000006</v>
      </c>
      <c r="L3647" s="34"/>
      <c r="M3647" s="24">
        <v>14.14</v>
      </c>
      <c r="N3647" s="76">
        <f t="shared" ref="N3647:N3651" si="1100">+M3647/K3647</f>
        <v>0.15597423226261914</v>
      </c>
      <c r="O3647" s="34"/>
      <c r="P3647" s="34"/>
      <c r="Q3647" s="34"/>
      <c r="R3647" s="34">
        <v>251</v>
      </c>
      <c r="S3647" s="34">
        <v>265</v>
      </c>
      <c r="T3647" s="34">
        <v>111.9</v>
      </c>
      <c r="U3647" s="34">
        <v>90.65</v>
      </c>
      <c r="V3647" s="34"/>
      <c r="Y3647" s="78"/>
    </row>
    <row r="3648" spans="1:25" x14ac:dyDescent="0.2">
      <c r="A3648" s="27">
        <f t="shared" ref="A3648:B3648" si="1101">A3647+1</f>
        <v>3643</v>
      </c>
      <c r="B3648" s="50">
        <f t="shared" si="1101"/>
        <v>45041</v>
      </c>
      <c r="C3648" s="34">
        <v>104.35</v>
      </c>
      <c r="D3648" s="34">
        <v>118.95</v>
      </c>
      <c r="E3648" s="34">
        <v>1.75</v>
      </c>
      <c r="F3648" s="34">
        <v>21.6</v>
      </c>
      <c r="G3648" s="34">
        <v>8.3000000000000007</v>
      </c>
      <c r="H3648" s="34">
        <v>220.5</v>
      </c>
      <c r="I3648" s="34">
        <v>236</v>
      </c>
      <c r="J3648" s="34"/>
      <c r="K3648" s="24">
        <f t="shared" si="1099"/>
        <v>87.834000000000003</v>
      </c>
      <c r="L3648" s="34"/>
      <c r="M3648" s="24">
        <v>13.76</v>
      </c>
      <c r="N3648" s="76">
        <f t="shared" si="1100"/>
        <v>0.15665915249220119</v>
      </c>
      <c r="O3648" s="34"/>
      <c r="P3648" s="34"/>
      <c r="Q3648" s="34"/>
      <c r="R3648" s="34">
        <v>249.5</v>
      </c>
      <c r="S3648" s="34">
        <v>263.5</v>
      </c>
      <c r="T3648" s="34">
        <v>109.4</v>
      </c>
      <c r="U3648" s="34">
        <v>88.8</v>
      </c>
      <c r="V3648" s="34"/>
      <c r="Y3648" s="78"/>
    </row>
    <row r="3649" spans="1:25" x14ac:dyDescent="0.2">
      <c r="A3649" s="27">
        <f t="shared" ref="A3649:B3649" si="1102">A3648+1</f>
        <v>3644</v>
      </c>
      <c r="B3649" s="50">
        <f t="shared" si="1102"/>
        <v>45042</v>
      </c>
      <c r="C3649" s="34">
        <v>107.65</v>
      </c>
      <c r="D3649" s="34">
        <v>121.1</v>
      </c>
      <c r="E3649" s="34">
        <v>1.8</v>
      </c>
      <c r="F3649" s="34">
        <v>21.8</v>
      </c>
      <c r="G3649" s="34">
        <v>8.5</v>
      </c>
      <c r="H3649" s="34">
        <v>220</v>
      </c>
      <c r="I3649" s="34">
        <v>235</v>
      </c>
      <c r="J3649" s="34"/>
      <c r="K3649" s="24">
        <f t="shared" si="1099"/>
        <v>89.612000000000009</v>
      </c>
      <c r="L3649" s="34"/>
      <c r="M3649" s="24">
        <v>13.89</v>
      </c>
      <c r="N3649" s="76">
        <f t="shared" si="1100"/>
        <v>0.15500156229076462</v>
      </c>
      <c r="O3649" s="34"/>
      <c r="P3649" s="34"/>
      <c r="Q3649" s="34"/>
      <c r="R3649" s="34">
        <v>250</v>
      </c>
      <c r="S3649" s="34">
        <v>263.5</v>
      </c>
      <c r="T3649" s="34">
        <v>112.75</v>
      </c>
      <c r="U3649" s="34">
        <v>91.15</v>
      </c>
      <c r="V3649" s="34"/>
      <c r="Y3649" s="78"/>
    </row>
    <row r="3650" spans="1:25" x14ac:dyDescent="0.2">
      <c r="A3650" s="27">
        <f t="shared" ref="A3650:B3650" si="1103">A3649+1</f>
        <v>3645</v>
      </c>
      <c r="B3650" s="50">
        <f t="shared" si="1103"/>
        <v>45043</v>
      </c>
      <c r="C3650" s="34">
        <v>106.05</v>
      </c>
      <c r="D3650" s="34">
        <v>119.85</v>
      </c>
      <c r="E3650" s="34">
        <v>1.75</v>
      </c>
      <c r="F3650" s="34">
        <v>22.75</v>
      </c>
      <c r="G3650" s="34">
        <v>9.1</v>
      </c>
      <c r="H3650" s="34">
        <v>204</v>
      </c>
      <c r="I3650" s="34">
        <v>220</v>
      </c>
      <c r="J3650" s="34"/>
      <c r="K3650" s="24">
        <f t="shared" si="1099"/>
        <v>87.512</v>
      </c>
      <c r="L3650" s="34"/>
      <c r="M3650" s="24">
        <v>14.33</v>
      </c>
      <c r="N3650" s="76">
        <f t="shared" si="1100"/>
        <v>0.16374897156961332</v>
      </c>
      <c r="O3650" s="34"/>
      <c r="P3650" s="34"/>
      <c r="Q3650" s="34"/>
      <c r="R3650" s="34">
        <v>231.5</v>
      </c>
      <c r="S3650" s="34">
        <v>245</v>
      </c>
      <c r="T3650" s="34">
        <v>111.1</v>
      </c>
      <c r="U3650" s="34">
        <v>90.1</v>
      </c>
      <c r="V3650" s="34"/>
      <c r="Y3650" s="78"/>
    </row>
    <row r="3651" spans="1:25" x14ac:dyDescent="0.2">
      <c r="A3651" s="27">
        <f t="shared" ref="A3651:B3652" si="1104">A3650+1</f>
        <v>3646</v>
      </c>
      <c r="B3651" s="50">
        <f t="shared" si="1104"/>
        <v>45044</v>
      </c>
      <c r="C3651" s="34">
        <v>106.5</v>
      </c>
      <c r="D3651" s="34">
        <v>120.3</v>
      </c>
      <c r="E3651" s="34">
        <v>1.75</v>
      </c>
      <c r="F3651" s="34">
        <v>22.75</v>
      </c>
      <c r="G3651" s="34">
        <v>9.1</v>
      </c>
      <c r="H3651" s="34">
        <v>204</v>
      </c>
      <c r="I3651" s="34">
        <v>220</v>
      </c>
      <c r="J3651" s="34"/>
      <c r="K3651" s="24">
        <f t="shared" si="1099"/>
        <v>87.926000000000002</v>
      </c>
      <c r="L3651" s="34"/>
      <c r="M3651" s="24">
        <v>14.41</v>
      </c>
      <c r="N3651" s="76">
        <f t="shared" si="1100"/>
        <v>0.16388781475331529</v>
      </c>
      <c r="O3651" s="34"/>
      <c r="P3651" s="34"/>
      <c r="Q3651" s="34"/>
      <c r="R3651" s="34">
        <v>231.5</v>
      </c>
      <c r="S3651" s="34">
        <v>245</v>
      </c>
      <c r="T3651" s="34">
        <v>111.55</v>
      </c>
      <c r="U3651" s="34">
        <v>90.45</v>
      </c>
      <c r="V3651" s="34"/>
      <c r="Y3651" s="78"/>
    </row>
    <row r="3652" spans="1:25" x14ac:dyDescent="0.2">
      <c r="A3652" s="27">
        <f t="shared" si="1104"/>
        <v>3647</v>
      </c>
      <c r="B3652" s="50">
        <f>B3651+3</f>
        <v>45047</v>
      </c>
      <c r="C3652" s="34">
        <v>106.5</v>
      </c>
      <c r="D3652" s="34">
        <v>120.3</v>
      </c>
      <c r="E3652" s="75">
        <f>+E3651</f>
        <v>1.75</v>
      </c>
      <c r="F3652" s="34">
        <v>22.75</v>
      </c>
      <c r="G3652" s="34">
        <v>9.1</v>
      </c>
      <c r="H3652" s="34">
        <v>204</v>
      </c>
      <c r="I3652" s="34">
        <v>220</v>
      </c>
      <c r="J3652" s="34"/>
      <c r="K3652" s="24">
        <f t="shared" ref="K3652:K3656" si="1105">+D3652*0.92-F3652</f>
        <v>87.926000000000002</v>
      </c>
      <c r="L3652" s="34"/>
      <c r="M3652" s="24">
        <v>14.2</v>
      </c>
      <c r="N3652" s="76">
        <f t="shared" ref="N3652:N3656" si="1106">+M3652/K3652</f>
        <v>0.16149944271319064</v>
      </c>
      <c r="O3652" s="34"/>
      <c r="P3652" s="34"/>
      <c r="Q3652" s="34"/>
      <c r="R3652" s="34">
        <v>231.5</v>
      </c>
      <c r="S3652" s="34">
        <v>245</v>
      </c>
      <c r="T3652" s="34">
        <v>111.55</v>
      </c>
      <c r="U3652" s="34">
        <v>90.45</v>
      </c>
      <c r="V3652" s="34"/>
      <c r="Y3652" s="78"/>
    </row>
    <row r="3653" spans="1:25" x14ac:dyDescent="0.2">
      <c r="A3653" s="27">
        <f t="shared" ref="A3653:B3653" si="1107">A3652+1</f>
        <v>3648</v>
      </c>
      <c r="B3653" s="50">
        <f t="shared" si="1107"/>
        <v>45048</v>
      </c>
      <c r="C3653" s="34">
        <v>106.4</v>
      </c>
      <c r="D3653" s="34">
        <v>120.2</v>
      </c>
      <c r="E3653" s="34">
        <v>1.75</v>
      </c>
      <c r="F3653" s="34">
        <v>22.5</v>
      </c>
      <c r="G3653" s="34">
        <v>8.9</v>
      </c>
      <c r="H3653" s="34">
        <v>202</v>
      </c>
      <c r="I3653" s="34">
        <v>220</v>
      </c>
      <c r="J3653" s="34"/>
      <c r="K3653" s="24">
        <f t="shared" si="1105"/>
        <v>88.084000000000003</v>
      </c>
      <c r="L3653" s="34"/>
      <c r="M3653" s="24">
        <v>13.77</v>
      </c>
      <c r="N3653" s="76">
        <f t="shared" si="1106"/>
        <v>0.15632805049725262</v>
      </c>
      <c r="O3653" s="34"/>
      <c r="P3653" s="34"/>
      <c r="Q3653" s="34"/>
      <c r="R3653" s="34">
        <v>229</v>
      </c>
      <c r="S3653" s="34">
        <v>242.5</v>
      </c>
      <c r="T3653" s="34">
        <v>111.45</v>
      </c>
      <c r="U3653" s="34">
        <v>90.95</v>
      </c>
      <c r="V3653" s="34"/>
      <c r="Y3653" s="78"/>
    </row>
    <row r="3654" spans="1:25" x14ac:dyDescent="0.2">
      <c r="A3654" s="27">
        <f t="shared" ref="A3654:B3654" si="1108">A3653+1</f>
        <v>3649</v>
      </c>
      <c r="B3654" s="50">
        <f t="shared" si="1108"/>
        <v>45049</v>
      </c>
      <c r="C3654" s="34">
        <v>106.2</v>
      </c>
      <c r="D3654" s="34">
        <v>120</v>
      </c>
      <c r="E3654" s="34">
        <v>1.75</v>
      </c>
      <c r="F3654" s="34">
        <v>22.4</v>
      </c>
      <c r="G3654" s="34">
        <v>8.8000000000000007</v>
      </c>
      <c r="H3654" s="34">
        <v>202</v>
      </c>
      <c r="I3654" s="34">
        <v>220</v>
      </c>
      <c r="J3654" s="34"/>
      <c r="K3654" s="24">
        <f t="shared" si="1105"/>
        <v>88</v>
      </c>
      <c r="L3654" s="34"/>
      <c r="M3654" s="24">
        <v>13.79</v>
      </c>
      <c r="N3654" s="76">
        <f t="shared" si="1106"/>
        <v>0.15670454545454546</v>
      </c>
      <c r="O3654" s="34"/>
      <c r="P3654" s="34"/>
      <c r="Q3654" s="34"/>
      <c r="R3654" s="34">
        <v>229</v>
      </c>
      <c r="S3654" s="34">
        <v>242.5</v>
      </c>
      <c r="T3654" s="34">
        <v>111.25</v>
      </c>
      <c r="U3654" s="34">
        <v>90.4</v>
      </c>
      <c r="V3654" s="34"/>
      <c r="Y3654" s="78"/>
    </row>
    <row r="3655" spans="1:25" x14ac:dyDescent="0.2">
      <c r="A3655" s="27">
        <f t="shared" ref="A3655:B3655" si="1109">A3654+1</f>
        <v>3650</v>
      </c>
      <c r="B3655" s="50">
        <f t="shared" si="1109"/>
        <v>45050</v>
      </c>
      <c r="C3655" s="34">
        <v>104.05</v>
      </c>
      <c r="D3655" s="34">
        <v>117.4</v>
      </c>
      <c r="E3655" s="34">
        <v>1.75</v>
      </c>
      <c r="F3655" s="34">
        <v>22.4</v>
      </c>
      <c r="G3655" s="34">
        <v>8.75</v>
      </c>
      <c r="H3655" s="34">
        <v>208</v>
      </c>
      <c r="I3655" s="34">
        <v>217.5</v>
      </c>
      <c r="J3655" s="34"/>
      <c r="K3655" s="24">
        <f t="shared" si="1105"/>
        <v>85.608000000000004</v>
      </c>
      <c r="L3655" s="34"/>
      <c r="M3655" s="24">
        <v>13.36</v>
      </c>
      <c r="N3655" s="76">
        <f t="shared" si="1106"/>
        <v>0.15606018129146806</v>
      </c>
      <c r="O3655" s="34"/>
      <c r="P3655" s="34"/>
      <c r="Q3655" s="34"/>
      <c r="R3655" s="34">
        <v>236</v>
      </c>
      <c r="S3655" s="34">
        <v>240</v>
      </c>
      <c r="T3655" s="34">
        <v>109.1</v>
      </c>
      <c r="U3655" s="34">
        <v>88.8</v>
      </c>
      <c r="V3655" s="34"/>
      <c r="Y3655" s="78"/>
    </row>
    <row r="3656" spans="1:25" x14ac:dyDescent="0.2">
      <c r="A3656" s="27">
        <f t="shared" ref="A3656:B3656" si="1110">A3655+1</f>
        <v>3651</v>
      </c>
      <c r="B3656" s="50">
        <f t="shared" si="1110"/>
        <v>45051</v>
      </c>
      <c r="C3656" s="34">
        <v>103.65</v>
      </c>
      <c r="D3656" s="34">
        <v>117</v>
      </c>
      <c r="E3656" s="34">
        <v>1.7</v>
      </c>
      <c r="F3656" s="34">
        <v>22.4</v>
      </c>
      <c r="G3656" s="34">
        <v>9</v>
      </c>
      <c r="H3656" s="34">
        <v>212</v>
      </c>
      <c r="I3656" s="34">
        <v>215.5</v>
      </c>
      <c r="J3656" s="34"/>
      <c r="K3656" s="24">
        <f t="shared" si="1105"/>
        <v>85.240000000000009</v>
      </c>
      <c r="L3656" s="34"/>
      <c r="M3656" s="24">
        <v>13.9</v>
      </c>
      <c r="N3656" s="76">
        <f t="shared" si="1106"/>
        <v>0.16306898169873296</v>
      </c>
      <c r="O3656" s="34"/>
      <c r="P3656" s="34"/>
      <c r="Q3656" s="34"/>
      <c r="R3656" s="34">
        <v>240.25</v>
      </c>
      <c r="S3656" s="34">
        <v>238</v>
      </c>
      <c r="T3656" s="34">
        <v>107.1</v>
      </c>
      <c r="U3656" s="34">
        <v>88.3</v>
      </c>
      <c r="V3656" s="34"/>
      <c r="Y3656" s="78"/>
    </row>
    <row r="3657" spans="1:25" x14ac:dyDescent="0.2">
      <c r="A3657" s="27">
        <f t="shared" ref="A3657" si="1111">A3656+1</f>
        <v>3652</v>
      </c>
      <c r="B3657" s="50">
        <f>B3656+3</f>
        <v>45054</v>
      </c>
      <c r="C3657" s="34">
        <v>109.95</v>
      </c>
      <c r="D3657" s="34">
        <v>123.3</v>
      </c>
      <c r="E3657" s="34">
        <v>1.8</v>
      </c>
      <c r="F3657" s="34">
        <v>22.4</v>
      </c>
      <c r="G3657" s="34">
        <v>9.3000000000000007</v>
      </c>
      <c r="H3657" s="34">
        <v>212.25</v>
      </c>
      <c r="I3657" s="34">
        <v>213.5</v>
      </c>
      <c r="J3657" s="34"/>
      <c r="K3657" s="24">
        <f t="shared" ref="K3657:K3661" si="1112">+D3657*0.92-F3657</f>
        <v>91.036000000000001</v>
      </c>
      <c r="L3657" s="34"/>
      <c r="M3657" s="24">
        <v>13.9</v>
      </c>
      <c r="N3657" s="76">
        <f t="shared" ref="N3657:N3661" si="1113">+M3657/K3657</f>
        <v>0.15268684915857464</v>
      </c>
      <c r="O3657" s="34"/>
      <c r="P3657" s="34"/>
      <c r="Q3657" s="34"/>
      <c r="R3657" s="34">
        <v>241</v>
      </c>
      <c r="S3657" s="34">
        <v>236</v>
      </c>
      <c r="T3657" s="34">
        <v>113.5</v>
      </c>
      <c r="U3657" s="34">
        <v>93.55</v>
      </c>
      <c r="V3657" s="34"/>
      <c r="Y3657" s="78"/>
    </row>
    <row r="3658" spans="1:25" x14ac:dyDescent="0.2">
      <c r="A3658" s="27">
        <f t="shared" ref="A3658:B3658" si="1114">A3657+1</f>
        <v>3653</v>
      </c>
      <c r="B3658" s="50">
        <f t="shared" si="1114"/>
        <v>45055</v>
      </c>
      <c r="C3658" s="34">
        <v>106</v>
      </c>
      <c r="D3658" s="34">
        <v>119.35</v>
      </c>
      <c r="E3658" s="34">
        <v>1.75</v>
      </c>
      <c r="F3658" s="34">
        <v>22.4</v>
      </c>
      <c r="G3658" s="34">
        <v>9.4</v>
      </c>
      <c r="H3658" s="34">
        <v>217.25</v>
      </c>
      <c r="I3658" s="34">
        <v>210</v>
      </c>
      <c r="J3658" s="34"/>
      <c r="K3658" s="24">
        <f t="shared" si="1112"/>
        <v>87.401999999999987</v>
      </c>
      <c r="L3658" s="34"/>
      <c r="M3658" s="24">
        <v>14.1</v>
      </c>
      <c r="N3658" s="76">
        <f t="shared" si="1113"/>
        <v>0.16132353950710512</v>
      </c>
      <c r="O3658" s="34"/>
      <c r="P3658" s="34"/>
      <c r="Q3658" s="34"/>
      <c r="R3658" s="34">
        <v>246</v>
      </c>
      <c r="S3658" s="34">
        <v>232</v>
      </c>
      <c r="T3658" s="34">
        <v>109.5</v>
      </c>
      <c r="U3658" s="34">
        <v>91.3</v>
      </c>
      <c r="V3658" s="34"/>
      <c r="Y3658" s="78"/>
    </row>
    <row r="3659" spans="1:25" x14ac:dyDescent="0.2">
      <c r="A3659" s="27">
        <f t="shared" ref="A3659:B3659" si="1115">A3658+1</f>
        <v>3654</v>
      </c>
      <c r="B3659" s="50">
        <f t="shared" si="1115"/>
        <v>45056</v>
      </c>
      <c r="C3659" s="34">
        <v>107.5</v>
      </c>
      <c r="D3659" s="34">
        <v>120.85</v>
      </c>
      <c r="E3659" s="34">
        <v>1.8</v>
      </c>
      <c r="F3659" s="34">
        <v>22.5</v>
      </c>
      <c r="G3659" s="34">
        <v>9.4</v>
      </c>
      <c r="H3659" s="34">
        <v>217.25</v>
      </c>
      <c r="I3659" s="34">
        <v>203</v>
      </c>
      <c r="J3659" s="34"/>
      <c r="K3659" s="24">
        <f t="shared" si="1112"/>
        <v>88.682000000000002</v>
      </c>
      <c r="L3659" s="34"/>
      <c r="M3659" s="24">
        <v>14</v>
      </c>
      <c r="N3659" s="76">
        <f t="shared" si="1113"/>
        <v>0.15786743645835682</v>
      </c>
      <c r="O3659" s="34"/>
      <c r="P3659" s="34"/>
      <c r="Q3659" s="34"/>
      <c r="R3659" s="34">
        <v>246</v>
      </c>
      <c r="S3659" s="34">
        <v>225</v>
      </c>
      <c r="T3659" s="34">
        <v>111</v>
      </c>
      <c r="U3659" s="34">
        <v>92.1</v>
      </c>
      <c r="V3659" s="34"/>
      <c r="Y3659" s="78"/>
    </row>
    <row r="3660" spans="1:25" x14ac:dyDescent="0.2">
      <c r="A3660" s="27">
        <f t="shared" ref="A3660:B3660" si="1116">A3659+1</f>
        <v>3655</v>
      </c>
      <c r="B3660" s="50">
        <f t="shared" si="1116"/>
        <v>45057</v>
      </c>
      <c r="C3660" s="34">
        <v>102.85</v>
      </c>
      <c r="D3660" s="34">
        <v>116.2</v>
      </c>
      <c r="E3660" s="34">
        <v>1.7</v>
      </c>
      <c r="F3660" s="34">
        <v>22.35</v>
      </c>
      <c r="G3660" s="34">
        <v>9.15</v>
      </c>
      <c r="H3660" s="34">
        <v>217.25</v>
      </c>
      <c r="I3660" s="34">
        <v>193</v>
      </c>
      <c r="J3660" s="34"/>
      <c r="K3660" s="24">
        <f t="shared" si="1112"/>
        <v>84.554000000000002</v>
      </c>
      <c r="L3660" s="34"/>
      <c r="M3660" s="24">
        <v>13.71</v>
      </c>
      <c r="N3660" s="76">
        <f t="shared" si="1113"/>
        <v>0.16214490148307592</v>
      </c>
      <c r="O3660" s="34"/>
      <c r="P3660" s="34"/>
      <c r="Q3660" s="34"/>
      <c r="R3660" s="34">
        <v>244</v>
      </c>
      <c r="S3660" s="34">
        <v>223</v>
      </c>
      <c r="T3660" s="34">
        <v>106.3</v>
      </c>
      <c r="U3660" s="34">
        <v>89.3</v>
      </c>
      <c r="V3660" s="34"/>
      <c r="Y3660" s="78"/>
    </row>
    <row r="3661" spans="1:25" x14ac:dyDescent="0.2">
      <c r="A3661" s="27">
        <f t="shared" ref="A3661:B3662" si="1117">A3660+1</f>
        <v>3656</v>
      </c>
      <c r="B3661" s="50">
        <f t="shared" si="1117"/>
        <v>45058</v>
      </c>
      <c r="C3661" s="34">
        <v>103.05</v>
      </c>
      <c r="D3661" s="34">
        <v>116.4</v>
      </c>
      <c r="E3661" s="34">
        <v>1.7</v>
      </c>
      <c r="F3661" s="34">
        <v>22.35</v>
      </c>
      <c r="G3661" s="34">
        <v>8.85</v>
      </c>
      <c r="H3661" s="34">
        <v>216.25</v>
      </c>
      <c r="I3661" s="34">
        <v>193</v>
      </c>
      <c r="J3661" s="34"/>
      <c r="K3661" s="24">
        <f t="shared" si="1112"/>
        <v>84.738</v>
      </c>
      <c r="L3661" s="34"/>
      <c r="M3661" s="24">
        <v>13.78</v>
      </c>
      <c r="N3661" s="76">
        <f t="shared" si="1113"/>
        <v>0.16261889589086359</v>
      </c>
      <c r="O3661" s="34"/>
      <c r="P3661" s="34"/>
      <c r="Q3661" s="34"/>
      <c r="R3661" s="34">
        <v>242</v>
      </c>
      <c r="S3661" s="34">
        <v>220</v>
      </c>
      <c r="T3661" s="34">
        <v>106.35</v>
      </c>
      <c r="U3661" s="34">
        <v>89.8</v>
      </c>
      <c r="V3661" s="34"/>
      <c r="Y3661" s="78"/>
    </row>
    <row r="3662" spans="1:25" x14ac:dyDescent="0.2">
      <c r="A3662" s="27">
        <f t="shared" si="1117"/>
        <v>3657</v>
      </c>
      <c r="B3662" s="50">
        <f>B3661+3</f>
        <v>45061</v>
      </c>
      <c r="C3662" s="34">
        <v>108.5</v>
      </c>
      <c r="D3662" s="34">
        <v>122.15</v>
      </c>
      <c r="E3662" s="34">
        <v>1.8</v>
      </c>
      <c r="F3662" s="34">
        <v>22</v>
      </c>
      <c r="G3662" s="34">
        <v>8.85</v>
      </c>
      <c r="H3662" s="34">
        <v>211.25</v>
      </c>
      <c r="I3662" s="34">
        <v>193</v>
      </c>
      <c r="J3662" s="34"/>
      <c r="K3662" s="24">
        <f t="shared" ref="K3662:K3666" si="1118">+D3662*0.92-F3662</f>
        <v>90.378000000000014</v>
      </c>
      <c r="L3662" s="34"/>
      <c r="M3662" s="24">
        <v>14.08</v>
      </c>
      <c r="N3662" s="76">
        <f t="shared" ref="N3662:N3666" si="1119">+M3662/K3662</f>
        <v>0.1557901259155989</v>
      </c>
      <c r="O3662" s="34"/>
      <c r="P3662" s="34"/>
      <c r="Q3662" s="34"/>
      <c r="R3662" s="34">
        <v>236.75</v>
      </c>
      <c r="S3662" s="34">
        <v>220</v>
      </c>
      <c r="T3662" s="34">
        <v>111.75</v>
      </c>
      <c r="U3662" s="34">
        <v>93.15</v>
      </c>
      <c r="V3662" s="34"/>
      <c r="Y3662" s="78"/>
    </row>
    <row r="3663" spans="1:25" x14ac:dyDescent="0.2">
      <c r="A3663" s="27">
        <f t="shared" ref="A3663:B3663" si="1120">A3662+1</f>
        <v>3658</v>
      </c>
      <c r="B3663" s="50">
        <f t="shared" si="1120"/>
        <v>45062</v>
      </c>
      <c r="C3663" s="34">
        <v>108.4</v>
      </c>
      <c r="D3663" s="34">
        <v>122.4</v>
      </c>
      <c r="E3663" s="34">
        <v>1.8</v>
      </c>
      <c r="F3663" s="34">
        <v>21.3</v>
      </c>
      <c r="G3663" s="34">
        <v>8.6999999999999993</v>
      </c>
      <c r="H3663" s="34">
        <v>208.5</v>
      </c>
      <c r="I3663" s="34">
        <v>193</v>
      </c>
      <c r="J3663" s="34"/>
      <c r="K3663" s="24">
        <f t="shared" si="1118"/>
        <v>91.308000000000007</v>
      </c>
      <c r="L3663" s="34"/>
      <c r="M3663" s="24">
        <v>13.69</v>
      </c>
      <c r="N3663" s="76">
        <f t="shared" si="1119"/>
        <v>0.14993209795417706</v>
      </c>
      <c r="O3663" s="34"/>
      <c r="P3663" s="34"/>
      <c r="Q3663" s="34"/>
      <c r="R3663" s="34">
        <v>234</v>
      </c>
      <c r="S3663" s="34">
        <v>220</v>
      </c>
      <c r="T3663" s="34">
        <v>111.6</v>
      </c>
      <c r="U3663" s="34">
        <v>93</v>
      </c>
      <c r="V3663" s="34"/>
      <c r="Y3663" s="78"/>
    </row>
    <row r="3664" spans="1:25" x14ac:dyDescent="0.2">
      <c r="A3664" s="27">
        <f t="shared" ref="A3664:B3664" si="1121">A3663+1</f>
        <v>3659</v>
      </c>
      <c r="B3664" s="50">
        <f t="shared" si="1121"/>
        <v>45063</v>
      </c>
      <c r="C3664" s="34">
        <v>111</v>
      </c>
      <c r="D3664" s="34">
        <v>125</v>
      </c>
      <c r="E3664" s="34">
        <v>1.85</v>
      </c>
      <c r="F3664" s="34">
        <v>21.1</v>
      </c>
      <c r="G3664" s="34">
        <v>8.6999999999999993</v>
      </c>
      <c r="H3664" s="34">
        <v>200</v>
      </c>
      <c r="I3664" s="34">
        <v>192</v>
      </c>
      <c r="J3664" s="34"/>
      <c r="K3664" s="24">
        <f t="shared" si="1118"/>
        <v>93.9</v>
      </c>
      <c r="L3664" s="34"/>
      <c r="M3664" s="24">
        <v>14.16</v>
      </c>
      <c r="N3664" s="76">
        <f t="shared" si="1119"/>
        <v>0.15079872204472844</v>
      </c>
      <c r="O3664" s="34"/>
      <c r="P3664" s="34"/>
      <c r="Q3664" s="34"/>
      <c r="R3664" s="34">
        <v>225</v>
      </c>
      <c r="S3664" s="34">
        <v>220.25</v>
      </c>
      <c r="T3664" s="34">
        <v>114.25</v>
      </c>
      <c r="U3664" s="34">
        <v>95.65</v>
      </c>
      <c r="V3664" s="34"/>
      <c r="Y3664" s="78"/>
    </row>
    <row r="3665" spans="1:25" x14ac:dyDescent="0.2">
      <c r="A3665" s="27">
        <f t="shared" ref="A3665:B3665" si="1122">A3664+1</f>
        <v>3660</v>
      </c>
      <c r="B3665" s="50">
        <f t="shared" si="1122"/>
        <v>45064</v>
      </c>
      <c r="C3665" s="34">
        <v>110.3</v>
      </c>
      <c r="D3665" s="34">
        <v>124.3</v>
      </c>
      <c r="E3665" s="34">
        <v>1.85</v>
      </c>
      <c r="F3665" s="34">
        <v>21</v>
      </c>
      <c r="G3665" s="34">
        <v>8.8000000000000007</v>
      </c>
      <c r="H3665" s="34">
        <v>200</v>
      </c>
      <c r="I3665" s="34">
        <v>192</v>
      </c>
      <c r="J3665" s="34"/>
      <c r="K3665" s="24">
        <f t="shared" si="1118"/>
        <v>93.356000000000009</v>
      </c>
      <c r="L3665" s="34"/>
      <c r="M3665" s="24">
        <v>14.09</v>
      </c>
      <c r="N3665" s="76">
        <f t="shared" si="1119"/>
        <v>0.15092763186083377</v>
      </c>
      <c r="O3665" s="34"/>
      <c r="P3665" s="34"/>
      <c r="Q3665" s="34"/>
      <c r="R3665" s="34">
        <v>225</v>
      </c>
      <c r="S3665" s="34">
        <v>221</v>
      </c>
      <c r="T3665" s="34">
        <v>113.55</v>
      </c>
      <c r="U3665" s="34">
        <v>94.6</v>
      </c>
      <c r="V3665" s="34"/>
      <c r="Y3665" s="78"/>
    </row>
    <row r="3666" spans="1:25" x14ac:dyDescent="0.2">
      <c r="A3666" s="27">
        <f t="shared" ref="A3666:B3666" si="1123">A3665+1</f>
        <v>3661</v>
      </c>
      <c r="B3666" s="50">
        <f t="shared" si="1123"/>
        <v>45065</v>
      </c>
      <c r="C3666" s="34">
        <v>108.4</v>
      </c>
      <c r="D3666" s="34">
        <v>122.4</v>
      </c>
      <c r="E3666" s="34">
        <v>1.8</v>
      </c>
      <c r="F3666" s="34">
        <v>20.9</v>
      </c>
      <c r="G3666" s="34">
        <v>8.8000000000000007</v>
      </c>
      <c r="H3666" s="34">
        <v>199.5</v>
      </c>
      <c r="I3666" s="34">
        <v>192</v>
      </c>
      <c r="J3666" s="34"/>
      <c r="K3666" s="24">
        <f t="shared" si="1118"/>
        <v>91.707999999999998</v>
      </c>
      <c r="L3666" s="34"/>
      <c r="M3666" s="24">
        <v>13.86</v>
      </c>
      <c r="N3666" s="76">
        <f t="shared" si="1119"/>
        <v>0.15113185327343306</v>
      </c>
      <c r="O3666" s="34"/>
      <c r="P3666" s="34"/>
      <c r="Q3666" s="34"/>
      <c r="R3666" s="34">
        <v>224.5</v>
      </c>
      <c r="S3666" s="34">
        <v>222</v>
      </c>
      <c r="T3666" s="34">
        <v>111.6</v>
      </c>
      <c r="U3666" s="34">
        <v>93</v>
      </c>
      <c r="V3666" s="34"/>
      <c r="Y3666" s="78"/>
    </row>
    <row r="3667" spans="1:25" x14ac:dyDescent="0.2">
      <c r="A3667" s="27">
        <f t="shared" ref="A3667" si="1124">A3666+1</f>
        <v>3662</v>
      </c>
      <c r="B3667" s="50">
        <f>B3666+3</f>
        <v>45068</v>
      </c>
      <c r="C3667" s="34">
        <v>104.85</v>
      </c>
      <c r="D3667" s="34">
        <v>118.85</v>
      </c>
      <c r="E3667" s="34">
        <v>1.75</v>
      </c>
      <c r="F3667" s="34">
        <v>20.75</v>
      </c>
      <c r="G3667" s="34">
        <v>8.75</v>
      </c>
      <c r="H3667" s="34">
        <v>198</v>
      </c>
      <c r="I3667" s="34">
        <v>192</v>
      </c>
      <c r="J3667" s="34"/>
      <c r="K3667" s="24">
        <f t="shared" ref="K3667:K3671" si="1125">+D3667*0.92-F3667</f>
        <v>88.591999999999999</v>
      </c>
      <c r="L3667" s="34"/>
      <c r="M3667" s="24">
        <v>13.69</v>
      </c>
      <c r="N3667" s="76">
        <f t="shared" ref="N3667:N3671" si="1126">+M3667/K3667</f>
        <v>0.15452862560953584</v>
      </c>
      <c r="O3667" s="34"/>
      <c r="P3667" s="34"/>
      <c r="Q3667" s="34"/>
      <c r="R3667" s="34">
        <v>223</v>
      </c>
      <c r="S3667" s="34">
        <v>223</v>
      </c>
      <c r="T3667" s="34">
        <v>108</v>
      </c>
      <c r="U3667" s="34">
        <v>89.95</v>
      </c>
      <c r="V3667" s="34"/>
      <c r="Y3667" s="78"/>
    </row>
    <row r="3668" spans="1:25" x14ac:dyDescent="0.2">
      <c r="A3668" s="27">
        <f t="shared" ref="A3668:B3668" si="1127">A3667+1</f>
        <v>3663</v>
      </c>
      <c r="B3668" s="50">
        <f t="shared" si="1127"/>
        <v>45069</v>
      </c>
      <c r="C3668" s="34">
        <v>102.4</v>
      </c>
      <c r="D3668" s="34">
        <v>116.4</v>
      </c>
      <c r="E3668" s="34">
        <v>1.7</v>
      </c>
      <c r="F3668" s="34">
        <v>20.6</v>
      </c>
      <c r="G3668" s="34">
        <v>8.85</v>
      </c>
      <c r="H3668" s="34">
        <v>198</v>
      </c>
      <c r="I3668" s="34">
        <v>191</v>
      </c>
      <c r="J3668" s="34"/>
      <c r="K3668" s="24">
        <f t="shared" si="1125"/>
        <v>86.488</v>
      </c>
      <c r="L3668" s="34"/>
      <c r="M3668" s="24">
        <v>13.35</v>
      </c>
      <c r="N3668" s="76">
        <f t="shared" si="1126"/>
        <v>0.15435667375820922</v>
      </c>
      <c r="O3668" s="34"/>
      <c r="P3668" s="34"/>
      <c r="Q3668" s="34"/>
      <c r="R3668" s="34">
        <v>222</v>
      </c>
      <c r="S3668" s="34">
        <v>223</v>
      </c>
      <c r="T3668" s="34">
        <v>105.55</v>
      </c>
      <c r="U3668" s="34">
        <v>87.85</v>
      </c>
      <c r="V3668" s="34"/>
      <c r="Y3668" s="78"/>
    </row>
    <row r="3669" spans="1:25" x14ac:dyDescent="0.2">
      <c r="A3669" s="27">
        <f t="shared" ref="A3669:B3669" si="1128">A3668+1</f>
        <v>3664</v>
      </c>
      <c r="B3669" s="50">
        <f t="shared" si="1128"/>
        <v>45070</v>
      </c>
      <c r="C3669" s="34">
        <v>97.35</v>
      </c>
      <c r="D3669" s="34">
        <v>110.35</v>
      </c>
      <c r="E3669" s="34">
        <v>1.6</v>
      </c>
      <c r="F3669" s="34">
        <v>20.399999999999999</v>
      </c>
      <c r="G3669" s="34">
        <v>8.65</v>
      </c>
      <c r="H3669" s="34">
        <v>198</v>
      </c>
      <c r="I3669" s="34">
        <v>191</v>
      </c>
      <c r="J3669" s="34"/>
      <c r="K3669" s="24">
        <f t="shared" si="1125"/>
        <v>81.122000000000014</v>
      </c>
      <c r="L3669" s="34"/>
      <c r="M3669" s="24">
        <v>13.12</v>
      </c>
      <c r="N3669" s="76">
        <f t="shared" si="1126"/>
        <v>0.16173171272897607</v>
      </c>
      <c r="O3669" s="34"/>
      <c r="P3669" s="34"/>
      <c r="Q3669" s="34"/>
      <c r="R3669" s="34">
        <v>222</v>
      </c>
      <c r="S3669" s="34">
        <v>223</v>
      </c>
      <c r="T3669" s="34">
        <v>100.4</v>
      </c>
      <c r="U3669" s="34">
        <v>83.9</v>
      </c>
      <c r="V3669" s="34"/>
      <c r="Y3669" s="78"/>
    </row>
    <row r="3670" spans="1:25" x14ac:dyDescent="0.2">
      <c r="A3670" s="27">
        <f t="shared" ref="A3670:B3670" si="1129">A3669+1</f>
        <v>3665</v>
      </c>
      <c r="B3670" s="50">
        <f t="shared" si="1129"/>
        <v>45071</v>
      </c>
      <c r="C3670" s="34">
        <v>98.1</v>
      </c>
      <c r="D3670" s="34">
        <v>110.6</v>
      </c>
      <c r="E3670" s="34">
        <v>1.65</v>
      </c>
      <c r="F3670" s="34">
        <v>20.2</v>
      </c>
      <c r="G3670" s="34">
        <v>8.3000000000000007</v>
      </c>
      <c r="H3670" s="34">
        <v>198</v>
      </c>
      <c r="I3670" s="34">
        <v>191</v>
      </c>
      <c r="J3670" s="34"/>
      <c r="K3670" s="24">
        <f t="shared" si="1125"/>
        <v>81.551999999999992</v>
      </c>
      <c r="L3670" s="34"/>
      <c r="M3670" s="24">
        <v>12.87</v>
      </c>
      <c r="N3670" s="76">
        <f t="shared" si="1126"/>
        <v>0.15781341965862272</v>
      </c>
      <c r="O3670" s="34"/>
      <c r="P3670" s="34"/>
      <c r="Q3670" s="34"/>
      <c r="R3670" s="34">
        <v>222</v>
      </c>
      <c r="S3670" s="34">
        <v>223</v>
      </c>
      <c r="T3670" s="34">
        <v>101.15</v>
      </c>
      <c r="U3670" s="34">
        <v>83.6</v>
      </c>
      <c r="V3670" s="34"/>
      <c r="Y3670" s="78"/>
    </row>
    <row r="3671" spans="1:25" x14ac:dyDescent="0.2">
      <c r="A3671" s="27">
        <f t="shared" ref="A3671:B3672" si="1130">A3670+1</f>
        <v>3666</v>
      </c>
      <c r="B3671" s="50">
        <f t="shared" si="1130"/>
        <v>45072</v>
      </c>
      <c r="C3671" s="34">
        <v>102.45</v>
      </c>
      <c r="D3671" s="34">
        <v>113.75</v>
      </c>
      <c r="E3671" s="34">
        <v>1.7</v>
      </c>
      <c r="F3671" s="34">
        <v>19.600000000000001</v>
      </c>
      <c r="G3671" s="34">
        <v>8.3000000000000007</v>
      </c>
      <c r="H3671" s="34">
        <v>198</v>
      </c>
      <c r="I3671" s="34">
        <v>191</v>
      </c>
      <c r="J3671" s="34"/>
      <c r="K3671" s="24">
        <f t="shared" si="1125"/>
        <v>85.050000000000011</v>
      </c>
      <c r="L3671" s="34"/>
      <c r="M3671" s="24">
        <v>13.26</v>
      </c>
      <c r="N3671" s="76">
        <f t="shared" si="1126"/>
        <v>0.15590828924162256</v>
      </c>
      <c r="O3671" s="34"/>
      <c r="P3671" s="34"/>
      <c r="Q3671" s="34"/>
      <c r="R3671" s="34">
        <v>222</v>
      </c>
      <c r="S3671" s="34">
        <v>223</v>
      </c>
      <c r="T3671" s="34">
        <v>105.6</v>
      </c>
      <c r="U3671" s="34">
        <v>87.7</v>
      </c>
      <c r="V3671" s="34"/>
      <c r="Y3671" s="78"/>
    </row>
    <row r="3672" spans="1:25" x14ac:dyDescent="0.2">
      <c r="A3672" s="27">
        <f t="shared" si="1130"/>
        <v>3667</v>
      </c>
      <c r="B3672" s="50">
        <f>B3671+3</f>
        <v>45075</v>
      </c>
      <c r="C3672" s="34">
        <v>104.45</v>
      </c>
      <c r="D3672" s="34">
        <v>115.75</v>
      </c>
      <c r="E3672" s="34">
        <f>+E3671</f>
        <v>1.7</v>
      </c>
      <c r="F3672" s="34">
        <v>19.399999999999999</v>
      </c>
      <c r="G3672" s="34">
        <v>8.35</v>
      </c>
      <c r="H3672" s="34">
        <v>198</v>
      </c>
      <c r="I3672" s="34">
        <v>191</v>
      </c>
      <c r="J3672" s="34"/>
      <c r="K3672" s="24">
        <f t="shared" ref="K3672:K3676" si="1131">+D3672*0.92-F3672</f>
        <v>87.09</v>
      </c>
      <c r="L3672" s="34"/>
      <c r="M3672" s="24">
        <v>13.26</v>
      </c>
      <c r="N3672" s="76">
        <f t="shared" ref="N3672:N3676" si="1132">+M3672/K3672</f>
        <v>0.15225628660006887</v>
      </c>
      <c r="O3672" s="34"/>
      <c r="P3672" s="34"/>
      <c r="Q3672" s="34"/>
      <c r="R3672" s="34">
        <v>222</v>
      </c>
      <c r="S3672" s="34">
        <v>223</v>
      </c>
      <c r="T3672" s="34">
        <v>107.6</v>
      </c>
      <c r="U3672" s="34">
        <v>89.6</v>
      </c>
      <c r="V3672" s="34"/>
      <c r="Y3672" s="78"/>
    </row>
    <row r="3673" spans="1:25" x14ac:dyDescent="0.2">
      <c r="A3673" s="27">
        <f t="shared" ref="A3673:B3673" si="1133">A3672+1</f>
        <v>3668</v>
      </c>
      <c r="B3673" s="50">
        <f t="shared" si="1133"/>
        <v>45076</v>
      </c>
      <c r="C3673" s="34">
        <v>102.65</v>
      </c>
      <c r="D3673" s="34">
        <v>114.45</v>
      </c>
      <c r="E3673" s="34">
        <v>1.7</v>
      </c>
      <c r="F3673" s="34">
        <v>19</v>
      </c>
      <c r="G3673" s="34">
        <v>8</v>
      </c>
      <c r="H3673" s="34">
        <v>198.5</v>
      </c>
      <c r="I3673" s="34">
        <v>190</v>
      </c>
      <c r="J3673" s="34"/>
      <c r="K3673" s="24">
        <f t="shared" si="1131"/>
        <v>86.294000000000011</v>
      </c>
      <c r="L3673" s="34"/>
      <c r="M3673" s="24">
        <v>12.76</v>
      </c>
      <c r="N3673" s="76">
        <f t="shared" si="1132"/>
        <v>0.147866595591814</v>
      </c>
      <c r="O3673" s="34"/>
      <c r="P3673" s="34"/>
      <c r="Q3673" s="34"/>
      <c r="R3673" s="34">
        <v>222.5</v>
      </c>
      <c r="S3673" s="34">
        <v>223</v>
      </c>
      <c r="T3673" s="34">
        <v>105.8</v>
      </c>
      <c r="U3673" s="34">
        <v>88.05</v>
      </c>
      <c r="V3673" s="34"/>
      <c r="Y3673" s="78"/>
    </row>
    <row r="3674" spans="1:25" x14ac:dyDescent="0.2">
      <c r="A3674" s="27">
        <f t="shared" ref="A3674:B3674" si="1134">A3673+1</f>
        <v>3669</v>
      </c>
      <c r="B3674" s="50">
        <f t="shared" si="1134"/>
        <v>45077</v>
      </c>
      <c r="C3674" s="34">
        <v>103.19999999999999</v>
      </c>
      <c r="D3674" s="34">
        <v>115</v>
      </c>
      <c r="E3674" s="34">
        <v>1.7</v>
      </c>
      <c r="F3674" s="34">
        <v>18.5</v>
      </c>
      <c r="G3674" s="34">
        <v>7.35</v>
      </c>
      <c r="H3674" s="34">
        <v>199.5</v>
      </c>
      <c r="I3674" s="34">
        <v>190</v>
      </c>
      <c r="J3674" s="34"/>
      <c r="K3674" s="24">
        <f t="shared" si="1131"/>
        <v>87.300000000000011</v>
      </c>
      <c r="L3674" s="34"/>
      <c r="M3674" s="24">
        <v>12.68</v>
      </c>
      <c r="N3674" s="76">
        <f t="shared" si="1132"/>
        <v>0.14524627720504008</v>
      </c>
      <c r="O3674" s="34"/>
      <c r="P3674" s="34"/>
      <c r="Q3674" s="34"/>
      <c r="R3674" s="34">
        <v>224</v>
      </c>
      <c r="S3674" s="34">
        <v>222</v>
      </c>
      <c r="T3674" s="34">
        <v>106.35</v>
      </c>
      <c r="U3674" s="34">
        <v>88.15</v>
      </c>
      <c r="V3674" s="34"/>
      <c r="Y3674" s="78"/>
    </row>
    <row r="3675" spans="1:25" x14ac:dyDescent="0.2">
      <c r="A3675" s="27">
        <f t="shared" ref="A3675:B3675" si="1135">A3674+1</f>
        <v>3670</v>
      </c>
      <c r="B3675" s="50">
        <f t="shared" si="1135"/>
        <v>45078</v>
      </c>
      <c r="C3675" s="34">
        <v>104.35</v>
      </c>
      <c r="D3675" s="34">
        <v>116.35</v>
      </c>
      <c r="E3675" s="34">
        <v>1.75</v>
      </c>
      <c r="F3675" s="34">
        <v>18.25</v>
      </c>
      <c r="G3675" s="34">
        <v>7.35</v>
      </c>
      <c r="H3675" s="34">
        <v>201.5</v>
      </c>
      <c r="I3675" s="34">
        <v>190</v>
      </c>
      <c r="J3675" s="34"/>
      <c r="K3675" s="24">
        <f t="shared" si="1131"/>
        <v>88.792000000000002</v>
      </c>
      <c r="L3675" s="34"/>
      <c r="M3675" s="24">
        <v>13.04</v>
      </c>
      <c r="N3675" s="76">
        <f t="shared" si="1132"/>
        <v>0.14686007748445803</v>
      </c>
      <c r="O3675" s="34"/>
      <c r="P3675" s="34"/>
      <c r="Q3675" s="34"/>
      <c r="R3675" s="34">
        <v>226</v>
      </c>
      <c r="S3675" s="34">
        <v>222</v>
      </c>
      <c r="T3675" s="34">
        <v>107.5</v>
      </c>
      <c r="U3675" s="34">
        <v>89.15</v>
      </c>
      <c r="V3675" s="34"/>
      <c r="Y3675" s="78"/>
    </row>
    <row r="3676" spans="1:25" x14ac:dyDescent="0.2">
      <c r="A3676" s="27">
        <f t="shared" ref="A3676:B3676" si="1136">A3675+1</f>
        <v>3671</v>
      </c>
      <c r="B3676" s="50">
        <f t="shared" si="1136"/>
        <v>45079</v>
      </c>
      <c r="C3676" s="34">
        <v>104.35</v>
      </c>
      <c r="D3676" s="34">
        <v>116.35</v>
      </c>
      <c r="E3676" s="34">
        <f>+E3675</f>
        <v>1.75</v>
      </c>
      <c r="F3676" s="34">
        <v>18.25</v>
      </c>
      <c r="G3676" s="34">
        <v>7.35</v>
      </c>
      <c r="H3676" s="34">
        <v>201.5</v>
      </c>
      <c r="I3676" s="34">
        <v>190</v>
      </c>
      <c r="J3676" s="34"/>
      <c r="K3676" s="24">
        <f t="shared" si="1131"/>
        <v>88.792000000000002</v>
      </c>
      <c r="L3676" s="34"/>
      <c r="M3676" s="24">
        <v>13.68</v>
      </c>
      <c r="N3676" s="76">
        <f t="shared" si="1132"/>
        <v>0.15406793404811245</v>
      </c>
      <c r="O3676" s="34"/>
      <c r="P3676" s="34"/>
      <c r="Q3676" s="34"/>
      <c r="R3676" s="34">
        <v>226</v>
      </c>
      <c r="S3676" s="34">
        <v>222</v>
      </c>
      <c r="T3676" s="34">
        <v>107.5</v>
      </c>
      <c r="U3676" s="34">
        <v>89.15</v>
      </c>
      <c r="V3676" s="34"/>
      <c r="Y3676" s="78"/>
    </row>
    <row r="3677" spans="1:25" x14ac:dyDescent="0.2">
      <c r="A3677" s="27">
        <f t="shared" ref="A3677" si="1137">A3676+1</f>
        <v>3672</v>
      </c>
      <c r="B3677" s="50">
        <f>B3676+3</f>
        <v>45082</v>
      </c>
      <c r="C3677" s="34">
        <v>109</v>
      </c>
      <c r="D3677" s="34">
        <v>121</v>
      </c>
      <c r="E3677" s="34">
        <v>1.8</v>
      </c>
      <c r="F3677" s="34">
        <v>18.350000000000001</v>
      </c>
      <c r="G3677" s="34">
        <v>8</v>
      </c>
      <c r="H3677" s="34">
        <v>201.5</v>
      </c>
      <c r="I3677" s="34">
        <v>190</v>
      </c>
      <c r="J3677" s="34"/>
      <c r="K3677" s="24">
        <f t="shared" ref="K3677:K3681" si="1138">+D3677*0.92-F3677</f>
        <v>92.97</v>
      </c>
      <c r="L3677" s="34"/>
      <c r="M3677" s="24">
        <v>13.61</v>
      </c>
      <c r="N3677" s="76">
        <f t="shared" ref="N3677:N3681" si="1139">+M3677/K3677</f>
        <v>0.14639130902441647</v>
      </c>
      <c r="O3677" s="34"/>
      <c r="P3677" s="34"/>
      <c r="Q3677" s="34"/>
      <c r="R3677" s="34">
        <v>230</v>
      </c>
      <c r="S3677" s="34">
        <v>220</v>
      </c>
      <c r="T3677" s="34">
        <v>112.25</v>
      </c>
      <c r="U3677" s="34">
        <v>91.75</v>
      </c>
      <c r="V3677" s="34"/>
      <c r="Y3677" s="78"/>
    </row>
    <row r="3678" spans="1:25" x14ac:dyDescent="0.2">
      <c r="A3678" s="27">
        <f t="shared" ref="A3678:B3678" si="1140">A3677+1</f>
        <v>3673</v>
      </c>
      <c r="B3678" s="50">
        <f t="shared" si="1140"/>
        <v>45083</v>
      </c>
      <c r="C3678" s="34">
        <v>109.9</v>
      </c>
      <c r="D3678" s="34">
        <v>121.9</v>
      </c>
      <c r="E3678" s="34">
        <v>1.8</v>
      </c>
      <c r="F3678" s="34">
        <v>19</v>
      </c>
      <c r="G3678" s="34">
        <v>8.75</v>
      </c>
      <c r="H3678" s="34">
        <v>201.5</v>
      </c>
      <c r="I3678" s="34">
        <v>190</v>
      </c>
      <c r="J3678" s="34"/>
      <c r="K3678" s="24">
        <f t="shared" si="1138"/>
        <v>93.14800000000001</v>
      </c>
      <c r="L3678" s="34"/>
      <c r="M3678" s="24">
        <v>13.74</v>
      </c>
      <c r="N3678" s="76">
        <f t="shared" si="1139"/>
        <v>0.14750719285438227</v>
      </c>
      <c r="O3678" s="34"/>
      <c r="P3678" s="34"/>
      <c r="Q3678" s="34"/>
      <c r="R3678" s="34">
        <v>230</v>
      </c>
      <c r="S3678" s="34">
        <v>220</v>
      </c>
      <c r="T3678" s="34">
        <v>113.15</v>
      </c>
      <c r="U3678" s="34">
        <v>92.35</v>
      </c>
      <c r="V3678" s="34"/>
      <c r="Y3678" s="78"/>
    </row>
    <row r="3679" spans="1:25" x14ac:dyDescent="0.2">
      <c r="A3679" s="27">
        <f t="shared" ref="A3679:B3679" si="1141">A3678+1</f>
        <v>3674</v>
      </c>
      <c r="B3679" s="50">
        <f t="shared" si="1141"/>
        <v>45084</v>
      </c>
      <c r="C3679" s="34">
        <v>111.1</v>
      </c>
      <c r="D3679" s="34">
        <v>123.05</v>
      </c>
      <c r="E3679" s="34">
        <v>1.85</v>
      </c>
      <c r="F3679" s="34">
        <v>19.25</v>
      </c>
      <c r="G3679" s="34">
        <v>8.4499999999999993</v>
      </c>
      <c r="H3679" s="34">
        <v>200.5</v>
      </c>
      <c r="I3679" s="34">
        <v>189</v>
      </c>
      <c r="J3679" s="34"/>
      <c r="K3679" s="24">
        <f t="shared" si="1138"/>
        <v>93.956000000000003</v>
      </c>
      <c r="L3679" s="34"/>
      <c r="M3679" s="24">
        <v>13.94</v>
      </c>
      <c r="N3679" s="76">
        <f t="shared" si="1139"/>
        <v>0.14836732087360041</v>
      </c>
      <c r="O3679" s="34"/>
      <c r="P3679" s="34"/>
      <c r="Q3679" s="34"/>
      <c r="R3679" s="34">
        <v>229</v>
      </c>
      <c r="S3679" s="34">
        <v>220</v>
      </c>
      <c r="T3679" s="34">
        <v>114.35</v>
      </c>
      <c r="U3679" s="34">
        <v>93.600000000000009</v>
      </c>
      <c r="V3679" s="34"/>
      <c r="Y3679" s="78"/>
    </row>
    <row r="3680" spans="1:25" x14ac:dyDescent="0.2">
      <c r="A3680" s="27">
        <f t="shared" ref="A3680:B3680" si="1142">A3679+1</f>
        <v>3675</v>
      </c>
      <c r="B3680" s="50">
        <f t="shared" si="1142"/>
        <v>45085</v>
      </c>
      <c r="C3680" s="34">
        <v>114.5</v>
      </c>
      <c r="D3680" s="34">
        <v>125.5</v>
      </c>
      <c r="E3680" s="34">
        <v>1.9</v>
      </c>
      <c r="F3680" s="34">
        <v>19.399999999999999</v>
      </c>
      <c r="G3680" s="34">
        <v>8.65</v>
      </c>
      <c r="H3680" s="34">
        <v>200.5</v>
      </c>
      <c r="I3680" s="34">
        <v>186</v>
      </c>
      <c r="J3680" s="34"/>
      <c r="K3680" s="24">
        <f t="shared" si="1138"/>
        <v>96.06</v>
      </c>
      <c r="L3680" s="34"/>
      <c r="M3680" s="24">
        <v>14.09</v>
      </c>
      <c r="N3680" s="76">
        <f t="shared" si="1139"/>
        <v>0.14667915885904642</v>
      </c>
      <c r="O3680" s="34"/>
      <c r="P3680" s="34"/>
      <c r="Q3680" s="34"/>
      <c r="R3680" s="34">
        <v>229</v>
      </c>
      <c r="S3680" s="34">
        <v>218</v>
      </c>
      <c r="T3680" s="34">
        <v>117.35</v>
      </c>
      <c r="U3680" s="34">
        <v>96.15</v>
      </c>
      <c r="V3680" s="34"/>
      <c r="Y3680" s="78"/>
    </row>
    <row r="3681" spans="1:25" x14ac:dyDescent="0.2">
      <c r="A3681" s="27">
        <f t="shared" ref="A3681:B3682" si="1143">A3680+1</f>
        <v>3676</v>
      </c>
      <c r="B3681" s="50">
        <f t="shared" si="1143"/>
        <v>45086</v>
      </c>
      <c r="C3681" s="34">
        <v>116.65</v>
      </c>
      <c r="D3681" s="34">
        <v>126.6</v>
      </c>
      <c r="E3681" s="34">
        <v>1.95</v>
      </c>
      <c r="F3681" s="34">
        <v>19.75</v>
      </c>
      <c r="G3681" s="34">
        <v>8.65</v>
      </c>
      <c r="H3681" s="34">
        <v>200.5</v>
      </c>
      <c r="I3681" s="34">
        <v>184</v>
      </c>
      <c r="J3681" s="34"/>
      <c r="K3681" s="24">
        <f t="shared" si="1138"/>
        <v>96.721999999999994</v>
      </c>
      <c r="L3681" s="34"/>
      <c r="M3681" s="24">
        <v>14.04</v>
      </c>
      <c r="N3681" s="76">
        <f t="shared" si="1139"/>
        <v>0.14515828870370753</v>
      </c>
      <c r="O3681" s="34"/>
      <c r="P3681" s="34"/>
      <c r="Q3681" s="34"/>
      <c r="R3681" s="34">
        <v>229</v>
      </c>
      <c r="S3681" s="34">
        <v>218</v>
      </c>
      <c r="T3681" s="34">
        <v>119.55</v>
      </c>
      <c r="U3681" s="34">
        <v>98.8</v>
      </c>
      <c r="V3681" s="34"/>
      <c r="Y3681" s="78"/>
    </row>
    <row r="3682" spans="1:25" x14ac:dyDescent="0.2">
      <c r="A3682" s="27">
        <f t="shared" si="1143"/>
        <v>3677</v>
      </c>
      <c r="B3682" s="50">
        <f>B3681+3</f>
        <v>45089</v>
      </c>
      <c r="C3682" s="34">
        <v>112.4</v>
      </c>
      <c r="D3682" s="34">
        <v>122.35</v>
      </c>
      <c r="E3682" s="34">
        <v>1.85</v>
      </c>
      <c r="F3682" s="34">
        <v>19.75</v>
      </c>
      <c r="G3682" s="34">
        <v>8.5500000000000007</v>
      </c>
      <c r="H3682" s="34">
        <v>199.5</v>
      </c>
      <c r="I3682" s="34">
        <v>183</v>
      </c>
      <c r="J3682" s="34"/>
      <c r="K3682" s="24">
        <f t="shared" ref="K3682:K3686" si="1144">+D3682*0.92-F3682</f>
        <v>92.811999999999998</v>
      </c>
      <c r="L3682" s="34"/>
      <c r="M3682" s="24">
        <v>13.77</v>
      </c>
      <c r="N3682" s="76">
        <f t="shared" ref="N3682:N3686" si="1145">+M3682/K3682</f>
        <v>0.14836443563332327</v>
      </c>
      <c r="O3682" s="34"/>
      <c r="P3682" s="34"/>
      <c r="Q3682" s="34"/>
      <c r="R3682" s="34">
        <v>228</v>
      </c>
      <c r="S3682" s="34">
        <v>217</v>
      </c>
      <c r="T3682" s="34">
        <v>115.25</v>
      </c>
      <c r="U3682" s="34">
        <v>96.5</v>
      </c>
      <c r="V3682" s="34"/>
      <c r="Y3682" s="78"/>
    </row>
    <row r="3683" spans="1:25" x14ac:dyDescent="0.2">
      <c r="A3683" s="27">
        <f t="shared" ref="A3683:B3683" si="1146">A3682+1</f>
        <v>3678</v>
      </c>
      <c r="B3683" s="50">
        <f t="shared" si="1146"/>
        <v>45090</v>
      </c>
      <c r="C3683" s="34">
        <v>112.9</v>
      </c>
      <c r="D3683" s="34">
        <v>124</v>
      </c>
      <c r="E3683" s="34">
        <v>1.85</v>
      </c>
      <c r="F3683" s="34">
        <v>19.899999999999999</v>
      </c>
      <c r="G3683" s="34">
        <v>8.5500000000000007</v>
      </c>
      <c r="H3683" s="34">
        <v>199.5</v>
      </c>
      <c r="I3683" s="34">
        <v>182</v>
      </c>
      <c r="J3683" s="34"/>
      <c r="K3683" s="24">
        <f t="shared" si="1144"/>
        <v>94.18</v>
      </c>
      <c r="L3683" s="34"/>
      <c r="M3683" s="24">
        <v>13.9</v>
      </c>
      <c r="N3683" s="76">
        <f t="shared" si="1145"/>
        <v>0.14758972180930133</v>
      </c>
      <c r="O3683" s="34"/>
      <c r="P3683" s="34"/>
      <c r="Q3683" s="34"/>
      <c r="R3683" s="34">
        <v>228</v>
      </c>
      <c r="S3683" s="34">
        <v>216</v>
      </c>
      <c r="T3683" s="34">
        <v>115.75</v>
      </c>
      <c r="U3683" s="34">
        <v>97.9</v>
      </c>
      <c r="V3683" s="34"/>
      <c r="Y3683" s="78"/>
    </row>
    <row r="3684" spans="1:25" x14ac:dyDescent="0.2">
      <c r="A3684" s="27">
        <f t="shared" ref="A3684:B3684" si="1147">A3683+1</f>
        <v>3679</v>
      </c>
      <c r="B3684" s="50">
        <f t="shared" si="1147"/>
        <v>45091</v>
      </c>
      <c r="C3684" s="34">
        <v>114.3</v>
      </c>
      <c r="D3684" s="34">
        <v>125.4</v>
      </c>
      <c r="E3684" s="34">
        <v>1.9</v>
      </c>
      <c r="F3684" s="34">
        <v>20.25</v>
      </c>
      <c r="G3684" s="34">
        <v>8.5500000000000007</v>
      </c>
      <c r="H3684" s="34">
        <v>197.5</v>
      </c>
      <c r="I3684" s="34">
        <v>183</v>
      </c>
      <c r="J3684" s="34"/>
      <c r="K3684" s="24">
        <f t="shared" si="1144"/>
        <v>95.118000000000009</v>
      </c>
      <c r="L3684" s="34"/>
      <c r="M3684" s="24">
        <v>14.25</v>
      </c>
      <c r="N3684" s="76">
        <f t="shared" si="1145"/>
        <v>0.14981391534725289</v>
      </c>
      <c r="O3684" s="34"/>
      <c r="P3684" s="34"/>
      <c r="Q3684" s="34"/>
      <c r="R3684" s="34">
        <v>226</v>
      </c>
      <c r="S3684" s="34">
        <v>216</v>
      </c>
      <c r="T3684" s="34">
        <v>117.15</v>
      </c>
      <c r="U3684" s="34">
        <v>97.85</v>
      </c>
      <c r="V3684" s="34"/>
      <c r="Y3684" s="78"/>
    </row>
    <row r="3685" spans="1:25" x14ac:dyDescent="0.2">
      <c r="A3685" s="27">
        <f t="shared" ref="A3685:B3685" si="1148">A3684+1</f>
        <v>3680</v>
      </c>
      <c r="B3685" s="50">
        <f t="shared" si="1148"/>
        <v>45092</v>
      </c>
      <c r="C3685" s="34">
        <v>115.4</v>
      </c>
      <c r="D3685" s="34">
        <v>126.5</v>
      </c>
      <c r="E3685" s="34">
        <v>1.9</v>
      </c>
      <c r="F3685" s="34">
        <v>20.350000000000001</v>
      </c>
      <c r="G3685" s="34">
        <v>8.4499999999999993</v>
      </c>
      <c r="H3685" s="34">
        <v>201</v>
      </c>
      <c r="I3685" s="34">
        <v>184</v>
      </c>
      <c r="J3685" s="34"/>
      <c r="K3685" s="24">
        <f t="shared" si="1144"/>
        <v>96.03</v>
      </c>
      <c r="L3685" s="34"/>
      <c r="M3685" s="24">
        <v>14.47</v>
      </c>
      <c r="N3685" s="76">
        <f t="shared" si="1145"/>
        <v>0.15068207851713006</v>
      </c>
      <c r="O3685" s="34"/>
      <c r="P3685" s="34"/>
      <c r="Q3685" s="34"/>
      <c r="R3685" s="34">
        <v>230</v>
      </c>
      <c r="S3685" s="34">
        <v>217</v>
      </c>
      <c r="T3685" s="34">
        <v>118.3</v>
      </c>
      <c r="U3685" s="34">
        <v>98.15</v>
      </c>
      <c r="V3685" s="34"/>
      <c r="Y3685" s="78"/>
    </row>
    <row r="3686" spans="1:25" x14ac:dyDescent="0.2">
      <c r="A3686" s="27">
        <f t="shared" ref="A3686:B3686" si="1149">A3685+1</f>
        <v>3681</v>
      </c>
      <c r="B3686" s="50">
        <f t="shared" si="1149"/>
        <v>45093</v>
      </c>
      <c r="C3686" s="34">
        <v>115.5</v>
      </c>
      <c r="D3686" s="34">
        <v>126.6</v>
      </c>
      <c r="E3686" s="34">
        <v>1.9</v>
      </c>
      <c r="F3686" s="34">
        <v>20.45</v>
      </c>
      <c r="G3686" s="34">
        <v>8.1</v>
      </c>
      <c r="H3686" s="34">
        <v>201</v>
      </c>
      <c r="I3686" s="34">
        <v>186</v>
      </c>
      <c r="J3686" s="34"/>
      <c r="K3686" s="24">
        <f t="shared" si="1144"/>
        <v>96.021999999999991</v>
      </c>
      <c r="L3686" s="34"/>
      <c r="M3686" s="24">
        <v>14.44</v>
      </c>
      <c r="N3686" s="76">
        <f t="shared" si="1145"/>
        <v>0.15038220407823208</v>
      </c>
      <c r="O3686" s="34"/>
      <c r="P3686" s="34"/>
      <c r="Q3686" s="34"/>
      <c r="R3686" s="34">
        <v>230</v>
      </c>
      <c r="S3686" s="34">
        <v>220</v>
      </c>
      <c r="T3686" s="34">
        <v>118.4</v>
      </c>
      <c r="U3686" s="34">
        <v>98.35</v>
      </c>
      <c r="V3686" s="34"/>
      <c r="Y3686" s="78"/>
    </row>
    <row r="3687" spans="1:25" x14ac:dyDescent="0.2">
      <c r="A3687" s="27">
        <f t="shared" ref="A3687" si="1150">A3686+1</f>
        <v>3682</v>
      </c>
      <c r="B3687" s="50">
        <f>B3686+3</f>
        <v>45096</v>
      </c>
      <c r="C3687" s="34">
        <v>115.15</v>
      </c>
      <c r="D3687" s="34">
        <v>126.6</v>
      </c>
      <c r="E3687" s="34">
        <v>1.9</v>
      </c>
      <c r="F3687" s="34">
        <v>20.149999999999999</v>
      </c>
      <c r="G3687" s="34">
        <v>8.0500000000000007</v>
      </c>
      <c r="H3687" s="34">
        <v>201</v>
      </c>
      <c r="I3687" s="34">
        <v>186</v>
      </c>
      <c r="J3687" s="34"/>
      <c r="K3687" s="24">
        <f t="shared" ref="K3687:K3691" si="1151">+D3687*0.92-F3687</f>
        <v>96.322000000000003</v>
      </c>
      <c r="L3687" s="34"/>
      <c r="M3687" s="24">
        <v>14.44</v>
      </c>
      <c r="N3687" s="76">
        <f t="shared" ref="N3687:N3691" si="1152">+M3687/K3687</f>
        <v>0.14991383069288428</v>
      </c>
      <c r="O3687" s="34"/>
      <c r="P3687" s="34"/>
      <c r="Q3687" s="34"/>
      <c r="R3687" s="34">
        <v>230</v>
      </c>
      <c r="S3687" s="34">
        <v>223</v>
      </c>
      <c r="T3687" s="34">
        <v>118</v>
      </c>
      <c r="U3687" s="34">
        <v>98.5</v>
      </c>
      <c r="V3687" s="34"/>
      <c r="Y3687" s="78"/>
    </row>
    <row r="3688" spans="1:25" x14ac:dyDescent="0.2">
      <c r="A3688" s="27">
        <f t="shared" ref="A3688:B3688" si="1153">A3687+1</f>
        <v>3683</v>
      </c>
      <c r="B3688" s="50">
        <f t="shared" si="1153"/>
        <v>45097</v>
      </c>
      <c r="C3688" s="34">
        <v>114.75</v>
      </c>
      <c r="D3688" s="34">
        <v>126.2</v>
      </c>
      <c r="E3688" s="34">
        <v>1.9</v>
      </c>
      <c r="F3688" s="34">
        <v>20.399999999999999</v>
      </c>
      <c r="G3688" s="34">
        <v>7.9</v>
      </c>
      <c r="H3688" s="34">
        <v>199</v>
      </c>
      <c r="I3688" s="34">
        <v>186</v>
      </c>
      <c r="J3688" s="34"/>
      <c r="K3688" s="24">
        <f t="shared" si="1151"/>
        <v>95.704000000000008</v>
      </c>
      <c r="L3688" s="34"/>
      <c r="M3688" s="24">
        <v>14.05</v>
      </c>
      <c r="N3688" s="76">
        <f t="shared" si="1152"/>
        <v>0.14680682103151382</v>
      </c>
      <c r="O3688" s="34"/>
      <c r="P3688" s="34"/>
      <c r="Q3688" s="34"/>
      <c r="R3688" s="34">
        <v>229</v>
      </c>
      <c r="S3688" s="34">
        <v>223</v>
      </c>
      <c r="T3688" s="34">
        <v>117.6</v>
      </c>
      <c r="U3688" s="34">
        <v>98.3</v>
      </c>
      <c r="V3688" s="34"/>
      <c r="Y3688" s="78"/>
    </row>
    <row r="3689" spans="1:25" x14ac:dyDescent="0.2">
      <c r="A3689" s="27">
        <f t="shared" ref="A3689:B3689" si="1154">A3688+1</f>
        <v>3684</v>
      </c>
      <c r="B3689" s="50">
        <f t="shared" si="1154"/>
        <v>45098</v>
      </c>
      <c r="C3689" s="34">
        <v>112.4</v>
      </c>
      <c r="D3689" s="34">
        <v>123.6</v>
      </c>
      <c r="E3689" s="34">
        <v>1.85</v>
      </c>
      <c r="F3689" s="34">
        <v>20.75</v>
      </c>
      <c r="G3689" s="34">
        <v>8.15</v>
      </c>
      <c r="H3689" s="34">
        <v>199</v>
      </c>
      <c r="I3689" s="34">
        <v>187</v>
      </c>
      <c r="J3689" s="34"/>
      <c r="K3689" s="24">
        <f t="shared" si="1151"/>
        <v>92.962000000000003</v>
      </c>
      <c r="L3689" s="34"/>
      <c r="M3689" s="24">
        <v>13.98</v>
      </c>
      <c r="N3689" s="76">
        <f t="shared" si="1152"/>
        <v>0.15038402788236052</v>
      </c>
      <c r="O3689" s="34"/>
      <c r="P3689" s="34"/>
      <c r="Q3689" s="34"/>
      <c r="R3689" s="34">
        <v>229</v>
      </c>
      <c r="S3689" s="34">
        <v>225</v>
      </c>
      <c r="T3689" s="34">
        <v>115.25</v>
      </c>
      <c r="U3689" s="34">
        <v>96.4</v>
      </c>
      <c r="V3689" s="34"/>
      <c r="Y3689" s="78"/>
    </row>
    <row r="3690" spans="1:25" x14ac:dyDescent="0.2">
      <c r="A3690" s="27">
        <f t="shared" ref="A3690:B3690" si="1155">A3689+1</f>
        <v>3685</v>
      </c>
      <c r="B3690" s="50">
        <f t="shared" si="1155"/>
        <v>45099</v>
      </c>
      <c r="C3690" s="34">
        <v>112.4</v>
      </c>
      <c r="D3690" s="34">
        <v>123.6</v>
      </c>
      <c r="E3690" s="34">
        <v>1.85</v>
      </c>
      <c r="F3690" s="34">
        <v>21.25</v>
      </c>
      <c r="G3690" s="34">
        <v>8.5</v>
      </c>
      <c r="H3690" s="34">
        <v>204</v>
      </c>
      <c r="I3690" s="34">
        <v>187</v>
      </c>
      <c r="J3690" s="34"/>
      <c r="K3690" s="24">
        <f t="shared" si="1151"/>
        <v>92.462000000000003</v>
      </c>
      <c r="L3690" s="34"/>
      <c r="M3690" s="24">
        <v>13.91</v>
      </c>
      <c r="N3690" s="76">
        <f t="shared" si="1152"/>
        <v>0.1504401808310441</v>
      </c>
      <c r="O3690" s="34"/>
      <c r="P3690" s="34"/>
      <c r="Q3690" s="34"/>
      <c r="R3690" s="34">
        <v>235.5</v>
      </c>
      <c r="S3690" s="34">
        <v>225</v>
      </c>
      <c r="T3690" s="34">
        <v>115.25</v>
      </c>
      <c r="U3690" s="34">
        <v>96.55</v>
      </c>
      <c r="V3690" s="34"/>
      <c r="Y3690" s="78"/>
    </row>
    <row r="3691" spans="1:25" x14ac:dyDescent="0.2">
      <c r="A3691" s="27">
        <f t="shared" ref="A3691:B3692" si="1156">A3690+1</f>
        <v>3686</v>
      </c>
      <c r="B3691" s="50">
        <f t="shared" si="1156"/>
        <v>45100</v>
      </c>
      <c r="C3691" s="34">
        <v>112.15</v>
      </c>
      <c r="D3691" s="34">
        <v>123.35</v>
      </c>
      <c r="E3691" s="34">
        <v>1.85</v>
      </c>
      <c r="F3691" s="34">
        <v>21.8</v>
      </c>
      <c r="G3691" s="34">
        <v>8.8000000000000007</v>
      </c>
      <c r="H3691" s="34">
        <v>203</v>
      </c>
      <c r="I3691" s="34">
        <v>185</v>
      </c>
      <c r="J3691" s="34"/>
      <c r="K3691" s="24">
        <f t="shared" si="1151"/>
        <v>91.682000000000002</v>
      </c>
      <c r="L3691" s="34"/>
      <c r="M3691" s="24">
        <v>13.7</v>
      </c>
      <c r="N3691" s="76">
        <f t="shared" si="1152"/>
        <v>0.14942954996618746</v>
      </c>
      <c r="O3691" s="34"/>
      <c r="P3691" s="34"/>
      <c r="Q3691" s="34"/>
      <c r="R3691" s="34">
        <v>235</v>
      </c>
      <c r="S3691" s="34">
        <v>225</v>
      </c>
      <c r="T3691" s="34">
        <v>115</v>
      </c>
      <c r="U3691" s="34">
        <v>94.65</v>
      </c>
      <c r="V3691" s="34"/>
      <c r="Y3691" s="78"/>
    </row>
    <row r="3692" spans="1:25" x14ac:dyDescent="0.2">
      <c r="A3692" s="27">
        <f t="shared" si="1156"/>
        <v>3687</v>
      </c>
      <c r="B3692" s="50">
        <f>B3691+3</f>
        <v>45103</v>
      </c>
      <c r="C3692" s="34">
        <v>109.45</v>
      </c>
      <c r="D3692" s="34">
        <v>120.65</v>
      </c>
      <c r="E3692" s="34">
        <v>1.8</v>
      </c>
      <c r="F3692" s="34">
        <v>21.8</v>
      </c>
      <c r="G3692" s="34">
        <v>8.65</v>
      </c>
      <c r="H3692" s="34">
        <v>203.5</v>
      </c>
      <c r="I3692" s="34">
        <v>188</v>
      </c>
      <c r="J3692" s="34"/>
      <c r="K3692" s="24">
        <f t="shared" ref="K3692:K3696" si="1157">+D3692*0.92-F3692</f>
        <v>89.198000000000008</v>
      </c>
      <c r="L3692" s="34"/>
      <c r="M3692" s="24">
        <v>13.79</v>
      </c>
      <c r="N3692" s="76">
        <f t="shared" ref="N3692:N3696" si="1158">+M3692/K3692</f>
        <v>0.15459987892105201</v>
      </c>
      <c r="O3692" s="34"/>
      <c r="P3692" s="34"/>
      <c r="Q3692" s="34"/>
      <c r="R3692" s="34">
        <v>236</v>
      </c>
      <c r="S3692" s="34">
        <v>224</v>
      </c>
      <c r="T3692" s="34">
        <v>112.25</v>
      </c>
      <c r="U3692" s="34">
        <v>94.45</v>
      </c>
      <c r="V3692" s="34"/>
      <c r="Y3692" s="78"/>
    </row>
    <row r="3693" spans="1:25" x14ac:dyDescent="0.2">
      <c r="A3693" s="27">
        <f t="shared" ref="A3693:B3693" si="1159">A3692+1</f>
        <v>3688</v>
      </c>
      <c r="B3693" s="50">
        <f t="shared" si="1159"/>
        <v>45104</v>
      </c>
      <c r="C3693" s="34">
        <v>113.95</v>
      </c>
      <c r="D3693" s="34">
        <v>125.15</v>
      </c>
      <c r="E3693" s="34">
        <v>1.9</v>
      </c>
      <c r="F3693" s="34">
        <v>21</v>
      </c>
      <c r="G3693" s="34">
        <v>8.15</v>
      </c>
      <c r="H3693" s="34">
        <v>203.5</v>
      </c>
      <c r="I3693" s="34">
        <v>188</v>
      </c>
      <c r="J3693" s="34"/>
      <c r="K3693" s="24">
        <f t="shared" si="1157"/>
        <v>94.138000000000005</v>
      </c>
      <c r="L3693" s="34"/>
      <c r="M3693" s="24">
        <v>13.91</v>
      </c>
      <c r="N3693" s="76">
        <f t="shared" si="1158"/>
        <v>0.14776179651150437</v>
      </c>
      <c r="O3693" s="34"/>
      <c r="P3693" s="34"/>
      <c r="Q3693" s="34"/>
      <c r="R3693" s="34">
        <v>236</v>
      </c>
      <c r="S3693" s="34">
        <v>224</v>
      </c>
      <c r="T3693" s="34">
        <v>116.6</v>
      </c>
      <c r="U3693" s="34">
        <v>97.05</v>
      </c>
      <c r="V3693" s="34"/>
      <c r="Y3693" s="78"/>
    </row>
    <row r="3694" spans="1:25" x14ac:dyDescent="0.2">
      <c r="A3694" s="27">
        <f t="shared" ref="A3694:B3694" si="1160">A3693+1</f>
        <v>3689</v>
      </c>
      <c r="B3694" s="50">
        <f t="shared" si="1160"/>
        <v>45105</v>
      </c>
      <c r="C3694" s="34">
        <v>113.5</v>
      </c>
      <c r="D3694" s="34">
        <v>124.7</v>
      </c>
      <c r="E3694" s="34">
        <v>1.9</v>
      </c>
      <c r="F3694" s="34">
        <v>20.399999999999999</v>
      </c>
      <c r="G3694" s="34">
        <v>8.0500000000000007</v>
      </c>
      <c r="H3694" s="34">
        <v>203.5</v>
      </c>
      <c r="I3694" s="34">
        <v>188</v>
      </c>
      <c r="J3694" s="34"/>
      <c r="K3694" s="24">
        <f t="shared" si="1157"/>
        <v>94.324000000000012</v>
      </c>
      <c r="L3694" s="34"/>
      <c r="M3694" s="24">
        <v>13.33</v>
      </c>
      <c r="N3694" s="76">
        <f t="shared" si="1158"/>
        <v>0.14132140282430769</v>
      </c>
      <c r="O3694" s="34"/>
      <c r="P3694" s="34"/>
      <c r="Q3694" s="34"/>
      <c r="R3694" s="34">
        <v>236</v>
      </c>
      <c r="S3694" s="34">
        <v>224</v>
      </c>
      <c r="T3694" s="34">
        <v>116.1</v>
      </c>
      <c r="U3694" s="34">
        <v>96.7</v>
      </c>
      <c r="V3694" s="34"/>
      <c r="Y3694" s="78"/>
    </row>
    <row r="3695" spans="1:25" x14ac:dyDescent="0.2">
      <c r="A3695" s="27">
        <f t="shared" ref="A3695:B3695" si="1161">A3694+1</f>
        <v>3690</v>
      </c>
      <c r="B3695" s="50">
        <f t="shared" si="1161"/>
        <v>45106</v>
      </c>
      <c r="C3695" s="34">
        <v>113.5</v>
      </c>
      <c r="D3695" s="34">
        <v>124.7</v>
      </c>
      <c r="E3695" s="34">
        <f>+E3694</f>
        <v>1.9</v>
      </c>
      <c r="F3695" s="34">
        <v>20.399999999999999</v>
      </c>
      <c r="G3695" s="34">
        <v>8.0500000000000007</v>
      </c>
      <c r="H3695" s="34">
        <v>203.5</v>
      </c>
      <c r="I3695" s="34">
        <v>188</v>
      </c>
      <c r="J3695" s="34"/>
      <c r="K3695" s="24">
        <f t="shared" si="1157"/>
        <v>94.324000000000012</v>
      </c>
      <c r="L3695" s="34"/>
      <c r="M3695" s="24">
        <v>13.52</v>
      </c>
      <c r="N3695" s="76">
        <f t="shared" si="1158"/>
        <v>0.14333573639794747</v>
      </c>
      <c r="O3695" s="34"/>
      <c r="P3695" s="34"/>
      <c r="Q3695" s="34"/>
      <c r="R3695" s="34">
        <v>236</v>
      </c>
      <c r="S3695" s="34">
        <v>224</v>
      </c>
      <c r="T3695" s="34">
        <v>116.1</v>
      </c>
      <c r="U3695" s="34">
        <v>96.7</v>
      </c>
      <c r="V3695" s="34"/>
      <c r="Y3695" s="78"/>
    </row>
    <row r="3696" spans="1:25" x14ac:dyDescent="0.2">
      <c r="A3696" s="27">
        <f t="shared" ref="A3696:B3696" si="1162">A3695+1</f>
        <v>3691</v>
      </c>
      <c r="B3696" s="50">
        <f t="shared" si="1162"/>
        <v>45107</v>
      </c>
      <c r="C3696" s="34">
        <v>111.6</v>
      </c>
      <c r="D3696" s="34">
        <v>123.8</v>
      </c>
      <c r="E3696" s="34">
        <v>1.9</v>
      </c>
      <c r="F3696" s="34">
        <v>21.5</v>
      </c>
      <c r="G3696" s="34">
        <v>8.35</v>
      </c>
      <c r="H3696" s="34">
        <v>200.5</v>
      </c>
      <c r="I3696" s="34">
        <v>189</v>
      </c>
      <c r="J3696" s="34"/>
      <c r="K3696" s="24">
        <f t="shared" si="1157"/>
        <v>92.396000000000001</v>
      </c>
      <c r="L3696" s="34"/>
      <c r="M3696" s="24">
        <v>13.42</v>
      </c>
      <c r="N3696" s="76">
        <f t="shared" si="1158"/>
        <v>0.14524438287371746</v>
      </c>
      <c r="O3696" s="34"/>
      <c r="P3696" s="34"/>
      <c r="Q3696" s="34"/>
      <c r="R3696" s="34">
        <v>233</v>
      </c>
      <c r="S3696" s="34">
        <v>224</v>
      </c>
      <c r="T3696" s="34">
        <v>114.2</v>
      </c>
      <c r="U3696" s="34">
        <v>95.1</v>
      </c>
      <c r="V3696" s="34"/>
      <c r="Y3696" s="78"/>
    </row>
    <row r="3697" spans="1:25" x14ac:dyDescent="0.2">
      <c r="A3697" s="27">
        <f t="shared" ref="A3697" si="1163">A3696+1</f>
        <v>3692</v>
      </c>
      <c r="B3697" s="50">
        <f>B3696+3</f>
        <v>45110</v>
      </c>
      <c r="C3697" s="34">
        <v>110.55</v>
      </c>
      <c r="D3697" s="34">
        <v>122.75</v>
      </c>
      <c r="E3697" s="34">
        <v>1.85</v>
      </c>
      <c r="F3697" s="34">
        <v>21.5</v>
      </c>
      <c r="G3697" s="34">
        <v>8.1999999999999993</v>
      </c>
      <c r="H3697" s="34">
        <v>200.5</v>
      </c>
      <c r="I3697" s="34">
        <v>188</v>
      </c>
      <c r="J3697" s="34"/>
      <c r="K3697" s="24">
        <f t="shared" ref="K3697:K3701" si="1164">+D3697*0.92-F3697</f>
        <v>91.43</v>
      </c>
      <c r="L3697" s="34"/>
      <c r="M3697" s="24">
        <v>13.76</v>
      </c>
      <c r="N3697" s="76">
        <f t="shared" ref="N3697:N3701" si="1165">+M3697/K3697</f>
        <v>0.15049764847424257</v>
      </c>
      <c r="O3697" s="34"/>
      <c r="P3697" s="34"/>
      <c r="Q3697" s="34"/>
      <c r="R3697" s="34">
        <v>233</v>
      </c>
      <c r="S3697" s="34">
        <v>223</v>
      </c>
      <c r="T3697" s="34">
        <v>113.1</v>
      </c>
      <c r="U3697" s="34">
        <v>95.05</v>
      </c>
      <c r="V3697" s="34"/>
      <c r="Y3697" s="78"/>
    </row>
    <row r="3698" spans="1:25" x14ac:dyDescent="0.2">
      <c r="A3698" s="27">
        <f t="shared" ref="A3698:B3698" si="1166">A3697+1</f>
        <v>3693</v>
      </c>
      <c r="B3698" s="50">
        <f t="shared" si="1166"/>
        <v>45111</v>
      </c>
      <c r="C3698" s="34">
        <v>110.5</v>
      </c>
      <c r="D3698" s="34">
        <v>122.7</v>
      </c>
      <c r="E3698" s="34">
        <v>1.85</v>
      </c>
      <c r="F3698" s="34">
        <v>20.9</v>
      </c>
      <c r="G3698" s="34">
        <v>8.1999999999999993</v>
      </c>
      <c r="H3698" s="34">
        <v>196.5</v>
      </c>
      <c r="I3698" s="34">
        <v>188</v>
      </c>
      <c r="J3698" s="34"/>
      <c r="K3698" s="24">
        <f t="shared" si="1164"/>
        <v>91.984000000000009</v>
      </c>
      <c r="L3698" s="34"/>
      <c r="M3698" s="24">
        <v>13.76</v>
      </c>
      <c r="N3698" s="76">
        <f t="shared" si="1165"/>
        <v>0.1495912332579579</v>
      </c>
      <c r="O3698" s="34"/>
      <c r="P3698" s="34"/>
      <c r="Q3698" s="34"/>
      <c r="R3698" s="34">
        <v>228.75</v>
      </c>
      <c r="S3698" s="34">
        <v>223</v>
      </c>
      <c r="T3698" s="34">
        <v>113.05</v>
      </c>
      <c r="U3698" s="34">
        <v>95.55</v>
      </c>
      <c r="V3698" s="34"/>
      <c r="Y3698" s="78"/>
    </row>
    <row r="3699" spans="1:25" x14ac:dyDescent="0.2">
      <c r="A3699" s="27">
        <f t="shared" ref="A3699:B3699" si="1167">A3698+1</f>
        <v>3694</v>
      </c>
      <c r="B3699" s="50">
        <f t="shared" si="1167"/>
        <v>45112</v>
      </c>
      <c r="C3699" s="34">
        <v>111.55</v>
      </c>
      <c r="D3699" s="34">
        <v>124.45</v>
      </c>
      <c r="E3699" s="34">
        <v>1.85</v>
      </c>
      <c r="F3699" s="34">
        <v>20.25</v>
      </c>
      <c r="G3699" s="34">
        <v>8</v>
      </c>
      <c r="H3699" s="34">
        <v>190.75</v>
      </c>
      <c r="I3699" s="34">
        <v>188</v>
      </c>
      <c r="J3699" s="34"/>
      <c r="K3699" s="24">
        <f t="shared" si="1164"/>
        <v>94.244000000000014</v>
      </c>
      <c r="L3699" s="34"/>
      <c r="M3699" s="24">
        <v>13.39</v>
      </c>
      <c r="N3699" s="76">
        <f t="shared" si="1165"/>
        <v>0.14207801027121089</v>
      </c>
      <c r="O3699" s="34"/>
      <c r="P3699" s="34"/>
      <c r="Q3699" s="34"/>
      <c r="R3699" s="34">
        <v>223</v>
      </c>
      <c r="S3699" s="34">
        <v>223</v>
      </c>
      <c r="T3699" s="34">
        <v>114.15</v>
      </c>
      <c r="U3699" s="34">
        <v>95.95</v>
      </c>
      <c r="V3699" s="34"/>
      <c r="Y3699" s="78"/>
    </row>
    <row r="3700" spans="1:25" x14ac:dyDescent="0.2">
      <c r="A3700" s="27">
        <f t="shared" ref="A3700:B3700" si="1168">A3699+1</f>
        <v>3695</v>
      </c>
      <c r="B3700" s="50">
        <f t="shared" si="1168"/>
        <v>45113</v>
      </c>
      <c r="C3700" s="34">
        <v>111.85</v>
      </c>
      <c r="D3700" s="34">
        <v>125.25</v>
      </c>
      <c r="E3700" s="34">
        <v>1.85</v>
      </c>
      <c r="F3700" s="34">
        <v>20</v>
      </c>
      <c r="G3700" s="34">
        <v>8.0500000000000007</v>
      </c>
      <c r="H3700" s="34">
        <v>197</v>
      </c>
      <c r="I3700" s="34">
        <v>188</v>
      </c>
      <c r="J3700" s="34"/>
      <c r="K3700" s="24">
        <f t="shared" si="1164"/>
        <v>95.23</v>
      </c>
      <c r="L3700" s="34"/>
      <c r="M3700" s="24">
        <v>13.17</v>
      </c>
      <c r="N3700" s="76">
        <f t="shared" si="1165"/>
        <v>0.13829675522419405</v>
      </c>
      <c r="O3700" s="34"/>
      <c r="P3700" s="34"/>
      <c r="Q3700" s="34"/>
      <c r="R3700" s="34">
        <v>230</v>
      </c>
      <c r="S3700" s="34">
        <v>223</v>
      </c>
      <c r="T3700" s="34">
        <v>114.45</v>
      </c>
      <c r="U3700" s="34">
        <v>96.25</v>
      </c>
      <c r="V3700" s="34"/>
      <c r="Y3700" s="78"/>
    </row>
    <row r="3701" spans="1:25" x14ac:dyDescent="0.2">
      <c r="A3701" s="27">
        <f t="shared" ref="A3701:B3702" si="1169">A3700+1</f>
        <v>3696</v>
      </c>
      <c r="B3701" s="50">
        <f t="shared" si="1169"/>
        <v>45114</v>
      </c>
      <c r="C3701" s="34">
        <v>109.45</v>
      </c>
      <c r="D3701" s="34">
        <v>122.85</v>
      </c>
      <c r="E3701" s="34">
        <v>1.8</v>
      </c>
      <c r="F3701" s="34">
        <v>19.75</v>
      </c>
      <c r="G3701" s="34">
        <v>8.0500000000000007</v>
      </c>
      <c r="H3701" s="34">
        <v>197</v>
      </c>
      <c r="I3701" s="34">
        <v>189</v>
      </c>
      <c r="J3701" s="34"/>
      <c r="K3701" s="24">
        <f t="shared" si="1164"/>
        <v>93.272000000000006</v>
      </c>
      <c r="L3701" s="34"/>
      <c r="M3701" s="24">
        <v>13.4</v>
      </c>
      <c r="N3701" s="76">
        <f t="shared" si="1165"/>
        <v>0.14366583755039025</v>
      </c>
      <c r="O3701" s="34"/>
      <c r="P3701" s="34"/>
      <c r="Q3701" s="34"/>
      <c r="R3701" s="34">
        <v>229</v>
      </c>
      <c r="S3701" s="34">
        <v>224</v>
      </c>
      <c r="T3701" s="34">
        <v>112</v>
      </c>
      <c r="U3701" s="34">
        <v>94.5</v>
      </c>
      <c r="V3701" s="34"/>
      <c r="Y3701" s="78"/>
    </row>
    <row r="3702" spans="1:25" x14ac:dyDescent="0.2">
      <c r="A3702" s="27">
        <f t="shared" si="1169"/>
        <v>3697</v>
      </c>
      <c r="B3702" s="50">
        <f>B3701+3</f>
        <v>45117</v>
      </c>
      <c r="C3702" s="34">
        <v>105.4</v>
      </c>
      <c r="D3702" s="34">
        <v>118.8</v>
      </c>
      <c r="E3702" s="34">
        <v>1.75</v>
      </c>
      <c r="F3702" s="34">
        <v>19.649999999999999</v>
      </c>
      <c r="G3702" s="34">
        <v>8.35</v>
      </c>
      <c r="H3702" s="34">
        <v>197</v>
      </c>
      <c r="I3702" s="34">
        <v>189</v>
      </c>
      <c r="J3702" s="34"/>
      <c r="K3702" s="24">
        <f t="shared" ref="K3702:K3706" si="1170">+D3702*0.92-F3702</f>
        <v>89.646000000000015</v>
      </c>
      <c r="L3702" s="34"/>
      <c r="M3702" s="24">
        <v>13.21</v>
      </c>
      <c r="N3702" s="76">
        <f t="shared" ref="N3702:N3706" si="1171">+M3702/K3702</f>
        <v>0.14735738348615665</v>
      </c>
      <c r="O3702" s="34"/>
      <c r="P3702" s="34"/>
      <c r="Q3702" s="34"/>
      <c r="R3702" s="34">
        <v>229</v>
      </c>
      <c r="S3702" s="34">
        <v>224</v>
      </c>
      <c r="T3702" s="34">
        <v>107.9</v>
      </c>
      <c r="U3702" s="34">
        <v>91.45</v>
      </c>
      <c r="V3702" s="34"/>
      <c r="Y3702" s="78"/>
    </row>
    <row r="3703" spans="1:25" x14ac:dyDescent="0.2">
      <c r="A3703" s="27">
        <f t="shared" ref="A3703:B3703" si="1172">A3702+1</f>
        <v>3698</v>
      </c>
      <c r="B3703" s="50">
        <f t="shared" si="1172"/>
        <v>45118</v>
      </c>
      <c r="C3703" s="34">
        <v>107.6</v>
      </c>
      <c r="D3703" s="34">
        <v>120.89999999999999</v>
      </c>
      <c r="E3703" s="34">
        <v>1.8</v>
      </c>
      <c r="F3703" s="34">
        <v>19.5</v>
      </c>
      <c r="G3703" s="34">
        <v>8</v>
      </c>
      <c r="H3703" s="34">
        <v>197</v>
      </c>
      <c r="I3703" s="34">
        <v>190</v>
      </c>
      <c r="J3703" s="34"/>
      <c r="K3703" s="24">
        <f t="shared" si="1170"/>
        <v>91.727999999999994</v>
      </c>
      <c r="L3703" s="34"/>
      <c r="M3703" s="24">
        <v>13.72</v>
      </c>
      <c r="N3703" s="76">
        <f t="shared" si="1171"/>
        <v>0.1495726495726496</v>
      </c>
      <c r="O3703" s="34"/>
      <c r="P3703" s="34"/>
      <c r="Q3703" s="34"/>
      <c r="R3703" s="34">
        <v>229</v>
      </c>
      <c r="S3703" s="34">
        <v>225</v>
      </c>
      <c r="T3703" s="34">
        <v>110.1</v>
      </c>
      <c r="U3703" s="34">
        <v>92.45</v>
      </c>
      <c r="V3703" s="34"/>
      <c r="Y3703" s="78"/>
    </row>
    <row r="3704" spans="1:25" x14ac:dyDescent="0.2">
      <c r="A3704" s="27">
        <f t="shared" ref="A3704:B3704" si="1173">A3703+1</f>
        <v>3699</v>
      </c>
      <c r="B3704" s="50">
        <f t="shared" si="1173"/>
        <v>45119</v>
      </c>
      <c r="C3704" s="34">
        <v>110.55</v>
      </c>
      <c r="D3704" s="34">
        <v>124.55</v>
      </c>
      <c r="E3704" s="34">
        <v>1.85</v>
      </c>
      <c r="F3704" s="34">
        <v>19.8</v>
      </c>
      <c r="G3704" s="34">
        <v>8.1</v>
      </c>
      <c r="H3704" s="34">
        <v>191</v>
      </c>
      <c r="I3704" s="34">
        <v>190</v>
      </c>
      <c r="J3704" s="34"/>
      <c r="K3704" s="24">
        <f t="shared" si="1170"/>
        <v>94.786000000000001</v>
      </c>
      <c r="L3704" s="34"/>
      <c r="M3704" s="24">
        <v>13.93</v>
      </c>
      <c r="N3704" s="76">
        <f t="shared" si="1171"/>
        <v>0.14696263161226342</v>
      </c>
      <c r="O3704" s="34"/>
      <c r="P3704" s="34"/>
      <c r="Q3704" s="34"/>
      <c r="R3704" s="34">
        <v>221.5</v>
      </c>
      <c r="S3704" s="34">
        <v>225</v>
      </c>
      <c r="T3704" s="34">
        <v>116</v>
      </c>
      <c r="U3704" s="34">
        <v>94.2</v>
      </c>
      <c r="V3704" s="34"/>
      <c r="Y3704" s="78"/>
    </row>
    <row r="3705" spans="1:25" x14ac:dyDescent="0.2">
      <c r="A3705" s="27">
        <f t="shared" ref="A3705:B3705" si="1174">A3704+1</f>
        <v>3700</v>
      </c>
      <c r="B3705" s="50">
        <f t="shared" si="1174"/>
        <v>45120</v>
      </c>
      <c r="C3705" s="34">
        <v>111.75</v>
      </c>
      <c r="D3705" s="34">
        <v>125.75</v>
      </c>
      <c r="E3705" s="34">
        <v>1.85</v>
      </c>
      <c r="F3705" s="34">
        <v>19.8</v>
      </c>
      <c r="G3705" s="34">
        <v>8</v>
      </c>
      <c r="H3705" s="34">
        <v>200</v>
      </c>
      <c r="I3705" s="34">
        <v>190</v>
      </c>
      <c r="J3705" s="34"/>
      <c r="K3705" s="24">
        <f t="shared" si="1170"/>
        <v>95.890000000000015</v>
      </c>
      <c r="L3705" s="34"/>
      <c r="M3705" s="24">
        <v>14.34</v>
      </c>
      <c r="N3705" s="76">
        <f t="shared" si="1171"/>
        <v>0.1495463551986651</v>
      </c>
      <c r="O3705" s="34"/>
      <c r="P3705" s="34"/>
      <c r="Q3705" s="34"/>
      <c r="R3705" s="34">
        <v>232</v>
      </c>
      <c r="S3705" s="34">
        <v>225</v>
      </c>
      <c r="T3705" s="34">
        <v>117.2</v>
      </c>
      <c r="U3705" s="34">
        <v>94.65</v>
      </c>
      <c r="V3705" s="34"/>
      <c r="Y3705" s="78"/>
    </row>
    <row r="3706" spans="1:25" x14ac:dyDescent="0.2">
      <c r="A3706" s="27">
        <f t="shared" ref="A3706:B3706" si="1175">A3705+1</f>
        <v>3701</v>
      </c>
      <c r="B3706" s="50">
        <f t="shared" si="1175"/>
        <v>45121</v>
      </c>
      <c r="C3706" s="34">
        <v>115.8</v>
      </c>
      <c r="D3706" s="34">
        <v>129.80000000000001</v>
      </c>
      <c r="E3706" s="34">
        <v>1.9</v>
      </c>
      <c r="F3706" s="34">
        <v>19.95</v>
      </c>
      <c r="G3706" s="34">
        <v>7.85</v>
      </c>
      <c r="H3706" s="34">
        <v>199</v>
      </c>
      <c r="I3706" s="34">
        <v>192</v>
      </c>
      <c r="J3706" s="34"/>
      <c r="K3706" s="24">
        <f t="shared" si="1170"/>
        <v>99.466000000000008</v>
      </c>
      <c r="L3706" s="34"/>
      <c r="M3706" s="24">
        <v>14.29</v>
      </c>
      <c r="N3706" s="76">
        <f t="shared" si="1171"/>
        <v>0.14366718275591658</v>
      </c>
      <c r="O3706" s="34"/>
      <c r="P3706" s="34"/>
      <c r="Q3706" s="34"/>
      <c r="R3706" s="34">
        <v>231</v>
      </c>
      <c r="S3706" s="34">
        <v>227</v>
      </c>
      <c r="T3706" s="34">
        <v>121.35</v>
      </c>
      <c r="U3706" s="34">
        <v>100.3</v>
      </c>
      <c r="V3706" s="34"/>
      <c r="Y3706" s="78"/>
    </row>
    <row r="3707" spans="1:25" x14ac:dyDescent="0.2">
      <c r="A3707" s="27">
        <f t="shared" ref="A3707" si="1176">A3706+1</f>
        <v>3702</v>
      </c>
      <c r="B3707" s="50">
        <f>B3706+3</f>
        <v>45124</v>
      </c>
      <c r="C3707" s="34">
        <v>115.05</v>
      </c>
      <c r="D3707" s="34">
        <v>129.05000000000001</v>
      </c>
      <c r="E3707" s="34">
        <v>1.9</v>
      </c>
      <c r="F3707" s="34">
        <v>19.600000000000001</v>
      </c>
      <c r="G3707" s="34">
        <v>7.8</v>
      </c>
      <c r="H3707" s="34">
        <v>199</v>
      </c>
      <c r="I3707" s="34">
        <v>192</v>
      </c>
      <c r="J3707" s="34"/>
      <c r="K3707" s="24">
        <f t="shared" ref="K3707:K3711" si="1177">+D3707*0.92-F3707</f>
        <v>99.126000000000005</v>
      </c>
      <c r="L3707" s="34"/>
      <c r="M3707" s="24">
        <v>14.07</v>
      </c>
      <c r="N3707" s="76">
        <f t="shared" ref="N3707:N3711" si="1178">+M3707/K3707</f>
        <v>0.14194056049875914</v>
      </c>
      <c r="O3707" s="34"/>
      <c r="P3707" s="34"/>
      <c r="Q3707" s="34"/>
      <c r="R3707" s="34">
        <v>231</v>
      </c>
      <c r="S3707" s="34">
        <v>230</v>
      </c>
      <c r="T3707" s="34">
        <v>120.55</v>
      </c>
      <c r="U3707" s="34">
        <v>98.15</v>
      </c>
      <c r="V3707" s="34"/>
      <c r="Y3707" s="78"/>
    </row>
    <row r="3708" spans="1:25" x14ac:dyDescent="0.2">
      <c r="A3708" s="27">
        <f t="shared" ref="A3708:B3708" si="1179">A3707+1</f>
        <v>3703</v>
      </c>
      <c r="B3708" s="50">
        <f t="shared" si="1179"/>
        <v>45125</v>
      </c>
      <c r="C3708" s="34">
        <v>115.85</v>
      </c>
      <c r="D3708" s="34">
        <v>129.05000000000001</v>
      </c>
      <c r="E3708" s="34">
        <v>1.9</v>
      </c>
      <c r="F3708" s="34">
        <v>19.5</v>
      </c>
      <c r="G3708" s="34">
        <v>7.6</v>
      </c>
      <c r="H3708" s="34">
        <v>199</v>
      </c>
      <c r="I3708" s="34">
        <v>195</v>
      </c>
      <c r="J3708" s="34"/>
      <c r="K3708" s="24">
        <f t="shared" si="1177"/>
        <v>99.226000000000013</v>
      </c>
      <c r="L3708" s="34"/>
      <c r="M3708" s="24">
        <v>14.03</v>
      </c>
      <c r="N3708" s="76">
        <f t="shared" si="1178"/>
        <v>0.14139439259871403</v>
      </c>
      <c r="O3708" s="34"/>
      <c r="P3708" s="34"/>
      <c r="Q3708" s="34"/>
      <c r="R3708" s="34">
        <v>230</v>
      </c>
      <c r="S3708" s="34">
        <v>233</v>
      </c>
      <c r="T3708" s="34">
        <v>121.4</v>
      </c>
      <c r="U3708" s="34">
        <v>98.15</v>
      </c>
      <c r="V3708" s="34"/>
      <c r="Y3708" s="78"/>
    </row>
    <row r="3709" spans="1:25" x14ac:dyDescent="0.2">
      <c r="A3709" s="27">
        <f t="shared" ref="A3709:B3709" si="1180">A3708+1</f>
        <v>3704</v>
      </c>
      <c r="B3709" s="50">
        <f t="shared" si="1180"/>
        <v>45126</v>
      </c>
      <c r="C3709" s="34">
        <v>114</v>
      </c>
      <c r="D3709" s="34">
        <v>129.85</v>
      </c>
      <c r="E3709" s="34">
        <v>1.9</v>
      </c>
      <c r="F3709" s="34">
        <v>19.25</v>
      </c>
      <c r="G3709" s="34">
        <v>7.45</v>
      </c>
      <c r="H3709" s="34">
        <v>199</v>
      </c>
      <c r="I3709" s="34">
        <v>195</v>
      </c>
      <c r="J3709" s="34"/>
      <c r="K3709" s="24">
        <f t="shared" si="1177"/>
        <v>100.212</v>
      </c>
      <c r="L3709" s="34"/>
      <c r="M3709" s="24">
        <v>14.05</v>
      </c>
      <c r="N3709" s="76">
        <f t="shared" si="1178"/>
        <v>0.14020277012733007</v>
      </c>
      <c r="O3709" s="34"/>
      <c r="P3709" s="34"/>
      <c r="Q3709" s="34"/>
      <c r="R3709" s="34">
        <v>230</v>
      </c>
      <c r="S3709" s="34">
        <v>235</v>
      </c>
      <c r="T3709" s="34">
        <v>119.5</v>
      </c>
      <c r="U3709" s="34">
        <v>99.3</v>
      </c>
      <c r="V3709" s="34"/>
      <c r="Y3709" s="78"/>
    </row>
    <row r="3710" spans="1:25" x14ac:dyDescent="0.2">
      <c r="A3710" s="27">
        <f t="shared" ref="A3710:B3710" si="1181">A3709+1</f>
        <v>3705</v>
      </c>
      <c r="B3710" s="50">
        <f t="shared" si="1181"/>
        <v>45127</v>
      </c>
      <c r="C3710" s="34">
        <v>116.25</v>
      </c>
      <c r="D3710" s="34">
        <v>129.65</v>
      </c>
      <c r="E3710" s="34">
        <v>1.95</v>
      </c>
      <c r="F3710" s="34">
        <v>19</v>
      </c>
      <c r="G3710" s="34">
        <v>7.45</v>
      </c>
      <c r="H3710" s="34">
        <v>203.5</v>
      </c>
      <c r="I3710" s="34">
        <v>200</v>
      </c>
      <c r="J3710" s="34"/>
      <c r="K3710" s="24">
        <f t="shared" si="1177"/>
        <v>100.27800000000001</v>
      </c>
      <c r="L3710" s="34"/>
      <c r="M3710" s="24">
        <v>14.05</v>
      </c>
      <c r="N3710" s="76">
        <f t="shared" si="1178"/>
        <v>0.14011049282993279</v>
      </c>
      <c r="O3710" s="34"/>
      <c r="P3710" s="34"/>
      <c r="Q3710" s="34"/>
      <c r="R3710" s="34">
        <v>237</v>
      </c>
      <c r="S3710" s="34">
        <v>240</v>
      </c>
      <c r="T3710" s="34">
        <v>121.8</v>
      </c>
      <c r="U3710" s="34">
        <v>100</v>
      </c>
      <c r="V3710" s="34"/>
      <c r="Y3710" s="78"/>
    </row>
    <row r="3711" spans="1:25" x14ac:dyDescent="0.2">
      <c r="A3711" s="27">
        <f t="shared" ref="A3711:B3712" si="1182">A3710+1</f>
        <v>3706</v>
      </c>
      <c r="B3711" s="50">
        <f t="shared" si="1182"/>
        <v>45128</v>
      </c>
      <c r="C3711" s="34">
        <v>115.35</v>
      </c>
      <c r="D3711" s="34">
        <v>128.15</v>
      </c>
      <c r="E3711" s="34">
        <v>1.9</v>
      </c>
      <c r="F3711" s="34">
        <v>19</v>
      </c>
      <c r="G3711" s="34">
        <v>7.7</v>
      </c>
      <c r="H3711" s="34">
        <v>203.5</v>
      </c>
      <c r="I3711" s="34">
        <v>203</v>
      </c>
      <c r="J3711" s="34"/>
      <c r="K3711" s="24">
        <f t="shared" si="1177"/>
        <v>98.89800000000001</v>
      </c>
      <c r="L3711" s="34"/>
      <c r="M3711" s="24">
        <v>14.19</v>
      </c>
      <c r="N3711" s="76">
        <f t="shared" si="1178"/>
        <v>0.14348116240975547</v>
      </c>
      <c r="O3711" s="34"/>
      <c r="P3711" s="34"/>
      <c r="Q3711" s="34"/>
      <c r="R3711" s="34">
        <v>237</v>
      </c>
      <c r="S3711" s="34">
        <v>243</v>
      </c>
      <c r="T3711" s="34">
        <v>120.85</v>
      </c>
      <c r="U3711" s="34">
        <v>99.1</v>
      </c>
      <c r="V3711" s="34"/>
      <c r="Y3711" s="78"/>
    </row>
    <row r="3712" spans="1:25" x14ac:dyDescent="0.2">
      <c r="A3712" s="27">
        <f t="shared" si="1182"/>
        <v>3707</v>
      </c>
      <c r="B3712" s="50">
        <f>B3711+3</f>
        <v>45131</v>
      </c>
      <c r="C3712" s="34">
        <v>114.5</v>
      </c>
      <c r="D3712" s="34">
        <v>127.3</v>
      </c>
      <c r="E3712" s="34">
        <v>1.9</v>
      </c>
      <c r="F3712" s="34">
        <v>19</v>
      </c>
      <c r="G3712" s="34">
        <v>7.6</v>
      </c>
      <c r="H3712" s="34">
        <v>203.5</v>
      </c>
      <c r="I3712" s="34">
        <v>205</v>
      </c>
      <c r="J3712" s="34"/>
      <c r="K3712" s="24">
        <f t="shared" ref="K3712:K3716" si="1183">+D3712*0.92-F3712</f>
        <v>98.116</v>
      </c>
      <c r="L3712" s="34"/>
      <c r="M3712" s="24">
        <v>14.71</v>
      </c>
      <c r="N3712" s="76">
        <f t="shared" ref="N3712:N3716" si="1184">+M3712/K3712</f>
        <v>0.14992457906967263</v>
      </c>
      <c r="O3712" s="34"/>
      <c r="P3712" s="34"/>
      <c r="Q3712" s="34"/>
      <c r="R3712" s="34">
        <v>237</v>
      </c>
      <c r="S3712" s="34">
        <v>245</v>
      </c>
      <c r="T3712" s="34">
        <v>120</v>
      </c>
      <c r="U3712" s="34">
        <v>97.95</v>
      </c>
      <c r="V3712" s="34"/>
      <c r="Y3712" s="78"/>
    </row>
    <row r="3713" spans="1:25" x14ac:dyDescent="0.2">
      <c r="A3713" s="27">
        <f t="shared" ref="A3713:B3713" si="1185">A3712+1</f>
        <v>3708</v>
      </c>
      <c r="B3713" s="50">
        <f t="shared" si="1185"/>
        <v>45132</v>
      </c>
      <c r="C3713" s="34">
        <v>115.75</v>
      </c>
      <c r="D3713" s="34">
        <v>129.30000000000001</v>
      </c>
      <c r="E3713" s="34">
        <v>1.95</v>
      </c>
      <c r="F3713" s="34">
        <v>19.100000000000001</v>
      </c>
      <c r="G3713" s="34">
        <v>7.5</v>
      </c>
      <c r="H3713" s="34">
        <v>203.5</v>
      </c>
      <c r="I3713" s="34">
        <v>205</v>
      </c>
      <c r="J3713" s="34"/>
      <c r="K3713" s="24">
        <f t="shared" si="1183"/>
        <v>99.856000000000023</v>
      </c>
      <c r="L3713" s="34"/>
      <c r="M3713" s="24">
        <v>15.17</v>
      </c>
      <c r="N3713" s="76">
        <f t="shared" si="1184"/>
        <v>0.15191876301874696</v>
      </c>
      <c r="O3713" s="34"/>
      <c r="P3713" s="34"/>
      <c r="Q3713" s="34"/>
      <c r="R3713" s="34">
        <v>237</v>
      </c>
      <c r="S3713" s="34">
        <v>245</v>
      </c>
      <c r="T3713" s="34">
        <v>121.4</v>
      </c>
      <c r="U3713" s="34">
        <v>99.85</v>
      </c>
      <c r="V3713" s="34"/>
      <c r="Y3713" s="78"/>
    </row>
    <row r="3714" spans="1:25" x14ac:dyDescent="0.2">
      <c r="A3714" s="27">
        <f t="shared" ref="A3714:B3714" si="1186">A3713+1</f>
        <v>3709</v>
      </c>
      <c r="B3714" s="50">
        <f t="shared" si="1186"/>
        <v>45133</v>
      </c>
      <c r="C3714" s="34">
        <v>116.45</v>
      </c>
      <c r="D3714" s="34">
        <v>129.44999999999999</v>
      </c>
      <c r="E3714" s="34">
        <v>1.95</v>
      </c>
      <c r="F3714" s="34">
        <v>19.2</v>
      </c>
      <c r="G3714" s="34">
        <v>7.6</v>
      </c>
      <c r="H3714" s="34">
        <v>203.5</v>
      </c>
      <c r="I3714" s="34">
        <v>205</v>
      </c>
      <c r="J3714" s="34"/>
      <c r="K3714" s="24">
        <f t="shared" si="1183"/>
        <v>99.893999999999991</v>
      </c>
      <c r="L3714" s="34"/>
      <c r="M3714" s="24">
        <v>15.1</v>
      </c>
      <c r="N3714" s="76">
        <f t="shared" si="1184"/>
        <v>0.15116022984363425</v>
      </c>
      <c r="O3714" s="34"/>
      <c r="P3714" s="34"/>
      <c r="Q3714" s="34"/>
      <c r="R3714" s="34">
        <v>237</v>
      </c>
      <c r="S3714" s="34">
        <v>248</v>
      </c>
      <c r="T3714" s="34">
        <v>121.05</v>
      </c>
      <c r="U3714" s="34">
        <v>100.1</v>
      </c>
      <c r="V3714" s="34"/>
      <c r="Y3714" s="78"/>
    </row>
    <row r="3715" spans="1:25" x14ac:dyDescent="0.2">
      <c r="A3715" s="27">
        <f t="shared" ref="A3715:B3715" si="1187">A3714+1</f>
        <v>3710</v>
      </c>
      <c r="B3715" s="50">
        <f t="shared" si="1187"/>
        <v>45134</v>
      </c>
      <c r="C3715" s="34">
        <v>113.1</v>
      </c>
      <c r="D3715" s="34">
        <v>126.4</v>
      </c>
      <c r="E3715" s="34">
        <v>1.85</v>
      </c>
      <c r="F3715" s="34">
        <v>19.399999999999999</v>
      </c>
      <c r="G3715" s="34">
        <v>7.7</v>
      </c>
      <c r="H3715" s="34">
        <v>203.5</v>
      </c>
      <c r="I3715" s="34">
        <v>205</v>
      </c>
      <c r="J3715" s="34"/>
      <c r="K3715" s="24">
        <f t="shared" si="1183"/>
        <v>96.888000000000005</v>
      </c>
      <c r="L3715" s="34"/>
      <c r="M3715" s="24">
        <v>14.79</v>
      </c>
      <c r="N3715" s="76">
        <f t="shared" si="1184"/>
        <v>0.15265048303195441</v>
      </c>
      <c r="O3715" s="34"/>
      <c r="P3715" s="34"/>
      <c r="Q3715" s="34"/>
      <c r="R3715" s="34">
        <v>237</v>
      </c>
      <c r="S3715" s="34">
        <v>248</v>
      </c>
      <c r="T3715" s="34">
        <v>117.65</v>
      </c>
      <c r="U3715" s="34">
        <v>97.25</v>
      </c>
      <c r="V3715" s="34"/>
      <c r="Y3715" s="78"/>
    </row>
    <row r="3716" spans="1:25" x14ac:dyDescent="0.2">
      <c r="A3716" s="27">
        <f t="shared" ref="A3716:B3716" si="1188">A3715+1</f>
        <v>3711</v>
      </c>
      <c r="B3716" s="50">
        <f t="shared" si="1188"/>
        <v>45135</v>
      </c>
      <c r="C3716" s="34">
        <v>109.4</v>
      </c>
      <c r="D3716" s="34">
        <v>122.7</v>
      </c>
      <c r="E3716" s="34">
        <v>1.8</v>
      </c>
      <c r="F3716" s="34">
        <v>19.5</v>
      </c>
      <c r="G3716" s="34">
        <v>7.75</v>
      </c>
      <c r="H3716" s="34">
        <v>203.5</v>
      </c>
      <c r="I3716" s="34">
        <v>205</v>
      </c>
      <c r="J3716" s="34"/>
      <c r="K3716" s="24">
        <f t="shared" si="1183"/>
        <v>93.384000000000015</v>
      </c>
      <c r="L3716" s="34"/>
      <c r="M3716" s="24">
        <v>14.24</v>
      </c>
      <c r="N3716" s="76">
        <f t="shared" si="1184"/>
        <v>0.15248864901910389</v>
      </c>
      <c r="O3716" s="34"/>
      <c r="P3716" s="34"/>
      <c r="Q3716" s="34"/>
      <c r="R3716" s="34">
        <v>237</v>
      </c>
      <c r="S3716" s="34">
        <v>248</v>
      </c>
      <c r="T3716" s="34">
        <v>113.9</v>
      </c>
      <c r="U3716" s="34">
        <v>94.05</v>
      </c>
      <c r="V3716" s="34"/>
      <c r="Y3716" s="78"/>
    </row>
    <row r="3717" spans="1:25" x14ac:dyDescent="0.2">
      <c r="A3717" s="27">
        <f t="shared" ref="A3717" si="1189">A3716+1</f>
        <v>3712</v>
      </c>
      <c r="B3717" s="50">
        <f>B3716+3</f>
        <v>45138</v>
      </c>
      <c r="C3717" s="34">
        <v>110.05</v>
      </c>
      <c r="D3717" s="34">
        <v>123.35</v>
      </c>
      <c r="E3717" s="34">
        <v>1.85</v>
      </c>
      <c r="F3717" s="34">
        <v>19.850000000000001</v>
      </c>
      <c r="G3717" s="34">
        <v>8.0500000000000007</v>
      </c>
      <c r="H3717" s="34">
        <v>205</v>
      </c>
      <c r="I3717" s="34">
        <v>205</v>
      </c>
      <c r="J3717" s="34"/>
      <c r="K3717" s="24">
        <f t="shared" ref="K3717:K3721" si="1190">+D3717*0.92-F3717</f>
        <v>93.632000000000005</v>
      </c>
      <c r="L3717" s="34"/>
      <c r="M3717" s="24">
        <v>14.63</v>
      </c>
      <c r="N3717" s="76">
        <f t="shared" ref="N3717:N3721" si="1191">+M3717/K3717</f>
        <v>0.15625</v>
      </c>
      <c r="O3717" s="34"/>
      <c r="P3717" s="34"/>
      <c r="Q3717" s="34"/>
      <c r="R3717" s="34">
        <v>237</v>
      </c>
      <c r="S3717" s="34">
        <v>248</v>
      </c>
      <c r="T3717" s="34">
        <v>114.55</v>
      </c>
      <c r="U3717" s="34">
        <v>94.15</v>
      </c>
      <c r="V3717" s="34"/>
      <c r="Y3717" s="78"/>
    </row>
    <row r="3718" spans="1:25" x14ac:dyDescent="0.2">
      <c r="A3718" s="27">
        <f t="shared" ref="A3718:B3718" si="1192">A3717+1</f>
        <v>3713</v>
      </c>
      <c r="B3718" s="50">
        <f t="shared" si="1192"/>
        <v>45139</v>
      </c>
      <c r="C3718" s="34">
        <v>109.55</v>
      </c>
      <c r="D3718" s="34">
        <v>122.85</v>
      </c>
      <c r="E3718" s="34">
        <v>1.8</v>
      </c>
      <c r="F3718" s="34">
        <v>20.2</v>
      </c>
      <c r="G3718" s="34">
        <v>8.3000000000000007</v>
      </c>
      <c r="H3718" s="34">
        <v>212</v>
      </c>
      <c r="I3718" s="34">
        <v>206</v>
      </c>
      <c r="J3718" s="34"/>
      <c r="K3718" s="24">
        <f t="shared" si="1190"/>
        <v>92.822000000000003</v>
      </c>
      <c r="L3718" s="34"/>
      <c r="M3718" s="24">
        <v>14.15</v>
      </c>
      <c r="N3718" s="76">
        <f t="shared" si="1191"/>
        <v>0.15244230893538169</v>
      </c>
      <c r="O3718" s="34"/>
      <c r="P3718" s="34"/>
      <c r="Q3718" s="34"/>
      <c r="R3718" s="34">
        <v>242</v>
      </c>
      <c r="S3718" s="34">
        <v>250</v>
      </c>
      <c r="T3718" s="34">
        <v>114.05</v>
      </c>
      <c r="U3718" s="34">
        <v>93.45</v>
      </c>
      <c r="V3718" s="34"/>
      <c r="Y3718" s="78"/>
    </row>
    <row r="3719" spans="1:25" x14ac:dyDescent="0.2">
      <c r="A3719" s="27">
        <f t="shared" ref="A3719:B3719" si="1193">A3718+1</f>
        <v>3714</v>
      </c>
      <c r="B3719" s="50">
        <f t="shared" si="1193"/>
        <v>45140</v>
      </c>
      <c r="C3719" s="34">
        <v>106.95</v>
      </c>
      <c r="D3719" s="34">
        <v>120.55</v>
      </c>
      <c r="E3719" s="34">
        <v>1.8</v>
      </c>
      <c r="F3719" s="34">
        <v>20</v>
      </c>
      <c r="G3719" s="34">
        <v>8</v>
      </c>
      <c r="H3719" s="34">
        <v>215</v>
      </c>
      <c r="I3719" s="34">
        <v>208</v>
      </c>
      <c r="J3719" s="34"/>
      <c r="K3719" s="24">
        <f t="shared" si="1190"/>
        <v>90.906000000000006</v>
      </c>
      <c r="L3719" s="34"/>
      <c r="M3719" s="24">
        <v>13.9</v>
      </c>
      <c r="N3719" s="76">
        <f t="shared" si="1191"/>
        <v>0.1529051987767584</v>
      </c>
      <c r="O3719" s="34"/>
      <c r="P3719" s="34"/>
      <c r="Q3719" s="34"/>
      <c r="R3719" s="34">
        <v>246</v>
      </c>
      <c r="S3719" s="34">
        <v>253</v>
      </c>
      <c r="T3719" s="34">
        <v>111.4</v>
      </c>
      <c r="U3719" s="34">
        <v>91.1</v>
      </c>
      <c r="V3719" s="34"/>
      <c r="Y3719" s="78"/>
    </row>
    <row r="3720" spans="1:25" x14ac:dyDescent="0.2">
      <c r="A3720" s="27">
        <f t="shared" ref="A3720:B3720" si="1194">A3719+1</f>
        <v>3715</v>
      </c>
      <c r="B3720" s="50">
        <f t="shared" si="1194"/>
        <v>45141</v>
      </c>
      <c r="C3720" s="34">
        <v>103.75</v>
      </c>
      <c r="D3720" s="34">
        <v>115.75</v>
      </c>
      <c r="E3720" s="34">
        <v>1.7</v>
      </c>
      <c r="F3720" s="34">
        <v>20</v>
      </c>
      <c r="G3720" s="34">
        <v>8.25</v>
      </c>
      <c r="H3720" s="34">
        <v>215</v>
      </c>
      <c r="I3720" s="34">
        <v>208</v>
      </c>
      <c r="J3720" s="34"/>
      <c r="K3720" s="24">
        <f t="shared" si="1190"/>
        <v>86.490000000000009</v>
      </c>
      <c r="L3720" s="34"/>
      <c r="M3720" s="24">
        <v>13.8</v>
      </c>
      <c r="N3720" s="76">
        <f t="shared" si="1191"/>
        <v>0.15955601803676725</v>
      </c>
      <c r="O3720" s="34"/>
      <c r="P3720" s="34"/>
      <c r="Q3720" s="34"/>
      <c r="R3720" s="34">
        <v>246</v>
      </c>
      <c r="S3720" s="34">
        <v>253</v>
      </c>
      <c r="T3720" s="34">
        <v>108.15</v>
      </c>
      <c r="U3720" s="34">
        <v>88.9</v>
      </c>
      <c r="V3720" s="34"/>
      <c r="Y3720" s="78"/>
    </row>
    <row r="3721" spans="1:25" x14ac:dyDescent="0.2">
      <c r="A3721" s="27">
        <f t="shared" ref="A3721:B3722" si="1195">A3720+1</f>
        <v>3716</v>
      </c>
      <c r="B3721" s="50">
        <f t="shared" si="1195"/>
        <v>45142</v>
      </c>
      <c r="C3721" s="34">
        <v>105.05</v>
      </c>
      <c r="D3721" s="34">
        <v>117.25</v>
      </c>
      <c r="E3721" s="34">
        <v>1.75</v>
      </c>
      <c r="F3721" s="34">
        <v>20</v>
      </c>
      <c r="G3721" s="34">
        <v>8.35</v>
      </c>
      <c r="H3721" s="34">
        <v>215</v>
      </c>
      <c r="I3721" s="34">
        <v>212</v>
      </c>
      <c r="J3721" s="34"/>
      <c r="K3721" s="24">
        <f t="shared" si="1190"/>
        <v>87.87</v>
      </c>
      <c r="L3721" s="34"/>
      <c r="M3721" s="24">
        <v>13.83</v>
      </c>
      <c r="N3721" s="76">
        <f t="shared" si="1191"/>
        <v>0.15739160122908841</v>
      </c>
      <c r="O3721" s="34"/>
      <c r="P3721" s="34"/>
      <c r="Q3721" s="34"/>
      <c r="R3721" s="34">
        <v>246</v>
      </c>
      <c r="S3721" s="34">
        <v>253</v>
      </c>
      <c r="T3721" s="34">
        <v>109.5</v>
      </c>
      <c r="U3721" s="34">
        <v>89.9</v>
      </c>
      <c r="V3721" s="34"/>
      <c r="Y3721" s="78"/>
    </row>
    <row r="3722" spans="1:25" x14ac:dyDescent="0.2">
      <c r="A3722" s="27">
        <f t="shared" si="1195"/>
        <v>3717</v>
      </c>
      <c r="B3722" s="50">
        <f>B3721+3</f>
        <v>45145</v>
      </c>
      <c r="C3722" s="34">
        <v>104.1</v>
      </c>
      <c r="D3722" s="34">
        <v>116.3</v>
      </c>
      <c r="E3722" s="34">
        <v>1.75</v>
      </c>
      <c r="F3722" s="34">
        <v>20.399999999999999</v>
      </c>
      <c r="G3722" s="34">
        <v>8.5</v>
      </c>
      <c r="H3722" s="34">
        <v>215.5</v>
      </c>
      <c r="I3722" s="34">
        <v>212</v>
      </c>
      <c r="J3722" s="34"/>
      <c r="K3722" s="24">
        <f t="shared" ref="K3722:K3726" si="1196">+D3722*0.92-F3722</f>
        <v>86.596000000000004</v>
      </c>
      <c r="L3722" s="34"/>
      <c r="M3722" s="24">
        <v>13.87</v>
      </c>
      <c r="N3722" s="76">
        <f t="shared" ref="N3722:N3726" si="1197">+M3722/K3722</f>
        <v>0.16016906092660169</v>
      </c>
      <c r="O3722" s="34"/>
      <c r="P3722" s="34"/>
      <c r="Q3722" s="34"/>
      <c r="R3722" s="34">
        <v>246.5</v>
      </c>
      <c r="S3722" s="34">
        <v>252.5</v>
      </c>
      <c r="T3722" s="34">
        <v>108.5</v>
      </c>
      <c r="U3722" s="34">
        <v>89.2</v>
      </c>
      <c r="V3722" s="34"/>
      <c r="Y3722" s="78"/>
    </row>
    <row r="3723" spans="1:25" x14ac:dyDescent="0.2">
      <c r="A3723" s="27">
        <f t="shared" ref="A3723:B3723" si="1198">A3722+1</f>
        <v>3718</v>
      </c>
      <c r="B3723" s="50">
        <f t="shared" si="1198"/>
        <v>45146</v>
      </c>
      <c r="C3723" s="34">
        <v>104.8</v>
      </c>
      <c r="D3723" s="34">
        <v>116.8</v>
      </c>
      <c r="E3723" s="34">
        <v>1.75</v>
      </c>
      <c r="F3723" s="34">
        <v>20.5</v>
      </c>
      <c r="G3723" s="34">
        <v>8.5</v>
      </c>
      <c r="H3723" s="34">
        <v>215.5</v>
      </c>
      <c r="I3723" s="34">
        <v>213</v>
      </c>
      <c r="J3723" s="34"/>
      <c r="K3723" s="24">
        <f t="shared" si="1196"/>
        <v>86.956000000000003</v>
      </c>
      <c r="L3723" s="34"/>
      <c r="M3723" s="24">
        <v>13.75</v>
      </c>
      <c r="N3723" s="76">
        <f t="shared" si="1197"/>
        <v>0.15812594875569252</v>
      </c>
      <c r="O3723" s="34"/>
      <c r="P3723" s="34"/>
      <c r="Q3723" s="34"/>
      <c r="R3723" s="34">
        <v>246.5</v>
      </c>
      <c r="S3723" s="34">
        <v>252.5</v>
      </c>
      <c r="T3723" s="34">
        <v>109.25</v>
      </c>
      <c r="U3723" s="34">
        <v>89.55</v>
      </c>
      <c r="V3723" s="34"/>
      <c r="Y3723" s="78"/>
    </row>
    <row r="3724" spans="1:25" x14ac:dyDescent="0.2">
      <c r="A3724" s="27">
        <f t="shared" ref="A3724:B3724" si="1199">A3723+1</f>
        <v>3719</v>
      </c>
      <c r="B3724" s="50">
        <f t="shared" si="1199"/>
        <v>45147</v>
      </c>
      <c r="C3724" s="34">
        <v>104.8</v>
      </c>
      <c r="D3724" s="34">
        <v>116.8</v>
      </c>
      <c r="E3724" s="34">
        <f>+E3723</f>
        <v>1.75</v>
      </c>
      <c r="F3724" s="34">
        <v>20.5</v>
      </c>
      <c r="G3724" s="34">
        <v>8.5</v>
      </c>
      <c r="H3724" s="34">
        <v>215.5</v>
      </c>
      <c r="I3724" s="34">
        <v>213</v>
      </c>
      <c r="J3724" s="34"/>
      <c r="K3724" s="24">
        <f t="shared" si="1196"/>
        <v>86.956000000000003</v>
      </c>
      <c r="L3724" s="34"/>
      <c r="M3724" s="24">
        <v>13.6</v>
      </c>
      <c r="N3724" s="76">
        <f t="shared" si="1197"/>
        <v>0.15640093840563044</v>
      </c>
      <c r="O3724" s="34"/>
      <c r="P3724" s="34"/>
      <c r="Q3724" s="34"/>
      <c r="R3724" s="34">
        <v>246.5</v>
      </c>
      <c r="S3724" s="34">
        <v>252.5</v>
      </c>
      <c r="T3724" s="34">
        <v>109.25</v>
      </c>
      <c r="U3724" s="34">
        <v>89.55</v>
      </c>
      <c r="V3724" s="34"/>
      <c r="Y3724" s="78"/>
    </row>
    <row r="3725" spans="1:25" x14ac:dyDescent="0.2">
      <c r="A3725" s="27">
        <f t="shared" ref="A3725:B3725" si="1200">A3724+1</f>
        <v>3720</v>
      </c>
      <c r="B3725" s="50">
        <f t="shared" si="1200"/>
        <v>45148</v>
      </c>
      <c r="C3725" s="34">
        <v>103.35</v>
      </c>
      <c r="D3725" s="34">
        <v>115.35</v>
      </c>
      <c r="E3725" s="34">
        <v>1.7</v>
      </c>
      <c r="F3725" s="34">
        <v>20.3</v>
      </c>
      <c r="G3725" s="34">
        <v>8</v>
      </c>
      <c r="H3725" s="34">
        <v>216</v>
      </c>
      <c r="I3725" s="34">
        <v>215</v>
      </c>
      <c r="J3725" s="34"/>
      <c r="K3725" s="24">
        <f t="shared" si="1196"/>
        <v>85.822000000000003</v>
      </c>
      <c r="L3725" s="34"/>
      <c r="M3725" s="24">
        <v>13.5</v>
      </c>
      <c r="N3725" s="76">
        <f t="shared" si="1197"/>
        <v>0.15730232341357694</v>
      </c>
      <c r="O3725" s="34"/>
      <c r="P3725" s="34"/>
      <c r="Q3725" s="34"/>
      <c r="R3725" s="34">
        <v>247</v>
      </c>
      <c r="S3725" s="34">
        <v>252.5</v>
      </c>
      <c r="T3725" s="34">
        <v>107.75</v>
      </c>
      <c r="U3725" s="34">
        <v>88.55</v>
      </c>
      <c r="V3725" s="34"/>
      <c r="Y3725" s="78"/>
    </row>
    <row r="3726" spans="1:25" x14ac:dyDescent="0.2">
      <c r="A3726" s="27">
        <f t="shared" ref="A3726:B3726" si="1201">A3725+1</f>
        <v>3721</v>
      </c>
      <c r="B3726" s="50">
        <f t="shared" si="1201"/>
        <v>45149</v>
      </c>
      <c r="C3726" s="34">
        <v>105.1</v>
      </c>
      <c r="D3726" s="34">
        <v>117.1</v>
      </c>
      <c r="E3726" s="34">
        <v>1.75</v>
      </c>
      <c r="F3726" s="34">
        <v>20.2</v>
      </c>
      <c r="G3726" s="34">
        <v>7.75</v>
      </c>
      <c r="H3726" s="34">
        <v>218</v>
      </c>
      <c r="I3726" s="34">
        <v>216</v>
      </c>
      <c r="J3726" s="34"/>
      <c r="K3726" s="24">
        <f t="shared" si="1196"/>
        <v>87.531999999999996</v>
      </c>
      <c r="L3726" s="34"/>
      <c r="M3726" s="24">
        <v>13.32</v>
      </c>
      <c r="N3726" s="76">
        <f t="shared" si="1197"/>
        <v>0.15217291961796831</v>
      </c>
      <c r="O3726" s="34"/>
      <c r="P3726" s="34"/>
      <c r="Q3726" s="34"/>
      <c r="R3726" s="34">
        <v>251</v>
      </c>
      <c r="S3726" s="34">
        <v>252.5</v>
      </c>
      <c r="T3726" s="34">
        <v>109.55</v>
      </c>
      <c r="U3726" s="34">
        <v>89.6</v>
      </c>
      <c r="V3726" s="34"/>
      <c r="Y3726" s="78"/>
    </row>
    <row r="3727" spans="1:25" x14ac:dyDescent="0.2">
      <c r="A3727" s="27">
        <f t="shared" ref="A3727" si="1202">A3726+1</f>
        <v>3722</v>
      </c>
      <c r="B3727" s="50">
        <f>B3726+3</f>
        <v>45152</v>
      </c>
      <c r="C3727" s="34">
        <v>103.45</v>
      </c>
      <c r="D3727" s="34">
        <v>115.25</v>
      </c>
      <c r="E3727" s="34">
        <v>1.7</v>
      </c>
      <c r="F3727" s="34">
        <v>20.2</v>
      </c>
      <c r="G3727" s="34">
        <v>7.7</v>
      </c>
      <c r="H3727" s="34">
        <v>221.5</v>
      </c>
      <c r="I3727" s="34">
        <v>216</v>
      </c>
      <c r="J3727" s="34"/>
      <c r="K3727" s="24">
        <f t="shared" ref="K3727:K3731" si="1203">+D3727*0.92-F3727</f>
        <v>85.83</v>
      </c>
      <c r="L3727" s="34"/>
      <c r="M3727" s="24">
        <v>12.47</v>
      </c>
      <c r="N3727" s="76">
        <f t="shared" ref="N3727:N3731" si="1204">+M3727/K3727</f>
        <v>0.14528719561924736</v>
      </c>
      <c r="O3727" s="34"/>
      <c r="P3727" s="34"/>
      <c r="Q3727" s="34"/>
      <c r="R3727" s="34">
        <v>255.5</v>
      </c>
      <c r="S3727" s="34">
        <v>252.5</v>
      </c>
      <c r="T3727" s="34">
        <v>107.85</v>
      </c>
      <c r="U3727" s="34">
        <v>88.25</v>
      </c>
      <c r="V3727" s="34"/>
      <c r="Y3727" s="78"/>
    </row>
    <row r="3728" spans="1:25" x14ac:dyDescent="0.2">
      <c r="A3728" s="27">
        <f t="shared" ref="A3728:B3728" si="1205">A3727+1</f>
        <v>3723</v>
      </c>
      <c r="B3728" s="50">
        <f t="shared" si="1205"/>
        <v>45153</v>
      </c>
      <c r="C3728" s="34">
        <v>104.1</v>
      </c>
      <c r="D3728" s="34">
        <v>116.1</v>
      </c>
      <c r="E3728" s="34">
        <v>1.75</v>
      </c>
      <c r="F3728" s="34">
        <v>20.95</v>
      </c>
      <c r="G3728" s="34">
        <v>7.6</v>
      </c>
      <c r="H3728" s="34">
        <v>221.5</v>
      </c>
      <c r="I3728" s="34">
        <v>217</v>
      </c>
      <c r="J3728" s="34"/>
      <c r="K3728" s="24">
        <f t="shared" si="1203"/>
        <v>85.861999999999995</v>
      </c>
      <c r="L3728" s="34"/>
      <c r="M3728" s="24">
        <v>12.27</v>
      </c>
      <c r="N3728" s="76">
        <f t="shared" si="1204"/>
        <v>0.14290372923994316</v>
      </c>
      <c r="O3728" s="34"/>
      <c r="P3728" s="34"/>
      <c r="Q3728" s="34"/>
      <c r="R3728" s="34">
        <v>255.5</v>
      </c>
      <c r="S3728" s="34">
        <v>252.5</v>
      </c>
      <c r="T3728" s="34">
        <v>108.5</v>
      </c>
      <c r="U3728" s="34">
        <v>88.4</v>
      </c>
      <c r="V3728" s="34"/>
      <c r="Y3728" s="78"/>
    </row>
    <row r="3729" spans="1:37" x14ac:dyDescent="0.2">
      <c r="A3729" s="27">
        <f t="shared" ref="A3729:B3729" si="1206">A3728+1</f>
        <v>3724</v>
      </c>
      <c r="B3729" s="50">
        <f t="shared" si="1206"/>
        <v>45154</v>
      </c>
      <c r="C3729" s="34">
        <v>104.45</v>
      </c>
      <c r="D3729" s="34">
        <v>116.45</v>
      </c>
      <c r="E3729" s="34">
        <v>1.75</v>
      </c>
      <c r="F3729" s="34">
        <v>21.45</v>
      </c>
      <c r="G3729" s="34">
        <v>8.1</v>
      </c>
      <c r="H3729" s="34">
        <v>223</v>
      </c>
      <c r="I3729" s="34">
        <v>217</v>
      </c>
      <c r="J3729" s="34"/>
      <c r="K3729" s="24">
        <f t="shared" si="1203"/>
        <v>85.683999999999997</v>
      </c>
      <c r="L3729" s="34"/>
      <c r="M3729" s="24">
        <v>12.28</v>
      </c>
      <c r="N3729" s="76">
        <f t="shared" si="1204"/>
        <v>0.14331730544792493</v>
      </c>
      <c r="O3729" s="34"/>
      <c r="P3729" s="34"/>
      <c r="Q3729" s="34"/>
      <c r="R3729" s="34">
        <v>258</v>
      </c>
      <c r="S3729" s="34">
        <v>252</v>
      </c>
      <c r="T3729" s="34">
        <v>108.9</v>
      </c>
      <c r="U3729" s="34">
        <v>88.5</v>
      </c>
      <c r="V3729" s="34"/>
      <c r="Y3729" s="78"/>
    </row>
    <row r="3730" spans="1:37" x14ac:dyDescent="0.2">
      <c r="A3730" s="27">
        <f t="shared" ref="A3730:B3730" si="1207">A3729+1</f>
        <v>3725</v>
      </c>
      <c r="B3730" s="50">
        <f t="shared" si="1207"/>
        <v>45155</v>
      </c>
      <c r="C3730" s="34">
        <v>108.8</v>
      </c>
      <c r="D3730" s="34">
        <v>120.5</v>
      </c>
      <c r="E3730" s="34">
        <v>1.8</v>
      </c>
      <c r="F3730" s="34">
        <v>21.25</v>
      </c>
      <c r="G3730" s="34">
        <v>8</v>
      </c>
      <c r="H3730" s="34">
        <v>223</v>
      </c>
      <c r="I3730" s="34">
        <v>216</v>
      </c>
      <c r="J3730" s="34"/>
      <c r="K3730" s="24">
        <f t="shared" si="1203"/>
        <v>89.61</v>
      </c>
      <c r="L3730" s="34"/>
      <c r="M3730" s="24">
        <v>12.39</v>
      </c>
      <c r="N3730" s="76">
        <f t="shared" si="1204"/>
        <v>0.13826581854703718</v>
      </c>
      <c r="O3730" s="34"/>
      <c r="P3730" s="34"/>
      <c r="Q3730" s="34"/>
      <c r="R3730" s="34">
        <v>258</v>
      </c>
      <c r="S3730" s="34">
        <v>251</v>
      </c>
      <c r="T3730" s="34">
        <v>113.3</v>
      </c>
      <c r="U3730" s="34">
        <v>93.25</v>
      </c>
      <c r="V3730" s="34"/>
      <c r="Y3730" s="78"/>
    </row>
    <row r="3731" spans="1:37" x14ac:dyDescent="0.2">
      <c r="A3731" s="27">
        <f t="shared" ref="A3731:B3731" si="1208">A3730+1</f>
        <v>3726</v>
      </c>
      <c r="B3731" s="50">
        <f t="shared" si="1208"/>
        <v>45156</v>
      </c>
      <c r="C3731" s="34">
        <v>109.35</v>
      </c>
      <c r="D3731" s="34">
        <v>121.2</v>
      </c>
      <c r="E3731" s="34">
        <v>1.8</v>
      </c>
      <c r="F3731" s="34">
        <v>21</v>
      </c>
      <c r="G3731" s="34">
        <v>7.9</v>
      </c>
      <c r="H3731" s="34">
        <v>223</v>
      </c>
      <c r="I3731" s="34">
        <v>216</v>
      </c>
      <c r="J3731" s="34"/>
      <c r="K3731" s="24">
        <f t="shared" si="1203"/>
        <v>90.504000000000005</v>
      </c>
      <c r="L3731" s="34"/>
      <c r="M3731" s="24">
        <v>12.31</v>
      </c>
      <c r="N3731" s="76">
        <f t="shared" si="1204"/>
        <v>0.13601608768673207</v>
      </c>
      <c r="O3731" s="34"/>
      <c r="P3731" s="34"/>
      <c r="Q3731" s="34"/>
      <c r="R3731" s="34">
        <v>258</v>
      </c>
      <c r="S3731" s="34">
        <v>250</v>
      </c>
      <c r="T3731" s="34">
        <v>113.7</v>
      </c>
      <c r="U3731" s="34">
        <v>94.75</v>
      </c>
      <c r="V3731" s="34"/>
      <c r="Y3731" s="78"/>
    </row>
    <row r="3732" spans="1:37" ht="12" customHeight="1" x14ac:dyDescent="0.2">
      <c r="A3732" s="102"/>
      <c r="B3732" s="103" t="s">
        <v>120</v>
      </c>
      <c r="C3732" s="104">
        <f t="shared" ref="C3732:I3732" si="1209">VLOOKUP($B$1,1:1048576,C4)/VLOOKUP($B$1-5,1:1048576,C4)-1</f>
        <v>4.0437678401522348E-2</v>
      </c>
      <c r="D3732" s="104">
        <f t="shared" si="1209"/>
        <v>3.5012809564474834E-2</v>
      </c>
      <c r="E3732" s="104">
        <f t="shared" si="1209"/>
        <v>2.8571428571428692E-2</v>
      </c>
      <c r="F3732" s="104">
        <f t="shared" si="1209"/>
        <v>3.9603960396039639E-2</v>
      </c>
      <c r="G3732" s="104">
        <f t="shared" si="1209"/>
        <v>1.9354838709677358E-2</v>
      </c>
      <c r="H3732" s="104">
        <f t="shared" si="1209"/>
        <v>2.2935779816513735E-2</v>
      </c>
      <c r="I3732" s="104">
        <f t="shared" si="1209"/>
        <v>0</v>
      </c>
      <c r="J3732" s="104"/>
      <c r="K3732" s="104">
        <f>VLOOKUP($B$1,1:1048576,K4)/VLOOKUP($B$1-5,1:1048576,K4)-1</f>
        <v>3.3953297079925226E-2</v>
      </c>
      <c r="L3732" s="104"/>
      <c r="M3732" s="104">
        <f>VLOOKUP($B$1,1:1048576,M4)/VLOOKUP($B$1-5,1:1048576,M4)-1</f>
        <v>-7.5825825825825754E-2</v>
      </c>
      <c r="N3732" s="104">
        <f>VLOOKUP($B$1,1:1048576,N4)/VLOOKUP($B$1-5,1:1048576,N4)-1</f>
        <v>-0.1061741601054782</v>
      </c>
      <c r="O3732" s="104" t="e">
        <f>O2526/O2521-1</f>
        <v>#DIV/0!</v>
      </c>
      <c r="P3732" s="104" t="e">
        <f>P2526/P2521-1</f>
        <v>#DIV/0!</v>
      </c>
      <c r="Q3732" s="104"/>
      <c r="R3732" s="104">
        <f>VLOOKUP($B$1,1:1048576,R4)/VLOOKUP($B$1-5,1:1048576,R4)-1</f>
        <v>2.7888446215139417E-2</v>
      </c>
      <c r="S3732" s="104">
        <f>VLOOKUP($B$1,1:1048576,S4)/VLOOKUP($B$1-5,1:1048576,S4)-1</f>
        <v>-9.9009900990099098E-3</v>
      </c>
      <c r="T3732" s="104">
        <f>VLOOKUP($B$1,1:1048576,T4)/VLOOKUP($B$1-5,1:1048576,T4)-1</f>
        <v>3.7882245549977211E-2</v>
      </c>
      <c r="U3732" s="104">
        <f>VLOOKUP($B$1,1:1048576,U4)/VLOOKUP($B$1-5,1:1048576,U4)-1</f>
        <v>5.7477678571428603E-2</v>
      </c>
      <c r="V3732" s="104" t="s">
        <v>128</v>
      </c>
    </row>
    <row r="3733" spans="1:37" x14ac:dyDescent="0.2">
      <c r="A3733" s="102"/>
      <c r="B3733" s="103" t="s">
        <v>121</v>
      </c>
      <c r="C3733" s="104">
        <f t="shared" ref="C3733:I3733" si="1210">VLOOKUP($B$1,1:1048576,C4)/C$3307-1</f>
        <v>-8.1092436974789961E-2</v>
      </c>
      <c r="D3733" s="104">
        <f t="shared" si="1210"/>
        <v>-0.13428571428571423</v>
      </c>
      <c r="E3733" s="104">
        <f t="shared" si="1210"/>
        <v>-7.6923076923076872E-2</v>
      </c>
      <c r="F3733" s="104">
        <f t="shared" si="1210"/>
        <v>-2.3255813953488413E-2</v>
      </c>
      <c r="G3733" s="104">
        <f t="shared" si="1210"/>
        <v>-0.18556701030927825</v>
      </c>
      <c r="H3733" s="104">
        <f t="shared" si="1210"/>
        <v>-0.27538586515028429</v>
      </c>
      <c r="I3733" s="104">
        <f t="shared" si="1210"/>
        <v>-0.28595041322314052</v>
      </c>
      <c r="J3733" s="104"/>
      <c r="K3733" s="104">
        <f>VLOOKUP($B$1,1:1048576,K4)/K$3307-1</f>
        <v>-0.1565330848089469</v>
      </c>
      <c r="L3733" s="104"/>
      <c r="M3733" s="104">
        <f>VLOOKUP($B$1,1:1048576,M4)/M$3307-1</f>
        <v>-0.12196861626248212</v>
      </c>
      <c r="N3733" s="104">
        <f>VLOOKUP($B$1,1:1048576,N4)/N$3307-1</f>
        <v>4.097904484924042E-2</v>
      </c>
      <c r="O3733" s="104" t="e">
        <f>VLOOKUP($B$1,1:1048576,O4)/O$3307-1</f>
        <v>#DIV/0!</v>
      </c>
      <c r="P3733" s="104" t="e">
        <f>VLOOKUP($B$1,1:1048576,P4)/P$3307-1</f>
        <v>#DIV/0!</v>
      </c>
      <c r="Q3733" s="104"/>
      <c r="R3733" s="104">
        <f>VLOOKUP($B$1,1:1048576,R4)/R$3307-1</f>
        <v>-0.27781665500349895</v>
      </c>
      <c r="S3733" s="104">
        <f>VLOOKUP($B$1,1:1048576,S4)/S$3307-1</f>
        <v>-0.2592592592592593</v>
      </c>
      <c r="T3733" s="104">
        <f>VLOOKUP($B$1,1:1048576,T4)/T$3307-1</f>
        <v>-6.8032786885245833E-2</v>
      </c>
      <c r="U3733" s="104">
        <f>VLOOKUP($B$1,1:1048576,U4)/U$3307-1</f>
        <v>0.22336991607488699</v>
      </c>
      <c r="V3733" s="104" t="s">
        <v>128</v>
      </c>
    </row>
    <row r="3734" spans="1:37" x14ac:dyDescent="0.2">
      <c r="A3734" s="102"/>
      <c r="B3734" s="103" t="s">
        <v>122</v>
      </c>
      <c r="C3734" s="104">
        <f t="shared" ref="C3734:I3734" si="1211">VLOOKUP($B$1,1:1048576,C4)/VLOOKUP($B$1-22,1:1048576,C4)-1</f>
        <v>-4.0789473684210598E-2</v>
      </c>
      <c r="D3734" s="104">
        <f t="shared" si="1211"/>
        <v>-6.6615325375433132E-2</v>
      </c>
      <c r="E3734" s="104">
        <f t="shared" si="1211"/>
        <v>-5.2631578947368363E-2</v>
      </c>
      <c r="F3734" s="104">
        <f t="shared" si="1211"/>
        <v>9.0909090909090828E-2</v>
      </c>
      <c r="G3734" s="104">
        <f t="shared" si="1211"/>
        <v>6.0402684563758413E-2</v>
      </c>
      <c r="H3734" s="104">
        <f t="shared" si="1211"/>
        <v>0.12060301507537696</v>
      </c>
      <c r="I3734" s="104">
        <f t="shared" si="1211"/>
        <v>0.10769230769230775</v>
      </c>
      <c r="J3734" s="104"/>
      <c r="K3734" s="104">
        <f>VLOOKUP($B$1,1:1048576,K4)/VLOOKUP($B$1-22,1:1048576,K4)-1</f>
        <v>-9.6874625793318181E-2</v>
      </c>
      <c r="L3734" s="104"/>
      <c r="M3734" s="104">
        <f>VLOOKUP($B$1,1:1048576,M4)/VLOOKUP($B$1-22,1:1048576,M4)-1</f>
        <v>-0.12384341637010676</v>
      </c>
      <c r="N3734" s="104">
        <f>VLOOKUP($B$1,1:1048576,N4)/VLOOKUP($B$1-22,1:1048576,N4)-1</f>
        <v>-2.9861624251758534E-2</v>
      </c>
      <c r="O3734" s="104" t="e">
        <f>O2522/O2500-1</f>
        <v>#DIV/0!</v>
      </c>
      <c r="P3734" s="104" t="e">
        <f>P2522/P2500-1</f>
        <v>#DIV/0!</v>
      </c>
      <c r="Q3734" s="104"/>
      <c r="R3734" s="104">
        <f>VLOOKUP($B$1,1:1048576,R4)/VLOOKUP($B$1-22,1:1048576,R4)-1</f>
        <v>0.12173913043478257</v>
      </c>
      <c r="S3734" s="104">
        <f>VLOOKUP($B$1,1:1048576,S4)/VLOOKUP($B$1-22,1:1048576,S4)-1</f>
        <v>6.3829787234042534E-2</v>
      </c>
      <c r="T3734" s="104">
        <f>VLOOKUP($B$1,1:1048576,T4)/VLOOKUP($B$1-22,1:1048576,T4)-1</f>
        <v>-4.8535564853556479E-2</v>
      </c>
      <c r="U3734" s="104">
        <f>VLOOKUP($B$1,1:1048576,U4)/VLOOKUP($B$1-22,1:1048576,U4)-1</f>
        <v>-4.5820745216515579E-2</v>
      </c>
      <c r="V3734" s="104" t="s">
        <v>128</v>
      </c>
    </row>
    <row r="3735" spans="1:37" x14ac:dyDescent="0.2">
      <c r="A3735" s="102"/>
      <c r="B3735" s="103" t="s">
        <v>123</v>
      </c>
      <c r="C3735" s="104">
        <f t="shared" ref="C3735:I3735" si="1212">VLOOKUP($B$1,1:1048576,C4)/VLOOKUP($B$1-258,1:1048576,C4)-1</f>
        <v>6.2166100048567152E-2</v>
      </c>
      <c r="D3735" s="104">
        <f t="shared" si="1212"/>
        <v>5.4371465854719414E-2</v>
      </c>
      <c r="E3735" s="104">
        <f t="shared" si="1212"/>
        <v>5.8823529411764719E-2</v>
      </c>
      <c r="F3735" s="104">
        <f t="shared" si="1212"/>
        <v>9.0909090909090828E-2</v>
      </c>
      <c r="G3735" s="104">
        <f t="shared" si="1212"/>
        <v>-4.8192771084337394E-2</v>
      </c>
      <c r="H3735" s="104">
        <f t="shared" si="1212"/>
        <v>-0.11507936507936511</v>
      </c>
      <c r="I3735" s="104">
        <f t="shared" si="1212"/>
        <v>-0.11293634496919913</v>
      </c>
      <c r="J3735" s="104"/>
      <c r="K3735" s="104">
        <f>VLOOKUP($B$1,1:1048576,K4)/VLOOKUP($B$1-258,1:1048576,K4)-1</f>
        <v>4.6240636271155156E-2</v>
      </c>
      <c r="L3735" s="104"/>
      <c r="M3735" s="104">
        <f>VLOOKUP($B$1,1:1048576,M4)/VLOOKUP($B$1-258,1:1048576,M4)-1</f>
        <v>-0.1053779069767441</v>
      </c>
      <c r="N3735" s="104">
        <f>VLOOKUP($B$1,1:1048576,N4)/VLOOKUP($B$1-258,1:1048576,N4)-1</f>
        <v>-0.14491746735079425</v>
      </c>
      <c r="O3735" s="104" t="e">
        <f>O2522/O2257-1</f>
        <v>#DIV/0!</v>
      </c>
      <c r="P3735" s="104" t="e">
        <f>P2522/P2257-1</f>
        <v>#DIV/0!</v>
      </c>
      <c r="Q3735" s="104"/>
      <c r="R3735" s="104">
        <f>VLOOKUP($B$1,1:1048576,R4)/VLOOKUP($B$1-258,1:1048576,R4)-1</f>
        <v>-4.7970479704797064E-2</v>
      </c>
      <c r="S3735" s="104">
        <f>VLOOKUP($B$1,1:1048576,S4)/VLOOKUP($B$1-258,1:1048576,S4)-1</f>
        <v>-0.10873440285204994</v>
      </c>
      <c r="T3735" s="104">
        <f>VLOOKUP($B$1,1:1048576,T4)/VLOOKUP($B$1-258,1:1048576,T4)-1</f>
        <v>7.5685903500473106E-2</v>
      </c>
      <c r="U3735" s="104">
        <f>VLOOKUP($B$1,1:1048576,U4)/VLOOKUP($B$1-258,1:1048576,U4)-1</f>
        <v>8.5337915234822592E-2</v>
      </c>
      <c r="V3735" s="104" t="s">
        <v>128</v>
      </c>
      <c r="AK3735" s="6" t="s">
        <v>25</v>
      </c>
    </row>
    <row r="3736" spans="1:37" x14ac:dyDescent="0.2">
      <c r="C3736" s="34"/>
      <c r="D3736" s="34"/>
      <c r="E3736" s="34"/>
      <c r="F3736" s="34"/>
      <c r="G3736" s="34"/>
      <c r="H3736" s="34"/>
      <c r="I3736" s="34"/>
      <c r="J3736" s="4"/>
      <c r="K3736" s="4"/>
      <c r="L3736" s="4"/>
      <c r="M3736" s="4"/>
      <c r="N3736" s="4"/>
      <c r="O3736" s="4"/>
      <c r="P3736" s="4"/>
      <c r="Q3736" s="34"/>
      <c r="R3736" s="34"/>
      <c r="S3736" s="34"/>
      <c r="T3736" s="34"/>
      <c r="U3736" s="34"/>
      <c r="V3736" s="4"/>
      <c r="W3736" s="4"/>
    </row>
    <row r="3737" spans="1:37" x14ac:dyDescent="0.2">
      <c r="C3737" s="34"/>
      <c r="D3737" s="34"/>
      <c r="E3737" s="34"/>
      <c r="F3737" s="34"/>
      <c r="G3737" s="34"/>
      <c r="H3737" s="34"/>
      <c r="I3737" s="34"/>
      <c r="J3737" s="4"/>
      <c r="K3737" s="4"/>
      <c r="L3737" s="4"/>
      <c r="M3737" s="4"/>
      <c r="N3737" s="4"/>
      <c r="O3737" s="4"/>
      <c r="P3737" s="4"/>
      <c r="Q3737" s="34"/>
      <c r="R3737" s="34"/>
      <c r="S3737" s="34"/>
      <c r="T3737" s="34"/>
      <c r="U3737" s="34"/>
      <c r="V3737" s="4"/>
      <c r="W3737" s="4"/>
    </row>
    <row r="3738" spans="1:37" x14ac:dyDescent="0.2">
      <c r="B3738" s="50"/>
      <c r="C3738" s="34"/>
      <c r="D3738" s="34"/>
      <c r="E3738" s="34"/>
      <c r="F3738" s="34"/>
      <c r="G3738" s="34"/>
      <c r="H3738" s="34"/>
      <c r="I3738" s="34"/>
      <c r="J3738" s="4"/>
      <c r="K3738" s="4"/>
      <c r="L3738" s="4"/>
      <c r="M3738" s="4"/>
      <c r="N3738" s="4"/>
      <c r="O3738" s="4"/>
      <c r="P3738" s="4"/>
      <c r="Q3738" s="34"/>
      <c r="R3738" s="34"/>
      <c r="S3738" s="34"/>
      <c r="T3738" s="34"/>
      <c r="U3738" s="34"/>
      <c r="V3738" s="4"/>
    </row>
    <row r="3739" spans="1:37" x14ac:dyDescent="0.2">
      <c r="B3739" s="50"/>
      <c r="C3739" s="34"/>
      <c r="D3739" s="34"/>
      <c r="E3739" s="34"/>
      <c r="F3739" s="34"/>
      <c r="G3739" s="34"/>
      <c r="H3739" s="34"/>
      <c r="I3739" s="34"/>
      <c r="J3739" s="4"/>
      <c r="K3739" s="4"/>
      <c r="L3739" s="4"/>
      <c r="M3739" s="4"/>
      <c r="N3739" s="4"/>
      <c r="O3739" s="4"/>
      <c r="P3739" s="4"/>
      <c r="Q3739" s="34"/>
      <c r="R3739" s="34"/>
      <c r="S3739" s="34"/>
      <c r="T3739" s="34"/>
      <c r="U3739" s="34"/>
      <c r="V3739" s="4"/>
    </row>
    <row r="3740" spans="1:37" x14ac:dyDescent="0.2">
      <c r="B3740" s="50"/>
      <c r="C3740" s="78"/>
      <c r="D3740" s="78"/>
    </row>
    <row r="3741" spans="1:37" x14ac:dyDescent="0.2">
      <c r="B3741" s="50"/>
      <c r="C3741" s="78"/>
      <c r="D3741" s="78"/>
    </row>
    <row r="3742" spans="1:37" x14ac:dyDescent="0.2">
      <c r="B3742" s="50"/>
    </row>
  </sheetData>
  <pageMargins left="0.75" right="0.75" top="1" bottom="1" header="0.5" footer="0.5"/>
  <pageSetup scale="14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theme="3" tint="-0.499984740745262"/>
  </sheetPr>
  <dimension ref="A1:AE3113"/>
  <sheetViews>
    <sheetView showGridLines="0" zoomScaleNormal="100" workbookViewId="0">
      <pane xSplit="1" ySplit="1" topLeftCell="B3098" activePane="bottomRight" state="frozen"/>
      <selection activeCell="B2250" sqref="B2250"/>
      <selection pane="topRight" activeCell="B2250" sqref="B2250"/>
      <selection pane="bottomLeft" activeCell="B2250" sqref="B2250"/>
      <selection pane="bottomRight" activeCell="N3114" sqref="N3114"/>
    </sheetView>
  </sheetViews>
  <sheetFormatPr defaultColWidth="9.140625" defaultRowHeight="12.75" outlineLevelRow="1" x14ac:dyDescent="0.2"/>
  <cols>
    <col min="1" max="1" width="9.5703125" customWidth="1"/>
    <col min="2" max="4" width="9.5703125" style="6" customWidth="1"/>
    <col min="5" max="5" width="11.140625" style="6" bestFit="1" customWidth="1"/>
    <col min="6" max="6" width="16.7109375" style="6" bestFit="1" customWidth="1"/>
    <col min="7" max="12" width="4.7109375" style="6" hidden="1" customWidth="1"/>
    <col min="13" max="13" width="9" style="6" customWidth="1"/>
    <col min="14" max="14" width="11" style="6" bestFit="1" customWidth="1"/>
    <col min="15" max="51" width="9.140625" style="6" customWidth="1"/>
    <col min="52" max="16384" width="9.140625" style="6"/>
  </cols>
  <sheetData>
    <row r="1" spans="1:17" x14ac:dyDescent="0.2">
      <c r="A1" s="40" t="s">
        <v>26</v>
      </c>
      <c r="B1" s="92" t="s">
        <v>27</v>
      </c>
      <c r="C1" s="92" t="s">
        <v>28</v>
      </c>
      <c r="D1" s="92" t="s">
        <v>29</v>
      </c>
      <c r="E1" s="92" t="s">
        <v>30</v>
      </c>
      <c r="F1" s="92" t="s">
        <v>31</v>
      </c>
      <c r="G1" s="92">
        <v>2013</v>
      </c>
      <c r="H1" s="92">
        <v>2014</v>
      </c>
      <c r="I1" s="92">
        <v>2015</v>
      </c>
      <c r="J1" s="92">
        <v>2016</v>
      </c>
      <c r="K1" s="92">
        <v>2017</v>
      </c>
      <c r="L1" s="92">
        <v>2018</v>
      </c>
      <c r="M1" s="92" t="s">
        <v>125</v>
      </c>
      <c r="N1" s="92" t="s">
        <v>32</v>
      </c>
      <c r="O1" s="41"/>
      <c r="P1" s="9">
        <f>+COUNTA(A1:A2122)+1</f>
        <v>2123</v>
      </c>
    </row>
    <row r="2" spans="1:17" outlineLevel="1" x14ac:dyDescent="0.2">
      <c r="A2" s="22">
        <f>Platts!B620</f>
        <v>40546</v>
      </c>
      <c r="B2" s="24">
        <v>169.5</v>
      </c>
      <c r="C2" s="24">
        <v>169</v>
      </c>
      <c r="D2" s="24">
        <v>168</v>
      </c>
      <c r="E2" s="24">
        <v>168</v>
      </c>
      <c r="F2" s="24">
        <v>164</v>
      </c>
      <c r="G2" s="24">
        <v>159</v>
      </c>
      <c r="H2" s="24"/>
      <c r="I2" s="24"/>
      <c r="J2" s="24"/>
      <c r="K2" s="24"/>
      <c r="L2" s="24"/>
      <c r="M2" s="24"/>
      <c r="N2" s="79">
        <f>VLOOKUP(A2,Platts!B:C,2,TRUE)</f>
        <v>173</v>
      </c>
      <c r="O2" s="76">
        <f t="shared" ref="O2:O65" si="0">+D2/N2</f>
        <v>0.97109826589595372</v>
      </c>
      <c r="P2" s="9"/>
      <c r="Q2" s="35"/>
    </row>
    <row r="3" spans="1:17" outlineLevel="1" x14ac:dyDescent="0.2">
      <c r="A3" s="22">
        <f>Platts!B621</f>
        <v>40547</v>
      </c>
      <c r="B3" s="24">
        <v>169.5</v>
      </c>
      <c r="C3" s="24">
        <v>168.5</v>
      </c>
      <c r="D3" s="24">
        <v>168</v>
      </c>
      <c r="E3" s="24">
        <v>165</v>
      </c>
      <c r="F3" s="24">
        <v>161</v>
      </c>
      <c r="G3" s="24">
        <v>159</v>
      </c>
      <c r="H3" s="24"/>
      <c r="I3" s="24"/>
      <c r="J3" s="24"/>
      <c r="K3" s="24"/>
      <c r="L3" s="24"/>
      <c r="M3" s="24"/>
      <c r="N3" s="79">
        <f>VLOOKUP(A3,Platts!B:C,2,TRUE)</f>
        <v>173</v>
      </c>
      <c r="O3" s="76">
        <f t="shared" si="0"/>
        <v>0.97109826589595372</v>
      </c>
      <c r="P3" s="9"/>
      <c r="Q3" s="35"/>
    </row>
    <row r="4" spans="1:17" outlineLevel="1" x14ac:dyDescent="0.2">
      <c r="A4" s="22">
        <f>Platts!B622</f>
        <v>40548</v>
      </c>
      <c r="B4" s="24">
        <v>169.5</v>
      </c>
      <c r="C4" s="24">
        <v>169</v>
      </c>
      <c r="D4" s="24">
        <v>168.5</v>
      </c>
      <c r="E4" s="24">
        <v>165</v>
      </c>
      <c r="F4" s="24">
        <v>161</v>
      </c>
      <c r="G4" s="24">
        <v>159</v>
      </c>
      <c r="H4" s="24"/>
      <c r="I4" s="24"/>
      <c r="J4" s="24"/>
      <c r="K4" s="24"/>
      <c r="L4" s="24"/>
      <c r="M4" s="24"/>
      <c r="N4" s="79">
        <f>VLOOKUP(A4,Platts!B:C,2,TRUE)</f>
        <v>173</v>
      </c>
      <c r="O4" s="76">
        <f t="shared" si="0"/>
        <v>0.97398843930635837</v>
      </c>
      <c r="P4" s="9"/>
      <c r="Q4" s="35"/>
    </row>
    <row r="5" spans="1:17" outlineLevel="1" x14ac:dyDescent="0.2">
      <c r="A5" s="22">
        <f>Platts!B623</f>
        <v>40549</v>
      </c>
      <c r="B5" s="24">
        <v>173</v>
      </c>
      <c r="C5" s="24">
        <v>172.5</v>
      </c>
      <c r="D5" s="24">
        <v>172</v>
      </c>
      <c r="E5" s="24">
        <v>167.5</v>
      </c>
      <c r="F5" s="24">
        <v>161.5</v>
      </c>
      <c r="G5" s="24">
        <v>161</v>
      </c>
      <c r="H5" s="24"/>
      <c r="I5" s="24"/>
      <c r="J5" s="24"/>
      <c r="K5" s="24"/>
      <c r="L5" s="24"/>
      <c r="M5" s="24"/>
      <c r="N5" s="79">
        <f>VLOOKUP(A5,Platts!B:C,2,TRUE)</f>
        <v>174.5</v>
      </c>
      <c r="O5" s="76">
        <f t="shared" si="0"/>
        <v>0.98567335243553011</v>
      </c>
      <c r="P5" s="9"/>
      <c r="Q5" s="35"/>
    </row>
    <row r="6" spans="1:17" outlineLevel="1" x14ac:dyDescent="0.2">
      <c r="A6" s="22">
        <f>Platts!B624</f>
        <v>40550</v>
      </c>
      <c r="B6" s="24">
        <v>172</v>
      </c>
      <c r="C6" s="24">
        <v>170</v>
      </c>
      <c r="D6" s="24">
        <v>168</v>
      </c>
      <c r="E6" s="24">
        <v>164.5</v>
      </c>
      <c r="F6" s="24">
        <v>158.5</v>
      </c>
      <c r="G6" s="24">
        <v>139</v>
      </c>
      <c r="H6" s="24"/>
      <c r="I6" s="24"/>
      <c r="J6" s="24"/>
      <c r="K6" s="24"/>
      <c r="L6" s="24"/>
      <c r="M6" s="24"/>
      <c r="N6" s="79">
        <f>VLOOKUP(A6,Platts!B:C,2,TRUE)</f>
        <v>175.5</v>
      </c>
      <c r="O6" s="76">
        <f t="shared" si="0"/>
        <v>0.95726495726495731</v>
      </c>
      <c r="P6" s="9"/>
      <c r="Q6" s="35"/>
    </row>
    <row r="7" spans="1:17" outlineLevel="1" x14ac:dyDescent="0.2">
      <c r="A7" s="22">
        <f>Platts!B625</f>
        <v>40553</v>
      </c>
      <c r="B7" s="24">
        <v>172</v>
      </c>
      <c r="C7" s="24">
        <v>170</v>
      </c>
      <c r="D7" s="24">
        <v>168</v>
      </c>
      <c r="E7" s="24">
        <v>164.5</v>
      </c>
      <c r="F7" s="24">
        <v>158.5</v>
      </c>
      <c r="G7" s="24">
        <v>139</v>
      </c>
      <c r="H7" s="24"/>
      <c r="I7" s="24"/>
      <c r="J7" s="24"/>
      <c r="K7" s="24"/>
      <c r="L7" s="24"/>
      <c r="M7" s="24"/>
      <c r="N7" s="79">
        <f>VLOOKUP(A7,Platts!B:C,2,TRUE)</f>
        <v>175.5</v>
      </c>
      <c r="O7" s="76">
        <f t="shared" si="0"/>
        <v>0.95726495726495731</v>
      </c>
      <c r="P7" s="9"/>
      <c r="Q7" s="35"/>
    </row>
    <row r="8" spans="1:17" outlineLevel="1" x14ac:dyDescent="0.2">
      <c r="A8" s="22">
        <f>Platts!B626</f>
        <v>40554</v>
      </c>
      <c r="B8" s="24">
        <v>172</v>
      </c>
      <c r="C8" s="24">
        <v>170</v>
      </c>
      <c r="D8" s="24">
        <v>168</v>
      </c>
      <c r="E8" s="24">
        <v>164.5</v>
      </c>
      <c r="F8" s="24">
        <v>158.5</v>
      </c>
      <c r="G8" s="24">
        <v>139</v>
      </c>
      <c r="H8" s="24"/>
      <c r="I8" s="24"/>
      <c r="J8" s="24"/>
      <c r="K8" s="24"/>
      <c r="L8" s="24"/>
      <c r="M8" s="24"/>
      <c r="N8" s="79">
        <f>VLOOKUP(A8,Platts!B:C,2,TRUE)</f>
        <v>175.75</v>
      </c>
      <c r="O8" s="76">
        <f t="shared" si="0"/>
        <v>0.95590327169274536</v>
      </c>
      <c r="P8" s="9"/>
      <c r="Q8" s="35"/>
    </row>
    <row r="9" spans="1:17" outlineLevel="1" x14ac:dyDescent="0.2">
      <c r="A9" s="22">
        <f>Platts!B627</f>
        <v>40555</v>
      </c>
      <c r="B9" s="24">
        <v>170.5</v>
      </c>
      <c r="C9" s="24">
        <v>168.5</v>
      </c>
      <c r="D9" s="24">
        <v>166.5</v>
      </c>
      <c r="E9" s="24">
        <v>163</v>
      </c>
      <c r="F9" s="24">
        <v>157</v>
      </c>
      <c r="G9" s="24">
        <v>137.5</v>
      </c>
      <c r="H9" s="24"/>
      <c r="I9" s="24"/>
      <c r="J9" s="24"/>
      <c r="K9" s="24"/>
      <c r="L9" s="24"/>
      <c r="M9" s="24"/>
      <c r="N9" s="79">
        <f>VLOOKUP(A9,Platts!B:C,2,TRUE)</f>
        <v>176.75</v>
      </c>
      <c r="O9" s="76">
        <f t="shared" si="0"/>
        <v>0.942008486562942</v>
      </c>
      <c r="P9" s="9"/>
      <c r="Q9" s="35"/>
    </row>
    <row r="10" spans="1:17" outlineLevel="1" x14ac:dyDescent="0.2">
      <c r="A10" s="22">
        <f>Platts!B628</f>
        <v>40556</v>
      </c>
      <c r="B10" s="24">
        <v>173</v>
      </c>
      <c r="C10" s="24">
        <v>171</v>
      </c>
      <c r="D10" s="24">
        <v>169</v>
      </c>
      <c r="E10" s="24">
        <v>165.5</v>
      </c>
      <c r="F10" s="24">
        <v>159.5</v>
      </c>
      <c r="G10" s="24">
        <v>140.5</v>
      </c>
      <c r="H10" s="24"/>
      <c r="I10" s="24"/>
      <c r="J10" s="24"/>
      <c r="K10" s="24"/>
      <c r="L10" s="24"/>
      <c r="M10" s="24"/>
      <c r="N10" s="79">
        <f>VLOOKUP(A10,Platts!B:C,2,TRUE)</f>
        <v>177</v>
      </c>
      <c r="O10" s="76">
        <f t="shared" si="0"/>
        <v>0.95480225988700562</v>
      </c>
      <c r="P10" s="9"/>
      <c r="Q10" s="35"/>
    </row>
    <row r="11" spans="1:17" outlineLevel="1" x14ac:dyDescent="0.2">
      <c r="A11" s="22">
        <f>Platts!B629</f>
        <v>40557</v>
      </c>
      <c r="B11" s="24">
        <v>174</v>
      </c>
      <c r="C11" s="24">
        <v>173</v>
      </c>
      <c r="D11" s="24">
        <v>171</v>
      </c>
      <c r="E11" s="24">
        <v>167</v>
      </c>
      <c r="F11" s="24">
        <v>161</v>
      </c>
      <c r="G11" s="24">
        <v>141</v>
      </c>
      <c r="H11" s="24"/>
      <c r="I11" s="24"/>
      <c r="J11" s="24"/>
      <c r="K11" s="24"/>
      <c r="L11" s="24"/>
      <c r="M11" s="24"/>
      <c r="N11" s="79">
        <f>VLOOKUP(A11,Platts!B:C,2,TRUE)</f>
        <v>182.5</v>
      </c>
      <c r="O11" s="76">
        <f t="shared" si="0"/>
        <v>0.93698630136986305</v>
      </c>
      <c r="P11" s="9"/>
      <c r="Q11" s="35"/>
    </row>
    <row r="12" spans="1:17" outlineLevel="1" x14ac:dyDescent="0.2">
      <c r="A12" s="22">
        <f>Platts!B630</f>
        <v>40560</v>
      </c>
      <c r="B12" s="24">
        <v>174</v>
      </c>
      <c r="C12" s="24">
        <v>173</v>
      </c>
      <c r="D12" s="24">
        <v>171</v>
      </c>
      <c r="E12" s="24">
        <v>167</v>
      </c>
      <c r="F12" s="24">
        <v>161</v>
      </c>
      <c r="G12" s="24">
        <v>141</v>
      </c>
      <c r="H12" s="24"/>
      <c r="I12" s="24"/>
      <c r="J12" s="24"/>
      <c r="K12" s="24"/>
      <c r="L12" s="24"/>
      <c r="M12" s="24"/>
      <c r="N12" s="79">
        <f>VLOOKUP(A12,Platts!B:C,2,TRUE)</f>
        <v>182.5</v>
      </c>
      <c r="O12" s="76">
        <f t="shared" si="0"/>
        <v>0.93698630136986305</v>
      </c>
      <c r="P12" s="9"/>
      <c r="Q12" s="35"/>
    </row>
    <row r="13" spans="1:17" outlineLevel="1" x14ac:dyDescent="0.2">
      <c r="A13" s="22">
        <f>Platts!B631</f>
        <v>40561</v>
      </c>
      <c r="B13" s="24">
        <v>182</v>
      </c>
      <c r="C13" s="24">
        <v>178</v>
      </c>
      <c r="D13" s="24">
        <v>175</v>
      </c>
      <c r="E13" s="24">
        <v>171.5</v>
      </c>
      <c r="F13" s="24">
        <v>161</v>
      </c>
      <c r="G13" s="24">
        <v>143</v>
      </c>
      <c r="H13" s="24"/>
      <c r="I13" s="24"/>
      <c r="J13" s="24"/>
      <c r="K13" s="24"/>
      <c r="L13" s="24"/>
      <c r="M13" s="24"/>
      <c r="N13" s="79">
        <f>VLOOKUP(A13,Platts!B:C,2,TRUE)</f>
        <v>185</v>
      </c>
      <c r="O13" s="76">
        <f t="shared" si="0"/>
        <v>0.94594594594594594</v>
      </c>
      <c r="P13" s="9"/>
      <c r="Q13" s="35"/>
    </row>
    <row r="14" spans="1:17" outlineLevel="1" x14ac:dyDescent="0.2">
      <c r="A14" s="22">
        <f>Platts!B632</f>
        <v>40562</v>
      </c>
      <c r="B14" s="24">
        <v>182</v>
      </c>
      <c r="C14" s="24">
        <v>178</v>
      </c>
      <c r="D14" s="24">
        <v>175</v>
      </c>
      <c r="E14" s="24">
        <v>171.5</v>
      </c>
      <c r="F14" s="24">
        <v>161</v>
      </c>
      <c r="G14" s="24">
        <v>143</v>
      </c>
      <c r="H14" s="24"/>
      <c r="I14" s="24"/>
      <c r="J14" s="24"/>
      <c r="K14" s="24"/>
      <c r="L14" s="24"/>
      <c r="M14" s="24"/>
      <c r="N14" s="79">
        <f>VLOOKUP(A14,Platts!B:C,2,TRUE)</f>
        <v>186</v>
      </c>
      <c r="O14" s="76">
        <f t="shared" si="0"/>
        <v>0.94086021505376349</v>
      </c>
      <c r="P14" s="9"/>
      <c r="Q14" s="35"/>
    </row>
    <row r="15" spans="1:17" outlineLevel="1" x14ac:dyDescent="0.2">
      <c r="A15" s="22">
        <f>Platts!B633</f>
        <v>40563</v>
      </c>
      <c r="B15" s="24">
        <v>180</v>
      </c>
      <c r="C15" s="24">
        <v>176</v>
      </c>
      <c r="D15" s="24">
        <v>173</v>
      </c>
      <c r="E15" s="24">
        <v>169.5</v>
      </c>
      <c r="F15" s="24">
        <v>159</v>
      </c>
      <c r="G15" s="24">
        <v>143</v>
      </c>
      <c r="H15" s="24"/>
      <c r="I15" s="24"/>
      <c r="J15" s="24"/>
      <c r="K15" s="24"/>
      <c r="L15" s="24"/>
      <c r="M15" s="24"/>
      <c r="N15" s="79">
        <f>VLOOKUP(A15,Platts!B:C,2,TRUE)</f>
        <v>186.5</v>
      </c>
      <c r="O15" s="76">
        <f t="shared" si="0"/>
        <v>0.92761394101876671</v>
      </c>
      <c r="P15" s="9"/>
      <c r="Q15" s="35"/>
    </row>
    <row r="16" spans="1:17" outlineLevel="1" x14ac:dyDescent="0.2">
      <c r="A16" s="22">
        <f>Platts!B634</f>
        <v>40564</v>
      </c>
      <c r="B16" s="24">
        <v>179</v>
      </c>
      <c r="C16" s="24">
        <v>174</v>
      </c>
      <c r="D16" s="24">
        <v>171</v>
      </c>
      <c r="E16" s="24">
        <v>166</v>
      </c>
      <c r="F16" s="24">
        <v>157</v>
      </c>
      <c r="G16" s="24">
        <v>143</v>
      </c>
      <c r="H16" s="24"/>
      <c r="I16" s="24"/>
      <c r="J16" s="24"/>
      <c r="K16" s="24"/>
      <c r="L16" s="24"/>
      <c r="M16" s="24"/>
      <c r="N16" s="79">
        <f>VLOOKUP(A16,Platts!B:C,2,TRUE)</f>
        <v>186.5</v>
      </c>
      <c r="O16" s="76">
        <f t="shared" si="0"/>
        <v>0.91689008042895437</v>
      </c>
      <c r="P16" s="9"/>
      <c r="Q16" s="35"/>
    </row>
    <row r="17" spans="1:17" outlineLevel="1" x14ac:dyDescent="0.2">
      <c r="A17" s="22">
        <f>Platts!B635</f>
        <v>40567</v>
      </c>
      <c r="B17" s="24">
        <v>179</v>
      </c>
      <c r="C17" s="24">
        <v>174</v>
      </c>
      <c r="D17" s="24">
        <v>171</v>
      </c>
      <c r="E17" s="24">
        <v>166</v>
      </c>
      <c r="F17" s="24">
        <v>157</v>
      </c>
      <c r="G17" s="24">
        <v>143</v>
      </c>
      <c r="H17" s="24"/>
      <c r="I17" s="24"/>
      <c r="J17" s="24"/>
      <c r="K17" s="24"/>
      <c r="L17" s="24"/>
      <c r="M17" s="24"/>
      <c r="N17" s="79">
        <f>VLOOKUP(A17,Platts!B:C,2,TRUE)</f>
        <v>186</v>
      </c>
      <c r="O17" s="76">
        <f t="shared" si="0"/>
        <v>0.91935483870967738</v>
      </c>
      <c r="P17" s="9"/>
      <c r="Q17" s="35"/>
    </row>
    <row r="18" spans="1:17" outlineLevel="1" x14ac:dyDescent="0.2">
      <c r="A18" s="22">
        <f>Platts!B636</f>
        <v>40568</v>
      </c>
      <c r="B18" s="24">
        <v>180.5</v>
      </c>
      <c r="C18" s="24">
        <v>172</v>
      </c>
      <c r="D18" s="24">
        <v>167</v>
      </c>
      <c r="E18" s="24">
        <v>162</v>
      </c>
      <c r="F18" s="24">
        <v>154</v>
      </c>
      <c r="G18" s="24">
        <v>142</v>
      </c>
      <c r="H18" s="24"/>
      <c r="I18" s="24"/>
      <c r="J18" s="24"/>
      <c r="K18" s="24"/>
      <c r="L18" s="24"/>
      <c r="M18" s="24"/>
      <c r="N18" s="79">
        <f>VLOOKUP(A18,Platts!B:C,2,TRUE)</f>
        <v>186</v>
      </c>
      <c r="O18" s="76">
        <f t="shared" si="0"/>
        <v>0.89784946236559138</v>
      </c>
      <c r="P18" s="9"/>
      <c r="Q18" s="35"/>
    </row>
    <row r="19" spans="1:17" outlineLevel="1" x14ac:dyDescent="0.2">
      <c r="A19" s="22">
        <f>Platts!B637</f>
        <v>40569</v>
      </c>
      <c r="B19" s="24">
        <v>180</v>
      </c>
      <c r="C19" s="24">
        <v>168</v>
      </c>
      <c r="D19" s="24">
        <v>163</v>
      </c>
      <c r="E19" s="24">
        <v>160</v>
      </c>
      <c r="F19" s="24">
        <v>152</v>
      </c>
      <c r="G19" s="24">
        <v>141</v>
      </c>
      <c r="H19" s="24"/>
      <c r="I19" s="24"/>
      <c r="J19" s="24"/>
      <c r="K19" s="24"/>
      <c r="L19" s="24"/>
      <c r="M19" s="24"/>
      <c r="N19" s="79">
        <f>VLOOKUP(A19,Platts!B:C,2,TRUE)</f>
        <v>186</v>
      </c>
      <c r="O19" s="76">
        <f t="shared" si="0"/>
        <v>0.87634408602150538</v>
      </c>
      <c r="P19" s="9"/>
      <c r="Q19" s="35"/>
    </row>
    <row r="20" spans="1:17" outlineLevel="1" x14ac:dyDescent="0.2">
      <c r="A20" s="22">
        <f>Platts!B638</f>
        <v>40570</v>
      </c>
      <c r="B20" s="24">
        <v>180</v>
      </c>
      <c r="C20" s="24">
        <v>174</v>
      </c>
      <c r="D20" s="24">
        <v>169</v>
      </c>
      <c r="E20" s="24">
        <v>163.5</v>
      </c>
      <c r="F20" s="24">
        <v>156</v>
      </c>
      <c r="G20" s="24">
        <v>144</v>
      </c>
      <c r="H20" s="24"/>
      <c r="I20" s="24"/>
      <c r="J20" s="24"/>
      <c r="K20" s="24"/>
      <c r="L20" s="24"/>
      <c r="M20" s="24"/>
      <c r="N20" s="79">
        <f>VLOOKUP(A20,Platts!B:C,2,TRUE)</f>
        <v>187</v>
      </c>
      <c r="O20" s="76">
        <f t="shared" si="0"/>
        <v>0.90374331550802134</v>
      </c>
      <c r="P20" s="9"/>
      <c r="Q20" s="35"/>
    </row>
    <row r="21" spans="1:17" outlineLevel="1" x14ac:dyDescent="0.2">
      <c r="A21" s="22">
        <f>Platts!B639</f>
        <v>40571</v>
      </c>
      <c r="B21" s="24">
        <v>178.5</v>
      </c>
      <c r="C21" s="24">
        <v>172.5</v>
      </c>
      <c r="D21" s="24">
        <v>167.5</v>
      </c>
      <c r="E21" s="24">
        <v>162</v>
      </c>
      <c r="F21" s="24">
        <v>154</v>
      </c>
      <c r="G21" s="24">
        <v>143</v>
      </c>
      <c r="H21" s="24"/>
      <c r="I21" s="24"/>
      <c r="J21" s="24"/>
      <c r="K21" s="24"/>
      <c r="L21" s="24"/>
      <c r="M21" s="24"/>
      <c r="N21" s="79">
        <f>VLOOKUP(A21,Platts!B:C,2,TRUE)</f>
        <v>186.75</v>
      </c>
      <c r="O21" s="76">
        <f t="shared" si="0"/>
        <v>0.89692101740294516</v>
      </c>
      <c r="P21" s="9"/>
      <c r="Q21" s="35"/>
    </row>
    <row r="22" spans="1:17" outlineLevel="1" x14ac:dyDescent="0.2">
      <c r="A22" s="22">
        <f>Platts!B640</f>
        <v>40574</v>
      </c>
      <c r="B22" s="24">
        <v>181</v>
      </c>
      <c r="C22" s="24">
        <v>175</v>
      </c>
      <c r="D22" s="24">
        <v>170</v>
      </c>
      <c r="E22" s="24">
        <v>162.5</v>
      </c>
      <c r="F22" s="24">
        <v>155</v>
      </c>
      <c r="G22" s="24">
        <v>143</v>
      </c>
      <c r="H22" s="24"/>
      <c r="I22" s="24"/>
      <c r="J22" s="24"/>
      <c r="K22" s="24"/>
      <c r="L22" s="24"/>
      <c r="M22" s="24"/>
      <c r="N22" s="79">
        <f>VLOOKUP(A22,Platts!B:C,2,TRUE)</f>
        <v>186.75</v>
      </c>
      <c r="O22" s="76">
        <f t="shared" si="0"/>
        <v>0.91030789825970548</v>
      </c>
      <c r="P22" s="9"/>
      <c r="Q22" s="35"/>
    </row>
    <row r="23" spans="1:17" outlineLevel="1" x14ac:dyDescent="0.2">
      <c r="A23" s="22">
        <f>Platts!B641</f>
        <v>40575</v>
      </c>
      <c r="B23" s="24">
        <v>175</v>
      </c>
      <c r="C23" s="24">
        <v>169</v>
      </c>
      <c r="D23" s="24">
        <v>167</v>
      </c>
      <c r="E23" s="24">
        <v>164</v>
      </c>
      <c r="F23" s="24">
        <v>156.5</v>
      </c>
      <c r="G23" s="24">
        <v>144</v>
      </c>
      <c r="H23" s="24"/>
      <c r="I23" s="24"/>
      <c r="J23" s="24"/>
      <c r="K23" s="24"/>
      <c r="L23" s="24"/>
      <c r="M23" s="24"/>
      <c r="N23" s="79">
        <f>VLOOKUP(A23,Platts!B:C,2,TRUE)</f>
        <v>186.75</v>
      </c>
      <c r="O23" s="76">
        <f t="shared" si="0"/>
        <v>0.89424364123159306</v>
      </c>
      <c r="P23" s="9"/>
      <c r="Q23" s="35"/>
    </row>
    <row r="24" spans="1:17" outlineLevel="1" x14ac:dyDescent="0.2">
      <c r="A24" s="22">
        <f>Platts!B642</f>
        <v>40576</v>
      </c>
      <c r="B24" s="24">
        <v>175</v>
      </c>
      <c r="C24" s="24">
        <v>168</v>
      </c>
      <c r="D24" s="24">
        <v>165</v>
      </c>
      <c r="E24" s="24">
        <v>164</v>
      </c>
      <c r="F24" s="24">
        <v>156.5</v>
      </c>
      <c r="G24" s="24">
        <v>144</v>
      </c>
      <c r="H24" s="24"/>
      <c r="I24" s="24"/>
      <c r="J24" s="24"/>
      <c r="K24" s="24"/>
      <c r="L24" s="24"/>
      <c r="M24" s="24"/>
      <c r="N24" s="79">
        <f>VLOOKUP(A24,Platts!B:C,2,TRUE)</f>
        <v>187.25</v>
      </c>
      <c r="O24" s="76">
        <f t="shared" si="0"/>
        <v>0.88117489986648867</v>
      </c>
      <c r="P24" s="9"/>
      <c r="Q24" s="35"/>
    </row>
    <row r="25" spans="1:17" outlineLevel="1" x14ac:dyDescent="0.2">
      <c r="A25" s="22">
        <f>Platts!B643</f>
        <v>40577</v>
      </c>
      <c r="B25" s="24">
        <v>175</v>
      </c>
      <c r="C25" s="24">
        <v>168</v>
      </c>
      <c r="D25" s="24">
        <v>165</v>
      </c>
      <c r="E25" s="24">
        <v>164</v>
      </c>
      <c r="F25" s="24">
        <v>156.5</v>
      </c>
      <c r="G25" s="24">
        <v>144</v>
      </c>
      <c r="H25" s="24"/>
      <c r="I25" s="24"/>
      <c r="J25" s="24"/>
      <c r="K25" s="24"/>
      <c r="L25" s="24"/>
      <c r="M25" s="24"/>
      <c r="N25" s="79">
        <f>VLOOKUP(A25,Platts!B:C,2,TRUE)</f>
        <v>187.25</v>
      </c>
      <c r="O25" s="76">
        <f t="shared" si="0"/>
        <v>0.88117489986648867</v>
      </c>
      <c r="P25" s="9"/>
      <c r="Q25" s="35"/>
    </row>
    <row r="26" spans="1:17" outlineLevel="1" x14ac:dyDescent="0.2">
      <c r="A26" s="22">
        <f>Platts!B644</f>
        <v>40578</v>
      </c>
      <c r="B26" s="24">
        <v>175</v>
      </c>
      <c r="C26" s="24">
        <v>168</v>
      </c>
      <c r="D26" s="24">
        <v>165</v>
      </c>
      <c r="E26" s="24">
        <v>164</v>
      </c>
      <c r="F26" s="24">
        <v>156.5</v>
      </c>
      <c r="G26" s="24">
        <v>144</v>
      </c>
      <c r="H26" s="24"/>
      <c r="I26" s="24"/>
      <c r="J26" s="24"/>
      <c r="K26" s="24"/>
      <c r="L26" s="24"/>
      <c r="M26" s="24"/>
      <c r="N26" s="79">
        <f>VLOOKUP(A26,Platts!B:C,2,TRUE)</f>
        <v>187.25</v>
      </c>
      <c r="O26" s="76">
        <f t="shared" si="0"/>
        <v>0.88117489986648867</v>
      </c>
      <c r="P26" s="9"/>
      <c r="Q26" s="35"/>
    </row>
    <row r="27" spans="1:17" outlineLevel="1" x14ac:dyDescent="0.2">
      <c r="A27" s="22">
        <f>Platts!B645</f>
        <v>40581</v>
      </c>
      <c r="B27" s="24">
        <v>175</v>
      </c>
      <c r="C27" s="24">
        <v>168</v>
      </c>
      <c r="D27" s="24">
        <v>165</v>
      </c>
      <c r="E27" s="24">
        <v>164</v>
      </c>
      <c r="F27" s="24">
        <v>156.5</v>
      </c>
      <c r="G27" s="24">
        <v>144</v>
      </c>
      <c r="H27" s="24"/>
      <c r="I27" s="24"/>
      <c r="J27" s="24"/>
      <c r="K27" s="24"/>
      <c r="L27" s="24"/>
      <c r="M27" s="24"/>
      <c r="N27" s="79">
        <f>VLOOKUP(A27,Platts!B:C,2,TRUE)</f>
        <v>187.25</v>
      </c>
      <c r="O27" s="76">
        <f t="shared" si="0"/>
        <v>0.88117489986648867</v>
      </c>
      <c r="P27" s="9"/>
      <c r="Q27" s="35"/>
    </row>
    <row r="28" spans="1:17" outlineLevel="1" x14ac:dyDescent="0.2">
      <c r="A28" s="22">
        <f>Platts!B646</f>
        <v>40582</v>
      </c>
      <c r="B28" s="24">
        <v>175</v>
      </c>
      <c r="C28" s="24">
        <v>168</v>
      </c>
      <c r="D28" s="24">
        <v>165</v>
      </c>
      <c r="E28" s="24">
        <v>164</v>
      </c>
      <c r="F28" s="24">
        <v>156.5</v>
      </c>
      <c r="G28" s="24">
        <v>144</v>
      </c>
      <c r="H28" s="24"/>
      <c r="I28" s="24"/>
      <c r="J28" s="24"/>
      <c r="K28" s="24"/>
      <c r="L28" s="24"/>
      <c r="M28" s="24"/>
      <c r="N28" s="79">
        <f>VLOOKUP(A28,Platts!B:C,2,TRUE)</f>
        <v>187.25</v>
      </c>
      <c r="O28" s="76">
        <f t="shared" si="0"/>
        <v>0.88117489986648867</v>
      </c>
      <c r="P28" s="9"/>
      <c r="Q28" s="35"/>
    </row>
    <row r="29" spans="1:17" outlineLevel="1" x14ac:dyDescent="0.2">
      <c r="A29" s="22">
        <f>Platts!B647</f>
        <v>40583</v>
      </c>
      <c r="B29" s="24">
        <v>175</v>
      </c>
      <c r="C29" s="24">
        <v>168</v>
      </c>
      <c r="D29" s="24">
        <v>165</v>
      </c>
      <c r="E29" s="24">
        <v>164</v>
      </c>
      <c r="F29" s="24">
        <v>156</v>
      </c>
      <c r="G29" s="24">
        <v>144</v>
      </c>
      <c r="H29" s="24"/>
      <c r="I29" s="24"/>
      <c r="J29" s="24"/>
      <c r="K29" s="24"/>
      <c r="L29" s="24"/>
      <c r="M29" s="24"/>
      <c r="N29" s="79">
        <f>VLOOKUP(A29,Platts!B:C,2,TRUE)</f>
        <v>188.75</v>
      </c>
      <c r="O29" s="76">
        <f t="shared" si="0"/>
        <v>0.8741721854304636</v>
      </c>
      <c r="P29" s="9"/>
      <c r="Q29" s="35"/>
    </row>
    <row r="30" spans="1:17" outlineLevel="1" x14ac:dyDescent="0.2">
      <c r="A30" s="22">
        <f>Platts!B648</f>
        <v>40584</v>
      </c>
      <c r="B30" s="24">
        <v>180</v>
      </c>
      <c r="C30" s="24">
        <v>172</v>
      </c>
      <c r="D30" s="24">
        <v>167</v>
      </c>
      <c r="E30" s="24">
        <v>166</v>
      </c>
      <c r="F30" s="24">
        <v>158</v>
      </c>
      <c r="G30" s="24">
        <v>144</v>
      </c>
      <c r="H30" s="24"/>
      <c r="I30" s="24"/>
      <c r="J30" s="24"/>
      <c r="K30" s="24"/>
      <c r="L30" s="24"/>
      <c r="M30" s="24"/>
      <c r="N30" s="79">
        <f>VLOOKUP(A30,Platts!B:C,2,TRUE)</f>
        <v>190.25</v>
      </c>
      <c r="O30" s="76">
        <f t="shared" si="0"/>
        <v>0.87779237844940872</v>
      </c>
      <c r="P30" s="9"/>
      <c r="Q30" s="35"/>
    </row>
    <row r="31" spans="1:17" outlineLevel="1" x14ac:dyDescent="0.2">
      <c r="A31" s="22">
        <f>Platts!B649</f>
        <v>40585</v>
      </c>
      <c r="B31" s="24">
        <v>182</v>
      </c>
      <c r="C31" s="24">
        <v>172</v>
      </c>
      <c r="D31" s="24">
        <v>167</v>
      </c>
      <c r="E31" s="24">
        <v>166.5</v>
      </c>
      <c r="F31" s="24">
        <v>158</v>
      </c>
      <c r="G31" s="24">
        <v>145</v>
      </c>
      <c r="H31" s="24"/>
      <c r="I31" s="24"/>
      <c r="J31" s="24"/>
      <c r="K31" s="24"/>
      <c r="L31" s="24"/>
      <c r="M31" s="24"/>
      <c r="N31" s="79">
        <f>VLOOKUP(A31,Platts!B:C,2,TRUE)</f>
        <v>191</v>
      </c>
      <c r="O31" s="76">
        <f t="shared" si="0"/>
        <v>0.87434554973821987</v>
      </c>
      <c r="P31" s="9"/>
      <c r="Q31" s="35"/>
    </row>
    <row r="32" spans="1:17" outlineLevel="1" x14ac:dyDescent="0.2">
      <c r="A32" s="22">
        <f>Platts!B650</f>
        <v>40588</v>
      </c>
      <c r="B32" s="24">
        <v>182</v>
      </c>
      <c r="C32" s="24">
        <v>172</v>
      </c>
      <c r="D32" s="24">
        <v>167</v>
      </c>
      <c r="E32" s="24">
        <v>166.5</v>
      </c>
      <c r="F32" s="24">
        <v>158</v>
      </c>
      <c r="G32" s="24">
        <v>145</v>
      </c>
      <c r="H32" s="24"/>
      <c r="I32" s="24"/>
      <c r="J32" s="24"/>
      <c r="K32" s="24"/>
      <c r="L32" s="24"/>
      <c r="M32" s="24"/>
      <c r="N32" s="79">
        <f>VLOOKUP(A32,Platts!B:C,2,TRUE)</f>
        <v>192.5</v>
      </c>
      <c r="O32" s="76">
        <f t="shared" si="0"/>
        <v>0.86753246753246749</v>
      </c>
      <c r="P32" s="9"/>
      <c r="Q32" s="35"/>
    </row>
    <row r="33" spans="1:17" outlineLevel="1" x14ac:dyDescent="0.2">
      <c r="A33" s="22">
        <f>Platts!B651</f>
        <v>40589</v>
      </c>
      <c r="B33" s="24">
        <v>183.5</v>
      </c>
      <c r="C33" s="24">
        <v>173.5</v>
      </c>
      <c r="D33" s="24">
        <v>167</v>
      </c>
      <c r="E33" s="24">
        <v>167.5</v>
      </c>
      <c r="F33" s="24">
        <v>159</v>
      </c>
      <c r="G33" s="24">
        <v>145</v>
      </c>
      <c r="H33" s="24"/>
      <c r="I33" s="24"/>
      <c r="J33" s="24"/>
      <c r="K33" s="24"/>
      <c r="L33" s="24"/>
      <c r="M33" s="24"/>
      <c r="N33" s="79">
        <f>VLOOKUP(A33,Platts!B:C,2,TRUE)</f>
        <v>193</v>
      </c>
      <c r="O33" s="76">
        <f t="shared" si="0"/>
        <v>0.86528497409326421</v>
      </c>
      <c r="P33" s="9"/>
      <c r="Q33" s="35"/>
    </row>
    <row r="34" spans="1:17" outlineLevel="1" x14ac:dyDescent="0.2">
      <c r="A34" s="22">
        <f>Platts!B652</f>
        <v>40590</v>
      </c>
      <c r="B34" s="24">
        <v>181</v>
      </c>
      <c r="C34" s="24">
        <v>169</v>
      </c>
      <c r="D34" s="24">
        <v>163</v>
      </c>
      <c r="E34" s="24">
        <v>167.5</v>
      </c>
      <c r="F34" s="24">
        <v>159</v>
      </c>
      <c r="G34" s="24">
        <v>144</v>
      </c>
      <c r="H34" s="24"/>
      <c r="I34" s="24"/>
      <c r="J34" s="24"/>
      <c r="K34" s="24"/>
      <c r="L34" s="24"/>
      <c r="M34" s="24"/>
      <c r="N34" s="79">
        <f>VLOOKUP(A34,Platts!B:C,2,TRUE)</f>
        <v>193</v>
      </c>
      <c r="O34" s="76">
        <f t="shared" si="0"/>
        <v>0.84455958549222798</v>
      </c>
      <c r="P34" s="9"/>
      <c r="Q34" s="35"/>
    </row>
    <row r="35" spans="1:17" outlineLevel="1" x14ac:dyDescent="0.2">
      <c r="A35" s="22">
        <f>Platts!B653</f>
        <v>40591</v>
      </c>
      <c r="B35" s="24">
        <v>175</v>
      </c>
      <c r="C35" s="24">
        <v>164</v>
      </c>
      <c r="D35" s="24">
        <v>158</v>
      </c>
      <c r="E35" s="24">
        <v>161</v>
      </c>
      <c r="F35" s="24">
        <v>154</v>
      </c>
      <c r="G35" s="24">
        <v>143.5</v>
      </c>
      <c r="H35" s="24"/>
      <c r="I35" s="24"/>
      <c r="J35" s="24"/>
      <c r="K35" s="24"/>
      <c r="L35" s="24"/>
      <c r="M35" s="24"/>
      <c r="N35" s="79">
        <f>VLOOKUP(A35,Platts!B:C,2,TRUE)</f>
        <v>192.5</v>
      </c>
      <c r="O35" s="76">
        <f t="shared" si="0"/>
        <v>0.82077922077922083</v>
      </c>
      <c r="P35" s="9"/>
      <c r="Q35" s="35"/>
    </row>
    <row r="36" spans="1:17" outlineLevel="1" x14ac:dyDescent="0.2">
      <c r="A36" s="22">
        <f>Platts!B654</f>
        <v>40592</v>
      </c>
      <c r="B36" s="24">
        <v>175</v>
      </c>
      <c r="C36" s="24">
        <v>165</v>
      </c>
      <c r="D36" s="24">
        <v>158</v>
      </c>
      <c r="E36" s="24">
        <v>161</v>
      </c>
      <c r="F36" s="24">
        <v>154</v>
      </c>
      <c r="G36" s="24">
        <v>143.5</v>
      </c>
      <c r="H36" s="24"/>
      <c r="I36" s="24"/>
      <c r="J36" s="24"/>
      <c r="K36" s="24"/>
      <c r="L36" s="24"/>
      <c r="M36" s="24"/>
      <c r="N36" s="79">
        <f>VLOOKUP(A36,Platts!B:C,2,TRUE)</f>
        <v>191.5</v>
      </c>
      <c r="O36" s="76">
        <f t="shared" si="0"/>
        <v>0.82506527415143605</v>
      </c>
      <c r="P36" s="9"/>
      <c r="Q36" s="35"/>
    </row>
    <row r="37" spans="1:17" outlineLevel="1" x14ac:dyDescent="0.2">
      <c r="A37" s="22">
        <f>Platts!B655</f>
        <v>40595</v>
      </c>
      <c r="B37" s="24">
        <v>175</v>
      </c>
      <c r="C37" s="24">
        <v>165</v>
      </c>
      <c r="D37" s="24">
        <v>158</v>
      </c>
      <c r="E37" s="24">
        <v>161</v>
      </c>
      <c r="F37" s="24">
        <v>154</v>
      </c>
      <c r="G37" s="24">
        <v>143.5</v>
      </c>
      <c r="H37" s="24"/>
      <c r="I37" s="24"/>
      <c r="J37" s="24"/>
      <c r="K37" s="24"/>
      <c r="L37" s="24"/>
      <c r="M37" s="24"/>
      <c r="N37" s="79">
        <f>VLOOKUP(A37,Platts!B:C,2,TRUE)</f>
        <v>189.5</v>
      </c>
      <c r="O37" s="76">
        <f t="shared" si="0"/>
        <v>0.83377308707124009</v>
      </c>
      <c r="P37" s="9"/>
      <c r="Q37" s="35"/>
    </row>
    <row r="38" spans="1:17" outlineLevel="1" x14ac:dyDescent="0.2">
      <c r="A38" s="22">
        <f>Platts!B656</f>
        <v>40596</v>
      </c>
      <c r="B38" s="24">
        <v>172.5</v>
      </c>
      <c r="C38" s="24">
        <v>162.5</v>
      </c>
      <c r="D38" s="24">
        <v>155.5</v>
      </c>
      <c r="E38" s="24">
        <v>159.5</v>
      </c>
      <c r="F38" s="24">
        <v>152.5</v>
      </c>
      <c r="G38" s="24">
        <v>143</v>
      </c>
      <c r="H38" s="24"/>
      <c r="I38" s="24"/>
      <c r="J38" s="24"/>
      <c r="K38" s="24"/>
      <c r="L38" s="24"/>
      <c r="M38" s="24"/>
      <c r="N38" s="79">
        <f>VLOOKUP(A38,Platts!B:C,2,TRUE)</f>
        <v>187.5</v>
      </c>
      <c r="O38" s="76">
        <f t="shared" si="0"/>
        <v>0.82933333333333337</v>
      </c>
      <c r="P38" s="9"/>
      <c r="Q38" s="35"/>
    </row>
    <row r="39" spans="1:17" outlineLevel="1" x14ac:dyDescent="0.2">
      <c r="A39" s="22">
        <f>Platts!B657</f>
        <v>40597</v>
      </c>
      <c r="B39" s="24">
        <v>168</v>
      </c>
      <c r="C39" s="24">
        <v>158.5</v>
      </c>
      <c r="D39" s="24">
        <v>151.5</v>
      </c>
      <c r="E39" s="24">
        <v>157</v>
      </c>
      <c r="F39" s="24">
        <v>151</v>
      </c>
      <c r="G39" s="24">
        <v>142.5</v>
      </c>
      <c r="H39" s="24"/>
      <c r="I39" s="24"/>
      <c r="J39" s="24"/>
      <c r="K39" s="24"/>
      <c r="L39" s="24"/>
      <c r="M39" s="24"/>
      <c r="N39" s="79">
        <f>VLOOKUP(A39,Platts!B:C,2,TRUE)</f>
        <v>186.75</v>
      </c>
      <c r="O39" s="76">
        <f t="shared" si="0"/>
        <v>0.8112449799196787</v>
      </c>
      <c r="P39" s="9"/>
      <c r="Q39" s="35"/>
    </row>
    <row r="40" spans="1:17" outlineLevel="1" x14ac:dyDescent="0.2">
      <c r="A40" s="22">
        <f>Platts!B658</f>
        <v>40598</v>
      </c>
      <c r="B40" s="24">
        <v>166.5</v>
      </c>
      <c r="C40" s="24">
        <v>157</v>
      </c>
      <c r="D40" s="24">
        <v>150</v>
      </c>
      <c r="E40" s="24">
        <v>155.5</v>
      </c>
      <c r="F40" s="24">
        <v>149.5</v>
      </c>
      <c r="G40" s="24">
        <v>142</v>
      </c>
      <c r="H40" s="24"/>
      <c r="I40" s="24"/>
      <c r="J40" s="24"/>
      <c r="K40" s="24"/>
      <c r="L40" s="24"/>
      <c r="M40" s="24"/>
      <c r="N40" s="79">
        <f>VLOOKUP(A40,Platts!B:C,2,TRUE)</f>
        <v>184.75</v>
      </c>
      <c r="O40" s="76">
        <f t="shared" si="0"/>
        <v>0.81190798376184037</v>
      </c>
      <c r="P40" s="9"/>
      <c r="Q40" s="35"/>
    </row>
    <row r="41" spans="1:17" outlineLevel="1" x14ac:dyDescent="0.2">
      <c r="A41" s="22">
        <f>Platts!B659</f>
        <v>40599</v>
      </c>
      <c r="B41" s="24">
        <v>173</v>
      </c>
      <c r="C41" s="24">
        <v>164</v>
      </c>
      <c r="D41" s="24">
        <v>157</v>
      </c>
      <c r="E41" s="24">
        <v>160</v>
      </c>
      <c r="F41" s="24">
        <v>154</v>
      </c>
      <c r="G41" s="24">
        <v>143</v>
      </c>
      <c r="H41" s="24"/>
      <c r="I41" s="24"/>
      <c r="J41" s="24"/>
      <c r="K41" s="24"/>
      <c r="L41" s="24"/>
      <c r="M41" s="24"/>
      <c r="N41" s="79">
        <f>VLOOKUP(A41,Platts!B:C,2,TRUE)</f>
        <v>183.5</v>
      </c>
      <c r="O41" s="76">
        <f t="shared" si="0"/>
        <v>0.85558583106267028</v>
      </c>
      <c r="P41" s="9"/>
      <c r="Q41" s="35"/>
    </row>
    <row r="42" spans="1:17" outlineLevel="1" x14ac:dyDescent="0.2">
      <c r="A42" s="22">
        <f>Platts!B660</f>
        <v>40602</v>
      </c>
      <c r="B42" s="24">
        <v>177</v>
      </c>
      <c r="C42" s="24">
        <v>169</v>
      </c>
      <c r="D42" s="24">
        <v>162</v>
      </c>
      <c r="E42" s="24">
        <v>165</v>
      </c>
      <c r="F42" s="24">
        <v>159</v>
      </c>
      <c r="G42" s="24">
        <v>144</v>
      </c>
      <c r="H42" s="24"/>
      <c r="I42" s="24"/>
      <c r="J42" s="24"/>
      <c r="K42" s="24"/>
      <c r="L42" s="24"/>
      <c r="M42" s="24"/>
      <c r="N42" s="79">
        <f>VLOOKUP(A42,Platts!B:C,2,TRUE)</f>
        <v>183</v>
      </c>
      <c r="O42" s="76">
        <f t="shared" si="0"/>
        <v>0.88524590163934425</v>
      </c>
      <c r="P42" s="9"/>
      <c r="Q42" s="35"/>
    </row>
    <row r="43" spans="1:17" outlineLevel="1" x14ac:dyDescent="0.2">
      <c r="A43" s="22">
        <f>Platts!B661</f>
        <v>40603</v>
      </c>
      <c r="B43" s="24">
        <v>163</v>
      </c>
      <c r="C43" s="24">
        <v>162</v>
      </c>
      <c r="D43" s="24">
        <v>160</v>
      </c>
      <c r="E43" s="24">
        <v>162</v>
      </c>
      <c r="F43" s="24">
        <v>156</v>
      </c>
      <c r="G43" s="24">
        <v>142</v>
      </c>
      <c r="H43" s="24"/>
      <c r="I43" s="24"/>
      <c r="J43" s="24"/>
      <c r="K43" s="24"/>
      <c r="L43" s="24"/>
      <c r="M43" s="24"/>
      <c r="N43" s="79">
        <f>VLOOKUP(A43,Platts!B:C,2,TRUE)</f>
        <v>182</v>
      </c>
      <c r="O43" s="76">
        <f t="shared" si="0"/>
        <v>0.87912087912087911</v>
      </c>
      <c r="P43" s="9"/>
      <c r="Q43" s="35"/>
    </row>
    <row r="44" spans="1:17" outlineLevel="1" x14ac:dyDescent="0.2">
      <c r="A44" s="22">
        <f>Platts!B662</f>
        <v>40604</v>
      </c>
      <c r="B44" s="24">
        <v>162.5</v>
      </c>
      <c r="C44" s="24">
        <v>159</v>
      </c>
      <c r="D44" s="24">
        <v>157</v>
      </c>
      <c r="E44" s="24">
        <v>159</v>
      </c>
      <c r="F44" s="24">
        <v>153</v>
      </c>
      <c r="G44" s="24">
        <v>141</v>
      </c>
      <c r="H44" s="24"/>
      <c r="I44" s="24"/>
      <c r="J44" s="24"/>
      <c r="K44" s="24"/>
      <c r="L44" s="24"/>
      <c r="M44" s="24"/>
      <c r="N44" s="79">
        <f>VLOOKUP(A44,Platts!B:C,2,TRUE)</f>
        <v>181</v>
      </c>
      <c r="O44" s="76">
        <f t="shared" si="0"/>
        <v>0.86740331491712708</v>
      </c>
      <c r="P44" s="9"/>
      <c r="Q44" s="35"/>
    </row>
    <row r="45" spans="1:17" outlineLevel="1" x14ac:dyDescent="0.2">
      <c r="A45" s="22">
        <f>Platts!B663</f>
        <v>40605</v>
      </c>
      <c r="B45" s="24">
        <v>165</v>
      </c>
      <c r="C45" s="24">
        <v>161.5</v>
      </c>
      <c r="D45" s="24">
        <v>159.5</v>
      </c>
      <c r="E45" s="24">
        <v>161.5</v>
      </c>
      <c r="F45" s="24">
        <v>155.5</v>
      </c>
      <c r="G45" s="24">
        <v>141</v>
      </c>
      <c r="H45" s="24"/>
      <c r="I45" s="24"/>
      <c r="J45" s="24"/>
      <c r="K45" s="24"/>
      <c r="L45" s="24"/>
      <c r="M45" s="24"/>
      <c r="N45" s="79">
        <f>VLOOKUP(A45,Platts!B:C,2,TRUE)</f>
        <v>180</v>
      </c>
      <c r="O45" s="76">
        <f t="shared" si="0"/>
        <v>0.88611111111111107</v>
      </c>
      <c r="P45" s="9"/>
      <c r="Q45" s="35"/>
    </row>
    <row r="46" spans="1:17" outlineLevel="1" x14ac:dyDescent="0.2">
      <c r="A46" s="22">
        <f>Platts!B664</f>
        <v>40609</v>
      </c>
      <c r="B46" s="24">
        <v>165</v>
      </c>
      <c r="C46" s="24">
        <v>161.5</v>
      </c>
      <c r="D46" s="24">
        <v>159.5</v>
      </c>
      <c r="E46" s="24">
        <v>161.5</v>
      </c>
      <c r="F46" s="24">
        <v>155.5</v>
      </c>
      <c r="G46" s="24">
        <v>141</v>
      </c>
      <c r="H46" s="24"/>
      <c r="I46" s="24"/>
      <c r="J46" s="24"/>
      <c r="K46" s="24"/>
      <c r="L46" s="24"/>
      <c r="M46" s="24"/>
      <c r="N46" s="79">
        <f>VLOOKUP(A46,Platts!B:C,2,TRUE)</f>
        <v>177</v>
      </c>
      <c r="O46" s="76">
        <f t="shared" si="0"/>
        <v>0.90112994350282483</v>
      </c>
      <c r="P46" s="9"/>
      <c r="Q46" s="35"/>
    </row>
    <row r="47" spans="1:17" outlineLevel="1" x14ac:dyDescent="0.2">
      <c r="A47" s="22">
        <f>Platts!B665</f>
        <v>40610</v>
      </c>
      <c r="B47" s="24">
        <v>162</v>
      </c>
      <c r="C47" s="24">
        <v>158.5</v>
      </c>
      <c r="D47" s="24">
        <v>156.5</v>
      </c>
      <c r="E47" s="24">
        <v>159</v>
      </c>
      <c r="F47" s="24">
        <v>150</v>
      </c>
      <c r="G47" s="24">
        <v>140</v>
      </c>
      <c r="H47" s="24"/>
      <c r="I47" s="24"/>
      <c r="J47" s="24"/>
      <c r="K47" s="24"/>
      <c r="L47" s="24"/>
      <c r="M47" s="24"/>
      <c r="N47" s="79">
        <f>VLOOKUP(A47,Platts!B:C,2,TRUE)</f>
        <v>176</v>
      </c>
      <c r="O47" s="76">
        <f t="shared" si="0"/>
        <v>0.88920454545454541</v>
      </c>
      <c r="P47" s="9"/>
      <c r="Q47" s="35"/>
    </row>
    <row r="48" spans="1:17" outlineLevel="1" x14ac:dyDescent="0.2">
      <c r="A48" s="22">
        <f>Platts!B666</f>
        <v>40611</v>
      </c>
      <c r="B48" s="24">
        <v>158</v>
      </c>
      <c r="C48" s="24">
        <v>154.5</v>
      </c>
      <c r="D48" s="24">
        <v>152.5</v>
      </c>
      <c r="E48" s="24">
        <v>155</v>
      </c>
      <c r="F48" s="24">
        <v>148</v>
      </c>
      <c r="G48" s="24">
        <v>139</v>
      </c>
      <c r="H48" s="24"/>
      <c r="I48" s="24"/>
      <c r="J48" s="24"/>
      <c r="K48" s="24"/>
      <c r="L48" s="24"/>
      <c r="M48" s="24"/>
      <c r="N48" s="79">
        <f>VLOOKUP(A48,Platts!B:C,2,TRUE)</f>
        <v>175</v>
      </c>
      <c r="O48" s="76">
        <f t="shared" si="0"/>
        <v>0.87142857142857144</v>
      </c>
      <c r="P48" s="9"/>
      <c r="Q48" s="35"/>
    </row>
    <row r="49" spans="1:17" outlineLevel="1" x14ac:dyDescent="0.2">
      <c r="A49" s="22">
        <f>Platts!B667</f>
        <v>40612</v>
      </c>
      <c r="B49" s="24">
        <v>156.5</v>
      </c>
      <c r="C49" s="24">
        <v>153</v>
      </c>
      <c r="D49" s="24">
        <v>151</v>
      </c>
      <c r="E49" s="24">
        <v>153.5</v>
      </c>
      <c r="F49" s="24">
        <v>146.5</v>
      </c>
      <c r="G49" s="24">
        <v>139</v>
      </c>
      <c r="H49" s="24"/>
      <c r="I49" s="24"/>
      <c r="J49" s="24"/>
      <c r="K49" s="24"/>
      <c r="L49" s="24"/>
      <c r="M49" s="24"/>
      <c r="N49" s="79">
        <f>VLOOKUP(A49,Platts!B:C,2,TRUE)</f>
        <v>171.5</v>
      </c>
      <c r="O49" s="76">
        <f t="shared" si="0"/>
        <v>0.88046647230320696</v>
      </c>
      <c r="P49" s="9"/>
      <c r="Q49" s="35"/>
    </row>
    <row r="50" spans="1:17" outlineLevel="1" x14ac:dyDescent="0.2">
      <c r="A50" s="22">
        <f>Platts!B668</f>
        <v>40613</v>
      </c>
      <c r="B50" s="24">
        <v>150</v>
      </c>
      <c r="C50" s="24">
        <v>146.5</v>
      </c>
      <c r="D50" s="24">
        <v>144.5</v>
      </c>
      <c r="E50" s="24">
        <v>148</v>
      </c>
      <c r="F50" s="24">
        <v>141</v>
      </c>
      <c r="G50" s="24">
        <v>136</v>
      </c>
      <c r="H50" s="24"/>
      <c r="I50" s="24"/>
      <c r="J50" s="24"/>
      <c r="K50" s="24"/>
      <c r="L50" s="24"/>
      <c r="M50" s="24"/>
      <c r="N50" s="79">
        <f>VLOOKUP(A50,Platts!B:C,2,TRUE)</f>
        <v>168</v>
      </c>
      <c r="O50" s="76">
        <f t="shared" si="0"/>
        <v>0.86011904761904767</v>
      </c>
      <c r="P50" s="9"/>
      <c r="Q50" s="35"/>
    </row>
    <row r="51" spans="1:17" outlineLevel="1" x14ac:dyDescent="0.2">
      <c r="A51" s="22">
        <f>Platts!B669</f>
        <v>40616</v>
      </c>
      <c r="B51" s="24">
        <v>148</v>
      </c>
      <c r="C51" s="24">
        <v>145</v>
      </c>
      <c r="D51" s="24">
        <v>143</v>
      </c>
      <c r="E51" s="24">
        <v>145</v>
      </c>
      <c r="F51" s="24">
        <v>145</v>
      </c>
      <c r="G51" s="24">
        <v>139</v>
      </c>
      <c r="H51" s="24"/>
      <c r="I51" s="24"/>
      <c r="J51" s="24"/>
      <c r="K51" s="24"/>
      <c r="L51" s="24"/>
      <c r="M51" s="24"/>
      <c r="N51" s="79">
        <f>VLOOKUP(A51,Platts!B:C,2,TRUE)</f>
        <v>165.5</v>
      </c>
      <c r="O51" s="76">
        <f t="shared" si="0"/>
        <v>0.86404833836858008</v>
      </c>
      <c r="P51" s="9"/>
      <c r="Q51" s="35"/>
    </row>
    <row r="52" spans="1:17" outlineLevel="1" x14ac:dyDescent="0.2">
      <c r="A52" s="22">
        <f>Platts!B670</f>
        <v>40617</v>
      </c>
      <c r="B52" s="24">
        <v>147.5</v>
      </c>
      <c r="C52" s="24">
        <v>144.5</v>
      </c>
      <c r="D52" s="24">
        <v>142.5</v>
      </c>
      <c r="E52" s="24">
        <v>144.5</v>
      </c>
      <c r="F52" s="24">
        <v>144.5</v>
      </c>
      <c r="G52" s="24">
        <v>139</v>
      </c>
      <c r="H52" s="24"/>
      <c r="I52" s="24"/>
      <c r="J52" s="24"/>
      <c r="K52" s="24"/>
      <c r="L52" s="24"/>
      <c r="M52" s="24"/>
      <c r="N52" s="79">
        <f>VLOOKUP(A52,Platts!B:C,2,TRUE)</f>
        <v>165</v>
      </c>
      <c r="O52" s="76">
        <f t="shared" si="0"/>
        <v>0.86363636363636365</v>
      </c>
      <c r="P52" s="9"/>
      <c r="Q52" s="35"/>
    </row>
    <row r="53" spans="1:17" outlineLevel="1" x14ac:dyDescent="0.2">
      <c r="A53" s="22">
        <f>Platts!B671</f>
        <v>40618</v>
      </c>
      <c r="B53" s="24">
        <v>152</v>
      </c>
      <c r="C53" s="24">
        <v>150</v>
      </c>
      <c r="D53" s="24">
        <v>148</v>
      </c>
      <c r="E53" s="24">
        <v>151</v>
      </c>
      <c r="F53" s="24">
        <v>148</v>
      </c>
      <c r="G53" s="24">
        <v>140</v>
      </c>
      <c r="H53" s="24"/>
      <c r="I53" s="24"/>
      <c r="J53" s="24"/>
      <c r="K53" s="24"/>
      <c r="L53" s="24"/>
      <c r="M53" s="24"/>
      <c r="N53" s="79">
        <f>VLOOKUP(A53,Platts!B:C,2,TRUE)</f>
        <v>165</v>
      </c>
      <c r="O53" s="76">
        <f t="shared" si="0"/>
        <v>0.89696969696969697</v>
      </c>
      <c r="P53" s="9"/>
      <c r="Q53" s="35"/>
    </row>
    <row r="54" spans="1:17" outlineLevel="1" x14ac:dyDescent="0.2">
      <c r="A54" s="22">
        <f>Platts!B672</f>
        <v>40619</v>
      </c>
      <c r="B54" s="24">
        <v>157</v>
      </c>
      <c r="C54" s="24">
        <v>155</v>
      </c>
      <c r="D54" s="24">
        <v>153</v>
      </c>
      <c r="E54" s="24">
        <v>155</v>
      </c>
      <c r="F54" s="24">
        <v>152</v>
      </c>
      <c r="G54" s="24">
        <v>141</v>
      </c>
      <c r="H54" s="24"/>
      <c r="I54" s="24"/>
      <c r="J54" s="24"/>
      <c r="K54" s="24"/>
      <c r="L54" s="24"/>
      <c r="M54" s="24"/>
      <c r="N54" s="79">
        <f>VLOOKUP(A54,Platts!B:C,2,TRUE)</f>
        <v>166.5</v>
      </c>
      <c r="O54" s="76">
        <f t="shared" si="0"/>
        <v>0.91891891891891897</v>
      </c>
      <c r="P54" s="9"/>
      <c r="Q54" s="35"/>
    </row>
    <row r="55" spans="1:17" outlineLevel="1" x14ac:dyDescent="0.2">
      <c r="A55" s="22">
        <f>Platts!B673</f>
        <v>40620</v>
      </c>
      <c r="B55" s="24">
        <v>160</v>
      </c>
      <c r="C55" s="24">
        <v>158</v>
      </c>
      <c r="D55" s="24">
        <v>156</v>
      </c>
      <c r="E55" s="24">
        <v>158</v>
      </c>
      <c r="F55" s="24">
        <v>155</v>
      </c>
      <c r="G55" s="24">
        <v>141</v>
      </c>
      <c r="H55" s="24"/>
      <c r="I55" s="24"/>
      <c r="J55" s="24"/>
      <c r="K55" s="24"/>
      <c r="L55" s="24"/>
      <c r="M55" s="24"/>
      <c r="N55" s="79">
        <f>VLOOKUP(A55,Platts!B:C,2,TRUE)</f>
        <v>168.5</v>
      </c>
      <c r="O55" s="76">
        <f t="shared" si="0"/>
        <v>0.9258160237388724</v>
      </c>
      <c r="P55" s="9"/>
      <c r="Q55" s="35"/>
    </row>
    <row r="56" spans="1:17" outlineLevel="1" x14ac:dyDescent="0.2">
      <c r="A56" s="22">
        <f>Platts!B674</f>
        <v>40623</v>
      </c>
      <c r="B56" s="24">
        <v>159</v>
      </c>
      <c r="C56" s="24">
        <v>156.5</v>
      </c>
      <c r="D56" s="24">
        <v>154.5</v>
      </c>
      <c r="E56" s="24">
        <v>156.5</v>
      </c>
      <c r="F56" s="24">
        <v>154</v>
      </c>
      <c r="G56" s="24">
        <v>141.75</v>
      </c>
      <c r="H56" s="24"/>
      <c r="I56" s="24"/>
      <c r="J56" s="24"/>
      <c r="K56" s="24"/>
      <c r="L56" s="24"/>
      <c r="M56" s="24"/>
      <c r="N56" s="79">
        <f>VLOOKUP(A56,Platts!B:C,2,TRUE)</f>
        <v>168.5</v>
      </c>
      <c r="O56" s="76">
        <f t="shared" si="0"/>
        <v>0.91691394658753711</v>
      </c>
      <c r="P56" s="9"/>
      <c r="Q56" s="35"/>
    </row>
    <row r="57" spans="1:17" outlineLevel="1" x14ac:dyDescent="0.2">
      <c r="A57" s="22">
        <f>Platts!B675</f>
        <v>40624</v>
      </c>
      <c r="B57" s="24">
        <v>156</v>
      </c>
      <c r="C57" s="24">
        <v>153</v>
      </c>
      <c r="D57" s="24">
        <v>151.5</v>
      </c>
      <c r="E57" s="24">
        <v>153.5</v>
      </c>
      <c r="F57" s="24">
        <v>151</v>
      </c>
      <c r="G57" s="24">
        <v>141</v>
      </c>
      <c r="H57" s="24"/>
      <c r="I57" s="24"/>
      <c r="J57" s="24"/>
      <c r="K57" s="24"/>
      <c r="L57" s="24"/>
      <c r="M57" s="24"/>
      <c r="N57" s="79">
        <f>VLOOKUP(A57,Platts!B:C,2,TRUE)</f>
        <v>168.5</v>
      </c>
      <c r="O57" s="76">
        <f t="shared" si="0"/>
        <v>0.89910979228486643</v>
      </c>
      <c r="P57" s="9"/>
      <c r="Q57" s="35"/>
    </row>
    <row r="58" spans="1:17" outlineLevel="1" x14ac:dyDescent="0.2">
      <c r="A58" s="22">
        <f>Platts!B676</f>
        <v>40625</v>
      </c>
      <c r="B58" s="24">
        <v>159</v>
      </c>
      <c r="C58" s="24">
        <v>157</v>
      </c>
      <c r="D58" s="24">
        <v>156</v>
      </c>
      <c r="E58" s="24">
        <v>157</v>
      </c>
      <c r="F58" s="24">
        <v>155</v>
      </c>
      <c r="G58" s="24">
        <v>144</v>
      </c>
      <c r="H58" s="24"/>
      <c r="I58" s="24"/>
      <c r="J58" s="24"/>
      <c r="K58" s="24"/>
      <c r="L58" s="24"/>
      <c r="M58" s="24"/>
      <c r="N58" s="79">
        <f>VLOOKUP(A58,Platts!B:C,2,TRUE)</f>
        <v>168.5</v>
      </c>
      <c r="O58" s="76">
        <f t="shared" si="0"/>
        <v>0.9258160237388724</v>
      </c>
      <c r="P58" s="9"/>
      <c r="Q58" s="35"/>
    </row>
    <row r="59" spans="1:17" outlineLevel="1" x14ac:dyDescent="0.2">
      <c r="A59" s="22">
        <f>Platts!B677</f>
        <v>40626</v>
      </c>
      <c r="B59" s="24">
        <v>161.5</v>
      </c>
      <c r="C59" s="24">
        <v>160</v>
      </c>
      <c r="D59" s="24">
        <v>159</v>
      </c>
      <c r="E59" s="24">
        <v>160</v>
      </c>
      <c r="F59" s="24">
        <v>158</v>
      </c>
      <c r="G59" s="24">
        <v>145</v>
      </c>
      <c r="H59" s="24"/>
      <c r="I59" s="24"/>
      <c r="J59" s="24"/>
      <c r="K59" s="24"/>
      <c r="L59" s="24"/>
      <c r="M59" s="24"/>
      <c r="N59" s="79">
        <f>VLOOKUP(A59,Platts!B:C,2,TRUE)</f>
        <v>168.5</v>
      </c>
      <c r="O59" s="76">
        <f t="shared" si="0"/>
        <v>0.94362017804154308</v>
      </c>
      <c r="P59" s="9"/>
      <c r="Q59" s="35"/>
    </row>
    <row r="60" spans="1:17" outlineLevel="1" x14ac:dyDescent="0.2">
      <c r="A60" s="22">
        <f>Platts!B678</f>
        <v>40627</v>
      </c>
      <c r="B60" s="24">
        <v>166</v>
      </c>
      <c r="C60" s="24">
        <v>164.5</v>
      </c>
      <c r="D60" s="24">
        <v>163.5</v>
      </c>
      <c r="E60" s="24">
        <v>164</v>
      </c>
      <c r="F60" s="24">
        <v>160</v>
      </c>
      <c r="G60" s="24">
        <v>145</v>
      </c>
      <c r="H60" s="24"/>
      <c r="I60" s="24"/>
      <c r="J60" s="24"/>
      <c r="K60" s="24"/>
      <c r="L60" s="24"/>
      <c r="M60" s="24"/>
      <c r="N60" s="79">
        <f>VLOOKUP(A60,Platts!B:C,2,TRUE)</f>
        <v>168.75</v>
      </c>
      <c r="O60" s="76">
        <f t="shared" si="0"/>
        <v>0.96888888888888891</v>
      </c>
      <c r="P60" s="9"/>
      <c r="Q60" s="35"/>
    </row>
    <row r="61" spans="1:17" outlineLevel="1" x14ac:dyDescent="0.2">
      <c r="A61" s="22">
        <f>Platts!B679</f>
        <v>40630</v>
      </c>
      <c r="B61" s="24">
        <v>165.5</v>
      </c>
      <c r="C61" s="24">
        <v>164</v>
      </c>
      <c r="D61" s="24">
        <v>163</v>
      </c>
      <c r="E61" s="24">
        <v>164</v>
      </c>
      <c r="F61" s="24">
        <v>160</v>
      </c>
      <c r="G61" s="24">
        <v>146</v>
      </c>
      <c r="H61" s="24"/>
      <c r="I61" s="24"/>
      <c r="J61" s="24"/>
      <c r="K61" s="24"/>
      <c r="L61" s="24"/>
      <c r="M61" s="24"/>
      <c r="N61" s="79">
        <f>VLOOKUP(A61,Platts!B:C,2,TRUE)</f>
        <v>169</v>
      </c>
      <c r="O61" s="76">
        <f t="shared" si="0"/>
        <v>0.96449704142011838</v>
      </c>
      <c r="P61" s="9"/>
      <c r="Q61" s="35"/>
    </row>
    <row r="62" spans="1:17" outlineLevel="1" x14ac:dyDescent="0.2">
      <c r="A62" s="22">
        <f>Platts!B680</f>
        <v>40631</v>
      </c>
      <c r="B62" s="24">
        <v>168</v>
      </c>
      <c r="C62" s="24">
        <v>166</v>
      </c>
      <c r="D62" s="24">
        <v>164</v>
      </c>
      <c r="E62" s="24">
        <v>166</v>
      </c>
      <c r="F62" s="24">
        <v>162</v>
      </c>
      <c r="G62" s="24">
        <v>147</v>
      </c>
      <c r="H62" s="24"/>
      <c r="I62" s="24"/>
      <c r="J62" s="24"/>
      <c r="K62" s="24"/>
      <c r="L62" s="24"/>
      <c r="M62" s="24"/>
      <c r="N62" s="79">
        <f>VLOOKUP(A62,Platts!B:C,2,TRUE)</f>
        <v>169.5</v>
      </c>
      <c r="O62" s="76">
        <f t="shared" si="0"/>
        <v>0.96755162241887904</v>
      </c>
      <c r="P62" s="9"/>
      <c r="Q62" s="35"/>
    </row>
    <row r="63" spans="1:17" outlineLevel="1" x14ac:dyDescent="0.2">
      <c r="A63" s="22">
        <f>Platts!B681</f>
        <v>40632</v>
      </c>
      <c r="B63" s="24">
        <v>169.5</v>
      </c>
      <c r="C63" s="24">
        <v>166</v>
      </c>
      <c r="D63" s="24">
        <v>163</v>
      </c>
      <c r="E63" s="24">
        <v>166</v>
      </c>
      <c r="F63" s="24">
        <v>160</v>
      </c>
      <c r="G63" s="24">
        <v>145.5</v>
      </c>
      <c r="H63" s="24"/>
      <c r="I63" s="24"/>
      <c r="J63" s="24"/>
      <c r="K63" s="24"/>
      <c r="L63" s="24"/>
      <c r="M63" s="24"/>
      <c r="N63" s="79">
        <f>VLOOKUP(A63,Platts!B:C,2,TRUE)</f>
        <v>175</v>
      </c>
      <c r="O63" s="76">
        <f t="shared" si="0"/>
        <v>0.93142857142857138</v>
      </c>
      <c r="P63" s="9"/>
      <c r="Q63" s="35"/>
    </row>
    <row r="64" spans="1:17" outlineLevel="1" x14ac:dyDescent="0.2">
      <c r="A64" s="22">
        <f>Platts!B682</f>
        <v>40633</v>
      </c>
      <c r="B64" s="24">
        <v>174.5</v>
      </c>
      <c r="C64" s="24">
        <v>168.5</v>
      </c>
      <c r="D64" s="24">
        <v>165.5</v>
      </c>
      <c r="E64" s="24">
        <v>168.5</v>
      </c>
      <c r="F64" s="24">
        <v>162.5</v>
      </c>
      <c r="G64" s="24">
        <v>146</v>
      </c>
      <c r="H64" s="24"/>
      <c r="I64" s="24"/>
      <c r="J64" s="24"/>
      <c r="K64" s="24"/>
      <c r="L64" s="24"/>
      <c r="M64" s="24"/>
      <c r="N64" s="79">
        <f>VLOOKUP(A64,Platts!B:C,2,TRUE)</f>
        <v>175</v>
      </c>
      <c r="O64" s="76">
        <f t="shared" si="0"/>
        <v>0.94571428571428573</v>
      </c>
      <c r="P64" s="9"/>
      <c r="Q64" s="35"/>
    </row>
    <row r="65" spans="1:17" outlineLevel="1" x14ac:dyDescent="0.2">
      <c r="A65" s="22">
        <f>Platts!B683</f>
        <v>40634</v>
      </c>
      <c r="B65" s="24">
        <v>166</v>
      </c>
      <c r="C65" s="24">
        <v>163</v>
      </c>
      <c r="D65" s="24">
        <v>162.5</v>
      </c>
      <c r="E65" s="24">
        <v>160</v>
      </c>
      <c r="F65" s="24">
        <v>157</v>
      </c>
      <c r="G65" s="24">
        <v>145</v>
      </c>
      <c r="H65" s="24"/>
      <c r="I65" s="24"/>
      <c r="J65" s="24"/>
      <c r="K65" s="24"/>
      <c r="L65" s="24"/>
      <c r="M65" s="24"/>
      <c r="N65" s="79">
        <f>VLOOKUP(A65,Platts!B:C,2,TRUE)</f>
        <v>175.5</v>
      </c>
      <c r="O65" s="76">
        <f t="shared" si="0"/>
        <v>0.92592592592592593</v>
      </c>
      <c r="P65" s="9"/>
      <c r="Q65" s="35"/>
    </row>
    <row r="66" spans="1:17" outlineLevel="1" x14ac:dyDescent="0.2">
      <c r="A66" s="22">
        <f>Platts!B684</f>
        <v>40637</v>
      </c>
      <c r="B66" s="24">
        <v>166</v>
      </c>
      <c r="C66" s="24">
        <v>163</v>
      </c>
      <c r="D66" s="24">
        <v>162.5</v>
      </c>
      <c r="E66" s="24">
        <v>160</v>
      </c>
      <c r="F66" s="24">
        <v>157</v>
      </c>
      <c r="G66" s="24">
        <v>146</v>
      </c>
      <c r="H66" s="24"/>
      <c r="I66" s="24"/>
      <c r="J66" s="24"/>
      <c r="K66" s="24"/>
      <c r="L66" s="24"/>
      <c r="M66" s="24"/>
      <c r="N66" s="79">
        <f>VLOOKUP(A66,Platts!B:C,2,TRUE)</f>
        <v>179.5</v>
      </c>
      <c r="O66" s="76">
        <f t="shared" ref="O66:O129" si="1">+D66/N66</f>
        <v>0.90529247910863508</v>
      </c>
      <c r="P66" s="9"/>
      <c r="Q66" s="35"/>
    </row>
    <row r="67" spans="1:17" outlineLevel="1" x14ac:dyDescent="0.2">
      <c r="A67" s="22">
        <f>Platts!B685</f>
        <v>40638</v>
      </c>
      <c r="B67" s="24">
        <v>168</v>
      </c>
      <c r="C67" s="24">
        <v>165</v>
      </c>
      <c r="D67" s="24">
        <v>163</v>
      </c>
      <c r="E67" s="24">
        <v>161</v>
      </c>
      <c r="F67" s="24">
        <v>157</v>
      </c>
      <c r="G67" s="24">
        <v>146</v>
      </c>
      <c r="H67" s="24"/>
      <c r="I67" s="24"/>
      <c r="J67" s="24"/>
      <c r="K67" s="24"/>
      <c r="L67" s="24"/>
      <c r="M67" s="24"/>
      <c r="N67" s="79">
        <f>VLOOKUP(A67,Platts!B:C,2,TRUE)</f>
        <v>180</v>
      </c>
      <c r="O67" s="76">
        <f t="shared" si="1"/>
        <v>0.90555555555555556</v>
      </c>
      <c r="P67" s="9"/>
      <c r="Q67" s="35"/>
    </row>
    <row r="68" spans="1:17" outlineLevel="1" x14ac:dyDescent="0.2">
      <c r="A68" s="22">
        <f>Platts!B686</f>
        <v>40639</v>
      </c>
      <c r="B68" s="24">
        <v>168</v>
      </c>
      <c r="C68" s="24">
        <v>165</v>
      </c>
      <c r="D68" s="24">
        <v>163</v>
      </c>
      <c r="E68" s="24">
        <v>161</v>
      </c>
      <c r="F68" s="24">
        <v>157</v>
      </c>
      <c r="G68" s="24">
        <v>146</v>
      </c>
      <c r="H68" s="24"/>
      <c r="I68" s="24"/>
      <c r="J68" s="24"/>
      <c r="K68" s="24"/>
      <c r="L68" s="24"/>
      <c r="M68" s="24"/>
      <c r="N68" s="79">
        <f>VLOOKUP(A68,Platts!B:C,2,TRUE)</f>
        <v>180.5</v>
      </c>
      <c r="O68" s="76">
        <f t="shared" si="1"/>
        <v>0.90304709141274242</v>
      </c>
      <c r="P68" s="9"/>
      <c r="Q68" s="35"/>
    </row>
    <row r="69" spans="1:17" outlineLevel="1" x14ac:dyDescent="0.2">
      <c r="A69" s="22">
        <f>Platts!B687</f>
        <v>40640</v>
      </c>
      <c r="B69" s="24">
        <v>170</v>
      </c>
      <c r="C69" s="24">
        <v>167</v>
      </c>
      <c r="D69" s="24">
        <v>165</v>
      </c>
      <c r="E69" s="24">
        <v>164</v>
      </c>
      <c r="F69" s="24">
        <v>159</v>
      </c>
      <c r="G69" s="24">
        <v>146</v>
      </c>
      <c r="H69" s="24"/>
      <c r="I69" s="24"/>
      <c r="J69" s="24"/>
      <c r="K69" s="24"/>
      <c r="L69" s="24"/>
      <c r="M69" s="24"/>
      <c r="N69" s="79">
        <f>VLOOKUP(A69,Platts!B:C,2,TRUE)</f>
        <v>181.5</v>
      </c>
      <c r="O69" s="76">
        <f t="shared" si="1"/>
        <v>0.90909090909090906</v>
      </c>
      <c r="P69" s="9"/>
      <c r="Q69" s="35"/>
    </row>
    <row r="70" spans="1:17" outlineLevel="1" x14ac:dyDescent="0.2">
      <c r="A70" s="22">
        <f>Platts!B688</f>
        <v>40641</v>
      </c>
      <c r="B70" s="24">
        <v>173</v>
      </c>
      <c r="C70" s="24">
        <v>170</v>
      </c>
      <c r="D70" s="24">
        <v>168</v>
      </c>
      <c r="E70" s="24">
        <v>166.5</v>
      </c>
      <c r="F70" s="24">
        <v>161</v>
      </c>
      <c r="G70" s="24">
        <v>148</v>
      </c>
      <c r="H70" s="24"/>
      <c r="I70" s="24"/>
      <c r="J70" s="24"/>
      <c r="K70" s="24"/>
      <c r="L70" s="24"/>
      <c r="M70" s="24"/>
      <c r="N70" s="79">
        <f>VLOOKUP(A70,Platts!B:C,2,TRUE)</f>
        <v>184</v>
      </c>
      <c r="O70" s="76">
        <f t="shared" si="1"/>
        <v>0.91304347826086951</v>
      </c>
      <c r="P70" s="9"/>
      <c r="Q70" s="35"/>
    </row>
    <row r="71" spans="1:17" outlineLevel="1" x14ac:dyDescent="0.2">
      <c r="A71" s="22">
        <f>Platts!B689</f>
        <v>40644</v>
      </c>
      <c r="B71" s="24">
        <v>175.5</v>
      </c>
      <c r="C71" s="24">
        <v>171.5</v>
      </c>
      <c r="D71" s="24">
        <v>169.5</v>
      </c>
      <c r="E71" s="24">
        <v>169.5</v>
      </c>
      <c r="F71" s="24">
        <v>164</v>
      </c>
      <c r="G71" s="24">
        <v>151</v>
      </c>
      <c r="H71" s="24"/>
      <c r="I71" s="24"/>
      <c r="J71" s="24"/>
      <c r="K71" s="24"/>
      <c r="L71" s="24"/>
      <c r="M71" s="24"/>
      <c r="N71" s="79">
        <f>VLOOKUP(A71,Platts!B:C,2,TRUE)</f>
        <v>184.5</v>
      </c>
      <c r="O71" s="76">
        <f t="shared" si="1"/>
        <v>0.91869918699186992</v>
      </c>
      <c r="P71" s="9"/>
      <c r="Q71" s="35"/>
    </row>
    <row r="72" spans="1:17" outlineLevel="1" x14ac:dyDescent="0.2">
      <c r="A72" s="22">
        <f>Platts!B690</f>
        <v>40645</v>
      </c>
      <c r="B72" s="24">
        <v>171.5</v>
      </c>
      <c r="C72" s="24">
        <v>167.5</v>
      </c>
      <c r="D72" s="24">
        <v>165</v>
      </c>
      <c r="E72" s="24">
        <v>165</v>
      </c>
      <c r="F72" s="24">
        <v>159.5</v>
      </c>
      <c r="G72" s="24">
        <v>147.5</v>
      </c>
      <c r="H72" s="24"/>
      <c r="I72" s="24"/>
      <c r="J72" s="24"/>
      <c r="K72" s="24"/>
      <c r="L72" s="24"/>
      <c r="M72" s="24"/>
      <c r="N72" s="79">
        <f>VLOOKUP(A72,Platts!B:C,2,TRUE)</f>
        <v>184.5</v>
      </c>
      <c r="O72" s="76">
        <f t="shared" si="1"/>
        <v>0.89430894308943087</v>
      </c>
      <c r="P72" s="9"/>
      <c r="Q72" s="35"/>
    </row>
    <row r="73" spans="1:17" outlineLevel="1" x14ac:dyDescent="0.2">
      <c r="A73" s="22">
        <f>Platts!B691</f>
        <v>40646</v>
      </c>
      <c r="B73" s="24">
        <v>170.5</v>
      </c>
      <c r="C73" s="24">
        <v>166.5</v>
      </c>
      <c r="D73" s="24">
        <v>164</v>
      </c>
      <c r="E73" s="24">
        <v>164</v>
      </c>
      <c r="F73" s="24">
        <v>158.5</v>
      </c>
      <c r="G73" s="24">
        <v>146.5</v>
      </c>
      <c r="H73" s="24"/>
      <c r="I73" s="24"/>
      <c r="J73" s="24"/>
      <c r="K73" s="24"/>
      <c r="L73" s="24"/>
      <c r="M73" s="24"/>
      <c r="N73" s="79">
        <f>VLOOKUP(A73,Platts!B:C,2,TRUE)</f>
        <v>184.5</v>
      </c>
      <c r="O73" s="76">
        <f t="shared" si="1"/>
        <v>0.88888888888888884</v>
      </c>
      <c r="P73" s="9"/>
      <c r="Q73" s="35"/>
    </row>
    <row r="74" spans="1:17" outlineLevel="1" x14ac:dyDescent="0.2">
      <c r="A74" s="22">
        <f>Platts!B692</f>
        <v>40647</v>
      </c>
      <c r="B74" s="24">
        <v>169</v>
      </c>
      <c r="C74" s="24">
        <v>165</v>
      </c>
      <c r="D74" s="24">
        <v>162.5</v>
      </c>
      <c r="E74" s="24">
        <v>162.5</v>
      </c>
      <c r="F74" s="24">
        <v>157</v>
      </c>
      <c r="G74" s="24">
        <v>145</v>
      </c>
      <c r="H74" s="24"/>
      <c r="I74" s="24"/>
      <c r="J74" s="24"/>
      <c r="K74" s="24"/>
      <c r="L74" s="24"/>
      <c r="M74" s="24"/>
      <c r="N74" s="79">
        <f>VLOOKUP(A74,Platts!B:C,2,TRUE)</f>
        <v>183</v>
      </c>
      <c r="O74" s="76">
        <f t="shared" si="1"/>
        <v>0.88797814207650272</v>
      </c>
      <c r="P74" s="9"/>
      <c r="Q74" s="35"/>
    </row>
    <row r="75" spans="1:17" outlineLevel="1" x14ac:dyDescent="0.2">
      <c r="A75" s="22">
        <f>Platts!B693</f>
        <v>40648</v>
      </c>
      <c r="B75" s="24">
        <v>169</v>
      </c>
      <c r="C75" s="24">
        <v>165</v>
      </c>
      <c r="D75" s="24">
        <v>162.5</v>
      </c>
      <c r="E75" s="24">
        <v>162.5</v>
      </c>
      <c r="F75" s="24">
        <v>157</v>
      </c>
      <c r="G75" s="24">
        <v>145</v>
      </c>
      <c r="H75" s="24"/>
      <c r="I75" s="24"/>
      <c r="J75" s="24"/>
      <c r="K75" s="24"/>
      <c r="L75" s="24"/>
      <c r="M75" s="24"/>
      <c r="N75" s="79">
        <f>VLOOKUP(A75,Platts!B:C,2,TRUE)</f>
        <v>181.25</v>
      </c>
      <c r="O75" s="76">
        <f t="shared" si="1"/>
        <v>0.89655172413793105</v>
      </c>
      <c r="P75" s="9"/>
      <c r="Q75" s="35"/>
    </row>
    <row r="76" spans="1:17" outlineLevel="1" x14ac:dyDescent="0.2">
      <c r="A76" s="22">
        <f>Platts!B694</f>
        <v>40651</v>
      </c>
      <c r="B76" s="24">
        <v>165</v>
      </c>
      <c r="C76" s="24">
        <v>160</v>
      </c>
      <c r="D76" s="24">
        <v>157.5</v>
      </c>
      <c r="E76" s="24">
        <v>156</v>
      </c>
      <c r="F76" s="24">
        <v>152</v>
      </c>
      <c r="G76" s="24">
        <v>146</v>
      </c>
      <c r="H76" s="24"/>
      <c r="I76" s="24"/>
      <c r="J76" s="24"/>
      <c r="K76" s="24"/>
      <c r="L76" s="24"/>
      <c r="M76" s="24"/>
      <c r="N76" s="79">
        <f>VLOOKUP(A76,Platts!B:C,2,TRUE)</f>
        <v>181.25</v>
      </c>
      <c r="O76" s="76">
        <f t="shared" si="1"/>
        <v>0.86896551724137927</v>
      </c>
      <c r="P76" s="9"/>
      <c r="Q76" s="35"/>
    </row>
    <row r="77" spans="1:17" outlineLevel="1" x14ac:dyDescent="0.2">
      <c r="A77" s="22">
        <f>Platts!B695</f>
        <v>40652</v>
      </c>
      <c r="B77" s="24">
        <v>164</v>
      </c>
      <c r="C77" s="24">
        <v>160.5</v>
      </c>
      <c r="D77" s="24">
        <v>157.5</v>
      </c>
      <c r="E77" s="24">
        <v>156</v>
      </c>
      <c r="F77" s="24">
        <v>153.5</v>
      </c>
      <c r="G77" s="24">
        <v>146.25</v>
      </c>
      <c r="H77" s="24"/>
      <c r="I77" s="24"/>
      <c r="J77" s="24"/>
      <c r="K77" s="24"/>
      <c r="L77" s="24"/>
      <c r="M77" s="24"/>
      <c r="N77" s="79">
        <f>VLOOKUP(A77,Platts!B:C,2,TRUE)</f>
        <v>181</v>
      </c>
      <c r="O77" s="76">
        <f t="shared" si="1"/>
        <v>0.87016574585635365</v>
      </c>
      <c r="P77" s="9"/>
      <c r="Q77" s="35"/>
    </row>
    <row r="78" spans="1:17" outlineLevel="1" x14ac:dyDescent="0.2">
      <c r="A78" s="22">
        <f>Platts!B696</f>
        <v>40653</v>
      </c>
      <c r="B78" s="24">
        <v>164</v>
      </c>
      <c r="C78" s="24">
        <v>160.5</v>
      </c>
      <c r="D78" s="24">
        <v>157.5</v>
      </c>
      <c r="E78" s="24">
        <v>156</v>
      </c>
      <c r="F78" s="24">
        <v>153.5</v>
      </c>
      <c r="G78" s="24">
        <v>146.25</v>
      </c>
      <c r="H78" s="24"/>
      <c r="I78" s="24"/>
      <c r="J78" s="24"/>
      <c r="K78" s="24"/>
      <c r="L78" s="24"/>
      <c r="M78" s="24"/>
      <c r="N78" s="79">
        <f>VLOOKUP(A78,Platts!B:C,2,TRUE)</f>
        <v>180.5</v>
      </c>
      <c r="O78" s="76">
        <f t="shared" si="1"/>
        <v>0.87257617728531855</v>
      </c>
      <c r="P78" s="9"/>
      <c r="Q78" s="35"/>
    </row>
    <row r="79" spans="1:17" outlineLevel="1" x14ac:dyDescent="0.2">
      <c r="A79" s="22">
        <f>Platts!B697</f>
        <v>40658</v>
      </c>
      <c r="B79" s="24">
        <v>172.5</v>
      </c>
      <c r="C79" s="24">
        <v>167.5</v>
      </c>
      <c r="D79" s="24">
        <v>164.5</v>
      </c>
      <c r="E79" s="24">
        <v>164</v>
      </c>
      <c r="F79" s="24">
        <v>159.5</v>
      </c>
      <c r="G79" s="24">
        <v>148.5</v>
      </c>
      <c r="H79" s="24"/>
      <c r="I79" s="24"/>
      <c r="J79" s="24"/>
      <c r="K79" s="24"/>
      <c r="L79" s="24"/>
      <c r="M79" s="24"/>
      <c r="N79" s="79">
        <f>VLOOKUP(A79,Platts!B:C,2,TRUE)</f>
        <v>178.5</v>
      </c>
      <c r="O79" s="76">
        <f t="shared" si="1"/>
        <v>0.92156862745098034</v>
      </c>
      <c r="P79" s="9"/>
      <c r="Q79" s="35"/>
    </row>
    <row r="80" spans="1:17" outlineLevel="1" x14ac:dyDescent="0.2">
      <c r="A80" s="22">
        <f>Platts!B698</f>
        <v>40659</v>
      </c>
      <c r="B80" s="24">
        <v>172.5</v>
      </c>
      <c r="C80" s="24">
        <v>167.5</v>
      </c>
      <c r="D80" s="24">
        <v>163.5</v>
      </c>
      <c r="E80" s="24">
        <v>163</v>
      </c>
      <c r="F80" s="24">
        <v>158.5</v>
      </c>
      <c r="G80" s="24">
        <v>148.5</v>
      </c>
      <c r="H80" s="24"/>
      <c r="I80" s="24"/>
      <c r="J80" s="24"/>
      <c r="K80" s="24"/>
      <c r="L80" s="24"/>
      <c r="M80" s="24"/>
      <c r="N80" s="79">
        <f>VLOOKUP(A80,Platts!B:C,2,TRUE)</f>
        <v>178.5</v>
      </c>
      <c r="O80" s="76">
        <f t="shared" si="1"/>
        <v>0.91596638655462181</v>
      </c>
      <c r="P80" s="9"/>
      <c r="Q80" s="35"/>
    </row>
    <row r="81" spans="1:17" outlineLevel="1" x14ac:dyDescent="0.2">
      <c r="A81" s="22">
        <f>Platts!B699</f>
        <v>40660</v>
      </c>
      <c r="B81" s="24">
        <v>175</v>
      </c>
      <c r="C81" s="24">
        <v>169.5</v>
      </c>
      <c r="D81" s="24">
        <v>165.5</v>
      </c>
      <c r="E81" s="24">
        <v>165</v>
      </c>
      <c r="F81" s="24">
        <v>160.5</v>
      </c>
      <c r="G81" s="24">
        <v>149</v>
      </c>
      <c r="H81" s="24"/>
      <c r="I81" s="24"/>
      <c r="J81" s="24"/>
      <c r="K81" s="24"/>
      <c r="L81" s="24"/>
      <c r="M81" s="24"/>
      <c r="N81" s="79">
        <f>VLOOKUP(A81,Platts!B:C,2,TRUE)</f>
        <v>182</v>
      </c>
      <c r="O81" s="76">
        <f t="shared" si="1"/>
        <v>0.90934065934065933</v>
      </c>
      <c r="P81" s="9"/>
      <c r="Q81" s="35"/>
    </row>
    <row r="82" spans="1:17" outlineLevel="1" x14ac:dyDescent="0.2">
      <c r="A82" s="22">
        <f>Platts!B700</f>
        <v>40661</v>
      </c>
      <c r="B82" s="24">
        <v>180</v>
      </c>
      <c r="C82" s="24">
        <v>173.5</v>
      </c>
      <c r="D82" s="24">
        <v>169</v>
      </c>
      <c r="E82" s="24">
        <v>168.5</v>
      </c>
      <c r="F82" s="24">
        <v>164</v>
      </c>
      <c r="G82" s="24">
        <v>151</v>
      </c>
      <c r="H82" s="24"/>
      <c r="I82" s="24"/>
      <c r="J82" s="24"/>
      <c r="K82" s="24"/>
      <c r="L82" s="24"/>
      <c r="M82" s="24"/>
      <c r="N82" s="79">
        <f>VLOOKUP(A82,Platts!B:C,2,TRUE)</f>
        <v>183</v>
      </c>
      <c r="O82" s="76">
        <f t="shared" si="1"/>
        <v>0.92349726775956287</v>
      </c>
      <c r="P82" s="9"/>
      <c r="Q82" s="35"/>
    </row>
    <row r="83" spans="1:17" outlineLevel="1" x14ac:dyDescent="0.2">
      <c r="A83" s="22">
        <f>Platts!B701</f>
        <v>40662</v>
      </c>
      <c r="B83" s="24">
        <v>180</v>
      </c>
      <c r="C83" s="24">
        <v>173.5</v>
      </c>
      <c r="D83" s="24">
        <v>169</v>
      </c>
      <c r="E83" s="24">
        <v>168.5</v>
      </c>
      <c r="F83" s="24">
        <v>164</v>
      </c>
      <c r="G83" s="24">
        <v>151</v>
      </c>
      <c r="H83" s="24"/>
      <c r="I83" s="24"/>
      <c r="J83" s="24"/>
      <c r="K83" s="24"/>
      <c r="L83" s="24"/>
      <c r="M83" s="24"/>
      <c r="N83" s="79">
        <f>VLOOKUP(A83,Platts!B:C,2,TRUE)</f>
        <v>183</v>
      </c>
      <c r="O83" s="76">
        <f t="shared" si="1"/>
        <v>0.92349726775956287</v>
      </c>
      <c r="P83" s="9"/>
      <c r="Q83" s="35"/>
    </row>
    <row r="84" spans="1:17" outlineLevel="1" x14ac:dyDescent="0.2">
      <c r="A84" s="22">
        <f>Platts!B702</f>
        <v>40665</v>
      </c>
      <c r="B84" s="24">
        <v>180</v>
      </c>
      <c r="C84" s="24">
        <v>173.5</v>
      </c>
      <c r="D84" s="24">
        <v>169</v>
      </c>
      <c r="E84" s="24">
        <v>168.5</v>
      </c>
      <c r="F84" s="24">
        <v>164</v>
      </c>
      <c r="G84" s="24">
        <v>151</v>
      </c>
      <c r="H84" s="24"/>
      <c r="I84" s="24"/>
      <c r="J84" s="24"/>
      <c r="K84" s="24"/>
      <c r="L84" s="24"/>
      <c r="M84" s="24"/>
      <c r="N84" s="79">
        <f>VLOOKUP(A84,Platts!B:C,2,TRUE)</f>
        <v>183</v>
      </c>
      <c r="O84" s="76">
        <f t="shared" si="1"/>
        <v>0.92349726775956287</v>
      </c>
      <c r="P84" s="9"/>
      <c r="Q84" s="35"/>
    </row>
    <row r="85" spans="1:17" outlineLevel="1" x14ac:dyDescent="0.2">
      <c r="A85" s="22">
        <f>Platts!B703</f>
        <v>40666</v>
      </c>
      <c r="B85" s="24">
        <v>179</v>
      </c>
      <c r="C85" s="24">
        <v>174.5</v>
      </c>
      <c r="D85" s="24">
        <v>173.5</v>
      </c>
      <c r="E85" s="24">
        <v>174</v>
      </c>
      <c r="F85" s="24">
        <v>167.5</v>
      </c>
      <c r="G85" s="24">
        <v>153</v>
      </c>
      <c r="H85" s="24"/>
      <c r="I85" s="24"/>
      <c r="J85" s="24"/>
      <c r="K85" s="24"/>
      <c r="L85" s="24"/>
      <c r="M85" s="24"/>
      <c r="N85" s="79">
        <f>VLOOKUP(A85,Platts!B:C,2,TRUE)</f>
        <v>183</v>
      </c>
      <c r="O85" s="76">
        <f t="shared" si="1"/>
        <v>0.94808743169398912</v>
      </c>
      <c r="P85" s="9"/>
      <c r="Q85" s="35"/>
    </row>
    <row r="86" spans="1:17" outlineLevel="1" x14ac:dyDescent="0.2">
      <c r="A86" s="22">
        <f>Platts!B704</f>
        <v>40669</v>
      </c>
      <c r="B86" s="24">
        <v>171</v>
      </c>
      <c r="C86" s="24">
        <v>167</v>
      </c>
      <c r="D86" s="24">
        <v>166.5</v>
      </c>
      <c r="E86" s="24">
        <v>167</v>
      </c>
      <c r="F86" s="24">
        <v>163</v>
      </c>
      <c r="G86" s="24">
        <v>152</v>
      </c>
      <c r="H86" s="24"/>
      <c r="I86" s="24"/>
      <c r="J86" s="24"/>
      <c r="K86" s="24"/>
      <c r="L86" s="24"/>
      <c r="M86" s="24"/>
      <c r="N86" s="79">
        <f>VLOOKUP(A86,Platts!B:C,2,TRUE)</f>
        <v>182.5</v>
      </c>
      <c r="O86" s="76">
        <f t="shared" si="1"/>
        <v>0.9123287671232877</v>
      </c>
      <c r="P86" s="9"/>
      <c r="Q86" s="35"/>
    </row>
    <row r="87" spans="1:17" outlineLevel="1" x14ac:dyDescent="0.2">
      <c r="A87" s="22">
        <f>Platts!B705</f>
        <v>40672</v>
      </c>
      <c r="B87" s="24">
        <v>171</v>
      </c>
      <c r="C87" s="24">
        <v>167.5</v>
      </c>
      <c r="D87" s="24">
        <v>166.5</v>
      </c>
      <c r="E87" s="24">
        <v>166</v>
      </c>
      <c r="F87" s="24">
        <v>162</v>
      </c>
      <c r="G87" s="24">
        <v>151.5</v>
      </c>
      <c r="H87" s="24"/>
      <c r="I87" s="24"/>
      <c r="J87" s="24"/>
      <c r="K87" s="24"/>
      <c r="L87" s="24"/>
      <c r="M87" s="24"/>
      <c r="N87" s="79">
        <f>VLOOKUP(A87,Platts!B:C,2,TRUE)</f>
        <v>182</v>
      </c>
      <c r="O87" s="76">
        <f t="shared" si="1"/>
        <v>0.9148351648351648</v>
      </c>
      <c r="P87" s="9"/>
      <c r="Q87" s="35"/>
    </row>
    <row r="88" spans="1:17" outlineLevel="1" x14ac:dyDescent="0.2">
      <c r="A88" s="22">
        <f>Platts!B706</f>
        <v>40673</v>
      </c>
      <c r="B88" s="24">
        <v>176</v>
      </c>
      <c r="C88" s="24">
        <v>173</v>
      </c>
      <c r="D88" s="24">
        <v>171</v>
      </c>
      <c r="E88" s="24">
        <v>170.5</v>
      </c>
      <c r="F88" s="24">
        <v>166</v>
      </c>
      <c r="G88" s="24">
        <v>152</v>
      </c>
      <c r="H88" s="24"/>
      <c r="I88" s="24"/>
      <c r="J88" s="24"/>
      <c r="K88" s="24"/>
      <c r="L88" s="24"/>
      <c r="M88" s="24"/>
      <c r="N88" s="79">
        <f>VLOOKUP(A88,Platts!B:C,2,TRUE)</f>
        <v>182</v>
      </c>
      <c r="O88" s="76">
        <f t="shared" si="1"/>
        <v>0.93956043956043955</v>
      </c>
      <c r="P88" s="9"/>
      <c r="Q88" s="35"/>
    </row>
    <row r="89" spans="1:17" outlineLevel="1" x14ac:dyDescent="0.2">
      <c r="A89" s="22">
        <f>Platts!B707</f>
        <v>40674</v>
      </c>
      <c r="B89" s="24">
        <v>174</v>
      </c>
      <c r="C89" s="24">
        <v>170.5</v>
      </c>
      <c r="D89" s="24">
        <v>169</v>
      </c>
      <c r="E89" s="24">
        <v>168.5</v>
      </c>
      <c r="F89" s="24">
        <v>163</v>
      </c>
      <c r="G89" s="24">
        <v>151</v>
      </c>
      <c r="H89" s="24"/>
      <c r="I89" s="24"/>
      <c r="J89" s="24"/>
      <c r="K89" s="24"/>
      <c r="L89" s="24"/>
      <c r="M89" s="24"/>
      <c r="N89" s="79">
        <f>VLOOKUP(A89,Platts!B:C,2,TRUE)</f>
        <v>183</v>
      </c>
      <c r="O89" s="76">
        <f t="shared" si="1"/>
        <v>0.92349726775956287</v>
      </c>
      <c r="P89" s="9"/>
      <c r="Q89" s="35"/>
    </row>
    <row r="90" spans="1:17" outlineLevel="1" x14ac:dyDescent="0.2">
      <c r="A90" s="22">
        <f>Platts!B708</f>
        <v>40675</v>
      </c>
      <c r="B90" s="24">
        <v>174</v>
      </c>
      <c r="C90" s="24">
        <v>170.5</v>
      </c>
      <c r="D90" s="24">
        <v>169</v>
      </c>
      <c r="E90" s="24">
        <v>169</v>
      </c>
      <c r="F90" s="24">
        <v>163</v>
      </c>
      <c r="G90" s="24">
        <v>150</v>
      </c>
      <c r="H90" s="24"/>
      <c r="I90" s="24"/>
      <c r="J90" s="24"/>
      <c r="K90" s="24"/>
      <c r="L90" s="24"/>
      <c r="M90" s="24"/>
      <c r="N90" s="79">
        <f>VLOOKUP(A90,Platts!B:C,2,TRUE)</f>
        <v>182</v>
      </c>
      <c r="O90" s="76">
        <f t="shared" si="1"/>
        <v>0.9285714285714286</v>
      </c>
      <c r="P90" s="9"/>
      <c r="Q90" s="35"/>
    </row>
    <row r="91" spans="1:17" outlineLevel="1" x14ac:dyDescent="0.2">
      <c r="A91" s="22">
        <f>Platts!B709</f>
        <v>40676</v>
      </c>
      <c r="B91" s="24">
        <v>172</v>
      </c>
      <c r="C91" s="24">
        <v>169</v>
      </c>
      <c r="D91" s="24">
        <v>168</v>
      </c>
      <c r="E91" s="24">
        <v>168</v>
      </c>
      <c r="F91" s="24">
        <v>162</v>
      </c>
      <c r="G91" s="24">
        <v>150</v>
      </c>
      <c r="H91" s="24"/>
      <c r="I91" s="24"/>
      <c r="J91" s="24"/>
      <c r="K91" s="24"/>
      <c r="L91" s="24"/>
      <c r="M91" s="24"/>
      <c r="N91" s="79">
        <f>VLOOKUP(A91,Platts!B:C,2,TRUE)</f>
        <v>181.5</v>
      </c>
      <c r="O91" s="76">
        <f t="shared" si="1"/>
        <v>0.92561983471074383</v>
      </c>
      <c r="P91" s="9"/>
      <c r="Q91" s="35"/>
    </row>
    <row r="92" spans="1:17" outlineLevel="1" x14ac:dyDescent="0.2">
      <c r="A92" s="22">
        <f>Platts!B710</f>
        <v>40679</v>
      </c>
      <c r="B92" s="24">
        <v>172</v>
      </c>
      <c r="C92" s="24">
        <v>169</v>
      </c>
      <c r="D92" s="24">
        <v>168</v>
      </c>
      <c r="E92" s="24">
        <v>168</v>
      </c>
      <c r="F92" s="24">
        <v>162</v>
      </c>
      <c r="G92" s="24">
        <v>150</v>
      </c>
      <c r="H92" s="24"/>
      <c r="I92" s="24"/>
      <c r="J92" s="24"/>
      <c r="K92" s="24"/>
      <c r="L92" s="24"/>
      <c r="M92" s="24"/>
      <c r="N92" s="79">
        <f>VLOOKUP(A92,Platts!B:C,2,TRUE)</f>
        <v>181</v>
      </c>
      <c r="O92" s="76">
        <f t="shared" si="1"/>
        <v>0.92817679558011046</v>
      </c>
      <c r="P92" s="9"/>
      <c r="Q92" s="35"/>
    </row>
    <row r="93" spans="1:17" outlineLevel="1" x14ac:dyDescent="0.2">
      <c r="A93" s="22">
        <f>Platts!B711</f>
        <v>40680</v>
      </c>
      <c r="B93" s="24">
        <v>172</v>
      </c>
      <c r="C93" s="24">
        <v>169</v>
      </c>
      <c r="D93" s="24">
        <v>168</v>
      </c>
      <c r="E93" s="24">
        <v>168</v>
      </c>
      <c r="F93" s="24">
        <v>162</v>
      </c>
      <c r="G93" s="24">
        <v>150</v>
      </c>
      <c r="H93" s="24"/>
      <c r="I93" s="24"/>
      <c r="J93" s="24"/>
      <c r="K93" s="24"/>
      <c r="L93" s="24"/>
      <c r="M93" s="24"/>
      <c r="N93" s="79">
        <f>VLOOKUP(A93,Platts!B:C,2,TRUE)</f>
        <v>181</v>
      </c>
      <c r="O93" s="76">
        <f t="shared" si="1"/>
        <v>0.92817679558011046</v>
      </c>
      <c r="P93" s="9"/>
      <c r="Q93" s="35"/>
    </row>
    <row r="94" spans="1:17" outlineLevel="1" x14ac:dyDescent="0.2">
      <c r="A94" s="22">
        <f>Platts!B712</f>
        <v>40681</v>
      </c>
      <c r="B94" s="24">
        <v>168</v>
      </c>
      <c r="C94" s="24">
        <v>167</v>
      </c>
      <c r="D94" s="24">
        <v>166</v>
      </c>
      <c r="E94" s="24">
        <v>166</v>
      </c>
      <c r="F94" s="24">
        <v>160</v>
      </c>
      <c r="G94" s="24">
        <v>149</v>
      </c>
      <c r="H94" s="24"/>
      <c r="I94" s="24"/>
      <c r="J94" s="24"/>
      <c r="K94" s="24"/>
      <c r="L94" s="24"/>
      <c r="M94" s="24"/>
      <c r="N94" s="79">
        <f>VLOOKUP(A94,Platts!B:C,2,TRUE)</f>
        <v>180</v>
      </c>
      <c r="O94" s="76">
        <f t="shared" si="1"/>
        <v>0.92222222222222228</v>
      </c>
      <c r="P94" s="9"/>
      <c r="Q94" s="35"/>
    </row>
    <row r="95" spans="1:17" outlineLevel="1" x14ac:dyDescent="0.2">
      <c r="A95" s="22">
        <f>Platts!B713</f>
        <v>40682</v>
      </c>
      <c r="B95" s="24">
        <v>167</v>
      </c>
      <c r="C95" s="24">
        <v>166</v>
      </c>
      <c r="D95" s="24">
        <v>165</v>
      </c>
      <c r="E95" s="24">
        <v>165</v>
      </c>
      <c r="F95" s="24">
        <v>161</v>
      </c>
      <c r="G95" s="24">
        <v>149</v>
      </c>
      <c r="H95" s="24"/>
      <c r="I95" s="24"/>
      <c r="J95" s="24"/>
      <c r="K95" s="24"/>
      <c r="L95" s="24"/>
      <c r="M95" s="24"/>
      <c r="N95" s="79">
        <f>VLOOKUP(A95,Platts!B:C,2,TRUE)</f>
        <v>177</v>
      </c>
      <c r="O95" s="76">
        <f t="shared" si="1"/>
        <v>0.93220338983050843</v>
      </c>
      <c r="P95" s="9"/>
      <c r="Q95" s="35"/>
    </row>
    <row r="96" spans="1:17" outlineLevel="1" x14ac:dyDescent="0.2">
      <c r="A96" s="22">
        <f>Platts!B714</f>
        <v>40683</v>
      </c>
      <c r="B96" s="24">
        <v>166</v>
      </c>
      <c r="C96" s="24">
        <v>164</v>
      </c>
      <c r="D96" s="24">
        <v>163</v>
      </c>
      <c r="E96" s="24">
        <v>162.5</v>
      </c>
      <c r="F96" s="24">
        <v>159</v>
      </c>
      <c r="G96" s="24">
        <v>148</v>
      </c>
      <c r="H96" s="24"/>
      <c r="I96" s="24"/>
      <c r="J96" s="24"/>
      <c r="K96" s="24"/>
      <c r="L96" s="24"/>
      <c r="M96" s="24"/>
      <c r="N96" s="79">
        <f>VLOOKUP(A96,Platts!B:C,2,TRUE)</f>
        <v>177</v>
      </c>
      <c r="O96" s="76">
        <f t="shared" si="1"/>
        <v>0.92090395480225984</v>
      </c>
      <c r="P96" s="9"/>
      <c r="Q96" s="35"/>
    </row>
    <row r="97" spans="1:17" outlineLevel="1" x14ac:dyDescent="0.2">
      <c r="A97" s="22">
        <f>Platts!B715</f>
        <v>40686</v>
      </c>
      <c r="B97" s="24">
        <v>165</v>
      </c>
      <c r="C97" s="24">
        <v>163.5</v>
      </c>
      <c r="D97" s="24">
        <v>162.5</v>
      </c>
      <c r="E97" s="24">
        <v>162.5</v>
      </c>
      <c r="F97" s="24">
        <v>159</v>
      </c>
      <c r="G97" s="24">
        <v>148</v>
      </c>
      <c r="H97" s="24"/>
      <c r="I97" s="24"/>
      <c r="J97" s="24"/>
      <c r="K97" s="24"/>
      <c r="L97" s="24"/>
      <c r="M97" s="24"/>
      <c r="N97" s="79">
        <f>VLOOKUP(A97,Platts!B:C,2,TRUE)</f>
        <v>175.5</v>
      </c>
      <c r="O97" s="76">
        <f t="shared" si="1"/>
        <v>0.92592592592592593</v>
      </c>
      <c r="P97" s="9"/>
      <c r="Q97" s="35"/>
    </row>
    <row r="98" spans="1:17" outlineLevel="1" x14ac:dyDescent="0.2">
      <c r="A98" s="22">
        <f>Platts!B716</f>
        <v>40687</v>
      </c>
      <c r="B98" s="24">
        <v>167</v>
      </c>
      <c r="C98" s="24">
        <v>165</v>
      </c>
      <c r="D98" s="24">
        <v>164</v>
      </c>
      <c r="E98" s="24">
        <v>164</v>
      </c>
      <c r="F98" s="24">
        <v>161</v>
      </c>
      <c r="G98" s="24">
        <v>148</v>
      </c>
      <c r="H98" s="24"/>
      <c r="I98" s="24"/>
      <c r="J98" s="24"/>
      <c r="K98" s="24"/>
      <c r="L98" s="24"/>
      <c r="M98" s="24"/>
      <c r="N98" s="79">
        <f>VLOOKUP(A98,Platts!B:C,2,TRUE)</f>
        <v>175</v>
      </c>
      <c r="O98" s="76">
        <f t="shared" si="1"/>
        <v>0.93714285714285717</v>
      </c>
      <c r="P98" s="9"/>
      <c r="Q98" s="35"/>
    </row>
    <row r="99" spans="1:17" outlineLevel="1" x14ac:dyDescent="0.2">
      <c r="A99" s="22">
        <f>Platts!B717</f>
        <v>40688</v>
      </c>
      <c r="B99" s="24">
        <v>170</v>
      </c>
      <c r="C99" s="24">
        <v>168</v>
      </c>
      <c r="D99" s="24">
        <v>167</v>
      </c>
      <c r="E99" s="24">
        <v>166</v>
      </c>
      <c r="F99" s="24">
        <v>162.5</v>
      </c>
      <c r="G99" s="24">
        <v>148</v>
      </c>
      <c r="H99" s="24"/>
      <c r="I99" s="24"/>
      <c r="J99" s="24"/>
      <c r="K99" s="24"/>
      <c r="L99" s="24"/>
      <c r="M99" s="24"/>
      <c r="N99" s="79">
        <f>VLOOKUP(A99,Platts!B:C,2,TRUE)</f>
        <v>174</v>
      </c>
      <c r="O99" s="76">
        <f t="shared" si="1"/>
        <v>0.95977011494252873</v>
      </c>
      <c r="P99" s="9"/>
      <c r="Q99" s="35"/>
    </row>
    <row r="100" spans="1:17" outlineLevel="1" x14ac:dyDescent="0.2">
      <c r="A100" s="22">
        <f>Platts!B718</f>
        <v>40689</v>
      </c>
      <c r="B100" s="24">
        <v>167.5</v>
      </c>
      <c r="C100" s="24">
        <v>165.5</v>
      </c>
      <c r="D100" s="24">
        <v>164.5</v>
      </c>
      <c r="E100" s="24">
        <v>163.5</v>
      </c>
      <c r="F100" s="24">
        <v>160.5</v>
      </c>
      <c r="G100" s="24">
        <v>148.5</v>
      </c>
      <c r="H100" s="24"/>
      <c r="I100" s="24"/>
      <c r="J100" s="24"/>
      <c r="K100" s="24"/>
      <c r="L100" s="24"/>
      <c r="M100" s="24"/>
      <c r="N100" s="79">
        <f>VLOOKUP(A100,Platts!B:C,2,TRUE)</f>
        <v>172.75</v>
      </c>
      <c r="O100" s="76">
        <f t="shared" si="1"/>
        <v>0.95224312590448623</v>
      </c>
      <c r="P100" s="9"/>
      <c r="Q100" s="35"/>
    </row>
    <row r="101" spans="1:17" outlineLevel="1" x14ac:dyDescent="0.2">
      <c r="A101" s="22">
        <f>Platts!B719</f>
        <v>40690</v>
      </c>
      <c r="B101" s="24">
        <v>167.5</v>
      </c>
      <c r="C101" s="24">
        <v>165.5</v>
      </c>
      <c r="D101" s="24">
        <v>164.5</v>
      </c>
      <c r="E101" s="24">
        <v>163.5</v>
      </c>
      <c r="F101" s="24">
        <v>160.5</v>
      </c>
      <c r="G101" s="24">
        <v>148.5</v>
      </c>
      <c r="H101" s="24"/>
      <c r="I101" s="24"/>
      <c r="J101" s="24"/>
      <c r="K101" s="24"/>
      <c r="L101" s="24"/>
      <c r="M101" s="24"/>
      <c r="N101" s="79">
        <f>VLOOKUP(A101,Platts!B:C,2,TRUE)</f>
        <v>172.75</v>
      </c>
      <c r="O101" s="76">
        <f t="shared" si="1"/>
        <v>0.95224312590448623</v>
      </c>
      <c r="P101" s="9"/>
      <c r="Q101" s="35"/>
    </row>
    <row r="102" spans="1:17" outlineLevel="1" x14ac:dyDescent="0.2">
      <c r="A102" s="22">
        <f>Platts!B720</f>
        <v>40693</v>
      </c>
      <c r="B102" s="24">
        <v>167.5</v>
      </c>
      <c r="C102" s="24">
        <v>165.5</v>
      </c>
      <c r="D102" s="24">
        <v>164.5</v>
      </c>
      <c r="E102" s="24">
        <v>163.5</v>
      </c>
      <c r="F102" s="24">
        <v>160.5</v>
      </c>
      <c r="G102" s="24">
        <v>148.5</v>
      </c>
      <c r="H102" s="24"/>
      <c r="I102" s="24"/>
      <c r="J102" s="24"/>
      <c r="K102" s="24"/>
      <c r="L102" s="24"/>
      <c r="M102" s="24"/>
      <c r="N102" s="79">
        <f>VLOOKUP(A102,Platts!B:C,2,TRUE)</f>
        <v>171.75</v>
      </c>
      <c r="O102" s="76">
        <f t="shared" si="1"/>
        <v>0.9577874818049491</v>
      </c>
      <c r="P102" s="9"/>
      <c r="Q102" s="35"/>
    </row>
    <row r="103" spans="1:17" outlineLevel="1" x14ac:dyDescent="0.2">
      <c r="A103" s="22">
        <f>Platts!B721</f>
        <v>40694</v>
      </c>
      <c r="B103" s="24">
        <v>171</v>
      </c>
      <c r="C103" s="24">
        <v>168</v>
      </c>
      <c r="D103" s="24">
        <v>167</v>
      </c>
      <c r="E103" s="24">
        <v>166</v>
      </c>
      <c r="F103" s="24">
        <v>163.5</v>
      </c>
      <c r="G103" s="24">
        <v>150.5</v>
      </c>
      <c r="H103" s="24"/>
      <c r="I103" s="24"/>
      <c r="J103" s="24"/>
      <c r="K103" s="24"/>
      <c r="L103" s="24"/>
      <c r="M103" s="24"/>
      <c r="N103" s="79">
        <f>VLOOKUP(A103,Platts!B:C,2,TRUE)</f>
        <v>171</v>
      </c>
      <c r="O103" s="76">
        <f t="shared" si="1"/>
        <v>0.97660818713450293</v>
      </c>
      <c r="P103" s="9"/>
      <c r="Q103" s="35"/>
    </row>
    <row r="104" spans="1:17" outlineLevel="1" x14ac:dyDescent="0.2">
      <c r="A104" s="22">
        <f>Platts!B722</f>
        <v>40695</v>
      </c>
      <c r="B104" s="24">
        <v>166</v>
      </c>
      <c r="C104" s="24">
        <v>166</v>
      </c>
      <c r="D104" s="24">
        <v>165</v>
      </c>
      <c r="E104" s="24">
        <v>168</v>
      </c>
      <c r="F104" s="24">
        <v>165</v>
      </c>
      <c r="G104" s="24">
        <v>151</v>
      </c>
      <c r="H104" s="24"/>
      <c r="I104" s="24"/>
      <c r="J104" s="24"/>
      <c r="K104" s="24"/>
      <c r="L104" s="24"/>
      <c r="M104" s="24"/>
      <c r="N104" s="79">
        <f>VLOOKUP(A104,Platts!B:C,2,TRUE)</f>
        <v>171</v>
      </c>
      <c r="O104" s="76">
        <f t="shared" si="1"/>
        <v>0.96491228070175439</v>
      </c>
      <c r="P104" s="9"/>
      <c r="Q104" s="35"/>
    </row>
    <row r="105" spans="1:17" outlineLevel="1" x14ac:dyDescent="0.2">
      <c r="A105" s="22">
        <f>Platts!B723</f>
        <v>40696</v>
      </c>
      <c r="B105" s="24">
        <v>167</v>
      </c>
      <c r="C105" s="24">
        <v>166</v>
      </c>
      <c r="D105" s="24">
        <v>165</v>
      </c>
      <c r="E105" s="24">
        <v>167</v>
      </c>
      <c r="F105" s="24">
        <v>165</v>
      </c>
      <c r="G105" s="24">
        <v>151</v>
      </c>
      <c r="H105" s="24"/>
      <c r="I105" s="24"/>
      <c r="J105" s="24"/>
      <c r="K105" s="24"/>
      <c r="L105" s="24"/>
      <c r="M105" s="24"/>
      <c r="N105" s="79">
        <f>VLOOKUP(A105,Platts!B:C,2,TRUE)</f>
        <v>171</v>
      </c>
      <c r="O105" s="76">
        <f t="shared" si="1"/>
        <v>0.96491228070175439</v>
      </c>
      <c r="P105" s="9"/>
      <c r="Q105" s="35"/>
    </row>
    <row r="106" spans="1:17" outlineLevel="1" x14ac:dyDescent="0.2">
      <c r="A106" s="22">
        <f>Platts!B724</f>
        <v>40697</v>
      </c>
      <c r="B106" s="24">
        <v>167</v>
      </c>
      <c r="C106" s="24">
        <v>166.5</v>
      </c>
      <c r="D106" s="24">
        <v>165.5</v>
      </c>
      <c r="E106" s="24">
        <v>166.5</v>
      </c>
      <c r="F106" s="24">
        <v>164</v>
      </c>
      <c r="G106" s="24">
        <v>151</v>
      </c>
      <c r="H106" s="24"/>
      <c r="I106" s="24"/>
      <c r="J106" s="24"/>
      <c r="K106" s="24"/>
      <c r="L106" s="24"/>
      <c r="M106" s="24"/>
      <c r="N106" s="79">
        <f>VLOOKUP(A106,Platts!B:C,2,TRUE)</f>
        <v>171.75</v>
      </c>
      <c r="O106" s="76">
        <f t="shared" si="1"/>
        <v>0.96360989810771469</v>
      </c>
      <c r="P106" s="9"/>
      <c r="Q106" s="35"/>
    </row>
    <row r="107" spans="1:17" outlineLevel="1" x14ac:dyDescent="0.2">
      <c r="A107" s="22">
        <f>Platts!B725</f>
        <v>40700</v>
      </c>
      <c r="B107" s="24">
        <v>171.5</v>
      </c>
      <c r="C107" s="24">
        <v>170.5</v>
      </c>
      <c r="D107" s="24">
        <v>169.5</v>
      </c>
      <c r="E107" s="24">
        <v>170.5</v>
      </c>
      <c r="F107" s="24">
        <v>167</v>
      </c>
      <c r="G107" s="24">
        <v>156</v>
      </c>
      <c r="H107" s="24"/>
      <c r="I107" s="24"/>
      <c r="J107" s="24"/>
      <c r="K107" s="24"/>
      <c r="L107" s="24"/>
      <c r="M107" s="24"/>
      <c r="N107" s="79">
        <f>VLOOKUP(A107,Platts!B:C,2,TRUE)</f>
        <v>171.75</v>
      </c>
      <c r="O107" s="76">
        <f t="shared" si="1"/>
        <v>0.98689956331877726</v>
      </c>
      <c r="P107" s="9"/>
      <c r="Q107" s="35"/>
    </row>
    <row r="108" spans="1:17" outlineLevel="1" x14ac:dyDescent="0.2">
      <c r="A108" s="22">
        <f>Platts!B726</f>
        <v>40701</v>
      </c>
      <c r="B108" s="24">
        <v>173.5</v>
      </c>
      <c r="C108" s="24">
        <v>173</v>
      </c>
      <c r="D108" s="24">
        <v>172.5</v>
      </c>
      <c r="E108" s="24">
        <v>173</v>
      </c>
      <c r="F108" s="24">
        <v>169</v>
      </c>
      <c r="G108" s="24">
        <v>159</v>
      </c>
      <c r="H108" s="24"/>
      <c r="I108" s="24"/>
      <c r="J108" s="24"/>
      <c r="K108" s="24"/>
      <c r="L108" s="24"/>
      <c r="M108" s="24"/>
      <c r="N108" s="79">
        <f>VLOOKUP(A108,Platts!B:C,2,TRUE)</f>
        <v>172.75</v>
      </c>
      <c r="O108" s="76">
        <f t="shared" si="1"/>
        <v>0.9985528219971056</v>
      </c>
      <c r="P108" s="9"/>
      <c r="Q108" s="35"/>
    </row>
    <row r="109" spans="1:17" outlineLevel="1" x14ac:dyDescent="0.2">
      <c r="A109" s="22">
        <f>Platts!B727</f>
        <v>40702</v>
      </c>
      <c r="B109" s="24">
        <v>172</v>
      </c>
      <c r="C109" s="24">
        <v>171.5</v>
      </c>
      <c r="D109" s="24">
        <v>171</v>
      </c>
      <c r="E109" s="24">
        <v>172</v>
      </c>
      <c r="F109" s="24">
        <v>169</v>
      </c>
      <c r="G109" s="24">
        <v>159</v>
      </c>
      <c r="H109" s="24"/>
      <c r="I109" s="24"/>
      <c r="J109" s="24"/>
      <c r="K109" s="24"/>
      <c r="L109" s="24"/>
      <c r="M109" s="24"/>
      <c r="N109" s="79">
        <f>VLOOKUP(A109,Platts!B:C,2,TRUE)</f>
        <v>173.75</v>
      </c>
      <c r="O109" s="76">
        <f t="shared" si="1"/>
        <v>0.98417266187050356</v>
      </c>
      <c r="P109" s="9"/>
      <c r="Q109" s="35"/>
    </row>
    <row r="110" spans="1:17" outlineLevel="1" x14ac:dyDescent="0.2">
      <c r="A110" s="22">
        <f>Platts!B728</f>
        <v>40703</v>
      </c>
      <c r="B110" s="24">
        <v>173</v>
      </c>
      <c r="C110" s="24">
        <v>172.5</v>
      </c>
      <c r="D110" s="24">
        <v>172</v>
      </c>
      <c r="E110" s="24">
        <v>172.5</v>
      </c>
      <c r="F110" s="24">
        <v>169.5</v>
      </c>
      <c r="G110" s="24">
        <v>159</v>
      </c>
      <c r="H110" s="24"/>
      <c r="I110" s="24"/>
      <c r="J110" s="24"/>
      <c r="K110" s="24"/>
      <c r="L110" s="24"/>
      <c r="M110" s="24"/>
      <c r="N110" s="79">
        <f>VLOOKUP(A110,Platts!B:C,2,TRUE)</f>
        <v>173.75</v>
      </c>
      <c r="O110" s="76">
        <f t="shared" si="1"/>
        <v>0.98992805755395685</v>
      </c>
      <c r="P110" s="9"/>
      <c r="Q110" s="35"/>
    </row>
    <row r="111" spans="1:17" outlineLevel="1" x14ac:dyDescent="0.2">
      <c r="A111" s="22">
        <f>Platts!B729</f>
        <v>40704</v>
      </c>
      <c r="B111" s="24">
        <v>171</v>
      </c>
      <c r="C111" s="24">
        <v>171</v>
      </c>
      <c r="D111" s="24">
        <v>171</v>
      </c>
      <c r="E111" s="24">
        <v>171.5</v>
      </c>
      <c r="F111" s="24">
        <v>168.5</v>
      </c>
      <c r="G111" s="24">
        <v>158.5</v>
      </c>
      <c r="H111" s="24"/>
      <c r="I111" s="24"/>
      <c r="J111" s="24"/>
      <c r="K111" s="24"/>
      <c r="L111" s="24"/>
      <c r="M111" s="24"/>
      <c r="N111" s="79">
        <f>VLOOKUP(A111,Platts!B:C,2,TRUE)</f>
        <v>174</v>
      </c>
      <c r="O111" s="76">
        <f t="shared" si="1"/>
        <v>0.98275862068965514</v>
      </c>
      <c r="P111" s="9"/>
      <c r="Q111" s="35"/>
    </row>
    <row r="112" spans="1:17" outlineLevel="1" x14ac:dyDescent="0.2">
      <c r="A112" s="22">
        <f>Platts!B730</f>
        <v>40707</v>
      </c>
      <c r="B112" s="24">
        <v>171</v>
      </c>
      <c r="C112" s="24">
        <v>168.5</v>
      </c>
      <c r="D112" s="24">
        <v>167.5</v>
      </c>
      <c r="E112" s="24">
        <v>169</v>
      </c>
      <c r="F112" s="24">
        <v>168</v>
      </c>
      <c r="G112" s="24">
        <v>158</v>
      </c>
      <c r="H112" s="24"/>
      <c r="I112" s="24"/>
      <c r="J112" s="24"/>
      <c r="K112" s="24"/>
      <c r="L112" s="24"/>
      <c r="M112" s="24"/>
      <c r="N112" s="79">
        <f>VLOOKUP(A112,Platts!B:C,2,TRUE)</f>
        <v>175.25</v>
      </c>
      <c r="O112" s="76">
        <f t="shared" si="1"/>
        <v>0.9557774607703281</v>
      </c>
      <c r="P112" s="9"/>
      <c r="Q112" s="35"/>
    </row>
    <row r="113" spans="1:17" outlineLevel="1" x14ac:dyDescent="0.2">
      <c r="A113" s="22">
        <f>Platts!B731</f>
        <v>40708</v>
      </c>
      <c r="B113" s="24">
        <v>171.5</v>
      </c>
      <c r="C113" s="24">
        <v>169</v>
      </c>
      <c r="D113" s="24">
        <v>168</v>
      </c>
      <c r="E113" s="24">
        <v>169.5</v>
      </c>
      <c r="F113" s="24">
        <v>168.5</v>
      </c>
      <c r="G113" s="24">
        <v>158</v>
      </c>
      <c r="H113" s="24"/>
      <c r="I113" s="24"/>
      <c r="J113" s="24"/>
      <c r="K113" s="24"/>
      <c r="L113" s="24"/>
      <c r="M113" s="24"/>
      <c r="N113" s="79">
        <f>VLOOKUP(A113,Platts!B:C,2,TRUE)</f>
        <v>175.25</v>
      </c>
      <c r="O113" s="76">
        <f t="shared" si="1"/>
        <v>0.95863052781740365</v>
      </c>
      <c r="P113" s="9"/>
      <c r="Q113" s="35"/>
    </row>
    <row r="114" spans="1:17" outlineLevel="1" x14ac:dyDescent="0.2">
      <c r="A114" s="22">
        <f>Platts!B732</f>
        <v>40709</v>
      </c>
      <c r="B114" s="24">
        <v>171</v>
      </c>
      <c r="C114" s="24">
        <v>168.5</v>
      </c>
      <c r="D114" s="24">
        <v>167.5</v>
      </c>
      <c r="E114" s="24">
        <v>169</v>
      </c>
      <c r="F114" s="24">
        <v>167.75</v>
      </c>
      <c r="G114" s="24">
        <v>158</v>
      </c>
      <c r="H114" s="24"/>
      <c r="I114" s="24"/>
      <c r="J114" s="24"/>
      <c r="K114" s="24"/>
      <c r="L114" s="24"/>
      <c r="M114" s="24"/>
      <c r="N114" s="79">
        <f>VLOOKUP(A114,Platts!B:C,2,TRUE)</f>
        <v>175</v>
      </c>
      <c r="O114" s="76">
        <f t="shared" si="1"/>
        <v>0.95714285714285718</v>
      </c>
      <c r="P114" s="9"/>
      <c r="Q114" s="35"/>
    </row>
    <row r="115" spans="1:17" outlineLevel="1" x14ac:dyDescent="0.2">
      <c r="A115" s="22">
        <f>Platts!B733</f>
        <v>40710</v>
      </c>
      <c r="B115" s="24">
        <v>166</v>
      </c>
      <c r="C115" s="24">
        <v>165</v>
      </c>
      <c r="D115" s="24">
        <v>164</v>
      </c>
      <c r="E115" s="24">
        <v>165</v>
      </c>
      <c r="F115" s="24">
        <v>164</v>
      </c>
      <c r="G115" s="24">
        <v>157</v>
      </c>
      <c r="H115" s="24"/>
      <c r="I115" s="24"/>
      <c r="J115" s="24"/>
      <c r="K115" s="24"/>
      <c r="L115" s="24"/>
      <c r="M115" s="24"/>
      <c r="N115" s="79">
        <f>VLOOKUP(A115,Platts!B:C,2,TRUE)</f>
        <v>175</v>
      </c>
      <c r="O115" s="76">
        <f t="shared" si="1"/>
        <v>0.93714285714285717</v>
      </c>
      <c r="P115" s="9"/>
      <c r="Q115" s="35"/>
    </row>
    <row r="116" spans="1:17" outlineLevel="1" x14ac:dyDescent="0.2">
      <c r="A116" s="22">
        <f>Platts!B734</f>
        <v>40711</v>
      </c>
      <c r="B116" s="24">
        <v>166</v>
      </c>
      <c r="C116" s="24">
        <v>165</v>
      </c>
      <c r="D116" s="24">
        <v>164</v>
      </c>
      <c r="E116" s="24">
        <v>165</v>
      </c>
      <c r="F116" s="24">
        <v>164</v>
      </c>
      <c r="G116" s="24">
        <v>157</v>
      </c>
      <c r="H116" s="24"/>
      <c r="I116" s="24"/>
      <c r="J116" s="24"/>
      <c r="K116" s="24"/>
      <c r="L116" s="24"/>
      <c r="M116" s="24"/>
      <c r="N116" s="79">
        <f>VLOOKUP(A116,Platts!B:C,2,TRUE)</f>
        <v>175</v>
      </c>
      <c r="O116" s="76">
        <f t="shared" si="1"/>
        <v>0.93714285714285717</v>
      </c>
      <c r="P116" s="9"/>
      <c r="Q116" s="35"/>
    </row>
    <row r="117" spans="1:17" outlineLevel="1" x14ac:dyDescent="0.2">
      <c r="A117" s="22">
        <f>Platts!B735</f>
        <v>40714</v>
      </c>
      <c r="B117" s="24">
        <v>164</v>
      </c>
      <c r="C117" s="24">
        <v>163</v>
      </c>
      <c r="D117" s="24">
        <v>162</v>
      </c>
      <c r="E117" s="24">
        <v>163</v>
      </c>
      <c r="F117" s="24">
        <v>162</v>
      </c>
      <c r="G117" s="24">
        <v>155.5</v>
      </c>
      <c r="H117" s="24"/>
      <c r="I117" s="24"/>
      <c r="J117" s="24"/>
      <c r="K117" s="24"/>
      <c r="L117" s="24"/>
      <c r="M117" s="24"/>
      <c r="N117" s="79">
        <f>VLOOKUP(A117,Platts!B:C,2,TRUE)</f>
        <v>173.75</v>
      </c>
      <c r="O117" s="76">
        <f t="shared" si="1"/>
        <v>0.9323741007194245</v>
      </c>
      <c r="P117" s="9"/>
      <c r="Q117" s="35"/>
    </row>
    <row r="118" spans="1:17" outlineLevel="1" x14ac:dyDescent="0.2">
      <c r="A118" s="22">
        <f>Platts!B736</f>
        <v>40715</v>
      </c>
      <c r="B118" s="24">
        <v>164</v>
      </c>
      <c r="C118" s="24">
        <v>163</v>
      </c>
      <c r="D118" s="24">
        <v>162</v>
      </c>
      <c r="E118" s="24">
        <v>163</v>
      </c>
      <c r="F118" s="24">
        <v>162</v>
      </c>
      <c r="G118" s="24">
        <v>155.5</v>
      </c>
      <c r="H118" s="24"/>
      <c r="I118" s="24"/>
      <c r="J118" s="24"/>
      <c r="K118" s="24"/>
      <c r="L118" s="24"/>
      <c r="M118" s="24"/>
      <c r="N118" s="79">
        <f>VLOOKUP(A118,Platts!B:C,2,TRUE)</f>
        <v>172</v>
      </c>
      <c r="O118" s="76">
        <f t="shared" si="1"/>
        <v>0.94186046511627908</v>
      </c>
      <c r="P118" s="9"/>
      <c r="Q118" s="35"/>
    </row>
    <row r="119" spans="1:17" outlineLevel="1" x14ac:dyDescent="0.2">
      <c r="A119" s="22">
        <f>Platts!B737</f>
        <v>40716</v>
      </c>
      <c r="B119" s="24">
        <v>164</v>
      </c>
      <c r="C119" s="24">
        <v>163</v>
      </c>
      <c r="D119" s="24">
        <v>162</v>
      </c>
      <c r="E119" s="24">
        <v>163</v>
      </c>
      <c r="F119" s="24">
        <v>162</v>
      </c>
      <c r="G119" s="24">
        <v>155.5</v>
      </c>
      <c r="H119" s="24"/>
      <c r="I119" s="24"/>
      <c r="J119" s="24"/>
      <c r="K119" s="24"/>
      <c r="L119" s="24"/>
      <c r="M119" s="24"/>
      <c r="N119" s="79">
        <f>VLOOKUP(A119,Platts!B:C,2,TRUE)</f>
        <v>171.5</v>
      </c>
      <c r="O119" s="76">
        <f t="shared" si="1"/>
        <v>0.94460641399416911</v>
      </c>
      <c r="P119" s="9"/>
      <c r="Q119" s="35"/>
    </row>
    <row r="120" spans="1:17" outlineLevel="1" x14ac:dyDescent="0.2">
      <c r="A120" s="22">
        <f>Platts!B738</f>
        <v>40717</v>
      </c>
      <c r="B120" s="24">
        <v>166</v>
      </c>
      <c r="C120" s="24">
        <v>165.5</v>
      </c>
      <c r="D120" s="24">
        <v>165</v>
      </c>
      <c r="E120" s="24">
        <v>165.5</v>
      </c>
      <c r="F120" s="24">
        <v>164.5</v>
      </c>
      <c r="G120" s="24">
        <v>156.25</v>
      </c>
      <c r="H120" s="24"/>
      <c r="I120" s="24"/>
      <c r="J120" s="24"/>
      <c r="K120" s="24"/>
      <c r="L120" s="24"/>
      <c r="M120" s="24"/>
      <c r="N120" s="79">
        <f>VLOOKUP(A120,Platts!B:C,2,TRUE)</f>
        <v>170.75</v>
      </c>
      <c r="O120" s="76">
        <f t="shared" si="1"/>
        <v>0.96632503660322111</v>
      </c>
      <c r="P120" s="9"/>
      <c r="Q120" s="35"/>
    </row>
    <row r="121" spans="1:17" outlineLevel="1" x14ac:dyDescent="0.2">
      <c r="A121" s="22">
        <f>Platts!B739</f>
        <v>40718</v>
      </c>
      <c r="B121" s="24">
        <v>164.5</v>
      </c>
      <c r="C121" s="24">
        <v>163.5</v>
      </c>
      <c r="D121" s="24">
        <v>163</v>
      </c>
      <c r="E121" s="24">
        <v>163.5</v>
      </c>
      <c r="F121" s="24">
        <v>162.5</v>
      </c>
      <c r="G121" s="24">
        <v>154.25</v>
      </c>
      <c r="H121" s="24"/>
      <c r="I121" s="24"/>
      <c r="J121" s="24"/>
      <c r="K121" s="24"/>
      <c r="L121" s="24"/>
      <c r="M121" s="24"/>
      <c r="N121" s="79">
        <f>VLOOKUP(A121,Platts!B:C,2,TRUE)</f>
        <v>170.5</v>
      </c>
      <c r="O121" s="76">
        <f t="shared" si="1"/>
        <v>0.95601173020527863</v>
      </c>
      <c r="P121" s="9"/>
      <c r="Q121" s="35"/>
    </row>
    <row r="122" spans="1:17" outlineLevel="1" x14ac:dyDescent="0.2">
      <c r="A122" s="22">
        <f>Platts!B740</f>
        <v>40721</v>
      </c>
      <c r="B122" s="24">
        <v>164</v>
      </c>
      <c r="C122" s="24">
        <v>163</v>
      </c>
      <c r="D122" s="24">
        <v>162</v>
      </c>
      <c r="E122" s="24">
        <v>163</v>
      </c>
      <c r="F122" s="24">
        <v>161</v>
      </c>
      <c r="G122" s="24">
        <v>154</v>
      </c>
      <c r="H122" s="24"/>
      <c r="I122" s="24"/>
      <c r="J122" s="24"/>
      <c r="K122" s="24"/>
      <c r="L122" s="24"/>
      <c r="M122" s="24"/>
      <c r="N122" s="79">
        <f>VLOOKUP(A122,Platts!B:C,2,TRUE)</f>
        <v>171.5</v>
      </c>
      <c r="O122" s="76">
        <f t="shared" si="1"/>
        <v>0.94460641399416911</v>
      </c>
      <c r="P122" s="9"/>
      <c r="Q122" s="35"/>
    </row>
    <row r="123" spans="1:17" outlineLevel="1" x14ac:dyDescent="0.2">
      <c r="A123" s="22">
        <f>Platts!B741</f>
        <v>40722</v>
      </c>
      <c r="B123" s="24">
        <v>163.5</v>
      </c>
      <c r="C123" s="24">
        <v>162.25</v>
      </c>
      <c r="D123" s="24">
        <v>161</v>
      </c>
      <c r="E123" s="24">
        <v>162.25</v>
      </c>
      <c r="F123" s="24">
        <v>160.25</v>
      </c>
      <c r="G123" s="24">
        <v>153.5</v>
      </c>
      <c r="H123" s="24"/>
      <c r="I123" s="24"/>
      <c r="J123" s="24"/>
      <c r="K123" s="24"/>
      <c r="L123" s="24"/>
      <c r="M123" s="24"/>
      <c r="N123" s="79">
        <f>VLOOKUP(A123,Platts!B:C,2,TRUE)</f>
        <v>171.5</v>
      </c>
      <c r="O123" s="76">
        <f t="shared" si="1"/>
        <v>0.93877551020408168</v>
      </c>
      <c r="P123" s="9"/>
      <c r="Q123" s="35"/>
    </row>
    <row r="124" spans="1:17" outlineLevel="1" x14ac:dyDescent="0.2">
      <c r="A124" s="22">
        <f>Platts!B742</f>
        <v>40723</v>
      </c>
      <c r="B124" s="24">
        <v>167</v>
      </c>
      <c r="C124" s="24">
        <v>165</v>
      </c>
      <c r="D124" s="24">
        <v>164.5</v>
      </c>
      <c r="E124" s="24">
        <v>165.5</v>
      </c>
      <c r="F124" s="24">
        <v>163</v>
      </c>
      <c r="G124" s="24">
        <v>153</v>
      </c>
      <c r="H124" s="24"/>
      <c r="I124" s="24"/>
      <c r="J124" s="24"/>
      <c r="K124" s="24"/>
      <c r="L124" s="24"/>
      <c r="M124" s="24"/>
      <c r="N124" s="79">
        <f>VLOOKUP(A124,Platts!B:C,2,TRUE)</f>
        <v>170.75</v>
      </c>
      <c r="O124" s="76">
        <f t="shared" si="1"/>
        <v>0.96339677891654463</v>
      </c>
      <c r="P124" s="9"/>
      <c r="Q124" s="35"/>
    </row>
    <row r="125" spans="1:17" outlineLevel="1" x14ac:dyDescent="0.2">
      <c r="A125" s="22">
        <f>Platts!B743</f>
        <v>40724</v>
      </c>
      <c r="B125" s="24">
        <v>164.5</v>
      </c>
      <c r="C125" s="24">
        <v>162.5</v>
      </c>
      <c r="D125" s="24">
        <v>162</v>
      </c>
      <c r="E125" s="24">
        <v>163</v>
      </c>
      <c r="F125" s="24">
        <v>161</v>
      </c>
      <c r="G125" s="24">
        <v>152</v>
      </c>
      <c r="H125" s="24"/>
      <c r="I125" s="24"/>
      <c r="J125" s="24"/>
      <c r="K125" s="24"/>
      <c r="L125" s="24"/>
      <c r="M125" s="24"/>
      <c r="N125" s="79">
        <f>VLOOKUP(A125,Platts!B:C,2,TRUE)</f>
        <v>170.75</v>
      </c>
      <c r="O125" s="76">
        <f t="shared" si="1"/>
        <v>0.94875549048316254</v>
      </c>
      <c r="P125" s="9"/>
      <c r="Q125" s="35"/>
    </row>
    <row r="126" spans="1:17" outlineLevel="1" x14ac:dyDescent="0.2">
      <c r="A126" s="22">
        <f>Platts!B744</f>
        <v>40725</v>
      </c>
      <c r="B126" s="24">
        <v>162</v>
      </c>
      <c r="C126" s="24">
        <v>161.5</v>
      </c>
      <c r="D126" s="24">
        <v>161</v>
      </c>
      <c r="E126" s="24">
        <v>161</v>
      </c>
      <c r="F126" s="24">
        <v>158</v>
      </c>
      <c r="G126" s="24">
        <v>152</v>
      </c>
      <c r="H126" s="24"/>
      <c r="I126" s="24"/>
      <c r="J126" s="24"/>
      <c r="K126" s="24"/>
      <c r="L126" s="24"/>
      <c r="M126" s="24"/>
      <c r="N126" s="79">
        <f>VLOOKUP(A126,Platts!B:C,2,TRUE)</f>
        <v>171.5</v>
      </c>
      <c r="O126" s="76">
        <f t="shared" si="1"/>
        <v>0.93877551020408168</v>
      </c>
      <c r="P126" s="9"/>
      <c r="Q126" s="35"/>
    </row>
    <row r="127" spans="1:17" outlineLevel="1" x14ac:dyDescent="0.2">
      <c r="A127" s="22">
        <f>Platts!B745</f>
        <v>40728</v>
      </c>
      <c r="B127" s="24">
        <v>162</v>
      </c>
      <c r="C127" s="24">
        <v>161.5</v>
      </c>
      <c r="D127" s="24">
        <v>161</v>
      </c>
      <c r="E127" s="24">
        <v>161</v>
      </c>
      <c r="F127" s="24">
        <v>158</v>
      </c>
      <c r="G127" s="24">
        <v>152</v>
      </c>
      <c r="H127" s="24"/>
      <c r="I127" s="24"/>
      <c r="J127" s="24"/>
      <c r="K127" s="24"/>
      <c r="L127" s="24"/>
      <c r="M127" s="24"/>
      <c r="N127" s="79">
        <f>VLOOKUP(A127,Platts!B:C,2,TRUE)</f>
        <v>171.5</v>
      </c>
      <c r="O127" s="76">
        <f t="shared" si="1"/>
        <v>0.93877551020408168</v>
      </c>
      <c r="P127" s="9"/>
      <c r="Q127" s="35"/>
    </row>
    <row r="128" spans="1:17" outlineLevel="1" x14ac:dyDescent="0.2">
      <c r="A128" s="22">
        <f>Platts!B746</f>
        <v>40729</v>
      </c>
      <c r="B128" s="24">
        <v>169</v>
      </c>
      <c r="C128" s="24">
        <v>168.5</v>
      </c>
      <c r="D128" s="24">
        <v>168</v>
      </c>
      <c r="E128" s="24">
        <v>167</v>
      </c>
      <c r="F128" s="24">
        <v>162.5</v>
      </c>
      <c r="G128" s="24">
        <v>154</v>
      </c>
      <c r="H128" s="24"/>
      <c r="I128" s="24"/>
      <c r="J128" s="24"/>
      <c r="K128" s="24"/>
      <c r="L128" s="24"/>
      <c r="M128" s="24"/>
      <c r="N128" s="79">
        <f>VLOOKUP(A128,Platts!B:C,2,TRUE)</f>
        <v>173</v>
      </c>
      <c r="O128" s="76">
        <f t="shared" si="1"/>
        <v>0.97109826589595372</v>
      </c>
      <c r="P128" s="9"/>
      <c r="Q128" s="35"/>
    </row>
    <row r="129" spans="1:17" outlineLevel="1" x14ac:dyDescent="0.2">
      <c r="A129" s="22">
        <f>Platts!B747</f>
        <v>40730</v>
      </c>
      <c r="B129" s="24">
        <v>169</v>
      </c>
      <c r="C129" s="24">
        <v>168</v>
      </c>
      <c r="D129" s="24">
        <v>167.5</v>
      </c>
      <c r="E129" s="24">
        <v>167.5</v>
      </c>
      <c r="F129" s="24">
        <v>162.5</v>
      </c>
      <c r="G129" s="24">
        <v>157</v>
      </c>
      <c r="H129" s="24"/>
      <c r="I129" s="24"/>
      <c r="J129" s="24"/>
      <c r="K129" s="24"/>
      <c r="L129" s="24"/>
      <c r="M129" s="24"/>
      <c r="N129" s="79">
        <f>VLOOKUP(A129,Platts!B:C,2,TRUE)</f>
        <v>174</v>
      </c>
      <c r="O129" s="76">
        <f t="shared" si="1"/>
        <v>0.96264367816091956</v>
      </c>
      <c r="P129" s="9"/>
      <c r="Q129" s="35"/>
    </row>
    <row r="130" spans="1:17" outlineLevel="1" x14ac:dyDescent="0.2">
      <c r="A130" s="22">
        <f>Platts!B748</f>
        <v>40731</v>
      </c>
      <c r="B130" s="24">
        <v>168</v>
      </c>
      <c r="C130" s="24">
        <v>167</v>
      </c>
      <c r="D130" s="24">
        <v>166.5</v>
      </c>
      <c r="E130" s="24">
        <v>166.5</v>
      </c>
      <c r="F130" s="24">
        <v>162</v>
      </c>
      <c r="G130" s="24">
        <v>156.5</v>
      </c>
      <c r="H130" s="24"/>
      <c r="I130" s="24"/>
      <c r="J130" s="24"/>
      <c r="K130" s="24"/>
      <c r="L130" s="24"/>
      <c r="M130" s="24"/>
      <c r="N130" s="79">
        <f>VLOOKUP(A130,Platts!B:C,2,TRUE)</f>
        <v>174</v>
      </c>
      <c r="O130" s="76">
        <f t="shared" ref="O130:O193" si="2">+D130/N130</f>
        <v>0.9568965517241379</v>
      </c>
      <c r="P130" s="9"/>
      <c r="Q130" s="35"/>
    </row>
    <row r="131" spans="1:17" outlineLevel="1" x14ac:dyDescent="0.2">
      <c r="A131" s="22">
        <f>Platts!B749</f>
        <v>40732</v>
      </c>
      <c r="B131" s="24">
        <v>167</v>
      </c>
      <c r="C131" s="24">
        <v>166</v>
      </c>
      <c r="D131" s="24">
        <v>165.5</v>
      </c>
      <c r="E131" s="24">
        <v>165.5</v>
      </c>
      <c r="F131" s="24">
        <v>161</v>
      </c>
      <c r="G131" s="24">
        <v>155</v>
      </c>
      <c r="H131" s="24"/>
      <c r="I131" s="24"/>
      <c r="J131" s="24"/>
      <c r="K131" s="24"/>
      <c r="L131" s="24"/>
      <c r="M131" s="24"/>
      <c r="N131" s="79">
        <f>VLOOKUP(A131,Platts!B:C,2,TRUE)</f>
        <v>174</v>
      </c>
      <c r="O131" s="76">
        <f t="shared" si="2"/>
        <v>0.95114942528735635</v>
      </c>
      <c r="P131" s="9"/>
      <c r="Q131" s="35"/>
    </row>
    <row r="132" spans="1:17" outlineLevel="1" x14ac:dyDescent="0.2">
      <c r="A132" s="22">
        <f>Platts!B750</f>
        <v>40735</v>
      </c>
      <c r="B132" s="24">
        <v>167.5</v>
      </c>
      <c r="C132" s="24">
        <v>166.5</v>
      </c>
      <c r="D132" s="24">
        <v>166</v>
      </c>
      <c r="E132" s="24">
        <v>165.5</v>
      </c>
      <c r="F132" s="24">
        <v>161</v>
      </c>
      <c r="G132" s="24">
        <v>155</v>
      </c>
      <c r="H132" s="24"/>
      <c r="I132" s="24"/>
      <c r="J132" s="24"/>
      <c r="K132" s="24"/>
      <c r="L132" s="24"/>
      <c r="M132" s="24"/>
      <c r="N132" s="79">
        <f>VLOOKUP(A132,Platts!B:C,2,TRUE)</f>
        <v>174</v>
      </c>
      <c r="O132" s="76">
        <f t="shared" si="2"/>
        <v>0.95402298850574707</v>
      </c>
      <c r="P132" s="9"/>
      <c r="Q132" s="35"/>
    </row>
    <row r="133" spans="1:17" outlineLevel="1" x14ac:dyDescent="0.2">
      <c r="A133" s="22">
        <f>Platts!B751</f>
        <v>40736</v>
      </c>
      <c r="B133" s="24">
        <v>170</v>
      </c>
      <c r="C133" s="24">
        <v>169</v>
      </c>
      <c r="D133" s="24">
        <v>168</v>
      </c>
      <c r="E133" s="24">
        <v>167.5</v>
      </c>
      <c r="F133" s="24">
        <v>163</v>
      </c>
      <c r="G133" s="24">
        <v>157</v>
      </c>
      <c r="H133" s="24"/>
      <c r="I133" s="24"/>
      <c r="J133" s="24"/>
      <c r="K133" s="24"/>
      <c r="L133" s="24"/>
      <c r="M133" s="24"/>
      <c r="N133" s="79">
        <f>VLOOKUP(A133,Platts!B:C,2,TRUE)</f>
        <v>175.25</v>
      </c>
      <c r="O133" s="76">
        <f t="shared" si="2"/>
        <v>0.95863052781740365</v>
      </c>
      <c r="P133" s="9"/>
      <c r="Q133" s="35"/>
    </row>
    <row r="134" spans="1:17" outlineLevel="1" x14ac:dyDescent="0.2">
      <c r="A134" s="22">
        <f>Platts!B752</f>
        <v>40737</v>
      </c>
      <c r="B134" s="24">
        <v>172</v>
      </c>
      <c r="C134" s="24">
        <v>171</v>
      </c>
      <c r="D134" s="24">
        <v>170</v>
      </c>
      <c r="E134" s="24">
        <v>170</v>
      </c>
      <c r="F134" s="24">
        <v>164.5</v>
      </c>
      <c r="G134" s="24">
        <v>158.5</v>
      </c>
      <c r="H134" s="24"/>
      <c r="I134" s="24"/>
      <c r="J134" s="24"/>
      <c r="K134" s="24"/>
      <c r="L134" s="24"/>
      <c r="M134" s="24"/>
      <c r="N134" s="79">
        <f>VLOOKUP(A134,Platts!B:C,2,TRUE)</f>
        <v>175.75</v>
      </c>
      <c r="O134" s="76">
        <f t="shared" si="2"/>
        <v>0.96728307254623047</v>
      </c>
      <c r="P134" s="9"/>
      <c r="Q134" s="35"/>
    </row>
    <row r="135" spans="1:17" outlineLevel="1" x14ac:dyDescent="0.2">
      <c r="A135" s="22">
        <f>Platts!B753</f>
        <v>40738</v>
      </c>
      <c r="B135" s="24">
        <v>169.5</v>
      </c>
      <c r="C135" s="24">
        <v>168.5</v>
      </c>
      <c r="D135" s="24">
        <v>168.5</v>
      </c>
      <c r="E135" s="24">
        <v>168.5</v>
      </c>
      <c r="F135" s="24">
        <v>163.5</v>
      </c>
      <c r="G135" s="24">
        <v>158.5</v>
      </c>
      <c r="H135" s="24"/>
      <c r="I135" s="24"/>
      <c r="J135" s="24"/>
      <c r="K135" s="24"/>
      <c r="L135" s="24"/>
      <c r="M135" s="24"/>
      <c r="N135" s="79">
        <f>VLOOKUP(A135,Platts!B:C,2,TRUE)</f>
        <v>176.25</v>
      </c>
      <c r="O135" s="76">
        <f t="shared" si="2"/>
        <v>0.95602836879432629</v>
      </c>
      <c r="P135" s="9"/>
      <c r="Q135" s="35"/>
    </row>
    <row r="136" spans="1:17" outlineLevel="1" x14ac:dyDescent="0.2">
      <c r="A136" s="22">
        <f>Platts!B754</f>
        <v>40739</v>
      </c>
      <c r="B136" s="24">
        <v>169</v>
      </c>
      <c r="C136" s="24">
        <v>168</v>
      </c>
      <c r="D136" s="24">
        <v>167.75</v>
      </c>
      <c r="E136" s="24">
        <v>167.5</v>
      </c>
      <c r="F136" s="24">
        <v>162.5</v>
      </c>
      <c r="G136" s="24">
        <v>158</v>
      </c>
      <c r="H136" s="24"/>
      <c r="I136" s="24"/>
      <c r="J136" s="24"/>
      <c r="K136" s="24"/>
      <c r="L136" s="24"/>
      <c r="M136" s="24"/>
      <c r="N136" s="79">
        <f>VLOOKUP(A136,Platts!B:C,2,TRUE)</f>
        <v>176</v>
      </c>
      <c r="O136" s="76">
        <f t="shared" si="2"/>
        <v>0.953125</v>
      </c>
      <c r="P136" s="9"/>
      <c r="Q136" s="35"/>
    </row>
    <row r="137" spans="1:17" outlineLevel="1" x14ac:dyDescent="0.2">
      <c r="A137" s="22">
        <f>Platts!B755</f>
        <v>40742</v>
      </c>
      <c r="B137" s="24">
        <v>170.5</v>
      </c>
      <c r="C137" s="24">
        <v>169.5</v>
      </c>
      <c r="D137" s="24">
        <v>169</v>
      </c>
      <c r="E137" s="24">
        <v>168.5</v>
      </c>
      <c r="F137" s="24">
        <v>163.5</v>
      </c>
      <c r="G137" s="24">
        <v>158</v>
      </c>
      <c r="H137" s="24"/>
      <c r="I137" s="24"/>
      <c r="J137" s="24"/>
      <c r="K137" s="24"/>
      <c r="L137" s="24"/>
      <c r="M137" s="24"/>
      <c r="N137" s="79">
        <f>VLOOKUP(A137,Platts!B:C,2,TRUE)</f>
        <v>176</v>
      </c>
      <c r="O137" s="76">
        <f t="shared" si="2"/>
        <v>0.96022727272727271</v>
      </c>
      <c r="P137" s="9"/>
      <c r="Q137" s="35"/>
    </row>
    <row r="138" spans="1:17" outlineLevel="1" x14ac:dyDescent="0.2">
      <c r="A138" s="22">
        <f>Platts!B756</f>
        <v>40743</v>
      </c>
      <c r="B138" s="24">
        <v>172</v>
      </c>
      <c r="C138" s="24">
        <v>171</v>
      </c>
      <c r="D138" s="24">
        <v>170</v>
      </c>
      <c r="E138" s="24">
        <v>169.5</v>
      </c>
      <c r="F138" s="24">
        <v>163.5</v>
      </c>
      <c r="G138" s="24">
        <v>157</v>
      </c>
      <c r="H138" s="24"/>
      <c r="I138" s="24"/>
      <c r="J138" s="24"/>
      <c r="K138" s="24"/>
      <c r="L138" s="24"/>
      <c r="M138" s="24"/>
      <c r="N138" s="79">
        <f>VLOOKUP(A138,Platts!B:C,2,TRUE)</f>
        <v>176.5</v>
      </c>
      <c r="O138" s="76">
        <f t="shared" si="2"/>
        <v>0.96317280453257792</v>
      </c>
      <c r="P138" s="9"/>
      <c r="Q138" s="35"/>
    </row>
    <row r="139" spans="1:17" outlineLevel="1" x14ac:dyDescent="0.2">
      <c r="A139" s="22">
        <f>Platts!B757</f>
        <v>40744</v>
      </c>
      <c r="B139" s="24">
        <v>172.5</v>
      </c>
      <c r="C139" s="24">
        <v>171.75</v>
      </c>
      <c r="D139" s="24">
        <v>171</v>
      </c>
      <c r="E139" s="24">
        <v>170.5</v>
      </c>
      <c r="F139" s="24">
        <v>164</v>
      </c>
      <c r="G139" s="24">
        <v>157.5</v>
      </c>
      <c r="H139" s="24"/>
      <c r="I139" s="24"/>
      <c r="J139" s="24"/>
      <c r="K139" s="24"/>
      <c r="L139" s="24"/>
      <c r="M139" s="24"/>
      <c r="N139" s="79">
        <f>VLOOKUP(A139,Platts!B:C,2,TRUE)</f>
        <v>176.5</v>
      </c>
      <c r="O139" s="76">
        <f t="shared" si="2"/>
        <v>0.96883852691218131</v>
      </c>
      <c r="P139" s="9"/>
      <c r="Q139" s="35"/>
    </row>
    <row r="140" spans="1:17" outlineLevel="1" x14ac:dyDescent="0.2">
      <c r="A140" s="22">
        <f>Platts!B758</f>
        <v>40745</v>
      </c>
      <c r="B140" s="24">
        <v>173.5</v>
      </c>
      <c r="C140" s="24">
        <v>171.75</v>
      </c>
      <c r="D140" s="24">
        <v>171</v>
      </c>
      <c r="E140" s="24">
        <v>170.5</v>
      </c>
      <c r="F140" s="24">
        <v>165</v>
      </c>
      <c r="G140" s="24">
        <v>157.5</v>
      </c>
      <c r="H140" s="24"/>
      <c r="I140" s="24"/>
      <c r="J140" s="24"/>
      <c r="K140" s="24"/>
      <c r="L140" s="24"/>
      <c r="M140" s="24"/>
      <c r="N140" s="79">
        <f>VLOOKUP(A140,Platts!B:C,2,TRUE)</f>
        <v>176.75</v>
      </c>
      <c r="O140" s="76">
        <f t="shared" si="2"/>
        <v>0.96746817538896746</v>
      </c>
      <c r="P140" s="9"/>
      <c r="Q140" s="35"/>
    </row>
    <row r="141" spans="1:17" outlineLevel="1" x14ac:dyDescent="0.2">
      <c r="A141" s="22">
        <f>Platts!B759</f>
        <v>40746</v>
      </c>
      <c r="B141" s="24">
        <v>174.5</v>
      </c>
      <c r="C141" s="24">
        <v>172.5</v>
      </c>
      <c r="D141" s="24">
        <v>171.5</v>
      </c>
      <c r="E141" s="24">
        <v>170</v>
      </c>
      <c r="F141" s="24">
        <v>164.5</v>
      </c>
      <c r="G141" s="24">
        <v>157.5</v>
      </c>
      <c r="H141" s="24"/>
      <c r="I141" s="24"/>
      <c r="J141" s="24"/>
      <c r="K141" s="24"/>
      <c r="L141" s="24"/>
      <c r="M141" s="24"/>
      <c r="N141" s="79">
        <f>VLOOKUP(A141,Platts!B:C,2,TRUE)</f>
        <v>176.75</v>
      </c>
      <c r="O141" s="76">
        <f t="shared" si="2"/>
        <v>0.97029702970297027</v>
      </c>
      <c r="P141" s="9"/>
      <c r="Q141" s="35"/>
    </row>
    <row r="142" spans="1:17" outlineLevel="1" x14ac:dyDescent="0.2">
      <c r="A142" s="22">
        <f>Platts!B760</f>
        <v>40749</v>
      </c>
      <c r="B142" s="24">
        <v>172.5</v>
      </c>
      <c r="C142" s="24">
        <v>170.5</v>
      </c>
      <c r="D142" s="24">
        <v>170</v>
      </c>
      <c r="E142" s="24">
        <v>169.5</v>
      </c>
      <c r="F142" s="24">
        <v>164.5</v>
      </c>
      <c r="G142" s="24">
        <v>157.5</v>
      </c>
      <c r="H142" s="24"/>
      <c r="I142" s="24"/>
      <c r="J142" s="24"/>
      <c r="K142" s="24"/>
      <c r="L142" s="24"/>
      <c r="M142" s="24"/>
      <c r="N142" s="79">
        <f>VLOOKUP(A142,Platts!B:C,2,TRUE)</f>
        <v>177.25</v>
      </c>
      <c r="O142" s="76">
        <f t="shared" si="2"/>
        <v>0.95909732016925242</v>
      </c>
      <c r="P142" s="9"/>
      <c r="Q142" s="35"/>
    </row>
    <row r="143" spans="1:17" outlineLevel="1" x14ac:dyDescent="0.2">
      <c r="A143" s="22">
        <f>Platts!B761</f>
        <v>40750</v>
      </c>
      <c r="B143" s="24">
        <v>175</v>
      </c>
      <c r="C143" s="24">
        <v>173</v>
      </c>
      <c r="D143" s="24">
        <v>172</v>
      </c>
      <c r="E143" s="24">
        <v>171</v>
      </c>
      <c r="F143" s="24">
        <v>166</v>
      </c>
      <c r="G143" s="24">
        <v>157.5</v>
      </c>
      <c r="H143" s="24"/>
      <c r="I143" s="24"/>
      <c r="J143" s="24"/>
      <c r="K143" s="24"/>
      <c r="L143" s="24"/>
      <c r="M143" s="24"/>
      <c r="N143" s="79">
        <f>VLOOKUP(A143,Platts!B:C,2,TRUE)</f>
        <v>176.5</v>
      </c>
      <c r="O143" s="76">
        <f t="shared" si="2"/>
        <v>0.9745042492917847</v>
      </c>
      <c r="P143" s="9"/>
      <c r="Q143" s="35"/>
    </row>
    <row r="144" spans="1:17" outlineLevel="1" x14ac:dyDescent="0.2">
      <c r="A144" s="22">
        <f>Platts!B762</f>
        <v>40751</v>
      </c>
      <c r="B144" s="24">
        <v>176.5</v>
      </c>
      <c r="C144" s="24">
        <v>174</v>
      </c>
      <c r="D144" s="24">
        <v>173</v>
      </c>
      <c r="E144" s="24">
        <v>172.5</v>
      </c>
      <c r="F144" s="24">
        <v>167</v>
      </c>
      <c r="G144" s="24">
        <v>159</v>
      </c>
      <c r="H144" s="24"/>
      <c r="I144" s="24"/>
      <c r="J144" s="24"/>
      <c r="K144" s="24"/>
      <c r="L144" s="24"/>
      <c r="M144" s="24"/>
      <c r="N144" s="79">
        <f>VLOOKUP(A144,Platts!B:C,2,TRUE)</f>
        <v>176.75</v>
      </c>
      <c r="O144" s="76">
        <f t="shared" si="2"/>
        <v>0.97878359264497883</v>
      </c>
      <c r="P144" s="9"/>
      <c r="Q144" s="35"/>
    </row>
    <row r="145" spans="1:17" outlineLevel="1" x14ac:dyDescent="0.2">
      <c r="A145" s="22">
        <f>Platts!B763</f>
        <v>40752</v>
      </c>
      <c r="B145" s="24">
        <v>176.5</v>
      </c>
      <c r="C145" s="24">
        <v>174</v>
      </c>
      <c r="D145" s="24">
        <v>173</v>
      </c>
      <c r="E145" s="24">
        <v>172.25</v>
      </c>
      <c r="F145" s="24">
        <v>166.75</v>
      </c>
      <c r="G145" s="24">
        <v>159</v>
      </c>
      <c r="H145" s="24"/>
      <c r="I145" s="24"/>
      <c r="J145" s="24"/>
      <c r="K145" s="24"/>
      <c r="L145" s="24"/>
      <c r="M145" s="24"/>
      <c r="N145" s="79">
        <f>VLOOKUP(A145,Platts!B:C,2,TRUE)</f>
        <v>177</v>
      </c>
      <c r="O145" s="76">
        <f t="shared" si="2"/>
        <v>0.97740112994350281</v>
      </c>
      <c r="P145" s="9"/>
      <c r="Q145" s="35"/>
    </row>
    <row r="146" spans="1:17" outlineLevel="1" x14ac:dyDescent="0.2">
      <c r="A146" s="22">
        <f>Platts!B764</f>
        <v>40753</v>
      </c>
      <c r="B146" s="24">
        <v>176.5</v>
      </c>
      <c r="C146" s="24">
        <v>175</v>
      </c>
      <c r="D146" s="24">
        <v>174</v>
      </c>
      <c r="E146" s="24">
        <v>174</v>
      </c>
      <c r="F146" s="24">
        <v>168.5</v>
      </c>
      <c r="G146" s="24">
        <v>161.5</v>
      </c>
      <c r="H146" s="24"/>
      <c r="I146" s="24"/>
      <c r="J146" s="24"/>
      <c r="K146" s="24"/>
      <c r="L146" s="24"/>
      <c r="M146" s="24"/>
      <c r="N146" s="79">
        <f>VLOOKUP(A146,Platts!B:C,2,TRUE)</f>
        <v>177.25</v>
      </c>
      <c r="O146" s="76">
        <f t="shared" si="2"/>
        <v>0.98166431593794079</v>
      </c>
      <c r="P146" s="9"/>
      <c r="Q146" s="35"/>
    </row>
    <row r="147" spans="1:17" outlineLevel="1" x14ac:dyDescent="0.2">
      <c r="A147" s="22">
        <f>Platts!B765</f>
        <v>40756</v>
      </c>
      <c r="B147" s="24">
        <v>177.75</v>
      </c>
      <c r="C147" s="24">
        <v>176.75</v>
      </c>
      <c r="D147" s="24">
        <v>176</v>
      </c>
      <c r="E147" s="24">
        <v>176</v>
      </c>
      <c r="F147" s="24">
        <v>170.5</v>
      </c>
      <c r="G147" s="24">
        <v>162</v>
      </c>
      <c r="H147" s="24"/>
      <c r="I147" s="24"/>
      <c r="J147" s="24"/>
      <c r="K147" s="24"/>
      <c r="L147" s="24"/>
      <c r="M147" s="24"/>
      <c r="N147" s="79">
        <f>VLOOKUP(A147,Platts!B:C,2,TRUE)</f>
        <v>178.5</v>
      </c>
      <c r="O147" s="76">
        <f t="shared" si="2"/>
        <v>0.98599439775910369</v>
      </c>
      <c r="P147" s="9"/>
      <c r="Q147" s="35"/>
    </row>
    <row r="148" spans="1:17" outlineLevel="1" x14ac:dyDescent="0.2">
      <c r="A148" s="22">
        <f>Platts!B766</f>
        <v>40757</v>
      </c>
      <c r="B148" s="24">
        <v>177.75</v>
      </c>
      <c r="C148" s="24">
        <v>176.75</v>
      </c>
      <c r="D148" s="24">
        <v>176</v>
      </c>
      <c r="E148" s="24">
        <v>176</v>
      </c>
      <c r="F148" s="24">
        <v>171</v>
      </c>
      <c r="G148" s="24">
        <v>162</v>
      </c>
      <c r="H148" s="24"/>
      <c r="I148" s="24"/>
      <c r="J148" s="24"/>
      <c r="K148" s="24"/>
      <c r="L148" s="24"/>
      <c r="M148" s="24"/>
      <c r="N148" s="79">
        <f>VLOOKUP(A148,Platts!B:C,2,TRUE)</f>
        <v>179</v>
      </c>
      <c r="O148" s="76">
        <f t="shared" si="2"/>
        <v>0.98324022346368711</v>
      </c>
      <c r="P148" s="9"/>
      <c r="Q148" s="35"/>
    </row>
    <row r="149" spans="1:17" outlineLevel="1" x14ac:dyDescent="0.2">
      <c r="A149" s="22">
        <f>Platts!B767</f>
        <v>40758</v>
      </c>
      <c r="B149" s="24">
        <v>178</v>
      </c>
      <c r="C149" s="24">
        <v>177</v>
      </c>
      <c r="D149" s="24">
        <v>176.5</v>
      </c>
      <c r="E149" s="24">
        <v>176.5</v>
      </c>
      <c r="F149" s="24">
        <v>171.25</v>
      </c>
      <c r="G149" s="24">
        <v>162</v>
      </c>
      <c r="H149" s="24"/>
      <c r="I149" s="24"/>
      <c r="J149" s="24"/>
      <c r="K149" s="24"/>
      <c r="L149" s="24"/>
      <c r="M149" s="24"/>
      <c r="N149" s="79">
        <f>VLOOKUP(A149,Platts!B:C,2,TRUE)</f>
        <v>179.5</v>
      </c>
      <c r="O149" s="76">
        <f t="shared" si="2"/>
        <v>0.98328690807799446</v>
      </c>
      <c r="P149" s="9"/>
      <c r="Q149" s="35"/>
    </row>
    <row r="150" spans="1:17" ht="12" customHeight="1" outlineLevel="1" x14ac:dyDescent="0.2">
      <c r="A150" s="22">
        <f>Platts!B768</f>
        <v>40759</v>
      </c>
      <c r="B150" s="24">
        <v>176.5</v>
      </c>
      <c r="C150" s="24">
        <v>175.5</v>
      </c>
      <c r="D150" s="24">
        <v>175</v>
      </c>
      <c r="E150" s="24">
        <v>175</v>
      </c>
      <c r="F150" s="24">
        <v>169.5</v>
      </c>
      <c r="G150" s="24">
        <v>162.5</v>
      </c>
      <c r="H150" s="24"/>
      <c r="I150" s="24"/>
      <c r="J150" s="24"/>
      <c r="K150" s="24"/>
      <c r="L150" s="24"/>
      <c r="M150" s="24"/>
      <c r="N150" s="79">
        <f>VLOOKUP(A150,Platts!B:C,2,TRUE)</f>
        <v>179.5</v>
      </c>
      <c r="O150" s="76">
        <f t="shared" si="2"/>
        <v>0.97493036211699169</v>
      </c>
      <c r="P150" s="9"/>
      <c r="Q150" s="35"/>
    </row>
    <row r="151" spans="1:17" outlineLevel="1" x14ac:dyDescent="0.2">
      <c r="A151" s="22">
        <f>Platts!B769</f>
        <v>40760</v>
      </c>
      <c r="B151" s="24">
        <v>173</v>
      </c>
      <c r="C151" s="24">
        <v>172</v>
      </c>
      <c r="D151" s="24">
        <v>171.5</v>
      </c>
      <c r="E151" s="24">
        <v>171</v>
      </c>
      <c r="F151" s="24">
        <v>166</v>
      </c>
      <c r="G151" s="24">
        <v>160</v>
      </c>
      <c r="H151" s="24"/>
      <c r="I151" s="24"/>
      <c r="J151" s="24"/>
      <c r="K151" s="24"/>
      <c r="L151" s="24"/>
      <c r="M151" s="24"/>
      <c r="N151" s="79">
        <f>VLOOKUP(A151,Platts!B:C,2,TRUE)</f>
        <v>178</v>
      </c>
      <c r="O151" s="76">
        <f t="shared" si="2"/>
        <v>0.9634831460674157</v>
      </c>
      <c r="P151" s="9"/>
      <c r="Q151" s="35"/>
    </row>
    <row r="152" spans="1:17" outlineLevel="1" x14ac:dyDescent="0.2">
      <c r="A152" s="22">
        <f>Platts!B770</f>
        <v>40763</v>
      </c>
      <c r="B152" s="24">
        <v>172.5</v>
      </c>
      <c r="C152" s="24">
        <v>171.5</v>
      </c>
      <c r="D152" s="24">
        <v>171</v>
      </c>
      <c r="E152" s="24">
        <v>171</v>
      </c>
      <c r="F152" s="24">
        <v>167</v>
      </c>
      <c r="G152" s="24">
        <v>161</v>
      </c>
      <c r="H152" s="24"/>
      <c r="I152" s="24"/>
      <c r="J152" s="24"/>
      <c r="K152" s="24"/>
      <c r="L152" s="24"/>
      <c r="M152" s="24"/>
      <c r="N152" s="79">
        <f>VLOOKUP(A152,Platts!B:C,2,TRUE)</f>
        <v>177.5</v>
      </c>
      <c r="O152" s="76">
        <f t="shared" si="2"/>
        <v>0.96338028169014089</v>
      </c>
      <c r="P152" s="9"/>
      <c r="Q152" s="35"/>
    </row>
    <row r="153" spans="1:17" outlineLevel="1" x14ac:dyDescent="0.2">
      <c r="A153" s="22">
        <f>Platts!B771</f>
        <v>40765</v>
      </c>
      <c r="B153" s="24">
        <v>173.5</v>
      </c>
      <c r="C153" s="24">
        <v>172</v>
      </c>
      <c r="D153" s="24">
        <v>170.5</v>
      </c>
      <c r="E153" s="24">
        <v>170.5</v>
      </c>
      <c r="F153" s="24">
        <v>165.5</v>
      </c>
      <c r="G153" s="24">
        <v>158</v>
      </c>
      <c r="H153" s="24"/>
      <c r="I153" s="24"/>
      <c r="J153" s="24"/>
      <c r="K153" s="24"/>
      <c r="L153" s="24"/>
      <c r="M153" s="24"/>
      <c r="N153" s="79">
        <f>VLOOKUP(A153,Platts!B:C,2,TRUE)</f>
        <v>177.5</v>
      </c>
      <c r="O153" s="76">
        <f t="shared" si="2"/>
        <v>0.96056338028169019</v>
      </c>
      <c r="P153" s="9"/>
      <c r="Q153" s="35"/>
    </row>
    <row r="154" spans="1:17" outlineLevel="1" x14ac:dyDescent="0.2">
      <c r="A154" s="22">
        <f>Platts!B772</f>
        <v>40766</v>
      </c>
      <c r="B154" s="24">
        <v>171</v>
      </c>
      <c r="C154" s="24">
        <v>170</v>
      </c>
      <c r="D154" s="24">
        <v>169</v>
      </c>
      <c r="E154" s="24">
        <v>169</v>
      </c>
      <c r="F154" s="24">
        <v>164</v>
      </c>
      <c r="G154" s="24">
        <v>158</v>
      </c>
      <c r="H154" s="24"/>
      <c r="I154" s="24"/>
      <c r="J154" s="24"/>
      <c r="K154" s="24"/>
      <c r="L154" s="24"/>
      <c r="M154" s="24"/>
      <c r="N154" s="79">
        <f>VLOOKUP(A154,Platts!B:C,2,TRUE)</f>
        <v>177.25</v>
      </c>
      <c r="O154" s="76">
        <f t="shared" si="2"/>
        <v>0.95345557122708036</v>
      </c>
      <c r="P154" s="9"/>
      <c r="Q154" s="35"/>
    </row>
    <row r="155" spans="1:17" outlineLevel="1" x14ac:dyDescent="0.2">
      <c r="A155" s="22">
        <f>Platts!B773</f>
        <v>40767</v>
      </c>
      <c r="B155" s="24">
        <v>172</v>
      </c>
      <c r="C155" s="24">
        <v>171</v>
      </c>
      <c r="D155" s="24">
        <v>169.5</v>
      </c>
      <c r="E155" s="24">
        <v>169.5</v>
      </c>
      <c r="F155" s="24">
        <v>164</v>
      </c>
      <c r="G155" s="24">
        <v>156</v>
      </c>
      <c r="H155" s="24"/>
      <c r="I155" s="24"/>
      <c r="J155" s="24"/>
      <c r="K155" s="24"/>
      <c r="L155" s="24"/>
      <c r="M155" s="24"/>
      <c r="N155" s="79">
        <f>VLOOKUP(A155,Platts!B:C,2,TRUE)</f>
        <v>178</v>
      </c>
      <c r="O155" s="76">
        <f t="shared" si="2"/>
        <v>0.952247191011236</v>
      </c>
      <c r="P155" s="9"/>
      <c r="Q155" s="35"/>
    </row>
    <row r="156" spans="1:17" outlineLevel="1" x14ac:dyDescent="0.2">
      <c r="A156" s="22">
        <f>Platts!B774</f>
        <v>40770</v>
      </c>
      <c r="B156" s="24">
        <v>174</v>
      </c>
      <c r="C156" s="24">
        <v>172.5</v>
      </c>
      <c r="D156" s="24">
        <v>171</v>
      </c>
      <c r="E156" s="24">
        <v>170.5</v>
      </c>
      <c r="F156" s="24">
        <v>165</v>
      </c>
      <c r="G156" s="24">
        <v>157.5</v>
      </c>
      <c r="H156" s="24"/>
      <c r="I156" s="24"/>
      <c r="J156" s="24"/>
      <c r="K156" s="24"/>
      <c r="L156" s="24"/>
      <c r="M156" s="24"/>
      <c r="N156" s="79">
        <f>VLOOKUP(A156,Platts!B:C,2,TRUE)</f>
        <v>178</v>
      </c>
      <c r="O156" s="76">
        <f t="shared" si="2"/>
        <v>0.9606741573033708</v>
      </c>
      <c r="P156" s="9"/>
      <c r="Q156" s="35"/>
    </row>
    <row r="157" spans="1:17" outlineLevel="1" x14ac:dyDescent="0.2">
      <c r="A157" s="22">
        <f>Platts!B775</f>
        <v>40771</v>
      </c>
      <c r="B157" s="24">
        <v>175</v>
      </c>
      <c r="C157" s="24">
        <v>173.5</v>
      </c>
      <c r="D157" s="24">
        <v>172</v>
      </c>
      <c r="E157" s="24">
        <v>171.5</v>
      </c>
      <c r="F157" s="24">
        <v>166.5</v>
      </c>
      <c r="G157" s="24">
        <v>158.5</v>
      </c>
      <c r="H157" s="24"/>
      <c r="I157" s="24"/>
      <c r="J157" s="24"/>
      <c r="K157" s="24"/>
      <c r="L157" s="24"/>
      <c r="M157" s="24"/>
      <c r="N157" s="79">
        <f>VLOOKUP(A157,Platts!B:C,2,TRUE)</f>
        <v>178.5</v>
      </c>
      <c r="O157" s="76">
        <f t="shared" si="2"/>
        <v>0.96358543417366949</v>
      </c>
      <c r="P157" s="9"/>
      <c r="Q157" s="35"/>
    </row>
    <row r="158" spans="1:17" outlineLevel="1" x14ac:dyDescent="0.2">
      <c r="A158" s="22">
        <f>Platts!B776</f>
        <v>40772</v>
      </c>
      <c r="B158" s="24">
        <v>176</v>
      </c>
      <c r="C158" s="24">
        <v>174.5</v>
      </c>
      <c r="D158" s="24">
        <v>173</v>
      </c>
      <c r="E158" s="24">
        <v>173</v>
      </c>
      <c r="F158" s="24">
        <v>168</v>
      </c>
      <c r="G158" s="24">
        <v>158.5</v>
      </c>
      <c r="H158" s="24"/>
      <c r="I158" s="24"/>
      <c r="J158" s="24"/>
      <c r="K158" s="24"/>
      <c r="L158" s="24"/>
      <c r="M158" s="24"/>
      <c r="N158" s="79">
        <f>VLOOKUP(A158,Platts!B:C,2,TRUE)</f>
        <v>178.5</v>
      </c>
      <c r="O158" s="76">
        <f t="shared" si="2"/>
        <v>0.96918767507002801</v>
      </c>
      <c r="P158" s="9"/>
      <c r="Q158" s="35"/>
    </row>
    <row r="159" spans="1:17" outlineLevel="1" x14ac:dyDescent="0.2">
      <c r="A159" s="22">
        <f>Platts!B777</f>
        <v>40773</v>
      </c>
      <c r="B159" s="24">
        <v>176</v>
      </c>
      <c r="C159" s="24">
        <v>174.5</v>
      </c>
      <c r="D159" s="24">
        <v>173</v>
      </c>
      <c r="E159" s="24">
        <v>173</v>
      </c>
      <c r="F159" s="24">
        <v>168</v>
      </c>
      <c r="G159" s="24">
        <v>158.5</v>
      </c>
      <c r="H159" s="24"/>
      <c r="I159" s="24"/>
      <c r="J159" s="24"/>
      <c r="K159" s="24"/>
      <c r="L159" s="24"/>
      <c r="M159" s="24"/>
      <c r="N159" s="79">
        <f>VLOOKUP(A159,Platts!B:C,2,TRUE)</f>
        <v>179.5</v>
      </c>
      <c r="O159" s="76">
        <f t="shared" si="2"/>
        <v>0.96378830083565459</v>
      </c>
      <c r="P159" s="9"/>
      <c r="Q159" s="35"/>
    </row>
    <row r="160" spans="1:17" outlineLevel="1" x14ac:dyDescent="0.2">
      <c r="A160" s="22">
        <f>Platts!B778</f>
        <v>40777</v>
      </c>
      <c r="B160" s="24">
        <v>176.5</v>
      </c>
      <c r="C160" s="24">
        <v>175</v>
      </c>
      <c r="D160" s="24">
        <v>174</v>
      </c>
      <c r="E160" s="24">
        <v>174</v>
      </c>
      <c r="F160" s="24">
        <v>167.5</v>
      </c>
      <c r="G160" s="24">
        <v>157</v>
      </c>
      <c r="H160" s="24"/>
      <c r="I160" s="24"/>
      <c r="J160" s="24"/>
      <c r="K160" s="24"/>
      <c r="L160" s="24"/>
      <c r="M160" s="24"/>
      <c r="N160" s="79">
        <f>VLOOKUP(A160,Platts!B:C,2,TRUE)</f>
        <v>179.5</v>
      </c>
      <c r="O160" s="76">
        <f t="shared" si="2"/>
        <v>0.96935933147632314</v>
      </c>
      <c r="P160" s="9"/>
      <c r="Q160" s="35"/>
    </row>
    <row r="161" spans="1:17" outlineLevel="1" x14ac:dyDescent="0.2">
      <c r="A161" s="22">
        <f>Platts!B779</f>
        <v>40778</v>
      </c>
      <c r="B161" s="24">
        <v>178</v>
      </c>
      <c r="C161" s="24">
        <v>176.5</v>
      </c>
      <c r="D161" s="24">
        <v>175.5</v>
      </c>
      <c r="E161" s="24">
        <v>175.5</v>
      </c>
      <c r="F161" s="24">
        <v>169</v>
      </c>
      <c r="G161" s="24">
        <v>158.5</v>
      </c>
      <c r="H161" s="24"/>
      <c r="I161" s="24"/>
      <c r="J161" s="24"/>
      <c r="K161" s="24"/>
      <c r="L161" s="24"/>
      <c r="M161" s="24"/>
      <c r="N161" s="79">
        <f>VLOOKUP(A161,Platts!B:C,2,TRUE)</f>
        <v>179.75</v>
      </c>
      <c r="O161" s="76">
        <f t="shared" si="2"/>
        <v>0.97635605006954107</v>
      </c>
      <c r="P161" s="9"/>
      <c r="Q161" s="35"/>
    </row>
    <row r="162" spans="1:17" outlineLevel="1" x14ac:dyDescent="0.2">
      <c r="A162" s="22">
        <f>Platts!B780</f>
        <v>40779</v>
      </c>
      <c r="B162" s="24">
        <v>178</v>
      </c>
      <c r="C162" s="24">
        <v>176.5</v>
      </c>
      <c r="D162" s="24">
        <v>175.5</v>
      </c>
      <c r="E162" s="24">
        <v>175.5</v>
      </c>
      <c r="F162" s="24">
        <v>169</v>
      </c>
      <c r="G162" s="24">
        <v>158.5</v>
      </c>
      <c r="H162" s="24"/>
      <c r="I162" s="24"/>
      <c r="J162" s="24"/>
      <c r="K162" s="24"/>
      <c r="L162" s="24"/>
      <c r="M162" s="24"/>
      <c r="N162" s="79">
        <f>VLOOKUP(A162,Platts!B:C,2,TRUE)</f>
        <v>179.75</v>
      </c>
      <c r="O162" s="76">
        <f t="shared" si="2"/>
        <v>0.97635605006954107</v>
      </c>
      <c r="P162" s="9"/>
      <c r="Q162" s="35"/>
    </row>
    <row r="163" spans="1:17" outlineLevel="1" x14ac:dyDescent="0.2">
      <c r="A163" s="22">
        <f>Platts!B781</f>
        <v>40780</v>
      </c>
      <c r="B163" s="24">
        <v>178</v>
      </c>
      <c r="C163" s="24">
        <v>176.5</v>
      </c>
      <c r="D163" s="24">
        <v>175.5</v>
      </c>
      <c r="E163" s="24">
        <v>175.5</v>
      </c>
      <c r="F163" s="24">
        <v>169</v>
      </c>
      <c r="G163" s="24">
        <v>158.5</v>
      </c>
      <c r="H163" s="24"/>
      <c r="I163" s="24"/>
      <c r="J163" s="24"/>
      <c r="K163" s="24"/>
      <c r="L163" s="24"/>
      <c r="M163" s="24"/>
      <c r="N163" s="79">
        <f>VLOOKUP(A163,Platts!B:C,2,TRUE)</f>
        <v>180.25</v>
      </c>
      <c r="O163" s="76">
        <f t="shared" si="2"/>
        <v>0.97364771151178919</v>
      </c>
      <c r="P163" s="9"/>
      <c r="Q163" s="35"/>
    </row>
    <row r="164" spans="1:17" outlineLevel="1" x14ac:dyDescent="0.2">
      <c r="A164" s="22">
        <f>Platts!B782</f>
        <v>40781</v>
      </c>
      <c r="B164" s="24">
        <v>178</v>
      </c>
      <c r="C164" s="24">
        <v>176.5</v>
      </c>
      <c r="D164" s="24">
        <v>175.5</v>
      </c>
      <c r="E164" s="24">
        <v>175.5</v>
      </c>
      <c r="F164" s="24">
        <v>169</v>
      </c>
      <c r="G164" s="24">
        <v>158.5</v>
      </c>
      <c r="H164" s="24"/>
      <c r="I164" s="24"/>
      <c r="J164" s="24"/>
      <c r="K164" s="24"/>
      <c r="L164" s="24"/>
      <c r="M164" s="24"/>
      <c r="N164" s="79">
        <f>VLOOKUP(A164,Platts!B:C,2,TRUE)</f>
        <v>180.25</v>
      </c>
      <c r="O164" s="76">
        <f t="shared" si="2"/>
        <v>0.97364771151178919</v>
      </c>
      <c r="P164" s="9"/>
      <c r="Q164" s="35"/>
    </row>
    <row r="165" spans="1:17" outlineLevel="1" x14ac:dyDescent="0.2">
      <c r="A165" s="22">
        <f>Platts!B783</f>
        <v>40784</v>
      </c>
      <c r="B165" s="24">
        <v>178</v>
      </c>
      <c r="C165" s="24">
        <v>176.5</v>
      </c>
      <c r="D165" s="24">
        <v>175.5</v>
      </c>
      <c r="E165" s="24">
        <v>175.5</v>
      </c>
      <c r="F165" s="24">
        <v>169</v>
      </c>
      <c r="G165" s="24">
        <v>158.5</v>
      </c>
      <c r="H165" s="24"/>
      <c r="I165" s="24"/>
      <c r="J165" s="24"/>
      <c r="K165" s="24"/>
      <c r="L165" s="24"/>
      <c r="M165" s="24"/>
      <c r="N165" s="79">
        <f>VLOOKUP(A165,Platts!B:C,2,TRUE)</f>
        <v>180.5</v>
      </c>
      <c r="O165" s="76">
        <f t="shared" si="2"/>
        <v>0.97229916897506929</v>
      </c>
      <c r="P165" s="9"/>
      <c r="Q165" s="35"/>
    </row>
    <row r="166" spans="1:17" outlineLevel="1" x14ac:dyDescent="0.2">
      <c r="A166" s="22">
        <f>Platts!B784</f>
        <v>40785</v>
      </c>
      <c r="B166" s="24">
        <v>178</v>
      </c>
      <c r="C166" s="24">
        <v>176.5</v>
      </c>
      <c r="D166" s="24">
        <v>175.5</v>
      </c>
      <c r="E166" s="24">
        <v>175.5</v>
      </c>
      <c r="F166" s="24">
        <v>169</v>
      </c>
      <c r="G166" s="24">
        <v>158.5</v>
      </c>
      <c r="H166" s="24"/>
      <c r="I166" s="24"/>
      <c r="J166" s="24"/>
      <c r="K166" s="24"/>
      <c r="L166" s="24"/>
      <c r="M166" s="24"/>
      <c r="N166" s="79">
        <f>VLOOKUP(A166,Platts!B:C,2,TRUE)</f>
        <v>180.5</v>
      </c>
      <c r="O166" s="76">
        <f t="shared" si="2"/>
        <v>0.97229916897506929</v>
      </c>
      <c r="P166" s="9"/>
      <c r="Q166" s="35"/>
    </row>
    <row r="167" spans="1:17" outlineLevel="1" x14ac:dyDescent="0.2">
      <c r="A167" s="22">
        <f>Platts!B785</f>
        <v>40786</v>
      </c>
      <c r="B167" s="24">
        <v>178</v>
      </c>
      <c r="C167" s="24">
        <v>176.5</v>
      </c>
      <c r="D167" s="24">
        <v>175.5</v>
      </c>
      <c r="E167" s="24">
        <v>175.5</v>
      </c>
      <c r="F167" s="24">
        <v>169</v>
      </c>
      <c r="G167" s="24">
        <v>158.5</v>
      </c>
      <c r="H167" s="24"/>
      <c r="I167" s="24"/>
      <c r="J167" s="24"/>
      <c r="K167" s="24"/>
      <c r="L167" s="24"/>
      <c r="M167" s="24"/>
      <c r="N167" s="79">
        <f>VLOOKUP(A167,Platts!B:C,2,TRUE)</f>
        <v>182.25</v>
      </c>
      <c r="O167" s="76">
        <f t="shared" si="2"/>
        <v>0.96296296296296291</v>
      </c>
      <c r="P167" s="9"/>
      <c r="Q167" s="35"/>
    </row>
    <row r="168" spans="1:17" outlineLevel="1" x14ac:dyDescent="0.2">
      <c r="A168" s="22">
        <f>Platts!B786</f>
        <v>40787</v>
      </c>
      <c r="B168" s="24">
        <v>177</v>
      </c>
      <c r="C168" s="24">
        <v>175.5</v>
      </c>
      <c r="D168" s="24">
        <v>174</v>
      </c>
      <c r="E168" s="24">
        <v>175.5</v>
      </c>
      <c r="F168" s="24">
        <v>168</v>
      </c>
      <c r="G168" s="24">
        <v>159</v>
      </c>
      <c r="H168" s="24"/>
      <c r="I168" s="24"/>
      <c r="J168" s="24"/>
      <c r="K168" s="24"/>
      <c r="L168" s="24"/>
      <c r="M168" s="24"/>
      <c r="N168" s="79">
        <f>VLOOKUP(A168,Platts!B:C,2,TRUE)</f>
        <v>182.25</v>
      </c>
      <c r="O168" s="76">
        <f t="shared" si="2"/>
        <v>0.95473251028806583</v>
      </c>
      <c r="P168" s="9"/>
      <c r="Q168" s="35"/>
    </row>
    <row r="169" spans="1:17" outlineLevel="1" x14ac:dyDescent="0.2">
      <c r="A169" s="22">
        <f>Platts!B787</f>
        <v>40788</v>
      </c>
      <c r="B169" s="24">
        <v>177.5</v>
      </c>
      <c r="C169" s="24">
        <v>176</v>
      </c>
      <c r="D169" s="24">
        <v>174.5</v>
      </c>
      <c r="E169" s="24">
        <v>176</v>
      </c>
      <c r="F169" s="24">
        <v>168</v>
      </c>
      <c r="G169" s="24">
        <v>159</v>
      </c>
      <c r="H169" s="24"/>
      <c r="I169" s="24"/>
      <c r="J169" s="24"/>
      <c r="K169" s="24"/>
      <c r="L169" s="24"/>
      <c r="M169" s="24"/>
      <c r="N169" s="79">
        <f>VLOOKUP(A169,Platts!B:C,2,TRUE)</f>
        <v>182.5</v>
      </c>
      <c r="O169" s="76">
        <f t="shared" si="2"/>
        <v>0.95616438356164379</v>
      </c>
      <c r="P169" s="9"/>
      <c r="Q169" s="35"/>
    </row>
    <row r="170" spans="1:17" outlineLevel="1" x14ac:dyDescent="0.2">
      <c r="A170" s="22">
        <f>Platts!B788</f>
        <v>40793</v>
      </c>
      <c r="B170" s="24">
        <v>176.25</v>
      </c>
      <c r="C170" s="24">
        <v>174.25</v>
      </c>
      <c r="D170" s="24">
        <v>172.25</v>
      </c>
      <c r="E170" s="24">
        <v>174.25</v>
      </c>
      <c r="F170" s="24">
        <v>167.75</v>
      </c>
      <c r="G170" s="24">
        <v>158.25</v>
      </c>
      <c r="H170" s="24"/>
      <c r="I170" s="24"/>
      <c r="J170" s="24"/>
      <c r="K170" s="24"/>
      <c r="L170" s="24"/>
      <c r="M170" s="24"/>
      <c r="N170" s="79">
        <f>VLOOKUP(A170,Platts!B:C,2,TRUE)</f>
        <v>183</v>
      </c>
      <c r="O170" s="76">
        <f t="shared" si="2"/>
        <v>0.94125683060109289</v>
      </c>
      <c r="P170" s="9"/>
      <c r="Q170" s="35"/>
    </row>
    <row r="171" spans="1:17" outlineLevel="1" x14ac:dyDescent="0.2">
      <c r="A171" s="22">
        <f>Platts!B789</f>
        <v>40795</v>
      </c>
      <c r="B171" s="24">
        <v>173.5</v>
      </c>
      <c r="C171" s="24">
        <v>171</v>
      </c>
      <c r="D171" s="24">
        <v>168.5</v>
      </c>
      <c r="E171" s="24">
        <v>171</v>
      </c>
      <c r="F171" s="24">
        <v>165</v>
      </c>
      <c r="G171" s="24">
        <v>157</v>
      </c>
      <c r="H171" s="24"/>
      <c r="I171" s="24"/>
      <c r="J171" s="24"/>
      <c r="K171" s="24"/>
      <c r="L171" s="24"/>
      <c r="M171" s="24"/>
      <c r="N171" s="79">
        <f>VLOOKUP(A171,Platts!B:C,2,TRUE)</f>
        <v>181.75</v>
      </c>
      <c r="O171" s="76">
        <f t="shared" si="2"/>
        <v>0.92709766162310869</v>
      </c>
      <c r="P171" s="9"/>
      <c r="Q171" s="35"/>
    </row>
    <row r="172" spans="1:17" outlineLevel="1" x14ac:dyDescent="0.2">
      <c r="A172" s="22">
        <f>Platts!B790</f>
        <v>40798</v>
      </c>
      <c r="B172" s="24">
        <v>172</v>
      </c>
      <c r="C172" s="24">
        <v>169</v>
      </c>
      <c r="D172" s="24">
        <v>166</v>
      </c>
      <c r="E172" s="24">
        <v>169</v>
      </c>
      <c r="F172" s="24">
        <v>162.75</v>
      </c>
      <c r="G172" s="24">
        <v>155</v>
      </c>
      <c r="H172" s="24"/>
      <c r="I172" s="24"/>
      <c r="J172" s="24"/>
      <c r="K172" s="24"/>
      <c r="L172" s="24"/>
      <c r="M172" s="24"/>
      <c r="N172" s="79">
        <f>VLOOKUP(A172,Platts!B:C,2,TRUE)</f>
        <v>181.75</v>
      </c>
      <c r="O172" s="76">
        <f t="shared" si="2"/>
        <v>0.91334250343878953</v>
      </c>
      <c r="P172" s="9"/>
      <c r="Q172" s="35"/>
    </row>
    <row r="173" spans="1:17" outlineLevel="1" x14ac:dyDescent="0.2">
      <c r="A173" s="22">
        <f>Platts!B791</f>
        <v>40799</v>
      </c>
      <c r="B173" s="24">
        <v>175.5</v>
      </c>
      <c r="C173" s="24">
        <v>172.5</v>
      </c>
      <c r="D173" s="24">
        <v>169.5</v>
      </c>
      <c r="E173" s="24">
        <v>172.5</v>
      </c>
      <c r="F173" s="24">
        <v>166</v>
      </c>
      <c r="G173" s="24">
        <v>156</v>
      </c>
      <c r="H173" s="24"/>
      <c r="I173" s="24"/>
      <c r="J173" s="24"/>
      <c r="K173" s="24"/>
      <c r="L173" s="24"/>
      <c r="M173" s="24"/>
      <c r="N173" s="79">
        <f>VLOOKUP(A173,Platts!B:C,2,TRUE)</f>
        <v>181.75</v>
      </c>
      <c r="O173" s="76">
        <f t="shared" si="2"/>
        <v>0.93259972489683629</v>
      </c>
      <c r="P173" s="9"/>
      <c r="Q173" s="35"/>
    </row>
    <row r="174" spans="1:17" outlineLevel="1" x14ac:dyDescent="0.2">
      <c r="A174" s="22">
        <f>Platts!B792</f>
        <v>40800</v>
      </c>
      <c r="B174" s="24">
        <v>174.5</v>
      </c>
      <c r="C174" s="24">
        <v>171.5</v>
      </c>
      <c r="D174" s="24">
        <v>168.5</v>
      </c>
      <c r="E174" s="24">
        <v>171.5</v>
      </c>
      <c r="F174" s="24">
        <v>164.5</v>
      </c>
      <c r="G174" s="24">
        <v>155.5</v>
      </c>
      <c r="H174" s="24"/>
      <c r="I174" s="24"/>
      <c r="J174" s="24"/>
      <c r="K174" s="24"/>
      <c r="L174" s="24"/>
      <c r="M174" s="24"/>
      <c r="N174" s="79">
        <f>VLOOKUP(A174,Platts!B:C,2,TRUE)</f>
        <v>180.75</v>
      </c>
      <c r="O174" s="76">
        <f t="shared" si="2"/>
        <v>0.93222683264177042</v>
      </c>
      <c r="P174" s="9"/>
      <c r="Q174" s="35"/>
    </row>
    <row r="175" spans="1:17" outlineLevel="1" x14ac:dyDescent="0.2">
      <c r="A175" s="22">
        <f>Platts!B793</f>
        <v>40801</v>
      </c>
      <c r="B175" s="24">
        <v>173.5</v>
      </c>
      <c r="C175" s="24">
        <v>170</v>
      </c>
      <c r="D175" s="24">
        <v>166.5</v>
      </c>
      <c r="E175" s="24">
        <v>170</v>
      </c>
      <c r="F175" s="24">
        <v>164</v>
      </c>
      <c r="G175" s="24">
        <v>155.5</v>
      </c>
      <c r="H175" s="24"/>
      <c r="I175" s="24"/>
      <c r="J175" s="24"/>
      <c r="K175" s="24"/>
      <c r="L175" s="24"/>
      <c r="M175" s="24"/>
      <c r="N175" s="79">
        <f>VLOOKUP(A175,Platts!B:C,2,TRUE)</f>
        <v>180</v>
      </c>
      <c r="O175" s="76">
        <f t="shared" si="2"/>
        <v>0.92500000000000004</v>
      </c>
      <c r="P175" s="9"/>
      <c r="Q175" s="35"/>
    </row>
    <row r="176" spans="1:17" outlineLevel="1" x14ac:dyDescent="0.2">
      <c r="A176" s="22">
        <f>Platts!B794</f>
        <v>40802</v>
      </c>
      <c r="B176" s="24">
        <v>173</v>
      </c>
      <c r="C176" s="24">
        <v>169.5</v>
      </c>
      <c r="D176" s="24">
        <v>166</v>
      </c>
      <c r="E176" s="24">
        <v>169.5</v>
      </c>
      <c r="F176" s="24">
        <v>163.5</v>
      </c>
      <c r="G176" s="24">
        <v>154.75</v>
      </c>
      <c r="H176" s="24"/>
      <c r="I176" s="24"/>
      <c r="J176" s="24"/>
      <c r="K176" s="24"/>
      <c r="L176" s="24"/>
      <c r="M176" s="24"/>
      <c r="N176" s="79">
        <f>VLOOKUP(A176,Platts!B:C,2,TRUE)</f>
        <v>179.5</v>
      </c>
      <c r="O176" s="76">
        <f t="shared" si="2"/>
        <v>0.92479108635097496</v>
      </c>
      <c r="P176" s="9"/>
      <c r="Q176" s="35"/>
    </row>
    <row r="177" spans="1:17" outlineLevel="1" x14ac:dyDescent="0.2">
      <c r="A177" s="22">
        <f>Platts!B795</f>
        <v>40805</v>
      </c>
      <c r="B177" s="24">
        <v>170.75</v>
      </c>
      <c r="C177" s="24">
        <v>167.25</v>
      </c>
      <c r="D177" s="24">
        <v>163.75</v>
      </c>
      <c r="E177" s="24">
        <v>167.25</v>
      </c>
      <c r="F177" s="24">
        <v>160.75</v>
      </c>
      <c r="G177" s="24">
        <v>152.75</v>
      </c>
      <c r="H177" s="24"/>
      <c r="I177" s="24"/>
      <c r="J177" s="24"/>
      <c r="K177" s="24"/>
      <c r="L177" s="24"/>
      <c r="M177" s="24"/>
      <c r="N177" s="79">
        <f>VLOOKUP(A177,Platts!B:C,2,TRUE)</f>
        <v>178.75</v>
      </c>
      <c r="O177" s="76">
        <f t="shared" si="2"/>
        <v>0.91608391608391604</v>
      </c>
      <c r="P177" s="9"/>
      <c r="Q177" s="35"/>
    </row>
    <row r="178" spans="1:17" outlineLevel="1" x14ac:dyDescent="0.2">
      <c r="A178" s="22">
        <f>Platts!B796</f>
        <v>40806</v>
      </c>
      <c r="B178" s="24">
        <v>169.25</v>
      </c>
      <c r="C178" s="24">
        <v>165.75</v>
      </c>
      <c r="D178" s="24">
        <v>162.25</v>
      </c>
      <c r="E178" s="24">
        <v>165.75</v>
      </c>
      <c r="F178" s="24">
        <v>159.25</v>
      </c>
      <c r="G178" s="24">
        <v>151.75</v>
      </c>
      <c r="H178" s="24"/>
      <c r="I178" s="24"/>
      <c r="J178" s="24"/>
      <c r="K178" s="24"/>
      <c r="L178" s="24"/>
      <c r="M178" s="24"/>
      <c r="N178" s="79">
        <f>VLOOKUP(A178,Platts!B:C,2,TRUE)</f>
        <v>178.25</v>
      </c>
      <c r="O178" s="76">
        <f t="shared" si="2"/>
        <v>0.91023842917251052</v>
      </c>
      <c r="P178" s="9"/>
      <c r="Q178" s="35"/>
    </row>
    <row r="179" spans="1:17" outlineLevel="1" x14ac:dyDescent="0.2">
      <c r="A179" s="22">
        <f>Platts!B797</f>
        <v>40807</v>
      </c>
      <c r="B179" s="24">
        <v>169.25</v>
      </c>
      <c r="C179" s="24">
        <v>165.75</v>
      </c>
      <c r="D179" s="24">
        <v>162.25</v>
      </c>
      <c r="E179" s="24">
        <v>165.75</v>
      </c>
      <c r="F179" s="24">
        <v>159.25</v>
      </c>
      <c r="G179" s="24">
        <v>151.75</v>
      </c>
      <c r="H179" s="24"/>
      <c r="I179" s="24"/>
      <c r="J179" s="24"/>
      <c r="K179" s="24"/>
      <c r="L179" s="24"/>
      <c r="M179" s="24"/>
      <c r="N179" s="79">
        <f>VLOOKUP(A179,Platts!B:C,2,TRUE)</f>
        <v>176.75</v>
      </c>
      <c r="O179" s="76">
        <f t="shared" si="2"/>
        <v>0.91796322489391802</v>
      </c>
      <c r="P179" s="9"/>
      <c r="Q179" s="35"/>
    </row>
    <row r="180" spans="1:17" outlineLevel="1" x14ac:dyDescent="0.2">
      <c r="A180" s="22">
        <f>Platts!B798</f>
        <v>40808</v>
      </c>
      <c r="B180" s="24">
        <v>164.75</v>
      </c>
      <c r="C180" s="24">
        <v>162.75</v>
      </c>
      <c r="D180" s="24">
        <v>160.75</v>
      </c>
      <c r="E180" s="24">
        <v>162.75</v>
      </c>
      <c r="F180" s="24">
        <v>156.75</v>
      </c>
      <c r="G180" s="24">
        <v>149.5</v>
      </c>
      <c r="H180" s="24"/>
      <c r="I180" s="24"/>
      <c r="J180" s="24"/>
      <c r="K180" s="24"/>
      <c r="L180" s="24"/>
      <c r="M180" s="24"/>
      <c r="N180" s="79">
        <f>VLOOKUP(A180,Platts!B:C,2,TRUE)</f>
        <v>175.25</v>
      </c>
      <c r="O180" s="76">
        <f t="shared" si="2"/>
        <v>0.91726105563480742</v>
      </c>
      <c r="P180" s="9"/>
      <c r="Q180" s="35"/>
    </row>
    <row r="181" spans="1:17" outlineLevel="1" x14ac:dyDescent="0.2">
      <c r="A181" s="22">
        <f>Platts!B799</f>
        <v>40809</v>
      </c>
      <c r="B181" s="24">
        <v>159.75</v>
      </c>
      <c r="C181" s="24">
        <v>157</v>
      </c>
      <c r="D181" s="24">
        <v>155.25</v>
      </c>
      <c r="E181" s="24">
        <v>157</v>
      </c>
      <c r="F181" s="24">
        <v>151</v>
      </c>
      <c r="G181" s="24">
        <v>144.75</v>
      </c>
      <c r="H181" s="24"/>
      <c r="I181" s="24"/>
      <c r="J181" s="24"/>
      <c r="K181" s="24"/>
      <c r="L181" s="24"/>
      <c r="M181" s="24"/>
      <c r="N181" s="79">
        <f>VLOOKUP(A181,Platts!B:C,2,TRUE)</f>
        <v>174</v>
      </c>
      <c r="O181" s="76">
        <f t="shared" si="2"/>
        <v>0.89224137931034486</v>
      </c>
      <c r="P181" s="9"/>
      <c r="Q181" s="35"/>
    </row>
    <row r="182" spans="1:17" outlineLevel="1" x14ac:dyDescent="0.2">
      <c r="A182" s="22">
        <f>Platts!B800</f>
        <v>40812</v>
      </c>
      <c r="B182" s="24">
        <v>159.75</v>
      </c>
      <c r="C182" s="24">
        <v>153</v>
      </c>
      <c r="D182" s="24">
        <v>150.75</v>
      </c>
      <c r="E182" s="24">
        <v>154.5</v>
      </c>
      <c r="F182" s="24">
        <v>147.5</v>
      </c>
      <c r="G182" s="24">
        <v>142.75</v>
      </c>
      <c r="H182" s="24"/>
      <c r="I182" s="24"/>
      <c r="J182" s="24"/>
      <c r="K182" s="24"/>
      <c r="L182" s="24"/>
      <c r="M182" s="24"/>
      <c r="N182" s="79">
        <f>VLOOKUP(A182,Platts!B:C,2,TRUE)</f>
        <v>173.5</v>
      </c>
      <c r="O182" s="76">
        <f t="shared" si="2"/>
        <v>0.86887608069164268</v>
      </c>
      <c r="P182" s="9"/>
      <c r="Q182" s="35"/>
    </row>
    <row r="183" spans="1:17" outlineLevel="1" x14ac:dyDescent="0.2">
      <c r="A183" s="22">
        <f>Platts!B801</f>
        <v>40813</v>
      </c>
      <c r="B183" s="24">
        <v>165</v>
      </c>
      <c r="C183" s="24">
        <v>159</v>
      </c>
      <c r="D183" s="24">
        <v>156.75</v>
      </c>
      <c r="E183" s="24">
        <v>160.25</v>
      </c>
      <c r="F183" s="24">
        <v>152.75</v>
      </c>
      <c r="G183" s="24">
        <v>146.75</v>
      </c>
      <c r="H183" s="24"/>
      <c r="I183" s="24"/>
      <c r="J183" s="24"/>
      <c r="K183" s="24"/>
      <c r="L183" s="24"/>
      <c r="M183" s="24"/>
      <c r="N183" s="79">
        <f>VLOOKUP(A183,Platts!B:C,2,TRUE)</f>
        <v>172</v>
      </c>
      <c r="O183" s="76">
        <f t="shared" si="2"/>
        <v>0.91133720930232553</v>
      </c>
      <c r="P183" s="9"/>
      <c r="Q183" s="35"/>
    </row>
    <row r="184" spans="1:17" outlineLevel="1" x14ac:dyDescent="0.2">
      <c r="A184" s="22">
        <f>Platts!B802</f>
        <v>40814</v>
      </c>
      <c r="B184" s="24">
        <v>162.25</v>
      </c>
      <c r="C184" s="24">
        <v>156.25</v>
      </c>
      <c r="D184" s="24">
        <v>154</v>
      </c>
      <c r="E184" s="24">
        <v>157.5</v>
      </c>
      <c r="F184" s="24">
        <v>150</v>
      </c>
      <c r="G184" s="24">
        <v>146</v>
      </c>
      <c r="H184" s="24"/>
      <c r="I184" s="24"/>
      <c r="J184" s="24"/>
      <c r="K184" s="24"/>
      <c r="L184" s="24"/>
      <c r="M184" s="24"/>
      <c r="N184" s="79">
        <f>VLOOKUP(A184,Platts!B:C,2,TRUE)</f>
        <v>171.75</v>
      </c>
      <c r="O184" s="76">
        <f t="shared" si="2"/>
        <v>0.89665211062590977</v>
      </c>
      <c r="P184" s="9"/>
      <c r="Q184" s="35"/>
    </row>
    <row r="185" spans="1:17" outlineLevel="1" x14ac:dyDescent="0.2">
      <c r="A185" s="22">
        <f>Platts!B803</f>
        <v>40815</v>
      </c>
      <c r="B185" s="24">
        <v>159.5</v>
      </c>
      <c r="C185" s="24">
        <v>153</v>
      </c>
      <c r="D185" s="24">
        <v>149.5</v>
      </c>
      <c r="E185" s="24">
        <v>154</v>
      </c>
      <c r="F185" s="24">
        <v>147.5</v>
      </c>
      <c r="G185" s="24">
        <v>143</v>
      </c>
      <c r="H185" s="24"/>
      <c r="I185" s="24"/>
      <c r="J185" s="24"/>
      <c r="K185" s="24"/>
      <c r="L185" s="24"/>
      <c r="M185" s="24"/>
      <c r="N185" s="79">
        <f>VLOOKUP(A185,Platts!B:C,2,TRUE)</f>
        <v>170.75</v>
      </c>
      <c r="O185" s="76">
        <f t="shared" si="2"/>
        <v>0.8755490483162518</v>
      </c>
      <c r="P185" s="9"/>
      <c r="Q185" s="35"/>
    </row>
    <row r="186" spans="1:17" outlineLevel="1" x14ac:dyDescent="0.2">
      <c r="A186" s="22">
        <f>Platts!B804</f>
        <v>40816</v>
      </c>
      <c r="B186" s="24">
        <v>159.5</v>
      </c>
      <c r="C186" s="24">
        <v>149.5</v>
      </c>
      <c r="D186" s="24">
        <v>142.5</v>
      </c>
      <c r="E186" s="24">
        <v>150.5</v>
      </c>
      <c r="F186" s="24">
        <v>143.5</v>
      </c>
      <c r="G186" s="24">
        <v>139</v>
      </c>
      <c r="H186" s="24"/>
      <c r="I186" s="24"/>
      <c r="J186" s="24"/>
      <c r="K186" s="24"/>
      <c r="L186" s="24"/>
      <c r="M186" s="24"/>
      <c r="N186" s="79">
        <f>VLOOKUP(A186,Platts!B:C,2,TRUE)</f>
        <v>170.75</v>
      </c>
      <c r="O186" s="76">
        <f t="shared" si="2"/>
        <v>0.83455344070278181</v>
      </c>
      <c r="P186" s="9"/>
      <c r="Q186" s="35"/>
    </row>
    <row r="187" spans="1:17" outlineLevel="1" x14ac:dyDescent="0.2">
      <c r="A187" s="22">
        <f>Platts!B805</f>
        <v>40819</v>
      </c>
      <c r="B187" s="24">
        <v>149</v>
      </c>
      <c r="C187" s="24">
        <v>146</v>
      </c>
      <c r="D187" s="24">
        <v>144</v>
      </c>
      <c r="E187" s="24">
        <v>143.5</v>
      </c>
      <c r="F187" s="24">
        <v>139.5</v>
      </c>
      <c r="G187" s="24">
        <v>138.5</v>
      </c>
      <c r="H187" s="24"/>
      <c r="I187" s="24"/>
      <c r="J187" s="24"/>
      <c r="K187" s="24"/>
      <c r="L187" s="24"/>
      <c r="M187" s="24"/>
      <c r="N187" s="79">
        <f>VLOOKUP(A187,Platts!B:C,2,TRUE)</f>
        <v>170</v>
      </c>
      <c r="O187" s="76">
        <f t="shared" si="2"/>
        <v>0.84705882352941175</v>
      </c>
      <c r="P187" s="9"/>
      <c r="Q187" s="35"/>
    </row>
    <row r="188" spans="1:17" outlineLevel="1" x14ac:dyDescent="0.2">
      <c r="A188" s="22">
        <f>Platts!B806</f>
        <v>40820</v>
      </c>
      <c r="B188" s="24">
        <v>155</v>
      </c>
      <c r="C188" s="24">
        <v>151</v>
      </c>
      <c r="D188" s="24">
        <v>148</v>
      </c>
      <c r="E188" s="24">
        <v>146</v>
      </c>
      <c r="F188" s="24">
        <v>143</v>
      </c>
      <c r="G188" s="24">
        <v>142.5</v>
      </c>
      <c r="H188" s="24"/>
      <c r="I188" s="24"/>
      <c r="J188" s="24"/>
      <c r="K188" s="24"/>
      <c r="L188" s="24"/>
      <c r="M188" s="24"/>
      <c r="N188" s="79">
        <f>VLOOKUP(A188,Platts!B:C,2,TRUE)</f>
        <v>169.5</v>
      </c>
      <c r="O188" s="76">
        <f t="shared" si="2"/>
        <v>0.87315634218289084</v>
      </c>
      <c r="P188" s="9"/>
      <c r="Q188" s="35"/>
    </row>
    <row r="189" spans="1:17" outlineLevel="1" x14ac:dyDescent="0.2">
      <c r="A189" s="22">
        <f>Platts!B807</f>
        <v>40821</v>
      </c>
      <c r="B189" s="24">
        <v>155.5</v>
      </c>
      <c r="C189" s="24">
        <v>150.5</v>
      </c>
      <c r="D189" s="24">
        <v>148</v>
      </c>
      <c r="E189" s="24">
        <v>147</v>
      </c>
      <c r="F189" s="24">
        <v>143.5</v>
      </c>
      <c r="G189" s="24">
        <v>142.5</v>
      </c>
      <c r="H189" s="24"/>
      <c r="I189" s="24"/>
      <c r="J189" s="24"/>
      <c r="K189" s="24"/>
      <c r="L189" s="24"/>
      <c r="M189" s="24"/>
      <c r="N189" s="79">
        <f>VLOOKUP(A189,Platts!B:C,2,TRUE)</f>
        <v>169.5</v>
      </c>
      <c r="O189" s="76">
        <f t="shared" si="2"/>
        <v>0.87315634218289084</v>
      </c>
      <c r="P189" s="9"/>
      <c r="Q189" s="35"/>
    </row>
    <row r="190" spans="1:17" outlineLevel="1" x14ac:dyDescent="0.2">
      <c r="A190" s="22">
        <f>Platts!B808</f>
        <v>40822</v>
      </c>
      <c r="B190" s="24">
        <v>154.5</v>
      </c>
      <c r="C190" s="24">
        <v>149.5</v>
      </c>
      <c r="D190" s="24">
        <v>147.5</v>
      </c>
      <c r="E190" s="24">
        <v>147.5</v>
      </c>
      <c r="F190" s="24">
        <v>143.5</v>
      </c>
      <c r="G190" s="24">
        <v>142</v>
      </c>
      <c r="H190" s="24"/>
      <c r="I190" s="24"/>
      <c r="J190" s="24"/>
      <c r="K190" s="24"/>
      <c r="L190" s="24"/>
      <c r="M190" s="24"/>
      <c r="N190" s="79">
        <f>VLOOKUP(A190,Platts!B:C,2,TRUE)</f>
        <v>169.5</v>
      </c>
      <c r="O190" s="76">
        <f t="shared" si="2"/>
        <v>0.87020648967551617</v>
      </c>
      <c r="P190" s="9"/>
      <c r="Q190" s="35"/>
    </row>
    <row r="191" spans="1:17" outlineLevel="1" x14ac:dyDescent="0.2">
      <c r="A191" s="22">
        <f>Platts!B809</f>
        <v>40823</v>
      </c>
      <c r="B191" s="24">
        <v>162</v>
      </c>
      <c r="C191" s="24">
        <v>157</v>
      </c>
      <c r="D191" s="24">
        <v>153.5</v>
      </c>
      <c r="E191" s="24">
        <v>153.5</v>
      </c>
      <c r="F191" s="24">
        <v>149.5</v>
      </c>
      <c r="G191" s="24">
        <v>145</v>
      </c>
      <c r="H191" s="24"/>
      <c r="I191" s="24"/>
      <c r="J191" s="24"/>
      <c r="K191" s="24"/>
      <c r="L191" s="24"/>
      <c r="M191" s="24"/>
      <c r="N191" s="79">
        <f>VLOOKUP(A191,Platts!B:C,2,TRUE)</f>
        <v>169.5</v>
      </c>
      <c r="O191" s="76">
        <f t="shared" si="2"/>
        <v>0.9056047197640118</v>
      </c>
      <c r="P191" s="9"/>
      <c r="Q191" s="35"/>
    </row>
    <row r="192" spans="1:17" outlineLevel="1" x14ac:dyDescent="0.2">
      <c r="A192" s="22">
        <f>Platts!B810</f>
        <v>40826</v>
      </c>
      <c r="B192" s="24">
        <v>159</v>
      </c>
      <c r="C192" s="24">
        <v>154</v>
      </c>
      <c r="D192" s="24">
        <v>151</v>
      </c>
      <c r="E192" s="24">
        <v>151</v>
      </c>
      <c r="F192" s="24">
        <v>146</v>
      </c>
      <c r="G192" s="24">
        <v>146</v>
      </c>
      <c r="H192" s="24"/>
      <c r="I192" s="24"/>
      <c r="J192" s="24"/>
      <c r="K192" s="24"/>
      <c r="L192" s="24"/>
      <c r="M192" s="24"/>
      <c r="N192" s="79">
        <f>VLOOKUP(A192,Platts!B:C,2,TRUE)</f>
        <v>167</v>
      </c>
      <c r="O192" s="76">
        <f t="shared" si="2"/>
        <v>0.90419161676646709</v>
      </c>
      <c r="P192" s="9"/>
      <c r="Q192" s="35"/>
    </row>
    <row r="193" spans="1:17" outlineLevel="1" x14ac:dyDescent="0.2">
      <c r="A193" s="22">
        <f>Platts!B811</f>
        <v>40827</v>
      </c>
      <c r="B193" s="24">
        <v>154</v>
      </c>
      <c r="C193" s="24">
        <v>149</v>
      </c>
      <c r="D193" s="24">
        <v>145</v>
      </c>
      <c r="E193" s="24">
        <v>146.5</v>
      </c>
      <c r="F193" s="24">
        <v>142</v>
      </c>
      <c r="G193" s="24">
        <v>140.5</v>
      </c>
      <c r="H193" s="24"/>
      <c r="I193" s="24"/>
      <c r="J193" s="24"/>
      <c r="K193" s="24"/>
      <c r="L193" s="24"/>
      <c r="M193" s="24"/>
      <c r="N193" s="79">
        <f>VLOOKUP(A193,Platts!B:C,2,TRUE)</f>
        <v>165.25</v>
      </c>
      <c r="O193" s="76">
        <f t="shared" si="2"/>
        <v>0.87745839636913769</v>
      </c>
      <c r="P193" s="9"/>
      <c r="Q193" s="35"/>
    </row>
    <row r="194" spans="1:17" outlineLevel="1" x14ac:dyDescent="0.2">
      <c r="A194" s="22">
        <f>Platts!B812</f>
        <v>40828</v>
      </c>
      <c r="B194" s="24">
        <v>153</v>
      </c>
      <c r="C194" s="24">
        <v>148</v>
      </c>
      <c r="D194" s="24">
        <v>146</v>
      </c>
      <c r="E194" s="24">
        <v>145</v>
      </c>
      <c r="F194" s="24">
        <v>141</v>
      </c>
      <c r="G194" s="24">
        <v>139</v>
      </c>
      <c r="H194" s="24"/>
      <c r="I194" s="24"/>
      <c r="J194" s="24"/>
      <c r="K194" s="24"/>
      <c r="L194" s="24"/>
      <c r="M194" s="24"/>
      <c r="N194" s="79">
        <f>VLOOKUP(A194,Platts!B:C,2,TRUE)</f>
        <v>161.25</v>
      </c>
      <c r="O194" s="76">
        <f t="shared" ref="O194:O257" si="3">+D194/N194</f>
        <v>0.90542635658914727</v>
      </c>
      <c r="P194" s="9"/>
      <c r="Q194" s="35"/>
    </row>
    <row r="195" spans="1:17" outlineLevel="1" x14ac:dyDescent="0.2">
      <c r="A195" s="22">
        <f>Platts!B813</f>
        <v>40829</v>
      </c>
      <c r="B195" s="24">
        <v>148</v>
      </c>
      <c r="C195" s="24">
        <v>144</v>
      </c>
      <c r="D195" s="24">
        <v>141.5</v>
      </c>
      <c r="E195" s="24">
        <v>141</v>
      </c>
      <c r="F195" s="24">
        <v>137</v>
      </c>
      <c r="G195" s="24">
        <v>135</v>
      </c>
      <c r="H195" s="24"/>
      <c r="I195" s="24"/>
      <c r="J195" s="24"/>
      <c r="K195" s="24"/>
      <c r="L195" s="24"/>
      <c r="M195" s="24"/>
      <c r="N195" s="79">
        <f>VLOOKUP(A195,Platts!B:C,2,TRUE)</f>
        <v>160</v>
      </c>
      <c r="O195" s="76">
        <f t="shared" si="3"/>
        <v>0.88437500000000002</v>
      </c>
      <c r="P195" s="9"/>
      <c r="Q195" s="35"/>
    </row>
    <row r="196" spans="1:17" outlineLevel="1" x14ac:dyDescent="0.2">
      <c r="A196" s="22">
        <f>Platts!B814</f>
        <v>40830</v>
      </c>
      <c r="B196" s="24">
        <v>145</v>
      </c>
      <c r="C196" s="24">
        <v>142.5</v>
      </c>
      <c r="D196" s="24">
        <v>140</v>
      </c>
      <c r="E196" s="24">
        <v>139.5</v>
      </c>
      <c r="F196" s="24">
        <v>135.75</v>
      </c>
      <c r="G196" s="24">
        <v>136</v>
      </c>
      <c r="H196" s="24"/>
      <c r="I196" s="24"/>
      <c r="J196" s="24"/>
      <c r="K196" s="24"/>
      <c r="L196" s="24"/>
      <c r="M196" s="24"/>
      <c r="N196" s="79">
        <f>VLOOKUP(A196,Platts!B:C,2,TRUE)</f>
        <v>157.25</v>
      </c>
      <c r="O196" s="76">
        <f t="shared" si="3"/>
        <v>0.890302066772655</v>
      </c>
      <c r="P196" s="9"/>
      <c r="Q196" s="35"/>
    </row>
    <row r="197" spans="1:17" outlineLevel="1" x14ac:dyDescent="0.2">
      <c r="A197" s="22">
        <f>Platts!B815</f>
        <v>40833</v>
      </c>
      <c r="B197" s="24">
        <v>140.5</v>
      </c>
      <c r="C197" s="24">
        <v>138</v>
      </c>
      <c r="D197" s="24">
        <v>135.5</v>
      </c>
      <c r="E197" s="24">
        <v>134.5</v>
      </c>
      <c r="F197" s="24">
        <v>131</v>
      </c>
      <c r="G197" s="24">
        <v>130</v>
      </c>
      <c r="H197" s="24"/>
      <c r="I197" s="24"/>
      <c r="J197" s="24"/>
      <c r="K197" s="24"/>
      <c r="L197" s="24"/>
      <c r="M197" s="24"/>
      <c r="N197" s="79">
        <f>VLOOKUP(A197,Platts!B:C,2,TRUE)</f>
        <v>152.25</v>
      </c>
      <c r="O197" s="76">
        <f t="shared" si="3"/>
        <v>0.88998357963875208</v>
      </c>
      <c r="P197" s="9"/>
      <c r="Q197" s="35"/>
    </row>
    <row r="198" spans="1:17" outlineLevel="1" x14ac:dyDescent="0.2">
      <c r="A198" s="22">
        <f>Platts!B816</f>
        <v>40834</v>
      </c>
      <c r="B198" s="24">
        <v>128</v>
      </c>
      <c r="C198" s="24">
        <v>127</v>
      </c>
      <c r="D198" s="24">
        <v>126</v>
      </c>
      <c r="E198" s="24">
        <v>125.5</v>
      </c>
      <c r="F198" s="24">
        <v>123</v>
      </c>
      <c r="G198" s="24">
        <v>123</v>
      </c>
      <c r="H198" s="24"/>
      <c r="I198" s="24"/>
      <c r="J198" s="24"/>
      <c r="K198" s="24"/>
      <c r="L198" s="24"/>
      <c r="M198" s="24"/>
      <c r="N198" s="79">
        <f>VLOOKUP(A198,Platts!B:C,2,TRUE)</f>
        <v>150</v>
      </c>
      <c r="O198" s="76">
        <f t="shared" si="3"/>
        <v>0.84</v>
      </c>
      <c r="P198" s="9"/>
      <c r="Q198" s="35"/>
    </row>
    <row r="199" spans="1:17" outlineLevel="1" x14ac:dyDescent="0.2">
      <c r="A199" s="22">
        <f>Platts!B817</f>
        <v>40835</v>
      </c>
      <c r="B199" s="24">
        <v>130</v>
      </c>
      <c r="C199" s="24">
        <v>129</v>
      </c>
      <c r="D199" s="24">
        <v>128</v>
      </c>
      <c r="E199" s="24">
        <v>127</v>
      </c>
      <c r="F199" s="24">
        <v>124.5</v>
      </c>
      <c r="G199" s="24">
        <v>123</v>
      </c>
      <c r="H199" s="24"/>
      <c r="I199" s="24"/>
      <c r="J199" s="24"/>
      <c r="K199" s="24"/>
      <c r="L199" s="24"/>
      <c r="M199" s="24"/>
      <c r="N199" s="79">
        <f>VLOOKUP(A199,Platts!B:C,2,TRUE)</f>
        <v>147</v>
      </c>
      <c r="O199" s="76">
        <f t="shared" si="3"/>
        <v>0.87074829931972786</v>
      </c>
      <c r="P199" s="9"/>
      <c r="Q199" s="35"/>
    </row>
    <row r="200" spans="1:17" outlineLevel="1" x14ac:dyDescent="0.2">
      <c r="A200" s="22">
        <f>Platts!B818</f>
        <v>40836</v>
      </c>
      <c r="B200" s="24">
        <v>124.5</v>
      </c>
      <c r="C200" s="24">
        <v>122.5</v>
      </c>
      <c r="D200" s="24">
        <v>121.5</v>
      </c>
      <c r="E200" s="24">
        <v>120.5</v>
      </c>
      <c r="F200" s="24">
        <v>118</v>
      </c>
      <c r="G200" s="24">
        <v>119</v>
      </c>
      <c r="H200" s="24"/>
      <c r="I200" s="24"/>
      <c r="J200" s="24"/>
      <c r="K200" s="24"/>
      <c r="L200" s="24"/>
      <c r="M200" s="24"/>
      <c r="N200" s="79">
        <f>VLOOKUP(A200,Platts!B:C,2,TRUE)</f>
        <v>145</v>
      </c>
      <c r="O200" s="76">
        <f t="shared" si="3"/>
        <v>0.83793103448275863</v>
      </c>
      <c r="P200" s="9"/>
      <c r="Q200" s="35"/>
    </row>
    <row r="201" spans="1:17" outlineLevel="1" x14ac:dyDescent="0.2">
      <c r="A201" s="22">
        <f>Platts!B819</f>
        <v>40837</v>
      </c>
      <c r="B201" s="24">
        <v>129</v>
      </c>
      <c r="C201" s="24">
        <v>128</v>
      </c>
      <c r="D201" s="24">
        <v>127</v>
      </c>
      <c r="E201" s="24">
        <v>125.5</v>
      </c>
      <c r="F201" s="24">
        <v>123</v>
      </c>
      <c r="G201" s="24">
        <v>121.5</v>
      </c>
      <c r="H201" s="24"/>
      <c r="I201" s="24"/>
      <c r="J201" s="24"/>
      <c r="K201" s="24"/>
      <c r="L201" s="24"/>
      <c r="M201" s="24"/>
      <c r="N201" s="79">
        <f>VLOOKUP(A201,Platts!B:C,2,TRUE)</f>
        <v>144</v>
      </c>
      <c r="O201" s="76">
        <f t="shared" si="3"/>
        <v>0.88194444444444442</v>
      </c>
      <c r="P201" s="9"/>
      <c r="Q201" s="35"/>
    </row>
    <row r="202" spans="1:17" outlineLevel="1" x14ac:dyDescent="0.2">
      <c r="A202" s="22">
        <f>Platts!B820</f>
        <v>40840</v>
      </c>
      <c r="B202" s="24">
        <v>130</v>
      </c>
      <c r="C202" s="24">
        <v>128</v>
      </c>
      <c r="D202" s="24">
        <v>127</v>
      </c>
      <c r="E202" s="24">
        <v>126.5</v>
      </c>
      <c r="F202" s="24">
        <v>124</v>
      </c>
      <c r="G202" s="24">
        <v>123</v>
      </c>
      <c r="H202" s="24"/>
      <c r="I202" s="24"/>
      <c r="J202" s="24"/>
      <c r="K202" s="24"/>
      <c r="L202" s="24"/>
      <c r="M202" s="24"/>
      <c r="N202" s="79">
        <f>VLOOKUP(A202,Platts!B:C,2,TRUE)</f>
        <v>138.5</v>
      </c>
      <c r="O202" s="76">
        <f t="shared" si="3"/>
        <v>0.9169675090252708</v>
      </c>
      <c r="P202" s="9"/>
      <c r="Q202" s="35"/>
    </row>
    <row r="203" spans="1:17" outlineLevel="1" x14ac:dyDescent="0.2">
      <c r="A203" s="22">
        <f>Platts!B821</f>
        <v>40841</v>
      </c>
      <c r="B203" s="24">
        <v>126.5</v>
      </c>
      <c r="C203" s="24">
        <v>125</v>
      </c>
      <c r="D203" s="24">
        <v>124</v>
      </c>
      <c r="E203" s="24">
        <v>123</v>
      </c>
      <c r="F203" s="24">
        <v>120.5</v>
      </c>
      <c r="G203" s="24">
        <v>120</v>
      </c>
      <c r="H203" s="24"/>
      <c r="I203" s="24"/>
      <c r="J203" s="24"/>
      <c r="K203" s="24"/>
      <c r="L203" s="24"/>
      <c r="M203" s="24"/>
      <c r="N203" s="79">
        <f>VLOOKUP(A203,Platts!B:C,2,TRUE)</f>
        <v>128.5</v>
      </c>
      <c r="O203" s="76">
        <f t="shared" si="3"/>
        <v>0.96498054474708173</v>
      </c>
      <c r="P203" s="9"/>
      <c r="Q203" s="35"/>
    </row>
    <row r="204" spans="1:17" outlineLevel="1" x14ac:dyDescent="0.2">
      <c r="A204" s="22">
        <f>Platts!B822</f>
        <v>40843</v>
      </c>
      <c r="B204" s="24">
        <v>120</v>
      </c>
      <c r="C204" s="24">
        <v>119</v>
      </c>
      <c r="D204" s="24">
        <v>118</v>
      </c>
      <c r="E204" s="24">
        <v>119</v>
      </c>
      <c r="F204" s="24">
        <v>117</v>
      </c>
      <c r="G204" s="24">
        <v>116</v>
      </c>
      <c r="H204" s="24"/>
      <c r="I204" s="24"/>
      <c r="J204" s="24"/>
      <c r="K204" s="24"/>
      <c r="L204" s="24"/>
      <c r="M204" s="24"/>
      <c r="N204" s="79">
        <f>VLOOKUP(A204,Platts!B:C,2,TRUE)</f>
        <v>120</v>
      </c>
      <c r="O204" s="76">
        <f t="shared" si="3"/>
        <v>0.98333333333333328</v>
      </c>
      <c r="P204" s="9"/>
      <c r="Q204" s="35"/>
    </row>
    <row r="205" spans="1:17" outlineLevel="1" x14ac:dyDescent="0.2">
      <c r="A205" s="22">
        <f>Platts!B823</f>
        <v>40844</v>
      </c>
      <c r="B205" s="24">
        <v>123.5</v>
      </c>
      <c r="C205" s="24">
        <v>125</v>
      </c>
      <c r="D205" s="24">
        <v>126</v>
      </c>
      <c r="E205" s="24">
        <v>126</v>
      </c>
      <c r="F205" s="24">
        <v>124</v>
      </c>
      <c r="G205" s="24">
        <v>124</v>
      </c>
      <c r="H205" s="24"/>
      <c r="I205" s="24"/>
      <c r="J205" s="24"/>
      <c r="K205" s="24"/>
      <c r="L205" s="24"/>
      <c r="M205" s="24"/>
      <c r="N205" s="79">
        <f>VLOOKUP(A205,Platts!B:C,2,TRUE)</f>
        <v>116.75</v>
      </c>
      <c r="O205" s="76">
        <f t="shared" si="3"/>
        <v>1.0792291220556745</v>
      </c>
      <c r="P205" s="9"/>
      <c r="Q205" s="35"/>
    </row>
    <row r="206" spans="1:17" outlineLevel="1" x14ac:dyDescent="0.2">
      <c r="A206" s="22">
        <f>Platts!B824</f>
        <v>40847</v>
      </c>
      <c r="B206" s="24">
        <v>126.5</v>
      </c>
      <c r="C206" s="24">
        <v>131.5</v>
      </c>
      <c r="D206" s="24">
        <v>132.5</v>
      </c>
      <c r="E206" s="24">
        <v>132.5</v>
      </c>
      <c r="F206" s="24">
        <v>130</v>
      </c>
      <c r="G206" s="24">
        <v>129.5</v>
      </c>
      <c r="H206" s="24"/>
      <c r="I206" s="24"/>
      <c r="J206" s="24"/>
      <c r="K206" s="24"/>
      <c r="L206" s="24"/>
      <c r="M206" s="24"/>
      <c r="N206" s="79">
        <f>VLOOKUP(A206,Platts!B:C,2,TRUE)</f>
        <v>118.75</v>
      </c>
      <c r="O206" s="76">
        <f t="shared" si="3"/>
        <v>1.1157894736842104</v>
      </c>
      <c r="P206" s="9"/>
      <c r="Q206" s="35"/>
    </row>
    <row r="207" spans="1:17" outlineLevel="1" x14ac:dyDescent="0.2">
      <c r="A207" s="22">
        <f>Platts!B825</f>
        <v>40848</v>
      </c>
      <c r="B207" s="24">
        <v>129.5</v>
      </c>
      <c r="C207" s="24">
        <v>131</v>
      </c>
      <c r="D207" s="24">
        <v>130</v>
      </c>
      <c r="E207" s="24">
        <v>129.5</v>
      </c>
      <c r="F207" s="24">
        <v>128</v>
      </c>
      <c r="G207" s="24">
        <v>127</v>
      </c>
      <c r="H207" s="24"/>
      <c r="I207" s="24"/>
      <c r="J207" s="24"/>
      <c r="K207" s="24"/>
      <c r="L207" s="24"/>
      <c r="M207" s="24"/>
      <c r="N207" s="79">
        <f>VLOOKUP(A207,Platts!B:C,2,TRUE)</f>
        <v>120</v>
      </c>
      <c r="O207" s="76">
        <f t="shared" si="3"/>
        <v>1.0833333333333333</v>
      </c>
      <c r="P207" s="9"/>
      <c r="Q207" s="35"/>
    </row>
    <row r="208" spans="1:17" outlineLevel="1" x14ac:dyDescent="0.2">
      <c r="A208" s="22">
        <f>Platts!B826</f>
        <v>40849</v>
      </c>
      <c r="B208" s="24">
        <v>131.5</v>
      </c>
      <c r="C208" s="24">
        <v>132.5</v>
      </c>
      <c r="D208" s="24">
        <v>132</v>
      </c>
      <c r="E208" s="24">
        <v>132.5</v>
      </c>
      <c r="F208" s="24">
        <v>129.5</v>
      </c>
      <c r="G208" s="24">
        <v>129.5</v>
      </c>
      <c r="H208" s="24"/>
      <c r="I208" s="24"/>
      <c r="J208" s="24"/>
      <c r="K208" s="24"/>
      <c r="L208" s="24"/>
      <c r="M208" s="24"/>
      <c r="N208" s="79">
        <f>VLOOKUP(A208,Platts!B:C,2,TRUE)</f>
        <v>120.75</v>
      </c>
      <c r="O208" s="76">
        <f t="shared" si="3"/>
        <v>1.0931677018633541</v>
      </c>
      <c r="P208" s="9"/>
      <c r="Q208" s="35"/>
    </row>
    <row r="209" spans="1:17" outlineLevel="1" x14ac:dyDescent="0.2">
      <c r="A209" s="22">
        <f>Platts!B827</f>
        <v>40850</v>
      </c>
      <c r="B209" s="24">
        <v>135</v>
      </c>
      <c r="C209" s="24">
        <v>135</v>
      </c>
      <c r="D209" s="24">
        <v>134.5</v>
      </c>
      <c r="E209" s="24">
        <v>135</v>
      </c>
      <c r="F209" s="24">
        <v>131.5</v>
      </c>
      <c r="G209" s="24">
        <v>131</v>
      </c>
      <c r="H209" s="24"/>
      <c r="I209" s="24"/>
      <c r="J209" s="24"/>
      <c r="K209" s="24"/>
      <c r="L209" s="24"/>
      <c r="M209" s="24"/>
      <c r="N209" s="79">
        <f>VLOOKUP(A209,Platts!B:C,2,TRUE)</f>
        <v>124</v>
      </c>
      <c r="O209" s="76">
        <f t="shared" si="3"/>
        <v>1.0846774193548387</v>
      </c>
      <c r="P209" s="9"/>
      <c r="Q209" s="35"/>
    </row>
    <row r="210" spans="1:17" outlineLevel="1" x14ac:dyDescent="0.2">
      <c r="A210" s="22">
        <f>Platts!B828</f>
        <v>40851</v>
      </c>
      <c r="B210" s="24">
        <v>137.5</v>
      </c>
      <c r="C210" s="24">
        <v>137.5</v>
      </c>
      <c r="D210" s="24">
        <v>137</v>
      </c>
      <c r="E210" s="24">
        <v>137.5</v>
      </c>
      <c r="F210" s="24">
        <v>134</v>
      </c>
      <c r="G210" s="24">
        <v>133.5</v>
      </c>
      <c r="H210" s="24"/>
      <c r="I210" s="24"/>
      <c r="J210" s="24"/>
      <c r="K210" s="24"/>
      <c r="L210" s="24"/>
      <c r="M210" s="24"/>
      <c r="N210" s="79">
        <f>VLOOKUP(A210,Platts!B:C,2,TRUE)</f>
        <v>126.5</v>
      </c>
      <c r="O210" s="76">
        <f t="shared" si="3"/>
        <v>1.0830039525691699</v>
      </c>
      <c r="P210" s="9"/>
      <c r="Q210" s="35"/>
    </row>
    <row r="211" spans="1:17" outlineLevel="1" x14ac:dyDescent="0.2">
      <c r="A211" s="22">
        <f>Platts!B829</f>
        <v>40855</v>
      </c>
      <c r="B211" s="24">
        <v>141</v>
      </c>
      <c r="C211" s="24">
        <v>141</v>
      </c>
      <c r="D211" s="24">
        <v>140.5</v>
      </c>
      <c r="E211" s="24">
        <v>141</v>
      </c>
      <c r="F211" s="24">
        <v>138</v>
      </c>
      <c r="G211" s="24">
        <v>137</v>
      </c>
      <c r="H211" s="24"/>
      <c r="I211" s="24"/>
      <c r="J211" s="24"/>
      <c r="K211" s="24"/>
      <c r="L211" s="24"/>
      <c r="M211" s="24"/>
      <c r="N211" s="79">
        <f>VLOOKUP(A211,Platts!B:C,2,TRUE)</f>
        <v>131</v>
      </c>
      <c r="O211" s="76">
        <f t="shared" si="3"/>
        <v>1.0725190839694656</v>
      </c>
      <c r="P211" s="9"/>
      <c r="Q211" s="35"/>
    </row>
    <row r="212" spans="1:17" outlineLevel="1" x14ac:dyDescent="0.2">
      <c r="A212" s="22">
        <f>Platts!B830</f>
        <v>40856</v>
      </c>
      <c r="B212" s="24">
        <v>142.5</v>
      </c>
      <c r="C212" s="24">
        <v>142.5</v>
      </c>
      <c r="D212" s="24">
        <v>142</v>
      </c>
      <c r="E212" s="24">
        <v>142.5</v>
      </c>
      <c r="F212" s="24">
        <v>138</v>
      </c>
      <c r="G212" s="24">
        <v>137</v>
      </c>
      <c r="H212" s="24"/>
      <c r="I212" s="24"/>
      <c r="J212" s="24"/>
      <c r="K212" s="24"/>
      <c r="L212" s="24"/>
      <c r="M212" s="24"/>
      <c r="N212" s="79">
        <f>VLOOKUP(A212,Platts!B:C,2,TRUE)</f>
        <v>133</v>
      </c>
      <c r="O212" s="76">
        <f t="shared" si="3"/>
        <v>1.0676691729323309</v>
      </c>
      <c r="P212" s="9"/>
      <c r="Q212" s="35"/>
    </row>
    <row r="213" spans="1:17" outlineLevel="1" x14ac:dyDescent="0.2">
      <c r="A213" s="22">
        <f>Platts!B831</f>
        <v>40857</v>
      </c>
      <c r="B213" s="24">
        <v>141.5</v>
      </c>
      <c r="C213" s="24">
        <v>141.5</v>
      </c>
      <c r="D213" s="24">
        <v>141</v>
      </c>
      <c r="E213" s="24">
        <v>141.5</v>
      </c>
      <c r="F213" s="24">
        <v>136.5</v>
      </c>
      <c r="G213" s="24">
        <v>136</v>
      </c>
      <c r="H213" s="24"/>
      <c r="I213" s="24"/>
      <c r="J213" s="24"/>
      <c r="K213" s="24"/>
      <c r="L213" s="24"/>
      <c r="M213" s="24"/>
      <c r="N213" s="79">
        <f>VLOOKUP(A213,Platts!B:C,2,TRUE)</f>
        <v>137.5</v>
      </c>
      <c r="O213" s="76">
        <f t="shared" si="3"/>
        <v>1.0254545454545454</v>
      </c>
      <c r="P213" s="9"/>
      <c r="Q213" s="35"/>
    </row>
    <row r="214" spans="1:17" outlineLevel="1" x14ac:dyDescent="0.2">
      <c r="A214" s="22">
        <f>Platts!B832</f>
        <v>40858</v>
      </c>
      <c r="B214" s="24">
        <v>142.5</v>
      </c>
      <c r="C214" s="24">
        <v>142.5</v>
      </c>
      <c r="D214" s="24">
        <v>141.5</v>
      </c>
      <c r="E214" s="24">
        <v>141.5</v>
      </c>
      <c r="F214" s="24">
        <v>135.5</v>
      </c>
      <c r="G214" s="24">
        <v>133.5</v>
      </c>
      <c r="H214" s="24"/>
      <c r="I214" s="24"/>
      <c r="J214" s="24"/>
      <c r="K214" s="24"/>
      <c r="L214" s="24"/>
      <c r="M214" s="24"/>
      <c r="N214" s="79">
        <f>VLOOKUP(A214,Platts!B:C,2,TRUE)</f>
        <v>137.5</v>
      </c>
      <c r="O214" s="76">
        <f t="shared" si="3"/>
        <v>1.0290909090909091</v>
      </c>
      <c r="P214" s="9"/>
      <c r="Q214" s="35"/>
    </row>
    <row r="215" spans="1:17" outlineLevel="1" x14ac:dyDescent="0.2">
      <c r="A215" s="22">
        <f>Platts!B833</f>
        <v>40861</v>
      </c>
      <c r="B215" s="24">
        <v>140</v>
      </c>
      <c r="C215" s="24">
        <v>140</v>
      </c>
      <c r="D215" s="24">
        <v>139.5</v>
      </c>
      <c r="E215" s="24">
        <v>140</v>
      </c>
      <c r="F215" s="24">
        <v>135</v>
      </c>
      <c r="G215" s="24">
        <v>133</v>
      </c>
      <c r="H215" s="24"/>
      <c r="I215" s="24"/>
      <c r="J215" s="24"/>
      <c r="K215" s="24"/>
      <c r="L215" s="24"/>
      <c r="M215" s="24"/>
      <c r="N215" s="79">
        <f>VLOOKUP(A215,Platts!B:C,2,TRUE)</f>
        <v>140</v>
      </c>
      <c r="O215" s="76">
        <f t="shared" si="3"/>
        <v>0.99642857142857144</v>
      </c>
      <c r="P215" s="9"/>
      <c r="Q215" s="35"/>
    </row>
    <row r="216" spans="1:17" outlineLevel="1" x14ac:dyDescent="0.2">
      <c r="A216" s="22">
        <f>Platts!B834</f>
        <v>40863</v>
      </c>
      <c r="B216" s="24">
        <v>143.5</v>
      </c>
      <c r="C216" s="24">
        <v>143</v>
      </c>
      <c r="D216" s="24">
        <v>142.5</v>
      </c>
      <c r="E216" s="24">
        <v>142</v>
      </c>
      <c r="F216" s="24">
        <v>137</v>
      </c>
      <c r="G216" s="24">
        <v>135</v>
      </c>
      <c r="H216" s="24"/>
      <c r="I216" s="24"/>
      <c r="J216" s="24"/>
      <c r="K216" s="24"/>
      <c r="L216" s="24"/>
      <c r="M216" s="24"/>
      <c r="N216" s="79">
        <f>VLOOKUP(A216,Platts!B:C,2,TRUE)</f>
        <v>147.5</v>
      </c>
      <c r="O216" s="76">
        <f t="shared" si="3"/>
        <v>0.96610169491525422</v>
      </c>
      <c r="P216" s="9"/>
      <c r="Q216" s="35"/>
    </row>
    <row r="217" spans="1:17" outlineLevel="1" x14ac:dyDescent="0.2">
      <c r="A217" s="22">
        <f>Platts!B835</f>
        <v>40864</v>
      </c>
      <c r="B217" s="24">
        <v>141.5</v>
      </c>
      <c r="C217" s="24">
        <v>141</v>
      </c>
      <c r="D217" s="24">
        <v>140.5</v>
      </c>
      <c r="E217" s="24">
        <v>140.5</v>
      </c>
      <c r="F217" s="24">
        <v>135.5</v>
      </c>
      <c r="G217" s="24">
        <v>133.5</v>
      </c>
      <c r="H217" s="24"/>
      <c r="I217" s="24"/>
      <c r="J217" s="24"/>
      <c r="K217" s="24"/>
      <c r="L217" s="24"/>
      <c r="M217" s="24"/>
      <c r="N217" s="79">
        <f>VLOOKUP(A217,Platts!B:C,2,TRUE)</f>
        <v>148.5</v>
      </c>
      <c r="O217" s="76">
        <f t="shared" si="3"/>
        <v>0.94612794612794615</v>
      </c>
      <c r="P217" s="9"/>
      <c r="Q217" s="35"/>
    </row>
    <row r="218" spans="1:17" outlineLevel="1" x14ac:dyDescent="0.2">
      <c r="A218" s="22">
        <f>Platts!B836</f>
        <v>40865</v>
      </c>
      <c r="B218" s="24">
        <v>138.5</v>
      </c>
      <c r="C218" s="24">
        <v>138</v>
      </c>
      <c r="D218" s="24">
        <v>137.5</v>
      </c>
      <c r="E218" s="24">
        <v>137.5</v>
      </c>
      <c r="F218" s="24">
        <v>132.5</v>
      </c>
      <c r="G218" s="24">
        <v>130.5</v>
      </c>
      <c r="H218" s="24"/>
      <c r="I218" s="24"/>
      <c r="J218" s="24"/>
      <c r="K218" s="24"/>
      <c r="L218" s="24"/>
      <c r="M218" s="24"/>
      <c r="N218" s="79">
        <f>VLOOKUP(A218,Platts!B:C,2,TRUE)</f>
        <v>148</v>
      </c>
      <c r="O218" s="76">
        <f t="shared" si="3"/>
        <v>0.92905405405405406</v>
      </c>
      <c r="P218" s="9"/>
      <c r="Q218" s="35"/>
    </row>
    <row r="219" spans="1:17" outlineLevel="1" x14ac:dyDescent="0.2">
      <c r="A219" s="22">
        <f>Platts!B837</f>
        <v>40868</v>
      </c>
      <c r="B219" s="24">
        <v>135</v>
      </c>
      <c r="C219" s="24">
        <v>134.5</v>
      </c>
      <c r="D219" s="24">
        <v>134</v>
      </c>
      <c r="E219" s="24">
        <v>134.5</v>
      </c>
      <c r="F219" s="24">
        <v>130</v>
      </c>
      <c r="G219" s="24">
        <v>128</v>
      </c>
      <c r="H219" s="24"/>
      <c r="I219" s="24"/>
      <c r="J219" s="24"/>
      <c r="K219" s="24"/>
      <c r="L219" s="24"/>
      <c r="M219" s="24"/>
      <c r="N219" s="79">
        <f>VLOOKUP(A219,Platts!B:C,2,TRUE)</f>
        <v>146.5</v>
      </c>
      <c r="O219" s="76">
        <f t="shared" si="3"/>
        <v>0.91467576791808869</v>
      </c>
      <c r="P219" s="9"/>
      <c r="Q219" s="35"/>
    </row>
    <row r="220" spans="1:17" outlineLevel="1" x14ac:dyDescent="0.2">
      <c r="A220" s="22">
        <f>Platts!B838</f>
        <v>40869</v>
      </c>
      <c r="B220" s="24">
        <v>135.5</v>
      </c>
      <c r="C220" s="24">
        <v>134</v>
      </c>
      <c r="D220" s="24">
        <v>133.5</v>
      </c>
      <c r="E220" s="24">
        <v>133.5</v>
      </c>
      <c r="F220" s="24">
        <v>129.75</v>
      </c>
      <c r="G220" s="24">
        <v>128</v>
      </c>
      <c r="H220" s="24"/>
      <c r="I220" s="24"/>
      <c r="J220" s="24"/>
      <c r="K220" s="24"/>
      <c r="L220" s="24"/>
      <c r="M220" s="24"/>
      <c r="N220" s="79">
        <f>VLOOKUP(A220,Platts!B:C,2,TRUE)</f>
        <v>145.5</v>
      </c>
      <c r="O220" s="76">
        <f t="shared" si="3"/>
        <v>0.91752577319587625</v>
      </c>
      <c r="P220" s="9"/>
      <c r="Q220" s="35"/>
    </row>
    <row r="221" spans="1:17" outlineLevel="1" x14ac:dyDescent="0.2">
      <c r="A221" s="22">
        <f>Platts!B839</f>
        <v>40870</v>
      </c>
      <c r="B221" s="24">
        <v>133</v>
      </c>
      <c r="C221" s="24">
        <v>131.5</v>
      </c>
      <c r="D221" s="24">
        <v>131</v>
      </c>
      <c r="E221" s="24">
        <v>130.5</v>
      </c>
      <c r="F221" s="24">
        <v>126.5</v>
      </c>
      <c r="G221" s="24">
        <v>125</v>
      </c>
      <c r="H221" s="24"/>
      <c r="I221" s="24"/>
      <c r="J221" s="24"/>
      <c r="K221" s="24"/>
      <c r="L221" s="24"/>
      <c r="M221" s="24"/>
      <c r="N221" s="79">
        <f>VLOOKUP(A221,Platts!B:C,2,TRUE)</f>
        <v>141.25</v>
      </c>
      <c r="O221" s="76">
        <f t="shared" si="3"/>
        <v>0.92743362831858411</v>
      </c>
      <c r="P221" s="9"/>
      <c r="Q221" s="35"/>
    </row>
    <row r="222" spans="1:17" outlineLevel="1" x14ac:dyDescent="0.2">
      <c r="A222" s="22">
        <f>Platts!B840</f>
        <v>40875</v>
      </c>
      <c r="B222" s="24">
        <v>130.5</v>
      </c>
      <c r="C222" s="24">
        <v>129</v>
      </c>
      <c r="D222" s="24">
        <v>128</v>
      </c>
      <c r="E222" s="24">
        <v>127.5</v>
      </c>
      <c r="F222" s="24">
        <v>123.5</v>
      </c>
      <c r="G222" s="24">
        <v>122.5</v>
      </c>
      <c r="H222" s="24"/>
      <c r="I222" s="24"/>
      <c r="J222" s="24"/>
      <c r="K222" s="24"/>
      <c r="L222" s="24"/>
      <c r="M222" s="24"/>
      <c r="N222" s="79">
        <f>VLOOKUP(A222,Platts!B:C,2,TRUE)</f>
        <v>133.5</v>
      </c>
      <c r="O222" s="76">
        <f t="shared" si="3"/>
        <v>0.95880149812734083</v>
      </c>
      <c r="P222" s="9"/>
      <c r="Q222" s="35"/>
    </row>
    <row r="223" spans="1:17" outlineLevel="1" x14ac:dyDescent="0.2">
      <c r="A223" s="22">
        <f>Platts!B841</f>
        <v>40876</v>
      </c>
      <c r="B223" s="24">
        <v>135</v>
      </c>
      <c r="C223" s="24">
        <v>133.5</v>
      </c>
      <c r="D223" s="24">
        <v>132.5</v>
      </c>
      <c r="E223" s="24">
        <v>132.5</v>
      </c>
      <c r="F223" s="24">
        <v>128.5</v>
      </c>
      <c r="G223" s="24">
        <v>127.5</v>
      </c>
      <c r="H223" s="24"/>
      <c r="I223" s="24"/>
      <c r="J223" s="24"/>
      <c r="K223" s="24"/>
      <c r="L223" s="24"/>
      <c r="M223" s="24"/>
      <c r="N223" s="79">
        <f>VLOOKUP(A223,Platts!B:C,2,TRUE)</f>
        <v>133.5</v>
      </c>
      <c r="O223" s="76">
        <f t="shared" si="3"/>
        <v>0.99250936329588013</v>
      </c>
      <c r="P223" s="9"/>
      <c r="Q223" s="35"/>
    </row>
    <row r="224" spans="1:17" outlineLevel="1" x14ac:dyDescent="0.2">
      <c r="A224" s="22">
        <f>Platts!B842</f>
        <v>40877</v>
      </c>
      <c r="B224" s="24">
        <v>136</v>
      </c>
      <c r="C224" s="24">
        <v>134.5</v>
      </c>
      <c r="D224" s="24">
        <v>133.5</v>
      </c>
      <c r="E224" s="24">
        <v>133.5</v>
      </c>
      <c r="F224" s="24">
        <v>129.5</v>
      </c>
      <c r="G224" s="24">
        <v>128.5</v>
      </c>
      <c r="H224" s="24"/>
      <c r="I224" s="24"/>
      <c r="J224" s="24"/>
      <c r="K224" s="24"/>
      <c r="L224" s="24"/>
      <c r="M224" s="24"/>
      <c r="N224" s="79">
        <f>VLOOKUP(A224,Platts!B:C,2,TRUE)</f>
        <v>135</v>
      </c>
      <c r="O224" s="76">
        <f t="shared" si="3"/>
        <v>0.98888888888888893</v>
      </c>
      <c r="P224" s="9"/>
      <c r="Q224" s="35"/>
    </row>
    <row r="225" spans="1:17" outlineLevel="1" x14ac:dyDescent="0.2">
      <c r="A225" s="22">
        <f>Platts!B843</f>
        <v>40878</v>
      </c>
      <c r="B225" s="24">
        <v>142</v>
      </c>
      <c r="C225" s="24">
        <v>140.5</v>
      </c>
      <c r="D225" s="24">
        <v>139</v>
      </c>
      <c r="E225" s="24">
        <v>140.5</v>
      </c>
      <c r="F225" s="24">
        <v>135.5</v>
      </c>
      <c r="G225" s="24">
        <v>133.5</v>
      </c>
      <c r="H225" s="24"/>
      <c r="I225" s="24"/>
      <c r="J225" s="24"/>
      <c r="K225" s="24"/>
      <c r="L225" s="24"/>
      <c r="M225" s="24"/>
      <c r="N225" s="79">
        <f>VLOOKUP(A225,Platts!B:C,2,TRUE)</f>
        <v>136</v>
      </c>
      <c r="O225" s="76">
        <f t="shared" si="3"/>
        <v>1.0220588235294117</v>
      </c>
      <c r="P225" s="9"/>
      <c r="Q225" s="35"/>
    </row>
    <row r="226" spans="1:17" outlineLevel="1" x14ac:dyDescent="0.2">
      <c r="A226" s="22">
        <f>Platts!B844</f>
        <v>40879</v>
      </c>
      <c r="B226" s="24">
        <v>143</v>
      </c>
      <c r="C226" s="24">
        <v>141.5</v>
      </c>
      <c r="D226" s="24">
        <v>140</v>
      </c>
      <c r="E226" s="24">
        <v>141.5</v>
      </c>
      <c r="F226" s="24">
        <v>136.5</v>
      </c>
      <c r="G226" s="24">
        <v>134.5</v>
      </c>
      <c r="H226" s="24"/>
      <c r="I226" s="24"/>
      <c r="J226" s="24"/>
      <c r="K226" s="24"/>
      <c r="L226" s="24"/>
      <c r="M226" s="24"/>
      <c r="N226" s="79">
        <f>VLOOKUP(A226,Platts!B:C,2,TRUE)</f>
        <v>141</v>
      </c>
      <c r="O226" s="76">
        <f t="shared" si="3"/>
        <v>0.99290780141843971</v>
      </c>
      <c r="P226" s="9"/>
      <c r="Q226" s="35"/>
    </row>
    <row r="227" spans="1:17" outlineLevel="1" x14ac:dyDescent="0.2">
      <c r="A227" s="22">
        <f>Platts!B845</f>
        <v>40882</v>
      </c>
      <c r="B227" s="24">
        <v>143</v>
      </c>
      <c r="C227" s="24">
        <v>141.5</v>
      </c>
      <c r="D227" s="24">
        <v>140</v>
      </c>
      <c r="E227" s="24">
        <v>141.5</v>
      </c>
      <c r="F227" s="24">
        <v>136</v>
      </c>
      <c r="G227" s="24">
        <v>134.5</v>
      </c>
      <c r="H227" s="24"/>
      <c r="I227" s="24"/>
      <c r="J227" s="24"/>
      <c r="K227" s="24"/>
      <c r="L227" s="24"/>
      <c r="M227" s="24"/>
      <c r="N227" s="79">
        <f>VLOOKUP(A227,Platts!B:C,2,TRUE)</f>
        <v>141</v>
      </c>
      <c r="O227" s="76">
        <f t="shared" si="3"/>
        <v>0.99290780141843971</v>
      </c>
      <c r="P227" s="9"/>
      <c r="Q227" s="35"/>
    </row>
    <row r="228" spans="1:17" outlineLevel="1" x14ac:dyDescent="0.2">
      <c r="A228" s="22">
        <f>Platts!B846</f>
        <v>40883</v>
      </c>
      <c r="B228" s="24">
        <v>137.5</v>
      </c>
      <c r="C228" s="24">
        <v>136</v>
      </c>
      <c r="D228" s="24">
        <v>134.5</v>
      </c>
      <c r="E228" s="24">
        <v>136</v>
      </c>
      <c r="F228" s="24">
        <v>131.25</v>
      </c>
      <c r="G228" s="24">
        <v>130.5</v>
      </c>
      <c r="H228" s="24"/>
      <c r="I228" s="24"/>
      <c r="J228" s="24"/>
      <c r="K228" s="24"/>
      <c r="L228" s="24"/>
      <c r="M228" s="24"/>
      <c r="N228" s="79">
        <f>VLOOKUP(A228,Platts!B:C,2,TRUE)</f>
        <v>141.5</v>
      </c>
      <c r="O228" s="76">
        <f t="shared" si="3"/>
        <v>0.95053003533568903</v>
      </c>
      <c r="P228" s="9"/>
      <c r="Q228" s="35"/>
    </row>
    <row r="229" spans="1:17" outlineLevel="1" x14ac:dyDescent="0.2">
      <c r="A229" s="22">
        <f>Platts!B847</f>
        <v>40884</v>
      </c>
      <c r="B229" s="24">
        <v>139</v>
      </c>
      <c r="C229" s="24">
        <v>137.5</v>
      </c>
      <c r="D229" s="24">
        <v>136</v>
      </c>
      <c r="E229" s="24">
        <v>137.5</v>
      </c>
      <c r="F229" s="24">
        <v>133</v>
      </c>
      <c r="G229" s="24">
        <v>131.5</v>
      </c>
      <c r="H229" s="24"/>
      <c r="I229" s="24"/>
      <c r="J229" s="24"/>
      <c r="K229" s="24"/>
      <c r="L229" s="24"/>
      <c r="M229" s="24"/>
      <c r="N229" s="79">
        <f>VLOOKUP(A229,Platts!B:C,2,TRUE)</f>
        <v>141.5</v>
      </c>
      <c r="O229" s="76">
        <f t="shared" si="3"/>
        <v>0.96113074204946991</v>
      </c>
      <c r="P229" s="9"/>
      <c r="Q229" s="35"/>
    </row>
    <row r="230" spans="1:17" outlineLevel="1" x14ac:dyDescent="0.2">
      <c r="A230" s="22">
        <f>Platts!B848</f>
        <v>40885</v>
      </c>
      <c r="B230" s="24">
        <v>139</v>
      </c>
      <c r="C230" s="24">
        <v>137.5</v>
      </c>
      <c r="D230" s="24">
        <v>136</v>
      </c>
      <c r="E230" s="24">
        <v>137.5</v>
      </c>
      <c r="F230" s="24">
        <v>133</v>
      </c>
      <c r="G230" s="24">
        <v>131.5</v>
      </c>
      <c r="H230" s="24"/>
      <c r="I230" s="24"/>
      <c r="J230" s="24"/>
      <c r="K230" s="24"/>
      <c r="L230" s="24"/>
      <c r="M230" s="24"/>
      <c r="N230" s="79">
        <f>VLOOKUP(A230,Platts!B:C,2,TRUE)</f>
        <v>141.25</v>
      </c>
      <c r="O230" s="76">
        <f t="shared" si="3"/>
        <v>0.96283185840707963</v>
      </c>
      <c r="P230" s="9"/>
      <c r="Q230" s="35"/>
    </row>
    <row r="231" spans="1:17" outlineLevel="1" x14ac:dyDescent="0.2">
      <c r="A231" s="22">
        <f>Platts!B849</f>
        <v>40886</v>
      </c>
      <c r="B231" s="24">
        <v>139</v>
      </c>
      <c r="C231" s="24">
        <v>137.5</v>
      </c>
      <c r="D231" s="24">
        <v>136</v>
      </c>
      <c r="E231" s="24">
        <v>137.5</v>
      </c>
      <c r="F231" s="24">
        <v>132.5</v>
      </c>
      <c r="G231" s="24">
        <v>131.5</v>
      </c>
      <c r="H231" s="24"/>
      <c r="I231" s="24"/>
      <c r="J231" s="24"/>
      <c r="K231" s="24"/>
      <c r="L231" s="24"/>
      <c r="M231" s="24"/>
      <c r="N231" s="79">
        <f>VLOOKUP(A231,Platts!B:C,2,TRUE)</f>
        <v>140.75</v>
      </c>
      <c r="O231" s="76">
        <f t="shared" si="3"/>
        <v>0.96625222024866786</v>
      </c>
      <c r="P231" s="9"/>
      <c r="Q231" s="35"/>
    </row>
    <row r="232" spans="1:17" outlineLevel="1" x14ac:dyDescent="0.2">
      <c r="A232" s="22">
        <f>Platts!B850</f>
        <v>40889</v>
      </c>
      <c r="B232" s="24">
        <v>138</v>
      </c>
      <c r="C232" s="24">
        <v>136.5</v>
      </c>
      <c r="D232" s="24">
        <v>135</v>
      </c>
      <c r="E232" s="24">
        <v>136.5</v>
      </c>
      <c r="F232" s="24">
        <v>131.5</v>
      </c>
      <c r="G232" s="24">
        <v>131</v>
      </c>
      <c r="H232" s="24"/>
      <c r="I232" s="24"/>
      <c r="J232" s="24"/>
      <c r="K232" s="24"/>
      <c r="L232" s="24"/>
      <c r="M232" s="24"/>
      <c r="N232" s="79">
        <f>VLOOKUP(A232,Platts!B:C,2,TRUE)</f>
        <v>139.25</v>
      </c>
      <c r="O232" s="76">
        <f t="shared" si="3"/>
        <v>0.96947935368043092</v>
      </c>
      <c r="P232" s="9"/>
      <c r="Q232" s="35"/>
    </row>
    <row r="233" spans="1:17" outlineLevel="1" x14ac:dyDescent="0.2">
      <c r="A233" s="22">
        <f>Platts!B851</f>
        <v>40890</v>
      </c>
      <c r="B233" s="24">
        <v>135.5</v>
      </c>
      <c r="C233" s="24">
        <v>134.5</v>
      </c>
      <c r="D233" s="24">
        <v>133.5</v>
      </c>
      <c r="E233" s="24">
        <v>134.5</v>
      </c>
      <c r="F233" s="24">
        <v>131.5</v>
      </c>
      <c r="G233" s="24">
        <v>130</v>
      </c>
      <c r="H233" s="24"/>
      <c r="I233" s="24"/>
      <c r="J233" s="24"/>
      <c r="K233" s="24"/>
      <c r="L233" s="24"/>
      <c r="M233" s="24"/>
      <c r="N233" s="79">
        <f>VLOOKUP(A233,Platts!B:C,2,TRUE)</f>
        <v>137.75</v>
      </c>
      <c r="O233" s="76">
        <f t="shared" si="3"/>
        <v>0.96914700544464605</v>
      </c>
      <c r="P233" s="9"/>
      <c r="Q233" s="35"/>
    </row>
    <row r="234" spans="1:17" outlineLevel="1" x14ac:dyDescent="0.2">
      <c r="A234" s="22">
        <f>Platts!B852</f>
        <v>40891</v>
      </c>
      <c r="B234" s="24">
        <v>135</v>
      </c>
      <c r="C234" s="24">
        <v>134</v>
      </c>
      <c r="D234" s="24">
        <v>133</v>
      </c>
      <c r="E234" s="24">
        <v>134</v>
      </c>
      <c r="F234" s="24">
        <v>131</v>
      </c>
      <c r="G234" s="24">
        <v>129.5</v>
      </c>
      <c r="H234" s="24"/>
      <c r="I234" s="24"/>
      <c r="J234" s="24"/>
      <c r="K234" s="24"/>
      <c r="L234" s="24"/>
      <c r="M234" s="24"/>
      <c r="N234" s="79">
        <f>VLOOKUP(A234,Platts!B:C,2,TRUE)</f>
        <v>135.75</v>
      </c>
      <c r="O234" s="76">
        <f t="shared" si="3"/>
        <v>0.97974217311233891</v>
      </c>
      <c r="P234" s="9"/>
      <c r="Q234" s="35"/>
    </row>
    <row r="235" spans="1:17" outlineLevel="1" x14ac:dyDescent="0.2">
      <c r="A235" s="22">
        <f>Platts!B853</f>
        <v>40892</v>
      </c>
      <c r="B235" s="24">
        <v>135</v>
      </c>
      <c r="C235" s="24">
        <v>133</v>
      </c>
      <c r="D235" s="24">
        <v>132.5</v>
      </c>
      <c r="E235" s="24">
        <v>132</v>
      </c>
      <c r="F235" s="24">
        <v>132.5</v>
      </c>
      <c r="G235" s="24">
        <v>130</v>
      </c>
      <c r="H235" s="24"/>
      <c r="I235" s="24"/>
      <c r="J235" s="24"/>
      <c r="K235" s="24"/>
      <c r="L235" s="24"/>
      <c r="M235" s="24"/>
      <c r="N235" s="79">
        <f>VLOOKUP(A235,Platts!B:C,2,TRUE)</f>
        <v>135.25</v>
      </c>
      <c r="O235" s="76">
        <f t="shared" si="3"/>
        <v>0.97966728280961179</v>
      </c>
      <c r="P235" s="9"/>
      <c r="Q235" s="35"/>
    </row>
    <row r="236" spans="1:17" outlineLevel="1" x14ac:dyDescent="0.2">
      <c r="A236" s="22">
        <f>Platts!B854</f>
        <v>40893</v>
      </c>
      <c r="B236" s="24">
        <v>135</v>
      </c>
      <c r="C236" s="24">
        <v>136.5</v>
      </c>
      <c r="D236" s="24">
        <v>136</v>
      </c>
      <c r="E236" s="24">
        <v>135.5</v>
      </c>
      <c r="F236" s="24">
        <v>136</v>
      </c>
      <c r="G236" s="24">
        <v>133.5</v>
      </c>
      <c r="H236" s="24"/>
      <c r="I236" s="24"/>
      <c r="J236" s="24"/>
      <c r="K236" s="24"/>
      <c r="L236" s="24"/>
      <c r="M236" s="24"/>
      <c r="N236" s="79">
        <f>VLOOKUP(A236,Platts!B:C,2,TRUE)</f>
        <v>133.5</v>
      </c>
      <c r="O236" s="76">
        <f t="shared" si="3"/>
        <v>1.0187265917602997</v>
      </c>
      <c r="P236" s="9"/>
      <c r="Q236" s="35"/>
    </row>
    <row r="237" spans="1:17" outlineLevel="1" x14ac:dyDescent="0.2">
      <c r="A237" s="22">
        <f>Platts!B855</f>
        <v>40896</v>
      </c>
      <c r="B237" s="24">
        <v>134</v>
      </c>
      <c r="C237" s="24">
        <v>140</v>
      </c>
      <c r="D237" s="24">
        <v>143.75</v>
      </c>
      <c r="E237" s="24">
        <v>116.25</v>
      </c>
      <c r="F237" s="24">
        <v>87.75</v>
      </c>
      <c r="G237" s="24">
        <v>133.5</v>
      </c>
      <c r="H237" s="24"/>
      <c r="I237" s="24"/>
      <c r="J237" s="24"/>
      <c r="K237" s="24"/>
      <c r="L237" s="24"/>
      <c r="M237" s="24"/>
      <c r="N237" s="79">
        <f>VLOOKUP(A237,Platts!B:C,2,TRUE)</f>
        <v>134</v>
      </c>
      <c r="O237" s="76">
        <f t="shared" si="3"/>
        <v>1.0727611940298507</v>
      </c>
      <c r="P237" s="9"/>
      <c r="Q237" s="35"/>
    </row>
    <row r="238" spans="1:17" outlineLevel="1" x14ac:dyDescent="0.2">
      <c r="A238" s="22">
        <f>Platts!B856</f>
        <v>40897</v>
      </c>
      <c r="B238" s="24">
        <v>139</v>
      </c>
      <c r="C238" s="24">
        <v>138.5</v>
      </c>
      <c r="D238" s="24">
        <v>138</v>
      </c>
      <c r="E238" s="24">
        <v>138.5</v>
      </c>
      <c r="F238" s="24">
        <v>134.5</v>
      </c>
      <c r="G238" s="24">
        <v>133.5</v>
      </c>
      <c r="H238" s="24"/>
      <c r="I238" s="24"/>
      <c r="J238" s="24"/>
      <c r="K238" s="24"/>
      <c r="L238" s="24"/>
      <c r="M238" s="24"/>
      <c r="N238" s="79">
        <f>VLOOKUP(A238,Platts!B:C,2,TRUE)</f>
        <v>136</v>
      </c>
      <c r="O238" s="76">
        <f t="shared" si="3"/>
        <v>1.0147058823529411</v>
      </c>
      <c r="P238" s="9"/>
      <c r="Q238" s="35"/>
    </row>
    <row r="239" spans="1:17" outlineLevel="1" x14ac:dyDescent="0.2">
      <c r="A239" s="22">
        <f>Platts!B857</f>
        <v>40898</v>
      </c>
      <c r="B239" s="24">
        <v>139.5</v>
      </c>
      <c r="C239" s="24">
        <v>138.5</v>
      </c>
      <c r="D239" s="24">
        <v>137.5</v>
      </c>
      <c r="E239" s="24">
        <v>138.5</v>
      </c>
      <c r="F239" s="24">
        <v>135.5</v>
      </c>
      <c r="G239" s="24">
        <v>134</v>
      </c>
      <c r="H239" s="24"/>
      <c r="I239" s="24"/>
      <c r="J239" s="24"/>
      <c r="K239" s="24"/>
      <c r="L239" s="24"/>
      <c r="M239" s="24"/>
      <c r="N239" s="79">
        <f>VLOOKUP(A239,Platts!B:C,2,TRUE)</f>
        <v>136.75</v>
      </c>
      <c r="O239" s="76">
        <f t="shared" si="3"/>
        <v>1.0054844606946984</v>
      </c>
      <c r="P239" s="9"/>
      <c r="Q239" s="35"/>
    </row>
    <row r="240" spans="1:17" outlineLevel="1" x14ac:dyDescent="0.2">
      <c r="A240" s="22">
        <f>Platts!B858</f>
        <v>40899</v>
      </c>
      <c r="B240" s="24">
        <v>139</v>
      </c>
      <c r="C240" s="24">
        <v>138</v>
      </c>
      <c r="D240" s="24">
        <v>137</v>
      </c>
      <c r="E240" s="24">
        <v>138</v>
      </c>
      <c r="F240" s="24">
        <v>135</v>
      </c>
      <c r="G240" s="24">
        <v>133.5</v>
      </c>
      <c r="H240" s="24"/>
      <c r="I240" s="24"/>
      <c r="J240" s="24"/>
      <c r="K240" s="24"/>
      <c r="L240" s="24"/>
      <c r="M240" s="24"/>
      <c r="N240" s="79">
        <f>VLOOKUP(A240,Platts!B:C,2,TRUE)</f>
        <v>137</v>
      </c>
      <c r="O240" s="76">
        <f t="shared" si="3"/>
        <v>1</v>
      </c>
      <c r="P240" s="9"/>
      <c r="Q240" s="35"/>
    </row>
    <row r="241" spans="1:17" outlineLevel="1" x14ac:dyDescent="0.2">
      <c r="A241" s="22">
        <f>Platts!B859</f>
        <v>40900</v>
      </c>
      <c r="B241" s="24">
        <v>140.5</v>
      </c>
      <c r="C241" s="24">
        <v>139.5</v>
      </c>
      <c r="D241" s="24">
        <v>138.5</v>
      </c>
      <c r="E241" s="24">
        <v>139.5</v>
      </c>
      <c r="F241" s="24">
        <v>136.75</v>
      </c>
      <c r="G241" s="24">
        <v>135</v>
      </c>
      <c r="H241" s="24"/>
      <c r="I241" s="24"/>
      <c r="J241" s="24"/>
      <c r="K241" s="24"/>
      <c r="L241" s="24"/>
      <c r="M241" s="24"/>
      <c r="N241" s="79">
        <f>VLOOKUP(A241,Platts!B:C,2,TRUE)</f>
        <v>137</v>
      </c>
      <c r="O241" s="76">
        <f t="shared" si="3"/>
        <v>1.0109489051094891</v>
      </c>
      <c r="P241" s="9"/>
      <c r="Q241" s="35"/>
    </row>
    <row r="242" spans="1:17" outlineLevel="1" x14ac:dyDescent="0.2">
      <c r="A242" s="22">
        <f>Platts!B860</f>
        <v>40907</v>
      </c>
      <c r="B242" s="24">
        <v>139</v>
      </c>
      <c r="C242" s="24">
        <v>138</v>
      </c>
      <c r="D242" s="24">
        <v>137</v>
      </c>
      <c r="E242" s="24">
        <v>138</v>
      </c>
      <c r="F242" s="24">
        <v>135.5</v>
      </c>
      <c r="G242" s="24">
        <v>134</v>
      </c>
      <c r="H242" s="24"/>
      <c r="I242" s="24"/>
      <c r="J242" s="24"/>
      <c r="K242" s="24"/>
      <c r="L242" s="24"/>
      <c r="M242" s="24"/>
      <c r="N242" s="79">
        <f>VLOOKUP(A242,Platts!B:C,2,TRUE)</f>
        <v>139</v>
      </c>
      <c r="O242" s="76">
        <f t="shared" si="3"/>
        <v>0.98561151079136688</v>
      </c>
      <c r="P242" s="9"/>
      <c r="Q242" s="35"/>
    </row>
    <row r="243" spans="1:17" outlineLevel="1" x14ac:dyDescent="0.2">
      <c r="A243" s="22">
        <f>Platts!B861</f>
        <v>40911</v>
      </c>
      <c r="B243" s="24">
        <v>139.5</v>
      </c>
      <c r="C243" s="24">
        <v>138.5</v>
      </c>
      <c r="D243" s="24">
        <v>137.5</v>
      </c>
      <c r="E243" s="24">
        <v>137</v>
      </c>
      <c r="F243" s="24">
        <v>134</v>
      </c>
      <c r="G243" s="24">
        <v>126.5</v>
      </c>
      <c r="H243" s="24"/>
      <c r="I243" s="24"/>
      <c r="J243" s="24"/>
      <c r="K243" s="24"/>
      <c r="L243" s="24"/>
      <c r="M243" s="24"/>
      <c r="N243" s="79">
        <f>VLOOKUP(A243,Platts!B:C,2,TRUE)</f>
        <v>139</v>
      </c>
      <c r="O243" s="76">
        <f t="shared" si="3"/>
        <v>0.98920863309352514</v>
      </c>
      <c r="P243" s="9"/>
      <c r="Q243" s="35"/>
    </row>
    <row r="244" spans="1:17" outlineLevel="1" x14ac:dyDescent="0.2">
      <c r="A244" s="22">
        <f>Platts!B862</f>
        <v>40912</v>
      </c>
      <c r="B244" s="24">
        <v>141.5</v>
      </c>
      <c r="C244" s="24">
        <v>140.5</v>
      </c>
      <c r="D244" s="24">
        <v>139.5</v>
      </c>
      <c r="E244" s="24">
        <v>137.5</v>
      </c>
      <c r="F244" s="24">
        <v>134.5</v>
      </c>
      <c r="G244" s="24">
        <v>127</v>
      </c>
      <c r="H244" s="24"/>
      <c r="I244" s="24"/>
      <c r="J244" s="24"/>
      <c r="K244" s="24"/>
      <c r="L244" s="24"/>
      <c r="M244" s="24"/>
      <c r="N244" s="79">
        <f>VLOOKUP(A244,Platts!B:C,2,TRUE)</f>
        <v>140</v>
      </c>
      <c r="O244" s="76">
        <f t="shared" si="3"/>
        <v>0.99642857142857144</v>
      </c>
      <c r="P244" s="9"/>
      <c r="Q244" s="35"/>
    </row>
    <row r="245" spans="1:17" outlineLevel="1" x14ac:dyDescent="0.2">
      <c r="A245" s="22">
        <f>Platts!B863</f>
        <v>40913</v>
      </c>
      <c r="B245" s="24">
        <v>142.25</v>
      </c>
      <c r="C245" s="24">
        <v>141</v>
      </c>
      <c r="D245" s="24">
        <v>140</v>
      </c>
      <c r="E245" s="24">
        <v>138.5</v>
      </c>
      <c r="F245" s="24">
        <v>135.5</v>
      </c>
      <c r="G245" s="24">
        <v>127</v>
      </c>
      <c r="H245" s="24"/>
      <c r="I245" s="24"/>
      <c r="J245" s="24"/>
      <c r="K245" s="24"/>
      <c r="L245" s="24"/>
      <c r="M245" s="24"/>
      <c r="N245" s="79">
        <f>VLOOKUP(A245,Platts!B:C,2,TRUE)</f>
        <v>141.5</v>
      </c>
      <c r="O245" s="76">
        <f t="shared" si="3"/>
        <v>0.98939929328621912</v>
      </c>
      <c r="P245" s="9"/>
      <c r="Q245" s="35"/>
    </row>
    <row r="246" spans="1:17" outlineLevel="1" x14ac:dyDescent="0.2">
      <c r="A246" s="22">
        <f>Platts!B864</f>
        <v>40914</v>
      </c>
      <c r="B246" s="24">
        <v>143.5</v>
      </c>
      <c r="C246" s="24">
        <v>141.5</v>
      </c>
      <c r="D246" s="24">
        <v>140.5</v>
      </c>
      <c r="E246" s="24">
        <v>139.5</v>
      </c>
      <c r="F246" s="24">
        <v>136.5</v>
      </c>
      <c r="G246" s="24">
        <v>128.5</v>
      </c>
      <c r="H246" s="24"/>
      <c r="I246" s="24"/>
      <c r="J246" s="24"/>
      <c r="K246" s="24"/>
      <c r="L246" s="24"/>
      <c r="M246" s="24"/>
      <c r="N246" s="79">
        <f>VLOOKUP(A246,Platts!B:C,2,TRUE)</f>
        <v>142</v>
      </c>
      <c r="O246" s="76">
        <f t="shared" si="3"/>
        <v>0.98943661971830987</v>
      </c>
      <c r="P246" s="9"/>
      <c r="Q246" s="35"/>
    </row>
    <row r="247" spans="1:17" outlineLevel="1" x14ac:dyDescent="0.2">
      <c r="A247" s="22">
        <f>Platts!B865</f>
        <v>40917</v>
      </c>
      <c r="B247" s="24">
        <v>144.5</v>
      </c>
      <c r="C247" s="24">
        <v>142.5</v>
      </c>
      <c r="D247" s="24">
        <v>141</v>
      </c>
      <c r="E247" s="24">
        <v>141</v>
      </c>
      <c r="F247" s="24">
        <v>138</v>
      </c>
      <c r="G247" s="24">
        <v>129.5</v>
      </c>
      <c r="H247" s="24"/>
      <c r="I247" s="24"/>
      <c r="J247" s="24"/>
      <c r="K247" s="24"/>
      <c r="L247" s="24"/>
      <c r="M247" s="24"/>
      <c r="N247" s="79">
        <f>VLOOKUP(A247,Platts!B:C,2,TRUE)</f>
        <v>143</v>
      </c>
      <c r="O247" s="76">
        <f t="shared" si="3"/>
        <v>0.98601398601398604</v>
      </c>
      <c r="P247" s="9"/>
      <c r="Q247" s="35"/>
    </row>
    <row r="248" spans="1:17" outlineLevel="1" x14ac:dyDescent="0.2">
      <c r="A248" s="22">
        <f>Platts!B866</f>
        <v>40918</v>
      </c>
      <c r="B248" s="24">
        <v>145.5</v>
      </c>
      <c r="C248" s="24">
        <v>143.5</v>
      </c>
      <c r="D248" s="24">
        <v>142</v>
      </c>
      <c r="E248" s="24">
        <v>142</v>
      </c>
      <c r="F248" s="24">
        <v>138.5</v>
      </c>
      <c r="G248" s="24">
        <v>130</v>
      </c>
      <c r="H248" s="24"/>
      <c r="I248" s="24"/>
      <c r="J248" s="24"/>
      <c r="K248" s="24"/>
      <c r="L248" s="24"/>
      <c r="M248" s="24"/>
      <c r="N248" s="79">
        <f>VLOOKUP(A248,Platts!B:C,2,TRUE)</f>
        <v>143.5</v>
      </c>
      <c r="O248" s="76">
        <f t="shared" si="3"/>
        <v>0.98954703832752611</v>
      </c>
      <c r="P248" s="9"/>
      <c r="Q248" s="35"/>
    </row>
    <row r="249" spans="1:17" outlineLevel="1" x14ac:dyDescent="0.2">
      <c r="A249" s="22">
        <f>Platts!B867</f>
        <v>40919</v>
      </c>
      <c r="B249" s="24">
        <v>146.5</v>
      </c>
      <c r="C249" s="24">
        <v>144</v>
      </c>
      <c r="D249" s="24">
        <v>142.5</v>
      </c>
      <c r="E249" s="24">
        <v>142.5</v>
      </c>
      <c r="F249" s="24">
        <v>139</v>
      </c>
      <c r="G249" s="24">
        <v>130.5</v>
      </c>
      <c r="H249" s="24"/>
      <c r="I249" s="24"/>
      <c r="J249" s="24"/>
      <c r="K249" s="24"/>
      <c r="L249" s="24"/>
      <c r="M249" s="24"/>
      <c r="N249" s="79">
        <f>VLOOKUP(A249,Platts!B:C,2,TRUE)</f>
        <v>143.5</v>
      </c>
      <c r="O249" s="76">
        <f t="shared" si="3"/>
        <v>0.99303135888501737</v>
      </c>
      <c r="P249" s="9"/>
      <c r="Q249" s="35"/>
    </row>
    <row r="250" spans="1:17" outlineLevel="1" x14ac:dyDescent="0.2">
      <c r="A250" s="22">
        <f>Platts!B868</f>
        <v>40920</v>
      </c>
      <c r="B250" s="24">
        <v>141</v>
      </c>
      <c r="C250" s="24">
        <v>139.5</v>
      </c>
      <c r="D250" s="24">
        <v>138</v>
      </c>
      <c r="E250" s="24">
        <v>138</v>
      </c>
      <c r="F250" s="24">
        <v>134.5</v>
      </c>
      <c r="G250" s="24">
        <v>126</v>
      </c>
      <c r="H250" s="24"/>
      <c r="I250" s="24"/>
      <c r="J250" s="24"/>
      <c r="K250" s="24"/>
      <c r="L250" s="24"/>
      <c r="M250" s="24"/>
      <c r="N250" s="79">
        <f>VLOOKUP(A250,Platts!B:C,2,TRUE)</f>
        <v>142.5</v>
      </c>
      <c r="O250" s="76">
        <f t="shared" si="3"/>
        <v>0.96842105263157896</v>
      </c>
      <c r="P250" s="9"/>
      <c r="Q250" s="35"/>
    </row>
    <row r="251" spans="1:17" outlineLevel="1" x14ac:dyDescent="0.2">
      <c r="A251" s="22">
        <f>Platts!B869</f>
        <v>40921</v>
      </c>
      <c r="B251" s="24">
        <v>142.5</v>
      </c>
      <c r="C251" s="24">
        <v>140.5</v>
      </c>
      <c r="D251" s="24">
        <v>139.5</v>
      </c>
      <c r="E251" s="24">
        <v>139.5</v>
      </c>
      <c r="F251" s="24">
        <v>136</v>
      </c>
      <c r="G251" s="24">
        <v>127.5</v>
      </c>
      <c r="H251" s="24"/>
      <c r="I251" s="24"/>
      <c r="J251" s="24"/>
      <c r="K251" s="24"/>
      <c r="L251" s="24"/>
      <c r="M251" s="24"/>
      <c r="N251" s="79">
        <f>VLOOKUP(A251,Platts!B:C,2,TRUE)</f>
        <v>141.5</v>
      </c>
      <c r="O251" s="76">
        <f t="shared" si="3"/>
        <v>0.98586572438162545</v>
      </c>
      <c r="P251" s="9"/>
      <c r="Q251" s="35"/>
    </row>
    <row r="252" spans="1:17" outlineLevel="1" x14ac:dyDescent="0.2">
      <c r="A252" s="22">
        <f>Platts!B870</f>
        <v>40925</v>
      </c>
      <c r="B252" s="24">
        <v>146.5</v>
      </c>
      <c r="C252" s="24">
        <v>144.5</v>
      </c>
      <c r="D252" s="24">
        <v>143.5</v>
      </c>
      <c r="E252" s="24">
        <v>143</v>
      </c>
      <c r="F252" s="24">
        <v>139</v>
      </c>
      <c r="G252" s="24">
        <v>129</v>
      </c>
      <c r="H252" s="24"/>
      <c r="I252" s="24"/>
      <c r="J252" s="24"/>
      <c r="K252" s="24"/>
      <c r="L252" s="24"/>
      <c r="M252" s="24"/>
      <c r="N252" s="79">
        <f>VLOOKUP(A252,Platts!B:C,2,TRUE)</f>
        <v>141</v>
      </c>
      <c r="O252" s="76">
        <f t="shared" si="3"/>
        <v>1.0177304964539007</v>
      </c>
      <c r="P252" s="9"/>
      <c r="Q252" s="35"/>
    </row>
    <row r="253" spans="1:17" outlineLevel="1" x14ac:dyDescent="0.2">
      <c r="A253" s="22">
        <f>Platts!B871</f>
        <v>40926</v>
      </c>
      <c r="B253" s="24">
        <v>145</v>
      </c>
      <c r="C253" s="24">
        <v>143</v>
      </c>
      <c r="D253" s="24">
        <v>142</v>
      </c>
      <c r="E253" s="24">
        <v>141.5</v>
      </c>
      <c r="F253" s="24">
        <v>137.5</v>
      </c>
      <c r="G253" s="24">
        <v>129</v>
      </c>
      <c r="H253" s="24"/>
      <c r="I253" s="24"/>
      <c r="J253" s="24"/>
      <c r="K253" s="24"/>
      <c r="L253" s="24"/>
      <c r="M253" s="24"/>
      <c r="N253" s="79">
        <f>VLOOKUP(A253,Platts!B:C,2,TRUE)</f>
        <v>140.75</v>
      </c>
      <c r="O253" s="76">
        <f t="shared" si="3"/>
        <v>1.0088809946714032</v>
      </c>
      <c r="P253" s="9"/>
      <c r="Q253" s="35"/>
    </row>
    <row r="254" spans="1:17" outlineLevel="1" x14ac:dyDescent="0.2">
      <c r="A254" s="22">
        <f>Platts!B872</f>
        <v>40927</v>
      </c>
      <c r="B254" s="24">
        <v>146</v>
      </c>
      <c r="C254" s="24">
        <v>144</v>
      </c>
      <c r="D254" s="24">
        <v>143</v>
      </c>
      <c r="E254" s="24">
        <v>143</v>
      </c>
      <c r="F254" s="24">
        <v>138.5</v>
      </c>
      <c r="G254" s="24">
        <v>129.5</v>
      </c>
      <c r="H254" s="24"/>
      <c r="I254" s="24"/>
      <c r="J254" s="24"/>
      <c r="K254" s="24"/>
      <c r="L254" s="24"/>
      <c r="M254" s="24"/>
      <c r="N254" s="79">
        <f>VLOOKUP(A254,Platts!B:C,2,TRUE)</f>
        <v>140.75</v>
      </c>
      <c r="O254" s="76">
        <f t="shared" si="3"/>
        <v>1.0159857904085257</v>
      </c>
      <c r="P254" s="9"/>
      <c r="Q254" s="35"/>
    </row>
    <row r="255" spans="1:17" outlineLevel="1" x14ac:dyDescent="0.2">
      <c r="A255" s="22">
        <f>Platts!B873</f>
        <v>40928</v>
      </c>
      <c r="B255" s="24">
        <v>145.5</v>
      </c>
      <c r="C255" s="24">
        <v>143.5</v>
      </c>
      <c r="D255" s="24">
        <v>142.5</v>
      </c>
      <c r="E255" s="24">
        <v>142.5</v>
      </c>
      <c r="F255" s="24">
        <v>138</v>
      </c>
      <c r="G255" s="24">
        <v>129</v>
      </c>
      <c r="H255" s="24"/>
      <c r="I255" s="24"/>
      <c r="J255" s="24"/>
      <c r="K255" s="24"/>
      <c r="L255" s="24"/>
      <c r="M255" s="24"/>
      <c r="N255" s="79">
        <f>VLOOKUP(A255,Platts!B:C,2,TRUE)</f>
        <v>140.75</v>
      </c>
      <c r="O255" s="76">
        <f t="shared" si="3"/>
        <v>1.0124333925399644</v>
      </c>
      <c r="P255" s="9"/>
      <c r="Q255" s="35"/>
    </row>
    <row r="256" spans="1:17" outlineLevel="1" x14ac:dyDescent="0.2">
      <c r="A256" s="22">
        <f>Platts!B874</f>
        <v>40931</v>
      </c>
      <c r="B256" s="24">
        <v>145.5</v>
      </c>
      <c r="C256" s="24">
        <v>143.5</v>
      </c>
      <c r="D256" s="24">
        <v>142.5</v>
      </c>
      <c r="E256" s="24">
        <v>142.5</v>
      </c>
      <c r="F256" s="24">
        <v>138</v>
      </c>
      <c r="G256" s="24">
        <v>129</v>
      </c>
      <c r="H256" s="24"/>
      <c r="I256" s="24"/>
      <c r="J256" s="24"/>
      <c r="K256" s="24"/>
      <c r="L256" s="24"/>
      <c r="M256" s="24"/>
      <c r="N256" s="79">
        <f>VLOOKUP(A256,Platts!B:C,2,TRUE)</f>
        <v>140.75</v>
      </c>
      <c r="O256" s="76">
        <f t="shared" si="3"/>
        <v>1.0124333925399644</v>
      </c>
      <c r="P256" s="9"/>
      <c r="Q256" s="35"/>
    </row>
    <row r="257" spans="1:17" outlineLevel="1" x14ac:dyDescent="0.2">
      <c r="A257" s="22">
        <f>Platts!B875</f>
        <v>40933</v>
      </c>
      <c r="B257" s="24">
        <v>147</v>
      </c>
      <c r="C257" s="24">
        <v>145</v>
      </c>
      <c r="D257" s="24">
        <v>143.5</v>
      </c>
      <c r="E257" s="24">
        <v>143.5</v>
      </c>
      <c r="F257" s="24">
        <v>139</v>
      </c>
      <c r="G257" s="24">
        <v>129.5</v>
      </c>
      <c r="H257" s="24"/>
      <c r="I257" s="24"/>
      <c r="J257" s="24"/>
      <c r="K257" s="24"/>
      <c r="L257" s="24"/>
      <c r="M257" s="24"/>
      <c r="N257" s="79">
        <f>VLOOKUP(A257,Platts!B:C,2,TRUE)</f>
        <v>140.75</v>
      </c>
      <c r="O257" s="76">
        <f t="shared" si="3"/>
        <v>1.0195381882770871</v>
      </c>
      <c r="P257" s="9"/>
      <c r="Q257" s="35"/>
    </row>
    <row r="258" spans="1:17" outlineLevel="1" x14ac:dyDescent="0.2">
      <c r="A258" s="22">
        <f>Platts!B876</f>
        <v>40934</v>
      </c>
      <c r="B258" s="24">
        <v>146.5</v>
      </c>
      <c r="C258" s="24">
        <v>145</v>
      </c>
      <c r="D258" s="24">
        <v>143.5</v>
      </c>
      <c r="E258" s="24">
        <v>144</v>
      </c>
      <c r="F258" s="24">
        <v>139.5</v>
      </c>
      <c r="G258" s="24">
        <v>129.5</v>
      </c>
      <c r="H258" s="24"/>
      <c r="I258" s="24"/>
      <c r="J258" s="24"/>
      <c r="K258" s="24"/>
      <c r="L258" s="24"/>
      <c r="M258" s="24"/>
      <c r="N258" s="79">
        <f>VLOOKUP(A258,Platts!B:C,2,TRUE)</f>
        <v>140.75</v>
      </c>
      <c r="O258" s="76">
        <f t="shared" ref="O258:O321" si="4">+D258/N258</f>
        <v>1.0195381882770871</v>
      </c>
      <c r="P258" s="9"/>
      <c r="Q258" s="35"/>
    </row>
    <row r="259" spans="1:17" outlineLevel="1" x14ac:dyDescent="0.2">
      <c r="A259" s="22">
        <f>Platts!B877</f>
        <v>40935</v>
      </c>
      <c r="B259" s="24">
        <v>147.5</v>
      </c>
      <c r="C259" s="24">
        <v>147</v>
      </c>
      <c r="D259" s="24">
        <v>146.5</v>
      </c>
      <c r="E259" s="24">
        <v>145.5</v>
      </c>
      <c r="F259" s="24">
        <v>141.5</v>
      </c>
      <c r="G259" s="24">
        <v>130.5</v>
      </c>
      <c r="H259" s="24"/>
      <c r="I259" s="24"/>
      <c r="J259" s="24"/>
      <c r="K259" s="24"/>
      <c r="L259" s="24"/>
      <c r="M259" s="24"/>
      <c r="N259" s="79">
        <f>VLOOKUP(A259,Platts!B:C,2,TRUE)</f>
        <v>141</v>
      </c>
      <c r="O259" s="76">
        <f t="shared" si="4"/>
        <v>1.0390070921985815</v>
      </c>
      <c r="P259" s="9"/>
      <c r="Q259" s="35"/>
    </row>
    <row r="260" spans="1:17" outlineLevel="1" x14ac:dyDescent="0.2">
      <c r="A260" s="22">
        <f>Platts!B878</f>
        <v>40938</v>
      </c>
      <c r="B260" s="24">
        <v>145.5</v>
      </c>
      <c r="C260" s="24">
        <v>145</v>
      </c>
      <c r="D260" s="24">
        <v>144.5</v>
      </c>
      <c r="E260" s="24">
        <v>143.5</v>
      </c>
      <c r="F260" s="24">
        <v>139.5</v>
      </c>
      <c r="G260" s="24">
        <v>130</v>
      </c>
      <c r="H260" s="24"/>
      <c r="I260" s="24"/>
      <c r="J260" s="24"/>
      <c r="K260" s="24"/>
      <c r="L260" s="24"/>
      <c r="M260" s="24"/>
      <c r="N260" s="79">
        <f>VLOOKUP(A260,Platts!B:C,2,TRUE)</f>
        <v>141.5</v>
      </c>
      <c r="O260" s="76">
        <f t="shared" si="4"/>
        <v>1.0212014134275618</v>
      </c>
      <c r="P260" s="9"/>
      <c r="Q260" s="35"/>
    </row>
    <row r="261" spans="1:17" outlineLevel="1" x14ac:dyDescent="0.2">
      <c r="A261" s="22">
        <f>Platts!B879</f>
        <v>40939</v>
      </c>
      <c r="B261" s="24">
        <v>146.5</v>
      </c>
      <c r="C261" s="24">
        <v>145.5</v>
      </c>
      <c r="D261" s="24">
        <v>145</v>
      </c>
      <c r="E261" s="24">
        <v>144.5</v>
      </c>
      <c r="F261" s="24">
        <v>140.5</v>
      </c>
      <c r="G261" s="24">
        <v>130</v>
      </c>
      <c r="H261" s="24"/>
      <c r="I261" s="24"/>
      <c r="J261" s="24"/>
      <c r="K261" s="24"/>
      <c r="L261" s="24"/>
      <c r="M261" s="24"/>
      <c r="N261" s="79">
        <f>VLOOKUP(A261,Platts!B:C,2,TRUE)</f>
        <v>144</v>
      </c>
      <c r="O261" s="76">
        <f t="shared" si="4"/>
        <v>1.0069444444444444</v>
      </c>
      <c r="P261" s="9"/>
      <c r="Q261" s="35"/>
    </row>
    <row r="262" spans="1:17" outlineLevel="1" x14ac:dyDescent="0.2">
      <c r="A262" s="22">
        <f>Platts!B880</f>
        <v>40940</v>
      </c>
      <c r="B262" s="24">
        <v>145.5</v>
      </c>
      <c r="C262" s="24">
        <v>145</v>
      </c>
      <c r="D262" s="24">
        <v>144</v>
      </c>
      <c r="E262" s="24">
        <v>143.5</v>
      </c>
      <c r="F262" s="24">
        <v>139.25</v>
      </c>
      <c r="G262" s="24">
        <v>129</v>
      </c>
      <c r="H262" s="24"/>
      <c r="I262" s="24"/>
      <c r="J262" s="24"/>
      <c r="K262" s="24"/>
      <c r="L262" s="24"/>
      <c r="M262" s="24"/>
      <c r="N262" s="79">
        <f>VLOOKUP(A262,Platts!B:C,2,TRUE)</f>
        <v>144.5</v>
      </c>
      <c r="O262" s="76">
        <f t="shared" si="4"/>
        <v>0.9965397923875432</v>
      </c>
      <c r="P262" s="9"/>
      <c r="Q262" s="35"/>
    </row>
    <row r="263" spans="1:17" outlineLevel="1" x14ac:dyDescent="0.2">
      <c r="A263" s="22">
        <f>Platts!B881</f>
        <v>40941</v>
      </c>
      <c r="B263" s="24">
        <v>145.5</v>
      </c>
      <c r="C263" s="24">
        <v>145</v>
      </c>
      <c r="D263" s="24">
        <v>144</v>
      </c>
      <c r="E263" s="24">
        <v>143.5</v>
      </c>
      <c r="F263" s="24">
        <v>139.25</v>
      </c>
      <c r="G263" s="24">
        <v>129</v>
      </c>
      <c r="H263" s="24"/>
      <c r="I263" s="24"/>
      <c r="J263" s="24"/>
      <c r="K263" s="24"/>
      <c r="L263" s="24"/>
      <c r="M263" s="24"/>
      <c r="N263" s="79">
        <f>VLOOKUP(A263,Platts!B:C,2,TRUE)</f>
        <v>144.5</v>
      </c>
      <c r="O263" s="76">
        <f t="shared" si="4"/>
        <v>0.9965397923875432</v>
      </c>
      <c r="P263" s="9"/>
      <c r="Q263" s="35"/>
    </row>
    <row r="264" spans="1:17" outlineLevel="1" x14ac:dyDescent="0.2">
      <c r="A264" s="22">
        <f>Platts!B882</f>
        <v>40942</v>
      </c>
      <c r="B264" s="24">
        <v>145</v>
      </c>
      <c r="C264" s="24">
        <v>144</v>
      </c>
      <c r="D264" s="24">
        <v>143</v>
      </c>
      <c r="E264" s="24">
        <v>142</v>
      </c>
      <c r="F264" s="24">
        <v>138</v>
      </c>
      <c r="G264" s="24">
        <v>128</v>
      </c>
      <c r="H264" s="24"/>
      <c r="I264" s="24"/>
      <c r="J264" s="24"/>
      <c r="K264" s="24"/>
      <c r="L264" s="24"/>
      <c r="M264" s="24"/>
      <c r="N264" s="79">
        <f>VLOOKUP(A264,Platts!B:C,2,TRUE)</f>
        <v>145</v>
      </c>
      <c r="O264" s="76">
        <f t="shared" si="4"/>
        <v>0.98620689655172411</v>
      </c>
      <c r="P264" s="9"/>
      <c r="Q264" s="35"/>
    </row>
    <row r="265" spans="1:17" outlineLevel="1" x14ac:dyDescent="0.2">
      <c r="A265" s="22">
        <f>Platts!B883</f>
        <v>40945</v>
      </c>
      <c r="B265" s="24">
        <v>145.25</v>
      </c>
      <c r="C265" s="24">
        <v>144.25</v>
      </c>
      <c r="D265" s="24">
        <v>143.25</v>
      </c>
      <c r="E265" s="24">
        <v>142.25</v>
      </c>
      <c r="F265" s="24">
        <v>138.25</v>
      </c>
      <c r="G265" s="24">
        <v>128.25</v>
      </c>
      <c r="H265" s="24"/>
      <c r="I265" s="24"/>
      <c r="J265" s="24"/>
      <c r="K265" s="24"/>
      <c r="L265" s="24"/>
      <c r="M265" s="24"/>
      <c r="N265" s="79">
        <f>VLOOKUP(A265,Platts!B:C,2,TRUE)</f>
        <v>146.5</v>
      </c>
      <c r="O265" s="76">
        <f t="shared" si="4"/>
        <v>0.97781569965870307</v>
      </c>
      <c r="P265" s="9"/>
      <c r="Q265" s="35"/>
    </row>
    <row r="266" spans="1:17" outlineLevel="1" x14ac:dyDescent="0.2">
      <c r="A266" s="22">
        <f>Platts!B884</f>
        <v>40946</v>
      </c>
      <c r="B266" s="24">
        <v>143.5</v>
      </c>
      <c r="C266" s="24">
        <v>142.5</v>
      </c>
      <c r="D266" s="24">
        <v>141.5</v>
      </c>
      <c r="E266" s="24">
        <v>140.5</v>
      </c>
      <c r="F266" s="24">
        <v>137</v>
      </c>
      <c r="G266" s="24">
        <v>127</v>
      </c>
      <c r="H266" s="24"/>
      <c r="I266" s="24"/>
      <c r="J266" s="24"/>
      <c r="K266" s="24"/>
      <c r="L266" s="24"/>
      <c r="M266" s="24"/>
      <c r="N266" s="79">
        <f>VLOOKUP(A266,Platts!B:C,2,TRUE)</f>
        <v>146.5</v>
      </c>
      <c r="O266" s="76">
        <f t="shared" si="4"/>
        <v>0.96587030716723554</v>
      </c>
      <c r="P266" s="9"/>
      <c r="Q266" s="35"/>
    </row>
    <row r="267" spans="1:17" outlineLevel="1" x14ac:dyDescent="0.2">
      <c r="A267" s="22">
        <f>Platts!B885</f>
        <v>40947</v>
      </c>
      <c r="B267" s="24">
        <v>143</v>
      </c>
      <c r="C267" s="24">
        <v>142</v>
      </c>
      <c r="D267" s="24">
        <v>141</v>
      </c>
      <c r="E267" s="24">
        <v>140.5</v>
      </c>
      <c r="F267" s="24">
        <v>136.5</v>
      </c>
      <c r="G267" s="24">
        <v>127</v>
      </c>
      <c r="H267" s="24"/>
      <c r="I267" s="24"/>
      <c r="J267" s="24"/>
      <c r="K267" s="24"/>
      <c r="L267" s="24"/>
      <c r="M267" s="24"/>
      <c r="N267" s="79">
        <f>VLOOKUP(A267,Platts!B:C,2,TRUE)</f>
        <v>144.5</v>
      </c>
      <c r="O267" s="76">
        <f t="shared" si="4"/>
        <v>0.97577854671280273</v>
      </c>
      <c r="P267" s="9"/>
      <c r="Q267" s="35"/>
    </row>
    <row r="268" spans="1:17" outlineLevel="1" x14ac:dyDescent="0.2">
      <c r="A268" s="22">
        <f>Platts!B886</f>
        <v>40948</v>
      </c>
      <c r="B268" s="24">
        <v>140.5</v>
      </c>
      <c r="C268" s="24">
        <v>139.5</v>
      </c>
      <c r="D268" s="24">
        <v>138.5</v>
      </c>
      <c r="E268" s="24">
        <v>138.5</v>
      </c>
      <c r="F268" s="24">
        <v>136</v>
      </c>
      <c r="G268" s="24">
        <v>126</v>
      </c>
      <c r="H268" s="24"/>
      <c r="I268" s="24"/>
      <c r="J268" s="24"/>
      <c r="K268" s="24"/>
      <c r="L268" s="24"/>
      <c r="M268" s="24"/>
      <c r="N268" s="79">
        <f>VLOOKUP(A268,Platts!B:C,2,TRUE)</f>
        <v>144.25</v>
      </c>
      <c r="O268" s="76">
        <f t="shared" si="4"/>
        <v>0.96013864818024264</v>
      </c>
      <c r="P268" s="9"/>
      <c r="Q268" s="35"/>
    </row>
    <row r="269" spans="1:17" outlineLevel="1" x14ac:dyDescent="0.2">
      <c r="A269" s="22">
        <f>Platts!B887</f>
        <v>40949</v>
      </c>
      <c r="B269" s="24">
        <v>139</v>
      </c>
      <c r="C269" s="24">
        <v>138</v>
      </c>
      <c r="D269" s="24">
        <v>137.5</v>
      </c>
      <c r="E269" s="24">
        <v>137.5</v>
      </c>
      <c r="F269" s="24">
        <v>134.5</v>
      </c>
      <c r="G269" s="24">
        <v>125.5</v>
      </c>
      <c r="H269" s="24"/>
      <c r="I269" s="24"/>
      <c r="J269" s="24"/>
      <c r="K269" s="24"/>
      <c r="L269" s="24"/>
      <c r="M269" s="24"/>
      <c r="N269" s="79">
        <f>VLOOKUP(A269,Platts!B:C,2,TRUE)</f>
        <v>143.5</v>
      </c>
      <c r="O269" s="76">
        <f t="shared" si="4"/>
        <v>0.95818815331010454</v>
      </c>
      <c r="P269" s="9"/>
      <c r="Q269" s="35"/>
    </row>
    <row r="270" spans="1:17" outlineLevel="1" x14ac:dyDescent="0.2">
      <c r="A270" s="22">
        <f>Platts!B888</f>
        <v>40952</v>
      </c>
      <c r="B270" s="24">
        <v>138.5</v>
      </c>
      <c r="C270" s="24">
        <v>138</v>
      </c>
      <c r="D270" s="24">
        <v>137</v>
      </c>
      <c r="E270" s="24">
        <v>137</v>
      </c>
      <c r="F270" s="24">
        <v>134</v>
      </c>
      <c r="G270" s="24">
        <v>125.5</v>
      </c>
      <c r="H270" s="24"/>
      <c r="I270" s="24"/>
      <c r="J270" s="24"/>
      <c r="K270" s="24"/>
      <c r="L270" s="24"/>
      <c r="M270" s="24"/>
      <c r="N270" s="79">
        <f>VLOOKUP(A270,Platts!B:C,2,TRUE)</f>
        <v>142.5</v>
      </c>
      <c r="O270" s="76">
        <f t="shared" si="4"/>
        <v>0.96140350877192982</v>
      </c>
      <c r="P270" s="9"/>
      <c r="Q270" s="35"/>
    </row>
    <row r="271" spans="1:17" outlineLevel="1" x14ac:dyDescent="0.2">
      <c r="A271" s="22">
        <f>Platts!B889</f>
        <v>40953</v>
      </c>
      <c r="B271" s="24">
        <v>136</v>
      </c>
      <c r="C271" s="24">
        <v>135.5</v>
      </c>
      <c r="D271" s="24">
        <v>134.5</v>
      </c>
      <c r="E271" s="24">
        <v>135</v>
      </c>
      <c r="F271" s="24">
        <v>132</v>
      </c>
      <c r="G271" s="24">
        <v>124</v>
      </c>
      <c r="H271" s="24"/>
      <c r="I271" s="24"/>
      <c r="J271" s="24"/>
      <c r="K271" s="24"/>
      <c r="L271" s="24"/>
      <c r="M271" s="24"/>
      <c r="N271" s="79">
        <f>VLOOKUP(A271,Platts!B:C,2,TRUE)</f>
        <v>140.5</v>
      </c>
      <c r="O271" s="76">
        <f t="shared" si="4"/>
        <v>0.95729537366548045</v>
      </c>
      <c r="P271" s="9"/>
      <c r="Q271" s="35"/>
    </row>
    <row r="272" spans="1:17" outlineLevel="1" x14ac:dyDescent="0.2">
      <c r="A272" s="22">
        <f>Platts!B890</f>
        <v>40954</v>
      </c>
      <c r="B272" s="24">
        <v>132</v>
      </c>
      <c r="C272" s="24">
        <v>131.75</v>
      </c>
      <c r="D272" s="24">
        <v>131.75</v>
      </c>
      <c r="E272" s="24">
        <v>131.5</v>
      </c>
      <c r="F272" s="24">
        <v>129.25</v>
      </c>
      <c r="G272" s="24">
        <v>122.25</v>
      </c>
      <c r="H272" s="24"/>
      <c r="I272" s="24"/>
      <c r="J272" s="24"/>
      <c r="K272" s="24"/>
      <c r="L272" s="24"/>
      <c r="M272" s="24"/>
      <c r="N272" s="79">
        <f>VLOOKUP(A272,Platts!B:C,2,TRUE)</f>
        <v>139</v>
      </c>
      <c r="O272" s="76">
        <f t="shared" si="4"/>
        <v>0.94784172661870503</v>
      </c>
      <c r="P272" s="9"/>
      <c r="Q272" s="35"/>
    </row>
    <row r="273" spans="1:17" outlineLevel="1" x14ac:dyDescent="0.2">
      <c r="A273" s="22">
        <f>Platts!B891</f>
        <v>40955</v>
      </c>
      <c r="B273" s="24">
        <v>130</v>
      </c>
      <c r="C273" s="24">
        <v>128.5</v>
      </c>
      <c r="D273" s="24">
        <v>128</v>
      </c>
      <c r="E273" s="24">
        <v>128</v>
      </c>
      <c r="F273" s="24">
        <v>126</v>
      </c>
      <c r="G273" s="24">
        <v>119</v>
      </c>
      <c r="H273" s="24"/>
      <c r="I273" s="24"/>
      <c r="J273" s="24"/>
      <c r="K273" s="24"/>
      <c r="L273" s="24"/>
      <c r="M273" s="24"/>
      <c r="N273" s="79">
        <f>VLOOKUP(A273,Platts!B:C,2,TRUE)</f>
        <v>138</v>
      </c>
      <c r="O273" s="76">
        <f t="shared" si="4"/>
        <v>0.92753623188405798</v>
      </c>
      <c r="P273" s="9"/>
      <c r="Q273" s="35"/>
    </row>
    <row r="274" spans="1:17" outlineLevel="1" x14ac:dyDescent="0.2">
      <c r="A274" s="22">
        <f>Platts!B892</f>
        <v>40960</v>
      </c>
      <c r="B274" s="24">
        <v>136.5</v>
      </c>
      <c r="C274" s="24">
        <v>135.5</v>
      </c>
      <c r="D274" s="24">
        <v>134.5</v>
      </c>
      <c r="E274" s="24">
        <v>135</v>
      </c>
      <c r="F274" s="24">
        <v>132.5</v>
      </c>
      <c r="G274" s="24">
        <v>125.5</v>
      </c>
      <c r="H274" s="24"/>
      <c r="I274" s="24"/>
      <c r="J274" s="24"/>
      <c r="K274" s="24"/>
      <c r="L274" s="24"/>
      <c r="M274" s="24"/>
      <c r="N274" s="79">
        <f>VLOOKUP(A274,Platts!B:C,2,TRUE)</f>
        <v>138.5</v>
      </c>
      <c r="O274" s="76">
        <f t="shared" si="4"/>
        <v>0.97111913357400725</v>
      </c>
      <c r="P274" s="9"/>
      <c r="Q274" s="35"/>
    </row>
    <row r="275" spans="1:17" outlineLevel="1" x14ac:dyDescent="0.2">
      <c r="A275" s="22">
        <f>Platts!B893</f>
        <v>40961</v>
      </c>
      <c r="B275" s="24">
        <v>137</v>
      </c>
      <c r="C275" s="24">
        <v>136.25</v>
      </c>
      <c r="D275" s="24">
        <v>135.25</v>
      </c>
      <c r="E275" s="24">
        <v>135</v>
      </c>
      <c r="F275" s="24">
        <v>132.75</v>
      </c>
      <c r="G275" s="24">
        <v>126.25</v>
      </c>
      <c r="H275" s="24"/>
      <c r="I275" s="24"/>
      <c r="J275" s="24"/>
      <c r="K275" s="24"/>
      <c r="L275" s="24"/>
      <c r="M275" s="24"/>
      <c r="N275" s="79">
        <f>VLOOKUP(A275,Platts!B:C,2,TRUE)</f>
        <v>138.5</v>
      </c>
      <c r="O275" s="76">
        <f t="shared" si="4"/>
        <v>0.97653429602888087</v>
      </c>
      <c r="P275" s="9"/>
      <c r="Q275" s="35"/>
    </row>
    <row r="276" spans="1:17" outlineLevel="1" x14ac:dyDescent="0.2">
      <c r="A276" s="22">
        <f>Platts!B894</f>
        <v>40962</v>
      </c>
      <c r="B276" s="24">
        <v>138.5</v>
      </c>
      <c r="C276" s="24">
        <v>137.5</v>
      </c>
      <c r="D276" s="24">
        <v>136.75</v>
      </c>
      <c r="E276" s="24">
        <v>136.5</v>
      </c>
      <c r="F276" s="24">
        <v>134</v>
      </c>
      <c r="G276" s="24">
        <v>127.25</v>
      </c>
      <c r="H276" s="24"/>
      <c r="I276" s="24"/>
      <c r="J276" s="24"/>
      <c r="K276" s="24"/>
      <c r="L276" s="24"/>
      <c r="M276" s="24"/>
      <c r="N276" s="79">
        <f>VLOOKUP(A276,Platts!B:C,2,TRUE)</f>
        <v>140.5</v>
      </c>
      <c r="O276" s="76">
        <f t="shared" si="4"/>
        <v>0.9733096085409253</v>
      </c>
      <c r="P276" s="9"/>
      <c r="Q276" s="35"/>
    </row>
    <row r="277" spans="1:17" outlineLevel="1" x14ac:dyDescent="0.2">
      <c r="A277" s="22">
        <f>Platts!B895</f>
        <v>40963</v>
      </c>
      <c r="B277" s="24">
        <v>138.5</v>
      </c>
      <c r="C277" s="24">
        <v>137.5</v>
      </c>
      <c r="D277" s="24">
        <v>136.75</v>
      </c>
      <c r="E277" s="24">
        <v>136.5</v>
      </c>
      <c r="F277" s="24">
        <v>134</v>
      </c>
      <c r="G277" s="24">
        <v>127.5</v>
      </c>
      <c r="H277" s="24"/>
      <c r="I277" s="24"/>
      <c r="J277" s="24"/>
      <c r="K277" s="24"/>
      <c r="L277" s="24"/>
      <c r="M277" s="24"/>
      <c r="N277" s="79">
        <f>VLOOKUP(A277,Platts!B:C,2,TRUE)</f>
        <v>140.5</v>
      </c>
      <c r="O277" s="76">
        <f t="shared" si="4"/>
        <v>0.9733096085409253</v>
      </c>
      <c r="P277" s="9"/>
      <c r="Q277" s="35"/>
    </row>
    <row r="278" spans="1:17" outlineLevel="1" x14ac:dyDescent="0.2">
      <c r="A278" s="22">
        <f>Platts!B896</f>
        <v>40966</v>
      </c>
      <c r="B278" s="24">
        <v>141.5</v>
      </c>
      <c r="C278" s="24">
        <v>140.5</v>
      </c>
      <c r="D278" s="24">
        <v>139.75</v>
      </c>
      <c r="E278" s="24">
        <v>139.5</v>
      </c>
      <c r="F278" s="24">
        <v>137</v>
      </c>
      <c r="G278" s="24">
        <v>130.5</v>
      </c>
      <c r="H278" s="24"/>
      <c r="I278" s="24"/>
      <c r="J278" s="24"/>
      <c r="K278" s="24"/>
      <c r="L278" s="24"/>
      <c r="M278" s="24"/>
      <c r="N278" s="79">
        <f>VLOOKUP(A278,Platts!B:C,2,TRUE)</f>
        <v>143</v>
      </c>
      <c r="O278" s="76">
        <f t="shared" si="4"/>
        <v>0.97727272727272729</v>
      </c>
      <c r="P278" s="9"/>
      <c r="Q278" s="35"/>
    </row>
    <row r="279" spans="1:17" outlineLevel="1" x14ac:dyDescent="0.2">
      <c r="A279" s="22">
        <f>Platts!B897</f>
        <v>40967</v>
      </c>
      <c r="B279" s="24">
        <v>141.5</v>
      </c>
      <c r="C279" s="24">
        <v>139.5</v>
      </c>
      <c r="D279" s="24">
        <v>138.75</v>
      </c>
      <c r="E279" s="24">
        <v>139</v>
      </c>
      <c r="F279" s="24">
        <v>136.25</v>
      </c>
      <c r="G279" s="24">
        <v>130</v>
      </c>
      <c r="H279" s="24"/>
      <c r="I279" s="24"/>
      <c r="J279" s="24"/>
      <c r="K279" s="24"/>
      <c r="L279" s="24"/>
      <c r="M279" s="24"/>
      <c r="N279" s="79">
        <f>VLOOKUP(A279,Platts!B:C,2,TRUE)</f>
        <v>144</v>
      </c>
      <c r="O279" s="76">
        <f t="shared" si="4"/>
        <v>0.96354166666666663</v>
      </c>
      <c r="P279" s="9"/>
      <c r="Q279" s="35"/>
    </row>
    <row r="280" spans="1:17" outlineLevel="1" x14ac:dyDescent="0.2">
      <c r="A280" s="22">
        <f>Platts!B898</f>
        <v>40968</v>
      </c>
      <c r="B280" s="24">
        <v>143</v>
      </c>
      <c r="C280" s="24">
        <v>141.25</v>
      </c>
      <c r="D280" s="24">
        <v>140</v>
      </c>
      <c r="E280" s="24">
        <v>140</v>
      </c>
      <c r="F280" s="24">
        <v>137.25</v>
      </c>
      <c r="G280" s="24">
        <v>130.5</v>
      </c>
      <c r="H280" s="24"/>
      <c r="I280" s="24"/>
      <c r="J280" s="24"/>
      <c r="K280" s="24"/>
      <c r="L280" s="24"/>
      <c r="M280" s="24"/>
      <c r="N280" s="79">
        <f>VLOOKUP(A280,Platts!B:C,2,TRUE)</f>
        <v>144.5</v>
      </c>
      <c r="O280" s="76">
        <f t="shared" si="4"/>
        <v>0.96885813148788924</v>
      </c>
      <c r="P280" s="9"/>
      <c r="Q280" s="35"/>
    </row>
    <row r="281" spans="1:17" outlineLevel="1" x14ac:dyDescent="0.2">
      <c r="A281" s="22">
        <f>Platts!B899</f>
        <v>40969</v>
      </c>
      <c r="B281" s="24">
        <v>138</v>
      </c>
      <c r="C281" s="24">
        <v>137</v>
      </c>
      <c r="D281" s="24">
        <v>136</v>
      </c>
      <c r="E281" s="24">
        <v>137.5</v>
      </c>
      <c r="F281" s="24">
        <v>134.5</v>
      </c>
      <c r="G281" s="24">
        <v>128.5</v>
      </c>
      <c r="H281" s="24"/>
      <c r="I281" s="24"/>
      <c r="J281" s="24"/>
      <c r="K281" s="24"/>
      <c r="L281" s="24"/>
      <c r="M281" s="24"/>
      <c r="N281" s="79">
        <f>VLOOKUP(A281,Platts!B:C,2,TRUE)</f>
        <v>144.5</v>
      </c>
      <c r="O281" s="76">
        <f t="shared" si="4"/>
        <v>0.94117647058823528</v>
      </c>
      <c r="P281" s="9"/>
      <c r="Q281" s="35"/>
    </row>
    <row r="282" spans="1:17" outlineLevel="1" x14ac:dyDescent="0.2">
      <c r="A282" s="22">
        <f>Platts!B900</f>
        <v>40970</v>
      </c>
      <c r="B282" s="24">
        <v>138</v>
      </c>
      <c r="C282" s="24">
        <v>137</v>
      </c>
      <c r="D282" s="24">
        <v>136</v>
      </c>
      <c r="E282" s="24">
        <v>136.5</v>
      </c>
      <c r="F282" s="24">
        <v>134</v>
      </c>
      <c r="G282" s="24">
        <v>128.5</v>
      </c>
      <c r="H282" s="24"/>
      <c r="I282" s="24"/>
      <c r="J282" s="24"/>
      <c r="K282" s="24"/>
      <c r="L282" s="24"/>
      <c r="M282" s="24"/>
      <c r="N282" s="79">
        <f>VLOOKUP(A282,Platts!B:C,2,TRUE)</f>
        <v>144.5</v>
      </c>
      <c r="O282" s="76">
        <f t="shared" si="4"/>
        <v>0.94117647058823528</v>
      </c>
      <c r="P282" s="9"/>
      <c r="Q282" s="35"/>
    </row>
    <row r="283" spans="1:17" outlineLevel="1" x14ac:dyDescent="0.2">
      <c r="A283" s="22">
        <f>Platts!B901</f>
        <v>40973</v>
      </c>
      <c r="B283" s="24">
        <v>137</v>
      </c>
      <c r="C283" s="24">
        <v>136</v>
      </c>
      <c r="D283" s="24">
        <v>135</v>
      </c>
      <c r="E283" s="24">
        <v>136</v>
      </c>
      <c r="F283" s="24">
        <v>133.5</v>
      </c>
      <c r="G283" s="24">
        <v>127</v>
      </c>
      <c r="H283" s="24"/>
      <c r="I283" s="24"/>
      <c r="J283" s="24"/>
      <c r="K283" s="24"/>
      <c r="L283" s="24"/>
      <c r="M283" s="24"/>
      <c r="N283" s="79">
        <f>VLOOKUP(A283,Platts!B:C,2,TRUE)</f>
        <v>144.5</v>
      </c>
      <c r="O283" s="76">
        <f t="shared" si="4"/>
        <v>0.93425605536332179</v>
      </c>
      <c r="P283" s="9"/>
      <c r="Q283" s="35"/>
    </row>
    <row r="284" spans="1:17" outlineLevel="1" x14ac:dyDescent="0.2">
      <c r="A284" s="22">
        <f>Platts!B902</f>
        <v>40974</v>
      </c>
      <c r="B284" s="24">
        <v>136</v>
      </c>
      <c r="C284" s="24">
        <v>134.5</v>
      </c>
      <c r="D284" s="24">
        <v>133</v>
      </c>
      <c r="E284" s="24">
        <v>134.5</v>
      </c>
      <c r="F284" s="24">
        <v>132</v>
      </c>
      <c r="G284" s="24">
        <v>126</v>
      </c>
      <c r="H284" s="24"/>
      <c r="I284" s="24"/>
      <c r="J284" s="24"/>
      <c r="K284" s="24"/>
      <c r="L284" s="24"/>
      <c r="M284" s="24"/>
      <c r="N284" s="79">
        <f>VLOOKUP(A284,Platts!B:C,2,TRUE)</f>
        <v>144.75</v>
      </c>
      <c r="O284" s="76">
        <f t="shared" si="4"/>
        <v>0.91882556131260795</v>
      </c>
      <c r="P284" s="9"/>
      <c r="Q284" s="35"/>
    </row>
    <row r="285" spans="1:17" outlineLevel="1" x14ac:dyDescent="0.2">
      <c r="A285" s="22">
        <f>Platts!B903</f>
        <v>40975</v>
      </c>
      <c r="B285" s="24">
        <v>137</v>
      </c>
      <c r="C285" s="24">
        <v>135.5</v>
      </c>
      <c r="D285" s="24">
        <v>134</v>
      </c>
      <c r="E285" s="24">
        <v>135.5</v>
      </c>
      <c r="F285" s="24">
        <v>133.5</v>
      </c>
      <c r="G285" s="24">
        <v>127</v>
      </c>
      <c r="H285" s="24"/>
      <c r="I285" s="24"/>
      <c r="J285" s="24"/>
      <c r="K285" s="24"/>
      <c r="L285" s="24"/>
      <c r="M285" s="24"/>
      <c r="N285" s="79">
        <f>VLOOKUP(A285,Platts!B:C,2,TRUE)</f>
        <v>144.5</v>
      </c>
      <c r="O285" s="76">
        <f t="shared" si="4"/>
        <v>0.9273356401384083</v>
      </c>
      <c r="P285" s="9"/>
      <c r="Q285" s="35"/>
    </row>
    <row r="286" spans="1:17" outlineLevel="1" x14ac:dyDescent="0.2">
      <c r="A286" s="22">
        <f>Platts!B904</f>
        <v>40976</v>
      </c>
      <c r="B286" s="24">
        <v>138.5</v>
      </c>
      <c r="C286" s="24">
        <v>137</v>
      </c>
      <c r="D286" s="24">
        <v>135.5</v>
      </c>
      <c r="E286" s="24">
        <v>137</v>
      </c>
      <c r="F286" s="24">
        <v>133.5</v>
      </c>
      <c r="G286" s="24">
        <v>127</v>
      </c>
      <c r="H286" s="24"/>
      <c r="I286" s="24"/>
      <c r="J286" s="24"/>
      <c r="K286" s="24"/>
      <c r="L286" s="24"/>
      <c r="M286" s="24"/>
      <c r="N286" s="79">
        <f>VLOOKUP(A286,Platts!B:C,2,TRUE)</f>
        <v>144</v>
      </c>
      <c r="O286" s="76">
        <f t="shared" si="4"/>
        <v>0.94097222222222221</v>
      </c>
      <c r="P286" s="9"/>
      <c r="Q286" s="35"/>
    </row>
    <row r="287" spans="1:17" outlineLevel="1" x14ac:dyDescent="0.2">
      <c r="A287" s="22">
        <f>Platts!B905</f>
        <v>40977</v>
      </c>
      <c r="B287" s="24">
        <v>138</v>
      </c>
      <c r="C287" s="24">
        <v>137</v>
      </c>
      <c r="D287" s="24">
        <v>136</v>
      </c>
      <c r="E287" s="24">
        <v>137</v>
      </c>
      <c r="F287" s="24">
        <v>133.5</v>
      </c>
      <c r="G287" s="24">
        <v>127.5</v>
      </c>
      <c r="H287" s="24"/>
      <c r="I287" s="24"/>
      <c r="J287" s="24"/>
      <c r="K287" s="24"/>
      <c r="L287" s="24"/>
      <c r="M287" s="24"/>
      <c r="N287" s="79">
        <f>VLOOKUP(A287,Platts!B:C,2,TRUE)</f>
        <v>145.25</v>
      </c>
      <c r="O287" s="76">
        <f t="shared" si="4"/>
        <v>0.9363166953528399</v>
      </c>
      <c r="P287" s="9"/>
      <c r="Q287" s="35"/>
    </row>
    <row r="288" spans="1:17" outlineLevel="1" x14ac:dyDescent="0.2">
      <c r="A288" s="22">
        <f>Platts!B906</f>
        <v>40980</v>
      </c>
      <c r="B288" s="24">
        <v>141</v>
      </c>
      <c r="C288" s="24">
        <v>139.5</v>
      </c>
      <c r="D288" s="24">
        <v>138</v>
      </c>
      <c r="E288" s="24">
        <v>139.5</v>
      </c>
      <c r="F288" s="24">
        <v>133.5</v>
      </c>
      <c r="G288" s="24">
        <v>126.5</v>
      </c>
      <c r="H288" s="24"/>
      <c r="I288" s="24"/>
      <c r="J288" s="24"/>
      <c r="K288" s="24"/>
      <c r="L288" s="24"/>
      <c r="M288" s="24"/>
      <c r="N288" s="79">
        <f>VLOOKUP(A288,Platts!B:C,2,TRUE)</f>
        <v>145.25</v>
      </c>
      <c r="O288" s="76">
        <f t="shared" si="4"/>
        <v>0.95008605851979344</v>
      </c>
      <c r="P288" s="9"/>
      <c r="Q288" s="35"/>
    </row>
    <row r="289" spans="1:17" outlineLevel="1" x14ac:dyDescent="0.2">
      <c r="A289" s="22">
        <f>Platts!B907</f>
        <v>40981</v>
      </c>
      <c r="B289" s="24">
        <v>142.5</v>
      </c>
      <c r="C289" s="24">
        <v>141</v>
      </c>
      <c r="D289" s="24">
        <v>139.5</v>
      </c>
      <c r="E289" s="24">
        <v>141</v>
      </c>
      <c r="F289" s="24">
        <v>137</v>
      </c>
      <c r="G289" s="24">
        <v>128</v>
      </c>
      <c r="H289" s="24"/>
      <c r="I289" s="24"/>
      <c r="J289" s="24"/>
      <c r="K289" s="24"/>
      <c r="L289" s="24"/>
      <c r="M289" s="24"/>
      <c r="N289" s="79">
        <f>VLOOKUP(A289,Platts!B:C,2,TRUE)</f>
        <v>146.25</v>
      </c>
      <c r="O289" s="76">
        <f t="shared" si="4"/>
        <v>0.9538461538461539</v>
      </c>
      <c r="P289" s="9"/>
      <c r="Q289" s="35"/>
    </row>
    <row r="290" spans="1:17" outlineLevel="1" x14ac:dyDescent="0.2">
      <c r="A290" s="22">
        <f>Platts!B908</f>
        <v>40982</v>
      </c>
      <c r="B290" s="24">
        <v>140</v>
      </c>
      <c r="C290" s="24">
        <v>138.5</v>
      </c>
      <c r="D290" s="24">
        <v>137</v>
      </c>
      <c r="E290" s="24">
        <v>137.5</v>
      </c>
      <c r="F290" s="24">
        <v>135</v>
      </c>
      <c r="G290" s="24">
        <v>126</v>
      </c>
      <c r="H290" s="24"/>
      <c r="I290" s="24"/>
      <c r="J290" s="24"/>
      <c r="K290" s="24"/>
      <c r="L290" s="24"/>
      <c r="M290" s="24"/>
      <c r="N290" s="79">
        <f>VLOOKUP(A290,Platts!B:C,2,TRUE)</f>
        <v>146.75</v>
      </c>
      <c r="O290" s="76">
        <f t="shared" si="4"/>
        <v>0.93356047700170353</v>
      </c>
      <c r="P290" s="9"/>
      <c r="Q290" s="35"/>
    </row>
    <row r="291" spans="1:17" outlineLevel="1" x14ac:dyDescent="0.2">
      <c r="A291" s="22">
        <f>Platts!B909</f>
        <v>40983</v>
      </c>
      <c r="B291" s="24">
        <v>142.5</v>
      </c>
      <c r="C291" s="24">
        <v>140.5</v>
      </c>
      <c r="D291" s="24">
        <v>138.5</v>
      </c>
      <c r="E291" s="24">
        <v>140.5</v>
      </c>
      <c r="F291" s="24">
        <v>135.5</v>
      </c>
      <c r="G291" s="24">
        <v>128</v>
      </c>
      <c r="H291" s="24"/>
      <c r="I291" s="24"/>
      <c r="J291" s="24"/>
      <c r="K291" s="24"/>
      <c r="L291" s="24"/>
      <c r="M291" s="24"/>
      <c r="N291" s="79">
        <f>VLOOKUP(A291,Platts!B:C,2,TRUE)</f>
        <v>146.75</v>
      </c>
      <c r="O291" s="76">
        <f t="shared" si="4"/>
        <v>0.94378194207836452</v>
      </c>
      <c r="P291" s="9"/>
      <c r="Q291" s="35"/>
    </row>
    <row r="292" spans="1:17" outlineLevel="1" x14ac:dyDescent="0.2">
      <c r="A292" s="22">
        <f>Platts!B910</f>
        <v>40990</v>
      </c>
      <c r="B292" s="24">
        <v>141</v>
      </c>
      <c r="C292" s="24">
        <v>138.5</v>
      </c>
      <c r="D292" s="24">
        <v>137.5</v>
      </c>
      <c r="E292" s="24">
        <v>139</v>
      </c>
      <c r="F292" s="24">
        <v>136</v>
      </c>
      <c r="G292" s="24">
        <v>128</v>
      </c>
      <c r="H292" s="24"/>
      <c r="I292" s="24"/>
      <c r="J292" s="24"/>
      <c r="K292" s="24"/>
      <c r="L292" s="24"/>
      <c r="M292" s="24"/>
      <c r="N292" s="79">
        <f>VLOOKUP(A292,Platts!B:C,2,TRUE)</f>
        <v>147.25</v>
      </c>
      <c r="O292" s="76">
        <f t="shared" si="4"/>
        <v>0.93378607809847203</v>
      </c>
      <c r="P292" s="9"/>
      <c r="Q292" s="35"/>
    </row>
    <row r="293" spans="1:17" outlineLevel="1" x14ac:dyDescent="0.2">
      <c r="A293" s="22">
        <f>Platts!B911</f>
        <v>40994</v>
      </c>
      <c r="B293" s="24">
        <v>143.6</v>
      </c>
      <c r="C293" s="24">
        <v>140.6</v>
      </c>
      <c r="D293" s="24">
        <v>139.1</v>
      </c>
      <c r="E293" s="24">
        <v>141.1</v>
      </c>
      <c r="F293" s="24">
        <v>137.6</v>
      </c>
      <c r="G293" s="24">
        <v>129</v>
      </c>
      <c r="H293" s="24"/>
      <c r="I293" s="24"/>
      <c r="J293" s="24"/>
      <c r="K293" s="24"/>
      <c r="L293" s="24"/>
      <c r="M293" s="24"/>
      <c r="N293" s="79">
        <f>VLOOKUP(A293,Platts!B:C,2,TRUE)</f>
        <v>147.25</v>
      </c>
      <c r="O293" s="76">
        <f t="shared" si="4"/>
        <v>0.94465195246179967</v>
      </c>
      <c r="P293" s="9"/>
      <c r="Q293" s="35"/>
    </row>
    <row r="294" spans="1:17" outlineLevel="1" x14ac:dyDescent="0.2">
      <c r="A294" s="22">
        <f>Platts!B912</f>
        <v>40995</v>
      </c>
      <c r="B294" s="24">
        <v>145.6</v>
      </c>
      <c r="C294" s="24">
        <v>142.6</v>
      </c>
      <c r="D294" s="24">
        <v>141.1</v>
      </c>
      <c r="E294" s="24">
        <v>143.1</v>
      </c>
      <c r="F294" s="24">
        <v>140.1</v>
      </c>
      <c r="G294" s="24">
        <v>129.6</v>
      </c>
      <c r="H294" s="24"/>
      <c r="I294" s="24"/>
      <c r="J294" s="24"/>
      <c r="K294" s="24"/>
      <c r="L294" s="24"/>
      <c r="M294" s="24"/>
      <c r="N294" s="79">
        <f>VLOOKUP(A294,Platts!B:C,2,TRUE)</f>
        <v>148</v>
      </c>
      <c r="O294" s="76">
        <f t="shared" si="4"/>
        <v>0.95337837837837835</v>
      </c>
      <c r="P294" s="9"/>
      <c r="Q294" s="35"/>
    </row>
    <row r="295" spans="1:17" outlineLevel="1" x14ac:dyDescent="0.2">
      <c r="A295" s="22">
        <f>Platts!B913</f>
        <v>41001</v>
      </c>
      <c r="B295" s="24">
        <v>143.5</v>
      </c>
      <c r="C295" s="24">
        <v>141</v>
      </c>
      <c r="D295" s="24">
        <v>137.5</v>
      </c>
      <c r="E295" s="24">
        <v>139.25</v>
      </c>
      <c r="F295" s="24">
        <v>135.75</v>
      </c>
      <c r="G295" s="24">
        <v>128.75</v>
      </c>
      <c r="H295" s="24"/>
      <c r="I295" s="24"/>
      <c r="J295" s="24"/>
      <c r="K295" s="24"/>
      <c r="L295" s="24"/>
      <c r="M295" s="24"/>
      <c r="N295" s="79">
        <f>VLOOKUP(A295,Platts!B:C,2,TRUE)</f>
        <v>149.75</v>
      </c>
      <c r="O295" s="76">
        <f t="shared" si="4"/>
        <v>0.91819699499165275</v>
      </c>
      <c r="P295" s="9"/>
      <c r="Q295" s="35"/>
    </row>
    <row r="296" spans="1:17" outlineLevel="1" x14ac:dyDescent="0.2">
      <c r="A296" s="22">
        <f>Platts!B914</f>
        <v>41002</v>
      </c>
      <c r="B296" s="24">
        <v>144.75</v>
      </c>
      <c r="C296" s="24">
        <v>142.25</v>
      </c>
      <c r="D296" s="24">
        <v>140.5</v>
      </c>
      <c r="E296" s="24">
        <v>140.5</v>
      </c>
      <c r="F296" s="24">
        <v>136.75</v>
      </c>
      <c r="G296" s="24">
        <v>133.5</v>
      </c>
      <c r="H296" s="24"/>
      <c r="I296" s="24"/>
      <c r="J296" s="24"/>
      <c r="K296" s="24"/>
      <c r="L296" s="24"/>
      <c r="M296" s="24"/>
      <c r="N296" s="79">
        <f>VLOOKUP(A296,Platts!B:C,2,TRUE)</f>
        <v>149.75</v>
      </c>
      <c r="O296" s="76">
        <f t="shared" si="4"/>
        <v>0.93823038397328884</v>
      </c>
      <c r="P296" s="9"/>
      <c r="Q296" s="35"/>
    </row>
    <row r="297" spans="1:17" outlineLevel="1" x14ac:dyDescent="0.2">
      <c r="A297" s="22">
        <f>Platts!B915</f>
        <v>41008</v>
      </c>
      <c r="B297" s="24">
        <v>147.75</v>
      </c>
      <c r="C297" s="24">
        <v>143.75</v>
      </c>
      <c r="D297" s="24">
        <v>143</v>
      </c>
      <c r="E297" s="24">
        <v>144</v>
      </c>
      <c r="F297" s="24">
        <v>139.75</v>
      </c>
      <c r="G297" s="24">
        <v>131</v>
      </c>
      <c r="H297" s="24"/>
      <c r="I297" s="24"/>
      <c r="J297" s="24"/>
      <c r="K297" s="24"/>
      <c r="L297" s="24"/>
      <c r="M297" s="24"/>
      <c r="N297" s="79">
        <f>VLOOKUP(A297,Platts!B:C,2,TRUE)</f>
        <v>149.75</v>
      </c>
      <c r="O297" s="76">
        <f t="shared" si="4"/>
        <v>0.95492487479131882</v>
      </c>
      <c r="P297" s="9"/>
      <c r="Q297" s="35"/>
    </row>
    <row r="298" spans="1:17" outlineLevel="1" x14ac:dyDescent="0.2">
      <c r="A298" s="22">
        <f>Platts!B916</f>
        <v>41010</v>
      </c>
      <c r="B298" s="24">
        <v>148.75</v>
      </c>
      <c r="C298" s="24">
        <v>146.5</v>
      </c>
      <c r="D298" s="24">
        <v>145.75</v>
      </c>
      <c r="E298" s="24">
        <v>145</v>
      </c>
      <c r="F298" s="24">
        <v>141</v>
      </c>
      <c r="G298" s="24">
        <v>132.25</v>
      </c>
      <c r="H298" s="24"/>
      <c r="I298" s="24"/>
      <c r="J298" s="24"/>
      <c r="K298" s="24"/>
      <c r="L298" s="24"/>
      <c r="M298" s="24"/>
      <c r="N298" s="79">
        <f>VLOOKUP(A298,Platts!B:C,2,TRUE)</f>
        <v>151.25</v>
      </c>
      <c r="O298" s="76">
        <f t="shared" si="4"/>
        <v>0.96363636363636362</v>
      </c>
      <c r="P298" s="9"/>
      <c r="Q298" s="35"/>
    </row>
    <row r="299" spans="1:17" outlineLevel="1" x14ac:dyDescent="0.2">
      <c r="A299" s="22">
        <f>Platts!B917</f>
        <v>41012</v>
      </c>
      <c r="B299" s="24">
        <v>148.75</v>
      </c>
      <c r="C299" s="24">
        <v>146.5</v>
      </c>
      <c r="D299" s="24">
        <v>145.75</v>
      </c>
      <c r="E299" s="24">
        <v>145</v>
      </c>
      <c r="F299" s="24">
        <v>141</v>
      </c>
      <c r="G299" s="24">
        <v>132.25</v>
      </c>
      <c r="H299" s="24"/>
      <c r="I299" s="24"/>
      <c r="J299" s="24"/>
      <c r="K299" s="24"/>
      <c r="L299" s="24"/>
      <c r="M299" s="24"/>
      <c r="N299" s="79">
        <f>VLOOKUP(A299,Platts!B:C,2,TRUE)</f>
        <v>151.25</v>
      </c>
      <c r="O299" s="76">
        <f t="shared" si="4"/>
        <v>0.96363636363636362</v>
      </c>
      <c r="P299" s="9"/>
      <c r="Q299" s="35"/>
    </row>
    <row r="300" spans="1:17" outlineLevel="1" x14ac:dyDescent="0.2">
      <c r="A300" s="22">
        <f>Platts!B918</f>
        <v>41015</v>
      </c>
      <c r="B300" s="24">
        <v>147.5</v>
      </c>
      <c r="C300" s="24">
        <v>145</v>
      </c>
      <c r="D300" s="24">
        <v>144.25</v>
      </c>
      <c r="E300" s="24">
        <v>143.25</v>
      </c>
      <c r="F300" s="24">
        <v>139.75</v>
      </c>
      <c r="G300" s="24">
        <v>131.75</v>
      </c>
      <c r="H300" s="24"/>
      <c r="I300" s="24"/>
      <c r="J300" s="24"/>
      <c r="K300" s="24"/>
      <c r="L300" s="24"/>
      <c r="M300" s="24"/>
      <c r="N300" s="79">
        <f>VLOOKUP(A300,Platts!B:C,2,TRUE)</f>
        <v>151</v>
      </c>
      <c r="O300" s="76">
        <f t="shared" si="4"/>
        <v>0.95529801324503316</v>
      </c>
      <c r="P300" s="9"/>
      <c r="Q300" s="35"/>
    </row>
    <row r="301" spans="1:17" outlineLevel="1" x14ac:dyDescent="0.2">
      <c r="A301" s="22">
        <f>Platts!B919</f>
        <v>41016</v>
      </c>
      <c r="B301" s="24">
        <v>146</v>
      </c>
      <c r="C301" s="24">
        <v>143.5</v>
      </c>
      <c r="D301" s="24">
        <v>142</v>
      </c>
      <c r="E301" s="24">
        <v>140.75</v>
      </c>
      <c r="F301" s="24">
        <v>137.25</v>
      </c>
      <c r="G301" s="24">
        <v>129.75</v>
      </c>
      <c r="H301" s="24"/>
      <c r="I301" s="24"/>
      <c r="J301" s="24"/>
      <c r="K301" s="24"/>
      <c r="L301" s="24"/>
      <c r="M301" s="24"/>
      <c r="N301" s="79">
        <f>VLOOKUP(A301,Platts!B:C,2,TRUE)</f>
        <v>151</v>
      </c>
      <c r="O301" s="76">
        <f t="shared" si="4"/>
        <v>0.94039735099337751</v>
      </c>
      <c r="P301" s="9"/>
      <c r="Q301" s="35"/>
    </row>
    <row r="302" spans="1:17" outlineLevel="1" x14ac:dyDescent="0.2">
      <c r="A302" s="22">
        <f>Platts!B920</f>
        <v>41017</v>
      </c>
      <c r="B302" s="24">
        <v>146.75</v>
      </c>
      <c r="C302" s="24">
        <v>144</v>
      </c>
      <c r="D302" s="24">
        <v>142.5</v>
      </c>
      <c r="E302" s="24">
        <v>141.75</v>
      </c>
      <c r="F302" s="24">
        <v>138.25</v>
      </c>
      <c r="G302" s="24">
        <v>130.75</v>
      </c>
      <c r="H302" s="24"/>
      <c r="I302" s="24"/>
      <c r="J302" s="24"/>
      <c r="K302" s="24"/>
      <c r="L302" s="24"/>
      <c r="M302" s="24"/>
      <c r="N302" s="79">
        <f>VLOOKUP(A302,Platts!B:C,2,TRUE)</f>
        <v>150</v>
      </c>
      <c r="O302" s="76">
        <f t="shared" si="4"/>
        <v>0.95</v>
      </c>
      <c r="P302" s="9"/>
      <c r="Q302" s="35"/>
    </row>
    <row r="303" spans="1:17" outlineLevel="1" x14ac:dyDescent="0.2">
      <c r="A303" s="22">
        <f>Platts!B921</f>
        <v>41018</v>
      </c>
      <c r="B303" s="24">
        <v>144.75</v>
      </c>
      <c r="C303" s="24">
        <v>142.25</v>
      </c>
      <c r="D303" s="24">
        <v>140.75</v>
      </c>
      <c r="E303" s="24">
        <v>140</v>
      </c>
      <c r="F303" s="24">
        <v>136.75</v>
      </c>
      <c r="G303" s="24">
        <v>129.75</v>
      </c>
      <c r="H303" s="24"/>
      <c r="I303" s="24"/>
      <c r="J303" s="24"/>
      <c r="K303" s="24"/>
      <c r="L303" s="24"/>
      <c r="M303" s="24"/>
      <c r="N303" s="79">
        <f>VLOOKUP(A303,Platts!B:C,2,TRUE)</f>
        <v>150.5</v>
      </c>
      <c r="O303" s="76">
        <f t="shared" si="4"/>
        <v>0.93521594684385378</v>
      </c>
      <c r="P303" s="9"/>
      <c r="Q303" s="35"/>
    </row>
    <row r="304" spans="1:17" outlineLevel="1" x14ac:dyDescent="0.2">
      <c r="A304" s="22">
        <f>Platts!B922</f>
        <v>41019</v>
      </c>
      <c r="B304" s="24">
        <v>146.25</v>
      </c>
      <c r="C304" s="24">
        <v>143.5</v>
      </c>
      <c r="D304" s="24">
        <v>142.25</v>
      </c>
      <c r="E304" s="24">
        <v>141.75</v>
      </c>
      <c r="F304" s="24">
        <v>138</v>
      </c>
      <c r="G304" s="24">
        <v>131.25</v>
      </c>
      <c r="H304" s="24"/>
      <c r="I304" s="24"/>
      <c r="J304" s="24"/>
      <c r="K304" s="24"/>
      <c r="L304" s="24"/>
      <c r="M304" s="24"/>
      <c r="N304" s="79">
        <f>VLOOKUP(A304,Platts!B:C,2,TRUE)</f>
        <v>150.25</v>
      </c>
      <c r="O304" s="76">
        <f t="shared" si="4"/>
        <v>0.9467554076539102</v>
      </c>
      <c r="P304" s="9"/>
      <c r="Q304" s="35"/>
    </row>
    <row r="305" spans="1:17" outlineLevel="1" x14ac:dyDescent="0.2">
      <c r="A305" s="22">
        <f>Platts!B923</f>
        <v>41022</v>
      </c>
      <c r="B305" s="24">
        <v>145.25</v>
      </c>
      <c r="C305" s="24">
        <v>142.75</v>
      </c>
      <c r="D305" s="24">
        <v>141.5</v>
      </c>
      <c r="E305" s="24">
        <v>140.5</v>
      </c>
      <c r="F305" s="24">
        <v>137</v>
      </c>
      <c r="G305" s="24">
        <v>130.75</v>
      </c>
      <c r="H305" s="24"/>
      <c r="I305" s="24"/>
      <c r="J305" s="24"/>
      <c r="K305" s="24"/>
      <c r="L305" s="24"/>
      <c r="M305" s="24"/>
      <c r="N305" s="79">
        <f>VLOOKUP(A305,Platts!B:C,2,TRUE)</f>
        <v>149.5</v>
      </c>
      <c r="O305" s="76">
        <f t="shared" si="4"/>
        <v>0.94648829431438131</v>
      </c>
      <c r="P305" s="9"/>
      <c r="Q305" s="35"/>
    </row>
    <row r="306" spans="1:17" outlineLevel="1" x14ac:dyDescent="0.2">
      <c r="A306" s="22">
        <f>Platts!B924</f>
        <v>41023</v>
      </c>
      <c r="B306" s="24">
        <v>143</v>
      </c>
      <c r="C306" s="24">
        <v>140.5</v>
      </c>
      <c r="D306" s="24">
        <v>139.75</v>
      </c>
      <c r="E306" s="24">
        <v>138.75</v>
      </c>
      <c r="F306" s="24">
        <v>135.5</v>
      </c>
      <c r="G306" s="24">
        <v>128.75</v>
      </c>
      <c r="H306" s="24"/>
      <c r="I306" s="24"/>
      <c r="J306" s="24"/>
      <c r="K306" s="24"/>
      <c r="L306" s="24"/>
      <c r="M306" s="24"/>
      <c r="N306" s="79">
        <f>VLOOKUP(A306,Platts!B:C,2,TRUE)</f>
        <v>148</v>
      </c>
      <c r="O306" s="76">
        <f t="shared" si="4"/>
        <v>0.9442567567567568</v>
      </c>
      <c r="P306" s="9"/>
      <c r="Q306" s="35"/>
    </row>
    <row r="307" spans="1:17" outlineLevel="1" x14ac:dyDescent="0.2">
      <c r="A307" s="22">
        <f>Platts!B925</f>
        <v>41024</v>
      </c>
      <c r="B307" s="24">
        <v>143.75</v>
      </c>
      <c r="C307" s="24">
        <v>141.5</v>
      </c>
      <c r="D307" s="24">
        <v>140.75</v>
      </c>
      <c r="E307" s="24">
        <v>139.75</v>
      </c>
      <c r="F307" s="24">
        <v>136.5</v>
      </c>
      <c r="G307" s="24">
        <v>129.25</v>
      </c>
      <c r="H307" s="24"/>
      <c r="I307" s="24"/>
      <c r="J307" s="24"/>
      <c r="K307" s="24"/>
      <c r="L307" s="24"/>
      <c r="M307" s="24"/>
      <c r="N307" s="79">
        <f>VLOOKUP(A307,Platts!B:C,2,TRUE)</f>
        <v>148</v>
      </c>
      <c r="O307" s="76">
        <f t="shared" si="4"/>
        <v>0.95101351351351349</v>
      </c>
      <c r="P307" s="9"/>
      <c r="Q307" s="35"/>
    </row>
    <row r="308" spans="1:17" outlineLevel="1" x14ac:dyDescent="0.2">
      <c r="A308" s="22">
        <f>Platts!B926</f>
        <v>41025</v>
      </c>
      <c r="B308" s="24">
        <v>144.75</v>
      </c>
      <c r="C308" s="24">
        <v>142</v>
      </c>
      <c r="D308" s="24">
        <v>141.25</v>
      </c>
      <c r="E308" s="24">
        <v>139.75</v>
      </c>
      <c r="F308" s="24">
        <v>137</v>
      </c>
      <c r="G308" s="24">
        <v>129.25</v>
      </c>
      <c r="H308" s="24"/>
      <c r="I308" s="24"/>
      <c r="J308" s="24"/>
      <c r="K308" s="24"/>
      <c r="L308" s="24"/>
      <c r="M308" s="24"/>
      <c r="N308" s="79">
        <f>VLOOKUP(A308,Platts!B:C,2,TRUE)</f>
        <v>147</v>
      </c>
      <c r="O308" s="76">
        <f t="shared" si="4"/>
        <v>0.96088435374149661</v>
      </c>
      <c r="P308" s="9"/>
      <c r="Q308" s="35"/>
    </row>
    <row r="309" spans="1:17" outlineLevel="1" x14ac:dyDescent="0.2">
      <c r="A309" s="22">
        <f>Platts!B927</f>
        <v>41026</v>
      </c>
      <c r="B309" s="24">
        <v>144.25</v>
      </c>
      <c r="C309" s="24">
        <v>141.5</v>
      </c>
      <c r="D309" s="24">
        <v>140.75</v>
      </c>
      <c r="E309" s="24">
        <v>139.75</v>
      </c>
      <c r="F309" s="24">
        <v>136.25</v>
      </c>
      <c r="G309" s="24">
        <v>129</v>
      </c>
      <c r="H309" s="24"/>
      <c r="I309" s="24"/>
      <c r="J309" s="24"/>
      <c r="K309" s="24"/>
      <c r="L309" s="24"/>
      <c r="M309" s="24"/>
      <c r="N309" s="79">
        <f>VLOOKUP(A309,Platts!B:C,2,TRUE)</f>
        <v>148.25</v>
      </c>
      <c r="O309" s="76">
        <f t="shared" si="4"/>
        <v>0.94940978077571669</v>
      </c>
      <c r="P309" s="9"/>
      <c r="Q309" s="35"/>
    </row>
    <row r="310" spans="1:17" outlineLevel="1" x14ac:dyDescent="0.2">
      <c r="A310" s="22">
        <f>Platts!B928</f>
        <v>41030</v>
      </c>
      <c r="B310" s="24">
        <v>144.25</v>
      </c>
      <c r="C310" s="24">
        <v>141.5</v>
      </c>
      <c r="D310" s="24">
        <v>140.75</v>
      </c>
      <c r="E310" s="24">
        <v>139.75</v>
      </c>
      <c r="F310" s="24">
        <v>136.25</v>
      </c>
      <c r="G310" s="24">
        <v>129</v>
      </c>
      <c r="H310" s="24"/>
      <c r="I310" s="24"/>
      <c r="J310" s="24"/>
      <c r="K310" s="24"/>
      <c r="L310" s="24"/>
      <c r="M310" s="24"/>
      <c r="N310" s="79">
        <f>VLOOKUP(A310,Platts!B:C,2,TRUE)</f>
        <v>148.25</v>
      </c>
      <c r="O310" s="76">
        <f t="shared" si="4"/>
        <v>0.94940978077571669</v>
      </c>
      <c r="P310" s="9"/>
      <c r="Q310" s="35"/>
    </row>
    <row r="311" spans="1:17" outlineLevel="1" x14ac:dyDescent="0.2">
      <c r="A311" s="22">
        <f>Platts!B929</f>
        <v>41031</v>
      </c>
      <c r="B311" s="24">
        <v>141.25</v>
      </c>
      <c r="C311" s="24">
        <v>140.5</v>
      </c>
      <c r="D311" s="24">
        <v>138.75</v>
      </c>
      <c r="E311" s="24">
        <v>138.75</v>
      </c>
      <c r="F311" s="24">
        <v>135.75</v>
      </c>
      <c r="G311" s="24">
        <v>128.75</v>
      </c>
      <c r="H311" s="24"/>
      <c r="I311" s="24"/>
      <c r="J311" s="24"/>
      <c r="K311" s="24"/>
      <c r="L311" s="24"/>
      <c r="M311" s="24"/>
      <c r="N311" s="79">
        <f>VLOOKUP(A311,Platts!B:C,2,TRUE)</f>
        <v>148</v>
      </c>
      <c r="O311" s="76">
        <f t="shared" si="4"/>
        <v>0.9375</v>
      </c>
      <c r="P311" s="9"/>
      <c r="Q311" s="35"/>
    </row>
    <row r="312" spans="1:17" outlineLevel="1" x14ac:dyDescent="0.2">
      <c r="A312" s="22">
        <f>Platts!B930</f>
        <v>41032</v>
      </c>
      <c r="B312" s="24">
        <v>140.75</v>
      </c>
      <c r="C312" s="24">
        <v>140</v>
      </c>
      <c r="D312" s="24">
        <v>138.75</v>
      </c>
      <c r="E312" s="24">
        <v>138.75</v>
      </c>
      <c r="F312" s="24">
        <v>135.75</v>
      </c>
      <c r="G312" s="24">
        <v>128.75</v>
      </c>
      <c r="H312" s="24"/>
      <c r="I312" s="24"/>
      <c r="J312" s="24"/>
      <c r="K312" s="24"/>
      <c r="L312" s="24"/>
      <c r="M312" s="24"/>
      <c r="N312" s="79">
        <f>VLOOKUP(A312,Platts!B:C,2,TRUE)</f>
        <v>147.25</v>
      </c>
      <c r="O312" s="76">
        <f t="shared" si="4"/>
        <v>0.94227504244482174</v>
      </c>
      <c r="P312" s="9"/>
      <c r="Q312" s="35"/>
    </row>
    <row r="313" spans="1:17" outlineLevel="1" x14ac:dyDescent="0.2">
      <c r="A313" s="22">
        <f>Platts!B931</f>
        <v>41033</v>
      </c>
      <c r="B313" s="24">
        <v>141</v>
      </c>
      <c r="C313" s="24">
        <v>140.5</v>
      </c>
      <c r="D313" s="24">
        <v>139.25</v>
      </c>
      <c r="E313" s="24">
        <v>139.25</v>
      </c>
      <c r="F313" s="24">
        <v>136</v>
      </c>
      <c r="G313" s="24">
        <v>129.25</v>
      </c>
      <c r="H313" s="24"/>
      <c r="I313" s="24"/>
      <c r="J313" s="24"/>
      <c r="K313" s="24"/>
      <c r="L313" s="24"/>
      <c r="M313" s="24"/>
      <c r="N313" s="79">
        <f>VLOOKUP(A313,Platts!B:C,2,TRUE)</f>
        <v>145.25</v>
      </c>
      <c r="O313" s="76">
        <f t="shared" si="4"/>
        <v>0.95869191049913938</v>
      </c>
      <c r="P313" s="9"/>
      <c r="Q313" s="35"/>
    </row>
    <row r="314" spans="1:17" outlineLevel="1" x14ac:dyDescent="0.2">
      <c r="A314" s="22">
        <f>Platts!B932</f>
        <v>41036</v>
      </c>
      <c r="B314" s="24">
        <v>139.5</v>
      </c>
      <c r="C314" s="24">
        <v>139</v>
      </c>
      <c r="D314" s="24">
        <v>137.75</v>
      </c>
      <c r="E314" s="24">
        <v>137.75</v>
      </c>
      <c r="F314" s="24">
        <v>134.75</v>
      </c>
      <c r="G314" s="24">
        <v>128.25</v>
      </c>
      <c r="H314" s="24"/>
      <c r="I314" s="24"/>
      <c r="J314" s="24"/>
      <c r="K314" s="24"/>
      <c r="L314" s="24"/>
      <c r="M314" s="24"/>
      <c r="N314" s="79">
        <f>VLOOKUP(A314,Platts!B:C,2,TRUE)</f>
        <v>145</v>
      </c>
      <c r="O314" s="76">
        <f t="shared" si="4"/>
        <v>0.95</v>
      </c>
      <c r="P314" s="9"/>
      <c r="Q314" s="35"/>
    </row>
    <row r="315" spans="1:17" outlineLevel="1" x14ac:dyDescent="0.2">
      <c r="A315" s="22">
        <f>Platts!B933</f>
        <v>41037</v>
      </c>
      <c r="B315" s="24">
        <v>140.25</v>
      </c>
      <c r="C315" s="24">
        <v>139.75</v>
      </c>
      <c r="D315" s="24">
        <v>137.75</v>
      </c>
      <c r="E315" s="24">
        <v>137.75</v>
      </c>
      <c r="F315" s="24">
        <v>134.75</v>
      </c>
      <c r="G315" s="24">
        <v>128.5</v>
      </c>
      <c r="H315" s="24"/>
      <c r="I315" s="24"/>
      <c r="J315" s="24"/>
      <c r="K315" s="24"/>
      <c r="L315" s="24"/>
      <c r="M315" s="24"/>
      <c r="N315" s="79">
        <f>VLOOKUP(A315,Platts!B:C,2,TRUE)</f>
        <v>145</v>
      </c>
      <c r="O315" s="76">
        <f t="shared" si="4"/>
        <v>0.95</v>
      </c>
      <c r="P315" s="9"/>
      <c r="Q315" s="35"/>
    </row>
    <row r="316" spans="1:17" outlineLevel="1" x14ac:dyDescent="0.2">
      <c r="A316" s="22">
        <f>Platts!B934</f>
        <v>41038</v>
      </c>
      <c r="B316" s="24">
        <v>137.75</v>
      </c>
      <c r="C316" s="24">
        <v>136.75</v>
      </c>
      <c r="D316" s="24">
        <v>136</v>
      </c>
      <c r="E316" s="24">
        <v>136</v>
      </c>
      <c r="F316" s="24">
        <v>133.25</v>
      </c>
      <c r="G316" s="24">
        <v>127.25</v>
      </c>
      <c r="H316" s="24"/>
      <c r="I316" s="24"/>
      <c r="J316" s="24"/>
      <c r="K316" s="24"/>
      <c r="L316" s="24"/>
      <c r="M316" s="24"/>
      <c r="N316" s="79">
        <f>VLOOKUP(A316,Platts!B:C,2,TRUE)</f>
        <v>144</v>
      </c>
      <c r="O316" s="76">
        <f t="shared" si="4"/>
        <v>0.94444444444444442</v>
      </c>
      <c r="P316" s="9"/>
      <c r="Q316" s="35"/>
    </row>
    <row r="317" spans="1:17" outlineLevel="1" x14ac:dyDescent="0.2">
      <c r="A317" s="22">
        <f>Platts!B935</f>
        <v>41039</v>
      </c>
      <c r="B317" s="24">
        <v>136.25</v>
      </c>
      <c r="C317" s="24">
        <v>135.25</v>
      </c>
      <c r="D317" s="24">
        <v>134.75</v>
      </c>
      <c r="E317" s="24">
        <v>134.75</v>
      </c>
      <c r="F317" s="24">
        <v>132.25</v>
      </c>
      <c r="G317" s="24">
        <v>126.25</v>
      </c>
      <c r="H317" s="24"/>
      <c r="I317" s="24"/>
      <c r="J317" s="24"/>
      <c r="K317" s="24"/>
      <c r="L317" s="24"/>
      <c r="M317" s="24"/>
      <c r="N317" s="79">
        <f>VLOOKUP(A317,Platts!B:C,2,TRUE)</f>
        <v>142</v>
      </c>
      <c r="O317" s="76">
        <f t="shared" si="4"/>
        <v>0.948943661971831</v>
      </c>
      <c r="P317" s="9"/>
      <c r="Q317" s="35"/>
    </row>
    <row r="318" spans="1:17" outlineLevel="1" x14ac:dyDescent="0.2">
      <c r="A318" s="22">
        <f>Platts!B936</f>
        <v>41040</v>
      </c>
      <c r="B318" s="24">
        <v>134.75</v>
      </c>
      <c r="C318" s="24">
        <v>133.75</v>
      </c>
      <c r="D318" s="24">
        <v>133.25</v>
      </c>
      <c r="E318" s="24">
        <v>133.25</v>
      </c>
      <c r="F318" s="24">
        <v>130.75</v>
      </c>
      <c r="G318" s="24">
        <v>125</v>
      </c>
      <c r="H318" s="24"/>
      <c r="I318" s="24"/>
      <c r="J318" s="24"/>
      <c r="K318" s="24"/>
      <c r="L318" s="24"/>
      <c r="M318" s="24"/>
      <c r="N318" s="79">
        <f>VLOOKUP(A318,Platts!B:C,2,TRUE)</f>
        <v>139.25</v>
      </c>
      <c r="O318" s="76">
        <f t="shared" si="4"/>
        <v>0.95691202872531422</v>
      </c>
      <c r="P318" s="9"/>
      <c r="Q318" s="35"/>
    </row>
    <row r="319" spans="1:17" outlineLevel="1" x14ac:dyDescent="0.2">
      <c r="A319" s="22">
        <f>Platts!B937</f>
        <v>41043</v>
      </c>
      <c r="B319" s="24">
        <v>132.25</v>
      </c>
      <c r="C319" s="24">
        <v>132</v>
      </c>
      <c r="D319" s="24">
        <v>131.75</v>
      </c>
      <c r="E319" s="24">
        <v>131.75</v>
      </c>
      <c r="F319" s="24">
        <v>129.25</v>
      </c>
      <c r="G319" s="24">
        <v>122.75</v>
      </c>
      <c r="H319" s="24"/>
      <c r="I319" s="24"/>
      <c r="J319" s="24"/>
      <c r="K319" s="24"/>
      <c r="L319" s="24"/>
      <c r="M319" s="24"/>
      <c r="N319" s="79">
        <f>VLOOKUP(A319,Platts!B:C,2,TRUE)</f>
        <v>138.75</v>
      </c>
      <c r="O319" s="76">
        <f t="shared" si="4"/>
        <v>0.94954954954954951</v>
      </c>
      <c r="P319" s="9"/>
      <c r="Q319" s="35"/>
    </row>
    <row r="320" spans="1:17" outlineLevel="1" x14ac:dyDescent="0.2">
      <c r="A320" s="22">
        <f>Platts!B938</f>
        <v>41044</v>
      </c>
      <c r="B320" s="24">
        <v>129</v>
      </c>
      <c r="C320" s="24">
        <v>128.5</v>
      </c>
      <c r="D320" s="24">
        <v>128.25</v>
      </c>
      <c r="E320" s="24">
        <v>128.25</v>
      </c>
      <c r="F320" s="24">
        <v>126.25</v>
      </c>
      <c r="G320" s="24">
        <v>122.25</v>
      </c>
      <c r="H320" s="24"/>
      <c r="I320" s="24"/>
      <c r="J320" s="24"/>
      <c r="K320" s="24"/>
      <c r="L320" s="24"/>
      <c r="M320" s="24"/>
      <c r="N320" s="79">
        <f>VLOOKUP(A320,Platts!B:C,2,TRUE)</f>
        <v>137.25</v>
      </c>
      <c r="O320" s="76">
        <f t="shared" si="4"/>
        <v>0.93442622950819676</v>
      </c>
      <c r="P320" s="9"/>
      <c r="Q320" s="35"/>
    </row>
    <row r="321" spans="1:17" outlineLevel="1" x14ac:dyDescent="0.2">
      <c r="A321" s="22">
        <f>Platts!B939</f>
        <v>41045</v>
      </c>
      <c r="B321" s="24">
        <v>128.75</v>
      </c>
      <c r="C321" s="24">
        <v>128.25</v>
      </c>
      <c r="D321" s="24">
        <v>128</v>
      </c>
      <c r="E321" s="24">
        <v>128</v>
      </c>
      <c r="F321" s="24">
        <v>126.25</v>
      </c>
      <c r="G321" s="24">
        <v>122.75</v>
      </c>
      <c r="H321" s="24"/>
      <c r="I321" s="24"/>
      <c r="J321" s="24"/>
      <c r="K321" s="24"/>
      <c r="L321" s="24"/>
      <c r="M321" s="24"/>
      <c r="N321" s="79">
        <f>VLOOKUP(A321,Platts!B:C,2,TRUE)</f>
        <v>136.25</v>
      </c>
      <c r="O321" s="76">
        <f t="shared" si="4"/>
        <v>0.93944954128440372</v>
      </c>
      <c r="P321" s="9"/>
      <c r="Q321" s="35"/>
    </row>
    <row r="322" spans="1:17" outlineLevel="1" x14ac:dyDescent="0.2">
      <c r="A322" s="22">
        <f>Platts!B940</f>
        <v>41046</v>
      </c>
      <c r="B322" s="24">
        <v>130.25</v>
      </c>
      <c r="C322" s="24">
        <v>129.75</v>
      </c>
      <c r="D322" s="24">
        <v>129.25</v>
      </c>
      <c r="E322" s="24">
        <v>129.25</v>
      </c>
      <c r="F322" s="24">
        <v>127.75</v>
      </c>
      <c r="G322" s="24">
        <v>123.75</v>
      </c>
      <c r="H322" s="24"/>
      <c r="I322" s="24"/>
      <c r="J322" s="24"/>
      <c r="K322" s="24"/>
      <c r="L322" s="24"/>
      <c r="M322" s="24"/>
      <c r="N322" s="79">
        <f>VLOOKUP(A322,Platts!B:C,2,TRUE)</f>
        <v>135.25</v>
      </c>
      <c r="O322" s="76">
        <f t="shared" ref="O322:O385" si="5">+D322/N322</f>
        <v>0.95563770794824399</v>
      </c>
      <c r="P322" s="9"/>
      <c r="Q322" s="35"/>
    </row>
    <row r="323" spans="1:17" outlineLevel="1" x14ac:dyDescent="0.2">
      <c r="A323" s="22">
        <f>Platts!B941</f>
        <v>41047</v>
      </c>
      <c r="B323" s="24">
        <v>129.75</v>
      </c>
      <c r="C323" s="24">
        <v>128.75</v>
      </c>
      <c r="D323" s="24">
        <v>129</v>
      </c>
      <c r="E323" s="24">
        <v>129</v>
      </c>
      <c r="F323" s="24">
        <v>127.25</v>
      </c>
      <c r="G323" s="24">
        <v>123.75</v>
      </c>
      <c r="H323" s="24"/>
      <c r="I323" s="24"/>
      <c r="J323" s="24"/>
      <c r="K323" s="24"/>
      <c r="L323" s="24"/>
      <c r="M323" s="24"/>
      <c r="N323" s="79">
        <f>VLOOKUP(A323,Platts!B:C,2,TRUE)</f>
        <v>134.25</v>
      </c>
      <c r="O323" s="76">
        <f t="shared" si="5"/>
        <v>0.96089385474860334</v>
      </c>
      <c r="P323" s="9"/>
      <c r="Q323" s="35"/>
    </row>
    <row r="324" spans="1:17" outlineLevel="1" x14ac:dyDescent="0.2">
      <c r="A324" s="22">
        <f>Platts!B942</f>
        <v>41050</v>
      </c>
      <c r="B324" s="24">
        <v>130.25</v>
      </c>
      <c r="C324" s="24">
        <v>129.25</v>
      </c>
      <c r="D324" s="24">
        <v>129.5</v>
      </c>
      <c r="E324" s="24">
        <v>129.75</v>
      </c>
      <c r="F324" s="24">
        <v>128.25</v>
      </c>
      <c r="G324" s="24">
        <v>123.75</v>
      </c>
      <c r="H324" s="24"/>
      <c r="I324" s="24"/>
      <c r="J324" s="24"/>
      <c r="K324" s="24"/>
      <c r="L324" s="24"/>
      <c r="M324" s="24"/>
      <c r="N324" s="79">
        <f>VLOOKUP(A324,Platts!B:C,2,TRUE)</f>
        <v>133.75</v>
      </c>
      <c r="O324" s="76">
        <f t="shared" si="5"/>
        <v>0.96822429906542051</v>
      </c>
      <c r="P324" s="9"/>
      <c r="Q324" s="35"/>
    </row>
    <row r="325" spans="1:17" outlineLevel="1" x14ac:dyDescent="0.2">
      <c r="A325" s="22">
        <f>Platts!B943</f>
        <v>41051</v>
      </c>
      <c r="B325" s="24">
        <v>132.25</v>
      </c>
      <c r="C325" s="24">
        <v>131.25</v>
      </c>
      <c r="D325" s="24">
        <v>131.5</v>
      </c>
      <c r="E325" s="24">
        <v>131.75</v>
      </c>
      <c r="F325" s="24">
        <v>130</v>
      </c>
      <c r="G325" s="24">
        <v>125.25</v>
      </c>
      <c r="H325" s="24"/>
      <c r="I325" s="24"/>
      <c r="J325" s="24"/>
      <c r="K325" s="24"/>
      <c r="L325" s="24"/>
      <c r="M325" s="24"/>
      <c r="N325" s="79">
        <f>VLOOKUP(A325,Platts!B:C,2,TRUE)</f>
        <v>134</v>
      </c>
      <c r="O325" s="76">
        <f t="shared" si="5"/>
        <v>0.98134328358208955</v>
      </c>
      <c r="P325" s="9"/>
      <c r="Q325" s="35"/>
    </row>
    <row r="326" spans="1:17" outlineLevel="1" x14ac:dyDescent="0.2">
      <c r="A326" s="22">
        <f>Platts!B944</f>
        <v>41052</v>
      </c>
      <c r="B326" s="24">
        <v>130.75</v>
      </c>
      <c r="C326" s="24">
        <v>129.5</v>
      </c>
      <c r="D326" s="24">
        <v>129.75</v>
      </c>
      <c r="E326" s="24">
        <v>129.25</v>
      </c>
      <c r="F326" s="24">
        <v>127.5</v>
      </c>
      <c r="G326" s="24">
        <v>123.75</v>
      </c>
      <c r="H326" s="24"/>
      <c r="I326" s="24"/>
      <c r="J326" s="24"/>
      <c r="K326" s="24"/>
      <c r="L326" s="24"/>
      <c r="M326" s="24"/>
      <c r="N326" s="79">
        <f>VLOOKUP(A326,Platts!B:C,2,TRUE)</f>
        <v>132.5</v>
      </c>
      <c r="O326" s="76">
        <f t="shared" si="5"/>
        <v>0.97924528301886793</v>
      </c>
      <c r="P326" s="9"/>
      <c r="Q326" s="35"/>
    </row>
    <row r="327" spans="1:17" outlineLevel="1" x14ac:dyDescent="0.2">
      <c r="A327" s="22">
        <f>Platts!B945</f>
        <v>41053</v>
      </c>
      <c r="B327" s="24">
        <v>129</v>
      </c>
      <c r="C327" s="24">
        <v>128</v>
      </c>
      <c r="D327" s="24">
        <v>127.75</v>
      </c>
      <c r="E327" s="24">
        <v>128</v>
      </c>
      <c r="F327" s="24">
        <v>126.5</v>
      </c>
      <c r="G327" s="24">
        <v>123.25</v>
      </c>
      <c r="H327" s="24"/>
      <c r="I327" s="24"/>
      <c r="J327" s="24"/>
      <c r="K327" s="24"/>
      <c r="L327" s="24"/>
      <c r="M327" s="24"/>
      <c r="N327" s="79">
        <f>VLOOKUP(A327,Platts!B:C,2,TRUE)</f>
        <v>132.5</v>
      </c>
      <c r="O327" s="76">
        <f t="shared" si="5"/>
        <v>0.96415094339622642</v>
      </c>
      <c r="P327" s="9"/>
      <c r="Q327" s="35"/>
    </row>
    <row r="328" spans="1:17" outlineLevel="1" x14ac:dyDescent="0.2">
      <c r="A328" s="22">
        <f>Platts!B946</f>
        <v>41054</v>
      </c>
      <c r="B328" s="24">
        <v>130.25</v>
      </c>
      <c r="C328" s="24">
        <v>129.25</v>
      </c>
      <c r="D328" s="24">
        <v>129</v>
      </c>
      <c r="E328" s="24">
        <v>129</v>
      </c>
      <c r="F328" s="24">
        <v>127.5</v>
      </c>
      <c r="G328" s="24">
        <v>123.5</v>
      </c>
      <c r="H328" s="24"/>
      <c r="I328" s="24"/>
      <c r="J328" s="24"/>
      <c r="K328" s="24"/>
      <c r="L328" s="24"/>
      <c r="M328" s="24"/>
      <c r="N328" s="79">
        <f>VLOOKUP(A328,Platts!B:C,2,TRUE)</f>
        <v>132.5</v>
      </c>
      <c r="O328" s="76">
        <f t="shared" si="5"/>
        <v>0.97358490566037736</v>
      </c>
      <c r="P328" s="9"/>
      <c r="Q328" s="35"/>
    </row>
    <row r="329" spans="1:17" outlineLevel="1" x14ac:dyDescent="0.2">
      <c r="A329" s="22">
        <f>Platts!B947</f>
        <v>41057</v>
      </c>
      <c r="B329" s="24">
        <v>132.5</v>
      </c>
      <c r="C329" s="24">
        <v>131.5</v>
      </c>
      <c r="D329" s="24">
        <v>131</v>
      </c>
      <c r="E329" s="24">
        <v>131</v>
      </c>
      <c r="F329" s="24">
        <v>129.5</v>
      </c>
      <c r="G329" s="24">
        <v>125</v>
      </c>
      <c r="H329" s="24"/>
      <c r="I329" s="24"/>
      <c r="J329" s="24"/>
      <c r="K329" s="24"/>
      <c r="L329" s="24"/>
      <c r="M329" s="24"/>
      <c r="N329" s="79">
        <f>VLOOKUP(A329,Platts!B:C,2,TRUE)</f>
        <v>132.5</v>
      </c>
      <c r="O329" s="76">
        <f t="shared" si="5"/>
        <v>0.98867924528301887</v>
      </c>
      <c r="P329" s="9"/>
      <c r="Q329" s="35"/>
    </row>
    <row r="330" spans="1:17" outlineLevel="1" x14ac:dyDescent="0.2">
      <c r="A330" s="22">
        <f>Platts!B948</f>
        <v>41058</v>
      </c>
      <c r="B330" s="24">
        <v>135</v>
      </c>
      <c r="C330" s="24">
        <v>134</v>
      </c>
      <c r="D330" s="24">
        <v>133.5</v>
      </c>
      <c r="E330" s="24">
        <v>133.5</v>
      </c>
      <c r="F330" s="24">
        <v>131.5</v>
      </c>
      <c r="G330" s="24">
        <v>126.75</v>
      </c>
      <c r="H330" s="24"/>
      <c r="I330" s="24"/>
      <c r="J330" s="24"/>
      <c r="K330" s="24"/>
      <c r="L330" s="24"/>
      <c r="M330" s="24"/>
      <c r="N330" s="79">
        <f>VLOOKUP(A330,Platts!B:C,2,TRUE)</f>
        <v>134.5</v>
      </c>
      <c r="O330" s="76">
        <f t="shared" si="5"/>
        <v>0.99256505576208176</v>
      </c>
      <c r="P330" s="9"/>
      <c r="Q330" s="35"/>
    </row>
    <row r="331" spans="1:17" outlineLevel="1" x14ac:dyDescent="0.2">
      <c r="A331" s="22">
        <f>Platts!B949</f>
        <v>41059</v>
      </c>
      <c r="B331" s="34">
        <v>135</v>
      </c>
      <c r="C331" s="34">
        <v>134</v>
      </c>
      <c r="D331" s="34">
        <v>133.5</v>
      </c>
      <c r="E331" s="34">
        <v>133.5</v>
      </c>
      <c r="F331" s="34">
        <v>131</v>
      </c>
      <c r="G331" s="34">
        <v>126.5</v>
      </c>
      <c r="H331" s="34"/>
      <c r="I331" s="34"/>
      <c r="J331" s="34"/>
      <c r="K331" s="34"/>
      <c r="L331" s="34"/>
      <c r="M331" s="34"/>
      <c r="N331" s="79">
        <f>VLOOKUP(A331,Platts!B:C,2,TRUE)</f>
        <v>135</v>
      </c>
      <c r="O331" s="76">
        <f t="shared" si="5"/>
        <v>0.98888888888888893</v>
      </c>
      <c r="P331" s="33"/>
      <c r="Q331" s="35"/>
    </row>
    <row r="332" spans="1:17" outlineLevel="1" x14ac:dyDescent="0.2">
      <c r="A332" s="22">
        <f>Platts!B950</f>
        <v>41061</v>
      </c>
      <c r="B332" s="34">
        <v>132.25</v>
      </c>
      <c r="C332" s="34">
        <v>131.75</v>
      </c>
      <c r="D332" s="34">
        <v>131.25</v>
      </c>
      <c r="E332" s="34">
        <v>131.75</v>
      </c>
      <c r="F332" s="34">
        <v>129.75</v>
      </c>
      <c r="G332" s="34">
        <v>125</v>
      </c>
      <c r="H332" s="34"/>
      <c r="I332" s="34"/>
      <c r="J332" s="34"/>
      <c r="K332" s="34"/>
      <c r="L332" s="34"/>
      <c r="M332" s="34"/>
      <c r="N332" s="79">
        <f>VLOOKUP(A332,Platts!B:C,2,TRUE)</f>
        <v>135.5</v>
      </c>
      <c r="O332" s="76">
        <f t="shared" si="5"/>
        <v>0.96863468634686345</v>
      </c>
      <c r="P332" s="9"/>
      <c r="Q332" s="35"/>
    </row>
    <row r="333" spans="1:17" outlineLevel="1" x14ac:dyDescent="0.2">
      <c r="A333" s="22">
        <f>Platts!B951</f>
        <v>41064</v>
      </c>
      <c r="B333" s="34">
        <v>131</v>
      </c>
      <c r="C333" s="34">
        <v>130.5</v>
      </c>
      <c r="D333" s="34">
        <v>130</v>
      </c>
      <c r="E333" s="34">
        <v>130.5</v>
      </c>
      <c r="F333" s="34">
        <v>128.5</v>
      </c>
      <c r="G333" s="34">
        <v>123.75</v>
      </c>
      <c r="H333" s="34"/>
      <c r="I333" s="34"/>
      <c r="J333" s="34"/>
      <c r="K333" s="34"/>
      <c r="L333" s="34"/>
      <c r="M333" s="34"/>
      <c r="N333" s="79">
        <f>VLOOKUP(A333,Platts!B:C,2,TRUE)</f>
        <v>134</v>
      </c>
      <c r="O333" s="76">
        <f t="shared" si="5"/>
        <v>0.97014925373134331</v>
      </c>
      <c r="P333" s="9"/>
      <c r="Q333" s="35"/>
    </row>
    <row r="334" spans="1:17" outlineLevel="1" x14ac:dyDescent="0.2">
      <c r="A334" s="22">
        <f>Platts!B952</f>
        <v>41065</v>
      </c>
      <c r="B334" s="34">
        <v>130.75</v>
      </c>
      <c r="C334" s="34">
        <v>130.25</v>
      </c>
      <c r="D334" s="34">
        <v>129.75</v>
      </c>
      <c r="E334" s="34">
        <v>130.25</v>
      </c>
      <c r="F334" s="34">
        <v>128.25</v>
      </c>
      <c r="G334" s="34">
        <v>123.5</v>
      </c>
      <c r="H334" s="34"/>
      <c r="I334" s="34"/>
      <c r="J334" s="34"/>
      <c r="K334" s="34"/>
      <c r="L334" s="34"/>
      <c r="M334" s="34"/>
      <c r="N334" s="79">
        <f>VLOOKUP(A334,Platts!B:C,2,TRUE)</f>
        <v>133</v>
      </c>
      <c r="O334" s="76">
        <f t="shared" si="5"/>
        <v>0.97556390977443608</v>
      </c>
      <c r="P334" s="9"/>
      <c r="Q334" s="35"/>
    </row>
    <row r="335" spans="1:17" outlineLevel="1" x14ac:dyDescent="0.2">
      <c r="A335" s="22">
        <f>Platts!B953</f>
        <v>41067</v>
      </c>
      <c r="B335" s="34">
        <v>128.75</v>
      </c>
      <c r="C335" s="34">
        <v>128.5</v>
      </c>
      <c r="D335" s="34">
        <v>128.25</v>
      </c>
      <c r="E335" s="34">
        <v>128.5</v>
      </c>
      <c r="F335" s="34">
        <v>127</v>
      </c>
      <c r="G335" s="34">
        <v>122.75</v>
      </c>
      <c r="H335" s="34"/>
      <c r="I335" s="34"/>
      <c r="J335" s="34"/>
      <c r="K335" s="34"/>
      <c r="L335" s="34"/>
      <c r="M335" s="34"/>
      <c r="N335" s="79">
        <f>VLOOKUP(A335,Platts!B:C,2,TRUE)</f>
        <v>133</v>
      </c>
      <c r="O335" s="76">
        <f t="shared" si="5"/>
        <v>0.9642857142857143</v>
      </c>
      <c r="P335" s="9"/>
      <c r="Q335" s="35"/>
    </row>
    <row r="336" spans="1:17" outlineLevel="1" x14ac:dyDescent="0.2">
      <c r="A336" s="22">
        <f>Platts!B954</f>
        <v>41068</v>
      </c>
      <c r="B336" s="34">
        <v>129.75</v>
      </c>
      <c r="C336" s="34">
        <v>129.5</v>
      </c>
      <c r="D336" s="34">
        <v>127.75</v>
      </c>
      <c r="E336" s="34">
        <v>129</v>
      </c>
      <c r="F336" s="34">
        <v>127.5</v>
      </c>
      <c r="G336" s="34">
        <v>123</v>
      </c>
      <c r="H336" s="34"/>
      <c r="I336" s="34"/>
      <c r="J336" s="34"/>
      <c r="K336" s="34"/>
      <c r="L336" s="34"/>
      <c r="M336" s="34"/>
      <c r="N336" s="79">
        <f>VLOOKUP(A336,Platts!B:C,2,TRUE)</f>
        <v>134</v>
      </c>
      <c r="O336" s="76">
        <f t="shared" si="5"/>
        <v>0.95335820895522383</v>
      </c>
      <c r="P336" s="9"/>
      <c r="Q336" s="35"/>
    </row>
    <row r="337" spans="1:17" outlineLevel="1" x14ac:dyDescent="0.2">
      <c r="A337" s="22">
        <f>Platts!B955</f>
        <v>41071</v>
      </c>
      <c r="B337" s="34">
        <v>132.25</v>
      </c>
      <c r="C337" s="34">
        <v>131.5</v>
      </c>
      <c r="D337" s="34">
        <v>130</v>
      </c>
      <c r="E337" s="34">
        <v>131.25</v>
      </c>
      <c r="F337" s="34">
        <v>129.75</v>
      </c>
      <c r="G337" s="34">
        <v>125</v>
      </c>
      <c r="H337" s="34"/>
      <c r="I337" s="34"/>
      <c r="J337" s="34"/>
      <c r="K337" s="34"/>
      <c r="L337" s="34"/>
      <c r="M337" s="34"/>
      <c r="N337" s="79">
        <f>VLOOKUP(A337,Platts!B:C,2,TRUE)</f>
        <v>134.25</v>
      </c>
      <c r="O337" s="76">
        <f t="shared" si="5"/>
        <v>0.96834264432029793</v>
      </c>
      <c r="P337" s="9"/>
      <c r="Q337" s="35"/>
    </row>
    <row r="338" spans="1:17" outlineLevel="1" x14ac:dyDescent="0.2">
      <c r="A338" s="22">
        <f>Platts!B956</f>
        <v>41072</v>
      </c>
      <c r="B338" s="34">
        <v>131.75</v>
      </c>
      <c r="C338" s="34">
        <v>131</v>
      </c>
      <c r="D338" s="34">
        <v>130.25</v>
      </c>
      <c r="E338" s="34">
        <v>131</v>
      </c>
      <c r="F338" s="34">
        <v>129.5</v>
      </c>
      <c r="G338" s="34">
        <v>124.75</v>
      </c>
      <c r="H338" s="34"/>
      <c r="I338" s="34"/>
      <c r="J338" s="34"/>
      <c r="K338" s="34"/>
      <c r="L338" s="34"/>
      <c r="M338" s="34"/>
      <c r="N338" s="79">
        <f>VLOOKUP(A338,Platts!B:C,2,TRUE)</f>
        <v>135.5</v>
      </c>
      <c r="O338" s="76">
        <f t="shared" si="5"/>
        <v>0.96125461254612543</v>
      </c>
      <c r="P338" s="9"/>
      <c r="Q338" s="35"/>
    </row>
    <row r="339" spans="1:17" outlineLevel="1" x14ac:dyDescent="0.2">
      <c r="A339" s="22">
        <f>Platts!B957</f>
        <v>41073</v>
      </c>
      <c r="B339" s="24">
        <v>133.75</v>
      </c>
      <c r="C339" s="24">
        <v>132.75</v>
      </c>
      <c r="D339" s="24">
        <v>131.75</v>
      </c>
      <c r="E339" s="24">
        <v>132.75</v>
      </c>
      <c r="F339" s="24">
        <v>130.75</v>
      </c>
      <c r="G339" s="24">
        <v>125.75</v>
      </c>
      <c r="H339" s="24"/>
      <c r="I339" s="24"/>
      <c r="J339" s="24"/>
      <c r="K339" s="24"/>
      <c r="L339" s="24"/>
      <c r="M339" s="24"/>
      <c r="N339" s="79">
        <f>VLOOKUP(A339,Platts!B:C,2,TRUE)</f>
        <v>135.75</v>
      </c>
      <c r="O339" s="76">
        <f t="shared" si="5"/>
        <v>0.97053406998158376</v>
      </c>
      <c r="P339" s="9"/>
      <c r="Q339" s="35"/>
    </row>
    <row r="340" spans="1:17" outlineLevel="1" x14ac:dyDescent="0.2">
      <c r="A340" s="22">
        <f>Platts!B958</f>
        <v>41074</v>
      </c>
      <c r="B340" s="24">
        <v>134.5</v>
      </c>
      <c r="C340" s="24">
        <v>133.5</v>
      </c>
      <c r="D340" s="24">
        <v>132.5</v>
      </c>
      <c r="E340" s="24">
        <v>133.5</v>
      </c>
      <c r="F340" s="24">
        <v>131.25</v>
      </c>
      <c r="G340" s="24">
        <v>126</v>
      </c>
      <c r="H340" s="24"/>
      <c r="I340" s="24"/>
      <c r="J340" s="24"/>
      <c r="K340" s="24"/>
      <c r="L340" s="24"/>
      <c r="M340" s="24"/>
      <c r="N340" s="79">
        <f>VLOOKUP(A340,Platts!B:C,2,TRUE)</f>
        <v>136.25</v>
      </c>
      <c r="O340" s="76">
        <f t="shared" si="5"/>
        <v>0.97247706422018354</v>
      </c>
      <c r="P340" s="9"/>
      <c r="Q340" s="35"/>
    </row>
    <row r="341" spans="1:17" outlineLevel="1" x14ac:dyDescent="0.2">
      <c r="A341" s="22">
        <f>Platts!B959</f>
        <v>41075</v>
      </c>
      <c r="B341" s="24">
        <v>134.25</v>
      </c>
      <c r="C341" s="24">
        <v>133.25</v>
      </c>
      <c r="D341" s="24">
        <v>132.25</v>
      </c>
      <c r="E341" s="24">
        <v>133.25</v>
      </c>
      <c r="F341" s="24">
        <v>131</v>
      </c>
      <c r="G341" s="24">
        <v>125.75</v>
      </c>
      <c r="H341" s="24"/>
      <c r="I341" s="24"/>
      <c r="J341" s="24"/>
      <c r="K341" s="24"/>
      <c r="L341" s="24"/>
      <c r="M341" s="24"/>
      <c r="N341" s="79">
        <f>VLOOKUP(A341,Platts!B:C,2,TRUE)</f>
        <v>137</v>
      </c>
      <c r="O341" s="76">
        <f t="shared" si="5"/>
        <v>0.96532846715328469</v>
      </c>
      <c r="P341" s="9"/>
      <c r="Q341" s="35"/>
    </row>
    <row r="342" spans="1:17" outlineLevel="1" x14ac:dyDescent="0.2">
      <c r="A342" s="22">
        <f>Platts!B960</f>
        <v>41078</v>
      </c>
      <c r="B342" s="24">
        <v>135.25</v>
      </c>
      <c r="C342" s="24">
        <v>134.25</v>
      </c>
      <c r="D342" s="24">
        <v>133.25</v>
      </c>
      <c r="E342" s="24">
        <v>134.25</v>
      </c>
      <c r="F342" s="24">
        <v>132</v>
      </c>
      <c r="G342" s="24">
        <v>126.75</v>
      </c>
      <c r="H342" s="24"/>
      <c r="I342" s="24"/>
      <c r="J342" s="24"/>
      <c r="K342" s="24"/>
      <c r="L342" s="24"/>
      <c r="M342" s="24"/>
      <c r="N342" s="79">
        <f>VLOOKUP(A342,Platts!B:C,2,TRUE)</f>
        <v>138</v>
      </c>
      <c r="O342" s="76">
        <f t="shared" si="5"/>
        <v>0.96557971014492749</v>
      </c>
      <c r="P342" s="9"/>
      <c r="Q342" s="35"/>
    </row>
    <row r="343" spans="1:17" outlineLevel="1" x14ac:dyDescent="0.2">
      <c r="A343" s="22">
        <f>Platts!B961</f>
        <v>41079</v>
      </c>
      <c r="B343" s="24">
        <v>136</v>
      </c>
      <c r="C343" s="24">
        <v>134.5</v>
      </c>
      <c r="D343" s="24">
        <v>133.75</v>
      </c>
      <c r="E343" s="24">
        <v>134.75</v>
      </c>
      <c r="F343" s="24">
        <v>132</v>
      </c>
      <c r="G343" s="24">
        <v>126.75</v>
      </c>
      <c r="H343" s="24"/>
      <c r="I343" s="24"/>
      <c r="J343" s="24"/>
      <c r="K343" s="24"/>
      <c r="L343" s="24"/>
      <c r="M343" s="24"/>
      <c r="N343" s="79">
        <f>VLOOKUP(A343,Platts!B:C,2,TRUE)</f>
        <v>138.5</v>
      </c>
      <c r="O343" s="76">
        <f t="shared" si="5"/>
        <v>0.96570397111913353</v>
      </c>
      <c r="P343" s="9"/>
      <c r="Q343" s="35"/>
    </row>
    <row r="344" spans="1:17" outlineLevel="1" x14ac:dyDescent="0.2">
      <c r="A344" s="22">
        <f>Platts!B962</f>
        <v>41080</v>
      </c>
      <c r="B344" s="24">
        <v>136.75</v>
      </c>
      <c r="C344" s="24">
        <v>135.25</v>
      </c>
      <c r="D344" s="24">
        <v>134.5</v>
      </c>
      <c r="E344" s="24">
        <v>135.5</v>
      </c>
      <c r="F344" s="24">
        <v>132.75</v>
      </c>
      <c r="G344" s="24">
        <v>127.25</v>
      </c>
      <c r="H344" s="24"/>
      <c r="I344" s="24"/>
      <c r="J344" s="24"/>
      <c r="K344" s="24"/>
      <c r="L344" s="24"/>
      <c r="M344" s="24"/>
      <c r="N344" s="79">
        <f>VLOOKUP(A344,Platts!B:C,2,TRUE)</f>
        <v>139.25</v>
      </c>
      <c r="O344" s="76">
        <f t="shared" si="5"/>
        <v>0.96588868940754036</v>
      </c>
      <c r="P344" s="9"/>
      <c r="Q344" s="35"/>
    </row>
    <row r="345" spans="1:17" outlineLevel="1" x14ac:dyDescent="0.2">
      <c r="A345" s="22">
        <f>Platts!B963</f>
        <v>41081</v>
      </c>
      <c r="B345" s="24">
        <v>136.5</v>
      </c>
      <c r="C345" s="24">
        <v>134.75</v>
      </c>
      <c r="D345" s="24">
        <v>133</v>
      </c>
      <c r="E345" s="24">
        <v>134.75</v>
      </c>
      <c r="F345" s="24">
        <v>132.25</v>
      </c>
      <c r="G345" s="24">
        <v>127</v>
      </c>
      <c r="H345" s="24"/>
      <c r="I345" s="24"/>
      <c r="J345" s="24"/>
      <c r="K345" s="24"/>
      <c r="L345" s="24"/>
      <c r="M345" s="24"/>
      <c r="N345" s="79">
        <f>VLOOKUP(A345,Platts!B:C,2,TRUE)</f>
        <v>139.25</v>
      </c>
      <c r="O345" s="76">
        <f t="shared" si="5"/>
        <v>0.95511669658886889</v>
      </c>
      <c r="P345" s="9"/>
      <c r="Q345" s="35"/>
    </row>
    <row r="346" spans="1:17" outlineLevel="1" x14ac:dyDescent="0.2">
      <c r="A346" s="22">
        <f>Platts!B964</f>
        <v>41082</v>
      </c>
      <c r="B346" s="24">
        <v>133.75</v>
      </c>
      <c r="C346" s="24">
        <v>132</v>
      </c>
      <c r="D346" s="24">
        <v>131.75</v>
      </c>
      <c r="E346" s="24">
        <v>132.5</v>
      </c>
      <c r="F346" s="24">
        <v>129.5</v>
      </c>
      <c r="G346" s="24">
        <v>124.75</v>
      </c>
      <c r="H346" s="24"/>
      <c r="I346" s="24"/>
      <c r="J346" s="24"/>
      <c r="K346" s="24"/>
      <c r="L346" s="24"/>
      <c r="M346" s="24"/>
      <c r="N346" s="79">
        <f>VLOOKUP(A346,Platts!B:C,2,TRUE)</f>
        <v>139.25</v>
      </c>
      <c r="O346" s="76">
        <f t="shared" si="5"/>
        <v>0.94614003590664275</v>
      </c>
      <c r="P346" s="9"/>
      <c r="Q346" s="35"/>
    </row>
    <row r="347" spans="1:17" outlineLevel="1" x14ac:dyDescent="0.2">
      <c r="A347" s="22">
        <f>Platts!B965</f>
        <v>41085</v>
      </c>
      <c r="B347" s="24">
        <v>134</v>
      </c>
      <c r="C347" s="24">
        <v>132.25</v>
      </c>
      <c r="D347" s="24">
        <v>131.75</v>
      </c>
      <c r="E347" s="24">
        <v>132.75</v>
      </c>
      <c r="F347" s="24">
        <v>129.75</v>
      </c>
      <c r="G347" s="24">
        <v>125</v>
      </c>
      <c r="H347" s="24"/>
      <c r="I347" s="24"/>
      <c r="J347" s="24"/>
      <c r="K347" s="24"/>
      <c r="L347" s="24"/>
      <c r="M347" s="24"/>
      <c r="N347" s="79">
        <f>VLOOKUP(A347,Platts!B:C,2,TRUE)</f>
        <v>139</v>
      </c>
      <c r="O347" s="76">
        <f t="shared" si="5"/>
        <v>0.94784172661870503</v>
      </c>
      <c r="P347" s="9"/>
      <c r="Q347" s="35"/>
    </row>
    <row r="348" spans="1:17" outlineLevel="1" x14ac:dyDescent="0.2">
      <c r="A348" s="22">
        <f>Platts!B966</f>
        <v>41086</v>
      </c>
      <c r="B348" s="24">
        <v>133.5</v>
      </c>
      <c r="C348" s="24">
        <v>131.75</v>
      </c>
      <c r="D348" s="24">
        <v>130.75</v>
      </c>
      <c r="E348" s="24">
        <v>132</v>
      </c>
      <c r="F348" s="24">
        <v>129.25</v>
      </c>
      <c r="G348" s="24">
        <v>124.25</v>
      </c>
      <c r="H348" s="24"/>
      <c r="I348" s="24"/>
      <c r="J348" s="24"/>
      <c r="K348" s="24"/>
      <c r="L348" s="24"/>
      <c r="M348" s="24"/>
      <c r="N348" s="79">
        <f>VLOOKUP(A348,Platts!B:C,2,TRUE)</f>
        <v>137.5</v>
      </c>
      <c r="O348" s="76">
        <f t="shared" si="5"/>
        <v>0.95090909090909093</v>
      </c>
      <c r="P348" s="9"/>
      <c r="Q348" s="35"/>
    </row>
    <row r="349" spans="1:17" outlineLevel="1" x14ac:dyDescent="0.2">
      <c r="A349" s="22">
        <f>Platts!B967</f>
        <v>41087</v>
      </c>
      <c r="B349" s="24">
        <v>133.5</v>
      </c>
      <c r="C349" s="24">
        <v>131.75</v>
      </c>
      <c r="D349" s="24">
        <v>130.75</v>
      </c>
      <c r="E349" s="24">
        <v>132</v>
      </c>
      <c r="F349" s="24">
        <v>129.25</v>
      </c>
      <c r="G349" s="24">
        <v>124.25</v>
      </c>
      <c r="H349" s="24"/>
      <c r="I349" s="24"/>
      <c r="J349" s="24"/>
      <c r="K349" s="24"/>
      <c r="L349" s="24"/>
      <c r="M349" s="24"/>
      <c r="N349" s="79">
        <f>VLOOKUP(A349,Platts!B:C,2,TRUE)</f>
        <v>136.75</v>
      </c>
      <c r="O349" s="76">
        <f t="shared" si="5"/>
        <v>0.95612431444241319</v>
      </c>
      <c r="P349" s="9"/>
      <c r="Q349" s="35"/>
    </row>
    <row r="350" spans="1:17" outlineLevel="1" x14ac:dyDescent="0.2">
      <c r="A350" s="22">
        <f>Platts!B968</f>
        <v>41088</v>
      </c>
      <c r="B350" s="24">
        <v>133.75</v>
      </c>
      <c r="C350" s="24">
        <v>131.75</v>
      </c>
      <c r="D350" s="24">
        <v>130.5</v>
      </c>
      <c r="E350" s="24">
        <v>132</v>
      </c>
      <c r="F350" s="24">
        <v>129</v>
      </c>
      <c r="G350" s="24">
        <v>124</v>
      </c>
      <c r="H350" s="24"/>
      <c r="I350" s="24"/>
      <c r="J350" s="24"/>
      <c r="K350" s="24"/>
      <c r="L350" s="24"/>
      <c r="M350" s="24"/>
      <c r="N350" s="79">
        <f>VLOOKUP(A350,Platts!B:C,2,TRUE)</f>
        <v>136.25</v>
      </c>
      <c r="O350" s="76">
        <f t="shared" si="5"/>
        <v>0.95779816513761473</v>
      </c>
      <c r="P350" s="9"/>
      <c r="Q350" s="35"/>
    </row>
    <row r="351" spans="1:17" outlineLevel="1" x14ac:dyDescent="0.2">
      <c r="A351" s="22">
        <f>Platts!B969</f>
        <v>41089</v>
      </c>
      <c r="B351" s="24">
        <v>134.25</v>
      </c>
      <c r="C351" s="24">
        <v>132</v>
      </c>
      <c r="D351" s="24">
        <v>130.75</v>
      </c>
      <c r="E351" s="24">
        <v>132.25</v>
      </c>
      <c r="F351" s="24">
        <v>129.75</v>
      </c>
      <c r="G351" s="24">
        <v>124.5</v>
      </c>
      <c r="H351" s="24"/>
      <c r="I351" s="24"/>
      <c r="J351" s="24"/>
      <c r="K351" s="24"/>
      <c r="L351" s="24"/>
      <c r="M351" s="24"/>
      <c r="N351" s="79">
        <f>VLOOKUP(A351,Platts!B:C,2,TRUE)</f>
        <v>135.25</v>
      </c>
      <c r="O351" s="76">
        <f t="shared" si="5"/>
        <v>0.96672828096118302</v>
      </c>
      <c r="P351" s="9"/>
      <c r="Q351" s="35"/>
    </row>
    <row r="352" spans="1:17" outlineLevel="1" x14ac:dyDescent="0.2">
      <c r="A352" s="22">
        <f>Platts!B970</f>
        <v>41092</v>
      </c>
      <c r="B352" s="24">
        <v>131.25</v>
      </c>
      <c r="C352" s="24">
        <v>130</v>
      </c>
      <c r="D352" s="24">
        <v>129.75</v>
      </c>
      <c r="E352" s="24">
        <v>129.25</v>
      </c>
      <c r="F352" s="24">
        <v>127</v>
      </c>
      <c r="G352" s="24">
        <v>123.75</v>
      </c>
      <c r="H352" s="24"/>
      <c r="I352" s="24"/>
      <c r="J352" s="24"/>
      <c r="K352" s="24"/>
      <c r="L352" s="24"/>
      <c r="M352" s="24"/>
      <c r="N352" s="79">
        <f>VLOOKUP(A352,Platts!B:C,2,TRUE)</f>
        <v>135.25</v>
      </c>
      <c r="O352" s="76">
        <f t="shared" si="5"/>
        <v>0.9593345656192237</v>
      </c>
      <c r="P352" s="9"/>
      <c r="Q352" s="35"/>
    </row>
    <row r="353" spans="1:17" outlineLevel="1" x14ac:dyDescent="0.2">
      <c r="A353" s="22">
        <f>Platts!B971</f>
        <v>41093</v>
      </c>
      <c r="B353" s="24">
        <v>133</v>
      </c>
      <c r="C353" s="24">
        <v>131.75</v>
      </c>
      <c r="D353" s="24">
        <v>131.25</v>
      </c>
      <c r="E353" s="24">
        <v>131</v>
      </c>
      <c r="F353" s="24">
        <v>128.75</v>
      </c>
      <c r="G353" s="24">
        <v>125.25</v>
      </c>
      <c r="H353" s="24"/>
      <c r="I353" s="24"/>
      <c r="J353" s="24"/>
      <c r="K353" s="24"/>
      <c r="L353" s="24"/>
      <c r="M353" s="24"/>
      <c r="N353" s="79">
        <f>VLOOKUP(A353,Platts!B:C,2,TRUE)</f>
        <v>137.75</v>
      </c>
      <c r="O353" s="76">
        <f t="shared" si="5"/>
        <v>0.95281306715063518</v>
      </c>
      <c r="P353" s="9"/>
      <c r="Q353" s="35"/>
    </row>
    <row r="354" spans="1:17" outlineLevel="1" x14ac:dyDescent="0.2">
      <c r="A354" s="22">
        <f>Platts!B972</f>
        <v>41094</v>
      </c>
      <c r="B354" s="24">
        <v>133</v>
      </c>
      <c r="C354" s="24">
        <v>131.75</v>
      </c>
      <c r="D354" s="24">
        <v>131.25</v>
      </c>
      <c r="E354" s="24">
        <v>131</v>
      </c>
      <c r="F354" s="24">
        <v>128.75</v>
      </c>
      <c r="G354" s="24">
        <v>125.25</v>
      </c>
      <c r="H354" s="24"/>
      <c r="I354" s="24"/>
      <c r="J354" s="24"/>
      <c r="K354" s="24"/>
      <c r="L354" s="24"/>
      <c r="M354" s="24"/>
      <c r="N354" s="79">
        <f>VLOOKUP(A354,Platts!B:C,2,TRUE)</f>
        <v>137.75</v>
      </c>
      <c r="O354" s="76">
        <f t="shared" si="5"/>
        <v>0.95281306715063518</v>
      </c>
      <c r="P354" s="15"/>
      <c r="Q354" s="35"/>
    </row>
    <row r="355" spans="1:17" outlineLevel="1" x14ac:dyDescent="0.2">
      <c r="A355" s="22">
        <f>Platts!B973</f>
        <v>41095</v>
      </c>
      <c r="B355" s="24">
        <v>134.25</v>
      </c>
      <c r="C355" s="24">
        <v>133</v>
      </c>
      <c r="D355" s="24">
        <v>132</v>
      </c>
      <c r="E355" s="24">
        <v>131</v>
      </c>
      <c r="F355" s="24">
        <v>128.75</v>
      </c>
      <c r="G355" s="24">
        <v>125.75</v>
      </c>
      <c r="H355" s="24"/>
      <c r="I355" s="24"/>
      <c r="J355" s="24"/>
      <c r="K355" s="24"/>
      <c r="L355" s="24"/>
      <c r="M355" s="24"/>
      <c r="N355" s="79">
        <f>VLOOKUP(A355,Platts!B:C,2,TRUE)</f>
        <v>136.5</v>
      </c>
      <c r="O355" s="76">
        <f t="shared" si="5"/>
        <v>0.96703296703296704</v>
      </c>
      <c r="P355" s="9"/>
      <c r="Q355" s="35"/>
    </row>
    <row r="356" spans="1:17" outlineLevel="1" x14ac:dyDescent="0.2">
      <c r="A356" s="22">
        <f>Platts!B974</f>
        <v>41099</v>
      </c>
      <c r="B356" s="24">
        <v>132.75</v>
      </c>
      <c r="C356" s="24">
        <v>131.5</v>
      </c>
      <c r="D356" s="24">
        <v>130.5</v>
      </c>
      <c r="E356" s="24">
        <v>129.75</v>
      </c>
      <c r="F356" s="24">
        <v>127.5</v>
      </c>
      <c r="G356" s="24">
        <v>125</v>
      </c>
      <c r="H356" s="24"/>
      <c r="I356" s="24"/>
      <c r="J356" s="24"/>
      <c r="K356" s="24"/>
      <c r="L356" s="24"/>
      <c r="M356" s="24"/>
      <c r="N356" s="79">
        <f>VLOOKUP(A356,Platts!B:C,2,TRUE)</f>
        <v>136.5</v>
      </c>
      <c r="O356" s="76">
        <f t="shared" si="5"/>
        <v>0.95604395604395609</v>
      </c>
      <c r="P356" s="9"/>
      <c r="Q356" s="35"/>
    </row>
    <row r="357" spans="1:17" outlineLevel="1" x14ac:dyDescent="0.2">
      <c r="A357" s="22">
        <f>Platts!B975</f>
        <v>41100</v>
      </c>
      <c r="B357" s="24">
        <v>131.25</v>
      </c>
      <c r="C357" s="24">
        <v>130.25</v>
      </c>
      <c r="D357" s="24">
        <v>129.25</v>
      </c>
      <c r="E357" s="24">
        <v>128.75</v>
      </c>
      <c r="F357" s="24">
        <v>126.75</v>
      </c>
      <c r="G357" s="24">
        <v>124.25</v>
      </c>
      <c r="H357" s="24"/>
      <c r="I357" s="24"/>
      <c r="J357" s="24"/>
      <c r="K357" s="24"/>
      <c r="L357" s="24"/>
      <c r="M357" s="24"/>
      <c r="N357" s="79">
        <f>VLOOKUP(A357,Platts!B:C,2,TRUE)</f>
        <v>136</v>
      </c>
      <c r="O357" s="76">
        <f t="shared" si="5"/>
        <v>0.95036764705882348</v>
      </c>
      <c r="P357" s="9"/>
      <c r="Q357" s="35"/>
    </row>
    <row r="358" spans="1:17" outlineLevel="1" x14ac:dyDescent="0.2">
      <c r="A358" s="22">
        <f>Platts!B976</f>
        <v>41101</v>
      </c>
      <c r="B358" s="24">
        <v>130.5</v>
      </c>
      <c r="C358" s="24">
        <v>129.75</v>
      </c>
      <c r="D358" s="24">
        <v>128.75</v>
      </c>
      <c r="E358" s="24">
        <v>128.25</v>
      </c>
      <c r="F358" s="24">
        <v>126</v>
      </c>
      <c r="G358" s="24">
        <v>123.25</v>
      </c>
      <c r="H358" s="24"/>
      <c r="I358" s="24"/>
      <c r="J358" s="24"/>
      <c r="K358" s="24"/>
      <c r="L358" s="24"/>
      <c r="M358" s="24"/>
      <c r="N358" s="79">
        <f>VLOOKUP(A358,Platts!B:C,2,TRUE)</f>
        <v>135</v>
      </c>
      <c r="O358" s="76">
        <f t="shared" si="5"/>
        <v>0.95370370370370372</v>
      </c>
      <c r="P358" s="9"/>
      <c r="Q358" s="35"/>
    </row>
    <row r="359" spans="1:17" outlineLevel="1" x14ac:dyDescent="0.2">
      <c r="A359" s="22">
        <f>Platts!B977</f>
        <v>41102</v>
      </c>
      <c r="B359" s="24">
        <v>130</v>
      </c>
      <c r="C359" s="24">
        <v>129.25</v>
      </c>
      <c r="D359" s="24">
        <v>128.25</v>
      </c>
      <c r="E359" s="24">
        <v>127.5</v>
      </c>
      <c r="F359" s="24">
        <v>125.5</v>
      </c>
      <c r="G359" s="24">
        <v>123</v>
      </c>
      <c r="H359" s="24"/>
      <c r="I359" s="24"/>
      <c r="J359" s="24"/>
      <c r="K359" s="24"/>
      <c r="L359" s="24"/>
      <c r="M359" s="24"/>
      <c r="N359" s="79">
        <f>VLOOKUP(A359,Platts!B:C,2,TRUE)</f>
        <v>134.5</v>
      </c>
      <c r="O359" s="76">
        <f t="shared" si="5"/>
        <v>0.95353159851301117</v>
      </c>
      <c r="P359" s="9"/>
      <c r="Q359" s="35"/>
    </row>
    <row r="360" spans="1:17" outlineLevel="1" x14ac:dyDescent="0.2">
      <c r="A360" s="22">
        <f>Platts!B978</f>
        <v>41103</v>
      </c>
      <c r="B360" s="24">
        <v>128.75</v>
      </c>
      <c r="C360" s="24">
        <v>128.5</v>
      </c>
      <c r="D360" s="24">
        <v>127.5</v>
      </c>
      <c r="E360" s="24">
        <v>126.5</v>
      </c>
      <c r="F360" s="24">
        <v>124.25</v>
      </c>
      <c r="G360" s="24">
        <v>121.5</v>
      </c>
      <c r="H360" s="24"/>
      <c r="I360" s="24"/>
      <c r="J360" s="24"/>
      <c r="K360" s="24"/>
      <c r="L360" s="24"/>
      <c r="M360" s="24"/>
      <c r="N360" s="79">
        <f>VLOOKUP(A360,Platts!B:C,2,TRUE)</f>
        <v>134</v>
      </c>
      <c r="O360" s="76">
        <f t="shared" si="5"/>
        <v>0.95149253731343286</v>
      </c>
      <c r="P360" s="9"/>
      <c r="Q360" s="35"/>
    </row>
    <row r="361" spans="1:17" outlineLevel="1" x14ac:dyDescent="0.2">
      <c r="A361" s="22">
        <f>Platts!B979</f>
        <v>41106</v>
      </c>
      <c r="B361" s="24">
        <v>127</v>
      </c>
      <c r="C361" s="24">
        <v>126.25</v>
      </c>
      <c r="D361" s="24">
        <v>125.5</v>
      </c>
      <c r="E361" s="24">
        <v>125</v>
      </c>
      <c r="F361" s="24">
        <v>123.25</v>
      </c>
      <c r="G361" s="24">
        <v>120.5</v>
      </c>
      <c r="H361" s="24"/>
      <c r="I361" s="24"/>
      <c r="J361" s="24"/>
      <c r="K361" s="24"/>
      <c r="L361" s="24"/>
      <c r="M361" s="24"/>
      <c r="N361" s="79">
        <f>VLOOKUP(A361,Platts!B:C,2,TRUE)</f>
        <v>131.5</v>
      </c>
      <c r="O361" s="76">
        <f t="shared" si="5"/>
        <v>0.95437262357414454</v>
      </c>
      <c r="P361" s="9"/>
      <c r="Q361" s="35"/>
    </row>
    <row r="362" spans="1:17" outlineLevel="1" x14ac:dyDescent="0.2">
      <c r="A362" s="22">
        <f>Platts!B980</f>
        <v>41107</v>
      </c>
      <c r="B362" s="24">
        <v>126</v>
      </c>
      <c r="C362" s="24">
        <v>125.25</v>
      </c>
      <c r="D362" s="24">
        <v>124.75</v>
      </c>
      <c r="E362" s="24">
        <v>124.25</v>
      </c>
      <c r="F362" s="24">
        <v>122.5</v>
      </c>
      <c r="G362" s="24">
        <v>119.75</v>
      </c>
      <c r="H362" s="24"/>
      <c r="I362" s="24"/>
      <c r="J362" s="24"/>
      <c r="K362" s="24"/>
      <c r="L362" s="24"/>
      <c r="M362" s="24"/>
      <c r="N362" s="79">
        <f>VLOOKUP(A362,Platts!B:C,2,TRUE)</f>
        <v>130</v>
      </c>
      <c r="O362" s="76">
        <f t="shared" si="5"/>
        <v>0.95961538461538465</v>
      </c>
      <c r="P362" s="9"/>
      <c r="Q362" s="35"/>
    </row>
    <row r="363" spans="1:17" outlineLevel="1" x14ac:dyDescent="0.2">
      <c r="A363" s="22">
        <f>Platts!B981</f>
        <v>41108</v>
      </c>
      <c r="B363" s="24">
        <v>126.5</v>
      </c>
      <c r="C363" s="24">
        <v>125.75</v>
      </c>
      <c r="D363" s="24">
        <v>125</v>
      </c>
      <c r="E363" s="24">
        <v>124</v>
      </c>
      <c r="F363" s="24">
        <v>122.25</v>
      </c>
      <c r="G363" s="24">
        <v>119.25</v>
      </c>
      <c r="H363" s="24"/>
      <c r="I363" s="24"/>
      <c r="J363" s="24"/>
      <c r="K363" s="24"/>
      <c r="L363" s="24"/>
      <c r="M363" s="24"/>
      <c r="N363" s="79">
        <f>VLOOKUP(A363,Platts!B:C,2,TRUE)</f>
        <v>128.5</v>
      </c>
      <c r="O363" s="76">
        <f t="shared" si="5"/>
        <v>0.97276264591439687</v>
      </c>
      <c r="P363" s="9"/>
      <c r="Q363" s="35"/>
    </row>
    <row r="364" spans="1:17" outlineLevel="1" x14ac:dyDescent="0.2">
      <c r="A364" s="22">
        <f>Platts!B982</f>
        <v>41109</v>
      </c>
      <c r="B364" s="24">
        <v>125.5</v>
      </c>
      <c r="C364" s="24">
        <v>124.75</v>
      </c>
      <c r="D364" s="24">
        <v>124</v>
      </c>
      <c r="E364" s="24">
        <v>122.75</v>
      </c>
      <c r="F364" s="24">
        <v>120.75</v>
      </c>
      <c r="G364" s="24">
        <v>118.25</v>
      </c>
      <c r="H364" s="24"/>
      <c r="I364" s="24"/>
      <c r="J364" s="24"/>
      <c r="K364" s="24"/>
      <c r="L364" s="24"/>
      <c r="M364" s="24"/>
      <c r="N364" s="79">
        <f>VLOOKUP(A364,Platts!B:C,2,TRUE)</f>
        <v>126.75</v>
      </c>
      <c r="O364" s="76">
        <f t="shared" si="5"/>
        <v>0.97830374753451677</v>
      </c>
      <c r="P364" s="9"/>
      <c r="Q364" s="35"/>
    </row>
    <row r="365" spans="1:17" outlineLevel="1" x14ac:dyDescent="0.2">
      <c r="A365" s="22">
        <f>Platts!B983</f>
        <v>41110</v>
      </c>
      <c r="B365" s="24">
        <v>122</v>
      </c>
      <c r="C365" s="24">
        <v>121.25</v>
      </c>
      <c r="D365" s="24">
        <v>120.5</v>
      </c>
      <c r="E365" s="24">
        <v>119.75</v>
      </c>
      <c r="F365" s="24">
        <v>118.5</v>
      </c>
      <c r="G365" s="24">
        <v>115.75</v>
      </c>
      <c r="H365" s="24"/>
      <c r="I365" s="24"/>
      <c r="J365" s="24"/>
      <c r="K365" s="24"/>
      <c r="L365" s="24"/>
      <c r="M365" s="24"/>
      <c r="N365" s="79">
        <f>VLOOKUP(A365,Platts!B:C,2,TRUE)</f>
        <v>125.25</v>
      </c>
      <c r="O365" s="76">
        <f t="shared" si="5"/>
        <v>0.96207584830339321</v>
      </c>
      <c r="P365" s="9"/>
      <c r="Q365" s="35"/>
    </row>
    <row r="366" spans="1:17" outlineLevel="1" x14ac:dyDescent="0.2">
      <c r="A366" s="22">
        <f>Platts!B984</f>
        <v>41113</v>
      </c>
      <c r="B366" s="24">
        <v>118</v>
      </c>
      <c r="C366" s="24">
        <v>117</v>
      </c>
      <c r="D366" s="24">
        <v>117</v>
      </c>
      <c r="E366" s="24">
        <v>116.75</v>
      </c>
      <c r="F366" s="24">
        <v>116.25</v>
      </c>
      <c r="G366" s="24">
        <v>115</v>
      </c>
      <c r="H366" s="24"/>
      <c r="I366" s="24"/>
      <c r="J366" s="24"/>
      <c r="K366" s="24"/>
      <c r="L366" s="24"/>
      <c r="M366" s="24"/>
      <c r="N366" s="79">
        <f>VLOOKUP(A366,Platts!B:C,2,TRUE)</f>
        <v>123.25</v>
      </c>
      <c r="O366" s="76">
        <f t="shared" si="5"/>
        <v>0.94929006085192702</v>
      </c>
      <c r="P366" s="9"/>
      <c r="Q366" s="35"/>
    </row>
    <row r="367" spans="1:17" outlineLevel="1" x14ac:dyDescent="0.2">
      <c r="A367" s="22">
        <f>Platts!B985</f>
        <v>41114</v>
      </c>
      <c r="B367" s="24">
        <v>116.5</v>
      </c>
      <c r="C367" s="24">
        <v>116</v>
      </c>
      <c r="D367" s="24">
        <v>116</v>
      </c>
      <c r="E367" s="24">
        <v>115.75</v>
      </c>
      <c r="F367" s="24">
        <v>115.25</v>
      </c>
      <c r="G367" s="24">
        <v>113.75</v>
      </c>
      <c r="H367" s="24"/>
      <c r="I367" s="24"/>
      <c r="J367" s="24"/>
      <c r="K367" s="24"/>
      <c r="L367" s="24"/>
      <c r="M367" s="24"/>
      <c r="N367" s="79">
        <f>VLOOKUP(A367,Platts!B:C,2,TRUE)</f>
        <v>121.5</v>
      </c>
      <c r="O367" s="76">
        <f t="shared" si="5"/>
        <v>0.95473251028806583</v>
      </c>
      <c r="P367" s="9"/>
      <c r="Q367" s="35"/>
    </row>
    <row r="368" spans="1:17" outlineLevel="1" x14ac:dyDescent="0.2">
      <c r="A368" s="22">
        <v>41115</v>
      </c>
      <c r="B368" s="24">
        <v>114.5</v>
      </c>
      <c r="C368" s="24">
        <v>113.25</v>
      </c>
      <c r="D368" s="24">
        <v>113.25</v>
      </c>
      <c r="E368" s="24">
        <v>113.25</v>
      </c>
      <c r="F368" s="24">
        <v>112.25</v>
      </c>
      <c r="G368" s="24">
        <v>108.75</v>
      </c>
      <c r="H368" s="24"/>
      <c r="I368" s="24"/>
      <c r="J368" s="24"/>
      <c r="K368" s="24"/>
      <c r="L368" s="24"/>
      <c r="M368" s="24"/>
      <c r="N368" s="79">
        <f>VLOOKUP(A368,Platts!B:C,2,TRUE)</f>
        <v>119.75</v>
      </c>
      <c r="O368" s="76">
        <f t="shared" si="5"/>
        <v>0.94572025052192066</v>
      </c>
      <c r="P368" s="9"/>
      <c r="Q368" s="35"/>
    </row>
    <row r="369" spans="1:17" outlineLevel="1" x14ac:dyDescent="0.2">
      <c r="A369" s="22">
        <v>41116</v>
      </c>
      <c r="B369" s="24">
        <v>115</v>
      </c>
      <c r="C369" s="24">
        <v>114.5</v>
      </c>
      <c r="D369" s="24">
        <v>114.5</v>
      </c>
      <c r="E369" s="24">
        <v>114.25</v>
      </c>
      <c r="F369" s="24">
        <v>113.5</v>
      </c>
      <c r="G369" s="24">
        <v>110.75</v>
      </c>
      <c r="H369" s="24"/>
      <c r="I369" s="24"/>
      <c r="J369" s="24"/>
      <c r="K369" s="24"/>
      <c r="L369" s="24"/>
      <c r="M369" s="24"/>
      <c r="N369" s="79">
        <f>VLOOKUP(A369,Platts!B:C,2,TRUE)</f>
        <v>119</v>
      </c>
      <c r="O369" s="76">
        <f t="shared" si="5"/>
        <v>0.96218487394957986</v>
      </c>
      <c r="P369" s="9"/>
      <c r="Q369" s="35"/>
    </row>
    <row r="370" spans="1:17" outlineLevel="1" x14ac:dyDescent="0.2">
      <c r="A370" s="22">
        <v>41117</v>
      </c>
      <c r="B370" s="24">
        <v>119</v>
      </c>
      <c r="C370" s="24">
        <v>117.75</v>
      </c>
      <c r="D370" s="24">
        <v>117.5</v>
      </c>
      <c r="E370" s="24">
        <v>117</v>
      </c>
      <c r="F370" s="24">
        <v>115.25</v>
      </c>
      <c r="G370" s="24">
        <v>113</v>
      </c>
      <c r="H370" s="24"/>
      <c r="I370" s="24"/>
      <c r="J370" s="24"/>
      <c r="K370" s="24"/>
      <c r="L370" s="24"/>
      <c r="M370" s="24"/>
      <c r="N370" s="79">
        <f>VLOOKUP(A370,Platts!B:C,2,TRUE)</f>
        <v>118</v>
      </c>
      <c r="O370" s="76">
        <f t="shared" si="5"/>
        <v>0.99576271186440679</v>
      </c>
      <c r="P370" s="9"/>
      <c r="Q370" s="35"/>
    </row>
    <row r="371" spans="1:17" outlineLevel="1" x14ac:dyDescent="0.2">
      <c r="A371" s="22">
        <f>Platts!B989</f>
        <v>41120</v>
      </c>
      <c r="B371" s="24">
        <v>119.25</v>
      </c>
      <c r="C371" s="24">
        <v>118.25</v>
      </c>
      <c r="D371" s="24">
        <v>118</v>
      </c>
      <c r="E371" s="24">
        <v>117.5</v>
      </c>
      <c r="F371" s="24">
        <v>115.75</v>
      </c>
      <c r="G371" s="24">
        <v>113</v>
      </c>
      <c r="H371" s="24"/>
      <c r="I371" s="24"/>
      <c r="J371" s="24"/>
      <c r="K371" s="24"/>
      <c r="L371" s="24"/>
      <c r="M371" s="24"/>
      <c r="N371" s="79">
        <f>VLOOKUP(A371,Platts!B:C,2,TRUE)</f>
        <v>117.5</v>
      </c>
      <c r="O371" s="76">
        <f t="shared" si="5"/>
        <v>1.0042553191489361</v>
      </c>
      <c r="P371" s="9"/>
      <c r="Q371" s="35"/>
    </row>
    <row r="372" spans="1:17" outlineLevel="1" x14ac:dyDescent="0.2">
      <c r="A372" s="22">
        <f>Platts!B990</f>
        <v>41121</v>
      </c>
      <c r="B372" s="24">
        <v>122</v>
      </c>
      <c r="C372" s="24">
        <v>120.75</v>
      </c>
      <c r="D372" s="24">
        <v>120.5</v>
      </c>
      <c r="E372" s="24">
        <v>120.25</v>
      </c>
      <c r="F372" s="24">
        <v>117.75</v>
      </c>
      <c r="G372" s="24">
        <v>114.75</v>
      </c>
      <c r="H372" s="24"/>
      <c r="I372" s="24"/>
      <c r="J372" s="24"/>
      <c r="K372" s="24"/>
      <c r="L372" s="24"/>
      <c r="M372" s="24"/>
      <c r="N372" s="79">
        <f>VLOOKUP(A372,Platts!B:C,2,TRUE)</f>
        <v>117.5</v>
      </c>
      <c r="O372" s="76">
        <f t="shared" si="5"/>
        <v>1.0255319148936171</v>
      </c>
      <c r="P372" s="9"/>
      <c r="Q372" s="35"/>
    </row>
    <row r="373" spans="1:17" outlineLevel="1" x14ac:dyDescent="0.2">
      <c r="A373" s="22">
        <f>Platts!B991</f>
        <v>41122</v>
      </c>
      <c r="B373" s="24">
        <v>116.5</v>
      </c>
      <c r="C373" s="24">
        <v>116.5</v>
      </c>
      <c r="D373" s="24">
        <v>116.5</v>
      </c>
      <c r="E373" s="24">
        <v>116.5</v>
      </c>
      <c r="F373" s="24">
        <v>115</v>
      </c>
      <c r="G373" s="24">
        <v>113</v>
      </c>
      <c r="H373" s="24"/>
      <c r="I373" s="24"/>
      <c r="J373" s="24"/>
      <c r="K373" s="24"/>
      <c r="L373" s="24"/>
      <c r="M373" s="24"/>
      <c r="N373" s="79">
        <f>VLOOKUP(A373,Platts!B:C,2,TRUE)</f>
        <v>117.5</v>
      </c>
      <c r="O373" s="76">
        <f t="shared" si="5"/>
        <v>0.99148936170212765</v>
      </c>
      <c r="P373" s="9"/>
      <c r="Q373" s="35"/>
    </row>
    <row r="374" spans="1:17" outlineLevel="1" x14ac:dyDescent="0.2">
      <c r="A374" s="22">
        <f>Platts!B992</f>
        <v>41123</v>
      </c>
      <c r="B374" s="24">
        <v>113.75</v>
      </c>
      <c r="C374" s="24">
        <v>113.75</v>
      </c>
      <c r="D374" s="24">
        <v>113.5</v>
      </c>
      <c r="E374" s="24">
        <v>113.5</v>
      </c>
      <c r="F374" s="24">
        <v>112.75</v>
      </c>
      <c r="G374" s="24">
        <v>111</v>
      </c>
      <c r="H374" s="24"/>
      <c r="I374" s="24"/>
      <c r="J374" s="24"/>
      <c r="K374" s="24"/>
      <c r="L374" s="24"/>
      <c r="M374" s="24"/>
      <c r="N374" s="79">
        <f>VLOOKUP(A374,Platts!B:C,2,TRUE)</f>
        <v>117.25</v>
      </c>
      <c r="O374" s="76">
        <f t="shared" si="5"/>
        <v>0.96801705756929635</v>
      </c>
      <c r="P374" s="9"/>
      <c r="Q374" s="35"/>
    </row>
    <row r="375" spans="1:17" outlineLevel="1" x14ac:dyDescent="0.2">
      <c r="A375" s="22">
        <f>Platts!B993</f>
        <v>41124</v>
      </c>
      <c r="B375" s="24">
        <v>113.25</v>
      </c>
      <c r="C375" s="24">
        <v>113.25</v>
      </c>
      <c r="D375" s="24">
        <v>112.5</v>
      </c>
      <c r="E375" s="24">
        <v>112.5</v>
      </c>
      <c r="F375" s="24">
        <v>111.75</v>
      </c>
      <c r="G375" s="24">
        <v>110</v>
      </c>
      <c r="H375" s="24"/>
      <c r="I375" s="24"/>
      <c r="J375" s="24"/>
      <c r="K375" s="24"/>
      <c r="L375" s="24"/>
      <c r="M375" s="24"/>
      <c r="N375" s="79">
        <f>VLOOKUP(A375,Platts!B:C,2,TRUE)</f>
        <v>117.25</v>
      </c>
      <c r="O375" s="76">
        <f t="shared" si="5"/>
        <v>0.95948827292110872</v>
      </c>
      <c r="P375" s="9"/>
      <c r="Q375" s="35"/>
    </row>
    <row r="376" spans="1:17" outlineLevel="1" x14ac:dyDescent="0.2">
      <c r="A376" s="22">
        <f>Platts!B994</f>
        <v>41127</v>
      </c>
      <c r="B376" s="24">
        <v>114.75</v>
      </c>
      <c r="C376" s="24">
        <v>114.75</v>
      </c>
      <c r="D376" s="24">
        <v>114.25</v>
      </c>
      <c r="E376" s="24">
        <v>114.25</v>
      </c>
      <c r="F376" s="24">
        <v>113.25</v>
      </c>
      <c r="G376" s="24">
        <v>111</v>
      </c>
      <c r="H376" s="24"/>
      <c r="I376" s="24"/>
      <c r="J376" s="24"/>
      <c r="K376" s="24"/>
      <c r="L376" s="24"/>
      <c r="M376" s="24"/>
      <c r="N376" s="79">
        <f>VLOOKUP(A376,Platts!B:C,2,TRUE)</f>
        <v>117.75</v>
      </c>
      <c r="O376" s="76">
        <f t="shared" si="5"/>
        <v>0.97027600849256901</v>
      </c>
      <c r="P376" s="9"/>
      <c r="Q376" s="35"/>
    </row>
    <row r="377" spans="1:17" outlineLevel="1" x14ac:dyDescent="0.2">
      <c r="A377" s="22">
        <f>Platts!B995</f>
        <v>41128</v>
      </c>
      <c r="B377" s="24">
        <v>114.75</v>
      </c>
      <c r="C377" s="24">
        <v>114.75</v>
      </c>
      <c r="D377" s="24">
        <v>114.25</v>
      </c>
      <c r="E377" s="24">
        <v>114.25</v>
      </c>
      <c r="F377" s="24">
        <v>113.25</v>
      </c>
      <c r="G377" s="24">
        <v>111</v>
      </c>
      <c r="H377" s="24"/>
      <c r="I377" s="24"/>
      <c r="J377" s="24"/>
      <c r="K377" s="24"/>
      <c r="L377" s="24"/>
      <c r="M377" s="24"/>
      <c r="N377" s="79">
        <f>VLOOKUP(A377,Platts!B:C,2,TRUE)</f>
        <v>117.75</v>
      </c>
      <c r="O377" s="76">
        <f t="shared" si="5"/>
        <v>0.97027600849256901</v>
      </c>
      <c r="P377" s="9"/>
      <c r="Q377" s="35"/>
    </row>
    <row r="378" spans="1:17" outlineLevel="1" x14ac:dyDescent="0.2">
      <c r="A378" s="22">
        <f>Platts!B996</f>
        <v>41129</v>
      </c>
      <c r="B378" s="24">
        <v>115.25</v>
      </c>
      <c r="C378" s="24">
        <v>115</v>
      </c>
      <c r="D378" s="24">
        <v>114.5</v>
      </c>
      <c r="E378" s="24">
        <v>114.5</v>
      </c>
      <c r="F378" s="24">
        <v>113.5</v>
      </c>
      <c r="G378" s="24">
        <v>111</v>
      </c>
      <c r="H378" s="24"/>
      <c r="I378" s="24"/>
      <c r="J378" s="24"/>
      <c r="K378" s="24"/>
      <c r="L378" s="24"/>
      <c r="M378" s="24"/>
      <c r="N378" s="79">
        <f>VLOOKUP(A378,Platts!B:C,2,TRUE)</f>
        <v>117</v>
      </c>
      <c r="O378" s="76">
        <f t="shared" si="5"/>
        <v>0.9786324786324786</v>
      </c>
      <c r="P378" s="9"/>
      <c r="Q378" s="35"/>
    </row>
    <row r="379" spans="1:17" outlineLevel="1" x14ac:dyDescent="0.2">
      <c r="A379" s="22">
        <f>Platts!B997</f>
        <v>41130</v>
      </c>
      <c r="B379" s="24">
        <v>115.25</v>
      </c>
      <c r="C379" s="24">
        <v>115</v>
      </c>
      <c r="D379" s="24">
        <v>114.5</v>
      </c>
      <c r="E379" s="24">
        <v>114.5</v>
      </c>
      <c r="F379" s="24">
        <v>113.5</v>
      </c>
      <c r="G379" s="24">
        <v>111</v>
      </c>
      <c r="H379" s="24"/>
      <c r="I379" s="24"/>
      <c r="J379" s="24"/>
      <c r="K379" s="24"/>
      <c r="L379" s="24"/>
      <c r="M379" s="24"/>
      <c r="N379" s="79">
        <f>VLOOKUP(A379,Platts!B:C,2,TRUE)</f>
        <v>117</v>
      </c>
      <c r="O379" s="76">
        <f t="shared" si="5"/>
        <v>0.9786324786324786</v>
      </c>
      <c r="P379" s="9"/>
      <c r="Q379" s="35"/>
    </row>
    <row r="380" spans="1:17" outlineLevel="1" x14ac:dyDescent="0.2">
      <c r="A380" s="22">
        <f>Platts!B998</f>
        <v>41131</v>
      </c>
      <c r="B380" s="24">
        <v>113.75</v>
      </c>
      <c r="C380" s="24">
        <v>113.5</v>
      </c>
      <c r="D380" s="24">
        <v>113</v>
      </c>
      <c r="E380" s="24">
        <v>113</v>
      </c>
      <c r="F380" s="24">
        <v>112</v>
      </c>
      <c r="G380" s="24">
        <v>110</v>
      </c>
      <c r="H380" s="24"/>
      <c r="I380" s="24"/>
      <c r="J380" s="24"/>
      <c r="K380" s="24"/>
      <c r="L380" s="24"/>
      <c r="M380" s="24"/>
      <c r="N380" s="79">
        <f>VLOOKUP(A380,Platts!B:C,2,TRUE)</f>
        <v>115</v>
      </c>
      <c r="O380" s="76">
        <f t="shared" si="5"/>
        <v>0.9826086956521739</v>
      </c>
      <c r="P380" s="9"/>
      <c r="Q380" s="35"/>
    </row>
    <row r="381" spans="1:17" outlineLevel="1" x14ac:dyDescent="0.2">
      <c r="A381" s="22">
        <f>Platts!B999</f>
        <v>41134</v>
      </c>
      <c r="B381" s="24">
        <v>113.25</v>
      </c>
      <c r="C381" s="24">
        <v>113</v>
      </c>
      <c r="D381" s="24">
        <v>112.5</v>
      </c>
      <c r="E381" s="24">
        <v>112.5</v>
      </c>
      <c r="F381" s="24">
        <v>111.5</v>
      </c>
      <c r="G381" s="24">
        <v>110</v>
      </c>
      <c r="H381" s="24"/>
      <c r="I381" s="24"/>
      <c r="J381" s="24"/>
      <c r="K381" s="24"/>
      <c r="L381" s="24"/>
      <c r="M381" s="24"/>
      <c r="N381" s="79">
        <f>VLOOKUP(A381,Platts!B:C,2,TRUE)</f>
        <v>114.5</v>
      </c>
      <c r="O381" s="76">
        <f t="shared" si="5"/>
        <v>0.98253275109170302</v>
      </c>
      <c r="P381" s="9"/>
      <c r="Q381" s="35"/>
    </row>
    <row r="382" spans="1:17" outlineLevel="1" x14ac:dyDescent="0.2">
      <c r="A382" s="22">
        <f>Platts!B1000</f>
        <v>41135</v>
      </c>
      <c r="B382" s="24">
        <v>111.25</v>
      </c>
      <c r="C382" s="24">
        <v>111</v>
      </c>
      <c r="D382" s="24">
        <v>110.75</v>
      </c>
      <c r="E382" s="24">
        <v>110.75</v>
      </c>
      <c r="F382" s="24">
        <v>110.25</v>
      </c>
      <c r="G382" s="24">
        <v>108.75</v>
      </c>
      <c r="H382" s="24"/>
      <c r="I382" s="24"/>
      <c r="J382" s="24"/>
      <c r="K382" s="24"/>
      <c r="L382" s="24"/>
      <c r="M382" s="24"/>
      <c r="N382" s="79">
        <f>VLOOKUP(A382,Platts!B:C,2,TRUE)</f>
        <v>114</v>
      </c>
      <c r="O382" s="76">
        <f t="shared" si="5"/>
        <v>0.97149122807017541</v>
      </c>
      <c r="P382" s="9"/>
      <c r="Q382" s="35"/>
    </row>
    <row r="383" spans="1:17" outlineLevel="1" x14ac:dyDescent="0.2">
      <c r="A383" s="22">
        <f>Platts!B1001</f>
        <v>41136</v>
      </c>
      <c r="B383" s="24">
        <v>111.25</v>
      </c>
      <c r="C383" s="24">
        <v>111</v>
      </c>
      <c r="D383" s="24">
        <v>110.75</v>
      </c>
      <c r="E383" s="24">
        <v>110.75</v>
      </c>
      <c r="F383" s="24">
        <v>110.5</v>
      </c>
      <c r="G383" s="24">
        <v>108.75</v>
      </c>
      <c r="H383" s="24"/>
      <c r="I383" s="24"/>
      <c r="J383" s="24"/>
      <c r="K383" s="24"/>
      <c r="L383" s="24"/>
      <c r="M383" s="24"/>
      <c r="N383" s="79">
        <f>VLOOKUP(A383,Platts!B:C,2,TRUE)</f>
        <v>113.5</v>
      </c>
      <c r="O383" s="76">
        <f t="shared" si="5"/>
        <v>0.97577092511013219</v>
      </c>
      <c r="P383" s="9"/>
      <c r="Q383" s="35"/>
    </row>
    <row r="384" spans="1:17" outlineLevel="1" x14ac:dyDescent="0.2">
      <c r="A384" s="22">
        <f>Platts!B1002</f>
        <v>41137</v>
      </c>
      <c r="B384" s="24">
        <v>109.75</v>
      </c>
      <c r="C384" s="24">
        <v>109.5</v>
      </c>
      <c r="D384" s="24">
        <v>109.5</v>
      </c>
      <c r="E384" s="24">
        <v>109.5</v>
      </c>
      <c r="F384" s="24">
        <v>109.25</v>
      </c>
      <c r="G384" s="24">
        <v>107.75</v>
      </c>
      <c r="H384" s="24"/>
      <c r="I384" s="24"/>
      <c r="J384" s="24"/>
      <c r="K384" s="24"/>
      <c r="L384" s="24"/>
      <c r="M384" s="24"/>
      <c r="N384" s="79">
        <f>VLOOKUP(A384,Platts!B:C,2,TRUE)</f>
        <v>113.75</v>
      </c>
      <c r="O384" s="76">
        <f t="shared" si="5"/>
        <v>0.96263736263736266</v>
      </c>
      <c r="P384" s="9"/>
      <c r="Q384" s="35"/>
    </row>
    <row r="385" spans="1:17" outlineLevel="1" x14ac:dyDescent="0.2">
      <c r="A385" s="22">
        <f>Platts!B1003</f>
        <v>41138</v>
      </c>
      <c r="B385" s="24">
        <v>106.25</v>
      </c>
      <c r="C385" s="24">
        <v>106</v>
      </c>
      <c r="D385" s="24">
        <v>106</v>
      </c>
      <c r="E385" s="24">
        <v>106</v>
      </c>
      <c r="F385" s="24">
        <v>106</v>
      </c>
      <c r="G385" s="24">
        <v>103.5</v>
      </c>
      <c r="H385" s="24"/>
      <c r="I385" s="24"/>
      <c r="J385" s="24"/>
      <c r="K385" s="24"/>
      <c r="L385" s="24"/>
      <c r="M385" s="24"/>
      <c r="N385" s="79">
        <f>VLOOKUP(A385,Platts!B:C,2,TRUE)</f>
        <v>111.75</v>
      </c>
      <c r="O385" s="76">
        <f t="shared" si="5"/>
        <v>0.94854586129753915</v>
      </c>
      <c r="P385" s="9"/>
      <c r="Q385" s="35"/>
    </row>
    <row r="386" spans="1:17" outlineLevel="1" x14ac:dyDescent="0.2">
      <c r="A386" s="22">
        <f>Platts!B1004</f>
        <v>41141</v>
      </c>
      <c r="B386" s="24">
        <v>106.25</v>
      </c>
      <c r="C386" s="24">
        <v>106</v>
      </c>
      <c r="D386" s="24">
        <v>106</v>
      </c>
      <c r="E386" s="24">
        <v>106</v>
      </c>
      <c r="F386" s="24">
        <v>106</v>
      </c>
      <c r="G386" s="24">
        <v>103.5</v>
      </c>
      <c r="H386" s="24"/>
      <c r="I386" s="24"/>
      <c r="J386" s="24"/>
      <c r="K386" s="24"/>
      <c r="L386" s="24"/>
      <c r="M386" s="24"/>
      <c r="N386" s="79">
        <f>VLOOKUP(A386,Platts!B:C,2,TRUE)</f>
        <v>111.75</v>
      </c>
      <c r="O386" s="76">
        <f t="shared" ref="O386:O449" si="6">+D386/N386</f>
        <v>0.94854586129753915</v>
      </c>
      <c r="P386" s="9"/>
      <c r="Q386" s="35"/>
    </row>
    <row r="387" spans="1:17" outlineLevel="1" x14ac:dyDescent="0.2">
      <c r="A387" s="22">
        <f>Platts!B1005</f>
        <v>41142</v>
      </c>
      <c r="B387" s="24">
        <v>100</v>
      </c>
      <c r="C387" s="24">
        <v>99.75</v>
      </c>
      <c r="D387" s="24">
        <v>99.25</v>
      </c>
      <c r="E387" s="24">
        <v>99.25</v>
      </c>
      <c r="F387" s="24">
        <v>100.5</v>
      </c>
      <c r="G387" s="24">
        <v>100.5</v>
      </c>
      <c r="H387" s="24"/>
      <c r="I387" s="24"/>
      <c r="J387" s="24"/>
      <c r="K387" s="24"/>
      <c r="L387" s="24"/>
      <c r="M387" s="24"/>
      <c r="N387" s="79">
        <f>VLOOKUP(A387,Platts!B:C,2,TRUE)</f>
        <v>108.75</v>
      </c>
      <c r="O387" s="76">
        <f t="shared" si="6"/>
        <v>0.91264367816091951</v>
      </c>
      <c r="P387" s="9"/>
      <c r="Q387" s="35"/>
    </row>
    <row r="388" spans="1:17" outlineLevel="1" x14ac:dyDescent="0.2">
      <c r="A388" s="22">
        <f>Platts!B1006</f>
        <v>41143</v>
      </c>
      <c r="B388" s="24">
        <v>96</v>
      </c>
      <c r="C388" s="24">
        <v>95.75</v>
      </c>
      <c r="D388" s="24">
        <v>95.75</v>
      </c>
      <c r="E388" s="24">
        <v>95.75</v>
      </c>
      <c r="F388" s="24">
        <v>95.75</v>
      </c>
      <c r="G388" s="24">
        <v>95.75</v>
      </c>
      <c r="H388" s="24"/>
      <c r="I388" s="24"/>
      <c r="J388" s="24"/>
      <c r="K388" s="24"/>
      <c r="L388" s="24"/>
      <c r="M388" s="24"/>
      <c r="N388" s="79">
        <f>VLOOKUP(A388,Platts!B:C,2,TRUE)</f>
        <v>105.75</v>
      </c>
      <c r="O388" s="76">
        <f t="shared" si="6"/>
        <v>0.90543735224586286</v>
      </c>
      <c r="P388" s="9"/>
      <c r="Q388" s="35"/>
    </row>
    <row r="389" spans="1:17" outlineLevel="1" x14ac:dyDescent="0.2">
      <c r="A389" s="22">
        <f>Platts!B1007</f>
        <v>41144</v>
      </c>
      <c r="B389" s="24">
        <v>93.75</v>
      </c>
      <c r="C389" s="24">
        <v>93.5</v>
      </c>
      <c r="D389" s="24">
        <v>93.5</v>
      </c>
      <c r="E389" s="24">
        <v>93.75</v>
      </c>
      <c r="F389" s="24">
        <v>95</v>
      </c>
      <c r="G389" s="24">
        <v>94.5</v>
      </c>
      <c r="H389" s="24"/>
      <c r="I389" s="24"/>
      <c r="J389" s="24"/>
      <c r="K389" s="24"/>
      <c r="L389" s="24"/>
      <c r="M389" s="24"/>
      <c r="N389" s="79">
        <f>VLOOKUP(A389,Platts!B:C,2,TRUE)</f>
        <v>103</v>
      </c>
      <c r="O389" s="76">
        <f t="shared" si="6"/>
        <v>0.90776699029126218</v>
      </c>
      <c r="P389" s="9"/>
      <c r="Q389" s="35"/>
    </row>
    <row r="390" spans="1:17" outlineLevel="1" x14ac:dyDescent="0.2">
      <c r="A390" s="22">
        <f>Platts!B1008</f>
        <v>41145</v>
      </c>
      <c r="B390" s="24">
        <v>96.25</v>
      </c>
      <c r="C390" s="24">
        <v>96.25</v>
      </c>
      <c r="D390" s="24">
        <v>95.5</v>
      </c>
      <c r="E390" s="24">
        <v>95</v>
      </c>
      <c r="F390" s="24">
        <v>98</v>
      </c>
      <c r="G390" s="24">
        <v>96.5</v>
      </c>
      <c r="H390" s="24"/>
      <c r="I390" s="24"/>
      <c r="J390" s="24"/>
      <c r="K390" s="24"/>
      <c r="L390" s="24"/>
      <c r="M390" s="24"/>
      <c r="N390" s="79">
        <f>VLOOKUP(A390,Platts!B:C,2,TRUE)</f>
        <v>101.5</v>
      </c>
      <c r="O390" s="76">
        <f t="shared" si="6"/>
        <v>0.94088669950738912</v>
      </c>
      <c r="P390" s="9"/>
      <c r="Q390" s="35"/>
    </row>
    <row r="391" spans="1:17" outlineLevel="1" x14ac:dyDescent="0.2">
      <c r="A391" s="22">
        <f>Platts!B1009</f>
        <v>41148</v>
      </c>
      <c r="B391" s="24">
        <v>96.25</v>
      </c>
      <c r="C391" s="24">
        <v>96.25</v>
      </c>
      <c r="D391" s="24">
        <v>95.5</v>
      </c>
      <c r="E391" s="24">
        <v>95.5</v>
      </c>
      <c r="F391" s="24">
        <v>96.5</v>
      </c>
      <c r="G391" s="24">
        <v>95</v>
      </c>
      <c r="H391" s="24"/>
      <c r="I391" s="24"/>
      <c r="J391" s="24"/>
      <c r="K391" s="24"/>
      <c r="L391" s="24"/>
      <c r="M391" s="24"/>
      <c r="N391" s="79">
        <f>VLOOKUP(A391,Platts!B:C,2,TRUE)</f>
        <v>97.5</v>
      </c>
      <c r="O391" s="76">
        <f t="shared" si="6"/>
        <v>0.97948717948717945</v>
      </c>
      <c r="P391" s="9"/>
      <c r="Q391" s="35"/>
    </row>
    <row r="392" spans="1:17" outlineLevel="1" x14ac:dyDescent="0.2">
      <c r="A392" s="22">
        <f>Platts!B1010</f>
        <v>41149</v>
      </c>
      <c r="B392" s="24">
        <v>89.5</v>
      </c>
      <c r="C392" s="24">
        <v>90.25</v>
      </c>
      <c r="D392" s="24">
        <v>91</v>
      </c>
      <c r="E392" s="24">
        <v>91</v>
      </c>
      <c r="F392" s="24">
        <v>95</v>
      </c>
      <c r="G392" s="24">
        <v>93.5</v>
      </c>
      <c r="H392" s="24"/>
      <c r="I392" s="24"/>
      <c r="J392" s="24"/>
      <c r="K392" s="24"/>
      <c r="L392" s="24"/>
      <c r="M392" s="24"/>
      <c r="N392" s="79">
        <f>VLOOKUP(A392,Platts!B:C,2,TRUE)</f>
        <v>95.5</v>
      </c>
      <c r="O392" s="76">
        <f t="shared" si="6"/>
        <v>0.95287958115183247</v>
      </c>
      <c r="P392" s="9"/>
      <c r="Q392" s="35"/>
    </row>
    <row r="393" spans="1:17" outlineLevel="1" x14ac:dyDescent="0.2">
      <c r="A393" s="22">
        <f>Platts!B1011</f>
        <v>41150</v>
      </c>
      <c r="B393" s="24">
        <v>88</v>
      </c>
      <c r="C393" s="24">
        <v>87.75</v>
      </c>
      <c r="D393" s="24">
        <v>88</v>
      </c>
      <c r="E393" s="24">
        <v>88</v>
      </c>
      <c r="F393" s="24">
        <v>94</v>
      </c>
      <c r="G393" s="24">
        <v>93.5</v>
      </c>
      <c r="H393" s="24"/>
      <c r="I393" s="24"/>
      <c r="J393" s="24"/>
      <c r="K393" s="24"/>
      <c r="L393" s="24"/>
      <c r="M393" s="24"/>
      <c r="N393" s="79">
        <f>VLOOKUP(A393,Platts!B:C,2,TRUE)</f>
        <v>92.5</v>
      </c>
      <c r="O393" s="76">
        <f t="shared" si="6"/>
        <v>0.9513513513513514</v>
      </c>
      <c r="P393" s="9"/>
      <c r="Q393" s="35"/>
    </row>
    <row r="394" spans="1:17" outlineLevel="1" x14ac:dyDescent="0.2">
      <c r="A394" s="22">
        <f>Platts!B1012</f>
        <v>41151</v>
      </c>
      <c r="B394" s="24">
        <v>89.75</v>
      </c>
      <c r="C394" s="24">
        <v>89.75</v>
      </c>
      <c r="D394" s="24">
        <v>90.25</v>
      </c>
      <c r="E394" s="24">
        <v>91.5</v>
      </c>
      <c r="F394" s="24">
        <v>97.75</v>
      </c>
      <c r="G394" s="24">
        <v>96.5</v>
      </c>
      <c r="H394" s="24"/>
      <c r="I394" s="24"/>
      <c r="J394" s="24"/>
      <c r="K394" s="24"/>
      <c r="L394" s="24"/>
      <c r="M394" s="24"/>
      <c r="N394" s="79">
        <f>VLOOKUP(A394,Platts!B:C,2,TRUE)</f>
        <v>90.75</v>
      </c>
      <c r="O394" s="76">
        <f t="shared" si="6"/>
        <v>0.99449035812672182</v>
      </c>
      <c r="P394" s="9"/>
      <c r="Q394" s="35"/>
    </row>
    <row r="395" spans="1:17" outlineLevel="1" x14ac:dyDescent="0.2">
      <c r="A395" s="22">
        <f>Platts!B1013</f>
        <v>41152</v>
      </c>
      <c r="B395" s="24">
        <v>89.75</v>
      </c>
      <c r="C395" s="24">
        <v>89.25</v>
      </c>
      <c r="D395" s="24">
        <v>90.25</v>
      </c>
      <c r="E395" s="24">
        <v>90.25</v>
      </c>
      <c r="F395" s="24">
        <v>96.25</v>
      </c>
      <c r="G395" s="24">
        <v>95.75</v>
      </c>
      <c r="H395" s="24"/>
      <c r="I395" s="24"/>
      <c r="J395" s="24"/>
      <c r="K395" s="24"/>
      <c r="L395" s="24"/>
      <c r="M395" s="24"/>
      <c r="N395" s="79">
        <f>VLOOKUP(A395,Platts!B:C,2,TRUE)</f>
        <v>90.5</v>
      </c>
      <c r="O395" s="76">
        <f t="shared" si="6"/>
        <v>0.99723756906077343</v>
      </c>
      <c r="P395" s="9"/>
      <c r="Q395" s="35"/>
    </row>
    <row r="396" spans="1:17" outlineLevel="1" x14ac:dyDescent="0.2">
      <c r="A396" s="22">
        <f>Platts!B1014</f>
        <v>41156</v>
      </c>
      <c r="B396" s="24">
        <v>87</v>
      </c>
      <c r="C396" s="24">
        <v>87.75</v>
      </c>
      <c r="D396" s="24">
        <v>89.25</v>
      </c>
      <c r="E396" s="24">
        <v>88</v>
      </c>
      <c r="F396" s="24">
        <v>94.5</v>
      </c>
      <c r="G396" s="24">
        <v>94.5</v>
      </c>
      <c r="H396" s="24"/>
      <c r="I396" s="24"/>
      <c r="J396" s="24"/>
      <c r="K396" s="24"/>
      <c r="L396" s="24"/>
      <c r="M396" s="24"/>
      <c r="N396" s="79">
        <f>VLOOKUP(A396,Platts!B:C,2,TRUE)</f>
        <v>89</v>
      </c>
      <c r="O396" s="76">
        <f t="shared" si="6"/>
        <v>1.002808988764045</v>
      </c>
      <c r="P396" s="9"/>
      <c r="Q396" s="35"/>
    </row>
    <row r="397" spans="1:17" outlineLevel="1" x14ac:dyDescent="0.2">
      <c r="A397" s="22">
        <f>Platts!B1015</f>
        <v>41157</v>
      </c>
      <c r="B397" s="24">
        <v>86.25</v>
      </c>
      <c r="C397" s="24">
        <v>87.25</v>
      </c>
      <c r="D397" s="24">
        <v>89</v>
      </c>
      <c r="E397" s="24">
        <v>87.5</v>
      </c>
      <c r="F397" s="24">
        <v>94.75</v>
      </c>
      <c r="G397" s="24">
        <v>95</v>
      </c>
      <c r="H397" s="24"/>
      <c r="I397" s="24"/>
      <c r="J397" s="24"/>
      <c r="K397" s="24"/>
      <c r="L397" s="24"/>
      <c r="M397" s="24"/>
      <c r="N397" s="79">
        <f>VLOOKUP(A397,Platts!B:C,2,TRUE)</f>
        <v>88.75</v>
      </c>
      <c r="O397" s="76">
        <f t="shared" si="6"/>
        <v>1.0028169014084507</v>
      </c>
      <c r="P397" s="9"/>
      <c r="Q397" s="35"/>
    </row>
    <row r="398" spans="1:17" outlineLevel="1" x14ac:dyDescent="0.2">
      <c r="A398" s="22">
        <f>Platts!B1016</f>
        <v>41162</v>
      </c>
      <c r="B398" s="24">
        <v>107.25</v>
      </c>
      <c r="C398" s="24">
        <v>107.5</v>
      </c>
      <c r="D398" s="24">
        <v>107.75</v>
      </c>
      <c r="E398" s="24">
        <v>107.5</v>
      </c>
      <c r="F398" s="24">
        <v>108.5</v>
      </c>
      <c r="G398" s="24">
        <v>108</v>
      </c>
      <c r="H398" s="24"/>
      <c r="I398" s="24"/>
      <c r="J398" s="24"/>
      <c r="K398" s="24"/>
      <c r="L398" s="24"/>
      <c r="M398" s="24"/>
      <c r="N398" s="79">
        <f>VLOOKUP(A398,Platts!B:C,2,TRUE)</f>
        <v>97</v>
      </c>
      <c r="O398" s="76">
        <f t="shared" si="6"/>
        <v>1.1108247422680413</v>
      </c>
      <c r="P398" s="9"/>
      <c r="Q398" s="35"/>
    </row>
    <row r="399" spans="1:17" outlineLevel="1" x14ac:dyDescent="0.2">
      <c r="A399" s="22">
        <f>Platts!B1017</f>
        <v>41163</v>
      </c>
      <c r="B399" s="24">
        <v>105.25</v>
      </c>
      <c r="C399" s="24">
        <v>105.5</v>
      </c>
      <c r="D399" s="24">
        <v>105.75</v>
      </c>
      <c r="E399" s="24">
        <v>105.5</v>
      </c>
      <c r="F399" s="24">
        <v>107.5</v>
      </c>
      <c r="G399" s="24">
        <v>107</v>
      </c>
      <c r="H399" s="24"/>
      <c r="I399" s="24"/>
      <c r="J399" s="24"/>
      <c r="K399" s="24"/>
      <c r="L399" s="24"/>
      <c r="M399" s="24"/>
      <c r="N399" s="79">
        <f>VLOOKUP(A399,Platts!B:C,2,TRUE)</f>
        <v>101.75</v>
      </c>
      <c r="O399" s="76">
        <f t="shared" si="6"/>
        <v>1.0393120393120394</v>
      </c>
      <c r="P399" s="9"/>
      <c r="Q399" s="35"/>
    </row>
    <row r="400" spans="1:17" outlineLevel="1" x14ac:dyDescent="0.2">
      <c r="A400" s="22">
        <f>Platts!B1018</f>
        <v>41164</v>
      </c>
      <c r="B400" s="24">
        <v>98.5</v>
      </c>
      <c r="C400" s="24">
        <v>99</v>
      </c>
      <c r="D400" s="24">
        <v>99.5</v>
      </c>
      <c r="E400" s="24">
        <v>99</v>
      </c>
      <c r="F400" s="24">
        <v>102</v>
      </c>
      <c r="G400" s="24">
        <v>101.5</v>
      </c>
      <c r="H400" s="24"/>
      <c r="I400" s="24"/>
      <c r="J400" s="24"/>
      <c r="K400" s="24"/>
      <c r="L400" s="24"/>
      <c r="M400" s="24"/>
      <c r="N400" s="79">
        <f>VLOOKUP(A400,Platts!B:C,2,TRUE)</f>
        <v>99.25</v>
      </c>
      <c r="O400" s="76">
        <f t="shared" si="6"/>
        <v>1.0025188916876575</v>
      </c>
      <c r="P400" s="9"/>
      <c r="Q400" s="35"/>
    </row>
    <row r="401" spans="1:17" outlineLevel="1" x14ac:dyDescent="0.2">
      <c r="A401" s="22">
        <f>Platts!B1019</f>
        <v>41165</v>
      </c>
      <c r="B401" s="24">
        <v>98.5</v>
      </c>
      <c r="C401" s="24">
        <v>99</v>
      </c>
      <c r="D401" s="24">
        <v>99.5</v>
      </c>
      <c r="E401" s="24">
        <v>99</v>
      </c>
      <c r="F401" s="24">
        <v>102.25</v>
      </c>
      <c r="G401" s="24">
        <v>101.5</v>
      </c>
      <c r="H401" s="24"/>
      <c r="I401" s="24"/>
      <c r="J401" s="24"/>
      <c r="K401" s="24"/>
      <c r="L401" s="24"/>
      <c r="M401" s="24"/>
      <c r="N401" s="79">
        <f>VLOOKUP(A401,Platts!B:C,2,TRUE)</f>
        <v>97.75</v>
      </c>
      <c r="O401" s="76">
        <f t="shared" si="6"/>
        <v>1.0179028132992327</v>
      </c>
      <c r="P401" s="9"/>
      <c r="Q401" s="35"/>
    </row>
    <row r="402" spans="1:17" outlineLevel="1" x14ac:dyDescent="0.2">
      <c r="A402" s="22">
        <f>Platts!B1020</f>
        <v>41166</v>
      </c>
      <c r="B402" s="24">
        <v>106.5</v>
      </c>
      <c r="C402" s="24">
        <v>107</v>
      </c>
      <c r="D402" s="24">
        <v>106</v>
      </c>
      <c r="E402" s="24">
        <v>106.5</v>
      </c>
      <c r="F402" s="24">
        <v>109</v>
      </c>
      <c r="G402" s="24">
        <v>109</v>
      </c>
      <c r="H402" s="24"/>
      <c r="I402" s="24"/>
      <c r="J402" s="24"/>
      <c r="K402" s="24"/>
      <c r="L402" s="24"/>
      <c r="M402" s="24"/>
      <c r="N402" s="79">
        <f>VLOOKUP(A402,Platts!B:C,2,TRUE)</f>
        <v>105.25</v>
      </c>
      <c r="O402" s="76">
        <f t="shared" si="6"/>
        <v>1.0071258907363421</v>
      </c>
      <c r="P402" s="9"/>
      <c r="Q402" s="35"/>
    </row>
    <row r="403" spans="1:17" outlineLevel="1" x14ac:dyDescent="0.2">
      <c r="A403" s="22">
        <f>Platts!B1021</f>
        <v>41169</v>
      </c>
      <c r="B403" s="24">
        <v>108.25</v>
      </c>
      <c r="C403" s="24">
        <v>109</v>
      </c>
      <c r="D403" s="24">
        <v>109.75</v>
      </c>
      <c r="E403" s="24">
        <v>109</v>
      </c>
      <c r="F403" s="24">
        <v>112</v>
      </c>
      <c r="G403" s="24">
        <v>112</v>
      </c>
      <c r="H403" s="24"/>
      <c r="I403" s="24"/>
      <c r="J403" s="24"/>
      <c r="K403" s="24"/>
      <c r="L403" s="24"/>
      <c r="M403" s="24"/>
      <c r="N403" s="79">
        <f>VLOOKUP(A403,Platts!B:C,2,TRUE)</f>
        <v>106.5</v>
      </c>
      <c r="O403" s="76">
        <f t="shared" si="6"/>
        <v>1.0305164319248827</v>
      </c>
      <c r="P403" s="9"/>
      <c r="Q403" s="35"/>
    </row>
    <row r="404" spans="1:17" outlineLevel="1" x14ac:dyDescent="0.2">
      <c r="A404" s="22">
        <f>Platts!B1022</f>
        <v>41170</v>
      </c>
      <c r="B404" s="24">
        <v>113.5</v>
      </c>
      <c r="C404" s="24">
        <v>114</v>
      </c>
      <c r="D404" s="24">
        <v>114.5</v>
      </c>
      <c r="E404" s="24">
        <v>114</v>
      </c>
      <c r="F404" s="24">
        <v>117</v>
      </c>
      <c r="G404" s="24">
        <v>117</v>
      </c>
      <c r="H404" s="24"/>
      <c r="I404" s="24"/>
      <c r="J404" s="24"/>
      <c r="K404" s="24"/>
      <c r="L404" s="24"/>
      <c r="M404" s="24"/>
      <c r="N404" s="79">
        <f>VLOOKUP(A404,Platts!B:C,2,TRUE)</f>
        <v>111</v>
      </c>
      <c r="O404" s="76">
        <f t="shared" si="6"/>
        <v>1.0315315315315314</v>
      </c>
      <c r="P404" s="9"/>
      <c r="Q404" s="35"/>
    </row>
    <row r="405" spans="1:17" outlineLevel="1" x14ac:dyDescent="0.2">
      <c r="A405" s="22">
        <f>Platts!B1023</f>
        <v>41171</v>
      </c>
      <c r="B405" s="24">
        <v>114</v>
      </c>
      <c r="C405" s="24">
        <v>114.5</v>
      </c>
      <c r="D405" s="24">
        <v>115</v>
      </c>
      <c r="E405" s="24">
        <v>114.5</v>
      </c>
      <c r="F405" s="24">
        <v>116.5</v>
      </c>
      <c r="G405" s="24">
        <v>114.5</v>
      </c>
      <c r="H405" s="24"/>
      <c r="I405" s="24"/>
      <c r="J405" s="24"/>
      <c r="K405" s="24"/>
      <c r="L405" s="24"/>
      <c r="M405" s="24"/>
      <c r="N405" s="79">
        <f>VLOOKUP(A405,Platts!B:C,2,TRUE)</f>
        <v>114</v>
      </c>
      <c r="O405" s="76">
        <f t="shared" si="6"/>
        <v>1.0087719298245614</v>
      </c>
      <c r="P405" s="9"/>
      <c r="Q405" s="35"/>
    </row>
    <row r="406" spans="1:17" outlineLevel="1" x14ac:dyDescent="0.2">
      <c r="A406" s="22">
        <f>Platts!B1024</f>
        <v>41172</v>
      </c>
      <c r="B406" s="24">
        <v>103.5</v>
      </c>
      <c r="C406" s="24">
        <v>104</v>
      </c>
      <c r="D406" s="24">
        <v>104.5</v>
      </c>
      <c r="E406" s="24">
        <v>104</v>
      </c>
      <c r="F406" s="24">
        <v>106.5</v>
      </c>
      <c r="G406" s="24">
        <v>105.5</v>
      </c>
      <c r="H406" s="24"/>
      <c r="I406" s="24"/>
      <c r="J406" s="24"/>
      <c r="K406" s="24"/>
      <c r="L406" s="24"/>
      <c r="M406" s="24"/>
      <c r="N406" s="79">
        <f>VLOOKUP(A406,Platts!B:C,2,TRUE)</f>
        <v>109.75</v>
      </c>
      <c r="O406" s="76">
        <f t="shared" si="6"/>
        <v>0.95216400911161736</v>
      </c>
      <c r="P406" s="9"/>
      <c r="Q406" s="35"/>
    </row>
    <row r="407" spans="1:17" outlineLevel="1" x14ac:dyDescent="0.2">
      <c r="A407" s="22">
        <f>Platts!B1025</f>
        <v>41173</v>
      </c>
      <c r="B407" s="24">
        <v>104.25</v>
      </c>
      <c r="C407" s="24">
        <v>104.5</v>
      </c>
      <c r="D407" s="24">
        <v>104.75</v>
      </c>
      <c r="E407" s="24">
        <v>104.5</v>
      </c>
      <c r="F407" s="24">
        <v>107.5</v>
      </c>
      <c r="G407" s="24">
        <v>107</v>
      </c>
      <c r="H407" s="24"/>
      <c r="I407" s="24"/>
      <c r="J407" s="24"/>
      <c r="K407" s="24"/>
      <c r="L407" s="24"/>
      <c r="M407" s="24"/>
      <c r="N407" s="79">
        <f>VLOOKUP(A407,Platts!B:C,2,TRUE)</f>
        <v>106.25</v>
      </c>
      <c r="O407" s="76">
        <f t="shared" si="6"/>
        <v>0.98588235294117643</v>
      </c>
      <c r="P407" s="9"/>
      <c r="Q407" s="35"/>
    </row>
    <row r="408" spans="1:17" outlineLevel="1" x14ac:dyDescent="0.2">
      <c r="A408" s="22">
        <f>Platts!B1026</f>
        <v>41176</v>
      </c>
      <c r="B408" s="24">
        <v>107.75</v>
      </c>
      <c r="C408" s="24">
        <v>108</v>
      </c>
      <c r="D408" s="24">
        <v>108.25</v>
      </c>
      <c r="E408" s="24">
        <v>108</v>
      </c>
      <c r="F408" s="24">
        <v>111</v>
      </c>
      <c r="G408" s="34">
        <v>110.5</v>
      </c>
      <c r="H408" s="34"/>
      <c r="I408" s="34"/>
      <c r="J408" s="34"/>
      <c r="K408" s="34"/>
      <c r="L408" s="34"/>
      <c r="M408" s="34"/>
      <c r="N408" s="79">
        <f>VLOOKUP(A408,Platts!B:C,2,TRUE)</f>
        <v>104.25</v>
      </c>
      <c r="O408" s="76">
        <f t="shared" si="6"/>
        <v>1.0383693045563549</v>
      </c>
      <c r="P408" s="9"/>
      <c r="Q408" s="35"/>
    </row>
    <row r="409" spans="1:17" outlineLevel="1" x14ac:dyDescent="0.2">
      <c r="A409" s="22">
        <f>Platts!B1027</f>
        <v>41177</v>
      </c>
      <c r="B409" s="24">
        <v>105.5</v>
      </c>
      <c r="C409" s="24">
        <v>105.75</v>
      </c>
      <c r="D409" s="24">
        <v>106</v>
      </c>
      <c r="E409" s="24">
        <v>105.75</v>
      </c>
      <c r="F409" s="24">
        <v>108.5</v>
      </c>
      <c r="G409" s="24">
        <v>107.5</v>
      </c>
      <c r="H409" s="24"/>
      <c r="I409" s="24"/>
      <c r="J409" s="24"/>
      <c r="K409" s="24"/>
      <c r="L409" s="24"/>
      <c r="M409" s="24"/>
      <c r="N409" s="79">
        <f>VLOOKUP(A409,Platts!B:C,2,TRUE)</f>
        <v>105.5</v>
      </c>
      <c r="O409" s="76">
        <f t="shared" si="6"/>
        <v>1.0047393364928909</v>
      </c>
      <c r="P409" s="9"/>
      <c r="Q409" s="35"/>
    </row>
    <row r="410" spans="1:17" outlineLevel="1" x14ac:dyDescent="0.2">
      <c r="A410" s="22">
        <f>Platts!B1028</f>
        <v>41178</v>
      </c>
      <c r="B410" s="24">
        <v>106.5</v>
      </c>
      <c r="C410" s="24">
        <v>106.75</v>
      </c>
      <c r="D410" s="24">
        <v>107</v>
      </c>
      <c r="E410" s="24">
        <v>106.75</v>
      </c>
      <c r="F410" s="24">
        <v>109.5</v>
      </c>
      <c r="G410" s="24">
        <v>108.5</v>
      </c>
      <c r="H410" s="24"/>
      <c r="I410" s="24"/>
      <c r="J410" s="24"/>
      <c r="K410" s="24"/>
      <c r="L410" s="24"/>
      <c r="M410" s="24"/>
      <c r="N410" s="79">
        <f>VLOOKUP(A410,Platts!B:C,2,TRUE)</f>
        <v>106</v>
      </c>
      <c r="O410" s="76">
        <f t="shared" si="6"/>
        <v>1.0094339622641511</v>
      </c>
      <c r="P410" s="9"/>
      <c r="Q410" s="35"/>
    </row>
    <row r="411" spans="1:17" outlineLevel="1" x14ac:dyDescent="0.2">
      <c r="A411" s="22">
        <f>Platts!B1029</f>
        <v>41179</v>
      </c>
      <c r="B411" s="24">
        <v>106.25</v>
      </c>
      <c r="C411" s="24">
        <v>106.5</v>
      </c>
      <c r="D411" s="24">
        <v>106.75</v>
      </c>
      <c r="E411" s="24">
        <v>106.5</v>
      </c>
      <c r="F411" s="24">
        <v>109.5</v>
      </c>
      <c r="G411" s="24">
        <v>108.5</v>
      </c>
      <c r="H411" s="24"/>
      <c r="I411" s="24"/>
      <c r="J411" s="24"/>
      <c r="K411" s="24"/>
      <c r="L411" s="24"/>
      <c r="M411" s="24"/>
      <c r="N411" s="79">
        <f>VLOOKUP(A411,Platts!B:C,2,TRUE)</f>
        <v>106</v>
      </c>
      <c r="O411" s="76">
        <f t="shared" si="6"/>
        <v>1.0070754716981132</v>
      </c>
      <c r="P411" s="9"/>
      <c r="Q411" s="35"/>
    </row>
    <row r="412" spans="1:17" outlineLevel="1" x14ac:dyDescent="0.2">
      <c r="A412" s="22">
        <f>Platts!B1030</f>
        <v>41180</v>
      </c>
      <c r="B412" s="24">
        <v>107</v>
      </c>
      <c r="C412" s="24">
        <v>107.25</v>
      </c>
      <c r="D412" s="24">
        <v>107.5</v>
      </c>
      <c r="E412" s="24">
        <v>107.25</v>
      </c>
      <c r="F412" s="24">
        <v>110.25</v>
      </c>
      <c r="G412" s="24">
        <v>109</v>
      </c>
      <c r="H412" s="24"/>
      <c r="I412" s="24"/>
      <c r="J412" s="24"/>
      <c r="K412" s="24"/>
      <c r="L412" s="24"/>
      <c r="M412" s="24"/>
      <c r="N412" s="79">
        <f>VLOOKUP(A412,Platts!B:C,2,TRUE)</f>
        <v>106.5</v>
      </c>
      <c r="O412" s="76">
        <f t="shared" si="6"/>
        <v>1.0093896713615023</v>
      </c>
      <c r="P412" s="9"/>
      <c r="Q412" s="35"/>
    </row>
    <row r="413" spans="1:17" outlineLevel="1" x14ac:dyDescent="0.2">
      <c r="A413" s="22">
        <f>Platts!B1031</f>
        <v>41183</v>
      </c>
      <c r="B413" s="34">
        <v>108.25</v>
      </c>
      <c r="C413" s="34">
        <v>108.75</v>
      </c>
      <c r="D413" s="34">
        <v>110</v>
      </c>
      <c r="E413" s="34">
        <v>110.5</v>
      </c>
      <c r="F413" s="34">
        <v>110.25</v>
      </c>
      <c r="G413" s="34">
        <v>109.25</v>
      </c>
      <c r="H413" s="34"/>
      <c r="I413" s="34"/>
      <c r="J413" s="34"/>
      <c r="K413" s="34"/>
      <c r="L413" s="34"/>
      <c r="M413" s="34"/>
      <c r="N413" s="79">
        <f>VLOOKUP(A413,Platts!B:C,2,TRUE)</f>
        <v>106.5</v>
      </c>
      <c r="O413" s="76">
        <f t="shared" si="6"/>
        <v>1.0328638497652582</v>
      </c>
      <c r="P413" s="9"/>
      <c r="Q413" s="35"/>
    </row>
    <row r="414" spans="1:17" outlineLevel="1" x14ac:dyDescent="0.2">
      <c r="A414" s="22">
        <f>Platts!B1032</f>
        <v>41184</v>
      </c>
      <c r="B414" s="24">
        <v>108</v>
      </c>
      <c r="C414" s="24">
        <v>108.5</v>
      </c>
      <c r="D414" s="24">
        <v>110.25</v>
      </c>
      <c r="E414" s="24">
        <v>111</v>
      </c>
      <c r="F414" s="24">
        <v>110.75</v>
      </c>
      <c r="G414" s="24">
        <v>109.75</v>
      </c>
      <c r="H414" s="24"/>
      <c r="I414" s="24"/>
      <c r="J414" s="24"/>
      <c r="K414" s="24"/>
      <c r="L414" s="24"/>
      <c r="M414" s="24"/>
      <c r="N414" s="79">
        <f>VLOOKUP(A414,Platts!B:C,2,TRUE)</f>
        <v>106.5</v>
      </c>
      <c r="O414" s="76">
        <f t="shared" si="6"/>
        <v>1.0352112676056338</v>
      </c>
      <c r="P414" s="9"/>
      <c r="Q414" s="35"/>
    </row>
    <row r="415" spans="1:17" outlineLevel="1" x14ac:dyDescent="0.2">
      <c r="A415" s="22">
        <f>Platts!B1033</f>
        <v>41185</v>
      </c>
      <c r="B415" s="24">
        <v>111</v>
      </c>
      <c r="C415" s="24">
        <v>111.25</v>
      </c>
      <c r="D415" s="24">
        <v>112.5</v>
      </c>
      <c r="E415" s="24">
        <v>113.25</v>
      </c>
      <c r="F415" s="24">
        <v>112.5</v>
      </c>
      <c r="G415" s="24">
        <v>111.75</v>
      </c>
      <c r="H415" s="24"/>
      <c r="I415" s="24"/>
      <c r="J415" s="24"/>
      <c r="K415" s="24"/>
      <c r="L415" s="24"/>
      <c r="M415" s="24"/>
      <c r="N415" s="79">
        <f>VLOOKUP(A415,Platts!B:C,2,TRUE)</f>
        <v>107</v>
      </c>
      <c r="O415" s="76">
        <f t="shared" si="6"/>
        <v>1.0514018691588785</v>
      </c>
      <c r="P415" s="9"/>
      <c r="Q415" s="35"/>
    </row>
    <row r="416" spans="1:17" outlineLevel="1" x14ac:dyDescent="0.2">
      <c r="A416" s="22">
        <f>Platts!B1034</f>
        <v>41186</v>
      </c>
      <c r="B416" s="24">
        <v>113</v>
      </c>
      <c r="C416" s="24">
        <v>113</v>
      </c>
      <c r="D416" s="24">
        <v>115</v>
      </c>
      <c r="E416" s="24">
        <v>115.75</v>
      </c>
      <c r="F416" s="24">
        <v>114.5</v>
      </c>
      <c r="G416" s="24">
        <v>114.5</v>
      </c>
      <c r="H416" s="24"/>
      <c r="I416" s="24"/>
      <c r="J416" s="24"/>
      <c r="K416" s="24"/>
      <c r="L416" s="24"/>
      <c r="M416" s="24"/>
      <c r="N416" s="79">
        <f>VLOOKUP(A416,Platts!B:C,2,TRUE)</f>
        <v>107</v>
      </c>
      <c r="O416" s="76">
        <f t="shared" si="6"/>
        <v>1.0747663551401869</v>
      </c>
      <c r="P416" s="9"/>
      <c r="Q416" s="35"/>
    </row>
    <row r="417" spans="1:17" outlineLevel="1" x14ac:dyDescent="0.2">
      <c r="A417" s="22">
        <f>Platts!B1035</f>
        <v>41187</v>
      </c>
      <c r="B417" s="24">
        <v>112.75</v>
      </c>
      <c r="C417" s="24">
        <v>112.75</v>
      </c>
      <c r="D417" s="24">
        <v>114.5</v>
      </c>
      <c r="E417" s="24">
        <v>115</v>
      </c>
      <c r="F417" s="24">
        <v>114.25</v>
      </c>
      <c r="G417" s="24">
        <v>114</v>
      </c>
      <c r="H417" s="24"/>
      <c r="I417" s="24"/>
      <c r="J417" s="24"/>
      <c r="K417" s="24"/>
      <c r="L417" s="24"/>
      <c r="M417" s="24"/>
      <c r="N417" s="79">
        <f>VLOOKUP(A417,Platts!B:C,2,TRUE)</f>
        <v>107</v>
      </c>
      <c r="O417" s="76">
        <f t="shared" si="6"/>
        <v>1.0700934579439252</v>
      </c>
      <c r="P417" s="9"/>
      <c r="Q417" s="35"/>
    </row>
    <row r="418" spans="1:17" outlineLevel="1" x14ac:dyDescent="0.2">
      <c r="A418" s="22">
        <f>Platts!B1036</f>
        <v>41190</v>
      </c>
      <c r="B418" s="24">
        <v>115.5</v>
      </c>
      <c r="C418" s="24">
        <v>115.5</v>
      </c>
      <c r="D418" s="24">
        <v>117.5</v>
      </c>
      <c r="E418" s="24">
        <v>118</v>
      </c>
      <c r="F418" s="24">
        <v>117.25</v>
      </c>
      <c r="G418" s="24">
        <v>117</v>
      </c>
      <c r="H418" s="24"/>
      <c r="I418" s="24"/>
      <c r="J418" s="24"/>
      <c r="K418" s="24"/>
      <c r="L418" s="24"/>
      <c r="M418" s="24"/>
      <c r="N418" s="79">
        <f>VLOOKUP(A418,Platts!B:C,2,TRUE)</f>
        <v>112.5</v>
      </c>
      <c r="O418" s="76">
        <f t="shared" si="6"/>
        <v>1.0444444444444445</v>
      </c>
      <c r="P418" s="9"/>
      <c r="Q418" s="35"/>
    </row>
    <row r="419" spans="1:17" outlineLevel="1" x14ac:dyDescent="0.2">
      <c r="A419" s="22">
        <f>Platts!B1037</f>
        <v>41191</v>
      </c>
      <c r="B419" s="24">
        <v>116.75</v>
      </c>
      <c r="C419" s="24">
        <v>117</v>
      </c>
      <c r="D419" s="24">
        <v>118</v>
      </c>
      <c r="E419" s="24">
        <v>118.25</v>
      </c>
      <c r="F419" s="24">
        <v>117.25</v>
      </c>
      <c r="G419" s="24">
        <v>117</v>
      </c>
      <c r="H419" s="24"/>
      <c r="I419" s="24"/>
      <c r="J419" s="24"/>
      <c r="K419" s="24"/>
      <c r="L419" s="24"/>
      <c r="M419" s="24"/>
      <c r="N419" s="79">
        <f>VLOOKUP(A419,Platts!B:C,2,TRUE)</f>
        <v>120.25</v>
      </c>
      <c r="O419" s="76">
        <f t="shared" si="6"/>
        <v>0.98128898128898134</v>
      </c>
      <c r="P419" s="9"/>
      <c r="Q419" s="35"/>
    </row>
    <row r="420" spans="1:17" outlineLevel="1" x14ac:dyDescent="0.2">
      <c r="A420" s="22">
        <f>Platts!B1038</f>
        <v>41192</v>
      </c>
      <c r="B420" s="24">
        <v>114.25</v>
      </c>
      <c r="C420" s="24">
        <v>114.25</v>
      </c>
      <c r="D420" s="24">
        <v>115.5</v>
      </c>
      <c r="E420" s="24">
        <v>116.25</v>
      </c>
      <c r="F420" s="24">
        <v>115</v>
      </c>
      <c r="G420" s="24">
        <v>114.5</v>
      </c>
      <c r="H420" s="24"/>
      <c r="I420" s="24"/>
      <c r="J420" s="24"/>
      <c r="K420" s="24"/>
      <c r="L420" s="24"/>
      <c r="M420" s="24"/>
      <c r="N420" s="79">
        <f>VLOOKUP(A420,Platts!B:C,2,TRUE)</f>
        <v>118.75</v>
      </c>
      <c r="O420" s="76">
        <f t="shared" si="6"/>
        <v>0.9726315789473684</v>
      </c>
      <c r="P420" s="9"/>
      <c r="Q420" s="35"/>
    </row>
    <row r="421" spans="1:17" outlineLevel="1" x14ac:dyDescent="0.2">
      <c r="A421" s="22">
        <f>Platts!B1039</f>
        <v>41194</v>
      </c>
      <c r="B421" s="24">
        <v>112.25</v>
      </c>
      <c r="C421" s="24">
        <v>112.25</v>
      </c>
      <c r="D421" s="24">
        <v>113.5</v>
      </c>
      <c r="E421" s="24">
        <v>113.5</v>
      </c>
      <c r="F421" s="24">
        <v>112.5</v>
      </c>
      <c r="G421" s="24">
        <v>112.5</v>
      </c>
      <c r="H421" s="24"/>
      <c r="I421" s="24"/>
      <c r="J421" s="24"/>
      <c r="K421" s="24"/>
      <c r="L421" s="24"/>
      <c r="M421" s="24"/>
      <c r="N421" s="79">
        <f>VLOOKUP(A421,Platts!B:C,2,TRUE)</f>
        <v>116</v>
      </c>
      <c r="O421" s="76">
        <f t="shared" si="6"/>
        <v>0.97844827586206895</v>
      </c>
      <c r="P421" s="9"/>
      <c r="Q421" s="35"/>
    </row>
    <row r="422" spans="1:17" outlineLevel="1" x14ac:dyDescent="0.2">
      <c r="A422" s="22">
        <f>Platts!B1040</f>
        <v>41197</v>
      </c>
      <c r="B422" s="24">
        <v>111</v>
      </c>
      <c r="C422" s="24">
        <v>111</v>
      </c>
      <c r="D422" s="24">
        <v>112.25</v>
      </c>
      <c r="E422" s="24">
        <v>112</v>
      </c>
      <c r="F422" s="24">
        <v>111</v>
      </c>
      <c r="G422" s="24">
        <v>111.5</v>
      </c>
      <c r="H422" s="24"/>
      <c r="I422" s="24"/>
      <c r="J422" s="24"/>
      <c r="K422" s="24"/>
      <c r="L422" s="24"/>
      <c r="M422" s="24"/>
      <c r="N422" s="79">
        <f>VLOOKUP(A422,Platts!B:C,2,TRUE)</f>
        <v>114.75</v>
      </c>
      <c r="O422" s="76">
        <f t="shared" si="6"/>
        <v>0.97821350762527237</v>
      </c>
      <c r="P422" s="9"/>
      <c r="Q422" s="35"/>
    </row>
    <row r="423" spans="1:17" outlineLevel="1" x14ac:dyDescent="0.2">
      <c r="A423" s="22">
        <f>Platts!B1041</f>
        <v>41198</v>
      </c>
      <c r="B423" s="24">
        <v>113.5</v>
      </c>
      <c r="C423" s="24">
        <v>113.5</v>
      </c>
      <c r="D423" s="24">
        <v>114.75</v>
      </c>
      <c r="E423" s="24">
        <v>114.5</v>
      </c>
      <c r="F423" s="24">
        <v>113.5</v>
      </c>
      <c r="G423" s="24">
        <v>114</v>
      </c>
      <c r="H423" s="24"/>
      <c r="I423" s="24"/>
      <c r="J423" s="24"/>
      <c r="K423" s="24"/>
      <c r="L423" s="24"/>
      <c r="M423" s="24"/>
      <c r="N423" s="79">
        <f>VLOOKUP(A423,Platts!B:C,2,TRUE)</f>
        <v>114.75</v>
      </c>
      <c r="O423" s="76">
        <f t="shared" si="6"/>
        <v>1</v>
      </c>
      <c r="P423" s="9"/>
      <c r="Q423" s="35"/>
    </row>
    <row r="424" spans="1:17" outlineLevel="1" x14ac:dyDescent="0.2">
      <c r="A424" s="22">
        <f>Platts!B1042</f>
        <v>41199</v>
      </c>
      <c r="B424" s="24">
        <v>115.5</v>
      </c>
      <c r="C424" s="24">
        <v>115.5</v>
      </c>
      <c r="D424" s="24">
        <v>116.75</v>
      </c>
      <c r="E424" s="24">
        <v>116.5</v>
      </c>
      <c r="F424" s="24">
        <v>115.5</v>
      </c>
      <c r="G424" s="24">
        <v>115.25</v>
      </c>
      <c r="H424" s="24"/>
      <c r="I424" s="24"/>
      <c r="J424" s="24"/>
      <c r="K424" s="24"/>
      <c r="L424" s="24"/>
      <c r="M424" s="24"/>
      <c r="N424" s="79">
        <f>VLOOKUP(A424,Platts!B:C,2,TRUE)</f>
        <v>116.5</v>
      </c>
      <c r="O424" s="76">
        <f t="shared" si="6"/>
        <v>1.002145922746781</v>
      </c>
      <c r="P424" s="9"/>
      <c r="Q424" s="35"/>
    </row>
    <row r="425" spans="1:17" outlineLevel="1" x14ac:dyDescent="0.2">
      <c r="A425" s="22">
        <f>Platts!B1043</f>
        <v>41200</v>
      </c>
      <c r="B425" s="24">
        <v>116</v>
      </c>
      <c r="C425" s="24">
        <v>116</v>
      </c>
      <c r="D425" s="24">
        <v>117</v>
      </c>
      <c r="E425" s="24">
        <v>116</v>
      </c>
      <c r="F425" s="24">
        <v>115.5</v>
      </c>
      <c r="G425" s="24">
        <v>115</v>
      </c>
      <c r="H425" s="24"/>
      <c r="I425" s="24"/>
      <c r="J425" s="24"/>
      <c r="K425" s="24"/>
      <c r="L425" s="24"/>
      <c r="M425" s="24"/>
      <c r="N425" s="79">
        <f>VLOOKUP(A425,Platts!B:C,2,TRUE)</f>
        <v>117</v>
      </c>
      <c r="O425" s="76">
        <f t="shared" si="6"/>
        <v>1</v>
      </c>
      <c r="P425" s="9"/>
      <c r="Q425" s="35"/>
    </row>
    <row r="426" spans="1:17" outlineLevel="1" x14ac:dyDescent="0.2">
      <c r="A426" s="22">
        <f>Platts!B1044</f>
        <v>41201</v>
      </c>
      <c r="B426" s="24">
        <v>115.25</v>
      </c>
      <c r="C426" s="24">
        <v>115.25</v>
      </c>
      <c r="D426" s="24">
        <v>116.25</v>
      </c>
      <c r="E426" s="24">
        <v>115.25</v>
      </c>
      <c r="F426" s="24">
        <v>114.75</v>
      </c>
      <c r="G426" s="24">
        <v>114.25</v>
      </c>
      <c r="H426" s="24"/>
      <c r="I426" s="24"/>
      <c r="J426" s="24"/>
      <c r="K426" s="24"/>
      <c r="L426" s="24"/>
      <c r="M426" s="24"/>
      <c r="N426" s="79">
        <f>VLOOKUP(A426,Platts!B:C,2,TRUE)</f>
        <v>117.5</v>
      </c>
      <c r="O426" s="76">
        <f t="shared" si="6"/>
        <v>0.98936170212765961</v>
      </c>
      <c r="P426" s="9"/>
      <c r="Q426" s="35"/>
    </row>
    <row r="427" spans="1:17" outlineLevel="1" x14ac:dyDescent="0.2">
      <c r="A427" s="22">
        <f>Platts!B1045</f>
        <v>41204</v>
      </c>
      <c r="B427" s="24">
        <v>118</v>
      </c>
      <c r="C427" s="24">
        <v>117</v>
      </c>
      <c r="D427" s="24">
        <v>118</v>
      </c>
      <c r="E427" s="24">
        <v>118</v>
      </c>
      <c r="F427" s="24">
        <v>117.25</v>
      </c>
      <c r="G427" s="24">
        <v>116.25</v>
      </c>
      <c r="H427" s="24"/>
      <c r="I427" s="24"/>
      <c r="J427" s="24"/>
      <c r="K427" s="24"/>
      <c r="L427" s="24"/>
      <c r="M427" s="24"/>
      <c r="N427" s="79">
        <f>VLOOKUP(A427,Platts!B:C,2,TRUE)</f>
        <v>118.5</v>
      </c>
      <c r="O427" s="76">
        <f t="shared" si="6"/>
        <v>0.99578059071729963</v>
      </c>
      <c r="P427" s="9"/>
      <c r="Q427" s="35"/>
    </row>
    <row r="428" spans="1:17" outlineLevel="1" x14ac:dyDescent="0.2">
      <c r="A428" s="22">
        <f>Platts!B1046</f>
        <v>41205</v>
      </c>
      <c r="B428" s="34">
        <v>118.75</v>
      </c>
      <c r="C428" s="34">
        <v>117.75</v>
      </c>
      <c r="D428" s="24">
        <v>118.25</v>
      </c>
      <c r="E428" s="24">
        <v>118.25</v>
      </c>
      <c r="F428" s="24">
        <v>117.5</v>
      </c>
      <c r="G428" s="24">
        <v>116.5</v>
      </c>
      <c r="H428" s="24"/>
      <c r="I428" s="24"/>
      <c r="J428" s="24"/>
      <c r="K428" s="24"/>
      <c r="L428" s="24"/>
      <c r="M428" s="24"/>
      <c r="N428" s="79">
        <f>VLOOKUP(A428,Platts!B:C,2,TRUE)</f>
        <v>120</v>
      </c>
      <c r="O428" s="76">
        <f t="shared" si="6"/>
        <v>0.98541666666666672</v>
      </c>
      <c r="P428" s="9"/>
      <c r="Q428" s="35"/>
    </row>
    <row r="429" spans="1:17" outlineLevel="1" x14ac:dyDescent="0.2">
      <c r="A429" s="22">
        <f>Platts!B1047</f>
        <v>41206</v>
      </c>
      <c r="B429" s="24">
        <v>119.25</v>
      </c>
      <c r="C429" s="24">
        <v>117.75</v>
      </c>
      <c r="D429" s="24">
        <v>117.75</v>
      </c>
      <c r="E429" s="24">
        <v>117.75</v>
      </c>
      <c r="F429" s="24">
        <v>116.5</v>
      </c>
      <c r="G429" s="24">
        <v>115.5</v>
      </c>
      <c r="H429" s="24"/>
      <c r="I429" s="24"/>
      <c r="J429" s="24"/>
      <c r="K429" s="24"/>
      <c r="L429" s="24"/>
      <c r="M429" s="24"/>
      <c r="N429" s="79">
        <f>VLOOKUP(A429,Platts!B:C,2,TRUE)</f>
        <v>120</v>
      </c>
      <c r="O429" s="76">
        <f t="shared" si="6"/>
        <v>0.98124999999999996</v>
      </c>
      <c r="P429" s="9"/>
      <c r="Q429" s="35"/>
    </row>
    <row r="430" spans="1:17" outlineLevel="1" x14ac:dyDescent="0.2">
      <c r="A430" s="22">
        <f>Platts!B1048</f>
        <v>41207</v>
      </c>
      <c r="B430" s="24">
        <v>119</v>
      </c>
      <c r="C430" s="24">
        <v>117.5</v>
      </c>
      <c r="D430" s="24">
        <v>117.5</v>
      </c>
      <c r="E430" s="24">
        <v>117.5</v>
      </c>
      <c r="F430" s="24">
        <v>116.25</v>
      </c>
      <c r="G430" s="24">
        <v>115.5</v>
      </c>
      <c r="H430" s="24"/>
      <c r="I430" s="24"/>
      <c r="J430" s="24"/>
      <c r="K430" s="24"/>
      <c r="L430" s="24"/>
      <c r="M430" s="24"/>
      <c r="N430" s="79">
        <f>VLOOKUP(A430,Platts!B:C,2,TRUE)</f>
        <v>120.5</v>
      </c>
      <c r="O430" s="76">
        <f t="shared" si="6"/>
        <v>0.975103734439834</v>
      </c>
      <c r="P430" s="9"/>
      <c r="Q430" s="35"/>
    </row>
    <row r="431" spans="1:17" outlineLevel="1" x14ac:dyDescent="0.2">
      <c r="A431" s="22">
        <f>Platts!B1049</f>
        <v>41208</v>
      </c>
      <c r="B431" s="24">
        <v>119</v>
      </c>
      <c r="C431" s="24">
        <v>117.5</v>
      </c>
      <c r="D431" s="24">
        <v>117.5</v>
      </c>
      <c r="E431" s="24">
        <v>117.5</v>
      </c>
      <c r="F431" s="24">
        <v>116.25</v>
      </c>
      <c r="G431" s="24">
        <v>115.5</v>
      </c>
      <c r="H431" s="24"/>
      <c r="I431" s="24"/>
      <c r="J431" s="24"/>
      <c r="K431" s="24"/>
      <c r="L431" s="24"/>
      <c r="M431" s="24"/>
      <c r="N431" s="79">
        <f>VLOOKUP(A431,Platts!B:C,2,TRUE)</f>
        <v>120.5</v>
      </c>
      <c r="O431" s="76">
        <f t="shared" si="6"/>
        <v>0.975103734439834</v>
      </c>
      <c r="P431" s="9"/>
      <c r="Q431" s="35"/>
    </row>
    <row r="432" spans="1:17" outlineLevel="1" x14ac:dyDescent="0.2">
      <c r="A432" s="22">
        <f>Platts!B1050</f>
        <v>41212</v>
      </c>
      <c r="B432" s="24">
        <v>117.75</v>
      </c>
      <c r="C432" s="24">
        <v>115.75</v>
      </c>
      <c r="D432" s="24">
        <v>115.5</v>
      </c>
      <c r="E432" s="24">
        <v>115.5</v>
      </c>
      <c r="F432" s="24">
        <v>114.75</v>
      </c>
      <c r="G432" s="24">
        <v>113.5</v>
      </c>
      <c r="H432" s="24"/>
      <c r="I432" s="24"/>
      <c r="J432" s="24"/>
      <c r="K432" s="24"/>
      <c r="L432" s="24"/>
      <c r="M432" s="24"/>
      <c r="N432" s="79">
        <f>VLOOKUP(A432,Platts!B:C,2,TRUE)</f>
        <v>121</v>
      </c>
      <c r="O432" s="76">
        <f t="shared" si="6"/>
        <v>0.95454545454545459</v>
      </c>
      <c r="P432" s="9"/>
      <c r="Q432" s="35"/>
    </row>
    <row r="433" spans="1:17" outlineLevel="1" x14ac:dyDescent="0.2">
      <c r="A433" s="22">
        <f>Platts!B1051</f>
        <v>41213</v>
      </c>
      <c r="B433" s="24">
        <v>117.25</v>
      </c>
      <c r="C433" s="24">
        <v>115</v>
      </c>
      <c r="D433" s="24">
        <v>114.75</v>
      </c>
      <c r="E433" s="24">
        <v>115.25</v>
      </c>
      <c r="F433" s="24">
        <v>114</v>
      </c>
      <c r="G433" s="24">
        <v>112.75</v>
      </c>
      <c r="H433" s="24"/>
      <c r="I433" s="24"/>
      <c r="J433" s="24"/>
      <c r="K433" s="24"/>
      <c r="L433" s="24"/>
      <c r="M433" s="24"/>
      <c r="N433" s="79">
        <f>VLOOKUP(A433,Platts!B:C,2,TRUE)</f>
        <v>121</v>
      </c>
      <c r="O433" s="76">
        <f t="shared" si="6"/>
        <v>0.94834710743801653</v>
      </c>
      <c r="P433" s="9"/>
      <c r="Q433" s="35"/>
    </row>
    <row r="434" spans="1:17" outlineLevel="1" x14ac:dyDescent="0.2">
      <c r="A434" s="22">
        <f>Platts!B1052</f>
        <v>41215</v>
      </c>
      <c r="B434" s="24">
        <v>117</v>
      </c>
      <c r="C434" s="24">
        <v>116.75</v>
      </c>
      <c r="D434" s="24">
        <v>116.5</v>
      </c>
      <c r="E434" s="24">
        <v>116.5</v>
      </c>
      <c r="F434" s="24">
        <v>115</v>
      </c>
      <c r="G434" s="24">
        <v>114.25</v>
      </c>
      <c r="H434" s="24"/>
      <c r="I434" s="24"/>
      <c r="J434" s="24"/>
      <c r="K434" s="24"/>
      <c r="L434" s="24"/>
      <c r="M434" s="24"/>
      <c r="N434" s="79">
        <f>VLOOKUP(A434,Platts!B:C,2,TRUE)</f>
        <v>122</v>
      </c>
      <c r="O434" s="76">
        <f t="shared" si="6"/>
        <v>0.95491803278688525</v>
      </c>
      <c r="P434" s="9"/>
      <c r="Q434" s="35"/>
    </row>
    <row r="435" spans="1:17" outlineLevel="1" x14ac:dyDescent="0.2">
      <c r="A435" s="22">
        <f>Platts!B1053</f>
        <v>41218</v>
      </c>
      <c r="B435" s="24">
        <v>116</v>
      </c>
      <c r="C435" s="24">
        <v>115.75</v>
      </c>
      <c r="D435" s="24">
        <v>115.5</v>
      </c>
      <c r="E435" s="24">
        <v>115.5</v>
      </c>
      <c r="F435" s="24">
        <v>114</v>
      </c>
      <c r="G435" s="24">
        <v>113.25</v>
      </c>
      <c r="H435" s="24"/>
      <c r="I435" s="24"/>
      <c r="J435" s="24"/>
      <c r="K435" s="24"/>
      <c r="L435" s="24"/>
      <c r="M435" s="24"/>
      <c r="N435" s="79">
        <f>VLOOKUP(A435,Platts!B:C,2,TRUE)</f>
        <v>122</v>
      </c>
      <c r="O435" s="76">
        <f t="shared" si="6"/>
        <v>0.94672131147540983</v>
      </c>
      <c r="P435" s="9"/>
      <c r="Q435" s="35"/>
    </row>
    <row r="436" spans="1:17" outlineLevel="1" x14ac:dyDescent="0.2">
      <c r="A436" s="22">
        <f>Platts!B1054</f>
        <v>41219</v>
      </c>
      <c r="B436" s="24">
        <v>117</v>
      </c>
      <c r="C436" s="24">
        <v>116.75</v>
      </c>
      <c r="D436" s="24">
        <v>116.75</v>
      </c>
      <c r="E436" s="24">
        <v>116.75</v>
      </c>
      <c r="F436" s="24">
        <v>115</v>
      </c>
      <c r="G436" s="24">
        <v>114</v>
      </c>
      <c r="H436" s="24"/>
      <c r="I436" s="24"/>
      <c r="J436" s="24"/>
      <c r="K436" s="24"/>
      <c r="L436" s="24"/>
      <c r="M436" s="24"/>
      <c r="N436" s="79">
        <f>VLOOKUP(A436,Platts!B:C,2,TRUE)</f>
        <v>121.75</v>
      </c>
      <c r="O436" s="76">
        <f t="shared" si="6"/>
        <v>0.95893223819301843</v>
      </c>
      <c r="P436" s="9"/>
      <c r="Q436" s="35"/>
    </row>
    <row r="437" spans="1:17" outlineLevel="1" x14ac:dyDescent="0.2">
      <c r="A437" s="22">
        <f>Platts!B1055</f>
        <v>41220</v>
      </c>
      <c r="B437" s="24">
        <v>118</v>
      </c>
      <c r="C437" s="24">
        <v>118</v>
      </c>
      <c r="D437" s="24">
        <v>118</v>
      </c>
      <c r="E437" s="24">
        <v>118</v>
      </c>
      <c r="F437" s="24">
        <v>116</v>
      </c>
      <c r="G437" s="24">
        <v>114.5</v>
      </c>
      <c r="H437" s="24"/>
      <c r="I437" s="24"/>
      <c r="J437" s="24"/>
      <c r="K437" s="24"/>
      <c r="L437" s="24"/>
      <c r="M437" s="24"/>
      <c r="N437" s="79">
        <f>VLOOKUP(A437,Platts!B:C,2,TRUE)</f>
        <v>123</v>
      </c>
      <c r="O437" s="76">
        <f t="shared" si="6"/>
        <v>0.95934959349593496</v>
      </c>
      <c r="P437" s="9"/>
      <c r="Q437" s="35"/>
    </row>
    <row r="438" spans="1:17" outlineLevel="1" x14ac:dyDescent="0.2">
      <c r="A438" s="22">
        <f>Platts!B1056</f>
        <v>41221</v>
      </c>
      <c r="B438" s="24">
        <v>117.5</v>
      </c>
      <c r="C438" s="24">
        <v>117.25</v>
      </c>
      <c r="D438" s="24">
        <v>117</v>
      </c>
      <c r="E438" s="24">
        <v>117</v>
      </c>
      <c r="F438" s="24">
        <v>115.25</v>
      </c>
      <c r="G438" s="24">
        <v>114</v>
      </c>
      <c r="H438" s="24"/>
      <c r="I438" s="24"/>
      <c r="J438" s="24"/>
      <c r="K438" s="24"/>
      <c r="L438" s="24"/>
      <c r="M438" s="24"/>
      <c r="N438" s="79">
        <f>VLOOKUP(A438,Platts!B:C,2,TRUE)</f>
        <v>122.75</v>
      </c>
      <c r="O438" s="76">
        <f t="shared" si="6"/>
        <v>0.95315682281059066</v>
      </c>
      <c r="P438" s="9"/>
      <c r="Q438" s="35"/>
    </row>
    <row r="439" spans="1:17" outlineLevel="1" x14ac:dyDescent="0.2">
      <c r="A439" s="22">
        <f>Platts!B1057</f>
        <v>41222</v>
      </c>
      <c r="B439" s="24">
        <v>118.75</v>
      </c>
      <c r="C439" s="24">
        <v>118.5</v>
      </c>
      <c r="D439" s="24">
        <v>118.25</v>
      </c>
      <c r="E439" s="24">
        <v>118.25</v>
      </c>
      <c r="F439" s="24">
        <v>116.5</v>
      </c>
      <c r="G439" s="24">
        <v>114.25</v>
      </c>
      <c r="H439" s="24"/>
      <c r="I439" s="24"/>
      <c r="J439" s="24"/>
      <c r="K439" s="24"/>
      <c r="L439" s="24"/>
      <c r="M439" s="24"/>
      <c r="N439" s="79">
        <f>VLOOKUP(A439,Platts!B:C,2,TRUE)</f>
        <v>123.75</v>
      </c>
      <c r="O439" s="76">
        <f t="shared" si="6"/>
        <v>0.9555555555555556</v>
      </c>
      <c r="P439" s="9"/>
      <c r="Q439" s="35"/>
    </row>
    <row r="440" spans="1:17" outlineLevel="1" x14ac:dyDescent="0.2">
      <c r="A440" s="22">
        <f>Platts!B1058</f>
        <v>41225</v>
      </c>
      <c r="B440" s="24">
        <v>120</v>
      </c>
      <c r="C440" s="24">
        <v>119.75</v>
      </c>
      <c r="D440" s="24">
        <v>119.75</v>
      </c>
      <c r="E440" s="24">
        <v>119.75</v>
      </c>
      <c r="F440" s="24">
        <v>117.75</v>
      </c>
      <c r="G440" s="24">
        <v>115.5</v>
      </c>
      <c r="H440" s="24"/>
      <c r="I440" s="24"/>
      <c r="J440" s="24"/>
      <c r="K440" s="24"/>
      <c r="L440" s="24"/>
      <c r="M440" s="24"/>
      <c r="N440" s="79">
        <f>VLOOKUP(A440,Platts!B:C,2,TRUE)</f>
        <v>124.25</v>
      </c>
      <c r="O440" s="76">
        <f t="shared" si="6"/>
        <v>0.96378269617706236</v>
      </c>
      <c r="P440" s="9"/>
      <c r="Q440" s="35"/>
    </row>
    <row r="441" spans="1:17" outlineLevel="1" x14ac:dyDescent="0.2">
      <c r="A441" s="22">
        <f>Platts!B1059</f>
        <v>41226</v>
      </c>
      <c r="B441" s="24">
        <v>120</v>
      </c>
      <c r="C441" s="24">
        <v>119.75</v>
      </c>
      <c r="D441" s="24">
        <v>119.75</v>
      </c>
      <c r="E441" s="24">
        <v>119.75</v>
      </c>
      <c r="F441" s="24">
        <v>117.75</v>
      </c>
      <c r="G441" s="24">
        <v>115.5</v>
      </c>
      <c r="H441" s="24"/>
      <c r="I441" s="24"/>
      <c r="J441" s="24"/>
      <c r="K441" s="24"/>
      <c r="L441" s="24"/>
      <c r="M441" s="24"/>
      <c r="N441" s="79">
        <f>VLOOKUP(A441,Platts!B:C,2,TRUE)</f>
        <v>124.25</v>
      </c>
      <c r="O441" s="76">
        <f t="shared" si="6"/>
        <v>0.96378269617706236</v>
      </c>
      <c r="P441" s="9"/>
      <c r="Q441" s="35"/>
    </row>
    <row r="442" spans="1:17" outlineLevel="1" x14ac:dyDescent="0.2">
      <c r="A442" s="22">
        <f>Platts!B1060</f>
        <v>41228</v>
      </c>
      <c r="B442" s="24">
        <v>119.25</v>
      </c>
      <c r="C442" s="24">
        <v>118.75</v>
      </c>
      <c r="D442" s="24">
        <v>118.25</v>
      </c>
      <c r="E442" s="24">
        <v>118.25</v>
      </c>
      <c r="F442" s="24">
        <v>116.75</v>
      </c>
      <c r="G442" s="24">
        <v>115</v>
      </c>
      <c r="H442" s="24"/>
      <c r="I442" s="24"/>
      <c r="J442" s="24"/>
      <c r="K442" s="24"/>
      <c r="L442" s="24"/>
      <c r="M442" s="24"/>
      <c r="N442" s="79">
        <f>VLOOKUP(A442,Platts!B:C,2,TRUE)</f>
        <v>124</v>
      </c>
      <c r="O442" s="76">
        <f t="shared" si="6"/>
        <v>0.9536290322580645</v>
      </c>
      <c r="P442" s="9"/>
      <c r="Q442" s="35"/>
    </row>
    <row r="443" spans="1:17" outlineLevel="1" x14ac:dyDescent="0.2">
      <c r="A443" s="22">
        <f>Platts!B1061</f>
        <v>41233</v>
      </c>
      <c r="B443" s="24">
        <v>116</v>
      </c>
      <c r="C443" s="24">
        <v>115.5</v>
      </c>
      <c r="D443" s="24">
        <v>115</v>
      </c>
      <c r="E443" s="24">
        <v>115</v>
      </c>
      <c r="F443" s="24">
        <v>114</v>
      </c>
      <c r="G443" s="24">
        <v>112.75</v>
      </c>
      <c r="H443" s="24"/>
      <c r="I443" s="24"/>
      <c r="J443" s="24"/>
      <c r="K443" s="24"/>
      <c r="L443" s="24"/>
      <c r="M443" s="24"/>
      <c r="N443" s="79">
        <f>VLOOKUP(A443,Platts!B:C,2,TRUE)</f>
        <v>121.5</v>
      </c>
      <c r="O443" s="76">
        <f t="shared" si="6"/>
        <v>0.94650205761316875</v>
      </c>
      <c r="P443" s="9"/>
      <c r="Q443" s="35"/>
    </row>
    <row r="444" spans="1:17" outlineLevel="1" x14ac:dyDescent="0.2">
      <c r="A444" s="22">
        <f>Platts!B1062</f>
        <v>41234</v>
      </c>
      <c r="B444" s="24">
        <v>116.75</v>
      </c>
      <c r="C444" s="24">
        <v>116.25</v>
      </c>
      <c r="D444" s="24">
        <v>115.75</v>
      </c>
      <c r="E444" s="24">
        <v>116</v>
      </c>
      <c r="F444" s="24">
        <v>114.5</v>
      </c>
      <c r="G444" s="24">
        <v>112.75</v>
      </c>
      <c r="H444" s="24"/>
      <c r="I444" s="24"/>
      <c r="J444" s="24"/>
      <c r="K444" s="24"/>
      <c r="L444" s="24"/>
      <c r="M444" s="24"/>
      <c r="N444" s="79">
        <f>VLOOKUP(A444,Platts!B:C,2,TRUE)</f>
        <v>121</v>
      </c>
      <c r="O444" s="76">
        <f t="shared" si="6"/>
        <v>0.95661157024793386</v>
      </c>
      <c r="P444" s="9"/>
      <c r="Q444" s="35"/>
    </row>
    <row r="445" spans="1:17" outlineLevel="1" x14ac:dyDescent="0.2">
      <c r="A445" s="22">
        <f>Platts!B1063</f>
        <v>41239</v>
      </c>
      <c r="B445" s="24">
        <v>116.5</v>
      </c>
      <c r="C445" s="24">
        <v>115.75</v>
      </c>
      <c r="D445" s="24">
        <v>115.25</v>
      </c>
      <c r="E445" s="24">
        <v>115</v>
      </c>
      <c r="F445" s="24">
        <v>113.5</v>
      </c>
      <c r="G445" s="24">
        <v>112</v>
      </c>
      <c r="H445" s="24"/>
      <c r="I445" s="24"/>
      <c r="J445" s="24"/>
      <c r="K445" s="24"/>
      <c r="L445" s="24"/>
      <c r="M445" s="24"/>
      <c r="N445" s="79">
        <f>VLOOKUP(A445,Platts!B:C,2,TRUE)</f>
        <v>119.5</v>
      </c>
      <c r="O445" s="76">
        <f t="shared" si="6"/>
        <v>0.96443514644351469</v>
      </c>
      <c r="P445" s="9"/>
      <c r="Q445" s="35"/>
    </row>
    <row r="446" spans="1:17" outlineLevel="1" x14ac:dyDescent="0.2">
      <c r="A446" s="22">
        <f>Platts!B1064</f>
        <v>41240</v>
      </c>
      <c r="B446" s="24">
        <v>115.75</v>
      </c>
      <c r="C446" s="24">
        <v>115.5</v>
      </c>
      <c r="D446" s="24">
        <v>115.25</v>
      </c>
      <c r="E446" s="24">
        <v>115.25</v>
      </c>
      <c r="F446" s="24">
        <v>113.75</v>
      </c>
      <c r="G446" s="24">
        <v>112</v>
      </c>
      <c r="H446" s="24"/>
      <c r="I446" s="24"/>
      <c r="J446" s="24"/>
      <c r="K446" s="24"/>
      <c r="L446" s="24"/>
      <c r="M446" s="24"/>
      <c r="N446" s="79">
        <f>VLOOKUP(A446,Platts!B:C,2,TRUE)</f>
        <v>119</v>
      </c>
      <c r="O446" s="76">
        <f t="shared" si="6"/>
        <v>0.96848739495798319</v>
      </c>
      <c r="P446" s="9"/>
      <c r="Q446" s="35"/>
    </row>
    <row r="447" spans="1:17" outlineLevel="1" x14ac:dyDescent="0.2">
      <c r="A447" s="22">
        <f>Platts!B1065</f>
        <v>41241</v>
      </c>
      <c r="B447" s="24">
        <v>114.75</v>
      </c>
      <c r="C447" s="24">
        <v>114</v>
      </c>
      <c r="D447" s="24">
        <v>114</v>
      </c>
      <c r="E447" s="24">
        <v>114</v>
      </c>
      <c r="F447" s="24">
        <v>113</v>
      </c>
      <c r="G447" s="24">
        <v>110.75</v>
      </c>
      <c r="H447" s="24"/>
      <c r="I447" s="24"/>
      <c r="J447" s="24"/>
      <c r="K447" s="24"/>
      <c r="L447" s="24"/>
      <c r="M447" s="24"/>
      <c r="N447" s="79">
        <f>VLOOKUP(A447,Platts!B:C,2,TRUE)</f>
        <v>118.25</v>
      </c>
      <c r="O447" s="76">
        <f t="shared" si="6"/>
        <v>0.96405919661733619</v>
      </c>
      <c r="P447" s="9"/>
      <c r="Q447" s="35"/>
    </row>
    <row r="448" spans="1:17" outlineLevel="1" x14ac:dyDescent="0.2">
      <c r="A448" s="22">
        <f>Platts!B1066</f>
        <v>41242</v>
      </c>
      <c r="B448" s="24">
        <v>114</v>
      </c>
      <c r="C448" s="24">
        <v>113.25</v>
      </c>
      <c r="D448" s="24">
        <v>113.25</v>
      </c>
      <c r="E448" s="24">
        <v>113.25</v>
      </c>
      <c r="F448" s="24">
        <v>112.75</v>
      </c>
      <c r="G448" s="24">
        <v>110</v>
      </c>
      <c r="H448" s="24"/>
      <c r="I448" s="24"/>
      <c r="J448" s="24"/>
      <c r="K448" s="24"/>
      <c r="L448" s="24"/>
      <c r="M448" s="24"/>
      <c r="N448" s="79">
        <f>VLOOKUP(A448,Platts!B:C,2,TRUE)</f>
        <v>118</v>
      </c>
      <c r="O448" s="76">
        <f t="shared" si="6"/>
        <v>0.9597457627118644</v>
      </c>
      <c r="P448" s="9"/>
      <c r="Q448" s="35"/>
    </row>
    <row r="449" spans="1:17" outlineLevel="1" x14ac:dyDescent="0.2">
      <c r="A449" s="22">
        <f>Platts!B1067</f>
        <v>41243</v>
      </c>
      <c r="B449" s="24">
        <v>113.5</v>
      </c>
      <c r="C449" s="24">
        <v>113</v>
      </c>
      <c r="D449" s="24">
        <v>113.25</v>
      </c>
      <c r="E449" s="24">
        <v>113</v>
      </c>
      <c r="F449" s="24">
        <v>112.25</v>
      </c>
      <c r="G449" s="24">
        <v>109.75</v>
      </c>
      <c r="H449" s="24"/>
      <c r="I449" s="24"/>
      <c r="J449" s="24"/>
      <c r="K449" s="24"/>
      <c r="L449" s="24"/>
      <c r="M449" s="24"/>
      <c r="N449" s="79">
        <f>VLOOKUP(A449,Platts!B:C,2,TRUE)</f>
        <v>118</v>
      </c>
      <c r="O449" s="76">
        <f t="shared" si="6"/>
        <v>0.9597457627118644</v>
      </c>
      <c r="P449" s="9"/>
      <c r="Q449" s="35"/>
    </row>
    <row r="450" spans="1:17" outlineLevel="1" x14ac:dyDescent="0.2">
      <c r="A450" s="22">
        <f>Platts!B1068</f>
        <v>41247</v>
      </c>
      <c r="B450" s="24">
        <v>116.5</v>
      </c>
      <c r="C450" s="24">
        <v>116.5</v>
      </c>
      <c r="D450" s="24">
        <v>116.5</v>
      </c>
      <c r="E450" s="24">
        <v>116.5</v>
      </c>
      <c r="F450" s="24">
        <v>115.5</v>
      </c>
      <c r="G450" s="24">
        <v>112.5</v>
      </c>
      <c r="H450" s="24"/>
      <c r="I450" s="24"/>
      <c r="J450" s="24"/>
      <c r="K450" s="24"/>
      <c r="L450" s="24"/>
      <c r="M450" s="24"/>
      <c r="N450" s="79">
        <f>VLOOKUP(A450,Platts!B:C,2,TRUE)</f>
        <v>118.5</v>
      </c>
      <c r="O450" s="76">
        <f t="shared" ref="O450:O513" si="7">+D450/N450</f>
        <v>0.9831223628691983</v>
      </c>
      <c r="P450" s="9"/>
      <c r="Q450" s="35"/>
    </row>
    <row r="451" spans="1:17" outlineLevel="1" x14ac:dyDescent="0.2">
      <c r="A451" s="22">
        <f>Platts!B1069</f>
        <v>41248</v>
      </c>
      <c r="B451" s="24">
        <v>119.5</v>
      </c>
      <c r="C451" s="24">
        <v>119.5</v>
      </c>
      <c r="D451" s="24">
        <v>119.5</v>
      </c>
      <c r="E451" s="24">
        <v>119.5</v>
      </c>
      <c r="F451" s="24">
        <v>118</v>
      </c>
      <c r="G451" s="24">
        <v>114.75</v>
      </c>
      <c r="H451" s="24"/>
      <c r="I451" s="24"/>
      <c r="J451" s="24"/>
      <c r="K451" s="24"/>
      <c r="L451" s="24"/>
      <c r="M451" s="24"/>
      <c r="N451" s="79">
        <f>VLOOKUP(A451,Platts!B:C,2,TRUE)</f>
        <v>119.5</v>
      </c>
      <c r="O451" s="76">
        <f t="shared" si="7"/>
        <v>1</v>
      </c>
      <c r="P451" s="9"/>
      <c r="Q451" s="35"/>
    </row>
    <row r="452" spans="1:17" outlineLevel="1" x14ac:dyDescent="0.2">
      <c r="A452" s="22">
        <f>Platts!B1070</f>
        <v>41249</v>
      </c>
      <c r="B452" s="24">
        <v>119</v>
      </c>
      <c r="C452" s="24">
        <v>119</v>
      </c>
      <c r="D452" s="24">
        <v>119</v>
      </c>
      <c r="E452" s="24">
        <v>119</v>
      </c>
      <c r="F452" s="24">
        <v>117.75</v>
      </c>
      <c r="G452" s="24">
        <v>114.5</v>
      </c>
      <c r="H452" s="24"/>
      <c r="I452" s="24"/>
      <c r="J452" s="24"/>
      <c r="K452" s="24"/>
      <c r="L452" s="24"/>
      <c r="M452" s="24"/>
      <c r="N452" s="79">
        <f>VLOOKUP(A452,Platts!B:C,2,TRUE)</f>
        <v>122</v>
      </c>
      <c r="O452" s="76">
        <f t="shared" si="7"/>
        <v>0.97540983606557374</v>
      </c>
      <c r="P452" s="9"/>
      <c r="Q452" s="35"/>
    </row>
    <row r="453" spans="1:17" outlineLevel="1" x14ac:dyDescent="0.2">
      <c r="A453" s="22">
        <f>Platts!B1071</f>
        <v>41250</v>
      </c>
      <c r="B453" s="24">
        <v>121.5</v>
      </c>
      <c r="C453" s="24">
        <v>121</v>
      </c>
      <c r="D453" s="24">
        <v>122</v>
      </c>
      <c r="E453" s="24">
        <v>121.5</v>
      </c>
      <c r="F453" s="24">
        <v>119.25</v>
      </c>
      <c r="G453" s="24">
        <v>116</v>
      </c>
      <c r="H453" s="24"/>
      <c r="I453" s="24"/>
      <c r="J453" s="24"/>
      <c r="K453" s="24"/>
      <c r="L453" s="24"/>
      <c r="M453" s="24"/>
      <c r="N453" s="79">
        <f>VLOOKUP(A453,Platts!B:C,2,TRUE)</f>
        <v>122.25</v>
      </c>
      <c r="O453" s="76">
        <f t="shared" si="7"/>
        <v>0.99795501022494892</v>
      </c>
      <c r="P453" s="9"/>
      <c r="Q453" s="35"/>
    </row>
    <row r="454" spans="1:17" outlineLevel="1" x14ac:dyDescent="0.2">
      <c r="A454" s="22">
        <f>Platts!B1072</f>
        <v>41253</v>
      </c>
      <c r="B454" s="24">
        <v>124.75</v>
      </c>
      <c r="C454" s="24">
        <v>124.5</v>
      </c>
      <c r="D454" s="24">
        <v>123.5</v>
      </c>
      <c r="E454" s="24">
        <v>124.25</v>
      </c>
      <c r="F454" s="24">
        <v>120.5</v>
      </c>
      <c r="G454" s="24">
        <v>117.5</v>
      </c>
      <c r="H454" s="24"/>
      <c r="I454" s="24"/>
      <c r="J454" s="24"/>
      <c r="K454" s="24"/>
      <c r="L454" s="24"/>
      <c r="M454" s="24"/>
      <c r="N454" s="79">
        <f>VLOOKUP(A454,Platts!B:C,2,TRUE)</f>
        <v>124.75</v>
      </c>
      <c r="O454" s="76">
        <f t="shared" si="7"/>
        <v>0.98997995991983967</v>
      </c>
      <c r="P454" s="9"/>
      <c r="Q454" s="35"/>
    </row>
    <row r="455" spans="1:17" outlineLevel="1" x14ac:dyDescent="0.2">
      <c r="A455" s="22">
        <f>Platts!B1073</f>
        <v>41254</v>
      </c>
      <c r="B455" s="24">
        <v>123</v>
      </c>
      <c r="C455" s="24">
        <v>122.25</v>
      </c>
      <c r="D455" s="24">
        <v>121.5</v>
      </c>
      <c r="E455" s="24">
        <v>122.25</v>
      </c>
      <c r="F455" s="24">
        <v>119</v>
      </c>
      <c r="G455" s="24">
        <v>116.25</v>
      </c>
      <c r="H455" s="24"/>
      <c r="I455" s="24"/>
      <c r="J455" s="24"/>
      <c r="K455" s="24"/>
      <c r="L455" s="24"/>
      <c r="M455" s="24"/>
      <c r="N455" s="79">
        <f>VLOOKUP(A455,Platts!B:C,2,TRUE)</f>
        <v>124.75</v>
      </c>
      <c r="O455" s="76">
        <f t="shared" si="7"/>
        <v>0.97394789579158314</v>
      </c>
      <c r="P455" s="9"/>
      <c r="Q455" s="35"/>
    </row>
    <row r="456" spans="1:17" outlineLevel="1" x14ac:dyDescent="0.2">
      <c r="A456" s="22">
        <f>Platts!B1074</f>
        <v>41255</v>
      </c>
      <c r="B456" s="24">
        <v>124</v>
      </c>
      <c r="C456" s="24">
        <v>123</v>
      </c>
      <c r="D456" s="24">
        <v>122</v>
      </c>
      <c r="E456" s="24">
        <v>123</v>
      </c>
      <c r="F456" s="24">
        <v>119.5</v>
      </c>
      <c r="G456" s="24">
        <v>117</v>
      </c>
      <c r="H456" s="24"/>
      <c r="I456" s="24"/>
      <c r="J456" s="24"/>
      <c r="K456" s="24"/>
      <c r="L456" s="24"/>
      <c r="M456" s="24"/>
      <c r="N456" s="79">
        <f>VLOOKUP(A456,Platts!B:C,2,TRUE)</f>
        <v>124.5</v>
      </c>
      <c r="O456" s="76">
        <f t="shared" si="7"/>
        <v>0.97991967871485941</v>
      </c>
      <c r="P456" s="9"/>
      <c r="Q456" s="35"/>
    </row>
    <row r="457" spans="1:17" outlineLevel="1" x14ac:dyDescent="0.2">
      <c r="A457" s="22">
        <f>Platts!B1075</f>
        <v>41256</v>
      </c>
      <c r="B457" s="24">
        <v>126.5</v>
      </c>
      <c r="C457" s="24">
        <v>125.5</v>
      </c>
      <c r="D457" s="24">
        <v>124.5</v>
      </c>
      <c r="E457" s="24">
        <v>125.5</v>
      </c>
      <c r="F457" s="24">
        <v>121.5</v>
      </c>
      <c r="G457" s="24">
        <v>119</v>
      </c>
      <c r="H457" s="24"/>
      <c r="I457" s="24"/>
      <c r="J457" s="24"/>
      <c r="K457" s="24"/>
      <c r="L457" s="24"/>
      <c r="M457" s="24"/>
      <c r="N457" s="79">
        <f>VLOOKUP(A457,Platts!B:C,2,TRUE)</f>
        <v>127.75</v>
      </c>
      <c r="O457" s="76">
        <f t="shared" si="7"/>
        <v>0.97455968688845396</v>
      </c>
      <c r="P457" s="9"/>
      <c r="Q457" s="35"/>
    </row>
    <row r="458" spans="1:17" outlineLevel="1" x14ac:dyDescent="0.2">
      <c r="A458" s="22">
        <f>Platts!B1076</f>
        <v>41257</v>
      </c>
      <c r="B458" s="24">
        <v>129.5</v>
      </c>
      <c r="C458" s="24">
        <v>128.25</v>
      </c>
      <c r="D458" s="24">
        <v>127</v>
      </c>
      <c r="E458" s="24">
        <v>128.25</v>
      </c>
      <c r="F458" s="24">
        <v>124.25</v>
      </c>
      <c r="G458" s="24">
        <v>121.5</v>
      </c>
      <c r="H458" s="24"/>
      <c r="I458" s="24"/>
      <c r="J458" s="24"/>
      <c r="K458" s="24"/>
      <c r="L458" s="24"/>
      <c r="M458" s="24"/>
      <c r="N458" s="79">
        <f>VLOOKUP(A458,Platts!B:C,2,TRUE)</f>
        <v>131</v>
      </c>
      <c r="O458" s="76">
        <f t="shared" si="7"/>
        <v>0.96946564885496178</v>
      </c>
      <c r="P458" s="9"/>
      <c r="Q458" s="35"/>
    </row>
    <row r="459" spans="1:17" outlineLevel="1" x14ac:dyDescent="0.2">
      <c r="A459" s="22">
        <f>Platts!B1077</f>
        <v>41260</v>
      </c>
      <c r="B459" s="24">
        <v>133.75</v>
      </c>
      <c r="C459" s="24">
        <v>131.5</v>
      </c>
      <c r="D459" s="24">
        <v>130.75</v>
      </c>
      <c r="E459" s="24">
        <v>132</v>
      </c>
      <c r="F459" s="24">
        <v>127.5</v>
      </c>
      <c r="G459" s="24">
        <v>123.75</v>
      </c>
      <c r="H459" s="24"/>
      <c r="I459" s="24"/>
      <c r="J459" s="24"/>
      <c r="K459" s="24"/>
      <c r="L459" s="24"/>
      <c r="M459" s="24"/>
      <c r="N459" s="79">
        <f>VLOOKUP(A459,Platts!B:C,2,TRUE)</f>
        <v>132.75</v>
      </c>
      <c r="O459" s="76">
        <f t="shared" si="7"/>
        <v>0.98493408662900184</v>
      </c>
      <c r="P459" s="9"/>
      <c r="Q459" s="35"/>
    </row>
    <row r="460" spans="1:17" outlineLevel="1" x14ac:dyDescent="0.2">
      <c r="A460" s="22">
        <f>Platts!B1078</f>
        <v>41261</v>
      </c>
      <c r="B460" s="24">
        <v>132</v>
      </c>
      <c r="C460" s="24">
        <v>130.75</v>
      </c>
      <c r="D460" s="24">
        <v>130.25</v>
      </c>
      <c r="E460" s="24">
        <v>131</v>
      </c>
      <c r="F460" s="24">
        <v>127.25</v>
      </c>
      <c r="G460" s="24">
        <v>123.75</v>
      </c>
      <c r="H460" s="24"/>
      <c r="I460" s="24"/>
      <c r="J460" s="24"/>
      <c r="K460" s="24"/>
      <c r="L460" s="24"/>
      <c r="M460" s="24"/>
      <c r="N460" s="79">
        <f>VLOOKUP(A460,Platts!B:C,2,TRUE)</f>
        <v>133.5</v>
      </c>
      <c r="O460" s="76">
        <f t="shared" si="7"/>
        <v>0.97565543071161054</v>
      </c>
      <c r="P460" s="9"/>
      <c r="Q460" s="35"/>
    </row>
    <row r="461" spans="1:17" outlineLevel="1" x14ac:dyDescent="0.2">
      <c r="A461" s="22">
        <f>Platts!B1079</f>
        <v>41262</v>
      </c>
      <c r="B461" s="24">
        <v>134</v>
      </c>
      <c r="C461" s="24">
        <v>132.5</v>
      </c>
      <c r="D461" s="24">
        <v>131.75</v>
      </c>
      <c r="E461" s="24">
        <v>132.75</v>
      </c>
      <c r="F461" s="24">
        <v>128.25</v>
      </c>
      <c r="G461" s="24">
        <v>124.75</v>
      </c>
      <c r="H461" s="24"/>
      <c r="I461" s="24"/>
      <c r="J461" s="24"/>
      <c r="K461" s="24"/>
      <c r="L461" s="24"/>
      <c r="M461" s="24"/>
      <c r="N461" s="79">
        <f>VLOOKUP(A461,Platts!B:C,2,TRUE)</f>
        <v>137.25</v>
      </c>
      <c r="O461" s="76">
        <f t="shared" si="7"/>
        <v>0.95992714025500914</v>
      </c>
      <c r="P461" s="9"/>
      <c r="Q461" s="35"/>
    </row>
    <row r="462" spans="1:17" outlineLevel="1" x14ac:dyDescent="0.2">
      <c r="A462" s="22">
        <f>Platts!B1080</f>
        <v>41267</v>
      </c>
      <c r="B462" s="24">
        <v>133.75</v>
      </c>
      <c r="C462" s="24">
        <v>131.5</v>
      </c>
      <c r="D462" s="24">
        <v>130.5</v>
      </c>
      <c r="E462" s="24">
        <v>131.9</v>
      </c>
      <c r="F462" s="24">
        <v>127.75</v>
      </c>
      <c r="G462" s="24">
        <v>124</v>
      </c>
      <c r="H462" s="24"/>
      <c r="I462" s="24"/>
      <c r="J462" s="24"/>
      <c r="K462" s="24"/>
      <c r="L462" s="24"/>
      <c r="M462" s="24"/>
      <c r="N462" s="79">
        <f>VLOOKUP(A462,Platts!B:C,2,TRUE)</f>
        <v>137.25</v>
      </c>
      <c r="O462" s="76">
        <f t="shared" si="7"/>
        <v>0.95081967213114749</v>
      </c>
      <c r="P462" s="9"/>
      <c r="Q462" s="35"/>
    </row>
    <row r="463" spans="1:17" outlineLevel="1" x14ac:dyDescent="0.2">
      <c r="A463" s="22">
        <f>Platts!B1081</f>
        <v>41269</v>
      </c>
      <c r="B463" s="24">
        <v>139.5</v>
      </c>
      <c r="C463" s="24">
        <v>136.5</v>
      </c>
      <c r="D463" s="24">
        <v>135</v>
      </c>
      <c r="E463" s="24">
        <v>137</v>
      </c>
      <c r="F463" s="24">
        <v>132.75</v>
      </c>
      <c r="G463" s="24">
        <v>129</v>
      </c>
      <c r="H463" s="24"/>
      <c r="I463" s="24"/>
      <c r="J463" s="24"/>
      <c r="K463" s="24"/>
      <c r="L463" s="24"/>
      <c r="M463" s="24"/>
      <c r="N463" s="79">
        <f>VLOOKUP(A463,Platts!B:C,2,TRUE)</f>
        <v>139.75</v>
      </c>
      <c r="O463" s="76">
        <f t="shared" si="7"/>
        <v>0.96601073345259392</v>
      </c>
      <c r="P463" s="9"/>
      <c r="Q463" s="35"/>
    </row>
    <row r="464" spans="1:17" outlineLevel="1" x14ac:dyDescent="0.2">
      <c r="A464" s="22">
        <f>Platts!B1082</f>
        <v>41270</v>
      </c>
      <c r="B464" s="24">
        <v>139.5</v>
      </c>
      <c r="C464" s="24">
        <v>137.5</v>
      </c>
      <c r="D464" s="24">
        <v>135.5</v>
      </c>
      <c r="E464" s="24">
        <v>137.5</v>
      </c>
      <c r="F464" s="24">
        <v>131.5</v>
      </c>
      <c r="G464" s="24">
        <v>128</v>
      </c>
      <c r="H464" s="24"/>
      <c r="I464" s="24"/>
      <c r="J464" s="24"/>
      <c r="K464" s="24"/>
      <c r="L464" s="24"/>
      <c r="M464" s="24"/>
      <c r="N464" s="79">
        <f>VLOOKUP(A464,Platts!B:C,2,TRUE)</f>
        <v>140.75</v>
      </c>
      <c r="O464" s="76">
        <f t="shared" si="7"/>
        <v>0.96269982238010654</v>
      </c>
      <c r="P464" s="9"/>
      <c r="Q464" s="35"/>
    </row>
    <row r="465" spans="1:20" outlineLevel="1" x14ac:dyDescent="0.2">
      <c r="A465" s="22">
        <f>Platts!B1083</f>
        <v>41274</v>
      </c>
      <c r="B465" s="24">
        <v>144.5</v>
      </c>
      <c r="C465" s="24">
        <v>141.5</v>
      </c>
      <c r="D465" s="24">
        <v>139.5</v>
      </c>
      <c r="E465" s="24">
        <v>141.75</v>
      </c>
      <c r="F465" s="24">
        <v>134.25</v>
      </c>
      <c r="G465" s="24">
        <v>132.25</v>
      </c>
      <c r="H465" s="24"/>
      <c r="I465" s="24"/>
      <c r="J465" s="24"/>
      <c r="K465" s="24"/>
      <c r="L465" s="24"/>
      <c r="M465" s="24"/>
      <c r="N465" s="79">
        <f>VLOOKUP(A465,Platts!B:C,2,TRUE)</f>
        <v>144.5</v>
      </c>
      <c r="O465" s="76">
        <f t="shared" si="7"/>
        <v>0.96539792387543255</v>
      </c>
      <c r="P465" s="9"/>
      <c r="Q465" s="35"/>
      <c r="R465" s="80"/>
      <c r="S465" s="25"/>
      <c r="T465" s="80"/>
    </row>
    <row r="466" spans="1:20" outlineLevel="1" x14ac:dyDescent="0.2">
      <c r="A466" s="22">
        <f>Platts!B1084</f>
        <v>41276</v>
      </c>
      <c r="B466" s="24">
        <v>144.25</v>
      </c>
      <c r="C466" s="24">
        <v>142.75</v>
      </c>
      <c r="D466" s="24">
        <v>142</v>
      </c>
      <c r="E466" s="24">
        <v>138.5</v>
      </c>
      <c r="F466" s="24">
        <v>131.5</v>
      </c>
      <c r="G466" s="24"/>
      <c r="H466" s="24">
        <v>117.5</v>
      </c>
      <c r="I466" s="24"/>
      <c r="J466" s="24"/>
      <c r="K466" s="24"/>
      <c r="L466" s="24"/>
      <c r="M466" s="24"/>
      <c r="N466" s="79">
        <f>VLOOKUP(A466,Platts!B:C,2,TRUE)</f>
        <v>146.5</v>
      </c>
      <c r="O466" s="76">
        <f t="shared" si="7"/>
        <v>0.96928327645051193</v>
      </c>
      <c r="P466" s="9"/>
      <c r="Q466" s="35"/>
      <c r="R466" s="80"/>
      <c r="S466" s="78"/>
      <c r="T466" s="80"/>
    </row>
    <row r="467" spans="1:20" outlineLevel="1" x14ac:dyDescent="0.2">
      <c r="A467" s="22">
        <f>Platts!B1085</f>
        <v>41277</v>
      </c>
      <c r="B467" s="24">
        <v>149.75</v>
      </c>
      <c r="C467" s="24">
        <v>147.75</v>
      </c>
      <c r="D467" s="24">
        <v>145.5</v>
      </c>
      <c r="E467" s="24">
        <v>140.5</v>
      </c>
      <c r="F467" s="24">
        <v>133.25</v>
      </c>
      <c r="G467" s="24"/>
      <c r="H467" s="24">
        <v>118.5</v>
      </c>
      <c r="I467" s="24"/>
      <c r="J467" s="24"/>
      <c r="K467" s="24"/>
      <c r="L467" s="24"/>
      <c r="M467" s="24"/>
      <c r="N467" s="79">
        <f>VLOOKUP(A467,Platts!B:C,2,TRUE)</f>
        <v>150.75</v>
      </c>
      <c r="O467" s="76">
        <f t="shared" si="7"/>
        <v>0.96517412935323388</v>
      </c>
      <c r="P467" s="9"/>
      <c r="Q467" s="35"/>
      <c r="R467" s="80"/>
      <c r="S467" s="25"/>
      <c r="T467" s="80"/>
    </row>
    <row r="468" spans="1:20" outlineLevel="1" x14ac:dyDescent="0.2">
      <c r="A468" s="22">
        <f>Platts!B1086</f>
        <v>41281</v>
      </c>
      <c r="B468" s="24">
        <v>148</v>
      </c>
      <c r="C468" s="24">
        <v>145.5</v>
      </c>
      <c r="D468" s="24">
        <v>143</v>
      </c>
      <c r="E468" s="24">
        <v>138.5</v>
      </c>
      <c r="F468" s="24">
        <v>133</v>
      </c>
      <c r="G468" s="24"/>
      <c r="H468" s="24">
        <v>117.75</v>
      </c>
      <c r="I468" s="24"/>
      <c r="J468" s="24"/>
      <c r="K468" s="24"/>
      <c r="L468" s="24"/>
      <c r="M468" s="24"/>
      <c r="N468" s="79">
        <f>VLOOKUP(A468,Platts!B:C,2,TRUE)</f>
        <v>156.5</v>
      </c>
      <c r="O468" s="76">
        <f t="shared" si="7"/>
        <v>0.91373801916932906</v>
      </c>
      <c r="P468" s="9"/>
      <c r="Q468" s="35"/>
      <c r="R468" s="80"/>
    </row>
    <row r="469" spans="1:20" outlineLevel="1" x14ac:dyDescent="0.2">
      <c r="A469" s="22">
        <f>Platts!B1087</f>
        <v>41282</v>
      </c>
      <c r="B469" s="24">
        <v>150.75</v>
      </c>
      <c r="C469" s="24">
        <v>145.5</v>
      </c>
      <c r="D469" s="24">
        <v>144</v>
      </c>
      <c r="E469" s="24">
        <v>139.75</v>
      </c>
      <c r="F469" s="24">
        <v>134.25</v>
      </c>
      <c r="G469" s="24"/>
      <c r="H469" s="24">
        <v>118.75</v>
      </c>
      <c r="I469" s="24"/>
      <c r="J469" s="24"/>
      <c r="K469" s="24"/>
      <c r="L469" s="24"/>
      <c r="M469" s="24"/>
      <c r="N469" s="79">
        <f>VLOOKUP(A469,Platts!B:C,2,TRUE)</f>
        <v>159</v>
      </c>
      <c r="O469" s="76">
        <f t="shared" si="7"/>
        <v>0.90566037735849059</v>
      </c>
      <c r="P469" s="9"/>
      <c r="Q469" s="35"/>
    </row>
    <row r="470" spans="1:20" outlineLevel="1" x14ac:dyDescent="0.2">
      <c r="A470" s="22">
        <f>Platts!B1088</f>
        <v>41283</v>
      </c>
      <c r="B470" s="24">
        <v>146.5</v>
      </c>
      <c r="C470" s="24">
        <v>141.5</v>
      </c>
      <c r="D470" s="24">
        <v>139</v>
      </c>
      <c r="E470" s="24">
        <v>133.5</v>
      </c>
      <c r="F470" s="24">
        <v>128</v>
      </c>
      <c r="G470" s="24"/>
      <c r="H470" s="24">
        <v>117.5</v>
      </c>
      <c r="I470" s="24"/>
      <c r="J470" s="24"/>
      <c r="K470" s="24"/>
      <c r="L470" s="24"/>
      <c r="M470" s="24"/>
      <c r="N470" s="79">
        <f>VLOOKUP(A470,Platts!B:C,2,TRUE)</f>
        <v>159.25</v>
      </c>
      <c r="O470" s="76">
        <f t="shared" si="7"/>
        <v>0.87284144427001575</v>
      </c>
      <c r="P470" s="9"/>
      <c r="Q470" s="35"/>
    </row>
    <row r="471" spans="1:20" outlineLevel="1" x14ac:dyDescent="0.2">
      <c r="A471" s="22">
        <f>Platts!B1089</f>
        <v>41284</v>
      </c>
      <c r="B471" s="24">
        <v>142.5</v>
      </c>
      <c r="C471" s="24">
        <v>136.5</v>
      </c>
      <c r="D471" s="24">
        <v>135</v>
      </c>
      <c r="E471" s="24">
        <v>131.5</v>
      </c>
      <c r="F471" s="24">
        <v>126.5</v>
      </c>
      <c r="G471" s="24"/>
      <c r="H471" s="24">
        <v>115.75</v>
      </c>
      <c r="I471" s="24"/>
      <c r="J471" s="24"/>
      <c r="K471" s="24"/>
      <c r="L471" s="24"/>
      <c r="M471" s="24"/>
      <c r="N471" s="79">
        <f>VLOOKUP(A471,Platts!B:C,2,TRUE)</f>
        <v>158.75</v>
      </c>
      <c r="O471" s="76">
        <f t="shared" si="7"/>
        <v>0.85039370078740162</v>
      </c>
      <c r="P471" s="9"/>
      <c r="Q471" s="35"/>
    </row>
    <row r="472" spans="1:20" outlineLevel="1" x14ac:dyDescent="0.2">
      <c r="A472" s="22">
        <f>Platts!B1090</f>
        <v>41285</v>
      </c>
      <c r="B472" s="24">
        <v>139.5</v>
      </c>
      <c r="C472" s="24">
        <v>134</v>
      </c>
      <c r="D472" s="24">
        <v>133.5</v>
      </c>
      <c r="E472" s="24">
        <v>130.5</v>
      </c>
      <c r="F472" s="24">
        <v>126.5</v>
      </c>
      <c r="G472" s="24"/>
      <c r="H472" s="24">
        <v>115.75</v>
      </c>
      <c r="I472" s="24"/>
      <c r="J472" s="24"/>
      <c r="K472" s="24"/>
      <c r="L472" s="24"/>
      <c r="M472" s="24"/>
      <c r="N472" s="79">
        <f>VLOOKUP(A472,Platts!B:C,2,TRUE)</f>
        <v>155.25</v>
      </c>
      <c r="O472" s="76">
        <f t="shared" si="7"/>
        <v>0.85990338164251212</v>
      </c>
      <c r="P472" s="9"/>
      <c r="Q472" s="35"/>
    </row>
    <row r="473" spans="1:20" outlineLevel="1" x14ac:dyDescent="0.2">
      <c r="A473" s="22">
        <f>Platts!B1091</f>
        <v>41288</v>
      </c>
      <c r="B473" s="24">
        <v>141</v>
      </c>
      <c r="C473" s="24">
        <v>137.25</v>
      </c>
      <c r="D473" s="24">
        <v>136.75</v>
      </c>
      <c r="E473" s="24">
        <v>132.5</v>
      </c>
      <c r="F473" s="24">
        <v>127.75</v>
      </c>
      <c r="G473" s="24"/>
      <c r="H473" s="24">
        <v>115</v>
      </c>
      <c r="I473" s="24"/>
      <c r="J473" s="24"/>
      <c r="K473" s="24"/>
      <c r="L473" s="24"/>
      <c r="M473" s="24"/>
      <c r="N473" s="79">
        <f>VLOOKUP(A473,Platts!B:C,2,TRUE)</f>
        <v>155.25</v>
      </c>
      <c r="O473" s="76">
        <f t="shared" si="7"/>
        <v>0.88083735909822869</v>
      </c>
      <c r="P473" s="9"/>
      <c r="Q473" s="35"/>
    </row>
    <row r="474" spans="1:20" outlineLevel="1" x14ac:dyDescent="0.2">
      <c r="A474" s="22">
        <f>Platts!B1092</f>
        <v>41289</v>
      </c>
      <c r="B474" s="24">
        <v>138.5</v>
      </c>
      <c r="C474" s="24">
        <v>133.25</v>
      </c>
      <c r="D474" s="24">
        <v>130.25</v>
      </c>
      <c r="E474" s="24">
        <v>129</v>
      </c>
      <c r="F474" s="24">
        <v>124.75</v>
      </c>
      <c r="G474" s="24"/>
      <c r="H474" s="24">
        <v>113</v>
      </c>
      <c r="I474" s="24"/>
      <c r="J474" s="24"/>
      <c r="K474" s="24"/>
      <c r="L474" s="24"/>
      <c r="M474" s="24"/>
      <c r="N474" s="79">
        <f>VLOOKUP(A474,Platts!B:C,2,TRUE)</f>
        <v>151.25</v>
      </c>
      <c r="O474" s="76">
        <f t="shared" si="7"/>
        <v>0.8611570247933884</v>
      </c>
      <c r="P474" s="9"/>
      <c r="Q474" s="35"/>
    </row>
    <row r="475" spans="1:20" outlineLevel="1" x14ac:dyDescent="0.2">
      <c r="A475" s="22">
        <f>Platts!B1093</f>
        <v>41290</v>
      </c>
      <c r="B475" s="24">
        <v>136.75</v>
      </c>
      <c r="C475" s="24">
        <v>134</v>
      </c>
      <c r="D475" s="24">
        <v>131</v>
      </c>
      <c r="E475" s="24">
        <v>130.25</v>
      </c>
      <c r="F475" s="24">
        <v>125.75</v>
      </c>
      <c r="G475" s="24"/>
      <c r="H475" s="24">
        <v>114</v>
      </c>
      <c r="I475" s="24"/>
      <c r="J475" s="24"/>
      <c r="K475" s="24"/>
      <c r="L475" s="24"/>
      <c r="M475" s="24"/>
      <c r="N475" s="79">
        <f>VLOOKUP(A475,Platts!B:C,2,TRUE)</f>
        <v>147</v>
      </c>
      <c r="O475" s="76">
        <f t="shared" si="7"/>
        <v>0.891156462585034</v>
      </c>
      <c r="P475" s="9"/>
      <c r="Q475" s="35"/>
    </row>
    <row r="476" spans="1:20" outlineLevel="1" x14ac:dyDescent="0.2">
      <c r="A476" s="22">
        <f>Platts!B1094</f>
        <v>41291</v>
      </c>
      <c r="B476" s="24">
        <v>139.25</v>
      </c>
      <c r="C476" s="24">
        <v>136</v>
      </c>
      <c r="D476" s="24">
        <v>134</v>
      </c>
      <c r="E476" s="24">
        <v>133</v>
      </c>
      <c r="F476" s="24">
        <v>127.75</v>
      </c>
      <c r="G476" s="24"/>
      <c r="H476" s="24">
        <v>114.5</v>
      </c>
      <c r="I476" s="24"/>
      <c r="J476" s="24"/>
      <c r="K476" s="24"/>
      <c r="L476" s="24"/>
      <c r="M476" s="24"/>
      <c r="N476" s="79">
        <f>VLOOKUP(A476,Platts!B:C,2,TRUE)</f>
        <v>144.5</v>
      </c>
      <c r="O476" s="76">
        <f t="shared" si="7"/>
        <v>0.9273356401384083</v>
      </c>
      <c r="P476" s="9"/>
      <c r="Q476" s="35"/>
    </row>
    <row r="477" spans="1:20" outlineLevel="1" x14ac:dyDescent="0.2">
      <c r="A477" s="22">
        <f>Platts!B1095</f>
        <v>41292</v>
      </c>
      <c r="B477" s="24">
        <v>144.75</v>
      </c>
      <c r="C477" s="24">
        <v>140.75</v>
      </c>
      <c r="D477" s="24">
        <v>137</v>
      </c>
      <c r="E477" s="24">
        <v>135.25</v>
      </c>
      <c r="F477" s="24">
        <v>130</v>
      </c>
      <c r="G477" s="24"/>
      <c r="H477" s="24">
        <v>115.5</v>
      </c>
      <c r="I477" s="24"/>
      <c r="J477" s="24"/>
      <c r="K477" s="24"/>
      <c r="L477" s="24"/>
      <c r="M477" s="24"/>
      <c r="N477" s="79">
        <f>VLOOKUP(A477,Platts!B:C,2,TRUE)</f>
        <v>144.75</v>
      </c>
      <c r="O477" s="76">
        <f t="shared" si="7"/>
        <v>0.94645941278065626</v>
      </c>
      <c r="P477" s="9"/>
      <c r="Q477" s="35"/>
    </row>
    <row r="478" spans="1:20" outlineLevel="1" x14ac:dyDescent="0.2">
      <c r="A478" s="22">
        <f>Platts!B1096</f>
        <v>41296</v>
      </c>
      <c r="B478" s="24">
        <v>148.5</v>
      </c>
      <c r="C478" s="24">
        <v>143.5</v>
      </c>
      <c r="D478" s="24">
        <v>139.75</v>
      </c>
      <c r="E478" s="24">
        <v>138</v>
      </c>
      <c r="F478" s="24">
        <v>131.5</v>
      </c>
      <c r="G478" s="24"/>
      <c r="H478" s="24">
        <v>116</v>
      </c>
      <c r="I478" s="24"/>
      <c r="J478" s="24"/>
      <c r="K478" s="24"/>
      <c r="L478" s="24"/>
      <c r="M478" s="24"/>
      <c r="N478" s="79">
        <f>VLOOKUP(A478,Platts!B:C,2,TRUE)</f>
        <v>146.25</v>
      </c>
      <c r="O478" s="76">
        <f t="shared" si="7"/>
        <v>0.9555555555555556</v>
      </c>
      <c r="P478" s="9"/>
      <c r="Q478" s="35"/>
    </row>
    <row r="479" spans="1:20" outlineLevel="1" x14ac:dyDescent="0.2">
      <c r="A479" s="22">
        <f>Platts!B1097</f>
        <v>41297</v>
      </c>
      <c r="B479" s="24">
        <v>151.5</v>
      </c>
      <c r="C479" s="24">
        <v>146.5</v>
      </c>
      <c r="D479" s="24">
        <v>142.75</v>
      </c>
      <c r="E479" s="24">
        <v>140.5</v>
      </c>
      <c r="F479" s="24">
        <v>133.5</v>
      </c>
      <c r="G479" s="24"/>
      <c r="H479" s="24">
        <v>116.5</v>
      </c>
      <c r="I479" s="24"/>
      <c r="J479" s="24"/>
      <c r="K479" s="24"/>
      <c r="L479" s="24"/>
      <c r="M479" s="24"/>
      <c r="N479" s="79">
        <f>VLOOKUP(A479,Platts!B:C,2,TRUE)</f>
        <v>146.75</v>
      </c>
      <c r="O479" s="76">
        <f t="shared" si="7"/>
        <v>0.97274275979557068</v>
      </c>
      <c r="P479" s="9"/>
      <c r="Q479" s="35"/>
    </row>
    <row r="480" spans="1:20" outlineLevel="1" x14ac:dyDescent="0.2">
      <c r="A480" s="22">
        <f>Platts!B1098</f>
        <v>41299</v>
      </c>
      <c r="B480" s="24">
        <v>150</v>
      </c>
      <c r="C480" s="24">
        <v>145</v>
      </c>
      <c r="D480" s="24">
        <v>141.5</v>
      </c>
      <c r="E480" s="24">
        <v>138.5</v>
      </c>
      <c r="F480" s="24">
        <v>132.5</v>
      </c>
      <c r="G480" s="24"/>
      <c r="H480" s="24">
        <v>115.5</v>
      </c>
      <c r="I480" s="24"/>
      <c r="J480" s="24"/>
      <c r="K480" s="24"/>
      <c r="L480" s="24"/>
      <c r="M480" s="24"/>
      <c r="N480" s="79">
        <f>VLOOKUP(A480,Platts!B:C,2,TRUE)</f>
        <v>148</v>
      </c>
      <c r="O480" s="76">
        <f t="shared" si="7"/>
        <v>0.95608108108108103</v>
      </c>
      <c r="P480" s="9"/>
      <c r="Q480" s="35"/>
    </row>
    <row r="481" spans="1:17" outlineLevel="1" x14ac:dyDescent="0.2">
      <c r="A481" s="22">
        <f>Platts!B1099</f>
        <v>41302</v>
      </c>
      <c r="B481" s="24">
        <v>146.75</v>
      </c>
      <c r="C481" s="24">
        <v>141.25</v>
      </c>
      <c r="D481" s="24">
        <v>137.5</v>
      </c>
      <c r="E481" s="24">
        <v>135.5</v>
      </c>
      <c r="F481" s="24">
        <v>130.5</v>
      </c>
      <c r="G481" s="24"/>
      <c r="H481" s="24">
        <v>115.5</v>
      </c>
      <c r="I481" s="24"/>
      <c r="J481" s="24"/>
      <c r="K481" s="24"/>
      <c r="L481" s="24"/>
      <c r="M481" s="24"/>
      <c r="N481" s="79">
        <f>VLOOKUP(A481,Platts!B:C,2,TRUE)</f>
        <v>148.25</v>
      </c>
      <c r="O481" s="76">
        <f t="shared" si="7"/>
        <v>0.92748735244519398</v>
      </c>
      <c r="P481" s="9"/>
      <c r="Q481" s="35"/>
    </row>
    <row r="482" spans="1:17" outlineLevel="1" x14ac:dyDescent="0.2">
      <c r="A482" s="22">
        <f>Platts!B1100</f>
        <v>41303</v>
      </c>
      <c r="B482" s="24">
        <v>149.25</v>
      </c>
      <c r="C482" s="24">
        <v>143.75</v>
      </c>
      <c r="D482" s="24">
        <v>140</v>
      </c>
      <c r="E482" s="24">
        <v>137.25</v>
      </c>
      <c r="F482" s="24">
        <v>131.75</v>
      </c>
      <c r="G482" s="24"/>
      <c r="H482" s="24">
        <v>117</v>
      </c>
      <c r="I482" s="24"/>
      <c r="J482" s="24"/>
      <c r="K482" s="24"/>
      <c r="L482" s="24"/>
      <c r="M482" s="24"/>
      <c r="N482" s="79">
        <f>VLOOKUP(A482,Platts!B:C,2,TRUE)</f>
        <v>148</v>
      </c>
      <c r="O482" s="76">
        <f t="shared" si="7"/>
        <v>0.94594594594594594</v>
      </c>
      <c r="P482" s="9"/>
      <c r="Q482" s="35"/>
    </row>
    <row r="483" spans="1:17" outlineLevel="1" x14ac:dyDescent="0.2">
      <c r="A483" s="22">
        <f>Platts!B1101</f>
        <v>41304</v>
      </c>
      <c r="B483" s="24">
        <v>149.25</v>
      </c>
      <c r="C483" s="24">
        <v>145.25</v>
      </c>
      <c r="D483" s="24">
        <v>141</v>
      </c>
      <c r="E483" s="24">
        <v>139</v>
      </c>
      <c r="F483" s="24">
        <v>133.25</v>
      </c>
      <c r="G483" s="24"/>
      <c r="H483" s="24">
        <v>118.25</v>
      </c>
      <c r="I483" s="24"/>
      <c r="J483" s="24"/>
      <c r="K483" s="24"/>
      <c r="L483" s="24"/>
      <c r="M483" s="24"/>
      <c r="N483" s="79">
        <f>VLOOKUP(A483,Platts!B:C,2,TRUE)</f>
        <v>151</v>
      </c>
      <c r="O483" s="76">
        <f t="shared" si="7"/>
        <v>0.93377483443708609</v>
      </c>
      <c r="P483" s="9"/>
      <c r="Q483" s="35"/>
    </row>
    <row r="484" spans="1:17" outlineLevel="1" x14ac:dyDescent="0.2">
      <c r="A484" s="22">
        <f>Platts!B1102</f>
        <v>41305</v>
      </c>
      <c r="B484" s="24">
        <v>151.5</v>
      </c>
      <c r="C484" s="24">
        <v>147.5</v>
      </c>
      <c r="D484" s="24">
        <v>143.25</v>
      </c>
      <c r="E484" s="24">
        <v>141.5</v>
      </c>
      <c r="F484" s="24">
        <v>134.5</v>
      </c>
      <c r="G484" s="24"/>
      <c r="H484" s="24">
        <v>119.25</v>
      </c>
      <c r="I484" s="24"/>
      <c r="J484" s="24"/>
      <c r="K484" s="24"/>
      <c r="L484" s="24"/>
      <c r="M484" s="24"/>
      <c r="N484" s="79">
        <f>VLOOKUP(A484,Platts!B:C,2,TRUE)</f>
        <v>153</v>
      </c>
      <c r="O484" s="76">
        <f t="shared" si="7"/>
        <v>0.93627450980392157</v>
      </c>
      <c r="P484" s="9"/>
      <c r="Q484" s="35"/>
    </row>
    <row r="485" spans="1:17" outlineLevel="1" x14ac:dyDescent="0.2">
      <c r="A485" s="22">
        <f>Platts!B1103</f>
        <v>41306</v>
      </c>
      <c r="B485" s="24">
        <v>152</v>
      </c>
      <c r="C485" s="24">
        <v>148</v>
      </c>
      <c r="D485" s="24">
        <v>143.75</v>
      </c>
      <c r="E485" s="24">
        <v>145</v>
      </c>
      <c r="F485" s="24">
        <v>137.5</v>
      </c>
      <c r="G485" s="24"/>
      <c r="H485" s="24">
        <v>119.75</v>
      </c>
      <c r="I485" s="24"/>
      <c r="J485" s="24"/>
      <c r="K485" s="24"/>
      <c r="L485" s="24"/>
      <c r="M485" s="24"/>
      <c r="N485" s="79">
        <f>VLOOKUP(A485,Platts!B:C,2,TRUE)</f>
        <v>154</v>
      </c>
      <c r="O485" s="76">
        <f t="shared" si="7"/>
        <v>0.93344155844155841</v>
      </c>
      <c r="P485" s="9"/>
      <c r="Q485" s="35"/>
    </row>
    <row r="486" spans="1:17" outlineLevel="1" x14ac:dyDescent="0.2">
      <c r="A486" s="22">
        <f>Platts!B1104</f>
        <v>41309</v>
      </c>
      <c r="B486" s="24">
        <v>154.5</v>
      </c>
      <c r="C486" s="24">
        <v>150.5</v>
      </c>
      <c r="D486" s="24">
        <v>146.25</v>
      </c>
      <c r="E486" s="24">
        <v>147.25</v>
      </c>
      <c r="F486" s="24">
        <v>139</v>
      </c>
      <c r="G486" s="24"/>
      <c r="H486" s="24">
        <v>121.5</v>
      </c>
      <c r="I486" s="24"/>
      <c r="J486" s="24"/>
      <c r="K486" s="24"/>
      <c r="L486" s="24"/>
      <c r="M486" s="24"/>
      <c r="N486" s="79">
        <f>VLOOKUP(A486,Platts!B:C,2,TRUE)</f>
        <v>155</v>
      </c>
      <c r="O486" s="76">
        <f t="shared" si="7"/>
        <v>0.94354838709677424</v>
      </c>
      <c r="P486" s="9"/>
      <c r="Q486" s="35"/>
    </row>
    <row r="487" spans="1:17" outlineLevel="1" x14ac:dyDescent="0.2">
      <c r="A487" s="22">
        <f>Platts!B1105</f>
        <v>41311</v>
      </c>
      <c r="B487" s="24">
        <v>153.75</v>
      </c>
      <c r="C487" s="24">
        <v>147.75</v>
      </c>
      <c r="D487" s="24">
        <v>145.25</v>
      </c>
      <c r="E487" s="24">
        <v>145.5</v>
      </c>
      <c r="F487" s="24">
        <v>138.5</v>
      </c>
      <c r="G487" s="24"/>
      <c r="H487" s="24">
        <v>121.25</v>
      </c>
      <c r="I487" s="24"/>
      <c r="J487" s="24"/>
      <c r="K487" s="24"/>
      <c r="L487" s="24"/>
      <c r="M487" s="24"/>
      <c r="N487" s="79">
        <f>VLOOKUP(A487,Platts!B:C,2,TRUE)</f>
        <v>155.25</v>
      </c>
      <c r="O487" s="76">
        <f t="shared" si="7"/>
        <v>0.93558776167471824</v>
      </c>
      <c r="P487" s="9"/>
      <c r="Q487" s="35"/>
    </row>
    <row r="488" spans="1:17" outlineLevel="1" x14ac:dyDescent="0.2">
      <c r="A488" s="22">
        <f>Platts!B1106</f>
        <v>41312</v>
      </c>
      <c r="B488" s="24">
        <v>158.5</v>
      </c>
      <c r="C488" s="24">
        <v>151</v>
      </c>
      <c r="D488" s="24">
        <v>149.5</v>
      </c>
      <c r="E488" s="24">
        <v>149.5</v>
      </c>
      <c r="F488" s="24">
        <v>140.5</v>
      </c>
      <c r="G488" s="24"/>
      <c r="H488" s="24">
        <v>122.5</v>
      </c>
      <c r="I488" s="24"/>
      <c r="J488" s="24"/>
      <c r="K488" s="24"/>
      <c r="L488" s="24"/>
      <c r="M488" s="24"/>
      <c r="N488" s="79">
        <f>VLOOKUP(A488,Platts!B:C,2,TRUE)</f>
        <v>155.25</v>
      </c>
      <c r="O488" s="76">
        <f t="shared" si="7"/>
        <v>0.96296296296296291</v>
      </c>
      <c r="P488" s="9"/>
      <c r="Q488" s="35"/>
    </row>
    <row r="489" spans="1:17" outlineLevel="1" x14ac:dyDescent="0.2">
      <c r="A489" s="22">
        <f>Platts!B1107</f>
        <v>41318</v>
      </c>
      <c r="B489" s="24">
        <v>159</v>
      </c>
      <c r="C489" s="24">
        <v>154</v>
      </c>
      <c r="D489" s="24">
        <v>149.5</v>
      </c>
      <c r="E489" s="24">
        <v>149.5</v>
      </c>
      <c r="F489" s="24">
        <v>142.5</v>
      </c>
      <c r="G489" s="24"/>
      <c r="H489" s="24">
        <v>125.25</v>
      </c>
      <c r="I489" s="24"/>
      <c r="J489" s="24"/>
      <c r="K489" s="24"/>
      <c r="L489" s="24"/>
      <c r="M489" s="24"/>
      <c r="N489" s="79">
        <f>VLOOKUP(A489,Platts!B:C,2,TRUE)</f>
        <v>155.25</v>
      </c>
      <c r="O489" s="76">
        <f t="shared" si="7"/>
        <v>0.96296296296296291</v>
      </c>
      <c r="P489" s="9"/>
      <c r="Q489" s="35"/>
    </row>
    <row r="490" spans="1:17" outlineLevel="1" x14ac:dyDescent="0.2">
      <c r="A490" s="22">
        <f>Platts!B1108</f>
        <v>41319</v>
      </c>
      <c r="B490" s="24">
        <v>157.5</v>
      </c>
      <c r="C490" s="24">
        <v>153</v>
      </c>
      <c r="D490" s="24">
        <v>149</v>
      </c>
      <c r="E490" s="24">
        <v>148.5</v>
      </c>
      <c r="F490" s="24">
        <v>141</v>
      </c>
      <c r="G490" s="24"/>
      <c r="H490" s="24">
        <v>123.5</v>
      </c>
      <c r="I490" s="24"/>
      <c r="J490" s="24"/>
      <c r="K490" s="24"/>
      <c r="L490" s="24"/>
      <c r="M490" s="24"/>
      <c r="N490" s="79">
        <f>VLOOKUP(A490,Platts!B:C,2,TRUE)</f>
        <v>155.25</v>
      </c>
      <c r="O490" s="76">
        <f t="shared" si="7"/>
        <v>0.95974235104669892</v>
      </c>
      <c r="P490" s="9"/>
      <c r="Q490" s="35"/>
    </row>
    <row r="491" spans="1:17" outlineLevel="1" x14ac:dyDescent="0.2">
      <c r="A491" s="22">
        <f>Platts!B1109</f>
        <v>41320</v>
      </c>
      <c r="B491" s="24">
        <v>157.25</v>
      </c>
      <c r="C491" s="24">
        <v>152.5</v>
      </c>
      <c r="D491" s="24">
        <v>148</v>
      </c>
      <c r="E491" s="24">
        <v>147.75</v>
      </c>
      <c r="F491" s="24">
        <v>140.25</v>
      </c>
      <c r="G491" s="24"/>
      <c r="H491" s="24">
        <v>123.5</v>
      </c>
      <c r="I491" s="24"/>
      <c r="J491" s="24"/>
      <c r="K491" s="24"/>
      <c r="L491" s="24"/>
      <c r="M491" s="24"/>
      <c r="N491" s="79">
        <f>VLOOKUP(A491,Platts!B:C,2,TRUE)</f>
        <v>155.25</v>
      </c>
      <c r="O491" s="76">
        <f t="shared" si="7"/>
        <v>0.95330112721417071</v>
      </c>
      <c r="P491" s="9"/>
      <c r="Q491" s="35"/>
    </row>
    <row r="492" spans="1:17" outlineLevel="1" x14ac:dyDescent="0.2">
      <c r="A492" s="22">
        <f>Platts!B1110</f>
        <v>41323</v>
      </c>
      <c r="B492" s="24">
        <v>155.5</v>
      </c>
      <c r="C492" s="24">
        <v>150.5</v>
      </c>
      <c r="D492" s="24">
        <v>145.75</v>
      </c>
      <c r="E492" s="24">
        <v>145.75</v>
      </c>
      <c r="F492" s="24">
        <v>138.5</v>
      </c>
      <c r="G492" s="24"/>
      <c r="H492" s="24">
        <v>122.5</v>
      </c>
      <c r="I492" s="24"/>
      <c r="J492" s="24"/>
      <c r="K492" s="24"/>
      <c r="L492" s="24"/>
      <c r="M492" s="24"/>
      <c r="N492" s="79">
        <f>VLOOKUP(A492,Platts!B:C,2,TRUE)</f>
        <v>158</v>
      </c>
      <c r="O492" s="76">
        <f t="shared" si="7"/>
        <v>0.92246835443037978</v>
      </c>
      <c r="P492" s="9"/>
      <c r="Q492" s="35"/>
    </row>
    <row r="493" spans="1:17" outlineLevel="1" x14ac:dyDescent="0.2">
      <c r="A493" s="22">
        <f>Platts!B1111</f>
        <v>41324</v>
      </c>
      <c r="B493" s="24">
        <v>155.5</v>
      </c>
      <c r="C493" s="24">
        <v>150</v>
      </c>
      <c r="D493" s="24">
        <v>145.5</v>
      </c>
      <c r="E493" s="24">
        <v>145.5</v>
      </c>
      <c r="F493" s="24">
        <v>136.5</v>
      </c>
      <c r="G493" s="24"/>
      <c r="H493" s="24">
        <v>122</v>
      </c>
      <c r="I493" s="24"/>
      <c r="J493" s="24"/>
      <c r="K493" s="24"/>
      <c r="L493" s="24"/>
      <c r="M493" s="24"/>
      <c r="N493" s="79">
        <f>VLOOKUP(A493,Platts!B:C,2,TRUE)</f>
        <v>159</v>
      </c>
      <c r="O493" s="76">
        <f t="shared" si="7"/>
        <v>0.91509433962264153</v>
      </c>
      <c r="P493" s="9"/>
      <c r="Q493" s="35"/>
    </row>
    <row r="494" spans="1:17" outlineLevel="1" x14ac:dyDescent="0.2">
      <c r="A494" s="22">
        <f>Platts!B1112</f>
        <v>41327</v>
      </c>
      <c r="B494" s="24">
        <v>149.5</v>
      </c>
      <c r="C494" s="24">
        <v>141.25</v>
      </c>
      <c r="D494" s="24">
        <v>135.5</v>
      </c>
      <c r="E494" s="24">
        <v>135.5</v>
      </c>
      <c r="F494" s="24">
        <v>129</v>
      </c>
      <c r="G494" s="24"/>
      <c r="H494" s="24">
        <v>117.75</v>
      </c>
      <c r="I494" s="24"/>
      <c r="J494" s="24"/>
      <c r="K494" s="24"/>
      <c r="L494" s="24"/>
      <c r="M494" s="24"/>
      <c r="N494" s="79">
        <f>VLOOKUP(A494,Platts!B:C,2,TRUE)</f>
        <v>152.5</v>
      </c>
      <c r="O494" s="76">
        <f t="shared" si="7"/>
        <v>0.88852459016393448</v>
      </c>
      <c r="P494" s="9"/>
      <c r="Q494" s="35"/>
    </row>
    <row r="495" spans="1:17" outlineLevel="1" x14ac:dyDescent="0.2">
      <c r="A495" s="22">
        <f>Platts!B1113</f>
        <v>41330</v>
      </c>
      <c r="B495" s="24">
        <v>150</v>
      </c>
      <c r="C495" s="24">
        <v>143.25</v>
      </c>
      <c r="D495" s="24">
        <v>138.25</v>
      </c>
      <c r="E495" s="24">
        <v>138.25</v>
      </c>
      <c r="F495" s="24">
        <v>129.75</v>
      </c>
      <c r="G495" s="24"/>
      <c r="H495" s="24">
        <v>118</v>
      </c>
      <c r="I495" s="24"/>
      <c r="J495" s="24"/>
      <c r="K495" s="24"/>
      <c r="L495" s="24"/>
      <c r="M495" s="24"/>
      <c r="N495" s="79">
        <f>VLOOKUP(A495,Platts!B:C,2,TRUE)</f>
        <v>151.5</v>
      </c>
      <c r="O495" s="76">
        <f t="shared" si="7"/>
        <v>0.91254125412541254</v>
      </c>
      <c r="P495" s="9"/>
      <c r="Q495" s="35"/>
    </row>
    <row r="496" spans="1:17" outlineLevel="1" x14ac:dyDescent="0.2">
      <c r="A496" s="22">
        <f>Platts!B1114</f>
        <v>41331</v>
      </c>
      <c r="B496" s="24">
        <v>150</v>
      </c>
      <c r="C496" s="24">
        <v>145</v>
      </c>
      <c r="D496" s="24">
        <v>139.5</v>
      </c>
      <c r="E496" s="24">
        <v>139.5</v>
      </c>
      <c r="F496" s="24">
        <v>131.5</v>
      </c>
      <c r="G496" s="24"/>
      <c r="H496" s="24">
        <v>118</v>
      </c>
      <c r="I496" s="24"/>
      <c r="J496" s="24"/>
      <c r="K496" s="24"/>
      <c r="L496" s="24"/>
      <c r="M496" s="24"/>
      <c r="N496" s="79">
        <f>VLOOKUP(A496,Platts!B:C,2,TRUE)</f>
        <v>151.5</v>
      </c>
      <c r="O496" s="76">
        <f t="shared" si="7"/>
        <v>0.92079207920792083</v>
      </c>
      <c r="P496" s="9"/>
      <c r="Q496" s="35"/>
    </row>
    <row r="497" spans="1:17" outlineLevel="1" x14ac:dyDescent="0.2">
      <c r="A497" s="22">
        <f>Platts!B1115</f>
        <v>41332</v>
      </c>
      <c r="B497" s="24">
        <v>149.25</v>
      </c>
      <c r="C497" s="24">
        <v>143.75</v>
      </c>
      <c r="D497" s="24">
        <v>139</v>
      </c>
      <c r="E497" s="24">
        <v>139</v>
      </c>
      <c r="F497" s="24">
        <v>131.5</v>
      </c>
      <c r="G497" s="24"/>
      <c r="H497" s="24">
        <v>118</v>
      </c>
      <c r="I497" s="24"/>
      <c r="J497" s="24"/>
      <c r="K497" s="24"/>
      <c r="L497" s="24"/>
      <c r="M497" s="24"/>
      <c r="N497" s="79">
        <f>VLOOKUP(A497,Platts!B:C,2,TRUE)</f>
        <v>150.5</v>
      </c>
      <c r="O497" s="76">
        <f t="shared" si="7"/>
        <v>0.92358803986710969</v>
      </c>
      <c r="P497" s="9"/>
      <c r="Q497" s="35"/>
    </row>
    <row r="498" spans="1:17" outlineLevel="1" x14ac:dyDescent="0.2">
      <c r="A498" s="22">
        <f>Platts!B1116</f>
        <v>41334</v>
      </c>
      <c r="B498" s="24">
        <v>144.5</v>
      </c>
      <c r="C498" s="24">
        <v>138</v>
      </c>
      <c r="D498" s="24">
        <v>130</v>
      </c>
      <c r="E498" s="24">
        <v>137.5</v>
      </c>
      <c r="F498" s="24">
        <v>129.5</v>
      </c>
      <c r="G498" s="24"/>
      <c r="H498" s="24">
        <v>117.5</v>
      </c>
      <c r="I498" s="24"/>
      <c r="J498" s="24"/>
      <c r="K498" s="24"/>
      <c r="L498" s="24"/>
      <c r="M498" s="24"/>
      <c r="N498" s="79">
        <f>VLOOKUP(A498,Platts!B:C,2,TRUE)</f>
        <v>150</v>
      </c>
      <c r="O498" s="76">
        <f t="shared" si="7"/>
        <v>0.8666666666666667</v>
      </c>
      <c r="P498" s="9"/>
      <c r="Q498" s="35"/>
    </row>
    <row r="499" spans="1:17" outlineLevel="1" x14ac:dyDescent="0.2">
      <c r="A499" s="22">
        <f>Platts!B1117</f>
        <v>41337</v>
      </c>
      <c r="B499" s="24">
        <v>137.5</v>
      </c>
      <c r="C499" s="24">
        <v>132</v>
      </c>
      <c r="D499" s="24">
        <v>129.5</v>
      </c>
      <c r="E499" s="24">
        <v>133</v>
      </c>
      <c r="F499" s="24">
        <v>125</v>
      </c>
      <c r="G499" s="24"/>
      <c r="H499" s="24">
        <v>114</v>
      </c>
      <c r="I499" s="24"/>
      <c r="J499" s="24"/>
      <c r="K499" s="24"/>
      <c r="L499" s="24"/>
      <c r="M499" s="24"/>
      <c r="N499" s="79">
        <f>VLOOKUP(A499,Platts!B:C,2,TRUE)</f>
        <v>146.5</v>
      </c>
      <c r="O499" s="76">
        <f t="shared" si="7"/>
        <v>0.88395904436860073</v>
      </c>
      <c r="P499" s="9"/>
      <c r="Q499" s="35"/>
    </row>
    <row r="500" spans="1:17" outlineLevel="1" x14ac:dyDescent="0.2">
      <c r="A500" s="22">
        <f>Platts!B1118</f>
        <v>41339</v>
      </c>
      <c r="B500" s="24">
        <v>141</v>
      </c>
      <c r="C500" s="24">
        <v>135.5</v>
      </c>
      <c r="D500" s="24">
        <v>133</v>
      </c>
      <c r="E500" s="24">
        <v>136.5</v>
      </c>
      <c r="F500" s="24">
        <v>128.75</v>
      </c>
      <c r="G500" s="24"/>
      <c r="H500" s="24">
        <v>116</v>
      </c>
      <c r="I500" s="24"/>
      <c r="J500" s="24"/>
      <c r="K500" s="24"/>
      <c r="L500" s="24"/>
      <c r="M500" s="24"/>
      <c r="N500" s="79">
        <f>VLOOKUP(A500,Platts!B:C,2,TRUE)</f>
        <v>146.25</v>
      </c>
      <c r="O500" s="76">
        <f t="shared" si="7"/>
        <v>0.90940170940170939</v>
      </c>
      <c r="P500" s="9"/>
      <c r="Q500" s="35"/>
    </row>
    <row r="501" spans="1:17" outlineLevel="1" x14ac:dyDescent="0.2">
      <c r="A501" s="22">
        <f>Platts!B1119</f>
        <v>41340</v>
      </c>
      <c r="B501" s="24">
        <v>140.5</v>
      </c>
      <c r="C501" s="24">
        <v>135</v>
      </c>
      <c r="D501" s="24">
        <v>132.5</v>
      </c>
      <c r="E501" s="24">
        <v>136</v>
      </c>
      <c r="F501" s="24">
        <v>127.5</v>
      </c>
      <c r="G501" s="24"/>
      <c r="H501" s="24">
        <v>115.5</v>
      </c>
      <c r="I501" s="24"/>
      <c r="J501" s="24"/>
      <c r="K501" s="24"/>
      <c r="L501" s="24"/>
      <c r="M501" s="24"/>
      <c r="N501" s="79">
        <f>VLOOKUP(A501,Platts!B:C,2,TRUE)</f>
        <v>147</v>
      </c>
      <c r="O501" s="76">
        <f t="shared" si="7"/>
        <v>0.90136054421768708</v>
      </c>
      <c r="P501" s="9"/>
      <c r="Q501" s="35"/>
    </row>
    <row r="502" spans="1:17" outlineLevel="1" x14ac:dyDescent="0.2">
      <c r="A502" s="22">
        <f>Platts!B1120</f>
        <v>41341</v>
      </c>
      <c r="B502" s="24">
        <v>140</v>
      </c>
      <c r="C502" s="24">
        <v>135.5</v>
      </c>
      <c r="D502" s="24">
        <v>132.5</v>
      </c>
      <c r="E502" s="24">
        <v>136</v>
      </c>
      <c r="F502" s="24">
        <v>126.5</v>
      </c>
      <c r="G502" s="24"/>
      <c r="H502" s="24">
        <v>114.5</v>
      </c>
      <c r="I502" s="24"/>
      <c r="J502" s="24"/>
      <c r="K502" s="24"/>
      <c r="L502" s="24"/>
      <c r="M502" s="24"/>
      <c r="N502" s="79">
        <f>VLOOKUP(A502,Platts!B:C,2,TRUE)</f>
        <v>147</v>
      </c>
      <c r="O502" s="76">
        <f t="shared" si="7"/>
        <v>0.90136054421768708</v>
      </c>
      <c r="P502" s="9"/>
      <c r="Q502" s="35"/>
    </row>
    <row r="503" spans="1:17" outlineLevel="1" x14ac:dyDescent="0.2">
      <c r="A503" s="22">
        <f>Platts!B1121</f>
        <v>41344</v>
      </c>
      <c r="B503" s="24">
        <v>137</v>
      </c>
      <c r="C503" s="24">
        <v>132</v>
      </c>
      <c r="D503" s="24">
        <v>128.5</v>
      </c>
      <c r="E503" s="24">
        <v>132.5</v>
      </c>
      <c r="F503" s="24">
        <v>125</v>
      </c>
      <c r="G503" s="24"/>
      <c r="H503" s="24">
        <v>113</v>
      </c>
      <c r="I503" s="24"/>
      <c r="J503" s="24"/>
      <c r="K503" s="24"/>
      <c r="L503" s="24"/>
      <c r="M503" s="24"/>
      <c r="N503" s="79">
        <f>VLOOKUP(A503,Platts!B:C,2,TRUE)</f>
        <v>146.25</v>
      </c>
      <c r="O503" s="76">
        <f t="shared" si="7"/>
        <v>0.87863247863247862</v>
      </c>
      <c r="P503" s="9"/>
      <c r="Q503" s="35"/>
    </row>
    <row r="504" spans="1:17" outlineLevel="1" x14ac:dyDescent="0.2">
      <c r="A504" s="22">
        <f>Platts!B1122</f>
        <v>41345</v>
      </c>
      <c r="B504" s="24">
        <v>135.25</v>
      </c>
      <c r="C504" s="24">
        <v>131</v>
      </c>
      <c r="D504" s="24">
        <v>126.75</v>
      </c>
      <c r="E504" s="24">
        <v>131</v>
      </c>
      <c r="F504" s="24">
        <v>124.25</v>
      </c>
      <c r="G504" s="24"/>
      <c r="H504" s="24">
        <v>113.25</v>
      </c>
      <c r="I504" s="24"/>
      <c r="J504" s="24"/>
      <c r="K504" s="24"/>
      <c r="L504" s="24"/>
      <c r="M504" s="24"/>
      <c r="N504" s="79">
        <f>VLOOKUP(A504,Platts!B:C,2,TRUE)</f>
        <v>145.5</v>
      </c>
      <c r="O504" s="76">
        <f t="shared" si="7"/>
        <v>0.87113402061855671</v>
      </c>
      <c r="P504" s="9"/>
      <c r="Q504" s="35"/>
    </row>
    <row r="505" spans="1:17" outlineLevel="1" x14ac:dyDescent="0.2">
      <c r="A505" s="22">
        <f>Platts!B1123</f>
        <v>41346</v>
      </c>
      <c r="B505" s="24">
        <v>131</v>
      </c>
      <c r="C505" s="24">
        <v>126.5</v>
      </c>
      <c r="D505" s="24">
        <v>122</v>
      </c>
      <c r="E505" s="24">
        <v>126.5</v>
      </c>
      <c r="F505" s="24">
        <v>119.5</v>
      </c>
      <c r="G505" s="24"/>
      <c r="H505" s="24">
        <v>109</v>
      </c>
      <c r="I505" s="24"/>
      <c r="J505" s="24"/>
      <c r="K505" s="24"/>
      <c r="L505" s="24"/>
      <c r="M505" s="24"/>
      <c r="N505" s="79">
        <f>VLOOKUP(A505,Platts!B:C,2,TRUE)</f>
        <v>139.75</v>
      </c>
      <c r="O505" s="76">
        <f t="shared" si="7"/>
        <v>0.87298747763864037</v>
      </c>
      <c r="P505" s="9"/>
      <c r="Q505" s="35"/>
    </row>
    <row r="506" spans="1:17" outlineLevel="1" x14ac:dyDescent="0.2">
      <c r="A506" s="22">
        <f>Platts!B1124</f>
        <v>41347</v>
      </c>
      <c r="B506" s="24">
        <v>127</v>
      </c>
      <c r="C506" s="24">
        <v>122.5</v>
      </c>
      <c r="D506" s="24">
        <v>119.5</v>
      </c>
      <c r="E506" s="24">
        <v>123</v>
      </c>
      <c r="F506" s="24">
        <v>118</v>
      </c>
      <c r="G506" s="24"/>
      <c r="H506" s="24">
        <v>110</v>
      </c>
      <c r="I506" s="24"/>
      <c r="J506" s="24"/>
      <c r="K506" s="24"/>
      <c r="L506" s="24"/>
      <c r="M506" s="24"/>
      <c r="N506" s="79">
        <f>VLOOKUP(A506,Platts!B:C,2,TRUE)</f>
        <v>133.75</v>
      </c>
      <c r="O506" s="76">
        <f t="shared" si="7"/>
        <v>0.8934579439252337</v>
      </c>
      <c r="P506" s="9"/>
      <c r="Q506" s="35"/>
    </row>
    <row r="507" spans="1:17" outlineLevel="1" x14ac:dyDescent="0.2">
      <c r="A507" s="22">
        <f>Platts!B1125</f>
        <v>41348</v>
      </c>
      <c r="B507" s="24">
        <v>134.75</v>
      </c>
      <c r="C507" s="24">
        <v>129.5</v>
      </c>
      <c r="D507" s="24">
        <v>125.75</v>
      </c>
      <c r="E507" s="24">
        <v>130</v>
      </c>
      <c r="F507" s="24">
        <v>123</v>
      </c>
      <c r="G507" s="24"/>
      <c r="H507" s="24">
        <v>113.5</v>
      </c>
      <c r="I507" s="24"/>
      <c r="J507" s="24"/>
      <c r="K507" s="24"/>
      <c r="L507" s="24"/>
      <c r="M507" s="24"/>
      <c r="N507" s="79">
        <f>VLOOKUP(A507,Platts!B:C,2,TRUE)</f>
        <v>134.25</v>
      </c>
      <c r="O507" s="76">
        <f t="shared" si="7"/>
        <v>0.93668528864059586</v>
      </c>
      <c r="P507" s="9"/>
      <c r="Q507" s="35"/>
    </row>
    <row r="508" spans="1:17" outlineLevel="1" x14ac:dyDescent="0.2">
      <c r="A508" s="22">
        <f>Platts!B1126</f>
        <v>41351</v>
      </c>
      <c r="B508" s="24">
        <v>133.25</v>
      </c>
      <c r="C508" s="24">
        <v>129.5</v>
      </c>
      <c r="D508" s="24">
        <v>125.75</v>
      </c>
      <c r="E508" s="24">
        <v>129.5</v>
      </c>
      <c r="F508" s="24">
        <v>123.25</v>
      </c>
      <c r="G508" s="24"/>
      <c r="H508" s="24">
        <v>113.5</v>
      </c>
      <c r="I508" s="24"/>
      <c r="J508" s="24"/>
      <c r="K508" s="24"/>
      <c r="L508" s="24"/>
      <c r="M508" s="24"/>
      <c r="N508" s="79">
        <f>VLOOKUP(A508,Platts!B:C,2,TRUE)</f>
        <v>134</v>
      </c>
      <c r="O508" s="76">
        <f t="shared" si="7"/>
        <v>0.93843283582089554</v>
      </c>
      <c r="P508" s="9"/>
      <c r="Q508" s="35"/>
    </row>
    <row r="509" spans="1:17" outlineLevel="1" x14ac:dyDescent="0.2">
      <c r="A509" s="22">
        <f>Platts!B1127</f>
        <v>41354</v>
      </c>
      <c r="B509" s="24">
        <v>135.75</v>
      </c>
      <c r="C509" s="24">
        <v>131</v>
      </c>
      <c r="D509" s="24">
        <v>127</v>
      </c>
      <c r="E509" s="24">
        <v>131.25</v>
      </c>
      <c r="F509" s="24">
        <v>124.5</v>
      </c>
      <c r="G509" s="24"/>
      <c r="H509" s="24">
        <v>114</v>
      </c>
      <c r="I509" s="24"/>
      <c r="J509" s="24"/>
      <c r="K509" s="24"/>
      <c r="L509" s="24"/>
      <c r="M509" s="24"/>
      <c r="N509" s="79">
        <f>VLOOKUP(A509,Platts!B:C,2,TRUE)</f>
        <v>133.25</v>
      </c>
      <c r="O509" s="76">
        <f t="shared" si="7"/>
        <v>0.95309568480300189</v>
      </c>
      <c r="P509" s="9"/>
      <c r="Q509" s="35"/>
    </row>
    <row r="510" spans="1:17" outlineLevel="1" x14ac:dyDescent="0.2">
      <c r="A510" s="22">
        <f>Platts!B1128</f>
        <v>41355</v>
      </c>
      <c r="B510" s="24">
        <v>137.5</v>
      </c>
      <c r="C510" s="24">
        <v>133.5</v>
      </c>
      <c r="D510" s="24">
        <v>128</v>
      </c>
      <c r="E510" s="24">
        <v>133</v>
      </c>
      <c r="F510" s="24">
        <v>126.25</v>
      </c>
      <c r="G510" s="24"/>
      <c r="H510" s="24">
        <v>115</v>
      </c>
      <c r="I510" s="24"/>
      <c r="J510" s="24"/>
      <c r="K510" s="24"/>
      <c r="L510" s="24"/>
      <c r="M510" s="24"/>
      <c r="N510" s="79">
        <f>VLOOKUP(A510,Platts!B:C,2,TRUE)</f>
        <v>134.75</v>
      </c>
      <c r="O510" s="76">
        <f t="shared" si="7"/>
        <v>0.94990723562152135</v>
      </c>
      <c r="P510" s="9"/>
      <c r="Q510" s="35"/>
    </row>
    <row r="511" spans="1:17" outlineLevel="1" x14ac:dyDescent="0.2">
      <c r="A511" s="22">
        <f>Platts!B1129</f>
        <v>41358</v>
      </c>
      <c r="B511" s="24">
        <v>138.5</v>
      </c>
      <c r="C511" s="24">
        <v>133.75</v>
      </c>
      <c r="D511" s="24">
        <v>129</v>
      </c>
      <c r="E511" s="24">
        <v>133.75</v>
      </c>
      <c r="F511" s="24">
        <v>127</v>
      </c>
      <c r="G511" s="24"/>
      <c r="H511" s="24">
        <v>115.5</v>
      </c>
      <c r="I511" s="24"/>
      <c r="J511" s="24"/>
      <c r="K511" s="24"/>
      <c r="L511" s="24"/>
      <c r="M511" s="24"/>
      <c r="N511" s="79">
        <f>VLOOKUP(A511,Platts!B:C,2,TRUE)</f>
        <v>136</v>
      </c>
      <c r="O511" s="76">
        <f t="shared" si="7"/>
        <v>0.94852941176470584</v>
      </c>
      <c r="P511" s="9"/>
      <c r="Q511" s="35"/>
    </row>
    <row r="512" spans="1:17" outlineLevel="1" x14ac:dyDescent="0.2">
      <c r="A512" s="22">
        <f>Platts!B1130</f>
        <v>41359</v>
      </c>
      <c r="B512" s="24">
        <v>138.5</v>
      </c>
      <c r="C512" s="24">
        <v>134.5</v>
      </c>
      <c r="D512" s="24">
        <v>130.5</v>
      </c>
      <c r="E512" s="24">
        <v>134.5</v>
      </c>
      <c r="F512" s="24">
        <v>127</v>
      </c>
      <c r="G512" s="24"/>
      <c r="H512" s="24">
        <v>115.5</v>
      </c>
      <c r="I512" s="24"/>
      <c r="J512" s="24"/>
      <c r="K512" s="24"/>
      <c r="L512" s="24"/>
      <c r="M512" s="24"/>
      <c r="N512" s="79">
        <f>VLOOKUP(A512,Platts!B:C,2,TRUE)</f>
        <v>137.25</v>
      </c>
      <c r="O512" s="76">
        <f t="shared" si="7"/>
        <v>0.95081967213114749</v>
      </c>
      <c r="P512" s="9"/>
      <c r="Q512" s="35"/>
    </row>
    <row r="513" spans="1:17" outlineLevel="1" x14ac:dyDescent="0.2">
      <c r="A513" s="22">
        <f>Platts!B1131</f>
        <v>41360</v>
      </c>
      <c r="B513" s="24">
        <v>140.75</v>
      </c>
      <c r="C513" s="24">
        <v>135.75</v>
      </c>
      <c r="D513" s="24">
        <v>131.5</v>
      </c>
      <c r="E513" s="24">
        <v>136</v>
      </c>
      <c r="F513" s="24">
        <v>127</v>
      </c>
      <c r="G513" s="24"/>
      <c r="H513" s="24">
        <v>116</v>
      </c>
      <c r="I513" s="24"/>
      <c r="J513" s="24"/>
      <c r="K513" s="24"/>
      <c r="L513" s="24"/>
      <c r="M513" s="24"/>
      <c r="N513" s="79">
        <f>VLOOKUP(A513,Platts!B:C,2,TRUE)</f>
        <v>138</v>
      </c>
      <c r="O513" s="76">
        <f t="shared" si="7"/>
        <v>0.95289855072463769</v>
      </c>
      <c r="P513" s="9"/>
      <c r="Q513" s="35"/>
    </row>
    <row r="514" spans="1:17" outlineLevel="1" x14ac:dyDescent="0.2">
      <c r="A514" s="22">
        <f>Platts!B1132</f>
        <v>41361</v>
      </c>
      <c r="B514" s="24">
        <v>138.5</v>
      </c>
      <c r="C514" s="24">
        <v>133.5</v>
      </c>
      <c r="D514" s="24">
        <v>129.25</v>
      </c>
      <c r="E514" s="24">
        <v>133.75</v>
      </c>
      <c r="F514" s="24">
        <v>126</v>
      </c>
      <c r="G514" s="24"/>
      <c r="H514" s="24">
        <v>115</v>
      </c>
      <c r="I514" s="24"/>
      <c r="J514" s="24"/>
      <c r="K514" s="24"/>
      <c r="L514" s="24"/>
      <c r="M514" s="24"/>
      <c r="N514" s="79">
        <f>VLOOKUP(A514,Platts!B:C,2,TRUE)</f>
        <v>137</v>
      </c>
      <c r="O514" s="76">
        <f t="shared" ref="O514:O577" si="8">+D514/N514</f>
        <v>0.94343065693430661</v>
      </c>
      <c r="P514" s="9"/>
      <c r="Q514" s="35"/>
    </row>
    <row r="515" spans="1:17" outlineLevel="1" x14ac:dyDescent="0.2">
      <c r="A515" s="22">
        <f>Platts!B1133</f>
        <v>41366</v>
      </c>
      <c r="B515" s="24">
        <v>132.25</v>
      </c>
      <c r="C515" s="24">
        <v>127.5</v>
      </c>
      <c r="D515" s="24">
        <v>124.5</v>
      </c>
      <c r="E515" s="24">
        <v>123.75</v>
      </c>
      <c r="F515" s="24">
        <v>120.5</v>
      </c>
      <c r="G515" s="24"/>
      <c r="H515" s="24">
        <v>113.75</v>
      </c>
      <c r="I515" s="24"/>
      <c r="J515" s="24"/>
      <c r="K515" s="24"/>
      <c r="L515" s="24"/>
      <c r="M515" s="24"/>
      <c r="N515" s="79">
        <f>VLOOKUP(A515,Platts!B:C,2,TRUE)</f>
        <v>136</v>
      </c>
      <c r="O515" s="76">
        <f t="shared" si="8"/>
        <v>0.9154411764705882</v>
      </c>
      <c r="P515" s="9"/>
      <c r="Q515" s="35"/>
    </row>
    <row r="516" spans="1:17" outlineLevel="1" x14ac:dyDescent="0.2">
      <c r="A516" s="22">
        <f>Platts!B1134</f>
        <v>41367</v>
      </c>
      <c r="B516" s="24">
        <v>135</v>
      </c>
      <c r="C516" s="24">
        <v>130.25</v>
      </c>
      <c r="D516" s="24">
        <v>127</v>
      </c>
      <c r="E516" s="24">
        <v>126</v>
      </c>
      <c r="F516" s="24">
        <v>122.5</v>
      </c>
      <c r="G516" s="24"/>
      <c r="H516" s="24">
        <v>115.5</v>
      </c>
      <c r="I516" s="24"/>
      <c r="J516" s="24"/>
      <c r="K516" s="24"/>
      <c r="L516" s="24"/>
      <c r="M516" s="24"/>
      <c r="N516" s="79">
        <f>VLOOKUP(A516,Platts!B:C,2,TRUE)</f>
        <v>136</v>
      </c>
      <c r="O516" s="76">
        <f t="shared" si="8"/>
        <v>0.93382352941176472</v>
      </c>
      <c r="P516" s="9"/>
      <c r="Q516" s="35"/>
    </row>
    <row r="517" spans="1:17" outlineLevel="1" x14ac:dyDescent="0.2">
      <c r="A517" s="22">
        <f>Platts!B1135</f>
        <v>41368</v>
      </c>
      <c r="B517" s="24">
        <v>134</v>
      </c>
      <c r="C517" s="24">
        <v>129.5</v>
      </c>
      <c r="D517" s="24">
        <v>126.5</v>
      </c>
      <c r="E517" s="24">
        <v>125</v>
      </c>
      <c r="F517" s="24">
        <v>122</v>
      </c>
      <c r="G517" s="24"/>
      <c r="H517" s="24">
        <v>114.75</v>
      </c>
      <c r="I517" s="24"/>
      <c r="J517" s="24"/>
      <c r="K517" s="24"/>
      <c r="L517" s="24"/>
      <c r="M517" s="24"/>
      <c r="N517" s="79">
        <f>VLOOKUP(A517,Platts!B:C,2,TRUE)</f>
        <v>136</v>
      </c>
      <c r="O517" s="76">
        <f t="shared" si="8"/>
        <v>0.93014705882352944</v>
      </c>
      <c r="P517" s="9"/>
      <c r="Q517" s="35"/>
    </row>
    <row r="518" spans="1:17" outlineLevel="1" x14ac:dyDescent="0.2">
      <c r="A518" s="22">
        <f>Platts!B1136</f>
        <v>41372</v>
      </c>
      <c r="B518" s="24">
        <v>138.25</v>
      </c>
      <c r="C518" s="24">
        <v>131.25</v>
      </c>
      <c r="D518" s="24">
        <v>127.75</v>
      </c>
      <c r="E518" s="24">
        <v>126.25</v>
      </c>
      <c r="F518" s="24">
        <v>123</v>
      </c>
      <c r="G518" s="24"/>
      <c r="H518" s="24">
        <v>115</v>
      </c>
      <c r="I518" s="24"/>
      <c r="J518" s="24"/>
      <c r="K518" s="24"/>
      <c r="L518" s="24"/>
      <c r="M518" s="24"/>
      <c r="N518" s="79">
        <f>VLOOKUP(A518,Platts!B:C,2,TRUE)</f>
        <v>138.25</v>
      </c>
      <c r="O518" s="76">
        <f t="shared" si="8"/>
        <v>0.92405063291139244</v>
      </c>
      <c r="P518" s="9"/>
      <c r="Q518" s="35"/>
    </row>
    <row r="519" spans="1:17" outlineLevel="1" x14ac:dyDescent="0.2">
      <c r="A519" s="22">
        <f>Platts!B1137</f>
        <v>41373</v>
      </c>
      <c r="B519" s="24">
        <v>136</v>
      </c>
      <c r="C519" s="24">
        <v>131</v>
      </c>
      <c r="D519" s="24">
        <v>127.5</v>
      </c>
      <c r="E519" s="24">
        <v>125.5</v>
      </c>
      <c r="F519" s="24">
        <v>122.25</v>
      </c>
      <c r="G519" s="24"/>
      <c r="H519" s="24">
        <v>115</v>
      </c>
      <c r="I519" s="24"/>
      <c r="J519" s="24"/>
      <c r="K519" s="24"/>
      <c r="L519" s="24"/>
      <c r="M519" s="24"/>
      <c r="N519" s="79">
        <f>VLOOKUP(A519,Platts!B:C,2,TRUE)</f>
        <v>139.5</v>
      </c>
      <c r="O519" s="76">
        <f t="shared" si="8"/>
        <v>0.91397849462365588</v>
      </c>
      <c r="P519" s="9"/>
      <c r="Q519" s="35"/>
    </row>
    <row r="520" spans="1:17" outlineLevel="1" x14ac:dyDescent="0.2">
      <c r="A520" s="22">
        <f>Platts!B1138</f>
        <v>41375</v>
      </c>
      <c r="B520" s="24">
        <v>138.75</v>
      </c>
      <c r="C520" s="24">
        <v>134</v>
      </c>
      <c r="D520" s="24">
        <v>129.75</v>
      </c>
      <c r="E520" s="24">
        <v>127</v>
      </c>
      <c r="F520" s="24">
        <v>123.25</v>
      </c>
      <c r="G520" s="24"/>
      <c r="H520" s="24">
        <v>115.75</v>
      </c>
      <c r="I520" s="24"/>
      <c r="J520" s="24"/>
      <c r="K520" s="24"/>
      <c r="L520" s="24"/>
      <c r="M520" s="24"/>
      <c r="N520" s="79">
        <f>VLOOKUP(A520,Platts!B:C,2,TRUE)</f>
        <v>142</v>
      </c>
      <c r="O520" s="76">
        <f t="shared" si="8"/>
        <v>0.91373239436619713</v>
      </c>
      <c r="P520" s="9"/>
      <c r="Q520" s="35"/>
    </row>
    <row r="521" spans="1:17" outlineLevel="1" x14ac:dyDescent="0.2">
      <c r="A521" s="22">
        <f>Platts!B1139</f>
        <v>41376</v>
      </c>
      <c r="B521" s="24">
        <v>139.25</v>
      </c>
      <c r="C521" s="24">
        <v>134.25</v>
      </c>
      <c r="D521" s="24">
        <v>130</v>
      </c>
      <c r="E521" s="24">
        <v>127.25</v>
      </c>
      <c r="F521" s="24">
        <v>123.5</v>
      </c>
      <c r="G521" s="24"/>
      <c r="H521" s="24">
        <v>116.5</v>
      </c>
      <c r="I521" s="24"/>
      <c r="J521" s="24"/>
      <c r="K521" s="24"/>
      <c r="L521" s="24"/>
      <c r="M521" s="24"/>
      <c r="N521" s="79">
        <f>VLOOKUP(A521,Platts!B:C,2,TRUE)</f>
        <v>142</v>
      </c>
      <c r="O521" s="76">
        <f t="shared" si="8"/>
        <v>0.91549295774647887</v>
      </c>
      <c r="P521" s="9"/>
      <c r="Q521" s="35"/>
    </row>
    <row r="522" spans="1:17" outlineLevel="1" x14ac:dyDescent="0.2">
      <c r="A522" s="22">
        <f>Platts!B1140</f>
        <v>41379</v>
      </c>
      <c r="B522" s="24">
        <v>136</v>
      </c>
      <c r="C522" s="24">
        <v>131</v>
      </c>
      <c r="D522" s="24">
        <v>126.25</v>
      </c>
      <c r="E522" s="24">
        <v>124.25</v>
      </c>
      <c r="F522" s="24">
        <v>120.5</v>
      </c>
      <c r="G522" s="24"/>
      <c r="H522" s="24">
        <v>114.25</v>
      </c>
      <c r="I522" s="24"/>
      <c r="J522" s="24"/>
      <c r="K522" s="24"/>
      <c r="L522" s="24"/>
      <c r="M522" s="24"/>
      <c r="N522" s="79">
        <f>VLOOKUP(A522,Platts!B:C,2,TRUE)</f>
        <v>141</v>
      </c>
      <c r="O522" s="76">
        <f t="shared" si="8"/>
        <v>0.89539007092198586</v>
      </c>
      <c r="P522" s="9"/>
      <c r="Q522" s="35"/>
    </row>
    <row r="523" spans="1:17" outlineLevel="1" x14ac:dyDescent="0.2">
      <c r="A523" s="22">
        <f>Platts!B1141</f>
        <v>41380</v>
      </c>
      <c r="B523" s="24">
        <v>135.75</v>
      </c>
      <c r="C523" s="24">
        <v>130.5</v>
      </c>
      <c r="D523" s="24">
        <v>125.75</v>
      </c>
      <c r="E523" s="24">
        <v>123.5</v>
      </c>
      <c r="F523" s="24">
        <v>120</v>
      </c>
      <c r="G523" s="24"/>
      <c r="H523" s="24">
        <v>113</v>
      </c>
      <c r="I523" s="24"/>
      <c r="J523" s="24"/>
      <c r="K523" s="24"/>
      <c r="L523" s="24"/>
      <c r="M523" s="24"/>
      <c r="N523" s="79">
        <f>VLOOKUP(A523,Platts!B:C,2,TRUE)</f>
        <v>139.25</v>
      </c>
      <c r="O523" s="76">
        <f t="shared" si="8"/>
        <v>0.90305206463195686</v>
      </c>
      <c r="P523" s="9"/>
      <c r="Q523" s="35"/>
    </row>
    <row r="524" spans="1:17" outlineLevel="1" x14ac:dyDescent="0.2">
      <c r="A524" s="22">
        <f>Platts!B1142</f>
        <v>41382</v>
      </c>
      <c r="B524" s="24">
        <v>132.5</v>
      </c>
      <c r="C524" s="24">
        <v>126.75</v>
      </c>
      <c r="D524" s="24">
        <v>122.25</v>
      </c>
      <c r="E524" s="24">
        <v>119</v>
      </c>
      <c r="F524" s="24">
        <v>116.25</v>
      </c>
      <c r="G524" s="24"/>
      <c r="H524" s="24">
        <v>110.25</v>
      </c>
      <c r="I524" s="24"/>
      <c r="J524" s="24"/>
      <c r="K524" s="24"/>
      <c r="L524" s="24"/>
      <c r="M524" s="24"/>
      <c r="N524" s="79">
        <f>VLOOKUP(A524,Platts!B:C,2,TRUE)</f>
        <v>138</v>
      </c>
      <c r="O524" s="76">
        <f t="shared" si="8"/>
        <v>0.88586956521739135</v>
      </c>
      <c r="P524" s="9"/>
      <c r="Q524" s="35"/>
    </row>
    <row r="525" spans="1:17" outlineLevel="1" x14ac:dyDescent="0.2">
      <c r="A525" s="22">
        <f>Platts!B1143</f>
        <v>41383</v>
      </c>
      <c r="B525" s="24">
        <v>135</v>
      </c>
      <c r="C525" s="24">
        <v>129.5</v>
      </c>
      <c r="D525" s="24">
        <v>125</v>
      </c>
      <c r="E525" s="24">
        <v>121</v>
      </c>
      <c r="F525" s="24">
        <v>118.25</v>
      </c>
      <c r="G525" s="24"/>
      <c r="H525" s="24">
        <v>112</v>
      </c>
      <c r="I525" s="24"/>
      <c r="J525" s="24"/>
      <c r="K525" s="24"/>
      <c r="L525" s="24"/>
      <c r="M525" s="24"/>
      <c r="N525" s="79">
        <f>VLOOKUP(A525,Platts!B:C,2,TRUE)</f>
        <v>137.75</v>
      </c>
      <c r="O525" s="76">
        <f t="shared" si="8"/>
        <v>0.90744101633393826</v>
      </c>
      <c r="P525" s="9"/>
      <c r="Q525" s="35"/>
    </row>
    <row r="526" spans="1:17" outlineLevel="1" x14ac:dyDescent="0.2">
      <c r="A526" s="22">
        <f>Platts!B1144</f>
        <v>41386</v>
      </c>
      <c r="B526" s="24">
        <v>134.25</v>
      </c>
      <c r="C526" s="24">
        <v>128.5</v>
      </c>
      <c r="D526" s="24">
        <v>124</v>
      </c>
      <c r="E526" s="24">
        <v>120.75</v>
      </c>
      <c r="F526" s="24">
        <v>117.25</v>
      </c>
      <c r="G526" s="24"/>
      <c r="H526" s="24">
        <v>111</v>
      </c>
      <c r="I526" s="24"/>
      <c r="J526" s="24"/>
      <c r="K526" s="24"/>
      <c r="L526" s="24"/>
      <c r="M526" s="24"/>
      <c r="N526" s="79">
        <f>VLOOKUP(A526,Platts!B:C,2,TRUE)</f>
        <v>137.5</v>
      </c>
      <c r="O526" s="76">
        <f t="shared" si="8"/>
        <v>0.90181818181818185</v>
      </c>
      <c r="P526" s="9"/>
      <c r="Q526" s="35"/>
    </row>
    <row r="527" spans="1:17" outlineLevel="1" x14ac:dyDescent="0.2">
      <c r="A527" s="22">
        <f>Platts!B1145</f>
        <v>41387</v>
      </c>
      <c r="B527" s="24">
        <v>132.75</v>
      </c>
      <c r="C527" s="24">
        <v>126.5</v>
      </c>
      <c r="D527" s="24">
        <v>122</v>
      </c>
      <c r="E527" s="24">
        <v>119</v>
      </c>
      <c r="F527" s="24">
        <v>115</v>
      </c>
      <c r="G527" s="24"/>
      <c r="H527" s="24">
        <v>110.25</v>
      </c>
      <c r="I527" s="24"/>
      <c r="J527" s="24"/>
      <c r="K527" s="24"/>
      <c r="L527" s="24"/>
      <c r="M527" s="24"/>
      <c r="N527" s="79">
        <f>VLOOKUP(A527,Platts!B:C,2,TRUE)</f>
        <v>136.5</v>
      </c>
      <c r="O527" s="76">
        <f t="shared" si="8"/>
        <v>0.89377289377289382</v>
      </c>
      <c r="P527" s="9"/>
      <c r="Q527" s="35"/>
    </row>
    <row r="528" spans="1:17" outlineLevel="1" x14ac:dyDescent="0.2">
      <c r="A528" s="22">
        <f>Platts!B1146</f>
        <v>41388</v>
      </c>
      <c r="B528" s="24">
        <v>132.75</v>
      </c>
      <c r="C528" s="24">
        <v>127.5</v>
      </c>
      <c r="D528" s="24">
        <v>123</v>
      </c>
      <c r="E528" s="24">
        <v>119.75</v>
      </c>
      <c r="F528" s="24">
        <v>116.25</v>
      </c>
      <c r="G528" s="24"/>
      <c r="H528" s="24">
        <v>110.25</v>
      </c>
      <c r="I528" s="24"/>
      <c r="J528" s="24"/>
      <c r="K528" s="24"/>
      <c r="L528" s="24"/>
      <c r="M528" s="24"/>
      <c r="N528" s="79">
        <f>VLOOKUP(A528,Platts!B:C,2,TRUE)</f>
        <v>135.75</v>
      </c>
      <c r="O528" s="76">
        <f t="shared" si="8"/>
        <v>0.90607734806629836</v>
      </c>
      <c r="P528" s="9"/>
      <c r="Q528" s="35"/>
    </row>
    <row r="529" spans="1:17" outlineLevel="1" x14ac:dyDescent="0.2">
      <c r="A529" s="22">
        <f>Platts!B1147</f>
        <v>41389</v>
      </c>
      <c r="B529" s="24">
        <v>130.75</v>
      </c>
      <c r="C529" s="24">
        <v>126.25</v>
      </c>
      <c r="D529" s="24">
        <v>122</v>
      </c>
      <c r="E529" s="24">
        <v>119.25</v>
      </c>
      <c r="F529" s="24">
        <v>115.75</v>
      </c>
      <c r="G529" s="24"/>
      <c r="H529" s="24">
        <v>109.75</v>
      </c>
      <c r="I529" s="24"/>
      <c r="J529" s="24"/>
      <c r="K529" s="24"/>
      <c r="L529" s="24"/>
      <c r="M529" s="24"/>
      <c r="N529" s="79">
        <f>VLOOKUP(A529,Platts!B:C,2,TRUE)</f>
        <v>135.75</v>
      </c>
      <c r="O529" s="76">
        <f t="shared" si="8"/>
        <v>0.89871086556169433</v>
      </c>
      <c r="P529" s="9"/>
      <c r="Q529" s="35"/>
    </row>
    <row r="530" spans="1:17" outlineLevel="1" x14ac:dyDescent="0.2">
      <c r="A530" s="22">
        <f>Platts!B1148</f>
        <v>41390</v>
      </c>
      <c r="B530" s="24">
        <v>131.25</v>
      </c>
      <c r="C530" s="24">
        <v>125.75</v>
      </c>
      <c r="D530" s="24">
        <v>121.75</v>
      </c>
      <c r="E530" s="24">
        <v>117.75</v>
      </c>
      <c r="F530" s="24">
        <v>112.25</v>
      </c>
      <c r="G530" s="24"/>
      <c r="H530" s="24">
        <v>106.25</v>
      </c>
      <c r="I530" s="24"/>
      <c r="J530" s="24"/>
      <c r="K530" s="24"/>
      <c r="L530" s="24"/>
      <c r="M530" s="24"/>
      <c r="N530" s="79">
        <f>VLOOKUP(A530,Platts!B:C,2,TRUE)</f>
        <v>134.5</v>
      </c>
      <c r="O530" s="76">
        <f t="shared" si="8"/>
        <v>0.90520446096654272</v>
      </c>
      <c r="P530" s="9"/>
      <c r="Q530" s="35"/>
    </row>
    <row r="531" spans="1:17" outlineLevel="1" x14ac:dyDescent="0.2">
      <c r="A531" s="22">
        <f>Platts!B1149</f>
        <v>41393</v>
      </c>
      <c r="B531" s="24">
        <v>130.75</v>
      </c>
      <c r="C531" s="24">
        <v>125.25</v>
      </c>
      <c r="D531" s="24">
        <v>121.5</v>
      </c>
      <c r="E531" s="24">
        <v>117.75</v>
      </c>
      <c r="F531" s="24">
        <v>113.75</v>
      </c>
      <c r="G531" s="24"/>
      <c r="H531" s="24">
        <v>109.25</v>
      </c>
      <c r="I531" s="24"/>
      <c r="J531" s="24"/>
      <c r="K531" s="24"/>
      <c r="L531" s="24"/>
      <c r="M531" s="24"/>
      <c r="N531" s="79">
        <f>VLOOKUP(A531,Platts!B:C,2,TRUE)</f>
        <v>134</v>
      </c>
      <c r="O531" s="76">
        <f t="shared" si="8"/>
        <v>0.90671641791044777</v>
      </c>
      <c r="P531" s="9"/>
      <c r="Q531" s="35"/>
    </row>
    <row r="532" spans="1:17" outlineLevel="1" x14ac:dyDescent="0.2">
      <c r="A532" s="22">
        <f>Platts!B1150</f>
        <v>41397</v>
      </c>
      <c r="B532" s="24">
        <v>123</v>
      </c>
      <c r="C532" s="24">
        <v>118.5</v>
      </c>
      <c r="D532" s="24">
        <v>115.75</v>
      </c>
      <c r="E532" s="24">
        <v>115.5</v>
      </c>
      <c r="F532" s="24">
        <v>112.25</v>
      </c>
      <c r="G532" s="24"/>
      <c r="H532" s="24">
        <v>107.75</v>
      </c>
      <c r="I532" s="24"/>
      <c r="J532" s="24"/>
      <c r="K532" s="24"/>
      <c r="L532" s="24"/>
      <c r="M532" s="24"/>
      <c r="N532" s="79">
        <f>VLOOKUP(A532,Platts!B:C,2,TRUE)</f>
        <v>128.5</v>
      </c>
      <c r="O532" s="76">
        <f t="shared" si="8"/>
        <v>0.90077821011673154</v>
      </c>
      <c r="P532" s="9"/>
      <c r="Q532" s="35"/>
    </row>
    <row r="533" spans="1:17" outlineLevel="1" x14ac:dyDescent="0.2">
      <c r="A533" s="22">
        <f>Platts!B1151</f>
        <v>41400</v>
      </c>
      <c r="B533" s="24">
        <v>125.75</v>
      </c>
      <c r="C533" s="24">
        <v>121</v>
      </c>
      <c r="D533" s="24">
        <v>118.25</v>
      </c>
      <c r="E533" s="24">
        <v>118</v>
      </c>
      <c r="F533" s="24">
        <v>114.5</v>
      </c>
      <c r="G533" s="24"/>
      <c r="H533" s="24">
        <v>110</v>
      </c>
      <c r="I533" s="24"/>
      <c r="J533" s="24"/>
      <c r="K533" s="24"/>
      <c r="L533" s="24"/>
      <c r="M533" s="24"/>
      <c r="N533" s="79">
        <f>VLOOKUP(A533,Platts!B:C,2,TRUE)</f>
        <v>128.75</v>
      </c>
      <c r="O533" s="76">
        <f t="shared" si="8"/>
        <v>0.91844660194174754</v>
      </c>
      <c r="P533" s="9"/>
      <c r="Q533" s="35"/>
    </row>
    <row r="534" spans="1:17" outlineLevel="1" x14ac:dyDescent="0.2">
      <c r="A534" s="22">
        <f>Platts!B1152</f>
        <v>41402</v>
      </c>
      <c r="B534" s="24">
        <v>128</v>
      </c>
      <c r="C534" s="24">
        <v>122.5</v>
      </c>
      <c r="D534" s="24">
        <v>119.5</v>
      </c>
      <c r="E534" s="24">
        <v>119.25</v>
      </c>
      <c r="F534" s="24">
        <v>115.25</v>
      </c>
      <c r="G534" s="24"/>
      <c r="H534" s="24">
        <v>110.5</v>
      </c>
      <c r="I534" s="24"/>
      <c r="J534" s="24"/>
      <c r="K534" s="24"/>
      <c r="L534" s="24"/>
      <c r="M534" s="24"/>
      <c r="N534" s="79">
        <f>VLOOKUP(A534,Platts!B:C,2,TRUE)</f>
        <v>131</v>
      </c>
      <c r="O534" s="76">
        <f t="shared" si="8"/>
        <v>0.91221374045801529</v>
      </c>
      <c r="P534" s="9"/>
      <c r="Q534" s="35"/>
    </row>
    <row r="535" spans="1:17" outlineLevel="1" x14ac:dyDescent="0.2">
      <c r="A535" s="22">
        <f>Platts!B1153</f>
        <v>41403</v>
      </c>
      <c r="B535" s="24">
        <v>128</v>
      </c>
      <c r="C535" s="24">
        <v>122.5</v>
      </c>
      <c r="D535" s="24">
        <v>119</v>
      </c>
      <c r="E535" s="24">
        <v>118.75</v>
      </c>
      <c r="F535" s="24">
        <v>115</v>
      </c>
      <c r="G535" s="24"/>
      <c r="H535" s="24">
        <v>110.25</v>
      </c>
      <c r="I535" s="24"/>
      <c r="J535" s="24"/>
      <c r="K535" s="24"/>
      <c r="L535" s="24"/>
      <c r="M535" s="24"/>
      <c r="N535" s="79">
        <f>VLOOKUP(A535,Platts!B:C,2,TRUE)</f>
        <v>131</v>
      </c>
      <c r="O535" s="76">
        <f t="shared" si="8"/>
        <v>0.90839694656488545</v>
      </c>
      <c r="P535" s="9"/>
      <c r="Q535" s="35"/>
    </row>
    <row r="536" spans="1:17" outlineLevel="1" x14ac:dyDescent="0.2">
      <c r="A536" s="22">
        <f>Platts!B1154</f>
        <v>41404</v>
      </c>
      <c r="B536" s="24">
        <v>126.75</v>
      </c>
      <c r="C536" s="24">
        <v>121.5</v>
      </c>
      <c r="D536" s="24">
        <v>118.5</v>
      </c>
      <c r="E536" s="24">
        <v>118.25</v>
      </c>
      <c r="F536" s="24">
        <v>114.25</v>
      </c>
      <c r="G536" s="24"/>
      <c r="H536" s="24">
        <v>110</v>
      </c>
      <c r="I536" s="24"/>
      <c r="J536" s="24"/>
      <c r="K536" s="24"/>
      <c r="L536" s="24"/>
      <c r="M536" s="24"/>
      <c r="N536" s="79">
        <f>VLOOKUP(A536,Platts!B:C,2,TRUE)</f>
        <v>130.75</v>
      </c>
      <c r="O536" s="76">
        <f t="shared" si="8"/>
        <v>0.90630975143403447</v>
      </c>
      <c r="P536" s="9"/>
      <c r="Q536" s="35"/>
    </row>
    <row r="537" spans="1:17" outlineLevel="1" x14ac:dyDescent="0.2">
      <c r="A537" s="22">
        <f>Platts!B1155</f>
        <v>41407</v>
      </c>
      <c r="B537" s="24">
        <v>126.25</v>
      </c>
      <c r="C537" s="24">
        <v>121.25</v>
      </c>
      <c r="D537" s="24">
        <v>117.5</v>
      </c>
      <c r="E537" s="24">
        <v>117.25</v>
      </c>
      <c r="F537" s="24">
        <v>113.5</v>
      </c>
      <c r="G537" s="24"/>
      <c r="H537" s="24">
        <v>109.75</v>
      </c>
      <c r="I537" s="24"/>
      <c r="J537" s="24"/>
      <c r="K537" s="24"/>
      <c r="L537" s="24"/>
      <c r="M537" s="24"/>
      <c r="N537" s="79">
        <f>VLOOKUP(A537,Platts!B:C,2,TRUE)</f>
        <v>130</v>
      </c>
      <c r="O537" s="76">
        <f t="shared" si="8"/>
        <v>0.90384615384615385</v>
      </c>
      <c r="P537" s="9"/>
      <c r="Q537" s="35"/>
    </row>
    <row r="538" spans="1:17" outlineLevel="1" x14ac:dyDescent="0.2">
      <c r="A538" s="22">
        <f>Platts!B1156</f>
        <v>41411</v>
      </c>
      <c r="B538" s="24">
        <v>119.75</v>
      </c>
      <c r="C538" s="24">
        <v>115.5</v>
      </c>
      <c r="D538" s="24">
        <v>112.5</v>
      </c>
      <c r="E538" s="24">
        <v>113</v>
      </c>
      <c r="F538" s="24">
        <v>111.25</v>
      </c>
      <c r="G538" s="24"/>
      <c r="H538" s="24">
        <v>108.25</v>
      </c>
      <c r="I538" s="24"/>
      <c r="J538" s="24"/>
      <c r="K538" s="24"/>
      <c r="L538" s="24"/>
      <c r="M538" s="24"/>
      <c r="N538" s="79">
        <f>VLOOKUP(A538,Platts!B:C,2,TRUE)</f>
        <v>123.5</v>
      </c>
      <c r="O538" s="76">
        <f t="shared" si="8"/>
        <v>0.91093117408906887</v>
      </c>
      <c r="P538" s="9"/>
      <c r="Q538" s="35"/>
    </row>
    <row r="539" spans="1:17" outlineLevel="1" x14ac:dyDescent="0.2">
      <c r="A539" s="22">
        <f>Platts!B1157</f>
        <v>41414</v>
      </c>
      <c r="B539" s="24">
        <v>121.75</v>
      </c>
      <c r="C539" s="24">
        <v>118.25</v>
      </c>
      <c r="D539" s="24">
        <v>115.25</v>
      </c>
      <c r="E539" s="24">
        <v>115.5</v>
      </c>
      <c r="F539" s="24">
        <v>113.5</v>
      </c>
      <c r="G539" s="24"/>
      <c r="H539" s="24">
        <v>109</v>
      </c>
      <c r="I539" s="24"/>
      <c r="J539" s="24"/>
      <c r="K539" s="24"/>
      <c r="L539" s="24"/>
      <c r="M539" s="24"/>
      <c r="N539" s="79">
        <f>VLOOKUP(A539,Platts!B:C,2,TRUE)</f>
        <v>123.5</v>
      </c>
      <c r="O539" s="76">
        <f t="shared" si="8"/>
        <v>0.9331983805668016</v>
      </c>
      <c r="P539" s="9"/>
      <c r="Q539" s="35"/>
    </row>
    <row r="540" spans="1:17" outlineLevel="1" x14ac:dyDescent="0.2">
      <c r="A540" s="22">
        <f>Platts!B1158</f>
        <v>41416</v>
      </c>
      <c r="B540" s="24">
        <v>122.75</v>
      </c>
      <c r="C540" s="24">
        <v>119.25</v>
      </c>
      <c r="D540" s="24">
        <v>115.5</v>
      </c>
      <c r="E540" s="24">
        <v>116</v>
      </c>
      <c r="F540" s="24">
        <v>114</v>
      </c>
      <c r="G540" s="24"/>
      <c r="H540" s="24">
        <v>109.25</v>
      </c>
      <c r="I540" s="24"/>
      <c r="J540" s="24"/>
      <c r="K540" s="24"/>
      <c r="L540" s="24"/>
      <c r="M540" s="24"/>
      <c r="N540" s="79">
        <f>VLOOKUP(A540,Platts!B:C,2,TRUE)</f>
        <v>124.75</v>
      </c>
      <c r="O540" s="76">
        <f t="shared" si="8"/>
        <v>0.92585170340681366</v>
      </c>
      <c r="P540" s="9"/>
      <c r="Q540" s="35"/>
    </row>
    <row r="541" spans="1:17" outlineLevel="1" x14ac:dyDescent="0.2">
      <c r="A541" s="22">
        <f>Platts!B1159</f>
        <v>41418</v>
      </c>
      <c r="B541" s="24">
        <f>B540</f>
        <v>122.75</v>
      </c>
      <c r="C541" s="24">
        <f>C540</f>
        <v>119.25</v>
      </c>
      <c r="D541" s="24">
        <f>D540</f>
        <v>115.5</v>
      </c>
      <c r="E541" s="24">
        <f>E540</f>
        <v>116</v>
      </c>
      <c r="F541" s="24">
        <f>F540</f>
        <v>114</v>
      </c>
      <c r="G541" s="24"/>
      <c r="H541" s="24">
        <f>H540</f>
        <v>109.25</v>
      </c>
      <c r="I541" s="24"/>
      <c r="J541" s="24"/>
      <c r="K541" s="24"/>
      <c r="L541" s="24"/>
      <c r="M541" s="24"/>
      <c r="N541" s="79">
        <f>VLOOKUP(A541,Platts!B:C,2,TRUE)</f>
        <v>124.75</v>
      </c>
      <c r="O541" s="76">
        <f t="shared" si="8"/>
        <v>0.92585170340681366</v>
      </c>
      <c r="P541" s="9"/>
      <c r="Q541" s="35"/>
    </row>
    <row r="542" spans="1:17" outlineLevel="1" x14ac:dyDescent="0.2">
      <c r="A542" s="22">
        <f>Platts!B1160</f>
        <v>41422</v>
      </c>
      <c r="B542" s="24">
        <v>116.5</v>
      </c>
      <c r="C542" s="24">
        <v>113</v>
      </c>
      <c r="D542" s="24">
        <v>112</v>
      </c>
      <c r="E542" s="24">
        <v>111.25</v>
      </c>
      <c r="F542" s="24">
        <v>111</v>
      </c>
      <c r="G542" s="24"/>
      <c r="H542" s="24">
        <v>108.25</v>
      </c>
      <c r="I542" s="24"/>
      <c r="J542" s="24"/>
      <c r="K542" s="24"/>
      <c r="L542" s="24"/>
      <c r="M542" s="24"/>
      <c r="N542" s="79">
        <f>VLOOKUP(A542,Platts!B:C,2,TRUE)</f>
        <v>118.75</v>
      </c>
      <c r="O542" s="76">
        <f t="shared" si="8"/>
        <v>0.94315789473684208</v>
      </c>
      <c r="P542" s="9"/>
      <c r="Q542" s="35"/>
    </row>
    <row r="543" spans="1:17" outlineLevel="1" x14ac:dyDescent="0.2">
      <c r="A543" s="22">
        <f>Platts!B1161</f>
        <v>41424</v>
      </c>
      <c r="B543" s="24">
        <v>111.6</v>
      </c>
      <c r="C543" s="24">
        <v>109.25</v>
      </c>
      <c r="D543" s="24">
        <v>109.25</v>
      </c>
      <c r="E543" s="24">
        <v>109.75</v>
      </c>
      <c r="F543" s="24">
        <v>111.25</v>
      </c>
      <c r="G543" s="24"/>
      <c r="H543" s="24">
        <v>107.75</v>
      </c>
      <c r="I543" s="24"/>
      <c r="J543" s="24"/>
      <c r="K543" s="24"/>
      <c r="L543" s="24"/>
      <c r="M543" s="24"/>
      <c r="N543" s="79">
        <f>VLOOKUP(A543,Platts!B:C,2,TRUE)</f>
        <v>111.5</v>
      </c>
      <c r="O543" s="76">
        <f t="shared" si="8"/>
        <v>0.97982062780269064</v>
      </c>
      <c r="P543" s="9"/>
      <c r="Q543" s="35"/>
    </row>
    <row r="544" spans="1:17" outlineLevel="1" x14ac:dyDescent="0.2">
      <c r="A544" s="22">
        <f>Platts!B1162</f>
        <v>41425</v>
      </c>
      <c r="B544" s="24">
        <v>113.25</v>
      </c>
      <c r="C544" s="24">
        <v>110.75</v>
      </c>
      <c r="D544" s="24">
        <v>110.25</v>
      </c>
      <c r="E544" s="24">
        <v>110.75</v>
      </c>
      <c r="F544" s="24">
        <v>112.25</v>
      </c>
      <c r="G544" s="24"/>
      <c r="H544" s="24">
        <v>109.5</v>
      </c>
      <c r="I544" s="24"/>
      <c r="J544" s="24"/>
      <c r="K544" s="24"/>
      <c r="L544" s="24"/>
      <c r="M544" s="24"/>
      <c r="N544" s="79">
        <f>VLOOKUP(A544,Platts!B:C,2,TRUE)</f>
        <v>109.75</v>
      </c>
      <c r="O544" s="76">
        <f t="shared" si="8"/>
        <v>1.0045558086560364</v>
      </c>
      <c r="P544" s="9"/>
      <c r="Q544" s="35"/>
    </row>
    <row r="545" spans="1:17" outlineLevel="1" x14ac:dyDescent="0.2">
      <c r="A545" s="22">
        <f>Platts!B1163</f>
        <v>41429</v>
      </c>
      <c r="B545" s="24">
        <v>116.75</v>
      </c>
      <c r="C545" s="24">
        <v>115.25</v>
      </c>
      <c r="D545" s="24">
        <v>114.5</v>
      </c>
      <c r="E545" s="24">
        <v>115.5</v>
      </c>
      <c r="F545" s="24">
        <v>116.5</v>
      </c>
      <c r="G545" s="24"/>
      <c r="H545" s="24">
        <v>112</v>
      </c>
      <c r="I545" s="24"/>
      <c r="J545" s="24"/>
      <c r="K545" s="24"/>
      <c r="L545" s="24"/>
      <c r="M545" s="24"/>
      <c r="N545" s="79">
        <f>VLOOKUP(A545,Platts!B:C,2,TRUE)</f>
        <v>116</v>
      </c>
      <c r="O545" s="76">
        <f t="shared" si="8"/>
        <v>0.98706896551724133</v>
      </c>
      <c r="P545" s="9"/>
      <c r="Q545" s="35"/>
    </row>
    <row r="546" spans="1:17" outlineLevel="1" x14ac:dyDescent="0.2">
      <c r="A546" s="22">
        <f>Platts!B1164</f>
        <v>41431</v>
      </c>
      <c r="B546" s="24">
        <v>109.75</v>
      </c>
      <c r="C546" s="24">
        <v>109.25</v>
      </c>
      <c r="D546" s="24">
        <v>108.75</v>
      </c>
      <c r="E546" s="24">
        <v>109.25</v>
      </c>
      <c r="F546" s="24">
        <v>111.25</v>
      </c>
      <c r="G546" s="24"/>
      <c r="H546" s="24">
        <v>107.5</v>
      </c>
      <c r="I546" s="24"/>
      <c r="J546" s="24"/>
      <c r="K546" s="24"/>
      <c r="L546" s="24"/>
      <c r="M546" s="24"/>
      <c r="N546" s="79">
        <f>VLOOKUP(A546,Platts!B:C,2,TRUE)</f>
        <v>112.25</v>
      </c>
      <c r="O546" s="76">
        <f t="shared" si="8"/>
        <v>0.9688195991091314</v>
      </c>
      <c r="P546" s="9"/>
      <c r="Q546" s="35"/>
    </row>
    <row r="547" spans="1:17" outlineLevel="1" x14ac:dyDescent="0.2">
      <c r="A547" s="22">
        <f>Platts!B1165</f>
        <v>41432</v>
      </c>
      <c r="B547" s="24">
        <v>109.25</v>
      </c>
      <c r="C547" s="24">
        <v>109.25</v>
      </c>
      <c r="D547" s="24">
        <v>107.75</v>
      </c>
      <c r="E547" s="24">
        <v>108.75</v>
      </c>
      <c r="F547" s="24">
        <v>110.25</v>
      </c>
      <c r="G547" s="24"/>
      <c r="H547" s="24">
        <v>106.5</v>
      </c>
      <c r="I547" s="24"/>
      <c r="J547" s="24"/>
      <c r="K547" s="24"/>
      <c r="L547" s="24"/>
      <c r="M547" s="24"/>
      <c r="N547" s="79">
        <f>VLOOKUP(A547,Platts!B:C,2,TRUE)</f>
        <v>110.75</v>
      </c>
      <c r="O547" s="76">
        <f t="shared" si="8"/>
        <v>0.97291196388261847</v>
      </c>
      <c r="P547" s="9"/>
      <c r="Q547" s="35"/>
    </row>
    <row r="548" spans="1:17" outlineLevel="1" x14ac:dyDescent="0.2">
      <c r="A548" s="22">
        <f>Platts!B1166</f>
        <v>41435</v>
      </c>
      <c r="B548" s="24">
        <v>110.75</v>
      </c>
      <c r="C548" s="24">
        <v>110.5</v>
      </c>
      <c r="D548" s="24">
        <v>109.5</v>
      </c>
      <c r="E548" s="24">
        <v>110.25</v>
      </c>
      <c r="F548" s="24">
        <v>111</v>
      </c>
      <c r="G548" s="24"/>
      <c r="H548" s="24">
        <v>109.75</v>
      </c>
      <c r="I548" s="24"/>
      <c r="J548" s="24"/>
      <c r="K548" s="24"/>
      <c r="L548" s="24"/>
      <c r="M548" s="24"/>
      <c r="N548" s="79">
        <f>VLOOKUP(A548,Platts!B:C,2,TRUE)</f>
        <v>110.75</v>
      </c>
      <c r="O548" s="76">
        <f t="shared" si="8"/>
        <v>0.98871331828442433</v>
      </c>
      <c r="P548" s="9"/>
      <c r="Q548" s="35"/>
    </row>
    <row r="549" spans="1:17" outlineLevel="1" x14ac:dyDescent="0.2">
      <c r="A549" s="22">
        <f>Platts!B1167</f>
        <v>41438</v>
      </c>
      <c r="B549" s="24">
        <v>109.5</v>
      </c>
      <c r="C549" s="24">
        <v>109.25</v>
      </c>
      <c r="D549" s="24">
        <v>109</v>
      </c>
      <c r="E549" s="24">
        <v>109.25</v>
      </c>
      <c r="F549" s="24">
        <v>110.5</v>
      </c>
      <c r="G549" s="24"/>
      <c r="H549" s="24">
        <v>109.25</v>
      </c>
      <c r="I549" s="24"/>
      <c r="J549" s="24"/>
      <c r="K549" s="24"/>
      <c r="L549" s="24"/>
      <c r="M549" s="24"/>
      <c r="N549" s="79">
        <f>VLOOKUP(A549,Platts!B:C,2,TRUE)</f>
        <v>110.75</v>
      </c>
      <c r="O549" s="76">
        <f t="shared" si="8"/>
        <v>0.98419864559819414</v>
      </c>
      <c r="P549" s="9"/>
      <c r="Q549" s="35"/>
    </row>
    <row r="550" spans="1:17" outlineLevel="1" x14ac:dyDescent="0.2">
      <c r="A550" s="22">
        <f>Platts!B1168</f>
        <v>41439</v>
      </c>
      <c r="B550" s="24">
        <v>113.5</v>
      </c>
      <c r="C550" s="24">
        <v>113</v>
      </c>
      <c r="D550" s="24">
        <v>112.5</v>
      </c>
      <c r="E550" s="24">
        <v>113</v>
      </c>
      <c r="F550" s="24">
        <v>114</v>
      </c>
      <c r="G550" s="24"/>
      <c r="H550" s="24">
        <v>113.5</v>
      </c>
      <c r="I550" s="24"/>
      <c r="J550" s="24"/>
      <c r="K550" s="24"/>
      <c r="L550" s="24"/>
      <c r="M550" s="24"/>
      <c r="N550" s="79">
        <f>VLOOKUP(A550,Platts!B:C,2,TRUE)</f>
        <v>113.75</v>
      </c>
      <c r="O550" s="76">
        <f t="shared" si="8"/>
        <v>0.98901098901098905</v>
      </c>
      <c r="P550" s="9"/>
      <c r="Q550" s="35"/>
    </row>
    <row r="551" spans="1:17" outlineLevel="1" x14ac:dyDescent="0.2">
      <c r="A551" s="22">
        <f>Platts!B1169</f>
        <v>41442</v>
      </c>
      <c r="B551" s="24">
        <v>116.25</v>
      </c>
      <c r="C551" s="24">
        <v>114.5</v>
      </c>
      <c r="D551" s="24">
        <v>113.5</v>
      </c>
      <c r="E551" s="24">
        <v>114.75</v>
      </c>
      <c r="F551" s="24">
        <v>115.25</v>
      </c>
      <c r="G551" s="24"/>
      <c r="H551" s="24">
        <v>112.5</v>
      </c>
      <c r="I551" s="24"/>
      <c r="J551" s="24"/>
      <c r="K551" s="24"/>
      <c r="L551" s="24"/>
      <c r="M551" s="24"/>
      <c r="N551" s="79">
        <f>VLOOKUP(A551,Platts!B:C,2,TRUE)</f>
        <v>115.75</v>
      </c>
      <c r="O551" s="76">
        <f t="shared" si="8"/>
        <v>0.98056155507559395</v>
      </c>
      <c r="P551" s="9"/>
      <c r="Q551" s="35"/>
    </row>
    <row r="552" spans="1:17" outlineLevel="1" x14ac:dyDescent="0.2">
      <c r="A552" s="22">
        <f>Platts!B1170</f>
        <v>41445</v>
      </c>
      <c r="B552" s="24">
        <v>116.25</v>
      </c>
      <c r="C552" s="24">
        <v>114</v>
      </c>
      <c r="D552" s="24">
        <v>113.25</v>
      </c>
      <c r="E552" s="24">
        <v>114.5</v>
      </c>
      <c r="F552" s="24">
        <v>114.25</v>
      </c>
      <c r="G552" s="24"/>
      <c r="H552" s="24">
        <v>111.75</v>
      </c>
      <c r="I552" s="24"/>
      <c r="J552" s="24"/>
      <c r="K552" s="24"/>
      <c r="L552" s="24"/>
      <c r="M552" s="24"/>
      <c r="N552" s="79">
        <f>VLOOKUP(A552,Platts!B:C,2,TRUE)</f>
        <v>120</v>
      </c>
      <c r="O552" s="76">
        <f t="shared" si="8"/>
        <v>0.94374999999999998</v>
      </c>
      <c r="P552" s="9"/>
      <c r="Q552" s="35"/>
    </row>
    <row r="553" spans="1:17" outlineLevel="1" x14ac:dyDescent="0.2">
      <c r="A553" s="22">
        <f>Platts!B1171</f>
        <v>41446</v>
      </c>
      <c r="B553" s="24">
        <v>116.25</v>
      </c>
      <c r="C553" s="24">
        <v>114</v>
      </c>
      <c r="D553" s="24">
        <v>113.25</v>
      </c>
      <c r="E553" s="24">
        <v>114.5</v>
      </c>
      <c r="F553" s="24">
        <v>114.25</v>
      </c>
      <c r="G553" s="24"/>
      <c r="H553" s="24">
        <v>111</v>
      </c>
      <c r="I553" s="24"/>
      <c r="J553" s="24"/>
      <c r="K553" s="24"/>
      <c r="L553" s="24"/>
      <c r="M553" s="24"/>
      <c r="N553" s="79">
        <f>VLOOKUP(A553,Platts!B:C,2,TRUE)</f>
        <v>118.75</v>
      </c>
      <c r="O553" s="76">
        <f t="shared" si="8"/>
        <v>0.9536842105263158</v>
      </c>
      <c r="P553" s="9"/>
      <c r="Q553" s="35"/>
    </row>
    <row r="554" spans="1:17" outlineLevel="1" x14ac:dyDescent="0.2">
      <c r="A554" s="22">
        <f>Platts!B1172</f>
        <v>41449</v>
      </c>
      <c r="B554" s="24">
        <v>113.75</v>
      </c>
      <c r="C554" s="24">
        <v>111.5</v>
      </c>
      <c r="D554" s="24">
        <v>111.5</v>
      </c>
      <c r="E554" s="24">
        <v>112.25</v>
      </c>
      <c r="F554" s="24">
        <v>112.5</v>
      </c>
      <c r="G554" s="24"/>
      <c r="H554" s="24">
        <v>110.25</v>
      </c>
      <c r="I554" s="24"/>
      <c r="J554" s="24"/>
      <c r="K554" s="24"/>
      <c r="L554" s="24"/>
      <c r="M554" s="24"/>
      <c r="N554" s="79">
        <f>VLOOKUP(A554,Platts!B:C,2,TRUE)</f>
        <v>115.5</v>
      </c>
      <c r="O554" s="76">
        <f t="shared" si="8"/>
        <v>0.96536796536796532</v>
      </c>
      <c r="P554" s="9"/>
      <c r="Q554" s="35"/>
    </row>
    <row r="555" spans="1:17" outlineLevel="1" x14ac:dyDescent="0.2">
      <c r="A555" s="22">
        <f>Platts!B1173</f>
        <v>41450</v>
      </c>
      <c r="B555" s="24">
        <v>114.5</v>
      </c>
      <c r="C555" s="24">
        <v>112.25</v>
      </c>
      <c r="D555" s="24">
        <v>111.5</v>
      </c>
      <c r="E555" s="24">
        <v>112.75</v>
      </c>
      <c r="F555" s="24">
        <v>112.5</v>
      </c>
      <c r="G555" s="24"/>
      <c r="H555" s="24">
        <v>110.25</v>
      </c>
      <c r="I555" s="24"/>
      <c r="J555" s="24"/>
      <c r="K555" s="24"/>
      <c r="L555" s="24"/>
      <c r="M555" s="24"/>
      <c r="N555" s="79">
        <f>VLOOKUP(A555,Platts!B:C,2,TRUE)</f>
        <v>113.75</v>
      </c>
      <c r="O555" s="76">
        <f t="shared" si="8"/>
        <v>0.98021978021978018</v>
      </c>
      <c r="P555" s="9"/>
      <c r="Q555" s="35"/>
    </row>
    <row r="556" spans="1:17" outlineLevel="1" x14ac:dyDescent="0.2">
      <c r="A556" s="22">
        <f>Platts!B1174</f>
        <v>41452</v>
      </c>
      <c r="B556" s="24">
        <v>116.75</v>
      </c>
      <c r="C556" s="24">
        <v>115.25</v>
      </c>
      <c r="D556" s="24">
        <v>113.75</v>
      </c>
      <c r="E556" s="24">
        <v>115.25</v>
      </c>
      <c r="F556" s="24">
        <v>115.25</v>
      </c>
      <c r="G556" s="24"/>
      <c r="H556" s="24">
        <v>111</v>
      </c>
      <c r="I556" s="24"/>
      <c r="J556" s="24"/>
      <c r="K556" s="24"/>
      <c r="L556" s="24"/>
      <c r="M556" s="24"/>
      <c r="N556" s="79">
        <f>VLOOKUP(A556,Platts!B:C,2,TRUE)</f>
        <v>115.5</v>
      </c>
      <c r="O556" s="76">
        <f t="shared" si="8"/>
        <v>0.98484848484848486</v>
      </c>
      <c r="P556" s="9"/>
      <c r="Q556" s="35"/>
    </row>
    <row r="557" spans="1:17" outlineLevel="1" x14ac:dyDescent="0.2">
      <c r="A557" s="22">
        <f>Platts!B1175</f>
        <v>41453</v>
      </c>
      <c r="B557" s="24">
        <v>117</v>
      </c>
      <c r="C557" s="24">
        <v>115.5</v>
      </c>
      <c r="D557" s="24">
        <v>114</v>
      </c>
      <c r="E557" s="24">
        <v>115.5</v>
      </c>
      <c r="F557" s="24">
        <v>115.75</v>
      </c>
      <c r="G557" s="24"/>
      <c r="H557" s="24">
        <v>111.5</v>
      </c>
      <c r="I557" s="24"/>
      <c r="J557" s="24"/>
      <c r="K557" s="24"/>
      <c r="L557" s="24"/>
      <c r="M557" s="24"/>
      <c r="N557" s="79">
        <f>VLOOKUP(A557,Platts!B:C,2,TRUE)</f>
        <v>116.25</v>
      </c>
      <c r="O557" s="76">
        <f t="shared" si="8"/>
        <v>0.98064516129032253</v>
      </c>
      <c r="P557" s="9"/>
      <c r="Q557" s="35"/>
    </row>
    <row r="558" spans="1:17" outlineLevel="1" x14ac:dyDescent="0.2">
      <c r="A558" s="22">
        <f>Platts!B1176</f>
        <v>41456</v>
      </c>
      <c r="B558" s="24">
        <v>116</v>
      </c>
      <c r="C558" s="24">
        <v>115.25</v>
      </c>
      <c r="D558" s="24">
        <v>114.75</v>
      </c>
      <c r="E558" s="24">
        <v>115.5</v>
      </c>
      <c r="F558" s="24">
        <v>118</v>
      </c>
      <c r="G558" s="24"/>
      <c r="H558" s="24">
        <v>111</v>
      </c>
      <c r="I558" s="24"/>
      <c r="J558" s="24"/>
      <c r="K558" s="24"/>
      <c r="L558" s="24"/>
      <c r="M558" s="24"/>
      <c r="N558" s="79">
        <f>VLOOKUP(A558,Platts!B:C,2,TRUE)</f>
        <v>116.75</v>
      </c>
      <c r="O558" s="76">
        <f t="shared" si="8"/>
        <v>0.98286937901498928</v>
      </c>
      <c r="P558" s="9"/>
      <c r="Q558" s="35"/>
    </row>
    <row r="559" spans="1:17" outlineLevel="1" x14ac:dyDescent="0.2">
      <c r="A559" s="22">
        <f>Platts!B1177</f>
        <v>41457</v>
      </c>
      <c r="B559" s="24">
        <v>118</v>
      </c>
      <c r="C559" s="24">
        <v>117.5</v>
      </c>
      <c r="D559" s="24">
        <v>117</v>
      </c>
      <c r="E559" s="24">
        <v>116.75</v>
      </c>
      <c r="F559" s="24">
        <v>118.75</v>
      </c>
      <c r="G559" s="24"/>
      <c r="H559" s="24">
        <v>111.75</v>
      </c>
      <c r="I559" s="24"/>
      <c r="J559" s="24"/>
      <c r="K559" s="24"/>
      <c r="L559" s="24"/>
      <c r="M559" s="24"/>
      <c r="N559" s="79">
        <f>VLOOKUP(A559,Platts!B:C,2,TRUE)</f>
        <v>118.75</v>
      </c>
      <c r="O559" s="76">
        <f t="shared" si="8"/>
        <v>0.98526315789473684</v>
      </c>
      <c r="P559" s="9"/>
      <c r="Q559" s="35"/>
    </row>
    <row r="560" spans="1:17" outlineLevel="1" x14ac:dyDescent="0.2">
      <c r="A560" s="22">
        <f>Platts!B1178</f>
        <v>41458</v>
      </c>
      <c r="B560" s="24">
        <v>120.25</v>
      </c>
      <c r="C560" s="24">
        <v>119.25</v>
      </c>
      <c r="D560" s="24">
        <v>117.25</v>
      </c>
      <c r="E560" s="24">
        <v>117.25</v>
      </c>
      <c r="F560" s="24">
        <v>119.75</v>
      </c>
      <c r="G560" s="24"/>
      <c r="H560" s="24">
        <v>112.5</v>
      </c>
      <c r="I560" s="24"/>
      <c r="J560" s="24"/>
      <c r="K560" s="24"/>
      <c r="L560" s="24"/>
      <c r="M560" s="24"/>
      <c r="N560" s="79">
        <f>VLOOKUP(A560,Platts!B:C,2,TRUE)</f>
        <v>120.75</v>
      </c>
      <c r="O560" s="76">
        <f t="shared" si="8"/>
        <v>0.97101449275362317</v>
      </c>
      <c r="P560" s="9"/>
      <c r="Q560" s="35"/>
    </row>
    <row r="561" spans="1:17" outlineLevel="1" x14ac:dyDescent="0.2">
      <c r="A561" s="22">
        <f>Platts!B1179</f>
        <v>41460</v>
      </c>
      <c r="B561" s="24">
        <v>120.5</v>
      </c>
      <c r="C561" s="24">
        <v>119</v>
      </c>
      <c r="D561" s="24">
        <v>118.5</v>
      </c>
      <c r="E561" s="24">
        <v>118</v>
      </c>
      <c r="F561" s="24">
        <v>119</v>
      </c>
      <c r="G561" s="24"/>
      <c r="H561" s="24">
        <v>113.75</v>
      </c>
      <c r="I561" s="24"/>
      <c r="J561" s="24"/>
      <c r="K561" s="24"/>
      <c r="L561" s="24"/>
      <c r="M561" s="24"/>
      <c r="N561" s="79">
        <f>VLOOKUP(A561,Platts!B:C,2,TRUE)</f>
        <v>124</v>
      </c>
      <c r="O561" s="76">
        <f t="shared" si="8"/>
        <v>0.95564516129032262</v>
      </c>
      <c r="P561" s="9"/>
      <c r="Q561" s="35"/>
    </row>
    <row r="562" spans="1:17" outlineLevel="1" x14ac:dyDescent="0.2">
      <c r="A562" s="22">
        <f>Platts!B1180</f>
        <v>41466</v>
      </c>
      <c r="B562" s="24">
        <v>125</v>
      </c>
      <c r="C562" s="24">
        <v>122.5</v>
      </c>
      <c r="D562" s="24">
        <v>122</v>
      </c>
      <c r="E562" s="24">
        <v>120</v>
      </c>
      <c r="F562" s="24">
        <v>120</v>
      </c>
      <c r="G562" s="24"/>
      <c r="H562" s="24">
        <v>115</v>
      </c>
      <c r="I562" s="24"/>
      <c r="J562" s="24"/>
      <c r="K562" s="24"/>
      <c r="L562" s="24"/>
      <c r="M562" s="24"/>
      <c r="N562" s="79">
        <f>VLOOKUP(A562,Platts!B:C,2,TRUE)</f>
        <v>126.5</v>
      </c>
      <c r="O562" s="76">
        <f t="shared" si="8"/>
        <v>0.96442687747035571</v>
      </c>
      <c r="P562" s="9"/>
      <c r="Q562" s="35"/>
    </row>
    <row r="563" spans="1:17" outlineLevel="1" x14ac:dyDescent="0.2">
      <c r="A563" s="22">
        <f>Platts!B1181</f>
        <v>41467</v>
      </c>
      <c r="B563" s="24">
        <v>126.5</v>
      </c>
      <c r="C563" s="24">
        <v>124</v>
      </c>
      <c r="D563" s="24">
        <v>123.5</v>
      </c>
      <c r="E563" s="24">
        <v>121.5</v>
      </c>
      <c r="F563" s="24">
        <v>121.5</v>
      </c>
      <c r="G563" s="24"/>
      <c r="H563" s="24">
        <v>115</v>
      </c>
      <c r="I563" s="24"/>
      <c r="J563" s="24"/>
      <c r="K563" s="24"/>
      <c r="L563" s="24"/>
      <c r="M563" s="24"/>
      <c r="N563" s="79">
        <f>VLOOKUP(A563,Platts!B:C,2,TRUE)</f>
        <v>128</v>
      </c>
      <c r="O563" s="76">
        <f t="shared" si="8"/>
        <v>0.96484375</v>
      </c>
      <c r="P563" s="9"/>
      <c r="Q563" s="35"/>
    </row>
    <row r="564" spans="1:17" outlineLevel="1" x14ac:dyDescent="0.2">
      <c r="A564" s="22">
        <f>Platts!B1182</f>
        <v>41470</v>
      </c>
      <c r="B564" s="24">
        <v>127.25</v>
      </c>
      <c r="C564" s="24">
        <v>124.25</v>
      </c>
      <c r="D564" s="24">
        <v>123.5</v>
      </c>
      <c r="E564" s="24">
        <v>121.5</v>
      </c>
      <c r="F564" s="24">
        <v>121.5</v>
      </c>
      <c r="G564" s="24"/>
      <c r="H564" s="24">
        <v>115</v>
      </c>
      <c r="I564" s="24"/>
      <c r="J564" s="24"/>
      <c r="K564" s="24"/>
      <c r="L564" s="24"/>
      <c r="M564" s="24"/>
      <c r="N564" s="79">
        <f>VLOOKUP(A564,Platts!B:C,2,TRUE)</f>
        <v>129</v>
      </c>
      <c r="O564" s="76">
        <f t="shared" si="8"/>
        <v>0.95736434108527135</v>
      </c>
      <c r="P564" s="9"/>
      <c r="Q564" s="35"/>
    </row>
    <row r="565" spans="1:17" outlineLevel="1" x14ac:dyDescent="0.2">
      <c r="A565" s="22">
        <f>Platts!B1183</f>
        <v>41471</v>
      </c>
      <c r="B565" s="24">
        <v>126.75</v>
      </c>
      <c r="C565" s="24">
        <v>123.75</v>
      </c>
      <c r="D565" s="24">
        <v>122.75</v>
      </c>
      <c r="E565" s="24">
        <v>121.5</v>
      </c>
      <c r="F565" s="24">
        <v>121.5</v>
      </c>
      <c r="G565" s="24"/>
      <c r="H565" s="24">
        <v>115.5</v>
      </c>
      <c r="I565" s="24"/>
      <c r="J565" s="24"/>
      <c r="K565" s="24"/>
      <c r="L565" s="24"/>
      <c r="M565" s="24"/>
      <c r="N565" s="79">
        <f>VLOOKUP(A565,Platts!B:C,2,TRUE)</f>
        <v>129.25</v>
      </c>
      <c r="O565" s="76">
        <f t="shared" si="8"/>
        <v>0.94970986460348161</v>
      </c>
      <c r="P565" s="9"/>
      <c r="Q565" s="35"/>
    </row>
    <row r="566" spans="1:17" outlineLevel="1" x14ac:dyDescent="0.2">
      <c r="A566" s="22">
        <f>Platts!B1184</f>
        <v>41472</v>
      </c>
      <c r="B566" s="24">
        <v>130</v>
      </c>
      <c r="C566" s="24">
        <v>127</v>
      </c>
      <c r="D566" s="24">
        <v>126</v>
      </c>
      <c r="E566" s="24">
        <v>122.5</v>
      </c>
      <c r="F566" s="24">
        <v>122.5</v>
      </c>
      <c r="G566" s="24"/>
      <c r="H566" s="24">
        <v>116.5</v>
      </c>
      <c r="I566" s="24"/>
      <c r="J566" s="24"/>
      <c r="K566" s="24"/>
      <c r="L566" s="24"/>
      <c r="M566" s="24"/>
      <c r="N566" s="79">
        <f>VLOOKUP(A566,Platts!B:C,2,TRUE)</f>
        <v>129.5</v>
      </c>
      <c r="O566" s="76">
        <f t="shared" si="8"/>
        <v>0.97297297297297303</v>
      </c>
      <c r="P566" s="9"/>
      <c r="Q566" s="35"/>
    </row>
    <row r="567" spans="1:17" outlineLevel="1" x14ac:dyDescent="0.2">
      <c r="A567" s="22">
        <f>Platts!B1185</f>
        <v>41474</v>
      </c>
      <c r="B567" s="24">
        <v>128</v>
      </c>
      <c r="C567" s="24">
        <v>125</v>
      </c>
      <c r="D567" s="24">
        <v>123</v>
      </c>
      <c r="E567" s="24">
        <v>120.75</v>
      </c>
      <c r="F567" s="24">
        <v>120.25</v>
      </c>
      <c r="G567" s="24"/>
      <c r="H567" s="24">
        <v>114</v>
      </c>
      <c r="I567" s="24"/>
      <c r="J567" s="24"/>
      <c r="K567" s="24"/>
      <c r="L567" s="24"/>
      <c r="M567" s="24"/>
      <c r="N567" s="79">
        <f>VLOOKUP(A567,Platts!B:C,2,TRUE)</f>
        <v>132</v>
      </c>
      <c r="O567" s="76">
        <f t="shared" si="8"/>
        <v>0.93181818181818177</v>
      </c>
      <c r="P567" s="9"/>
      <c r="Q567" s="35"/>
    </row>
    <row r="568" spans="1:17" outlineLevel="1" x14ac:dyDescent="0.2">
      <c r="A568" s="22">
        <f>Platts!B1186</f>
        <v>41480</v>
      </c>
      <c r="B568" s="24">
        <v>128.25</v>
      </c>
      <c r="C568" s="24">
        <v>125.75</v>
      </c>
      <c r="D568" s="24">
        <v>123</v>
      </c>
      <c r="E568" s="24">
        <v>121</v>
      </c>
      <c r="F568" s="24">
        <v>120.25</v>
      </c>
      <c r="G568" s="24"/>
      <c r="H568" s="24">
        <v>114</v>
      </c>
      <c r="I568" s="24"/>
      <c r="J568" s="24"/>
      <c r="K568" s="24"/>
      <c r="L568" s="24"/>
      <c r="M568" s="24"/>
      <c r="N568" s="79">
        <f>VLOOKUP(A568,Platts!B:C,2,TRUE)</f>
        <v>131.5</v>
      </c>
      <c r="O568" s="76">
        <f t="shared" si="8"/>
        <v>0.93536121673003803</v>
      </c>
      <c r="P568" s="9"/>
      <c r="Q568" s="35"/>
    </row>
    <row r="569" spans="1:17" outlineLevel="1" x14ac:dyDescent="0.2">
      <c r="A569" s="22">
        <f>Platts!B1187</f>
        <v>41481</v>
      </c>
      <c r="B569" s="24">
        <v>127.75</v>
      </c>
      <c r="C569" s="24">
        <v>125.25</v>
      </c>
      <c r="D569" s="24">
        <v>122.5</v>
      </c>
      <c r="E569" s="24">
        <v>120.5</v>
      </c>
      <c r="F569" s="24">
        <v>119.75</v>
      </c>
      <c r="G569" s="24"/>
      <c r="H569" s="24">
        <v>113.5</v>
      </c>
      <c r="I569" s="24"/>
      <c r="J569" s="24"/>
      <c r="K569" s="24"/>
      <c r="L569" s="24"/>
      <c r="M569" s="24"/>
      <c r="N569" s="79">
        <f>VLOOKUP(A569,Platts!B:C,2,TRUE)</f>
        <v>131.5</v>
      </c>
      <c r="O569" s="76">
        <f t="shared" si="8"/>
        <v>0.9315589353612167</v>
      </c>
      <c r="P569" s="9"/>
      <c r="Q569" s="35"/>
    </row>
    <row r="570" spans="1:17" outlineLevel="1" x14ac:dyDescent="0.2">
      <c r="A570" s="22">
        <f>Platts!B1188</f>
        <v>41484</v>
      </c>
      <c r="B570" s="24">
        <v>126.25</v>
      </c>
      <c r="C570" s="24">
        <v>124</v>
      </c>
      <c r="D570" s="24">
        <v>121.25</v>
      </c>
      <c r="E570" s="24">
        <v>119.25</v>
      </c>
      <c r="F570" s="24">
        <v>118.5</v>
      </c>
      <c r="G570" s="24"/>
      <c r="H570" s="24">
        <v>112.25</v>
      </c>
      <c r="I570" s="24"/>
      <c r="J570" s="24"/>
      <c r="K570" s="24"/>
      <c r="L570" s="24"/>
      <c r="M570" s="24"/>
      <c r="N570" s="79">
        <f>VLOOKUP(A570,Platts!B:C,2,TRUE)</f>
        <v>131</v>
      </c>
      <c r="O570" s="76">
        <f t="shared" si="8"/>
        <v>0.92557251908396942</v>
      </c>
      <c r="P570" s="9"/>
      <c r="Q570" s="35"/>
    </row>
    <row r="571" spans="1:17" outlineLevel="1" x14ac:dyDescent="0.2">
      <c r="A571" s="22">
        <f>Platts!B1189</f>
        <v>41485</v>
      </c>
      <c r="B571" s="24">
        <v>125.5</v>
      </c>
      <c r="C571" s="24">
        <v>123.25</v>
      </c>
      <c r="D571" s="24">
        <v>120.5</v>
      </c>
      <c r="E571" s="24">
        <v>118.75</v>
      </c>
      <c r="F571" s="24">
        <v>118</v>
      </c>
      <c r="G571" s="24"/>
      <c r="H571" s="24">
        <v>111.75</v>
      </c>
      <c r="I571" s="24"/>
      <c r="J571" s="24"/>
      <c r="K571" s="24"/>
      <c r="L571" s="24"/>
      <c r="M571" s="24"/>
      <c r="N571" s="79">
        <f>VLOOKUP(A571,Platts!B:C,2,TRUE)</f>
        <v>130.5</v>
      </c>
      <c r="O571" s="76">
        <f t="shared" si="8"/>
        <v>0.92337164750957856</v>
      </c>
      <c r="P571" s="9"/>
      <c r="Q571" s="35"/>
    </row>
    <row r="572" spans="1:17" outlineLevel="1" x14ac:dyDescent="0.2">
      <c r="A572" s="22">
        <f>Platts!B1190</f>
        <v>41486</v>
      </c>
      <c r="B572" s="24">
        <v>125.75</v>
      </c>
      <c r="C572" s="24">
        <v>123</v>
      </c>
      <c r="D572" s="24">
        <v>120.5</v>
      </c>
      <c r="E572" s="24">
        <v>119</v>
      </c>
      <c r="F572" s="24">
        <v>118</v>
      </c>
      <c r="G572" s="24"/>
      <c r="H572" s="24">
        <v>111.75</v>
      </c>
      <c r="I572" s="24"/>
      <c r="J572" s="24"/>
      <c r="K572" s="24"/>
      <c r="L572" s="24"/>
      <c r="M572" s="24"/>
      <c r="N572" s="79">
        <f>VLOOKUP(A572,Platts!B:C,2,TRUE)</f>
        <v>130</v>
      </c>
      <c r="O572" s="76">
        <f t="shared" si="8"/>
        <v>0.92692307692307696</v>
      </c>
      <c r="P572" s="9"/>
      <c r="Q572" s="35"/>
    </row>
    <row r="573" spans="1:17" outlineLevel="1" x14ac:dyDescent="0.2">
      <c r="A573" s="22">
        <f>Platts!B1191</f>
        <v>41487</v>
      </c>
      <c r="B573" s="24">
        <v>125</v>
      </c>
      <c r="C573" s="24">
        <v>122.5</v>
      </c>
      <c r="D573" s="24">
        <v>120.5</v>
      </c>
      <c r="E573" s="24">
        <v>120.5</v>
      </c>
      <c r="F573" s="24">
        <v>119.5</v>
      </c>
      <c r="G573" s="24"/>
      <c r="H573" s="24">
        <v>113</v>
      </c>
      <c r="I573" s="24"/>
      <c r="J573" s="24"/>
      <c r="K573" s="24"/>
      <c r="L573" s="24"/>
      <c r="M573" s="24"/>
      <c r="N573" s="79">
        <f>VLOOKUP(A573,Platts!B:C,2,TRUE)</f>
        <v>129.75</v>
      </c>
      <c r="O573" s="76">
        <f t="shared" si="8"/>
        <v>0.92870905587668595</v>
      </c>
      <c r="P573" s="9"/>
      <c r="Q573" s="35"/>
    </row>
    <row r="574" spans="1:17" outlineLevel="1" x14ac:dyDescent="0.2">
      <c r="A574" s="22">
        <f>Platts!B1192</f>
        <v>41498</v>
      </c>
      <c r="B574" s="24">
        <v>138.25</v>
      </c>
      <c r="C574" s="24">
        <v>135.25</v>
      </c>
      <c r="D574" s="24">
        <v>133</v>
      </c>
      <c r="E574" s="24">
        <v>133</v>
      </c>
      <c r="F574" s="24">
        <v>129</v>
      </c>
      <c r="G574" s="24"/>
      <c r="H574" s="24">
        <v>122.25</v>
      </c>
      <c r="I574" s="24"/>
      <c r="J574" s="24"/>
      <c r="K574" s="24"/>
      <c r="L574" s="24"/>
      <c r="M574" s="24"/>
      <c r="N574" s="79">
        <f>VLOOKUP(A574,Platts!B:C,2,TRUE)</f>
        <v>140</v>
      </c>
      <c r="O574" s="76">
        <f t="shared" si="8"/>
        <v>0.95</v>
      </c>
      <c r="P574" s="9"/>
      <c r="Q574" s="35"/>
    </row>
    <row r="575" spans="1:17" outlineLevel="1" x14ac:dyDescent="0.2">
      <c r="A575" s="22">
        <f>Platts!B1193</f>
        <v>41501</v>
      </c>
      <c r="B575" s="24">
        <v>134.75</v>
      </c>
      <c r="C575" s="24">
        <v>132.75</v>
      </c>
      <c r="D575" s="24">
        <v>130.5</v>
      </c>
      <c r="E575" s="24">
        <v>130.5</v>
      </c>
      <c r="F575" s="24">
        <v>126.5</v>
      </c>
      <c r="G575" s="24"/>
      <c r="H575" s="24">
        <v>119</v>
      </c>
      <c r="I575" s="24"/>
      <c r="J575" s="24"/>
      <c r="K575" s="24"/>
      <c r="L575" s="24"/>
      <c r="M575" s="24"/>
      <c r="N575" s="79">
        <f>VLOOKUP(A575,Platts!B:C,2,TRUE)</f>
        <v>140.5</v>
      </c>
      <c r="O575" s="76">
        <f t="shared" si="8"/>
        <v>0.92882562277580072</v>
      </c>
      <c r="P575" s="9"/>
      <c r="Q575" s="35"/>
    </row>
    <row r="576" spans="1:17" outlineLevel="1" x14ac:dyDescent="0.2">
      <c r="A576" s="22">
        <f>Platts!B1194</f>
        <v>41502</v>
      </c>
      <c r="B576" s="24">
        <v>134.75</v>
      </c>
      <c r="C576" s="24">
        <v>133</v>
      </c>
      <c r="D576" s="24">
        <v>131</v>
      </c>
      <c r="E576" s="24">
        <v>131.5</v>
      </c>
      <c r="F576" s="24">
        <v>128</v>
      </c>
      <c r="G576" s="24"/>
      <c r="H576" s="24">
        <v>119</v>
      </c>
      <c r="I576" s="24"/>
      <c r="J576" s="24"/>
      <c r="K576" s="24"/>
      <c r="L576" s="24"/>
      <c r="M576" s="24"/>
      <c r="N576" s="79">
        <f>VLOOKUP(A576,Platts!B:C,2,TRUE)</f>
        <v>137.9</v>
      </c>
      <c r="O576" s="76">
        <f t="shared" si="8"/>
        <v>0.94996374184191434</v>
      </c>
      <c r="P576" s="9"/>
      <c r="Q576" s="35"/>
    </row>
    <row r="577" spans="1:17" outlineLevel="1" x14ac:dyDescent="0.2">
      <c r="A577" s="22">
        <f>Platts!B1195</f>
        <v>41505</v>
      </c>
      <c r="B577" s="24">
        <v>135.25</v>
      </c>
      <c r="C577" s="24">
        <v>132.75</v>
      </c>
      <c r="D577" s="24">
        <v>130.75</v>
      </c>
      <c r="E577" s="24">
        <v>131</v>
      </c>
      <c r="F577" s="24">
        <v>127.5</v>
      </c>
      <c r="G577" s="24"/>
      <c r="H577" s="24">
        <v>118</v>
      </c>
      <c r="I577" s="24"/>
      <c r="J577" s="24"/>
      <c r="K577" s="24"/>
      <c r="L577" s="24"/>
      <c r="M577" s="24"/>
      <c r="N577" s="79">
        <f>VLOOKUP(A577,Platts!B:C,2,TRUE)</f>
        <v>137</v>
      </c>
      <c r="O577" s="76">
        <f t="shared" si="8"/>
        <v>0.95437956204379559</v>
      </c>
      <c r="P577" s="9"/>
      <c r="Q577" s="35"/>
    </row>
    <row r="578" spans="1:17" outlineLevel="1" x14ac:dyDescent="0.2">
      <c r="A578" s="22">
        <f>Platts!B1196</f>
        <v>41507</v>
      </c>
      <c r="B578" s="24">
        <v>134.5</v>
      </c>
      <c r="C578" s="24">
        <v>132</v>
      </c>
      <c r="D578" s="24">
        <v>130</v>
      </c>
      <c r="E578" s="24">
        <v>130.25</v>
      </c>
      <c r="F578" s="24">
        <v>126.75</v>
      </c>
      <c r="G578" s="24"/>
      <c r="H578" s="24">
        <v>117.25</v>
      </c>
      <c r="I578" s="24"/>
      <c r="J578" s="24"/>
      <c r="K578" s="24"/>
      <c r="L578" s="24"/>
      <c r="M578" s="24"/>
      <c r="N578" s="79">
        <f>VLOOKUP(A578,Platts!B:C,2,TRUE)</f>
        <v>136.5</v>
      </c>
      <c r="O578" s="76">
        <f t="shared" ref="O578:O641" si="9">+D578/N578</f>
        <v>0.95238095238095233</v>
      </c>
      <c r="P578" s="9"/>
      <c r="Q578" s="35"/>
    </row>
    <row r="579" spans="1:17" outlineLevel="1" x14ac:dyDescent="0.2">
      <c r="A579" s="22">
        <f>Platts!B1197</f>
        <v>41516</v>
      </c>
      <c r="B579" s="24">
        <v>134</v>
      </c>
      <c r="C579" s="24">
        <v>132</v>
      </c>
      <c r="D579" s="24">
        <v>129.75</v>
      </c>
      <c r="E579" s="24">
        <v>130.25</v>
      </c>
      <c r="F579" s="24">
        <v>127</v>
      </c>
      <c r="G579" s="24"/>
      <c r="H579" s="24">
        <v>117.25</v>
      </c>
      <c r="I579" s="24"/>
      <c r="J579" s="24"/>
      <c r="K579" s="24"/>
      <c r="L579" s="24"/>
      <c r="M579" s="24"/>
      <c r="N579" s="79">
        <f>VLOOKUP(A579,Platts!B:C,2,TRUE)</f>
        <v>139</v>
      </c>
      <c r="O579" s="76">
        <f t="shared" si="9"/>
        <v>0.93345323741007191</v>
      </c>
      <c r="P579" s="9"/>
      <c r="Q579" s="35"/>
    </row>
    <row r="580" spans="1:17" outlineLevel="1" x14ac:dyDescent="0.2">
      <c r="A580" s="22">
        <f>Platts!B1198</f>
        <v>41520</v>
      </c>
      <c r="B580" s="24">
        <v>132.25</v>
      </c>
      <c r="C580" s="24">
        <v>130.5</v>
      </c>
      <c r="D580" s="24">
        <v>128.75</v>
      </c>
      <c r="E580" s="24">
        <v>130.5</v>
      </c>
      <c r="F580" s="24">
        <v>127.5</v>
      </c>
      <c r="G580" s="24"/>
      <c r="H580" s="24">
        <v>117.5</v>
      </c>
      <c r="I580" s="24"/>
      <c r="J580" s="24"/>
      <c r="K580" s="24"/>
      <c r="L580" s="24"/>
      <c r="M580" s="24"/>
      <c r="N580" s="79">
        <f>VLOOKUP(A580,Platts!B:C,2,TRUE)</f>
        <v>138.5</v>
      </c>
      <c r="O580" s="76">
        <f t="shared" si="9"/>
        <v>0.9296028880866426</v>
      </c>
      <c r="P580" s="9"/>
      <c r="Q580" s="35"/>
    </row>
    <row r="581" spans="1:17" outlineLevel="1" x14ac:dyDescent="0.2">
      <c r="A581" s="22">
        <f>Platts!B1199</f>
        <v>41522</v>
      </c>
      <c r="B581" s="24">
        <v>129.25</v>
      </c>
      <c r="C581" s="24">
        <v>128</v>
      </c>
      <c r="D581" s="24">
        <v>126.75</v>
      </c>
      <c r="E581" s="24">
        <v>128</v>
      </c>
      <c r="F581" s="24">
        <v>125</v>
      </c>
      <c r="G581" s="24"/>
      <c r="H581" s="24">
        <v>116</v>
      </c>
      <c r="I581" s="24"/>
      <c r="J581" s="24"/>
      <c r="K581" s="24"/>
      <c r="L581" s="24"/>
      <c r="M581" s="24"/>
      <c r="N581" s="79">
        <f>VLOOKUP(A581,Platts!B:C,2,TRUE)</f>
        <v>137</v>
      </c>
      <c r="O581" s="76">
        <f t="shared" si="9"/>
        <v>0.92518248175182483</v>
      </c>
      <c r="P581" s="9"/>
      <c r="Q581" s="35"/>
    </row>
    <row r="582" spans="1:17" outlineLevel="1" x14ac:dyDescent="0.2">
      <c r="A582" s="22">
        <f>Platts!B1200</f>
        <v>41523</v>
      </c>
      <c r="B582" s="24">
        <v>129</v>
      </c>
      <c r="C582" s="24">
        <v>126.75</v>
      </c>
      <c r="D582" s="24">
        <v>125.5</v>
      </c>
      <c r="E582" s="24">
        <v>127</v>
      </c>
      <c r="F582" s="24">
        <v>124</v>
      </c>
      <c r="G582" s="24"/>
      <c r="H582" s="24">
        <v>115</v>
      </c>
      <c r="I582" s="24"/>
      <c r="J582" s="24"/>
      <c r="K582" s="24"/>
      <c r="L582" s="24"/>
      <c r="M582" s="24"/>
      <c r="N582" s="79">
        <f>VLOOKUP(A582,Platts!B:C,2,TRUE)</f>
        <v>136</v>
      </c>
      <c r="O582" s="76">
        <f t="shared" si="9"/>
        <v>0.92279411764705888</v>
      </c>
      <c r="P582" s="9"/>
      <c r="Q582" s="35"/>
    </row>
    <row r="583" spans="1:17" outlineLevel="1" x14ac:dyDescent="0.2">
      <c r="A583" s="22">
        <f>Platts!B1201</f>
        <v>41526</v>
      </c>
      <c r="B583" s="24">
        <v>131.75</v>
      </c>
      <c r="C583" s="24">
        <v>129.25</v>
      </c>
      <c r="D583" s="24">
        <v>127.5</v>
      </c>
      <c r="E583" s="24">
        <v>129.5</v>
      </c>
      <c r="F583" s="24">
        <v>126.5</v>
      </c>
      <c r="G583" s="24"/>
      <c r="H583" s="24">
        <v>115.5</v>
      </c>
      <c r="I583" s="24"/>
      <c r="J583" s="24"/>
      <c r="K583" s="24"/>
      <c r="L583" s="24"/>
      <c r="M583" s="24"/>
      <c r="N583" s="79">
        <f>VLOOKUP(A583,Platts!B:C,2,TRUE)</f>
        <v>135.75</v>
      </c>
      <c r="O583" s="76">
        <f t="shared" si="9"/>
        <v>0.93922651933701662</v>
      </c>
      <c r="P583" s="9"/>
      <c r="Q583" s="35"/>
    </row>
    <row r="584" spans="1:17" outlineLevel="1" x14ac:dyDescent="0.2">
      <c r="A584" s="22">
        <f>Platts!B1202</f>
        <v>41527</v>
      </c>
      <c r="B584" s="24">
        <v>129</v>
      </c>
      <c r="C584" s="24">
        <v>127</v>
      </c>
      <c r="D584" s="24">
        <v>125</v>
      </c>
      <c r="E584" s="24">
        <v>127</v>
      </c>
      <c r="F584" s="24">
        <v>124</v>
      </c>
      <c r="G584" s="24"/>
      <c r="H584" s="24">
        <v>115.75</v>
      </c>
      <c r="I584" s="24"/>
      <c r="J584" s="24"/>
      <c r="K584" s="24"/>
      <c r="L584" s="24"/>
      <c r="M584" s="24"/>
      <c r="N584" s="79">
        <f>VLOOKUP(A584,Platts!B:C,2,TRUE)</f>
        <v>135.25</v>
      </c>
      <c r="O584" s="76">
        <f t="shared" si="9"/>
        <v>0.92421441774491686</v>
      </c>
      <c r="P584" s="9"/>
      <c r="Q584" s="35"/>
    </row>
    <row r="585" spans="1:17" outlineLevel="1" x14ac:dyDescent="0.2">
      <c r="A585" s="22">
        <f>Platts!B1203</f>
        <v>41529</v>
      </c>
      <c r="B585" s="24">
        <v>129.5</v>
      </c>
      <c r="C585" s="24">
        <v>127.5</v>
      </c>
      <c r="D585" s="24">
        <v>125.25</v>
      </c>
      <c r="E585" s="24">
        <v>127.5</v>
      </c>
      <c r="F585" s="24">
        <v>126</v>
      </c>
      <c r="G585" s="24"/>
      <c r="H585" s="24">
        <v>116.5</v>
      </c>
      <c r="I585" s="24"/>
      <c r="J585" s="24"/>
      <c r="K585" s="24"/>
      <c r="L585" s="24"/>
      <c r="M585" s="24"/>
      <c r="N585" s="79">
        <f>VLOOKUP(A585,Platts!B:C,2,TRUE)</f>
        <v>135.75</v>
      </c>
      <c r="O585" s="76">
        <f t="shared" si="9"/>
        <v>0.92265193370165743</v>
      </c>
      <c r="P585" s="9"/>
      <c r="Q585" s="35"/>
    </row>
    <row r="586" spans="1:17" outlineLevel="1" x14ac:dyDescent="0.2">
      <c r="A586" s="22">
        <f>Platts!B1204</f>
        <v>41534</v>
      </c>
      <c r="B586" s="24">
        <v>127.75</v>
      </c>
      <c r="C586" s="24">
        <v>125.25</v>
      </c>
      <c r="D586" s="24">
        <v>124.25</v>
      </c>
      <c r="E586" s="24">
        <v>125.75</v>
      </c>
      <c r="F586" s="24">
        <v>124.25</v>
      </c>
      <c r="G586" s="24"/>
      <c r="H586" s="24">
        <v>115</v>
      </c>
      <c r="I586" s="24"/>
      <c r="J586" s="24"/>
      <c r="K586" s="24"/>
      <c r="L586" s="24"/>
      <c r="M586" s="24"/>
      <c r="N586" s="79">
        <f>VLOOKUP(A586,Platts!B:C,2,TRUE)</f>
        <v>130.5</v>
      </c>
      <c r="O586" s="76">
        <f t="shared" si="9"/>
        <v>0.95210727969348663</v>
      </c>
      <c r="P586" s="9"/>
      <c r="Q586" s="35"/>
    </row>
    <row r="587" spans="1:17" outlineLevel="1" x14ac:dyDescent="0.2">
      <c r="A587" s="22">
        <f>Platts!B1205</f>
        <v>41535</v>
      </c>
      <c r="B587" s="24">
        <v>128.25</v>
      </c>
      <c r="C587" s="24">
        <v>125.75</v>
      </c>
      <c r="D587" s="24">
        <v>124.75</v>
      </c>
      <c r="E587" s="24">
        <v>126.25</v>
      </c>
      <c r="F587" s="24">
        <v>124.75</v>
      </c>
      <c r="G587" s="24"/>
      <c r="H587" s="24">
        <v>115.5</v>
      </c>
      <c r="I587" s="24"/>
      <c r="J587" s="24"/>
      <c r="K587" s="24"/>
      <c r="L587" s="24"/>
      <c r="M587" s="24"/>
      <c r="N587" s="79">
        <f>VLOOKUP(A587,Platts!B:C,2,TRUE)</f>
        <v>130.25</v>
      </c>
      <c r="O587" s="76">
        <f t="shared" si="9"/>
        <v>0.95777351247600773</v>
      </c>
      <c r="P587" s="9"/>
      <c r="Q587" s="35"/>
    </row>
    <row r="588" spans="1:17" outlineLevel="1" x14ac:dyDescent="0.2">
      <c r="A588" s="22">
        <f>Platts!B1206</f>
        <v>41554</v>
      </c>
      <c r="B588" s="24">
        <v>125.75</v>
      </c>
      <c r="C588" s="24">
        <v>124.5</v>
      </c>
      <c r="D588" s="24">
        <v>124.25</v>
      </c>
      <c r="E588" s="24">
        <v>123</v>
      </c>
      <c r="F588" s="24">
        <v>116.5</v>
      </c>
      <c r="G588" s="24"/>
      <c r="H588" s="24">
        <v>115.5</v>
      </c>
      <c r="I588" s="24"/>
      <c r="J588" s="24"/>
      <c r="K588" s="24"/>
      <c r="L588" s="24"/>
      <c r="M588" s="24"/>
      <c r="N588" s="79">
        <f>VLOOKUP(A588,Platts!B:C,2,TRUE)</f>
        <v>130.75</v>
      </c>
      <c r="O588" s="76">
        <f t="shared" si="9"/>
        <v>0.9502868068833652</v>
      </c>
      <c r="P588" s="9"/>
      <c r="Q588" s="35"/>
    </row>
    <row r="589" spans="1:17" outlineLevel="1" x14ac:dyDescent="0.2">
      <c r="A589" s="22">
        <f>Platts!B1207</f>
        <v>41557</v>
      </c>
      <c r="B589" s="24">
        <v>128.75</v>
      </c>
      <c r="C589" s="24">
        <v>127.25</v>
      </c>
      <c r="D589" s="24">
        <v>126</v>
      </c>
      <c r="E589" s="24">
        <v>125</v>
      </c>
      <c r="F589" s="24">
        <v>117.5</v>
      </c>
      <c r="G589" s="24"/>
      <c r="H589" s="24">
        <v>116.5</v>
      </c>
      <c r="I589" s="24"/>
      <c r="J589" s="24"/>
      <c r="K589" s="24"/>
      <c r="L589" s="24"/>
      <c r="M589" s="24"/>
      <c r="N589" s="79">
        <f>VLOOKUP(A589,Platts!B:C,2,TRUE)</f>
        <v>133.5</v>
      </c>
      <c r="O589" s="76">
        <f t="shared" si="9"/>
        <v>0.9438202247191011</v>
      </c>
      <c r="P589" s="9"/>
      <c r="Q589" s="35"/>
    </row>
    <row r="590" spans="1:17" outlineLevel="1" x14ac:dyDescent="0.2">
      <c r="A590" s="22">
        <f>Platts!B1208</f>
        <v>41558</v>
      </c>
      <c r="B590" s="24">
        <v>129.75</v>
      </c>
      <c r="C590" s="24">
        <v>127.75</v>
      </c>
      <c r="D590" s="24">
        <v>126.5</v>
      </c>
      <c r="E590" s="24">
        <v>125</v>
      </c>
      <c r="F590" s="24">
        <v>118</v>
      </c>
      <c r="G590" s="24"/>
      <c r="H590" s="24">
        <v>117</v>
      </c>
      <c r="I590" s="24"/>
      <c r="J590" s="24"/>
      <c r="K590" s="24"/>
      <c r="L590" s="24"/>
      <c r="M590" s="24"/>
      <c r="N590" s="79">
        <f>VLOOKUP(A590,Platts!B:C,2,TRUE)</f>
        <v>134</v>
      </c>
      <c r="O590" s="76">
        <f t="shared" si="9"/>
        <v>0.94402985074626866</v>
      </c>
      <c r="P590" s="9"/>
      <c r="Q590" s="35"/>
    </row>
    <row r="591" spans="1:17" outlineLevel="1" x14ac:dyDescent="0.2">
      <c r="A591" s="22">
        <f>Platts!B1209</f>
        <v>41562</v>
      </c>
      <c r="B591" s="24">
        <v>129.75</v>
      </c>
      <c r="C591" s="24">
        <v>127.75</v>
      </c>
      <c r="D591" s="24">
        <v>126.5</v>
      </c>
      <c r="E591" s="24">
        <v>125</v>
      </c>
      <c r="F591" s="24">
        <v>118</v>
      </c>
      <c r="G591" s="24"/>
      <c r="H591" s="24">
        <v>117</v>
      </c>
      <c r="I591" s="24"/>
      <c r="J591" s="24"/>
      <c r="K591" s="24"/>
      <c r="L591" s="24"/>
      <c r="M591" s="24"/>
      <c r="N591" s="79">
        <f>VLOOKUP(A591,Platts!B:C,2,TRUE)</f>
        <v>134</v>
      </c>
      <c r="O591" s="76">
        <f t="shared" si="9"/>
        <v>0.94402985074626866</v>
      </c>
      <c r="P591" s="9"/>
      <c r="Q591" s="35"/>
    </row>
    <row r="592" spans="1:17" outlineLevel="1" x14ac:dyDescent="0.2">
      <c r="A592" s="22">
        <f>Platts!B1210</f>
        <v>41563</v>
      </c>
      <c r="B592" s="24">
        <v>130.75</v>
      </c>
      <c r="C592" s="24">
        <v>129</v>
      </c>
      <c r="D592" s="24">
        <v>128.5</v>
      </c>
      <c r="E592" s="24">
        <v>127</v>
      </c>
      <c r="F592" s="24">
        <v>121</v>
      </c>
      <c r="G592" s="24"/>
      <c r="H592" s="24">
        <v>119.5</v>
      </c>
      <c r="I592" s="24"/>
      <c r="J592" s="24"/>
      <c r="K592" s="24"/>
      <c r="L592" s="24"/>
      <c r="M592" s="24"/>
      <c r="N592" s="79">
        <f>VLOOKUP(A592,Platts!B:C,2,TRUE)</f>
        <v>134</v>
      </c>
      <c r="O592" s="76">
        <f t="shared" si="9"/>
        <v>0.95895522388059706</v>
      </c>
      <c r="P592" s="9"/>
      <c r="Q592" s="35"/>
    </row>
    <row r="593" spans="1:17" outlineLevel="1" x14ac:dyDescent="0.2">
      <c r="A593" s="22">
        <v>41564</v>
      </c>
      <c r="B593" s="24">
        <v>133</v>
      </c>
      <c r="C593" s="24">
        <v>132</v>
      </c>
      <c r="D593" s="24">
        <v>131.5</v>
      </c>
      <c r="E593" s="24">
        <v>130.5</v>
      </c>
      <c r="F593" s="24">
        <v>125.5</v>
      </c>
      <c r="G593" s="24"/>
      <c r="H593" s="24">
        <v>122.5</v>
      </c>
      <c r="I593" s="24"/>
      <c r="J593" s="24"/>
      <c r="K593" s="24"/>
      <c r="L593" s="24"/>
      <c r="M593" s="24"/>
      <c r="N593" s="79">
        <f>VLOOKUP(A593,Platts!B:C,2,TRUE)</f>
        <v>135</v>
      </c>
      <c r="O593" s="76">
        <f t="shared" si="9"/>
        <v>0.97407407407407409</v>
      </c>
      <c r="P593" s="9"/>
      <c r="Q593" s="35"/>
    </row>
    <row r="594" spans="1:17" outlineLevel="1" x14ac:dyDescent="0.2">
      <c r="A594" s="22">
        <v>41565</v>
      </c>
      <c r="B594" s="24">
        <v>132</v>
      </c>
      <c r="C594" s="24">
        <v>131</v>
      </c>
      <c r="D594" s="24">
        <v>131</v>
      </c>
      <c r="E594" s="24">
        <v>130</v>
      </c>
      <c r="F594" s="24">
        <v>126</v>
      </c>
      <c r="G594" s="24"/>
      <c r="H594" s="24">
        <v>122.5</v>
      </c>
      <c r="I594" s="24"/>
      <c r="J594" s="24"/>
      <c r="K594" s="24"/>
      <c r="L594" s="24"/>
      <c r="M594" s="24"/>
      <c r="N594" s="79">
        <f>VLOOKUP(A594,Platts!B:C,2,TRUE)</f>
        <v>135.5</v>
      </c>
      <c r="O594" s="76">
        <f t="shared" si="9"/>
        <v>0.96678966789667897</v>
      </c>
      <c r="P594" s="9"/>
      <c r="Q594" s="35"/>
    </row>
    <row r="595" spans="1:17" ht="12" customHeight="1" outlineLevel="1" x14ac:dyDescent="0.2">
      <c r="A595" s="22">
        <v>41568</v>
      </c>
      <c r="B595" s="24">
        <v>130.25</v>
      </c>
      <c r="C595" s="24">
        <v>129.5</v>
      </c>
      <c r="D595" s="24">
        <v>129.5</v>
      </c>
      <c r="E595" s="24">
        <v>128</v>
      </c>
      <c r="F595" s="24">
        <v>123.5</v>
      </c>
      <c r="G595" s="24"/>
      <c r="H595" s="24">
        <v>121.5</v>
      </c>
      <c r="I595" s="24"/>
      <c r="J595" s="24"/>
      <c r="K595" s="24"/>
      <c r="L595" s="24"/>
      <c r="M595" s="24"/>
      <c r="N595" s="79">
        <f>VLOOKUP(A595,Platts!B:C,2,TRUE)</f>
        <v>134.75</v>
      </c>
      <c r="O595" s="76">
        <f t="shared" si="9"/>
        <v>0.96103896103896103</v>
      </c>
      <c r="P595" s="9"/>
      <c r="Q595" s="35"/>
    </row>
    <row r="596" spans="1:17" outlineLevel="1" x14ac:dyDescent="0.2">
      <c r="A596" s="22">
        <v>41569</v>
      </c>
      <c r="B596" s="24">
        <v>129.25</v>
      </c>
      <c r="C596" s="24">
        <v>128.25</v>
      </c>
      <c r="D596" s="24">
        <v>128.25</v>
      </c>
      <c r="E596" s="24">
        <v>126.75</v>
      </c>
      <c r="F596" s="24">
        <v>122.25</v>
      </c>
      <c r="G596" s="24"/>
      <c r="H596" s="24">
        <v>120.5</v>
      </c>
      <c r="I596" s="24"/>
      <c r="J596" s="24"/>
      <c r="K596" s="24"/>
      <c r="L596" s="24"/>
      <c r="M596" s="24"/>
      <c r="N596" s="79">
        <f>VLOOKUP(A596,Platts!B:C,2,TRUE)</f>
        <v>133.75</v>
      </c>
      <c r="O596" s="76">
        <f t="shared" si="9"/>
        <v>0.95887850467289715</v>
      </c>
      <c r="P596" s="9"/>
      <c r="Q596" s="35"/>
    </row>
    <row r="597" spans="1:17" outlineLevel="1" x14ac:dyDescent="0.2">
      <c r="A597" s="22">
        <v>41570</v>
      </c>
      <c r="B597" s="24">
        <v>129.5</v>
      </c>
      <c r="C597" s="24">
        <v>128.25</v>
      </c>
      <c r="D597" s="24">
        <v>128</v>
      </c>
      <c r="E597" s="24">
        <v>126</v>
      </c>
      <c r="F597" s="24">
        <v>121</v>
      </c>
      <c r="G597" s="24"/>
      <c r="H597" s="24">
        <v>119.75</v>
      </c>
      <c r="I597" s="24"/>
      <c r="J597" s="24"/>
      <c r="K597" s="24"/>
      <c r="L597" s="24"/>
      <c r="M597" s="24"/>
      <c r="N597" s="79">
        <f>VLOOKUP(A597,Platts!B:C,2,TRUE)</f>
        <v>133.25</v>
      </c>
      <c r="O597" s="76">
        <f t="shared" si="9"/>
        <v>0.96060037523452158</v>
      </c>
      <c r="P597" s="9"/>
      <c r="Q597" s="35"/>
    </row>
    <row r="598" spans="1:17" outlineLevel="1" x14ac:dyDescent="0.2">
      <c r="A598" s="22">
        <v>41571</v>
      </c>
      <c r="B598" s="24">
        <v>128.75</v>
      </c>
      <c r="C598" s="24">
        <v>127.25</v>
      </c>
      <c r="D598" s="24">
        <v>126.75</v>
      </c>
      <c r="E598" s="24">
        <v>125</v>
      </c>
      <c r="F598" s="24">
        <v>119.25</v>
      </c>
      <c r="G598" s="24"/>
      <c r="H598" s="24">
        <v>118.75</v>
      </c>
      <c r="I598" s="24"/>
      <c r="J598" s="24"/>
      <c r="K598" s="24"/>
      <c r="L598" s="24"/>
      <c r="M598" s="24"/>
      <c r="N598" s="79">
        <f>VLOOKUP(A598,Platts!B:C,2,TRUE)</f>
        <v>132.5</v>
      </c>
      <c r="O598" s="76">
        <f t="shared" si="9"/>
        <v>0.95660377358490567</v>
      </c>
      <c r="P598" s="9"/>
      <c r="Q598" s="35"/>
    </row>
    <row r="599" spans="1:17" outlineLevel="1" x14ac:dyDescent="0.2">
      <c r="A599" s="22">
        <v>41572</v>
      </c>
      <c r="B599" s="24">
        <v>128.5</v>
      </c>
      <c r="C599" s="24">
        <v>127</v>
      </c>
      <c r="D599" s="24">
        <v>126.5</v>
      </c>
      <c r="E599" s="24">
        <v>124.75</v>
      </c>
      <c r="F599" s="24">
        <v>118.75</v>
      </c>
      <c r="G599" s="24"/>
      <c r="H599" s="24">
        <v>118.25</v>
      </c>
      <c r="I599" s="24"/>
      <c r="J599" s="24"/>
      <c r="K599" s="24"/>
      <c r="L599" s="24"/>
      <c r="M599" s="24"/>
      <c r="N599" s="79">
        <f>VLOOKUP(A599,Platts!B:C,2,TRUE)</f>
        <v>131.75</v>
      </c>
      <c r="O599" s="76">
        <f t="shared" si="9"/>
        <v>0.96015180265654654</v>
      </c>
      <c r="P599" s="9"/>
      <c r="Q599" s="35"/>
    </row>
    <row r="600" spans="1:17" outlineLevel="1" x14ac:dyDescent="0.2">
      <c r="A600" s="22">
        <v>41575</v>
      </c>
      <c r="B600" s="24">
        <v>128.5</v>
      </c>
      <c r="C600" s="24">
        <v>127</v>
      </c>
      <c r="D600" s="24">
        <v>126.5</v>
      </c>
      <c r="E600" s="24">
        <v>124</v>
      </c>
      <c r="F600" s="24">
        <v>118</v>
      </c>
      <c r="G600" s="24"/>
      <c r="H600" s="24">
        <v>117</v>
      </c>
      <c r="I600" s="24"/>
      <c r="J600" s="24"/>
      <c r="K600" s="24"/>
      <c r="L600" s="24"/>
      <c r="M600" s="24"/>
      <c r="N600" s="79">
        <f>VLOOKUP(A600,Platts!B:C,2,TRUE)</f>
        <v>130.75</v>
      </c>
      <c r="O600" s="76">
        <f t="shared" si="9"/>
        <v>0.9674952198852772</v>
      </c>
      <c r="P600" s="9"/>
      <c r="Q600" s="35"/>
    </row>
    <row r="601" spans="1:17" outlineLevel="1" x14ac:dyDescent="0.2">
      <c r="A601" s="22">
        <v>41576</v>
      </c>
      <c r="B601" s="24">
        <v>128.75</v>
      </c>
      <c r="C601" s="24">
        <v>127.25</v>
      </c>
      <c r="D601" s="24">
        <v>126.5</v>
      </c>
      <c r="E601" s="24">
        <v>125.5</v>
      </c>
      <c r="F601" s="24">
        <v>118.5</v>
      </c>
      <c r="G601" s="24"/>
      <c r="H601" s="24">
        <v>117.5</v>
      </c>
      <c r="I601" s="24"/>
      <c r="J601" s="24"/>
      <c r="K601" s="24"/>
      <c r="L601" s="24"/>
      <c r="M601" s="24"/>
      <c r="N601" s="79">
        <f>VLOOKUP(A601,Platts!B:C,2,TRUE)</f>
        <v>129.75</v>
      </c>
      <c r="O601" s="76">
        <f t="shared" si="9"/>
        <v>0.97495183044315992</v>
      </c>
      <c r="P601" s="9"/>
      <c r="Q601" s="35"/>
    </row>
    <row r="602" spans="1:17" outlineLevel="1" x14ac:dyDescent="0.2">
      <c r="A602" s="22">
        <v>41577</v>
      </c>
      <c r="B602" s="24">
        <v>128.75</v>
      </c>
      <c r="C602" s="24">
        <v>127.25</v>
      </c>
      <c r="D602" s="24">
        <v>126.5</v>
      </c>
      <c r="E602" s="24">
        <v>125.5</v>
      </c>
      <c r="F602" s="24">
        <v>118.5</v>
      </c>
      <c r="G602" s="24"/>
      <c r="H602" s="24">
        <v>117.5</v>
      </c>
      <c r="I602" s="24"/>
      <c r="J602" s="24"/>
      <c r="K602" s="24"/>
      <c r="L602" s="24"/>
      <c r="M602" s="24"/>
      <c r="N602" s="79">
        <f>VLOOKUP(A602,Platts!B:C,2,TRUE)</f>
        <v>130.75</v>
      </c>
      <c r="O602" s="76">
        <f t="shared" si="9"/>
        <v>0.9674952198852772</v>
      </c>
      <c r="P602" s="9"/>
      <c r="Q602" s="35"/>
    </row>
    <row r="603" spans="1:17" outlineLevel="1" x14ac:dyDescent="0.2">
      <c r="A603" s="22">
        <v>41578</v>
      </c>
      <c r="B603" s="24">
        <v>131.25</v>
      </c>
      <c r="C603" s="24">
        <v>130.25</v>
      </c>
      <c r="D603" s="24">
        <v>129.5</v>
      </c>
      <c r="E603" s="24">
        <v>128</v>
      </c>
      <c r="F603" s="24">
        <v>121.5</v>
      </c>
      <c r="G603" s="24"/>
      <c r="H603" s="24">
        <v>119.5</v>
      </c>
      <c r="I603" s="24"/>
      <c r="J603" s="24"/>
      <c r="K603" s="24"/>
      <c r="L603" s="24"/>
      <c r="M603" s="24"/>
      <c r="N603" s="79">
        <f>VLOOKUP(A603,Platts!B:C,2,TRUE)</f>
        <v>132.25</v>
      </c>
      <c r="O603" s="76">
        <f t="shared" si="9"/>
        <v>0.9792060491493384</v>
      </c>
      <c r="P603" s="9"/>
      <c r="Q603" s="35"/>
    </row>
    <row r="604" spans="1:17" outlineLevel="1" x14ac:dyDescent="0.2">
      <c r="A604" s="22">
        <v>41579</v>
      </c>
      <c r="B604" s="24">
        <v>132</v>
      </c>
      <c r="C604" s="24">
        <v>131</v>
      </c>
      <c r="D604" s="24">
        <v>129</v>
      </c>
      <c r="E604" s="24">
        <v>129</v>
      </c>
      <c r="F604" s="24">
        <v>123</v>
      </c>
      <c r="G604" s="24"/>
      <c r="H604" s="24">
        <v>120.5</v>
      </c>
      <c r="I604" s="24"/>
      <c r="J604" s="24"/>
      <c r="K604" s="24"/>
      <c r="L604" s="24"/>
      <c r="M604" s="24"/>
      <c r="N604" s="79">
        <f>VLOOKUP(A604,Platts!B:C,2,TRUE)</f>
        <v>135</v>
      </c>
      <c r="O604" s="76">
        <f t="shared" si="9"/>
        <v>0.9555555555555556</v>
      </c>
      <c r="P604" s="9"/>
      <c r="Q604" s="35"/>
    </row>
    <row r="605" spans="1:17" outlineLevel="1" x14ac:dyDescent="0.2">
      <c r="A605" s="22">
        <v>41582</v>
      </c>
      <c r="B605" s="24">
        <v>132.25</v>
      </c>
      <c r="C605" s="24">
        <v>131.5</v>
      </c>
      <c r="D605" s="24">
        <v>129.5</v>
      </c>
      <c r="E605" s="24">
        <v>129.5</v>
      </c>
      <c r="F605" s="24">
        <v>123.5</v>
      </c>
      <c r="G605" s="24"/>
      <c r="H605" s="24">
        <v>121</v>
      </c>
      <c r="I605" s="24"/>
      <c r="J605" s="24"/>
      <c r="K605" s="24"/>
      <c r="L605" s="24"/>
      <c r="M605" s="24"/>
      <c r="N605" s="79">
        <f>VLOOKUP(A605,Platts!B:C,2,TRUE)</f>
        <v>135</v>
      </c>
      <c r="O605" s="76">
        <f t="shared" si="9"/>
        <v>0.95925925925925926</v>
      </c>
      <c r="P605" s="9"/>
      <c r="Q605" s="35"/>
    </row>
    <row r="606" spans="1:17" outlineLevel="1" x14ac:dyDescent="0.2">
      <c r="A606" s="22">
        <v>41583</v>
      </c>
      <c r="B606" s="24">
        <v>133.25</v>
      </c>
      <c r="C606" s="24">
        <v>132.5</v>
      </c>
      <c r="D606" s="24">
        <v>130.5</v>
      </c>
      <c r="E606" s="24">
        <v>130.5</v>
      </c>
      <c r="F606" s="24">
        <v>124.5</v>
      </c>
      <c r="G606" s="24"/>
      <c r="H606" s="24">
        <v>122</v>
      </c>
      <c r="I606" s="24"/>
      <c r="J606" s="24"/>
      <c r="K606" s="24"/>
      <c r="L606" s="24"/>
      <c r="M606" s="24"/>
      <c r="N606" s="79">
        <f>VLOOKUP(A606,Platts!B:C,2,TRUE)</f>
        <v>135.75</v>
      </c>
      <c r="O606" s="76">
        <f t="shared" si="9"/>
        <v>0.96132596685082872</v>
      </c>
      <c r="P606" s="9"/>
      <c r="Q606" s="35"/>
    </row>
    <row r="607" spans="1:17" outlineLevel="1" x14ac:dyDescent="0.2">
      <c r="A607" s="22">
        <v>41584</v>
      </c>
      <c r="B607" s="24">
        <v>134</v>
      </c>
      <c r="C607" s="24">
        <v>133.25</v>
      </c>
      <c r="D607" s="24">
        <v>131.25</v>
      </c>
      <c r="E607" s="24">
        <v>131</v>
      </c>
      <c r="F607" s="24">
        <v>124</v>
      </c>
      <c r="G607" s="24"/>
      <c r="H607" s="24">
        <v>121.5</v>
      </c>
      <c r="I607" s="24"/>
      <c r="J607" s="24"/>
      <c r="K607" s="24"/>
      <c r="L607" s="24"/>
      <c r="M607" s="24"/>
      <c r="N607" s="79">
        <f>VLOOKUP(A607,Platts!B:C,2,TRUE)</f>
        <v>136.75</v>
      </c>
      <c r="O607" s="76">
        <f t="shared" si="9"/>
        <v>0.95978062157221211</v>
      </c>
      <c r="P607" s="9"/>
      <c r="Q607" s="35"/>
    </row>
    <row r="608" spans="1:17" outlineLevel="1" x14ac:dyDescent="0.2">
      <c r="A608" s="22">
        <v>41585</v>
      </c>
      <c r="B608" s="24">
        <v>133.25</v>
      </c>
      <c r="C608" s="24">
        <v>132.5</v>
      </c>
      <c r="D608" s="24">
        <v>130.5</v>
      </c>
      <c r="E608" s="24">
        <v>129.5</v>
      </c>
      <c r="F608" s="24">
        <v>122.5</v>
      </c>
      <c r="G608" s="24"/>
      <c r="H608" s="24">
        <v>121</v>
      </c>
      <c r="I608" s="24"/>
      <c r="J608" s="24"/>
      <c r="K608" s="24"/>
      <c r="L608" s="24"/>
      <c r="M608" s="24"/>
      <c r="N608" s="79">
        <f>VLOOKUP(A608,Platts!B:C,2,TRUE)</f>
        <v>136.75</v>
      </c>
      <c r="O608" s="76">
        <f t="shared" si="9"/>
        <v>0.95429616087751368</v>
      </c>
      <c r="P608" s="9"/>
      <c r="Q608" s="35"/>
    </row>
    <row r="609" spans="1:17" outlineLevel="1" x14ac:dyDescent="0.2">
      <c r="A609" s="22">
        <v>41586</v>
      </c>
      <c r="B609" s="24">
        <v>133</v>
      </c>
      <c r="C609" s="24">
        <v>132.25</v>
      </c>
      <c r="D609" s="24">
        <v>130.25</v>
      </c>
      <c r="E609" s="24">
        <v>130</v>
      </c>
      <c r="F609" s="24">
        <v>122.75</v>
      </c>
      <c r="G609" s="24"/>
      <c r="H609" s="24">
        <v>121.25</v>
      </c>
      <c r="I609" s="24"/>
      <c r="J609" s="24"/>
      <c r="K609" s="24"/>
      <c r="L609" s="24"/>
      <c r="M609" s="24"/>
      <c r="N609" s="79">
        <f>VLOOKUP(A609,Platts!B:C,2,TRUE)</f>
        <v>135.5</v>
      </c>
      <c r="O609" s="76">
        <f t="shared" si="9"/>
        <v>0.96125461254612543</v>
      </c>
      <c r="P609" s="9"/>
      <c r="Q609" s="35"/>
    </row>
    <row r="610" spans="1:17" outlineLevel="1" x14ac:dyDescent="0.2">
      <c r="A610" s="22">
        <v>41589</v>
      </c>
      <c r="B610" s="24">
        <v>133</v>
      </c>
      <c r="C610" s="24">
        <v>132</v>
      </c>
      <c r="D610" s="24">
        <v>130.25</v>
      </c>
      <c r="E610" s="24">
        <v>130</v>
      </c>
      <c r="F610" s="24">
        <v>122.75</v>
      </c>
      <c r="G610" s="24"/>
      <c r="H610" s="24">
        <v>121.25</v>
      </c>
      <c r="I610" s="24"/>
      <c r="J610" s="24"/>
      <c r="K610" s="24"/>
      <c r="L610" s="24"/>
      <c r="M610" s="24"/>
      <c r="N610" s="79">
        <f>VLOOKUP(A610,Platts!B:C,2,TRUE)</f>
        <v>135.75</v>
      </c>
      <c r="O610" s="76">
        <f t="shared" si="9"/>
        <v>0.95948434622467771</v>
      </c>
      <c r="P610" s="9"/>
      <c r="Q610" s="35"/>
    </row>
    <row r="611" spans="1:17" outlineLevel="1" x14ac:dyDescent="0.2">
      <c r="A611" s="22">
        <v>41590</v>
      </c>
      <c r="B611" s="24">
        <v>133.5</v>
      </c>
      <c r="C611" s="24">
        <v>132.75</v>
      </c>
      <c r="D611" s="24">
        <v>130.75</v>
      </c>
      <c r="E611" s="24">
        <v>131</v>
      </c>
      <c r="F611" s="24">
        <v>123.25</v>
      </c>
      <c r="G611" s="24"/>
      <c r="H611" s="24">
        <v>121.5</v>
      </c>
      <c r="I611" s="24"/>
      <c r="J611" s="24"/>
      <c r="K611" s="24"/>
      <c r="L611" s="24"/>
      <c r="M611" s="24"/>
      <c r="N611" s="79">
        <f>VLOOKUP(A611,Platts!B:C,2,TRUE)</f>
        <v>135.75</v>
      </c>
      <c r="O611" s="76">
        <f t="shared" si="9"/>
        <v>0.96316758747697973</v>
      </c>
      <c r="P611" s="9"/>
      <c r="Q611" s="35"/>
    </row>
    <row r="612" spans="1:17" outlineLevel="1" x14ac:dyDescent="0.2">
      <c r="A612" s="22">
        <v>41591</v>
      </c>
      <c r="B612" s="24">
        <v>134.25</v>
      </c>
      <c r="C612" s="24">
        <v>133.5</v>
      </c>
      <c r="D612" s="24">
        <v>131</v>
      </c>
      <c r="E612" s="24">
        <v>131.25</v>
      </c>
      <c r="F612" s="24">
        <v>123.5</v>
      </c>
      <c r="G612" s="24"/>
      <c r="H612" s="24">
        <v>121.75</v>
      </c>
      <c r="I612" s="24"/>
      <c r="J612" s="24"/>
      <c r="K612" s="24"/>
      <c r="L612" s="24"/>
      <c r="M612" s="24"/>
      <c r="N612" s="79">
        <f>VLOOKUP(A612,Platts!B:C,2,TRUE)</f>
        <v>136.25</v>
      </c>
      <c r="O612" s="76">
        <f t="shared" si="9"/>
        <v>0.96146788990825693</v>
      </c>
      <c r="P612" s="9"/>
      <c r="Q612" s="35"/>
    </row>
    <row r="613" spans="1:17" outlineLevel="1" x14ac:dyDescent="0.2">
      <c r="A613" s="22">
        <v>41593</v>
      </c>
      <c r="B613" s="24">
        <v>133.25</v>
      </c>
      <c r="C613" s="24">
        <v>132.75</v>
      </c>
      <c r="D613" s="24">
        <v>130.5</v>
      </c>
      <c r="E613" s="24">
        <v>130.25</v>
      </c>
      <c r="F613" s="24">
        <v>122</v>
      </c>
      <c r="G613" s="24"/>
      <c r="H613" s="24">
        <v>120.75</v>
      </c>
      <c r="I613" s="24"/>
      <c r="J613" s="24"/>
      <c r="K613" s="24"/>
      <c r="L613" s="24"/>
      <c r="M613" s="24"/>
      <c r="N613" s="79">
        <f>VLOOKUP(A613,Platts!B:C,2,TRUE)</f>
        <v>136.75</v>
      </c>
      <c r="O613" s="76">
        <f t="shared" si="9"/>
        <v>0.95429616087751368</v>
      </c>
      <c r="P613" s="9"/>
      <c r="Q613" s="35"/>
    </row>
    <row r="614" spans="1:17" outlineLevel="1" x14ac:dyDescent="0.2">
      <c r="A614" s="22">
        <v>41596</v>
      </c>
      <c r="B614" s="24">
        <v>133.25</v>
      </c>
      <c r="C614" s="24">
        <v>132.75</v>
      </c>
      <c r="D614" s="24">
        <v>131.25</v>
      </c>
      <c r="E614" s="24">
        <v>130.5</v>
      </c>
      <c r="F614" s="24">
        <v>123.25</v>
      </c>
      <c r="G614" s="24"/>
      <c r="H614" s="24">
        <v>121.5</v>
      </c>
      <c r="I614" s="24"/>
      <c r="J614" s="24"/>
      <c r="K614" s="24"/>
      <c r="L614" s="24"/>
      <c r="M614" s="24"/>
      <c r="N614" s="79">
        <f>VLOOKUP(A614,Platts!B:C,2,TRUE)</f>
        <v>136.75</v>
      </c>
      <c r="O614" s="76">
        <f t="shared" si="9"/>
        <v>0.95978062157221211</v>
      </c>
      <c r="P614" s="9"/>
      <c r="Q614" s="35"/>
    </row>
    <row r="615" spans="1:17" outlineLevel="1" x14ac:dyDescent="0.2">
      <c r="A615" s="22">
        <v>41598</v>
      </c>
      <c r="B615" s="24">
        <v>133.5</v>
      </c>
      <c r="C615" s="24">
        <v>132.75</v>
      </c>
      <c r="D615" s="24">
        <v>130.5</v>
      </c>
      <c r="E615" s="24">
        <v>130.5</v>
      </c>
      <c r="F615" s="24">
        <v>123.5</v>
      </c>
      <c r="G615" s="24"/>
      <c r="H615" s="24">
        <v>122.5</v>
      </c>
      <c r="I615" s="24"/>
      <c r="J615" s="24"/>
      <c r="K615" s="24"/>
      <c r="L615" s="24"/>
      <c r="M615" s="24"/>
      <c r="N615" s="79">
        <f>VLOOKUP(A615,Platts!B:C,2,TRUE)</f>
        <v>135.5</v>
      </c>
      <c r="O615" s="76">
        <f t="shared" si="9"/>
        <v>0.96309963099630991</v>
      </c>
      <c r="P615" s="9"/>
      <c r="Q615" s="35"/>
    </row>
    <row r="616" spans="1:17" outlineLevel="1" x14ac:dyDescent="0.2">
      <c r="A616" s="22">
        <v>41599</v>
      </c>
      <c r="B616" s="24">
        <v>133.75</v>
      </c>
      <c r="C616" s="24">
        <v>133</v>
      </c>
      <c r="D616" s="24">
        <v>130.75</v>
      </c>
      <c r="E616" s="24">
        <v>130.75</v>
      </c>
      <c r="F616" s="24">
        <v>124.25</v>
      </c>
      <c r="G616" s="24"/>
      <c r="H616" s="24">
        <v>123</v>
      </c>
      <c r="I616" s="24"/>
      <c r="J616" s="24"/>
      <c r="K616" s="24"/>
      <c r="L616" s="24"/>
      <c r="M616" s="24"/>
      <c r="N616" s="79">
        <f>VLOOKUP(A616,Platts!B:C,2,TRUE)</f>
        <v>135.5</v>
      </c>
      <c r="O616" s="76">
        <f t="shared" si="9"/>
        <v>0.9649446494464945</v>
      </c>
      <c r="P616" s="9"/>
      <c r="Q616" s="35"/>
    </row>
    <row r="617" spans="1:17" outlineLevel="1" x14ac:dyDescent="0.2">
      <c r="A617" s="22">
        <v>41600</v>
      </c>
      <c r="B617" s="24">
        <v>134.5</v>
      </c>
      <c r="C617" s="24">
        <v>133.75</v>
      </c>
      <c r="D617" s="24">
        <v>131.75</v>
      </c>
      <c r="E617" s="24">
        <v>131.75</v>
      </c>
      <c r="F617" s="24">
        <v>125.25</v>
      </c>
      <c r="G617" s="24"/>
      <c r="H617" s="24">
        <v>124</v>
      </c>
      <c r="I617" s="24"/>
      <c r="J617" s="24"/>
      <c r="K617" s="24"/>
      <c r="L617" s="24"/>
      <c r="M617" s="24"/>
      <c r="N617" s="79">
        <f>VLOOKUP(A617,Platts!B:C,2,TRUE)</f>
        <v>135.75</v>
      </c>
      <c r="O617" s="76">
        <f t="shared" si="9"/>
        <v>0.97053406998158376</v>
      </c>
      <c r="P617" s="9"/>
      <c r="Q617" s="35"/>
    </row>
    <row r="618" spans="1:17" outlineLevel="1" x14ac:dyDescent="0.2">
      <c r="A618" s="22">
        <v>41603</v>
      </c>
      <c r="B618" s="24">
        <v>134.5</v>
      </c>
      <c r="C618" s="24">
        <v>133.75</v>
      </c>
      <c r="D618" s="24">
        <v>130.75</v>
      </c>
      <c r="E618" s="24">
        <v>131</v>
      </c>
      <c r="F618" s="24">
        <v>125</v>
      </c>
      <c r="G618" s="24"/>
      <c r="H618" s="24">
        <v>123.5</v>
      </c>
      <c r="I618" s="24"/>
      <c r="J618" s="24"/>
      <c r="K618" s="24"/>
      <c r="L618" s="24"/>
      <c r="M618" s="24"/>
      <c r="N618" s="79">
        <f>VLOOKUP(A618,Platts!B:C,2,TRUE)</f>
        <v>135.5</v>
      </c>
      <c r="O618" s="76">
        <f t="shared" si="9"/>
        <v>0.9649446494464945</v>
      </c>
      <c r="P618" s="9"/>
      <c r="Q618" s="35"/>
    </row>
    <row r="619" spans="1:17" outlineLevel="1" x14ac:dyDescent="0.2">
      <c r="A619" s="22">
        <v>41604</v>
      </c>
      <c r="B619" s="24">
        <v>135</v>
      </c>
      <c r="C619" s="24">
        <v>134</v>
      </c>
      <c r="D619" s="24">
        <v>131.5</v>
      </c>
      <c r="E619" s="24">
        <v>131.25</v>
      </c>
      <c r="F619" s="24">
        <v>125.25</v>
      </c>
      <c r="G619" s="24"/>
      <c r="H619" s="24">
        <v>123.75</v>
      </c>
      <c r="I619" s="24"/>
      <c r="J619" s="24"/>
      <c r="K619" s="24"/>
      <c r="L619" s="24"/>
      <c r="M619" s="24"/>
      <c r="N619" s="79">
        <f>VLOOKUP(A619,Platts!B:C,2,TRUE)</f>
        <v>136</v>
      </c>
      <c r="O619" s="76">
        <f t="shared" si="9"/>
        <v>0.96691176470588236</v>
      </c>
      <c r="P619" s="9"/>
      <c r="Q619" s="35"/>
    </row>
    <row r="620" spans="1:17" outlineLevel="1" x14ac:dyDescent="0.2">
      <c r="A620" s="22">
        <v>41605</v>
      </c>
      <c r="B620" s="24">
        <v>133.75</v>
      </c>
      <c r="C620" s="24">
        <v>132.75</v>
      </c>
      <c r="D620" s="24">
        <v>130.5</v>
      </c>
      <c r="E620" s="24">
        <v>130.75</v>
      </c>
      <c r="F620" s="24">
        <v>124.5</v>
      </c>
      <c r="G620" s="24"/>
      <c r="H620" s="24">
        <v>123</v>
      </c>
      <c r="I620" s="24"/>
      <c r="J620" s="24"/>
      <c r="K620" s="24"/>
      <c r="L620" s="24"/>
      <c r="M620" s="24"/>
      <c r="N620" s="79">
        <f>VLOOKUP(A620,Platts!B:C,2,TRUE)</f>
        <v>136</v>
      </c>
      <c r="O620" s="76">
        <f t="shared" si="9"/>
        <v>0.9595588235294118</v>
      </c>
      <c r="P620" s="9"/>
      <c r="Q620" s="35"/>
    </row>
    <row r="621" spans="1:17" outlineLevel="1" x14ac:dyDescent="0.2">
      <c r="A621" s="22">
        <v>41606</v>
      </c>
      <c r="B621" s="24">
        <v>134.75</v>
      </c>
      <c r="C621" s="24">
        <v>134</v>
      </c>
      <c r="D621" s="24">
        <v>131.5</v>
      </c>
      <c r="E621" s="24">
        <v>131.5</v>
      </c>
      <c r="F621" s="24">
        <v>125</v>
      </c>
      <c r="G621" s="24"/>
      <c r="H621" s="24">
        <v>123.5</v>
      </c>
      <c r="I621" s="24"/>
      <c r="J621" s="24"/>
      <c r="K621" s="24"/>
      <c r="L621" s="24"/>
      <c r="M621" s="24"/>
      <c r="N621" s="79">
        <f>VLOOKUP(A621,Platts!B:C,2,TRUE)</f>
        <v>136</v>
      </c>
      <c r="O621" s="76">
        <f t="shared" si="9"/>
        <v>0.96691176470588236</v>
      </c>
      <c r="P621" s="9"/>
      <c r="Q621" s="35"/>
    </row>
    <row r="622" spans="1:17" outlineLevel="1" x14ac:dyDescent="0.2">
      <c r="A622" s="22">
        <v>41607</v>
      </c>
      <c r="B622" s="24">
        <v>135.5</v>
      </c>
      <c r="C622" s="24">
        <v>134.75</v>
      </c>
      <c r="D622" s="24">
        <v>132.25</v>
      </c>
      <c r="E622" s="24">
        <v>132</v>
      </c>
      <c r="F622" s="24">
        <v>125.5</v>
      </c>
      <c r="G622" s="24"/>
      <c r="H622" s="24">
        <v>124</v>
      </c>
      <c r="I622" s="24"/>
      <c r="J622" s="24"/>
      <c r="K622" s="24"/>
      <c r="L622" s="24"/>
      <c r="M622" s="24"/>
      <c r="N622" s="79">
        <f>VLOOKUP(A622,Platts!B:C,2,TRUE)</f>
        <v>136</v>
      </c>
      <c r="O622" s="76">
        <f t="shared" si="9"/>
        <v>0.97242647058823528</v>
      </c>
      <c r="P622" s="9"/>
      <c r="Q622" s="35"/>
    </row>
    <row r="623" spans="1:17" outlineLevel="1" x14ac:dyDescent="0.2">
      <c r="A623" s="22">
        <v>41610</v>
      </c>
      <c r="B623" s="24">
        <v>135.75</v>
      </c>
      <c r="C623" s="24">
        <v>133.5</v>
      </c>
      <c r="D623" s="24">
        <v>130.5</v>
      </c>
      <c r="E623" s="24">
        <v>133.25</v>
      </c>
      <c r="F623" s="24">
        <v>126.5</v>
      </c>
      <c r="G623" s="24"/>
      <c r="H623" s="24">
        <v>125</v>
      </c>
      <c r="I623" s="24"/>
      <c r="J623" s="24"/>
      <c r="K623" s="24"/>
      <c r="L623" s="24"/>
      <c r="M623" s="24"/>
      <c r="N623" s="79">
        <f>VLOOKUP(A623,Platts!B:C,2,TRUE)</f>
        <v>136.5</v>
      </c>
      <c r="O623" s="76">
        <f t="shared" si="9"/>
        <v>0.95604395604395609</v>
      </c>
      <c r="P623" s="9"/>
      <c r="Q623" s="35"/>
    </row>
    <row r="624" spans="1:17" outlineLevel="1" x14ac:dyDescent="0.2">
      <c r="A624" s="22">
        <v>41611</v>
      </c>
      <c r="B624" s="24">
        <v>137.25</v>
      </c>
      <c r="C624" s="24">
        <v>134.75</v>
      </c>
      <c r="D624" s="24">
        <v>132.25</v>
      </c>
      <c r="E624" s="24">
        <v>134.75</v>
      </c>
      <c r="F624" s="24">
        <v>127.75</v>
      </c>
      <c r="G624" s="24"/>
      <c r="H624" s="24">
        <v>126.25</v>
      </c>
      <c r="I624" s="24"/>
      <c r="J624" s="24"/>
      <c r="K624" s="24"/>
      <c r="L624" s="24"/>
      <c r="M624" s="24"/>
      <c r="N624" s="79">
        <f>VLOOKUP(A624,Platts!B:C,2,TRUE)</f>
        <v>138</v>
      </c>
      <c r="O624" s="76">
        <f t="shared" si="9"/>
        <v>0.95833333333333337</v>
      </c>
      <c r="P624" s="9"/>
      <c r="Q624" s="35"/>
    </row>
    <row r="625" spans="1:17" outlineLevel="1" x14ac:dyDescent="0.2">
      <c r="A625" s="22">
        <v>41612</v>
      </c>
      <c r="B625" s="24">
        <v>137.75</v>
      </c>
      <c r="C625" s="24">
        <v>135.5</v>
      </c>
      <c r="D625" s="24">
        <v>133</v>
      </c>
      <c r="E625" s="24">
        <v>135.5</v>
      </c>
      <c r="F625" s="24">
        <v>128</v>
      </c>
      <c r="G625" s="24"/>
      <c r="H625" s="24">
        <v>126</v>
      </c>
      <c r="I625" s="24"/>
      <c r="J625" s="24"/>
      <c r="K625" s="24"/>
      <c r="L625" s="24"/>
      <c r="M625" s="24"/>
      <c r="N625" s="79">
        <f>VLOOKUP(A625,Platts!B:C,2,TRUE)</f>
        <v>140</v>
      </c>
      <c r="O625" s="76">
        <f t="shared" si="9"/>
        <v>0.95</v>
      </c>
      <c r="P625" s="9"/>
      <c r="Q625" s="35"/>
    </row>
    <row r="626" spans="1:17" outlineLevel="1" x14ac:dyDescent="0.2">
      <c r="A626" s="22">
        <v>41613</v>
      </c>
      <c r="B626" s="24">
        <v>137</v>
      </c>
      <c r="C626" s="24">
        <v>134.5</v>
      </c>
      <c r="D626" s="24">
        <v>132</v>
      </c>
      <c r="E626" s="24">
        <v>134.5</v>
      </c>
      <c r="F626" s="24">
        <v>127.25</v>
      </c>
      <c r="G626" s="24"/>
      <c r="H626" s="24">
        <v>125.25</v>
      </c>
      <c r="I626" s="24"/>
      <c r="J626" s="24"/>
      <c r="K626" s="24"/>
      <c r="L626" s="24"/>
      <c r="M626" s="24"/>
      <c r="N626" s="79">
        <f>VLOOKUP(A626,Platts!B:C,2,TRUE)</f>
        <v>140</v>
      </c>
      <c r="O626" s="76">
        <f t="shared" si="9"/>
        <v>0.94285714285714284</v>
      </c>
      <c r="P626" s="9"/>
      <c r="Q626" s="35"/>
    </row>
    <row r="627" spans="1:17" outlineLevel="1" x14ac:dyDescent="0.2">
      <c r="A627" s="22">
        <v>41614</v>
      </c>
      <c r="B627" s="24">
        <v>137.25</v>
      </c>
      <c r="C627" s="24">
        <v>135</v>
      </c>
      <c r="D627" s="24">
        <v>132.5</v>
      </c>
      <c r="E627" s="24">
        <v>135</v>
      </c>
      <c r="F627" s="24">
        <v>127.25</v>
      </c>
      <c r="G627" s="24"/>
      <c r="H627" s="24">
        <v>126</v>
      </c>
      <c r="I627" s="24"/>
      <c r="J627" s="24"/>
      <c r="K627" s="24"/>
      <c r="L627" s="24"/>
      <c r="M627" s="24"/>
      <c r="N627" s="79">
        <f>VLOOKUP(A627,Platts!B:C,2,TRUE)</f>
        <v>139</v>
      </c>
      <c r="O627" s="76">
        <f t="shared" si="9"/>
        <v>0.9532374100719424</v>
      </c>
      <c r="P627" s="9"/>
      <c r="Q627" s="35"/>
    </row>
    <row r="628" spans="1:17" outlineLevel="1" x14ac:dyDescent="0.2">
      <c r="A628" s="22">
        <v>41617</v>
      </c>
      <c r="B628" s="24">
        <v>137.75</v>
      </c>
      <c r="C628" s="24">
        <v>136</v>
      </c>
      <c r="D628" s="24">
        <v>134.25</v>
      </c>
      <c r="E628" s="24">
        <v>136</v>
      </c>
      <c r="F628" s="24">
        <v>128.25</v>
      </c>
      <c r="G628" s="24"/>
      <c r="H628" s="24">
        <v>126.5</v>
      </c>
      <c r="I628" s="24"/>
      <c r="J628" s="24"/>
      <c r="K628" s="24"/>
      <c r="L628" s="24"/>
      <c r="M628" s="24"/>
      <c r="N628" s="79">
        <f>VLOOKUP(A628,Platts!B:C,2,TRUE)</f>
        <v>138.75</v>
      </c>
      <c r="O628" s="76">
        <f t="shared" si="9"/>
        <v>0.96756756756756757</v>
      </c>
      <c r="P628" s="9"/>
      <c r="Q628" s="35"/>
    </row>
    <row r="629" spans="1:17" outlineLevel="1" x14ac:dyDescent="0.2">
      <c r="A629" s="22">
        <v>41618</v>
      </c>
      <c r="B629" s="24">
        <v>137.75</v>
      </c>
      <c r="C629" s="24">
        <v>135.5</v>
      </c>
      <c r="D629" s="24">
        <v>132.5</v>
      </c>
      <c r="E629" s="24">
        <v>135.25</v>
      </c>
      <c r="F629" s="24">
        <v>127</v>
      </c>
      <c r="G629" s="24"/>
      <c r="H629" s="24">
        <v>126</v>
      </c>
      <c r="I629" s="24"/>
      <c r="J629" s="24"/>
      <c r="K629" s="24"/>
      <c r="L629" s="24"/>
      <c r="M629" s="24"/>
      <c r="N629" s="79">
        <f>VLOOKUP(A629,Platts!B:C,2,TRUE)</f>
        <v>139.25</v>
      </c>
      <c r="O629" s="76">
        <f t="shared" si="9"/>
        <v>0.95152603231597843</v>
      </c>
      <c r="P629" s="9"/>
      <c r="Q629" s="35"/>
    </row>
    <row r="630" spans="1:17" outlineLevel="1" x14ac:dyDescent="0.2">
      <c r="A630" s="22">
        <v>41619</v>
      </c>
      <c r="B630" s="24">
        <v>136</v>
      </c>
      <c r="C630" s="24">
        <v>134</v>
      </c>
      <c r="D630" s="24">
        <v>131.75</v>
      </c>
      <c r="E630" s="24">
        <v>134</v>
      </c>
      <c r="F630" s="24">
        <v>126.25</v>
      </c>
      <c r="G630" s="24"/>
      <c r="H630" s="24">
        <v>125.25</v>
      </c>
      <c r="I630" s="24"/>
      <c r="J630" s="24"/>
      <c r="K630" s="24"/>
      <c r="L630" s="24"/>
      <c r="M630" s="24"/>
      <c r="N630" s="79">
        <f>VLOOKUP(A630,Platts!B:C,2,TRUE)</f>
        <v>138.25</v>
      </c>
      <c r="O630" s="76">
        <f t="shared" si="9"/>
        <v>0.9529837251356239</v>
      </c>
      <c r="P630" s="9"/>
      <c r="Q630" s="35"/>
    </row>
    <row r="631" spans="1:17" outlineLevel="1" x14ac:dyDescent="0.2">
      <c r="A631" s="22">
        <v>41620</v>
      </c>
      <c r="B631" s="24">
        <v>134.25</v>
      </c>
      <c r="C631" s="24">
        <v>132</v>
      </c>
      <c r="D631" s="24">
        <v>129</v>
      </c>
      <c r="E631" s="24">
        <v>131.75</v>
      </c>
      <c r="F631" s="24">
        <v>124.75</v>
      </c>
      <c r="G631" s="24"/>
      <c r="H631" s="24">
        <v>123.75</v>
      </c>
      <c r="I631" s="24"/>
      <c r="J631" s="24"/>
      <c r="K631" s="24"/>
      <c r="L631" s="24"/>
      <c r="M631" s="24"/>
      <c r="N631" s="79">
        <f>VLOOKUP(A631,Platts!B:C,2,TRUE)</f>
        <v>137.25</v>
      </c>
      <c r="O631" s="76">
        <f t="shared" si="9"/>
        <v>0.93989071038251371</v>
      </c>
      <c r="P631" s="9"/>
      <c r="Q631" s="35"/>
    </row>
    <row r="632" spans="1:17" outlineLevel="1" x14ac:dyDescent="0.2">
      <c r="A632" s="22">
        <v>41621</v>
      </c>
      <c r="B632" s="24">
        <v>131.5</v>
      </c>
      <c r="C632" s="24">
        <v>130</v>
      </c>
      <c r="D632" s="24">
        <v>127</v>
      </c>
      <c r="E632" s="24">
        <v>129.5</v>
      </c>
      <c r="F632" s="24">
        <v>123</v>
      </c>
      <c r="G632" s="24"/>
      <c r="H632" s="24">
        <v>123</v>
      </c>
      <c r="I632" s="24"/>
      <c r="J632" s="24"/>
      <c r="K632" s="24"/>
      <c r="L632" s="24"/>
      <c r="M632" s="24"/>
      <c r="N632" s="79">
        <f>VLOOKUP(A632,Platts!B:C,2,TRUE)</f>
        <v>135.25</v>
      </c>
      <c r="O632" s="76">
        <f t="shared" si="9"/>
        <v>0.93900184842883549</v>
      </c>
      <c r="P632" s="9"/>
      <c r="Q632" s="35"/>
    </row>
    <row r="633" spans="1:17" outlineLevel="1" x14ac:dyDescent="0.2">
      <c r="A633" s="22">
        <v>41624</v>
      </c>
      <c r="B633" s="24">
        <v>132.5</v>
      </c>
      <c r="C633" s="24">
        <v>131</v>
      </c>
      <c r="D633" s="24">
        <v>128</v>
      </c>
      <c r="E633" s="24">
        <v>130.5</v>
      </c>
      <c r="F633" s="24">
        <v>124</v>
      </c>
      <c r="G633" s="24"/>
      <c r="H633" s="24">
        <v>123.5</v>
      </c>
      <c r="I633" s="24"/>
      <c r="J633" s="24"/>
      <c r="K633" s="24"/>
      <c r="L633" s="24"/>
      <c r="M633" s="24"/>
      <c r="N633" s="79">
        <f>VLOOKUP(A633,Platts!B:C,2,TRUE)</f>
        <v>134.75</v>
      </c>
      <c r="O633" s="76">
        <f t="shared" si="9"/>
        <v>0.94990723562152135</v>
      </c>
      <c r="P633" s="9"/>
      <c r="Q633" s="35"/>
    </row>
    <row r="634" spans="1:17" outlineLevel="1" x14ac:dyDescent="0.2">
      <c r="A634" s="22">
        <v>41625</v>
      </c>
      <c r="B634" s="24">
        <v>130.75</v>
      </c>
      <c r="C634" s="24">
        <v>129.75</v>
      </c>
      <c r="D634" s="24">
        <v>127.25</v>
      </c>
      <c r="E634" s="24">
        <v>129.25</v>
      </c>
      <c r="F634" s="24">
        <v>122.75</v>
      </c>
      <c r="G634" s="24"/>
      <c r="H634" s="24">
        <v>122.25</v>
      </c>
      <c r="I634" s="24"/>
      <c r="J634" s="24"/>
      <c r="K634" s="24"/>
      <c r="L634" s="24"/>
      <c r="M634" s="24"/>
      <c r="N634" s="79">
        <f>VLOOKUP(A634,Platts!B:C,2,TRUE)</f>
        <v>133.25</v>
      </c>
      <c r="O634" s="76">
        <f t="shared" si="9"/>
        <v>0.95497185741088175</v>
      </c>
      <c r="P634" s="9"/>
      <c r="Q634" s="35"/>
    </row>
    <row r="635" spans="1:17" outlineLevel="1" x14ac:dyDescent="0.2">
      <c r="A635" s="22">
        <v>41626</v>
      </c>
      <c r="B635" s="24">
        <v>132</v>
      </c>
      <c r="C635" s="24">
        <v>130.75</v>
      </c>
      <c r="D635" s="24">
        <v>128.75</v>
      </c>
      <c r="E635" s="24">
        <v>130.5</v>
      </c>
      <c r="F635" s="24">
        <v>124</v>
      </c>
      <c r="G635" s="24"/>
      <c r="H635" s="24">
        <v>123.5</v>
      </c>
      <c r="I635" s="24"/>
      <c r="J635" s="24"/>
      <c r="K635" s="24"/>
      <c r="L635" s="24"/>
      <c r="M635" s="24"/>
      <c r="N635" s="79">
        <f>VLOOKUP(A635,Platts!B:C,2,TRUE)</f>
        <v>133.25</v>
      </c>
      <c r="O635" s="76">
        <f t="shared" si="9"/>
        <v>0.9662288930581614</v>
      </c>
      <c r="P635" s="9"/>
      <c r="Q635" s="35"/>
    </row>
    <row r="636" spans="1:17" outlineLevel="1" x14ac:dyDescent="0.2">
      <c r="A636" s="22">
        <v>41627</v>
      </c>
      <c r="B636" s="24">
        <v>131</v>
      </c>
      <c r="C636" s="24">
        <v>129.5</v>
      </c>
      <c r="D636" s="24">
        <v>127.25</v>
      </c>
      <c r="E636" s="24">
        <v>129.25</v>
      </c>
      <c r="F636" s="24">
        <v>123.25</v>
      </c>
      <c r="G636" s="24"/>
      <c r="H636" s="24">
        <v>122.75</v>
      </c>
      <c r="I636" s="24"/>
      <c r="J636" s="24"/>
      <c r="K636" s="24"/>
      <c r="L636" s="24"/>
      <c r="M636" s="24"/>
      <c r="N636" s="79">
        <f>VLOOKUP(A636,Platts!B:C,2,TRUE)</f>
        <v>133</v>
      </c>
      <c r="O636" s="76">
        <f t="shared" si="9"/>
        <v>0.95676691729323304</v>
      </c>
      <c r="P636" s="9"/>
      <c r="Q636" s="35"/>
    </row>
    <row r="637" spans="1:17" outlineLevel="1" x14ac:dyDescent="0.2">
      <c r="A637" s="22">
        <v>41635</v>
      </c>
      <c r="B637" s="24">
        <v>134</v>
      </c>
      <c r="C637" s="24">
        <v>133</v>
      </c>
      <c r="D637" s="24">
        <v>130.5</v>
      </c>
      <c r="E637" s="24">
        <v>132.5</v>
      </c>
      <c r="F637" s="24">
        <v>125.75</v>
      </c>
      <c r="G637" s="24"/>
      <c r="H637" s="24">
        <v>125</v>
      </c>
      <c r="I637" s="24"/>
      <c r="J637" s="24"/>
      <c r="K637" s="24"/>
      <c r="L637" s="24"/>
      <c r="M637" s="24"/>
      <c r="N637" s="79">
        <f>VLOOKUP(A637,Platts!B:C,2,TRUE)</f>
        <v>133.25</v>
      </c>
      <c r="O637" s="76">
        <f t="shared" si="9"/>
        <v>0.9793621013133208</v>
      </c>
      <c r="P637" s="9"/>
      <c r="Q637" s="35"/>
    </row>
    <row r="638" spans="1:17" outlineLevel="1" x14ac:dyDescent="0.2">
      <c r="A638" s="22">
        <v>41639</v>
      </c>
      <c r="B638" s="24">
        <v>134</v>
      </c>
      <c r="C638" s="24">
        <v>133</v>
      </c>
      <c r="D638" s="24">
        <v>130.5</v>
      </c>
      <c r="E638" s="24">
        <v>132.5</v>
      </c>
      <c r="F638" s="24">
        <v>125.5</v>
      </c>
      <c r="G638" s="24"/>
      <c r="H638" s="24">
        <v>124.5</v>
      </c>
      <c r="I638" s="24"/>
      <c r="J638" s="24"/>
      <c r="K638" s="24"/>
      <c r="L638" s="24"/>
      <c r="M638" s="24"/>
      <c r="N638" s="79">
        <f>VLOOKUP(A638,Platts!B:C,2,TRUE)</f>
        <v>134.75</v>
      </c>
      <c r="O638" s="76">
        <f t="shared" si="9"/>
        <v>0.96846011131725418</v>
      </c>
      <c r="P638" s="9"/>
      <c r="Q638" s="35"/>
    </row>
    <row r="639" spans="1:17" outlineLevel="1" x14ac:dyDescent="0.2">
      <c r="A639" s="22">
        <v>41641</v>
      </c>
      <c r="B639" s="24">
        <v>132.25</v>
      </c>
      <c r="C639" s="24">
        <v>129.5</v>
      </c>
      <c r="D639" s="24">
        <v>127.5</v>
      </c>
      <c r="E639" s="24">
        <v>125</v>
      </c>
      <c r="F639" s="24">
        <v>120.5</v>
      </c>
      <c r="G639" s="24"/>
      <c r="H639" s="24"/>
      <c r="I639" s="24">
        <v>112</v>
      </c>
      <c r="J639" s="24"/>
      <c r="K639" s="24"/>
      <c r="L639" s="24"/>
      <c r="M639" s="24"/>
      <c r="N639" s="79">
        <f>VLOOKUP(A639,Platts!B:C,2,TRUE)</f>
        <v>134.5</v>
      </c>
      <c r="O639" s="76">
        <f t="shared" si="9"/>
        <v>0.94795539033457255</v>
      </c>
      <c r="P639" s="9"/>
      <c r="Q639" s="35"/>
    </row>
    <row r="640" spans="1:17" outlineLevel="1" x14ac:dyDescent="0.2">
      <c r="A640" s="22">
        <v>41642</v>
      </c>
      <c r="B640" s="24">
        <v>131.5</v>
      </c>
      <c r="C640" s="24">
        <v>128.75</v>
      </c>
      <c r="D640" s="24">
        <v>126.75</v>
      </c>
      <c r="E640" s="24">
        <v>124</v>
      </c>
      <c r="F640" s="24">
        <v>120.5</v>
      </c>
      <c r="G640" s="24"/>
      <c r="H640" s="24"/>
      <c r="I640" s="24">
        <v>112</v>
      </c>
      <c r="J640" s="24"/>
      <c r="K640" s="24"/>
      <c r="L640" s="24"/>
      <c r="M640" s="24"/>
      <c r="N640" s="79">
        <f>VLOOKUP(A640,Platts!B:C,2,TRUE)</f>
        <v>134</v>
      </c>
      <c r="O640" s="76">
        <f t="shared" si="9"/>
        <v>0.94589552238805974</v>
      </c>
      <c r="P640" s="9"/>
      <c r="Q640" s="35"/>
    </row>
    <row r="641" spans="1:17" outlineLevel="1" x14ac:dyDescent="0.2">
      <c r="A641" s="22">
        <v>41645</v>
      </c>
      <c r="B641" s="24">
        <v>130</v>
      </c>
      <c r="C641" s="24">
        <v>127.25</v>
      </c>
      <c r="D641" s="24">
        <v>124.5</v>
      </c>
      <c r="E641" s="24">
        <v>122.5</v>
      </c>
      <c r="F641" s="24">
        <v>118.5</v>
      </c>
      <c r="G641" s="24"/>
      <c r="H641" s="24"/>
      <c r="I641" s="24">
        <v>111</v>
      </c>
      <c r="J641" s="24"/>
      <c r="K641" s="24"/>
      <c r="L641" s="24"/>
      <c r="M641" s="24"/>
      <c r="N641" s="79">
        <f>VLOOKUP(A641,Platts!B:C,2,TRUE)</f>
        <v>133.75</v>
      </c>
      <c r="O641" s="76">
        <f t="shared" si="9"/>
        <v>0.93084112149532705</v>
      </c>
      <c r="P641" s="9"/>
      <c r="Q641" s="35"/>
    </row>
    <row r="642" spans="1:17" outlineLevel="1" x14ac:dyDescent="0.2">
      <c r="A642" s="22">
        <v>41646</v>
      </c>
      <c r="B642" s="24">
        <v>129.5</v>
      </c>
      <c r="C642" s="24">
        <v>127</v>
      </c>
      <c r="D642" s="24">
        <v>124.25</v>
      </c>
      <c r="E642" s="24">
        <v>121.5</v>
      </c>
      <c r="F642" s="24">
        <v>117.5</v>
      </c>
      <c r="G642" s="24"/>
      <c r="H642" s="24"/>
      <c r="I642" s="24">
        <v>110</v>
      </c>
      <c r="J642" s="24"/>
      <c r="K642" s="24"/>
      <c r="L642" s="24"/>
      <c r="M642" s="24"/>
      <c r="N642" s="79">
        <f>VLOOKUP(A642,Platts!B:C,2,TRUE)</f>
        <v>132.5</v>
      </c>
      <c r="O642" s="76">
        <f t="shared" ref="O642:O705" si="10">+D642/N642</f>
        <v>0.93773584905660379</v>
      </c>
      <c r="P642" s="9"/>
      <c r="Q642" s="35"/>
    </row>
    <row r="643" spans="1:17" outlineLevel="1" x14ac:dyDescent="0.2">
      <c r="A643" s="22">
        <v>41647</v>
      </c>
      <c r="B643" s="24">
        <v>129.75</v>
      </c>
      <c r="C643" s="24">
        <v>127</v>
      </c>
      <c r="D643" s="24">
        <v>124.25</v>
      </c>
      <c r="E643" s="24">
        <v>122</v>
      </c>
      <c r="F643" s="24">
        <v>117.5</v>
      </c>
      <c r="G643" s="24"/>
      <c r="H643" s="24"/>
      <c r="I643" s="24">
        <v>110.5</v>
      </c>
      <c r="J643" s="24"/>
      <c r="K643" s="24"/>
      <c r="L643" s="24"/>
      <c r="M643" s="24"/>
      <c r="N643" s="79">
        <f>VLOOKUP(A643,Platts!B:C,2,TRUE)</f>
        <v>132</v>
      </c>
      <c r="O643" s="76">
        <f t="shared" si="10"/>
        <v>0.94128787878787878</v>
      </c>
      <c r="P643" s="9"/>
      <c r="Q643" s="35"/>
    </row>
    <row r="644" spans="1:17" outlineLevel="1" x14ac:dyDescent="0.2">
      <c r="A644" s="22">
        <v>41648</v>
      </c>
      <c r="B644" s="24">
        <v>127</v>
      </c>
      <c r="C644" s="24">
        <v>125.25</v>
      </c>
      <c r="D644" s="24">
        <v>123</v>
      </c>
      <c r="E644" s="24">
        <v>120.75</v>
      </c>
      <c r="F644" s="24">
        <v>116.25</v>
      </c>
      <c r="G644" s="24"/>
      <c r="H644" s="24"/>
      <c r="I644" s="24">
        <v>109.75</v>
      </c>
      <c r="J644" s="24"/>
      <c r="K644" s="24"/>
      <c r="L644" s="24"/>
      <c r="M644" s="24"/>
      <c r="N644" s="79">
        <f>VLOOKUP(A644,Platts!B:C,2,TRUE)</f>
        <v>131.25</v>
      </c>
      <c r="O644" s="76">
        <f t="shared" si="10"/>
        <v>0.93714285714285717</v>
      </c>
      <c r="P644" s="9"/>
      <c r="Q644" s="35"/>
    </row>
    <row r="645" spans="1:17" outlineLevel="1" x14ac:dyDescent="0.2">
      <c r="A645" s="22">
        <v>41649</v>
      </c>
      <c r="B645" s="24">
        <v>126.75</v>
      </c>
      <c r="C645" s="24">
        <v>125</v>
      </c>
      <c r="D645" s="24">
        <v>122.75</v>
      </c>
      <c r="E645" s="24">
        <v>120.75</v>
      </c>
      <c r="F645" s="24">
        <v>116.25</v>
      </c>
      <c r="G645" s="24"/>
      <c r="H645" s="24"/>
      <c r="I645" s="24">
        <v>109.75</v>
      </c>
      <c r="J645" s="24"/>
      <c r="K645" s="24"/>
      <c r="L645" s="24"/>
      <c r="M645" s="24"/>
      <c r="N645" s="79">
        <f>VLOOKUP(A645,Platts!B:C,2,TRUE)</f>
        <v>131.25</v>
      </c>
      <c r="O645" s="76">
        <f t="shared" si="10"/>
        <v>0.9352380952380952</v>
      </c>
      <c r="P645" s="9"/>
      <c r="Q645" s="35"/>
    </row>
    <row r="646" spans="1:17" outlineLevel="1" x14ac:dyDescent="0.2">
      <c r="A646" s="22">
        <v>41652</v>
      </c>
      <c r="B646" s="24">
        <v>126</v>
      </c>
      <c r="C646" s="24">
        <v>124</v>
      </c>
      <c r="D646" s="24">
        <v>121.75</v>
      </c>
      <c r="E646" s="24">
        <v>119.5</v>
      </c>
      <c r="F646" s="24">
        <v>115.5</v>
      </c>
      <c r="G646" s="24"/>
      <c r="H646" s="24"/>
      <c r="I646" s="24">
        <v>109.25</v>
      </c>
      <c r="J646" s="24"/>
      <c r="K646" s="24"/>
      <c r="L646" s="24"/>
      <c r="M646" s="24"/>
      <c r="N646" s="79">
        <f>VLOOKUP(A646,Platts!B:C,2,TRUE)</f>
        <v>131</v>
      </c>
      <c r="O646" s="76">
        <f t="shared" si="10"/>
        <v>0.92938931297709926</v>
      </c>
      <c r="P646" s="9"/>
      <c r="Q646" s="35"/>
    </row>
    <row r="647" spans="1:17" outlineLevel="1" x14ac:dyDescent="0.2">
      <c r="A647" s="22">
        <v>41653</v>
      </c>
      <c r="B647" s="24">
        <v>127.5</v>
      </c>
      <c r="C647" s="24">
        <v>125.25</v>
      </c>
      <c r="D647" s="24">
        <v>123.5</v>
      </c>
      <c r="E647" s="24">
        <v>120.25</v>
      </c>
      <c r="F647" s="24">
        <v>116.25</v>
      </c>
      <c r="G647" s="24"/>
      <c r="H647" s="24"/>
      <c r="I647" s="24">
        <v>110</v>
      </c>
      <c r="J647" s="24"/>
      <c r="K647" s="24"/>
      <c r="L647" s="24"/>
      <c r="M647" s="24"/>
      <c r="N647" s="79">
        <f>VLOOKUP(A647,Platts!B:C,2,TRUE)</f>
        <v>130.75</v>
      </c>
      <c r="O647" s="76">
        <f t="shared" si="10"/>
        <v>0.94455066921606123</v>
      </c>
      <c r="P647" s="9"/>
      <c r="Q647" s="35"/>
    </row>
    <row r="648" spans="1:17" outlineLevel="1" x14ac:dyDescent="0.2">
      <c r="A648" s="22">
        <v>41654</v>
      </c>
      <c r="B648" s="24">
        <v>126.25</v>
      </c>
      <c r="C648" s="24">
        <v>124</v>
      </c>
      <c r="D648" s="24">
        <v>122.25</v>
      </c>
      <c r="E648" s="24">
        <v>120</v>
      </c>
      <c r="F648" s="24">
        <v>116</v>
      </c>
      <c r="G648" s="24"/>
      <c r="H648" s="24"/>
      <c r="I648" s="24">
        <v>109.75</v>
      </c>
      <c r="J648" s="24"/>
      <c r="K648" s="24"/>
      <c r="L648" s="24"/>
      <c r="M648" s="24"/>
      <c r="N648" s="79">
        <f>VLOOKUP(A648,Platts!B:C,2,TRUE)</f>
        <v>129.25</v>
      </c>
      <c r="O648" s="76">
        <f t="shared" si="10"/>
        <v>0.9458413926499033</v>
      </c>
      <c r="P648" s="9"/>
      <c r="Q648" s="35"/>
    </row>
    <row r="649" spans="1:17" outlineLevel="1" x14ac:dyDescent="0.2">
      <c r="A649" s="22">
        <v>41655</v>
      </c>
      <c r="B649" s="24">
        <v>126.25</v>
      </c>
      <c r="C649" s="24">
        <v>124.25</v>
      </c>
      <c r="D649" s="24">
        <v>122.5</v>
      </c>
      <c r="E649" s="24">
        <v>120.25</v>
      </c>
      <c r="F649" s="24">
        <v>116.25</v>
      </c>
      <c r="G649" s="24"/>
      <c r="H649" s="24"/>
      <c r="I649" s="24">
        <v>110</v>
      </c>
      <c r="J649" s="24"/>
      <c r="K649" s="24"/>
      <c r="L649" s="24"/>
      <c r="M649" s="24"/>
      <c r="N649" s="79">
        <f>VLOOKUP(A649,Platts!B:C,2,TRUE)</f>
        <v>128.25</v>
      </c>
      <c r="O649" s="76">
        <f t="shared" si="10"/>
        <v>0.95516569200779722</v>
      </c>
      <c r="P649" s="9"/>
      <c r="Q649" s="35"/>
    </row>
    <row r="650" spans="1:17" outlineLevel="1" x14ac:dyDescent="0.2">
      <c r="A650" s="22">
        <v>41656</v>
      </c>
      <c r="B650" s="24">
        <v>124</v>
      </c>
      <c r="C650" s="24">
        <v>121.5</v>
      </c>
      <c r="D650" s="24">
        <v>119.75</v>
      </c>
      <c r="E650" s="24">
        <v>118</v>
      </c>
      <c r="F650" s="24">
        <v>114.5</v>
      </c>
      <c r="G650" s="24"/>
      <c r="H650" s="24"/>
      <c r="I650" s="24">
        <v>109.25</v>
      </c>
      <c r="J650" s="24"/>
      <c r="K650" s="24"/>
      <c r="L650" s="24"/>
      <c r="M650" s="24"/>
      <c r="N650" s="79">
        <f>VLOOKUP(A650,Platts!B:C,2,TRUE)</f>
        <v>127.75</v>
      </c>
      <c r="O650" s="76">
        <f t="shared" si="10"/>
        <v>0.93737769080234834</v>
      </c>
      <c r="P650" s="9"/>
      <c r="Q650" s="35"/>
    </row>
    <row r="651" spans="1:17" outlineLevel="1" x14ac:dyDescent="0.2">
      <c r="A651" s="22">
        <v>41659</v>
      </c>
      <c r="B651" s="24">
        <v>121.25</v>
      </c>
      <c r="C651" s="24">
        <v>118.75</v>
      </c>
      <c r="D651" s="24">
        <v>117.25</v>
      </c>
      <c r="E651" s="24">
        <v>116.75</v>
      </c>
      <c r="F651" s="24">
        <v>114</v>
      </c>
      <c r="G651" s="24"/>
      <c r="H651" s="24"/>
      <c r="I651" s="24">
        <v>108.75</v>
      </c>
      <c r="J651" s="24"/>
      <c r="K651" s="24"/>
      <c r="L651" s="24"/>
      <c r="M651" s="24"/>
      <c r="N651" s="79">
        <f>VLOOKUP(A651,Platts!B:C,2,TRUE)</f>
        <v>126.25</v>
      </c>
      <c r="O651" s="76">
        <f t="shared" si="10"/>
        <v>0.92871287128712876</v>
      </c>
      <c r="P651" s="9"/>
      <c r="Q651" s="35"/>
    </row>
    <row r="652" spans="1:17" outlineLevel="1" x14ac:dyDescent="0.2">
      <c r="A652" s="22">
        <v>41660</v>
      </c>
      <c r="B652" s="24">
        <v>120</v>
      </c>
      <c r="C652" s="24">
        <v>118</v>
      </c>
      <c r="D652" s="24">
        <v>117</v>
      </c>
      <c r="E652" s="24">
        <v>116.5</v>
      </c>
      <c r="F652" s="24">
        <v>113.25</v>
      </c>
      <c r="G652" s="24"/>
      <c r="H652" s="24"/>
      <c r="I652" s="24">
        <v>108</v>
      </c>
      <c r="J652" s="24"/>
      <c r="K652" s="24"/>
      <c r="L652" s="24"/>
      <c r="M652" s="24"/>
      <c r="N652" s="79">
        <f>VLOOKUP(A652,Platts!B:C,2,TRUE)</f>
        <v>123</v>
      </c>
      <c r="O652" s="76">
        <f t="shared" si="10"/>
        <v>0.95121951219512191</v>
      </c>
      <c r="P652" s="9"/>
      <c r="Q652" s="35"/>
    </row>
    <row r="653" spans="1:17" outlineLevel="1" x14ac:dyDescent="0.2">
      <c r="A653" s="22">
        <v>41661</v>
      </c>
      <c r="B653" s="24">
        <v>124</v>
      </c>
      <c r="C653" s="24">
        <v>122</v>
      </c>
      <c r="D653" s="24">
        <v>120.5</v>
      </c>
      <c r="E653" s="24">
        <v>119.25</v>
      </c>
      <c r="F653" s="24">
        <v>116.25</v>
      </c>
      <c r="G653" s="24"/>
      <c r="H653" s="24"/>
      <c r="I653" s="24">
        <v>110.5</v>
      </c>
      <c r="J653" s="24"/>
      <c r="K653" s="24"/>
      <c r="L653" s="24"/>
      <c r="M653" s="24"/>
      <c r="N653" s="79">
        <f>VLOOKUP(A653,Platts!B:C,2,TRUE)</f>
        <v>122.75</v>
      </c>
      <c r="O653" s="76">
        <f t="shared" si="10"/>
        <v>0.98167006109979638</v>
      </c>
      <c r="P653" s="9"/>
      <c r="Q653" s="35"/>
    </row>
    <row r="654" spans="1:17" outlineLevel="1" x14ac:dyDescent="0.2">
      <c r="A654" s="22">
        <v>41662</v>
      </c>
      <c r="B654" s="24">
        <v>125.75</v>
      </c>
      <c r="C654" s="24">
        <v>123.75</v>
      </c>
      <c r="D654" s="24">
        <v>121.5</v>
      </c>
      <c r="E654" s="24">
        <v>120.25</v>
      </c>
      <c r="F654" s="24">
        <v>117.25</v>
      </c>
      <c r="G654" s="24"/>
      <c r="H654" s="24"/>
      <c r="I654" s="24">
        <v>111.5</v>
      </c>
      <c r="J654" s="24"/>
      <c r="K654" s="24"/>
      <c r="L654" s="24"/>
      <c r="M654" s="24"/>
      <c r="N654" s="79">
        <f>VLOOKUP(A654,Platts!B:C,2,TRUE)</f>
        <v>124.5</v>
      </c>
      <c r="O654" s="76">
        <f t="shared" si="10"/>
        <v>0.97590361445783136</v>
      </c>
      <c r="P654" s="9"/>
      <c r="Q654" s="35"/>
    </row>
    <row r="655" spans="1:17" outlineLevel="1" x14ac:dyDescent="0.2">
      <c r="A655" s="22">
        <v>41663</v>
      </c>
      <c r="B655" s="24">
        <v>124.75</v>
      </c>
      <c r="C655" s="24">
        <v>122.5</v>
      </c>
      <c r="D655" s="24">
        <v>120.75</v>
      </c>
      <c r="E655" s="24">
        <v>119.5</v>
      </c>
      <c r="F655" s="24">
        <v>116.5</v>
      </c>
      <c r="G655" s="24"/>
      <c r="H655" s="24"/>
      <c r="I655" s="24">
        <v>110.75</v>
      </c>
      <c r="J655" s="24"/>
      <c r="K655" s="24"/>
      <c r="L655" s="24"/>
      <c r="M655" s="24"/>
      <c r="N655" s="79">
        <f>VLOOKUP(A655,Platts!B:C,2,TRUE)</f>
        <v>124.75</v>
      </c>
      <c r="O655" s="76">
        <f t="shared" si="10"/>
        <v>0.96793587174348694</v>
      </c>
      <c r="P655" s="9"/>
      <c r="Q655" s="35"/>
    </row>
    <row r="656" spans="1:17" outlineLevel="1" x14ac:dyDescent="0.2">
      <c r="A656" s="22">
        <v>41666</v>
      </c>
      <c r="B656" s="24">
        <v>122.75</v>
      </c>
      <c r="C656" s="24">
        <v>120.5</v>
      </c>
      <c r="D656" s="24">
        <v>119.25</v>
      </c>
      <c r="E656" s="24">
        <v>118.5</v>
      </c>
      <c r="F656" s="24">
        <v>115.25</v>
      </c>
      <c r="G656" s="24"/>
      <c r="H656" s="24"/>
      <c r="I656" s="24">
        <v>110.5</v>
      </c>
      <c r="J656" s="24"/>
      <c r="K656" s="24"/>
      <c r="L656" s="24"/>
      <c r="M656" s="24"/>
      <c r="N656" s="79">
        <f>VLOOKUP(A656,Platts!B:C,2,TRUE)</f>
        <v>124.25</v>
      </c>
      <c r="O656" s="76">
        <f t="shared" si="10"/>
        <v>0.95975855130784704</v>
      </c>
      <c r="P656" s="9"/>
      <c r="Q656" s="35"/>
    </row>
    <row r="657" spans="1:17" outlineLevel="1" x14ac:dyDescent="0.2">
      <c r="A657" s="22">
        <v>41667</v>
      </c>
      <c r="B657" s="24">
        <v>122.75</v>
      </c>
      <c r="C657" s="24">
        <v>120.5</v>
      </c>
      <c r="D657" s="24">
        <v>119.5</v>
      </c>
      <c r="E657" s="24">
        <v>118.5</v>
      </c>
      <c r="F657" s="24">
        <v>115</v>
      </c>
      <c r="G657" s="24"/>
      <c r="H657" s="24"/>
      <c r="I657" s="24">
        <v>110.25</v>
      </c>
      <c r="J657" s="24"/>
      <c r="K657" s="24"/>
      <c r="L657" s="24"/>
      <c r="M657" s="24"/>
      <c r="N657" s="79">
        <f>VLOOKUP(A657,Platts!B:C,2,TRUE)</f>
        <v>123.5</v>
      </c>
      <c r="O657" s="76">
        <f t="shared" si="10"/>
        <v>0.96761133603238869</v>
      </c>
      <c r="P657" s="9"/>
      <c r="Q657" s="35"/>
    </row>
    <row r="658" spans="1:17" outlineLevel="1" x14ac:dyDescent="0.2">
      <c r="A658" s="22">
        <v>41668</v>
      </c>
      <c r="B658" s="24">
        <v>122.5</v>
      </c>
      <c r="C658" s="24">
        <v>120.5</v>
      </c>
      <c r="D658" s="24">
        <v>119.5</v>
      </c>
      <c r="E658" s="24">
        <v>118.5</v>
      </c>
      <c r="F658" s="24">
        <v>115</v>
      </c>
      <c r="G658" s="24"/>
      <c r="H658" s="24"/>
      <c r="I658" s="24">
        <v>110.25</v>
      </c>
      <c r="J658" s="24"/>
      <c r="K658" s="24"/>
      <c r="L658" s="24"/>
      <c r="M658" s="24"/>
      <c r="N658" s="79">
        <f>VLOOKUP(A658,Platts!B:C,2,TRUE)</f>
        <v>123</v>
      </c>
      <c r="O658" s="76">
        <f t="shared" si="10"/>
        <v>0.97154471544715448</v>
      </c>
      <c r="P658" s="9"/>
      <c r="Q658" s="35"/>
    </row>
    <row r="659" spans="1:17" outlineLevel="1" x14ac:dyDescent="0.2">
      <c r="A659" s="22">
        <v>41669</v>
      </c>
      <c r="B659" s="24">
        <v>122.5</v>
      </c>
      <c r="C659" s="24">
        <v>120.5</v>
      </c>
      <c r="D659" s="24">
        <v>119</v>
      </c>
      <c r="E659" s="24">
        <v>118.25</v>
      </c>
      <c r="F659" s="24">
        <v>115</v>
      </c>
      <c r="G659" s="24"/>
      <c r="H659" s="24"/>
      <c r="I659" s="24">
        <v>110.25</v>
      </c>
      <c r="J659" s="24"/>
      <c r="K659" s="24"/>
      <c r="L659" s="24"/>
      <c r="M659" s="24"/>
      <c r="N659" s="79">
        <f>VLOOKUP(A659,Platts!B:C,2,TRUE)</f>
        <v>123</v>
      </c>
      <c r="O659" s="76">
        <f t="shared" si="10"/>
        <v>0.96747967479674801</v>
      </c>
      <c r="P659" s="9"/>
      <c r="Q659" s="35"/>
    </row>
    <row r="660" spans="1:17" outlineLevel="1" x14ac:dyDescent="0.2">
      <c r="A660" s="22">
        <v>41673</v>
      </c>
      <c r="B660" s="24">
        <v>120.25</v>
      </c>
      <c r="C660" s="24">
        <v>118.5</v>
      </c>
      <c r="D660" s="24">
        <v>118</v>
      </c>
      <c r="E660" s="24">
        <v>118.25</v>
      </c>
      <c r="F660" s="24">
        <v>115.25</v>
      </c>
      <c r="G660" s="24"/>
      <c r="H660" s="24"/>
      <c r="I660" s="24">
        <v>110.5</v>
      </c>
      <c r="J660" s="24"/>
      <c r="K660" s="24"/>
      <c r="L660" s="24"/>
      <c r="M660" s="24"/>
      <c r="N660" s="79">
        <f>VLOOKUP(A660,Platts!B:C,2,TRUE)</f>
        <v>123</v>
      </c>
      <c r="O660" s="76">
        <f t="shared" si="10"/>
        <v>0.95934959349593496</v>
      </c>
      <c r="P660" s="9"/>
      <c r="Q660" s="35"/>
    </row>
    <row r="661" spans="1:17" outlineLevel="1" x14ac:dyDescent="0.2">
      <c r="A661" s="22">
        <v>41674</v>
      </c>
      <c r="B661" s="24">
        <v>119.75</v>
      </c>
      <c r="C661" s="24">
        <v>118</v>
      </c>
      <c r="D661" s="24">
        <v>117</v>
      </c>
      <c r="E661" s="24">
        <v>117.25</v>
      </c>
      <c r="F661" s="24">
        <v>114.25</v>
      </c>
      <c r="G661" s="24"/>
      <c r="H661" s="24"/>
      <c r="I661" s="24">
        <v>109.5</v>
      </c>
      <c r="J661" s="24"/>
      <c r="K661" s="24"/>
      <c r="L661" s="24"/>
      <c r="M661" s="24"/>
      <c r="N661" s="79">
        <f>VLOOKUP(A661,Platts!B:C,2,TRUE)</f>
        <v>123</v>
      </c>
      <c r="O661" s="76">
        <f t="shared" si="10"/>
        <v>0.95121951219512191</v>
      </c>
      <c r="P661" s="9"/>
      <c r="Q661" s="35"/>
    </row>
    <row r="662" spans="1:17" outlineLevel="1" x14ac:dyDescent="0.2">
      <c r="A662" s="22">
        <v>41675</v>
      </c>
      <c r="B662" s="24">
        <v>119.75</v>
      </c>
      <c r="C662" s="24">
        <v>117.5</v>
      </c>
      <c r="D662" s="24">
        <v>116.5</v>
      </c>
      <c r="E662" s="24">
        <v>117.5</v>
      </c>
      <c r="F662" s="24">
        <v>114.75</v>
      </c>
      <c r="G662" s="24"/>
      <c r="H662" s="24"/>
      <c r="I662" s="24">
        <v>110</v>
      </c>
      <c r="J662" s="24"/>
      <c r="K662" s="24"/>
      <c r="L662" s="24"/>
      <c r="M662" s="24"/>
      <c r="N662" s="79">
        <f>VLOOKUP(A662,Platts!B:C,2,TRUE)</f>
        <v>122.25</v>
      </c>
      <c r="O662" s="76">
        <f t="shared" si="10"/>
        <v>0.95296523517382414</v>
      </c>
      <c r="P662" s="9"/>
      <c r="Q662" s="35"/>
    </row>
    <row r="663" spans="1:17" outlineLevel="1" x14ac:dyDescent="0.2">
      <c r="A663" s="22">
        <v>41676</v>
      </c>
      <c r="B663" s="24">
        <v>120.25</v>
      </c>
      <c r="C663" s="24">
        <v>118.5</v>
      </c>
      <c r="D663" s="24">
        <v>117.75</v>
      </c>
      <c r="E663" s="24">
        <v>118</v>
      </c>
      <c r="F663" s="24">
        <v>115.25</v>
      </c>
      <c r="G663" s="24"/>
      <c r="H663" s="24"/>
      <c r="I663" s="24">
        <v>111.25</v>
      </c>
      <c r="J663" s="24"/>
      <c r="K663" s="24"/>
      <c r="L663" s="24"/>
      <c r="M663" s="24"/>
      <c r="N663" s="79">
        <f>VLOOKUP(A663,Platts!B:C,2,TRUE)</f>
        <v>121.25</v>
      </c>
      <c r="O663" s="76">
        <f t="shared" si="10"/>
        <v>0.97113402061855669</v>
      </c>
      <c r="P663" s="9"/>
      <c r="Q663" s="35"/>
    </row>
    <row r="664" spans="1:17" outlineLevel="1" x14ac:dyDescent="0.2">
      <c r="A664" s="22">
        <v>41677</v>
      </c>
      <c r="B664" s="24">
        <v>119</v>
      </c>
      <c r="C664" s="24">
        <v>117.5</v>
      </c>
      <c r="D664" s="24">
        <v>116.75</v>
      </c>
      <c r="E664" s="24">
        <v>117</v>
      </c>
      <c r="F664" s="24">
        <v>114.5</v>
      </c>
      <c r="G664" s="24"/>
      <c r="H664" s="24"/>
      <c r="I664" s="24">
        <v>110.75</v>
      </c>
      <c r="J664" s="24"/>
      <c r="K664" s="24"/>
      <c r="L664" s="24"/>
      <c r="M664" s="24"/>
      <c r="N664" s="79">
        <f>VLOOKUP(A664,Platts!B:C,2,TRUE)</f>
        <v>120.25</v>
      </c>
      <c r="O664" s="76">
        <f t="shared" si="10"/>
        <v>0.97089397089397089</v>
      </c>
      <c r="P664" s="9"/>
      <c r="Q664" s="35"/>
    </row>
    <row r="665" spans="1:17" outlineLevel="1" x14ac:dyDescent="0.2">
      <c r="A665" s="22">
        <v>41680</v>
      </c>
      <c r="B665" s="24">
        <v>119</v>
      </c>
      <c r="C665" s="24">
        <v>117.5</v>
      </c>
      <c r="D665" s="24">
        <v>116.75</v>
      </c>
      <c r="E665" s="24">
        <v>117</v>
      </c>
      <c r="F665" s="24">
        <v>114.5</v>
      </c>
      <c r="G665" s="24"/>
      <c r="H665" s="24"/>
      <c r="I665" s="24">
        <v>111</v>
      </c>
      <c r="J665" s="24"/>
      <c r="K665" s="24"/>
      <c r="L665" s="24"/>
      <c r="M665" s="24"/>
      <c r="N665" s="79">
        <f>VLOOKUP(A665,Platts!B:C,2,TRUE)</f>
        <v>120</v>
      </c>
      <c r="O665" s="76">
        <f t="shared" si="10"/>
        <v>0.97291666666666665</v>
      </c>
      <c r="P665" s="9"/>
      <c r="Q665" s="35"/>
    </row>
    <row r="666" spans="1:17" outlineLevel="1" x14ac:dyDescent="0.2">
      <c r="A666" s="22">
        <v>41681</v>
      </c>
      <c r="B666" s="24">
        <v>118</v>
      </c>
      <c r="C666" s="24">
        <v>116.5</v>
      </c>
      <c r="D666" s="24">
        <v>115.75</v>
      </c>
      <c r="E666" s="24">
        <v>116.5</v>
      </c>
      <c r="F666" s="24">
        <v>114</v>
      </c>
      <c r="G666" s="24"/>
      <c r="H666" s="24"/>
      <c r="I666" s="24">
        <v>110.75</v>
      </c>
      <c r="J666" s="24"/>
      <c r="K666" s="24"/>
      <c r="L666" s="24"/>
      <c r="M666" s="24"/>
      <c r="N666" s="79">
        <f>VLOOKUP(A666,Platts!B:C,2,TRUE)</f>
        <v>119.5</v>
      </c>
      <c r="O666" s="76">
        <f t="shared" si="10"/>
        <v>0.96861924686192469</v>
      </c>
      <c r="P666" s="9"/>
      <c r="Q666" s="35"/>
    </row>
    <row r="667" spans="1:17" outlineLevel="1" x14ac:dyDescent="0.2">
      <c r="A667" s="22">
        <v>41682</v>
      </c>
      <c r="B667" s="24">
        <v>121.25</v>
      </c>
      <c r="C667" s="24">
        <v>119.25</v>
      </c>
      <c r="D667" s="24">
        <v>118.5</v>
      </c>
      <c r="E667" s="24">
        <v>117.25</v>
      </c>
      <c r="F667" s="24">
        <v>115</v>
      </c>
      <c r="G667" s="24"/>
      <c r="H667" s="24"/>
      <c r="I667" s="24">
        <v>111</v>
      </c>
      <c r="J667" s="24"/>
      <c r="K667" s="24"/>
      <c r="L667" s="24"/>
      <c r="M667" s="24"/>
      <c r="N667" s="79">
        <f>VLOOKUP(A667,Platts!B:C,2,TRUE)</f>
        <v>121</v>
      </c>
      <c r="O667" s="76">
        <f t="shared" si="10"/>
        <v>0.97933884297520657</v>
      </c>
      <c r="P667" s="9"/>
      <c r="Q667" s="35"/>
    </row>
    <row r="668" spans="1:17" outlineLevel="1" x14ac:dyDescent="0.2">
      <c r="A668" s="22">
        <v>41683</v>
      </c>
      <c r="B668" s="24">
        <v>120.25</v>
      </c>
      <c r="C668" s="24">
        <v>118.75</v>
      </c>
      <c r="D668" s="24">
        <v>118</v>
      </c>
      <c r="E668" s="24">
        <v>118.25</v>
      </c>
      <c r="F668" s="24">
        <v>115.75</v>
      </c>
      <c r="G668" s="24"/>
      <c r="H668" s="24"/>
      <c r="I668" s="24">
        <v>111.75</v>
      </c>
      <c r="J668" s="24"/>
      <c r="K668" s="24"/>
      <c r="L668" s="24"/>
      <c r="M668" s="24"/>
      <c r="N668" s="79">
        <f>VLOOKUP(A668,Platts!B:C,2,TRUE)</f>
        <v>123</v>
      </c>
      <c r="O668" s="76">
        <f t="shared" si="10"/>
        <v>0.95934959349593496</v>
      </c>
      <c r="P668" s="9"/>
      <c r="Q668" s="35"/>
    </row>
    <row r="669" spans="1:17" outlineLevel="1" x14ac:dyDescent="0.2">
      <c r="A669" s="22">
        <v>41684</v>
      </c>
      <c r="B669" s="24">
        <v>121.75</v>
      </c>
      <c r="C669" s="24">
        <v>120</v>
      </c>
      <c r="D669" s="24">
        <v>119.25</v>
      </c>
      <c r="E669" s="24">
        <v>119.25</v>
      </c>
      <c r="F669" s="24">
        <v>116.25</v>
      </c>
      <c r="G669" s="24"/>
      <c r="H669" s="24"/>
      <c r="I669" s="24">
        <v>111.25</v>
      </c>
      <c r="J669" s="24"/>
      <c r="K669" s="24"/>
      <c r="L669" s="24"/>
      <c r="M669" s="24"/>
      <c r="N669" s="79">
        <f>VLOOKUP(A669,Platts!B:C,2,TRUE)</f>
        <v>123.5</v>
      </c>
      <c r="O669" s="76">
        <f t="shared" si="10"/>
        <v>0.96558704453441291</v>
      </c>
      <c r="P669" s="9"/>
      <c r="Q669" s="35"/>
    </row>
    <row r="670" spans="1:17" outlineLevel="1" x14ac:dyDescent="0.2">
      <c r="A670" s="22">
        <v>41687</v>
      </c>
      <c r="B670" s="24">
        <v>124</v>
      </c>
      <c r="C670" s="24">
        <v>121.75</v>
      </c>
      <c r="D670" s="24">
        <v>121</v>
      </c>
      <c r="E670" s="24">
        <v>120.75</v>
      </c>
      <c r="F670" s="24">
        <v>117.75</v>
      </c>
      <c r="G670" s="24"/>
      <c r="H670" s="24"/>
      <c r="I670" s="24">
        <v>112.75</v>
      </c>
      <c r="J670" s="24"/>
      <c r="K670" s="24"/>
      <c r="L670" s="24"/>
      <c r="M670" s="24"/>
      <c r="N670" s="79">
        <f>VLOOKUP(A670,Platts!B:C,2,TRUE)</f>
        <v>124.5</v>
      </c>
      <c r="O670" s="76">
        <f t="shared" si="10"/>
        <v>0.9718875502008032</v>
      </c>
      <c r="P670" s="9"/>
      <c r="Q670" s="35"/>
    </row>
    <row r="671" spans="1:17" outlineLevel="1" x14ac:dyDescent="0.2">
      <c r="A671" s="22">
        <v>41688</v>
      </c>
      <c r="B671" s="24">
        <v>122.25</v>
      </c>
      <c r="C671" s="24">
        <v>120</v>
      </c>
      <c r="D671" s="24">
        <v>119.25</v>
      </c>
      <c r="E671" s="24">
        <v>119</v>
      </c>
      <c r="F671" s="24">
        <v>116</v>
      </c>
      <c r="G671" s="24"/>
      <c r="H671" s="24"/>
      <c r="I671" s="24">
        <v>111</v>
      </c>
      <c r="J671" s="24"/>
      <c r="K671" s="24"/>
      <c r="L671" s="24"/>
      <c r="M671" s="24"/>
      <c r="N671" s="79">
        <f>VLOOKUP(A671,Platts!B:C,2,TRUE)</f>
        <v>124.5</v>
      </c>
      <c r="O671" s="76">
        <f t="shared" si="10"/>
        <v>0.95783132530120485</v>
      </c>
      <c r="P671" s="9"/>
      <c r="Q671" s="35"/>
    </row>
    <row r="672" spans="1:17" outlineLevel="1" x14ac:dyDescent="0.2">
      <c r="A672" s="22">
        <v>41689</v>
      </c>
      <c r="B672" s="24">
        <v>122.5</v>
      </c>
      <c r="C672" s="24">
        <v>120.5</v>
      </c>
      <c r="D672" s="24">
        <v>119.75</v>
      </c>
      <c r="E672" s="24">
        <v>119.5</v>
      </c>
      <c r="F672" s="24">
        <v>116.5</v>
      </c>
      <c r="G672" s="24"/>
      <c r="H672" s="24"/>
      <c r="I672" s="24">
        <v>111.25</v>
      </c>
      <c r="J672" s="24"/>
      <c r="K672" s="24"/>
      <c r="L672" s="24"/>
      <c r="M672" s="24"/>
      <c r="N672" s="79">
        <f>VLOOKUP(A672,Platts!B:C,2,TRUE)</f>
        <v>124.25</v>
      </c>
      <c r="O672" s="76">
        <f t="shared" si="10"/>
        <v>0.96378269617706236</v>
      </c>
      <c r="P672" s="9"/>
      <c r="Q672" s="35"/>
    </row>
    <row r="673" spans="1:17" outlineLevel="1" x14ac:dyDescent="0.2">
      <c r="A673" s="22">
        <v>41690</v>
      </c>
      <c r="B673" s="24">
        <v>119.75</v>
      </c>
      <c r="C673" s="24">
        <v>118.75</v>
      </c>
      <c r="D673" s="24">
        <v>118</v>
      </c>
      <c r="E673" s="24">
        <v>118</v>
      </c>
      <c r="F673" s="24">
        <v>115.25</v>
      </c>
      <c r="G673" s="24"/>
      <c r="H673" s="24"/>
      <c r="I673" s="24">
        <v>111.25</v>
      </c>
      <c r="J673" s="24"/>
      <c r="K673" s="24"/>
      <c r="L673" s="24"/>
      <c r="M673" s="24"/>
      <c r="N673" s="79">
        <f>VLOOKUP(A673,Platts!B:C,2,TRUE)</f>
        <v>122.25</v>
      </c>
      <c r="O673" s="76">
        <f t="shared" si="10"/>
        <v>0.96523517382413093</v>
      </c>
      <c r="P673" s="9"/>
      <c r="Q673" s="35"/>
    </row>
    <row r="674" spans="1:17" outlineLevel="1" x14ac:dyDescent="0.2">
      <c r="A674" s="22">
        <v>41691</v>
      </c>
      <c r="B674" s="24">
        <v>120.5</v>
      </c>
      <c r="C674" s="24">
        <v>119</v>
      </c>
      <c r="D674" s="24">
        <v>118.25</v>
      </c>
      <c r="E674" s="24">
        <v>118.25</v>
      </c>
      <c r="F674" s="24">
        <v>115.5</v>
      </c>
      <c r="G674" s="24"/>
      <c r="H674" s="24"/>
      <c r="I674" s="24">
        <v>111.5</v>
      </c>
      <c r="J674" s="24"/>
      <c r="K674" s="24"/>
      <c r="L674" s="24"/>
      <c r="M674" s="24"/>
      <c r="N674" s="79">
        <f>VLOOKUP(A674,Platts!B:C,2,TRUE)</f>
        <v>122</v>
      </c>
      <c r="O674" s="76">
        <f t="shared" si="10"/>
        <v>0.96926229508196726</v>
      </c>
      <c r="P674" s="9"/>
      <c r="Q674" s="35"/>
    </row>
    <row r="675" spans="1:17" outlineLevel="1" x14ac:dyDescent="0.2">
      <c r="A675" s="22">
        <v>41694</v>
      </c>
      <c r="B675" s="24">
        <v>117.25</v>
      </c>
      <c r="C675" s="24">
        <v>116.25</v>
      </c>
      <c r="D675" s="24">
        <v>115.5</v>
      </c>
      <c r="E675" s="24">
        <v>115.25</v>
      </c>
      <c r="F675" s="24">
        <v>113.75</v>
      </c>
      <c r="G675" s="24"/>
      <c r="H675" s="24"/>
      <c r="I675" s="24">
        <v>110.5</v>
      </c>
      <c r="J675" s="24"/>
      <c r="K675" s="24"/>
      <c r="L675" s="24"/>
      <c r="M675" s="24"/>
      <c r="N675" s="79">
        <f>VLOOKUP(A675,Platts!B:C,2,TRUE)</f>
        <v>119</v>
      </c>
      <c r="O675" s="76">
        <f t="shared" si="10"/>
        <v>0.97058823529411764</v>
      </c>
      <c r="P675" s="9"/>
      <c r="Q675" s="35"/>
    </row>
    <row r="676" spans="1:17" outlineLevel="1" x14ac:dyDescent="0.2">
      <c r="A676" s="22">
        <v>41695</v>
      </c>
      <c r="B676" s="24">
        <v>115.5</v>
      </c>
      <c r="C676" s="24">
        <v>114.5</v>
      </c>
      <c r="D676" s="24">
        <v>113.75</v>
      </c>
      <c r="E676" s="24">
        <v>114</v>
      </c>
      <c r="F676" s="24">
        <v>112.5</v>
      </c>
      <c r="G676" s="24"/>
      <c r="H676" s="24"/>
      <c r="I676" s="24">
        <v>109.25</v>
      </c>
      <c r="J676" s="24"/>
      <c r="K676" s="24"/>
      <c r="L676" s="24"/>
      <c r="M676" s="24"/>
      <c r="N676" s="79">
        <f>VLOOKUP(A676,Platts!B:C,2,TRUE)</f>
        <v>117.75</v>
      </c>
      <c r="O676" s="76">
        <f t="shared" si="10"/>
        <v>0.96602972399150744</v>
      </c>
      <c r="P676" s="9"/>
      <c r="Q676" s="35"/>
    </row>
    <row r="677" spans="1:17" outlineLevel="1" x14ac:dyDescent="0.2">
      <c r="A677" s="22">
        <v>41696</v>
      </c>
      <c r="B677" s="24">
        <v>115.5</v>
      </c>
      <c r="C677" s="24">
        <v>114.5</v>
      </c>
      <c r="D677" s="24">
        <v>113.75</v>
      </c>
      <c r="E677" s="24">
        <v>114</v>
      </c>
      <c r="F677" s="24">
        <v>112.5</v>
      </c>
      <c r="G677" s="24"/>
      <c r="H677" s="24"/>
      <c r="I677" s="24">
        <v>109.25</v>
      </c>
      <c r="J677" s="24"/>
      <c r="K677" s="24"/>
      <c r="L677" s="24"/>
      <c r="M677" s="24"/>
      <c r="N677" s="79">
        <f>VLOOKUP(A677,Platts!B:C,2,TRUE)</f>
        <v>117.5</v>
      </c>
      <c r="O677" s="76">
        <f t="shared" si="10"/>
        <v>0.96808510638297873</v>
      </c>
      <c r="P677" s="9"/>
      <c r="Q677" s="35"/>
    </row>
    <row r="678" spans="1:17" outlineLevel="1" x14ac:dyDescent="0.2">
      <c r="A678" s="22">
        <v>41697</v>
      </c>
      <c r="B678" s="24">
        <v>116.75</v>
      </c>
      <c r="C678" s="24">
        <v>115.75</v>
      </c>
      <c r="D678" s="24">
        <v>115</v>
      </c>
      <c r="E678" s="24">
        <v>115.25</v>
      </c>
      <c r="F678" s="24">
        <v>113.75</v>
      </c>
      <c r="G678" s="24"/>
      <c r="H678" s="24"/>
      <c r="I678" s="24">
        <v>110.5</v>
      </c>
      <c r="J678" s="24"/>
      <c r="K678" s="24"/>
      <c r="L678" s="24"/>
      <c r="M678" s="24"/>
      <c r="N678" s="79">
        <f>VLOOKUP(A678,Platts!B:C,2,TRUE)</f>
        <v>118.25</v>
      </c>
      <c r="O678" s="76">
        <f t="shared" si="10"/>
        <v>0.97251585623678649</v>
      </c>
      <c r="P678" s="9"/>
      <c r="Q678" s="35"/>
    </row>
    <row r="679" spans="1:17" outlineLevel="1" x14ac:dyDescent="0.2">
      <c r="A679" s="22">
        <v>41702</v>
      </c>
      <c r="B679" s="24">
        <v>113.5</v>
      </c>
      <c r="C679" s="24">
        <v>113</v>
      </c>
      <c r="D679" s="24">
        <v>112.5</v>
      </c>
      <c r="E679" s="24">
        <v>113</v>
      </c>
      <c r="F679" s="24">
        <v>112</v>
      </c>
      <c r="G679" s="24"/>
      <c r="H679" s="24"/>
      <c r="I679" s="24">
        <v>108.5</v>
      </c>
      <c r="J679" s="24"/>
      <c r="K679" s="24"/>
      <c r="L679" s="24"/>
      <c r="M679" s="24"/>
      <c r="N679" s="79">
        <f>VLOOKUP(A679,Platts!B:C,2,TRUE)</f>
        <v>117</v>
      </c>
      <c r="O679" s="76">
        <f t="shared" si="10"/>
        <v>0.96153846153846156</v>
      </c>
      <c r="P679" s="9"/>
      <c r="Q679" s="35"/>
    </row>
    <row r="680" spans="1:17" outlineLevel="1" x14ac:dyDescent="0.2">
      <c r="A680" s="22">
        <v>41703</v>
      </c>
      <c r="B680" s="24">
        <v>113.75</v>
      </c>
      <c r="C680" s="24">
        <v>113.25</v>
      </c>
      <c r="D680" s="24">
        <v>111.75</v>
      </c>
      <c r="E680" s="24">
        <v>113</v>
      </c>
      <c r="F680" s="24">
        <v>111.75</v>
      </c>
      <c r="G680" s="24"/>
      <c r="H680" s="24"/>
      <c r="I680" s="24">
        <v>108.25</v>
      </c>
      <c r="J680" s="24"/>
      <c r="K680" s="24"/>
      <c r="L680" s="24"/>
      <c r="M680" s="24"/>
      <c r="N680" s="79">
        <f>VLOOKUP(A680,Platts!B:C,2,TRUE)</f>
        <v>116</v>
      </c>
      <c r="O680" s="76">
        <f t="shared" si="10"/>
        <v>0.96336206896551724</v>
      </c>
      <c r="P680" s="9"/>
      <c r="Q680" s="35"/>
    </row>
    <row r="681" spans="1:17" outlineLevel="1" x14ac:dyDescent="0.2">
      <c r="A681" s="22">
        <v>41704</v>
      </c>
      <c r="B681" s="24">
        <v>112.75</v>
      </c>
      <c r="C681" s="24">
        <v>112.25</v>
      </c>
      <c r="D681" s="24">
        <v>111.75</v>
      </c>
      <c r="E681" s="24">
        <v>112.25</v>
      </c>
      <c r="F681" s="24">
        <v>111.25</v>
      </c>
      <c r="G681" s="24"/>
      <c r="H681" s="24"/>
      <c r="I681" s="24">
        <v>107.75</v>
      </c>
      <c r="J681" s="24"/>
      <c r="K681" s="24"/>
      <c r="L681" s="24"/>
      <c r="M681" s="24"/>
      <c r="N681" s="79">
        <f>VLOOKUP(A681,Platts!B:C,2,TRUE)</f>
        <v>115</v>
      </c>
      <c r="O681" s="76">
        <f t="shared" si="10"/>
        <v>0.97173913043478266</v>
      </c>
      <c r="P681" s="9"/>
      <c r="Q681" s="35"/>
    </row>
    <row r="682" spans="1:17" outlineLevel="1" x14ac:dyDescent="0.2">
      <c r="A682" s="22">
        <v>41705</v>
      </c>
      <c r="B682" s="24">
        <v>109.5</v>
      </c>
      <c r="C682" s="24">
        <v>109</v>
      </c>
      <c r="D682" s="24">
        <v>108.5</v>
      </c>
      <c r="E682" s="24">
        <v>109</v>
      </c>
      <c r="F682" s="24">
        <v>108.25</v>
      </c>
      <c r="G682" s="24"/>
      <c r="H682" s="24"/>
      <c r="I682" s="24">
        <v>105.5</v>
      </c>
      <c r="J682" s="24"/>
      <c r="K682" s="24"/>
      <c r="L682" s="24"/>
      <c r="M682" s="24"/>
      <c r="N682" s="79">
        <f>VLOOKUP(A682,Platts!B:C,2,TRUE)</f>
        <v>116</v>
      </c>
      <c r="O682" s="76">
        <f t="shared" si="10"/>
        <v>0.93534482758620685</v>
      </c>
      <c r="P682" s="9"/>
      <c r="Q682" s="35"/>
    </row>
    <row r="683" spans="1:17" outlineLevel="1" x14ac:dyDescent="0.2">
      <c r="A683" s="22">
        <v>41708</v>
      </c>
      <c r="B683" s="24">
        <v>103</v>
      </c>
      <c r="C683" s="24">
        <v>102.75</v>
      </c>
      <c r="D683" s="24">
        <v>102.5</v>
      </c>
      <c r="E683" s="24">
        <v>102.75</v>
      </c>
      <c r="F683" s="24">
        <v>102.5</v>
      </c>
      <c r="G683" s="24"/>
      <c r="H683" s="24"/>
      <c r="I683" s="24">
        <v>100</v>
      </c>
      <c r="J683" s="24"/>
      <c r="K683" s="24"/>
      <c r="L683" s="24"/>
      <c r="M683" s="24"/>
      <c r="N683" s="79">
        <f>VLOOKUP(A683,Platts!B:C,2,TRUE)</f>
        <v>105</v>
      </c>
      <c r="O683" s="76">
        <f t="shared" si="10"/>
        <v>0.97619047619047616</v>
      </c>
      <c r="P683" s="9"/>
      <c r="Q683" s="35"/>
    </row>
    <row r="684" spans="1:17" outlineLevel="1" x14ac:dyDescent="0.2">
      <c r="A684" s="22">
        <v>41709</v>
      </c>
      <c r="B684" s="24">
        <v>105.25</v>
      </c>
      <c r="C684" s="24">
        <v>105.25</v>
      </c>
      <c r="D684" s="24">
        <v>104.5</v>
      </c>
      <c r="E684" s="24">
        <v>105</v>
      </c>
      <c r="F684" s="24">
        <v>104.5</v>
      </c>
      <c r="G684" s="24"/>
      <c r="H684" s="24"/>
      <c r="I684" s="24">
        <v>102</v>
      </c>
      <c r="J684" s="24"/>
      <c r="K684" s="24"/>
      <c r="L684" s="24"/>
      <c r="M684" s="24"/>
      <c r="N684" s="79">
        <f>VLOOKUP(A684,Platts!B:C,2,TRUE)</f>
        <v>105.5</v>
      </c>
      <c r="O684" s="76">
        <f t="shared" si="10"/>
        <v>0.99052132701421802</v>
      </c>
      <c r="P684" s="9"/>
      <c r="Q684" s="35"/>
    </row>
    <row r="685" spans="1:17" outlineLevel="1" x14ac:dyDescent="0.2">
      <c r="A685" s="22">
        <v>41710</v>
      </c>
      <c r="B685" s="24">
        <v>107.5</v>
      </c>
      <c r="C685" s="24">
        <v>107.25</v>
      </c>
      <c r="D685" s="24">
        <v>107</v>
      </c>
      <c r="E685" s="24">
        <v>107.25</v>
      </c>
      <c r="F685" s="24">
        <v>106.75</v>
      </c>
      <c r="G685" s="24"/>
      <c r="H685" s="24"/>
      <c r="I685" s="24">
        <v>104.5</v>
      </c>
      <c r="J685" s="24"/>
      <c r="K685" s="24"/>
      <c r="L685" s="24"/>
      <c r="M685" s="24"/>
      <c r="N685" s="79">
        <f>VLOOKUP(A685,Platts!B:C,2,TRUE)</f>
        <v>108.75</v>
      </c>
      <c r="O685" s="76">
        <f t="shared" si="10"/>
        <v>0.98390804597701154</v>
      </c>
      <c r="P685" s="9"/>
      <c r="Q685" s="35"/>
    </row>
    <row r="686" spans="1:17" outlineLevel="1" x14ac:dyDescent="0.2">
      <c r="A686" s="22">
        <v>41711</v>
      </c>
      <c r="B686" s="24">
        <v>112.25</v>
      </c>
      <c r="C686" s="24">
        <v>111.75</v>
      </c>
      <c r="D686" s="24">
        <v>111.25</v>
      </c>
      <c r="E686" s="24">
        <v>111.75</v>
      </c>
      <c r="F686" s="24">
        <v>110</v>
      </c>
      <c r="G686" s="24"/>
      <c r="H686" s="24"/>
      <c r="I686" s="24">
        <v>107</v>
      </c>
      <c r="J686" s="24"/>
      <c r="K686" s="24"/>
      <c r="L686" s="24"/>
      <c r="M686" s="24"/>
      <c r="N686" s="79">
        <f>VLOOKUP(A686,Platts!B:C,2,TRUE)</f>
        <v>111.5</v>
      </c>
      <c r="O686" s="76">
        <f t="shared" si="10"/>
        <v>0.99775784753363228</v>
      </c>
      <c r="P686" s="9"/>
      <c r="Q686" s="35"/>
    </row>
    <row r="687" spans="1:17" outlineLevel="1" x14ac:dyDescent="0.2">
      <c r="A687" s="22">
        <v>41715</v>
      </c>
      <c r="B687" s="24">
        <v>107.75</v>
      </c>
      <c r="C687" s="24">
        <v>107.25</v>
      </c>
      <c r="D687" s="24">
        <v>106.75</v>
      </c>
      <c r="E687" s="24">
        <v>107.25</v>
      </c>
      <c r="F687" s="24">
        <v>106</v>
      </c>
      <c r="G687" s="24"/>
      <c r="H687" s="24"/>
      <c r="I687" s="24">
        <v>104.25</v>
      </c>
      <c r="J687" s="24"/>
      <c r="K687" s="24"/>
      <c r="L687" s="24"/>
      <c r="M687" s="24"/>
      <c r="N687" s="79">
        <f>VLOOKUP(A687,Platts!B:C,2,TRUE)</f>
        <v>110.25</v>
      </c>
      <c r="O687" s="76">
        <f t="shared" si="10"/>
        <v>0.96825396825396826</v>
      </c>
      <c r="P687" s="9"/>
      <c r="Q687" s="35"/>
    </row>
    <row r="688" spans="1:17" outlineLevel="1" x14ac:dyDescent="0.2">
      <c r="A688" s="22">
        <v>41716</v>
      </c>
      <c r="B688" s="24">
        <v>109.75</v>
      </c>
      <c r="C688" s="24">
        <v>108.75</v>
      </c>
      <c r="D688" s="24">
        <v>107.25</v>
      </c>
      <c r="E688" s="24">
        <v>108.5</v>
      </c>
      <c r="F688" s="24">
        <v>107.25</v>
      </c>
      <c r="G688" s="24"/>
      <c r="H688" s="24"/>
      <c r="I688" s="24">
        <v>105.25</v>
      </c>
      <c r="J688" s="24"/>
      <c r="K688" s="24"/>
      <c r="L688" s="24"/>
      <c r="M688" s="24"/>
      <c r="N688" s="79">
        <f>VLOOKUP(A688,Platts!B:C,2,TRUE)</f>
        <v>110.75</v>
      </c>
      <c r="O688" s="76">
        <f t="shared" si="10"/>
        <v>0.96839729119638829</v>
      </c>
      <c r="P688" s="9"/>
      <c r="Q688" s="35"/>
    </row>
    <row r="689" spans="1:17" outlineLevel="1" x14ac:dyDescent="0.2">
      <c r="A689" s="22">
        <v>41717</v>
      </c>
      <c r="B689" s="24">
        <v>109.5</v>
      </c>
      <c r="C689" s="24">
        <v>108.5</v>
      </c>
      <c r="D689" s="24">
        <v>107.25</v>
      </c>
      <c r="E689" s="24">
        <v>108.5</v>
      </c>
      <c r="F689" s="24">
        <v>107.25</v>
      </c>
      <c r="G689" s="24"/>
      <c r="H689" s="24"/>
      <c r="I689" s="24">
        <v>105.25</v>
      </c>
      <c r="J689" s="24"/>
      <c r="K689" s="24"/>
      <c r="L689" s="24"/>
      <c r="M689" s="24"/>
      <c r="N689" s="79">
        <f>VLOOKUP(A689,Platts!B:C,2,TRUE)</f>
        <v>109.75</v>
      </c>
      <c r="O689" s="76">
        <f t="shared" si="10"/>
        <v>0.97722095671981779</v>
      </c>
      <c r="P689" s="9"/>
      <c r="Q689" s="35"/>
    </row>
    <row r="690" spans="1:17" outlineLevel="1" x14ac:dyDescent="0.2">
      <c r="A690" s="22">
        <v>41718</v>
      </c>
      <c r="B690" s="24">
        <v>109</v>
      </c>
      <c r="C690" s="24">
        <v>107.5</v>
      </c>
      <c r="D690" s="24">
        <v>106.5</v>
      </c>
      <c r="E690" s="24">
        <v>107.75</v>
      </c>
      <c r="F690" s="24">
        <v>106.5</v>
      </c>
      <c r="G690" s="24"/>
      <c r="H690" s="24"/>
      <c r="I690" s="24">
        <v>104.5</v>
      </c>
      <c r="J690" s="24"/>
      <c r="K690" s="24"/>
      <c r="L690" s="24"/>
      <c r="M690" s="24"/>
      <c r="N690" s="79">
        <f>VLOOKUP(A690,Platts!B:C,2,TRUE)</f>
        <v>110.5</v>
      </c>
      <c r="O690" s="76">
        <f t="shared" si="10"/>
        <v>0.96380090497737558</v>
      </c>
      <c r="P690" s="9"/>
      <c r="Q690" s="35"/>
    </row>
    <row r="691" spans="1:17" outlineLevel="1" x14ac:dyDescent="0.2">
      <c r="A691" s="22">
        <v>41719</v>
      </c>
      <c r="B691" s="24">
        <v>108.75</v>
      </c>
      <c r="C691" s="24">
        <v>107.25</v>
      </c>
      <c r="D691" s="24">
        <v>106.5</v>
      </c>
      <c r="E691" s="24">
        <v>107.5</v>
      </c>
      <c r="F691" s="24">
        <v>106.25</v>
      </c>
      <c r="G691" s="24"/>
      <c r="H691" s="24"/>
      <c r="I691" s="24">
        <v>104.25</v>
      </c>
      <c r="J691" s="24"/>
      <c r="K691" s="24"/>
      <c r="L691" s="24"/>
      <c r="M691" s="24"/>
      <c r="N691" s="79">
        <f>VLOOKUP(A691,Platts!B:C,2,TRUE)</f>
        <v>110.75</v>
      </c>
      <c r="O691" s="76">
        <f t="shared" si="10"/>
        <v>0.96162528216704291</v>
      </c>
      <c r="P691" s="9"/>
      <c r="Q691" s="35"/>
    </row>
    <row r="692" spans="1:17" outlineLevel="1" x14ac:dyDescent="0.2">
      <c r="A692" s="22">
        <v>41722</v>
      </c>
      <c r="B692" s="24">
        <v>110</v>
      </c>
      <c r="C692" s="24">
        <v>108.75</v>
      </c>
      <c r="D692" s="24">
        <v>108.25</v>
      </c>
      <c r="E692" s="24">
        <v>109</v>
      </c>
      <c r="F692" s="24">
        <v>106.5</v>
      </c>
      <c r="G692" s="24"/>
      <c r="H692" s="24"/>
      <c r="I692" s="24">
        <v>104.25</v>
      </c>
      <c r="J692" s="24"/>
      <c r="K692" s="24"/>
      <c r="L692" s="24"/>
      <c r="M692" s="24"/>
      <c r="N692" s="79">
        <f>VLOOKUP(A692,Platts!B:C,2,TRUE)</f>
        <v>110.25</v>
      </c>
      <c r="O692" s="76">
        <f t="shared" si="10"/>
        <v>0.98185941043083902</v>
      </c>
      <c r="P692" s="9"/>
      <c r="Q692" s="35"/>
    </row>
    <row r="693" spans="1:17" outlineLevel="1" x14ac:dyDescent="0.2">
      <c r="A693" s="22">
        <v>41723</v>
      </c>
      <c r="B693" s="24">
        <v>113.5</v>
      </c>
      <c r="C693" s="24">
        <v>111.5</v>
      </c>
      <c r="D693" s="24">
        <v>110</v>
      </c>
      <c r="E693" s="24">
        <v>111.75</v>
      </c>
      <c r="F693" s="24">
        <v>108.75</v>
      </c>
      <c r="G693" s="24"/>
      <c r="H693" s="24"/>
      <c r="I693" s="24">
        <v>106</v>
      </c>
      <c r="J693" s="24"/>
      <c r="K693" s="24"/>
      <c r="L693" s="24"/>
      <c r="M693" s="24"/>
      <c r="N693" s="79">
        <f>VLOOKUP(A693,Platts!B:C,2,TRUE)</f>
        <v>111.75</v>
      </c>
      <c r="O693" s="76">
        <f t="shared" si="10"/>
        <v>0.98434004474272929</v>
      </c>
      <c r="P693" s="9"/>
      <c r="Q693" s="35"/>
    </row>
    <row r="694" spans="1:17" outlineLevel="1" x14ac:dyDescent="0.2">
      <c r="A694" s="22">
        <v>41724</v>
      </c>
      <c r="B694" s="24">
        <v>113</v>
      </c>
      <c r="C694" s="24">
        <v>111</v>
      </c>
      <c r="D694" s="24">
        <v>109.25</v>
      </c>
      <c r="E694" s="24">
        <v>111</v>
      </c>
      <c r="F694" s="24">
        <v>108</v>
      </c>
      <c r="G694" s="24"/>
      <c r="H694" s="24"/>
      <c r="I694" s="24">
        <v>105.5</v>
      </c>
      <c r="J694" s="24"/>
      <c r="K694" s="24"/>
      <c r="L694" s="24"/>
      <c r="M694" s="24"/>
      <c r="N694" s="79">
        <f>VLOOKUP(A694,Platts!B:C,2,TRUE)</f>
        <v>111.75</v>
      </c>
      <c r="O694" s="76">
        <f t="shared" si="10"/>
        <v>0.97762863534675615</v>
      </c>
      <c r="P694" s="9"/>
      <c r="Q694" s="35"/>
    </row>
    <row r="695" spans="1:17" outlineLevel="1" x14ac:dyDescent="0.2">
      <c r="A695" s="22">
        <v>41725</v>
      </c>
      <c r="B695" s="24">
        <v>113</v>
      </c>
      <c r="C695" s="24">
        <v>111</v>
      </c>
      <c r="D695" s="24">
        <v>109.75</v>
      </c>
      <c r="E695" s="24">
        <v>111.25</v>
      </c>
      <c r="F695" s="24">
        <v>108</v>
      </c>
      <c r="G695" s="24"/>
      <c r="H695" s="24"/>
      <c r="I695" s="24">
        <v>105.5</v>
      </c>
      <c r="J695" s="24"/>
      <c r="K695" s="24"/>
      <c r="L695" s="24"/>
      <c r="M695" s="24"/>
      <c r="N695" s="79">
        <f>VLOOKUP(A695,Platts!B:C,2,TRUE)</f>
        <v>112.25</v>
      </c>
      <c r="O695" s="76">
        <f t="shared" si="10"/>
        <v>0.97772828507795095</v>
      </c>
      <c r="P695" s="9"/>
      <c r="Q695" s="35"/>
    </row>
    <row r="696" spans="1:17" outlineLevel="1" x14ac:dyDescent="0.2">
      <c r="A696" s="22">
        <v>41726</v>
      </c>
      <c r="B696" s="24">
        <v>114.75</v>
      </c>
      <c r="C696" s="24">
        <v>113</v>
      </c>
      <c r="D696" s="24">
        <v>111.75</v>
      </c>
      <c r="E696" s="24">
        <v>113.25</v>
      </c>
      <c r="F696" s="24">
        <v>110</v>
      </c>
      <c r="G696" s="24"/>
      <c r="H696" s="24"/>
      <c r="I696" s="24">
        <v>107.25</v>
      </c>
      <c r="J696" s="24"/>
      <c r="K696" s="24"/>
      <c r="L696" s="24"/>
      <c r="M696" s="24"/>
      <c r="N696" s="79">
        <f>VLOOKUP(A696,Platts!B:C,2,TRUE)</f>
        <v>113.25</v>
      </c>
      <c r="O696" s="76">
        <f t="shared" si="10"/>
        <v>0.98675496688741726</v>
      </c>
      <c r="P696" s="9"/>
      <c r="Q696" s="35"/>
    </row>
    <row r="697" spans="1:17" outlineLevel="1" x14ac:dyDescent="0.2">
      <c r="A697" s="22">
        <v>41729</v>
      </c>
      <c r="B697" s="24">
        <v>117.75</v>
      </c>
      <c r="C697" s="24">
        <v>116</v>
      </c>
      <c r="D697" s="24">
        <v>114.75</v>
      </c>
      <c r="E697" s="24">
        <v>116.25</v>
      </c>
      <c r="F697" s="24">
        <v>111.75</v>
      </c>
      <c r="G697" s="24"/>
      <c r="H697" s="24"/>
      <c r="I697" s="24">
        <v>109</v>
      </c>
      <c r="J697" s="24"/>
      <c r="K697" s="24"/>
      <c r="L697" s="24"/>
      <c r="M697" s="24"/>
      <c r="N697" s="79">
        <f>VLOOKUP(A697,Platts!B:C,2,TRUE)</f>
        <v>117.25</v>
      </c>
      <c r="O697" s="76">
        <f t="shared" si="10"/>
        <v>0.97867803837953093</v>
      </c>
      <c r="P697" s="9"/>
      <c r="Q697" s="35"/>
    </row>
    <row r="698" spans="1:17" ht="12" customHeight="1" outlineLevel="1" x14ac:dyDescent="0.2">
      <c r="A698" s="22">
        <v>41730</v>
      </c>
      <c r="B698" s="24">
        <v>115.5</v>
      </c>
      <c r="C698" s="24">
        <v>113.75</v>
      </c>
      <c r="D698" s="24">
        <v>112.5</v>
      </c>
      <c r="E698" s="24">
        <v>111.75</v>
      </c>
      <c r="F698" s="24">
        <v>110.25</v>
      </c>
      <c r="G698" s="24"/>
      <c r="H698" s="24"/>
      <c r="I698" s="24">
        <v>108</v>
      </c>
      <c r="J698" s="24"/>
      <c r="K698" s="24"/>
      <c r="L698" s="24"/>
      <c r="M698" s="24"/>
      <c r="N698" s="79">
        <f>VLOOKUP(A698,Platts!B:C,2,TRUE)</f>
        <v>116.75</v>
      </c>
      <c r="O698" s="76">
        <f t="shared" si="10"/>
        <v>0.9635974304068522</v>
      </c>
      <c r="P698" s="9"/>
      <c r="Q698" s="35"/>
    </row>
    <row r="699" spans="1:17" ht="12" customHeight="1" outlineLevel="1" x14ac:dyDescent="0.2">
      <c r="A699" s="22">
        <v>41731</v>
      </c>
      <c r="B699" s="24">
        <v>112.75</v>
      </c>
      <c r="C699" s="24">
        <v>111</v>
      </c>
      <c r="D699" s="24">
        <v>109.75</v>
      </c>
      <c r="E699" s="24">
        <v>108.75</v>
      </c>
      <c r="F699" s="24">
        <v>107.5</v>
      </c>
      <c r="G699" s="24"/>
      <c r="H699" s="24"/>
      <c r="I699" s="24">
        <v>106</v>
      </c>
      <c r="J699" s="24"/>
      <c r="K699" s="24"/>
      <c r="L699" s="24"/>
      <c r="M699" s="24"/>
      <c r="N699" s="79">
        <f>VLOOKUP(A699,Platts!B:C,2,TRUE)</f>
        <v>115.5</v>
      </c>
      <c r="O699" s="76">
        <f t="shared" si="10"/>
        <v>0.95021645021645018</v>
      </c>
      <c r="P699" s="9"/>
      <c r="Q699" s="35"/>
    </row>
    <row r="700" spans="1:17" outlineLevel="1" x14ac:dyDescent="0.2">
      <c r="A700" s="22">
        <v>41732</v>
      </c>
      <c r="B700" s="24">
        <v>113.5</v>
      </c>
      <c r="C700" s="24">
        <v>111.75</v>
      </c>
      <c r="D700" s="24">
        <v>110.5</v>
      </c>
      <c r="E700" s="24">
        <v>109.75</v>
      </c>
      <c r="F700" s="24">
        <v>108.5</v>
      </c>
      <c r="G700" s="24"/>
      <c r="H700" s="24"/>
      <c r="I700" s="24">
        <v>107</v>
      </c>
      <c r="J700" s="24"/>
      <c r="K700" s="24"/>
      <c r="L700" s="24"/>
      <c r="M700" s="24"/>
      <c r="N700" s="79">
        <f>VLOOKUP(A700,Platts!B:C,2,TRUE)</f>
        <v>115</v>
      </c>
      <c r="O700" s="76">
        <f t="shared" si="10"/>
        <v>0.96086956521739131</v>
      </c>
      <c r="P700" s="9"/>
      <c r="Q700" s="35"/>
    </row>
    <row r="701" spans="1:17" outlineLevel="1" x14ac:dyDescent="0.2">
      <c r="A701" s="22">
        <v>41733</v>
      </c>
      <c r="B701" s="24">
        <v>114.25</v>
      </c>
      <c r="C701" s="24">
        <v>112.75</v>
      </c>
      <c r="D701" s="24">
        <v>111.5</v>
      </c>
      <c r="E701" s="24">
        <v>110.5</v>
      </c>
      <c r="F701" s="24">
        <v>109.25</v>
      </c>
      <c r="G701" s="24"/>
      <c r="H701" s="24"/>
      <c r="I701" s="24">
        <v>107.75</v>
      </c>
      <c r="J701" s="24"/>
      <c r="K701" s="24"/>
      <c r="L701" s="24"/>
      <c r="M701" s="24"/>
      <c r="N701" s="79">
        <f>VLOOKUP(A701,Platts!B:C,2,TRUE)</f>
        <v>116</v>
      </c>
      <c r="O701" s="76">
        <f t="shared" si="10"/>
        <v>0.96120689655172409</v>
      </c>
      <c r="P701" s="9"/>
      <c r="Q701" s="35"/>
    </row>
    <row r="702" spans="1:17" outlineLevel="1" x14ac:dyDescent="0.2">
      <c r="A702" s="22">
        <v>41736</v>
      </c>
      <c r="B702" s="24">
        <v>117.5</v>
      </c>
      <c r="C702" s="24">
        <v>116</v>
      </c>
      <c r="D702" s="24">
        <v>114.75</v>
      </c>
      <c r="E702" s="24">
        <v>114</v>
      </c>
      <c r="F702" s="24">
        <v>112.5</v>
      </c>
      <c r="G702" s="24"/>
      <c r="H702" s="24"/>
      <c r="I702" s="24">
        <v>111</v>
      </c>
      <c r="J702" s="24"/>
      <c r="K702" s="24"/>
      <c r="L702" s="24"/>
      <c r="M702" s="24"/>
      <c r="N702" s="79">
        <f>VLOOKUP(A702,Platts!B:C,2,TRUE)</f>
        <v>116.5</v>
      </c>
      <c r="O702" s="76">
        <f t="shared" si="10"/>
        <v>0.98497854077253222</v>
      </c>
      <c r="P702" s="9"/>
      <c r="Q702" s="35"/>
    </row>
    <row r="703" spans="1:17" outlineLevel="1" x14ac:dyDescent="0.2">
      <c r="A703" s="22">
        <v>41737</v>
      </c>
      <c r="B703" s="24">
        <v>118</v>
      </c>
      <c r="C703" s="24">
        <v>117</v>
      </c>
      <c r="D703" s="24">
        <v>115.75</v>
      </c>
      <c r="E703" s="24">
        <v>114.75</v>
      </c>
      <c r="F703" s="24">
        <v>113</v>
      </c>
      <c r="G703" s="24"/>
      <c r="H703" s="24"/>
      <c r="I703" s="24">
        <v>110.25</v>
      </c>
      <c r="J703" s="24"/>
      <c r="K703" s="24"/>
      <c r="L703" s="24"/>
      <c r="M703" s="24"/>
      <c r="N703" s="79">
        <f>VLOOKUP(A703,Platts!B:C,2,TRUE)</f>
        <v>118.25</v>
      </c>
      <c r="O703" s="76">
        <f t="shared" si="10"/>
        <v>0.97885835095137419</v>
      </c>
      <c r="P703" s="9"/>
      <c r="Q703" s="35"/>
    </row>
    <row r="704" spans="1:17" outlineLevel="1" x14ac:dyDescent="0.2">
      <c r="A704" s="22">
        <v>41738</v>
      </c>
      <c r="B704" s="24">
        <v>117.75</v>
      </c>
      <c r="C704" s="24">
        <v>116.5</v>
      </c>
      <c r="D704" s="24">
        <v>115.25</v>
      </c>
      <c r="E704" s="24">
        <v>114.5</v>
      </c>
      <c r="F704" s="24">
        <v>113</v>
      </c>
      <c r="G704" s="24"/>
      <c r="H704" s="24"/>
      <c r="I704" s="24">
        <v>110.25</v>
      </c>
      <c r="J704" s="24"/>
      <c r="K704" s="24"/>
      <c r="L704" s="24"/>
      <c r="M704" s="24"/>
      <c r="N704" s="79">
        <f>VLOOKUP(A704,Platts!B:C,2,TRUE)</f>
        <v>119</v>
      </c>
      <c r="O704" s="76">
        <f t="shared" si="10"/>
        <v>0.96848739495798319</v>
      </c>
      <c r="P704" s="9"/>
      <c r="Q704" s="35"/>
    </row>
    <row r="705" spans="1:17" outlineLevel="1" x14ac:dyDescent="0.2">
      <c r="A705" s="22">
        <v>41739</v>
      </c>
      <c r="B705" s="24">
        <v>116</v>
      </c>
      <c r="C705" s="24">
        <v>114.75</v>
      </c>
      <c r="D705" s="24">
        <v>113.5</v>
      </c>
      <c r="E705" s="24">
        <v>113</v>
      </c>
      <c r="F705" s="24">
        <v>111.25</v>
      </c>
      <c r="G705" s="24"/>
      <c r="H705" s="24"/>
      <c r="I705" s="24">
        <v>108.5</v>
      </c>
      <c r="J705" s="24"/>
      <c r="K705" s="24"/>
      <c r="L705" s="24"/>
      <c r="M705" s="24"/>
      <c r="N705" s="79">
        <f>VLOOKUP(A705,Platts!B:C,2,TRUE)</f>
        <v>118</v>
      </c>
      <c r="O705" s="76">
        <f t="shared" si="10"/>
        <v>0.96186440677966101</v>
      </c>
      <c r="P705" s="9"/>
      <c r="Q705" s="35"/>
    </row>
    <row r="706" spans="1:17" outlineLevel="1" x14ac:dyDescent="0.2">
      <c r="A706" s="22">
        <v>41740</v>
      </c>
      <c r="B706" s="24">
        <v>115.25</v>
      </c>
      <c r="C706" s="24">
        <v>114</v>
      </c>
      <c r="D706" s="24">
        <v>112.75</v>
      </c>
      <c r="E706" s="24">
        <v>112.25</v>
      </c>
      <c r="F706" s="24">
        <v>110.5</v>
      </c>
      <c r="G706" s="24"/>
      <c r="H706" s="24"/>
      <c r="I706" s="24">
        <v>107.75</v>
      </c>
      <c r="J706" s="24"/>
      <c r="K706" s="24"/>
      <c r="L706" s="24"/>
      <c r="M706" s="24"/>
      <c r="N706" s="79">
        <f>VLOOKUP(A706,Platts!B:C,2,TRUE)</f>
        <v>116.25</v>
      </c>
      <c r="O706" s="76">
        <f t="shared" ref="O706:O769" si="11">+D706/N706</f>
        <v>0.96989247311827953</v>
      </c>
      <c r="P706" s="9"/>
      <c r="Q706" s="35"/>
    </row>
    <row r="707" spans="1:17" outlineLevel="1" x14ac:dyDescent="0.2">
      <c r="A707" s="22">
        <v>41743</v>
      </c>
      <c r="B707" s="24">
        <v>115.25</v>
      </c>
      <c r="C707" s="24">
        <v>113.25</v>
      </c>
      <c r="D707" s="24">
        <v>111.75</v>
      </c>
      <c r="E707" s="24">
        <v>111</v>
      </c>
      <c r="F707" s="24">
        <v>109.25</v>
      </c>
      <c r="G707" s="24"/>
      <c r="H707" s="24"/>
      <c r="I707" s="24">
        <v>106.5</v>
      </c>
      <c r="J707" s="24"/>
      <c r="K707" s="24"/>
      <c r="L707" s="24"/>
      <c r="M707" s="24"/>
      <c r="N707" s="79">
        <f>VLOOKUP(A707,Platts!B:C,2,TRUE)</f>
        <v>116.25</v>
      </c>
      <c r="O707" s="76">
        <f t="shared" si="11"/>
        <v>0.96129032258064517</v>
      </c>
      <c r="P707" s="9"/>
      <c r="Q707" s="35"/>
    </row>
    <row r="708" spans="1:17" outlineLevel="1" x14ac:dyDescent="0.2">
      <c r="A708" s="22">
        <v>41744</v>
      </c>
      <c r="B708" s="24">
        <v>114.5</v>
      </c>
      <c r="C708" s="24">
        <v>113.25</v>
      </c>
      <c r="D708" s="24">
        <v>112</v>
      </c>
      <c r="E708" s="24">
        <v>111.25</v>
      </c>
      <c r="F708" s="24">
        <v>109.5</v>
      </c>
      <c r="G708" s="24"/>
      <c r="H708" s="24"/>
      <c r="I708" s="24">
        <v>106.75</v>
      </c>
      <c r="J708" s="24"/>
      <c r="K708" s="24"/>
      <c r="L708" s="24"/>
      <c r="M708" s="24"/>
      <c r="N708" s="79">
        <f>VLOOKUP(A708,Platts!B:C,2,TRUE)</f>
        <v>115.75</v>
      </c>
      <c r="O708" s="76">
        <f t="shared" si="11"/>
        <v>0.96760259179265662</v>
      </c>
      <c r="P708" s="9"/>
      <c r="Q708" s="35"/>
    </row>
    <row r="709" spans="1:17" outlineLevel="1" x14ac:dyDescent="0.2">
      <c r="A709" s="22">
        <v>41745</v>
      </c>
      <c r="B709" s="24">
        <v>114</v>
      </c>
      <c r="C709" s="24">
        <v>112.5</v>
      </c>
      <c r="D709" s="24">
        <v>111.25</v>
      </c>
      <c r="E709" s="24">
        <v>110.5</v>
      </c>
      <c r="F709" s="24">
        <v>108.75</v>
      </c>
      <c r="G709" s="24"/>
      <c r="H709" s="24"/>
      <c r="I709" s="24">
        <v>106.75</v>
      </c>
      <c r="J709" s="24"/>
      <c r="K709" s="24"/>
      <c r="L709" s="24"/>
      <c r="M709" s="24"/>
      <c r="N709" s="79">
        <f>VLOOKUP(A709,Platts!B:C,2,TRUE)</f>
        <v>114.75</v>
      </c>
      <c r="O709" s="76">
        <f t="shared" si="11"/>
        <v>0.9694989106753813</v>
      </c>
      <c r="P709" s="9"/>
      <c r="Q709" s="35"/>
    </row>
    <row r="710" spans="1:17" outlineLevel="1" x14ac:dyDescent="0.2">
      <c r="A710" s="22">
        <v>41746</v>
      </c>
      <c r="B710" s="24">
        <v>114.5</v>
      </c>
      <c r="C710" s="24">
        <v>113</v>
      </c>
      <c r="D710" s="24">
        <v>111.75</v>
      </c>
      <c r="E710" s="24">
        <v>111.25</v>
      </c>
      <c r="F710" s="24">
        <v>110</v>
      </c>
      <c r="G710" s="24"/>
      <c r="H710" s="24"/>
      <c r="I710" s="24">
        <v>108.25</v>
      </c>
      <c r="J710" s="24"/>
      <c r="K710" s="24"/>
      <c r="L710" s="24"/>
      <c r="M710" s="24"/>
      <c r="N710" s="79">
        <f>VLOOKUP(A710,Platts!B:C,2,TRUE)</f>
        <v>116.25</v>
      </c>
      <c r="O710" s="76">
        <f t="shared" si="11"/>
        <v>0.96129032258064517</v>
      </c>
      <c r="P710" s="9"/>
      <c r="Q710" s="35"/>
    </row>
    <row r="711" spans="1:17" outlineLevel="1" x14ac:dyDescent="0.2">
      <c r="A711" s="22">
        <v>41750</v>
      </c>
      <c r="B711" s="24">
        <v>112</v>
      </c>
      <c r="C711" s="24">
        <v>110.75</v>
      </c>
      <c r="D711" s="24">
        <v>109.5</v>
      </c>
      <c r="E711" s="24">
        <v>108.5</v>
      </c>
      <c r="F711" s="24">
        <v>107</v>
      </c>
      <c r="G711" s="24"/>
      <c r="H711" s="24"/>
      <c r="I711" s="24">
        <v>105.5</v>
      </c>
      <c r="J711" s="24"/>
      <c r="K711" s="24"/>
      <c r="L711" s="24"/>
      <c r="M711" s="24"/>
      <c r="N711" s="79">
        <f>VLOOKUP(A711,Platts!B:C,2,TRUE)</f>
        <v>113.75</v>
      </c>
      <c r="O711" s="76">
        <f t="shared" si="11"/>
        <v>0.96263736263736266</v>
      </c>
      <c r="P711" s="9"/>
      <c r="Q711" s="35"/>
    </row>
    <row r="712" spans="1:17" outlineLevel="1" x14ac:dyDescent="0.2">
      <c r="A712" s="22">
        <v>41751</v>
      </c>
      <c r="B712" s="24">
        <v>111.75</v>
      </c>
      <c r="C712" s="24">
        <v>110.75</v>
      </c>
      <c r="D712" s="24">
        <v>109.5</v>
      </c>
      <c r="E712" s="24">
        <v>108.25</v>
      </c>
      <c r="F712" s="24">
        <v>107</v>
      </c>
      <c r="G712" s="24"/>
      <c r="H712" s="24"/>
      <c r="I712" s="24">
        <v>105.5</v>
      </c>
      <c r="J712" s="24"/>
      <c r="K712" s="24"/>
      <c r="L712" s="24"/>
      <c r="M712" s="24"/>
      <c r="N712" s="79">
        <f>VLOOKUP(A712,Platts!B:C,2,TRUE)</f>
        <v>112</v>
      </c>
      <c r="O712" s="76">
        <f t="shared" si="11"/>
        <v>0.9776785714285714</v>
      </c>
      <c r="P712" s="9"/>
      <c r="Q712" s="35"/>
    </row>
    <row r="713" spans="1:17" outlineLevel="1" x14ac:dyDescent="0.2">
      <c r="A713" s="22">
        <v>41752</v>
      </c>
      <c r="B713" s="24">
        <v>111.75</v>
      </c>
      <c r="C713" s="24">
        <v>110.5</v>
      </c>
      <c r="D713" s="24">
        <v>109.25</v>
      </c>
      <c r="E713" s="24">
        <v>108</v>
      </c>
      <c r="F713" s="24">
        <v>106.5</v>
      </c>
      <c r="G713" s="24"/>
      <c r="H713" s="24"/>
      <c r="I713" s="24">
        <v>105</v>
      </c>
      <c r="J713" s="24"/>
      <c r="K713" s="24"/>
      <c r="L713" s="24"/>
      <c r="M713" s="24"/>
      <c r="N713" s="79">
        <f>VLOOKUP(A713,Platts!B:C,2,TRUE)</f>
        <v>113.25</v>
      </c>
      <c r="O713" s="76">
        <f t="shared" si="11"/>
        <v>0.96467991169977929</v>
      </c>
      <c r="P713" s="9"/>
      <c r="Q713" s="35"/>
    </row>
    <row r="714" spans="1:17" outlineLevel="1" x14ac:dyDescent="0.2">
      <c r="A714" s="22">
        <v>41753</v>
      </c>
      <c r="B714" s="24">
        <v>112.25</v>
      </c>
      <c r="C714" s="24">
        <v>111</v>
      </c>
      <c r="D714" s="24">
        <v>109.75</v>
      </c>
      <c r="E714" s="24">
        <v>108.5</v>
      </c>
      <c r="F714" s="24">
        <v>107</v>
      </c>
      <c r="G714" s="24"/>
      <c r="H714" s="24"/>
      <c r="I714" s="24">
        <v>105.25</v>
      </c>
      <c r="J714" s="24"/>
      <c r="K714" s="24"/>
      <c r="L714" s="24"/>
      <c r="M714" s="24"/>
      <c r="N714" s="79">
        <f>VLOOKUP(A714,Platts!B:C,2,TRUE)</f>
        <v>113.5</v>
      </c>
      <c r="O714" s="76">
        <f t="shared" si="11"/>
        <v>0.96696035242290745</v>
      </c>
      <c r="P714" s="9"/>
      <c r="Q714" s="35"/>
    </row>
    <row r="715" spans="1:17" outlineLevel="1" x14ac:dyDescent="0.2">
      <c r="A715" s="22">
        <v>41754</v>
      </c>
      <c r="B715" s="24">
        <v>111.25</v>
      </c>
      <c r="C715" s="24">
        <v>109.5</v>
      </c>
      <c r="D715" s="24">
        <v>108.25</v>
      </c>
      <c r="E715" s="24">
        <v>107</v>
      </c>
      <c r="F715" s="24">
        <v>105.5</v>
      </c>
      <c r="G715" s="24"/>
      <c r="H715" s="24"/>
      <c r="I715" s="24">
        <v>103.75</v>
      </c>
      <c r="J715" s="24"/>
      <c r="K715" s="24"/>
      <c r="L715" s="24"/>
      <c r="M715" s="24"/>
      <c r="N715" s="79">
        <f>VLOOKUP(A715,Platts!B:C,2,TRUE)</f>
        <v>111</v>
      </c>
      <c r="O715" s="76">
        <f t="shared" si="11"/>
        <v>0.97522522522522526</v>
      </c>
      <c r="P715" s="9"/>
      <c r="Q715" s="35"/>
    </row>
    <row r="716" spans="1:17" outlineLevel="1" x14ac:dyDescent="0.2">
      <c r="A716" s="22">
        <v>41757</v>
      </c>
      <c r="B716" s="24">
        <v>107.25</v>
      </c>
      <c r="C716" s="24">
        <v>105.5</v>
      </c>
      <c r="D716" s="24">
        <v>104.25</v>
      </c>
      <c r="E716" s="24">
        <v>104.25</v>
      </c>
      <c r="F716" s="24">
        <v>103</v>
      </c>
      <c r="G716" s="24"/>
      <c r="H716" s="24"/>
      <c r="I716" s="24">
        <v>101.25</v>
      </c>
      <c r="J716" s="24"/>
      <c r="K716" s="24"/>
      <c r="L716" s="24"/>
      <c r="M716" s="24"/>
      <c r="N716" s="79">
        <f>VLOOKUP(A716,Platts!B:C,2,TRUE)</f>
        <v>108.25</v>
      </c>
      <c r="O716" s="76">
        <f t="shared" si="11"/>
        <v>0.96304849884526555</v>
      </c>
      <c r="P716" s="9"/>
      <c r="Q716" s="35"/>
    </row>
    <row r="717" spans="1:17" outlineLevel="1" x14ac:dyDescent="0.2">
      <c r="A717" s="22">
        <v>41758</v>
      </c>
      <c r="B717" s="24">
        <v>108</v>
      </c>
      <c r="C717" s="24">
        <v>106.25</v>
      </c>
      <c r="D717" s="24">
        <v>105</v>
      </c>
      <c r="E717" s="24">
        <v>105</v>
      </c>
      <c r="F717" s="24">
        <v>103.25</v>
      </c>
      <c r="G717" s="24"/>
      <c r="H717" s="24"/>
      <c r="I717" s="24">
        <v>102</v>
      </c>
      <c r="J717" s="24"/>
      <c r="K717" s="24"/>
      <c r="L717" s="24"/>
      <c r="M717" s="24"/>
      <c r="N717" s="79">
        <f>VLOOKUP(A717,Platts!B:C,2,TRUE)</f>
        <v>107.5</v>
      </c>
      <c r="O717" s="76">
        <f t="shared" si="11"/>
        <v>0.97674418604651159</v>
      </c>
      <c r="P717" s="9"/>
      <c r="Q717" s="35"/>
    </row>
    <row r="718" spans="1:17" outlineLevel="1" x14ac:dyDescent="0.2">
      <c r="A718" s="22">
        <v>41761</v>
      </c>
      <c r="B718" s="24">
        <v>105</v>
      </c>
      <c r="C718" s="24">
        <v>103.75</v>
      </c>
      <c r="D718" s="24">
        <v>103.25</v>
      </c>
      <c r="E718" s="24">
        <v>104</v>
      </c>
      <c r="F718" s="24">
        <v>103</v>
      </c>
      <c r="G718" s="24"/>
      <c r="H718" s="24"/>
      <c r="I718" s="24">
        <v>101.5</v>
      </c>
      <c r="J718" s="24"/>
      <c r="K718" s="24"/>
      <c r="L718" s="24"/>
      <c r="M718" s="24"/>
      <c r="N718" s="79">
        <f>VLOOKUP(A718,Platts!B:C,2,TRUE)</f>
        <v>105.25</v>
      </c>
      <c r="O718" s="76">
        <f t="shared" si="11"/>
        <v>0.98099762470308793</v>
      </c>
      <c r="P718" s="9"/>
      <c r="Q718" s="35"/>
    </row>
    <row r="719" spans="1:17" outlineLevel="1" x14ac:dyDescent="0.2">
      <c r="A719" s="22">
        <v>41764</v>
      </c>
      <c r="B719" s="24">
        <v>106</v>
      </c>
      <c r="C719" s="24">
        <v>104.75</v>
      </c>
      <c r="D719" s="24">
        <v>104.25</v>
      </c>
      <c r="E719" s="24">
        <v>104.25</v>
      </c>
      <c r="F719" s="24">
        <v>103.25</v>
      </c>
      <c r="G719" s="24"/>
      <c r="H719" s="24"/>
      <c r="I719" s="24">
        <v>101.75</v>
      </c>
      <c r="J719" s="24"/>
      <c r="K719" s="24"/>
      <c r="L719" s="24"/>
      <c r="M719" s="24"/>
      <c r="N719" s="79">
        <f>VLOOKUP(A719,Platts!B:C,2,TRUE)</f>
        <v>106</v>
      </c>
      <c r="O719" s="76">
        <f t="shared" si="11"/>
        <v>0.98349056603773588</v>
      </c>
      <c r="P719" s="9"/>
      <c r="Q719" s="35"/>
    </row>
    <row r="720" spans="1:17" outlineLevel="1" x14ac:dyDescent="0.2">
      <c r="A720" s="22">
        <v>41765</v>
      </c>
      <c r="B720" s="24">
        <v>105.25</v>
      </c>
      <c r="C720" s="24">
        <v>104</v>
      </c>
      <c r="D720" s="24">
        <v>103.5</v>
      </c>
      <c r="E720" s="24">
        <v>103.75</v>
      </c>
      <c r="F720" s="24">
        <v>102.75</v>
      </c>
      <c r="G720" s="24"/>
      <c r="H720" s="24"/>
      <c r="I720" s="24">
        <v>101.25</v>
      </c>
      <c r="J720" s="24"/>
      <c r="K720" s="24"/>
      <c r="L720" s="24"/>
      <c r="M720" s="24"/>
      <c r="N720" s="79">
        <f>VLOOKUP(A720,Platts!B:C,2,TRUE)</f>
        <v>106</v>
      </c>
      <c r="O720" s="76">
        <f t="shared" si="11"/>
        <v>0.97641509433962259</v>
      </c>
      <c r="P720" s="9"/>
      <c r="Q720" s="35"/>
    </row>
    <row r="721" spans="1:17" outlineLevel="1" x14ac:dyDescent="0.2">
      <c r="A721" s="22">
        <v>41766</v>
      </c>
      <c r="B721" s="24">
        <v>103.25</v>
      </c>
      <c r="C721" s="24">
        <v>102.25</v>
      </c>
      <c r="D721" s="24">
        <v>101.75</v>
      </c>
      <c r="E721" s="24">
        <v>101.75</v>
      </c>
      <c r="F721" s="24">
        <v>100.75</v>
      </c>
      <c r="G721" s="24"/>
      <c r="H721" s="24"/>
      <c r="I721" s="24">
        <v>99.75</v>
      </c>
      <c r="J721" s="24"/>
      <c r="K721" s="24"/>
      <c r="L721" s="24"/>
      <c r="M721" s="24"/>
      <c r="N721" s="79">
        <f>VLOOKUP(A721,Platts!B:C,2,TRUE)</f>
        <v>105</v>
      </c>
      <c r="O721" s="76">
        <f t="shared" si="11"/>
        <v>0.96904761904761905</v>
      </c>
      <c r="P721" s="9"/>
      <c r="Q721" s="35"/>
    </row>
    <row r="722" spans="1:17" outlineLevel="1" x14ac:dyDescent="0.2">
      <c r="A722" s="22">
        <v>41767</v>
      </c>
      <c r="B722" s="24">
        <v>101.75</v>
      </c>
      <c r="C722" s="24">
        <v>101</v>
      </c>
      <c r="D722" s="24">
        <v>100.75</v>
      </c>
      <c r="E722" s="24">
        <v>100.75</v>
      </c>
      <c r="F722" s="24">
        <v>100</v>
      </c>
      <c r="G722" s="24"/>
      <c r="H722" s="24"/>
      <c r="I722" s="24">
        <v>99</v>
      </c>
      <c r="J722" s="24"/>
      <c r="K722" s="24"/>
      <c r="L722" s="24"/>
      <c r="M722" s="24"/>
      <c r="N722" s="79">
        <f>VLOOKUP(A722,Platts!B:C,2,TRUE)</f>
        <v>103</v>
      </c>
      <c r="O722" s="76">
        <f t="shared" si="11"/>
        <v>0.97815533980582525</v>
      </c>
      <c r="P722" s="9"/>
      <c r="Q722" s="35"/>
    </row>
    <row r="723" spans="1:17" outlineLevel="1" x14ac:dyDescent="0.2">
      <c r="A723" s="22">
        <v>41768</v>
      </c>
      <c r="B723" s="24">
        <v>101.5</v>
      </c>
      <c r="C723" s="24">
        <v>101</v>
      </c>
      <c r="D723" s="24">
        <v>100.5</v>
      </c>
      <c r="E723" s="24">
        <v>100.25</v>
      </c>
      <c r="F723" s="24">
        <v>100</v>
      </c>
      <c r="G723" s="24"/>
      <c r="H723" s="24"/>
      <c r="I723" s="24">
        <v>99.5</v>
      </c>
      <c r="J723" s="24"/>
      <c r="K723" s="24"/>
      <c r="L723" s="24"/>
      <c r="M723" s="24"/>
      <c r="N723" s="79">
        <f>VLOOKUP(A723,Platts!B:C,2,TRUE)</f>
        <v>102.75</v>
      </c>
      <c r="O723" s="76">
        <f t="shared" si="11"/>
        <v>0.97810218978102192</v>
      </c>
      <c r="P723" s="9"/>
      <c r="Q723" s="35"/>
    </row>
    <row r="724" spans="1:17" outlineLevel="1" x14ac:dyDescent="0.2">
      <c r="A724" s="22">
        <v>41771</v>
      </c>
      <c r="B724" s="24">
        <v>103.75</v>
      </c>
      <c r="C724" s="24">
        <v>103.25</v>
      </c>
      <c r="D724" s="24">
        <v>102.75</v>
      </c>
      <c r="E724" s="24">
        <v>102.5</v>
      </c>
      <c r="F724" s="24">
        <v>102.25</v>
      </c>
      <c r="G724" s="24"/>
      <c r="H724" s="24"/>
      <c r="I724" s="24">
        <v>101.75</v>
      </c>
      <c r="J724" s="24"/>
      <c r="K724" s="24"/>
      <c r="L724" s="24"/>
      <c r="M724" s="24"/>
      <c r="N724" s="79">
        <f>VLOOKUP(A724,Platts!B:C,2,TRUE)</f>
        <v>103.25</v>
      </c>
      <c r="O724" s="76">
        <f t="shared" si="11"/>
        <v>0.99515738498789341</v>
      </c>
      <c r="P724" s="9"/>
      <c r="Q724" s="35"/>
    </row>
    <row r="725" spans="1:17" outlineLevel="1" x14ac:dyDescent="0.2">
      <c r="A725" s="28">
        <v>41772</v>
      </c>
      <c r="B725" s="30">
        <v>103.75</v>
      </c>
      <c r="C725" s="30">
        <v>103.25</v>
      </c>
      <c r="D725" s="30">
        <v>102.75</v>
      </c>
      <c r="E725" s="30">
        <v>102.5</v>
      </c>
      <c r="F725" s="30">
        <v>102.25</v>
      </c>
      <c r="G725" s="30"/>
      <c r="H725" s="30"/>
      <c r="I725" s="30">
        <v>101.75</v>
      </c>
      <c r="J725" s="30"/>
      <c r="K725" s="30"/>
      <c r="L725" s="30"/>
      <c r="M725" s="30"/>
      <c r="N725" s="79">
        <f>VLOOKUP(A725,Platts!B:C,2,TRUE)</f>
        <v>103.25</v>
      </c>
      <c r="O725" s="114">
        <f t="shared" si="11"/>
        <v>0.99515738498789341</v>
      </c>
      <c r="P725" s="9"/>
      <c r="Q725" s="35"/>
    </row>
    <row r="726" spans="1:17" outlineLevel="1" x14ac:dyDescent="0.2">
      <c r="A726" s="22">
        <v>41773</v>
      </c>
      <c r="B726" s="24">
        <v>104.25</v>
      </c>
      <c r="C726" s="24">
        <v>103.75</v>
      </c>
      <c r="D726" s="24">
        <v>103.25</v>
      </c>
      <c r="E726" s="24">
        <v>103.25</v>
      </c>
      <c r="F726" s="24">
        <v>102.75</v>
      </c>
      <c r="G726" s="24"/>
      <c r="H726" s="24"/>
      <c r="I726" s="24">
        <v>102.25</v>
      </c>
      <c r="J726" s="24"/>
      <c r="K726" s="24"/>
      <c r="L726" s="24"/>
      <c r="M726" s="24"/>
      <c r="N726" s="79">
        <f>VLOOKUP(A726,Platts!B:C,2,TRUE)</f>
        <v>104</v>
      </c>
      <c r="O726" s="76">
        <f t="shared" si="11"/>
        <v>0.99278846153846156</v>
      </c>
      <c r="P726" s="9"/>
      <c r="Q726" s="35"/>
    </row>
    <row r="727" spans="1:17" outlineLevel="1" x14ac:dyDescent="0.2">
      <c r="A727" s="22">
        <v>41774</v>
      </c>
      <c r="B727" s="24">
        <v>102.5</v>
      </c>
      <c r="C727" s="24">
        <v>102</v>
      </c>
      <c r="D727" s="24">
        <v>101.5</v>
      </c>
      <c r="E727" s="24">
        <v>101.5</v>
      </c>
      <c r="F727" s="24">
        <v>101</v>
      </c>
      <c r="G727" s="24"/>
      <c r="H727" s="24"/>
      <c r="I727" s="24">
        <v>100.5</v>
      </c>
      <c r="J727" s="24"/>
      <c r="K727" s="24"/>
      <c r="L727" s="24"/>
      <c r="M727" s="24"/>
      <c r="N727" s="79">
        <f>VLOOKUP(A727,Platts!B:C,2,TRUE)</f>
        <v>103.25</v>
      </c>
      <c r="O727" s="76">
        <f t="shared" si="11"/>
        <v>0.98305084745762716</v>
      </c>
      <c r="P727" s="9"/>
      <c r="Q727" s="35"/>
    </row>
    <row r="728" spans="1:17" outlineLevel="1" x14ac:dyDescent="0.2">
      <c r="A728" s="22">
        <v>41775</v>
      </c>
      <c r="B728" s="24">
        <v>100</v>
      </c>
      <c r="C728" s="24">
        <v>99.5</v>
      </c>
      <c r="D728" s="24">
        <v>99</v>
      </c>
      <c r="E728" s="24">
        <v>99</v>
      </c>
      <c r="F728" s="24">
        <v>98.5</v>
      </c>
      <c r="G728" s="24"/>
      <c r="H728" s="24"/>
      <c r="I728" s="24">
        <v>98.5</v>
      </c>
      <c r="J728" s="24"/>
      <c r="K728" s="24"/>
      <c r="L728" s="24"/>
      <c r="M728" s="24"/>
      <c r="N728" s="79">
        <f>VLOOKUP(A728,Platts!B:C,2,TRUE)</f>
        <v>99.75</v>
      </c>
      <c r="O728" s="76">
        <f t="shared" si="11"/>
        <v>0.99248120300751874</v>
      </c>
      <c r="P728" s="9"/>
      <c r="Q728" s="35"/>
    </row>
    <row r="729" spans="1:17" outlineLevel="1" x14ac:dyDescent="0.2">
      <c r="A729" s="22">
        <v>41778</v>
      </c>
      <c r="B729" s="24">
        <v>97.75</v>
      </c>
      <c r="C729" s="24">
        <v>97.25</v>
      </c>
      <c r="D729" s="24">
        <v>96.75</v>
      </c>
      <c r="E729" s="24">
        <v>96.75</v>
      </c>
      <c r="F729" s="24">
        <v>96.5</v>
      </c>
      <c r="G729" s="24"/>
      <c r="H729" s="24"/>
      <c r="I729" s="24">
        <v>96.5</v>
      </c>
      <c r="J729" s="24"/>
      <c r="K729" s="24"/>
      <c r="L729" s="24"/>
      <c r="M729" s="24"/>
      <c r="N729" s="79">
        <f>VLOOKUP(A729,Platts!B:C,2,TRUE)</f>
        <v>98.75</v>
      </c>
      <c r="O729" s="76">
        <f t="shared" si="11"/>
        <v>0.97974683544303798</v>
      </c>
      <c r="P729" s="9"/>
      <c r="Q729" s="35"/>
    </row>
    <row r="730" spans="1:17" outlineLevel="1" x14ac:dyDescent="0.2">
      <c r="A730" s="22">
        <v>41779</v>
      </c>
      <c r="B730" s="24">
        <v>97</v>
      </c>
      <c r="C730" s="24">
        <v>96.5</v>
      </c>
      <c r="D730" s="24">
        <v>96.25</v>
      </c>
      <c r="E730" s="24">
        <v>96.25</v>
      </c>
      <c r="F730" s="24">
        <v>96.75</v>
      </c>
      <c r="G730" s="24"/>
      <c r="H730" s="24"/>
      <c r="I730" s="24">
        <v>96.25</v>
      </c>
      <c r="J730" s="24"/>
      <c r="K730" s="24"/>
      <c r="L730" s="24"/>
      <c r="M730" s="24"/>
      <c r="N730" s="79">
        <f>VLOOKUP(A730,Platts!B:C,2,TRUE)</f>
        <v>98</v>
      </c>
      <c r="O730" s="76">
        <f t="shared" si="11"/>
        <v>0.9821428571428571</v>
      </c>
      <c r="P730" s="9"/>
      <c r="Q730" s="35"/>
    </row>
    <row r="731" spans="1:17" outlineLevel="1" x14ac:dyDescent="0.2">
      <c r="A731" s="22">
        <v>41780</v>
      </c>
      <c r="B731" s="24">
        <v>99</v>
      </c>
      <c r="C731" s="24">
        <v>98.25</v>
      </c>
      <c r="D731" s="24">
        <v>98</v>
      </c>
      <c r="E731" s="24">
        <v>98</v>
      </c>
      <c r="F731" s="24">
        <v>97.75</v>
      </c>
      <c r="G731" s="24"/>
      <c r="H731" s="24"/>
      <c r="I731" s="24">
        <v>98</v>
      </c>
      <c r="J731" s="24"/>
      <c r="K731" s="24"/>
      <c r="L731" s="24"/>
      <c r="M731" s="24"/>
      <c r="N731" s="79">
        <f>VLOOKUP(A731,Platts!B:C,2,TRUE)</f>
        <v>99</v>
      </c>
      <c r="O731" s="76">
        <f t="shared" si="11"/>
        <v>0.98989898989898994</v>
      </c>
      <c r="P731" s="9"/>
      <c r="Q731" s="35"/>
    </row>
    <row r="732" spans="1:17" outlineLevel="1" x14ac:dyDescent="0.2">
      <c r="A732" s="22">
        <v>41781</v>
      </c>
      <c r="B732" s="24">
        <v>100.5</v>
      </c>
      <c r="C732" s="24">
        <v>99.75</v>
      </c>
      <c r="D732" s="24">
        <v>99.25</v>
      </c>
      <c r="E732" s="24">
        <v>99.25</v>
      </c>
      <c r="F732" s="24">
        <v>98.75</v>
      </c>
      <c r="G732" s="24"/>
      <c r="H732" s="24"/>
      <c r="I732" s="24">
        <v>98.75</v>
      </c>
      <c r="J732" s="24"/>
      <c r="K732" s="24"/>
      <c r="L732" s="24"/>
      <c r="M732" s="24"/>
      <c r="N732" s="79">
        <f>VLOOKUP(A732,Platts!B:C,2,TRUE)</f>
        <v>100.75</v>
      </c>
      <c r="O732" s="76">
        <f t="shared" si="11"/>
        <v>0.98511166253101734</v>
      </c>
      <c r="P732" s="9"/>
      <c r="Q732" s="35"/>
    </row>
    <row r="733" spans="1:17" outlineLevel="1" x14ac:dyDescent="0.2">
      <c r="A733" s="22">
        <v>41782</v>
      </c>
      <c r="B733" s="24">
        <v>97.25</v>
      </c>
      <c r="C733" s="24">
        <v>96.75</v>
      </c>
      <c r="D733" s="24">
        <v>96.25</v>
      </c>
      <c r="E733" s="24">
        <v>96.75</v>
      </c>
      <c r="F733" s="24">
        <v>96.25</v>
      </c>
      <c r="G733" s="24"/>
      <c r="H733" s="24"/>
      <c r="I733" s="24">
        <v>96.25</v>
      </c>
      <c r="J733" s="24"/>
      <c r="K733" s="24"/>
      <c r="L733" s="24"/>
      <c r="M733" s="24"/>
      <c r="N733" s="79">
        <f>VLOOKUP(A733,Platts!B:C,2,TRUE)</f>
        <v>98.75</v>
      </c>
      <c r="O733" s="76">
        <f t="shared" si="11"/>
        <v>0.97468354430379744</v>
      </c>
      <c r="P733" s="9"/>
      <c r="Q733" s="35"/>
    </row>
    <row r="734" spans="1:17" s="29" customFormat="1" outlineLevel="1" x14ac:dyDescent="0.2">
      <c r="A734" s="28">
        <v>41785</v>
      </c>
      <c r="B734" s="30">
        <v>97.25</v>
      </c>
      <c r="C734" s="30">
        <v>96.75</v>
      </c>
      <c r="D734" s="30">
        <v>96.25</v>
      </c>
      <c r="E734" s="30">
        <v>96.75</v>
      </c>
      <c r="F734" s="30">
        <v>96.25</v>
      </c>
      <c r="G734" s="30"/>
      <c r="H734" s="30"/>
      <c r="I734" s="30">
        <v>96.25</v>
      </c>
      <c r="J734" s="30"/>
      <c r="K734" s="30"/>
      <c r="L734" s="30"/>
      <c r="M734" s="30"/>
      <c r="N734" s="79">
        <f>VLOOKUP(A734,Platts!B:C,2,TRUE)</f>
        <v>98.75</v>
      </c>
      <c r="O734" s="114">
        <f t="shared" si="11"/>
        <v>0.97468354430379744</v>
      </c>
      <c r="P734" s="17"/>
      <c r="Q734" s="37"/>
    </row>
    <row r="735" spans="1:17" outlineLevel="1" x14ac:dyDescent="0.2">
      <c r="A735" s="22">
        <v>41786</v>
      </c>
      <c r="B735" s="24">
        <v>98.25</v>
      </c>
      <c r="C735" s="24">
        <v>97.75</v>
      </c>
      <c r="D735" s="24">
        <v>97.25</v>
      </c>
      <c r="E735" s="24">
        <v>97.75</v>
      </c>
      <c r="F735" s="24">
        <v>97.75</v>
      </c>
      <c r="G735" s="24"/>
      <c r="H735" s="24"/>
      <c r="I735" s="24">
        <v>97.75</v>
      </c>
      <c r="J735" s="24"/>
      <c r="K735" s="24"/>
      <c r="L735" s="24"/>
      <c r="M735" s="24"/>
      <c r="N735" s="79">
        <f>VLOOKUP(A735,Platts!B:C,2,TRUE)</f>
        <v>98.75</v>
      </c>
      <c r="O735" s="76">
        <f t="shared" si="11"/>
        <v>0.98481012658227851</v>
      </c>
      <c r="P735" s="9"/>
      <c r="Q735" s="35"/>
    </row>
    <row r="736" spans="1:17" outlineLevel="1" x14ac:dyDescent="0.2">
      <c r="A736" s="22">
        <v>41787</v>
      </c>
      <c r="B736" s="24">
        <v>97</v>
      </c>
      <c r="C736" s="24">
        <v>96.5</v>
      </c>
      <c r="D736" s="24">
        <v>96</v>
      </c>
      <c r="E736" s="24">
        <v>96.5</v>
      </c>
      <c r="F736" s="24">
        <v>96</v>
      </c>
      <c r="G736" s="24"/>
      <c r="H736" s="24"/>
      <c r="I736" s="24">
        <v>95.75</v>
      </c>
      <c r="J736" s="24"/>
      <c r="K736" s="24"/>
      <c r="L736" s="24"/>
      <c r="M736" s="24"/>
      <c r="N736" s="79">
        <f>VLOOKUP(A736,Platts!B:C,2,TRUE)</f>
        <v>97.25</v>
      </c>
      <c r="O736" s="76">
        <f t="shared" si="11"/>
        <v>0.98714652956298199</v>
      </c>
      <c r="P736" s="9"/>
      <c r="Q736" s="35"/>
    </row>
    <row r="737" spans="1:17" outlineLevel="1" x14ac:dyDescent="0.2">
      <c r="A737" s="22">
        <v>41788</v>
      </c>
      <c r="B737" s="24">
        <v>96</v>
      </c>
      <c r="C737" s="24">
        <v>95.5</v>
      </c>
      <c r="D737" s="24">
        <v>95</v>
      </c>
      <c r="E737" s="24">
        <v>95.5</v>
      </c>
      <c r="F737" s="24">
        <v>95</v>
      </c>
      <c r="G737" s="24"/>
      <c r="H737" s="24"/>
      <c r="I737" s="24">
        <v>95</v>
      </c>
      <c r="J737" s="24"/>
      <c r="K737" s="24"/>
      <c r="L737" s="24"/>
      <c r="M737" s="24"/>
      <c r="N737" s="79">
        <f>VLOOKUP(A737,Platts!B:C,2,TRUE)</f>
        <v>95.5</v>
      </c>
      <c r="O737" s="76">
        <f t="shared" si="11"/>
        <v>0.99476439790575921</v>
      </c>
      <c r="P737" s="9"/>
      <c r="Q737" s="35"/>
    </row>
    <row r="738" spans="1:17" outlineLevel="1" x14ac:dyDescent="0.2">
      <c r="A738" s="22">
        <v>41789</v>
      </c>
      <c r="B738" s="24">
        <v>93</v>
      </c>
      <c r="C738" s="24">
        <v>92.75</v>
      </c>
      <c r="D738" s="24">
        <v>92.25</v>
      </c>
      <c r="E738" s="24">
        <v>92.75</v>
      </c>
      <c r="F738" s="24">
        <v>92.25</v>
      </c>
      <c r="G738" s="24"/>
      <c r="H738" s="24"/>
      <c r="I738" s="24">
        <v>91.75</v>
      </c>
      <c r="J738" s="24"/>
      <c r="K738" s="24"/>
      <c r="L738" s="24"/>
      <c r="M738" s="24"/>
      <c r="N738" s="79">
        <f>VLOOKUP(A738,Platts!B:C,2,TRUE)</f>
        <v>91.5</v>
      </c>
      <c r="O738" s="76">
        <f t="shared" si="11"/>
        <v>1.0081967213114753</v>
      </c>
      <c r="P738" s="9"/>
      <c r="Q738" s="35"/>
    </row>
    <row r="739" spans="1:17" outlineLevel="1" x14ac:dyDescent="0.2">
      <c r="A739" s="22">
        <v>41792</v>
      </c>
      <c r="B739" s="24">
        <v>94</v>
      </c>
      <c r="C739" s="24">
        <v>93.75</v>
      </c>
      <c r="D739" s="24">
        <v>93.5</v>
      </c>
      <c r="E739" s="24">
        <v>93.75</v>
      </c>
      <c r="F739" s="24">
        <v>93.75</v>
      </c>
      <c r="G739" s="24"/>
      <c r="H739" s="24"/>
      <c r="I739" s="24">
        <v>93.5</v>
      </c>
      <c r="J739" s="24"/>
      <c r="K739" s="24"/>
      <c r="L739" s="24"/>
      <c r="M739" s="24"/>
      <c r="N739" s="79">
        <f>VLOOKUP(A739,Platts!B:C,2,TRUE)</f>
        <v>91.75</v>
      </c>
      <c r="O739" s="76">
        <f t="shared" si="11"/>
        <v>1.0190735694822888</v>
      </c>
      <c r="P739" s="9"/>
      <c r="Q739" s="35"/>
    </row>
    <row r="740" spans="1:17" outlineLevel="1" x14ac:dyDescent="0.2">
      <c r="A740" s="22">
        <v>41793</v>
      </c>
      <c r="B740" s="24">
        <v>93.25</v>
      </c>
      <c r="C740" s="24">
        <v>93</v>
      </c>
      <c r="D740" s="24">
        <v>92.75</v>
      </c>
      <c r="E740" s="24">
        <v>93</v>
      </c>
      <c r="F740" s="24">
        <v>93</v>
      </c>
      <c r="G740" s="24"/>
      <c r="H740" s="24"/>
      <c r="I740" s="24">
        <v>93.75</v>
      </c>
      <c r="J740" s="24"/>
      <c r="K740" s="24"/>
      <c r="L740" s="24"/>
      <c r="M740" s="24"/>
      <c r="N740" s="79">
        <f>VLOOKUP(A740,Platts!B:C,2,TRUE)</f>
        <v>92.5</v>
      </c>
      <c r="O740" s="76">
        <f t="shared" si="11"/>
        <v>1.0027027027027027</v>
      </c>
      <c r="P740" s="9"/>
      <c r="Q740" s="35"/>
    </row>
    <row r="741" spans="1:17" outlineLevel="1" x14ac:dyDescent="0.2">
      <c r="A741" s="22">
        <v>41794</v>
      </c>
      <c r="B741" s="24">
        <v>95.75</v>
      </c>
      <c r="C741" s="24">
        <v>95.5</v>
      </c>
      <c r="D741" s="24">
        <v>95.25</v>
      </c>
      <c r="E741" s="24">
        <v>95.5</v>
      </c>
      <c r="F741" s="24">
        <v>95.25</v>
      </c>
      <c r="G741" s="24"/>
      <c r="H741" s="24"/>
      <c r="I741" s="24">
        <v>95.75</v>
      </c>
      <c r="J741" s="24"/>
      <c r="K741" s="24"/>
      <c r="L741" s="24"/>
      <c r="M741" s="24"/>
      <c r="N741" s="79">
        <f>VLOOKUP(A741,Platts!B:C,2,TRUE)</f>
        <v>95</v>
      </c>
      <c r="O741" s="76">
        <f t="shared" si="11"/>
        <v>1.0026315789473683</v>
      </c>
      <c r="P741" s="9"/>
      <c r="Q741" s="35"/>
    </row>
    <row r="742" spans="1:17" outlineLevel="1" x14ac:dyDescent="0.2">
      <c r="A742" s="22">
        <v>41795</v>
      </c>
      <c r="B742" s="24">
        <v>94.25</v>
      </c>
      <c r="C742" s="24">
        <v>94</v>
      </c>
      <c r="D742" s="24">
        <v>93.75</v>
      </c>
      <c r="E742" s="24">
        <v>94</v>
      </c>
      <c r="F742" s="24">
        <v>94</v>
      </c>
      <c r="G742" s="24"/>
      <c r="H742" s="24"/>
      <c r="I742" s="24">
        <v>94.75</v>
      </c>
      <c r="J742" s="24"/>
      <c r="K742" s="24"/>
      <c r="L742" s="24"/>
      <c r="M742" s="24"/>
      <c r="N742" s="79">
        <f>VLOOKUP(A742,Platts!B:C,2,TRUE)</f>
        <v>94.25</v>
      </c>
      <c r="O742" s="76">
        <f t="shared" si="11"/>
        <v>0.99469496021220161</v>
      </c>
      <c r="P742" s="9"/>
      <c r="Q742" s="35"/>
    </row>
    <row r="743" spans="1:17" outlineLevel="1" x14ac:dyDescent="0.2">
      <c r="A743" s="22">
        <v>41796</v>
      </c>
      <c r="B743" s="24">
        <v>95</v>
      </c>
      <c r="C743" s="24">
        <v>94.75</v>
      </c>
      <c r="D743" s="24">
        <v>94.5</v>
      </c>
      <c r="E743" s="24">
        <v>94.75</v>
      </c>
      <c r="F743" s="24">
        <v>94.75</v>
      </c>
      <c r="G743" s="24"/>
      <c r="H743" s="24"/>
      <c r="I743" s="24">
        <v>95.5</v>
      </c>
      <c r="J743" s="24"/>
      <c r="K743" s="24"/>
      <c r="L743" s="24"/>
      <c r="M743" s="24"/>
      <c r="N743" s="79">
        <f>VLOOKUP(A743,Platts!B:C,2,TRUE)</f>
        <v>94.75</v>
      </c>
      <c r="O743" s="76">
        <f t="shared" si="11"/>
        <v>0.99736147757255933</v>
      </c>
      <c r="P743" s="9"/>
      <c r="Q743" s="35"/>
    </row>
    <row r="744" spans="1:17" outlineLevel="1" x14ac:dyDescent="0.2">
      <c r="A744" s="22">
        <v>41799</v>
      </c>
      <c r="B744" s="24">
        <v>94.25</v>
      </c>
      <c r="C744" s="24">
        <v>94.25</v>
      </c>
      <c r="D744" s="24">
        <v>94.25</v>
      </c>
      <c r="E744" s="24">
        <v>94.25</v>
      </c>
      <c r="F744" s="24">
        <v>94.25</v>
      </c>
      <c r="G744" s="24"/>
      <c r="H744" s="24"/>
      <c r="I744" s="24">
        <v>95</v>
      </c>
      <c r="J744" s="24"/>
      <c r="K744" s="24"/>
      <c r="L744" s="24"/>
      <c r="M744" s="24"/>
      <c r="N744" s="79">
        <f>VLOOKUP(A744,Platts!B:C,2,TRUE)</f>
        <v>93.75</v>
      </c>
      <c r="O744" s="76">
        <f t="shared" si="11"/>
        <v>1.0053333333333334</v>
      </c>
      <c r="P744" s="9"/>
      <c r="Q744" s="35"/>
    </row>
    <row r="745" spans="1:17" outlineLevel="1" x14ac:dyDescent="0.2">
      <c r="A745" s="22">
        <v>41800</v>
      </c>
      <c r="B745" s="24">
        <v>93.5</v>
      </c>
      <c r="C745" s="24">
        <v>93.5</v>
      </c>
      <c r="D745" s="24">
        <v>93.5</v>
      </c>
      <c r="E745" s="24">
        <v>93.5</v>
      </c>
      <c r="F745" s="24">
        <v>93.75</v>
      </c>
      <c r="G745" s="24"/>
      <c r="H745" s="24"/>
      <c r="I745" s="24">
        <v>94</v>
      </c>
      <c r="J745" s="24"/>
      <c r="K745" s="24"/>
      <c r="L745" s="24"/>
      <c r="M745" s="24"/>
      <c r="N745" s="79">
        <f>VLOOKUP(A745,Platts!B:C,2,TRUE)</f>
        <v>93.25</v>
      </c>
      <c r="O745" s="76">
        <f t="shared" si="11"/>
        <v>1.0026809651474531</v>
      </c>
      <c r="P745" s="9"/>
      <c r="Q745" s="35"/>
    </row>
    <row r="746" spans="1:17" outlineLevel="1" x14ac:dyDescent="0.2">
      <c r="A746" s="22">
        <v>41801</v>
      </c>
      <c r="B746" s="24">
        <v>93</v>
      </c>
      <c r="C746" s="24">
        <v>93</v>
      </c>
      <c r="D746" s="24">
        <v>93</v>
      </c>
      <c r="E746" s="24">
        <v>93</v>
      </c>
      <c r="F746" s="24">
        <v>93.25</v>
      </c>
      <c r="G746" s="24"/>
      <c r="H746" s="24"/>
      <c r="I746" s="24">
        <v>94.25</v>
      </c>
      <c r="J746" s="24"/>
      <c r="K746" s="24"/>
      <c r="L746" s="24"/>
      <c r="M746" s="24"/>
      <c r="N746" s="79">
        <f>VLOOKUP(A746,Platts!B:C,2,TRUE)</f>
        <v>93.25</v>
      </c>
      <c r="O746" s="76">
        <f t="shared" si="11"/>
        <v>0.99731903485254692</v>
      </c>
      <c r="P746" s="9"/>
      <c r="Q746" s="35"/>
    </row>
    <row r="747" spans="1:17" outlineLevel="1" x14ac:dyDescent="0.2">
      <c r="A747" s="22">
        <v>41802</v>
      </c>
      <c r="B747" s="24">
        <v>91.5</v>
      </c>
      <c r="C747" s="24">
        <v>90.75</v>
      </c>
      <c r="D747" s="24">
        <v>90.75</v>
      </c>
      <c r="E747" s="24">
        <v>91</v>
      </c>
      <c r="F747" s="24">
        <v>91.25</v>
      </c>
      <c r="G747" s="24"/>
      <c r="H747" s="24"/>
      <c r="I747" s="24">
        <v>92.5</v>
      </c>
      <c r="J747" s="24"/>
      <c r="K747" s="24"/>
      <c r="L747" s="24"/>
      <c r="M747" s="24"/>
      <c r="N747" s="79">
        <f>VLOOKUP(A747,Platts!B:C,2,TRUE)</f>
        <v>90.75</v>
      </c>
      <c r="O747" s="76">
        <f t="shared" si="11"/>
        <v>1</v>
      </c>
      <c r="P747" s="9"/>
      <c r="Q747" s="35"/>
    </row>
    <row r="748" spans="1:17" outlineLevel="1" x14ac:dyDescent="0.2">
      <c r="A748" s="22">
        <v>41803</v>
      </c>
      <c r="B748" s="24">
        <v>90</v>
      </c>
      <c r="C748" s="24">
        <v>90</v>
      </c>
      <c r="D748" s="24">
        <v>90.25</v>
      </c>
      <c r="E748" s="24">
        <v>90</v>
      </c>
      <c r="F748" s="24">
        <v>90.25</v>
      </c>
      <c r="G748" s="24"/>
      <c r="H748" s="24"/>
      <c r="I748" s="24">
        <v>92</v>
      </c>
      <c r="J748" s="24"/>
      <c r="K748" s="24"/>
      <c r="L748" s="24"/>
      <c r="M748" s="24"/>
      <c r="N748" s="79">
        <f>VLOOKUP(A748,Platts!B:C,2,TRUE)</f>
        <v>90.75</v>
      </c>
      <c r="O748" s="76">
        <f t="shared" si="11"/>
        <v>0.99449035812672182</v>
      </c>
      <c r="P748" s="9"/>
      <c r="Q748" s="35"/>
    </row>
    <row r="749" spans="1:17" outlineLevel="1" x14ac:dyDescent="0.2">
      <c r="A749" s="22">
        <v>41806</v>
      </c>
      <c r="B749" s="24">
        <v>88.75</v>
      </c>
      <c r="C749" s="24">
        <v>89</v>
      </c>
      <c r="D749" s="24">
        <v>89</v>
      </c>
      <c r="E749" s="24">
        <v>89</v>
      </c>
      <c r="F749" s="24">
        <v>90.25</v>
      </c>
      <c r="G749" s="24"/>
      <c r="H749" s="24"/>
      <c r="I749" s="24">
        <v>92.25</v>
      </c>
      <c r="J749" s="24"/>
      <c r="K749" s="24"/>
      <c r="L749" s="24"/>
      <c r="M749" s="24"/>
      <c r="N749" s="79">
        <f>VLOOKUP(A749,Platts!B:C,2,TRUE)</f>
        <v>89</v>
      </c>
      <c r="O749" s="76">
        <f t="shared" si="11"/>
        <v>1</v>
      </c>
      <c r="P749" s="9"/>
      <c r="Q749" s="35"/>
    </row>
    <row r="750" spans="1:17" outlineLevel="1" x14ac:dyDescent="0.2">
      <c r="A750" s="22">
        <v>41807</v>
      </c>
      <c r="B750" s="24">
        <v>89.5</v>
      </c>
      <c r="C750" s="24">
        <v>89.5</v>
      </c>
      <c r="D750" s="24">
        <v>89.5</v>
      </c>
      <c r="E750" s="24">
        <v>89.5</v>
      </c>
      <c r="F750" s="24">
        <v>90.75</v>
      </c>
      <c r="G750" s="24"/>
      <c r="H750" s="24"/>
      <c r="I750" s="24">
        <v>93</v>
      </c>
      <c r="J750" s="24"/>
      <c r="K750" s="24"/>
      <c r="L750" s="24"/>
      <c r="M750" s="24"/>
      <c r="N750" s="79">
        <f>VLOOKUP(A750,Platts!B:C,2,TRUE)</f>
        <v>89.5</v>
      </c>
      <c r="O750" s="76">
        <f t="shared" si="11"/>
        <v>1</v>
      </c>
      <c r="P750" s="9"/>
      <c r="Q750" s="35"/>
    </row>
    <row r="751" spans="1:17" outlineLevel="1" x14ac:dyDescent="0.2">
      <c r="A751" s="22">
        <v>41808</v>
      </c>
      <c r="B751" s="24">
        <v>89.25</v>
      </c>
      <c r="C751" s="24">
        <v>89.25</v>
      </c>
      <c r="D751" s="24">
        <v>89.75</v>
      </c>
      <c r="E751" s="24">
        <v>89.5</v>
      </c>
      <c r="F751" s="24">
        <v>90.75</v>
      </c>
      <c r="G751" s="24"/>
      <c r="H751" s="24"/>
      <c r="I751" s="24">
        <v>92.75</v>
      </c>
      <c r="J751" s="24"/>
      <c r="K751" s="24"/>
      <c r="L751" s="24"/>
      <c r="M751" s="24"/>
      <c r="N751" s="79">
        <f>VLOOKUP(A751,Platts!B:C,2,TRUE)</f>
        <v>91</v>
      </c>
      <c r="O751" s="76">
        <f t="shared" si="11"/>
        <v>0.98626373626373631</v>
      </c>
      <c r="P751" s="9"/>
      <c r="Q751" s="35"/>
    </row>
    <row r="752" spans="1:17" outlineLevel="1" x14ac:dyDescent="0.2">
      <c r="A752" s="22">
        <v>41809</v>
      </c>
      <c r="B752" s="24">
        <v>90.25</v>
      </c>
      <c r="C752" s="24">
        <v>90.25</v>
      </c>
      <c r="D752" s="24">
        <v>90.75</v>
      </c>
      <c r="E752" s="24">
        <v>90.5</v>
      </c>
      <c r="F752" s="24">
        <v>91.75</v>
      </c>
      <c r="G752" s="24"/>
      <c r="H752" s="24"/>
      <c r="I752" s="24">
        <v>93.75</v>
      </c>
      <c r="J752" s="24"/>
      <c r="K752" s="24"/>
      <c r="L752" s="24"/>
      <c r="M752" s="24"/>
      <c r="N752" s="79">
        <f>VLOOKUP(A752,Platts!B:C,2,TRUE)</f>
        <v>91.25</v>
      </c>
      <c r="O752" s="76">
        <f t="shared" si="11"/>
        <v>0.9945205479452055</v>
      </c>
      <c r="P752" s="9"/>
      <c r="Q752" s="35"/>
    </row>
    <row r="753" spans="1:17" outlineLevel="1" x14ac:dyDescent="0.2">
      <c r="A753" s="22">
        <v>41810</v>
      </c>
      <c r="B753" s="24">
        <v>93</v>
      </c>
      <c r="C753" s="24">
        <v>93</v>
      </c>
      <c r="D753" s="24">
        <v>93</v>
      </c>
      <c r="E753" s="24">
        <v>93</v>
      </c>
      <c r="F753" s="24">
        <v>93.5</v>
      </c>
      <c r="G753" s="24"/>
      <c r="H753" s="24"/>
      <c r="I753" s="24">
        <v>94.75</v>
      </c>
      <c r="J753" s="24"/>
      <c r="K753" s="24"/>
      <c r="L753" s="24"/>
      <c r="M753" s="24"/>
      <c r="N753" s="79">
        <f>VLOOKUP(A753,Platts!B:C,2,TRUE)</f>
        <v>91.75</v>
      </c>
      <c r="O753" s="76">
        <f t="shared" si="11"/>
        <v>1.013623978201635</v>
      </c>
      <c r="P753" s="9"/>
      <c r="Q753" s="35"/>
    </row>
    <row r="754" spans="1:17" outlineLevel="1" x14ac:dyDescent="0.2">
      <c r="A754" s="22">
        <v>41813</v>
      </c>
      <c r="B754" s="24">
        <v>94</v>
      </c>
      <c r="C754" s="24">
        <v>94</v>
      </c>
      <c r="D754" s="24">
        <v>94</v>
      </c>
      <c r="E754" s="24">
        <v>94</v>
      </c>
      <c r="F754" s="24">
        <v>94.5</v>
      </c>
      <c r="G754" s="24"/>
      <c r="H754" s="24"/>
      <c r="I754" s="24">
        <v>95.25</v>
      </c>
      <c r="J754" s="24"/>
      <c r="K754" s="24"/>
      <c r="L754" s="24"/>
      <c r="M754" s="24"/>
      <c r="N754" s="79">
        <f>VLOOKUP(A754,Platts!B:C,2,TRUE)</f>
        <v>93.5</v>
      </c>
      <c r="O754" s="76">
        <f t="shared" si="11"/>
        <v>1.0053475935828877</v>
      </c>
      <c r="P754" s="9"/>
      <c r="Q754" s="35"/>
    </row>
    <row r="755" spans="1:17" outlineLevel="1" x14ac:dyDescent="0.2">
      <c r="A755" s="22">
        <v>41814</v>
      </c>
      <c r="B755" s="24">
        <v>94.5</v>
      </c>
      <c r="C755" s="24">
        <v>94.25</v>
      </c>
      <c r="D755" s="24">
        <v>94.25</v>
      </c>
      <c r="E755" s="24">
        <v>94.25</v>
      </c>
      <c r="F755" s="24">
        <v>94.5</v>
      </c>
      <c r="G755" s="24"/>
      <c r="H755" s="24"/>
      <c r="I755" s="24">
        <v>94.75</v>
      </c>
      <c r="J755" s="24"/>
      <c r="K755" s="24"/>
      <c r="L755" s="24"/>
      <c r="M755" s="24"/>
      <c r="N755" s="79">
        <f>VLOOKUP(A755,Platts!B:C,2,TRUE)</f>
        <v>93.25</v>
      </c>
      <c r="O755" s="76">
        <f t="shared" si="11"/>
        <v>1.0107238605898123</v>
      </c>
      <c r="P755" s="9"/>
      <c r="Q755" s="35"/>
    </row>
    <row r="756" spans="1:17" outlineLevel="1" x14ac:dyDescent="0.2">
      <c r="A756" s="22">
        <v>41815</v>
      </c>
      <c r="B756" s="24">
        <v>96</v>
      </c>
      <c r="C756" s="24">
        <v>95.5</v>
      </c>
      <c r="D756" s="24">
        <v>95.25</v>
      </c>
      <c r="E756" s="24">
        <v>95.5</v>
      </c>
      <c r="F756" s="24">
        <v>95.75</v>
      </c>
      <c r="G756" s="24"/>
      <c r="H756" s="24"/>
      <c r="I756" s="24">
        <v>96</v>
      </c>
      <c r="J756" s="24"/>
      <c r="K756" s="24"/>
      <c r="L756" s="24"/>
      <c r="M756" s="24"/>
      <c r="N756" s="79">
        <f>VLOOKUP(A756,Platts!B:C,2,TRUE)</f>
        <v>93.75</v>
      </c>
      <c r="O756" s="76">
        <f t="shared" si="11"/>
        <v>1.016</v>
      </c>
      <c r="P756" s="9"/>
      <c r="Q756" s="35"/>
    </row>
    <row r="757" spans="1:17" outlineLevel="1" x14ac:dyDescent="0.2">
      <c r="A757" s="22">
        <v>41816</v>
      </c>
      <c r="B757" s="24">
        <v>97.5</v>
      </c>
      <c r="C757" s="24">
        <v>97.5</v>
      </c>
      <c r="D757" s="24">
        <v>97.5</v>
      </c>
      <c r="E757" s="24">
        <v>97.5</v>
      </c>
      <c r="F757" s="24">
        <v>97.25</v>
      </c>
      <c r="G757" s="24"/>
      <c r="H757" s="24"/>
      <c r="I757" s="24">
        <v>97.25</v>
      </c>
      <c r="J757" s="24"/>
      <c r="K757" s="24"/>
      <c r="L757" s="24"/>
      <c r="M757" s="24"/>
      <c r="N757" s="79">
        <f>VLOOKUP(A757,Platts!B:C,2,TRUE)</f>
        <v>95.75</v>
      </c>
      <c r="O757" s="76">
        <f t="shared" si="11"/>
        <v>1.0182767624020888</v>
      </c>
      <c r="P757" s="9"/>
      <c r="Q757" s="35"/>
    </row>
    <row r="758" spans="1:17" outlineLevel="1" x14ac:dyDescent="0.2">
      <c r="A758" s="22">
        <v>41817</v>
      </c>
      <c r="B758" s="24">
        <v>95.75</v>
      </c>
      <c r="C758" s="24">
        <v>95.75</v>
      </c>
      <c r="D758" s="24">
        <v>95.5</v>
      </c>
      <c r="E758" s="24">
        <v>95.75</v>
      </c>
      <c r="F758" s="24">
        <v>95.5</v>
      </c>
      <c r="G758" s="24"/>
      <c r="H758" s="24"/>
      <c r="I758" s="24">
        <v>95.5</v>
      </c>
      <c r="J758" s="24"/>
      <c r="K758" s="24"/>
      <c r="L758" s="24"/>
      <c r="M758" s="24"/>
      <c r="N758" s="79">
        <f>VLOOKUP(A758,Platts!B:C,2,TRUE)</f>
        <v>94</v>
      </c>
      <c r="O758" s="76">
        <f t="shared" si="11"/>
        <v>1.0159574468085106</v>
      </c>
      <c r="P758" s="9"/>
      <c r="Q758" s="35"/>
    </row>
    <row r="759" spans="1:17" outlineLevel="1" x14ac:dyDescent="0.2">
      <c r="A759" s="22">
        <v>41820</v>
      </c>
      <c r="B759" s="24">
        <v>94</v>
      </c>
      <c r="C759" s="24">
        <v>94</v>
      </c>
      <c r="D759" s="24">
        <v>94.25</v>
      </c>
      <c r="E759" s="24">
        <v>94</v>
      </c>
      <c r="F759" s="24">
        <v>94.25</v>
      </c>
      <c r="G759" s="24"/>
      <c r="H759" s="24"/>
      <c r="I759" s="24">
        <v>94.5</v>
      </c>
      <c r="J759" s="24"/>
      <c r="K759" s="24"/>
      <c r="L759" s="24"/>
      <c r="M759" s="24"/>
      <c r="N759" s="79">
        <f>VLOOKUP(A759,Platts!B:C,2,TRUE)</f>
        <v>93.25</v>
      </c>
      <c r="O759" s="76">
        <f t="shared" si="11"/>
        <v>1.0107238605898123</v>
      </c>
      <c r="P759" s="9"/>
      <c r="Q759" s="35"/>
    </row>
    <row r="760" spans="1:17" outlineLevel="1" x14ac:dyDescent="0.2">
      <c r="A760" s="22">
        <v>41821</v>
      </c>
      <c r="B760" s="24">
        <v>95.25</v>
      </c>
      <c r="C760" s="24">
        <v>95.25</v>
      </c>
      <c r="D760" s="24">
        <v>95.25</v>
      </c>
      <c r="E760" s="24">
        <v>95.25</v>
      </c>
      <c r="F760" s="24">
        <v>95.5</v>
      </c>
      <c r="G760" s="24"/>
      <c r="H760" s="24"/>
      <c r="I760" s="24">
        <v>95.5</v>
      </c>
      <c r="J760" s="24"/>
      <c r="K760" s="24"/>
      <c r="L760" s="24"/>
      <c r="M760" s="24"/>
      <c r="N760" s="79">
        <f>VLOOKUP(A760,Platts!B:C,2,TRUE)</f>
        <v>94</v>
      </c>
      <c r="O760" s="76">
        <f t="shared" si="11"/>
        <v>1.0132978723404256</v>
      </c>
      <c r="P760" s="9"/>
      <c r="Q760" s="35"/>
    </row>
    <row r="761" spans="1:17" outlineLevel="1" x14ac:dyDescent="0.2">
      <c r="A761" s="22">
        <v>41822</v>
      </c>
      <c r="B761" s="24">
        <v>97</v>
      </c>
      <c r="C761" s="24">
        <v>97</v>
      </c>
      <c r="D761" s="24">
        <v>97</v>
      </c>
      <c r="E761" s="24">
        <v>97</v>
      </c>
      <c r="F761" s="24">
        <v>96.75</v>
      </c>
      <c r="G761" s="24"/>
      <c r="H761" s="24"/>
      <c r="I761" s="24">
        <v>96.75</v>
      </c>
      <c r="J761" s="24"/>
      <c r="K761" s="24"/>
      <c r="L761" s="24"/>
      <c r="M761" s="24"/>
      <c r="N761" s="79">
        <f>VLOOKUP(A761,Platts!B:C,2,TRUE)</f>
        <v>95.75</v>
      </c>
      <c r="O761" s="76">
        <f t="shared" si="11"/>
        <v>1.0130548302872062</v>
      </c>
      <c r="P761" s="9"/>
      <c r="Q761" s="35"/>
    </row>
    <row r="762" spans="1:17" outlineLevel="1" x14ac:dyDescent="0.2">
      <c r="A762" s="22">
        <v>41823</v>
      </c>
      <c r="B762" s="24">
        <v>97.25</v>
      </c>
      <c r="C762" s="24">
        <v>97.25</v>
      </c>
      <c r="D762" s="24">
        <v>97.25</v>
      </c>
      <c r="E762" s="24">
        <v>97</v>
      </c>
      <c r="F762" s="24">
        <v>97</v>
      </c>
      <c r="G762" s="24"/>
      <c r="H762" s="24"/>
      <c r="I762" s="24">
        <v>96.5</v>
      </c>
      <c r="J762" s="24"/>
      <c r="K762" s="24"/>
      <c r="L762" s="24"/>
      <c r="M762" s="24"/>
      <c r="N762" s="79">
        <f>VLOOKUP(A762,Platts!B:C,2,TRUE)</f>
        <v>96.5</v>
      </c>
      <c r="O762" s="76">
        <f t="shared" si="11"/>
        <v>1.0077720207253886</v>
      </c>
      <c r="P762" s="9"/>
      <c r="Q762" s="35"/>
    </row>
    <row r="763" spans="1:17" outlineLevel="1" x14ac:dyDescent="0.2">
      <c r="A763" s="22">
        <v>41824</v>
      </c>
      <c r="B763" s="24">
        <v>96.25</v>
      </c>
      <c r="C763" s="24">
        <v>96</v>
      </c>
      <c r="D763" s="24">
        <v>96</v>
      </c>
      <c r="E763" s="24">
        <v>96</v>
      </c>
      <c r="F763" s="24">
        <v>95.75</v>
      </c>
      <c r="G763" s="24"/>
      <c r="H763" s="24"/>
      <c r="I763" s="24">
        <v>95.75</v>
      </c>
      <c r="J763" s="24"/>
      <c r="K763" s="24"/>
      <c r="L763" s="24"/>
      <c r="M763" s="24"/>
      <c r="N763" s="79">
        <f>VLOOKUP(A763,Platts!B:C,2,TRUE)</f>
        <v>96</v>
      </c>
      <c r="O763" s="76">
        <f t="shared" si="11"/>
        <v>1</v>
      </c>
      <c r="P763" s="9"/>
      <c r="Q763" s="35"/>
    </row>
    <row r="764" spans="1:17" outlineLevel="1" x14ac:dyDescent="0.2">
      <c r="A764" s="22">
        <v>41827</v>
      </c>
      <c r="B764" s="24">
        <v>95.5</v>
      </c>
      <c r="C764" s="24">
        <v>95.5</v>
      </c>
      <c r="D764" s="24">
        <v>95.5</v>
      </c>
      <c r="E764" s="24">
        <v>95.5</v>
      </c>
      <c r="F764" s="24">
        <v>95.5</v>
      </c>
      <c r="G764" s="24"/>
      <c r="H764" s="24"/>
      <c r="I764" s="24">
        <v>95</v>
      </c>
      <c r="J764" s="24"/>
      <c r="K764" s="24"/>
      <c r="L764" s="24"/>
      <c r="M764" s="24"/>
      <c r="N764" s="79">
        <f>VLOOKUP(A764,Platts!B:C,2,TRUE)</f>
        <v>95.25</v>
      </c>
      <c r="O764" s="76">
        <f t="shared" si="11"/>
        <v>1.0026246719160106</v>
      </c>
      <c r="P764" s="9"/>
      <c r="Q764" s="35"/>
    </row>
    <row r="765" spans="1:17" outlineLevel="1" x14ac:dyDescent="0.2">
      <c r="A765" s="22">
        <v>41828</v>
      </c>
      <c r="B765" s="24">
        <v>96.75</v>
      </c>
      <c r="C765" s="24">
        <v>96.75</v>
      </c>
      <c r="D765" s="24">
        <v>96.5</v>
      </c>
      <c r="E765" s="24">
        <v>96.5</v>
      </c>
      <c r="F765" s="24">
        <v>96.5</v>
      </c>
      <c r="G765" s="24"/>
      <c r="H765" s="24"/>
      <c r="I765" s="24">
        <v>95.75</v>
      </c>
      <c r="J765" s="24"/>
      <c r="K765" s="24"/>
      <c r="L765" s="24"/>
      <c r="M765" s="24"/>
      <c r="N765" s="79">
        <f>VLOOKUP(A765,Platts!B:C,2,TRUE)</f>
        <v>96</v>
      </c>
      <c r="O765" s="76">
        <f t="shared" si="11"/>
        <v>1.0052083333333333</v>
      </c>
      <c r="P765" s="9"/>
      <c r="Q765" s="35"/>
    </row>
    <row r="766" spans="1:17" outlineLevel="1" x14ac:dyDescent="0.2">
      <c r="A766" s="22">
        <v>41829</v>
      </c>
      <c r="B766" s="24">
        <v>96</v>
      </c>
      <c r="C766" s="24">
        <v>96</v>
      </c>
      <c r="D766" s="24">
        <v>95.75</v>
      </c>
      <c r="E766" s="24">
        <v>95.75</v>
      </c>
      <c r="F766" s="24">
        <v>95.75</v>
      </c>
      <c r="G766" s="24"/>
      <c r="H766" s="24"/>
      <c r="I766" s="24">
        <v>95</v>
      </c>
      <c r="J766" s="24"/>
      <c r="K766" s="24"/>
      <c r="L766" s="24"/>
      <c r="M766" s="24"/>
      <c r="N766" s="79">
        <f>VLOOKUP(A766,Platts!B:C,2,TRUE)</f>
        <v>96</v>
      </c>
      <c r="O766" s="76">
        <f t="shared" si="11"/>
        <v>0.99739583333333337</v>
      </c>
      <c r="P766" s="9"/>
      <c r="Q766" s="35"/>
    </row>
    <row r="767" spans="1:17" outlineLevel="1" x14ac:dyDescent="0.2">
      <c r="A767" s="22">
        <v>41830</v>
      </c>
      <c r="B767" s="24">
        <v>96.75</v>
      </c>
      <c r="C767" s="24">
        <v>96.75</v>
      </c>
      <c r="D767" s="24">
        <v>96.75</v>
      </c>
      <c r="E767" s="24">
        <v>95.75</v>
      </c>
      <c r="F767" s="24">
        <v>96.75</v>
      </c>
      <c r="G767" s="24"/>
      <c r="H767" s="24"/>
      <c r="I767" s="24">
        <v>95.5</v>
      </c>
      <c r="J767" s="24"/>
      <c r="K767" s="24"/>
      <c r="L767" s="24"/>
      <c r="M767" s="24"/>
      <c r="N767" s="79">
        <f>VLOOKUP(A767,Platts!B:C,2,TRUE)</f>
        <v>96.25</v>
      </c>
      <c r="O767" s="76">
        <f t="shared" si="11"/>
        <v>1.0051948051948052</v>
      </c>
      <c r="P767" s="9"/>
      <c r="Q767" s="35"/>
    </row>
    <row r="768" spans="1:17" outlineLevel="1" x14ac:dyDescent="0.2">
      <c r="A768" s="22">
        <v>41831</v>
      </c>
      <c r="B768" s="24">
        <v>97</v>
      </c>
      <c r="C768" s="24">
        <v>97</v>
      </c>
      <c r="D768" s="24">
        <v>97</v>
      </c>
      <c r="E768" s="24">
        <v>97</v>
      </c>
      <c r="F768" s="24">
        <v>96.75</v>
      </c>
      <c r="G768" s="24"/>
      <c r="H768" s="24"/>
      <c r="I768" s="24">
        <v>95.5</v>
      </c>
      <c r="J768" s="24"/>
      <c r="K768" s="24"/>
      <c r="L768" s="24"/>
      <c r="M768" s="24"/>
      <c r="N768" s="79">
        <f>VLOOKUP(A768,Platts!B:C,2,TRUE)</f>
        <v>97</v>
      </c>
      <c r="O768" s="76">
        <f t="shared" si="11"/>
        <v>1</v>
      </c>
      <c r="P768" s="9"/>
      <c r="Q768" s="35"/>
    </row>
    <row r="769" spans="1:17" outlineLevel="1" x14ac:dyDescent="0.2">
      <c r="A769" s="22">
        <v>41834</v>
      </c>
      <c r="B769" s="24">
        <v>98.25</v>
      </c>
      <c r="C769" s="24">
        <v>98.25</v>
      </c>
      <c r="D769" s="24">
        <v>98.25</v>
      </c>
      <c r="E769" s="24">
        <v>98.25</v>
      </c>
      <c r="F769" s="24">
        <v>97.75</v>
      </c>
      <c r="G769" s="24"/>
      <c r="H769" s="24"/>
      <c r="I769" s="24">
        <v>96.25</v>
      </c>
      <c r="J769" s="24"/>
      <c r="K769" s="24"/>
      <c r="L769" s="24"/>
      <c r="M769" s="24"/>
      <c r="N769" s="79">
        <f>VLOOKUP(A769,Platts!B:C,2,TRUE)</f>
        <v>97.75</v>
      </c>
      <c r="O769" s="76">
        <f t="shared" si="11"/>
        <v>1.0051150895140666</v>
      </c>
      <c r="P769" s="9"/>
      <c r="Q769" s="35"/>
    </row>
    <row r="770" spans="1:17" outlineLevel="1" x14ac:dyDescent="0.2">
      <c r="A770" s="22">
        <v>41835</v>
      </c>
      <c r="B770" s="24">
        <v>98.75</v>
      </c>
      <c r="C770" s="24">
        <v>98.75</v>
      </c>
      <c r="D770" s="24">
        <v>98.75</v>
      </c>
      <c r="E770" s="24">
        <v>98.75</v>
      </c>
      <c r="F770" s="24">
        <v>98.25</v>
      </c>
      <c r="G770" s="24"/>
      <c r="H770" s="24"/>
      <c r="I770" s="24">
        <v>96.75</v>
      </c>
      <c r="J770" s="24"/>
      <c r="K770" s="24"/>
      <c r="L770" s="24"/>
      <c r="M770" s="24"/>
      <c r="N770" s="79">
        <f>VLOOKUP(A770,Platts!B:C,2,TRUE)</f>
        <v>98</v>
      </c>
      <c r="O770" s="76">
        <f t="shared" ref="O770:O833" si="12">+D770/N770</f>
        <v>1.0076530612244898</v>
      </c>
      <c r="P770" s="9"/>
      <c r="Q770" s="35"/>
    </row>
    <row r="771" spans="1:17" outlineLevel="1" x14ac:dyDescent="0.2">
      <c r="A771" s="22">
        <v>41836</v>
      </c>
      <c r="B771" s="24">
        <v>98.25</v>
      </c>
      <c r="C771" s="24">
        <v>98.25</v>
      </c>
      <c r="D771" s="24">
        <v>98.25</v>
      </c>
      <c r="E771" s="24">
        <v>98.25</v>
      </c>
      <c r="F771" s="24">
        <v>97.75</v>
      </c>
      <c r="G771" s="24"/>
      <c r="H771" s="24"/>
      <c r="I771" s="24">
        <v>96.25</v>
      </c>
      <c r="J771" s="24"/>
      <c r="K771" s="24"/>
      <c r="L771" s="24"/>
      <c r="M771" s="24"/>
      <c r="N771" s="79">
        <f>VLOOKUP(A771,Platts!B:C,2,TRUE)</f>
        <v>98.25</v>
      </c>
      <c r="O771" s="76">
        <f t="shared" si="12"/>
        <v>1</v>
      </c>
      <c r="P771" s="9"/>
      <c r="Q771" s="35"/>
    </row>
    <row r="772" spans="1:17" ht="12" customHeight="1" outlineLevel="1" x14ac:dyDescent="0.2">
      <c r="A772" s="22">
        <v>41837</v>
      </c>
      <c r="B772" s="24">
        <v>97.25</v>
      </c>
      <c r="C772" s="24">
        <v>97.25</v>
      </c>
      <c r="D772" s="24">
        <v>97.25</v>
      </c>
      <c r="E772" s="24">
        <v>97</v>
      </c>
      <c r="F772" s="24">
        <v>96.75</v>
      </c>
      <c r="G772" s="24"/>
      <c r="H772" s="24"/>
      <c r="I772" s="24">
        <v>95.75</v>
      </c>
      <c r="J772" s="24"/>
      <c r="K772" s="24"/>
      <c r="L772" s="24"/>
      <c r="M772" s="24"/>
      <c r="N772" s="79">
        <f>VLOOKUP(A772,Platts!B:C,2,TRUE)</f>
        <v>96.25</v>
      </c>
      <c r="O772" s="76">
        <f t="shared" si="12"/>
        <v>1.0103896103896104</v>
      </c>
      <c r="P772" s="9"/>
      <c r="Q772" s="35"/>
    </row>
    <row r="773" spans="1:17" outlineLevel="1" x14ac:dyDescent="0.2">
      <c r="A773" s="22">
        <v>41838</v>
      </c>
      <c r="B773" s="24">
        <v>95.75</v>
      </c>
      <c r="C773" s="24">
        <v>95.5</v>
      </c>
      <c r="D773" s="24">
        <v>95.5</v>
      </c>
      <c r="E773" s="24">
        <v>95.5</v>
      </c>
      <c r="F773" s="24">
        <v>95.25</v>
      </c>
      <c r="G773" s="24"/>
      <c r="H773" s="24"/>
      <c r="I773" s="24">
        <v>94.75</v>
      </c>
      <c r="J773" s="24"/>
      <c r="K773" s="24"/>
      <c r="L773" s="24"/>
      <c r="M773" s="24"/>
      <c r="N773" s="79">
        <f>VLOOKUP(A773,Platts!B:C,2,TRUE)</f>
        <v>95.75</v>
      </c>
      <c r="O773" s="76">
        <f t="shared" si="12"/>
        <v>0.99738903394255873</v>
      </c>
      <c r="P773" s="9"/>
      <c r="Q773" s="35"/>
    </row>
    <row r="774" spans="1:17" outlineLevel="1" x14ac:dyDescent="0.2">
      <c r="A774" s="22">
        <v>41841</v>
      </c>
      <c r="B774" s="24">
        <v>95.25</v>
      </c>
      <c r="C774" s="24">
        <v>95</v>
      </c>
      <c r="D774" s="24">
        <v>94.75</v>
      </c>
      <c r="E774" s="24">
        <v>94.75</v>
      </c>
      <c r="F774" s="24">
        <v>94.5</v>
      </c>
      <c r="G774" s="24"/>
      <c r="H774" s="24"/>
      <c r="I774" s="24">
        <v>94.25</v>
      </c>
      <c r="J774" s="24"/>
      <c r="K774" s="24"/>
      <c r="L774" s="24"/>
      <c r="M774" s="24"/>
      <c r="N774" s="79">
        <f>VLOOKUP(A774,Platts!B:C,2,TRUE)</f>
        <v>95</v>
      </c>
      <c r="O774" s="76">
        <f t="shared" si="12"/>
        <v>0.99736842105263157</v>
      </c>
      <c r="P774" s="9"/>
      <c r="Q774" s="35"/>
    </row>
    <row r="775" spans="1:17" outlineLevel="1" x14ac:dyDescent="0.2">
      <c r="A775" s="22">
        <v>41842</v>
      </c>
      <c r="B775" s="24">
        <v>95</v>
      </c>
      <c r="C775" s="24">
        <v>94.75</v>
      </c>
      <c r="D775" s="24">
        <v>94.5</v>
      </c>
      <c r="E775" s="24">
        <v>94.75</v>
      </c>
      <c r="F775" s="24">
        <v>94.75</v>
      </c>
      <c r="G775" s="24"/>
      <c r="H775" s="24"/>
      <c r="I775" s="24">
        <v>94.5</v>
      </c>
      <c r="J775" s="24"/>
      <c r="K775" s="24"/>
      <c r="L775" s="24"/>
      <c r="M775" s="24"/>
      <c r="N775" s="79">
        <f>VLOOKUP(A775,Platts!B:C,2,TRUE)</f>
        <v>95</v>
      </c>
      <c r="O775" s="76">
        <f t="shared" si="12"/>
        <v>0.99473684210526314</v>
      </c>
      <c r="P775" s="9"/>
      <c r="Q775" s="35"/>
    </row>
    <row r="776" spans="1:17" outlineLevel="1" x14ac:dyDescent="0.2">
      <c r="A776" s="22">
        <v>41843</v>
      </c>
      <c r="B776" s="24">
        <v>93.5</v>
      </c>
      <c r="C776" s="24">
        <v>93.25</v>
      </c>
      <c r="D776" s="24">
        <v>93</v>
      </c>
      <c r="E776" s="24">
        <v>93.5</v>
      </c>
      <c r="F776" s="24">
        <v>93.5</v>
      </c>
      <c r="G776" s="24"/>
      <c r="H776" s="24"/>
      <c r="I776" s="24">
        <v>93.25</v>
      </c>
      <c r="J776" s="24"/>
      <c r="K776" s="24"/>
      <c r="L776" s="24"/>
      <c r="M776" s="24"/>
      <c r="N776" s="79">
        <f>VLOOKUP(A776,Platts!B:C,2,TRUE)</f>
        <v>94</v>
      </c>
      <c r="O776" s="76">
        <f t="shared" si="12"/>
        <v>0.98936170212765961</v>
      </c>
      <c r="P776" s="9"/>
      <c r="Q776" s="35"/>
    </row>
    <row r="777" spans="1:17" outlineLevel="1" x14ac:dyDescent="0.2">
      <c r="A777" s="22">
        <v>41844</v>
      </c>
      <c r="B777" s="24">
        <v>93.5</v>
      </c>
      <c r="C777" s="24">
        <v>93.25</v>
      </c>
      <c r="D777" s="24">
        <v>93</v>
      </c>
      <c r="E777" s="24">
        <v>93.5</v>
      </c>
      <c r="F777" s="24">
        <v>93</v>
      </c>
      <c r="G777" s="24"/>
      <c r="H777" s="24"/>
      <c r="I777" s="24">
        <v>92.75</v>
      </c>
      <c r="J777" s="24"/>
      <c r="K777" s="24"/>
      <c r="L777" s="24"/>
      <c r="M777" s="24"/>
      <c r="N777" s="79">
        <f>VLOOKUP(A777,Platts!B:C,2,TRUE)</f>
        <v>93</v>
      </c>
      <c r="O777" s="76">
        <f t="shared" si="12"/>
        <v>1</v>
      </c>
      <c r="P777" s="9"/>
      <c r="Q777" s="35"/>
    </row>
    <row r="778" spans="1:17" outlineLevel="1" x14ac:dyDescent="0.2">
      <c r="A778" s="22">
        <v>41845</v>
      </c>
      <c r="B778" s="24">
        <v>94.5</v>
      </c>
      <c r="C778" s="24">
        <v>94.5</v>
      </c>
      <c r="D778" s="24">
        <v>94.25</v>
      </c>
      <c r="E778" s="24">
        <v>94.25</v>
      </c>
      <c r="F778" s="24">
        <v>94.25</v>
      </c>
      <c r="G778" s="24"/>
      <c r="H778" s="24"/>
      <c r="I778" s="24">
        <v>94</v>
      </c>
      <c r="J778" s="24"/>
      <c r="K778" s="24"/>
      <c r="L778" s="24"/>
      <c r="M778" s="24"/>
      <c r="N778" s="79">
        <f>VLOOKUP(A778,Platts!B:C,2,TRUE)</f>
        <v>94</v>
      </c>
      <c r="O778" s="76">
        <f t="shared" si="12"/>
        <v>1.0026595744680851</v>
      </c>
      <c r="P778" s="9"/>
      <c r="Q778" s="35"/>
    </row>
    <row r="779" spans="1:17" outlineLevel="1" x14ac:dyDescent="0.2">
      <c r="A779" s="22">
        <v>41848</v>
      </c>
      <c r="B779" s="24">
        <v>94.5</v>
      </c>
      <c r="C779" s="24">
        <v>94.5</v>
      </c>
      <c r="D779" s="24">
        <v>94.25</v>
      </c>
      <c r="E779" s="24">
        <v>94.25</v>
      </c>
      <c r="F779" s="24">
        <v>94.25</v>
      </c>
      <c r="G779" s="24"/>
      <c r="H779" s="24"/>
      <c r="I779" s="24">
        <v>94</v>
      </c>
      <c r="J779" s="24"/>
      <c r="K779" s="24"/>
      <c r="L779" s="24"/>
      <c r="M779" s="24"/>
      <c r="N779" s="79">
        <f>VLOOKUP(A779,Platts!B:C,2,TRUE)</f>
        <v>94</v>
      </c>
      <c r="O779" s="76">
        <f t="shared" si="12"/>
        <v>1.0026595744680851</v>
      </c>
      <c r="P779" s="9"/>
      <c r="Q779" s="35"/>
    </row>
    <row r="780" spans="1:17" outlineLevel="1" x14ac:dyDescent="0.2">
      <c r="A780" s="22">
        <v>41849</v>
      </c>
      <c r="B780" s="24">
        <v>96.5</v>
      </c>
      <c r="C780" s="24">
        <v>96.25</v>
      </c>
      <c r="D780" s="24">
        <v>96.25</v>
      </c>
      <c r="E780" s="24">
        <v>96</v>
      </c>
      <c r="F780" s="24">
        <v>95.75</v>
      </c>
      <c r="G780" s="24"/>
      <c r="H780" s="24"/>
      <c r="I780" s="24">
        <v>95.5</v>
      </c>
      <c r="J780" s="24"/>
      <c r="K780" s="24"/>
      <c r="L780" s="24"/>
      <c r="M780" s="24"/>
      <c r="N780" s="79">
        <f>VLOOKUP(A780,Platts!B:C,2,TRUE)</f>
        <v>95.5</v>
      </c>
      <c r="O780" s="76">
        <f t="shared" si="12"/>
        <v>1.0078534031413613</v>
      </c>
      <c r="P780" s="9"/>
      <c r="Q780" s="35"/>
    </row>
    <row r="781" spans="1:17" outlineLevel="1" x14ac:dyDescent="0.2">
      <c r="A781" s="22">
        <v>41850</v>
      </c>
      <c r="B781" s="24">
        <v>95.5</v>
      </c>
      <c r="C781" s="24">
        <v>95.25</v>
      </c>
      <c r="D781" s="24">
        <v>95.25</v>
      </c>
      <c r="E781" s="24">
        <v>95</v>
      </c>
      <c r="F781" s="24">
        <v>94.75</v>
      </c>
      <c r="G781" s="24"/>
      <c r="H781" s="24"/>
      <c r="I781" s="24">
        <v>94.5</v>
      </c>
      <c r="J781" s="24"/>
      <c r="K781" s="24"/>
      <c r="L781" s="24"/>
      <c r="M781" s="24"/>
      <c r="N781" s="79">
        <f>VLOOKUP(A781,Platts!B:C,2,TRUE)</f>
        <v>95.5</v>
      </c>
      <c r="O781" s="76">
        <f t="shared" si="12"/>
        <v>0.99738219895287961</v>
      </c>
      <c r="P781" s="9"/>
      <c r="Q781" s="35"/>
    </row>
    <row r="782" spans="1:17" outlineLevel="1" x14ac:dyDescent="0.2">
      <c r="A782" s="22">
        <v>41851</v>
      </c>
      <c r="B782" s="24">
        <v>96.25</v>
      </c>
      <c r="C782" s="24">
        <v>96</v>
      </c>
      <c r="D782" s="24">
        <v>96</v>
      </c>
      <c r="E782" s="24">
        <v>95.75</v>
      </c>
      <c r="F782" s="24">
        <v>95.5</v>
      </c>
      <c r="G782" s="24"/>
      <c r="H782" s="24"/>
      <c r="I782" s="24">
        <v>95</v>
      </c>
      <c r="J782" s="24"/>
      <c r="K782" s="24"/>
      <c r="L782" s="24"/>
      <c r="M782" s="24"/>
      <c r="N782" s="79">
        <f>VLOOKUP(A782,Platts!B:C,2,TRUE)</f>
        <v>95.25</v>
      </c>
      <c r="O782" s="76">
        <f t="shared" si="12"/>
        <v>1.0078740157480315</v>
      </c>
      <c r="P782" s="9"/>
      <c r="Q782" s="35"/>
    </row>
    <row r="783" spans="1:17" outlineLevel="1" x14ac:dyDescent="0.2">
      <c r="A783" s="22">
        <v>41852</v>
      </c>
      <c r="B783" s="24">
        <v>94.75</v>
      </c>
      <c r="C783" s="24">
        <v>94.75</v>
      </c>
      <c r="D783" s="24">
        <v>94.75</v>
      </c>
      <c r="E783" s="24">
        <v>94.75</v>
      </c>
      <c r="F783" s="24">
        <v>94.5</v>
      </c>
      <c r="G783" s="24"/>
      <c r="H783" s="24"/>
      <c r="I783" s="24">
        <v>94</v>
      </c>
      <c r="J783" s="24"/>
      <c r="K783" s="24"/>
      <c r="L783" s="24"/>
      <c r="M783" s="24"/>
      <c r="N783" s="79">
        <f>VLOOKUP(A783,Platts!B:C,2,TRUE)</f>
        <v>93.5</v>
      </c>
      <c r="O783" s="76">
        <f t="shared" si="12"/>
        <v>1.0133689839572193</v>
      </c>
      <c r="P783" s="9"/>
      <c r="Q783" s="35"/>
    </row>
    <row r="784" spans="1:17" outlineLevel="1" x14ac:dyDescent="0.2">
      <c r="A784" s="22">
        <v>41855</v>
      </c>
      <c r="B784" s="24">
        <v>96.25</v>
      </c>
      <c r="C784" s="24">
        <v>96</v>
      </c>
      <c r="D784" s="24">
        <v>96</v>
      </c>
      <c r="E784" s="24">
        <v>96</v>
      </c>
      <c r="F784" s="24">
        <v>96</v>
      </c>
      <c r="G784" s="24"/>
      <c r="H784" s="24"/>
      <c r="I784" s="24">
        <v>95.25</v>
      </c>
      <c r="J784" s="24"/>
      <c r="K784" s="24"/>
      <c r="L784" s="24"/>
      <c r="M784" s="24"/>
      <c r="N784" s="79">
        <f>VLOOKUP(A784,Platts!B:C,2,TRUE)</f>
        <v>94.75</v>
      </c>
      <c r="O784" s="76">
        <f t="shared" si="12"/>
        <v>1.0131926121372032</v>
      </c>
      <c r="P784" s="9"/>
      <c r="Q784" s="35"/>
    </row>
    <row r="785" spans="1:17" outlineLevel="1" x14ac:dyDescent="0.2">
      <c r="A785" s="22">
        <v>41856</v>
      </c>
      <c r="B785" s="24">
        <v>96</v>
      </c>
      <c r="C785" s="24">
        <v>96</v>
      </c>
      <c r="D785" s="24">
        <v>96</v>
      </c>
      <c r="E785" s="24">
        <v>96</v>
      </c>
      <c r="F785" s="24">
        <v>95.75</v>
      </c>
      <c r="G785" s="24"/>
      <c r="H785" s="24"/>
      <c r="I785" s="24">
        <v>95.25</v>
      </c>
      <c r="J785" s="24"/>
      <c r="K785" s="24"/>
      <c r="L785" s="24"/>
      <c r="M785" s="24"/>
      <c r="N785" s="79">
        <f>VLOOKUP(A785,Platts!B:C,2,TRUE)</f>
        <v>95.5</v>
      </c>
      <c r="O785" s="76">
        <f t="shared" si="12"/>
        <v>1.0052356020942408</v>
      </c>
      <c r="P785" s="9"/>
      <c r="Q785" s="35"/>
    </row>
    <row r="786" spans="1:17" outlineLevel="1" x14ac:dyDescent="0.2">
      <c r="A786" s="22">
        <v>41857</v>
      </c>
      <c r="B786" s="24">
        <v>95.75</v>
      </c>
      <c r="C786" s="24">
        <v>95.75</v>
      </c>
      <c r="D786" s="24">
        <v>95.75</v>
      </c>
      <c r="E786" s="24">
        <v>95.75</v>
      </c>
      <c r="F786" s="24">
        <v>95.75</v>
      </c>
      <c r="G786" s="24"/>
      <c r="H786" s="24"/>
      <c r="I786" s="24">
        <v>95</v>
      </c>
      <c r="J786" s="24"/>
      <c r="K786" s="24"/>
      <c r="L786" s="24"/>
      <c r="M786" s="24"/>
      <c r="N786" s="79">
        <f>VLOOKUP(A786,Platts!B:C,2,TRUE)</f>
        <v>95.5</v>
      </c>
      <c r="O786" s="76">
        <f t="shared" si="12"/>
        <v>1.0026178010471205</v>
      </c>
      <c r="P786" s="9"/>
      <c r="Q786" s="35"/>
    </row>
    <row r="787" spans="1:17" outlineLevel="1" x14ac:dyDescent="0.2">
      <c r="A787" s="22">
        <v>41858</v>
      </c>
      <c r="B787" s="24">
        <v>95.5</v>
      </c>
      <c r="C787" s="24">
        <v>95.5</v>
      </c>
      <c r="D787" s="24">
        <v>95.5</v>
      </c>
      <c r="E787" s="24">
        <v>95.25</v>
      </c>
      <c r="F787" s="24">
        <v>95.25</v>
      </c>
      <c r="G787" s="24"/>
      <c r="H787" s="24"/>
      <c r="I787" s="24">
        <v>94.5</v>
      </c>
      <c r="J787" s="24"/>
      <c r="K787" s="24"/>
      <c r="L787" s="24"/>
      <c r="M787" s="24"/>
      <c r="N787" s="79">
        <f>VLOOKUP(A787,Platts!B:C,2,TRUE)</f>
        <v>95.5</v>
      </c>
      <c r="O787" s="76">
        <f t="shared" si="12"/>
        <v>1</v>
      </c>
      <c r="P787" s="9"/>
      <c r="Q787" s="35"/>
    </row>
    <row r="788" spans="1:17" outlineLevel="1" x14ac:dyDescent="0.2">
      <c r="A788" s="22">
        <v>41859</v>
      </c>
      <c r="B788" s="24">
        <v>95</v>
      </c>
      <c r="C788" s="24">
        <v>95</v>
      </c>
      <c r="D788" s="24">
        <v>95</v>
      </c>
      <c r="E788" s="24">
        <v>95</v>
      </c>
      <c r="F788" s="24">
        <v>95</v>
      </c>
      <c r="G788" s="24"/>
      <c r="H788" s="24"/>
      <c r="I788" s="24">
        <v>94.5</v>
      </c>
      <c r="J788" s="24"/>
      <c r="K788" s="24"/>
      <c r="L788" s="24"/>
      <c r="M788" s="24"/>
      <c r="N788" s="79">
        <f>VLOOKUP(A788,Platts!B:C,2,TRUE)</f>
        <v>95</v>
      </c>
      <c r="O788" s="76">
        <f t="shared" si="12"/>
        <v>1</v>
      </c>
      <c r="P788" s="9"/>
      <c r="Q788" s="35"/>
    </row>
    <row r="789" spans="1:17" outlineLevel="1" x14ac:dyDescent="0.2">
      <c r="A789" s="22">
        <v>41862</v>
      </c>
      <c r="B789" s="24">
        <v>94.75</v>
      </c>
      <c r="C789" s="24">
        <v>94.75</v>
      </c>
      <c r="D789" s="24">
        <v>94.75</v>
      </c>
      <c r="E789" s="24">
        <v>94.5</v>
      </c>
      <c r="F789" s="24">
        <v>94.5</v>
      </c>
      <c r="G789" s="24"/>
      <c r="H789" s="24"/>
      <c r="I789" s="24">
        <v>94.25</v>
      </c>
      <c r="J789" s="24"/>
      <c r="K789" s="24"/>
      <c r="L789" s="24"/>
      <c r="M789" s="24"/>
      <c r="N789" s="79">
        <f>VLOOKUP(A789,Platts!B:C,2,TRUE)</f>
        <v>95</v>
      </c>
      <c r="O789" s="76">
        <f t="shared" si="12"/>
        <v>0.99736842105263157</v>
      </c>
      <c r="P789" s="9"/>
      <c r="Q789" s="35"/>
    </row>
    <row r="790" spans="1:17" outlineLevel="1" x14ac:dyDescent="0.2">
      <c r="A790" s="22">
        <v>41863</v>
      </c>
      <c r="B790" s="24">
        <v>94</v>
      </c>
      <c r="C790" s="24">
        <v>93.75</v>
      </c>
      <c r="D790" s="24">
        <v>93.75</v>
      </c>
      <c r="E790" s="24">
        <v>93.75</v>
      </c>
      <c r="F790" s="24">
        <v>93.5</v>
      </c>
      <c r="G790" s="24"/>
      <c r="H790" s="24"/>
      <c r="I790" s="24">
        <v>93</v>
      </c>
      <c r="J790" s="24"/>
      <c r="K790" s="24"/>
      <c r="L790" s="24"/>
      <c r="M790" s="24"/>
      <c r="N790" s="79">
        <f>VLOOKUP(A790,Platts!B:C,2,TRUE)</f>
        <v>93.75</v>
      </c>
      <c r="O790" s="76">
        <f t="shared" si="12"/>
        <v>1</v>
      </c>
      <c r="P790" s="9"/>
      <c r="Q790" s="35"/>
    </row>
    <row r="791" spans="1:17" outlineLevel="1" x14ac:dyDescent="0.2">
      <c r="A791" s="22">
        <v>41864</v>
      </c>
      <c r="B791" s="24">
        <v>93.5</v>
      </c>
      <c r="C791" s="24">
        <v>93.25</v>
      </c>
      <c r="D791" s="24">
        <v>93.25</v>
      </c>
      <c r="E791" s="24">
        <v>93.25</v>
      </c>
      <c r="F791" s="24">
        <v>93</v>
      </c>
      <c r="G791" s="24"/>
      <c r="H791" s="24"/>
      <c r="I791" s="24">
        <v>93</v>
      </c>
      <c r="J791" s="24"/>
      <c r="K791" s="24"/>
      <c r="L791" s="24"/>
      <c r="M791" s="24"/>
      <c r="N791" s="79">
        <f>VLOOKUP(A791,Platts!B:C,2,TRUE)</f>
        <v>93.5</v>
      </c>
      <c r="O791" s="76">
        <f t="shared" si="12"/>
        <v>0.99732620320855614</v>
      </c>
      <c r="P791" s="9"/>
      <c r="Q791" s="35"/>
    </row>
    <row r="792" spans="1:17" outlineLevel="1" x14ac:dyDescent="0.2">
      <c r="A792" s="22">
        <v>41865</v>
      </c>
      <c r="B792" s="24">
        <v>92.75</v>
      </c>
      <c r="C792" s="24">
        <v>92.5</v>
      </c>
      <c r="D792" s="24">
        <v>92.5</v>
      </c>
      <c r="E792" s="24">
        <v>92.75</v>
      </c>
      <c r="F792" s="24">
        <v>92.5</v>
      </c>
      <c r="G792" s="24"/>
      <c r="H792" s="24"/>
      <c r="I792" s="24">
        <v>92.5</v>
      </c>
      <c r="J792" s="24"/>
      <c r="K792" s="24"/>
      <c r="L792" s="24"/>
      <c r="M792" s="24"/>
      <c r="N792" s="79">
        <f>VLOOKUP(A792,Platts!B:C,2,TRUE)</f>
        <v>93.5</v>
      </c>
      <c r="O792" s="76">
        <f t="shared" si="12"/>
        <v>0.98930481283422456</v>
      </c>
      <c r="P792" s="9"/>
      <c r="Q792" s="35"/>
    </row>
    <row r="793" spans="1:17" outlineLevel="1" x14ac:dyDescent="0.2">
      <c r="A793" s="22">
        <v>41866</v>
      </c>
      <c r="B793" s="24">
        <v>94</v>
      </c>
      <c r="C793" s="24">
        <v>93.75</v>
      </c>
      <c r="D793" s="24">
        <v>93.5</v>
      </c>
      <c r="E793" s="24">
        <v>93.75</v>
      </c>
      <c r="F793" s="24">
        <v>93.5</v>
      </c>
      <c r="G793" s="24"/>
      <c r="H793" s="24"/>
      <c r="I793" s="24">
        <v>93</v>
      </c>
      <c r="J793" s="24"/>
      <c r="K793" s="24"/>
      <c r="L793" s="24"/>
      <c r="M793" s="24"/>
      <c r="N793" s="79">
        <f>VLOOKUP(A793,Platts!B:C,2,TRUE)</f>
        <v>93.75</v>
      </c>
      <c r="O793" s="76">
        <f t="shared" si="12"/>
        <v>0.99733333333333329</v>
      </c>
      <c r="P793" s="9"/>
      <c r="Q793" s="35"/>
    </row>
    <row r="794" spans="1:17" outlineLevel="1" x14ac:dyDescent="0.2">
      <c r="A794" s="22">
        <v>41869</v>
      </c>
      <c r="B794" s="24">
        <v>92.75</v>
      </c>
      <c r="C794" s="24">
        <v>92.5</v>
      </c>
      <c r="D794" s="24">
        <v>92.5</v>
      </c>
      <c r="E794" s="24">
        <v>92.5</v>
      </c>
      <c r="F794" s="24">
        <v>92.25</v>
      </c>
      <c r="G794" s="24"/>
      <c r="H794" s="24"/>
      <c r="I794" s="24">
        <v>92.25</v>
      </c>
      <c r="J794" s="24"/>
      <c r="K794" s="24"/>
      <c r="L794" s="24"/>
      <c r="M794" s="24"/>
      <c r="N794" s="79">
        <f>VLOOKUP(A794,Platts!B:C,2,TRUE)</f>
        <v>93.25</v>
      </c>
      <c r="O794" s="76">
        <f t="shared" si="12"/>
        <v>0.99195710455764075</v>
      </c>
      <c r="P794" s="9"/>
      <c r="Q794" s="35"/>
    </row>
    <row r="795" spans="1:17" outlineLevel="1" x14ac:dyDescent="0.2">
      <c r="A795" s="22">
        <v>41870</v>
      </c>
      <c r="B795" s="24">
        <v>92.75</v>
      </c>
      <c r="C795" s="24">
        <v>92.5</v>
      </c>
      <c r="D795" s="24">
        <v>92.5</v>
      </c>
      <c r="E795" s="24">
        <v>92.5</v>
      </c>
      <c r="F795" s="24">
        <v>92.25</v>
      </c>
      <c r="G795" s="24"/>
      <c r="H795" s="24"/>
      <c r="I795" s="24">
        <v>92.25</v>
      </c>
      <c r="J795" s="24"/>
      <c r="K795" s="24"/>
      <c r="L795" s="24"/>
      <c r="M795" s="24"/>
      <c r="N795" s="79">
        <f>VLOOKUP(A795,Platts!B:C,2,TRUE)</f>
        <v>92.75</v>
      </c>
      <c r="O795" s="76">
        <f t="shared" si="12"/>
        <v>0.99730458221024254</v>
      </c>
      <c r="P795" s="9"/>
      <c r="Q795" s="35"/>
    </row>
    <row r="796" spans="1:17" outlineLevel="1" x14ac:dyDescent="0.2">
      <c r="A796" s="22">
        <v>41871</v>
      </c>
      <c r="B796" s="24">
        <v>91.5</v>
      </c>
      <c r="C796" s="24">
        <v>91.5</v>
      </c>
      <c r="D796" s="24">
        <v>91.75</v>
      </c>
      <c r="E796" s="24">
        <v>91.25</v>
      </c>
      <c r="F796" s="24">
        <v>91.25</v>
      </c>
      <c r="G796" s="24"/>
      <c r="H796" s="24"/>
      <c r="I796" s="24">
        <v>90.75</v>
      </c>
      <c r="J796" s="24"/>
      <c r="K796" s="24"/>
      <c r="L796" s="24"/>
      <c r="M796" s="24"/>
      <c r="N796" s="79">
        <f>VLOOKUP(A796,Platts!B:C,2,TRUE)</f>
        <v>92.25</v>
      </c>
      <c r="O796" s="76">
        <f t="shared" si="12"/>
        <v>0.99457994579945797</v>
      </c>
      <c r="P796" s="9"/>
      <c r="Q796" s="35"/>
    </row>
    <row r="797" spans="1:17" outlineLevel="1" x14ac:dyDescent="0.2">
      <c r="A797" s="22">
        <v>41872</v>
      </c>
      <c r="B797" s="24">
        <v>90.5</v>
      </c>
      <c r="C797" s="24">
        <v>90.25</v>
      </c>
      <c r="D797" s="24">
        <v>90.25</v>
      </c>
      <c r="E797" s="24">
        <v>90</v>
      </c>
      <c r="F797" s="24">
        <v>90</v>
      </c>
      <c r="G797" s="24"/>
      <c r="H797" s="24"/>
      <c r="I797" s="24">
        <v>89.5</v>
      </c>
      <c r="J797" s="24"/>
      <c r="K797" s="24"/>
      <c r="L797" s="24"/>
      <c r="M797" s="24"/>
      <c r="N797" s="79">
        <f>VLOOKUP(A797,Platts!B:C,2,TRUE)</f>
        <v>91.75</v>
      </c>
      <c r="O797" s="76">
        <f t="shared" si="12"/>
        <v>0.98365122615803813</v>
      </c>
      <c r="P797" s="9"/>
      <c r="Q797" s="35"/>
    </row>
    <row r="798" spans="1:17" outlineLevel="1" x14ac:dyDescent="0.2">
      <c r="A798" s="22">
        <v>41873</v>
      </c>
      <c r="B798" s="24">
        <v>90.5</v>
      </c>
      <c r="C798" s="24">
        <v>90.25</v>
      </c>
      <c r="D798" s="24">
        <v>90.25</v>
      </c>
      <c r="E798" s="24">
        <v>90.25</v>
      </c>
      <c r="F798" s="24">
        <v>90.25</v>
      </c>
      <c r="G798" s="24"/>
      <c r="H798" s="24"/>
      <c r="I798" s="24">
        <v>89.75</v>
      </c>
      <c r="J798" s="24"/>
      <c r="K798" s="24"/>
      <c r="L798" s="24"/>
      <c r="M798" s="24"/>
      <c r="N798" s="79">
        <f>VLOOKUP(A798,Platts!B:C,2,TRUE)</f>
        <v>89.75</v>
      </c>
      <c r="O798" s="76">
        <f t="shared" si="12"/>
        <v>1.0055710306406684</v>
      </c>
      <c r="P798" s="9"/>
      <c r="Q798" s="35"/>
    </row>
    <row r="799" spans="1:17" outlineLevel="1" x14ac:dyDescent="0.2">
      <c r="A799" s="22">
        <v>41876</v>
      </c>
      <c r="B799" s="24">
        <v>89.5</v>
      </c>
      <c r="C799" s="24">
        <v>89.25</v>
      </c>
      <c r="D799" s="24">
        <v>89.25</v>
      </c>
      <c r="E799" s="24">
        <v>89</v>
      </c>
      <c r="F799" s="24">
        <v>89</v>
      </c>
      <c r="G799" s="24"/>
      <c r="H799" s="24"/>
      <c r="I799" s="24">
        <v>89</v>
      </c>
      <c r="J799" s="24"/>
      <c r="K799" s="24"/>
      <c r="L799" s="24"/>
      <c r="M799" s="24"/>
      <c r="N799" s="79">
        <f>VLOOKUP(A799,Platts!B:C,2,TRUE)</f>
        <v>89.25</v>
      </c>
      <c r="O799" s="76">
        <f t="shared" si="12"/>
        <v>1</v>
      </c>
      <c r="P799" s="9"/>
      <c r="Q799" s="35"/>
    </row>
    <row r="800" spans="1:17" outlineLevel="1" x14ac:dyDescent="0.2">
      <c r="A800" s="22">
        <v>41877</v>
      </c>
      <c r="B800" s="24">
        <v>90</v>
      </c>
      <c r="C800" s="24">
        <v>89.5</v>
      </c>
      <c r="D800" s="24">
        <v>89.5</v>
      </c>
      <c r="E800" s="24">
        <v>89.25</v>
      </c>
      <c r="F800" s="24">
        <v>89.25</v>
      </c>
      <c r="G800" s="24"/>
      <c r="H800" s="24"/>
      <c r="I800" s="24">
        <v>89.25</v>
      </c>
      <c r="J800" s="24"/>
      <c r="K800" s="24"/>
      <c r="L800" s="24"/>
      <c r="M800" s="24"/>
      <c r="N800" s="79">
        <f>VLOOKUP(A800,Platts!B:C,2,TRUE)</f>
        <v>88.75</v>
      </c>
      <c r="O800" s="76">
        <f t="shared" si="12"/>
        <v>1.0084507042253521</v>
      </c>
      <c r="P800" s="9"/>
      <c r="Q800" s="35"/>
    </row>
    <row r="801" spans="1:17" outlineLevel="1" x14ac:dyDescent="0.2">
      <c r="A801" s="22">
        <v>41878</v>
      </c>
      <c r="B801" s="24">
        <v>88.5</v>
      </c>
      <c r="C801" s="24">
        <v>88</v>
      </c>
      <c r="D801" s="24">
        <v>88</v>
      </c>
      <c r="E801" s="24">
        <v>88</v>
      </c>
      <c r="F801" s="24">
        <v>88</v>
      </c>
      <c r="G801" s="24"/>
      <c r="H801" s="24"/>
      <c r="I801" s="24">
        <v>88.25</v>
      </c>
      <c r="J801" s="24"/>
      <c r="K801" s="24"/>
      <c r="L801" s="24"/>
      <c r="M801" s="24"/>
      <c r="N801" s="79">
        <f>VLOOKUP(A801,Platts!B:C,2,TRUE)</f>
        <v>88</v>
      </c>
      <c r="O801" s="76">
        <f t="shared" si="12"/>
        <v>1</v>
      </c>
      <c r="P801" s="9"/>
      <c r="Q801" s="35"/>
    </row>
    <row r="802" spans="1:17" outlineLevel="1" x14ac:dyDescent="0.2">
      <c r="A802" s="22">
        <v>41879</v>
      </c>
      <c r="B802" s="24">
        <v>88</v>
      </c>
      <c r="C802" s="24">
        <v>87.75</v>
      </c>
      <c r="D802" s="24">
        <v>87.75</v>
      </c>
      <c r="E802" s="24">
        <v>87.75</v>
      </c>
      <c r="F802" s="24">
        <v>87.75</v>
      </c>
      <c r="G802" s="24"/>
      <c r="H802" s="24"/>
      <c r="I802" s="24">
        <v>88</v>
      </c>
      <c r="J802" s="24"/>
      <c r="K802" s="24"/>
      <c r="L802" s="24"/>
      <c r="M802" s="24"/>
      <c r="N802" s="79">
        <f>VLOOKUP(A802,Platts!B:C,2,TRUE)</f>
        <v>87.25</v>
      </c>
      <c r="O802" s="76">
        <f t="shared" si="12"/>
        <v>1.005730659025788</v>
      </c>
      <c r="P802" s="9"/>
      <c r="Q802" s="35"/>
    </row>
    <row r="803" spans="1:17" outlineLevel="1" x14ac:dyDescent="0.2">
      <c r="A803" s="22">
        <v>41880</v>
      </c>
      <c r="B803" s="24">
        <v>88.25</v>
      </c>
      <c r="C803" s="24">
        <v>88.25</v>
      </c>
      <c r="D803" s="24">
        <v>88.25</v>
      </c>
      <c r="E803" s="24">
        <v>88</v>
      </c>
      <c r="F803" s="24">
        <v>88</v>
      </c>
      <c r="G803" s="24"/>
      <c r="H803" s="24"/>
      <c r="I803" s="24">
        <v>88.25</v>
      </c>
      <c r="J803" s="24"/>
      <c r="K803" s="24"/>
      <c r="L803" s="24"/>
      <c r="M803" s="24"/>
      <c r="N803" s="79">
        <f>VLOOKUP(A803,Platts!B:C,2,TRUE)</f>
        <v>88</v>
      </c>
      <c r="O803" s="76">
        <f t="shared" si="12"/>
        <v>1.0028409090909092</v>
      </c>
      <c r="P803" s="9"/>
      <c r="Q803" s="35"/>
    </row>
    <row r="804" spans="1:17" outlineLevel="1" x14ac:dyDescent="0.2">
      <c r="A804" s="22">
        <v>41883</v>
      </c>
      <c r="B804" s="24">
        <v>87.5</v>
      </c>
      <c r="C804" s="24">
        <v>87.5</v>
      </c>
      <c r="D804" s="24">
        <v>87.5</v>
      </c>
      <c r="E804" s="24">
        <v>87.5</v>
      </c>
      <c r="F804" s="24">
        <v>87.5</v>
      </c>
      <c r="G804" s="24"/>
      <c r="H804" s="24"/>
      <c r="I804" s="24">
        <v>87.75</v>
      </c>
      <c r="J804" s="24"/>
      <c r="K804" s="24"/>
      <c r="L804" s="24"/>
      <c r="M804" s="24"/>
      <c r="N804" s="79">
        <f>VLOOKUP(A804,Platts!B:C,2,TRUE)</f>
        <v>87</v>
      </c>
      <c r="O804" s="76">
        <f t="shared" si="12"/>
        <v>1.0057471264367817</v>
      </c>
      <c r="P804" s="9"/>
      <c r="Q804" s="35"/>
    </row>
    <row r="805" spans="1:17" outlineLevel="1" x14ac:dyDescent="0.2">
      <c r="A805" s="22">
        <v>41884</v>
      </c>
      <c r="B805" s="24">
        <v>87.5</v>
      </c>
      <c r="C805" s="24">
        <v>87.25</v>
      </c>
      <c r="D805" s="24">
        <v>87.25</v>
      </c>
      <c r="E805" s="24">
        <v>87.5</v>
      </c>
      <c r="F805" s="24">
        <v>87.5</v>
      </c>
      <c r="G805" s="24"/>
      <c r="H805" s="24"/>
      <c r="I805" s="24">
        <v>87.25</v>
      </c>
      <c r="J805" s="24"/>
      <c r="K805" s="24"/>
      <c r="L805" s="24"/>
      <c r="M805" s="24"/>
      <c r="N805" s="79">
        <f>VLOOKUP(A805,Platts!B:C,2,TRUE)</f>
        <v>87</v>
      </c>
      <c r="O805" s="76">
        <f t="shared" si="12"/>
        <v>1.0028735632183907</v>
      </c>
      <c r="P805" s="9"/>
      <c r="Q805" s="35"/>
    </row>
    <row r="806" spans="1:17" outlineLevel="1" x14ac:dyDescent="0.2">
      <c r="A806" s="22">
        <v>41885</v>
      </c>
      <c r="B806" s="24">
        <v>85.5</v>
      </c>
      <c r="C806" s="24">
        <v>85.5</v>
      </c>
      <c r="D806" s="24">
        <v>85.5</v>
      </c>
      <c r="E806" s="24">
        <v>85.5</v>
      </c>
      <c r="F806" s="24">
        <v>85.75</v>
      </c>
      <c r="G806" s="24"/>
      <c r="H806" s="24"/>
      <c r="I806" s="24">
        <v>85.5</v>
      </c>
      <c r="J806" s="24"/>
      <c r="K806" s="24"/>
      <c r="L806" s="24"/>
      <c r="M806" s="24"/>
      <c r="N806" s="79">
        <f>VLOOKUP(A806,Platts!B:C,2,TRUE)</f>
        <v>85.75</v>
      </c>
      <c r="O806" s="76">
        <f t="shared" si="12"/>
        <v>0.99708454810495628</v>
      </c>
      <c r="P806" s="9"/>
      <c r="Q806" s="35"/>
    </row>
    <row r="807" spans="1:17" outlineLevel="1" x14ac:dyDescent="0.2">
      <c r="A807" s="22">
        <v>41886</v>
      </c>
      <c r="B807" s="24">
        <v>84</v>
      </c>
      <c r="C807" s="24">
        <v>84</v>
      </c>
      <c r="D807" s="24">
        <v>84.25</v>
      </c>
      <c r="E807" s="24">
        <v>84.25</v>
      </c>
      <c r="F807" s="24">
        <v>84.75</v>
      </c>
      <c r="G807" s="24"/>
      <c r="H807" s="24"/>
      <c r="I807" s="24">
        <v>84.5</v>
      </c>
      <c r="J807" s="24"/>
      <c r="K807" s="24"/>
      <c r="L807" s="24"/>
      <c r="M807" s="24"/>
      <c r="N807" s="79">
        <f>VLOOKUP(A807,Platts!B:C,2,TRUE)</f>
        <v>83.75</v>
      </c>
      <c r="O807" s="76">
        <f t="shared" si="12"/>
        <v>1.0059701492537314</v>
      </c>
      <c r="P807" s="9"/>
      <c r="Q807" s="35"/>
    </row>
    <row r="808" spans="1:17" outlineLevel="1" x14ac:dyDescent="0.2">
      <c r="A808" s="22">
        <v>41887</v>
      </c>
      <c r="B808" s="24">
        <v>83.25</v>
      </c>
      <c r="C808" s="24">
        <v>83.25</v>
      </c>
      <c r="D808" s="24">
        <v>83.25</v>
      </c>
      <c r="E808" s="24">
        <v>83.25</v>
      </c>
      <c r="F808" s="24">
        <v>84</v>
      </c>
      <c r="G808" s="24"/>
      <c r="H808" s="24"/>
      <c r="I808" s="24">
        <v>83.75</v>
      </c>
      <c r="J808" s="24"/>
      <c r="K808" s="24"/>
      <c r="L808" s="24"/>
      <c r="M808" s="24"/>
      <c r="N808" s="79">
        <f>VLOOKUP(A808,Platts!B:C,2,TRUE)</f>
        <v>84</v>
      </c>
      <c r="O808" s="76">
        <f t="shared" si="12"/>
        <v>0.9910714285714286</v>
      </c>
      <c r="P808" s="9"/>
      <c r="Q808" s="35"/>
    </row>
    <row r="809" spans="1:17" outlineLevel="1" x14ac:dyDescent="0.2">
      <c r="A809" s="22">
        <v>41890</v>
      </c>
      <c r="B809" s="24">
        <v>84.25</v>
      </c>
      <c r="C809" s="24">
        <v>84.25</v>
      </c>
      <c r="D809" s="24">
        <v>84.25</v>
      </c>
      <c r="E809" s="24">
        <v>84.25</v>
      </c>
      <c r="F809" s="24">
        <v>84.75</v>
      </c>
      <c r="G809" s="24"/>
      <c r="H809" s="24"/>
      <c r="I809" s="24">
        <v>84.5</v>
      </c>
      <c r="J809" s="24"/>
      <c r="K809" s="24"/>
      <c r="L809" s="24"/>
      <c r="M809" s="24"/>
      <c r="N809" s="79">
        <f>VLOOKUP(A809,Platts!B:C,2,TRUE)</f>
        <v>83.75</v>
      </c>
      <c r="O809" s="76">
        <f t="shared" si="12"/>
        <v>1.0059701492537314</v>
      </c>
      <c r="P809" s="9"/>
      <c r="Q809" s="35"/>
    </row>
    <row r="810" spans="1:17" outlineLevel="1" x14ac:dyDescent="0.2">
      <c r="A810" s="22">
        <v>41891</v>
      </c>
      <c r="B810" s="24">
        <v>83</v>
      </c>
      <c r="C810" s="24">
        <v>83</v>
      </c>
      <c r="D810" s="24">
        <v>83</v>
      </c>
      <c r="E810" s="24">
        <v>83</v>
      </c>
      <c r="F810" s="24">
        <v>83.55</v>
      </c>
      <c r="G810" s="24"/>
      <c r="H810" s="24"/>
      <c r="I810" s="24">
        <v>83.55</v>
      </c>
      <c r="J810" s="24"/>
      <c r="K810" s="24"/>
      <c r="L810" s="24"/>
      <c r="M810" s="24"/>
      <c r="N810" s="79">
        <f>VLOOKUP(A810,Platts!B:C,2,TRUE)</f>
        <v>83.25</v>
      </c>
      <c r="O810" s="76">
        <f t="shared" si="12"/>
        <v>0.99699699699699695</v>
      </c>
      <c r="P810" s="9"/>
      <c r="Q810" s="35"/>
    </row>
    <row r="811" spans="1:17" outlineLevel="1" x14ac:dyDescent="0.2">
      <c r="A811" s="22">
        <v>41892</v>
      </c>
      <c r="B811" s="24">
        <v>83.5</v>
      </c>
      <c r="C811" s="24">
        <v>83.5</v>
      </c>
      <c r="D811" s="24">
        <v>83.5</v>
      </c>
      <c r="E811" s="24">
        <v>83.5</v>
      </c>
      <c r="F811" s="24">
        <v>84.05</v>
      </c>
      <c r="G811" s="24"/>
      <c r="H811" s="24"/>
      <c r="I811" s="24">
        <v>84.05</v>
      </c>
      <c r="J811" s="24"/>
      <c r="K811" s="24"/>
      <c r="L811" s="24"/>
      <c r="M811" s="24"/>
      <c r="N811" s="79">
        <f>VLOOKUP(A811,Platts!B:C,2,TRUE)</f>
        <v>83</v>
      </c>
      <c r="O811" s="76">
        <f t="shared" si="12"/>
        <v>1.0060240963855422</v>
      </c>
      <c r="P811" s="9"/>
      <c r="Q811" s="35"/>
    </row>
    <row r="812" spans="1:17" outlineLevel="1" x14ac:dyDescent="0.2">
      <c r="A812" s="22">
        <v>41893</v>
      </c>
      <c r="B812" s="24">
        <v>82.5</v>
      </c>
      <c r="C812" s="24">
        <v>82.5</v>
      </c>
      <c r="D812" s="24">
        <v>82.5</v>
      </c>
      <c r="E812" s="24">
        <v>82.5</v>
      </c>
      <c r="F812" s="24">
        <v>82.8</v>
      </c>
      <c r="G812" s="24"/>
      <c r="H812" s="24"/>
      <c r="I812" s="24">
        <v>82.55</v>
      </c>
      <c r="J812" s="24"/>
      <c r="K812" s="24"/>
      <c r="L812" s="24"/>
      <c r="M812" s="24"/>
      <c r="N812" s="79">
        <f>VLOOKUP(A812,Platts!B:C,2,TRUE)</f>
        <v>82.75</v>
      </c>
      <c r="O812" s="76">
        <f t="shared" si="12"/>
        <v>0.99697885196374625</v>
      </c>
      <c r="P812" s="9"/>
      <c r="Q812" s="35"/>
    </row>
    <row r="813" spans="1:17" outlineLevel="1" x14ac:dyDescent="0.2">
      <c r="A813" s="22">
        <v>41894</v>
      </c>
      <c r="B813" s="24">
        <v>84</v>
      </c>
      <c r="C813" s="24">
        <v>84</v>
      </c>
      <c r="D813" s="24">
        <v>84</v>
      </c>
      <c r="E813" s="24">
        <v>84</v>
      </c>
      <c r="F813" s="24">
        <v>84.05</v>
      </c>
      <c r="G813" s="24"/>
      <c r="H813" s="24"/>
      <c r="I813" s="24">
        <v>83.8</v>
      </c>
      <c r="J813" s="24"/>
      <c r="K813" s="24"/>
      <c r="L813" s="24"/>
      <c r="M813" s="24"/>
      <c r="N813" s="79">
        <f>VLOOKUP(A813,Platts!B:C,2,TRUE)</f>
        <v>83.5</v>
      </c>
      <c r="O813" s="76">
        <f t="shared" si="12"/>
        <v>1.0059880239520957</v>
      </c>
      <c r="P813" s="9"/>
      <c r="Q813" s="35"/>
    </row>
    <row r="814" spans="1:17" outlineLevel="1" x14ac:dyDescent="0.2">
      <c r="A814" s="22">
        <v>41897</v>
      </c>
      <c r="B814" s="24">
        <v>85.75</v>
      </c>
      <c r="C814" s="24">
        <v>85.75</v>
      </c>
      <c r="D814" s="24">
        <v>85.75</v>
      </c>
      <c r="E814" s="24">
        <v>85.75</v>
      </c>
      <c r="F814" s="24">
        <v>85.8</v>
      </c>
      <c r="G814" s="24"/>
      <c r="H814" s="24"/>
      <c r="I814" s="24">
        <v>85.55</v>
      </c>
      <c r="J814" s="24"/>
      <c r="K814" s="24"/>
      <c r="L814" s="24"/>
      <c r="M814" s="24"/>
      <c r="N814" s="79">
        <f>VLOOKUP(A814,Platts!B:C,2,TRUE)</f>
        <v>85.75</v>
      </c>
      <c r="O814" s="76">
        <f t="shared" si="12"/>
        <v>1</v>
      </c>
      <c r="P814" s="9"/>
      <c r="Q814" s="35"/>
    </row>
    <row r="815" spans="1:17" outlineLevel="1" x14ac:dyDescent="0.2">
      <c r="A815" s="22">
        <v>41898</v>
      </c>
      <c r="B815" s="24">
        <v>84.5</v>
      </c>
      <c r="C815" s="24">
        <v>84.5</v>
      </c>
      <c r="D815" s="24">
        <v>84.5</v>
      </c>
      <c r="E815" s="24">
        <v>84.5</v>
      </c>
      <c r="F815" s="24">
        <v>84.8</v>
      </c>
      <c r="G815" s="24"/>
      <c r="H815" s="24"/>
      <c r="I815" s="24">
        <v>84.55</v>
      </c>
      <c r="J815" s="24"/>
      <c r="K815" s="24"/>
      <c r="L815" s="24"/>
      <c r="M815" s="24"/>
      <c r="N815" s="79">
        <f>VLOOKUP(A815,Platts!B:C,2,TRUE)</f>
        <v>84.75</v>
      </c>
      <c r="O815" s="76">
        <f t="shared" si="12"/>
        <v>0.99705014749262533</v>
      </c>
      <c r="P815" s="9"/>
      <c r="Q815" s="35"/>
    </row>
    <row r="816" spans="1:17" outlineLevel="1" x14ac:dyDescent="0.2">
      <c r="A816" s="22">
        <v>41899</v>
      </c>
      <c r="B816" s="24">
        <v>84.5</v>
      </c>
      <c r="C816" s="24">
        <v>84.5</v>
      </c>
      <c r="D816" s="24">
        <v>84.5</v>
      </c>
      <c r="E816" s="24">
        <v>84.5</v>
      </c>
      <c r="F816" s="24">
        <v>84.8</v>
      </c>
      <c r="G816" s="24"/>
      <c r="H816" s="24"/>
      <c r="I816" s="24">
        <v>84.55</v>
      </c>
      <c r="J816" s="24"/>
      <c r="K816" s="24"/>
      <c r="L816" s="24"/>
      <c r="M816" s="24"/>
      <c r="N816" s="79">
        <f>VLOOKUP(A816,Platts!B:C,2,TRUE)</f>
        <v>84.25</v>
      </c>
      <c r="O816" s="76">
        <f t="shared" si="12"/>
        <v>1.0029673590504451</v>
      </c>
      <c r="P816" s="9"/>
      <c r="Q816" s="35"/>
    </row>
    <row r="817" spans="1:17" outlineLevel="1" x14ac:dyDescent="0.2">
      <c r="A817" s="22">
        <v>41900</v>
      </c>
      <c r="B817" s="24">
        <v>83.5</v>
      </c>
      <c r="C817" s="24">
        <v>83.5</v>
      </c>
      <c r="D817" s="24">
        <v>83.5</v>
      </c>
      <c r="E817" s="24">
        <v>83.5</v>
      </c>
      <c r="F817" s="24">
        <v>83.8</v>
      </c>
      <c r="G817" s="24"/>
      <c r="H817" s="24"/>
      <c r="I817" s="24">
        <v>83.55</v>
      </c>
      <c r="J817" s="24"/>
      <c r="K817" s="24"/>
      <c r="L817" s="24"/>
      <c r="M817" s="24"/>
      <c r="N817" s="79">
        <f>VLOOKUP(A817,Platts!B:C,2,TRUE)</f>
        <v>82.75</v>
      </c>
      <c r="O817" s="76">
        <f t="shared" si="12"/>
        <v>1.0090634441087614</v>
      </c>
      <c r="P817" s="9"/>
      <c r="Q817" s="35"/>
    </row>
    <row r="818" spans="1:17" outlineLevel="1" x14ac:dyDescent="0.2">
      <c r="A818" s="22">
        <v>41901</v>
      </c>
      <c r="B818" s="24">
        <v>81.25</v>
      </c>
      <c r="C818" s="24">
        <v>81.25</v>
      </c>
      <c r="D818" s="24">
        <v>81.25</v>
      </c>
      <c r="E818" s="24">
        <v>81.25</v>
      </c>
      <c r="F818" s="24">
        <v>81.55</v>
      </c>
      <c r="G818" s="24"/>
      <c r="H818" s="24"/>
      <c r="I818" s="24">
        <v>81.55</v>
      </c>
      <c r="J818" s="24"/>
      <c r="K818" s="24"/>
      <c r="L818" s="24"/>
      <c r="M818" s="24"/>
      <c r="N818" s="79">
        <f>VLOOKUP(A818,Platts!B:C,2,TRUE)</f>
        <v>82</v>
      </c>
      <c r="O818" s="76">
        <f t="shared" si="12"/>
        <v>0.99085365853658536</v>
      </c>
      <c r="P818" s="9"/>
      <c r="Q818" s="35"/>
    </row>
    <row r="819" spans="1:17" outlineLevel="1" x14ac:dyDescent="0.2">
      <c r="A819" s="22">
        <v>41904</v>
      </c>
      <c r="B819" s="24">
        <v>79</v>
      </c>
      <c r="C819" s="24">
        <v>79</v>
      </c>
      <c r="D819" s="24">
        <v>79</v>
      </c>
      <c r="E819" s="24">
        <v>79</v>
      </c>
      <c r="F819" s="24">
        <v>79.3</v>
      </c>
      <c r="G819" s="24"/>
      <c r="H819" s="24"/>
      <c r="I819" s="24">
        <v>79.05</v>
      </c>
      <c r="J819" s="24"/>
      <c r="K819" s="24"/>
      <c r="L819" s="24"/>
      <c r="M819" s="24"/>
      <c r="N819" s="79">
        <f>VLOOKUP(A819,Platts!B:C,2,TRUE)</f>
        <v>80.5</v>
      </c>
      <c r="O819" s="76">
        <f t="shared" si="12"/>
        <v>0.98136645962732916</v>
      </c>
      <c r="P819" s="9"/>
      <c r="Q819" s="35"/>
    </row>
    <row r="820" spans="1:17" outlineLevel="1" x14ac:dyDescent="0.2">
      <c r="A820" s="22">
        <v>41905</v>
      </c>
      <c r="B820" s="24">
        <v>79</v>
      </c>
      <c r="C820" s="24">
        <v>78.75</v>
      </c>
      <c r="D820" s="24">
        <v>78.75</v>
      </c>
      <c r="E820" s="24">
        <v>78.75</v>
      </c>
      <c r="F820" s="24">
        <v>79.55</v>
      </c>
      <c r="G820" s="24"/>
      <c r="H820" s="24"/>
      <c r="I820" s="24">
        <v>79.3</v>
      </c>
      <c r="J820" s="24"/>
      <c r="K820" s="24"/>
      <c r="L820" s="24"/>
      <c r="M820" s="24"/>
      <c r="N820" s="79">
        <f>VLOOKUP(A820,Platts!B:C,2,TRUE)</f>
        <v>79.75</v>
      </c>
      <c r="O820" s="76">
        <f t="shared" si="12"/>
        <v>0.98746081504702199</v>
      </c>
      <c r="P820" s="9"/>
      <c r="Q820" s="35"/>
    </row>
    <row r="821" spans="1:17" outlineLevel="1" x14ac:dyDescent="0.2">
      <c r="A821" s="22">
        <v>41906</v>
      </c>
      <c r="B821" s="24">
        <v>80</v>
      </c>
      <c r="C821" s="24">
        <v>80</v>
      </c>
      <c r="D821" s="24">
        <v>80</v>
      </c>
      <c r="E821" s="24">
        <v>80</v>
      </c>
      <c r="F821" s="24">
        <v>80.3</v>
      </c>
      <c r="G821" s="24"/>
      <c r="H821" s="24"/>
      <c r="I821" s="24">
        <v>80.05</v>
      </c>
      <c r="J821" s="24"/>
      <c r="K821" s="24"/>
      <c r="L821" s="24"/>
      <c r="M821" s="24"/>
      <c r="N821" s="79">
        <f>VLOOKUP(A821,Platts!B:C,2,TRUE)</f>
        <v>79.75</v>
      </c>
      <c r="O821" s="76">
        <f t="shared" si="12"/>
        <v>1.0031347962382444</v>
      </c>
      <c r="P821" s="9"/>
      <c r="Q821" s="35"/>
    </row>
    <row r="822" spans="1:17" outlineLevel="1" x14ac:dyDescent="0.2">
      <c r="A822" s="22">
        <v>41907</v>
      </c>
      <c r="B822" s="24">
        <v>78</v>
      </c>
      <c r="C822" s="24">
        <v>78</v>
      </c>
      <c r="D822" s="24">
        <v>78</v>
      </c>
      <c r="E822" s="24">
        <v>78</v>
      </c>
      <c r="F822" s="24">
        <v>78.55</v>
      </c>
      <c r="G822" s="24"/>
      <c r="H822" s="24"/>
      <c r="I822" s="24">
        <v>78.3</v>
      </c>
      <c r="J822" s="24"/>
      <c r="K822" s="24"/>
      <c r="L822" s="24"/>
      <c r="M822" s="24"/>
      <c r="N822" s="79">
        <f>VLOOKUP(A822,Platts!B:C,2,TRUE)</f>
        <v>79.25</v>
      </c>
      <c r="O822" s="76">
        <f t="shared" si="12"/>
        <v>0.98422712933753942</v>
      </c>
      <c r="P822" s="9"/>
      <c r="Q822" s="35"/>
    </row>
    <row r="823" spans="1:17" outlineLevel="1" x14ac:dyDescent="0.2">
      <c r="A823" s="22">
        <v>41908</v>
      </c>
      <c r="B823" s="24">
        <v>78.75</v>
      </c>
      <c r="C823" s="24">
        <v>78.75</v>
      </c>
      <c r="D823" s="24">
        <v>78.75</v>
      </c>
      <c r="E823" s="24">
        <v>78.75</v>
      </c>
      <c r="F823" s="24">
        <v>79.05</v>
      </c>
      <c r="G823" s="24"/>
      <c r="H823" s="24"/>
      <c r="I823" s="24">
        <v>78.8</v>
      </c>
      <c r="J823" s="24"/>
      <c r="K823" s="24"/>
      <c r="L823" s="24"/>
      <c r="M823" s="24"/>
      <c r="N823" s="79">
        <f>VLOOKUP(A823,Platts!B:C,2,TRUE)</f>
        <v>79.25</v>
      </c>
      <c r="O823" s="76">
        <f t="shared" si="12"/>
        <v>0.99369085173501581</v>
      </c>
      <c r="P823" s="9"/>
      <c r="Q823" s="35"/>
    </row>
    <row r="824" spans="1:17" outlineLevel="1" x14ac:dyDescent="0.2">
      <c r="A824" s="22">
        <v>41911</v>
      </c>
      <c r="B824" s="24">
        <v>77.75</v>
      </c>
      <c r="C824" s="24">
        <v>77.75</v>
      </c>
      <c r="D824" s="24">
        <v>77.75</v>
      </c>
      <c r="E824" s="24">
        <v>77.75</v>
      </c>
      <c r="F824" s="24">
        <v>77.8</v>
      </c>
      <c r="G824" s="24"/>
      <c r="H824" s="24"/>
      <c r="I824" s="24">
        <v>77.8</v>
      </c>
      <c r="J824" s="24"/>
      <c r="K824" s="24"/>
      <c r="L824" s="24"/>
      <c r="M824" s="24"/>
      <c r="N824" s="79">
        <f>VLOOKUP(A824,Platts!B:C,2,TRUE)</f>
        <v>77.75</v>
      </c>
      <c r="O824" s="76">
        <f t="shared" si="12"/>
        <v>1</v>
      </c>
      <c r="P824" s="9"/>
      <c r="Q824" s="35"/>
    </row>
    <row r="825" spans="1:17" outlineLevel="1" x14ac:dyDescent="0.2">
      <c r="A825" s="22">
        <v>41912</v>
      </c>
      <c r="B825" s="24">
        <v>77.75</v>
      </c>
      <c r="C825" s="24">
        <v>77.75</v>
      </c>
      <c r="D825" s="24">
        <v>77.75</v>
      </c>
      <c r="E825" s="24">
        <v>77.75</v>
      </c>
      <c r="F825" s="24">
        <v>77.8</v>
      </c>
      <c r="G825" s="24"/>
      <c r="H825" s="24"/>
      <c r="I825" s="24">
        <v>77.8</v>
      </c>
      <c r="J825" s="24"/>
      <c r="K825" s="24"/>
      <c r="L825" s="24"/>
      <c r="M825" s="24"/>
      <c r="N825" s="79">
        <f>VLOOKUP(A825,Platts!B:C,2,TRUE)</f>
        <v>77.75</v>
      </c>
      <c r="O825" s="76">
        <f t="shared" si="12"/>
        <v>1</v>
      </c>
      <c r="P825" s="9"/>
      <c r="Q825" s="35"/>
    </row>
    <row r="826" spans="1:17" outlineLevel="1" x14ac:dyDescent="0.2">
      <c r="A826" s="22">
        <v>41913</v>
      </c>
      <c r="B826" s="24">
        <v>78.75</v>
      </c>
      <c r="C826" s="24">
        <v>78.75</v>
      </c>
      <c r="D826" s="24">
        <v>78.75</v>
      </c>
      <c r="E826" s="24">
        <v>78.8</v>
      </c>
      <c r="F826" s="24">
        <v>78.3</v>
      </c>
      <c r="G826" s="24"/>
      <c r="H826" s="24"/>
      <c r="I826" s="24">
        <v>78.55</v>
      </c>
      <c r="J826" s="24"/>
      <c r="K826" s="24"/>
      <c r="L826" s="24"/>
      <c r="M826" s="24"/>
      <c r="N826" s="79">
        <f>VLOOKUP(A826,Platts!B:C,2,TRUE)</f>
        <v>78.75</v>
      </c>
      <c r="O826" s="76">
        <f t="shared" si="12"/>
        <v>1</v>
      </c>
      <c r="P826" s="9"/>
      <c r="Q826" s="35"/>
    </row>
    <row r="827" spans="1:17" outlineLevel="1" x14ac:dyDescent="0.2">
      <c r="A827" s="22">
        <v>41914</v>
      </c>
      <c r="B827" s="24">
        <v>79.5</v>
      </c>
      <c r="C827" s="24">
        <v>79.5</v>
      </c>
      <c r="D827" s="24">
        <v>79.5</v>
      </c>
      <c r="E827" s="24">
        <v>79.55</v>
      </c>
      <c r="F827" s="24">
        <v>79.05</v>
      </c>
      <c r="G827" s="24"/>
      <c r="H827" s="24"/>
      <c r="I827" s="24">
        <v>79.3</v>
      </c>
      <c r="J827" s="24"/>
      <c r="K827" s="24"/>
      <c r="L827" s="24"/>
      <c r="M827" s="24"/>
      <c r="N827" s="79">
        <f>VLOOKUP(A827,Platts!B:C,2,TRUE)</f>
        <v>79.5</v>
      </c>
      <c r="O827" s="76">
        <f t="shared" si="12"/>
        <v>1</v>
      </c>
      <c r="P827" s="9"/>
      <c r="Q827" s="35"/>
    </row>
    <row r="828" spans="1:17" outlineLevel="1" x14ac:dyDescent="0.2">
      <c r="A828" s="22">
        <v>41915</v>
      </c>
      <c r="B828" s="24">
        <v>79.25</v>
      </c>
      <c r="C828" s="24">
        <v>79.25</v>
      </c>
      <c r="D828" s="24">
        <v>79.25</v>
      </c>
      <c r="E828" s="24">
        <v>79.3</v>
      </c>
      <c r="F828" s="24">
        <v>78.8</v>
      </c>
      <c r="G828" s="24"/>
      <c r="H828" s="24"/>
      <c r="I828" s="24">
        <v>79.05</v>
      </c>
      <c r="J828" s="24"/>
      <c r="K828" s="24"/>
      <c r="L828" s="24"/>
      <c r="M828" s="24"/>
      <c r="N828" s="79">
        <f>VLOOKUP(A828,Platts!B:C,2,TRUE)</f>
        <v>79.5</v>
      </c>
      <c r="O828" s="76">
        <f t="shared" si="12"/>
        <v>0.99685534591194969</v>
      </c>
      <c r="P828" s="9"/>
      <c r="Q828" s="35"/>
    </row>
    <row r="829" spans="1:17" outlineLevel="1" x14ac:dyDescent="0.2">
      <c r="A829" s="22">
        <v>41918</v>
      </c>
      <c r="B829" s="24">
        <v>79.25</v>
      </c>
      <c r="C829" s="24">
        <v>79.25</v>
      </c>
      <c r="D829" s="24">
        <v>79.25</v>
      </c>
      <c r="E829" s="24">
        <v>79.3</v>
      </c>
      <c r="F829" s="24">
        <v>78.8</v>
      </c>
      <c r="G829" s="24"/>
      <c r="H829" s="24"/>
      <c r="I829" s="24">
        <v>79.05</v>
      </c>
      <c r="J829" s="24"/>
      <c r="K829" s="24"/>
      <c r="L829" s="24"/>
      <c r="M829" s="24"/>
      <c r="N829" s="79">
        <f>VLOOKUP(A829,Platts!B:C,2,TRUE)</f>
        <v>79.5</v>
      </c>
      <c r="O829" s="76">
        <f t="shared" si="12"/>
        <v>0.99685534591194969</v>
      </c>
      <c r="P829" s="9"/>
      <c r="Q829" s="35"/>
    </row>
    <row r="830" spans="1:17" outlineLevel="1" x14ac:dyDescent="0.2">
      <c r="A830" s="22">
        <v>41919</v>
      </c>
      <c r="B830" s="24">
        <v>79.75</v>
      </c>
      <c r="C830" s="24">
        <v>79.75</v>
      </c>
      <c r="D830" s="24">
        <v>79.75</v>
      </c>
      <c r="E830" s="24">
        <v>79.8</v>
      </c>
      <c r="F830" s="24">
        <v>79.3</v>
      </c>
      <c r="G830" s="24"/>
      <c r="H830" s="24"/>
      <c r="I830" s="24">
        <v>79.55</v>
      </c>
      <c r="J830" s="24"/>
      <c r="K830" s="24"/>
      <c r="L830" s="24"/>
      <c r="M830" s="24"/>
      <c r="N830" s="79">
        <f>VLOOKUP(A830,Platts!B:C,2,TRUE)</f>
        <v>80.5</v>
      </c>
      <c r="O830" s="76">
        <f t="shared" si="12"/>
        <v>0.99068322981366463</v>
      </c>
      <c r="P830" s="9"/>
      <c r="Q830" s="35"/>
    </row>
    <row r="831" spans="1:17" outlineLevel="1" x14ac:dyDescent="0.2">
      <c r="A831" s="22">
        <v>41920</v>
      </c>
      <c r="B831" s="24">
        <v>77.75</v>
      </c>
      <c r="C831" s="24">
        <v>77.75</v>
      </c>
      <c r="D831" s="24">
        <v>77.75</v>
      </c>
      <c r="E831" s="24">
        <v>77.8</v>
      </c>
      <c r="F831" s="24">
        <v>77.3</v>
      </c>
      <c r="G831" s="24"/>
      <c r="H831" s="24"/>
      <c r="I831" s="24">
        <v>77.55</v>
      </c>
      <c r="J831" s="24"/>
      <c r="K831" s="24"/>
      <c r="L831" s="24"/>
      <c r="M831" s="24"/>
      <c r="N831" s="79">
        <f>VLOOKUP(A831,Platts!B:C,2,TRUE)</f>
        <v>79.75</v>
      </c>
      <c r="O831" s="76">
        <f t="shared" si="12"/>
        <v>0.97492163009404387</v>
      </c>
      <c r="P831" s="9"/>
      <c r="Q831" s="35"/>
    </row>
    <row r="832" spans="1:17" outlineLevel="1" x14ac:dyDescent="0.2">
      <c r="A832" s="22">
        <v>41921</v>
      </c>
      <c r="B832" s="24">
        <v>78.75</v>
      </c>
      <c r="C832" s="24">
        <v>78.75</v>
      </c>
      <c r="D832" s="24">
        <v>78.75</v>
      </c>
      <c r="E832" s="24">
        <v>78.8</v>
      </c>
      <c r="F832" s="24">
        <v>77.05</v>
      </c>
      <c r="G832" s="24"/>
      <c r="H832" s="24"/>
      <c r="I832" s="24">
        <v>77.3</v>
      </c>
      <c r="J832" s="24"/>
      <c r="K832" s="24"/>
      <c r="L832" s="24"/>
      <c r="M832" s="24"/>
      <c r="N832" s="79">
        <f>VLOOKUP(A832,Platts!B:C,2,TRUE)</f>
        <v>79.25</v>
      </c>
      <c r="O832" s="76">
        <f t="shared" si="12"/>
        <v>0.99369085173501581</v>
      </c>
      <c r="P832" s="9"/>
      <c r="Q832" s="35"/>
    </row>
    <row r="833" spans="1:17" outlineLevel="1" x14ac:dyDescent="0.2">
      <c r="A833" s="22">
        <v>41922</v>
      </c>
      <c r="B833" s="24">
        <v>80.75</v>
      </c>
      <c r="C833" s="24">
        <v>80.5</v>
      </c>
      <c r="D833" s="24">
        <v>80.5</v>
      </c>
      <c r="E833" s="24">
        <v>80.55</v>
      </c>
      <c r="F833" s="24">
        <v>78.8</v>
      </c>
      <c r="G833" s="24"/>
      <c r="H833" s="24"/>
      <c r="I833" s="24">
        <v>79.05</v>
      </c>
      <c r="J833" s="24"/>
      <c r="K833" s="24"/>
      <c r="L833" s="24"/>
      <c r="M833" s="24"/>
      <c r="N833" s="79">
        <f>VLOOKUP(A833,Platts!B:C,2,TRUE)</f>
        <v>80.5</v>
      </c>
      <c r="O833" s="76">
        <f t="shared" si="12"/>
        <v>1</v>
      </c>
      <c r="P833" s="9"/>
      <c r="Q833" s="35"/>
    </row>
    <row r="834" spans="1:17" outlineLevel="1" x14ac:dyDescent="0.2">
      <c r="A834" s="22">
        <v>41925</v>
      </c>
      <c r="B834" s="24">
        <v>84</v>
      </c>
      <c r="C834" s="24">
        <v>83.75</v>
      </c>
      <c r="D834" s="24">
        <v>83.75</v>
      </c>
      <c r="E834" s="24">
        <v>83.3</v>
      </c>
      <c r="F834" s="24">
        <v>81.55</v>
      </c>
      <c r="G834" s="24"/>
      <c r="H834" s="24"/>
      <c r="I834" s="24">
        <v>81.8</v>
      </c>
      <c r="J834" s="24"/>
      <c r="K834" s="24"/>
      <c r="L834" s="24"/>
      <c r="M834" s="24"/>
      <c r="N834" s="79">
        <f>VLOOKUP(A834,Platts!B:C,2,TRUE)</f>
        <v>83.75</v>
      </c>
      <c r="O834" s="76">
        <f t="shared" ref="O834:O897" si="13">+D834/N834</f>
        <v>1</v>
      </c>
      <c r="P834" s="9"/>
      <c r="Q834" s="35"/>
    </row>
    <row r="835" spans="1:17" ht="12" customHeight="1" outlineLevel="1" x14ac:dyDescent="0.2">
      <c r="A835" s="22">
        <v>41926</v>
      </c>
      <c r="B835" s="24">
        <v>83.5</v>
      </c>
      <c r="C835" s="24">
        <v>83.25</v>
      </c>
      <c r="D835" s="24">
        <v>83.25</v>
      </c>
      <c r="E835" s="24">
        <v>83.05</v>
      </c>
      <c r="F835" s="24">
        <v>81.8</v>
      </c>
      <c r="G835" s="24"/>
      <c r="H835" s="24"/>
      <c r="I835" s="24">
        <v>82.05</v>
      </c>
      <c r="J835" s="24"/>
      <c r="K835" s="24"/>
      <c r="L835" s="24"/>
      <c r="M835" s="24"/>
      <c r="N835" s="79">
        <f>VLOOKUP(A835,Platts!B:C,2,TRUE)</f>
        <v>83.5</v>
      </c>
      <c r="O835" s="76">
        <f t="shared" si="13"/>
        <v>0.99700598802395213</v>
      </c>
      <c r="P835" s="9"/>
      <c r="Q835" s="35"/>
    </row>
    <row r="836" spans="1:17" outlineLevel="1" x14ac:dyDescent="0.2">
      <c r="A836" s="22">
        <v>41927</v>
      </c>
      <c r="B836" s="24">
        <v>81.75</v>
      </c>
      <c r="C836" s="24">
        <v>81.5</v>
      </c>
      <c r="D836" s="24">
        <v>81.5</v>
      </c>
      <c r="E836" s="24">
        <v>81.3</v>
      </c>
      <c r="F836" s="24">
        <v>80.05</v>
      </c>
      <c r="G836" s="24"/>
      <c r="H836" s="24"/>
      <c r="I836" s="24">
        <v>80.3</v>
      </c>
      <c r="J836" s="24"/>
      <c r="K836" s="24"/>
      <c r="L836" s="24"/>
      <c r="M836" s="24"/>
      <c r="N836" s="79">
        <f>VLOOKUP(A836,Platts!B:C,2,TRUE)</f>
        <v>82.25</v>
      </c>
      <c r="O836" s="76">
        <f t="shared" si="13"/>
        <v>0.99088145896656532</v>
      </c>
      <c r="P836" s="9"/>
      <c r="Q836" s="35"/>
    </row>
    <row r="837" spans="1:17" outlineLevel="1" x14ac:dyDescent="0.2">
      <c r="A837" s="22">
        <v>41928</v>
      </c>
      <c r="B837" s="24">
        <v>80.25</v>
      </c>
      <c r="C837" s="24">
        <v>80</v>
      </c>
      <c r="D837" s="24">
        <v>79.75</v>
      </c>
      <c r="E837" s="24">
        <v>79.8</v>
      </c>
      <c r="F837" s="24">
        <v>77.849999999999994</v>
      </c>
      <c r="G837" s="24"/>
      <c r="H837" s="24"/>
      <c r="I837" s="24">
        <v>78.05</v>
      </c>
      <c r="J837" s="24"/>
      <c r="K837" s="24"/>
      <c r="L837" s="24"/>
      <c r="M837" s="24"/>
      <c r="N837" s="79">
        <f>VLOOKUP(A837,Platts!B:C,2,TRUE)</f>
        <v>80.25</v>
      </c>
      <c r="O837" s="76">
        <f t="shared" si="13"/>
        <v>0.99376947040498442</v>
      </c>
      <c r="P837" s="9"/>
      <c r="Q837" s="35"/>
    </row>
    <row r="838" spans="1:17" outlineLevel="1" x14ac:dyDescent="0.2">
      <c r="A838" s="22">
        <v>41929</v>
      </c>
      <c r="B838" s="24">
        <v>80.5</v>
      </c>
      <c r="C838" s="24">
        <v>80.25</v>
      </c>
      <c r="D838" s="24">
        <v>80</v>
      </c>
      <c r="E838" s="24">
        <v>80.05</v>
      </c>
      <c r="F838" s="24">
        <v>78.099999999999994</v>
      </c>
      <c r="G838" s="24"/>
      <c r="H838" s="24"/>
      <c r="I838" s="24">
        <v>78.3</v>
      </c>
      <c r="J838" s="24"/>
      <c r="K838" s="24"/>
      <c r="L838" s="24"/>
      <c r="M838" s="24"/>
      <c r="N838" s="79">
        <f>VLOOKUP(A838,Platts!B:C,2,TRUE)</f>
        <v>81</v>
      </c>
      <c r="O838" s="76">
        <f t="shared" si="13"/>
        <v>0.98765432098765427</v>
      </c>
      <c r="P838" s="9"/>
      <c r="Q838" s="35"/>
    </row>
    <row r="839" spans="1:17" outlineLevel="1" x14ac:dyDescent="0.2">
      <c r="A839" s="22">
        <v>41932</v>
      </c>
      <c r="B839" s="24">
        <v>81.75</v>
      </c>
      <c r="C839" s="24">
        <v>81.5</v>
      </c>
      <c r="D839" s="24">
        <v>81.25</v>
      </c>
      <c r="E839" s="24">
        <v>81.05</v>
      </c>
      <c r="F839" s="24">
        <v>79.349999999999994</v>
      </c>
      <c r="G839" s="24"/>
      <c r="H839" s="24"/>
      <c r="I839" s="24">
        <v>79.55</v>
      </c>
      <c r="J839" s="24"/>
      <c r="K839" s="24"/>
      <c r="L839" s="24"/>
      <c r="M839" s="24"/>
      <c r="N839" s="79">
        <f>VLOOKUP(A839,Platts!B:C,2,TRUE)</f>
        <v>81.75</v>
      </c>
      <c r="O839" s="76">
        <f t="shared" si="13"/>
        <v>0.99388379204892963</v>
      </c>
      <c r="P839" s="9"/>
      <c r="Q839" s="35"/>
    </row>
    <row r="840" spans="1:17" outlineLevel="1" x14ac:dyDescent="0.2">
      <c r="A840" s="22">
        <v>41933</v>
      </c>
      <c r="B840" s="24">
        <v>81.5</v>
      </c>
      <c r="C840" s="24">
        <v>81.25</v>
      </c>
      <c r="D840" s="24">
        <v>81</v>
      </c>
      <c r="E840" s="24">
        <v>80.8</v>
      </c>
      <c r="F840" s="24">
        <v>79.099999999999994</v>
      </c>
      <c r="G840" s="24"/>
      <c r="H840" s="24"/>
      <c r="I840" s="24">
        <v>79.3</v>
      </c>
      <c r="J840" s="24"/>
      <c r="K840" s="24"/>
      <c r="L840" s="24"/>
      <c r="M840" s="24"/>
      <c r="N840" s="79">
        <f>VLOOKUP(A840,Platts!B:C,2,TRUE)</f>
        <v>82</v>
      </c>
      <c r="O840" s="76">
        <f t="shared" si="13"/>
        <v>0.98780487804878048</v>
      </c>
      <c r="P840" s="9"/>
      <c r="Q840" s="35"/>
    </row>
    <row r="841" spans="1:17" outlineLevel="1" x14ac:dyDescent="0.2">
      <c r="A841" s="22">
        <v>41934</v>
      </c>
      <c r="B841" s="24">
        <v>81.5</v>
      </c>
      <c r="C841" s="24">
        <v>81.25</v>
      </c>
      <c r="D841" s="24">
        <v>81</v>
      </c>
      <c r="E841" s="24">
        <v>80.8</v>
      </c>
      <c r="F841" s="24">
        <v>79.099999999999994</v>
      </c>
      <c r="G841" s="24"/>
      <c r="H841" s="24"/>
      <c r="I841" s="24">
        <v>79.3</v>
      </c>
      <c r="J841" s="24"/>
      <c r="K841" s="24"/>
      <c r="L841" s="24"/>
      <c r="M841" s="24"/>
      <c r="N841" s="79">
        <f>VLOOKUP(A841,Platts!B:C,2,TRUE)</f>
        <v>82</v>
      </c>
      <c r="O841" s="76">
        <f t="shared" si="13"/>
        <v>0.98780487804878048</v>
      </c>
      <c r="P841" s="9"/>
      <c r="Q841" s="35"/>
    </row>
    <row r="842" spans="1:17" outlineLevel="1" x14ac:dyDescent="0.2">
      <c r="A842" s="22">
        <v>41935</v>
      </c>
      <c r="B842" s="24">
        <v>79.25</v>
      </c>
      <c r="C842" s="24">
        <v>79</v>
      </c>
      <c r="D842" s="24">
        <v>78.75</v>
      </c>
      <c r="E842" s="24">
        <v>78.55</v>
      </c>
      <c r="F842" s="24">
        <v>76.349999999999994</v>
      </c>
      <c r="G842" s="24"/>
      <c r="H842" s="24"/>
      <c r="I842" s="24">
        <v>77.05</v>
      </c>
      <c r="J842" s="24"/>
      <c r="K842" s="24"/>
      <c r="L842" s="24"/>
      <c r="M842" s="24"/>
      <c r="N842" s="79">
        <f>VLOOKUP(A842,Platts!B:C,2,TRUE)</f>
        <v>79.75</v>
      </c>
      <c r="O842" s="76">
        <f t="shared" si="13"/>
        <v>0.98746081504702199</v>
      </c>
      <c r="P842" s="9"/>
      <c r="Q842" s="35"/>
    </row>
    <row r="843" spans="1:17" outlineLevel="1" x14ac:dyDescent="0.2">
      <c r="A843" s="22">
        <v>41936</v>
      </c>
      <c r="B843" s="24">
        <v>79.75</v>
      </c>
      <c r="C843" s="24">
        <v>79.5</v>
      </c>
      <c r="D843" s="24">
        <v>79.25</v>
      </c>
      <c r="E843" s="24">
        <v>79.3</v>
      </c>
      <c r="F843" s="24">
        <v>76.849999999999994</v>
      </c>
      <c r="G843" s="24"/>
      <c r="H843" s="24"/>
      <c r="I843" s="24">
        <v>77.55</v>
      </c>
      <c r="J843" s="24"/>
      <c r="K843" s="24"/>
      <c r="L843" s="24"/>
      <c r="M843" s="24"/>
      <c r="N843" s="79">
        <f>VLOOKUP(A843,Platts!B:C,2,TRUE)</f>
        <v>80</v>
      </c>
      <c r="O843" s="76">
        <f t="shared" si="13"/>
        <v>0.99062499999999998</v>
      </c>
      <c r="P843" s="9"/>
      <c r="Q843" s="35"/>
    </row>
    <row r="844" spans="1:17" outlineLevel="1" x14ac:dyDescent="0.2">
      <c r="A844" s="22">
        <v>41939</v>
      </c>
      <c r="B844" s="24">
        <v>79.75</v>
      </c>
      <c r="C844" s="24">
        <v>79.25</v>
      </c>
      <c r="D844" s="24">
        <v>79.25</v>
      </c>
      <c r="E844" s="24">
        <v>79.05</v>
      </c>
      <c r="F844" s="24">
        <v>76.599999999999994</v>
      </c>
      <c r="G844" s="24"/>
      <c r="H844" s="24"/>
      <c r="I844" s="24">
        <v>77.3</v>
      </c>
      <c r="J844" s="24"/>
      <c r="K844" s="24"/>
      <c r="L844" s="24"/>
      <c r="M844" s="24"/>
      <c r="N844" s="79">
        <f>VLOOKUP(A844,Platts!B:C,2,TRUE)</f>
        <v>80</v>
      </c>
      <c r="O844" s="76">
        <f t="shared" si="13"/>
        <v>0.99062499999999998</v>
      </c>
      <c r="P844" s="9"/>
      <c r="Q844" s="35"/>
    </row>
    <row r="845" spans="1:17" outlineLevel="1" x14ac:dyDescent="0.2">
      <c r="A845" s="22">
        <v>41940</v>
      </c>
      <c r="B845" s="24">
        <v>79</v>
      </c>
      <c r="C845" s="24">
        <v>78.5</v>
      </c>
      <c r="D845" s="24">
        <v>78.25</v>
      </c>
      <c r="E845" s="24">
        <v>78.05</v>
      </c>
      <c r="F845" s="24">
        <v>75.599999999999994</v>
      </c>
      <c r="G845" s="24"/>
      <c r="H845" s="24"/>
      <c r="I845" s="24">
        <v>76.3</v>
      </c>
      <c r="J845" s="24"/>
      <c r="K845" s="24"/>
      <c r="L845" s="24"/>
      <c r="M845" s="24"/>
      <c r="N845" s="79">
        <f>VLOOKUP(A845,Platts!B:C,2,TRUE)</f>
        <v>79</v>
      </c>
      <c r="O845" s="76">
        <f t="shared" si="13"/>
        <v>0.990506329113924</v>
      </c>
      <c r="P845" s="9"/>
      <c r="Q845" s="35"/>
    </row>
    <row r="846" spans="1:17" outlineLevel="1" x14ac:dyDescent="0.2">
      <c r="A846" s="22">
        <v>41941</v>
      </c>
      <c r="B846" s="24">
        <v>79.25</v>
      </c>
      <c r="C846" s="24">
        <v>78.75</v>
      </c>
      <c r="D846" s="24">
        <v>78.5</v>
      </c>
      <c r="E846" s="24">
        <v>78.3</v>
      </c>
      <c r="F846" s="24">
        <v>75.849999999999994</v>
      </c>
      <c r="G846" s="24"/>
      <c r="H846" s="24"/>
      <c r="I846" s="24">
        <v>76.55</v>
      </c>
      <c r="J846" s="24"/>
      <c r="K846" s="24"/>
      <c r="L846" s="24"/>
      <c r="M846" s="24"/>
      <c r="N846" s="79">
        <f>VLOOKUP(A846,Platts!B:C,2,TRUE)</f>
        <v>79</v>
      </c>
      <c r="O846" s="76">
        <f t="shared" si="13"/>
        <v>0.99367088607594933</v>
      </c>
      <c r="P846" s="9"/>
      <c r="Q846" s="35"/>
    </row>
    <row r="847" spans="1:17" outlineLevel="1" x14ac:dyDescent="0.2">
      <c r="A847" s="22">
        <v>41942</v>
      </c>
      <c r="B847" s="24">
        <v>79.75</v>
      </c>
      <c r="C847" s="24">
        <v>79.25</v>
      </c>
      <c r="D847" s="24">
        <v>79</v>
      </c>
      <c r="E847" s="24">
        <v>78.8</v>
      </c>
      <c r="F847" s="24">
        <v>76.099999999999994</v>
      </c>
      <c r="G847" s="24"/>
      <c r="H847" s="24"/>
      <c r="I847" s="24">
        <v>76.8</v>
      </c>
      <c r="J847" s="24"/>
      <c r="K847" s="24"/>
      <c r="L847" s="24"/>
      <c r="M847" s="24"/>
      <c r="N847" s="79">
        <f>VLOOKUP(A847,Platts!B:C,2,TRUE)</f>
        <v>79</v>
      </c>
      <c r="O847" s="76">
        <f t="shared" si="13"/>
        <v>1</v>
      </c>
      <c r="P847" s="9"/>
      <c r="Q847" s="35"/>
    </row>
    <row r="848" spans="1:17" outlineLevel="1" x14ac:dyDescent="0.2">
      <c r="A848" s="22">
        <v>41943</v>
      </c>
      <c r="B848" s="24">
        <v>79.75</v>
      </c>
      <c r="C848" s="24">
        <v>79.25</v>
      </c>
      <c r="D848" s="24">
        <v>79</v>
      </c>
      <c r="E848" s="24">
        <v>78.8</v>
      </c>
      <c r="F848" s="24">
        <v>76.099999999999994</v>
      </c>
      <c r="G848" s="24"/>
      <c r="H848" s="24"/>
      <c r="I848" s="24">
        <v>76.8</v>
      </c>
      <c r="J848" s="24"/>
      <c r="K848" s="24"/>
      <c r="L848" s="24"/>
      <c r="M848" s="24"/>
      <c r="N848" s="79">
        <f>VLOOKUP(A848,Platts!B:C,2,TRUE)</f>
        <v>79</v>
      </c>
      <c r="O848" s="76">
        <f t="shared" si="13"/>
        <v>1</v>
      </c>
      <c r="P848" s="9"/>
      <c r="Q848" s="35"/>
    </row>
    <row r="849" spans="1:18" outlineLevel="1" x14ac:dyDescent="0.2">
      <c r="A849" s="22">
        <v>41946</v>
      </c>
      <c r="B849" s="24">
        <v>77.75</v>
      </c>
      <c r="C849" s="24">
        <v>77.5</v>
      </c>
      <c r="D849" s="24">
        <v>77.5</v>
      </c>
      <c r="E849" s="24">
        <v>77.3</v>
      </c>
      <c r="F849" s="24">
        <v>76.099999999999994</v>
      </c>
      <c r="G849" s="24"/>
      <c r="H849" s="24"/>
      <c r="I849" s="24">
        <v>76.55</v>
      </c>
      <c r="J849" s="24"/>
      <c r="K849" s="24"/>
      <c r="L849" s="24"/>
      <c r="M849" s="24"/>
      <c r="N849" s="79">
        <f>VLOOKUP(A849,Platts!B:C,2,TRUE)</f>
        <v>78.5</v>
      </c>
      <c r="O849" s="76">
        <f t="shared" si="13"/>
        <v>0.98726114649681529</v>
      </c>
      <c r="P849" s="9"/>
      <c r="Q849" s="35"/>
    </row>
    <row r="850" spans="1:18" outlineLevel="1" x14ac:dyDescent="0.2">
      <c r="A850" s="22">
        <v>41947</v>
      </c>
      <c r="B850" s="24">
        <v>77.25</v>
      </c>
      <c r="C850" s="24">
        <v>77</v>
      </c>
      <c r="D850" s="24">
        <v>77</v>
      </c>
      <c r="E850" s="24">
        <v>76.8</v>
      </c>
      <c r="F850" s="24">
        <v>74.849999999999994</v>
      </c>
      <c r="G850" s="24"/>
      <c r="H850" s="24"/>
      <c r="I850" s="24">
        <v>75.3</v>
      </c>
      <c r="J850" s="24"/>
      <c r="K850" s="24"/>
      <c r="L850" s="24"/>
      <c r="M850" s="24"/>
      <c r="N850" s="79">
        <f>VLOOKUP(A850,Platts!B:C,2,TRUE)</f>
        <v>77.75</v>
      </c>
      <c r="O850" s="76">
        <f t="shared" si="13"/>
        <v>0.99035369774919613</v>
      </c>
      <c r="P850" s="9"/>
      <c r="Q850" s="35"/>
    </row>
    <row r="851" spans="1:18" outlineLevel="1" x14ac:dyDescent="0.2">
      <c r="A851" s="22">
        <v>41948</v>
      </c>
      <c r="B851" s="24">
        <v>76</v>
      </c>
      <c r="C851" s="24">
        <v>75.75</v>
      </c>
      <c r="D851" s="24">
        <v>75.75</v>
      </c>
      <c r="E851" s="24">
        <v>75.55</v>
      </c>
      <c r="F851" s="24">
        <v>73.849999999999994</v>
      </c>
      <c r="G851" s="24"/>
      <c r="H851" s="24"/>
      <c r="I851" s="24">
        <v>74.05</v>
      </c>
      <c r="J851" s="24"/>
      <c r="K851" s="24"/>
      <c r="L851" s="24"/>
      <c r="M851" s="24"/>
      <c r="N851" s="79">
        <f>VLOOKUP(A851,Platts!B:C,2,TRUE)</f>
        <v>76.25</v>
      </c>
      <c r="O851" s="76">
        <f t="shared" si="13"/>
        <v>0.99344262295081964</v>
      </c>
      <c r="P851" s="9"/>
      <c r="Q851" s="35"/>
    </row>
    <row r="852" spans="1:18" outlineLevel="1" x14ac:dyDescent="0.2">
      <c r="A852" s="22">
        <v>41949</v>
      </c>
      <c r="B852" s="24">
        <v>75</v>
      </c>
      <c r="C852" s="24">
        <v>74.75</v>
      </c>
      <c r="D852" s="24">
        <v>74.5</v>
      </c>
      <c r="E852" s="24">
        <v>74.650000000000006</v>
      </c>
      <c r="F852" s="24">
        <v>73</v>
      </c>
      <c r="G852" s="24"/>
      <c r="H852" s="24"/>
      <c r="I852" s="24">
        <v>73.150000000000006</v>
      </c>
      <c r="J852" s="24"/>
      <c r="K852" s="24"/>
      <c r="L852" s="24"/>
      <c r="M852" s="24"/>
      <c r="N852" s="79">
        <f>VLOOKUP(A852,Platts!B:C,2,TRUE)</f>
        <v>75.5</v>
      </c>
      <c r="O852" s="76">
        <f t="shared" si="13"/>
        <v>0.98675496688741726</v>
      </c>
      <c r="P852" s="9"/>
      <c r="Q852" s="35"/>
    </row>
    <row r="853" spans="1:18" outlineLevel="1" x14ac:dyDescent="0.2">
      <c r="A853" s="22">
        <v>41950</v>
      </c>
      <c r="B853" s="24">
        <v>76</v>
      </c>
      <c r="C853" s="24">
        <v>75.75</v>
      </c>
      <c r="D853" s="24">
        <v>75.5</v>
      </c>
      <c r="E853" s="24">
        <v>75.400000000000006</v>
      </c>
      <c r="F853" s="24">
        <v>73.5</v>
      </c>
      <c r="G853" s="24"/>
      <c r="H853" s="24"/>
      <c r="I853" s="24">
        <v>73.650000000000006</v>
      </c>
      <c r="J853" s="24"/>
      <c r="K853" s="24"/>
      <c r="L853" s="24"/>
      <c r="M853" s="24"/>
      <c r="N853" s="79">
        <f>VLOOKUP(A853,Platts!B:C,2,TRUE)</f>
        <v>76</v>
      </c>
      <c r="O853" s="76">
        <f t="shared" si="13"/>
        <v>0.99342105263157898</v>
      </c>
      <c r="P853" s="9"/>
      <c r="Q853" s="35"/>
    </row>
    <row r="854" spans="1:18" outlineLevel="1" x14ac:dyDescent="0.2">
      <c r="A854" s="22">
        <v>41953</v>
      </c>
      <c r="B854" s="24">
        <v>75.5</v>
      </c>
      <c r="C854" s="24">
        <v>75.25</v>
      </c>
      <c r="D854" s="24">
        <v>75</v>
      </c>
      <c r="E854" s="24">
        <v>74.900000000000006</v>
      </c>
      <c r="F854" s="24">
        <v>73</v>
      </c>
      <c r="G854" s="24"/>
      <c r="H854" s="24"/>
      <c r="I854" s="24">
        <v>73.150000000000006</v>
      </c>
      <c r="J854" s="24"/>
      <c r="K854" s="24"/>
      <c r="L854" s="24"/>
      <c r="M854" s="24"/>
      <c r="N854" s="79">
        <f>VLOOKUP(A854,Platts!B:C,2,TRUE)</f>
        <v>75.5</v>
      </c>
      <c r="O854" s="76">
        <f t="shared" si="13"/>
        <v>0.99337748344370858</v>
      </c>
      <c r="P854" s="9"/>
      <c r="Q854" s="35"/>
    </row>
    <row r="855" spans="1:18" outlineLevel="1" x14ac:dyDescent="0.2">
      <c r="A855" s="22">
        <v>41954</v>
      </c>
      <c r="B855" s="24">
        <v>75.5</v>
      </c>
      <c r="C855" s="24">
        <v>75.25</v>
      </c>
      <c r="D855" s="24">
        <v>75</v>
      </c>
      <c r="E855" s="24">
        <v>75.05</v>
      </c>
      <c r="F855" s="24">
        <v>73.349999999999994</v>
      </c>
      <c r="G855" s="24"/>
      <c r="H855" s="24"/>
      <c r="I855" s="24">
        <v>73.3</v>
      </c>
      <c r="J855" s="24"/>
      <c r="K855" s="24"/>
      <c r="L855" s="24"/>
      <c r="M855" s="24"/>
      <c r="N855" s="79">
        <f>VLOOKUP(A855,Platts!B:C,2,TRUE)</f>
        <v>76</v>
      </c>
      <c r="O855" s="76">
        <f t="shared" si="13"/>
        <v>0.98684210526315785</v>
      </c>
      <c r="P855" s="9"/>
      <c r="Q855" s="35"/>
    </row>
    <row r="856" spans="1:18" outlineLevel="1" x14ac:dyDescent="0.2">
      <c r="A856" s="22">
        <v>41955</v>
      </c>
      <c r="B856" s="24">
        <v>75.5</v>
      </c>
      <c r="C856" s="24">
        <v>75</v>
      </c>
      <c r="D856" s="24">
        <v>74.75</v>
      </c>
      <c r="E856" s="24">
        <v>75.05</v>
      </c>
      <c r="F856" s="24">
        <v>73.099999999999994</v>
      </c>
      <c r="G856" s="24"/>
      <c r="H856" s="24"/>
      <c r="I856" s="24">
        <v>73.3</v>
      </c>
      <c r="J856" s="24"/>
      <c r="K856" s="24"/>
      <c r="L856" s="24"/>
      <c r="M856" s="24"/>
      <c r="N856" s="79">
        <f>VLOOKUP(A856,Platts!B:C,2,TRUE)</f>
        <v>76</v>
      </c>
      <c r="O856" s="76">
        <f t="shared" si="13"/>
        <v>0.98355263157894735</v>
      </c>
      <c r="P856" s="9"/>
      <c r="Q856" s="35"/>
    </row>
    <row r="857" spans="1:18" outlineLevel="1" x14ac:dyDescent="0.2">
      <c r="A857" s="22">
        <v>41956</v>
      </c>
      <c r="B857" s="24">
        <v>75.5</v>
      </c>
      <c r="C857" s="24">
        <v>75</v>
      </c>
      <c r="D857" s="24">
        <v>74.75</v>
      </c>
      <c r="E857" s="24">
        <v>74.8</v>
      </c>
      <c r="F857" s="24">
        <v>72.849999999999994</v>
      </c>
      <c r="G857" s="24"/>
      <c r="H857" s="24"/>
      <c r="I857" s="24">
        <v>73.05</v>
      </c>
      <c r="J857" s="24"/>
      <c r="K857" s="24"/>
      <c r="L857" s="24"/>
      <c r="M857" s="24"/>
      <c r="N857" s="79">
        <f>VLOOKUP(A857,Platts!B:C,2,TRUE)</f>
        <v>75.75</v>
      </c>
      <c r="O857" s="76">
        <f t="shared" si="13"/>
        <v>0.98679867986798675</v>
      </c>
      <c r="P857" s="9"/>
      <c r="Q857" s="35"/>
    </row>
    <row r="858" spans="1:18" outlineLevel="1" x14ac:dyDescent="0.2">
      <c r="A858" s="22">
        <v>41957</v>
      </c>
      <c r="B858" s="24">
        <v>75.25</v>
      </c>
      <c r="C858" s="24">
        <v>74.5</v>
      </c>
      <c r="D858" s="24">
        <v>74.25</v>
      </c>
      <c r="E858" s="24">
        <v>74.05</v>
      </c>
      <c r="F858" s="24">
        <v>72.349999999999994</v>
      </c>
      <c r="G858" s="24"/>
      <c r="H858" s="24"/>
      <c r="I858" s="24">
        <v>72.05</v>
      </c>
      <c r="J858" s="24"/>
      <c r="K858" s="24"/>
      <c r="L858" s="24"/>
      <c r="M858" s="24"/>
      <c r="N858" s="79">
        <f>VLOOKUP(A858,Platts!B:C,2,TRUE)</f>
        <v>75.5</v>
      </c>
      <c r="O858" s="76">
        <f t="shared" si="13"/>
        <v>0.98344370860927155</v>
      </c>
      <c r="P858" s="9"/>
      <c r="Q858" s="35"/>
    </row>
    <row r="859" spans="1:18" outlineLevel="1" x14ac:dyDescent="0.2">
      <c r="A859" s="22">
        <v>41960</v>
      </c>
      <c r="B859" s="24">
        <v>74.75</v>
      </c>
      <c r="C859" s="24">
        <v>74</v>
      </c>
      <c r="D859" s="24">
        <v>73.75</v>
      </c>
      <c r="E859" s="24">
        <v>73.55</v>
      </c>
      <c r="F859" s="24">
        <v>71.849999999999994</v>
      </c>
      <c r="G859" s="24"/>
      <c r="H859" s="24"/>
      <c r="I859" s="24">
        <v>71.55</v>
      </c>
      <c r="J859" s="24"/>
      <c r="K859" s="24"/>
      <c r="L859" s="24"/>
      <c r="M859" s="24"/>
      <c r="N859" s="79">
        <f>VLOOKUP(A859,Platts!B:C,2,TRUE)</f>
        <v>75.25</v>
      </c>
      <c r="O859" s="76">
        <f t="shared" si="13"/>
        <v>0.98006644518272423</v>
      </c>
      <c r="P859" s="9"/>
      <c r="Q859" s="35"/>
    </row>
    <row r="860" spans="1:18" outlineLevel="1" x14ac:dyDescent="0.2">
      <c r="A860" s="22">
        <v>41961</v>
      </c>
      <c r="B860" s="24">
        <v>71.75</v>
      </c>
      <c r="C860" s="24">
        <v>71.25</v>
      </c>
      <c r="D860" s="24">
        <v>70.5</v>
      </c>
      <c r="E860" s="24">
        <v>70.8</v>
      </c>
      <c r="F860" s="24">
        <v>68.849999999999994</v>
      </c>
      <c r="G860" s="24"/>
      <c r="H860" s="24"/>
      <c r="I860" s="24">
        <v>69.3</v>
      </c>
      <c r="J860" s="24"/>
      <c r="K860" s="24"/>
      <c r="L860" s="24"/>
      <c r="M860" s="24"/>
      <c r="N860" s="79">
        <f>VLOOKUP(A860,Platts!B:C,2,TRUE)</f>
        <v>71.25</v>
      </c>
      <c r="O860" s="76">
        <f t="shared" si="13"/>
        <v>0.98947368421052628</v>
      </c>
      <c r="P860" s="9"/>
      <c r="Q860" s="35"/>
    </row>
    <row r="861" spans="1:18" outlineLevel="1" x14ac:dyDescent="0.2">
      <c r="A861" s="22">
        <v>41962</v>
      </c>
      <c r="B861" s="24">
        <v>69.75</v>
      </c>
      <c r="C861" s="24">
        <v>69.25</v>
      </c>
      <c r="D861" s="24">
        <v>68.75</v>
      </c>
      <c r="E861" s="24">
        <v>69.3</v>
      </c>
      <c r="F861" s="24">
        <v>66.849999999999994</v>
      </c>
      <c r="G861" s="24"/>
      <c r="H861" s="24"/>
      <c r="I861" s="24">
        <v>67.05</v>
      </c>
      <c r="J861" s="24"/>
      <c r="K861" s="24"/>
      <c r="L861" s="24"/>
      <c r="M861" s="24"/>
      <c r="N861" s="79">
        <f>VLOOKUP(A861,Platts!B:C,2,TRUE)</f>
        <v>70.25</v>
      </c>
      <c r="O861" s="76">
        <f t="shared" si="13"/>
        <v>0.97864768683274017</v>
      </c>
      <c r="P861" s="9"/>
      <c r="Q861" s="35"/>
    </row>
    <row r="862" spans="1:18" outlineLevel="1" x14ac:dyDescent="0.2">
      <c r="A862" s="22">
        <v>41963</v>
      </c>
      <c r="B862" s="24">
        <v>70.25</v>
      </c>
      <c r="C862" s="24">
        <v>69.75</v>
      </c>
      <c r="D862" s="24">
        <v>69.25</v>
      </c>
      <c r="E862" s="24">
        <v>69.3</v>
      </c>
      <c r="F862" s="24">
        <v>66.849999999999994</v>
      </c>
      <c r="G862" s="24"/>
      <c r="H862" s="24"/>
      <c r="I862" s="24">
        <v>67.8</v>
      </c>
      <c r="J862" s="24"/>
      <c r="K862" s="24"/>
      <c r="L862" s="24"/>
      <c r="M862" s="24"/>
      <c r="N862" s="79">
        <f>VLOOKUP(A862,Platts!B:C,2,TRUE)</f>
        <v>70.5</v>
      </c>
      <c r="O862" s="76">
        <f t="shared" si="13"/>
        <v>0.98226950354609932</v>
      </c>
      <c r="P862" s="9"/>
      <c r="Q862" s="35"/>
    </row>
    <row r="863" spans="1:18" outlineLevel="1" x14ac:dyDescent="0.2">
      <c r="A863" s="22">
        <v>41964</v>
      </c>
      <c r="B863" s="24">
        <v>70</v>
      </c>
      <c r="C863" s="24">
        <v>69.5</v>
      </c>
      <c r="D863" s="24">
        <v>69</v>
      </c>
      <c r="E863" s="24">
        <v>69.05</v>
      </c>
      <c r="F863" s="24">
        <v>66.599999999999994</v>
      </c>
      <c r="G863" s="24"/>
      <c r="H863" s="24"/>
      <c r="I863" s="24">
        <v>67.05</v>
      </c>
      <c r="J863" s="24"/>
      <c r="K863" s="24"/>
      <c r="L863" s="24"/>
      <c r="M863" s="24"/>
      <c r="N863" s="79">
        <f>VLOOKUP(A863,Platts!B:C,2,TRUE)</f>
        <v>69.75</v>
      </c>
      <c r="O863" s="76">
        <f t="shared" si="13"/>
        <v>0.989247311827957</v>
      </c>
      <c r="P863" s="9"/>
      <c r="Q863" s="35"/>
    </row>
    <row r="864" spans="1:18" outlineLevel="1" x14ac:dyDescent="0.2">
      <c r="A864" s="22">
        <v>41967</v>
      </c>
      <c r="B864" s="24">
        <v>70.25</v>
      </c>
      <c r="C864" s="24">
        <v>69.5</v>
      </c>
      <c r="D864" s="24">
        <v>69</v>
      </c>
      <c r="E864" s="24">
        <v>69.3</v>
      </c>
      <c r="F864" s="24">
        <v>66.849999999999994</v>
      </c>
      <c r="G864" s="24"/>
      <c r="H864" s="24"/>
      <c r="I864" s="24">
        <v>67.3</v>
      </c>
      <c r="J864" s="24"/>
      <c r="K864" s="24"/>
      <c r="L864" s="24"/>
      <c r="M864" s="24"/>
      <c r="N864" s="79">
        <f>VLOOKUP(A864,Platts!B:C,2,TRUE)</f>
        <v>70.25</v>
      </c>
      <c r="O864" s="76">
        <f t="shared" si="13"/>
        <v>0.98220640569395012</v>
      </c>
      <c r="P864" s="9"/>
      <c r="Q864" s="35"/>
      <c r="R864" s="80">
        <f>+N864-N639</f>
        <v>-64.25</v>
      </c>
    </row>
    <row r="865" spans="1:17" outlineLevel="1" x14ac:dyDescent="0.2">
      <c r="A865" s="22">
        <v>41968</v>
      </c>
      <c r="B865" s="24">
        <v>69</v>
      </c>
      <c r="C865" s="24">
        <v>68.25</v>
      </c>
      <c r="D865" s="24">
        <v>67.75</v>
      </c>
      <c r="E865" s="24">
        <v>67.8</v>
      </c>
      <c r="F865" s="24">
        <v>64.849999999999994</v>
      </c>
      <c r="G865" s="24"/>
      <c r="H865" s="24"/>
      <c r="I865" s="24">
        <v>65.8</v>
      </c>
      <c r="J865" s="24"/>
      <c r="K865" s="24"/>
      <c r="L865" s="24"/>
      <c r="M865" s="24"/>
      <c r="N865" s="79">
        <f>VLOOKUP(A865,Platts!B:C,2,TRUE)</f>
        <v>69</v>
      </c>
      <c r="O865" s="76">
        <f t="shared" si="13"/>
        <v>0.98188405797101452</v>
      </c>
      <c r="P865" s="9"/>
      <c r="Q865" s="35"/>
    </row>
    <row r="866" spans="1:17" outlineLevel="1" x14ac:dyDescent="0.2">
      <c r="A866" s="22">
        <v>41969</v>
      </c>
      <c r="B866" s="24">
        <v>68</v>
      </c>
      <c r="C866" s="24">
        <v>67.25</v>
      </c>
      <c r="D866" s="24">
        <v>66.75</v>
      </c>
      <c r="E866" s="24">
        <v>67.05</v>
      </c>
      <c r="F866" s="24">
        <v>64.599999999999994</v>
      </c>
      <c r="G866" s="24"/>
      <c r="H866" s="24"/>
      <c r="I866" s="24">
        <v>65.3</v>
      </c>
      <c r="J866" s="24"/>
      <c r="K866" s="24"/>
      <c r="L866" s="24"/>
      <c r="M866" s="24"/>
      <c r="N866" s="79">
        <f>VLOOKUP(A866,Platts!B:C,2,TRUE)</f>
        <v>68.5</v>
      </c>
      <c r="O866" s="76">
        <f t="shared" si="13"/>
        <v>0.97445255474452552</v>
      </c>
      <c r="P866" s="9"/>
      <c r="Q866" s="35"/>
    </row>
    <row r="867" spans="1:17" outlineLevel="1" x14ac:dyDescent="0.2">
      <c r="A867" s="22">
        <v>41970</v>
      </c>
      <c r="B867" s="24">
        <v>71</v>
      </c>
      <c r="C867" s="24">
        <v>70.25</v>
      </c>
      <c r="D867" s="24">
        <v>70</v>
      </c>
      <c r="E867" s="24">
        <v>69.8</v>
      </c>
      <c r="F867" s="24">
        <v>68.349999999999994</v>
      </c>
      <c r="G867" s="24"/>
      <c r="H867" s="24"/>
      <c r="I867" s="24">
        <v>68.3</v>
      </c>
      <c r="J867" s="24"/>
      <c r="K867" s="24"/>
      <c r="L867" s="24"/>
      <c r="M867" s="24"/>
      <c r="N867" s="79">
        <f>VLOOKUP(A867,Platts!B:C,2,TRUE)</f>
        <v>69.25</v>
      </c>
      <c r="O867" s="76">
        <f t="shared" si="13"/>
        <v>1.0108303249097472</v>
      </c>
      <c r="P867" s="9"/>
      <c r="Q867" s="35"/>
    </row>
    <row r="868" spans="1:17" outlineLevel="1" x14ac:dyDescent="0.2">
      <c r="A868" s="22">
        <v>41971</v>
      </c>
      <c r="B868" s="24">
        <v>71.25</v>
      </c>
      <c r="C868" s="24">
        <v>70.75</v>
      </c>
      <c r="D868" s="24">
        <v>70.5</v>
      </c>
      <c r="E868" s="24">
        <v>70.3</v>
      </c>
      <c r="F868" s="24">
        <v>68.099999999999994</v>
      </c>
      <c r="G868" s="24"/>
      <c r="H868" s="24"/>
      <c r="I868" s="24">
        <v>67.75</v>
      </c>
      <c r="J868" s="24"/>
      <c r="K868" s="24"/>
      <c r="L868" s="24"/>
      <c r="M868" s="24"/>
      <c r="N868" s="79">
        <f>VLOOKUP(A868,Platts!B:C,2,TRUE)</f>
        <v>71.25</v>
      </c>
      <c r="O868" s="76">
        <f t="shared" si="13"/>
        <v>0.98947368421052628</v>
      </c>
      <c r="P868" s="9"/>
      <c r="Q868" s="35"/>
    </row>
    <row r="869" spans="1:17" outlineLevel="1" x14ac:dyDescent="0.2">
      <c r="A869" s="22">
        <v>41974</v>
      </c>
      <c r="B869" s="24">
        <v>70</v>
      </c>
      <c r="C869" s="24">
        <v>69.5</v>
      </c>
      <c r="D869" s="24">
        <v>69.25</v>
      </c>
      <c r="E869" s="24">
        <v>69.05</v>
      </c>
      <c r="F869" s="24">
        <v>66.849999999999994</v>
      </c>
      <c r="G869" s="24"/>
      <c r="H869" s="24"/>
      <c r="I869" s="24">
        <v>66.55</v>
      </c>
      <c r="J869" s="24"/>
      <c r="K869" s="24"/>
      <c r="L869" s="24"/>
      <c r="M869" s="24"/>
      <c r="N869" s="79">
        <f>VLOOKUP(A869,Platts!B:C,2,TRUE)</f>
        <v>71</v>
      </c>
      <c r="O869" s="76">
        <f t="shared" si="13"/>
        <v>0.97535211267605637</v>
      </c>
      <c r="P869" s="9"/>
      <c r="Q869" s="35"/>
    </row>
    <row r="870" spans="1:17" outlineLevel="1" x14ac:dyDescent="0.2">
      <c r="A870" s="22">
        <v>41975</v>
      </c>
      <c r="B870" s="24">
        <v>69.5</v>
      </c>
      <c r="C870" s="24">
        <v>69.25</v>
      </c>
      <c r="D870" s="24">
        <v>69</v>
      </c>
      <c r="E870" s="24">
        <v>69.25</v>
      </c>
      <c r="F870" s="24">
        <v>66.849999999999994</v>
      </c>
      <c r="G870" s="24"/>
      <c r="H870" s="24"/>
      <c r="I870" s="24">
        <v>66.55</v>
      </c>
      <c r="J870" s="24"/>
      <c r="K870" s="24"/>
      <c r="L870" s="24"/>
      <c r="M870" s="24"/>
      <c r="N870" s="79">
        <f>VLOOKUP(A870,Platts!B:C,2,TRUE)</f>
        <v>69.75</v>
      </c>
      <c r="O870" s="76">
        <f t="shared" si="13"/>
        <v>0.989247311827957</v>
      </c>
      <c r="P870" s="9"/>
      <c r="Q870" s="35"/>
    </row>
    <row r="871" spans="1:17" outlineLevel="1" x14ac:dyDescent="0.2">
      <c r="A871" s="22">
        <v>41976</v>
      </c>
      <c r="B871" s="24">
        <v>69.75</v>
      </c>
      <c r="C871" s="24">
        <v>69.25</v>
      </c>
      <c r="D871" s="24">
        <v>68.75</v>
      </c>
      <c r="E871" s="24">
        <v>66.849999999999994</v>
      </c>
      <c r="F871" s="24">
        <v>66.349999999999994</v>
      </c>
      <c r="G871" s="24"/>
      <c r="H871" s="24"/>
      <c r="I871" s="24">
        <v>66.849999999999994</v>
      </c>
      <c r="J871" s="24"/>
      <c r="K871" s="24"/>
      <c r="L871" s="24"/>
      <c r="M871" s="24"/>
      <c r="N871" s="79">
        <f>VLOOKUP(A871,Platts!B:C,2,TRUE)</f>
        <v>69.5</v>
      </c>
      <c r="O871" s="76">
        <f t="shared" si="13"/>
        <v>0.98920863309352514</v>
      </c>
      <c r="P871" s="9"/>
      <c r="Q871" s="35"/>
    </row>
    <row r="872" spans="1:17" outlineLevel="1" x14ac:dyDescent="0.2">
      <c r="A872" s="22">
        <v>41977</v>
      </c>
      <c r="B872" s="24">
        <v>71.25</v>
      </c>
      <c r="C872" s="24">
        <v>70.75</v>
      </c>
      <c r="D872" s="24">
        <v>70.25</v>
      </c>
      <c r="E872" s="24">
        <v>70.75</v>
      </c>
      <c r="F872" s="24">
        <v>68.349999999999994</v>
      </c>
      <c r="G872" s="24"/>
      <c r="H872" s="24"/>
      <c r="I872" s="24">
        <v>68.349999999999994</v>
      </c>
      <c r="J872" s="24"/>
      <c r="K872" s="24"/>
      <c r="L872" s="24"/>
      <c r="M872" s="24"/>
      <c r="N872" s="79">
        <f>VLOOKUP(A872,Platts!B:C,2,TRUE)</f>
        <v>71.5</v>
      </c>
      <c r="O872" s="76">
        <f t="shared" si="13"/>
        <v>0.9825174825174825</v>
      </c>
      <c r="P872" s="9"/>
      <c r="Q872" s="35"/>
    </row>
    <row r="873" spans="1:17" outlineLevel="1" x14ac:dyDescent="0.2">
      <c r="A873" s="22">
        <v>41978</v>
      </c>
      <c r="B873" s="24">
        <v>70.75</v>
      </c>
      <c r="C873" s="24">
        <v>70.25</v>
      </c>
      <c r="D873" s="24">
        <v>69.75</v>
      </c>
      <c r="E873" s="24">
        <v>70.25</v>
      </c>
      <c r="F873" s="24">
        <v>67.849999999999994</v>
      </c>
      <c r="G873" s="24"/>
      <c r="H873" s="24"/>
      <c r="I873" s="24">
        <v>67.849999999999994</v>
      </c>
      <c r="J873" s="24"/>
      <c r="K873" s="24"/>
      <c r="L873" s="24"/>
      <c r="M873" s="24"/>
      <c r="N873" s="79">
        <f>VLOOKUP(A873,Platts!B:C,2,TRUE)</f>
        <v>71.25</v>
      </c>
      <c r="O873" s="76">
        <f t="shared" si="13"/>
        <v>0.97894736842105268</v>
      </c>
      <c r="P873" s="9"/>
      <c r="Q873" s="35"/>
    </row>
    <row r="874" spans="1:17" outlineLevel="1" x14ac:dyDescent="0.2">
      <c r="A874" s="22">
        <v>41981</v>
      </c>
      <c r="B874" s="24">
        <v>69.5</v>
      </c>
      <c r="C874" s="24">
        <v>69.25</v>
      </c>
      <c r="D874" s="24">
        <v>69</v>
      </c>
      <c r="E874" s="24">
        <v>69.25</v>
      </c>
      <c r="F874" s="24">
        <v>66.599999999999994</v>
      </c>
      <c r="G874" s="24"/>
      <c r="H874" s="24"/>
      <c r="I874" s="24">
        <v>66.55</v>
      </c>
      <c r="J874" s="24"/>
      <c r="K874" s="24"/>
      <c r="L874" s="24"/>
      <c r="M874" s="24"/>
      <c r="N874" s="79">
        <f>VLOOKUP(A874,Platts!B:C,2,TRUE)</f>
        <v>69.75</v>
      </c>
      <c r="O874" s="76">
        <f t="shared" si="13"/>
        <v>0.989247311827957</v>
      </c>
      <c r="P874" s="9"/>
      <c r="Q874" s="35"/>
    </row>
    <row r="875" spans="1:17" outlineLevel="1" x14ac:dyDescent="0.2">
      <c r="A875" s="22">
        <v>41982</v>
      </c>
      <c r="B875" s="24">
        <v>68.75</v>
      </c>
      <c r="C875" s="24">
        <v>68.5</v>
      </c>
      <c r="D875" s="24">
        <v>68.25</v>
      </c>
      <c r="E875" s="24">
        <v>68.5</v>
      </c>
      <c r="F875" s="24">
        <v>66.099999999999994</v>
      </c>
      <c r="G875" s="24"/>
      <c r="H875" s="24"/>
      <c r="I875" s="24">
        <v>66.3</v>
      </c>
      <c r="J875" s="24"/>
      <c r="K875" s="24"/>
      <c r="L875" s="24"/>
      <c r="M875" s="24"/>
      <c r="N875" s="79">
        <f>VLOOKUP(A875,Platts!B:C,2,TRUE)</f>
        <v>69</v>
      </c>
      <c r="O875" s="76">
        <f t="shared" si="13"/>
        <v>0.98913043478260865</v>
      </c>
      <c r="P875" s="9"/>
      <c r="Q875" s="35"/>
    </row>
    <row r="876" spans="1:17" outlineLevel="1" x14ac:dyDescent="0.2">
      <c r="A876" s="22">
        <v>41983</v>
      </c>
      <c r="B876" s="24">
        <v>69</v>
      </c>
      <c r="C876" s="24">
        <v>68.75</v>
      </c>
      <c r="D876" s="24">
        <v>68.5</v>
      </c>
      <c r="E876" s="24">
        <v>68.75</v>
      </c>
      <c r="F876" s="24">
        <v>65.849999999999994</v>
      </c>
      <c r="G876" s="24"/>
      <c r="H876" s="24"/>
      <c r="I876" s="24">
        <v>66.05</v>
      </c>
      <c r="J876" s="24"/>
      <c r="K876" s="24"/>
      <c r="L876" s="24"/>
      <c r="M876" s="24"/>
      <c r="N876" s="79">
        <f>VLOOKUP(A876,Platts!B:C,2,TRUE)</f>
        <v>69.5</v>
      </c>
      <c r="O876" s="76">
        <f t="shared" si="13"/>
        <v>0.98561151079136688</v>
      </c>
      <c r="P876" s="9"/>
      <c r="Q876" s="35"/>
    </row>
    <row r="877" spans="1:17" outlineLevel="1" x14ac:dyDescent="0.2">
      <c r="A877" s="22">
        <v>41984</v>
      </c>
      <c r="B877" s="24">
        <v>69.25</v>
      </c>
      <c r="C877" s="24">
        <v>68.75</v>
      </c>
      <c r="D877" s="24">
        <v>68.25</v>
      </c>
      <c r="E877" s="24">
        <v>68.75</v>
      </c>
      <c r="F877" s="24">
        <v>65.849999999999994</v>
      </c>
      <c r="G877" s="24"/>
      <c r="H877" s="24"/>
      <c r="I877" s="24">
        <v>66.55</v>
      </c>
      <c r="J877" s="24"/>
      <c r="K877" s="24"/>
      <c r="L877" s="24"/>
      <c r="M877" s="24"/>
      <c r="N877" s="79">
        <f>VLOOKUP(A877,Platts!B:C,2,TRUE)</f>
        <v>69.5</v>
      </c>
      <c r="O877" s="76">
        <f t="shared" si="13"/>
        <v>0.98201438848920863</v>
      </c>
      <c r="P877" s="9"/>
      <c r="Q877" s="35"/>
    </row>
    <row r="878" spans="1:17" outlineLevel="1" x14ac:dyDescent="0.2">
      <c r="A878" s="22">
        <v>41985</v>
      </c>
      <c r="B878" s="24">
        <v>69.5</v>
      </c>
      <c r="C878" s="24">
        <v>69</v>
      </c>
      <c r="D878" s="24">
        <v>68.5</v>
      </c>
      <c r="E878" s="24">
        <v>69</v>
      </c>
      <c r="F878" s="24">
        <v>66.349999999999994</v>
      </c>
      <c r="G878" s="24"/>
      <c r="H878" s="24"/>
      <c r="I878" s="24">
        <v>67.05</v>
      </c>
      <c r="J878" s="24"/>
      <c r="K878" s="24"/>
      <c r="L878" s="24"/>
      <c r="M878" s="24"/>
      <c r="N878" s="79">
        <f>VLOOKUP(A878,Platts!B:C,2,TRUE)</f>
        <v>69.5</v>
      </c>
      <c r="O878" s="76">
        <f t="shared" si="13"/>
        <v>0.98561151079136688</v>
      </c>
      <c r="P878" s="9"/>
      <c r="Q878" s="35"/>
    </row>
    <row r="879" spans="1:17" outlineLevel="1" x14ac:dyDescent="0.2">
      <c r="A879" s="22">
        <v>41988</v>
      </c>
      <c r="B879" s="24">
        <v>69.25</v>
      </c>
      <c r="C879" s="24">
        <v>68.75</v>
      </c>
      <c r="D879" s="24">
        <v>68.25</v>
      </c>
      <c r="E879" s="24">
        <v>68.75</v>
      </c>
      <c r="F879" s="24">
        <v>66.099999999999994</v>
      </c>
      <c r="G879" s="24"/>
      <c r="H879" s="24"/>
      <c r="I879" s="24">
        <v>66.8</v>
      </c>
      <c r="J879" s="24"/>
      <c r="K879" s="24"/>
      <c r="L879" s="24"/>
      <c r="M879" s="24"/>
      <c r="N879" s="79">
        <f>VLOOKUP(A879,Platts!B:C,2,TRUE)</f>
        <v>69.25</v>
      </c>
      <c r="O879" s="76">
        <f t="shared" si="13"/>
        <v>0.98555956678700363</v>
      </c>
      <c r="P879" s="9"/>
      <c r="Q879" s="35"/>
    </row>
    <row r="880" spans="1:17" outlineLevel="1" x14ac:dyDescent="0.2">
      <c r="A880" s="22">
        <v>41989</v>
      </c>
      <c r="B880" s="24">
        <v>68</v>
      </c>
      <c r="C880" s="24">
        <v>67.5</v>
      </c>
      <c r="D880" s="24">
        <v>67</v>
      </c>
      <c r="E880" s="24">
        <v>67.5</v>
      </c>
      <c r="F880" s="24">
        <v>64.849999999999994</v>
      </c>
      <c r="G880" s="24"/>
      <c r="H880" s="24"/>
      <c r="I880" s="24">
        <v>65.55</v>
      </c>
      <c r="J880" s="24"/>
      <c r="K880" s="24"/>
      <c r="L880" s="24"/>
      <c r="M880" s="24"/>
      <c r="N880" s="79">
        <f>VLOOKUP(A880,Platts!B:C,2,TRUE)</f>
        <v>68.25</v>
      </c>
      <c r="O880" s="76">
        <f t="shared" si="13"/>
        <v>0.98168498168498164</v>
      </c>
      <c r="P880" s="9"/>
      <c r="Q880" s="35"/>
    </row>
    <row r="881" spans="1:17" outlineLevel="1" x14ac:dyDescent="0.2">
      <c r="A881" s="22">
        <v>41990</v>
      </c>
      <c r="B881" s="24">
        <v>68</v>
      </c>
      <c r="C881" s="24">
        <v>67.5</v>
      </c>
      <c r="D881" s="24">
        <v>67</v>
      </c>
      <c r="E881" s="24">
        <v>67.5</v>
      </c>
      <c r="F881" s="24">
        <v>64.849999999999994</v>
      </c>
      <c r="G881" s="24"/>
      <c r="H881" s="24"/>
      <c r="I881" s="24">
        <v>65.55</v>
      </c>
      <c r="J881" s="24"/>
      <c r="K881" s="24"/>
      <c r="L881" s="24"/>
      <c r="M881" s="24"/>
      <c r="N881" s="79">
        <f>VLOOKUP(A881,Platts!B:C,2,TRUE)</f>
        <v>68.25</v>
      </c>
      <c r="O881" s="76">
        <f t="shared" si="13"/>
        <v>0.98168498168498164</v>
      </c>
      <c r="P881" s="9"/>
      <c r="Q881" s="35"/>
    </row>
    <row r="882" spans="1:17" outlineLevel="1" x14ac:dyDescent="0.2">
      <c r="A882" s="22">
        <v>41991</v>
      </c>
      <c r="B882" s="24">
        <v>68.75</v>
      </c>
      <c r="C882" s="24">
        <v>68.25</v>
      </c>
      <c r="D882" s="24">
        <v>67.75</v>
      </c>
      <c r="E882" s="24">
        <v>68.25</v>
      </c>
      <c r="F882" s="24">
        <v>65.599999999999994</v>
      </c>
      <c r="G882" s="24"/>
      <c r="H882" s="24"/>
      <c r="I882" s="24">
        <v>66.25</v>
      </c>
      <c r="J882" s="24"/>
      <c r="K882" s="24"/>
      <c r="L882" s="24"/>
      <c r="M882" s="24"/>
      <c r="N882" s="79">
        <f>VLOOKUP(A882,Platts!B:C,2,TRUE)</f>
        <v>68.5</v>
      </c>
      <c r="O882" s="76">
        <f t="shared" si="13"/>
        <v>0.98905109489051091</v>
      </c>
      <c r="P882" s="9"/>
      <c r="Q882" s="35"/>
    </row>
    <row r="883" spans="1:17" outlineLevel="1" x14ac:dyDescent="0.2">
      <c r="A883" s="22">
        <v>41992</v>
      </c>
      <c r="B883" s="24">
        <v>70.25</v>
      </c>
      <c r="C883" s="24">
        <v>69.75</v>
      </c>
      <c r="D883" s="24">
        <v>69.25</v>
      </c>
      <c r="E883" s="24">
        <v>69.75</v>
      </c>
      <c r="F883" s="24">
        <v>67.099999999999994</v>
      </c>
      <c r="G883" s="24"/>
      <c r="H883" s="24"/>
      <c r="I883" s="24">
        <v>67.75</v>
      </c>
      <c r="J883" s="24"/>
      <c r="K883" s="24"/>
      <c r="L883" s="24"/>
      <c r="M883" s="24"/>
      <c r="N883" s="79">
        <f>VLOOKUP(A883,Platts!B:C,2,TRUE)</f>
        <v>69.5</v>
      </c>
      <c r="O883" s="76">
        <f t="shared" si="13"/>
        <v>0.99640287769784175</v>
      </c>
      <c r="P883" s="9"/>
      <c r="Q883" s="35"/>
    </row>
    <row r="884" spans="1:17" outlineLevel="1" x14ac:dyDescent="0.2">
      <c r="A884" s="22">
        <v>41995</v>
      </c>
      <c r="B884" s="24">
        <v>68.25</v>
      </c>
      <c r="C884" s="24">
        <v>68.25</v>
      </c>
      <c r="D884" s="24">
        <v>67.5</v>
      </c>
      <c r="E884" s="24">
        <v>68</v>
      </c>
      <c r="F884" s="24">
        <v>65.349999999999994</v>
      </c>
      <c r="G884" s="24"/>
      <c r="H884" s="24"/>
      <c r="I884" s="24">
        <v>66</v>
      </c>
      <c r="J884" s="24"/>
      <c r="K884" s="24"/>
      <c r="L884" s="24"/>
      <c r="M884" s="24"/>
      <c r="N884" s="79">
        <f>VLOOKUP(A884,Platts!B:C,2,TRUE)</f>
        <v>67.5</v>
      </c>
      <c r="O884" s="76">
        <f t="shared" si="13"/>
        <v>1</v>
      </c>
      <c r="P884" s="9"/>
      <c r="Q884" s="35"/>
    </row>
    <row r="885" spans="1:17" outlineLevel="1" x14ac:dyDescent="0.2">
      <c r="A885" s="22">
        <v>41996</v>
      </c>
      <c r="B885" s="24">
        <v>67.25</v>
      </c>
      <c r="C885" s="24">
        <v>66.75</v>
      </c>
      <c r="D885" s="24">
        <v>66</v>
      </c>
      <c r="E885" s="24">
        <v>66.75</v>
      </c>
      <c r="F885" s="24">
        <v>64.099999999999994</v>
      </c>
      <c r="G885" s="24"/>
      <c r="H885" s="24"/>
      <c r="I885" s="24">
        <v>64.75</v>
      </c>
      <c r="J885" s="24"/>
      <c r="K885" s="24"/>
      <c r="L885" s="24"/>
      <c r="M885" s="24"/>
      <c r="N885" s="79">
        <f>VLOOKUP(A885,Platts!B:C,2,TRUE)</f>
        <v>66.25</v>
      </c>
      <c r="O885" s="76">
        <f t="shared" si="13"/>
        <v>0.99622641509433962</v>
      </c>
      <c r="P885" s="9"/>
      <c r="Q885" s="35"/>
    </row>
    <row r="886" spans="1:17" outlineLevel="1" x14ac:dyDescent="0.2">
      <c r="A886" s="22">
        <v>41997</v>
      </c>
      <c r="B886" s="24">
        <v>67.5</v>
      </c>
      <c r="C886" s="24">
        <v>67</v>
      </c>
      <c r="D886" s="24">
        <v>66.5</v>
      </c>
      <c r="E886" s="24">
        <v>67</v>
      </c>
      <c r="F886" s="24">
        <v>64.349999999999994</v>
      </c>
      <c r="G886" s="24"/>
      <c r="H886" s="24"/>
      <c r="I886" s="24">
        <v>65</v>
      </c>
      <c r="J886" s="24"/>
      <c r="K886" s="24"/>
      <c r="L886" s="24"/>
      <c r="M886" s="24"/>
      <c r="N886" s="79">
        <f>VLOOKUP(A886,Platts!B:C,2,TRUE)</f>
        <v>66.75</v>
      </c>
      <c r="O886" s="76">
        <f t="shared" si="13"/>
        <v>0.99625468164794007</v>
      </c>
      <c r="P886" s="9"/>
      <c r="Q886" s="35"/>
    </row>
    <row r="887" spans="1:17" outlineLevel="1" x14ac:dyDescent="0.2">
      <c r="A887" s="22">
        <v>42002</v>
      </c>
      <c r="B887" s="24">
        <v>68.25</v>
      </c>
      <c r="C887" s="24">
        <v>67.75</v>
      </c>
      <c r="D887" s="24">
        <v>67.25</v>
      </c>
      <c r="E887" s="24">
        <v>67.75</v>
      </c>
      <c r="F887" s="24">
        <v>65.099999999999994</v>
      </c>
      <c r="G887" s="24"/>
      <c r="H887" s="24"/>
      <c r="I887" s="24">
        <v>65.75</v>
      </c>
      <c r="J887" s="24"/>
      <c r="K887" s="24"/>
      <c r="L887" s="24"/>
      <c r="M887" s="24"/>
      <c r="N887" s="79">
        <f>VLOOKUP(A887,Platts!B:C,2,TRUE)</f>
        <v>68</v>
      </c>
      <c r="O887" s="76">
        <f t="shared" si="13"/>
        <v>0.98897058823529416</v>
      </c>
      <c r="P887" s="9"/>
      <c r="Q887" s="35"/>
    </row>
    <row r="888" spans="1:17" outlineLevel="1" x14ac:dyDescent="0.2">
      <c r="A888" s="22">
        <v>42003</v>
      </c>
      <c r="B888" s="24">
        <v>72.25</v>
      </c>
      <c r="C888" s="24">
        <v>71.75</v>
      </c>
      <c r="D888" s="24">
        <v>71.25</v>
      </c>
      <c r="E888" s="24">
        <v>71.75</v>
      </c>
      <c r="F888" s="24">
        <v>69.349999999999994</v>
      </c>
      <c r="G888" s="24"/>
      <c r="H888" s="24"/>
      <c r="I888" s="24">
        <v>69.55</v>
      </c>
      <c r="J888" s="24"/>
      <c r="K888" s="24"/>
      <c r="L888" s="24"/>
      <c r="M888" s="24"/>
      <c r="N888" s="79">
        <f>VLOOKUP(A888,Platts!B:C,2,TRUE)</f>
        <v>71.75</v>
      </c>
      <c r="O888" s="76">
        <f t="shared" si="13"/>
        <v>0.99303135888501737</v>
      </c>
      <c r="P888" s="9"/>
      <c r="Q888" s="35"/>
    </row>
    <row r="889" spans="1:17" outlineLevel="1" x14ac:dyDescent="0.2">
      <c r="A889" s="22">
        <v>42004</v>
      </c>
      <c r="B889" s="24">
        <v>71.25</v>
      </c>
      <c r="C889" s="24">
        <v>70.75</v>
      </c>
      <c r="D889" s="24">
        <v>70.25</v>
      </c>
      <c r="E889" s="24">
        <v>70.75</v>
      </c>
      <c r="F889" s="24">
        <v>68.349999999999994</v>
      </c>
      <c r="G889" s="24"/>
      <c r="H889" s="24"/>
      <c r="I889" s="24">
        <v>68.55</v>
      </c>
      <c r="J889" s="24"/>
      <c r="K889" s="24"/>
      <c r="L889" s="24"/>
      <c r="M889" s="24"/>
      <c r="N889" s="79">
        <f>VLOOKUP(A889,Platts!B:C,2,TRUE)</f>
        <v>71.75</v>
      </c>
      <c r="O889" s="76">
        <f t="shared" si="13"/>
        <v>0.97909407665505221</v>
      </c>
      <c r="P889" s="9"/>
      <c r="Q889" s="35"/>
    </row>
    <row r="890" spans="1:17" outlineLevel="1" x14ac:dyDescent="0.2">
      <c r="A890" s="22">
        <v>42006</v>
      </c>
      <c r="B890" s="24">
        <v>71.75</v>
      </c>
      <c r="C890" s="24">
        <v>71.25</v>
      </c>
      <c r="D890" s="24">
        <v>70.5</v>
      </c>
      <c r="E890" s="24">
        <v>71.75</v>
      </c>
      <c r="F890" s="24">
        <v>69.349999999999994</v>
      </c>
      <c r="G890" s="24"/>
      <c r="H890" s="24"/>
      <c r="I890" s="78"/>
      <c r="J890" s="24">
        <v>69.55</v>
      </c>
      <c r="K890" s="24"/>
      <c r="L890" s="24"/>
      <c r="M890" s="24"/>
      <c r="N890" s="79">
        <f>VLOOKUP(A890,Platts!B:C,2,TRUE)</f>
        <v>71.75</v>
      </c>
      <c r="O890" s="76">
        <f t="shared" si="13"/>
        <v>0.98257839721254359</v>
      </c>
      <c r="P890" s="9"/>
      <c r="Q890" s="35"/>
    </row>
    <row r="891" spans="1:17" outlineLevel="1" x14ac:dyDescent="0.2">
      <c r="A891" s="22">
        <v>42009</v>
      </c>
      <c r="B891" s="24">
        <v>69.5</v>
      </c>
      <c r="C891" s="24">
        <v>69</v>
      </c>
      <c r="D891" s="24">
        <v>68.25</v>
      </c>
      <c r="E891" s="24">
        <v>67.25</v>
      </c>
      <c r="F891" s="24">
        <v>66.849999999999994</v>
      </c>
      <c r="G891" s="24"/>
      <c r="H891" s="24"/>
      <c r="I891" s="78"/>
      <c r="J891" s="24">
        <v>65.5</v>
      </c>
      <c r="K891" s="24"/>
      <c r="L891" s="24"/>
      <c r="M891" s="24"/>
      <c r="N891" s="79">
        <f>VLOOKUP(A891,Platts!B:C,2,TRUE)</f>
        <v>70.75</v>
      </c>
      <c r="O891" s="76">
        <f t="shared" si="13"/>
        <v>0.96466431095406358</v>
      </c>
      <c r="P891" s="9"/>
      <c r="Q891" s="35"/>
    </row>
    <row r="892" spans="1:17" outlineLevel="1" x14ac:dyDescent="0.2">
      <c r="A892" s="22">
        <v>42010</v>
      </c>
      <c r="B892" s="24">
        <v>71.75</v>
      </c>
      <c r="C892" s="24">
        <v>71.25</v>
      </c>
      <c r="D892" s="24">
        <v>70.5</v>
      </c>
      <c r="E892" s="24">
        <v>69.5</v>
      </c>
      <c r="F892" s="24">
        <v>69.099999999999994</v>
      </c>
      <c r="G892" s="24"/>
      <c r="H892" s="24"/>
      <c r="I892" s="78"/>
      <c r="J892" s="24">
        <v>67.75</v>
      </c>
      <c r="K892" s="24"/>
      <c r="L892" s="24"/>
      <c r="M892" s="24"/>
      <c r="N892" s="79">
        <f>VLOOKUP(A892,Platts!B:C,2,TRUE)</f>
        <v>71.75</v>
      </c>
      <c r="O892" s="76">
        <f t="shared" si="13"/>
        <v>0.98257839721254359</v>
      </c>
      <c r="P892" s="9"/>
      <c r="Q892" s="35"/>
    </row>
    <row r="893" spans="1:17" outlineLevel="1" x14ac:dyDescent="0.2">
      <c r="A893" s="22">
        <v>42011</v>
      </c>
      <c r="B893" s="24">
        <v>71</v>
      </c>
      <c r="C893" s="24">
        <v>70.5</v>
      </c>
      <c r="D893" s="24">
        <v>69.75</v>
      </c>
      <c r="E893" s="24">
        <v>68.75</v>
      </c>
      <c r="F893" s="24">
        <v>68.349999999999994</v>
      </c>
      <c r="G893" s="24"/>
      <c r="H893" s="24"/>
      <c r="I893" s="78"/>
      <c r="J893" s="24">
        <v>67</v>
      </c>
      <c r="K893" s="24"/>
      <c r="L893" s="24"/>
      <c r="M893" s="24"/>
      <c r="N893" s="79">
        <f>VLOOKUP(A893,Platts!B:C,2,TRUE)</f>
        <v>71.25</v>
      </c>
      <c r="O893" s="76">
        <f t="shared" si="13"/>
        <v>0.97894736842105268</v>
      </c>
      <c r="P893" s="9"/>
      <c r="Q893" s="35"/>
    </row>
    <row r="894" spans="1:17" outlineLevel="1" x14ac:dyDescent="0.2">
      <c r="A894" s="22">
        <v>42012</v>
      </c>
      <c r="B894" s="24">
        <v>70.25</v>
      </c>
      <c r="C894" s="24">
        <v>70</v>
      </c>
      <c r="D894" s="24">
        <v>69.5</v>
      </c>
      <c r="E894" s="24">
        <v>68.5</v>
      </c>
      <c r="F894" s="24">
        <v>67.849999999999994</v>
      </c>
      <c r="G894" s="24"/>
      <c r="H894" s="24"/>
      <c r="I894" s="78"/>
      <c r="J894" s="24">
        <v>66.25</v>
      </c>
      <c r="K894" s="24"/>
      <c r="L894" s="24"/>
      <c r="M894" s="24"/>
      <c r="N894" s="79">
        <f>VLOOKUP(A894,Platts!B:C,2,TRUE)</f>
        <v>71</v>
      </c>
      <c r="O894" s="76">
        <f t="shared" si="13"/>
        <v>0.97887323943661975</v>
      </c>
      <c r="P894" s="9"/>
      <c r="Q894" s="35"/>
    </row>
    <row r="895" spans="1:17" outlineLevel="1" x14ac:dyDescent="0.2">
      <c r="A895" s="22">
        <v>42013</v>
      </c>
      <c r="B895" s="24">
        <v>70</v>
      </c>
      <c r="C895" s="24">
        <v>69.5</v>
      </c>
      <c r="D895" s="24">
        <v>69</v>
      </c>
      <c r="E895" s="24">
        <v>67.75</v>
      </c>
      <c r="F895" s="24">
        <v>67.099999999999994</v>
      </c>
      <c r="G895" s="24"/>
      <c r="H895" s="24"/>
      <c r="I895" s="78"/>
      <c r="J895" s="24">
        <v>65.5</v>
      </c>
      <c r="K895" s="24"/>
      <c r="L895" s="24"/>
      <c r="M895" s="24"/>
      <c r="N895" s="79">
        <f>VLOOKUP(A895,Platts!B:C,2,TRUE)</f>
        <v>70.5</v>
      </c>
      <c r="O895" s="76">
        <f t="shared" si="13"/>
        <v>0.97872340425531912</v>
      </c>
      <c r="P895" s="9"/>
      <c r="Q895" s="35"/>
    </row>
    <row r="896" spans="1:17" outlineLevel="1" x14ac:dyDescent="0.2">
      <c r="A896" s="22">
        <v>42016</v>
      </c>
      <c r="B896" s="24">
        <v>68.25</v>
      </c>
      <c r="C896" s="24">
        <v>67.5</v>
      </c>
      <c r="D896" s="24">
        <v>66.5</v>
      </c>
      <c r="E896" s="24">
        <v>66.25</v>
      </c>
      <c r="F896" s="24">
        <v>65.349999999999994</v>
      </c>
      <c r="G896" s="24"/>
      <c r="H896" s="24"/>
      <c r="I896" s="78"/>
      <c r="J896" s="24">
        <v>64.55</v>
      </c>
      <c r="K896" s="24"/>
      <c r="L896" s="24"/>
      <c r="M896" s="24"/>
      <c r="N896" s="79">
        <f>VLOOKUP(A896,Platts!B:C,2,TRUE)</f>
        <v>68.75</v>
      </c>
      <c r="O896" s="76">
        <f t="shared" si="13"/>
        <v>0.96727272727272728</v>
      </c>
      <c r="P896" s="9"/>
      <c r="Q896" s="35"/>
    </row>
    <row r="897" spans="1:31" outlineLevel="1" x14ac:dyDescent="0.2">
      <c r="A897" s="22">
        <v>42017</v>
      </c>
      <c r="B897" s="24">
        <v>68.25</v>
      </c>
      <c r="C897" s="24">
        <v>67.5</v>
      </c>
      <c r="D897" s="24">
        <v>66.5</v>
      </c>
      <c r="E897" s="24">
        <v>66.25</v>
      </c>
      <c r="F897" s="24">
        <v>65.099999999999994</v>
      </c>
      <c r="G897" s="24"/>
      <c r="H897" s="24"/>
      <c r="I897" s="78"/>
      <c r="J897" s="24">
        <v>64.3</v>
      </c>
      <c r="K897" s="24"/>
      <c r="L897" s="24"/>
      <c r="M897" s="24"/>
      <c r="N897" s="79">
        <f>VLOOKUP(A897,Platts!B:C,2,TRUE)</f>
        <v>68.5</v>
      </c>
      <c r="O897" s="76">
        <f t="shared" si="13"/>
        <v>0.97080291970802923</v>
      </c>
      <c r="P897" s="9"/>
      <c r="Q897" s="35"/>
      <c r="R897" s="22">
        <v>42017</v>
      </c>
      <c r="S897" s="38">
        <v>68.25</v>
      </c>
      <c r="T897" s="38">
        <v>67.5</v>
      </c>
      <c r="U897" s="38">
        <v>66.5</v>
      </c>
      <c r="V897" s="38">
        <v>66.25</v>
      </c>
      <c r="W897" s="38">
        <v>65.099999999999994</v>
      </c>
      <c r="X897" s="38"/>
      <c r="Y897" s="38"/>
      <c r="AA897" s="38">
        <v>64.3</v>
      </c>
      <c r="AB897" s="79">
        <f>VLOOKUP(R897,Platts!B:C,2,TRUE)</f>
        <v>68.5</v>
      </c>
      <c r="AC897" s="34">
        <f>+U897/AB897</f>
        <v>0.97080291970802923</v>
      </c>
      <c r="AD897" s="9"/>
      <c r="AE897" s="35" t="e">
        <v>#NAME?</v>
      </c>
    </row>
    <row r="898" spans="1:31" outlineLevel="1" x14ac:dyDescent="0.2">
      <c r="A898" s="22">
        <v>42018</v>
      </c>
      <c r="B898" s="24">
        <v>67.25</v>
      </c>
      <c r="C898" s="24">
        <v>66.5</v>
      </c>
      <c r="D898" s="24">
        <v>65.75</v>
      </c>
      <c r="E898" s="24">
        <v>65.25</v>
      </c>
      <c r="F898" s="24">
        <v>64.099999999999994</v>
      </c>
      <c r="G898" s="24"/>
      <c r="H898" s="24"/>
      <c r="I898" s="78"/>
      <c r="J898" s="24">
        <v>63.05</v>
      </c>
      <c r="K898" s="24"/>
      <c r="L898" s="24"/>
      <c r="M898" s="24"/>
      <c r="N898" s="79">
        <f>VLOOKUP(A898,Platts!B:C,2,TRUE)</f>
        <v>67.75</v>
      </c>
      <c r="O898" s="76">
        <f t="shared" ref="O898:O961" si="14">+D898/N898</f>
        <v>0.97047970479704793</v>
      </c>
      <c r="P898" s="9"/>
      <c r="Q898" s="35"/>
      <c r="R898" s="22"/>
      <c r="AE898" s="23"/>
    </row>
    <row r="899" spans="1:31" outlineLevel="1" x14ac:dyDescent="0.2">
      <c r="A899" s="22">
        <v>42019</v>
      </c>
      <c r="B899" s="24">
        <v>68.75</v>
      </c>
      <c r="C899" s="24">
        <v>67.75</v>
      </c>
      <c r="D899" s="24">
        <v>66.75</v>
      </c>
      <c r="E899" s="24">
        <v>66.25</v>
      </c>
      <c r="F899" s="24">
        <v>65.099999999999994</v>
      </c>
      <c r="G899" s="24"/>
      <c r="H899" s="24"/>
      <c r="I899" s="78"/>
      <c r="J899" s="24">
        <v>64.05</v>
      </c>
      <c r="K899" s="24"/>
      <c r="L899" s="24"/>
      <c r="M899" s="24"/>
      <c r="N899" s="79">
        <f>VLOOKUP(A899,Platts!B:C,2,TRUE)</f>
        <v>68.75</v>
      </c>
      <c r="O899" s="76">
        <f t="shared" si="14"/>
        <v>0.97090909090909094</v>
      </c>
      <c r="P899" s="9"/>
      <c r="Q899" s="35"/>
    </row>
    <row r="900" spans="1:31" outlineLevel="1" x14ac:dyDescent="0.2">
      <c r="A900" s="22">
        <v>42020</v>
      </c>
      <c r="B900" s="24">
        <v>68.25</v>
      </c>
      <c r="C900" s="24">
        <v>67.5</v>
      </c>
      <c r="D900" s="24">
        <v>66.75</v>
      </c>
      <c r="E900" s="24">
        <v>66.25</v>
      </c>
      <c r="F900" s="24">
        <v>64.599999999999994</v>
      </c>
      <c r="G900" s="24"/>
      <c r="H900" s="24"/>
      <c r="I900" s="78"/>
      <c r="J900" s="24">
        <v>63.75</v>
      </c>
      <c r="K900" s="24"/>
      <c r="L900" s="24"/>
      <c r="M900" s="24"/>
      <c r="N900" s="79">
        <f>VLOOKUP(A900,Platts!B:C,2,TRUE)</f>
        <v>68.25</v>
      </c>
      <c r="O900" s="76">
        <f t="shared" si="14"/>
        <v>0.97802197802197799</v>
      </c>
      <c r="P900" s="9"/>
      <c r="Q900" s="35"/>
    </row>
    <row r="901" spans="1:31" outlineLevel="1" x14ac:dyDescent="0.2">
      <c r="A901" s="22">
        <v>42023</v>
      </c>
      <c r="B901" s="24">
        <v>68.25</v>
      </c>
      <c r="C901" s="24">
        <v>67.5</v>
      </c>
      <c r="D901" s="24">
        <v>66.75</v>
      </c>
      <c r="E901" s="24">
        <v>66.25</v>
      </c>
      <c r="F901" s="24">
        <v>64.599999999999994</v>
      </c>
      <c r="G901" s="24"/>
      <c r="H901" s="24"/>
      <c r="I901" s="78"/>
      <c r="J901" s="24">
        <v>63.75</v>
      </c>
      <c r="K901" s="24"/>
      <c r="L901" s="24"/>
      <c r="M901" s="24"/>
      <c r="N901" s="79">
        <f>VLOOKUP(A901,Platts!B:C,2,TRUE)</f>
        <v>68</v>
      </c>
      <c r="O901" s="76">
        <f t="shared" si="14"/>
        <v>0.98161764705882348</v>
      </c>
      <c r="P901" s="9"/>
      <c r="Q901" s="35"/>
    </row>
    <row r="902" spans="1:31" outlineLevel="1" x14ac:dyDescent="0.2">
      <c r="A902" s="22">
        <v>42024</v>
      </c>
      <c r="B902" s="24">
        <v>68</v>
      </c>
      <c r="C902" s="24">
        <v>67.25</v>
      </c>
      <c r="D902" s="24">
        <v>66.5</v>
      </c>
      <c r="E902" s="24">
        <v>66</v>
      </c>
      <c r="F902" s="24">
        <v>64.349999999999994</v>
      </c>
      <c r="G902" s="24"/>
      <c r="H902" s="24"/>
      <c r="I902" s="78"/>
      <c r="J902" s="24">
        <v>63.5</v>
      </c>
      <c r="K902" s="24"/>
      <c r="L902" s="24"/>
      <c r="M902" s="24"/>
      <c r="N902" s="79">
        <f>VLOOKUP(A902,Platts!B:C,2,TRUE)</f>
        <v>67.25</v>
      </c>
      <c r="O902" s="76">
        <f t="shared" si="14"/>
        <v>0.98884758364312264</v>
      </c>
      <c r="P902" s="9"/>
      <c r="Q902" s="35"/>
    </row>
    <row r="903" spans="1:31" outlineLevel="1" x14ac:dyDescent="0.2">
      <c r="A903" s="22">
        <v>42025</v>
      </c>
      <c r="B903" s="24">
        <v>66.5</v>
      </c>
      <c r="C903" s="24">
        <v>65.75</v>
      </c>
      <c r="D903" s="24">
        <v>64.75</v>
      </c>
      <c r="E903" s="24">
        <v>64.25</v>
      </c>
      <c r="F903" s="24">
        <v>62.6</v>
      </c>
      <c r="G903" s="24"/>
      <c r="H903" s="24"/>
      <c r="I903" s="78"/>
      <c r="J903" s="24">
        <v>61.75</v>
      </c>
      <c r="K903" s="24"/>
      <c r="L903" s="24"/>
      <c r="M903" s="24"/>
      <c r="N903" s="79">
        <f>VLOOKUP(A903,Platts!B:C,2,TRUE)</f>
        <v>66</v>
      </c>
      <c r="O903" s="76">
        <f t="shared" si="14"/>
        <v>0.98106060606060608</v>
      </c>
      <c r="P903" s="9"/>
      <c r="Q903" s="35"/>
    </row>
    <row r="904" spans="1:31" outlineLevel="1" x14ac:dyDescent="0.2">
      <c r="A904" s="22">
        <v>42026</v>
      </c>
      <c r="B904" s="24">
        <v>66.25</v>
      </c>
      <c r="C904" s="24">
        <v>65.5</v>
      </c>
      <c r="D904" s="24">
        <v>64.5</v>
      </c>
      <c r="E904" s="24">
        <v>64.25</v>
      </c>
      <c r="F904" s="24">
        <v>62.6</v>
      </c>
      <c r="G904" s="24"/>
      <c r="H904" s="24"/>
      <c r="I904" s="78"/>
      <c r="J904" s="24">
        <v>61.75</v>
      </c>
      <c r="K904" s="24"/>
      <c r="L904" s="24"/>
      <c r="M904" s="24"/>
      <c r="N904" s="79">
        <f>VLOOKUP(A904,Platts!B:C,2,TRUE)</f>
        <v>67</v>
      </c>
      <c r="O904" s="76">
        <f t="shared" si="14"/>
        <v>0.96268656716417911</v>
      </c>
      <c r="P904" s="9"/>
      <c r="Q904" s="35"/>
    </row>
    <row r="905" spans="1:31" outlineLevel="1" x14ac:dyDescent="0.2">
      <c r="A905" s="22">
        <v>42027</v>
      </c>
      <c r="B905" s="24">
        <v>64.75</v>
      </c>
      <c r="C905" s="24">
        <v>64</v>
      </c>
      <c r="D905" s="24">
        <v>63</v>
      </c>
      <c r="E905" s="24">
        <v>62.5</v>
      </c>
      <c r="F905" s="24">
        <v>60.85</v>
      </c>
      <c r="G905" s="24"/>
      <c r="H905" s="24"/>
      <c r="I905" s="78"/>
      <c r="J905" s="24">
        <v>59.75</v>
      </c>
      <c r="K905" s="24"/>
      <c r="L905" s="24"/>
      <c r="M905" s="24"/>
      <c r="N905" s="79">
        <f>VLOOKUP(A905,Platts!B:C,2,TRUE)</f>
        <v>66.5</v>
      </c>
      <c r="O905" s="76">
        <f t="shared" si="14"/>
        <v>0.94736842105263153</v>
      </c>
      <c r="P905" s="9"/>
      <c r="Q905" s="35"/>
    </row>
    <row r="906" spans="1:31" outlineLevel="1" x14ac:dyDescent="0.2">
      <c r="A906" s="22">
        <v>42030</v>
      </c>
      <c r="B906" s="24">
        <v>62.75</v>
      </c>
      <c r="C906" s="24">
        <v>62</v>
      </c>
      <c r="D906" s="24">
        <v>61.5</v>
      </c>
      <c r="E906" s="24">
        <v>60.75</v>
      </c>
      <c r="F906" s="24">
        <v>59.1</v>
      </c>
      <c r="G906" s="24"/>
      <c r="H906" s="24"/>
      <c r="I906" s="78"/>
      <c r="J906" s="24">
        <v>58</v>
      </c>
      <c r="K906" s="24"/>
      <c r="L906" s="24"/>
      <c r="M906" s="24"/>
      <c r="N906" s="79">
        <f>VLOOKUP(A906,Platts!B:C,2,TRUE)</f>
        <v>63.75</v>
      </c>
      <c r="O906" s="76">
        <f t="shared" si="14"/>
        <v>0.96470588235294119</v>
      </c>
      <c r="P906" s="9"/>
      <c r="Q906" s="35"/>
    </row>
    <row r="907" spans="1:31" outlineLevel="1" x14ac:dyDescent="0.2">
      <c r="A907" s="22">
        <v>42031</v>
      </c>
      <c r="B907" s="24">
        <v>63.5</v>
      </c>
      <c r="C907" s="24">
        <v>62.75</v>
      </c>
      <c r="D907" s="24">
        <v>62.25</v>
      </c>
      <c r="E907" s="24">
        <v>61.5</v>
      </c>
      <c r="F907" s="24">
        <v>60.1</v>
      </c>
      <c r="G907" s="24"/>
      <c r="H907" s="24"/>
      <c r="I907" s="78"/>
      <c r="J907" s="24">
        <v>59.25</v>
      </c>
      <c r="K907" s="24"/>
      <c r="L907" s="24"/>
      <c r="M907" s="24"/>
      <c r="N907" s="79">
        <f>VLOOKUP(A907,Platts!B:C,2,TRUE)</f>
        <v>63.75</v>
      </c>
      <c r="O907" s="76">
        <f t="shared" si="14"/>
        <v>0.97647058823529409</v>
      </c>
      <c r="P907" s="9"/>
      <c r="Q907" s="35"/>
    </row>
    <row r="908" spans="1:31" outlineLevel="1" x14ac:dyDescent="0.2">
      <c r="A908" s="22">
        <v>42032</v>
      </c>
      <c r="B908" s="24">
        <v>62.75</v>
      </c>
      <c r="C908" s="24">
        <v>62.25</v>
      </c>
      <c r="D908" s="24">
        <v>61.75</v>
      </c>
      <c r="E908" s="24">
        <v>61</v>
      </c>
      <c r="F908" s="24">
        <v>59.35</v>
      </c>
      <c r="G908" s="24"/>
      <c r="H908" s="24"/>
      <c r="I908" s="78"/>
      <c r="J908" s="24">
        <v>58.25</v>
      </c>
      <c r="K908" s="24"/>
      <c r="L908" s="24"/>
      <c r="M908" s="24"/>
      <c r="N908" s="79">
        <f>VLOOKUP(A908,Platts!B:C,2,TRUE)</f>
        <v>63</v>
      </c>
      <c r="O908" s="76">
        <f t="shared" si="14"/>
        <v>0.98015873015873012</v>
      </c>
      <c r="P908" s="9"/>
      <c r="Q908" s="35"/>
    </row>
    <row r="909" spans="1:31" outlineLevel="1" x14ac:dyDescent="0.2">
      <c r="A909" s="22">
        <v>42033</v>
      </c>
      <c r="B909" s="24">
        <v>63.25</v>
      </c>
      <c r="C909" s="24">
        <v>62.75</v>
      </c>
      <c r="D909" s="24">
        <v>62.25</v>
      </c>
      <c r="E909" s="24">
        <v>61.75</v>
      </c>
      <c r="F909" s="24">
        <v>60.1</v>
      </c>
      <c r="G909" s="24"/>
      <c r="H909" s="24"/>
      <c r="I909" s="78"/>
      <c r="J909" s="24">
        <v>59</v>
      </c>
      <c r="K909" s="24"/>
      <c r="L909" s="24"/>
      <c r="M909" s="24"/>
      <c r="N909" s="79">
        <f>VLOOKUP(A909,Platts!B:C,2,TRUE)</f>
        <v>63.25</v>
      </c>
      <c r="O909" s="76">
        <f t="shared" si="14"/>
        <v>0.98418972332015808</v>
      </c>
      <c r="P909" s="9"/>
      <c r="Q909" s="35"/>
    </row>
    <row r="910" spans="1:31" outlineLevel="1" x14ac:dyDescent="0.2">
      <c r="A910" s="22">
        <v>42034</v>
      </c>
      <c r="B910" s="24">
        <v>62.25</v>
      </c>
      <c r="C910" s="24">
        <v>62</v>
      </c>
      <c r="D910" s="24">
        <v>61.75</v>
      </c>
      <c r="E910" s="24">
        <v>61</v>
      </c>
      <c r="F910" s="24">
        <v>59.35</v>
      </c>
      <c r="G910" s="24"/>
      <c r="H910" s="24"/>
      <c r="I910" s="78"/>
      <c r="J910" s="24">
        <v>58.25</v>
      </c>
      <c r="K910" s="24"/>
      <c r="L910" s="24"/>
      <c r="M910" s="24"/>
      <c r="N910" s="79">
        <f>VLOOKUP(A910,Platts!B:C,2,TRUE)</f>
        <v>62</v>
      </c>
      <c r="O910" s="76">
        <f t="shared" si="14"/>
        <v>0.99596774193548387</v>
      </c>
      <c r="P910" s="9"/>
      <c r="Q910" s="35"/>
    </row>
    <row r="911" spans="1:31" outlineLevel="1" x14ac:dyDescent="0.2">
      <c r="A911" s="22">
        <v>42037</v>
      </c>
      <c r="B911" s="24">
        <v>61.5</v>
      </c>
      <c r="C911" s="24">
        <v>61</v>
      </c>
      <c r="D911" s="24">
        <v>60.5</v>
      </c>
      <c r="E911" s="24">
        <v>60.75</v>
      </c>
      <c r="F911" s="24">
        <v>59.1</v>
      </c>
      <c r="G911" s="24"/>
      <c r="H911" s="24"/>
      <c r="I911" s="78"/>
      <c r="J911" s="24">
        <v>58</v>
      </c>
      <c r="K911" s="24"/>
      <c r="L911" s="24"/>
      <c r="M911" s="24"/>
      <c r="N911" s="79">
        <f>VLOOKUP(A911,Platts!B:C,2,TRUE)</f>
        <v>61.25</v>
      </c>
      <c r="O911" s="76">
        <f t="shared" si="14"/>
        <v>0.98775510204081629</v>
      </c>
      <c r="P911" s="9"/>
      <c r="Q911" s="35"/>
    </row>
    <row r="912" spans="1:31" outlineLevel="1" x14ac:dyDescent="0.2">
      <c r="A912" s="22">
        <v>42038</v>
      </c>
      <c r="B912" s="24">
        <v>62.75</v>
      </c>
      <c r="C912" s="24">
        <v>62.25</v>
      </c>
      <c r="D912" s="24">
        <v>61.75</v>
      </c>
      <c r="E912" s="24">
        <v>62</v>
      </c>
      <c r="F912" s="24">
        <v>60.1</v>
      </c>
      <c r="G912" s="24"/>
      <c r="H912" s="24"/>
      <c r="I912" s="78"/>
      <c r="J912" s="24">
        <v>59</v>
      </c>
      <c r="K912" s="24"/>
      <c r="L912" s="24"/>
      <c r="M912" s="24"/>
      <c r="N912" s="79">
        <f>VLOOKUP(A912,Platts!B:C,2,TRUE)</f>
        <v>63</v>
      </c>
      <c r="O912" s="76">
        <f t="shared" si="14"/>
        <v>0.98015873015873012</v>
      </c>
      <c r="P912" s="9"/>
      <c r="Q912" s="35"/>
    </row>
    <row r="913" spans="1:17" outlineLevel="1" x14ac:dyDescent="0.2">
      <c r="A913" s="22">
        <v>42039</v>
      </c>
      <c r="B913" s="24">
        <v>62</v>
      </c>
      <c r="C913" s="24">
        <v>61.5</v>
      </c>
      <c r="D913" s="24">
        <v>61</v>
      </c>
      <c r="E913" s="24">
        <v>61.25</v>
      </c>
      <c r="F913" s="24">
        <v>59.6</v>
      </c>
      <c r="G913" s="24"/>
      <c r="H913" s="24"/>
      <c r="I913" s="78"/>
      <c r="J913" s="24">
        <v>58.5</v>
      </c>
      <c r="K913" s="24"/>
      <c r="L913" s="24"/>
      <c r="M913" s="24"/>
      <c r="N913" s="79">
        <f>VLOOKUP(A913,Platts!B:C,2,TRUE)</f>
        <v>62</v>
      </c>
      <c r="O913" s="76">
        <f t="shared" si="14"/>
        <v>0.9838709677419355</v>
      </c>
      <c r="P913" s="9"/>
      <c r="Q913" s="35"/>
    </row>
    <row r="914" spans="1:17" outlineLevel="1" x14ac:dyDescent="0.2">
      <c r="A914" s="22">
        <v>42040</v>
      </c>
      <c r="B914" s="24">
        <v>61.75</v>
      </c>
      <c r="C914" s="24">
        <v>61.25</v>
      </c>
      <c r="D914" s="24">
        <v>60.75</v>
      </c>
      <c r="E914" s="24">
        <v>61</v>
      </c>
      <c r="F914" s="24">
        <v>59.6</v>
      </c>
      <c r="G914" s="24"/>
      <c r="H914" s="24"/>
      <c r="I914" s="78"/>
      <c r="J914" s="24">
        <v>58.5</v>
      </c>
      <c r="K914" s="24"/>
      <c r="L914" s="24"/>
      <c r="M914" s="24"/>
      <c r="N914" s="79">
        <f>VLOOKUP(A914,Platts!B:C,2,TRUE)</f>
        <v>61.75</v>
      </c>
      <c r="O914" s="76">
        <f t="shared" si="14"/>
        <v>0.98380566801619429</v>
      </c>
      <c r="P914" s="9"/>
      <c r="Q914" s="35"/>
    </row>
    <row r="915" spans="1:17" outlineLevel="1" x14ac:dyDescent="0.2">
      <c r="A915" s="22">
        <v>42041</v>
      </c>
      <c r="B915" s="24">
        <v>62.5</v>
      </c>
      <c r="C915" s="24">
        <v>62</v>
      </c>
      <c r="D915" s="24">
        <v>61.5</v>
      </c>
      <c r="E915" s="24">
        <v>61.75</v>
      </c>
      <c r="F915" s="24">
        <v>60.35</v>
      </c>
      <c r="G915" s="24"/>
      <c r="H915" s="24"/>
      <c r="I915" s="78"/>
      <c r="J915" s="24">
        <v>59.25</v>
      </c>
      <c r="K915" s="24"/>
      <c r="L915" s="24"/>
      <c r="M915" s="24"/>
      <c r="N915" s="79">
        <f>VLOOKUP(A915,Platts!B:C,2,TRUE)</f>
        <v>62.25</v>
      </c>
      <c r="O915" s="76">
        <f t="shared" si="14"/>
        <v>0.98795180722891562</v>
      </c>
      <c r="P915" s="9"/>
      <c r="Q915" s="35"/>
    </row>
    <row r="916" spans="1:17" outlineLevel="1" x14ac:dyDescent="0.2">
      <c r="A916" s="22">
        <v>42044</v>
      </c>
      <c r="B916" s="24">
        <v>62</v>
      </c>
      <c r="C916" s="24">
        <v>61.5</v>
      </c>
      <c r="D916" s="24">
        <v>61</v>
      </c>
      <c r="E916" s="24">
        <v>61.25</v>
      </c>
      <c r="F916" s="24">
        <v>59.85</v>
      </c>
      <c r="G916" s="24"/>
      <c r="H916" s="24"/>
      <c r="I916" s="78"/>
      <c r="J916" s="24">
        <v>58.75</v>
      </c>
      <c r="K916" s="24"/>
      <c r="L916" s="24"/>
      <c r="M916" s="24"/>
      <c r="N916" s="79">
        <f>VLOOKUP(A916,Platts!B:C,2,TRUE)</f>
        <v>61.75</v>
      </c>
      <c r="O916" s="76">
        <f t="shared" si="14"/>
        <v>0.98785425101214575</v>
      </c>
      <c r="P916" s="9"/>
      <c r="Q916" s="35"/>
    </row>
    <row r="917" spans="1:17" outlineLevel="1" x14ac:dyDescent="0.2">
      <c r="A917" s="22">
        <v>42045</v>
      </c>
      <c r="B917" s="24">
        <v>62.75</v>
      </c>
      <c r="C917" s="24">
        <v>62.25</v>
      </c>
      <c r="D917" s="24">
        <v>61.75</v>
      </c>
      <c r="E917" s="24">
        <v>62</v>
      </c>
      <c r="F917" s="24">
        <v>60.6</v>
      </c>
      <c r="G917" s="24"/>
      <c r="H917" s="24"/>
      <c r="I917" s="78"/>
      <c r="J917" s="24">
        <v>59.2</v>
      </c>
      <c r="K917" s="24"/>
      <c r="L917" s="24"/>
      <c r="M917" s="24"/>
      <c r="N917" s="79">
        <f>VLOOKUP(A917,Platts!B:C,2,TRUE)</f>
        <v>62.75</v>
      </c>
      <c r="O917" s="76">
        <f t="shared" si="14"/>
        <v>0.98406374501992033</v>
      </c>
      <c r="P917" s="9"/>
      <c r="Q917" s="35"/>
    </row>
    <row r="918" spans="1:17" outlineLevel="1" x14ac:dyDescent="0.2">
      <c r="A918" s="22">
        <v>42046</v>
      </c>
      <c r="B918" s="24">
        <v>62.75</v>
      </c>
      <c r="C918" s="24">
        <v>62.5</v>
      </c>
      <c r="D918" s="24">
        <v>62</v>
      </c>
      <c r="E918" s="24">
        <v>62.25</v>
      </c>
      <c r="F918" s="24">
        <v>60.85</v>
      </c>
      <c r="G918" s="24"/>
      <c r="H918" s="24"/>
      <c r="I918" s="78"/>
      <c r="J918" s="24">
        <v>59.45</v>
      </c>
      <c r="K918" s="24"/>
      <c r="L918" s="24"/>
      <c r="M918" s="24"/>
      <c r="N918" s="79">
        <f>VLOOKUP(A918,Platts!B:C,2,TRUE)</f>
        <v>62.75</v>
      </c>
      <c r="O918" s="76">
        <f t="shared" si="14"/>
        <v>0.98804780876494025</v>
      </c>
      <c r="P918" s="9"/>
      <c r="Q918" s="35"/>
    </row>
    <row r="919" spans="1:17" outlineLevel="1" x14ac:dyDescent="0.2">
      <c r="A919" s="22">
        <v>42047</v>
      </c>
      <c r="B919" s="24">
        <v>63.5</v>
      </c>
      <c r="C919" s="24">
        <v>63</v>
      </c>
      <c r="D919" s="24">
        <v>62.5</v>
      </c>
      <c r="E919" s="24">
        <v>62.75</v>
      </c>
      <c r="F919" s="24">
        <v>61.1</v>
      </c>
      <c r="G919" s="24"/>
      <c r="H919" s="24"/>
      <c r="I919" s="78"/>
      <c r="J919" s="24">
        <v>59.2</v>
      </c>
      <c r="K919" s="24"/>
      <c r="L919" s="24"/>
      <c r="M919" s="24"/>
      <c r="N919" s="79">
        <f>VLOOKUP(A919,Platts!B:C,2,TRUE)</f>
        <v>63.25</v>
      </c>
      <c r="O919" s="76">
        <f t="shared" si="14"/>
        <v>0.98814229249011853</v>
      </c>
      <c r="P919" s="9"/>
      <c r="Q919" s="35"/>
    </row>
    <row r="920" spans="1:17" outlineLevel="1" x14ac:dyDescent="0.2">
      <c r="A920" s="22">
        <v>42048</v>
      </c>
      <c r="B920" s="24">
        <v>64.5</v>
      </c>
      <c r="C920" s="24">
        <v>63.75</v>
      </c>
      <c r="D920" s="24">
        <v>63.25</v>
      </c>
      <c r="E920" s="24">
        <v>63.5</v>
      </c>
      <c r="F920" s="24">
        <v>61.85</v>
      </c>
      <c r="G920" s="24"/>
      <c r="H920" s="24"/>
      <c r="I920" s="78"/>
      <c r="J920" s="24">
        <v>60.2</v>
      </c>
      <c r="K920" s="24"/>
      <c r="L920" s="24"/>
      <c r="M920" s="24"/>
      <c r="N920" s="79">
        <f>VLOOKUP(A920,Platts!B:C,2,TRUE)</f>
        <v>64.25</v>
      </c>
      <c r="O920" s="76">
        <f t="shared" si="14"/>
        <v>0.98443579766536971</v>
      </c>
      <c r="P920" s="9"/>
      <c r="Q920" s="35"/>
    </row>
    <row r="921" spans="1:17" outlineLevel="1" x14ac:dyDescent="0.2">
      <c r="A921" s="22">
        <v>42051</v>
      </c>
      <c r="B921" s="24">
        <v>64.75</v>
      </c>
      <c r="C921" s="24">
        <v>64</v>
      </c>
      <c r="D921" s="24">
        <v>63.75</v>
      </c>
      <c r="E921" s="24">
        <v>63.75</v>
      </c>
      <c r="F921" s="24">
        <v>62.1</v>
      </c>
      <c r="G921" s="24"/>
      <c r="H921" s="24"/>
      <c r="I921" s="78"/>
      <c r="J921" s="24">
        <v>59.95</v>
      </c>
      <c r="K921" s="24"/>
      <c r="L921" s="24"/>
      <c r="M921" s="24"/>
      <c r="N921" s="79">
        <f>VLOOKUP(A921,Platts!B:C,2,TRUE)</f>
        <v>65.5</v>
      </c>
      <c r="O921" s="76">
        <f t="shared" si="14"/>
        <v>0.97328244274809161</v>
      </c>
      <c r="P921" s="9"/>
      <c r="Q921" s="35"/>
    </row>
    <row r="922" spans="1:17" outlineLevel="1" x14ac:dyDescent="0.2">
      <c r="A922" s="22">
        <v>42052</v>
      </c>
      <c r="B922" s="24">
        <v>64.5</v>
      </c>
      <c r="C922" s="24">
        <v>64</v>
      </c>
      <c r="D922" s="24">
        <v>63.5</v>
      </c>
      <c r="E922" s="24">
        <v>63.5</v>
      </c>
      <c r="F922" s="24">
        <v>61.85</v>
      </c>
      <c r="G922" s="24"/>
      <c r="H922" s="24"/>
      <c r="I922" s="78"/>
      <c r="J922" s="24">
        <v>59.7</v>
      </c>
      <c r="K922" s="24"/>
      <c r="L922" s="24"/>
      <c r="M922" s="24"/>
      <c r="N922" s="79">
        <f>VLOOKUP(A922,Platts!B:C,2,TRUE)</f>
        <v>64</v>
      </c>
      <c r="O922" s="76">
        <f t="shared" si="14"/>
        <v>0.9921875</v>
      </c>
      <c r="P922" s="9"/>
      <c r="Q922" s="35"/>
    </row>
    <row r="923" spans="1:17" outlineLevel="1" x14ac:dyDescent="0.2">
      <c r="A923" s="22">
        <v>42053</v>
      </c>
      <c r="B923" s="24">
        <v>63.25</v>
      </c>
      <c r="C923" s="24">
        <v>62.75</v>
      </c>
      <c r="D923" s="24">
        <v>62.5</v>
      </c>
      <c r="E923" s="24">
        <v>62.5</v>
      </c>
      <c r="F923" s="24">
        <v>61.1</v>
      </c>
      <c r="G923" s="24"/>
      <c r="H923" s="24"/>
      <c r="I923" s="78"/>
      <c r="J923" s="24">
        <v>58.95</v>
      </c>
      <c r="K923" s="24"/>
      <c r="L923" s="24"/>
      <c r="M923" s="24"/>
      <c r="N923" s="79">
        <f>VLOOKUP(A923,Platts!B:C,2,TRUE)</f>
        <v>62.5</v>
      </c>
      <c r="O923" s="76">
        <f t="shared" si="14"/>
        <v>1</v>
      </c>
      <c r="P923" s="9"/>
      <c r="Q923" s="35"/>
    </row>
    <row r="924" spans="1:17" outlineLevel="1" x14ac:dyDescent="0.2">
      <c r="A924" s="22">
        <v>42054</v>
      </c>
      <c r="B924" s="24">
        <v>63.25</v>
      </c>
      <c r="C924" s="24">
        <v>62.75</v>
      </c>
      <c r="D924" s="24">
        <v>62.5</v>
      </c>
      <c r="E924" s="24">
        <v>62.5</v>
      </c>
      <c r="F924" s="24">
        <v>61.1</v>
      </c>
      <c r="G924" s="24"/>
      <c r="H924" s="24"/>
      <c r="I924" s="78"/>
      <c r="J924" s="24">
        <v>58.95</v>
      </c>
      <c r="K924" s="24"/>
      <c r="L924" s="24"/>
      <c r="M924" s="24"/>
      <c r="N924" s="79">
        <f>VLOOKUP(A924,Platts!B:C,2,TRUE)</f>
        <v>62.5</v>
      </c>
      <c r="O924" s="76">
        <f t="shared" si="14"/>
        <v>1</v>
      </c>
      <c r="P924" s="9"/>
      <c r="Q924" s="35"/>
    </row>
    <row r="925" spans="1:17" outlineLevel="1" x14ac:dyDescent="0.2">
      <c r="A925" s="22">
        <v>42055</v>
      </c>
      <c r="B925" s="24">
        <v>63.25</v>
      </c>
      <c r="C925" s="24">
        <v>62.75</v>
      </c>
      <c r="D925" s="24">
        <v>62.5</v>
      </c>
      <c r="E925" s="24">
        <v>62.5</v>
      </c>
      <c r="F925" s="24">
        <v>61.1</v>
      </c>
      <c r="G925" s="24"/>
      <c r="H925" s="24"/>
      <c r="I925" s="78"/>
      <c r="J925" s="24">
        <v>58.95</v>
      </c>
      <c r="K925" s="24"/>
      <c r="L925" s="24"/>
      <c r="M925" s="24"/>
      <c r="N925" s="79">
        <f>VLOOKUP(A925,Platts!B:C,2,TRUE)</f>
        <v>62.5</v>
      </c>
      <c r="O925" s="76">
        <f t="shared" si="14"/>
        <v>1</v>
      </c>
      <c r="P925" s="9"/>
      <c r="Q925" s="35"/>
    </row>
    <row r="926" spans="1:17" outlineLevel="1" x14ac:dyDescent="0.2">
      <c r="A926" s="22">
        <v>42058</v>
      </c>
      <c r="B926" s="24">
        <v>63</v>
      </c>
      <c r="C926" s="24">
        <v>62.5</v>
      </c>
      <c r="D926" s="24">
        <v>62.25</v>
      </c>
      <c r="E926" s="24">
        <v>62.25</v>
      </c>
      <c r="F926" s="24">
        <v>60.85</v>
      </c>
      <c r="G926" s="24"/>
      <c r="H926" s="24"/>
      <c r="I926" s="78"/>
      <c r="J926" s="24">
        <v>58.7</v>
      </c>
      <c r="K926" s="24"/>
      <c r="L926" s="24"/>
      <c r="M926" s="24"/>
      <c r="N926" s="79">
        <f>VLOOKUP(A926,Platts!B:C,2,TRUE)</f>
        <v>62.5</v>
      </c>
      <c r="O926" s="76">
        <f t="shared" si="14"/>
        <v>0.996</v>
      </c>
      <c r="P926" s="9"/>
      <c r="Q926" s="35"/>
    </row>
    <row r="927" spans="1:17" outlineLevel="1" x14ac:dyDescent="0.2">
      <c r="A927" s="22">
        <v>42059</v>
      </c>
      <c r="B927" s="24">
        <v>63.5</v>
      </c>
      <c r="C927" s="24">
        <v>63</v>
      </c>
      <c r="D927" s="24">
        <v>62.75</v>
      </c>
      <c r="E927" s="24">
        <v>62.25</v>
      </c>
      <c r="F927" s="24">
        <v>60.85</v>
      </c>
      <c r="G927" s="24"/>
      <c r="H927" s="24"/>
      <c r="I927" s="78"/>
      <c r="J927" s="24">
        <v>58.55</v>
      </c>
      <c r="K927" s="24"/>
      <c r="L927" s="24"/>
      <c r="M927" s="24"/>
      <c r="N927" s="79">
        <f>VLOOKUP(A927,Platts!B:C,2,TRUE)</f>
        <v>63.5</v>
      </c>
      <c r="O927" s="76">
        <f t="shared" si="14"/>
        <v>0.98818897637795278</v>
      </c>
      <c r="P927" s="9"/>
      <c r="Q927" s="35"/>
    </row>
    <row r="928" spans="1:17" outlineLevel="1" x14ac:dyDescent="0.2">
      <c r="A928" s="22">
        <v>42060</v>
      </c>
      <c r="B928" s="24">
        <v>62.75</v>
      </c>
      <c r="C928" s="24">
        <v>62</v>
      </c>
      <c r="D928" s="24">
        <v>61.75</v>
      </c>
      <c r="E928" s="24">
        <v>61.75</v>
      </c>
      <c r="F928" s="24">
        <v>59.85</v>
      </c>
      <c r="G928" s="24"/>
      <c r="H928" s="24"/>
      <c r="I928" s="78"/>
      <c r="J928" s="24">
        <v>57.8</v>
      </c>
      <c r="K928" s="24"/>
      <c r="L928" s="24"/>
      <c r="M928" s="24"/>
      <c r="N928" s="79">
        <f>VLOOKUP(A928,Platts!B:C,2,TRUE)</f>
        <v>63</v>
      </c>
      <c r="O928" s="76">
        <f t="shared" si="14"/>
        <v>0.98015873015873012</v>
      </c>
      <c r="P928" s="9"/>
      <c r="Q928" s="35"/>
    </row>
    <row r="929" spans="1:17" outlineLevel="1" x14ac:dyDescent="0.2">
      <c r="A929" s="22">
        <v>42061</v>
      </c>
      <c r="B929" s="24">
        <v>63.75</v>
      </c>
      <c r="C929" s="24">
        <v>63</v>
      </c>
      <c r="D929" s="24">
        <v>62.75</v>
      </c>
      <c r="E929" s="24">
        <v>62.75</v>
      </c>
      <c r="F929" s="24">
        <v>60.85</v>
      </c>
      <c r="G929" s="24"/>
      <c r="H929" s="24"/>
      <c r="I929" s="78"/>
      <c r="J929" s="24">
        <v>58.55</v>
      </c>
      <c r="K929" s="24"/>
      <c r="L929" s="24"/>
      <c r="M929" s="24"/>
      <c r="N929" s="79">
        <f>VLOOKUP(A929,Platts!B:C,2,TRUE)</f>
        <v>63.5</v>
      </c>
      <c r="O929" s="76">
        <f t="shared" si="14"/>
        <v>0.98818897637795278</v>
      </c>
      <c r="P929" s="9"/>
      <c r="Q929" s="35"/>
    </row>
    <row r="930" spans="1:17" outlineLevel="1" x14ac:dyDescent="0.2">
      <c r="A930" s="22">
        <v>42062</v>
      </c>
      <c r="B930" s="24">
        <v>63</v>
      </c>
      <c r="C930" s="24">
        <v>62.25</v>
      </c>
      <c r="D930" s="24">
        <v>62</v>
      </c>
      <c r="E930" s="24">
        <v>62.25</v>
      </c>
      <c r="F930" s="24">
        <v>60.3</v>
      </c>
      <c r="G930" s="24"/>
      <c r="H930" s="24"/>
      <c r="I930" s="78"/>
      <c r="J930" s="24">
        <v>58</v>
      </c>
      <c r="K930" s="24"/>
      <c r="L930" s="24"/>
      <c r="M930" s="24"/>
      <c r="N930" s="79">
        <f>VLOOKUP(A930,Platts!B:C,2,TRUE)</f>
        <v>62.75</v>
      </c>
      <c r="O930" s="76">
        <f t="shared" si="14"/>
        <v>0.98804780876494025</v>
      </c>
      <c r="P930" s="9"/>
      <c r="Q930" s="35"/>
    </row>
    <row r="931" spans="1:17" outlineLevel="1" x14ac:dyDescent="0.2">
      <c r="A931" s="22">
        <v>42065</v>
      </c>
      <c r="B931" s="24">
        <v>62</v>
      </c>
      <c r="C931" s="24">
        <v>61.5</v>
      </c>
      <c r="D931" s="24">
        <v>61</v>
      </c>
      <c r="E931" s="24">
        <v>61.5</v>
      </c>
      <c r="F931" s="24">
        <v>60.1</v>
      </c>
      <c r="G931" s="24"/>
      <c r="H931" s="24"/>
      <c r="I931" s="78"/>
      <c r="J931" s="24">
        <v>57.8</v>
      </c>
      <c r="K931" s="24"/>
      <c r="L931" s="24"/>
      <c r="M931" s="24"/>
      <c r="N931" s="79">
        <f>VLOOKUP(A931,Platts!B:C,2,TRUE)</f>
        <v>63</v>
      </c>
      <c r="O931" s="76">
        <f t="shared" si="14"/>
        <v>0.96825396825396826</v>
      </c>
      <c r="P931" s="9"/>
      <c r="Q931" s="35"/>
    </row>
    <row r="932" spans="1:17" outlineLevel="1" x14ac:dyDescent="0.2">
      <c r="A932" s="22">
        <v>42066</v>
      </c>
      <c r="B932" s="24">
        <v>62</v>
      </c>
      <c r="C932" s="24">
        <v>61.5</v>
      </c>
      <c r="D932" s="24">
        <v>61</v>
      </c>
      <c r="E932" s="24">
        <v>61.5</v>
      </c>
      <c r="F932" s="24">
        <v>60.1</v>
      </c>
      <c r="G932" s="24"/>
      <c r="H932" s="24"/>
      <c r="I932" s="78"/>
      <c r="J932" s="24">
        <v>57.8</v>
      </c>
      <c r="K932" s="24"/>
      <c r="L932" s="24"/>
      <c r="M932" s="24"/>
      <c r="N932" s="79">
        <f>VLOOKUP(A932,Platts!B:C,2,TRUE)</f>
        <v>63</v>
      </c>
      <c r="O932" s="76">
        <f t="shared" si="14"/>
        <v>0.96825396825396826</v>
      </c>
      <c r="P932" s="9"/>
      <c r="Q932" s="35"/>
    </row>
    <row r="933" spans="1:17" outlineLevel="1" x14ac:dyDescent="0.2">
      <c r="A933" s="22">
        <v>42067</v>
      </c>
      <c r="B933" s="24">
        <v>60.25</v>
      </c>
      <c r="C933" s="24">
        <v>60</v>
      </c>
      <c r="D933" s="24">
        <v>59.5</v>
      </c>
      <c r="E933" s="24">
        <v>60</v>
      </c>
      <c r="F933" s="24">
        <v>59.1</v>
      </c>
      <c r="G933" s="24"/>
      <c r="H933" s="24"/>
      <c r="I933" s="78"/>
      <c r="J933" s="24">
        <v>56.8</v>
      </c>
      <c r="K933" s="24"/>
      <c r="L933" s="24"/>
      <c r="M933" s="24"/>
      <c r="N933" s="79">
        <f>VLOOKUP(A933,Platts!B:C,2,TRUE)</f>
        <v>61.75</v>
      </c>
      <c r="O933" s="76">
        <f t="shared" si="14"/>
        <v>0.96356275303643724</v>
      </c>
      <c r="P933" s="9"/>
      <c r="Q933" s="35"/>
    </row>
    <row r="934" spans="1:17" outlineLevel="1" x14ac:dyDescent="0.2">
      <c r="A934" s="22">
        <v>42068</v>
      </c>
      <c r="B934" s="24">
        <v>58.85</v>
      </c>
      <c r="C934" s="24">
        <v>58.35</v>
      </c>
      <c r="D934" s="24">
        <v>58</v>
      </c>
      <c r="E934" s="24">
        <v>58.4</v>
      </c>
      <c r="F934" s="24">
        <v>57.6</v>
      </c>
      <c r="G934" s="24"/>
      <c r="H934" s="24"/>
      <c r="I934" s="78"/>
      <c r="J934" s="24">
        <v>55.55</v>
      </c>
      <c r="K934" s="24"/>
      <c r="L934" s="24"/>
      <c r="M934" s="24"/>
      <c r="N934" s="79">
        <f>VLOOKUP(A934,Platts!B:C,2,TRUE)</f>
        <v>59.75</v>
      </c>
      <c r="O934" s="76">
        <f t="shared" si="14"/>
        <v>0.97071129707112969</v>
      </c>
      <c r="P934" s="9"/>
      <c r="Q934" s="35"/>
    </row>
    <row r="935" spans="1:17" outlineLevel="1" x14ac:dyDescent="0.2">
      <c r="A935" s="22">
        <v>42069</v>
      </c>
      <c r="B935" s="24">
        <v>57.75</v>
      </c>
      <c r="C935" s="24">
        <v>57</v>
      </c>
      <c r="D935" s="24">
        <v>56.5</v>
      </c>
      <c r="E935" s="24">
        <v>57</v>
      </c>
      <c r="F935" s="24">
        <v>56.6</v>
      </c>
      <c r="G935" s="24"/>
      <c r="H935" s="24"/>
      <c r="I935" s="78"/>
      <c r="J935" s="24">
        <v>54.55</v>
      </c>
      <c r="K935" s="24"/>
      <c r="L935" s="24"/>
      <c r="M935" s="24"/>
      <c r="N935" s="79">
        <f>VLOOKUP(A935,Platts!B:C,2,TRUE)</f>
        <v>58.5</v>
      </c>
      <c r="O935" s="76">
        <f t="shared" si="14"/>
        <v>0.96581196581196582</v>
      </c>
      <c r="P935" s="9"/>
      <c r="Q935" s="35"/>
    </row>
    <row r="936" spans="1:17" outlineLevel="1" x14ac:dyDescent="0.2">
      <c r="A936" s="22">
        <v>42072</v>
      </c>
      <c r="B936" s="24">
        <v>57.75</v>
      </c>
      <c r="C936" s="24">
        <v>57.35</v>
      </c>
      <c r="D936" s="24">
        <v>56.75</v>
      </c>
      <c r="E936" s="24">
        <v>57.25</v>
      </c>
      <c r="F936" s="24">
        <v>56.85</v>
      </c>
      <c r="G936" s="24"/>
      <c r="H936" s="24"/>
      <c r="I936" s="78"/>
      <c r="J936" s="24">
        <v>54.8</v>
      </c>
      <c r="K936" s="24"/>
      <c r="L936" s="24"/>
      <c r="M936" s="24"/>
      <c r="N936" s="79">
        <f>VLOOKUP(A936,Platts!B:C,2,TRUE)</f>
        <v>58</v>
      </c>
      <c r="O936" s="76">
        <f t="shared" si="14"/>
        <v>0.97844827586206895</v>
      </c>
      <c r="P936" s="9"/>
      <c r="Q936" s="35"/>
    </row>
    <row r="937" spans="1:17" outlineLevel="1" x14ac:dyDescent="0.2">
      <c r="A937" s="22">
        <v>42073</v>
      </c>
      <c r="B937" s="24">
        <v>56.75</v>
      </c>
      <c r="C937" s="24">
        <v>56.25</v>
      </c>
      <c r="D937" s="24">
        <v>55.75</v>
      </c>
      <c r="E937" s="24">
        <v>56.25</v>
      </c>
      <c r="F937" s="24">
        <v>55.6</v>
      </c>
      <c r="G937" s="24"/>
      <c r="H937" s="24"/>
      <c r="I937" s="78"/>
      <c r="J937" s="24">
        <v>53.55</v>
      </c>
      <c r="K937" s="24"/>
      <c r="L937" s="24"/>
      <c r="M937" s="24"/>
      <c r="N937" s="79">
        <f>VLOOKUP(A937,Platts!B:C,2,TRUE)</f>
        <v>57.25</v>
      </c>
      <c r="O937" s="76">
        <f t="shared" si="14"/>
        <v>0.97379912663755464</v>
      </c>
      <c r="P937" s="9"/>
      <c r="Q937" s="35"/>
    </row>
    <row r="938" spans="1:17" outlineLevel="1" x14ac:dyDescent="0.2">
      <c r="A938" s="22">
        <v>42074</v>
      </c>
      <c r="B938" s="24">
        <v>57</v>
      </c>
      <c r="C938" s="24">
        <v>56.5</v>
      </c>
      <c r="D938" s="24">
        <v>56</v>
      </c>
      <c r="E938" s="24">
        <v>56.5</v>
      </c>
      <c r="F938" s="24">
        <v>55.85</v>
      </c>
      <c r="G938" s="24"/>
      <c r="H938" s="24"/>
      <c r="I938" s="78"/>
      <c r="J938" s="24">
        <v>53.8</v>
      </c>
      <c r="K938" s="24"/>
      <c r="L938" s="24"/>
      <c r="M938" s="24"/>
      <c r="N938" s="79">
        <f>VLOOKUP(A938,Platts!B:C,2,TRUE)</f>
        <v>57</v>
      </c>
      <c r="O938" s="76">
        <f t="shared" si="14"/>
        <v>0.98245614035087714</v>
      </c>
      <c r="P938" s="9"/>
      <c r="Q938" s="35"/>
    </row>
    <row r="939" spans="1:17" outlineLevel="1" x14ac:dyDescent="0.2">
      <c r="A939" s="22">
        <v>42075</v>
      </c>
      <c r="B939" s="24">
        <v>58</v>
      </c>
      <c r="C939" s="24">
        <v>57.5</v>
      </c>
      <c r="D939" s="24">
        <v>56.75</v>
      </c>
      <c r="E939" s="24">
        <v>57.25</v>
      </c>
      <c r="F939" s="24">
        <v>56.6</v>
      </c>
      <c r="G939" s="24"/>
      <c r="H939" s="24"/>
      <c r="I939" s="78"/>
      <c r="J939" s="24">
        <v>54.1</v>
      </c>
      <c r="K939" s="24"/>
      <c r="L939" s="24"/>
      <c r="M939" s="24"/>
      <c r="N939" s="79">
        <f>VLOOKUP(A939,Platts!B:C,2,TRUE)</f>
        <v>58.5</v>
      </c>
      <c r="O939" s="76">
        <f t="shared" si="14"/>
        <v>0.97008547008547008</v>
      </c>
      <c r="P939" s="9"/>
      <c r="Q939" s="35"/>
    </row>
    <row r="940" spans="1:17" outlineLevel="1" x14ac:dyDescent="0.2">
      <c r="A940" s="22">
        <v>42076</v>
      </c>
      <c r="B940" s="24">
        <v>57.25</v>
      </c>
      <c r="C940" s="24">
        <v>56.5</v>
      </c>
      <c r="D940" s="24">
        <v>56</v>
      </c>
      <c r="E940" s="24">
        <v>56.5</v>
      </c>
      <c r="F940" s="24">
        <v>55.35</v>
      </c>
      <c r="G940" s="24"/>
      <c r="H940" s="24"/>
      <c r="I940" s="78"/>
      <c r="J940" s="24">
        <v>53.35</v>
      </c>
      <c r="K940" s="24"/>
      <c r="L940" s="24"/>
      <c r="M940" s="24"/>
      <c r="N940" s="79">
        <f>VLOOKUP(A940,Platts!B:C,2,TRUE)</f>
        <v>58.5</v>
      </c>
      <c r="O940" s="76">
        <f t="shared" si="14"/>
        <v>0.95726495726495731</v>
      </c>
      <c r="P940" s="9"/>
      <c r="Q940" s="35"/>
    </row>
    <row r="941" spans="1:17" outlineLevel="1" x14ac:dyDescent="0.2">
      <c r="A941" s="22">
        <v>42079</v>
      </c>
      <c r="B941" s="24">
        <v>57.5</v>
      </c>
      <c r="C941" s="24">
        <v>56.75</v>
      </c>
      <c r="D941" s="24">
        <v>56.25</v>
      </c>
      <c r="E941" s="24">
        <v>56.75</v>
      </c>
      <c r="F941" s="24">
        <v>55.6</v>
      </c>
      <c r="G941" s="24"/>
      <c r="H941" s="24"/>
      <c r="I941" s="78"/>
      <c r="J941" s="24">
        <v>53.9</v>
      </c>
      <c r="K941" s="24"/>
      <c r="L941" s="24"/>
      <c r="M941" s="24"/>
      <c r="N941" s="79">
        <f>VLOOKUP(A941,Platts!B:C,2,TRUE)</f>
        <v>58.5</v>
      </c>
      <c r="O941" s="76">
        <f t="shared" si="14"/>
        <v>0.96153846153846156</v>
      </c>
      <c r="P941" s="9"/>
      <c r="Q941" s="35"/>
    </row>
    <row r="942" spans="1:17" outlineLevel="1" x14ac:dyDescent="0.2">
      <c r="A942" s="22">
        <v>42080</v>
      </c>
      <c r="B942" s="24">
        <v>57.25</v>
      </c>
      <c r="C942" s="24">
        <v>56.5</v>
      </c>
      <c r="D942" s="24">
        <v>56</v>
      </c>
      <c r="E942" s="24">
        <v>56.25</v>
      </c>
      <c r="F942" s="24">
        <v>55.1</v>
      </c>
      <c r="G942" s="24"/>
      <c r="H942" s="24"/>
      <c r="I942" s="78"/>
      <c r="J942" s="24">
        <v>53.85</v>
      </c>
      <c r="K942" s="24"/>
      <c r="L942" s="24"/>
      <c r="M942" s="24"/>
      <c r="N942" s="79">
        <f>VLOOKUP(A942,Platts!B:C,2,TRUE)</f>
        <v>57.75</v>
      </c>
      <c r="O942" s="76">
        <f t="shared" si="14"/>
        <v>0.96969696969696972</v>
      </c>
      <c r="P942" s="9"/>
      <c r="Q942" s="35"/>
    </row>
    <row r="943" spans="1:17" outlineLevel="1" x14ac:dyDescent="0.2">
      <c r="A943" s="22">
        <v>42081</v>
      </c>
      <c r="B943" s="24">
        <v>54.5</v>
      </c>
      <c r="C943" s="24">
        <v>53.5</v>
      </c>
      <c r="D943" s="24">
        <v>52.5</v>
      </c>
      <c r="E943" s="24">
        <v>53.5</v>
      </c>
      <c r="F943" s="24">
        <v>52.55</v>
      </c>
      <c r="G943" s="24"/>
      <c r="H943" s="24"/>
      <c r="I943" s="78"/>
      <c r="J943" s="24">
        <v>51.35</v>
      </c>
      <c r="K943" s="24"/>
      <c r="L943" s="24"/>
      <c r="M943" s="24"/>
      <c r="N943" s="79">
        <f>VLOOKUP(A943,Platts!B:C,2,TRUE)</f>
        <v>56.25</v>
      </c>
      <c r="O943" s="76">
        <f t="shared" si="14"/>
        <v>0.93333333333333335</v>
      </c>
      <c r="P943" s="9"/>
      <c r="Q943" s="35"/>
    </row>
    <row r="944" spans="1:17" outlineLevel="1" x14ac:dyDescent="0.2">
      <c r="A944" s="22">
        <v>42082</v>
      </c>
      <c r="B944" s="24">
        <v>54.5</v>
      </c>
      <c r="C944" s="24">
        <v>53.75</v>
      </c>
      <c r="D944" s="24">
        <v>53.25</v>
      </c>
      <c r="E944" s="24">
        <v>53.75</v>
      </c>
      <c r="F944" s="24">
        <v>52.85</v>
      </c>
      <c r="G944" s="24"/>
      <c r="H944" s="24"/>
      <c r="I944" s="78"/>
      <c r="J944" s="24">
        <v>51.8</v>
      </c>
      <c r="K944" s="24"/>
      <c r="L944" s="24"/>
      <c r="M944" s="24"/>
      <c r="N944" s="79">
        <f>VLOOKUP(A944,Platts!B:C,2,TRUE)</f>
        <v>55.5</v>
      </c>
      <c r="O944" s="76">
        <f t="shared" si="14"/>
        <v>0.95945945945945943</v>
      </c>
      <c r="P944" s="9"/>
      <c r="Q944" s="35"/>
    </row>
    <row r="945" spans="1:17" outlineLevel="1" x14ac:dyDescent="0.2">
      <c r="A945" s="22">
        <v>42083</v>
      </c>
      <c r="B945" s="24">
        <v>53.75</v>
      </c>
      <c r="C945" s="24">
        <v>53</v>
      </c>
      <c r="D945" s="24">
        <v>52.5</v>
      </c>
      <c r="E945" s="24">
        <v>53</v>
      </c>
      <c r="F945" s="24">
        <v>52.1</v>
      </c>
      <c r="G945" s="24"/>
      <c r="H945" s="24"/>
      <c r="I945" s="78"/>
      <c r="J945" s="24">
        <v>51.05</v>
      </c>
      <c r="K945" s="24"/>
      <c r="L945" s="24"/>
      <c r="M945" s="24"/>
      <c r="N945" s="79">
        <f>VLOOKUP(A945,Platts!B:C,2,TRUE)</f>
        <v>55</v>
      </c>
      <c r="O945" s="76">
        <f t="shared" si="14"/>
        <v>0.95454545454545459</v>
      </c>
      <c r="P945" s="9"/>
      <c r="Q945" s="35"/>
    </row>
    <row r="946" spans="1:17" outlineLevel="1" x14ac:dyDescent="0.2">
      <c r="A946" s="22">
        <v>42086</v>
      </c>
      <c r="B946" s="24">
        <v>54.75</v>
      </c>
      <c r="C946" s="24">
        <v>54</v>
      </c>
      <c r="D946" s="24">
        <v>53.25</v>
      </c>
      <c r="E946" s="24">
        <v>54</v>
      </c>
      <c r="F946" s="24">
        <v>53.1</v>
      </c>
      <c r="G946" s="24"/>
      <c r="H946" s="24"/>
      <c r="I946" s="78"/>
      <c r="J946" s="24">
        <v>51.55</v>
      </c>
      <c r="K946" s="24"/>
      <c r="L946" s="24"/>
      <c r="M946" s="24"/>
      <c r="N946" s="79">
        <f>VLOOKUP(A946,Platts!B:C,2,TRUE)</f>
        <v>55</v>
      </c>
      <c r="O946" s="76">
        <f t="shared" si="14"/>
        <v>0.96818181818181814</v>
      </c>
      <c r="P946" s="9"/>
      <c r="Q946" s="35"/>
    </row>
    <row r="947" spans="1:17" outlineLevel="1" x14ac:dyDescent="0.2">
      <c r="A947" s="22">
        <v>42087</v>
      </c>
      <c r="B947" s="24">
        <v>55.5</v>
      </c>
      <c r="C947" s="24">
        <v>54.5</v>
      </c>
      <c r="D947" s="24">
        <v>53.75</v>
      </c>
      <c r="E947" s="24">
        <v>54.5</v>
      </c>
      <c r="F947" s="24">
        <v>53.6</v>
      </c>
      <c r="G947" s="24"/>
      <c r="H947" s="24"/>
      <c r="I947" s="78"/>
      <c r="J947" s="24">
        <v>52.05</v>
      </c>
      <c r="K947" s="24"/>
      <c r="L947" s="24"/>
      <c r="M947" s="24"/>
      <c r="N947" s="79">
        <f>VLOOKUP(A947,Platts!B:C,2,TRUE)</f>
        <v>56</v>
      </c>
      <c r="O947" s="76">
        <f t="shared" si="14"/>
        <v>0.9598214285714286</v>
      </c>
      <c r="P947" s="9"/>
      <c r="Q947" s="35"/>
    </row>
    <row r="948" spans="1:17" outlineLevel="1" x14ac:dyDescent="0.2">
      <c r="A948" s="22">
        <v>42088</v>
      </c>
      <c r="B948" s="24">
        <v>54.75</v>
      </c>
      <c r="C948" s="24">
        <v>53.75</v>
      </c>
      <c r="D948" s="24">
        <v>53</v>
      </c>
      <c r="E948" s="24">
        <v>53.75</v>
      </c>
      <c r="F948" s="24">
        <v>52.85</v>
      </c>
      <c r="G948" s="24"/>
      <c r="H948" s="24"/>
      <c r="I948" s="78"/>
      <c r="J948" s="24">
        <v>50.8</v>
      </c>
      <c r="K948" s="24"/>
      <c r="L948" s="24"/>
      <c r="M948" s="24"/>
      <c r="N948" s="79">
        <f>VLOOKUP(A948,Platts!B:C,2,TRUE)</f>
        <v>55.25</v>
      </c>
      <c r="O948" s="76">
        <f t="shared" si="14"/>
        <v>0.95927601809954754</v>
      </c>
      <c r="P948" s="9"/>
      <c r="Q948" s="35"/>
    </row>
    <row r="949" spans="1:17" outlineLevel="1" x14ac:dyDescent="0.2">
      <c r="A949" s="22">
        <v>42089</v>
      </c>
      <c r="B949" s="24">
        <v>54</v>
      </c>
      <c r="C949" s="24">
        <v>53</v>
      </c>
      <c r="D949" s="24">
        <v>52.25</v>
      </c>
      <c r="E949" s="24">
        <v>53</v>
      </c>
      <c r="F949" s="24">
        <v>52.35</v>
      </c>
      <c r="G949" s="24"/>
      <c r="H949" s="24"/>
      <c r="I949" s="78"/>
      <c r="J949" s="24">
        <v>50.55</v>
      </c>
      <c r="K949" s="24"/>
      <c r="L949" s="24"/>
      <c r="M949" s="24"/>
      <c r="N949" s="79">
        <f>VLOOKUP(A949,Platts!B:C,2,TRUE)</f>
        <v>54</v>
      </c>
      <c r="O949" s="76">
        <f t="shared" si="14"/>
        <v>0.96759259259259256</v>
      </c>
      <c r="P949" s="9"/>
      <c r="Q949" s="35"/>
    </row>
    <row r="950" spans="1:17" outlineLevel="1" x14ac:dyDescent="0.2">
      <c r="A950" s="22">
        <v>42090</v>
      </c>
      <c r="B950" s="24">
        <v>53.75</v>
      </c>
      <c r="C950" s="24">
        <v>52.5</v>
      </c>
      <c r="D950" s="24">
        <v>51.75</v>
      </c>
      <c r="E950" s="24">
        <v>52.75</v>
      </c>
      <c r="F950" s="24">
        <v>51.6</v>
      </c>
      <c r="G950" s="24"/>
      <c r="H950" s="24"/>
      <c r="I950" s="78"/>
      <c r="J950" s="24">
        <v>49.8</v>
      </c>
      <c r="K950" s="24"/>
      <c r="L950" s="24"/>
      <c r="M950" s="24"/>
      <c r="N950" s="79">
        <f>VLOOKUP(A950,Platts!B:C,2,TRUE)</f>
        <v>53</v>
      </c>
      <c r="O950" s="76">
        <f t="shared" si="14"/>
        <v>0.97641509433962259</v>
      </c>
      <c r="P950" s="9"/>
      <c r="Q950" s="35"/>
    </row>
    <row r="951" spans="1:17" outlineLevel="1" x14ac:dyDescent="0.2">
      <c r="A951" s="22">
        <v>42093</v>
      </c>
      <c r="B951" s="24">
        <v>51.75</v>
      </c>
      <c r="C951" s="24">
        <v>50.75</v>
      </c>
      <c r="D951" s="24">
        <v>50</v>
      </c>
      <c r="E951" s="24">
        <v>50.75</v>
      </c>
      <c r="F951" s="24">
        <v>49.85</v>
      </c>
      <c r="G951" s="24"/>
      <c r="H951" s="24"/>
      <c r="I951" s="78"/>
      <c r="J951" s="24">
        <v>48.05</v>
      </c>
      <c r="K951" s="24"/>
      <c r="L951" s="24"/>
      <c r="M951" s="24"/>
      <c r="N951" s="79">
        <f>VLOOKUP(A951,Platts!B:C,2,TRUE)</f>
        <v>52</v>
      </c>
      <c r="O951" s="76">
        <f t="shared" si="14"/>
        <v>0.96153846153846156</v>
      </c>
      <c r="P951" s="9"/>
      <c r="Q951" s="35"/>
    </row>
    <row r="952" spans="1:17" outlineLevel="1" x14ac:dyDescent="0.2">
      <c r="A952" s="22">
        <v>42094</v>
      </c>
      <c r="B952" s="24">
        <v>51.5</v>
      </c>
      <c r="C952" s="24">
        <v>50.5</v>
      </c>
      <c r="D952" s="24">
        <v>50</v>
      </c>
      <c r="E952" s="24">
        <v>50.75</v>
      </c>
      <c r="F952" s="24">
        <v>49.6</v>
      </c>
      <c r="G952" s="24"/>
      <c r="H952" s="24"/>
      <c r="I952" s="78"/>
      <c r="J952" s="24">
        <v>47.8</v>
      </c>
      <c r="K952" s="24"/>
      <c r="L952" s="24"/>
      <c r="M952" s="24"/>
      <c r="N952" s="79">
        <f>VLOOKUP(A952,Platts!B:C,2,TRUE)</f>
        <v>51.25</v>
      </c>
      <c r="O952" s="76">
        <f t="shared" si="14"/>
        <v>0.97560975609756095</v>
      </c>
      <c r="P952" s="9"/>
      <c r="Q952" s="35"/>
    </row>
    <row r="953" spans="1:17" outlineLevel="1" x14ac:dyDescent="0.2">
      <c r="A953" s="22">
        <v>42095</v>
      </c>
      <c r="B953" s="24">
        <v>47</v>
      </c>
      <c r="C953" s="24">
        <v>46.25</v>
      </c>
      <c r="D953" s="24">
        <v>45.75</v>
      </c>
      <c r="E953" s="24">
        <v>46.55</v>
      </c>
      <c r="F953" s="24">
        <v>45.6</v>
      </c>
      <c r="G953" s="24"/>
      <c r="H953" s="24"/>
      <c r="I953" s="78"/>
      <c r="J953" s="24">
        <v>45.55</v>
      </c>
      <c r="K953" s="24"/>
      <c r="L953" s="24"/>
      <c r="M953" s="24"/>
      <c r="N953" s="79">
        <f>VLOOKUP(A953,Platts!B:C,2,TRUE)</f>
        <v>48</v>
      </c>
      <c r="O953" s="76">
        <f t="shared" si="14"/>
        <v>0.953125</v>
      </c>
      <c r="P953" s="9"/>
      <c r="Q953" s="35"/>
    </row>
    <row r="954" spans="1:17" outlineLevel="1" x14ac:dyDescent="0.2">
      <c r="A954" s="22">
        <v>42096</v>
      </c>
      <c r="B954" s="24">
        <v>47.5</v>
      </c>
      <c r="C954" s="24">
        <v>46.5</v>
      </c>
      <c r="D954" s="24">
        <v>46</v>
      </c>
      <c r="E954" s="24">
        <v>46.8</v>
      </c>
      <c r="F954" s="24">
        <v>45.85</v>
      </c>
      <c r="G954" s="24"/>
      <c r="H954" s="24"/>
      <c r="I954" s="78"/>
      <c r="J954" s="24">
        <v>45.8</v>
      </c>
      <c r="K954" s="24"/>
      <c r="L954" s="24"/>
      <c r="M954" s="24"/>
      <c r="N954" s="79">
        <f>VLOOKUP(A954,Platts!B:C,2,TRUE)</f>
        <v>47.5</v>
      </c>
      <c r="O954" s="76">
        <f t="shared" si="14"/>
        <v>0.96842105263157896</v>
      </c>
      <c r="P954" s="9"/>
      <c r="Q954" s="35"/>
    </row>
    <row r="955" spans="1:17" outlineLevel="1" x14ac:dyDescent="0.2">
      <c r="A955" s="22">
        <v>42100</v>
      </c>
      <c r="B955" s="24">
        <v>47.25</v>
      </c>
      <c r="C955" s="24">
        <v>46.75</v>
      </c>
      <c r="D955" s="24">
        <v>46.5</v>
      </c>
      <c r="E955" s="24">
        <v>46.55</v>
      </c>
      <c r="F955" s="24">
        <v>46.1</v>
      </c>
      <c r="G955" s="24"/>
      <c r="H955" s="24"/>
      <c r="I955" s="78"/>
      <c r="J955" s="24">
        <v>46.05</v>
      </c>
      <c r="K955" s="24"/>
      <c r="L955" s="24"/>
      <c r="M955" s="24"/>
      <c r="N955" s="79">
        <f>VLOOKUP(A955,Platts!B:C,2,TRUE)</f>
        <v>47.5</v>
      </c>
      <c r="O955" s="76">
        <f t="shared" si="14"/>
        <v>0.97894736842105268</v>
      </c>
      <c r="P955" s="9"/>
      <c r="Q955" s="35"/>
    </row>
    <row r="956" spans="1:17" outlineLevel="1" x14ac:dyDescent="0.2">
      <c r="A956" s="22">
        <v>42101</v>
      </c>
      <c r="B956" s="24">
        <v>48</v>
      </c>
      <c r="C956" s="24">
        <v>47.65</v>
      </c>
      <c r="D956" s="24">
        <v>47.5</v>
      </c>
      <c r="E956" s="24">
        <v>47.6</v>
      </c>
      <c r="F956" s="24">
        <v>47.1</v>
      </c>
      <c r="G956" s="24"/>
      <c r="H956" s="24"/>
      <c r="I956" s="78"/>
      <c r="J956" s="24">
        <v>46.4</v>
      </c>
      <c r="K956" s="24"/>
      <c r="L956" s="24"/>
      <c r="M956" s="24"/>
      <c r="N956" s="79">
        <f>VLOOKUP(A956,Platts!B:C,2,TRUE)</f>
        <v>47.75</v>
      </c>
      <c r="O956" s="76">
        <f t="shared" si="14"/>
        <v>0.99476439790575921</v>
      </c>
      <c r="P956" s="9"/>
      <c r="Q956" s="35"/>
    </row>
    <row r="957" spans="1:17" outlineLevel="1" x14ac:dyDescent="0.2">
      <c r="A957" s="22">
        <v>42102</v>
      </c>
      <c r="B957" s="24">
        <v>47.75</v>
      </c>
      <c r="C957" s="24">
        <v>47.5</v>
      </c>
      <c r="D957" s="24">
        <v>47.25</v>
      </c>
      <c r="E957" s="24">
        <v>47.55</v>
      </c>
      <c r="F957" s="24">
        <v>47.1</v>
      </c>
      <c r="G957" s="24"/>
      <c r="H957" s="24"/>
      <c r="I957" s="78"/>
      <c r="J957" s="24">
        <v>46.3</v>
      </c>
      <c r="K957" s="24"/>
      <c r="L957" s="24"/>
      <c r="M957" s="24"/>
      <c r="N957" s="79">
        <f>VLOOKUP(A957,Platts!B:C,2,TRUE)</f>
        <v>48.25</v>
      </c>
      <c r="O957" s="76">
        <f t="shared" si="14"/>
        <v>0.97927461139896377</v>
      </c>
      <c r="P957" s="9"/>
      <c r="Q957" s="35"/>
    </row>
    <row r="958" spans="1:17" outlineLevel="1" x14ac:dyDescent="0.2">
      <c r="A958" s="22">
        <v>42103</v>
      </c>
      <c r="B958" s="24">
        <v>46.75</v>
      </c>
      <c r="C958" s="24">
        <v>46.45</v>
      </c>
      <c r="D958" s="24">
        <v>46.25</v>
      </c>
      <c r="E958" s="24">
        <v>46.3</v>
      </c>
      <c r="F958" s="24">
        <v>45.85</v>
      </c>
      <c r="G958" s="24"/>
      <c r="H958" s="24"/>
      <c r="I958" s="78"/>
      <c r="J958" s="24">
        <v>45.05</v>
      </c>
      <c r="K958" s="24"/>
      <c r="L958" s="24"/>
      <c r="M958" s="24"/>
      <c r="N958" s="79">
        <f>VLOOKUP(A958,Platts!B:C,2,TRUE)</f>
        <v>48</v>
      </c>
      <c r="O958" s="76">
        <f t="shared" si="14"/>
        <v>0.96354166666666663</v>
      </c>
      <c r="P958" s="9"/>
      <c r="Q958" s="35"/>
    </row>
    <row r="959" spans="1:17" outlineLevel="1" x14ac:dyDescent="0.2">
      <c r="A959" s="22">
        <v>42104</v>
      </c>
      <c r="B959" s="24">
        <v>46.5</v>
      </c>
      <c r="C959" s="24">
        <v>46.25</v>
      </c>
      <c r="D959" s="24">
        <v>46</v>
      </c>
      <c r="E959" s="24">
        <v>46.3</v>
      </c>
      <c r="F959" s="24">
        <v>45.85</v>
      </c>
      <c r="G959" s="24"/>
      <c r="H959" s="24"/>
      <c r="I959" s="78"/>
      <c r="J959" s="24">
        <v>45.1</v>
      </c>
      <c r="K959" s="24"/>
      <c r="L959" s="24"/>
      <c r="M959" s="24"/>
      <c r="N959" s="79">
        <f>VLOOKUP(A959,Platts!B:C,2,TRUE)</f>
        <v>47.75</v>
      </c>
      <c r="O959" s="76">
        <f t="shared" si="14"/>
        <v>0.96335078534031415</v>
      </c>
      <c r="P959" s="9"/>
      <c r="Q959" s="35"/>
    </row>
    <row r="960" spans="1:17" outlineLevel="1" x14ac:dyDescent="0.2">
      <c r="A960" s="22">
        <v>42107</v>
      </c>
      <c r="B960" s="24">
        <v>48.75</v>
      </c>
      <c r="C960" s="24">
        <v>48.5</v>
      </c>
      <c r="D960" s="24">
        <v>48.25</v>
      </c>
      <c r="E960" s="24">
        <v>48.55</v>
      </c>
      <c r="F960" s="24">
        <v>48.35</v>
      </c>
      <c r="G960" s="24"/>
      <c r="H960" s="24"/>
      <c r="I960" s="78"/>
      <c r="J960" s="24">
        <v>47.6</v>
      </c>
      <c r="K960" s="24"/>
      <c r="L960" s="24"/>
      <c r="M960" s="24"/>
      <c r="N960" s="79">
        <f>VLOOKUP(A960,Platts!B:C,2,TRUE)</f>
        <v>49.75</v>
      </c>
      <c r="O960" s="76">
        <f t="shared" si="14"/>
        <v>0.96984924623115576</v>
      </c>
      <c r="P960" s="9"/>
      <c r="Q960" s="35"/>
    </row>
    <row r="961" spans="1:17" outlineLevel="1" x14ac:dyDescent="0.2">
      <c r="A961" s="22">
        <v>42108</v>
      </c>
      <c r="B961" s="24">
        <v>49.75</v>
      </c>
      <c r="C961" s="24">
        <v>49.5</v>
      </c>
      <c r="D961" s="24">
        <v>49.25</v>
      </c>
      <c r="E961" s="24">
        <v>49.05</v>
      </c>
      <c r="F961" s="24">
        <v>48.85</v>
      </c>
      <c r="G961" s="24"/>
      <c r="H961" s="24"/>
      <c r="I961" s="78"/>
      <c r="J961" s="24">
        <v>48.1</v>
      </c>
      <c r="K961" s="24"/>
      <c r="L961" s="24"/>
      <c r="M961" s="24"/>
      <c r="N961" s="79">
        <f>VLOOKUP(A961,Platts!B:C,2,TRUE)</f>
        <v>50.75</v>
      </c>
      <c r="O961" s="76">
        <f t="shared" si="14"/>
        <v>0.97044334975369462</v>
      </c>
      <c r="P961" s="9"/>
      <c r="Q961" s="35"/>
    </row>
    <row r="962" spans="1:17" outlineLevel="1" x14ac:dyDescent="0.2">
      <c r="A962" s="22">
        <v>42109</v>
      </c>
      <c r="B962" s="24">
        <v>49</v>
      </c>
      <c r="C962" s="24">
        <v>48.75</v>
      </c>
      <c r="D962" s="24">
        <v>48.5</v>
      </c>
      <c r="E962" s="24">
        <v>48.3</v>
      </c>
      <c r="F962" s="24">
        <v>48.1</v>
      </c>
      <c r="G962" s="24"/>
      <c r="H962" s="24"/>
      <c r="I962" s="78"/>
      <c r="J962" s="24">
        <v>47.35</v>
      </c>
      <c r="K962" s="24"/>
      <c r="L962" s="24"/>
      <c r="M962" s="24"/>
      <c r="N962" s="79">
        <f>VLOOKUP(A962,Platts!B:C,2,TRUE)</f>
        <v>50.75</v>
      </c>
      <c r="O962" s="76">
        <f t="shared" ref="O962:O1025" si="15">+D962/N962</f>
        <v>0.95566502463054193</v>
      </c>
      <c r="P962" s="9"/>
      <c r="Q962" s="35"/>
    </row>
    <row r="963" spans="1:17" outlineLevel="1" x14ac:dyDescent="0.2">
      <c r="A963" s="22">
        <v>42110</v>
      </c>
      <c r="B963" s="24">
        <v>50.5</v>
      </c>
      <c r="C963" s="24">
        <v>50</v>
      </c>
      <c r="D963" s="24">
        <v>49.55</v>
      </c>
      <c r="E963" s="24">
        <v>49.55</v>
      </c>
      <c r="F963" s="24">
        <v>49.1</v>
      </c>
      <c r="G963" s="24"/>
      <c r="H963" s="24"/>
      <c r="I963" s="78"/>
      <c r="J963" s="24">
        <v>48.35</v>
      </c>
      <c r="K963" s="24"/>
      <c r="L963" s="24"/>
      <c r="M963" s="24"/>
      <c r="N963" s="79">
        <f>VLOOKUP(A963,Platts!B:C,2,TRUE)</f>
        <v>50.75</v>
      </c>
      <c r="O963" s="76">
        <f t="shared" si="15"/>
        <v>0.97635467980295565</v>
      </c>
      <c r="P963" s="9"/>
      <c r="Q963" s="35"/>
    </row>
    <row r="964" spans="1:17" outlineLevel="1" x14ac:dyDescent="0.2">
      <c r="A964" s="22">
        <v>42111</v>
      </c>
      <c r="B964" s="24">
        <v>50.5</v>
      </c>
      <c r="C964" s="24">
        <v>50</v>
      </c>
      <c r="D964" s="24">
        <v>49.5</v>
      </c>
      <c r="E964" s="24">
        <v>50.05</v>
      </c>
      <c r="F964" s="24">
        <v>49.6</v>
      </c>
      <c r="G964" s="24"/>
      <c r="H964" s="24"/>
      <c r="I964" s="78"/>
      <c r="J964" s="24">
        <v>49.1</v>
      </c>
      <c r="K964" s="24"/>
      <c r="L964" s="24"/>
      <c r="M964" s="24"/>
      <c r="N964" s="79">
        <f>VLOOKUP(A964,Platts!B:C,2,TRUE)</f>
        <v>51.5</v>
      </c>
      <c r="O964" s="76">
        <f t="shared" si="15"/>
        <v>0.96116504854368934</v>
      </c>
      <c r="P964" s="9"/>
      <c r="Q964" s="35"/>
    </row>
    <row r="965" spans="1:17" outlineLevel="1" x14ac:dyDescent="0.2">
      <c r="A965" s="22">
        <v>42114</v>
      </c>
      <c r="B965" s="24">
        <v>50.25</v>
      </c>
      <c r="C965" s="24">
        <v>49.75</v>
      </c>
      <c r="D965" s="24">
        <v>49.25</v>
      </c>
      <c r="E965" s="24">
        <v>48.8</v>
      </c>
      <c r="F965" s="24">
        <v>48.35</v>
      </c>
      <c r="G965" s="24"/>
      <c r="H965" s="24"/>
      <c r="I965" s="78"/>
      <c r="J965" s="24">
        <v>47.85</v>
      </c>
      <c r="K965" s="24"/>
      <c r="L965" s="24"/>
      <c r="M965" s="24"/>
      <c r="N965" s="79">
        <f>VLOOKUP(A965,Platts!B:C,2,TRUE)</f>
        <v>51.25</v>
      </c>
      <c r="O965" s="76">
        <f t="shared" si="15"/>
        <v>0.96097560975609753</v>
      </c>
      <c r="P965" s="9"/>
      <c r="Q965" s="35"/>
    </row>
    <row r="966" spans="1:17" outlineLevel="1" x14ac:dyDescent="0.2">
      <c r="A966" s="22">
        <v>42115</v>
      </c>
      <c r="B966" s="24">
        <v>50.25</v>
      </c>
      <c r="C966" s="24">
        <v>49.75</v>
      </c>
      <c r="D966" s="24">
        <v>49.25</v>
      </c>
      <c r="E966" s="24">
        <v>48.8</v>
      </c>
      <c r="F966" s="24">
        <v>48.1</v>
      </c>
      <c r="G966" s="24"/>
      <c r="H966" s="24"/>
      <c r="I966" s="78"/>
      <c r="J966" s="24">
        <v>47.6</v>
      </c>
      <c r="K966" s="24"/>
      <c r="L966" s="24"/>
      <c r="M966" s="24"/>
      <c r="N966" s="79">
        <f>VLOOKUP(A966,Platts!B:C,2,TRUE)</f>
        <v>51.25</v>
      </c>
      <c r="O966" s="76">
        <f t="shared" si="15"/>
        <v>0.96097560975609753</v>
      </c>
      <c r="P966" s="9"/>
      <c r="Q966" s="35"/>
    </row>
    <row r="967" spans="1:17" outlineLevel="1" x14ac:dyDescent="0.2">
      <c r="A967" s="22">
        <v>42116</v>
      </c>
      <c r="B967" s="24">
        <v>53</v>
      </c>
      <c r="C967" s="24">
        <v>52.5</v>
      </c>
      <c r="D967" s="24">
        <v>51.75</v>
      </c>
      <c r="E967" s="24">
        <v>51.55</v>
      </c>
      <c r="F967" s="24">
        <v>50.6</v>
      </c>
      <c r="G967" s="24"/>
      <c r="H967" s="24"/>
      <c r="I967" s="78"/>
      <c r="J967" s="24">
        <v>49.3</v>
      </c>
      <c r="K967" s="24"/>
      <c r="L967" s="24"/>
      <c r="M967" s="24"/>
      <c r="N967" s="79">
        <f>VLOOKUP(A967,Platts!B:C,2,TRUE)</f>
        <v>53.5</v>
      </c>
      <c r="O967" s="76">
        <f t="shared" si="15"/>
        <v>0.96728971962616828</v>
      </c>
      <c r="P967" s="9"/>
      <c r="Q967" s="35"/>
    </row>
    <row r="968" spans="1:17" outlineLevel="1" x14ac:dyDescent="0.2">
      <c r="A968" s="22">
        <v>42117</v>
      </c>
      <c r="B968" s="24">
        <v>52.75</v>
      </c>
      <c r="C968" s="24">
        <v>52</v>
      </c>
      <c r="D968" s="24">
        <v>51.5</v>
      </c>
      <c r="E968" s="24">
        <v>50.3</v>
      </c>
      <c r="F968" s="24">
        <v>49.6</v>
      </c>
      <c r="G968" s="24"/>
      <c r="H968" s="24"/>
      <c r="I968" s="78"/>
      <c r="J968" s="24">
        <v>49.05</v>
      </c>
      <c r="K968" s="24"/>
      <c r="L968" s="24"/>
      <c r="M968" s="24"/>
      <c r="N968" s="79">
        <f>VLOOKUP(A968,Platts!B:C,2,TRUE)</f>
        <v>54.75</v>
      </c>
      <c r="O968" s="76">
        <f t="shared" si="15"/>
        <v>0.94063926940639264</v>
      </c>
      <c r="P968" s="9"/>
      <c r="Q968" s="35"/>
    </row>
    <row r="969" spans="1:17" outlineLevel="1" x14ac:dyDescent="0.2">
      <c r="A969" s="22">
        <v>42118</v>
      </c>
      <c r="B969" s="24">
        <v>57</v>
      </c>
      <c r="C969" s="24">
        <v>56</v>
      </c>
      <c r="D969" s="24">
        <v>55.5</v>
      </c>
      <c r="E969" s="24">
        <v>54.55</v>
      </c>
      <c r="F969" s="24">
        <v>53.85</v>
      </c>
      <c r="G969" s="24"/>
      <c r="H969" s="24"/>
      <c r="I969" s="78"/>
      <c r="J969" s="24">
        <v>52.55</v>
      </c>
      <c r="K969" s="24"/>
      <c r="L969" s="24"/>
      <c r="M969" s="24"/>
      <c r="N969" s="79">
        <f>VLOOKUP(A969,Platts!B:C,2,TRUE)</f>
        <v>58.5</v>
      </c>
      <c r="O969" s="76">
        <f t="shared" si="15"/>
        <v>0.94871794871794868</v>
      </c>
      <c r="P969" s="9"/>
      <c r="Q969" s="35"/>
    </row>
    <row r="970" spans="1:17" outlineLevel="1" x14ac:dyDescent="0.2">
      <c r="A970" s="22">
        <v>42121</v>
      </c>
      <c r="B970" s="24">
        <v>58.5</v>
      </c>
      <c r="C970" s="24">
        <v>57.55</v>
      </c>
      <c r="D970" s="24">
        <v>56.95</v>
      </c>
      <c r="E970" s="24">
        <v>55.3</v>
      </c>
      <c r="F970" s="24">
        <v>54.35</v>
      </c>
      <c r="G970" s="24"/>
      <c r="H970" s="24"/>
      <c r="I970" s="78"/>
      <c r="J970" s="24">
        <v>53.05</v>
      </c>
      <c r="K970" s="24"/>
      <c r="L970" s="24"/>
      <c r="M970" s="24"/>
      <c r="N970" s="79">
        <f>VLOOKUP(A970,Platts!B:C,2,TRUE)</f>
        <v>59.75</v>
      </c>
      <c r="O970" s="76">
        <f t="shared" si="15"/>
        <v>0.95313807531380756</v>
      </c>
      <c r="P970" s="9"/>
      <c r="Q970" s="35"/>
    </row>
    <row r="971" spans="1:17" outlineLevel="1" x14ac:dyDescent="0.2">
      <c r="A971" s="22">
        <v>42122</v>
      </c>
      <c r="B971" s="24">
        <v>58.35</v>
      </c>
      <c r="C971" s="24">
        <v>57.35</v>
      </c>
      <c r="D971" s="24">
        <v>56.75</v>
      </c>
      <c r="E971" s="24">
        <v>55.05</v>
      </c>
      <c r="F971" s="24">
        <v>53.6</v>
      </c>
      <c r="G971" s="24"/>
      <c r="H971" s="24"/>
      <c r="I971" s="78"/>
      <c r="J971" s="24">
        <v>52.05</v>
      </c>
      <c r="K971" s="24"/>
      <c r="L971" s="24"/>
      <c r="M971" s="24"/>
      <c r="N971" s="79">
        <f>VLOOKUP(A971,Platts!B:C,2,TRUE)</f>
        <v>59.25</v>
      </c>
      <c r="O971" s="76">
        <f t="shared" si="15"/>
        <v>0.95780590717299574</v>
      </c>
      <c r="P971" s="9"/>
      <c r="Q971" s="35"/>
    </row>
    <row r="972" spans="1:17" outlineLevel="1" x14ac:dyDescent="0.2">
      <c r="A972" s="22">
        <v>42123</v>
      </c>
      <c r="B972" s="24">
        <v>55.55</v>
      </c>
      <c r="C972" s="24">
        <v>54.15</v>
      </c>
      <c r="D972" s="24">
        <v>53.45</v>
      </c>
      <c r="E972" s="24">
        <v>51.75</v>
      </c>
      <c r="F972" s="24">
        <v>50.6</v>
      </c>
      <c r="G972" s="24"/>
      <c r="H972" s="24"/>
      <c r="I972" s="78"/>
      <c r="J972" s="24">
        <v>49.1</v>
      </c>
      <c r="K972" s="24"/>
      <c r="L972" s="24"/>
      <c r="M972" s="24"/>
      <c r="N972" s="79">
        <f>VLOOKUP(A972,Platts!B:C,2,TRUE)</f>
        <v>57.5</v>
      </c>
      <c r="O972" s="76">
        <f t="shared" si="15"/>
        <v>0.92956521739130438</v>
      </c>
      <c r="P972" s="9"/>
      <c r="Q972" s="35"/>
    </row>
    <row r="973" spans="1:17" outlineLevel="1" x14ac:dyDescent="0.2">
      <c r="A973" s="22">
        <v>42124</v>
      </c>
      <c r="B973" s="24">
        <v>54.65</v>
      </c>
      <c r="C973" s="24">
        <v>53.5</v>
      </c>
      <c r="D973" s="24">
        <v>52.75</v>
      </c>
      <c r="E973" s="24">
        <v>51.45</v>
      </c>
      <c r="F973" s="24">
        <v>50.1</v>
      </c>
      <c r="G973" s="24"/>
      <c r="H973" s="24"/>
      <c r="I973" s="78"/>
      <c r="J973" s="24">
        <v>48.1</v>
      </c>
      <c r="K973" s="24"/>
      <c r="L973" s="24"/>
      <c r="M973" s="24"/>
      <c r="N973" s="79">
        <f>VLOOKUP(A973,Platts!B:C,2,TRUE)</f>
        <v>55.5</v>
      </c>
      <c r="O973" s="76">
        <f t="shared" si="15"/>
        <v>0.9504504504504504</v>
      </c>
      <c r="P973" s="9"/>
      <c r="Q973" s="35"/>
    </row>
    <row r="974" spans="1:17" outlineLevel="1" x14ac:dyDescent="0.2">
      <c r="A974" s="22">
        <v>42125</v>
      </c>
      <c r="B974" s="24">
        <v>54.65</v>
      </c>
      <c r="C974" s="24">
        <v>53.5</v>
      </c>
      <c r="D974" s="24">
        <v>52.75</v>
      </c>
      <c r="E974" s="24">
        <v>51.45</v>
      </c>
      <c r="F974" s="24">
        <v>50.1</v>
      </c>
      <c r="G974" s="24"/>
      <c r="H974" s="24"/>
      <c r="I974" s="78"/>
      <c r="J974" s="24">
        <v>48.1</v>
      </c>
      <c r="K974" s="24"/>
      <c r="L974" s="24"/>
      <c r="M974" s="24"/>
      <c r="N974" s="79">
        <f>VLOOKUP(A974,Platts!B:C,2,TRUE)</f>
        <v>55.5</v>
      </c>
      <c r="O974" s="76">
        <f t="shared" si="15"/>
        <v>0.9504504504504504</v>
      </c>
      <c r="P974" s="9"/>
      <c r="Q974" s="35"/>
    </row>
    <row r="975" spans="1:17" outlineLevel="1" x14ac:dyDescent="0.2">
      <c r="A975" s="22">
        <v>42128</v>
      </c>
      <c r="B975" s="24">
        <v>55.4</v>
      </c>
      <c r="C975" s="24">
        <v>54.65</v>
      </c>
      <c r="D975" s="24">
        <v>54</v>
      </c>
      <c r="E975" s="24">
        <v>53.8</v>
      </c>
      <c r="F975" s="24">
        <v>52.35</v>
      </c>
      <c r="G975" s="24"/>
      <c r="H975" s="24"/>
      <c r="I975" s="78"/>
      <c r="J975" s="24">
        <v>50.05</v>
      </c>
      <c r="K975" s="24"/>
      <c r="L975" s="24"/>
      <c r="M975" s="24"/>
      <c r="N975" s="79">
        <f>VLOOKUP(A975,Platts!B:C,2,TRUE)</f>
        <v>57.75</v>
      </c>
      <c r="O975" s="76">
        <f t="shared" si="15"/>
        <v>0.93506493506493504</v>
      </c>
      <c r="P975" s="9"/>
      <c r="Q975" s="35"/>
    </row>
    <row r="976" spans="1:17" outlineLevel="1" x14ac:dyDescent="0.2">
      <c r="A976" s="22">
        <v>42129</v>
      </c>
      <c r="B976" s="24">
        <v>57.25</v>
      </c>
      <c r="C976" s="24">
        <v>56.05</v>
      </c>
      <c r="D976" s="24">
        <v>55.25</v>
      </c>
      <c r="E976" s="24">
        <v>55.6</v>
      </c>
      <c r="F976" s="24">
        <v>54.1</v>
      </c>
      <c r="G976" s="24"/>
      <c r="H976" s="24"/>
      <c r="I976" s="78"/>
      <c r="J976" s="24">
        <v>51.8</v>
      </c>
      <c r="K976" s="24"/>
      <c r="L976" s="24"/>
      <c r="M976" s="24"/>
      <c r="N976" s="79">
        <f>VLOOKUP(A976,Platts!B:C,2,TRUE)</f>
        <v>59.5</v>
      </c>
      <c r="O976" s="76">
        <f t="shared" si="15"/>
        <v>0.9285714285714286</v>
      </c>
      <c r="P976" s="9"/>
      <c r="Q976" s="35"/>
    </row>
    <row r="977" spans="1:17" outlineLevel="1" x14ac:dyDescent="0.2">
      <c r="A977" s="22">
        <v>42130</v>
      </c>
      <c r="B977" s="24">
        <v>59.05</v>
      </c>
      <c r="C977" s="24">
        <v>58.35</v>
      </c>
      <c r="D977" s="24">
        <v>57.35</v>
      </c>
      <c r="E977" s="24">
        <v>57.15</v>
      </c>
      <c r="F977" s="24">
        <v>55.75</v>
      </c>
      <c r="G977" s="24"/>
      <c r="H977" s="24"/>
      <c r="I977" s="78"/>
      <c r="J977" s="24">
        <v>53</v>
      </c>
      <c r="K977" s="24"/>
      <c r="L977" s="24"/>
      <c r="M977" s="24"/>
      <c r="N977" s="79">
        <f>VLOOKUP(A977,Platts!B:C,2,TRUE)</f>
        <v>61.25</v>
      </c>
      <c r="O977" s="76">
        <f t="shared" si="15"/>
        <v>0.93632653061224491</v>
      </c>
      <c r="P977" s="9"/>
      <c r="Q977" s="35"/>
    </row>
    <row r="978" spans="1:17" outlineLevel="1" x14ac:dyDescent="0.2">
      <c r="A978" s="22">
        <v>42131</v>
      </c>
      <c r="B978" s="24">
        <v>57</v>
      </c>
      <c r="C978" s="24">
        <v>56.25</v>
      </c>
      <c r="D978" s="24">
        <v>55.25</v>
      </c>
      <c r="E978" s="24">
        <v>55.05</v>
      </c>
      <c r="F978" s="24">
        <v>53.6</v>
      </c>
      <c r="G978" s="24"/>
      <c r="H978" s="24"/>
      <c r="I978" s="78"/>
      <c r="J978" s="24">
        <v>50.8</v>
      </c>
      <c r="K978" s="24"/>
      <c r="L978" s="24"/>
      <c r="M978" s="24"/>
      <c r="N978" s="79">
        <f>VLOOKUP(A978,Platts!B:C,2,TRUE)</f>
        <v>59.5</v>
      </c>
      <c r="O978" s="76">
        <f t="shared" si="15"/>
        <v>0.9285714285714286</v>
      </c>
      <c r="P978" s="9"/>
      <c r="Q978" s="35"/>
    </row>
    <row r="979" spans="1:17" outlineLevel="1" x14ac:dyDescent="0.2">
      <c r="A979" s="22">
        <v>42132</v>
      </c>
      <c r="B979" s="24">
        <v>58.5</v>
      </c>
      <c r="C979" s="24">
        <v>57.75</v>
      </c>
      <c r="D979" s="24">
        <v>56.5</v>
      </c>
      <c r="E979" s="24">
        <v>56.3</v>
      </c>
      <c r="F979" s="24">
        <v>54.6</v>
      </c>
      <c r="G979" s="24"/>
      <c r="H979" s="24"/>
      <c r="I979" s="78"/>
      <c r="J979" s="24">
        <v>51.85</v>
      </c>
      <c r="K979" s="24"/>
      <c r="L979" s="24"/>
      <c r="M979" s="24"/>
      <c r="N979" s="79">
        <f>VLOOKUP(A979,Platts!B:C,2,TRUE)</f>
        <v>61.5</v>
      </c>
      <c r="O979" s="76">
        <f t="shared" si="15"/>
        <v>0.91869918699186992</v>
      </c>
      <c r="P979" s="9"/>
      <c r="Q979" s="35"/>
    </row>
    <row r="980" spans="1:17" outlineLevel="1" x14ac:dyDescent="0.2">
      <c r="A980" s="22">
        <v>42135</v>
      </c>
      <c r="B980" s="24">
        <v>59.55</v>
      </c>
      <c r="C980" s="24">
        <v>58.35</v>
      </c>
      <c r="D980" s="24">
        <v>56.85</v>
      </c>
      <c r="E980" s="24">
        <v>57.4</v>
      </c>
      <c r="F980" s="24">
        <v>55.7</v>
      </c>
      <c r="G980" s="24"/>
      <c r="H980" s="24"/>
      <c r="I980" s="78"/>
      <c r="J980" s="24">
        <v>52.7</v>
      </c>
      <c r="K980" s="24"/>
      <c r="L980" s="24"/>
      <c r="M980" s="24"/>
      <c r="N980" s="79">
        <f>VLOOKUP(A980,Platts!B:C,2,TRUE)</f>
        <v>63</v>
      </c>
      <c r="O980" s="76">
        <f t="shared" si="15"/>
        <v>0.90238095238095239</v>
      </c>
      <c r="P980" s="9"/>
      <c r="Q980" s="35"/>
    </row>
    <row r="981" spans="1:17" outlineLevel="1" x14ac:dyDescent="0.2">
      <c r="A981" s="22">
        <v>42136</v>
      </c>
      <c r="B981" s="24">
        <v>58.25</v>
      </c>
      <c r="C981" s="24">
        <v>57.05</v>
      </c>
      <c r="D981" s="24">
        <v>56.05</v>
      </c>
      <c r="E981" s="24">
        <v>55.9</v>
      </c>
      <c r="F981" s="24">
        <v>54.35</v>
      </c>
      <c r="G981" s="24"/>
      <c r="H981" s="24"/>
      <c r="I981" s="78"/>
      <c r="J981" s="24">
        <v>51.55</v>
      </c>
      <c r="K981" s="24"/>
      <c r="L981" s="24"/>
      <c r="M981" s="24"/>
      <c r="N981" s="79">
        <f>VLOOKUP(A981,Platts!B:C,2,TRUE)</f>
        <v>62.5</v>
      </c>
      <c r="O981" s="76">
        <f t="shared" si="15"/>
        <v>0.89679999999999993</v>
      </c>
      <c r="P981" s="9"/>
      <c r="Q981" s="35"/>
    </row>
    <row r="982" spans="1:17" outlineLevel="1" x14ac:dyDescent="0.2">
      <c r="A982" s="22">
        <v>42137</v>
      </c>
      <c r="B982" s="24">
        <v>56.75</v>
      </c>
      <c r="C982" s="24">
        <v>56</v>
      </c>
      <c r="D982" s="24">
        <v>55.25</v>
      </c>
      <c r="E982" s="24">
        <v>54.55</v>
      </c>
      <c r="F982" s="24">
        <v>52.95</v>
      </c>
      <c r="G982" s="24"/>
      <c r="H982" s="24"/>
      <c r="I982" s="78"/>
      <c r="J982" s="24">
        <v>50.05</v>
      </c>
      <c r="K982" s="24"/>
      <c r="L982" s="24"/>
      <c r="M982" s="24"/>
      <c r="N982" s="79">
        <f>VLOOKUP(A982,Platts!B:C,2,TRUE)</f>
        <v>63</v>
      </c>
      <c r="O982" s="76">
        <f t="shared" si="15"/>
        <v>0.87698412698412698</v>
      </c>
      <c r="P982" s="9"/>
      <c r="Q982" s="35"/>
    </row>
    <row r="983" spans="1:17" outlineLevel="1" x14ac:dyDescent="0.2">
      <c r="A983" s="22">
        <v>42138</v>
      </c>
      <c r="B983" s="24">
        <v>56.05</v>
      </c>
      <c r="C983" s="24">
        <v>55</v>
      </c>
      <c r="D983" s="24">
        <v>54.25</v>
      </c>
      <c r="E983" s="24">
        <v>53.8</v>
      </c>
      <c r="F983" s="24">
        <v>52.1</v>
      </c>
      <c r="G983" s="24"/>
      <c r="H983" s="24"/>
      <c r="I983" s="78"/>
      <c r="J983" s="24">
        <v>49.3</v>
      </c>
      <c r="K983" s="24"/>
      <c r="L983" s="24"/>
      <c r="M983" s="24"/>
      <c r="N983" s="79">
        <f>VLOOKUP(A983,Platts!B:C,2,TRUE)</f>
        <v>62</v>
      </c>
      <c r="O983" s="76">
        <f t="shared" si="15"/>
        <v>0.875</v>
      </c>
      <c r="P983" s="9"/>
      <c r="Q983" s="35"/>
    </row>
    <row r="984" spans="1:17" outlineLevel="1" x14ac:dyDescent="0.2">
      <c r="A984" s="22">
        <v>42141</v>
      </c>
      <c r="B984" s="24">
        <v>56.5</v>
      </c>
      <c r="C984" s="24">
        <v>55.5</v>
      </c>
      <c r="D984" s="24">
        <v>54.75</v>
      </c>
      <c r="E984" s="24">
        <v>54.05</v>
      </c>
      <c r="F984" s="24">
        <v>52.6</v>
      </c>
      <c r="G984" s="24"/>
      <c r="H984" s="24"/>
      <c r="I984" s="78"/>
      <c r="J984" s="24">
        <v>49.05</v>
      </c>
      <c r="K984" s="24"/>
      <c r="L984" s="24"/>
      <c r="M984" s="24"/>
      <c r="N984" s="79">
        <f>VLOOKUP(A984,Platts!B:C,2,TRUE)</f>
        <v>61.25</v>
      </c>
      <c r="O984" s="76">
        <f t="shared" si="15"/>
        <v>0.89387755102040811</v>
      </c>
      <c r="P984" s="9"/>
      <c r="Q984" s="35"/>
    </row>
    <row r="985" spans="1:17" outlineLevel="1" x14ac:dyDescent="0.2">
      <c r="A985" s="22">
        <v>42142</v>
      </c>
      <c r="B985" s="24">
        <v>56.55</v>
      </c>
      <c r="C985" s="24">
        <v>55.45</v>
      </c>
      <c r="D985" s="24">
        <v>54.7</v>
      </c>
      <c r="E985" s="24">
        <v>54.1</v>
      </c>
      <c r="F985" s="24">
        <v>52.6</v>
      </c>
      <c r="G985" s="24"/>
      <c r="H985" s="24"/>
      <c r="I985" s="78"/>
      <c r="J985" s="24">
        <v>49.35</v>
      </c>
      <c r="K985" s="24"/>
      <c r="L985" s="24"/>
      <c r="M985" s="24"/>
      <c r="N985" s="79">
        <f>VLOOKUP(A985,Platts!B:C,2,TRUE)</f>
        <v>59.75</v>
      </c>
      <c r="O985" s="76">
        <f t="shared" si="15"/>
        <v>0.91548117154811726</v>
      </c>
      <c r="P985" s="9"/>
      <c r="Q985" s="35"/>
    </row>
    <row r="986" spans="1:17" outlineLevel="1" x14ac:dyDescent="0.2">
      <c r="A986" s="22">
        <v>42143</v>
      </c>
      <c r="B986" s="24">
        <v>54.75</v>
      </c>
      <c r="C986" s="24">
        <v>53.5</v>
      </c>
      <c r="D986" s="24">
        <v>52.75</v>
      </c>
      <c r="E986" s="24">
        <v>52.55</v>
      </c>
      <c r="F986" s="24">
        <v>50.85</v>
      </c>
      <c r="G986" s="24"/>
      <c r="H986" s="24"/>
      <c r="I986" s="78"/>
      <c r="J986" s="24">
        <v>48.3</v>
      </c>
      <c r="K986" s="24"/>
      <c r="L986" s="24"/>
      <c r="M986" s="24"/>
      <c r="N986" s="79">
        <f>VLOOKUP(A986,Platts!B:C,2,TRUE)</f>
        <v>59.5</v>
      </c>
      <c r="O986" s="76">
        <f t="shared" si="15"/>
        <v>0.88655462184873945</v>
      </c>
      <c r="P986" s="9"/>
      <c r="Q986" s="35"/>
    </row>
    <row r="987" spans="1:17" outlineLevel="1" x14ac:dyDescent="0.2">
      <c r="A987" s="22">
        <v>42144</v>
      </c>
      <c r="B987" s="24">
        <v>54.3</v>
      </c>
      <c r="C987" s="24">
        <v>53.05</v>
      </c>
      <c r="D987" s="24">
        <v>52</v>
      </c>
      <c r="E987" s="24">
        <v>51.9</v>
      </c>
      <c r="F987" s="24">
        <v>50.8</v>
      </c>
      <c r="G987" s="24"/>
      <c r="H987" s="24"/>
      <c r="I987" s="78"/>
      <c r="J987" s="24">
        <v>48.2</v>
      </c>
      <c r="K987" s="24"/>
      <c r="L987" s="24"/>
      <c r="M987" s="24"/>
      <c r="N987" s="79">
        <f>VLOOKUP(A987,Platts!B:C,2,TRUE)</f>
        <v>58.5</v>
      </c>
      <c r="O987" s="76">
        <f t="shared" si="15"/>
        <v>0.88888888888888884</v>
      </c>
      <c r="P987" s="9"/>
      <c r="Q987" s="35"/>
    </row>
    <row r="988" spans="1:17" outlineLevel="1" x14ac:dyDescent="0.2">
      <c r="A988" s="22">
        <v>42145</v>
      </c>
      <c r="B988" s="24">
        <v>55.85</v>
      </c>
      <c r="C988" s="24">
        <v>54.5</v>
      </c>
      <c r="D988" s="24">
        <v>53.5</v>
      </c>
      <c r="E988" s="24">
        <v>53.55</v>
      </c>
      <c r="F988" s="24">
        <v>52.45</v>
      </c>
      <c r="G988" s="24"/>
      <c r="H988" s="24"/>
      <c r="I988" s="78"/>
      <c r="J988" s="24">
        <v>49.75</v>
      </c>
      <c r="K988" s="24"/>
      <c r="L988" s="24"/>
      <c r="M988" s="24"/>
      <c r="N988" s="79">
        <f>VLOOKUP(A988,Platts!B:C,2,TRUE)</f>
        <v>59</v>
      </c>
      <c r="O988" s="76">
        <f t="shared" si="15"/>
        <v>0.90677966101694918</v>
      </c>
      <c r="P988" s="9"/>
      <c r="Q988" s="35"/>
    </row>
    <row r="989" spans="1:17" outlineLevel="1" x14ac:dyDescent="0.2">
      <c r="A989" s="22">
        <v>42146</v>
      </c>
      <c r="B989" s="24">
        <v>56.7</v>
      </c>
      <c r="C989" s="24">
        <v>55.35</v>
      </c>
      <c r="D989" s="24">
        <v>54.35</v>
      </c>
      <c r="E989" s="24">
        <v>54.05</v>
      </c>
      <c r="F989" s="24">
        <v>52.55</v>
      </c>
      <c r="G989" s="24"/>
      <c r="H989" s="24"/>
      <c r="I989" s="78"/>
      <c r="J989" s="24">
        <v>49.75</v>
      </c>
      <c r="K989" s="24"/>
      <c r="L989" s="24"/>
      <c r="M989" s="24"/>
      <c r="N989" s="79">
        <f>VLOOKUP(A989,Platts!B:C,2,TRUE)</f>
        <v>61.25</v>
      </c>
      <c r="O989" s="76">
        <f t="shared" si="15"/>
        <v>0.88734693877551019</v>
      </c>
      <c r="P989" s="9"/>
      <c r="Q989" s="35"/>
    </row>
    <row r="990" spans="1:17" outlineLevel="1" x14ac:dyDescent="0.2">
      <c r="A990" s="22">
        <v>42150</v>
      </c>
      <c r="B990" s="24">
        <v>58.35</v>
      </c>
      <c r="C990" s="24">
        <v>56.75</v>
      </c>
      <c r="D990" s="24">
        <v>55.15</v>
      </c>
      <c r="E990" s="24">
        <v>55.1</v>
      </c>
      <c r="F990" s="24">
        <v>53.6</v>
      </c>
      <c r="G990" s="24"/>
      <c r="H990" s="24"/>
      <c r="I990" s="78"/>
      <c r="J990" s="24">
        <v>50.9</v>
      </c>
      <c r="K990" s="24"/>
      <c r="L990" s="24"/>
      <c r="M990" s="24"/>
      <c r="N990" s="79">
        <f>VLOOKUP(A990,Platts!B:C,2,TRUE)</f>
        <v>63.5</v>
      </c>
      <c r="O990" s="76">
        <f t="shared" si="15"/>
        <v>0.86850393700787398</v>
      </c>
      <c r="P990" s="9"/>
      <c r="Q990" s="35"/>
    </row>
    <row r="991" spans="1:17" outlineLevel="1" x14ac:dyDescent="0.2">
      <c r="A991" s="22">
        <v>42151</v>
      </c>
      <c r="B991" s="24">
        <v>58.75</v>
      </c>
      <c r="C991" s="24">
        <v>56.95</v>
      </c>
      <c r="D991" s="24">
        <v>55.35</v>
      </c>
      <c r="E991" s="24">
        <v>55.25</v>
      </c>
      <c r="F991" s="24">
        <v>53.75</v>
      </c>
      <c r="G991" s="24"/>
      <c r="H991" s="24"/>
      <c r="I991" s="78"/>
      <c r="J991" s="24">
        <v>50.5</v>
      </c>
      <c r="K991" s="24"/>
      <c r="L991" s="24"/>
      <c r="M991" s="24"/>
      <c r="N991" s="79">
        <f>VLOOKUP(A991,Platts!B:C,2,TRUE)</f>
        <v>62.75</v>
      </c>
      <c r="O991" s="76">
        <f t="shared" si="15"/>
        <v>0.8820717131474104</v>
      </c>
      <c r="P991" s="9"/>
      <c r="Q991" s="35"/>
    </row>
    <row r="992" spans="1:17" outlineLevel="1" x14ac:dyDescent="0.2">
      <c r="A992" s="22">
        <v>42152</v>
      </c>
      <c r="B992" s="24">
        <v>58.65</v>
      </c>
      <c r="C992" s="24">
        <v>56.65</v>
      </c>
      <c r="D992" s="24">
        <v>55.05</v>
      </c>
      <c r="E992" s="24">
        <v>55.05</v>
      </c>
      <c r="F992" s="24">
        <v>53.35</v>
      </c>
      <c r="G992" s="24"/>
      <c r="H992" s="24"/>
      <c r="I992" s="78"/>
      <c r="J992" s="24">
        <v>50.05</v>
      </c>
      <c r="K992" s="24"/>
      <c r="L992" s="24"/>
      <c r="M992" s="24"/>
      <c r="N992" s="79">
        <f>VLOOKUP(A992,Platts!B:C,2,TRUE)</f>
        <v>61</v>
      </c>
      <c r="O992" s="76">
        <f t="shared" si="15"/>
        <v>0.90245901639344261</v>
      </c>
      <c r="P992" s="9"/>
      <c r="Q992" s="35"/>
    </row>
    <row r="993" spans="1:17" outlineLevel="1" x14ac:dyDescent="0.2">
      <c r="A993" s="22">
        <v>42153</v>
      </c>
      <c r="B993" s="24">
        <v>59.05</v>
      </c>
      <c r="C993" s="24">
        <v>56.7</v>
      </c>
      <c r="D993" s="24">
        <v>55.1</v>
      </c>
      <c r="E993" s="24">
        <v>55.3</v>
      </c>
      <c r="F993" s="24">
        <v>53.6</v>
      </c>
      <c r="G993" s="24"/>
      <c r="H993" s="24"/>
      <c r="I993" s="78"/>
      <c r="J993" s="24">
        <v>50.05</v>
      </c>
      <c r="K993" s="24"/>
      <c r="L993" s="24"/>
      <c r="M993" s="24"/>
      <c r="N993" s="79">
        <f>VLOOKUP(A993,Platts!B:C,2,TRUE)</f>
        <v>61.5</v>
      </c>
      <c r="O993" s="76">
        <f t="shared" si="15"/>
        <v>0.89593495934959355</v>
      </c>
      <c r="P993" s="9"/>
      <c r="Q993" s="35"/>
    </row>
    <row r="994" spans="1:17" outlineLevel="1" x14ac:dyDescent="0.2">
      <c r="A994" s="22">
        <v>42157</v>
      </c>
      <c r="B994" s="24">
        <v>59.05</v>
      </c>
      <c r="C994" s="24">
        <v>57.05</v>
      </c>
      <c r="D994" s="24">
        <v>55.05</v>
      </c>
      <c r="E994" s="24">
        <v>57.1</v>
      </c>
      <c r="F994" s="24">
        <v>55.3</v>
      </c>
      <c r="G994" s="24"/>
      <c r="H994" s="24"/>
      <c r="I994" s="78"/>
      <c r="J994" s="24">
        <v>51.65</v>
      </c>
      <c r="K994" s="24"/>
      <c r="L994" s="24"/>
      <c r="M994" s="24"/>
      <c r="N994" s="79">
        <f>VLOOKUP(A994,Platts!B:C,2,TRUE)</f>
        <v>62.75</v>
      </c>
      <c r="O994" s="76">
        <f t="shared" si="15"/>
        <v>0.87729083665338636</v>
      </c>
      <c r="P994" s="9"/>
      <c r="Q994" s="35"/>
    </row>
    <row r="995" spans="1:17" outlineLevel="1" x14ac:dyDescent="0.2">
      <c r="A995" s="22">
        <v>42158</v>
      </c>
      <c r="B995" s="24">
        <v>58.75</v>
      </c>
      <c r="C995" s="24">
        <v>56.75</v>
      </c>
      <c r="D995" s="24">
        <v>55</v>
      </c>
      <c r="E995" s="24">
        <v>56.75</v>
      </c>
      <c r="F995" s="24">
        <v>54.55</v>
      </c>
      <c r="G995" s="24"/>
      <c r="H995" s="24"/>
      <c r="I995" s="78"/>
      <c r="J995" s="24">
        <v>50.9</v>
      </c>
      <c r="K995" s="24"/>
      <c r="L995" s="24"/>
      <c r="M995" s="24"/>
      <c r="N995" s="79">
        <f>VLOOKUP(A995,Platts!B:C,2,TRUE)</f>
        <v>63.5</v>
      </c>
      <c r="O995" s="76">
        <f t="shared" si="15"/>
        <v>0.86614173228346458</v>
      </c>
      <c r="P995" s="9"/>
      <c r="Q995" s="35"/>
    </row>
    <row r="996" spans="1:17" outlineLevel="1" x14ac:dyDescent="0.2">
      <c r="A996" s="22">
        <v>42159</v>
      </c>
      <c r="B996" s="24">
        <v>59.8</v>
      </c>
      <c r="C996" s="24">
        <v>57.8</v>
      </c>
      <c r="D996" s="24">
        <v>56.05</v>
      </c>
      <c r="E996" s="24">
        <v>57.7</v>
      </c>
      <c r="F996" s="24">
        <v>54.85</v>
      </c>
      <c r="G996" s="24"/>
      <c r="H996" s="24"/>
      <c r="I996" s="78"/>
      <c r="J996" s="24">
        <v>51</v>
      </c>
      <c r="K996" s="24"/>
      <c r="L996" s="24"/>
      <c r="M996" s="24"/>
      <c r="N996" s="79">
        <f>VLOOKUP(A996,Platts!B:C,2,TRUE)</f>
        <v>64.25</v>
      </c>
      <c r="O996" s="76">
        <f t="shared" si="15"/>
        <v>0.87237354085603114</v>
      </c>
      <c r="P996" s="9"/>
      <c r="Q996" s="35"/>
    </row>
    <row r="997" spans="1:17" outlineLevel="1" x14ac:dyDescent="0.2">
      <c r="A997" s="22">
        <v>42160</v>
      </c>
      <c r="B997" s="24">
        <v>59.2</v>
      </c>
      <c r="C997" s="24">
        <v>57.3</v>
      </c>
      <c r="D997" s="24">
        <v>55.55</v>
      </c>
      <c r="E997" s="24">
        <v>57.2</v>
      </c>
      <c r="F997" s="24">
        <v>54.35</v>
      </c>
      <c r="G997" s="24"/>
      <c r="H997" s="24"/>
      <c r="I997" s="78"/>
      <c r="J997" s="24">
        <v>50.5</v>
      </c>
      <c r="K997" s="24"/>
      <c r="L997" s="24"/>
      <c r="M997" s="24"/>
      <c r="N997" s="79">
        <f>VLOOKUP(A997,Platts!B:C,2,TRUE)</f>
        <v>64.75</v>
      </c>
      <c r="O997" s="76">
        <f t="shared" si="15"/>
        <v>0.85791505791505784</v>
      </c>
      <c r="P997" s="9"/>
      <c r="Q997" s="35"/>
    </row>
    <row r="998" spans="1:17" outlineLevel="1" x14ac:dyDescent="0.2">
      <c r="A998" s="22">
        <v>42163</v>
      </c>
      <c r="B998" s="24">
        <v>58.8</v>
      </c>
      <c r="C998" s="24">
        <v>57.2</v>
      </c>
      <c r="D998" s="24">
        <v>55.45</v>
      </c>
      <c r="E998" s="24">
        <v>57.15</v>
      </c>
      <c r="F998" s="24">
        <v>53.85</v>
      </c>
      <c r="G998" s="24"/>
      <c r="H998" s="24"/>
      <c r="I998" s="78"/>
      <c r="J998" s="24">
        <v>50</v>
      </c>
      <c r="K998" s="24"/>
      <c r="L998" s="24"/>
      <c r="M998" s="24"/>
      <c r="N998" s="79">
        <f>VLOOKUP(A998,Platts!B:C,2,TRUE)</f>
        <v>64.25</v>
      </c>
      <c r="O998" s="76">
        <f t="shared" si="15"/>
        <v>0.86303501945525296</v>
      </c>
      <c r="P998" s="9"/>
      <c r="Q998" s="35"/>
    </row>
    <row r="999" spans="1:17" outlineLevel="1" x14ac:dyDescent="0.2">
      <c r="A999" s="22">
        <v>42164</v>
      </c>
      <c r="B999" s="24">
        <v>59.3</v>
      </c>
      <c r="C999" s="24">
        <v>57.4</v>
      </c>
      <c r="D999" s="24">
        <v>55.95</v>
      </c>
      <c r="E999" s="24">
        <v>57.3</v>
      </c>
      <c r="F999" s="24">
        <v>54</v>
      </c>
      <c r="G999" s="24"/>
      <c r="H999" s="24"/>
      <c r="I999" s="78"/>
      <c r="J999" s="24">
        <v>50.15</v>
      </c>
      <c r="K999" s="24"/>
      <c r="L999" s="24"/>
      <c r="M999" s="24"/>
      <c r="N999" s="79">
        <f>VLOOKUP(A999,Platts!B:C,2,TRUE)</f>
        <v>64.75</v>
      </c>
      <c r="O999" s="76">
        <f t="shared" si="15"/>
        <v>0.86409266409266416</v>
      </c>
      <c r="P999" s="9"/>
      <c r="Q999" s="35"/>
    </row>
    <row r="1000" spans="1:17" outlineLevel="1" x14ac:dyDescent="0.2">
      <c r="A1000" s="22">
        <v>42165</v>
      </c>
      <c r="B1000" s="24">
        <v>61.35</v>
      </c>
      <c r="C1000" s="24">
        <v>59.55</v>
      </c>
      <c r="D1000" s="24">
        <v>57.95</v>
      </c>
      <c r="E1000" s="24">
        <v>59.45</v>
      </c>
      <c r="F1000" s="24">
        <v>55.85</v>
      </c>
      <c r="G1000" s="24"/>
      <c r="H1000" s="24"/>
      <c r="I1000" s="78"/>
      <c r="J1000" s="24">
        <v>51.85</v>
      </c>
      <c r="K1000" s="24"/>
      <c r="L1000" s="24"/>
      <c r="M1000" s="24"/>
      <c r="N1000" s="79">
        <f>VLOOKUP(A1000,Platts!B:C,2,TRUE)</f>
        <v>65.75</v>
      </c>
      <c r="O1000" s="76">
        <f t="shared" si="15"/>
        <v>0.88136882129277572</v>
      </c>
      <c r="P1000" s="9"/>
      <c r="Q1000" s="35"/>
    </row>
    <row r="1001" spans="1:17" outlineLevel="1" x14ac:dyDescent="0.2">
      <c r="A1001" s="22">
        <v>42166</v>
      </c>
      <c r="B1001" s="24">
        <v>64.25</v>
      </c>
      <c r="C1001" s="24">
        <v>62.2</v>
      </c>
      <c r="D1001" s="24">
        <v>60.15</v>
      </c>
      <c r="E1001" s="24">
        <v>61.85</v>
      </c>
      <c r="F1001" s="24">
        <v>56.85</v>
      </c>
      <c r="G1001" s="24"/>
      <c r="H1001" s="24"/>
      <c r="I1001" s="78"/>
      <c r="J1001" s="24">
        <v>52.35</v>
      </c>
      <c r="K1001" s="24"/>
      <c r="L1001" s="24"/>
      <c r="M1001" s="24"/>
      <c r="N1001" s="79">
        <f>VLOOKUP(A1001,Platts!B:C,2,TRUE)</f>
        <v>65.75</v>
      </c>
      <c r="O1001" s="76">
        <f t="shared" si="15"/>
        <v>0.914828897338403</v>
      </c>
      <c r="P1001" s="9"/>
      <c r="Q1001" s="35"/>
    </row>
    <row r="1002" spans="1:17" outlineLevel="1" x14ac:dyDescent="0.2">
      <c r="A1002" s="22">
        <v>42167</v>
      </c>
      <c r="B1002" s="24">
        <v>61.45</v>
      </c>
      <c r="C1002" s="24">
        <v>59.1</v>
      </c>
      <c r="D1002" s="24">
        <v>57.05</v>
      </c>
      <c r="E1002" s="24">
        <v>59.3</v>
      </c>
      <c r="F1002" s="24">
        <v>54.7</v>
      </c>
      <c r="G1002" s="24"/>
      <c r="H1002" s="24"/>
      <c r="I1002" s="78"/>
      <c r="J1002" s="24">
        <v>50.45</v>
      </c>
      <c r="K1002" s="24"/>
      <c r="L1002" s="24"/>
      <c r="M1002" s="24"/>
      <c r="N1002" s="79">
        <f>VLOOKUP(A1002,Platts!B:C,2,TRUE)</f>
        <v>65</v>
      </c>
      <c r="O1002" s="76">
        <f t="shared" si="15"/>
        <v>0.87769230769230766</v>
      </c>
      <c r="P1002" s="9"/>
      <c r="Q1002" s="35"/>
    </row>
    <row r="1003" spans="1:17" outlineLevel="1" x14ac:dyDescent="0.2">
      <c r="A1003" s="22">
        <v>42170</v>
      </c>
      <c r="B1003" s="24">
        <v>60.25</v>
      </c>
      <c r="C1003" s="24">
        <v>58.15</v>
      </c>
      <c r="D1003" s="24">
        <v>56.4</v>
      </c>
      <c r="E1003" s="24">
        <v>58.35</v>
      </c>
      <c r="F1003" s="24">
        <v>54.2</v>
      </c>
      <c r="G1003" s="24"/>
      <c r="H1003" s="24"/>
      <c r="I1003" s="78"/>
      <c r="J1003" s="24">
        <v>49.95</v>
      </c>
      <c r="K1003" s="24"/>
      <c r="L1003" s="24"/>
      <c r="M1003" s="24"/>
      <c r="N1003" s="79">
        <f>VLOOKUP(A1003,Platts!B:C,2,TRUE)</f>
        <v>64</v>
      </c>
      <c r="O1003" s="76">
        <f t="shared" si="15"/>
        <v>0.88124999999999998</v>
      </c>
      <c r="P1003" s="9"/>
      <c r="Q1003" s="35"/>
    </row>
    <row r="1004" spans="1:17" outlineLevel="1" x14ac:dyDescent="0.2">
      <c r="A1004" s="22">
        <v>42171</v>
      </c>
      <c r="B1004" s="24">
        <v>57.95</v>
      </c>
      <c r="C1004" s="24">
        <v>55.85</v>
      </c>
      <c r="D1004" s="24">
        <v>54.3</v>
      </c>
      <c r="E1004" s="24">
        <v>56.1</v>
      </c>
      <c r="F1004" s="24">
        <v>51.95</v>
      </c>
      <c r="G1004" s="24"/>
      <c r="H1004" s="24"/>
      <c r="I1004" s="78"/>
      <c r="J1004" s="24">
        <v>49.95</v>
      </c>
      <c r="K1004" s="24"/>
      <c r="L1004" s="24"/>
      <c r="M1004" s="24"/>
      <c r="N1004" s="79">
        <f>VLOOKUP(A1004,Platts!B:C,2,TRUE)</f>
        <v>62.5</v>
      </c>
      <c r="O1004" s="76">
        <f t="shared" si="15"/>
        <v>0.86879999999999991</v>
      </c>
      <c r="P1004" s="9"/>
      <c r="Q1004" s="35"/>
    </row>
    <row r="1005" spans="1:17" outlineLevel="1" x14ac:dyDescent="0.2">
      <c r="A1005" s="22">
        <v>42172</v>
      </c>
      <c r="B1005" s="24">
        <v>56.75</v>
      </c>
      <c r="C1005" s="24">
        <v>54.75</v>
      </c>
      <c r="D1005" s="24">
        <v>53.25</v>
      </c>
      <c r="E1005" s="24">
        <v>54.65</v>
      </c>
      <c r="F1005" s="24">
        <v>51.65</v>
      </c>
      <c r="G1005" s="24"/>
      <c r="H1005" s="24"/>
      <c r="I1005" s="78"/>
      <c r="J1005" s="24">
        <v>49.95</v>
      </c>
      <c r="K1005" s="24"/>
      <c r="L1005" s="24"/>
      <c r="M1005" s="24"/>
      <c r="N1005" s="79">
        <f>VLOOKUP(A1005,Platts!B:C,2,TRUE)</f>
        <v>61</v>
      </c>
      <c r="O1005" s="76">
        <f t="shared" si="15"/>
        <v>0.87295081967213117</v>
      </c>
      <c r="P1005" s="9"/>
      <c r="Q1005" s="35"/>
    </row>
    <row r="1006" spans="1:17" outlineLevel="1" x14ac:dyDescent="0.2">
      <c r="A1006" s="22">
        <v>42173</v>
      </c>
      <c r="B1006" s="24">
        <v>57.75</v>
      </c>
      <c r="C1006" s="24">
        <v>55.75</v>
      </c>
      <c r="D1006" s="24">
        <v>54.25</v>
      </c>
      <c r="E1006" s="24">
        <v>55.65</v>
      </c>
      <c r="F1006" s="24">
        <v>52.65</v>
      </c>
      <c r="G1006" s="24"/>
      <c r="H1006" s="24"/>
      <c r="I1006" s="78"/>
      <c r="J1006" s="24">
        <v>49.95</v>
      </c>
      <c r="K1006" s="24"/>
      <c r="L1006" s="24"/>
      <c r="M1006" s="24"/>
      <c r="N1006" s="79">
        <f>VLOOKUP(A1006,Platts!B:C,2,TRUE)</f>
        <v>61</v>
      </c>
      <c r="O1006" s="76">
        <f t="shared" si="15"/>
        <v>0.88934426229508201</v>
      </c>
      <c r="P1006" s="9"/>
      <c r="Q1006" s="35"/>
    </row>
    <row r="1007" spans="1:17" outlineLevel="1" x14ac:dyDescent="0.2">
      <c r="A1007" s="22">
        <v>42174</v>
      </c>
      <c r="B1007" s="24">
        <v>58.4</v>
      </c>
      <c r="C1007" s="24">
        <v>56.2</v>
      </c>
      <c r="D1007" s="24">
        <v>54.8</v>
      </c>
      <c r="E1007" s="24">
        <v>56.2</v>
      </c>
      <c r="F1007" s="24">
        <v>53.2</v>
      </c>
      <c r="G1007" s="24"/>
      <c r="H1007" s="24"/>
      <c r="I1007" s="78"/>
      <c r="J1007" s="24">
        <v>49.95</v>
      </c>
      <c r="K1007" s="24"/>
      <c r="L1007" s="24"/>
      <c r="M1007" s="24"/>
      <c r="N1007" s="79">
        <f>VLOOKUP(A1007,Platts!B:C,2,TRUE)</f>
        <v>61</v>
      </c>
      <c r="O1007" s="76">
        <f t="shared" si="15"/>
        <v>0.89836065573770485</v>
      </c>
      <c r="P1007" s="9"/>
      <c r="Q1007" s="35"/>
    </row>
    <row r="1008" spans="1:17" outlineLevel="1" x14ac:dyDescent="0.2">
      <c r="A1008" s="22">
        <v>42177</v>
      </c>
      <c r="B1008" s="24">
        <v>57.65</v>
      </c>
      <c r="C1008" s="24">
        <v>55.6</v>
      </c>
      <c r="D1008" s="24">
        <v>54.2</v>
      </c>
      <c r="E1008" s="24">
        <v>55.5</v>
      </c>
      <c r="F1008" s="24">
        <v>52.5</v>
      </c>
      <c r="G1008" s="24"/>
      <c r="H1008" s="24"/>
      <c r="I1008" s="78"/>
      <c r="J1008" s="24">
        <v>49.95</v>
      </c>
      <c r="K1008" s="24"/>
      <c r="L1008" s="24"/>
      <c r="M1008" s="24"/>
      <c r="N1008" s="79">
        <f>VLOOKUP(A1008,Platts!B:C,2,TRUE)</f>
        <v>60</v>
      </c>
      <c r="O1008" s="76">
        <f t="shared" si="15"/>
        <v>0.90333333333333343</v>
      </c>
      <c r="P1008" s="9"/>
      <c r="Q1008" s="35"/>
    </row>
    <row r="1009" spans="1:17" outlineLevel="1" x14ac:dyDescent="0.2">
      <c r="A1009" s="22">
        <v>42178</v>
      </c>
      <c r="B1009" s="24">
        <v>58.55</v>
      </c>
      <c r="C1009" s="24">
        <v>56.3</v>
      </c>
      <c r="D1009" s="24">
        <v>54.9</v>
      </c>
      <c r="E1009" s="24">
        <v>56.3</v>
      </c>
      <c r="F1009" s="24">
        <v>53.1</v>
      </c>
      <c r="G1009" s="24"/>
      <c r="H1009" s="24"/>
      <c r="I1009" s="78"/>
      <c r="J1009" s="24">
        <v>49.95</v>
      </c>
      <c r="K1009" s="24"/>
      <c r="L1009" s="24"/>
      <c r="M1009" s="24"/>
      <c r="N1009" s="79">
        <f>VLOOKUP(A1009,Platts!B:C,2,TRUE)</f>
        <v>60.75</v>
      </c>
      <c r="O1009" s="76">
        <f t="shared" si="15"/>
        <v>0.90370370370370368</v>
      </c>
      <c r="P1009" s="9"/>
      <c r="Q1009" s="35"/>
    </row>
    <row r="1010" spans="1:17" outlineLevel="1" x14ac:dyDescent="0.2">
      <c r="A1010" s="22">
        <v>42179</v>
      </c>
      <c r="B1010" s="24">
        <v>60.4</v>
      </c>
      <c r="C1010" s="24">
        <v>57.7</v>
      </c>
      <c r="D1010" s="24">
        <v>56.2</v>
      </c>
      <c r="E1010" s="24">
        <v>57.95</v>
      </c>
      <c r="F1010" s="24">
        <v>54.35</v>
      </c>
      <c r="G1010" s="24"/>
      <c r="H1010" s="24"/>
      <c r="I1010" s="78"/>
      <c r="J1010" s="24">
        <v>51.5</v>
      </c>
      <c r="K1010" s="24"/>
      <c r="L1010" s="24"/>
      <c r="M1010" s="24"/>
      <c r="N1010" s="79">
        <f>VLOOKUP(A1010,Platts!B:C,2,TRUE)</f>
        <v>62.25</v>
      </c>
      <c r="O1010" s="76">
        <f t="shared" si="15"/>
        <v>0.90281124497991971</v>
      </c>
      <c r="P1010" s="9"/>
      <c r="Q1010" s="35"/>
    </row>
    <row r="1011" spans="1:17" outlineLevel="1" x14ac:dyDescent="0.2">
      <c r="A1011" s="22">
        <v>42180</v>
      </c>
      <c r="B1011" s="24">
        <v>59.1</v>
      </c>
      <c r="C1011" s="24">
        <v>56.4</v>
      </c>
      <c r="D1011" s="24">
        <v>54.9</v>
      </c>
      <c r="E1011" s="24">
        <v>56.55</v>
      </c>
      <c r="F1011" s="24">
        <v>53.2</v>
      </c>
      <c r="G1011" s="24"/>
      <c r="H1011" s="24"/>
      <c r="I1011" s="78"/>
      <c r="J1011" s="24">
        <v>50.45</v>
      </c>
      <c r="K1011" s="24"/>
      <c r="L1011" s="24"/>
      <c r="M1011" s="24"/>
      <c r="N1011" s="79">
        <f>VLOOKUP(A1011,Platts!B:C,2,TRUE)</f>
        <v>60.75</v>
      </c>
      <c r="O1011" s="76">
        <f t="shared" si="15"/>
        <v>0.90370370370370368</v>
      </c>
      <c r="P1011" s="9"/>
      <c r="Q1011" s="35"/>
    </row>
    <row r="1012" spans="1:17" outlineLevel="1" x14ac:dyDescent="0.2">
      <c r="A1012" s="22">
        <v>42181</v>
      </c>
      <c r="B1012" s="24">
        <v>59</v>
      </c>
      <c r="C1012" s="24">
        <v>56.5</v>
      </c>
      <c r="D1012" s="24">
        <v>55</v>
      </c>
      <c r="E1012" s="24">
        <v>56.65</v>
      </c>
      <c r="F1012" s="24">
        <v>52.9</v>
      </c>
      <c r="G1012" s="24"/>
      <c r="H1012" s="24"/>
      <c r="I1012" s="78"/>
      <c r="J1012" s="24">
        <v>50.6</v>
      </c>
      <c r="K1012" s="24"/>
      <c r="L1012" s="24"/>
      <c r="M1012" s="24"/>
      <c r="N1012" s="79">
        <f>VLOOKUP(A1012,Platts!B:C,2,TRUE)</f>
        <v>60.5</v>
      </c>
      <c r="O1012" s="76">
        <f t="shared" si="15"/>
        <v>0.90909090909090906</v>
      </c>
      <c r="P1012" s="9"/>
      <c r="Q1012" s="35"/>
    </row>
    <row r="1013" spans="1:17" outlineLevel="1" x14ac:dyDescent="0.2">
      <c r="A1013" s="22">
        <v>42184</v>
      </c>
      <c r="B1013" s="24">
        <v>58.05</v>
      </c>
      <c r="C1013" s="24">
        <v>55.2</v>
      </c>
      <c r="D1013" s="24">
        <v>54</v>
      </c>
      <c r="E1013" s="24">
        <v>55.6</v>
      </c>
      <c r="F1013" s="24">
        <v>52.2</v>
      </c>
      <c r="G1013" s="24"/>
      <c r="H1013" s="24"/>
      <c r="I1013" s="78"/>
      <c r="J1013" s="24">
        <v>49.7</v>
      </c>
      <c r="K1013" s="24"/>
      <c r="L1013" s="24"/>
      <c r="M1013" s="24"/>
      <c r="N1013" s="79">
        <f>VLOOKUP(A1013,Platts!B:C,2,TRUE)</f>
        <v>60.5</v>
      </c>
      <c r="O1013" s="76">
        <f t="shared" si="15"/>
        <v>0.8925619834710744</v>
      </c>
      <c r="P1013" s="9"/>
      <c r="Q1013" s="35"/>
    </row>
    <row r="1014" spans="1:17" outlineLevel="1" x14ac:dyDescent="0.2">
      <c r="A1014" s="22">
        <v>42185</v>
      </c>
      <c r="B1014" s="24">
        <v>55.7</v>
      </c>
      <c r="C1014" s="24">
        <v>53</v>
      </c>
      <c r="D1014" s="24">
        <v>51.7</v>
      </c>
      <c r="E1014" s="24">
        <v>53.55</v>
      </c>
      <c r="F1014" s="24">
        <v>50.3</v>
      </c>
      <c r="G1014" s="24"/>
      <c r="H1014" s="24"/>
      <c r="I1014" s="78"/>
      <c r="J1014" s="24">
        <v>47.8</v>
      </c>
      <c r="K1014" s="24"/>
      <c r="L1014" s="24"/>
      <c r="M1014" s="24"/>
      <c r="N1014" s="79">
        <f>VLOOKUP(A1014,Platts!B:C,2,TRUE)</f>
        <v>59.5</v>
      </c>
      <c r="O1014" s="76">
        <f t="shared" si="15"/>
        <v>0.86890756302521011</v>
      </c>
      <c r="P1014" s="9"/>
      <c r="Q1014" s="35"/>
    </row>
    <row r="1015" spans="1:17" outlineLevel="1" x14ac:dyDescent="0.2">
      <c r="A1015" s="22">
        <v>42186</v>
      </c>
      <c r="B1015" s="24">
        <v>52.95</v>
      </c>
      <c r="C1015" s="24">
        <v>51.65</v>
      </c>
      <c r="D1015" s="24">
        <v>50.15</v>
      </c>
      <c r="E1015" s="24">
        <v>50.1</v>
      </c>
      <c r="F1015" s="24">
        <v>50.1</v>
      </c>
      <c r="G1015" s="24"/>
      <c r="H1015" s="24"/>
      <c r="I1015" s="78"/>
      <c r="J1015" s="24">
        <v>47.6</v>
      </c>
      <c r="K1015" s="24"/>
      <c r="L1015" s="24"/>
      <c r="M1015" s="24"/>
      <c r="N1015" s="79">
        <f>VLOOKUP(A1015,Platts!B:C,2,TRUE)</f>
        <v>58.5</v>
      </c>
      <c r="O1015" s="76">
        <f t="shared" si="15"/>
        <v>0.85726495726495722</v>
      </c>
      <c r="P1015" s="9"/>
      <c r="Q1015" s="35"/>
    </row>
    <row r="1016" spans="1:17" outlineLevel="1" x14ac:dyDescent="0.2">
      <c r="A1016" s="22">
        <v>42187</v>
      </c>
      <c r="B1016" s="24">
        <v>53.3</v>
      </c>
      <c r="C1016" s="24">
        <v>51.1</v>
      </c>
      <c r="D1016" s="24">
        <v>49.6</v>
      </c>
      <c r="E1016" s="24">
        <v>49.7</v>
      </c>
      <c r="F1016" s="24">
        <v>48.3</v>
      </c>
      <c r="G1016" s="24"/>
      <c r="H1016" s="24"/>
      <c r="I1016" s="78"/>
      <c r="J1016" s="24">
        <v>47.5</v>
      </c>
      <c r="K1016" s="24"/>
      <c r="L1016" s="24"/>
      <c r="M1016" s="24"/>
      <c r="N1016" s="79">
        <f>VLOOKUP(A1016,Platts!B:C,2,TRUE)</f>
        <v>56.25</v>
      </c>
      <c r="O1016" s="76">
        <f t="shared" si="15"/>
        <v>0.88177777777777777</v>
      </c>
      <c r="P1016" s="9"/>
      <c r="Q1016" s="35"/>
    </row>
    <row r="1017" spans="1:17" outlineLevel="1" x14ac:dyDescent="0.2">
      <c r="A1017" s="22">
        <v>42188</v>
      </c>
      <c r="B1017" s="24">
        <v>51</v>
      </c>
      <c r="C1017" s="24">
        <v>50.1</v>
      </c>
      <c r="D1017" s="24">
        <v>48.6</v>
      </c>
      <c r="E1017" s="24">
        <v>48.7</v>
      </c>
      <c r="F1017" s="24">
        <v>47.65</v>
      </c>
      <c r="G1017" s="24"/>
      <c r="H1017" s="24"/>
      <c r="I1017" s="78"/>
      <c r="J1017" s="24">
        <v>46.65</v>
      </c>
      <c r="K1017" s="24"/>
      <c r="L1017" s="24"/>
      <c r="M1017" s="24"/>
      <c r="N1017" s="79">
        <f>VLOOKUP(A1017,Platts!B:C,2,TRUE)</f>
        <v>55</v>
      </c>
      <c r="O1017" s="76">
        <f t="shared" si="15"/>
        <v>0.88363636363636366</v>
      </c>
      <c r="P1017" s="9"/>
      <c r="Q1017" s="35"/>
    </row>
    <row r="1018" spans="1:17" outlineLevel="1" x14ac:dyDescent="0.2">
      <c r="A1018" s="22">
        <v>42191</v>
      </c>
      <c r="B1018" s="24">
        <v>48.05</v>
      </c>
      <c r="C1018" s="24">
        <v>47.55</v>
      </c>
      <c r="D1018" s="24">
        <v>46.15</v>
      </c>
      <c r="E1018" s="24">
        <v>46.25</v>
      </c>
      <c r="F1018" s="24">
        <v>45.55</v>
      </c>
      <c r="G1018" s="24"/>
      <c r="H1018" s="24"/>
      <c r="I1018" s="78"/>
      <c r="J1018" s="24">
        <v>44.75</v>
      </c>
      <c r="K1018" s="24"/>
      <c r="L1018" s="24"/>
      <c r="M1018" s="24"/>
      <c r="N1018" s="79">
        <f>VLOOKUP(A1018,Platts!B:C,2,TRUE)</f>
        <v>51.25</v>
      </c>
      <c r="O1018" s="76">
        <f t="shared" si="15"/>
        <v>0.9004878048780488</v>
      </c>
      <c r="P1018" s="9"/>
      <c r="Q1018" s="35"/>
    </row>
    <row r="1019" spans="1:17" outlineLevel="1" x14ac:dyDescent="0.2">
      <c r="A1019" s="22">
        <v>42192</v>
      </c>
      <c r="B1019" s="24">
        <v>46.45</v>
      </c>
      <c r="C1019" s="24">
        <v>45.95</v>
      </c>
      <c r="D1019" s="24">
        <v>44.55</v>
      </c>
      <c r="E1019" s="24">
        <v>44.35</v>
      </c>
      <c r="F1019" s="24">
        <v>43.6</v>
      </c>
      <c r="G1019" s="24"/>
      <c r="H1019" s="24"/>
      <c r="I1019" s="78"/>
      <c r="J1019" s="24">
        <v>43.2</v>
      </c>
      <c r="K1019" s="24"/>
      <c r="L1019" s="24"/>
      <c r="M1019" s="24"/>
      <c r="N1019" s="79">
        <f>VLOOKUP(A1019,Platts!B:C,2,TRUE)</f>
        <v>49.75</v>
      </c>
      <c r="O1019" s="76">
        <f t="shared" si="15"/>
        <v>0.89547738693467327</v>
      </c>
      <c r="P1019" s="9"/>
      <c r="Q1019" s="35"/>
    </row>
    <row r="1020" spans="1:17" outlineLevel="1" x14ac:dyDescent="0.2">
      <c r="A1020" s="22">
        <v>42193</v>
      </c>
      <c r="B1020" s="24">
        <v>43.55</v>
      </c>
      <c r="C1020" s="24">
        <v>43.05</v>
      </c>
      <c r="D1020" s="24">
        <v>41.95</v>
      </c>
      <c r="E1020" s="24">
        <v>42.45</v>
      </c>
      <c r="F1020" s="24">
        <v>41.7</v>
      </c>
      <c r="G1020" s="24"/>
      <c r="H1020" s="24"/>
      <c r="I1020" s="78"/>
      <c r="J1020" s="24">
        <v>41.7</v>
      </c>
      <c r="K1020" s="24"/>
      <c r="L1020" s="24"/>
      <c r="M1020" s="24"/>
      <c r="N1020" s="79">
        <f>VLOOKUP(A1020,Platts!B:C,2,TRUE)</f>
        <v>44.5</v>
      </c>
      <c r="O1020" s="76">
        <f t="shared" si="15"/>
        <v>0.94269662921348318</v>
      </c>
      <c r="P1020" s="9"/>
      <c r="Q1020" s="35"/>
    </row>
    <row r="1021" spans="1:17" outlineLevel="1" x14ac:dyDescent="0.2">
      <c r="A1021" s="22">
        <v>42194</v>
      </c>
      <c r="B1021" s="24">
        <v>47.55</v>
      </c>
      <c r="C1021" s="24">
        <v>46.95</v>
      </c>
      <c r="D1021" s="24">
        <v>46.05</v>
      </c>
      <c r="E1021" s="24">
        <v>45.85</v>
      </c>
      <c r="F1021" s="24">
        <v>44.85</v>
      </c>
      <c r="G1021" s="24"/>
      <c r="H1021" s="24"/>
      <c r="I1021" s="78"/>
      <c r="J1021" s="24">
        <v>44.85</v>
      </c>
      <c r="K1021" s="24"/>
      <c r="L1021" s="24"/>
      <c r="M1021" s="24"/>
      <c r="N1021" s="79">
        <f>VLOOKUP(A1021,Platts!B:C,2,TRUE)</f>
        <v>48.75</v>
      </c>
      <c r="O1021" s="76">
        <f t="shared" si="15"/>
        <v>0.94461538461538452</v>
      </c>
      <c r="P1021" s="9"/>
      <c r="Q1021" s="35"/>
    </row>
    <row r="1022" spans="1:17" outlineLevel="1" x14ac:dyDescent="0.2">
      <c r="A1022" s="22">
        <v>42195</v>
      </c>
      <c r="B1022" s="24">
        <v>48.25</v>
      </c>
      <c r="C1022" s="24">
        <v>47.65</v>
      </c>
      <c r="D1022" s="24">
        <v>46.55</v>
      </c>
      <c r="E1022" s="24">
        <v>46.1</v>
      </c>
      <c r="F1022" s="24">
        <v>45.1</v>
      </c>
      <c r="G1022" s="24"/>
      <c r="H1022" s="24"/>
      <c r="I1022" s="78"/>
      <c r="J1022" s="24">
        <v>44.85</v>
      </c>
      <c r="K1022" s="24"/>
      <c r="L1022" s="24"/>
      <c r="M1022" s="24"/>
      <c r="N1022" s="79">
        <f>VLOOKUP(A1022,Platts!B:C,2,TRUE)</f>
        <v>48.75</v>
      </c>
      <c r="O1022" s="76">
        <f t="shared" si="15"/>
        <v>0.95487179487179485</v>
      </c>
      <c r="P1022" s="9"/>
      <c r="Q1022" s="35"/>
    </row>
    <row r="1023" spans="1:17" outlineLevel="1" x14ac:dyDescent="0.2">
      <c r="A1023" s="22">
        <v>42198</v>
      </c>
      <c r="B1023" s="24">
        <v>48.6</v>
      </c>
      <c r="C1023" s="24">
        <v>47.65</v>
      </c>
      <c r="D1023" s="24">
        <v>46.55</v>
      </c>
      <c r="E1023" s="24">
        <v>46.1</v>
      </c>
      <c r="F1023" s="24">
        <v>45.1</v>
      </c>
      <c r="G1023" s="24"/>
      <c r="H1023" s="24"/>
      <c r="I1023" s="78"/>
      <c r="J1023" s="24">
        <v>44.85</v>
      </c>
      <c r="K1023" s="24"/>
      <c r="L1023" s="24"/>
      <c r="M1023" s="24"/>
      <c r="N1023" s="79">
        <f>VLOOKUP(A1023,Platts!B:C,2,TRUE)</f>
        <v>50</v>
      </c>
      <c r="O1023" s="76">
        <f t="shared" si="15"/>
        <v>0.93099999999999994</v>
      </c>
      <c r="P1023" s="9"/>
      <c r="Q1023" s="35"/>
    </row>
    <row r="1024" spans="1:17" outlineLevel="1" x14ac:dyDescent="0.2">
      <c r="A1024" s="22">
        <v>42199</v>
      </c>
      <c r="B1024" s="24">
        <v>48.45</v>
      </c>
      <c r="C1024" s="24">
        <v>47.45</v>
      </c>
      <c r="D1024" s="24">
        <v>46.35</v>
      </c>
      <c r="E1024" s="24">
        <v>45.85</v>
      </c>
      <c r="F1024" s="24">
        <v>44.85</v>
      </c>
      <c r="G1024" s="24"/>
      <c r="H1024" s="24"/>
      <c r="I1024" s="78"/>
      <c r="J1024" s="24">
        <v>44.35</v>
      </c>
      <c r="K1024" s="24"/>
      <c r="L1024" s="24"/>
      <c r="M1024" s="24"/>
      <c r="N1024" s="79">
        <f>VLOOKUP(A1024,Platts!B:C,2,TRUE)</f>
        <v>50.75</v>
      </c>
      <c r="O1024" s="76">
        <f t="shared" si="15"/>
        <v>0.91330049261083746</v>
      </c>
      <c r="P1024" s="9"/>
      <c r="Q1024" s="35"/>
    </row>
    <row r="1025" spans="1:17" outlineLevel="1" x14ac:dyDescent="0.2">
      <c r="A1025" s="22">
        <v>42200</v>
      </c>
      <c r="B1025" s="24">
        <v>47.8</v>
      </c>
      <c r="C1025" s="24">
        <v>46.45</v>
      </c>
      <c r="D1025" s="24">
        <v>45.5</v>
      </c>
      <c r="E1025" s="24">
        <v>45</v>
      </c>
      <c r="F1025" s="24">
        <v>44</v>
      </c>
      <c r="G1025" s="24"/>
      <c r="H1025" s="24"/>
      <c r="I1025" s="78"/>
      <c r="J1025" s="24">
        <v>43.5</v>
      </c>
      <c r="K1025" s="24"/>
      <c r="L1025" s="24"/>
      <c r="M1025" s="24"/>
      <c r="N1025" s="79">
        <f>VLOOKUP(A1025,Platts!B:C,2,TRUE)</f>
        <v>50</v>
      </c>
      <c r="O1025" s="76">
        <f t="shared" si="15"/>
        <v>0.91</v>
      </c>
      <c r="P1025" s="9"/>
      <c r="Q1025" s="35"/>
    </row>
    <row r="1026" spans="1:17" outlineLevel="1" x14ac:dyDescent="0.2">
      <c r="A1026" s="22">
        <v>42201</v>
      </c>
      <c r="B1026" s="24">
        <v>47.5</v>
      </c>
      <c r="C1026" s="24">
        <v>46.15</v>
      </c>
      <c r="D1026" s="24">
        <v>45.1</v>
      </c>
      <c r="E1026" s="24">
        <v>44.85</v>
      </c>
      <c r="F1026" s="24">
        <v>43.85</v>
      </c>
      <c r="G1026" s="24"/>
      <c r="H1026" s="24"/>
      <c r="I1026" s="78"/>
      <c r="J1026" s="24">
        <v>43.35</v>
      </c>
      <c r="K1026" s="24"/>
      <c r="L1026" s="24"/>
      <c r="M1026" s="24"/>
      <c r="N1026" s="79">
        <f>VLOOKUP(A1026,Platts!B:C,2,TRUE)</f>
        <v>50</v>
      </c>
      <c r="O1026" s="76">
        <f t="shared" ref="O1026:O1089" si="16">+D1026/N1026</f>
        <v>0.90200000000000002</v>
      </c>
      <c r="P1026" s="9"/>
      <c r="Q1026" s="35"/>
    </row>
    <row r="1027" spans="1:17" outlineLevel="1" x14ac:dyDescent="0.2">
      <c r="A1027" s="22">
        <v>42205</v>
      </c>
      <c r="B1027" s="24">
        <v>50.75</v>
      </c>
      <c r="C1027" s="24">
        <v>49.35</v>
      </c>
      <c r="D1027" s="24">
        <v>48.4</v>
      </c>
      <c r="E1027" s="24">
        <v>47.35</v>
      </c>
      <c r="F1027" s="24">
        <v>46.3</v>
      </c>
      <c r="G1027" s="24"/>
      <c r="H1027" s="24"/>
      <c r="I1027" s="78"/>
      <c r="J1027" s="24">
        <v>45.6</v>
      </c>
      <c r="K1027" s="24"/>
      <c r="L1027" s="24"/>
      <c r="M1027" s="24"/>
      <c r="N1027" s="79">
        <f>VLOOKUP(A1027,Platts!B:C,2,TRUE)</f>
        <v>52.75</v>
      </c>
      <c r="O1027" s="76">
        <f t="shared" si="16"/>
        <v>0.91753554502369661</v>
      </c>
      <c r="P1027" s="9"/>
      <c r="Q1027" s="35"/>
    </row>
    <row r="1028" spans="1:17" outlineLevel="1" x14ac:dyDescent="0.2">
      <c r="A1028" s="22">
        <v>42206</v>
      </c>
      <c r="B1028" s="24">
        <v>51.1</v>
      </c>
      <c r="C1028" s="24">
        <v>49.4</v>
      </c>
      <c r="D1028" s="24">
        <v>48.2</v>
      </c>
      <c r="E1028" s="24">
        <v>47.1</v>
      </c>
      <c r="F1028" s="24">
        <v>46.05</v>
      </c>
      <c r="G1028" s="24"/>
      <c r="H1028" s="24"/>
      <c r="I1028" s="78"/>
      <c r="J1028" s="24">
        <v>45.35</v>
      </c>
      <c r="K1028" s="24"/>
      <c r="L1028" s="24"/>
      <c r="M1028" s="24"/>
      <c r="N1028" s="79">
        <f>VLOOKUP(A1028,Platts!B:C,2,TRUE)</f>
        <v>52.5</v>
      </c>
      <c r="O1028" s="76">
        <f t="shared" si="16"/>
        <v>0.91809523809523819</v>
      </c>
      <c r="P1028" s="9"/>
      <c r="Q1028" s="35"/>
    </row>
    <row r="1029" spans="1:17" outlineLevel="1" x14ac:dyDescent="0.2">
      <c r="A1029" s="22">
        <v>42207</v>
      </c>
      <c r="B1029" s="24">
        <v>49.2</v>
      </c>
      <c r="C1029" s="24">
        <v>47.45</v>
      </c>
      <c r="D1029" s="24">
        <v>46.2</v>
      </c>
      <c r="E1029" s="24">
        <v>45.1</v>
      </c>
      <c r="F1029" s="24">
        <v>43.85</v>
      </c>
      <c r="G1029" s="24"/>
      <c r="H1029" s="24"/>
      <c r="I1029" s="78"/>
      <c r="J1029" s="24">
        <v>43.05</v>
      </c>
      <c r="K1029" s="24"/>
      <c r="L1029" s="24"/>
      <c r="M1029" s="24"/>
      <c r="N1029" s="79">
        <f>VLOOKUP(A1029,Platts!B:C,2,TRUE)</f>
        <v>51</v>
      </c>
      <c r="O1029" s="76">
        <f t="shared" si="16"/>
        <v>0.90588235294117647</v>
      </c>
      <c r="P1029" s="9"/>
      <c r="Q1029" s="35"/>
    </row>
    <row r="1030" spans="1:17" outlineLevel="1" x14ac:dyDescent="0.2">
      <c r="A1030" s="22">
        <v>42208</v>
      </c>
      <c r="B1030" s="24">
        <v>49.55</v>
      </c>
      <c r="C1030" s="24">
        <v>47.75</v>
      </c>
      <c r="D1030" s="24">
        <v>46.5</v>
      </c>
      <c r="E1030" s="24">
        <v>45.35</v>
      </c>
      <c r="F1030" s="24">
        <v>44.1</v>
      </c>
      <c r="G1030" s="24"/>
      <c r="H1030" s="24"/>
      <c r="I1030" s="78"/>
      <c r="J1030" s="24">
        <v>43.3</v>
      </c>
      <c r="K1030" s="24"/>
      <c r="L1030" s="24"/>
      <c r="M1030" s="24"/>
      <c r="N1030" s="79">
        <f>VLOOKUP(A1030,Platts!B:C,2,TRUE)</f>
        <v>51.25</v>
      </c>
      <c r="O1030" s="76">
        <f t="shared" si="16"/>
        <v>0.90731707317073174</v>
      </c>
      <c r="P1030" s="9"/>
      <c r="Q1030" s="35"/>
    </row>
    <row r="1031" spans="1:17" outlineLevel="1" x14ac:dyDescent="0.2">
      <c r="A1031" s="22">
        <v>42209</v>
      </c>
      <c r="B1031" s="24">
        <v>49.5</v>
      </c>
      <c r="C1031" s="24">
        <v>47.7</v>
      </c>
      <c r="D1031" s="24">
        <v>46.45</v>
      </c>
      <c r="E1031" s="24">
        <v>45.3</v>
      </c>
      <c r="F1031" s="24">
        <v>44.05</v>
      </c>
      <c r="G1031" s="24"/>
      <c r="H1031" s="24"/>
      <c r="I1031" s="78"/>
      <c r="J1031" s="24">
        <v>43.25</v>
      </c>
      <c r="K1031" s="24"/>
      <c r="L1031" s="24"/>
      <c r="M1031" s="24"/>
      <c r="N1031" s="79">
        <f>VLOOKUP(A1031,Platts!B:C,2,TRUE)</f>
        <v>51.25</v>
      </c>
      <c r="O1031" s="76">
        <f t="shared" si="16"/>
        <v>0.90634146341463417</v>
      </c>
      <c r="P1031" s="9"/>
      <c r="Q1031" s="35"/>
    </row>
    <row r="1032" spans="1:17" outlineLevel="1" x14ac:dyDescent="0.2">
      <c r="A1032" s="22">
        <v>42212</v>
      </c>
      <c r="B1032" s="24">
        <v>50.5</v>
      </c>
      <c r="C1032" s="24">
        <v>48.5</v>
      </c>
      <c r="D1032" s="24">
        <v>47</v>
      </c>
      <c r="E1032" s="24">
        <v>45.85</v>
      </c>
      <c r="F1032" s="24">
        <v>44.6</v>
      </c>
      <c r="G1032" s="24"/>
      <c r="H1032" s="24"/>
      <c r="I1032" s="78"/>
      <c r="J1032" s="24">
        <v>43.75</v>
      </c>
      <c r="K1032" s="24"/>
      <c r="L1032" s="24"/>
      <c r="M1032" s="24"/>
      <c r="N1032" s="79">
        <f>VLOOKUP(A1032,Platts!B:C,2,TRUE)</f>
        <v>52</v>
      </c>
      <c r="O1032" s="76">
        <f t="shared" si="16"/>
        <v>0.90384615384615385</v>
      </c>
      <c r="P1032" s="9"/>
      <c r="Q1032" s="35"/>
    </row>
    <row r="1033" spans="1:17" outlineLevel="1" x14ac:dyDescent="0.2">
      <c r="A1033" s="22">
        <v>42213</v>
      </c>
      <c r="B1033" s="24">
        <v>51.4</v>
      </c>
      <c r="C1033" s="24">
        <v>49.45</v>
      </c>
      <c r="D1033" s="24">
        <v>47.95</v>
      </c>
      <c r="E1033" s="24">
        <v>46.5</v>
      </c>
      <c r="F1033" s="24">
        <v>45.2</v>
      </c>
      <c r="G1033" s="24"/>
      <c r="H1033" s="24"/>
      <c r="I1033" s="78"/>
      <c r="J1033" s="24">
        <v>43.85</v>
      </c>
      <c r="K1033" s="24"/>
      <c r="L1033" s="24"/>
      <c r="M1033" s="24"/>
      <c r="N1033" s="79">
        <f>VLOOKUP(A1033,Platts!B:C,2,TRUE)</f>
        <v>53.5</v>
      </c>
      <c r="O1033" s="76">
        <f t="shared" si="16"/>
        <v>0.89626168224299074</v>
      </c>
      <c r="P1033" s="9"/>
      <c r="Q1033" s="35"/>
    </row>
    <row r="1034" spans="1:17" outlineLevel="1" x14ac:dyDescent="0.2">
      <c r="A1034" s="22">
        <v>42214</v>
      </c>
      <c r="B1034" s="24">
        <v>54.75</v>
      </c>
      <c r="C1034" s="24">
        <v>52.5</v>
      </c>
      <c r="D1034" s="24">
        <v>50.7</v>
      </c>
      <c r="E1034" s="24">
        <v>48.95</v>
      </c>
      <c r="F1034" s="24">
        <v>47.65</v>
      </c>
      <c r="G1034" s="24"/>
      <c r="H1034" s="24"/>
      <c r="I1034" s="78"/>
      <c r="J1034" s="24">
        <v>46.3</v>
      </c>
      <c r="K1034" s="24"/>
      <c r="L1034" s="24"/>
      <c r="M1034" s="24"/>
      <c r="N1034" s="79">
        <f>VLOOKUP(A1034,Platts!B:C,2,TRUE)</f>
        <v>56.75</v>
      </c>
      <c r="O1034" s="76">
        <f t="shared" si="16"/>
        <v>0.89339207048458158</v>
      </c>
      <c r="P1034" s="9"/>
      <c r="Q1034" s="35"/>
    </row>
    <row r="1035" spans="1:17" outlineLevel="1" x14ac:dyDescent="0.2">
      <c r="A1035" s="22">
        <v>42215</v>
      </c>
      <c r="B1035" s="24">
        <v>52.95</v>
      </c>
      <c r="C1035" s="24">
        <v>50.7</v>
      </c>
      <c r="D1035" s="24">
        <v>48.9</v>
      </c>
      <c r="E1035" s="24">
        <v>47.05</v>
      </c>
      <c r="F1035" s="24">
        <v>45.35</v>
      </c>
      <c r="G1035" s="24"/>
      <c r="H1035" s="24"/>
      <c r="I1035" s="78"/>
      <c r="J1035" s="24">
        <v>44</v>
      </c>
      <c r="K1035" s="24"/>
      <c r="L1035" s="24"/>
      <c r="M1035" s="24"/>
      <c r="N1035" s="79">
        <f>VLOOKUP(A1035,Platts!B:C,2,TRUE)</f>
        <v>55.5</v>
      </c>
      <c r="O1035" s="76">
        <f t="shared" si="16"/>
        <v>0.88108108108108107</v>
      </c>
      <c r="P1035" s="9"/>
      <c r="Q1035" s="35"/>
    </row>
    <row r="1036" spans="1:17" outlineLevel="1" x14ac:dyDescent="0.2">
      <c r="A1036" s="22">
        <v>42216</v>
      </c>
      <c r="B1036" s="24">
        <v>53.6</v>
      </c>
      <c r="C1036" s="24">
        <v>51.35</v>
      </c>
      <c r="D1036" s="24">
        <v>49.2</v>
      </c>
      <c r="E1036" s="24">
        <v>47.6</v>
      </c>
      <c r="F1036" s="24">
        <v>45.9</v>
      </c>
      <c r="G1036" s="24"/>
      <c r="H1036" s="24"/>
      <c r="I1036" s="78"/>
      <c r="J1036" s="24">
        <v>44.35</v>
      </c>
      <c r="K1036" s="24"/>
      <c r="L1036" s="24"/>
      <c r="M1036" s="24"/>
      <c r="N1036" s="79">
        <f>VLOOKUP(A1036,Platts!B:C,2,TRUE)</f>
        <v>55.25</v>
      </c>
      <c r="O1036" s="76">
        <f t="shared" si="16"/>
        <v>0.89049773755656114</v>
      </c>
      <c r="P1036" s="9"/>
      <c r="Q1036" s="35"/>
    </row>
    <row r="1037" spans="1:17" outlineLevel="1" x14ac:dyDescent="0.2">
      <c r="A1037" s="22">
        <v>42219</v>
      </c>
      <c r="B1037" s="24">
        <v>51.6</v>
      </c>
      <c r="C1037" s="24">
        <v>49.4</v>
      </c>
      <c r="D1037" s="24">
        <v>47.85</v>
      </c>
      <c r="E1037" s="24">
        <v>47.75</v>
      </c>
      <c r="F1037" s="24">
        <v>45.7</v>
      </c>
      <c r="G1037" s="24"/>
      <c r="H1037" s="24"/>
      <c r="I1037" s="78"/>
      <c r="J1037" s="24">
        <v>44.15</v>
      </c>
      <c r="K1037" s="24"/>
      <c r="L1037" s="24"/>
      <c r="M1037" s="24"/>
      <c r="N1037" s="79">
        <f>VLOOKUP(A1037,Platts!B:C,2,TRUE)</f>
        <v>55.75</v>
      </c>
      <c r="O1037" s="76">
        <f t="shared" si="16"/>
        <v>0.85829596412556053</v>
      </c>
      <c r="P1037" s="9"/>
      <c r="Q1037" s="35"/>
    </row>
    <row r="1038" spans="1:17" outlineLevel="1" x14ac:dyDescent="0.2">
      <c r="A1038" s="22">
        <v>42220</v>
      </c>
      <c r="B1038" s="24">
        <v>51.55</v>
      </c>
      <c r="C1038" s="24">
        <v>49.45</v>
      </c>
      <c r="D1038" s="24">
        <v>47.9</v>
      </c>
      <c r="E1038" s="24">
        <v>47.8</v>
      </c>
      <c r="F1038" s="24">
        <v>45.75</v>
      </c>
      <c r="G1038" s="24"/>
      <c r="H1038" s="24"/>
      <c r="I1038" s="78"/>
      <c r="J1038" s="24">
        <v>44.1</v>
      </c>
      <c r="K1038" s="24"/>
      <c r="L1038" s="24"/>
      <c r="M1038" s="24"/>
      <c r="N1038" s="79">
        <f>VLOOKUP(A1038,Platts!B:C,2,TRUE)</f>
        <v>55.75</v>
      </c>
      <c r="O1038" s="76">
        <f t="shared" si="16"/>
        <v>0.85919282511210759</v>
      </c>
      <c r="P1038" s="9"/>
      <c r="Q1038" s="35"/>
    </row>
    <row r="1039" spans="1:17" outlineLevel="1" x14ac:dyDescent="0.2">
      <c r="A1039" s="22">
        <v>42221</v>
      </c>
      <c r="B1039" s="24">
        <v>53.1</v>
      </c>
      <c r="C1039" s="24">
        <v>51.05</v>
      </c>
      <c r="D1039" s="24">
        <v>49.5</v>
      </c>
      <c r="E1039" s="24">
        <v>49.45</v>
      </c>
      <c r="F1039" s="24">
        <v>47.1</v>
      </c>
      <c r="G1039" s="24"/>
      <c r="H1039" s="24"/>
      <c r="I1039" s="78"/>
      <c r="J1039" s="24">
        <v>45</v>
      </c>
      <c r="K1039" s="24"/>
      <c r="L1039" s="24"/>
      <c r="M1039" s="24"/>
      <c r="N1039" s="79">
        <f>VLOOKUP(A1039,Platts!B:C,2,TRUE)</f>
        <v>57.25</v>
      </c>
      <c r="O1039" s="76">
        <f t="shared" si="16"/>
        <v>0.86462882096069871</v>
      </c>
      <c r="P1039" s="9"/>
      <c r="Q1039" s="35"/>
    </row>
    <row r="1040" spans="1:17" outlineLevel="1" x14ac:dyDescent="0.2">
      <c r="A1040" s="22">
        <v>42222</v>
      </c>
      <c r="B1040" s="24">
        <v>53.2</v>
      </c>
      <c r="C1040" s="24">
        <v>51.05</v>
      </c>
      <c r="D1040" s="24">
        <v>49.25</v>
      </c>
      <c r="E1040" s="24">
        <v>49.2</v>
      </c>
      <c r="F1040" s="24">
        <v>46.85</v>
      </c>
      <c r="G1040" s="24"/>
      <c r="H1040" s="24"/>
      <c r="I1040" s="78"/>
      <c r="J1040" s="24">
        <v>44.7</v>
      </c>
      <c r="K1040" s="24"/>
      <c r="L1040" s="24"/>
      <c r="M1040" s="24"/>
      <c r="N1040" s="79">
        <f>VLOOKUP(A1040,Platts!B:C,2,TRUE)</f>
        <v>56</v>
      </c>
      <c r="O1040" s="76">
        <f t="shared" si="16"/>
        <v>0.8794642857142857</v>
      </c>
      <c r="P1040" s="9"/>
      <c r="Q1040" s="35"/>
    </row>
    <row r="1041" spans="1:17" outlineLevel="1" x14ac:dyDescent="0.2">
      <c r="A1041" s="22">
        <v>42227</v>
      </c>
      <c r="B1041" s="24">
        <v>51.8</v>
      </c>
      <c r="C1041" s="24">
        <v>50.05</v>
      </c>
      <c r="D1041" s="24">
        <v>48.3</v>
      </c>
      <c r="E1041" s="24">
        <v>48.25</v>
      </c>
      <c r="F1041" s="24">
        <v>45.9</v>
      </c>
      <c r="G1041" s="24"/>
      <c r="H1041" s="24"/>
      <c r="I1041" s="78"/>
      <c r="J1041" s="24">
        <v>44.25</v>
      </c>
      <c r="K1041" s="24"/>
      <c r="L1041" s="24"/>
      <c r="M1041" s="24"/>
      <c r="N1041" s="79">
        <f>VLOOKUP(A1041,Platts!B:C,2,TRUE)</f>
        <v>56</v>
      </c>
      <c r="O1041" s="76">
        <f t="shared" si="16"/>
        <v>0.86249999999999993</v>
      </c>
      <c r="P1041" s="9"/>
      <c r="Q1041" s="35"/>
    </row>
    <row r="1042" spans="1:17" outlineLevel="1" x14ac:dyDescent="0.2">
      <c r="A1042" s="22">
        <v>42228</v>
      </c>
      <c r="B1042" s="24">
        <v>51.8</v>
      </c>
      <c r="C1042" s="24">
        <v>50</v>
      </c>
      <c r="D1042" s="24">
        <v>48.15</v>
      </c>
      <c r="E1042" s="24">
        <v>47.85</v>
      </c>
      <c r="F1042" s="24">
        <v>45.5</v>
      </c>
      <c r="G1042" s="24"/>
      <c r="H1042" s="24"/>
      <c r="I1042" s="78"/>
      <c r="J1042" s="24">
        <v>43.85</v>
      </c>
      <c r="K1042" s="24"/>
      <c r="L1042" s="24"/>
      <c r="M1042" s="24"/>
      <c r="N1042" s="79">
        <f>VLOOKUP(A1042,Platts!B:C,2,TRUE)</f>
        <v>56.25</v>
      </c>
      <c r="O1042" s="76">
        <f t="shared" si="16"/>
        <v>0.85599999999999998</v>
      </c>
      <c r="P1042" s="9"/>
      <c r="Q1042" s="35"/>
    </row>
    <row r="1043" spans="1:17" outlineLevel="1" x14ac:dyDescent="0.2">
      <c r="A1043" s="22">
        <v>42229</v>
      </c>
      <c r="B1043" s="24">
        <v>53.5</v>
      </c>
      <c r="C1043" s="24">
        <v>51.2</v>
      </c>
      <c r="D1043" s="24">
        <v>49.35</v>
      </c>
      <c r="E1043" s="24">
        <v>49.45</v>
      </c>
      <c r="F1043" s="24">
        <v>47</v>
      </c>
      <c r="G1043" s="24"/>
      <c r="H1043" s="24"/>
      <c r="I1043" s="78"/>
      <c r="J1043" s="24">
        <v>45.35</v>
      </c>
      <c r="K1043" s="24"/>
      <c r="L1043" s="24"/>
      <c r="M1043" s="24"/>
      <c r="N1043" s="79">
        <f>VLOOKUP(A1043,Platts!B:C,2,TRUE)</f>
        <v>57</v>
      </c>
      <c r="O1043" s="76">
        <f t="shared" si="16"/>
        <v>0.86578947368421055</v>
      </c>
      <c r="P1043" s="9"/>
      <c r="Q1043" s="35"/>
    </row>
    <row r="1044" spans="1:17" outlineLevel="1" x14ac:dyDescent="0.2">
      <c r="A1044" s="22">
        <v>42230</v>
      </c>
      <c r="B1044" s="24">
        <v>53.4</v>
      </c>
      <c r="C1044" s="24">
        <v>51.25</v>
      </c>
      <c r="D1044" s="24">
        <v>49.4</v>
      </c>
      <c r="E1044" s="24">
        <v>49.4</v>
      </c>
      <c r="F1044" s="24">
        <v>46.9</v>
      </c>
      <c r="G1044" s="24"/>
      <c r="H1044" s="24"/>
      <c r="I1044" s="78"/>
      <c r="J1044" s="24">
        <v>45.2</v>
      </c>
      <c r="K1044" s="24"/>
      <c r="L1044" s="24"/>
      <c r="M1044" s="24"/>
      <c r="N1044" s="79">
        <f>VLOOKUP(A1044,Platts!B:C,2,TRUE)</f>
        <v>56.5</v>
      </c>
      <c r="O1044" s="76">
        <f t="shared" si="16"/>
        <v>0.87433628318584067</v>
      </c>
      <c r="P1044" s="9"/>
      <c r="Q1044" s="35"/>
    </row>
    <row r="1045" spans="1:17" outlineLevel="1" x14ac:dyDescent="0.2">
      <c r="A1045" s="22">
        <v>42233</v>
      </c>
      <c r="B1045" s="24">
        <v>52.5</v>
      </c>
      <c r="C1045" s="24">
        <v>50.55</v>
      </c>
      <c r="D1045" s="24">
        <v>48.8</v>
      </c>
      <c r="E1045" s="24">
        <v>48.75</v>
      </c>
      <c r="F1045" s="24">
        <v>46.25</v>
      </c>
      <c r="G1045" s="24"/>
      <c r="H1045" s="24"/>
      <c r="I1045" s="78"/>
      <c r="J1045" s="24">
        <v>44.55</v>
      </c>
      <c r="K1045" s="24"/>
      <c r="L1045" s="24"/>
      <c r="M1045" s="24"/>
      <c r="N1045" s="79">
        <f>VLOOKUP(A1045,Platts!B:C,2,TRUE)</f>
        <v>56.75</v>
      </c>
      <c r="O1045" s="76">
        <f t="shared" si="16"/>
        <v>0.85991189427312775</v>
      </c>
      <c r="P1045" s="9"/>
      <c r="Q1045" s="35"/>
    </row>
    <row r="1046" spans="1:17" outlineLevel="1" x14ac:dyDescent="0.2">
      <c r="A1046" s="22">
        <v>42234</v>
      </c>
      <c r="B1046" s="24">
        <v>53.2</v>
      </c>
      <c r="C1046" s="24">
        <v>51.1</v>
      </c>
      <c r="D1046" s="24">
        <v>49.4</v>
      </c>
      <c r="E1046" s="24">
        <v>49.4</v>
      </c>
      <c r="F1046" s="24">
        <v>47</v>
      </c>
      <c r="G1046" s="24"/>
      <c r="H1046" s="24"/>
      <c r="I1046" s="78"/>
      <c r="J1046" s="24">
        <v>44.85</v>
      </c>
      <c r="K1046" s="24"/>
      <c r="L1046" s="24"/>
      <c r="M1046" s="24"/>
      <c r="N1046" s="79">
        <f>VLOOKUP(A1046,Platts!B:C,2,TRUE)</f>
        <v>56.75</v>
      </c>
      <c r="O1046" s="76">
        <f t="shared" si="16"/>
        <v>0.87048458149779728</v>
      </c>
      <c r="P1046" s="9"/>
      <c r="Q1046" s="35"/>
    </row>
    <row r="1047" spans="1:17" outlineLevel="1" x14ac:dyDescent="0.2">
      <c r="A1047" s="22">
        <v>42235</v>
      </c>
      <c r="B1047" s="24">
        <v>52.5</v>
      </c>
      <c r="C1047" s="24">
        <v>50.4</v>
      </c>
      <c r="D1047" s="24">
        <v>48.8</v>
      </c>
      <c r="E1047" s="24">
        <v>48.85</v>
      </c>
      <c r="F1047" s="24">
        <v>46.3</v>
      </c>
      <c r="G1047" s="24"/>
      <c r="H1047" s="24"/>
      <c r="I1047" s="78"/>
      <c r="J1047" s="24">
        <v>44.25</v>
      </c>
      <c r="K1047" s="24"/>
      <c r="L1047" s="24"/>
      <c r="M1047" s="24"/>
      <c r="N1047" s="79">
        <f>VLOOKUP(A1047,Platts!B:C,2,TRUE)</f>
        <v>56.75</v>
      </c>
      <c r="O1047" s="76">
        <f t="shared" si="16"/>
        <v>0.85991189427312775</v>
      </c>
      <c r="P1047" s="9"/>
      <c r="Q1047" s="35"/>
    </row>
    <row r="1048" spans="1:17" outlineLevel="1" x14ac:dyDescent="0.2">
      <c r="A1048" s="22">
        <v>42236</v>
      </c>
      <c r="B1048" s="24">
        <v>53.05</v>
      </c>
      <c r="C1048" s="24">
        <v>51</v>
      </c>
      <c r="D1048" s="24">
        <v>49.4</v>
      </c>
      <c r="E1048" s="24">
        <v>49.3</v>
      </c>
      <c r="F1048" s="24">
        <v>46.6</v>
      </c>
      <c r="G1048" s="24"/>
      <c r="H1048" s="24"/>
      <c r="I1048" s="78"/>
      <c r="J1048" s="24">
        <v>44.7</v>
      </c>
      <c r="K1048" s="24"/>
      <c r="L1048" s="24"/>
      <c r="M1048" s="24"/>
      <c r="N1048" s="79">
        <f>VLOOKUP(A1048,Platts!B:C,2,TRUE)</f>
        <v>56.25</v>
      </c>
      <c r="O1048" s="76">
        <f t="shared" si="16"/>
        <v>0.87822222222222224</v>
      </c>
      <c r="P1048" s="9"/>
      <c r="Q1048" s="35"/>
    </row>
    <row r="1049" spans="1:17" outlineLevel="1" x14ac:dyDescent="0.2">
      <c r="A1049" s="22">
        <v>42237</v>
      </c>
      <c r="B1049" s="24">
        <v>53.65</v>
      </c>
      <c r="C1049" s="24">
        <v>51.65</v>
      </c>
      <c r="D1049" s="24">
        <v>50.05</v>
      </c>
      <c r="E1049" s="24">
        <v>49.8</v>
      </c>
      <c r="F1049" s="24">
        <v>47</v>
      </c>
      <c r="G1049" s="24"/>
      <c r="H1049" s="24"/>
      <c r="I1049" s="78"/>
      <c r="J1049" s="24">
        <v>45.1</v>
      </c>
      <c r="K1049" s="24"/>
      <c r="L1049" s="24"/>
      <c r="M1049" s="24"/>
      <c r="N1049" s="79">
        <f>VLOOKUP(A1049,Platts!B:C,2,TRUE)</f>
        <v>56.25</v>
      </c>
      <c r="O1049" s="76">
        <f t="shared" si="16"/>
        <v>0.88977777777777778</v>
      </c>
      <c r="P1049" s="9"/>
      <c r="Q1049" s="35"/>
    </row>
    <row r="1050" spans="1:17" outlineLevel="1" x14ac:dyDescent="0.2">
      <c r="A1050" s="22">
        <v>42240</v>
      </c>
      <c r="B1050" s="24">
        <v>50.2</v>
      </c>
      <c r="C1050" s="24">
        <v>48.25</v>
      </c>
      <c r="D1050" s="24">
        <v>46.8</v>
      </c>
      <c r="E1050" s="24">
        <v>46.7</v>
      </c>
      <c r="F1050" s="24">
        <v>44.2</v>
      </c>
      <c r="G1050" s="24"/>
      <c r="H1050" s="24"/>
      <c r="I1050" s="78"/>
      <c r="J1050" s="24">
        <v>42.95</v>
      </c>
      <c r="K1050" s="24"/>
      <c r="L1050" s="24"/>
      <c r="M1050" s="24"/>
      <c r="N1050" s="79">
        <f>VLOOKUP(A1050,Platts!B:C,2,TRUE)</f>
        <v>54.25</v>
      </c>
      <c r="O1050" s="76">
        <f t="shared" si="16"/>
        <v>0.86267281105990778</v>
      </c>
      <c r="P1050" s="9"/>
      <c r="Q1050" s="35"/>
    </row>
    <row r="1051" spans="1:17" outlineLevel="1" x14ac:dyDescent="0.2">
      <c r="A1051" s="22">
        <v>42241</v>
      </c>
      <c r="B1051" s="24">
        <v>50.5</v>
      </c>
      <c r="C1051" s="24">
        <v>48.55</v>
      </c>
      <c r="D1051" s="24">
        <v>47.1</v>
      </c>
      <c r="E1051" s="24">
        <v>46.95</v>
      </c>
      <c r="F1051" s="24">
        <v>44.35</v>
      </c>
      <c r="G1051" s="24"/>
      <c r="H1051" s="24"/>
      <c r="I1051" s="78"/>
      <c r="J1051" s="24">
        <v>42.85</v>
      </c>
      <c r="K1051" s="24"/>
      <c r="L1051" s="24"/>
      <c r="M1051" s="24"/>
      <c r="N1051" s="79">
        <f>VLOOKUP(A1051,Platts!B:C,2,TRUE)</f>
        <v>53.25</v>
      </c>
      <c r="O1051" s="76">
        <f t="shared" si="16"/>
        <v>0.88450704225352117</v>
      </c>
      <c r="P1051" s="9"/>
      <c r="Q1051" s="35"/>
    </row>
    <row r="1052" spans="1:17" outlineLevel="1" x14ac:dyDescent="0.2">
      <c r="A1052" s="22">
        <v>42242</v>
      </c>
      <c r="B1052" s="24">
        <v>50.6</v>
      </c>
      <c r="C1052" s="24">
        <v>48.5</v>
      </c>
      <c r="D1052" s="24">
        <v>47.05</v>
      </c>
      <c r="E1052" s="24">
        <v>46.95</v>
      </c>
      <c r="F1052" s="24">
        <v>44.35</v>
      </c>
      <c r="G1052" s="24"/>
      <c r="H1052" s="24"/>
      <c r="I1052" s="78"/>
      <c r="J1052" s="24">
        <v>42.85</v>
      </c>
      <c r="K1052" s="24"/>
      <c r="L1052" s="24"/>
      <c r="M1052" s="24"/>
      <c r="N1052" s="79">
        <f>VLOOKUP(A1052,Platts!B:C,2,TRUE)</f>
        <v>53.5</v>
      </c>
      <c r="O1052" s="76">
        <f t="shared" si="16"/>
        <v>0.8794392523364486</v>
      </c>
      <c r="P1052" s="9"/>
      <c r="Q1052" s="35"/>
    </row>
    <row r="1053" spans="1:17" outlineLevel="1" x14ac:dyDescent="0.2">
      <c r="A1053" s="22">
        <v>42243</v>
      </c>
      <c r="B1053" s="24">
        <v>51.8</v>
      </c>
      <c r="C1053" s="24">
        <v>49.7</v>
      </c>
      <c r="D1053" s="24">
        <v>48.25</v>
      </c>
      <c r="E1053" s="24">
        <v>48.2</v>
      </c>
      <c r="F1053" s="24">
        <v>45.35</v>
      </c>
      <c r="G1053" s="24"/>
      <c r="H1053" s="24"/>
      <c r="I1053" s="78"/>
      <c r="J1053" s="24">
        <v>43.85</v>
      </c>
      <c r="K1053" s="24"/>
      <c r="L1053" s="24"/>
      <c r="M1053" s="24"/>
      <c r="N1053" s="79">
        <f>VLOOKUP(A1053,Platts!B:C,2,TRUE)</f>
        <v>54.25</v>
      </c>
      <c r="O1053" s="76">
        <f t="shared" si="16"/>
        <v>0.88940092165898621</v>
      </c>
      <c r="P1053" s="9"/>
      <c r="Q1053" s="35"/>
    </row>
    <row r="1054" spans="1:17" outlineLevel="1" x14ac:dyDescent="0.2">
      <c r="A1054" s="22">
        <v>42244</v>
      </c>
      <c r="B1054" s="24">
        <v>54</v>
      </c>
      <c r="C1054" s="24">
        <v>51.75</v>
      </c>
      <c r="D1054" s="24">
        <v>50.1</v>
      </c>
      <c r="E1054" s="24">
        <v>49.9</v>
      </c>
      <c r="F1054" s="24">
        <v>46.9</v>
      </c>
      <c r="G1054" s="24"/>
      <c r="H1054" s="24"/>
      <c r="I1054" s="78"/>
      <c r="J1054" s="24">
        <v>45.15</v>
      </c>
      <c r="K1054" s="24"/>
      <c r="L1054" s="24"/>
      <c r="M1054" s="24"/>
      <c r="N1054" s="79">
        <f>VLOOKUP(A1054,Platts!B:C,2,TRUE)</f>
        <v>56.25</v>
      </c>
      <c r="O1054" s="76">
        <f t="shared" si="16"/>
        <v>0.89066666666666672</v>
      </c>
      <c r="P1054" s="9"/>
      <c r="Q1054" s="35"/>
    </row>
    <row r="1055" spans="1:17" outlineLevel="1" x14ac:dyDescent="0.2">
      <c r="A1055" s="22">
        <v>42247</v>
      </c>
      <c r="B1055" s="24">
        <v>54.3</v>
      </c>
      <c r="C1055" s="24">
        <v>51.9</v>
      </c>
      <c r="D1055" s="24">
        <v>50.5</v>
      </c>
      <c r="E1055" s="24">
        <v>50.4</v>
      </c>
      <c r="F1055" s="24">
        <v>47.2</v>
      </c>
      <c r="G1055" s="24"/>
      <c r="H1055" s="24"/>
      <c r="I1055" s="78"/>
      <c r="J1055" s="24">
        <v>45.15</v>
      </c>
      <c r="K1055" s="24"/>
      <c r="L1055" s="24"/>
      <c r="M1055" s="24"/>
      <c r="N1055" s="79">
        <f>VLOOKUP(A1055,Platts!B:C,2,TRUE)</f>
        <v>56.25</v>
      </c>
      <c r="O1055" s="76">
        <f t="shared" si="16"/>
        <v>0.89777777777777779</v>
      </c>
      <c r="P1055" s="9"/>
      <c r="Q1055" s="35"/>
    </row>
    <row r="1056" spans="1:17" outlineLevel="1" x14ac:dyDescent="0.2">
      <c r="A1056" s="22">
        <v>42248</v>
      </c>
      <c r="B1056" s="24">
        <v>52.4</v>
      </c>
      <c r="C1056" s="24">
        <v>51.05</v>
      </c>
      <c r="D1056" s="24">
        <v>49.7</v>
      </c>
      <c r="E1056" s="24">
        <v>50.95</v>
      </c>
      <c r="F1056" s="24">
        <v>47.7</v>
      </c>
      <c r="G1056" s="24"/>
      <c r="H1056" s="24"/>
      <c r="I1056" s="78"/>
      <c r="J1056" s="24">
        <v>45.45</v>
      </c>
      <c r="K1056" s="24"/>
      <c r="L1056" s="24"/>
      <c r="M1056" s="24"/>
      <c r="N1056" s="79">
        <f>VLOOKUP(A1056,Platts!B:C,2,TRUE)</f>
        <v>56.25</v>
      </c>
      <c r="O1056" s="76">
        <f t="shared" si="16"/>
        <v>0.88355555555555565</v>
      </c>
      <c r="P1056" s="9"/>
      <c r="Q1056" s="35"/>
    </row>
    <row r="1057" spans="1:17" outlineLevel="1" x14ac:dyDescent="0.2">
      <c r="A1057" s="22">
        <v>42249</v>
      </c>
      <c r="B1057" s="24">
        <v>52.65</v>
      </c>
      <c r="C1057" s="24">
        <v>51.05</v>
      </c>
      <c r="D1057" s="24">
        <v>49.7</v>
      </c>
      <c r="E1057" s="24">
        <v>50.95</v>
      </c>
      <c r="F1057" s="24">
        <v>47.7</v>
      </c>
      <c r="G1057" s="24"/>
      <c r="H1057" s="24"/>
      <c r="I1057" s="78"/>
      <c r="J1057" s="24">
        <v>45.35</v>
      </c>
      <c r="K1057" s="24"/>
      <c r="L1057" s="24"/>
      <c r="M1057" s="24"/>
      <c r="N1057" s="79">
        <f>VLOOKUP(A1057,Platts!B:C,2,TRUE)</f>
        <v>56.75</v>
      </c>
      <c r="O1057" s="76">
        <f t="shared" si="16"/>
        <v>0.87577092511013221</v>
      </c>
      <c r="P1057" s="9"/>
      <c r="Q1057" s="35"/>
    </row>
    <row r="1058" spans="1:17" outlineLevel="1" x14ac:dyDescent="0.2">
      <c r="A1058" s="22">
        <v>42250</v>
      </c>
      <c r="B1058" s="24">
        <v>53.45</v>
      </c>
      <c r="C1058" s="24">
        <v>51.85</v>
      </c>
      <c r="D1058" s="24">
        <v>50.55</v>
      </c>
      <c r="E1058" s="24">
        <v>51.8</v>
      </c>
      <c r="F1058" s="24">
        <v>48.35</v>
      </c>
      <c r="G1058" s="24"/>
      <c r="H1058" s="24"/>
      <c r="I1058" s="78"/>
      <c r="J1058" s="24">
        <v>45.85</v>
      </c>
      <c r="K1058" s="24"/>
      <c r="L1058" s="24"/>
      <c r="M1058" s="24"/>
      <c r="N1058" s="79">
        <f>VLOOKUP(A1058,Platts!B:C,2,TRUE)</f>
        <v>56.75</v>
      </c>
      <c r="O1058" s="76">
        <f t="shared" si="16"/>
        <v>0.890748898678414</v>
      </c>
      <c r="P1058" s="9"/>
      <c r="Q1058" s="35"/>
    </row>
    <row r="1059" spans="1:17" outlineLevel="1" x14ac:dyDescent="0.2">
      <c r="A1059" s="22">
        <v>42251</v>
      </c>
      <c r="B1059" s="24">
        <v>53.45</v>
      </c>
      <c r="C1059" s="24">
        <v>51.9</v>
      </c>
      <c r="D1059" s="24">
        <v>50.45</v>
      </c>
      <c r="E1059" s="24">
        <v>51.85</v>
      </c>
      <c r="F1059" s="24">
        <v>48.35</v>
      </c>
      <c r="G1059" s="24"/>
      <c r="H1059" s="24"/>
      <c r="I1059" s="78"/>
      <c r="J1059" s="24">
        <v>45.85</v>
      </c>
      <c r="K1059" s="24"/>
      <c r="L1059" s="24"/>
      <c r="M1059" s="24"/>
      <c r="N1059" s="79">
        <f>VLOOKUP(A1059,Platts!B:C,2,TRUE)</f>
        <v>56.75</v>
      </c>
      <c r="O1059" s="76">
        <f t="shared" si="16"/>
        <v>0.88898678414096921</v>
      </c>
      <c r="P1059" s="9"/>
      <c r="Q1059" s="35"/>
    </row>
    <row r="1060" spans="1:17" outlineLevel="1" x14ac:dyDescent="0.2">
      <c r="A1060" s="22">
        <v>42254</v>
      </c>
      <c r="B1060" s="24">
        <v>52.6</v>
      </c>
      <c r="C1060" s="24">
        <v>51.05</v>
      </c>
      <c r="D1060" s="24">
        <v>49.6</v>
      </c>
      <c r="E1060" s="24">
        <v>51</v>
      </c>
      <c r="F1060" s="24">
        <v>47.35</v>
      </c>
      <c r="G1060" s="24"/>
      <c r="H1060" s="24"/>
      <c r="I1060" s="78"/>
      <c r="J1060" s="24">
        <v>44.95</v>
      </c>
      <c r="K1060" s="24"/>
      <c r="L1060" s="24"/>
      <c r="M1060" s="24"/>
      <c r="N1060" s="79">
        <f>VLOOKUP(A1060,Platts!B:C,2,TRUE)</f>
        <v>57</v>
      </c>
      <c r="O1060" s="76">
        <f t="shared" si="16"/>
        <v>0.87017543859649127</v>
      </c>
      <c r="P1060" s="9"/>
      <c r="Q1060" s="35"/>
    </row>
    <row r="1061" spans="1:17" outlineLevel="1" x14ac:dyDescent="0.2">
      <c r="A1061" s="22">
        <v>42255</v>
      </c>
      <c r="B1061" s="24">
        <v>53.1</v>
      </c>
      <c r="C1061" s="24">
        <v>51.45</v>
      </c>
      <c r="D1061" s="24">
        <v>50</v>
      </c>
      <c r="E1061" s="24">
        <v>51.35</v>
      </c>
      <c r="F1061" s="24">
        <v>47.6</v>
      </c>
      <c r="G1061" s="24"/>
      <c r="H1061" s="24"/>
      <c r="I1061" s="78"/>
      <c r="J1061" s="24">
        <v>45.2</v>
      </c>
      <c r="K1061" s="24"/>
      <c r="L1061" s="24"/>
      <c r="M1061" s="24"/>
      <c r="N1061" s="79">
        <f>VLOOKUP(A1061,Platts!B:C,2,TRUE)</f>
        <v>57.75</v>
      </c>
      <c r="O1061" s="76">
        <f t="shared" si="16"/>
        <v>0.86580086580086579</v>
      </c>
      <c r="P1061" s="9"/>
      <c r="Q1061" s="35"/>
    </row>
    <row r="1062" spans="1:17" outlineLevel="1" x14ac:dyDescent="0.2">
      <c r="A1062" s="22">
        <v>42256</v>
      </c>
      <c r="B1062" s="24">
        <v>55.2</v>
      </c>
      <c r="C1062" s="24">
        <v>53.35</v>
      </c>
      <c r="D1062" s="24">
        <v>51.7</v>
      </c>
      <c r="E1062" s="24">
        <v>53.3</v>
      </c>
      <c r="F1062" s="24">
        <v>49.1</v>
      </c>
      <c r="G1062" s="24"/>
      <c r="H1062" s="24"/>
      <c r="I1062" s="78"/>
      <c r="J1062" s="24">
        <v>46.35</v>
      </c>
      <c r="K1062" s="24"/>
      <c r="L1062" s="24"/>
      <c r="M1062" s="24"/>
      <c r="N1062" s="79">
        <f>VLOOKUP(A1062,Platts!B:C,2,TRUE)</f>
        <v>58.25</v>
      </c>
      <c r="O1062" s="76">
        <f t="shared" si="16"/>
        <v>0.88755364806866954</v>
      </c>
      <c r="P1062" s="9"/>
      <c r="Q1062" s="35"/>
    </row>
    <row r="1063" spans="1:17" outlineLevel="1" x14ac:dyDescent="0.2">
      <c r="A1063" s="22">
        <v>42257</v>
      </c>
      <c r="B1063" s="24">
        <v>57.05</v>
      </c>
      <c r="C1063" s="24">
        <v>54.95</v>
      </c>
      <c r="D1063" s="24">
        <v>53.2</v>
      </c>
      <c r="E1063" s="24">
        <v>55.05</v>
      </c>
      <c r="F1063" s="24">
        <v>50.55</v>
      </c>
      <c r="G1063" s="24"/>
      <c r="H1063" s="24"/>
      <c r="I1063" s="78"/>
      <c r="J1063" s="24">
        <v>47.35</v>
      </c>
      <c r="K1063" s="24"/>
      <c r="L1063" s="24"/>
      <c r="M1063" s="24"/>
      <c r="N1063" s="79">
        <f>VLOOKUP(A1063,Platts!B:C,2,TRUE)</f>
        <v>59.25</v>
      </c>
      <c r="O1063" s="76">
        <f t="shared" si="16"/>
        <v>0.89789029535864984</v>
      </c>
      <c r="P1063" s="9"/>
      <c r="Q1063" s="35"/>
    </row>
    <row r="1064" spans="1:17" outlineLevel="1" x14ac:dyDescent="0.2">
      <c r="A1064" s="22">
        <v>42261</v>
      </c>
      <c r="B1064" s="24">
        <v>54.85</v>
      </c>
      <c r="C1064" s="24">
        <v>52.85</v>
      </c>
      <c r="D1064" s="24">
        <v>51.35</v>
      </c>
      <c r="E1064" s="24">
        <v>52.75</v>
      </c>
      <c r="F1064" s="24">
        <v>49.05</v>
      </c>
      <c r="G1064" s="24"/>
      <c r="H1064" s="24"/>
      <c r="I1064" s="78"/>
      <c r="J1064" s="24">
        <v>46</v>
      </c>
      <c r="K1064" s="24"/>
      <c r="L1064" s="24"/>
      <c r="M1064" s="24"/>
      <c r="N1064" s="79">
        <f>VLOOKUP(A1064,Platts!B:C,2,TRUE)</f>
        <v>58</v>
      </c>
      <c r="O1064" s="76">
        <f t="shared" si="16"/>
        <v>0.88534482758620692</v>
      </c>
      <c r="P1064" s="9"/>
      <c r="Q1064" s="35"/>
    </row>
    <row r="1065" spans="1:17" outlineLevel="1" x14ac:dyDescent="0.2">
      <c r="A1065" s="22">
        <v>42262</v>
      </c>
      <c r="B1065" s="24">
        <v>53.3</v>
      </c>
      <c r="C1065" s="24">
        <v>51.25</v>
      </c>
      <c r="D1065" s="24">
        <v>50</v>
      </c>
      <c r="E1065" s="24">
        <v>51.4</v>
      </c>
      <c r="F1065" s="24">
        <v>47.65</v>
      </c>
      <c r="G1065" s="24"/>
      <c r="H1065" s="24"/>
      <c r="I1065" s="78"/>
      <c r="J1065" s="24">
        <v>45.15</v>
      </c>
      <c r="K1065" s="24"/>
      <c r="L1065" s="24"/>
      <c r="M1065" s="24"/>
      <c r="N1065" s="79">
        <f>VLOOKUP(A1065,Platts!B:C,2,TRUE)</f>
        <v>57</v>
      </c>
      <c r="O1065" s="76">
        <f t="shared" si="16"/>
        <v>0.8771929824561403</v>
      </c>
      <c r="P1065" s="9"/>
      <c r="Q1065" s="35"/>
    </row>
    <row r="1066" spans="1:17" outlineLevel="1" x14ac:dyDescent="0.2">
      <c r="A1066" s="22">
        <v>42263</v>
      </c>
      <c r="B1066" s="24">
        <v>54.25</v>
      </c>
      <c r="C1066" s="24">
        <v>52.25</v>
      </c>
      <c r="D1066" s="24">
        <v>50.75</v>
      </c>
      <c r="E1066" s="24">
        <v>52.15</v>
      </c>
      <c r="F1066" s="24">
        <v>48.4</v>
      </c>
      <c r="G1066" s="24"/>
      <c r="H1066" s="24"/>
      <c r="I1066" s="78"/>
      <c r="J1066" s="24">
        <v>45.4</v>
      </c>
      <c r="K1066" s="24"/>
      <c r="L1066" s="24"/>
      <c r="M1066" s="24"/>
      <c r="N1066" s="79">
        <f>VLOOKUP(A1066,Platts!B:C,2,TRUE)</f>
        <v>57</v>
      </c>
      <c r="O1066" s="76">
        <f t="shared" si="16"/>
        <v>0.89035087719298245</v>
      </c>
      <c r="P1066" s="9"/>
      <c r="Q1066" s="35"/>
    </row>
    <row r="1067" spans="1:17" outlineLevel="1" x14ac:dyDescent="0.2">
      <c r="A1067" s="22">
        <v>42264</v>
      </c>
      <c r="B1067" s="24">
        <v>54.3</v>
      </c>
      <c r="C1067" s="24">
        <v>52.15</v>
      </c>
      <c r="D1067" s="24">
        <v>50.45</v>
      </c>
      <c r="E1067" s="24">
        <v>52.05</v>
      </c>
      <c r="F1067" s="24">
        <v>48.2</v>
      </c>
      <c r="G1067" s="24"/>
      <c r="H1067" s="24"/>
      <c r="I1067" s="78"/>
      <c r="J1067" s="24">
        <v>45.3</v>
      </c>
      <c r="K1067" s="24"/>
      <c r="L1067" s="24"/>
      <c r="M1067" s="24"/>
      <c r="N1067" s="79">
        <f>VLOOKUP(A1067,Platts!B:C,2,TRUE)</f>
        <v>57.6</v>
      </c>
      <c r="O1067" s="76">
        <f t="shared" si="16"/>
        <v>0.87586805555555558</v>
      </c>
      <c r="P1067" s="9"/>
      <c r="Q1067" s="35"/>
    </row>
    <row r="1068" spans="1:17" outlineLevel="1" x14ac:dyDescent="0.2">
      <c r="A1068" s="22">
        <v>42265</v>
      </c>
      <c r="B1068" s="24">
        <v>54.4</v>
      </c>
      <c r="C1068" s="24">
        <v>52.1</v>
      </c>
      <c r="D1068" s="24">
        <v>50.5</v>
      </c>
      <c r="E1068" s="24">
        <v>52.2</v>
      </c>
      <c r="F1068" s="24">
        <v>48.3</v>
      </c>
      <c r="G1068" s="24"/>
      <c r="H1068" s="24"/>
      <c r="I1068" s="78"/>
      <c r="J1068" s="24">
        <v>48.3</v>
      </c>
      <c r="K1068" s="24"/>
      <c r="L1068" s="24"/>
      <c r="M1068" s="24"/>
      <c r="N1068" s="79">
        <f>VLOOKUP(A1068,Platts!B:C,2,TRUE)</f>
        <v>57.7</v>
      </c>
      <c r="O1068" s="76">
        <f t="shared" si="16"/>
        <v>0.87521663778162906</v>
      </c>
      <c r="P1068" s="9"/>
      <c r="Q1068" s="35"/>
    </row>
    <row r="1069" spans="1:17" outlineLevel="1" x14ac:dyDescent="0.2">
      <c r="A1069" s="22">
        <v>42268</v>
      </c>
      <c r="B1069" s="24">
        <v>55</v>
      </c>
      <c r="C1069" s="24">
        <v>52.7</v>
      </c>
      <c r="D1069" s="24">
        <v>50.85</v>
      </c>
      <c r="E1069" s="24">
        <v>52.85</v>
      </c>
      <c r="F1069" s="24">
        <v>48.95</v>
      </c>
      <c r="G1069" s="24"/>
      <c r="H1069" s="24"/>
      <c r="I1069" s="78"/>
      <c r="J1069" s="24">
        <v>46.05</v>
      </c>
      <c r="K1069" s="24"/>
      <c r="L1069" s="24"/>
      <c r="M1069" s="24"/>
      <c r="N1069" s="79">
        <f>VLOOKUP(A1069,Platts!B:C,2,TRUE)</f>
        <v>57.7</v>
      </c>
      <c r="O1069" s="76">
        <f t="shared" si="16"/>
        <v>0.88128249566724437</v>
      </c>
      <c r="P1069" s="9"/>
      <c r="Q1069" s="35"/>
    </row>
    <row r="1070" spans="1:17" outlineLevel="1" x14ac:dyDescent="0.2">
      <c r="A1070" s="22">
        <v>42269</v>
      </c>
      <c r="B1070" s="24">
        <v>54.15</v>
      </c>
      <c r="C1070" s="24">
        <v>51.85</v>
      </c>
      <c r="D1070" s="24">
        <v>50.25</v>
      </c>
      <c r="E1070" s="24">
        <v>52.05</v>
      </c>
      <c r="F1070" s="24">
        <v>47.85</v>
      </c>
      <c r="G1070" s="24"/>
      <c r="H1070" s="24"/>
      <c r="I1070" s="78"/>
      <c r="J1070" s="24">
        <v>44.95</v>
      </c>
      <c r="K1070" s="24"/>
      <c r="L1070" s="24"/>
      <c r="M1070" s="24"/>
      <c r="N1070" s="79">
        <f>VLOOKUP(A1070,Platts!B:C,2,TRUE)</f>
        <v>57.65</v>
      </c>
      <c r="O1070" s="76">
        <f t="shared" si="16"/>
        <v>0.87163920208152645</v>
      </c>
      <c r="P1070" s="9"/>
      <c r="Q1070" s="35"/>
    </row>
    <row r="1071" spans="1:17" outlineLevel="1" x14ac:dyDescent="0.2">
      <c r="A1071" s="22">
        <v>42270</v>
      </c>
      <c r="B1071" s="24">
        <v>54.7</v>
      </c>
      <c r="C1071" s="24">
        <v>52.4</v>
      </c>
      <c r="D1071" s="24">
        <v>50.7</v>
      </c>
      <c r="E1071" s="24">
        <v>52.6</v>
      </c>
      <c r="F1071" s="24">
        <v>47.85</v>
      </c>
      <c r="G1071" s="24"/>
      <c r="H1071" s="24"/>
      <c r="I1071" s="78"/>
      <c r="J1071" s="24">
        <v>44.8</v>
      </c>
      <c r="K1071" s="24"/>
      <c r="L1071" s="24"/>
      <c r="M1071" s="24"/>
      <c r="N1071" s="79">
        <f>VLOOKUP(A1071,Platts!B:C,2,TRUE)</f>
        <v>57.05</v>
      </c>
      <c r="O1071" s="76">
        <f t="shared" si="16"/>
        <v>0.88869412795793168</v>
      </c>
      <c r="P1071" s="9"/>
      <c r="Q1071" s="35"/>
    </row>
    <row r="1072" spans="1:17" outlineLevel="1" x14ac:dyDescent="0.2">
      <c r="A1072" s="22">
        <v>42272</v>
      </c>
      <c r="B1072" s="24">
        <v>54.65</v>
      </c>
      <c r="C1072" s="24">
        <v>51.9</v>
      </c>
      <c r="D1072" s="24">
        <v>50.2</v>
      </c>
      <c r="E1072" s="24">
        <v>52.25</v>
      </c>
      <c r="F1072" s="24">
        <v>47.35</v>
      </c>
      <c r="G1072" s="24"/>
      <c r="H1072" s="24"/>
      <c r="I1072" s="78"/>
      <c r="J1072" s="24">
        <v>44.3</v>
      </c>
      <c r="K1072" s="24"/>
      <c r="L1072" s="24"/>
      <c r="M1072" s="24"/>
      <c r="N1072" s="79">
        <f>VLOOKUP(A1072,Platts!B:C,2,TRUE)</f>
        <v>56.85</v>
      </c>
      <c r="O1072" s="76">
        <f t="shared" si="16"/>
        <v>0.88302550571679861</v>
      </c>
      <c r="P1072" s="9"/>
      <c r="Q1072" s="35"/>
    </row>
    <row r="1073" spans="1:17" outlineLevel="1" x14ac:dyDescent="0.2">
      <c r="A1073" s="22">
        <v>42275</v>
      </c>
      <c r="B1073" s="24">
        <v>53.15</v>
      </c>
      <c r="C1073" s="24">
        <v>50.25</v>
      </c>
      <c r="D1073" s="24">
        <v>48.5</v>
      </c>
      <c r="E1073" s="24">
        <v>50.55</v>
      </c>
      <c r="F1073" s="24">
        <v>45.7</v>
      </c>
      <c r="G1073" s="24"/>
      <c r="H1073" s="24"/>
      <c r="I1073" s="78"/>
      <c r="J1073" s="24">
        <v>43.35</v>
      </c>
      <c r="K1073" s="24"/>
      <c r="L1073" s="24"/>
      <c r="M1073" s="24"/>
      <c r="N1073" s="79">
        <f>VLOOKUP(A1073,Platts!B:C,2,TRUE)</f>
        <v>55.85</v>
      </c>
      <c r="O1073" s="76">
        <f t="shared" si="16"/>
        <v>0.86839749328558635</v>
      </c>
      <c r="P1073" s="9"/>
      <c r="Q1073" s="35"/>
    </row>
    <row r="1074" spans="1:17" outlineLevel="1" x14ac:dyDescent="0.2">
      <c r="A1074" s="22">
        <v>42276</v>
      </c>
      <c r="B1074" s="24">
        <v>52.65</v>
      </c>
      <c r="C1074" s="24">
        <v>49.75</v>
      </c>
      <c r="D1074" s="24">
        <v>47.95</v>
      </c>
      <c r="E1074" s="24">
        <v>49.95</v>
      </c>
      <c r="F1074" s="24">
        <v>45.2</v>
      </c>
      <c r="G1074" s="24"/>
      <c r="H1074" s="24"/>
      <c r="I1074" s="78"/>
      <c r="J1074" s="24">
        <v>42.9</v>
      </c>
      <c r="K1074" s="24"/>
      <c r="L1074" s="24"/>
      <c r="M1074" s="24"/>
      <c r="N1074" s="79">
        <f>VLOOKUP(A1074,Platts!B:C,2,TRUE)</f>
        <v>55.85</v>
      </c>
      <c r="O1074" s="76">
        <f t="shared" si="16"/>
        <v>0.85854968666069831</v>
      </c>
      <c r="P1074" s="9"/>
      <c r="Q1074" s="35"/>
    </row>
    <row r="1075" spans="1:17" outlineLevel="1" x14ac:dyDescent="0.2">
      <c r="A1075" s="22">
        <v>42277</v>
      </c>
      <c r="B1075" s="24">
        <v>52.8</v>
      </c>
      <c r="C1075" s="24">
        <v>49.7</v>
      </c>
      <c r="D1075" s="24">
        <v>47.65</v>
      </c>
      <c r="E1075" s="24">
        <v>50.05</v>
      </c>
      <c r="F1075" s="24">
        <v>45.3</v>
      </c>
      <c r="G1075" s="24"/>
      <c r="H1075" s="24"/>
      <c r="I1075" s="78"/>
      <c r="J1075" s="24">
        <v>43</v>
      </c>
      <c r="K1075" s="24"/>
      <c r="L1075" s="24"/>
      <c r="M1075" s="24"/>
      <c r="N1075" s="79">
        <f>VLOOKUP(A1075,Platts!B:C,2,TRUE)</f>
        <v>55.65</v>
      </c>
      <c r="O1075" s="76">
        <f t="shared" si="16"/>
        <v>0.85624438454627139</v>
      </c>
      <c r="P1075" s="9"/>
      <c r="Q1075" s="35"/>
    </row>
    <row r="1076" spans="1:17" outlineLevel="1" x14ac:dyDescent="0.2">
      <c r="A1076" s="22">
        <v>42278</v>
      </c>
      <c r="B1076" s="24">
        <v>50.05</v>
      </c>
      <c r="C1076" s="24">
        <v>48</v>
      </c>
      <c r="D1076" s="24">
        <v>46.6</v>
      </c>
      <c r="E1076" s="24">
        <v>45.55</v>
      </c>
      <c r="F1076" s="24">
        <v>42.95</v>
      </c>
      <c r="G1076" s="24"/>
      <c r="H1076" s="24"/>
      <c r="I1076" s="78"/>
      <c r="J1076" s="24">
        <v>43.1</v>
      </c>
      <c r="K1076" s="24"/>
      <c r="L1076" s="24"/>
      <c r="M1076" s="24"/>
      <c r="N1076" s="79">
        <f>VLOOKUP(A1076,Platts!B:C,2,TRUE)</f>
        <v>55.15</v>
      </c>
      <c r="O1076" s="76">
        <f t="shared" si="16"/>
        <v>0.84496826835902095</v>
      </c>
      <c r="P1076" s="9"/>
      <c r="Q1076" s="35"/>
    </row>
    <row r="1077" spans="1:17" outlineLevel="1" x14ac:dyDescent="0.2">
      <c r="A1077" s="22">
        <v>42279</v>
      </c>
      <c r="B1077" s="24">
        <v>50.3</v>
      </c>
      <c r="C1077" s="24">
        <v>48.3</v>
      </c>
      <c r="D1077" s="24">
        <v>46.9</v>
      </c>
      <c r="E1077" s="24">
        <v>45.6</v>
      </c>
      <c r="F1077" s="24">
        <v>43</v>
      </c>
      <c r="G1077" s="24"/>
      <c r="H1077" s="24"/>
      <c r="I1077" s="78"/>
      <c r="J1077" s="24">
        <v>43.15</v>
      </c>
      <c r="K1077" s="24"/>
      <c r="L1077" s="24"/>
      <c r="M1077" s="24"/>
      <c r="N1077" s="79">
        <f>VLOOKUP(A1077,Platts!B:C,2,TRUE)</f>
        <v>54.65</v>
      </c>
      <c r="O1077" s="76">
        <f t="shared" si="16"/>
        <v>0.85818847209515092</v>
      </c>
      <c r="P1077" s="9"/>
      <c r="Q1077" s="35"/>
    </row>
    <row r="1078" spans="1:17" outlineLevel="1" x14ac:dyDescent="0.2">
      <c r="A1078" s="22">
        <v>42282</v>
      </c>
      <c r="B1078" s="24">
        <v>50.75</v>
      </c>
      <c r="C1078" s="24">
        <v>48.7</v>
      </c>
      <c r="D1078" s="24">
        <v>47.3</v>
      </c>
      <c r="E1078" s="24">
        <v>45.95</v>
      </c>
      <c r="F1078" s="24">
        <v>43.25</v>
      </c>
      <c r="G1078" s="24"/>
      <c r="H1078" s="24"/>
      <c r="I1078" s="78"/>
      <c r="J1078" s="24">
        <v>43.3</v>
      </c>
      <c r="K1078" s="24"/>
      <c r="L1078" s="24"/>
      <c r="M1078" s="24"/>
      <c r="N1078" s="79">
        <f>VLOOKUP(A1078,Platts!B:C,2,TRUE)</f>
        <v>54.9</v>
      </c>
      <c r="O1078" s="76">
        <f t="shared" si="16"/>
        <v>0.86156648451730411</v>
      </c>
      <c r="P1078" s="9"/>
      <c r="Q1078" s="35"/>
    </row>
    <row r="1079" spans="1:17" outlineLevel="1" x14ac:dyDescent="0.2">
      <c r="A1079" s="22">
        <v>42283</v>
      </c>
      <c r="B1079" s="24">
        <v>51.4</v>
      </c>
      <c r="C1079" s="24">
        <v>49.55</v>
      </c>
      <c r="D1079" s="24">
        <v>48.05</v>
      </c>
      <c r="E1079" s="24">
        <v>46.6</v>
      </c>
      <c r="F1079" s="24">
        <v>43.9</v>
      </c>
      <c r="G1079" s="24"/>
      <c r="H1079" s="24"/>
      <c r="I1079" s="78"/>
      <c r="J1079" s="24">
        <v>43.95</v>
      </c>
      <c r="K1079" s="24"/>
      <c r="L1079" s="24"/>
      <c r="M1079" s="24"/>
      <c r="N1079" s="79">
        <f>VLOOKUP(A1079,Platts!B:C,2,TRUE)</f>
        <v>54.9</v>
      </c>
      <c r="O1079" s="76">
        <f t="shared" si="16"/>
        <v>0.87522768670309647</v>
      </c>
      <c r="P1079" s="9"/>
      <c r="Q1079" s="35"/>
    </row>
    <row r="1080" spans="1:17" outlineLevel="1" x14ac:dyDescent="0.2">
      <c r="A1080" s="22">
        <v>42284</v>
      </c>
      <c r="B1080" s="24">
        <v>51.15</v>
      </c>
      <c r="C1080" s="24">
        <v>49.3</v>
      </c>
      <c r="D1080" s="24">
        <v>47.8</v>
      </c>
      <c r="E1080" s="24">
        <v>46.35</v>
      </c>
      <c r="F1080" s="24">
        <v>43.8</v>
      </c>
      <c r="G1080" s="24"/>
      <c r="H1080" s="24"/>
      <c r="I1080" s="78"/>
      <c r="J1080" s="24">
        <v>43.85</v>
      </c>
      <c r="K1080" s="24"/>
      <c r="L1080" s="24"/>
      <c r="M1080" s="24"/>
      <c r="N1080" s="79">
        <f>VLOOKUP(A1080,Platts!B:C,2,TRUE)</f>
        <v>54.8</v>
      </c>
      <c r="O1080" s="76">
        <f t="shared" si="16"/>
        <v>0.87226277372262773</v>
      </c>
      <c r="P1080" s="9"/>
      <c r="Q1080" s="35"/>
    </row>
    <row r="1081" spans="1:17" outlineLevel="1" x14ac:dyDescent="0.2">
      <c r="A1081" s="22">
        <v>42285</v>
      </c>
      <c r="B1081" s="24">
        <v>51.3</v>
      </c>
      <c r="C1081" s="24">
        <v>49.45</v>
      </c>
      <c r="D1081" s="24">
        <v>48.05</v>
      </c>
      <c r="E1081" s="24">
        <v>46.6</v>
      </c>
      <c r="F1081" s="24">
        <v>44.05</v>
      </c>
      <c r="G1081" s="24"/>
      <c r="H1081" s="24"/>
      <c r="I1081" s="78"/>
      <c r="J1081" s="24">
        <v>43.85</v>
      </c>
      <c r="K1081" s="24"/>
      <c r="L1081" s="24"/>
      <c r="M1081" s="24"/>
      <c r="N1081" s="79">
        <f>VLOOKUP(A1081,Platts!B:C,2,TRUE)</f>
        <v>55.95</v>
      </c>
      <c r="O1081" s="76">
        <f t="shared" si="16"/>
        <v>0.85880250223413757</v>
      </c>
      <c r="P1081" s="9"/>
      <c r="Q1081" s="35"/>
    </row>
    <row r="1082" spans="1:17" outlineLevel="1" x14ac:dyDescent="0.2">
      <c r="A1082" s="22">
        <v>42286</v>
      </c>
      <c r="B1082" s="24">
        <v>52.7</v>
      </c>
      <c r="C1082" s="24">
        <v>50.8</v>
      </c>
      <c r="D1082" s="24">
        <v>49.4</v>
      </c>
      <c r="E1082" s="24">
        <v>47.8</v>
      </c>
      <c r="F1082" s="24">
        <v>45.2</v>
      </c>
      <c r="G1082" s="24"/>
      <c r="H1082" s="24"/>
      <c r="I1082" s="78"/>
      <c r="J1082" s="24">
        <v>44.85</v>
      </c>
      <c r="K1082" s="24"/>
      <c r="L1082" s="24"/>
      <c r="M1082" s="24"/>
      <c r="N1082" s="79">
        <f>VLOOKUP(A1082,Platts!B:C,2,TRUE)</f>
        <v>56.4</v>
      </c>
      <c r="O1082" s="76">
        <f t="shared" si="16"/>
        <v>0.87588652482269502</v>
      </c>
      <c r="P1082" s="9"/>
      <c r="Q1082" s="35"/>
    </row>
    <row r="1083" spans="1:17" outlineLevel="1" x14ac:dyDescent="0.2">
      <c r="A1083" s="22">
        <v>42289</v>
      </c>
      <c r="B1083" s="24">
        <v>52</v>
      </c>
      <c r="C1083" s="24">
        <v>49.65</v>
      </c>
      <c r="D1083" s="24">
        <v>48.25</v>
      </c>
      <c r="E1083" s="24">
        <v>46.9</v>
      </c>
      <c r="F1083" s="24">
        <v>43.9</v>
      </c>
      <c r="G1083" s="24"/>
      <c r="H1083" s="24"/>
      <c r="I1083" s="78"/>
      <c r="J1083" s="24">
        <v>43.55</v>
      </c>
      <c r="K1083" s="24"/>
      <c r="L1083" s="24"/>
      <c r="M1083" s="24"/>
      <c r="N1083" s="79">
        <f>VLOOKUP(A1083,Platts!B:C,2,TRUE)</f>
        <v>55.9</v>
      </c>
      <c r="O1083" s="76">
        <f t="shared" si="16"/>
        <v>0.86314847942754924</v>
      </c>
      <c r="P1083" s="9"/>
      <c r="Q1083" s="35"/>
    </row>
    <row r="1084" spans="1:17" outlineLevel="1" x14ac:dyDescent="0.2">
      <c r="A1084" s="22">
        <v>42290</v>
      </c>
      <c r="B1084" s="24">
        <v>51.35</v>
      </c>
      <c r="C1084" s="24">
        <v>49.25</v>
      </c>
      <c r="D1084" s="24">
        <v>47.5</v>
      </c>
      <c r="E1084" s="24">
        <v>46.4</v>
      </c>
      <c r="F1084" s="24">
        <v>43.55</v>
      </c>
      <c r="G1084" s="24"/>
      <c r="H1084" s="24"/>
      <c r="I1084" s="78"/>
      <c r="J1084" s="24">
        <v>43.55</v>
      </c>
      <c r="K1084" s="24"/>
      <c r="L1084" s="24"/>
      <c r="M1084" s="24"/>
      <c r="N1084" s="79">
        <f>VLOOKUP(A1084,Platts!B:C,2,TRUE)</f>
        <v>54.9</v>
      </c>
      <c r="O1084" s="76">
        <f t="shared" si="16"/>
        <v>0.86520947176684881</v>
      </c>
      <c r="P1084" s="9"/>
      <c r="Q1084" s="35"/>
    </row>
    <row r="1085" spans="1:17" outlineLevel="1" x14ac:dyDescent="0.2">
      <c r="A1085" s="22">
        <v>42291</v>
      </c>
      <c r="B1085" s="24">
        <v>51.1</v>
      </c>
      <c r="C1085" s="24">
        <v>48.95</v>
      </c>
      <c r="D1085" s="24">
        <v>47.3</v>
      </c>
      <c r="E1085" s="24">
        <v>46.1</v>
      </c>
      <c r="F1085" s="24">
        <v>43.45</v>
      </c>
      <c r="G1085" s="24"/>
      <c r="H1085" s="24"/>
      <c r="I1085" s="78"/>
      <c r="J1085" s="24">
        <v>43.45</v>
      </c>
      <c r="K1085" s="24"/>
      <c r="L1085" s="24"/>
      <c r="M1085" s="24"/>
      <c r="N1085" s="79">
        <f>VLOOKUP(A1085,Platts!B:C,2,TRUE)</f>
        <v>54.3</v>
      </c>
      <c r="O1085" s="76">
        <f t="shared" si="16"/>
        <v>0.87108655616942909</v>
      </c>
      <c r="P1085" s="9"/>
      <c r="Q1085" s="35"/>
    </row>
    <row r="1086" spans="1:17" outlineLevel="1" x14ac:dyDescent="0.2">
      <c r="A1086" s="22">
        <v>42292</v>
      </c>
      <c r="B1086" s="24">
        <v>51.2</v>
      </c>
      <c r="C1086" s="24">
        <v>48.95</v>
      </c>
      <c r="D1086" s="24">
        <v>47.45</v>
      </c>
      <c r="E1086" s="24">
        <v>46.35</v>
      </c>
      <c r="F1086" s="24">
        <v>43.6</v>
      </c>
      <c r="G1086" s="24"/>
      <c r="H1086" s="24"/>
      <c r="I1086" s="78"/>
      <c r="J1086" s="24">
        <v>43.5</v>
      </c>
      <c r="K1086" s="24"/>
      <c r="L1086" s="24"/>
      <c r="M1086" s="24"/>
      <c r="N1086" s="79">
        <f>VLOOKUP(A1086,Platts!B:C,2,TRUE)</f>
        <v>53.55</v>
      </c>
      <c r="O1086" s="76">
        <f t="shared" si="16"/>
        <v>0.88608776844070969</v>
      </c>
      <c r="P1086" s="9"/>
      <c r="Q1086" s="35"/>
    </row>
    <row r="1087" spans="1:17" outlineLevel="1" x14ac:dyDescent="0.2">
      <c r="A1087" s="22">
        <v>42293</v>
      </c>
      <c r="B1087" s="24">
        <v>49.6</v>
      </c>
      <c r="C1087" s="24">
        <v>47.55</v>
      </c>
      <c r="D1087" s="24">
        <v>46.05</v>
      </c>
      <c r="E1087" s="24">
        <v>44.95</v>
      </c>
      <c r="F1087" s="24">
        <v>42.6</v>
      </c>
      <c r="G1087" s="24"/>
      <c r="H1087" s="24"/>
      <c r="I1087" s="78"/>
      <c r="J1087" s="24">
        <v>42.7</v>
      </c>
      <c r="K1087" s="24"/>
      <c r="L1087" s="24"/>
      <c r="M1087" s="24"/>
      <c r="N1087" s="79">
        <f>VLOOKUP(A1087,Platts!B:C,2,TRUE)</f>
        <v>53.8</v>
      </c>
      <c r="O1087" s="76">
        <f t="shared" si="16"/>
        <v>0.85594795539033453</v>
      </c>
      <c r="P1087" s="9"/>
      <c r="Q1087" s="35"/>
    </row>
    <row r="1088" spans="1:17" outlineLevel="1" x14ac:dyDescent="0.2">
      <c r="A1088" s="22">
        <v>42296</v>
      </c>
      <c r="B1088" s="24">
        <v>50.05</v>
      </c>
      <c r="C1088" s="24">
        <v>48.05</v>
      </c>
      <c r="D1088" s="24">
        <v>46.45</v>
      </c>
      <c r="E1088" s="24">
        <v>45.35</v>
      </c>
      <c r="F1088" s="24">
        <v>43.1</v>
      </c>
      <c r="G1088" s="24"/>
      <c r="H1088" s="24"/>
      <c r="I1088" s="78"/>
      <c r="J1088" s="24">
        <v>43.05</v>
      </c>
      <c r="K1088" s="24"/>
      <c r="L1088" s="24"/>
      <c r="M1088" s="24"/>
      <c r="N1088" s="79">
        <f>VLOOKUP(A1088,Platts!B:C,2,TRUE)</f>
        <v>53.1</v>
      </c>
      <c r="O1088" s="76">
        <f t="shared" si="16"/>
        <v>0.87476459510357818</v>
      </c>
      <c r="P1088" s="9"/>
      <c r="Q1088" s="35"/>
    </row>
    <row r="1089" spans="1:17" outlineLevel="1" x14ac:dyDescent="0.2">
      <c r="A1089" s="22">
        <v>42297</v>
      </c>
      <c r="B1089" s="24">
        <v>50.3</v>
      </c>
      <c r="C1089" s="24">
        <v>48.3</v>
      </c>
      <c r="D1089" s="24">
        <v>46.7</v>
      </c>
      <c r="E1089" s="24">
        <v>45.45</v>
      </c>
      <c r="F1089" s="24">
        <v>43.15</v>
      </c>
      <c r="G1089" s="24"/>
      <c r="H1089" s="24"/>
      <c r="I1089" s="78"/>
      <c r="J1089" s="24">
        <v>43.05</v>
      </c>
      <c r="K1089" s="24"/>
      <c r="L1089" s="24"/>
      <c r="M1089" s="24"/>
      <c r="N1089" s="79">
        <f>VLOOKUP(A1089,Platts!B:C,2,TRUE)</f>
        <v>52.8</v>
      </c>
      <c r="O1089" s="76">
        <f t="shared" si="16"/>
        <v>0.88446969696969702</v>
      </c>
      <c r="P1089" s="9"/>
      <c r="Q1089" s="35"/>
    </row>
    <row r="1090" spans="1:17" outlineLevel="1" x14ac:dyDescent="0.2">
      <c r="A1090" s="22">
        <v>42298</v>
      </c>
      <c r="B1090" s="24">
        <v>49.4</v>
      </c>
      <c r="C1090" s="24">
        <v>47.3</v>
      </c>
      <c r="D1090" s="24">
        <v>45.8</v>
      </c>
      <c r="E1090" s="24">
        <v>44.85</v>
      </c>
      <c r="F1090" s="24">
        <v>42.75</v>
      </c>
      <c r="G1090" s="24"/>
      <c r="H1090" s="24"/>
      <c r="I1090" s="78"/>
      <c r="J1090" s="24">
        <v>42.7</v>
      </c>
      <c r="K1090" s="24"/>
      <c r="L1090" s="24"/>
      <c r="M1090" s="24"/>
      <c r="N1090" s="79">
        <f>VLOOKUP(A1090,Platts!B:C,2,TRUE)</f>
        <v>52.3</v>
      </c>
      <c r="O1090" s="76">
        <f t="shared" ref="O1090:O1153" si="17">+D1090/N1090</f>
        <v>0.875717017208413</v>
      </c>
      <c r="P1090" s="9"/>
      <c r="Q1090" s="35"/>
    </row>
    <row r="1091" spans="1:17" outlineLevel="1" x14ac:dyDescent="0.2">
      <c r="A1091" s="22">
        <v>42299</v>
      </c>
      <c r="B1091" s="24">
        <v>48.9</v>
      </c>
      <c r="C1091" s="24">
        <v>46.9</v>
      </c>
      <c r="D1091" s="24">
        <v>45.4</v>
      </c>
      <c r="E1091" s="24">
        <v>44.8</v>
      </c>
      <c r="F1091" s="24">
        <v>42.8</v>
      </c>
      <c r="G1091" s="24"/>
      <c r="H1091" s="24"/>
      <c r="I1091" s="78"/>
      <c r="J1091" s="24">
        <v>42.75</v>
      </c>
      <c r="K1091" s="24"/>
      <c r="L1091" s="24"/>
      <c r="M1091" s="24"/>
      <c r="N1091" s="79">
        <f>VLOOKUP(A1091,Platts!B:C,2,TRUE)</f>
        <v>51.8</v>
      </c>
      <c r="O1091" s="76">
        <f t="shared" si="17"/>
        <v>0.87644787644787647</v>
      </c>
      <c r="P1091" s="9"/>
      <c r="Q1091" s="35"/>
    </row>
    <row r="1092" spans="1:17" outlineLevel="1" x14ac:dyDescent="0.2">
      <c r="A1092" s="22">
        <v>42300</v>
      </c>
      <c r="B1092" s="24">
        <v>49.85</v>
      </c>
      <c r="C1092" s="24">
        <v>47.85</v>
      </c>
      <c r="D1092" s="24">
        <v>46.5</v>
      </c>
      <c r="E1092" s="24">
        <v>45.25</v>
      </c>
      <c r="F1092" s="24">
        <v>43.15</v>
      </c>
      <c r="G1092" s="24"/>
      <c r="H1092" s="24"/>
      <c r="I1092" s="78"/>
      <c r="J1092" s="24">
        <v>43.3</v>
      </c>
      <c r="K1092" s="24"/>
      <c r="L1092" s="24"/>
      <c r="M1092" s="24"/>
      <c r="N1092" s="79">
        <f>VLOOKUP(A1092,Platts!B:C,2,TRUE)</f>
        <v>51.75</v>
      </c>
      <c r="O1092" s="76">
        <f t="shared" si="17"/>
        <v>0.89855072463768115</v>
      </c>
      <c r="P1092" s="9"/>
      <c r="Q1092" s="35"/>
    </row>
    <row r="1093" spans="1:17" outlineLevel="1" x14ac:dyDescent="0.2">
      <c r="A1093" s="22">
        <v>42303</v>
      </c>
      <c r="B1093" s="24">
        <v>48.95</v>
      </c>
      <c r="C1093" s="24">
        <v>46.95</v>
      </c>
      <c r="D1093" s="24">
        <v>45.8</v>
      </c>
      <c r="E1093" s="24">
        <v>44.95</v>
      </c>
      <c r="F1093" s="24">
        <v>42.95</v>
      </c>
      <c r="G1093" s="24"/>
      <c r="H1093" s="24"/>
      <c r="I1093" s="78"/>
      <c r="J1093" s="24">
        <v>42.95</v>
      </c>
      <c r="K1093" s="24"/>
      <c r="L1093" s="24"/>
      <c r="M1093" s="24"/>
      <c r="N1093" s="79">
        <f>VLOOKUP(A1093,Platts!B:C,2,TRUE)</f>
        <v>50.75</v>
      </c>
      <c r="O1093" s="76">
        <f t="shared" si="17"/>
        <v>0.90246305418719208</v>
      </c>
      <c r="P1093" s="9"/>
      <c r="Q1093" s="35"/>
    </row>
    <row r="1094" spans="1:17" outlineLevel="1" x14ac:dyDescent="0.2">
      <c r="A1094" s="22">
        <v>42304</v>
      </c>
      <c r="B1094" s="24">
        <v>49.15</v>
      </c>
      <c r="C1094" s="24">
        <v>47.15</v>
      </c>
      <c r="D1094" s="24">
        <v>46</v>
      </c>
      <c r="E1094" s="24">
        <v>44.75</v>
      </c>
      <c r="F1094" s="24">
        <v>42.75</v>
      </c>
      <c r="G1094" s="24"/>
      <c r="H1094" s="24"/>
      <c r="I1094" s="78"/>
      <c r="J1094" s="24">
        <v>42.75</v>
      </c>
      <c r="K1094" s="24"/>
      <c r="L1094" s="24"/>
      <c r="M1094" s="24"/>
      <c r="N1094" s="79">
        <f>VLOOKUP(A1094,Platts!B:C,2,TRUE)</f>
        <v>51</v>
      </c>
      <c r="O1094" s="76">
        <f t="shared" si="17"/>
        <v>0.90196078431372551</v>
      </c>
      <c r="P1094" s="9"/>
      <c r="Q1094" s="35"/>
    </row>
    <row r="1095" spans="1:17" outlineLevel="1" x14ac:dyDescent="0.2">
      <c r="A1095" s="22">
        <v>42305</v>
      </c>
      <c r="B1095" s="24">
        <v>47.95</v>
      </c>
      <c r="C1095" s="24">
        <v>45.95</v>
      </c>
      <c r="D1095" s="24">
        <v>44.8</v>
      </c>
      <c r="E1095" s="24">
        <v>43.8</v>
      </c>
      <c r="F1095" s="24">
        <v>41.75</v>
      </c>
      <c r="G1095" s="24"/>
      <c r="H1095" s="24"/>
      <c r="I1095" s="78"/>
      <c r="J1095" s="24">
        <v>41.65</v>
      </c>
      <c r="K1095" s="24"/>
      <c r="L1095" s="24"/>
      <c r="M1095" s="24"/>
      <c r="N1095" s="79">
        <f>VLOOKUP(A1095,Platts!B:C,2,TRUE)</f>
        <v>49.25</v>
      </c>
      <c r="O1095" s="76">
        <f t="shared" si="17"/>
        <v>0.90964467005076133</v>
      </c>
      <c r="P1095" s="9"/>
      <c r="Q1095" s="35"/>
    </row>
    <row r="1096" spans="1:17" outlineLevel="1" x14ac:dyDescent="0.2">
      <c r="A1096" s="22">
        <v>42306</v>
      </c>
      <c r="B1096" s="24">
        <v>47.7</v>
      </c>
      <c r="C1096" s="24">
        <v>45.7</v>
      </c>
      <c r="D1096" s="24">
        <v>44.8</v>
      </c>
      <c r="E1096" s="24">
        <v>43.75</v>
      </c>
      <c r="F1096" s="24">
        <v>41.65</v>
      </c>
      <c r="G1096" s="24"/>
      <c r="H1096" s="24"/>
      <c r="I1096" s="78"/>
      <c r="J1096" s="24">
        <v>41.6</v>
      </c>
      <c r="K1096" s="24"/>
      <c r="L1096" s="24"/>
      <c r="M1096" s="24"/>
      <c r="N1096" s="79">
        <f>VLOOKUP(A1096,Platts!B:C,2,TRUE)</f>
        <v>49.65</v>
      </c>
      <c r="O1096" s="76">
        <f t="shared" si="17"/>
        <v>0.90231621349446123</v>
      </c>
      <c r="P1096" s="9"/>
      <c r="Q1096" s="35"/>
    </row>
    <row r="1097" spans="1:17" outlineLevel="1" x14ac:dyDescent="0.2">
      <c r="A1097" s="22">
        <v>42307</v>
      </c>
      <c r="B1097" s="24">
        <v>48.65</v>
      </c>
      <c r="C1097" s="24">
        <v>46.55</v>
      </c>
      <c r="D1097" s="24">
        <v>45.55</v>
      </c>
      <c r="E1097" s="24">
        <v>44.4</v>
      </c>
      <c r="F1097" s="24">
        <v>42.35</v>
      </c>
      <c r="G1097" s="24"/>
      <c r="H1097" s="24"/>
      <c r="I1097" s="78"/>
      <c r="J1097" s="24">
        <v>42.3</v>
      </c>
      <c r="K1097" s="24"/>
      <c r="L1097" s="24"/>
      <c r="M1097" s="24"/>
      <c r="N1097" s="79">
        <f>VLOOKUP(A1097,Platts!B:C,2,TRUE)</f>
        <v>49.9</v>
      </c>
      <c r="O1097" s="76">
        <f t="shared" si="17"/>
        <v>0.91282565130260518</v>
      </c>
      <c r="P1097" s="9"/>
      <c r="Q1097" s="35"/>
    </row>
    <row r="1098" spans="1:17" outlineLevel="1" x14ac:dyDescent="0.2">
      <c r="A1098" s="22">
        <v>42310</v>
      </c>
      <c r="B1098" s="24">
        <v>45.9</v>
      </c>
      <c r="C1098" s="24">
        <v>45.05</v>
      </c>
      <c r="D1098" s="24">
        <v>44.1</v>
      </c>
      <c r="E1098" s="24">
        <v>43.95</v>
      </c>
      <c r="F1098" s="24">
        <v>41.95</v>
      </c>
      <c r="G1098" s="24"/>
      <c r="H1098" s="24"/>
      <c r="I1098" s="78"/>
      <c r="J1098" s="24">
        <v>41.95</v>
      </c>
      <c r="K1098" s="24"/>
      <c r="L1098" s="24"/>
      <c r="M1098" s="24"/>
      <c r="N1098" s="79">
        <f>VLOOKUP(A1098,Platts!B:C,2,TRUE)</f>
        <v>48.6</v>
      </c>
      <c r="O1098" s="76">
        <f t="shared" si="17"/>
        <v>0.90740740740740744</v>
      </c>
      <c r="P1098" s="9"/>
      <c r="Q1098" s="35"/>
    </row>
    <row r="1099" spans="1:17" outlineLevel="1" x14ac:dyDescent="0.2">
      <c r="A1099" s="22">
        <v>42311</v>
      </c>
      <c r="B1099" s="24">
        <v>44.8</v>
      </c>
      <c r="C1099" s="24">
        <v>43.85</v>
      </c>
      <c r="D1099" s="24">
        <v>42.9</v>
      </c>
      <c r="E1099" s="24">
        <v>42.85</v>
      </c>
      <c r="F1099" s="24">
        <v>40.950000000000003</v>
      </c>
      <c r="G1099" s="24"/>
      <c r="H1099" s="24"/>
      <c r="I1099" s="78"/>
      <c r="J1099" s="24">
        <v>40.85</v>
      </c>
      <c r="K1099" s="24"/>
      <c r="L1099" s="24"/>
      <c r="M1099" s="24"/>
      <c r="N1099" s="79">
        <f>VLOOKUP(A1099,Platts!B:C,2,TRUE)</f>
        <v>48.6</v>
      </c>
      <c r="O1099" s="76">
        <f t="shared" si="17"/>
        <v>0.88271604938271597</v>
      </c>
      <c r="P1099" s="9"/>
      <c r="Q1099" s="35"/>
    </row>
    <row r="1100" spans="1:17" outlineLevel="1" x14ac:dyDescent="0.2">
      <c r="A1100" s="22">
        <v>42312</v>
      </c>
      <c r="B1100" s="24">
        <v>45.7</v>
      </c>
      <c r="C1100" s="24">
        <v>44.7</v>
      </c>
      <c r="D1100" s="24">
        <v>43.7</v>
      </c>
      <c r="E1100" s="24">
        <v>43.7</v>
      </c>
      <c r="F1100" s="24">
        <v>41.95</v>
      </c>
      <c r="G1100" s="24"/>
      <c r="H1100" s="24"/>
      <c r="I1100" s="78"/>
      <c r="J1100" s="24">
        <v>41.85</v>
      </c>
      <c r="K1100" s="24"/>
      <c r="L1100" s="24"/>
      <c r="M1100" s="24"/>
      <c r="N1100" s="79">
        <f>VLOOKUP(A1100,Platts!B:C,2,TRUE)</f>
        <v>48.4</v>
      </c>
      <c r="O1100" s="76">
        <f t="shared" si="17"/>
        <v>0.90289256198347112</v>
      </c>
      <c r="P1100" s="9"/>
      <c r="Q1100" s="35"/>
    </row>
    <row r="1101" spans="1:17" outlineLevel="1" x14ac:dyDescent="0.2">
      <c r="A1101" s="22">
        <v>42313</v>
      </c>
      <c r="B1101" s="24">
        <v>44.9</v>
      </c>
      <c r="C1101" s="24">
        <v>43.95</v>
      </c>
      <c r="D1101" s="24">
        <v>43</v>
      </c>
      <c r="E1101" s="24">
        <v>43.2</v>
      </c>
      <c r="F1101" s="24">
        <v>41.5</v>
      </c>
      <c r="G1101" s="24"/>
      <c r="H1101" s="24"/>
      <c r="I1101" s="78"/>
      <c r="J1101" s="24">
        <v>41.2</v>
      </c>
      <c r="K1101" s="24"/>
      <c r="L1101" s="24"/>
      <c r="M1101" s="24"/>
      <c r="N1101" s="79">
        <f>VLOOKUP(A1101,Platts!B:C,2,TRUE)</f>
        <v>47.8</v>
      </c>
      <c r="O1101" s="76">
        <f t="shared" si="17"/>
        <v>0.89958158995815907</v>
      </c>
      <c r="P1101" s="9"/>
      <c r="Q1101" s="35"/>
    </row>
    <row r="1102" spans="1:17" outlineLevel="1" x14ac:dyDescent="0.2">
      <c r="A1102" s="22">
        <v>42314</v>
      </c>
      <c r="B1102" s="24">
        <v>45.3</v>
      </c>
      <c r="C1102" s="24">
        <v>44.35</v>
      </c>
      <c r="D1102" s="24">
        <v>43.4</v>
      </c>
      <c r="E1102" s="24">
        <v>43.6</v>
      </c>
      <c r="F1102" s="24">
        <v>41.75</v>
      </c>
      <c r="G1102" s="24"/>
      <c r="H1102" s="24"/>
      <c r="I1102" s="78"/>
      <c r="J1102" s="24">
        <v>41.45</v>
      </c>
      <c r="K1102" s="24"/>
      <c r="L1102" s="24"/>
      <c r="M1102" s="24"/>
      <c r="N1102" s="79">
        <f>VLOOKUP(A1102,Platts!B:C,2,TRUE)</f>
        <v>47.8</v>
      </c>
      <c r="O1102" s="76">
        <f t="shared" si="17"/>
        <v>0.90794979079497906</v>
      </c>
      <c r="P1102" s="9"/>
      <c r="Q1102" s="35"/>
    </row>
    <row r="1103" spans="1:17" outlineLevel="1" x14ac:dyDescent="0.2">
      <c r="A1103" s="22">
        <v>42317</v>
      </c>
      <c r="B1103" s="24">
        <v>46.05</v>
      </c>
      <c r="C1103" s="24">
        <v>45.15</v>
      </c>
      <c r="D1103" s="24">
        <v>44.2</v>
      </c>
      <c r="E1103" s="24">
        <v>44.1</v>
      </c>
      <c r="F1103" s="24">
        <v>42.1</v>
      </c>
      <c r="G1103" s="24"/>
      <c r="H1103" s="24"/>
      <c r="I1103" s="78"/>
      <c r="J1103" s="24">
        <v>41.95</v>
      </c>
      <c r="K1103" s="24"/>
      <c r="L1103" s="24"/>
      <c r="M1103" s="24"/>
      <c r="N1103" s="79">
        <f>VLOOKUP(A1103,Platts!B:C,2,TRUE)</f>
        <v>48.3</v>
      </c>
      <c r="O1103" s="76">
        <f t="shared" si="17"/>
        <v>0.91511387163561086</v>
      </c>
      <c r="P1103" s="9"/>
      <c r="Q1103" s="35"/>
    </row>
    <row r="1104" spans="1:17" outlineLevel="1" x14ac:dyDescent="0.2">
      <c r="A1104" s="22">
        <v>42319</v>
      </c>
      <c r="B1104" s="24">
        <v>45.7</v>
      </c>
      <c r="C1104" s="24">
        <v>44.8</v>
      </c>
      <c r="D1104" s="24">
        <v>43.85</v>
      </c>
      <c r="E1104" s="24">
        <v>43.75</v>
      </c>
      <c r="F1104" s="24">
        <v>41.75</v>
      </c>
      <c r="G1104" s="24"/>
      <c r="H1104" s="24"/>
      <c r="I1104" s="78"/>
      <c r="J1104" s="24">
        <v>41.55</v>
      </c>
      <c r="K1104" s="24"/>
      <c r="L1104" s="24"/>
      <c r="M1104" s="24"/>
      <c r="N1104" s="79">
        <f>VLOOKUP(A1104,Platts!B:C,2,TRUE)</f>
        <v>48.3</v>
      </c>
      <c r="O1104" s="76">
        <f t="shared" si="17"/>
        <v>0.90786749482401663</v>
      </c>
      <c r="P1104" s="9"/>
      <c r="Q1104" s="35"/>
    </row>
    <row r="1105" spans="1:17" outlineLevel="1" x14ac:dyDescent="0.2">
      <c r="A1105" s="22">
        <v>42320</v>
      </c>
      <c r="B1105" s="24">
        <v>45.95</v>
      </c>
      <c r="C1105" s="24">
        <v>44.9</v>
      </c>
      <c r="D1105" s="24">
        <v>43.95</v>
      </c>
      <c r="E1105" s="24">
        <v>43.8</v>
      </c>
      <c r="F1105" s="24">
        <v>41.75</v>
      </c>
      <c r="G1105" s="24"/>
      <c r="H1105" s="24"/>
      <c r="I1105" s="78"/>
      <c r="J1105" s="24">
        <v>41.55</v>
      </c>
      <c r="K1105" s="24"/>
      <c r="L1105" s="24"/>
      <c r="M1105" s="24"/>
      <c r="N1105" s="79">
        <f>VLOOKUP(A1105,Platts!B:C,2,TRUE)</f>
        <v>48.1</v>
      </c>
      <c r="O1105" s="76">
        <f t="shared" si="17"/>
        <v>0.9137214137214138</v>
      </c>
      <c r="P1105" s="9"/>
      <c r="Q1105" s="35"/>
    </row>
    <row r="1106" spans="1:17" outlineLevel="1" x14ac:dyDescent="0.2">
      <c r="A1106" s="22">
        <v>42321</v>
      </c>
      <c r="B1106" s="24">
        <v>46.1</v>
      </c>
      <c r="C1106" s="24">
        <v>44.95</v>
      </c>
      <c r="D1106" s="24">
        <v>44.05</v>
      </c>
      <c r="E1106" s="24">
        <v>43.85</v>
      </c>
      <c r="F1106" s="24">
        <v>41.8</v>
      </c>
      <c r="G1106" s="24"/>
      <c r="H1106" s="24"/>
      <c r="I1106" s="78"/>
      <c r="J1106" s="24">
        <v>41.4</v>
      </c>
      <c r="K1106" s="24"/>
      <c r="L1106" s="24"/>
      <c r="M1106" s="24"/>
      <c r="N1106" s="79">
        <f>VLOOKUP(A1106,Platts!B:C,2,TRUE)</f>
        <v>48</v>
      </c>
      <c r="O1106" s="76">
        <f t="shared" si="17"/>
        <v>0.91770833333333324</v>
      </c>
      <c r="P1106" s="9"/>
      <c r="Q1106" s="35"/>
    </row>
    <row r="1107" spans="1:17" outlineLevel="1" x14ac:dyDescent="0.2">
      <c r="A1107" s="22">
        <v>42324</v>
      </c>
      <c r="B1107" s="24">
        <v>45.75</v>
      </c>
      <c r="C1107" s="24">
        <v>44.65</v>
      </c>
      <c r="D1107" s="24">
        <v>44.65</v>
      </c>
      <c r="E1107" s="24">
        <v>43.55</v>
      </c>
      <c r="F1107" s="24">
        <v>41.55</v>
      </c>
      <c r="G1107" s="24"/>
      <c r="H1107" s="24"/>
      <c r="I1107" s="78"/>
      <c r="J1107" s="24">
        <v>41.15</v>
      </c>
      <c r="K1107" s="24"/>
      <c r="L1107" s="24"/>
      <c r="M1107" s="24"/>
      <c r="N1107" s="79">
        <f>VLOOKUP(A1107,Platts!B:C,2,TRUE)</f>
        <v>47.7</v>
      </c>
      <c r="O1107" s="76">
        <f t="shared" si="17"/>
        <v>0.93605870020964355</v>
      </c>
      <c r="P1107" s="9"/>
      <c r="Q1107" s="35"/>
    </row>
    <row r="1108" spans="1:17" outlineLevel="1" x14ac:dyDescent="0.2">
      <c r="A1108" s="22">
        <v>42325</v>
      </c>
      <c r="B1108" s="24">
        <v>44.85</v>
      </c>
      <c r="C1108" s="24">
        <v>43.75</v>
      </c>
      <c r="D1108" s="24">
        <v>42.85</v>
      </c>
      <c r="E1108" s="24">
        <v>42.7</v>
      </c>
      <c r="F1108" s="24">
        <v>40.9</v>
      </c>
      <c r="G1108" s="24"/>
      <c r="H1108" s="24"/>
      <c r="I1108" s="78"/>
      <c r="J1108" s="24">
        <v>40.450000000000003</v>
      </c>
      <c r="K1108" s="24"/>
      <c r="L1108" s="24"/>
      <c r="M1108" s="24"/>
      <c r="N1108" s="79">
        <f>VLOOKUP(A1108,Platts!B:C,2,TRUE)</f>
        <v>46.8</v>
      </c>
      <c r="O1108" s="76">
        <f t="shared" si="17"/>
        <v>0.91559829059829068</v>
      </c>
      <c r="P1108" s="9"/>
      <c r="Q1108" s="35"/>
    </row>
    <row r="1109" spans="1:17" outlineLevel="1" x14ac:dyDescent="0.2">
      <c r="A1109" s="22">
        <v>42326</v>
      </c>
      <c r="B1109" s="24">
        <v>44.85</v>
      </c>
      <c r="C1109" s="24">
        <v>43.75</v>
      </c>
      <c r="D1109" s="24">
        <v>42.85</v>
      </c>
      <c r="E1109" s="24">
        <v>42.7</v>
      </c>
      <c r="F1109" s="24">
        <v>40.9</v>
      </c>
      <c r="G1109" s="24"/>
      <c r="H1109" s="24"/>
      <c r="I1109" s="78"/>
      <c r="J1109" s="24">
        <v>40.450000000000003</v>
      </c>
      <c r="K1109" s="24"/>
      <c r="L1109" s="24"/>
      <c r="M1109" s="24"/>
      <c r="N1109" s="79">
        <f>VLOOKUP(A1109,Platts!B:C,2,TRUE)</f>
        <v>46.5</v>
      </c>
      <c r="O1109" s="76">
        <f t="shared" si="17"/>
        <v>0.92150537634408602</v>
      </c>
      <c r="P1109" s="9"/>
      <c r="Q1109" s="35"/>
    </row>
    <row r="1110" spans="1:17" outlineLevel="1" x14ac:dyDescent="0.2">
      <c r="A1110" s="22">
        <v>42327</v>
      </c>
      <c r="B1110" s="24">
        <v>43.45</v>
      </c>
      <c r="C1110" s="24">
        <v>42.35</v>
      </c>
      <c r="D1110" s="24">
        <v>41.35</v>
      </c>
      <c r="E1110" s="24">
        <v>41.35</v>
      </c>
      <c r="F1110" s="24">
        <v>39.65</v>
      </c>
      <c r="G1110" s="24"/>
      <c r="H1110" s="24"/>
      <c r="I1110" s="78"/>
      <c r="J1110" s="24">
        <v>39.299999999999997</v>
      </c>
      <c r="K1110" s="24"/>
      <c r="L1110" s="24"/>
      <c r="M1110" s="24"/>
      <c r="N1110" s="79">
        <f>VLOOKUP(A1110,Platts!B:C,2,TRUE)</f>
        <v>45.3</v>
      </c>
      <c r="O1110" s="76">
        <f t="shared" si="17"/>
        <v>0.91280353200883013</v>
      </c>
      <c r="P1110" s="9"/>
      <c r="Q1110" s="35"/>
    </row>
    <row r="1111" spans="1:17" outlineLevel="1" x14ac:dyDescent="0.2">
      <c r="A1111" s="22">
        <v>42328</v>
      </c>
      <c r="B1111" s="24">
        <v>43.55</v>
      </c>
      <c r="C1111" s="24">
        <v>42.45</v>
      </c>
      <c r="D1111" s="24">
        <v>41.55</v>
      </c>
      <c r="E1111" s="24">
        <v>41.5</v>
      </c>
      <c r="F1111" s="24">
        <v>39.799999999999997</v>
      </c>
      <c r="G1111" s="24"/>
      <c r="H1111" s="24"/>
      <c r="I1111" s="78"/>
      <c r="J1111" s="24">
        <v>39.450000000000003</v>
      </c>
      <c r="K1111" s="24"/>
      <c r="L1111" s="24"/>
      <c r="M1111" s="24"/>
      <c r="N1111" s="79">
        <f>VLOOKUP(A1111,Platts!B:C,2,TRUE)</f>
        <v>45.3</v>
      </c>
      <c r="O1111" s="76">
        <f t="shared" si="17"/>
        <v>0.91721854304635764</v>
      </c>
      <c r="P1111" s="9"/>
      <c r="Q1111" s="35"/>
    </row>
    <row r="1112" spans="1:17" outlineLevel="1" x14ac:dyDescent="0.2">
      <c r="A1112" s="22">
        <v>42331</v>
      </c>
      <c r="B1112" s="24">
        <v>43.3</v>
      </c>
      <c r="C1112" s="24">
        <v>41.95</v>
      </c>
      <c r="D1112" s="24">
        <v>41.05</v>
      </c>
      <c r="E1112" s="24">
        <v>41</v>
      </c>
      <c r="F1112" s="24">
        <v>39.200000000000003</v>
      </c>
      <c r="G1112" s="24"/>
      <c r="H1112" s="24"/>
      <c r="I1112" s="78"/>
      <c r="J1112" s="24">
        <v>38.85</v>
      </c>
      <c r="K1112" s="24"/>
      <c r="L1112" s="24"/>
      <c r="M1112" s="24"/>
      <c r="N1112" s="79">
        <f>VLOOKUP(A1112,Platts!B:C,2,TRUE)</f>
        <v>44.75</v>
      </c>
      <c r="O1112" s="76">
        <f t="shared" si="17"/>
        <v>0.91731843575418992</v>
      </c>
      <c r="P1112" s="9"/>
      <c r="Q1112" s="35"/>
    </row>
    <row r="1113" spans="1:17" outlineLevel="1" x14ac:dyDescent="0.2">
      <c r="A1113" s="22">
        <v>42332</v>
      </c>
      <c r="B1113" s="24">
        <v>43.3</v>
      </c>
      <c r="C1113" s="24">
        <v>42.05</v>
      </c>
      <c r="D1113" s="24">
        <v>41.05</v>
      </c>
      <c r="E1113" s="24">
        <v>41</v>
      </c>
      <c r="F1113" s="24">
        <v>39.1</v>
      </c>
      <c r="G1113" s="24"/>
      <c r="H1113" s="24"/>
      <c r="I1113" s="78"/>
      <c r="J1113" s="24">
        <v>38.75</v>
      </c>
      <c r="K1113" s="24"/>
      <c r="L1113" s="24"/>
      <c r="M1113" s="24"/>
      <c r="N1113" s="79">
        <f>VLOOKUP(A1113,Platts!B:C,2,TRUE)</f>
        <v>44</v>
      </c>
      <c r="O1113" s="76">
        <f t="shared" si="17"/>
        <v>0.93295454545454537</v>
      </c>
      <c r="P1113" s="9"/>
      <c r="Q1113" s="35"/>
    </row>
    <row r="1114" spans="1:17" outlineLevel="1" x14ac:dyDescent="0.2">
      <c r="A1114" s="22">
        <v>42333</v>
      </c>
      <c r="B1114" s="24">
        <v>42.8</v>
      </c>
      <c r="C1114" s="24">
        <v>41.6</v>
      </c>
      <c r="D1114" s="24">
        <v>40.6</v>
      </c>
      <c r="E1114" s="24">
        <v>40.65</v>
      </c>
      <c r="F1114" s="24">
        <v>38.75</v>
      </c>
      <c r="G1114" s="24"/>
      <c r="H1114" s="24"/>
      <c r="I1114" s="78"/>
      <c r="J1114" s="24">
        <v>38.35</v>
      </c>
      <c r="K1114" s="24"/>
      <c r="L1114" s="24"/>
      <c r="M1114" s="24"/>
      <c r="N1114" s="79">
        <f>VLOOKUP(A1114,Platts!B:C,2,TRUE)</f>
        <v>44.2</v>
      </c>
      <c r="O1114" s="76">
        <f t="shared" si="17"/>
        <v>0.91855203619909498</v>
      </c>
      <c r="P1114" s="9"/>
      <c r="Q1114" s="35"/>
    </row>
    <row r="1115" spans="1:17" outlineLevel="1" x14ac:dyDescent="0.2">
      <c r="A1115" s="22">
        <v>42334</v>
      </c>
      <c r="B1115" s="24">
        <v>43.3</v>
      </c>
      <c r="C1115" s="24">
        <v>42.2</v>
      </c>
      <c r="D1115" s="24">
        <v>41.3</v>
      </c>
      <c r="E1115" s="24">
        <v>41.25</v>
      </c>
      <c r="F1115" s="24">
        <v>39.35</v>
      </c>
      <c r="G1115" s="24"/>
      <c r="H1115" s="24"/>
      <c r="I1115" s="78"/>
      <c r="J1115" s="24">
        <v>38.9</v>
      </c>
      <c r="K1115" s="24"/>
      <c r="L1115" s="24"/>
      <c r="M1115" s="24"/>
      <c r="N1115" s="79">
        <f>VLOOKUP(A1115,Platts!B:C,2,TRUE)</f>
        <v>44.2</v>
      </c>
      <c r="O1115" s="76">
        <f t="shared" si="17"/>
        <v>0.93438914027149311</v>
      </c>
      <c r="P1115" s="9"/>
      <c r="Q1115" s="35"/>
    </row>
    <row r="1116" spans="1:17" outlineLevel="1" x14ac:dyDescent="0.2">
      <c r="A1116" s="22">
        <v>42335</v>
      </c>
      <c r="B1116" s="24">
        <v>42.55</v>
      </c>
      <c r="C1116" s="24">
        <v>41.3</v>
      </c>
      <c r="D1116" s="24">
        <v>40.450000000000003</v>
      </c>
      <c r="E1116" s="24">
        <v>40.35</v>
      </c>
      <c r="F1116" s="24">
        <v>38.35</v>
      </c>
      <c r="G1116" s="24"/>
      <c r="H1116" s="24"/>
      <c r="I1116" s="78"/>
      <c r="J1116" s="24">
        <v>37.950000000000003</v>
      </c>
      <c r="K1116" s="24"/>
      <c r="L1116" s="24"/>
      <c r="M1116" s="24"/>
      <c r="N1116" s="79">
        <f>VLOOKUP(A1116,Platts!B:C,2,TRUE)</f>
        <v>44.05</v>
      </c>
      <c r="O1116" s="76">
        <f t="shared" si="17"/>
        <v>0.91827468785471067</v>
      </c>
      <c r="P1116" s="9"/>
      <c r="Q1116" s="35"/>
    </row>
    <row r="1117" spans="1:17" outlineLevel="1" x14ac:dyDescent="0.2">
      <c r="A1117" s="22">
        <v>42338</v>
      </c>
      <c r="B1117" s="24">
        <v>41.45</v>
      </c>
      <c r="C1117" s="24">
        <v>39.85</v>
      </c>
      <c r="D1117" s="24">
        <v>38.950000000000003</v>
      </c>
      <c r="E1117" s="24">
        <v>38.85</v>
      </c>
      <c r="F1117" s="24">
        <v>36.85</v>
      </c>
      <c r="G1117" s="24"/>
      <c r="H1117" s="24"/>
      <c r="I1117" s="78"/>
      <c r="J1117" s="24">
        <v>36.450000000000003</v>
      </c>
      <c r="K1117" s="24"/>
      <c r="L1117" s="24"/>
      <c r="M1117" s="24"/>
      <c r="N1117" s="79">
        <f>VLOOKUP(A1117,Platts!B:C,2,TRUE)</f>
        <v>42.5</v>
      </c>
      <c r="O1117" s="76">
        <f t="shared" si="17"/>
        <v>0.91647058823529415</v>
      </c>
      <c r="P1117" s="9"/>
      <c r="Q1117" s="35"/>
    </row>
    <row r="1118" spans="1:17" outlineLevel="1" x14ac:dyDescent="0.2">
      <c r="A1118" s="22">
        <v>42339</v>
      </c>
      <c r="B1118" s="24">
        <v>39.049999999999997</v>
      </c>
      <c r="C1118" s="24">
        <v>38.15</v>
      </c>
      <c r="D1118" s="24">
        <v>37.299999999999997</v>
      </c>
      <c r="E1118" s="24">
        <v>38.15</v>
      </c>
      <c r="F1118" s="24">
        <v>36.200000000000003</v>
      </c>
      <c r="G1118" s="24"/>
      <c r="H1118" s="24"/>
      <c r="I1118" s="78"/>
      <c r="J1118" s="24">
        <v>36</v>
      </c>
      <c r="K1118" s="24"/>
      <c r="L1118" s="24"/>
      <c r="M1118" s="24"/>
      <c r="N1118" s="79">
        <f>VLOOKUP(A1118,Platts!B:C,2,TRUE)</f>
        <v>40.5</v>
      </c>
      <c r="O1118" s="76">
        <f t="shared" si="17"/>
        <v>0.92098765432098761</v>
      </c>
      <c r="P1118" s="9"/>
      <c r="Q1118" s="35"/>
    </row>
    <row r="1119" spans="1:17" outlineLevel="1" x14ac:dyDescent="0.2">
      <c r="A1119" s="22">
        <v>42340</v>
      </c>
      <c r="B1119" s="24">
        <v>38.15</v>
      </c>
      <c r="C1119" s="24">
        <v>37.299999999999997</v>
      </c>
      <c r="D1119" s="24">
        <v>36.6</v>
      </c>
      <c r="E1119" s="24">
        <v>37.35</v>
      </c>
      <c r="F1119" s="24">
        <v>35.75</v>
      </c>
      <c r="G1119" s="24"/>
      <c r="H1119" s="24"/>
      <c r="I1119" s="78"/>
      <c r="J1119" s="24">
        <v>35.75</v>
      </c>
      <c r="K1119" s="24"/>
      <c r="L1119" s="24"/>
      <c r="M1119" s="24"/>
      <c r="N1119" s="79">
        <f>VLOOKUP(A1119,Platts!B:C,2,TRUE)</f>
        <v>40.700000000000003</v>
      </c>
      <c r="O1119" s="76">
        <f t="shared" si="17"/>
        <v>0.89926289926289926</v>
      </c>
      <c r="P1119" s="9"/>
      <c r="Q1119" s="35"/>
    </row>
    <row r="1120" spans="1:17" outlineLevel="1" x14ac:dyDescent="0.2">
      <c r="A1120" s="22">
        <v>42341</v>
      </c>
      <c r="B1120" s="24">
        <v>37.15</v>
      </c>
      <c r="C1120" s="24">
        <v>36.450000000000003</v>
      </c>
      <c r="D1120" s="24">
        <v>35.85</v>
      </c>
      <c r="E1120" s="24">
        <v>36.450000000000003</v>
      </c>
      <c r="F1120" s="24">
        <v>35.25</v>
      </c>
      <c r="G1120" s="24"/>
      <c r="H1120" s="24"/>
      <c r="I1120" s="78"/>
      <c r="J1120" s="24">
        <v>35.1</v>
      </c>
      <c r="K1120" s="24"/>
      <c r="L1120" s="24"/>
      <c r="M1120" s="24"/>
      <c r="N1120" s="79">
        <f>VLOOKUP(A1120,Platts!B:C,2,TRUE)</f>
        <v>40.5</v>
      </c>
      <c r="O1120" s="76">
        <f t="shared" si="17"/>
        <v>0.88518518518518519</v>
      </c>
      <c r="P1120" s="9"/>
      <c r="Q1120" s="35"/>
    </row>
    <row r="1121" spans="1:17" outlineLevel="1" x14ac:dyDescent="0.2">
      <c r="A1121" s="22">
        <v>42342</v>
      </c>
      <c r="B1121" s="24">
        <v>37.299999999999997</v>
      </c>
      <c r="C1121" s="24">
        <v>36.6</v>
      </c>
      <c r="D1121" s="24">
        <v>36.049999999999997</v>
      </c>
      <c r="E1121" s="24">
        <v>36.65</v>
      </c>
      <c r="F1121" s="24">
        <v>35.700000000000003</v>
      </c>
      <c r="G1121" s="24"/>
      <c r="H1121" s="24"/>
      <c r="I1121" s="78"/>
      <c r="J1121" s="24">
        <v>35.549999999999997</v>
      </c>
      <c r="K1121" s="24"/>
      <c r="L1121" s="24"/>
      <c r="M1121" s="24"/>
      <c r="N1121" s="79">
        <f>VLOOKUP(A1121,Platts!B:C,2,TRUE)</f>
        <v>39.6</v>
      </c>
      <c r="O1121" s="76">
        <f t="shared" si="17"/>
        <v>0.91035353535353525</v>
      </c>
      <c r="P1121" s="9"/>
      <c r="Q1121" s="35"/>
    </row>
    <row r="1122" spans="1:17" outlineLevel="1" x14ac:dyDescent="0.2">
      <c r="A1122" s="22">
        <v>42345</v>
      </c>
      <c r="B1122" s="24">
        <v>37.6</v>
      </c>
      <c r="C1122" s="24">
        <v>37.1</v>
      </c>
      <c r="D1122" s="24">
        <v>36.549999999999997</v>
      </c>
      <c r="E1122" s="24">
        <v>36.9</v>
      </c>
      <c r="F1122" s="24">
        <v>36.15</v>
      </c>
      <c r="G1122" s="24"/>
      <c r="H1122" s="24"/>
      <c r="I1122" s="78"/>
      <c r="J1122" s="24">
        <v>36</v>
      </c>
      <c r="K1122" s="24"/>
      <c r="L1122" s="24"/>
      <c r="M1122" s="24"/>
      <c r="N1122" s="79">
        <f>VLOOKUP(A1122,Platts!B:C,2,TRUE)</f>
        <v>39.5</v>
      </c>
      <c r="O1122" s="76">
        <f t="shared" si="17"/>
        <v>0.92531645569620247</v>
      </c>
      <c r="P1122" s="9"/>
      <c r="Q1122" s="35"/>
    </row>
    <row r="1123" spans="1:17" outlineLevel="1" x14ac:dyDescent="0.2">
      <c r="A1123" s="22">
        <v>42346</v>
      </c>
      <c r="B1123" s="24">
        <v>37.450000000000003</v>
      </c>
      <c r="C1123" s="24">
        <v>36.799999999999997</v>
      </c>
      <c r="D1123" s="24">
        <v>36.25</v>
      </c>
      <c r="E1123" s="24">
        <v>36.799999999999997</v>
      </c>
      <c r="F1123" s="24">
        <v>35.75</v>
      </c>
      <c r="G1123" s="24"/>
      <c r="H1123" s="24"/>
      <c r="I1123" s="78"/>
      <c r="J1123" s="24">
        <v>35.549999999999997</v>
      </c>
      <c r="K1123" s="24"/>
      <c r="L1123" s="24"/>
      <c r="M1123" s="24"/>
      <c r="N1123" s="79">
        <f>VLOOKUP(A1123,Platts!B:C,2,TRUE)</f>
        <v>39.299999999999997</v>
      </c>
      <c r="O1123" s="76">
        <f t="shared" si="17"/>
        <v>0.92239185750636143</v>
      </c>
      <c r="P1123" s="9"/>
      <c r="Q1123" s="35"/>
    </row>
    <row r="1124" spans="1:17" outlineLevel="1" x14ac:dyDescent="0.2">
      <c r="A1124" s="22">
        <v>42347</v>
      </c>
      <c r="B1124" s="24">
        <v>37.35</v>
      </c>
      <c r="C1124" s="24">
        <v>36.75</v>
      </c>
      <c r="D1124" s="24">
        <v>36.200000000000003</v>
      </c>
      <c r="E1124" s="24">
        <v>36.75</v>
      </c>
      <c r="F1124" s="24">
        <v>35.9</v>
      </c>
      <c r="G1124" s="24"/>
      <c r="H1124" s="24"/>
      <c r="I1124" s="78"/>
      <c r="J1124" s="24">
        <v>35.75</v>
      </c>
      <c r="K1124" s="24"/>
      <c r="L1124" s="24"/>
      <c r="M1124" s="24"/>
      <c r="N1124" s="79">
        <f>VLOOKUP(A1124,Platts!B:C,2,TRUE)</f>
        <v>39.200000000000003</v>
      </c>
      <c r="O1124" s="76">
        <f t="shared" si="17"/>
        <v>0.92346938775510201</v>
      </c>
      <c r="P1124" s="9"/>
      <c r="Q1124" s="35"/>
    </row>
    <row r="1125" spans="1:17" outlineLevel="1" x14ac:dyDescent="0.2">
      <c r="A1125" s="22">
        <v>42348</v>
      </c>
      <c r="B1125" s="24">
        <v>36.799999999999997</v>
      </c>
      <c r="C1125" s="24">
        <v>36.200000000000003</v>
      </c>
      <c r="D1125" s="24">
        <v>35.799999999999997</v>
      </c>
      <c r="E1125" s="24">
        <v>36.25</v>
      </c>
      <c r="F1125" s="24">
        <v>35.549999999999997</v>
      </c>
      <c r="G1125" s="24"/>
      <c r="H1125" s="24"/>
      <c r="I1125" s="78"/>
      <c r="J1125" s="24">
        <v>35.35</v>
      </c>
      <c r="K1125" s="24"/>
      <c r="L1125" s="24"/>
      <c r="M1125" s="24"/>
      <c r="N1125" s="79">
        <f>VLOOKUP(A1125,Platts!B:C,2,TRUE)</f>
        <v>38.6</v>
      </c>
      <c r="O1125" s="76">
        <f t="shared" si="17"/>
        <v>0.92746113989637291</v>
      </c>
      <c r="P1125" s="9"/>
      <c r="Q1125" s="35"/>
    </row>
    <row r="1126" spans="1:17" outlineLevel="1" x14ac:dyDescent="0.2">
      <c r="A1126" s="22">
        <v>42349</v>
      </c>
      <c r="B1126" s="24">
        <v>37.049999999999997</v>
      </c>
      <c r="C1126" s="24">
        <v>36.450000000000003</v>
      </c>
      <c r="D1126" s="24">
        <v>36.200000000000003</v>
      </c>
      <c r="E1126" s="24">
        <v>36.549999999999997</v>
      </c>
      <c r="F1126" s="24">
        <v>35.700000000000003</v>
      </c>
      <c r="G1126" s="24"/>
      <c r="H1126" s="24"/>
      <c r="I1126" s="78"/>
      <c r="J1126" s="24">
        <v>35.549999999999997</v>
      </c>
      <c r="K1126" s="24"/>
      <c r="L1126" s="24"/>
      <c r="M1126" s="24"/>
      <c r="N1126" s="79">
        <f>VLOOKUP(A1126,Platts!B:C,2,TRUE)</f>
        <v>38.6</v>
      </c>
      <c r="O1126" s="76">
        <f t="shared" si="17"/>
        <v>0.93782383419689119</v>
      </c>
      <c r="P1126" s="9"/>
      <c r="Q1126" s="35"/>
    </row>
    <row r="1127" spans="1:17" outlineLevel="1" x14ac:dyDescent="0.2">
      <c r="A1127" s="22">
        <v>42352</v>
      </c>
      <c r="B1127" s="24">
        <v>37.549999999999997</v>
      </c>
      <c r="C1127" s="24">
        <v>36.799999999999997</v>
      </c>
      <c r="D1127" s="24">
        <v>36.6</v>
      </c>
      <c r="E1127" s="24">
        <v>37</v>
      </c>
      <c r="F1127" s="24">
        <v>36.15</v>
      </c>
      <c r="G1127" s="24"/>
      <c r="H1127" s="24"/>
      <c r="I1127" s="78"/>
      <c r="J1127" s="24">
        <v>35.950000000000003</v>
      </c>
      <c r="K1127" s="24"/>
      <c r="L1127" s="24"/>
      <c r="M1127" s="24"/>
      <c r="N1127" s="79">
        <f>VLOOKUP(A1127,Platts!B:C,2,TRUE)</f>
        <v>39.049999999999997</v>
      </c>
      <c r="O1127" s="76">
        <f t="shared" si="17"/>
        <v>0.93725992317541629</v>
      </c>
      <c r="P1127" s="9"/>
      <c r="Q1127" s="35"/>
    </row>
    <row r="1128" spans="1:17" outlineLevel="1" x14ac:dyDescent="0.2">
      <c r="A1128" s="22">
        <v>42353</v>
      </c>
      <c r="B1128" s="24">
        <v>37.450000000000003</v>
      </c>
      <c r="C1128" s="24">
        <v>36.75</v>
      </c>
      <c r="D1128" s="24">
        <v>36.549999999999997</v>
      </c>
      <c r="E1128" s="24">
        <v>36.9</v>
      </c>
      <c r="F1128" s="24">
        <v>35.950000000000003</v>
      </c>
      <c r="G1128" s="24"/>
      <c r="H1128" s="24"/>
      <c r="I1128" s="78"/>
      <c r="J1128" s="24">
        <v>35.65</v>
      </c>
      <c r="K1128" s="24"/>
      <c r="L1128" s="24"/>
      <c r="M1128" s="24"/>
      <c r="N1128" s="79">
        <f>VLOOKUP(A1128,Platts!B:C,2,TRUE)</f>
        <v>38.5</v>
      </c>
      <c r="O1128" s="76">
        <f t="shared" si="17"/>
        <v>0.94935064935064928</v>
      </c>
      <c r="P1128" s="9"/>
      <c r="Q1128" s="35"/>
    </row>
    <row r="1129" spans="1:17" outlineLevel="1" x14ac:dyDescent="0.2">
      <c r="A1129" s="22">
        <v>42354</v>
      </c>
      <c r="B1129" s="24">
        <v>38.049999999999997</v>
      </c>
      <c r="C1129" s="24">
        <v>37.1</v>
      </c>
      <c r="D1129" s="24">
        <v>36.6</v>
      </c>
      <c r="E1129" s="24">
        <v>37.25</v>
      </c>
      <c r="F1129" s="24">
        <v>36.1</v>
      </c>
      <c r="G1129" s="24"/>
      <c r="H1129" s="24"/>
      <c r="I1129" s="78"/>
      <c r="J1129" s="24">
        <v>35.799999999999997</v>
      </c>
      <c r="K1129" s="24"/>
      <c r="L1129" s="24"/>
      <c r="M1129" s="24"/>
      <c r="N1129" s="79">
        <f>VLOOKUP(A1129,Platts!B:C,2,TRUE)</f>
        <v>39.15</v>
      </c>
      <c r="O1129" s="76">
        <f t="shared" si="17"/>
        <v>0.93486590038314188</v>
      </c>
      <c r="P1129" s="9"/>
      <c r="Q1129" s="35"/>
    </row>
    <row r="1130" spans="1:17" outlineLevel="1" x14ac:dyDescent="0.2">
      <c r="A1130" s="22">
        <v>42355</v>
      </c>
      <c r="B1130" s="24">
        <v>38.700000000000003</v>
      </c>
      <c r="C1130" s="24">
        <v>37.700000000000003</v>
      </c>
      <c r="D1130" s="24">
        <v>37.200000000000003</v>
      </c>
      <c r="E1130" s="24">
        <v>37.85</v>
      </c>
      <c r="F1130" s="24">
        <v>36.700000000000003</v>
      </c>
      <c r="G1130" s="24"/>
      <c r="H1130" s="24"/>
      <c r="I1130" s="78"/>
      <c r="J1130" s="24">
        <v>36.35</v>
      </c>
      <c r="K1130" s="24"/>
      <c r="L1130" s="24"/>
      <c r="M1130" s="24"/>
      <c r="N1130" s="79">
        <f>VLOOKUP(A1130,Platts!B:C,2,TRUE)</f>
        <v>39.35</v>
      </c>
      <c r="O1130" s="76">
        <f t="shared" si="17"/>
        <v>0.94536213468869124</v>
      </c>
      <c r="P1130" s="9"/>
      <c r="Q1130" s="35"/>
    </row>
    <row r="1131" spans="1:17" outlineLevel="1" x14ac:dyDescent="0.2">
      <c r="A1131" s="22">
        <v>42356</v>
      </c>
      <c r="B1131" s="24">
        <v>39.85</v>
      </c>
      <c r="C1131" s="24">
        <v>39.049999999999997</v>
      </c>
      <c r="D1131" s="24">
        <v>38.200000000000003</v>
      </c>
      <c r="E1131" s="24">
        <v>39.049999999999997</v>
      </c>
      <c r="F1131" s="24">
        <v>37.85</v>
      </c>
      <c r="G1131" s="24"/>
      <c r="H1131" s="24"/>
      <c r="I1131" s="78"/>
      <c r="J1131" s="24">
        <v>37.450000000000003</v>
      </c>
      <c r="K1131" s="24"/>
      <c r="L1131" s="24"/>
      <c r="M1131" s="24"/>
      <c r="N1131" s="79">
        <f>VLOOKUP(A1131,Platts!B:C,2,TRUE)</f>
        <v>40.049999999999997</v>
      </c>
      <c r="O1131" s="76">
        <f t="shared" si="17"/>
        <v>0.95380774032459437</v>
      </c>
      <c r="P1131" s="9"/>
      <c r="Q1131" s="35"/>
    </row>
    <row r="1132" spans="1:17" outlineLevel="1" x14ac:dyDescent="0.2">
      <c r="A1132" s="22">
        <v>42359</v>
      </c>
      <c r="B1132" s="24">
        <v>40.549999999999997</v>
      </c>
      <c r="C1132" s="24">
        <v>39.25</v>
      </c>
      <c r="D1132" s="24">
        <v>38.549999999999997</v>
      </c>
      <c r="E1132" s="24">
        <v>39.450000000000003</v>
      </c>
      <c r="F1132" s="24">
        <v>38.200000000000003</v>
      </c>
      <c r="G1132" s="24"/>
      <c r="H1132" s="24"/>
      <c r="I1132" s="78"/>
      <c r="J1132" s="24">
        <v>37.700000000000003</v>
      </c>
      <c r="K1132" s="24"/>
      <c r="L1132" s="24"/>
      <c r="M1132" s="24"/>
      <c r="N1132" s="79">
        <f>VLOOKUP(A1132,Platts!B:C,2,TRUE)</f>
        <v>40.549999999999997</v>
      </c>
      <c r="O1132" s="76">
        <f t="shared" si="17"/>
        <v>0.95067817509247843</v>
      </c>
      <c r="P1132" s="9"/>
      <c r="Q1132" s="35"/>
    </row>
    <row r="1133" spans="1:17" outlineLevel="1" x14ac:dyDescent="0.2">
      <c r="A1133" s="22">
        <v>42360</v>
      </c>
      <c r="B1133" s="24">
        <v>39.85</v>
      </c>
      <c r="C1133" s="24">
        <v>38.6</v>
      </c>
      <c r="D1133" s="24">
        <v>37.950000000000003</v>
      </c>
      <c r="E1133" s="24">
        <v>38.799999999999997</v>
      </c>
      <c r="F1133" s="24">
        <v>37.6</v>
      </c>
      <c r="G1133" s="24"/>
      <c r="H1133" s="24"/>
      <c r="I1133" s="78"/>
      <c r="J1133" s="24">
        <v>37.200000000000003</v>
      </c>
      <c r="K1133" s="24"/>
      <c r="L1133" s="24"/>
      <c r="M1133" s="24"/>
      <c r="N1133" s="79">
        <f>VLOOKUP(A1133,Platts!B:C,2,TRUE)</f>
        <v>40.75</v>
      </c>
      <c r="O1133" s="76">
        <f t="shared" si="17"/>
        <v>0.93128834355828227</v>
      </c>
      <c r="P1133" s="9"/>
      <c r="Q1133" s="35"/>
    </row>
    <row r="1134" spans="1:17" outlineLevel="1" x14ac:dyDescent="0.2">
      <c r="A1134" s="22">
        <v>42361</v>
      </c>
      <c r="B1134" s="24">
        <v>39.299999999999997</v>
      </c>
      <c r="C1134" s="24">
        <v>38.299999999999997</v>
      </c>
      <c r="D1134" s="24">
        <v>37.65</v>
      </c>
      <c r="E1134" s="24">
        <v>38.4</v>
      </c>
      <c r="F1134" s="24">
        <v>37.25</v>
      </c>
      <c r="G1134" s="24"/>
      <c r="H1134" s="24"/>
      <c r="I1134" s="78"/>
      <c r="J1134" s="24">
        <v>37</v>
      </c>
      <c r="K1134" s="24"/>
      <c r="L1134" s="24"/>
      <c r="M1134" s="24"/>
      <c r="N1134" s="79">
        <f>VLOOKUP(A1134,Platts!B:C,2,TRUE)</f>
        <v>40.299999999999997</v>
      </c>
      <c r="O1134" s="76">
        <f t="shared" si="17"/>
        <v>0.93424317617866004</v>
      </c>
      <c r="P1134" s="9"/>
      <c r="Q1134" s="35"/>
    </row>
    <row r="1135" spans="1:17" outlineLevel="1" x14ac:dyDescent="0.2">
      <c r="A1135" s="22">
        <v>42362</v>
      </c>
      <c r="B1135" s="24">
        <v>39.5</v>
      </c>
      <c r="C1135" s="24">
        <v>38.549999999999997</v>
      </c>
      <c r="D1135" s="24">
        <v>37.799999999999997</v>
      </c>
      <c r="E1135" s="24">
        <v>38.5</v>
      </c>
      <c r="F1135" s="24">
        <v>37.4</v>
      </c>
      <c r="G1135" s="24"/>
      <c r="H1135" s="24"/>
      <c r="I1135" s="78"/>
      <c r="J1135" s="24">
        <v>37.4</v>
      </c>
      <c r="K1135" s="24"/>
      <c r="L1135" s="24"/>
      <c r="M1135" s="24"/>
      <c r="N1135" s="79">
        <f>VLOOKUP(A1135,Platts!B:C,2,TRUE)</f>
        <v>40.299999999999997</v>
      </c>
      <c r="O1135" s="76">
        <f t="shared" si="17"/>
        <v>0.93796526054590568</v>
      </c>
      <c r="P1135" s="9"/>
      <c r="Q1135" s="35"/>
    </row>
    <row r="1136" spans="1:17" outlineLevel="1" x14ac:dyDescent="0.2">
      <c r="A1136" s="22">
        <v>42366</v>
      </c>
      <c r="B1136" s="24">
        <v>40.25</v>
      </c>
      <c r="C1136" s="24">
        <v>39.15</v>
      </c>
      <c r="D1136" s="24">
        <v>38.5</v>
      </c>
      <c r="E1136" s="24">
        <v>39.15</v>
      </c>
      <c r="F1136" s="24">
        <v>37.9</v>
      </c>
      <c r="G1136" s="24"/>
      <c r="H1136" s="24"/>
      <c r="I1136" s="78"/>
      <c r="J1136" s="24">
        <v>37.4</v>
      </c>
      <c r="K1136" s="24"/>
      <c r="L1136" s="24"/>
      <c r="M1136" s="24"/>
      <c r="N1136" s="79">
        <f>VLOOKUP(A1136,Platts!B:C,2,TRUE)</f>
        <v>41.45</v>
      </c>
      <c r="O1136" s="76">
        <f t="shared" si="17"/>
        <v>0.92882991556091665</v>
      </c>
      <c r="P1136" s="9"/>
      <c r="Q1136" s="35"/>
    </row>
    <row r="1137" spans="1:17" outlineLevel="1" x14ac:dyDescent="0.2">
      <c r="A1137" s="22">
        <v>42367</v>
      </c>
      <c r="B1137" s="24">
        <v>41.8</v>
      </c>
      <c r="C1137" s="24">
        <v>40.450000000000003</v>
      </c>
      <c r="D1137" s="24">
        <v>39.6</v>
      </c>
      <c r="E1137" s="24">
        <v>40.6</v>
      </c>
      <c r="F1137" s="24">
        <v>39.1</v>
      </c>
      <c r="G1137" s="24"/>
      <c r="H1137" s="24"/>
      <c r="I1137" s="78"/>
      <c r="J1137" s="24">
        <v>38.6</v>
      </c>
      <c r="K1137" s="24"/>
      <c r="L1137" s="24"/>
      <c r="M1137" s="24"/>
      <c r="N1137" s="79">
        <f>VLOOKUP(A1137,Platts!B:C,2,TRUE)</f>
        <v>42.75</v>
      </c>
      <c r="O1137" s="76">
        <f t="shared" si="17"/>
        <v>0.9263157894736842</v>
      </c>
      <c r="P1137" s="9"/>
      <c r="Q1137" s="35"/>
    </row>
    <row r="1138" spans="1:17" outlineLevel="1" x14ac:dyDescent="0.2">
      <c r="A1138" s="22">
        <v>42368</v>
      </c>
      <c r="B1138" s="24">
        <v>42.8</v>
      </c>
      <c r="C1138" s="24">
        <v>41.3</v>
      </c>
      <c r="D1138" s="24">
        <v>40.450000000000003</v>
      </c>
      <c r="E1138" s="24">
        <v>41.5</v>
      </c>
      <c r="F1138" s="24">
        <v>39.85</v>
      </c>
      <c r="G1138" s="24"/>
      <c r="H1138" s="24"/>
      <c r="I1138" s="78"/>
      <c r="J1138" s="24">
        <v>39.049999999999997</v>
      </c>
      <c r="K1138" s="24"/>
      <c r="L1138" s="24"/>
      <c r="M1138" s="24"/>
      <c r="N1138" s="79">
        <f>VLOOKUP(A1138,Platts!B:C,2,TRUE)</f>
        <v>43.05</v>
      </c>
      <c r="O1138" s="76">
        <f t="shared" si="17"/>
        <v>0.93960511033681782</v>
      </c>
      <c r="P1138" s="9"/>
      <c r="Q1138" s="35"/>
    </row>
    <row r="1139" spans="1:17" outlineLevel="1" x14ac:dyDescent="0.2">
      <c r="A1139" s="22">
        <v>42369</v>
      </c>
      <c r="B1139" s="24">
        <v>43.65</v>
      </c>
      <c r="C1139" s="24">
        <v>42.15</v>
      </c>
      <c r="D1139" s="24">
        <v>41</v>
      </c>
      <c r="E1139" s="24">
        <v>42.1</v>
      </c>
      <c r="F1139" s="24">
        <v>40.15</v>
      </c>
      <c r="G1139" s="24"/>
      <c r="H1139" s="24"/>
      <c r="I1139" s="78"/>
      <c r="J1139" s="24">
        <v>39.4</v>
      </c>
      <c r="K1139" s="24"/>
      <c r="L1139" s="24"/>
      <c r="M1139" s="24"/>
      <c r="N1139" s="79">
        <f>VLOOKUP(A1139,Platts!B:C,2,TRUE)</f>
        <v>43.25</v>
      </c>
      <c r="O1139" s="76">
        <f t="shared" si="17"/>
        <v>0.94797687861271673</v>
      </c>
      <c r="P1139" s="9"/>
      <c r="Q1139" s="35"/>
    </row>
    <row r="1140" spans="1:17" outlineLevel="1" x14ac:dyDescent="0.2">
      <c r="A1140" s="22">
        <v>42373</v>
      </c>
      <c r="B1140" s="24">
        <v>41.15</v>
      </c>
      <c r="C1140" s="24">
        <v>40.25</v>
      </c>
      <c r="D1140" s="24">
        <v>39.85</v>
      </c>
      <c r="E1140" s="24">
        <v>39.049999999999997</v>
      </c>
      <c r="F1140" s="24">
        <v>37.950000000000003</v>
      </c>
      <c r="G1140" s="24"/>
      <c r="H1140" s="24"/>
      <c r="I1140" s="78"/>
      <c r="J1140" s="78"/>
      <c r="K1140" s="24">
        <v>36.4</v>
      </c>
      <c r="L1140" s="24"/>
      <c r="M1140" s="24"/>
      <c r="N1140" s="79">
        <f>VLOOKUP(A1140,Platts!B:C,2,TRUE)</f>
        <v>42.7</v>
      </c>
      <c r="O1140" s="76">
        <f t="shared" si="17"/>
        <v>0.93325526932084302</v>
      </c>
      <c r="P1140" s="9"/>
      <c r="Q1140" s="35"/>
    </row>
    <row r="1141" spans="1:17" outlineLevel="1" x14ac:dyDescent="0.2">
      <c r="A1141" s="22">
        <v>42374</v>
      </c>
      <c r="B1141" s="24">
        <v>40.35</v>
      </c>
      <c r="C1141" s="24">
        <v>39.450000000000003</v>
      </c>
      <c r="D1141" s="24">
        <v>38.9</v>
      </c>
      <c r="E1141" s="24">
        <v>38.4</v>
      </c>
      <c r="F1141" s="24">
        <v>37.299999999999997</v>
      </c>
      <c r="G1141" s="24"/>
      <c r="H1141" s="24"/>
      <c r="I1141" s="78"/>
      <c r="J1141" s="78"/>
      <c r="K1141" s="24">
        <v>35.75</v>
      </c>
      <c r="L1141" s="24"/>
      <c r="M1141" s="24"/>
      <c r="N1141" s="79">
        <f>VLOOKUP(A1141,Platts!B:C,2,TRUE)</f>
        <v>42.65</v>
      </c>
      <c r="O1141" s="76">
        <f t="shared" si="17"/>
        <v>0.91207502930832351</v>
      </c>
      <c r="P1141" s="9"/>
      <c r="Q1141" s="35"/>
    </row>
    <row r="1142" spans="1:17" outlineLevel="1" x14ac:dyDescent="0.2">
      <c r="A1142" s="22">
        <v>42375</v>
      </c>
      <c r="B1142" s="24">
        <v>38.75</v>
      </c>
      <c r="C1142" s="24">
        <v>37.700000000000003</v>
      </c>
      <c r="D1142" s="24">
        <v>37.15</v>
      </c>
      <c r="E1142" s="24">
        <v>36.700000000000003</v>
      </c>
      <c r="F1142" s="24">
        <v>35.6</v>
      </c>
      <c r="G1142" s="24"/>
      <c r="H1142" s="24"/>
      <c r="I1142" s="78"/>
      <c r="J1142" s="78"/>
      <c r="K1142" s="24">
        <v>34.049999999999997</v>
      </c>
      <c r="L1142" s="24"/>
      <c r="M1142" s="24"/>
      <c r="N1142" s="79">
        <f>VLOOKUP(A1142,Platts!B:C,2,TRUE)</f>
        <v>42.25</v>
      </c>
      <c r="O1142" s="76">
        <f t="shared" si="17"/>
        <v>0.87928994082840228</v>
      </c>
      <c r="P1142" s="9"/>
      <c r="Q1142" s="35"/>
    </row>
    <row r="1143" spans="1:17" outlineLevel="1" x14ac:dyDescent="0.2">
      <c r="A1143" s="22">
        <v>42376</v>
      </c>
      <c r="B1143" s="24">
        <v>38.9</v>
      </c>
      <c r="C1143" s="24">
        <v>37.85</v>
      </c>
      <c r="D1143" s="24">
        <v>37.200000000000003</v>
      </c>
      <c r="E1143" s="24">
        <v>36.700000000000003</v>
      </c>
      <c r="F1143" s="24">
        <v>35.5</v>
      </c>
      <c r="G1143" s="24"/>
      <c r="H1143" s="24"/>
      <c r="I1143" s="78"/>
      <c r="J1143" s="78"/>
      <c r="K1143" s="24">
        <v>33.799999999999997</v>
      </c>
      <c r="L1143" s="24"/>
      <c r="M1143" s="24"/>
      <c r="N1143" s="79">
        <f>VLOOKUP(A1143,Platts!B:C,2,TRUE)</f>
        <v>41.7</v>
      </c>
      <c r="O1143" s="76">
        <f t="shared" si="17"/>
        <v>0.8920863309352518</v>
      </c>
      <c r="P1143" s="9"/>
      <c r="Q1143" s="35"/>
    </row>
    <row r="1144" spans="1:17" outlineLevel="1" x14ac:dyDescent="0.2">
      <c r="A1144" s="22">
        <v>42377</v>
      </c>
      <c r="B1144" s="24">
        <v>38.549999999999997</v>
      </c>
      <c r="C1144" s="24">
        <v>37.35</v>
      </c>
      <c r="D1144" s="24">
        <v>36.700000000000003</v>
      </c>
      <c r="E1144" s="24">
        <v>36.200000000000003</v>
      </c>
      <c r="F1144" s="24">
        <v>34.950000000000003</v>
      </c>
      <c r="G1144" s="24"/>
      <c r="H1144" s="24"/>
      <c r="I1144" s="78"/>
      <c r="J1144" s="78"/>
      <c r="K1144" s="24">
        <v>33.1</v>
      </c>
      <c r="L1144" s="24"/>
      <c r="M1144" s="24"/>
      <c r="N1144" s="79">
        <f>VLOOKUP(A1144,Platts!B:C,2,TRUE)</f>
        <v>41.5</v>
      </c>
      <c r="O1144" s="76">
        <f t="shared" si="17"/>
        <v>0.88433734939759046</v>
      </c>
      <c r="P1144" s="9"/>
      <c r="Q1144" s="35"/>
    </row>
    <row r="1145" spans="1:17" outlineLevel="1" x14ac:dyDescent="0.2">
      <c r="A1145" s="22">
        <v>42380</v>
      </c>
      <c r="B1145" s="24">
        <v>38</v>
      </c>
      <c r="C1145" s="24">
        <v>36.25</v>
      </c>
      <c r="D1145" s="24">
        <v>35.75</v>
      </c>
      <c r="E1145" s="24">
        <v>35.15</v>
      </c>
      <c r="F1145" s="24">
        <v>33.9</v>
      </c>
      <c r="G1145" s="24"/>
      <c r="H1145" s="24"/>
      <c r="I1145" s="78"/>
      <c r="J1145" s="78"/>
      <c r="K1145" s="24">
        <v>32.4</v>
      </c>
      <c r="L1145" s="24"/>
      <c r="M1145" s="24"/>
      <c r="N1145" s="79">
        <f>VLOOKUP(A1145,Platts!B:C,2,TRUE)</f>
        <v>41.05</v>
      </c>
      <c r="O1145" s="76">
        <f t="shared" si="17"/>
        <v>0.87088915956151036</v>
      </c>
      <c r="P1145" s="9"/>
      <c r="Q1145" s="35"/>
    </row>
    <row r="1146" spans="1:17" outlineLevel="1" x14ac:dyDescent="0.2">
      <c r="A1146" s="22">
        <v>42381</v>
      </c>
      <c r="B1146" s="24">
        <v>37.15</v>
      </c>
      <c r="C1146" s="24">
        <v>35.75</v>
      </c>
      <c r="D1146" s="24">
        <v>35</v>
      </c>
      <c r="E1146" s="24">
        <v>34.5</v>
      </c>
      <c r="F1146" s="24">
        <v>33.15</v>
      </c>
      <c r="G1146" s="24"/>
      <c r="H1146" s="24"/>
      <c r="I1146" s="78"/>
      <c r="J1146" s="78"/>
      <c r="K1146" s="24">
        <v>31.55</v>
      </c>
      <c r="L1146" s="24"/>
      <c r="M1146" s="24"/>
      <c r="N1146" s="79">
        <f>VLOOKUP(A1146,Platts!B:C,2,TRUE)</f>
        <v>39.85</v>
      </c>
      <c r="O1146" s="76">
        <f t="shared" si="17"/>
        <v>0.87829360100376408</v>
      </c>
      <c r="P1146" s="9"/>
      <c r="Q1146" s="35"/>
    </row>
    <row r="1147" spans="1:17" outlineLevel="1" x14ac:dyDescent="0.2">
      <c r="A1147" s="22">
        <v>42382</v>
      </c>
      <c r="B1147" s="24">
        <v>37.75</v>
      </c>
      <c r="C1147" s="24">
        <v>36.15</v>
      </c>
      <c r="D1147" s="24">
        <v>35.5</v>
      </c>
      <c r="E1147" s="24">
        <v>35.25</v>
      </c>
      <c r="F1147" s="24">
        <v>33.799999999999997</v>
      </c>
      <c r="G1147" s="24"/>
      <c r="H1147" s="24"/>
      <c r="I1147" s="78"/>
      <c r="J1147" s="78"/>
      <c r="K1147" s="24">
        <v>31.9</v>
      </c>
      <c r="L1147" s="24"/>
      <c r="M1147" s="24"/>
      <c r="N1147" s="79">
        <f>VLOOKUP(A1147,Platts!B:C,2,TRUE)</f>
        <v>39.5</v>
      </c>
      <c r="O1147" s="76">
        <f t="shared" si="17"/>
        <v>0.89873417721518989</v>
      </c>
      <c r="P1147" s="9"/>
      <c r="Q1147" s="35"/>
    </row>
    <row r="1148" spans="1:17" outlineLevel="1" x14ac:dyDescent="0.2">
      <c r="A1148" s="22">
        <v>42383</v>
      </c>
      <c r="B1148" s="24">
        <v>39.549999999999997</v>
      </c>
      <c r="C1148" s="24">
        <v>37.85</v>
      </c>
      <c r="D1148" s="24">
        <v>37.1</v>
      </c>
      <c r="E1148" s="24">
        <v>36.35</v>
      </c>
      <c r="F1148" s="24">
        <v>34.700000000000003</v>
      </c>
      <c r="G1148" s="24"/>
      <c r="H1148" s="24"/>
      <c r="I1148" s="78"/>
      <c r="J1148" s="24"/>
      <c r="K1148" s="24">
        <v>32.799999999999997</v>
      </c>
      <c r="L1148" s="24"/>
      <c r="M1148" s="24"/>
      <c r="N1148" s="79">
        <f>VLOOKUP(A1148,Platts!B:C,2,TRUE)</f>
        <v>39.25</v>
      </c>
      <c r="O1148" s="76">
        <f t="shared" si="17"/>
        <v>0.94522292993630574</v>
      </c>
      <c r="P1148" s="9"/>
      <c r="Q1148" s="35"/>
    </row>
    <row r="1149" spans="1:17" outlineLevel="1" x14ac:dyDescent="0.2">
      <c r="A1149" s="22">
        <v>42384</v>
      </c>
      <c r="B1149" s="24">
        <v>39.450000000000003</v>
      </c>
      <c r="C1149" s="24">
        <v>37.799999999999997</v>
      </c>
      <c r="D1149" s="24">
        <v>37</v>
      </c>
      <c r="E1149" s="24">
        <v>36.1</v>
      </c>
      <c r="F1149" s="24">
        <v>34.450000000000003</v>
      </c>
      <c r="G1149" s="24"/>
      <c r="H1149" s="24"/>
      <c r="I1149" s="78"/>
      <c r="J1149" s="24"/>
      <c r="K1149" s="24">
        <v>32.549999999999997</v>
      </c>
      <c r="L1149" s="24"/>
      <c r="M1149" s="24"/>
      <c r="N1149" s="79">
        <f>VLOOKUP(A1149,Platts!B:C,2,TRUE)</f>
        <v>41</v>
      </c>
      <c r="O1149" s="76">
        <f t="shared" si="17"/>
        <v>0.90243902439024393</v>
      </c>
      <c r="P1149" s="9"/>
      <c r="Q1149" s="35"/>
    </row>
    <row r="1150" spans="1:17" outlineLevel="1" x14ac:dyDescent="0.2">
      <c r="A1150" s="22">
        <v>42387</v>
      </c>
      <c r="B1150" s="24">
        <v>41.9</v>
      </c>
      <c r="C1150" s="24">
        <v>40.049999999999997</v>
      </c>
      <c r="D1150" s="24">
        <v>39.299999999999997</v>
      </c>
      <c r="E1150" s="24">
        <v>38.200000000000003</v>
      </c>
      <c r="F1150" s="24">
        <v>36.1</v>
      </c>
      <c r="G1150" s="24"/>
      <c r="H1150" s="24"/>
      <c r="I1150" s="78"/>
      <c r="J1150" s="24"/>
      <c r="K1150" s="24">
        <v>33.799999999999997</v>
      </c>
      <c r="L1150" s="24"/>
      <c r="M1150" s="24"/>
      <c r="N1150" s="79">
        <f>VLOOKUP(A1150,Platts!B:C,2,TRUE)</f>
        <v>42.65</v>
      </c>
      <c r="O1150" s="76">
        <f t="shared" si="17"/>
        <v>0.92145369284876899</v>
      </c>
      <c r="P1150" s="9"/>
      <c r="Q1150" s="35"/>
    </row>
    <row r="1151" spans="1:17" outlineLevel="1" x14ac:dyDescent="0.2">
      <c r="A1151" s="22">
        <v>42388</v>
      </c>
      <c r="B1151" s="24">
        <v>41.85</v>
      </c>
      <c r="C1151" s="24">
        <v>40.299999999999997</v>
      </c>
      <c r="D1151" s="24">
        <v>39.65</v>
      </c>
      <c r="E1151" s="24">
        <v>38.35</v>
      </c>
      <c r="F1151" s="24">
        <v>36.25</v>
      </c>
      <c r="G1151" s="24"/>
      <c r="H1151" s="24"/>
      <c r="I1151" s="78"/>
      <c r="J1151" s="24"/>
      <c r="K1151" s="24">
        <v>33.6</v>
      </c>
      <c r="L1151" s="24"/>
      <c r="M1151" s="24"/>
      <c r="N1151" s="79">
        <f>VLOOKUP(A1151,Platts!B:C,2,TRUE)</f>
        <v>42.75</v>
      </c>
      <c r="O1151" s="76">
        <f t="shared" si="17"/>
        <v>0.92748538011695902</v>
      </c>
      <c r="P1151" s="9"/>
      <c r="Q1151" s="35"/>
    </row>
    <row r="1152" spans="1:17" outlineLevel="1" x14ac:dyDescent="0.2">
      <c r="A1152" s="22">
        <v>42389</v>
      </c>
      <c r="B1152" s="24">
        <v>40</v>
      </c>
      <c r="C1152" s="24">
        <v>38.35</v>
      </c>
      <c r="D1152" s="24">
        <v>37.200000000000003</v>
      </c>
      <c r="E1152" s="24">
        <v>36.15</v>
      </c>
      <c r="F1152" s="24">
        <v>34.1</v>
      </c>
      <c r="G1152" s="24"/>
      <c r="H1152" s="24"/>
      <c r="I1152" s="78"/>
      <c r="J1152" s="24"/>
      <c r="K1152" s="24">
        <v>32.200000000000003</v>
      </c>
      <c r="L1152" s="24"/>
      <c r="M1152" s="24"/>
      <c r="N1152" s="79">
        <f>VLOOKUP(A1152,Platts!B:C,2,TRUE)</f>
        <v>41.3</v>
      </c>
      <c r="O1152" s="76">
        <f t="shared" si="17"/>
        <v>0.90072639225181617</v>
      </c>
      <c r="P1152" s="9"/>
      <c r="Q1152" s="35"/>
    </row>
    <row r="1153" spans="1:17" outlineLevel="1" x14ac:dyDescent="0.2">
      <c r="A1153" s="22">
        <v>42390</v>
      </c>
      <c r="B1153" s="24">
        <v>39.5</v>
      </c>
      <c r="C1153" s="24">
        <v>38.049999999999997</v>
      </c>
      <c r="D1153" s="24">
        <v>36.950000000000003</v>
      </c>
      <c r="E1153" s="24">
        <v>35.9</v>
      </c>
      <c r="F1153" s="24">
        <v>33.85</v>
      </c>
      <c r="G1153" s="24"/>
      <c r="H1153" s="24"/>
      <c r="I1153" s="78"/>
      <c r="J1153" s="24"/>
      <c r="K1153" s="24">
        <v>31.65</v>
      </c>
      <c r="L1153" s="24"/>
      <c r="M1153" s="24"/>
      <c r="N1153" s="79">
        <f>VLOOKUP(A1153,Platts!B:C,2,TRUE)</f>
        <v>41.1</v>
      </c>
      <c r="O1153" s="76">
        <f t="shared" si="17"/>
        <v>0.89902676399026771</v>
      </c>
      <c r="P1153" s="9"/>
      <c r="Q1153" s="35"/>
    </row>
    <row r="1154" spans="1:17" outlineLevel="1" x14ac:dyDescent="0.2">
      <c r="A1154" s="22">
        <v>42391</v>
      </c>
      <c r="B1154" s="24">
        <v>40.4</v>
      </c>
      <c r="C1154" s="24">
        <v>39.1</v>
      </c>
      <c r="D1154" s="24">
        <v>37.75</v>
      </c>
      <c r="E1154" s="24">
        <v>36.799999999999997</v>
      </c>
      <c r="F1154" s="24">
        <v>34.4</v>
      </c>
      <c r="G1154" s="24"/>
      <c r="H1154" s="24"/>
      <c r="I1154" s="78"/>
      <c r="J1154" s="24"/>
      <c r="K1154" s="24">
        <v>32.200000000000003</v>
      </c>
      <c r="L1154" s="24"/>
      <c r="M1154" s="24"/>
      <c r="N1154" s="79">
        <f>VLOOKUP(A1154,Platts!B:C,2,TRUE)</f>
        <v>41.6</v>
      </c>
      <c r="O1154" s="76">
        <f t="shared" ref="O1154:O1217" si="18">+D1154/N1154</f>
        <v>0.90745192307692302</v>
      </c>
      <c r="P1154" s="9"/>
      <c r="Q1154" s="35"/>
    </row>
    <row r="1155" spans="1:17" outlineLevel="1" x14ac:dyDescent="0.2">
      <c r="A1155" s="22">
        <v>42394</v>
      </c>
      <c r="B1155" s="24">
        <v>40</v>
      </c>
      <c r="C1155" s="24">
        <v>39</v>
      </c>
      <c r="D1155" s="24">
        <v>37.9</v>
      </c>
      <c r="E1155" s="24">
        <v>36.4</v>
      </c>
      <c r="F1155" s="24">
        <v>34.4</v>
      </c>
      <c r="G1155" s="24"/>
      <c r="H1155" s="24"/>
      <c r="I1155" s="78"/>
      <c r="J1155" s="24"/>
      <c r="K1155" s="24">
        <v>32.15</v>
      </c>
      <c r="L1155" s="24"/>
      <c r="M1155" s="24"/>
      <c r="N1155" s="79">
        <f>VLOOKUP(A1155,Platts!B:C,2,TRUE)</f>
        <v>41.6</v>
      </c>
      <c r="O1155" s="76">
        <f t="shared" si="18"/>
        <v>0.91105769230769229</v>
      </c>
      <c r="P1155" s="9"/>
      <c r="Q1155" s="35"/>
    </row>
    <row r="1156" spans="1:17" outlineLevel="1" x14ac:dyDescent="0.2">
      <c r="A1156" s="22">
        <v>42395</v>
      </c>
      <c r="B1156" s="24">
        <v>40.75</v>
      </c>
      <c r="C1156" s="24">
        <v>39.65</v>
      </c>
      <c r="D1156" s="24">
        <v>38.200000000000003</v>
      </c>
      <c r="E1156" s="24">
        <v>37.4</v>
      </c>
      <c r="F1156" s="24">
        <v>35.15</v>
      </c>
      <c r="G1156" s="24"/>
      <c r="H1156" s="24"/>
      <c r="I1156" s="78"/>
      <c r="J1156" s="24"/>
      <c r="K1156" s="24">
        <v>32.4</v>
      </c>
      <c r="L1156" s="24"/>
      <c r="M1156" s="24"/>
      <c r="N1156" s="79">
        <f>VLOOKUP(A1156,Platts!B:C,2,TRUE)</f>
        <v>41.5</v>
      </c>
      <c r="O1156" s="76">
        <f t="shared" si="18"/>
        <v>0.92048192771084347</v>
      </c>
      <c r="P1156" s="9"/>
      <c r="Q1156" s="35"/>
    </row>
    <row r="1157" spans="1:17" outlineLevel="1" x14ac:dyDescent="0.2">
      <c r="A1157" s="22">
        <v>42396</v>
      </c>
      <c r="B1157" s="24">
        <v>42</v>
      </c>
      <c r="C1157" s="24">
        <v>41</v>
      </c>
      <c r="D1157" s="24">
        <v>39.75</v>
      </c>
      <c r="E1157" s="24">
        <v>38.5</v>
      </c>
      <c r="F1157" s="24">
        <v>35.700000000000003</v>
      </c>
      <c r="G1157" s="24"/>
      <c r="H1157" s="24"/>
      <c r="I1157" s="78"/>
      <c r="J1157" s="24"/>
      <c r="K1157" s="24">
        <v>33.1</v>
      </c>
      <c r="L1157" s="24"/>
      <c r="M1157" s="24"/>
      <c r="N1157" s="79">
        <f>VLOOKUP(A1157,Platts!B:C,2,TRUE)</f>
        <v>42.6</v>
      </c>
      <c r="O1157" s="76">
        <f t="shared" si="18"/>
        <v>0.93309859154929575</v>
      </c>
      <c r="P1157" s="9"/>
      <c r="Q1157" s="35"/>
    </row>
    <row r="1158" spans="1:17" outlineLevel="1" x14ac:dyDescent="0.2">
      <c r="A1158" s="22">
        <v>42397</v>
      </c>
      <c r="B1158" s="24">
        <v>41.5</v>
      </c>
      <c r="C1158" s="24">
        <v>40.450000000000003</v>
      </c>
      <c r="D1158" s="24">
        <v>40.200000000000003</v>
      </c>
      <c r="E1158" s="24">
        <v>37.85</v>
      </c>
      <c r="F1158" s="24">
        <v>35.15</v>
      </c>
      <c r="G1158" s="24"/>
      <c r="H1158" s="24"/>
      <c r="I1158" s="78"/>
      <c r="J1158" s="24"/>
      <c r="K1158" s="24">
        <v>32.4</v>
      </c>
      <c r="L1158" s="24"/>
      <c r="M1158" s="24"/>
      <c r="N1158" s="79">
        <f>VLOOKUP(A1158,Platts!B:C,2,TRUE)</f>
        <v>42.6</v>
      </c>
      <c r="O1158" s="76">
        <f t="shared" si="18"/>
        <v>0.94366197183098599</v>
      </c>
      <c r="P1158" s="9"/>
      <c r="Q1158" s="35"/>
    </row>
    <row r="1159" spans="1:17" outlineLevel="1" x14ac:dyDescent="0.2">
      <c r="A1159" s="22">
        <v>42398</v>
      </c>
      <c r="B1159" s="24">
        <v>42.2</v>
      </c>
      <c r="C1159" s="24">
        <v>41.2</v>
      </c>
      <c r="D1159" s="24">
        <v>40</v>
      </c>
      <c r="E1159" s="24">
        <v>38.799999999999997</v>
      </c>
      <c r="F1159" s="24">
        <v>35.9</v>
      </c>
      <c r="G1159" s="24"/>
      <c r="H1159" s="24"/>
      <c r="I1159" s="78"/>
      <c r="J1159" s="24"/>
      <c r="K1159" s="24">
        <v>33.15</v>
      </c>
      <c r="L1159" s="24"/>
      <c r="M1159" s="24"/>
      <c r="N1159" s="79">
        <f>VLOOKUP(A1159,Platts!B:C,2,TRUE)</f>
        <v>42.4</v>
      </c>
      <c r="O1159" s="76">
        <f t="shared" si="18"/>
        <v>0.94339622641509435</v>
      </c>
      <c r="P1159" s="9"/>
      <c r="Q1159" s="35"/>
    </row>
    <row r="1160" spans="1:17" outlineLevel="1" x14ac:dyDescent="0.2">
      <c r="A1160" s="22">
        <v>42401</v>
      </c>
      <c r="B1160" s="24">
        <v>42.15</v>
      </c>
      <c r="C1160" s="24">
        <v>40.950000000000003</v>
      </c>
      <c r="D1160" s="24">
        <v>39.5</v>
      </c>
      <c r="E1160" s="24">
        <v>39.549999999999997</v>
      </c>
      <c r="F1160" s="24">
        <v>36.85</v>
      </c>
      <c r="G1160" s="24"/>
      <c r="H1160" s="24"/>
      <c r="I1160" s="78"/>
      <c r="J1160" s="24"/>
      <c r="K1160" s="24">
        <v>33.9</v>
      </c>
      <c r="L1160" s="24"/>
      <c r="M1160" s="24"/>
      <c r="N1160" s="79">
        <f>VLOOKUP(A1160,Platts!B:C,2,TRUE)</f>
        <v>43.35</v>
      </c>
      <c r="O1160" s="76">
        <f t="shared" si="18"/>
        <v>0.91118800461361016</v>
      </c>
      <c r="P1160" s="9"/>
      <c r="Q1160" s="35"/>
    </row>
    <row r="1161" spans="1:17" outlineLevel="1" x14ac:dyDescent="0.2">
      <c r="A1161" s="22">
        <v>42402</v>
      </c>
      <c r="B1161" s="24">
        <v>43.05</v>
      </c>
      <c r="C1161" s="24">
        <v>41.7</v>
      </c>
      <c r="D1161" s="24">
        <v>40.35</v>
      </c>
      <c r="E1161" s="24">
        <v>40.25</v>
      </c>
      <c r="F1161" s="24">
        <v>37.15</v>
      </c>
      <c r="G1161" s="24"/>
      <c r="H1161" s="24"/>
      <c r="I1161" s="78"/>
      <c r="J1161" s="24"/>
      <c r="K1161" s="24">
        <v>33.549999999999997</v>
      </c>
      <c r="L1161" s="24"/>
      <c r="M1161" s="24"/>
      <c r="N1161" s="79">
        <f>VLOOKUP(A1161,Platts!B:C,2,TRUE)</f>
        <v>44</v>
      </c>
      <c r="O1161" s="76">
        <f t="shared" si="18"/>
        <v>0.91704545454545461</v>
      </c>
      <c r="P1161" s="9"/>
      <c r="Q1161" s="35"/>
    </row>
    <row r="1162" spans="1:17" outlineLevel="1" x14ac:dyDescent="0.2">
      <c r="A1162" s="22">
        <v>42403</v>
      </c>
      <c r="B1162" s="24">
        <v>43.6</v>
      </c>
      <c r="C1162" s="24">
        <v>42.05</v>
      </c>
      <c r="D1162" s="24">
        <v>40.6</v>
      </c>
      <c r="E1162" s="24">
        <v>40.450000000000003</v>
      </c>
      <c r="F1162" s="24">
        <v>37.35</v>
      </c>
      <c r="G1162" s="24"/>
      <c r="H1162" s="24"/>
      <c r="I1162" s="78"/>
      <c r="J1162" s="24"/>
      <c r="K1162" s="24">
        <v>33.549999999999997</v>
      </c>
      <c r="L1162" s="24"/>
      <c r="M1162" s="24"/>
      <c r="N1162" s="79">
        <f>VLOOKUP(A1162,Platts!B:C,2,TRUE)</f>
        <v>44.75</v>
      </c>
      <c r="O1162" s="76">
        <f t="shared" si="18"/>
        <v>0.90726256983240228</v>
      </c>
      <c r="P1162" s="9"/>
      <c r="Q1162" s="35"/>
    </row>
    <row r="1163" spans="1:17" outlineLevel="1" x14ac:dyDescent="0.2">
      <c r="A1163" s="22">
        <v>42404</v>
      </c>
      <c r="B1163" s="24">
        <v>44</v>
      </c>
      <c r="C1163" s="24">
        <v>42.4</v>
      </c>
      <c r="D1163" s="24">
        <v>41.05</v>
      </c>
      <c r="E1163" s="24">
        <v>40.9</v>
      </c>
      <c r="F1163" s="24">
        <v>37.700000000000003</v>
      </c>
      <c r="G1163" s="24"/>
      <c r="H1163" s="24"/>
      <c r="I1163" s="78"/>
      <c r="J1163" s="24"/>
      <c r="K1163" s="24">
        <v>33.65</v>
      </c>
      <c r="L1163" s="24"/>
      <c r="M1163" s="24"/>
      <c r="N1163" s="79">
        <f>VLOOKUP(A1163,Platts!B:C,2,TRUE)</f>
        <v>46</v>
      </c>
      <c r="O1163" s="76">
        <f t="shared" si="18"/>
        <v>0.89239130434782599</v>
      </c>
      <c r="P1163" s="9"/>
      <c r="Q1163" s="35"/>
    </row>
    <row r="1164" spans="1:17" outlineLevel="1" x14ac:dyDescent="0.2">
      <c r="A1164" s="22">
        <v>42405</v>
      </c>
      <c r="B1164" s="24">
        <v>43.85</v>
      </c>
      <c r="C1164" s="24">
        <v>42.15</v>
      </c>
      <c r="D1164" s="24">
        <v>40.85</v>
      </c>
      <c r="E1164" s="24">
        <v>40.700000000000003</v>
      </c>
      <c r="F1164" s="24">
        <v>37.6</v>
      </c>
      <c r="G1164" s="24"/>
      <c r="H1164" s="24"/>
      <c r="I1164" s="78"/>
      <c r="J1164" s="24"/>
      <c r="K1164" s="24">
        <v>33.35</v>
      </c>
      <c r="L1164" s="24"/>
      <c r="M1164" s="24"/>
      <c r="N1164" s="79">
        <f>VLOOKUP(A1164,Platts!B:C,2,TRUE)</f>
        <v>45.5</v>
      </c>
      <c r="O1164" s="76">
        <f t="shared" si="18"/>
        <v>0.89780219780219783</v>
      </c>
      <c r="P1164" s="9"/>
      <c r="Q1164" s="35"/>
    </row>
    <row r="1165" spans="1:17" outlineLevel="1" x14ac:dyDescent="0.2">
      <c r="A1165" s="22">
        <v>42410</v>
      </c>
      <c r="B1165" s="24">
        <v>42.7</v>
      </c>
      <c r="C1165" s="24">
        <v>40.950000000000003</v>
      </c>
      <c r="D1165" s="24">
        <v>39.700000000000003</v>
      </c>
      <c r="E1165" s="24">
        <v>39.549999999999997</v>
      </c>
      <c r="F1165" s="24">
        <v>36.700000000000003</v>
      </c>
      <c r="G1165" s="24"/>
      <c r="H1165" s="24"/>
      <c r="I1165" s="78"/>
      <c r="J1165" s="24"/>
      <c r="K1165" s="24">
        <v>33.1</v>
      </c>
      <c r="L1165" s="24"/>
      <c r="M1165" s="24"/>
      <c r="N1165" s="79">
        <f>VLOOKUP(A1165,Platts!B:C,2,TRUE)</f>
        <v>44.2</v>
      </c>
      <c r="O1165" s="76">
        <f t="shared" si="18"/>
        <v>0.89819004524886881</v>
      </c>
      <c r="P1165" s="9"/>
      <c r="Q1165" s="35"/>
    </row>
    <row r="1166" spans="1:17" outlineLevel="1" x14ac:dyDescent="0.2">
      <c r="A1166" s="22">
        <v>42411</v>
      </c>
      <c r="B1166" s="24">
        <v>42.3</v>
      </c>
      <c r="C1166" s="24">
        <v>40.65</v>
      </c>
      <c r="D1166" s="24">
        <v>39.15</v>
      </c>
      <c r="E1166" s="24">
        <v>39.15</v>
      </c>
      <c r="F1166" s="24">
        <v>35.950000000000003</v>
      </c>
      <c r="G1166" s="24"/>
      <c r="H1166" s="24"/>
      <c r="I1166" s="78"/>
      <c r="J1166" s="24"/>
      <c r="K1166" s="24">
        <v>32.5</v>
      </c>
      <c r="L1166" s="24"/>
      <c r="M1166" s="24"/>
      <c r="N1166" s="79">
        <f>VLOOKUP(A1166,Platts!B:C,2,TRUE)</f>
        <v>44</v>
      </c>
      <c r="O1166" s="76">
        <f t="shared" si="18"/>
        <v>0.88977272727272727</v>
      </c>
      <c r="P1166" s="9"/>
      <c r="Q1166" s="35"/>
    </row>
    <row r="1167" spans="1:17" outlineLevel="1" x14ac:dyDescent="0.2">
      <c r="A1167" s="22">
        <v>42412</v>
      </c>
      <c r="B1167" s="24">
        <v>42.25</v>
      </c>
      <c r="C1167" s="24">
        <v>40.700000000000003</v>
      </c>
      <c r="D1167" s="24">
        <v>39.200000000000003</v>
      </c>
      <c r="E1167" s="24">
        <v>39.1</v>
      </c>
      <c r="F1167" s="24">
        <v>36</v>
      </c>
      <c r="G1167" s="24"/>
      <c r="H1167" s="24"/>
      <c r="I1167" s="78"/>
      <c r="J1167" s="24"/>
      <c r="K1167" s="24">
        <v>35.5</v>
      </c>
      <c r="L1167" s="24"/>
      <c r="M1167" s="24"/>
      <c r="N1167" s="79">
        <f>VLOOKUP(A1167,Platts!B:C,2,TRUE)</f>
        <v>42.9</v>
      </c>
      <c r="O1167" s="76">
        <f t="shared" si="18"/>
        <v>0.9137529137529139</v>
      </c>
      <c r="P1167" s="9"/>
      <c r="Q1167" s="35"/>
    </row>
    <row r="1168" spans="1:17" outlineLevel="1" x14ac:dyDescent="0.2">
      <c r="A1168" s="22">
        <v>42415</v>
      </c>
      <c r="B1168" s="24">
        <v>45</v>
      </c>
      <c r="C1168" s="24">
        <v>43.45</v>
      </c>
      <c r="D1168" s="24">
        <v>42</v>
      </c>
      <c r="E1168" s="24">
        <v>41.85</v>
      </c>
      <c r="F1168" s="24">
        <v>38.549999999999997</v>
      </c>
      <c r="G1168" s="24"/>
      <c r="H1168" s="24"/>
      <c r="I1168" s="78"/>
      <c r="J1168" s="24"/>
      <c r="K1168" s="24">
        <v>33.9</v>
      </c>
      <c r="L1168" s="24"/>
      <c r="M1168" s="24"/>
      <c r="N1168" s="79">
        <f>VLOOKUP(A1168,Platts!B:C,2,TRUE)</f>
        <v>46.3</v>
      </c>
      <c r="O1168" s="76">
        <f t="shared" si="18"/>
        <v>0.90712742980561556</v>
      </c>
      <c r="P1168" s="9"/>
      <c r="Q1168" s="35"/>
    </row>
    <row r="1169" spans="1:17" outlineLevel="1" x14ac:dyDescent="0.2">
      <c r="A1169" s="22">
        <v>42416</v>
      </c>
      <c r="B1169" s="24">
        <v>44.75</v>
      </c>
      <c r="C1169" s="24">
        <v>43.1</v>
      </c>
      <c r="D1169" s="24">
        <v>41.75</v>
      </c>
      <c r="E1169" s="24">
        <v>41.45</v>
      </c>
      <c r="F1169" s="24">
        <v>38</v>
      </c>
      <c r="G1169" s="24"/>
      <c r="H1169" s="24"/>
      <c r="I1169" s="78"/>
      <c r="J1169" s="24"/>
      <c r="K1169" s="24">
        <v>33.65</v>
      </c>
      <c r="L1169" s="24"/>
      <c r="M1169" s="24"/>
      <c r="N1169" s="79">
        <f>VLOOKUP(A1169,Platts!B:C,2,TRUE)</f>
        <v>46.3</v>
      </c>
      <c r="O1169" s="76">
        <f t="shared" si="18"/>
        <v>0.90172786177105835</v>
      </c>
      <c r="P1169" s="9"/>
      <c r="Q1169" s="35"/>
    </row>
    <row r="1170" spans="1:17" outlineLevel="1" x14ac:dyDescent="0.2">
      <c r="A1170" s="22">
        <v>42417</v>
      </c>
      <c r="B1170" s="24">
        <v>44.9</v>
      </c>
      <c r="C1170" s="24">
        <v>43.4</v>
      </c>
      <c r="D1170" s="24">
        <v>42</v>
      </c>
      <c r="E1170" s="24">
        <v>41.9</v>
      </c>
      <c r="F1170" s="24">
        <v>38.549999999999997</v>
      </c>
      <c r="G1170" s="24"/>
      <c r="H1170" s="24"/>
      <c r="I1170" s="78"/>
      <c r="J1170" s="24"/>
      <c r="K1170" s="24">
        <v>34.15</v>
      </c>
      <c r="L1170" s="24"/>
      <c r="M1170" s="24"/>
      <c r="N1170" s="79">
        <f>VLOOKUP(A1170,Platts!B:C,2,TRUE)</f>
        <v>46.5</v>
      </c>
      <c r="O1170" s="76">
        <f t="shared" si="18"/>
        <v>0.90322580645161288</v>
      </c>
      <c r="P1170" s="9"/>
      <c r="Q1170" s="35"/>
    </row>
    <row r="1171" spans="1:17" outlineLevel="1" x14ac:dyDescent="0.2">
      <c r="A1171" s="22">
        <v>42418</v>
      </c>
      <c r="B1171" s="24">
        <v>46.15</v>
      </c>
      <c r="C1171" s="24">
        <v>44.65</v>
      </c>
      <c r="D1171" s="24">
        <v>43.15</v>
      </c>
      <c r="E1171" s="24">
        <v>43.1</v>
      </c>
      <c r="F1171" s="24">
        <v>39.4</v>
      </c>
      <c r="G1171" s="24"/>
      <c r="H1171" s="24"/>
      <c r="I1171" s="78"/>
      <c r="J1171" s="24"/>
      <c r="K1171" s="24">
        <v>34.65</v>
      </c>
      <c r="L1171" s="24"/>
      <c r="M1171" s="24"/>
      <c r="N1171" s="79">
        <f>VLOOKUP(A1171,Platts!B:C,2,TRUE)</f>
        <v>47.15</v>
      </c>
      <c r="O1171" s="76">
        <f t="shared" si="18"/>
        <v>0.91516436903499465</v>
      </c>
      <c r="P1171" s="9"/>
      <c r="Q1171" s="35"/>
    </row>
    <row r="1172" spans="1:17" outlineLevel="1" x14ac:dyDescent="0.2">
      <c r="A1172" s="22">
        <v>42419</v>
      </c>
      <c r="B1172" s="24">
        <v>46.8</v>
      </c>
      <c r="C1172" s="24">
        <v>45.25</v>
      </c>
      <c r="D1172" s="24">
        <v>43.7</v>
      </c>
      <c r="E1172" s="24">
        <v>43.9</v>
      </c>
      <c r="F1172" s="24">
        <v>40.25</v>
      </c>
      <c r="G1172" s="24"/>
      <c r="H1172" s="24"/>
      <c r="I1172" s="78"/>
      <c r="J1172" s="24"/>
      <c r="K1172" s="24">
        <v>34.950000000000003</v>
      </c>
      <c r="L1172" s="24"/>
      <c r="M1172" s="24"/>
      <c r="N1172" s="79">
        <f>VLOOKUP(A1172,Platts!B:C,2,TRUE)</f>
        <v>48.2</v>
      </c>
      <c r="O1172" s="76">
        <f t="shared" si="18"/>
        <v>0.90663900414937759</v>
      </c>
      <c r="P1172" s="9"/>
      <c r="Q1172" s="35"/>
    </row>
    <row r="1173" spans="1:17" outlineLevel="1" x14ac:dyDescent="0.2">
      <c r="A1173" s="22">
        <v>42422</v>
      </c>
      <c r="B1173" s="24">
        <v>49.55</v>
      </c>
      <c r="C1173" s="24">
        <v>48.2</v>
      </c>
      <c r="D1173" s="24">
        <v>46.7</v>
      </c>
      <c r="E1173" s="24">
        <v>46.6</v>
      </c>
      <c r="F1173" s="24">
        <v>42.85</v>
      </c>
      <c r="G1173" s="24"/>
      <c r="H1173" s="24"/>
      <c r="I1173" s="78"/>
      <c r="J1173" s="24"/>
      <c r="K1173" s="24">
        <v>36.5</v>
      </c>
      <c r="L1173" s="24"/>
      <c r="M1173" s="24"/>
      <c r="N1173" s="79">
        <f>VLOOKUP(A1173,Platts!B:C,2,TRUE)</f>
        <v>51.2</v>
      </c>
      <c r="O1173" s="76">
        <f t="shared" si="18"/>
        <v>0.912109375</v>
      </c>
      <c r="P1173" s="9"/>
      <c r="Q1173" s="35"/>
    </row>
    <row r="1174" spans="1:17" outlineLevel="1" x14ac:dyDescent="0.2">
      <c r="A1174" s="22">
        <v>42423</v>
      </c>
      <c r="B1174" s="24">
        <v>48.65</v>
      </c>
      <c r="C1174" s="24">
        <v>47.15</v>
      </c>
      <c r="D1174" s="24">
        <v>45.55</v>
      </c>
      <c r="E1174" s="24">
        <v>45.45</v>
      </c>
      <c r="F1174" s="24">
        <v>41.9</v>
      </c>
      <c r="G1174" s="24"/>
      <c r="H1174" s="24"/>
      <c r="I1174" s="78"/>
      <c r="J1174" s="24"/>
      <c r="K1174" s="24">
        <v>36.200000000000003</v>
      </c>
      <c r="L1174" s="24"/>
      <c r="M1174" s="24"/>
      <c r="N1174" s="79">
        <f>VLOOKUP(A1174,Platts!B:C,2,TRUE)</f>
        <v>50</v>
      </c>
      <c r="O1174" s="76">
        <f t="shared" si="18"/>
        <v>0.91099999999999992</v>
      </c>
      <c r="P1174" s="9"/>
      <c r="Q1174" s="35"/>
    </row>
    <row r="1175" spans="1:17" outlineLevel="1" x14ac:dyDescent="0.2">
      <c r="A1175" s="22">
        <v>42424</v>
      </c>
      <c r="B1175" s="24">
        <v>47.8</v>
      </c>
      <c r="C1175" s="24">
        <v>46</v>
      </c>
      <c r="D1175" s="24">
        <v>44.65</v>
      </c>
      <c r="E1175" s="24">
        <v>44.6</v>
      </c>
      <c r="F1175" s="24">
        <v>40.9</v>
      </c>
      <c r="G1175" s="24"/>
      <c r="H1175" s="24"/>
      <c r="I1175" s="78"/>
      <c r="J1175" s="24"/>
      <c r="K1175" s="24">
        <v>35.1</v>
      </c>
      <c r="L1175" s="24"/>
      <c r="M1175" s="24"/>
      <c r="N1175" s="79">
        <f>VLOOKUP(A1175,Platts!B:C,2,TRUE)</f>
        <v>49.9</v>
      </c>
      <c r="O1175" s="76">
        <f t="shared" si="18"/>
        <v>0.89478957915831658</v>
      </c>
      <c r="P1175" s="9"/>
      <c r="Q1175" s="35"/>
    </row>
    <row r="1176" spans="1:17" outlineLevel="1" x14ac:dyDescent="0.2">
      <c r="A1176" s="22">
        <v>42425</v>
      </c>
      <c r="B1176" s="24">
        <v>47.4</v>
      </c>
      <c r="C1176" s="24">
        <v>45.75</v>
      </c>
      <c r="D1176" s="24">
        <v>44.25</v>
      </c>
      <c r="E1176" s="24">
        <v>44.3</v>
      </c>
      <c r="F1176" s="24">
        <v>41</v>
      </c>
      <c r="G1176" s="24"/>
      <c r="H1176" s="24"/>
      <c r="I1176" s="78"/>
      <c r="J1176" s="24"/>
      <c r="K1176" s="24">
        <v>35.15</v>
      </c>
      <c r="L1176" s="24"/>
      <c r="M1176" s="24"/>
      <c r="N1176" s="79">
        <f>VLOOKUP(A1176,Platts!B:C,2,TRUE)</f>
        <v>49.55</v>
      </c>
      <c r="O1176" s="76">
        <f t="shared" si="18"/>
        <v>0.89303733602421798</v>
      </c>
      <c r="P1176" s="9"/>
      <c r="Q1176" s="35"/>
    </row>
    <row r="1177" spans="1:17" outlineLevel="1" x14ac:dyDescent="0.2">
      <c r="A1177" s="22">
        <v>42426</v>
      </c>
      <c r="B1177" s="24">
        <v>47.15</v>
      </c>
      <c r="C1177" s="24">
        <v>45.4</v>
      </c>
      <c r="D1177" s="24">
        <v>44.05</v>
      </c>
      <c r="E1177" s="24">
        <v>43.9</v>
      </c>
      <c r="F1177" s="24">
        <v>40.549999999999997</v>
      </c>
      <c r="G1177" s="24"/>
      <c r="H1177" s="24"/>
      <c r="I1177" s="78"/>
      <c r="J1177" s="24"/>
      <c r="K1177" s="24">
        <v>34.9</v>
      </c>
      <c r="L1177" s="24"/>
      <c r="M1177" s="24"/>
      <c r="N1177" s="79">
        <f>VLOOKUP(A1177,Platts!B:C,2,TRUE)</f>
        <v>49.1</v>
      </c>
      <c r="O1177" s="76">
        <f t="shared" si="18"/>
        <v>0.8971486761710793</v>
      </c>
      <c r="P1177" s="9"/>
      <c r="Q1177" s="35"/>
    </row>
    <row r="1178" spans="1:17" outlineLevel="1" x14ac:dyDescent="0.2">
      <c r="A1178" s="22">
        <v>42429</v>
      </c>
      <c r="B1178" s="24">
        <v>48.25</v>
      </c>
      <c r="C1178" s="24">
        <v>46.65</v>
      </c>
      <c r="D1178" s="24">
        <v>45.2</v>
      </c>
      <c r="E1178" s="24">
        <v>45.15</v>
      </c>
      <c r="F1178" s="24">
        <v>41.9</v>
      </c>
      <c r="G1178" s="24"/>
      <c r="H1178" s="24"/>
      <c r="I1178" s="78"/>
      <c r="J1178" s="24"/>
      <c r="K1178" s="24">
        <v>36.1</v>
      </c>
      <c r="L1178" s="24"/>
      <c r="M1178" s="24"/>
      <c r="N1178" s="79">
        <f>VLOOKUP(A1178,Platts!B:C,2,TRUE)</f>
        <v>49.3</v>
      </c>
      <c r="O1178" s="76">
        <f t="shared" si="18"/>
        <v>0.9168356997971604</v>
      </c>
      <c r="P1178" s="9"/>
      <c r="Q1178" s="35"/>
    </row>
    <row r="1179" spans="1:17" outlineLevel="1" x14ac:dyDescent="0.2">
      <c r="A1179" s="22">
        <v>42430</v>
      </c>
      <c r="B1179" s="24">
        <v>48</v>
      </c>
      <c r="C1179" s="24">
        <v>46.4</v>
      </c>
      <c r="D1179" s="24">
        <v>45</v>
      </c>
      <c r="E1179" s="24">
        <v>46.5</v>
      </c>
      <c r="F1179" s="24">
        <v>43.05</v>
      </c>
      <c r="G1179" s="24"/>
      <c r="H1179" s="24"/>
      <c r="I1179" s="78"/>
      <c r="J1179" s="24"/>
      <c r="K1179" s="24">
        <v>36.9</v>
      </c>
      <c r="L1179" s="24"/>
      <c r="M1179" s="24"/>
      <c r="N1179" s="79">
        <f>VLOOKUP(A1179,Platts!B:C,2,TRUE)</f>
        <v>51.05</v>
      </c>
      <c r="O1179" s="76">
        <f t="shared" si="18"/>
        <v>0.88148873653281101</v>
      </c>
      <c r="P1179" s="9"/>
      <c r="Q1179" s="35"/>
    </row>
    <row r="1180" spans="1:17" outlineLevel="1" x14ac:dyDescent="0.2">
      <c r="A1180" s="22">
        <v>42431</v>
      </c>
      <c r="B1180" s="24">
        <v>50.15</v>
      </c>
      <c r="C1180" s="24">
        <v>48.4</v>
      </c>
      <c r="D1180" s="24">
        <v>46.9</v>
      </c>
      <c r="E1180" s="24">
        <v>48.4</v>
      </c>
      <c r="F1180" s="24">
        <v>44.4</v>
      </c>
      <c r="G1180" s="24"/>
      <c r="H1180" s="24"/>
      <c r="I1180" s="78"/>
      <c r="J1180" s="24"/>
      <c r="K1180" s="24">
        <v>37.4</v>
      </c>
      <c r="L1180" s="24"/>
      <c r="M1180" s="24"/>
      <c r="N1180" s="79">
        <f>VLOOKUP(A1180,Platts!B:C,2,TRUE)</f>
        <v>52.6</v>
      </c>
      <c r="O1180" s="76">
        <f t="shared" si="18"/>
        <v>0.89163498098859306</v>
      </c>
      <c r="P1180" s="9"/>
      <c r="Q1180" s="35"/>
    </row>
    <row r="1181" spans="1:17" outlineLevel="1" x14ac:dyDescent="0.2">
      <c r="A1181" s="22">
        <v>42432</v>
      </c>
      <c r="B1181" s="24">
        <v>49</v>
      </c>
      <c r="C1181" s="24">
        <v>47.4</v>
      </c>
      <c r="D1181" s="24">
        <v>45.65</v>
      </c>
      <c r="E1181" s="24">
        <v>47.5</v>
      </c>
      <c r="F1181" s="24">
        <v>43.75</v>
      </c>
      <c r="G1181" s="24"/>
      <c r="H1181" s="24"/>
      <c r="I1181" s="78"/>
      <c r="J1181" s="24"/>
      <c r="K1181" s="24">
        <v>36.9</v>
      </c>
      <c r="L1181" s="24"/>
      <c r="M1181" s="24"/>
      <c r="N1181" s="79">
        <f>VLOOKUP(A1181,Platts!B:C,2,TRUE)</f>
        <v>51.3</v>
      </c>
      <c r="O1181" s="76">
        <f t="shared" si="18"/>
        <v>0.88986354775828458</v>
      </c>
      <c r="P1181" s="9"/>
      <c r="Q1181" s="35"/>
    </row>
    <row r="1182" spans="1:17" outlineLevel="1" x14ac:dyDescent="0.2">
      <c r="A1182" s="22">
        <v>42433</v>
      </c>
      <c r="B1182" s="24">
        <v>51.4</v>
      </c>
      <c r="C1182" s="24">
        <v>49.9</v>
      </c>
      <c r="D1182" s="24">
        <v>48.4</v>
      </c>
      <c r="E1182" s="24">
        <v>49.9</v>
      </c>
      <c r="F1182" s="24">
        <v>45.7</v>
      </c>
      <c r="G1182" s="24"/>
      <c r="H1182" s="24"/>
      <c r="I1182" s="78"/>
      <c r="J1182" s="24"/>
      <c r="K1182" s="24">
        <v>38.299999999999997</v>
      </c>
      <c r="L1182" s="24"/>
      <c r="M1182" s="24"/>
      <c r="N1182" s="79">
        <f>VLOOKUP(A1182,Platts!B:C,2,TRUE)</f>
        <v>53.5</v>
      </c>
      <c r="O1182" s="76">
        <f t="shared" si="18"/>
        <v>0.90467289719626165</v>
      </c>
      <c r="P1182" s="9"/>
      <c r="Q1182" s="35"/>
    </row>
    <row r="1183" spans="1:17" outlineLevel="1" x14ac:dyDescent="0.2">
      <c r="A1183" s="22">
        <v>42436</v>
      </c>
      <c r="B1183" s="24">
        <v>59.65</v>
      </c>
      <c r="C1183" s="24">
        <v>57.9</v>
      </c>
      <c r="D1183" s="24">
        <v>57.15</v>
      </c>
      <c r="E1183" s="24">
        <v>58.15</v>
      </c>
      <c r="F1183" s="24">
        <v>52.65</v>
      </c>
      <c r="G1183" s="24"/>
      <c r="H1183" s="24"/>
      <c r="I1183" s="78"/>
      <c r="J1183" s="24"/>
      <c r="K1183" s="24">
        <v>44.9</v>
      </c>
      <c r="L1183" s="24"/>
      <c r="M1183" s="24"/>
      <c r="N1183" s="79">
        <f>VLOOKUP(A1183,Platts!B:C,2,TRUE)</f>
        <v>64.2</v>
      </c>
      <c r="O1183" s="76">
        <f t="shared" si="18"/>
        <v>0.89018691588785037</v>
      </c>
      <c r="P1183" s="9"/>
      <c r="Q1183" s="35"/>
    </row>
    <row r="1184" spans="1:17" outlineLevel="1" x14ac:dyDescent="0.2">
      <c r="A1184" s="22">
        <v>42437</v>
      </c>
      <c r="B1184" s="24">
        <v>56.45</v>
      </c>
      <c r="C1184" s="24">
        <v>55</v>
      </c>
      <c r="D1184" s="24">
        <v>53.3</v>
      </c>
      <c r="E1184" s="24">
        <v>54.9</v>
      </c>
      <c r="F1184" s="24">
        <v>49.9</v>
      </c>
      <c r="G1184" s="24"/>
      <c r="H1184" s="24"/>
      <c r="I1184" s="78"/>
      <c r="J1184" s="24"/>
      <c r="K1184" s="24">
        <v>41.4</v>
      </c>
      <c r="L1184" s="24"/>
      <c r="M1184" s="24"/>
      <c r="N1184" s="79">
        <f>VLOOKUP(A1184,Platts!B:C,2,TRUE)</f>
        <v>62</v>
      </c>
      <c r="O1184" s="76">
        <f t="shared" si="18"/>
        <v>0.85967741935483866</v>
      </c>
      <c r="P1184" s="9"/>
      <c r="Q1184" s="35"/>
    </row>
    <row r="1185" spans="1:17" outlineLevel="1" x14ac:dyDescent="0.2">
      <c r="A1185" s="22">
        <v>42438</v>
      </c>
      <c r="B1185" s="24">
        <v>54.25</v>
      </c>
      <c r="C1185" s="24">
        <v>52.4</v>
      </c>
      <c r="D1185" s="24">
        <v>50.65</v>
      </c>
      <c r="E1185" s="24">
        <v>52.4</v>
      </c>
      <c r="F1185" s="24">
        <v>47.15</v>
      </c>
      <c r="G1185" s="24"/>
      <c r="H1185" s="24"/>
      <c r="I1185" s="78"/>
      <c r="J1185" s="24"/>
      <c r="K1185" s="24">
        <v>39.15</v>
      </c>
      <c r="L1185" s="24"/>
      <c r="M1185" s="24"/>
      <c r="N1185" s="79">
        <f>VLOOKUP(A1185,Platts!B:C,2,TRUE)</f>
        <v>57.5</v>
      </c>
      <c r="O1185" s="76">
        <f t="shared" si="18"/>
        <v>0.88086956521739124</v>
      </c>
      <c r="P1185" s="9"/>
      <c r="Q1185" s="35"/>
    </row>
    <row r="1186" spans="1:17" outlineLevel="1" x14ac:dyDescent="0.2">
      <c r="A1186" s="22">
        <v>42439</v>
      </c>
      <c r="B1186" s="24">
        <v>54.6</v>
      </c>
      <c r="C1186" s="24">
        <v>52.65</v>
      </c>
      <c r="D1186" s="24">
        <v>50.95</v>
      </c>
      <c r="E1186" s="24">
        <v>52.7</v>
      </c>
      <c r="F1186" s="24">
        <v>47.95</v>
      </c>
      <c r="G1186" s="24"/>
      <c r="H1186" s="24"/>
      <c r="I1186" s="78"/>
      <c r="J1186" s="24"/>
      <c r="K1186" s="24">
        <v>39.700000000000003</v>
      </c>
      <c r="L1186" s="24"/>
      <c r="M1186" s="24"/>
      <c r="N1186" s="79">
        <f>VLOOKUP(A1186,Platts!B:C,2,TRUE)</f>
        <v>57.35</v>
      </c>
      <c r="O1186" s="76">
        <f t="shared" si="18"/>
        <v>0.88840453356582394</v>
      </c>
      <c r="P1186" s="9"/>
      <c r="Q1186" s="35"/>
    </row>
    <row r="1187" spans="1:17" outlineLevel="1" x14ac:dyDescent="0.2">
      <c r="A1187" s="22">
        <v>42440</v>
      </c>
      <c r="B1187" s="24">
        <v>51.9</v>
      </c>
      <c r="C1187" s="24">
        <v>50.6</v>
      </c>
      <c r="D1187" s="24">
        <v>48.9</v>
      </c>
      <c r="E1187" s="24">
        <v>48.9</v>
      </c>
      <c r="F1187" s="24">
        <v>46.4</v>
      </c>
      <c r="G1187" s="24"/>
      <c r="H1187" s="24"/>
      <c r="I1187" s="78"/>
      <c r="J1187" s="24"/>
      <c r="K1187" s="24">
        <v>38.15</v>
      </c>
      <c r="L1187" s="24"/>
      <c r="M1187" s="24"/>
      <c r="N1187" s="79">
        <f>VLOOKUP(A1187,Platts!B:C,2,TRUE)</f>
        <v>56.2</v>
      </c>
      <c r="O1187" s="76">
        <f t="shared" si="18"/>
        <v>0.87010676156583622</v>
      </c>
      <c r="P1187" s="9"/>
      <c r="Q1187" s="35"/>
    </row>
    <row r="1188" spans="1:17" outlineLevel="1" x14ac:dyDescent="0.2">
      <c r="A1188" s="22">
        <v>42443</v>
      </c>
      <c r="B1188" s="24">
        <v>51.4</v>
      </c>
      <c r="C1188" s="24">
        <v>49.9</v>
      </c>
      <c r="D1188" s="24">
        <v>48.4</v>
      </c>
      <c r="E1188" s="24">
        <v>49.9</v>
      </c>
      <c r="F1188" s="24">
        <v>45.4</v>
      </c>
      <c r="G1188" s="24"/>
      <c r="H1188" s="24"/>
      <c r="I1188" s="78"/>
      <c r="J1188" s="24"/>
      <c r="K1188" s="24">
        <v>37.65</v>
      </c>
      <c r="L1188" s="24"/>
      <c r="M1188" s="24"/>
      <c r="N1188" s="79">
        <f>VLOOKUP(A1188,Platts!B:C,2,TRUE)</f>
        <v>55</v>
      </c>
      <c r="O1188" s="76">
        <f t="shared" si="18"/>
        <v>0.88</v>
      </c>
      <c r="P1188" s="9"/>
      <c r="Q1188" s="35"/>
    </row>
    <row r="1189" spans="1:17" outlineLevel="1" x14ac:dyDescent="0.2">
      <c r="A1189" s="22">
        <v>42444</v>
      </c>
      <c r="B1189" s="24">
        <v>49.65</v>
      </c>
      <c r="C1189" s="24">
        <v>47.9</v>
      </c>
      <c r="D1189" s="24">
        <v>46.15</v>
      </c>
      <c r="E1189" s="24">
        <v>47.9</v>
      </c>
      <c r="F1189" s="24">
        <v>43.65</v>
      </c>
      <c r="G1189" s="24"/>
      <c r="H1189" s="24"/>
      <c r="I1189" s="78"/>
      <c r="J1189" s="24"/>
      <c r="K1189" s="24">
        <v>36.9</v>
      </c>
      <c r="L1189" s="24"/>
      <c r="M1189" s="24"/>
      <c r="N1189" s="79">
        <f>VLOOKUP(A1189,Platts!B:C,2,TRUE)</f>
        <v>52.1</v>
      </c>
      <c r="O1189" s="76">
        <f t="shared" si="18"/>
        <v>0.88579654510556616</v>
      </c>
      <c r="P1189" s="9"/>
      <c r="Q1189" s="35"/>
    </row>
    <row r="1190" spans="1:17" outlineLevel="1" x14ac:dyDescent="0.2">
      <c r="A1190" s="22">
        <v>42445</v>
      </c>
      <c r="B1190" s="24">
        <v>51.6</v>
      </c>
      <c r="C1190" s="24">
        <v>49.8</v>
      </c>
      <c r="D1190" s="24">
        <v>48.6</v>
      </c>
      <c r="E1190" s="24">
        <v>49.9</v>
      </c>
      <c r="F1190" s="24">
        <v>45.65</v>
      </c>
      <c r="G1190" s="24"/>
      <c r="H1190" s="24"/>
      <c r="I1190" s="78"/>
      <c r="J1190" s="24"/>
      <c r="K1190" s="24">
        <v>38.4</v>
      </c>
      <c r="L1190" s="24"/>
      <c r="M1190" s="24"/>
      <c r="N1190" s="79">
        <f>VLOOKUP(A1190,Platts!B:C,2,TRUE)</f>
        <v>53.2</v>
      </c>
      <c r="O1190" s="76">
        <f t="shared" si="18"/>
        <v>0.9135338345864662</v>
      </c>
      <c r="P1190" s="9"/>
      <c r="Q1190" s="35"/>
    </row>
    <row r="1191" spans="1:17" outlineLevel="1" x14ac:dyDescent="0.2">
      <c r="A1191" s="22">
        <v>42446</v>
      </c>
      <c r="B1191" s="24">
        <v>53.95</v>
      </c>
      <c r="C1191" s="24">
        <v>52.2</v>
      </c>
      <c r="D1191" s="24">
        <v>50.8</v>
      </c>
      <c r="E1191" s="24">
        <v>52.3</v>
      </c>
      <c r="F1191" s="24">
        <v>48</v>
      </c>
      <c r="G1191" s="24"/>
      <c r="H1191" s="24"/>
      <c r="I1191" s="78"/>
      <c r="J1191" s="24"/>
      <c r="K1191" s="24">
        <v>40</v>
      </c>
      <c r="L1191" s="24"/>
      <c r="M1191" s="24"/>
      <c r="N1191" s="79">
        <f>VLOOKUP(A1191,Platts!B:C,2,TRUE)</f>
        <v>56</v>
      </c>
      <c r="O1191" s="76">
        <f t="shared" si="18"/>
        <v>0.90714285714285714</v>
      </c>
      <c r="P1191" s="9"/>
      <c r="Q1191" s="35"/>
    </row>
    <row r="1192" spans="1:17" outlineLevel="1" x14ac:dyDescent="0.2">
      <c r="A1192" s="22">
        <v>42447</v>
      </c>
      <c r="B1192" s="24">
        <v>55.55</v>
      </c>
      <c r="C1192" s="24">
        <v>53.75</v>
      </c>
      <c r="D1192" s="24">
        <v>52.2</v>
      </c>
      <c r="E1192" s="24">
        <v>53.8</v>
      </c>
      <c r="F1192" s="24">
        <v>49.5</v>
      </c>
      <c r="G1192" s="24"/>
      <c r="H1192" s="24"/>
      <c r="I1192" s="78"/>
      <c r="J1192" s="24"/>
      <c r="K1192" s="24">
        <v>41.15</v>
      </c>
      <c r="L1192" s="24"/>
      <c r="M1192" s="24"/>
      <c r="N1192" s="79">
        <f>VLOOKUP(A1192,Platts!B:C,2,TRUE)</f>
        <v>57</v>
      </c>
      <c r="O1192" s="76">
        <f t="shared" si="18"/>
        <v>0.9157894736842106</v>
      </c>
      <c r="P1192" s="9"/>
      <c r="Q1192" s="35"/>
    </row>
    <row r="1193" spans="1:17" outlineLevel="1" x14ac:dyDescent="0.2">
      <c r="A1193" s="22">
        <v>42450</v>
      </c>
      <c r="B1193" s="24">
        <v>55.95</v>
      </c>
      <c r="C1193" s="24">
        <v>54.4</v>
      </c>
      <c r="D1193" s="24">
        <v>52.85</v>
      </c>
      <c r="E1193" s="24">
        <v>54.5</v>
      </c>
      <c r="F1193" s="24">
        <v>50.5</v>
      </c>
      <c r="G1193" s="24"/>
      <c r="H1193" s="24"/>
      <c r="I1193" s="78"/>
      <c r="J1193" s="24"/>
      <c r="K1193" s="24">
        <v>42.3</v>
      </c>
      <c r="L1193" s="24"/>
      <c r="M1193" s="24"/>
      <c r="N1193" s="79">
        <f>VLOOKUP(A1193,Platts!B:C,2,TRUE)</f>
        <v>58.5</v>
      </c>
      <c r="O1193" s="76">
        <f t="shared" si="18"/>
        <v>0.90341880341880343</v>
      </c>
      <c r="P1193" s="9"/>
      <c r="Q1193" s="35"/>
    </row>
    <row r="1194" spans="1:17" outlineLevel="1" x14ac:dyDescent="0.2">
      <c r="A1194" s="22">
        <v>42451</v>
      </c>
      <c r="B1194" s="24">
        <v>55.3</v>
      </c>
      <c r="C1194" s="24">
        <v>53.6</v>
      </c>
      <c r="D1194" s="24">
        <v>51.9</v>
      </c>
      <c r="E1194" s="24">
        <v>53.65</v>
      </c>
      <c r="F1194" s="24">
        <v>49.65</v>
      </c>
      <c r="G1194" s="24"/>
      <c r="H1194" s="24"/>
      <c r="I1194" s="78"/>
      <c r="J1194" s="24"/>
      <c r="K1194" s="24">
        <v>41.5</v>
      </c>
      <c r="L1194" s="24"/>
      <c r="M1194" s="24"/>
      <c r="N1194" s="79">
        <f>VLOOKUP(A1194,Platts!B:C,2,TRUE)</f>
        <v>58</v>
      </c>
      <c r="O1194" s="76">
        <f t="shared" si="18"/>
        <v>0.89482758620689651</v>
      </c>
      <c r="P1194" s="9"/>
      <c r="Q1194" s="35"/>
    </row>
    <row r="1195" spans="1:17" outlineLevel="1" x14ac:dyDescent="0.2">
      <c r="A1195" s="22">
        <v>42452</v>
      </c>
      <c r="B1195" s="24">
        <v>55.05</v>
      </c>
      <c r="C1195" s="24">
        <v>53.25</v>
      </c>
      <c r="D1195" s="24">
        <v>51.6</v>
      </c>
      <c r="E1195" s="24">
        <v>53.2</v>
      </c>
      <c r="F1195" s="24">
        <v>49.25</v>
      </c>
      <c r="G1195" s="24"/>
      <c r="H1195" s="24"/>
      <c r="I1195" s="78"/>
      <c r="J1195" s="24"/>
      <c r="K1195" s="24">
        <v>41.25</v>
      </c>
      <c r="L1195" s="24"/>
      <c r="M1195" s="24"/>
      <c r="N1195" s="79">
        <f>VLOOKUP(A1195,Platts!B:C,2,TRUE)</f>
        <v>56.75</v>
      </c>
      <c r="O1195" s="76">
        <f t="shared" si="18"/>
        <v>0.90925110132158593</v>
      </c>
      <c r="P1195" s="9"/>
      <c r="Q1195" s="35"/>
    </row>
    <row r="1196" spans="1:17" outlineLevel="1" x14ac:dyDescent="0.2">
      <c r="A1196" s="22">
        <v>42453</v>
      </c>
      <c r="B1196" s="24">
        <v>53.9</v>
      </c>
      <c r="C1196" s="24">
        <v>52.15</v>
      </c>
      <c r="D1196" s="24">
        <v>50.6</v>
      </c>
      <c r="E1196" s="24">
        <v>52.15</v>
      </c>
      <c r="F1196" s="24">
        <v>48.4</v>
      </c>
      <c r="G1196" s="24"/>
      <c r="H1196" s="24"/>
      <c r="I1196" s="78"/>
      <c r="J1196" s="24"/>
      <c r="K1196" s="24">
        <v>40.4</v>
      </c>
      <c r="L1196" s="24"/>
      <c r="M1196" s="24"/>
      <c r="N1196" s="79">
        <f>VLOOKUP(A1196,Platts!B:C,2,TRUE)</f>
        <v>55.5</v>
      </c>
      <c r="O1196" s="76">
        <f t="shared" si="18"/>
        <v>0.91171171171171173</v>
      </c>
      <c r="P1196" s="9"/>
      <c r="Q1196" s="35"/>
    </row>
    <row r="1197" spans="1:17" outlineLevel="1" x14ac:dyDescent="0.2">
      <c r="A1197" s="22">
        <v>42457</v>
      </c>
      <c r="B1197" s="24">
        <v>52.15</v>
      </c>
      <c r="C1197" s="24">
        <v>50.65</v>
      </c>
      <c r="D1197" s="24">
        <v>49.15</v>
      </c>
      <c r="E1197" s="24">
        <v>50.6</v>
      </c>
      <c r="F1197" s="24">
        <v>46.4</v>
      </c>
      <c r="G1197" s="24"/>
      <c r="H1197" s="24"/>
      <c r="I1197" s="78"/>
      <c r="J1197" s="24"/>
      <c r="K1197" s="24">
        <v>38.4</v>
      </c>
      <c r="L1197" s="24"/>
      <c r="M1197" s="24"/>
      <c r="N1197" s="79">
        <f>VLOOKUP(A1197,Platts!B:C,2,TRUE)</f>
        <v>56.1</v>
      </c>
      <c r="O1197" s="76">
        <f t="shared" si="18"/>
        <v>0.87611408199643492</v>
      </c>
      <c r="P1197" s="9"/>
      <c r="Q1197" s="35"/>
    </row>
    <row r="1198" spans="1:17" outlineLevel="1" x14ac:dyDescent="0.2">
      <c r="A1198" s="22">
        <v>42458</v>
      </c>
      <c r="B1198" s="24">
        <v>52.45</v>
      </c>
      <c r="C1198" s="24">
        <v>50.75</v>
      </c>
      <c r="D1198" s="24">
        <v>49.15</v>
      </c>
      <c r="E1198" s="24">
        <v>50.7</v>
      </c>
      <c r="F1198" s="24">
        <v>46.15</v>
      </c>
      <c r="G1198" s="24"/>
      <c r="H1198" s="24"/>
      <c r="I1198" s="78"/>
      <c r="J1198" s="24"/>
      <c r="K1198" s="24">
        <v>38.15</v>
      </c>
      <c r="L1198" s="24"/>
      <c r="M1198" s="24"/>
      <c r="N1198" s="79">
        <f>VLOOKUP(A1198,Platts!B:C,2,TRUE)</f>
        <v>54.25</v>
      </c>
      <c r="O1198" s="76">
        <f t="shared" si="18"/>
        <v>0.90599078341013817</v>
      </c>
      <c r="P1198" s="9"/>
      <c r="Q1198" s="35"/>
    </row>
    <row r="1199" spans="1:17" outlineLevel="1" x14ac:dyDescent="0.2">
      <c r="A1199" s="22">
        <v>42459</v>
      </c>
      <c r="B1199" s="24">
        <v>52.3</v>
      </c>
      <c r="C1199" s="24">
        <v>50.5</v>
      </c>
      <c r="D1199" s="24">
        <v>48.9</v>
      </c>
      <c r="E1199" s="24">
        <v>50.4</v>
      </c>
      <c r="F1199" s="24">
        <v>46.2</v>
      </c>
      <c r="G1199" s="24"/>
      <c r="H1199" s="24"/>
      <c r="I1199" s="78"/>
      <c r="J1199" s="24"/>
      <c r="K1199" s="24">
        <v>37.9</v>
      </c>
      <c r="L1199" s="24"/>
      <c r="M1199" s="24"/>
      <c r="N1199" s="79">
        <f>VLOOKUP(A1199,Platts!B:C,2,TRUE)</f>
        <v>54.1</v>
      </c>
      <c r="O1199" s="76">
        <f t="shared" si="18"/>
        <v>0.90388170055452866</v>
      </c>
      <c r="P1199" s="9"/>
      <c r="Q1199" s="35"/>
    </row>
    <row r="1200" spans="1:17" outlineLevel="1" x14ac:dyDescent="0.2">
      <c r="A1200" s="22">
        <v>42460</v>
      </c>
      <c r="B1200" s="24">
        <v>52.5</v>
      </c>
      <c r="C1200" s="24">
        <v>50.7</v>
      </c>
      <c r="D1200" s="24">
        <v>49.15</v>
      </c>
      <c r="E1200" s="24">
        <v>50.65</v>
      </c>
      <c r="F1200" s="24">
        <v>46.15</v>
      </c>
      <c r="G1200" s="24"/>
      <c r="H1200" s="24"/>
      <c r="I1200" s="78"/>
      <c r="J1200" s="24"/>
      <c r="K1200" s="24">
        <v>38.15</v>
      </c>
      <c r="L1200" s="24"/>
      <c r="M1200" s="24"/>
      <c r="N1200" s="79">
        <f>VLOOKUP(A1200,Platts!B:C,2,TRUE)</f>
        <v>54.1</v>
      </c>
      <c r="O1200" s="76">
        <f t="shared" si="18"/>
        <v>0.90850277264325319</v>
      </c>
      <c r="P1200" s="9"/>
      <c r="Q1200" s="35"/>
    </row>
    <row r="1201" spans="1:17" outlineLevel="1" x14ac:dyDescent="0.2">
      <c r="A1201" s="22">
        <v>42461</v>
      </c>
      <c r="B1201" s="24">
        <v>52.15</v>
      </c>
      <c r="C1201" s="24">
        <v>50.4</v>
      </c>
      <c r="D1201" s="24">
        <v>49.15</v>
      </c>
      <c r="E1201" s="24">
        <v>52</v>
      </c>
      <c r="F1201" s="24">
        <v>47.8</v>
      </c>
      <c r="G1201" s="24"/>
      <c r="H1201" s="24"/>
      <c r="I1201" s="78"/>
      <c r="J1201" s="24"/>
      <c r="K1201" s="24">
        <v>39.299999999999997</v>
      </c>
      <c r="L1201" s="24"/>
      <c r="M1201" s="24"/>
      <c r="N1201" s="79">
        <f>VLOOKUP(A1201,Platts!B:C,2,TRUE)</f>
        <v>55.1</v>
      </c>
      <c r="O1201" s="76">
        <f t="shared" si="18"/>
        <v>0.89201451905626128</v>
      </c>
      <c r="P1201" s="9"/>
      <c r="Q1201" s="35"/>
    </row>
    <row r="1202" spans="1:17" outlineLevel="1" x14ac:dyDescent="0.2">
      <c r="A1202" s="22">
        <v>42464</v>
      </c>
      <c r="B1202" s="24">
        <v>52.4</v>
      </c>
      <c r="C1202" s="24">
        <v>50.7</v>
      </c>
      <c r="D1202" s="24">
        <v>49.45</v>
      </c>
      <c r="E1202" s="24">
        <v>47.9</v>
      </c>
      <c r="F1202" s="24">
        <v>44.9</v>
      </c>
      <c r="G1202" s="24"/>
      <c r="H1202" s="24"/>
      <c r="I1202" s="78"/>
      <c r="J1202" s="24"/>
      <c r="K1202" s="24">
        <v>39.4</v>
      </c>
      <c r="L1202" s="24"/>
      <c r="M1202" s="24"/>
      <c r="N1202" s="79">
        <f>VLOOKUP(A1202,Platts!B:C,2,TRUE)</f>
        <v>55.1</v>
      </c>
      <c r="O1202" s="76">
        <f t="shared" si="18"/>
        <v>0.89745916515426505</v>
      </c>
      <c r="P1202" s="9"/>
      <c r="Q1202" s="35"/>
    </row>
    <row r="1203" spans="1:17" outlineLevel="1" x14ac:dyDescent="0.2">
      <c r="A1203" s="22">
        <v>42465</v>
      </c>
      <c r="B1203" s="24">
        <v>51.6</v>
      </c>
      <c r="C1203" s="24">
        <v>50</v>
      </c>
      <c r="D1203" s="24">
        <v>48.9</v>
      </c>
      <c r="E1203" s="24">
        <v>46.9</v>
      </c>
      <c r="F1203" s="24">
        <v>43.9</v>
      </c>
      <c r="G1203" s="24"/>
      <c r="H1203" s="24"/>
      <c r="I1203" s="78"/>
      <c r="J1203" s="24"/>
      <c r="K1203" s="24">
        <v>38.15</v>
      </c>
      <c r="L1203" s="24"/>
      <c r="M1203" s="24"/>
      <c r="N1203" s="79">
        <f>VLOOKUP(A1203,Platts!B:C,2,TRUE)</f>
        <v>54.7</v>
      </c>
      <c r="O1203" s="76">
        <f t="shared" si="18"/>
        <v>0.89396709323583179</v>
      </c>
      <c r="P1203" s="9"/>
      <c r="Q1203" s="35"/>
    </row>
    <row r="1204" spans="1:17" outlineLevel="1" x14ac:dyDescent="0.2">
      <c r="A1204" s="22">
        <v>42466</v>
      </c>
      <c r="B1204" s="24">
        <v>51.15</v>
      </c>
      <c r="C1204" s="24">
        <v>49.4</v>
      </c>
      <c r="D1204" s="24">
        <v>48.15</v>
      </c>
      <c r="E1204" s="24">
        <v>46.65</v>
      </c>
      <c r="F1204" s="24">
        <v>43.4</v>
      </c>
      <c r="G1204" s="24"/>
      <c r="H1204" s="24"/>
      <c r="I1204" s="78"/>
      <c r="J1204" s="24"/>
      <c r="K1204" s="24">
        <v>38.200000000000003</v>
      </c>
      <c r="L1204" s="24"/>
      <c r="M1204" s="24"/>
      <c r="N1204" s="79">
        <f>VLOOKUP(A1204,Platts!B:C,2,TRUE)</f>
        <v>54.65</v>
      </c>
      <c r="O1204" s="76">
        <f t="shared" si="18"/>
        <v>0.88106129917657827</v>
      </c>
      <c r="P1204" s="9"/>
      <c r="Q1204" s="35"/>
    </row>
    <row r="1205" spans="1:17" outlineLevel="1" x14ac:dyDescent="0.2">
      <c r="A1205" s="22">
        <v>42467</v>
      </c>
      <c r="B1205" s="24">
        <v>51.65</v>
      </c>
      <c r="C1205" s="24">
        <v>50</v>
      </c>
      <c r="D1205" s="24">
        <v>48.3</v>
      </c>
      <c r="E1205" s="24">
        <v>46.65</v>
      </c>
      <c r="F1205" s="24">
        <v>43.3</v>
      </c>
      <c r="G1205" s="24"/>
      <c r="H1205" s="24"/>
      <c r="I1205" s="78"/>
      <c r="J1205" s="24"/>
      <c r="K1205" s="24">
        <v>38.200000000000003</v>
      </c>
      <c r="L1205" s="24"/>
      <c r="M1205" s="24"/>
      <c r="N1205" s="79">
        <f>VLOOKUP(A1205,Platts!B:C,2,TRUE)</f>
        <v>54.3</v>
      </c>
      <c r="O1205" s="76">
        <f t="shared" si="18"/>
        <v>0.88950276243093918</v>
      </c>
      <c r="P1205" s="9"/>
      <c r="Q1205" s="35"/>
    </row>
    <row r="1206" spans="1:17" outlineLevel="1" x14ac:dyDescent="0.2">
      <c r="A1206" s="22">
        <v>42468</v>
      </c>
      <c r="B1206" s="24">
        <v>51.4</v>
      </c>
      <c r="C1206" s="24">
        <v>49.65</v>
      </c>
      <c r="D1206" s="24">
        <v>48</v>
      </c>
      <c r="E1206" s="24">
        <v>46.35</v>
      </c>
      <c r="F1206" s="24">
        <v>43.25</v>
      </c>
      <c r="G1206" s="24"/>
      <c r="H1206" s="24"/>
      <c r="I1206" s="78"/>
      <c r="J1206" s="24"/>
      <c r="K1206" s="24">
        <v>38.15</v>
      </c>
      <c r="L1206" s="24"/>
      <c r="M1206" s="24"/>
      <c r="N1206" s="79">
        <f>VLOOKUP(A1206,Platts!B:C,2,TRUE)</f>
        <v>53.6</v>
      </c>
      <c r="O1206" s="76">
        <f t="shared" si="18"/>
        <v>0.89552238805970152</v>
      </c>
      <c r="P1206" s="9"/>
      <c r="Q1206" s="35"/>
    </row>
    <row r="1207" spans="1:17" outlineLevel="1" x14ac:dyDescent="0.2">
      <c r="A1207" s="22">
        <v>42471</v>
      </c>
      <c r="B1207" s="24">
        <v>54</v>
      </c>
      <c r="C1207" s="24">
        <v>52.3</v>
      </c>
      <c r="D1207" s="24">
        <v>50.6</v>
      </c>
      <c r="E1207" s="24">
        <v>48.65</v>
      </c>
      <c r="F1207" s="24">
        <v>45.4</v>
      </c>
      <c r="G1207" s="24"/>
      <c r="H1207" s="24"/>
      <c r="I1207" s="78"/>
      <c r="J1207" s="24"/>
      <c r="K1207" s="24">
        <v>39.9</v>
      </c>
      <c r="L1207" s="24"/>
      <c r="M1207" s="24"/>
      <c r="N1207" s="79">
        <f>VLOOKUP(A1207,Platts!B:C,2,TRUE)</f>
        <v>56.2</v>
      </c>
      <c r="O1207" s="76">
        <f t="shared" si="18"/>
        <v>0.90035587188612098</v>
      </c>
      <c r="P1207" s="9"/>
      <c r="Q1207" s="35"/>
    </row>
    <row r="1208" spans="1:17" outlineLevel="1" x14ac:dyDescent="0.2">
      <c r="A1208" s="22">
        <v>42472</v>
      </c>
      <c r="B1208" s="24">
        <v>57.6</v>
      </c>
      <c r="C1208" s="24">
        <v>55.6</v>
      </c>
      <c r="D1208" s="24">
        <v>53.8</v>
      </c>
      <c r="E1208" s="24">
        <v>51.85</v>
      </c>
      <c r="F1208" s="24">
        <v>48.4</v>
      </c>
      <c r="G1208" s="24"/>
      <c r="H1208" s="24"/>
      <c r="I1208" s="78"/>
      <c r="J1208" s="24"/>
      <c r="K1208" s="24">
        <v>42.4</v>
      </c>
      <c r="L1208" s="24"/>
      <c r="M1208" s="24"/>
      <c r="N1208" s="79">
        <f>VLOOKUP(A1208,Platts!B:C,2,TRUE)</f>
        <v>59.5</v>
      </c>
      <c r="O1208" s="76">
        <f t="shared" si="18"/>
        <v>0.90420168067226891</v>
      </c>
      <c r="P1208" s="9"/>
      <c r="Q1208" s="35"/>
    </row>
    <row r="1209" spans="1:17" outlineLevel="1" x14ac:dyDescent="0.2">
      <c r="A1209" s="22">
        <v>42473</v>
      </c>
      <c r="B1209" s="24">
        <v>58.1</v>
      </c>
      <c r="C1209" s="24">
        <v>56.05</v>
      </c>
      <c r="D1209" s="24">
        <v>54.05</v>
      </c>
      <c r="E1209" s="24">
        <v>52.1</v>
      </c>
      <c r="F1209" s="24">
        <v>48.4</v>
      </c>
      <c r="G1209" s="24"/>
      <c r="H1209" s="24"/>
      <c r="I1209" s="78"/>
      <c r="J1209" s="24"/>
      <c r="K1209" s="24">
        <v>42.65</v>
      </c>
      <c r="L1209" s="24"/>
      <c r="M1209" s="24"/>
      <c r="N1209" s="79">
        <f>VLOOKUP(A1209,Platts!B:C,2,TRUE)</f>
        <v>60</v>
      </c>
      <c r="O1209" s="76">
        <f t="shared" si="18"/>
        <v>0.90083333333333326</v>
      </c>
      <c r="P1209" s="9"/>
      <c r="Q1209" s="35"/>
    </row>
    <row r="1210" spans="1:17" outlineLevel="1" x14ac:dyDescent="0.2">
      <c r="A1210" s="22">
        <v>42474</v>
      </c>
      <c r="B1210" s="24">
        <v>56</v>
      </c>
      <c r="C1210" s="24">
        <v>54.1</v>
      </c>
      <c r="D1210" s="24">
        <v>52</v>
      </c>
      <c r="E1210" s="24">
        <v>50.5</v>
      </c>
      <c r="F1210" s="24">
        <v>46.4</v>
      </c>
      <c r="G1210" s="24"/>
      <c r="H1210" s="24"/>
      <c r="I1210" s="78"/>
      <c r="J1210" s="24"/>
      <c r="K1210" s="24">
        <v>40.9</v>
      </c>
      <c r="L1210" s="24"/>
      <c r="M1210" s="24"/>
      <c r="N1210" s="79">
        <f>VLOOKUP(A1210,Platts!B:C,2,TRUE)</f>
        <v>58.75</v>
      </c>
      <c r="O1210" s="76">
        <f t="shared" si="18"/>
        <v>0.88510638297872335</v>
      </c>
      <c r="P1210" s="9"/>
      <c r="Q1210" s="35"/>
    </row>
    <row r="1211" spans="1:17" outlineLevel="1" x14ac:dyDescent="0.2">
      <c r="A1211" s="22">
        <v>42475</v>
      </c>
      <c r="B1211" s="24">
        <v>55.65</v>
      </c>
      <c r="C1211" s="24">
        <v>53.65</v>
      </c>
      <c r="D1211" s="24">
        <v>51.75</v>
      </c>
      <c r="E1211" s="24">
        <v>49.85</v>
      </c>
      <c r="F1211" s="24">
        <v>46.15</v>
      </c>
      <c r="G1211" s="24"/>
      <c r="H1211" s="24"/>
      <c r="I1211" s="78"/>
      <c r="J1211" s="24"/>
      <c r="K1211" s="24">
        <v>40.65</v>
      </c>
      <c r="L1211" s="24"/>
      <c r="M1211" s="24"/>
      <c r="N1211" s="79">
        <f>VLOOKUP(A1211,Platts!B:C,2,TRUE)</f>
        <v>58.3</v>
      </c>
      <c r="O1211" s="76">
        <f t="shared" si="18"/>
        <v>0.88765008576329341</v>
      </c>
      <c r="P1211" s="9"/>
      <c r="Q1211" s="35"/>
    </row>
    <row r="1212" spans="1:17" outlineLevel="1" x14ac:dyDescent="0.2">
      <c r="A1212" s="22">
        <v>42478</v>
      </c>
      <c r="B1212" s="24">
        <v>58.4</v>
      </c>
      <c r="C1212" s="24">
        <v>56.4</v>
      </c>
      <c r="D1212" s="24">
        <v>54.4</v>
      </c>
      <c r="E1212" s="24">
        <v>52.3</v>
      </c>
      <c r="F1212" s="24">
        <v>48.4</v>
      </c>
      <c r="G1212" s="24"/>
      <c r="H1212" s="24"/>
      <c r="I1212" s="78"/>
      <c r="J1212" s="24"/>
      <c r="K1212" s="24">
        <v>42.9</v>
      </c>
      <c r="L1212" s="24"/>
      <c r="M1212" s="24"/>
      <c r="N1212" s="79">
        <f>VLOOKUP(A1212,Platts!B:C,2,TRUE)</f>
        <v>60.55</v>
      </c>
      <c r="O1212" s="76">
        <f t="shared" si="18"/>
        <v>0.89843104872006607</v>
      </c>
      <c r="P1212" s="9"/>
      <c r="Q1212" s="35"/>
    </row>
    <row r="1213" spans="1:17" outlineLevel="1" x14ac:dyDescent="0.2">
      <c r="A1213" s="22">
        <v>42479</v>
      </c>
      <c r="B1213" s="24">
        <v>60</v>
      </c>
      <c r="C1213" s="24">
        <v>57.9</v>
      </c>
      <c r="D1213" s="24">
        <v>55.9</v>
      </c>
      <c r="E1213" s="24">
        <v>53.9</v>
      </c>
      <c r="F1213" s="24">
        <v>49.4</v>
      </c>
      <c r="G1213" s="24"/>
      <c r="H1213" s="24"/>
      <c r="I1213" s="78"/>
      <c r="J1213" s="24"/>
      <c r="K1213" s="24">
        <v>43.8</v>
      </c>
      <c r="L1213" s="24"/>
      <c r="M1213" s="24"/>
      <c r="N1213" s="79">
        <f>VLOOKUP(A1213,Platts!B:C,2,TRUE)</f>
        <v>62.6</v>
      </c>
      <c r="O1213" s="76">
        <f t="shared" si="18"/>
        <v>0.89297124600638977</v>
      </c>
      <c r="P1213" s="9"/>
      <c r="Q1213" s="35"/>
    </row>
    <row r="1214" spans="1:17" outlineLevel="1" x14ac:dyDescent="0.2">
      <c r="A1214" s="22">
        <v>42480</v>
      </c>
      <c r="B1214" s="24">
        <v>63.15</v>
      </c>
      <c r="C1214" s="24">
        <v>61.15</v>
      </c>
      <c r="D1214" s="24">
        <v>58.9</v>
      </c>
      <c r="E1214" s="24">
        <v>56.9</v>
      </c>
      <c r="F1214" s="24">
        <v>52.15</v>
      </c>
      <c r="G1214" s="24"/>
      <c r="H1214" s="24"/>
      <c r="I1214" s="78"/>
      <c r="J1214" s="24"/>
      <c r="K1214" s="24">
        <v>46.15</v>
      </c>
      <c r="L1214" s="24"/>
      <c r="M1214" s="24"/>
      <c r="N1214" s="79">
        <f>VLOOKUP(A1214,Platts!B:C,2,TRUE)</f>
        <v>65.349999999999994</v>
      </c>
      <c r="O1214" s="76">
        <f t="shared" si="18"/>
        <v>0.90130068859984702</v>
      </c>
      <c r="P1214" s="9"/>
      <c r="Q1214" s="35"/>
    </row>
    <row r="1215" spans="1:17" outlineLevel="1" x14ac:dyDescent="0.2">
      <c r="A1215" s="22">
        <v>42481</v>
      </c>
      <c r="B1215" s="24">
        <v>67.25</v>
      </c>
      <c r="C1215" s="24">
        <v>65.25</v>
      </c>
      <c r="D1215" s="24">
        <v>63.25</v>
      </c>
      <c r="E1215" s="24">
        <v>60.4</v>
      </c>
      <c r="F1215" s="24">
        <v>55.15</v>
      </c>
      <c r="G1215" s="24"/>
      <c r="H1215" s="24"/>
      <c r="I1215" s="78"/>
      <c r="J1215" s="24"/>
      <c r="K1215" s="24">
        <v>48.65</v>
      </c>
      <c r="L1215" s="24"/>
      <c r="M1215" s="24"/>
      <c r="N1215" s="79">
        <f>VLOOKUP(A1215,Platts!B:C,2,TRUE)</f>
        <v>70.5</v>
      </c>
      <c r="O1215" s="76">
        <f t="shared" si="18"/>
        <v>0.8971631205673759</v>
      </c>
      <c r="P1215" s="9"/>
      <c r="Q1215" s="35"/>
    </row>
    <row r="1216" spans="1:17" outlineLevel="1" x14ac:dyDescent="0.2">
      <c r="A1216" s="22">
        <v>42482</v>
      </c>
      <c r="B1216" s="24">
        <v>62.4</v>
      </c>
      <c r="C1216" s="24">
        <v>60.65</v>
      </c>
      <c r="D1216" s="24">
        <v>58.65</v>
      </c>
      <c r="E1216" s="24">
        <v>56.65</v>
      </c>
      <c r="F1216" s="24">
        <v>51.65</v>
      </c>
      <c r="G1216" s="24"/>
      <c r="H1216" s="24"/>
      <c r="I1216" s="78"/>
      <c r="J1216" s="24"/>
      <c r="K1216" s="24">
        <v>45.9</v>
      </c>
      <c r="L1216" s="24"/>
      <c r="M1216" s="24"/>
      <c r="N1216" s="79">
        <f>VLOOKUP(A1216,Platts!B:C,2,TRUE)</f>
        <v>65.849999999999994</v>
      </c>
      <c r="O1216" s="76">
        <f t="shared" si="18"/>
        <v>0.89066059225512539</v>
      </c>
      <c r="P1216" s="9"/>
      <c r="Q1216" s="35"/>
    </row>
    <row r="1217" spans="1:17" outlineLevel="1" x14ac:dyDescent="0.2">
      <c r="A1217" s="22">
        <v>42485</v>
      </c>
      <c r="B1217" s="24">
        <v>62.15</v>
      </c>
      <c r="C1217" s="24">
        <v>60.4</v>
      </c>
      <c r="D1217" s="24">
        <v>58.25</v>
      </c>
      <c r="E1217" s="24">
        <v>56.35</v>
      </c>
      <c r="F1217" s="24">
        <v>51.65</v>
      </c>
      <c r="G1217" s="24"/>
      <c r="H1217" s="24"/>
      <c r="I1217" s="78"/>
      <c r="J1217" s="24"/>
      <c r="K1217" s="24">
        <v>45.65</v>
      </c>
      <c r="L1217" s="24"/>
      <c r="M1217" s="24"/>
      <c r="N1217" s="79">
        <f>VLOOKUP(A1217,Platts!B:C,2,TRUE)</f>
        <v>65.599999999999994</v>
      </c>
      <c r="O1217" s="76">
        <f t="shared" si="18"/>
        <v>0.88795731707317083</v>
      </c>
      <c r="P1217" s="9"/>
      <c r="Q1217" s="35"/>
    </row>
    <row r="1218" spans="1:17" outlineLevel="1" x14ac:dyDescent="0.2">
      <c r="A1218" s="22">
        <v>42486</v>
      </c>
      <c r="B1218" s="24">
        <v>60.15</v>
      </c>
      <c r="C1218" s="24">
        <v>58.3</v>
      </c>
      <c r="D1218" s="24">
        <v>56.15</v>
      </c>
      <c r="E1218" s="24">
        <v>54.2</v>
      </c>
      <c r="F1218" s="24">
        <v>49.7</v>
      </c>
      <c r="G1218" s="24"/>
      <c r="H1218" s="24"/>
      <c r="I1218" s="78"/>
      <c r="J1218" s="24"/>
      <c r="K1218" s="24">
        <v>44.4</v>
      </c>
      <c r="L1218" s="24"/>
      <c r="M1218" s="24"/>
      <c r="N1218" s="79">
        <f>VLOOKUP(A1218,Platts!B:C,2,TRUE)</f>
        <v>61.65</v>
      </c>
      <c r="O1218" s="76">
        <f t="shared" ref="O1218:O1281" si="19">+D1218/N1218</f>
        <v>0.91078669910786703</v>
      </c>
      <c r="P1218" s="9"/>
      <c r="Q1218" s="35"/>
    </row>
    <row r="1219" spans="1:17" outlineLevel="1" x14ac:dyDescent="0.2">
      <c r="A1219" s="22">
        <v>42487</v>
      </c>
      <c r="B1219" s="24">
        <v>59.4</v>
      </c>
      <c r="C1219" s="24">
        <v>57.4</v>
      </c>
      <c r="D1219" s="24">
        <v>55.2</v>
      </c>
      <c r="E1219" s="24">
        <v>53.35</v>
      </c>
      <c r="F1219" s="24">
        <v>48.9</v>
      </c>
      <c r="G1219" s="24"/>
      <c r="H1219" s="24"/>
      <c r="I1219" s="78"/>
      <c r="J1219" s="24"/>
      <c r="K1219" s="24">
        <v>43.9</v>
      </c>
      <c r="L1219" s="24"/>
      <c r="M1219" s="24"/>
      <c r="N1219" s="79">
        <f>VLOOKUP(A1219,Platts!B:C,2,TRUE)</f>
        <v>61</v>
      </c>
      <c r="O1219" s="76">
        <f t="shared" si="19"/>
        <v>0.90491803278688532</v>
      </c>
      <c r="P1219" s="9"/>
      <c r="Q1219" s="35"/>
    </row>
    <row r="1220" spans="1:17" outlineLevel="1" x14ac:dyDescent="0.2">
      <c r="A1220" s="22">
        <v>42488</v>
      </c>
      <c r="B1220" s="24">
        <v>62.05</v>
      </c>
      <c r="C1220" s="24">
        <v>60.15</v>
      </c>
      <c r="D1220" s="24">
        <v>58.1</v>
      </c>
      <c r="E1220" s="24">
        <v>56.05</v>
      </c>
      <c r="F1220" s="24">
        <v>51.05</v>
      </c>
      <c r="G1220" s="24"/>
      <c r="H1220" s="24"/>
      <c r="I1220" s="78"/>
      <c r="J1220" s="24"/>
      <c r="K1220" s="24">
        <v>45.9</v>
      </c>
      <c r="L1220" s="24"/>
      <c r="M1220" s="24"/>
      <c r="N1220" s="79">
        <f>VLOOKUP(A1220,Platts!B:C,2,TRUE)</f>
        <v>63.5</v>
      </c>
      <c r="O1220" s="76">
        <f t="shared" si="19"/>
        <v>0.91496062992125982</v>
      </c>
      <c r="P1220" s="9"/>
      <c r="Q1220" s="35"/>
    </row>
    <row r="1221" spans="1:17" outlineLevel="1" x14ac:dyDescent="0.2">
      <c r="A1221" s="22">
        <v>42489</v>
      </c>
      <c r="B1221" s="24">
        <v>64.05</v>
      </c>
      <c r="C1221" s="24">
        <v>62.15</v>
      </c>
      <c r="D1221" s="24">
        <v>60</v>
      </c>
      <c r="E1221" s="24">
        <v>58</v>
      </c>
      <c r="F1221" s="24">
        <v>52.9</v>
      </c>
      <c r="G1221" s="24"/>
      <c r="H1221" s="24"/>
      <c r="I1221" s="78"/>
      <c r="J1221" s="24"/>
      <c r="K1221" s="24">
        <v>46.9</v>
      </c>
      <c r="L1221" s="24"/>
      <c r="M1221" s="24"/>
      <c r="N1221" s="79">
        <f>VLOOKUP(A1221,Platts!B:C,2,TRUE)</f>
        <v>65.849999999999994</v>
      </c>
      <c r="O1221" s="76">
        <f t="shared" si="19"/>
        <v>0.91116173120728938</v>
      </c>
      <c r="P1221" s="9"/>
      <c r="Q1221" s="35"/>
    </row>
    <row r="1222" spans="1:17" outlineLevel="1" x14ac:dyDescent="0.2">
      <c r="A1222" s="22">
        <v>42492</v>
      </c>
      <c r="B1222" s="24">
        <v>64.05</v>
      </c>
      <c r="C1222" s="24">
        <v>62.15</v>
      </c>
      <c r="D1222" s="24">
        <v>60</v>
      </c>
      <c r="E1222" s="24">
        <v>58</v>
      </c>
      <c r="F1222" s="24">
        <v>52.9</v>
      </c>
      <c r="G1222" s="24"/>
      <c r="H1222" s="24"/>
      <c r="I1222" s="78"/>
      <c r="J1222" s="24"/>
      <c r="K1222" s="24">
        <v>46.9</v>
      </c>
      <c r="L1222" s="24"/>
      <c r="M1222" s="24"/>
      <c r="N1222" s="79">
        <f>VLOOKUP(A1222,Platts!B:C,2,TRUE)</f>
        <v>65.849999999999994</v>
      </c>
      <c r="O1222" s="76">
        <f t="shared" si="19"/>
        <v>0.91116173120728938</v>
      </c>
      <c r="P1222" s="9"/>
      <c r="Q1222" s="35"/>
    </row>
    <row r="1223" spans="1:17" outlineLevel="1" x14ac:dyDescent="0.2">
      <c r="A1223" s="22">
        <v>42493</v>
      </c>
      <c r="B1223" s="24">
        <v>58.95</v>
      </c>
      <c r="C1223" s="24">
        <v>57</v>
      </c>
      <c r="D1223" s="24">
        <v>54.9</v>
      </c>
      <c r="E1223" s="24">
        <v>55</v>
      </c>
      <c r="F1223" s="24">
        <v>49.95</v>
      </c>
      <c r="G1223" s="24"/>
      <c r="H1223" s="24"/>
      <c r="I1223" s="78"/>
      <c r="J1223" s="24"/>
      <c r="K1223" s="24">
        <v>44.8</v>
      </c>
      <c r="L1223" s="24"/>
      <c r="M1223" s="24"/>
      <c r="N1223" s="79">
        <f>VLOOKUP(A1223,Platts!B:C,2,TRUE)</f>
        <v>63.85</v>
      </c>
      <c r="O1223" s="76">
        <f t="shared" si="19"/>
        <v>0.85982772122161311</v>
      </c>
      <c r="P1223" s="9"/>
      <c r="Q1223" s="35"/>
    </row>
    <row r="1224" spans="1:17" outlineLevel="1" x14ac:dyDescent="0.2">
      <c r="A1224" s="22">
        <v>42494</v>
      </c>
      <c r="B1224" s="24">
        <v>57.15</v>
      </c>
      <c r="C1224" s="24">
        <v>55.1</v>
      </c>
      <c r="D1224" s="24">
        <v>53.2</v>
      </c>
      <c r="E1224" s="24">
        <v>53.25</v>
      </c>
      <c r="F1224" s="24">
        <v>48.55</v>
      </c>
      <c r="G1224" s="24"/>
      <c r="H1224" s="24"/>
      <c r="I1224" s="78"/>
      <c r="J1224" s="24"/>
      <c r="K1224" s="24">
        <v>43.4</v>
      </c>
      <c r="L1224" s="24"/>
      <c r="M1224" s="24"/>
      <c r="N1224" s="79">
        <f>VLOOKUP(A1224,Platts!B:C,2,TRUE)</f>
        <v>61.5</v>
      </c>
      <c r="O1224" s="76">
        <f t="shared" si="19"/>
        <v>0.86504065040650413</v>
      </c>
      <c r="P1224" s="9"/>
      <c r="Q1224" s="35"/>
    </row>
    <row r="1225" spans="1:17" outlineLevel="1" x14ac:dyDescent="0.2">
      <c r="A1225" s="22">
        <v>42495</v>
      </c>
      <c r="B1225" s="24">
        <v>55.9</v>
      </c>
      <c r="C1225" s="24">
        <v>53.9</v>
      </c>
      <c r="D1225" s="24">
        <v>51.9</v>
      </c>
      <c r="E1225" s="24">
        <v>51.9</v>
      </c>
      <c r="F1225" s="24">
        <v>47.4</v>
      </c>
      <c r="G1225" s="24"/>
      <c r="H1225" s="24"/>
      <c r="I1225" s="78"/>
      <c r="J1225" s="24"/>
      <c r="K1225" s="24">
        <v>42.4</v>
      </c>
      <c r="L1225" s="24"/>
      <c r="M1225" s="24"/>
      <c r="N1225" s="79">
        <f>VLOOKUP(A1225,Platts!B:C,2,TRUE)</f>
        <v>60.2</v>
      </c>
      <c r="O1225" s="76">
        <f t="shared" si="19"/>
        <v>0.86212624584717601</v>
      </c>
      <c r="P1225" s="9"/>
      <c r="Q1225" s="35"/>
    </row>
    <row r="1226" spans="1:17" outlineLevel="1" x14ac:dyDescent="0.2">
      <c r="A1226" s="22">
        <v>42496</v>
      </c>
      <c r="B1226" s="24">
        <v>56.25</v>
      </c>
      <c r="C1226" s="24">
        <v>54.15</v>
      </c>
      <c r="D1226" s="24">
        <v>52.1</v>
      </c>
      <c r="E1226" s="24">
        <v>52.05</v>
      </c>
      <c r="F1226" s="24">
        <v>47.3</v>
      </c>
      <c r="G1226" s="24"/>
      <c r="H1226" s="24"/>
      <c r="I1226" s="78"/>
      <c r="J1226" s="24"/>
      <c r="K1226" s="24">
        <v>42.65</v>
      </c>
      <c r="L1226" s="24"/>
      <c r="M1226" s="24"/>
      <c r="N1226" s="79">
        <f>VLOOKUP(A1226,Platts!B:C,2,TRUE)</f>
        <v>58.35</v>
      </c>
      <c r="O1226" s="76">
        <f t="shared" si="19"/>
        <v>0.89288774635818335</v>
      </c>
      <c r="P1226" s="9"/>
      <c r="Q1226" s="35"/>
    </row>
    <row r="1227" spans="1:17" outlineLevel="1" x14ac:dyDescent="0.2">
      <c r="A1227" s="22">
        <v>42499</v>
      </c>
      <c r="B1227" s="24">
        <v>51.65</v>
      </c>
      <c r="C1227" s="24">
        <v>50.15</v>
      </c>
      <c r="D1227" s="24">
        <v>48.4</v>
      </c>
      <c r="E1227" s="24">
        <v>48.5</v>
      </c>
      <c r="F1227" s="24">
        <v>44.25</v>
      </c>
      <c r="G1227" s="24"/>
      <c r="H1227" s="24"/>
      <c r="I1227" s="78"/>
      <c r="J1227" s="24"/>
      <c r="K1227" s="24">
        <v>40.200000000000003</v>
      </c>
      <c r="L1227" s="24"/>
      <c r="M1227" s="24"/>
      <c r="N1227" s="79">
        <f>VLOOKUP(A1227,Platts!B:C,2,TRUE)</f>
        <v>54.85</v>
      </c>
      <c r="O1227" s="76">
        <f t="shared" si="19"/>
        <v>0.88240656335460343</v>
      </c>
      <c r="P1227" s="9"/>
      <c r="Q1227" s="35"/>
    </row>
    <row r="1228" spans="1:17" outlineLevel="1" x14ac:dyDescent="0.2">
      <c r="A1228" s="22">
        <v>42500</v>
      </c>
      <c r="B1228" s="24">
        <v>52.5</v>
      </c>
      <c r="C1228" s="24">
        <v>50.7</v>
      </c>
      <c r="D1228" s="24">
        <v>48.7</v>
      </c>
      <c r="E1228" s="24">
        <v>48.6</v>
      </c>
      <c r="F1228" s="24">
        <v>44.75</v>
      </c>
      <c r="G1228" s="24"/>
      <c r="H1228" s="24"/>
      <c r="I1228" s="78"/>
      <c r="J1228" s="24"/>
      <c r="K1228" s="24">
        <v>40.35</v>
      </c>
      <c r="L1228" s="24"/>
      <c r="M1228" s="24"/>
      <c r="N1228" s="79">
        <f>VLOOKUP(A1228,Platts!B:C,2,TRUE)</f>
        <v>56.1</v>
      </c>
      <c r="O1228" s="76">
        <f t="shared" si="19"/>
        <v>0.86809269162210345</v>
      </c>
      <c r="P1228" s="9"/>
      <c r="Q1228" s="35"/>
    </row>
    <row r="1229" spans="1:17" outlineLevel="1" x14ac:dyDescent="0.2">
      <c r="A1229" s="22">
        <v>42501</v>
      </c>
      <c r="B1229" s="24">
        <v>52.7</v>
      </c>
      <c r="C1229" s="24">
        <v>50.6</v>
      </c>
      <c r="D1229" s="24">
        <v>48.65</v>
      </c>
      <c r="E1229" s="24">
        <v>48.75</v>
      </c>
      <c r="F1229" s="24">
        <v>44.7</v>
      </c>
      <c r="G1229" s="24"/>
      <c r="H1229" s="24"/>
      <c r="I1229" s="78"/>
      <c r="J1229" s="24"/>
      <c r="K1229" s="24">
        <v>40.35</v>
      </c>
      <c r="L1229" s="24"/>
      <c r="M1229" s="24"/>
      <c r="N1229" s="79">
        <f>VLOOKUP(A1229,Platts!B:C,2,TRUE)</f>
        <v>56.25</v>
      </c>
      <c r="O1229" s="76">
        <f t="shared" si="19"/>
        <v>0.86488888888888882</v>
      </c>
      <c r="P1229" s="9"/>
      <c r="Q1229" s="35"/>
    </row>
    <row r="1230" spans="1:17" outlineLevel="1" x14ac:dyDescent="0.2">
      <c r="A1230" s="22">
        <v>42502</v>
      </c>
      <c r="B1230" s="24">
        <v>50.75</v>
      </c>
      <c r="C1230" s="24">
        <v>48.8</v>
      </c>
      <c r="D1230" s="24">
        <v>47.05</v>
      </c>
      <c r="E1230" s="24">
        <v>47</v>
      </c>
      <c r="F1230" s="24">
        <v>43.2</v>
      </c>
      <c r="G1230" s="24"/>
      <c r="H1230" s="24"/>
      <c r="I1230" s="78"/>
      <c r="J1230" s="24"/>
      <c r="K1230" s="24">
        <v>39.4</v>
      </c>
      <c r="L1230" s="24"/>
      <c r="M1230" s="24"/>
      <c r="N1230" s="79">
        <f>VLOOKUP(A1230,Platts!B:C,2,TRUE)</f>
        <v>55.45</v>
      </c>
      <c r="O1230" s="76">
        <f t="shared" si="19"/>
        <v>0.84851217312894489</v>
      </c>
      <c r="P1230" s="9"/>
      <c r="Q1230" s="35"/>
    </row>
    <row r="1231" spans="1:17" outlineLevel="1" x14ac:dyDescent="0.2">
      <c r="A1231" s="22">
        <v>42503</v>
      </c>
      <c r="B1231" s="24">
        <v>49.75</v>
      </c>
      <c r="C1231" s="24">
        <v>47.65</v>
      </c>
      <c r="D1231" s="24">
        <v>45.9</v>
      </c>
      <c r="E1231" s="24">
        <v>45.85</v>
      </c>
      <c r="F1231" s="24">
        <v>42.6</v>
      </c>
      <c r="G1231" s="24"/>
      <c r="H1231" s="24"/>
      <c r="I1231" s="78"/>
      <c r="J1231" s="24"/>
      <c r="K1231" s="24">
        <v>39.049999999999997</v>
      </c>
      <c r="L1231" s="24"/>
      <c r="M1231" s="24"/>
      <c r="N1231" s="79">
        <f>VLOOKUP(A1231,Platts!B:C,2,TRUE)</f>
        <v>53.45</v>
      </c>
      <c r="O1231" s="76">
        <f t="shared" si="19"/>
        <v>0.85874649204864351</v>
      </c>
      <c r="P1231" s="9"/>
      <c r="Q1231" s="35"/>
    </row>
    <row r="1232" spans="1:17" outlineLevel="1" x14ac:dyDescent="0.2">
      <c r="A1232" s="22">
        <v>42506</v>
      </c>
      <c r="B1232" s="24">
        <v>50.6</v>
      </c>
      <c r="C1232" s="24">
        <v>48.65</v>
      </c>
      <c r="D1232" s="24">
        <v>46.75</v>
      </c>
      <c r="E1232" s="24">
        <v>46.8</v>
      </c>
      <c r="F1232" s="24">
        <v>43.2</v>
      </c>
      <c r="G1232" s="24"/>
      <c r="H1232" s="24"/>
      <c r="I1232" s="78"/>
      <c r="J1232" s="24"/>
      <c r="K1232" s="24">
        <v>39.6</v>
      </c>
      <c r="L1232" s="24"/>
      <c r="M1232" s="24"/>
      <c r="N1232" s="79">
        <f>VLOOKUP(A1232,Platts!B:C,2,TRUE)</f>
        <v>54.4</v>
      </c>
      <c r="O1232" s="76">
        <f t="shared" si="19"/>
        <v>0.859375</v>
      </c>
      <c r="P1232" s="9"/>
      <c r="Q1232" s="35"/>
    </row>
    <row r="1233" spans="1:17" outlineLevel="1" x14ac:dyDescent="0.2">
      <c r="A1233" s="22">
        <v>42507</v>
      </c>
      <c r="B1233" s="24">
        <v>52.75</v>
      </c>
      <c r="C1233" s="24">
        <v>50.7</v>
      </c>
      <c r="D1233" s="24">
        <v>48.8</v>
      </c>
      <c r="E1233" s="24">
        <v>48.9</v>
      </c>
      <c r="F1233" s="24">
        <v>45.25</v>
      </c>
      <c r="G1233" s="24"/>
      <c r="H1233" s="24"/>
      <c r="I1233" s="78"/>
      <c r="J1233" s="24"/>
      <c r="K1233" s="24">
        <v>41.75</v>
      </c>
      <c r="L1233" s="24"/>
      <c r="M1233" s="24"/>
      <c r="N1233" s="79">
        <f>VLOOKUP(A1233,Platts!B:C,2,TRUE)</f>
        <v>57.45</v>
      </c>
      <c r="O1233" s="76">
        <f t="shared" si="19"/>
        <v>0.84943429068755427</v>
      </c>
      <c r="P1233" s="9"/>
      <c r="Q1233" s="35"/>
    </row>
    <row r="1234" spans="1:17" outlineLevel="1" x14ac:dyDescent="0.2">
      <c r="A1234" s="22">
        <v>42508</v>
      </c>
      <c r="B1234" s="24">
        <v>51.4</v>
      </c>
      <c r="C1234" s="24">
        <v>49.4</v>
      </c>
      <c r="D1234" s="24">
        <v>47.4</v>
      </c>
      <c r="E1234" s="24">
        <v>47.4</v>
      </c>
      <c r="F1234" s="24">
        <v>43.65</v>
      </c>
      <c r="G1234" s="24"/>
      <c r="H1234" s="24"/>
      <c r="I1234" s="78"/>
      <c r="J1234" s="24"/>
      <c r="K1234" s="24">
        <v>39.9</v>
      </c>
      <c r="L1234" s="24"/>
      <c r="M1234" s="24"/>
      <c r="N1234" s="79">
        <f>VLOOKUP(A1234,Platts!B:C,2,TRUE)</f>
        <v>57</v>
      </c>
      <c r="O1234" s="76">
        <f t="shared" si="19"/>
        <v>0.83157894736842097</v>
      </c>
      <c r="P1234" s="9"/>
      <c r="Q1234" s="35"/>
    </row>
    <row r="1235" spans="1:17" outlineLevel="1" x14ac:dyDescent="0.2">
      <c r="A1235" s="22">
        <v>42509</v>
      </c>
      <c r="B1235" s="24">
        <v>50.55</v>
      </c>
      <c r="C1235" s="24">
        <v>48.4</v>
      </c>
      <c r="D1235" s="24">
        <v>46.75</v>
      </c>
      <c r="E1235" s="24">
        <v>46.65</v>
      </c>
      <c r="F1235" s="24">
        <v>43.05</v>
      </c>
      <c r="G1235" s="24"/>
      <c r="H1235" s="24"/>
      <c r="I1235" s="78"/>
      <c r="J1235" s="24"/>
      <c r="K1235" s="24">
        <v>39.549999999999997</v>
      </c>
      <c r="L1235" s="24"/>
      <c r="M1235" s="24"/>
      <c r="N1235" s="79">
        <f>VLOOKUP(A1235,Platts!B:C,2,TRUE)</f>
        <v>55</v>
      </c>
      <c r="O1235" s="76">
        <f t="shared" si="19"/>
        <v>0.85</v>
      </c>
      <c r="P1235" s="9"/>
      <c r="Q1235" s="35"/>
    </row>
    <row r="1236" spans="1:17" outlineLevel="1" x14ac:dyDescent="0.2">
      <c r="A1236" s="22">
        <v>42510</v>
      </c>
      <c r="B1236" s="24">
        <v>51.75</v>
      </c>
      <c r="C1236" s="24">
        <v>49.65</v>
      </c>
      <c r="D1236" s="24">
        <v>47.85</v>
      </c>
      <c r="E1236" s="24">
        <v>47.8</v>
      </c>
      <c r="F1236" s="24">
        <v>44.1</v>
      </c>
      <c r="G1236" s="24"/>
      <c r="H1236" s="24"/>
      <c r="I1236" s="78"/>
      <c r="J1236" s="24"/>
      <c r="K1236" s="24">
        <v>40.5</v>
      </c>
      <c r="L1236" s="24"/>
      <c r="M1236" s="24"/>
      <c r="N1236" s="79">
        <f>VLOOKUP(A1236,Platts!B:C,2,TRUE)</f>
        <v>54.25</v>
      </c>
      <c r="O1236" s="76">
        <f t="shared" si="19"/>
        <v>0.88202764976958525</v>
      </c>
      <c r="P1236" s="9"/>
      <c r="Q1236" s="35"/>
    </row>
    <row r="1237" spans="1:17" outlineLevel="1" x14ac:dyDescent="0.2">
      <c r="A1237" s="22">
        <v>42513</v>
      </c>
      <c r="B1237" s="24">
        <v>48.15</v>
      </c>
      <c r="C1237" s="24">
        <v>45.7</v>
      </c>
      <c r="D1237" s="24">
        <v>44.2</v>
      </c>
      <c r="E1237" s="24">
        <v>44.1</v>
      </c>
      <c r="F1237" s="24">
        <v>41.1</v>
      </c>
      <c r="G1237" s="24"/>
      <c r="H1237" s="24"/>
      <c r="I1237" s="78"/>
      <c r="J1237" s="24"/>
      <c r="K1237" s="24">
        <v>38.6</v>
      </c>
      <c r="L1237" s="24"/>
      <c r="M1237" s="24"/>
      <c r="N1237" s="79">
        <f>VLOOKUP(A1237,Platts!B:C,2,TRUE)</f>
        <v>52.1</v>
      </c>
      <c r="O1237" s="76">
        <f t="shared" si="19"/>
        <v>0.84836852207293667</v>
      </c>
      <c r="P1237" s="9"/>
      <c r="Q1237" s="35"/>
    </row>
    <row r="1238" spans="1:17" outlineLevel="1" x14ac:dyDescent="0.2">
      <c r="A1238" s="22">
        <v>42514</v>
      </c>
      <c r="B1238" s="24">
        <v>48.65</v>
      </c>
      <c r="C1238" s="24">
        <v>46.3</v>
      </c>
      <c r="D1238" s="24">
        <v>44.5</v>
      </c>
      <c r="E1238" s="24">
        <v>44.7</v>
      </c>
      <c r="F1238" s="24">
        <v>41.6</v>
      </c>
      <c r="G1238" s="24"/>
      <c r="H1238" s="24"/>
      <c r="I1238" s="78"/>
      <c r="J1238" s="24"/>
      <c r="K1238" s="24">
        <v>38.549999999999997</v>
      </c>
      <c r="L1238" s="24"/>
      <c r="M1238" s="24"/>
      <c r="N1238" s="79">
        <f>VLOOKUP(A1238,Platts!B:C,2,TRUE)</f>
        <v>51.65</v>
      </c>
      <c r="O1238" s="76">
        <f t="shared" si="19"/>
        <v>0.86156824782187802</v>
      </c>
      <c r="P1238" s="9"/>
      <c r="Q1238" s="35"/>
    </row>
    <row r="1239" spans="1:17" outlineLevel="1" x14ac:dyDescent="0.2">
      <c r="A1239" s="22">
        <v>42515</v>
      </c>
      <c r="B1239" s="24">
        <v>47.4</v>
      </c>
      <c r="C1239" s="24">
        <v>44.8</v>
      </c>
      <c r="D1239" s="24">
        <v>43.3</v>
      </c>
      <c r="E1239" s="24">
        <v>43.3</v>
      </c>
      <c r="F1239" s="24">
        <v>40.6</v>
      </c>
      <c r="G1239" s="24"/>
      <c r="H1239" s="24"/>
      <c r="I1239" s="78"/>
      <c r="J1239" s="24"/>
      <c r="K1239" s="24">
        <v>37.75</v>
      </c>
      <c r="L1239" s="24"/>
      <c r="M1239" s="24"/>
      <c r="N1239" s="79">
        <f>VLOOKUP(A1239,Platts!B:C,2,TRUE)</f>
        <v>50.5</v>
      </c>
      <c r="O1239" s="76">
        <f t="shared" si="19"/>
        <v>0.85742574257425741</v>
      </c>
      <c r="P1239" s="9"/>
      <c r="Q1239" s="35"/>
    </row>
    <row r="1240" spans="1:17" outlineLevel="1" x14ac:dyDescent="0.2">
      <c r="A1240" s="22">
        <v>42516</v>
      </c>
      <c r="B1240" s="24">
        <v>47.8</v>
      </c>
      <c r="C1240" s="24">
        <v>45.05</v>
      </c>
      <c r="D1240" s="24">
        <v>43.55</v>
      </c>
      <c r="E1240" s="24">
        <v>43.65</v>
      </c>
      <c r="F1240" s="24">
        <v>41.05</v>
      </c>
      <c r="G1240" s="24"/>
      <c r="H1240" s="24"/>
      <c r="I1240" s="78"/>
      <c r="J1240" s="24"/>
      <c r="K1240" s="24">
        <v>38.35</v>
      </c>
      <c r="L1240" s="24"/>
      <c r="M1240" s="24"/>
      <c r="N1240" s="79">
        <f>VLOOKUP(A1240,Platts!B:C,2,TRUE)</f>
        <v>50</v>
      </c>
      <c r="O1240" s="76">
        <f t="shared" si="19"/>
        <v>0.871</v>
      </c>
      <c r="P1240" s="9"/>
      <c r="Q1240" s="35"/>
    </row>
    <row r="1241" spans="1:17" outlineLevel="1" x14ac:dyDescent="0.2">
      <c r="A1241" s="22">
        <v>42517</v>
      </c>
      <c r="B1241" s="24">
        <v>49.6</v>
      </c>
      <c r="C1241" s="24">
        <v>46.8</v>
      </c>
      <c r="D1241" s="24">
        <v>45.1</v>
      </c>
      <c r="E1241" s="24">
        <v>45.1</v>
      </c>
      <c r="F1241" s="24">
        <v>42.3</v>
      </c>
      <c r="G1241" s="24"/>
      <c r="H1241" s="24"/>
      <c r="I1241" s="78"/>
      <c r="J1241" s="24"/>
      <c r="K1241" s="24">
        <v>39.35</v>
      </c>
      <c r="L1241" s="24"/>
      <c r="M1241" s="24"/>
      <c r="N1241" s="79">
        <f>VLOOKUP(A1241,Platts!B:C,2,TRUE)</f>
        <v>51.8</v>
      </c>
      <c r="O1241" s="76">
        <f t="shared" si="19"/>
        <v>0.87065637065637069</v>
      </c>
      <c r="P1241" s="9"/>
      <c r="Q1241" s="35"/>
    </row>
    <row r="1242" spans="1:17" outlineLevel="1" x14ac:dyDescent="0.2">
      <c r="A1242" s="22">
        <v>42521</v>
      </c>
      <c r="B1242" s="24">
        <v>47.85</v>
      </c>
      <c r="C1242" s="24">
        <v>45.3</v>
      </c>
      <c r="D1242" s="24">
        <v>43.75</v>
      </c>
      <c r="E1242" s="24">
        <v>43.85</v>
      </c>
      <c r="F1242" s="24">
        <v>41.05</v>
      </c>
      <c r="G1242" s="24"/>
      <c r="H1242" s="24"/>
      <c r="I1242" s="78"/>
      <c r="J1242" s="24"/>
      <c r="K1242" s="24">
        <v>38.15</v>
      </c>
      <c r="L1242" s="24"/>
      <c r="M1242" s="24"/>
      <c r="N1242" s="79">
        <f>VLOOKUP(A1242,Platts!B:C,2,TRUE)</f>
        <v>49.9</v>
      </c>
      <c r="O1242" s="76">
        <f t="shared" si="19"/>
        <v>0.8767535070140281</v>
      </c>
      <c r="P1242" s="9"/>
      <c r="Q1242" s="35"/>
    </row>
    <row r="1243" spans="1:17" outlineLevel="1" x14ac:dyDescent="0.2">
      <c r="A1243" s="22">
        <v>42522</v>
      </c>
      <c r="B1243" s="24">
        <v>45.35</v>
      </c>
      <c r="C1243" s="24">
        <v>43.85</v>
      </c>
      <c r="D1243" s="24">
        <v>42.55</v>
      </c>
      <c r="E1243" s="24">
        <v>43.9</v>
      </c>
      <c r="F1243" s="24">
        <v>41.05</v>
      </c>
      <c r="G1243" s="24"/>
      <c r="H1243" s="24"/>
      <c r="I1243" s="78"/>
      <c r="J1243" s="24"/>
      <c r="K1243" s="24">
        <v>38.200000000000003</v>
      </c>
      <c r="L1243" s="24"/>
      <c r="M1243" s="24"/>
      <c r="N1243" s="79">
        <f>VLOOKUP(A1243,Platts!B:C,2,TRUE)</f>
        <v>49.5</v>
      </c>
      <c r="O1243" s="76">
        <f t="shared" si="19"/>
        <v>0.85959595959595958</v>
      </c>
      <c r="P1243" s="9"/>
      <c r="Q1243" s="35"/>
    </row>
    <row r="1244" spans="1:17" outlineLevel="1" x14ac:dyDescent="0.2">
      <c r="A1244" s="22">
        <v>42523</v>
      </c>
      <c r="B1244" s="24">
        <v>45.3</v>
      </c>
      <c r="C1244" s="24">
        <v>43.8</v>
      </c>
      <c r="D1244" s="24">
        <v>42.65</v>
      </c>
      <c r="E1244" s="24">
        <v>43.9</v>
      </c>
      <c r="F1244" s="24">
        <v>41.05</v>
      </c>
      <c r="G1244" s="24"/>
      <c r="H1244" s="24"/>
      <c r="I1244" s="78"/>
      <c r="J1244" s="24"/>
      <c r="K1244" s="24">
        <v>38.049999999999997</v>
      </c>
      <c r="L1244" s="24"/>
      <c r="M1244" s="24"/>
      <c r="N1244" s="79">
        <f>VLOOKUP(A1244,Platts!B:C,2,TRUE)</f>
        <v>49.3</v>
      </c>
      <c r="O1244" s="76">
        <f t="shared" si="19"/>
        <v>0.86511156186612581</v>
      </c>
      <c r="P1244" s="9"/>
      <c r="Q1244" s="35"/>
    </row>
    <row r="1245" spans="1:17" outlineLevel="1" x14ac:dyDescent="0.2">
      <c r="A1245" s="22">
        <v>42524</v>
      </c>
      <c r="B1245" s="24">
        <v>45.6</v>
      </c>
      <c r="C1245" s="24">
        <v>44.1</v>
      </c>
      <c r="D1245" s="24">
        <v>42.9</v>
      </c>
      <c r="E1245" s="24">
        <v>44.2</v>
      </c>
      <c r="F1245" s="24">
        <v>41.25</v>
      </c>
      <c r="G1245" s="24"/>
      <c r="H1245" s="24"/>
      <c r="I1245" s="78"/>
      <c r="J1245" s="24"/>
      <c r="K1245" s="24">
        <v>38.25</v>
      </c>
      <c r="L1245" s="24"/>
      <c r="M1245" s="24"/>
      <c r="N1245" s="79">
        <f>VLOOKUP(A1245,Platts!B:C,2,TRUE)</f>
        <v>50.7</v>
      </c>
      <c r="O1245" s="76">
        <f t="shared" si="19"/>
        <v>0.84615384615384603</v>
      </c>
      <c r="P1245" s="9"/>
      <c r="Q1245" s="35"/>
    </row>
    <row r="1246" spans="1:17" outlineLevel="1" x14ac:dyDescent="0.2">
      <c r="A1246" s="22">
        <v>42527</v>
      </c>
      <c r="B1246" s="24">
        <v>48.3</v>
      </c>
      <c r="C1246" s="24">
        <v>46.65</v>
      </c>
      <c r="D1246" s="24">
        <v>45.35</v>
      </c>
      <c r="E1246" s="24">
        <v>46.75</v>
      </c>
      <c r="F1246" s="24">
        <v>43.4</v>
      </c>
      <c r="G1246" s="24"/>
      <c r="H1246" s="24"/>
      <c r="I1246" s="78"/>
      <c r="J1246" s="24"/>
      <c r="K1246" s="24">
        <v>39.700000000000003</v>
      </c>
      <c r="L1246" s="24"/>
      <c r="M1246" s="24"/>
      <c r="N1246" s="79">
        <f>VLOOKUP(A1246,Platts!B:C,2,TRUE)</f>
        <v>51.7</v>
      </c>
      <c r="O1246" s="76">
        <f t="shared" si="19"/>
        <v>0.87717601547388779</v>
      </c>
      <c r="P1246" s="9"/>
      <c r="Q1246" s="35"/>
    </row>
    <row r="1247" spans="1:17" outlineLevel="1" x14ac:dyDescent="0.2">
      <c r="A1247" s="22">
        <v>42528</v>
      </c>
      <c r="B1247" s="24">
        <v>48.8</v>
      </c>
      <c r="C1247" s="24">
        <v>47.2</v>
      </c>
      <c r="D1247" s="24">
        <v>45.8</v>
      </c>
      <c r="E1247" s="24">
        <v>47.25</v>
      </c>
      <c r="F1247" s="24">
        <v>43.55</v>
      </c>
      <c r="G1247" s="24"/>
      <c r="H1247" s="24"/>
      <c r="I1247" s="78"/>
      <c r="J1247" s="24"/>
      <c r="K1247" s="24">
        <v>40.299999999999997</v>
      </c>
      <c r="L1247" s="24"/>
      <c r="M1247" s="24"/>
      <c r="N1247" s="79">
        <f>VLOOKUP(A1247,Platts!B:C,2,TRUE)</f>
        <v>53.15</v>
      </c>
      <c r="O1247" s="76">
        <f t="shared" si="19"/>
        <v>0.86171213546566316</v>
      </c>
      <c r="P1247" s="9"/>
      <c r="Q1247" s="35"/>
    </row>
    <row r="1248" spans="1:17" outlineLevel="1" x14ac:dyDescent="0.2">
      <c r="A1248" s="22">
        <v>42529</v>
      </c>
      <c r="B1248" s="24">
        <v>48.6</v>
      </c>
      <c r="C1248" s="24">
        <v>46.9</v>
      </c>
      <c r="D1248" s="24">
        <v>45.55</v>
      </c>
      <c r="E1248" s="24">
        <v>47</v>
      </c>
      <c r="F1248" s="24">
        <v>43.4</v>
      </c>
      <c r="G1248" s="24"/>
      <c r="H1248" s="24"/>
      <c r="I1248" s="78"/>
      <c r="J1248" s="24"/>
      <c r="K1248" s="24">
        <v>39.799999999999997</v>
      </c>
      <c r="L1248" s="24"/>
      <c r="M1248" s="24"/>
      <c r="N1248" s="79">
        <f>VLOOKUP(A1248,Platts!B:C,2,TRUE)</f>
        <v>52.5</v>
      </c>
      <c r="O1248" s="76">
        <f t="shared" si="19"/>
        <v>0.86761904761904751</v>
      </c>
      <c r="P1248" s="9"/>
      <c r="Q1248" s="35"/>
    </row>
    <row r="1249" spans="1:17" outlineLevel="1" x14ac:dyDescent="0.2">
      <c r="A1249" s="22">
        <v>42530</v>
      </c>
      <c r="B1249" s="24">
        <v>49.35</v>
      </c>
      <c r="C1249" s="24">
        <v>47.45</v>
      </c>
      <c r="D1249" s="24">
        <v>46.1</v>
      </c>
      <c r="E1249" s="24">
        <v>47.6</v>
      </c>
      <c r="F1249" s="24">
        <v>43.9</v>
      </c>
      <c r="G1249" s="24"/>
      <c r="H1249" s="24"/>
      <c r="I1249" s="78"/>
      <c r="J1249" s="24"/>
      <c r="K1249" s="24">
        <v>40.450000000000003</v>
      </c>
      <c r="L1249" s="24"/>
      <c r="M1249" s="24"/>
      <c r="N1249" s="79">
        <f>VLOOKUP(A1249,Platts!B:C,2,TRUE)</f>
        <v>52.5</v>
      </c>
      <c r="O1249" s="76">
        <f t="shared" si="19"/>
        <v>0.87809523809523815</v>
      </c>
      <c r="P1249" s="9"/>
      <c r="Q1249" s="35"/>
    </row>
    <row r="1250" spans="1:17" outlineLevel="1" x14ac:dyDescent="0.2">
      <c r="A1250" s="22">
        <v>42531</v>
      </c>
      <c r="B1250" s="24">
        <v>49.2</v>
      </c>
      <c r="C1250" s="24">
        <v>47.65</v>
      </c>
      <c r="D1250" s="24">
        <v>46.2</v>
      </c>
      <c r="E1250" s="24">
        <v>47.7</v>
      </c>
      <c r="F1250" s="24">
        <v>43.95</v>
      </c>
      <c r="G1250" s="24"/>
      <c r="H1250" s="24"/>
      <c r="I1250" s="78"/>
      <c r="J1250" s="24"/>
      <c r="K1250" s="24">
        <v>39.950000000000003</v>
      </c>
      <c r="L1250" s="24"/>
      <c r="M1250" s="24"/>
      <c r="N1250" s="79">
        <f>VLOOKUP(A1250,Platts!B:C,2,TRUE)</f>
        <v>52.5</v>
      </c>
      <c r="O1250" s="76">
        <f t="shared" si="19"/>
        <v>0.88</v>
      </c>
      <c r="P1250" s="9"/>
      <c r="Q1250" s="35"/>
    </row>
    <row r="1251" spans="1:17" outlineLevel="1" x14ac:dyDescent="0.2">
      <c r="A1251" s="22">
        <v>42534</v>
      </c>
      <c r="B1251" s="24">
        <v>49.65</v>
      </c>
      <c r="C1251" s="24">
        <v>47.95</v>
      </c>
      <c r="D1251" s="24">
        <v>46.5</v>
      </c>
      <c r="E1251" s="24">
        <v>48.05</v>
      </c>
      <c r="F1251" s="24">
        <v>44.35</v>
      </c>
      <c r="G1251" s="24"/>
      <c r="H1251" s="24"/>
      <c r="I1251" s="78"/>
      <c r="J1251" s="24"/>
      <c r="K1251" s="24">
        <v>40.450000000000003</v>
      </c>
      <c r="L1251" s="24"/>
      <c r="M1251" s="24"/>
      <c r="N1251" s="79">
        <f>VLOOKUP(A1251,Platts!B:C,2,TRUE)</f>
        <v>52.7</v>
      </c>
      <c r="O1251" s="76">
        <f t="shared" si="19"/>
        <v>0.88235294117647056</v>
      </c>
      <c r="P1251" s="9"/>
      <c r="Q1251" s="35"/>
    </row>
    <row r="1252" spans="1:17" outlineLevel="1" x14ac:dyDescent="0.2">
      <c r="A1252" s="22">
        <v>42535</v>
      </c>
      <c r="B1252" s="24">
        <v>47.5</v>
      </c>
      <c r="C1252" s="24">
        <v>45.9</v>
      </c>
      <c r="D1252" s="24">
        <v>44.35</v>
      </c>
      <c r="E1252" s="24">
        <v>45.9</v>
      </c>
      <c r="F1252" s="24">
        <v>42.45</v>
      </c>
      <c r="G1252" s="24"/>
      <c r="H1252" s="24"/>
      <c r="I1252" s="78"/>
      <c r="J1252" s="24"/>
      <c r="K1252" s="24">
        <v>38.950000000000003</v>
      </c>
      <c r="L1252" s="24"/>
      <c r="M1252" s="24"/>
      <c r="N1252" s="79">
        <f>VLOOKUP(A1252,Platts!B:C,2,TRUE)</f>
        <v>50.95</v>
      </c>
      <c r="O1252" s="76">
        <f t="shared" si="19"/>
        <v>0.87046123650637874</v>
      </c>
      <c r="P1252" s="9"/>
      <c r="Q1252" s="35"/>
    </row>
    <row r="1253" spans="1:17" outlineLevel="1" x14ac:dyDescent="0.2">
      <c r="A1253" s="22">
        <v>42536</v>
      </c>
      <c r="B1253" s="24">
        <v>47.7</v>
      </c>
      <c r="C1253" s="24">
        <v>46.05</v>
      </c>
      <c r="D1253" s="24">
        <v>44.7</v>
      </c>
      <c r="E1253" s="24">
        <v>46.15</v>
      </c>
      <c r="F1253" s="24">
        <v>42.5</v>
      </c>
      <c r="G1253" s="24"/>
      <c r="H1253" s="24"/>
      <c r="I1253" s="78"/>
      <c r="J1253" s="24"/>
      <c r="K1253" s="24">
        <v>39.200000000000003</v>
      </c>
      <c r="L1253" s="24"/>
      <c r="M1253" s="24"/>
      <c r="N1253" s="79">
        <f>VLOOKUP(A1253,Platts!B:C,2,TRUE)</f>
        <v>50.95</v>
      </c>
      <c r="O1253" s="76">
        <f t="shared" si="19"/>
        <v>0.87733071638861626</v>
      </c>
      <c r="P1253" s="9"/>
      <c r="Q1253" s="35"/>
    </row>
    <row r="1254" spans="1:17" outlineLevel="1" x14ac:dyDescent="0.2">
      <c r="A1254" s="22">
        <v>42537</v>
      </c>
      <c r="B1254" s="24">
        <v>48</v>
      </c>
      <c r="C1254" s="24">
        <v>46.5</v>
      </c>
      <c r="D1254" s="24">
        <v>45.15</v>
      </c>
      <c r="E1254" s="24">
        <v>46.55</v>
      </c>
      <c r="F1254" s="24">
        <v>42.9</v>
      </c>
      <c r="G1254" s="24"/>
      <c r="H1254" s="24"/>
      <c r="I1254" s="78"/>
      <c r="J1254" s="24"/>
      <c r="K1254" s="24">
        <v>39.200000000000003</v>
      </c>
      <c r="L1254" s="24"/>
      <c r="M1254" s="24"/>
      <c r="N1254" s="79">
        <f>VLOOKUP(A1254,Platts!B:C,2,TRUE)</f>
        <v>51</v>
      </c>
      <c r="O1254" s="76">
        <f t="shared" si="19"/>
        <v>0.88529411764705879</v>
      </c>
      <c r="P1254" s="9"/>
      <c r="Q1254" s="35"/>
    </row>
    <row r="1255" spans="1:17" outlineLevel="1" x14ac:dyDescent="0.2">
      <c r="A1255" s="22">
        <v>42538</v>
      </c>
      <c r="B1255" s="24">
        <v>48.8</v>
      </c>
      <c r="C1255" s="24">
        <v>47.2</v>
      </c>
      <c r="D1255" s="24">
        <v>45.8</v>
      </c>
      <c r="E1255" s="24">
        <v>47.25</v>
      </c>
      <c r="F1255" s="24">
        <v>43.7</v>
      </c>
      <c r="G1255" s="24"/>
      <c r="H1255" s="24"/>
      <c r="I1255" s="78"/>
      <c r="J1255" s="24"/>
      <c r="K1255" s="24">
        <v>39.9</v>
      </c>
      <c r="L1255" s="24"/>
      <c r="M1255" s="24"/>
      <c r="N1255" s="79">
        <f>VLOOKUP(A1255,Platts!B:C,2,TRUE)</f>
        <v>51.55</v>
      </c>
      <c r="O1255" s="76">
        <f t="shared" si="19"/>
        <v>0.8884578079534432</v>
      </c>
      <c r="P1255" s="9"/>
      <c r="Q1255" s="35"/>
    </row>
    <row r="1256" spans="1:17" outlineLevel="1" x14ac:dyDescent="0.2">
      <c r="A1256" s="22">
        <v>42541</v>
      </c>
      <c r="B1256" s="24">
        <v>48.55</v>
      </c>
      <c r="C1256" s="24">
        <v>47</v>
      </c>
      <c r="D1256" s="24">
        <v>45.5</v>
      </c>
      <c r="E1256" s="24">
        <v>47</v>
      </c>
      <c r="F1256" s="24">
        <v>43.4</v>
      </c>
      <c r="G1256" s="24"/>
      <c r="H1256" s="24"/>
      <c r="I1256" s="78"/>
      <c r="J1256" s="24"/>
      <c r="K1256" s="24">
        <v>39.75</v>
      </c>
      <c r="L1256" s="24"/>
      <c r="M1256" s="24"/>
      <c r="N1256" s="79">
        <f>VLOOKUP(A1256,Platts!B:C,2,TRUE)</f>
        <v>51</v>
      </c>
      <c r="O1256" s="76">
        <f t="shared" si="19"/>
        <v>0.89215686274509809</v>
      </c>
      <c r="P1256" s="9"/>
      <c r="Q1256" s="35"/>
    </row>
    <row r="1257" spans="1:17" outlineLevel="1" x14ac:dyDescent="0.2">
      <c r="A1257" s="22">
        <v>42542</v>
      </c>
      <c r="B1257" s="24">
        <v>48.85</v>
      </c>
      <c r="C1257" s="24">
        <v>47.2</v>
      </c>
      <c r="D1257" s="24">
        <v>45.85</v>
      </c>
      <c r="E1257" s="24">
        <v>47.3</v>
      </c>
      <c r="F1257" s="24">
        <v>43.7</v>
      </c>
      <c r="G1257" s="24"/>
      <c r="H1257" s="24"/>
      <c r="I1257" s="78"/>
      <c r="J1257" s="24"/>
      <c r="K1257" s="24">
        <v>39.950000000000003</v>
      </c>
      <c r="L1257" s="24"/>
      <c r="M1257" s="24"/>
      <c r="N1257" s="79">
        <f>VLOOKUP(A1257,Platts!B:C,2,TRUE)</f>
        <v>51</v>
      </c>
      <c r="O1257" s="76">
        <f t="shared" si="19"/>
        <v>0.89901960784313728</v>
      </c>
      <c r="P1257" s="9"/>
      <c r="Q1257" s="35"/>
    </row>
    <row r="1258" spans="1:17" outlineLevel="1" x14ac:dyDescent="0.2">
      <c r="A1258" s="22">
        <v>42543</v>
      </c>
      <c r="B1258" s="24">
        <v>50.55</v>
      </c>
      <c r="C1258" s="24">
        <v>49</v>
      </c>
      <c r="D1258" s="24">
        <v>47.6</v>
      </c>
      <c r="E1258" s="24">
        <v>49.05</v>
      </c>
      <c r="F1258" s="24">
        <v>45.3</v>
      </c>
      <c r="G1258" s="24"/>
      <c r="H1258" s="24"/>
      <c r="I1258" s="78"/>
      <c r="J1258" s="24"/>
      <c r="K1258" s="24">
        <v>41.2</v>
      </c>
      <c r="L1258" s="24"/>
      <c r="M1258" s="24"/>
      <c r="N1258" s="79">
        <f>VLOOKUP(A1258,Platts!B:C,2,TRUE)</f>
        <v>52.9</v>
      </c>
      <c r="O1258" s="76">
        <f t="shared" si="19"/>
        <v>0.89981096408317585</v>
      </c>
      <c r="P1258" s="9"/>
      <c r="Q1258" s="35"/>
    </row>
    <row r="1259" spans="1:17" outlineLevel="1" x14ac:dyDescent="0.2">
      <c r="A1259" s="22">
        <v>42544</v>
      </c>
      <c r="B1259" s="24">
        <v>50.6</v>
      </c>
      <c r="C1259" s="24">
        <v>49.05</v>
      </c>
      <c r="D1259" s="24">
        <v>47.65</v>
      </c>
      <c r="E1259" s="24">
        <v>49.1</v>
      </c>
      <c r="F1259" s="24">
        <v>45.3</v>
      </c>
      <c r="G1259" s="24"/>
      <c r="H1259" s="24"/>
      <c r="I1259" s="78"/>
      <c r="J1259" s="24"/>
      <c r="K1259" s="24">
        <v>41.05</v>
      </c>
      <c r="L1259" s="24"/>
      <c r="M1259" s="24"/>
      <c r="N1259" s="79">
        <f>VLOOKUP(A1259,Platts!B:C,2,TRUE)</f>
        <v>52.5</v>
      </c>
      <c r="O1259" s="76">
        <f t="shared" si="19"/>
        <v>0.90761904761904755</v>
      </c>
      <c r="P1259" s="9"/>
      <c r="Q1259" s="35"/>
    </row>
    <row r="1260" spans="1:17" outlineLevel="1" x14ac:dyDescent="0.2">
      <c r="A1260" s="22">
        <v>42545</v>
      </c>
      <c r="B1260" s="24">
        <v>50.2</v>
      </c>
      <c r="C1260" s="24">
        <v>48.6</v>
      </c>
      <c r="D1260" s="24">
        <v>47.3</v>
      </c>
      <c r="E1260" s="24">
        <v>48.7</v>
      </c>
      <c r="F1260" s="24">
        <v>44.7</v>
      </c>
      <c r="G1260" s="24"/>
      <c r="H1260" s="24"/>
      <c r="I1260" s="78"/>
      <c r="J1260" s="24"/>
      <c r="K1260" s="24">
        <v>40.4</v>
      </c>
      <c r="L1260" s="24"/>
      <c r="M1260" s="24"/>
      <c r="N1260" s="79">
        <f>VLOOKUP(A1260,Platts!B:C,2,TRUE)</f>
        <v>52</v>
      </c>
      <c r="O1260" s="76">
        <f t="shared" si="19"/>
        <v>0.9096153846153846</v>
      </c>
      <c r="P1260" s="9"/>
      <c r="Q1260" s="35"/>
    </row>
    <row r="1261" spans="1:17" outlineLevel="1" x14ac:dyDescent="0.2">
      <c r="A1261" s="22">
        <v>42548</v>
      </c>
      <c r="B1261" s="24">
        <v>52.7</v>
      </c>
      <c r="C1261" s="24">
        <v>51.25</v>
      </c>
      <c r="D1261" s="24">
        <v>49.75</v>
      </c>
      <c r="E1261" s="24">
        <v>51.25</v>
      </c>
      <c r="F1261" s="24">
        <v>47.2</v>
      </c>
      <c r="G1261" s="24"/>
      <c r="H1261" s="24"/>
      <c r="I1261" s="78"/>
      <c r="J1261" s="24"/>
      <c r="K1261" s="24">
        <v>42.6</v>
      </c>
      <c r="L1261" s="24"/>
      <c r="M1261" s="24"/>
      <c r="N1261" s="79">
        <f>VLOOKUP(A1261,Platts!B:C,2,TRUE)</f>
        <v>53.65</v>
      </c>
      <c r="O1261" s="76">
        <f t="shared" si="19"/>
        <v>0.9273066169617894</v>
      </c>
      <c r="P1261" s="9"/>
      <c r="Q1261" s="35"/>
    </row>
    <row r="1262" spans="1:17" outlineLevel="1" x14ac:dyDescent="0.2">
      <c r="A1262" s="22">
        <v>42549</v>
      </c>
      <c r="B1262" s="24">
        <v>52.9</v>
      </c>
      <c r="C1262" s="24">
        <v>51.35</v>
      </c>
      <c r="D1262" s="24">
        <v>49.95</v>
      </c>
      <c r="E1262" s="24">
        <v>51.4</v>
      </c>
      <c r="F1262" s="24">
        <v>47.35</v>
      </c>
      <c r="G1262" s="24"/>
      <c r="H1262" s="24"/>
      <c r="I1262" s="78"/>
      <c r="J1262" s="24"/>
      <c r="K1262" s="24">
        <v>42.55</v>
      </c>
      <c r="L1262" s="24"/>
      <c r="M1262" s="24"/>
      <c r="N1262" s="79">
        <f>VLOOKUP(A1262,Platts!B:C,2,TRUE)</f>
        <v>53.65</v>
      </c>
      <c r="O1262" s="76">
        <f t="shared" si="19"/>
        <v>0.93103448275862077</v>
      </c>
      <c r="P1262" s="9"/>
      <c r="Q1262" s="35"/>
    </row>
    <row r="1263" spans="1:17" outlineLevel="1" x14ac:dyDescent="0.2">
      <c r="A1263" s="22">
        <v>42550</v>
      </c>
      <c r="B1263" s="24">
        <v>52.2</v>
      </c>
      <c r="C1263" s="24">
        <v>50.65</v>
      </c>
      <c r="D1263" s="24">
        <v>49.25</v>
      </c>
      <c r="E1263" s="24">
        <v>50.7</v>
      </c>
      <c r="F1263" s="24">
        <v>47.05</v>
      </c>
      <c r="G1263" s="24"/>
      <c r="H1263" s="24"/>
      <c r="I1263" s="78"/>
      <c r="J1263" s="24"/>
      <c r="K1263" s="24">
        <v>42.3</v>
      </c>
      <c r="L1263" s="24"/>
      <c r="M1263" s="24"/>
      <c r="N1263" s="79">
        <f>VLOOKUP(A1263,Platts!B:C,2,TRUE)</f>
        <v>54.15</v>
      </c>
      <c r="O1263" s="76">
        <f t="shared" si="19"/>
        <v>0.90951061865189287</v>
      </c>
      <c r="P1263" s="9"/>
      <c r="Q1263" s="35"/>
    </row>
    <row r="1264" spans="1:17" outlineLevel="1" x14ac:dyDescent="0.2">
      <c r="A1264" s="22">
        <v>42551</v>
      </c>
      <c r="B1264" s="24">
        <v>53.55</v>
      </c>
      <c r="C1264" s="24">
        <v>52.15</v>
      </c>
      <c r="D1264" s="24">
        <v>50.75</v>
      </c>
      <c r="E1264" s="24">
        <v>52.15</v>
      </c>
      <c r="F1264" s="24">
        <v>48.25</v>
      </c>
      <c r="G1264" s="24"/>
      <c r="H1264" s="24"/>
      <c r="I1264" s="78"/>
      <c r="J1264" s="24"/>
      <c r="K1264" s="24">
        <v>43.6</v>
      </c>
      <c r="L1264" s="24"/>
      <c r="M1264" s="24"/>
      <c r="N1264" s="79">
        <f>VLOOKUP(A1264,Platts!B:C,2,TRUE)</f>
        <v>55</v>
      </c>
      <c r="O1264" s="76">
        <f t="shared" si="19"/>
        <v>0.92272727272727273</v>
      </c>
      <c r="P1264" s="9"/>
      <c r="Q1264" s="35"/>
    </row>
    <row r="1265" spans="1:17" outlineLevel="1" x14ac:dyDescent="0.2">
      <c r="A1265" s="22">
        <v>42552</v>
      </c>
      <c r="B1265" s="24">
        <v>51.7</v>
      </c>
      <c r="C1265" s="24">
        <v>50.15</v>
      </c>
      <c r="D1265" s="24">
        <v>48.9</v>
      </c>
      <c r="E1265" s="24">
        <v>51.65</v>
      </c>
      <c r="F1265" s="24">
        <v>47.75</v>
      </c>
      <c r="G1265" s="24"/>
      <c r="H1265" s="24"/>
      <c r="I1265" s="78"/>
      <c r="J1265" s="24"/>
      <c r="K1265" s="24">
        <v>42.75</v>
      </c>
      <c r="L1265" s="24"/>
      <c r="M1265" s="24"/>
      <c r="N1265" s="79">
        <f>VLOOKUP(A1265,Platts!B:C,2,TRUE)</f>
        <v>54.65</v>
      </c>
      <c r="O1265" s="76">
        <f t="shared" si="19"/>
        <v>0.89478499542543455</v>
      </c>
      <c r="P1265" s="9"/>
      <c r="Q1265" s="35"/>
    </row>
    <row r="1266" spans="1:17" outlineLevel="1" x14ac:dyDescent="0.2">
      <c r="A1266" s="22">
        <v>42555</v>
      </c>
      <c r="B1266" s="24">
        <v>53.9</v>
      </c>
      <c r="C1266" s="24">
        <v>52.25</v>
      </c>
      <c r="D1266" s="24">
        <v>50.95</v>
      </c>
      <c r="E1266" s="24">
        <v>49.9</v>
      </c>
      <c r="F1266" s="24">
        <v>47.45</v>
      </c>
      <c r="G1266" s="24"/>
      <c r="H1266" s="24"/>
      <c r="I1266" s="78"/>
      <c r="J1266" s="24"/>
      <c r="K1266" s="24">
        <v>44.45</v>
      </c>
      <c r="L1266" s="24"/>
      <c r="M1266" s="24"/>
      <c r="N1266" s="79">
        <f>VLOOKUP(A1266,Platts!B:C,2,TRUE)</f>
        <v>56.25</v>
      </c>
      <c r="O1266" s="76">
        <f t="shared" si="19"/>
        <v>0.90577777777777779</v>
      </c>
      <c r="P1266" s="9"/>
      <c r="Q1266" s="35"/>
    </row>
    <row r="1267" spans="1:17" outlineLevel="1" x14ac:dyDescent="0.2">
      <c r="A1267" s="22">
        <v>42556</v>
      </c>
      <c r="B1267" s="24">
        <v>53.2</v>
      </c>
      <c r="C1267" s="24">
        <v>51.65</v>
      </c>
      <c r="D1267" s="24">
        <v>50.15</v>
      </c>
      <c r="E1267" s="24">
        <v>49.2</v>
      </c>
      <c r="F1267" s="24">
        <v>46.7</v>
      </c>
      <c r="G1267" s="24"/>
      <c r="H1267" s="24"/>
      <c r="I1267" s="78"/>
      <c r="J1267" s="24"/>
      <c r="K1267" s="24">
        <v>43.8</v>
      </c>
      <c r="L1267" s="24"/>
      <c r="M1267" s="24"/>
      <c r="N1267" s="79">
        <f>VLOOKUP(A1267,Platts!B:C,2,TRUE)</f>
        <v>56.25</v>
      </c>
      <c r="O1267" s="76">
        <f t="shared" si="19"/>
        <v>0.89155555555555555</v>
      </c>
      <c r="P1267" s="9"/>
      <c r="Q1267" s="35"/>
    </row>
    <row r="1268" spans="1:17" outlineLevel="1" x14ac:dyDescent="0.2">
      <c r="A1268" s="22">
        <v>42557</v>
      </c>
      <c r="B1268" s="24">
        <v>53.2</v>
      </c>
      <c r="C1268" s="24">
        <v>51.65</v>
      </c>
      <c r="D1268" s="24">
        <v>50.15</v>
      </c>
      <c r="E1268" s="24">
        <v>49.2</v>
      </c>
      <c r="F1268" s="24">
        <v>46.7</v>
      </c>
      <c r="G1268" s="24"/>
      <c r="H1268" s="24"/>
      <c r="I1268" s="78"/>
      <c r="J1268" s="24"/>
      <c r="K1268" s="24">
        <v>43.8</v>
      </c>
      <c r="L1268" s="24"/>
      <c r="M1268" s="24"/>
      <c r="N1268" s="79">
        <f>VLOOKUP(A1268,Platts!B:C,2,TRUE)</f>
        <v>56.25</v>
      </c>
      <c r="O1268" s="76">
        <f t="shared" si="19"/>
        <v>0.89155555555555555</v>
      </c>
      <c r="P1268" s="9"/>
      <c r="Q1268" s="35"/>
    </row>
    <row r="1269" spans="1:17" outlineLevel="1" x14ac:dyDescent="0.2">
      <c r="A1269" s="22">
        <v>42558</v>
      </c>
      <c r="B1269" s="24">
        <v>52.4</v>
      </c>
      <c r="C1269" s="24">
        <v>50.65</v>
      </c>
      <c r="D1269" s="24">
        <v>49.3</v>
      </c>
      <c r="E1269" s="24">
        <v>48.1</v>
      </c>
      <c r="F1269" s="24">
        <v>45.6</v>
      </c>
      <c r="G1269" s="24"/>
      <c r="H1269" s="24"/>
      <c r="I1269" s="78"/>
      <c r="J1269" s="24"/>
      <c r="K1269" s="24">
        <v>43.05</v>
      </c>
      <c r="L1269" s="24"/>
      <c r="M1269" s="24"/>
      <c r="N1269" s="79">
        <f>VLOOKUP(A1269,Platts!B:C,2,TRUE)</f>
        <v>55.3</v>
      </c>
      <c r="O1269" s="76">
        <f t="shared" si="19"/>
        <v>0.89150090415913197</v>
      </c>
      <c r="P1269" s="9"/>
      <c r="Q1269" s="35"/>
    </row>
    <row r="1270" spans="1:17" outlineLevel="1" x14ac:dyDescent="0.2">
      <c r="A1270" s="22">
        <v>42559</v>
      </c>
      <c r="B1270" s="24">
        <v>52.9</v>
      </c>
      <c r="C1270" s="24">
        <v>51.4</v>
      </c>
      <c r="D1270" s="24">
        <v>49.95</v>
      </c>
      <c r="E1270" s="24">
        <v>48.25</v>
      </c>
      <c r="F1270" s="24">
        <v>45.6</v>
      </c>
      <c r="G1270" s="24"/>
      <c r="H1270" s="24"/>
      <c r="I1270" s="78"/>
      <c r="J1270" s="24"/>
      <c r="K1270" s="24">
        <v>43.2</v>
      </c>
      <c r="L1270" s="24"/>
      <c r="M1270" s="24"/>
      <c r="N1270" s="79">
        <f>VLOOKUP(A1270,Platts!B:C,2,TRUE)</f>
        <v>55.05</v>
      </c>
      <c r="O1270" s="76">
        <f t="shared" si="19"/>
        <v>0.90735694822888291</v>
      </c>
      <c r="P1270" s="9"/>
      <c r="Q1270" s="35"/>
    </row>
    <row r="1271" spans="1:17" outlineLevel="1" x14ac:dyDescent="0.2">
      <c r="A1271" s="22">
        <v>42562</v>
      </c>
      <c r="B1271" s="24">
        <v>53.3</v>
      </c>
      <c r="C1271" s="24">
        <v>51.75</v>
      </c>
      <c r="D1271" s="24">
        <v>50.45</v>
      </c>
      <c r="E1271" s="24">
        <v>49.05</v>
      </c>
      <c r="F1271" s="24">
        <v>46.35</v>
      </c>
      <c r="G1271" s="24"/>
      <c r="H1271" s="24"/>
      <c r="I1271" s="78"/>
      <c r="J1271" s="24"/>
      <c r="K1271" s="24">
        <v>43.7</v>
      </c>
      <c r="L1271" s="24"/>
      <c r="M1271" s="24"/>
      <c r="N1271" s="79">
        <f>VLOOKUP(A1271,Platts!B:C,2,TRUE)</f>
        <v>56.4</v>
      </c>
      <c r="O1271" s="76">
        <f t="shared" si="19"/>
        <v>0.89450354609929084</v>
      </c>
      <c r="P1271" s="9"/>
      <c r="Q1271" s="35"/>
    </row>
    <row r="1272" spans="1:17" outlineLevel="1" x14ac:dyDescent="0.2">
      <c r="A1272" s="22">
        <v>42563</v>
      </c>
      <c r="B1272" s="24">
        <v>55.9</v>
      </c>
      <c r="C1272" s="24">
        <v>54.15</v>
      </c>
      <c r="D1272" s="24">
        <v>52.55</v>
      </c>
      <c r="E1272" s="24">
        <v>51.05</v>
      </c>
      <c r="F1272" s="24">
        <v>48.45</v>
      </c>
      <c r="G1272" s="24"/>
      <c r="H1272" s="24"/>
      <c r="I1272" s="78"/>
      <c r="J1272" s="24"/>
      <c r="K1272" s="24">
        <v>45.7</v>
      </c>
      <c r="L1272" s="24"/>
      <c r="M1272" s="24"/>
      <c r="N1272" s="79">
        <f>VLOOKUP(A1272,Platts!B:C,2,TRUE)</f>
        <v>58.7</v>
      </c>
      <c r="O1272" s="76">
        <f t="shared" si="19"/>
        <v>0.89522998296422474</v>
      </c>
      <c r="P1272" s="9"/>
      <c r="Q1272" s="35"/>
    </row>
    <row r="1273" spans="1:17" outlineLevel="1" x14ac:dyDescent="0.2">
      <c r="A1273" s="22">
        <v>42564</v>
      </c>
      <c r="B1273" s="24">
        <v>55.6</v>
      </c>
      <c r="C1273" s="24">
        <v>53.9</v>
      </c>
      <c r="D1273" s="24">
        <v>52.4</v>
      </c>
      <c r="E1273" s="24">
        <v>51.05</v>
      </c>
      <c r="F1273" s="24">
        <v>48.45</v>
      </c>
      <c r="G1273" s="24"/>
      <c r="H1273" s="24"/>
      <c r="I1273" s="78"/>
      <c r="J1273" s="24"/>
      <c r="K1273" s="24">
        <v>45.65</v>
      </c>
      <c r="L1273" s="24"/>
      <c r="M1273" s="24"/>
      <c r="N1273" s="79">
        <f>VLOOKUP(A1273,Platts!B:C,2,TRUE)</f>
        <v>59.8</v>
      </c>
      <c r="O1273" s="76">
        <f t="shared" si="19"/>
        <v>0.87625418060200666</v>
      </c>
      <c r="P1273" s="9"/>
      <c r="Q1273" s="35"/>
    </row>
    <row r="1274" spans="1:17" outlineLevel="1" x14ac:dyDescent="0.2">
      <c r="A1274" s="22">
        <v>42565</v>
      </c>
      <c r="B1274" s="24">
        <v>55</v>
      </c>
      <c r="C1274" s="24">
        <v>53.6</v>
      </c>
      <c r="D1274" s="24">
        <v>52.15</v>
      </c>
      <c r="E1274" s="24">
        <v>50.7</v>
      </c>
      <c r="F1274" s="24">
        <v>48.1</v>
      </c>
      <c r="G1274" s="24"/>
      <c r="H1274" s="24"/>
      <c r="I1274" s="78"/>
      <c r="J1274" s="24"/>
      <c r="K1274" s="24">
        <v>45.05</v>
      </c>
      <c r="L1274" s="24"/>
      <c r="M1274" s="24"/>
      <c r="N1274" s="79">
        <f>VLOOKUP(A1274,Platts!B:C,2,TRUE)</f>
        <v>59.05</v>
      </c>
      <c r="O1274" s="76">
        <f t="shared" si="19"/>
        <v>0.88314987298899239</v>
      </c>
      <c r="P1274" s="9"/>
      <c r="Q1274" s="35"/>
    </row>
    <row r="1275" spans="1:17" outlineLevel="1" x14ac:dyDescent="0.2">
      <c r="A1275" s="22">
        <v>42566</v>
      </c>
      <c r="B1275" s="24">
        <v>55.85</v>
      </c>
      <c r="C1275" s="24">
        <v>54.25</v>
      </c>
      <c r="D1275" s="24">
        <v>52.75</v>
      </c>
      <c r="E1275" s="24">
        <v>51.3</v>
      </c>
      <c r="F1275" s="24">
        <v>48.7</v>
      </c>
      <c r="G1275" s="24"/>
      <c r="H1275" s="24"/>
      <c r="I1275" s="78"/>
      <c r="J1275" s="24"/>
      <c r="K1275" s="24">
        <v>45.85</v>
      </c>
      <c r="L1275" s="24"/>
      <c r="M1275" s="24"/>
      <c r="N1275" s="79">
        <f>VLOOKUP(A1275,Platts!B:C,2,TRUE)</f>
        <v>58.95</v>
      </c>
      <c r="O1275" s="76">
        <f t="shared" si="19"/>
        <v>0.89482612383375737</v>
      </c>
      <c r="P1275" s="9"/>
      <c r="Q1275" s="35"/>
    </row>
    <row r="1276" spans="1:17" outlineLevel="1" x14ac:dyDescent="0.2">
      <c r="A1276" s="22">
        <v>42569</v>
      </c>
      <c r="B1276" s="24">
        <v>53.35</v>
      </c>
      <c r="C1276" s="24">
        <v>51.65</v>
      </c>
      <c r="D1276" s="24">
        <v>50.2</v>
      </c>
      <c r="E1276" s="24">
        <v>48.85</v>
      </c>
      <c r="F1276" s="24">
        <v>46.2</v>
      </c>
      <c r="G1276" s="24"/>
      <c r="H1276" s="24"/>
      <c r="I1276" s="78"/>
      <c r="J1276" s="24"/>
      <c r="K1276" s="24">
        <v>43.15</v>
      </c>
      <c r="L1276" s="24"/>
      <c r="M1276" s="24"/>
      <c r="N1276" s="79">
        <f>VLOOKUP(A1276,Platts!B:C,2,TRUE)</f>
        <v>57.15</v>
      </c>
      <c r="O1276" s="76">
        <f t="shared" si="19"/>
        <v>0.87839020122484701</v>
      </c>
      <c r="P1276" s="9"/>
      <c r="Q1276" s="35"/>
    </row>
    <row r="1277" spans="1:17" outlineLevel="1" x14ac:dyDescent="0.2">
      <c r="A1277" s="22">
        <v>42570</v>
      </c>
      <c r="B1277" s="24">
        <v>52.95</v>
      </c>
      <c r="C1277" s="24">
        <v>51.1</v>
      </c>
      <c r="D1277" s="24">
        <v>49.5</v>
      </c>
      <c r="E1277" s="24">
        <v>48.1</v>
      </c>
      <c r="F1277" s="24">
        <v>45.4</v>
      </c>
      <c r="G1277" s="24"/>
      <c r="H1277" s="24"/>
      <c r="I1277" s="78"/>
      <c r="J1277" s="24"/>
      <c r="K1277" s="24">
        <v>42.8</v>
      </c>
      <c r="L1277" s="24"/>
      <c r="M1277" s="24"/>
      <c r="N1277" s="79">
        <f>VLOOKUP(A1277,Platts!B:C,2,TRUE)</f>
        <v>56.2</v>
      </c>
      <c r="O1277" s="76">
        <f t="shared" si="19"/>
        <v>0.88078291814946619</v>
      </c>
      <c r="P1277" s="9"/>
      <c r="Q1277" s="35"/>
    </row>
    <row r="1278" spans="1:17" outlineLevel="1" x14ac:dyDescent="0.2">
      <c r="A1278" s="22">
        <v>42571</v>
      </c>
      <c r="B1278" s="24">
        <v>53.15</v>
      </c>
      <c r="C1278" s="24">
        <v>51.4</v>
      </c>
      <c r="D1278" s="24">
        <v>49.9</v>
      </c>
      <c r="E1278" s="24">
        <v>48.45</v>
      </c>
      <c r="F1278" s="24">
        <v>45.7</v>
      </c>
      <c r="G1278" s="24"/>
      <c r="H1278" s="24"/>
      <c r="I1278" s="78"/>
      <c r="J1278" s="24"/>
      <c r="K1278" s="24">
        <v>43.2</v>
      </c>
      <c r="L1278" s="24"/>
      <c r="M1278" s="24"/>
      <c r="N1278" s="79">
        <f>VLOOKUP(A1278,Platts!B:C,2,TRUE)</f>
        <v>56.2</v>
      </c>
      <c r="O1278" s="76">
        <f t="shared" si="19"/>
        <v>0.88790035587188609</v>
      </c>
      <c r="P1278" s="9"/>
      <c r="Q1278" s="35"/>
    </row>
    <row r="1279" spans="1:17" outlineLevel="1" x14ac:dyDescent="0.2">
      <c r="A1279" s="22">
        <v>42572</v>
      </c>
      <c r="B1279" s="24">
        <v>55.35</v>
      </c>
      <c r="C1279" s="24">
        <v>53.75</v>
      </c>
      <c r="D1279" s="24">
        <v>52.15</v>
      </c>
      <c r="E1279" s="24">
        <v>50.6</v>
      </c>
      <c r="F1279" s="24">
        <v>47.8</v>
      </c>
      <c r="G1279" s="24"/>
      <c r="H1279" s="24"/>
      <c r="I1279" s="78"/>
      <c r="J1279" s="24"/>
      <c r="K1279" s="24">
        <v>45.2</v>
      </c>
      <c r="L1279" s="24"/>
      <c r="M1279" s="24"/>
      <c r="N1279" s="79">
        <f>VLOOKUP(A1279,Platts!B:C,2,TRUE)</f>
        <v>57.5</v>
      </c>
      <c r="O1279" s="76">
        <f t="shared" si="19"/>
        <v>0.90695652173913044</v>
      </c>
      <c r="P1279" s="9"/>
      <c r="Q1279" s="35"/>
    </row>
    <row r="1280" spans="1:17" outlineLevel="1" x14ac:dyDescent="0.2">
      <c r="A1280" s="22">
        <v>42573</v>
      </c>
      <c r="B1280" s="24">
        <v>53.95</v>
      </c>
      <c r="C1280" s="24">
        <v>52.3</v>
      </c>
      <c r="D1280" s="24">
        <v>50.6</v>
      </c>
      <c r="E1280" s="24">
        <v>49.45</v>
      </c>
      <c r="F1280" s="24">
        <v>46.5</v>
      </c>
      <c r="G1280" s="24"/>
      <c r="H1280" s="24"/>
      <c r="I1280" s="78"/>
      <c r="J1280" s="24"/>
      <c r="K1280" s="24">
        <v>43.7</v>
      </c>
      <c r="L1280" s="24"/>
      <c r="M1280" s="24"/>
      <c r="N1280" s="79">
        <f>VLOOKUP(A1280,Platts!B:C,2,TRUE)</f>
        <v>56.65</v>
      </c>
      <c r="O1280" s="76">
        <f t="shared" si="19"/>
        <v>0.89320388349514568</v>
      </c>
      <c r="P1280" s="9"/>
      <c r="Q1280" s="35"/>
    </row>
    <row r="1281" spans="1:17" outlineLevel="1" x14ac:dyDescent="0.2">
      <c r="A1281" s="22">
        <v>42576</v>
      </c>
      <c r="B1281" s="24">
        <v>54.8</v>
      </c>
      <c r="C1281" s="24">
        <v>53.25</v>
      </c>
      <c r="D1281" s="24">
        <v>51.7</v>
      </c>
      <c r="E1281" s="24">
        <v>50.2</v>
      </c>
      <c r="F1281" s="24">
        <v>47.45</v>
      </c>
      <c r="G1281" s="24"/>
      <c r="H1281" s="24"/>
      <c r="I1281" s="78"/>
      <c r="J1281" s="24"/>
      <c r="K1281" s="24">
        <v>44.7</v>
      </c>
      <c r="L1281" s="24"/>
      <c r="M1281" s="24"/>
      <c r="N1281" s="79">
        <f>VLOOKUP(A1281,Platts!B:C,2,TRUE)</f>
        <v>56.8</v>
      </c>
      <c r="O1281" s="76">
        <f t="shared" si="19"/>
        <v>0.91021126760563387</v>
      </c>
      <c r="P1281" s="9"/>
      <c r="Q1281" s="35"/>
    </row>
    <row r="1282" spans="1:17" outlineLevel="1" x14ac:dyDescent="0.2">
      <c r="A1282" s="22">
        <v>42577</v>
      </c>
      <c r="B1282" s="24">
        <v>56.1</v>
      </c>
      <c r="C1282" s="24">
        <v>54.4</v>
      </c>
      <c r="D1282" s="24">
        <v>52.7</v>
      </c>
      <c r="E1282" s="24">
        <v>51.2</v>
      </c>
      <c r="F1282" s="24">
        <v>48.15</v>
      </c>
      <c r="G1282" s="24"/>
      <c r="H1282" s="24"/>
      <c r="I1282" s="78"/>
      <c r="J1282" s="24"/>
      <c r="K1282" s="24">
        <v>45.05</v>
      </c>
      <c r="L1282" s="24"/>
      <c r="M1282" s="24"/>
      <c r="N1282" s="79">
        <f>VLOOKUP(A1282,Platts!B:C,2,TRUE)</f>
        <v>57.65</v>
      </c>
      <c r="O1282" s="76">
        <f t="shared" ref="O1282:O1345" si="20">+D1282/N1282</f>
        <v>0.91413703382480493</v>
      </c>
      <c r="P1282" s="9"/>
      <c r="Q1282" s="35"/>
    </row>
    <row r="1283" spans="1:17" outlineLevel="1" x14ac:dyDescent="0.2">
      <c r="A1283" s="22">
        <v>42578</v>
      </c>
      <c r="B1283" s="24">
        <v>58.45</v>
      </c>
      <c r="C1283" s="24">
        <v>56.8</v>
      </c>
      <c r="D1283" s="24">
        <v>55.2</v>
      </c>
      <c r="E1283" s="24">
        <v>53.9</v>
      </c>
      <c r="F1283" s="24">
        <v>50.45</v>
      </c>
      <c r="G1283" s="24"/>
      <c r="H1283" s="24"/>
      <c r="I1283" s="78"/>
      <c r="J1283" s="24"/>
      <c r="K1283" s="24">
        <v>47.45</v>
      </c>
      <c r="L1283" s="24"/>
      <c r="M1283" s="24"/>
      <c r="N1283" s="79">
        <f>VLOOKUP(A1283,Platts!B:C,2,TRUE)</f>
        <v>59.2</v>
      </c>
      <c r="O1283" s="76">
        <f t="shared" si="20"/>
        <v>0.93243243243243246</v>
      </c>
      <c r="P1283" s="9"/>
      <c r="Q1283" s="35"/>
    </row>
    <row r="1284" spans="1:17" outlineLevel="1" x14ac:dyDescent="0.2">
      <c r="A1284" s="22">
        <v>42579</v>
      </c>
      <c r="B1284" s="24">
        <v>59.35</v>
      </c>
      <c r="C1284" s="24">
        <v>57.75</v>
      </c>
      <c r="D1284" s="24">
        <v>55.95</v>
      </c>
      <c r="E1284" s="24">
        <v>54.6</v>
      </c>
      <c r="F1284" s="24">
        <v>51.35</v>
      </c>
      <c r="G1284" s="24"/>
      <c r="H1284" s="24"/>
      <c r="I1284" s="78"/>
      <c r="J1284" s="24"/>
      <c r="K1284" s="24">
        <v>47.85</v>
      </c>
      <c r="L1284" s="24"/>
      <c r="M1284" s="24"/>
      <c r="N1284" s="79">
        <f>VLOOKUP(A1284,Platts!B:C,2,TRUE)</f>
        <v>60.55</v>
      </c>
      <c r="O1284" s="76">
        <f t="shared" si="20"/>
        <v>0.92402972749793566</v>
      </c>
      <c r="P1284" s="9"/>
      <c r="Q1284" s="35"/>
    </row>
    <row r="1285" spans="1:17" outlineLevel="1" x14ac:dyDescent="0.2">
      <c r="A1285" s="22">
        <v>42580</v>
      </c>
      <c r="B1285" s="24">
        <v>57.75</v>
      </c>
      <c r="C1285" s="24">
        <v>56</v>
      </c>
      <c r="D1285" s="24">
        <v>54.35</v>
      </c>
      <c r="E1285" s="24">
        <v>52.9</v>
      </c>
      <c r="F1285" s="24">
        <v>49.6</v>
      </c>
      <c r="G1285" s="24"/>
      <c r="H1285" s="24"/>
      <c r="I1285" s="78"/>
      <c r="J1285" s="24"/>
      <c r="K1285" s="24">
        <v>46.45</v>
      </c>
      <c r="L1285" s="24"/>
      <c r="M1285" s="24"/>
      <c r="N1285" s="79">
        <f>VLOOKUP(A1285,Platts!B:C,2,TRUE)</f>
        <v>60</v>
      </c>
      <c r="O1285" s="76">
        <f t="shared" si="20"/>
        <v>0.90583333333333338</v>
      </c>
      <c r="P1285" s="9"/>
      <c r="Q1285" s="35"/>
    </row>
    <row r="1286" spans="1:17" outlineLevel="1" x14ac:dyDescent="0.2">
      <c r="A1286" s="22">
        <v>42583</v>
      </c>
      <c r="B1286" s="24">
        <v>58.9</v>
      </c>
      <c r="C1286" s="24">
        <v>57.2</v>
      </c>
      <c r="D1286" s="24">
        <v>55.7</v>
      </c>
      <c r="E1286" s="24">
        <v>55.7</v>
      </c>
      <c r="F1286" s="24">
        <v>52.4</v>
      </c>
      <c r="G1286" s="24"/>
      <c r="H1286" s="24"/>
      <c r="I1286" s="78"/>
      <c r="J1286" s="24"/>
      <c r="K1286" s="24">
        <v>48.95</v>
      </c>
      <c r="L1286" s="24"/>
      <c r="M1286" s="24"/>
      <c r="N1286" s="79">
        <f>VLOOKUP(A1286,Platts!B:C,2,TRUE)</f>
        <v>61</v>
      </c>
      <c r="O1286" s="76">
        <f t="shared" si="20"/>
        <v>0.91311475409836074</v>
      </c>
      <c r="P1286" s="9"/>
      <c r="Q1286" s="35"/>
    </row>
    <row r="1287" spans="1:17" outlineLevel="1" x14ac:dyDescent="0.2">
      <c r="A1287" s="22">
        <v>42584</v>
      </c>
      <c r="B1287" s="24">
        <v>58.9</v>
      </c>
      <c r="C1287" s="24">
        <v>57.15</v>
      </c>
      <c r="D1287" s="24">
        <v>55.6</v>
      </c>
      <c r="E1287" s="24">
        <v>55.5</v>
      </c>
      <c r="F1287" s="24">
        <v>52.45</v>
      </c>
      <c r="G1287" s="24"/>
      <c r="H1287" s="24"/>
      <c r="I1287" s="78"/>
      <c r="J1287" s="24"/>
      <c r="K1287" s="24">
        <v>49.2</v>
      </c>
      <c r="L1287" s="24"/>
      <c r="M1287" s="24"/>
      <c r="N1287" s="79">
        <f>VLOOKUP(A1287,Platts!B:C,2,TRUE)</f>
        <v>61.25</v>
      </c>
      <c r="O1287" s="76">
        <f t="shared" si="20"/>
        <v>0.90775510204081633</v>
      </c>
      <c r="P1287" s="9"/>
      <c r="Q1287" s="35"/>
    </row>
    <row r="1288" spans="1:17" outlineLevel="1" x14ac:dyDescent="0.2">
      <c r="A1288" s="22">
        <v>42585</v>
      </c>
      <c r="B1288" s="24">
        <v>58.4</v>
      </c>
      <c r="C1288" s="24">
        <v>56.7</v>
      </c>
      <c r="D1288" s="24">
        <v>55.2</v>
      </c>
      <c r="E1288" s="24">
        <v>51.85</v>
      </c>
      <c r="F1288" s="24">
        <v>51.85</v>
      </c>
      <c r="G1288" s="24"/>
      <c r="H1288" s="24"/>
      <c r="I1288" s="78"/>
      <c r="J1288" s="24"/>
      <c r="K1288" s="24">
        <v>48.2</v>
      </c>
      <c r="L1288" s="24"/>
      <c r="M1288" s="24"/>
      <c r="N1288" s="79">
        <f>VLOOKUP(A1288,Platts!B:C,2,TRUE)</f>
        <v>61</v>
      </c>
      <c r="O1288" s="76">
        <f t="shared" si="20"/>
        <v>0.90491803278688532</v>
      </c>
      <c r="P1288" s="9"/>
      <c r="Q1288" s="35"/>
    </row>
    <row r="1289" spans="1:17" outlineLevel="1" x14ac:dyDescent="0.2">
      <c r="A1289" s="22">
        <v>42586</v>
      </c>
      <c r="B1289" s="24">
        <v>57.3</v>
      </c>
      <c r="C1289" s="24">
        <v>55.65</v>
      </c>
      <c r="D1289" s="24">
        <v>54.15</v>
      </c>
      <c r="E1289" s="24">
        <v>54.05</v>
      </c>
      <c r="F1289" s="24">
        <v>50.75</v>
      </c>
      <c r="G1289" s="24"/>
      <c r="H1289" s="24"/>
      <c r="I1289" s="78"/>
      <c r="J1289" s="24"/>
      <c r="K1289" s="24">
        <v>47.6</v>
      </c>
      <c r="L1289" s="24"/>
      <c r="M1289" s="24"/>
      <c r="N1289" s="79">
        <f>VLOOKUP(A1289,Platts!B:C,2,TRUE)</f>
        <v>59.7</v>
      </c>
      <c r="O1289" s="76">
        <f t="shared" si="20"/>
        <v>0.90703517587939697</v>
      </c>
      <c r="P1289" s="9"/>
      <c r="Q1289" s="35"/>
    </row>
    <row r="1290" spans="1:17" outlineLevel="1" x14ac:dyDescent="0.2">
      <c r="A1290" s="22">
        <v>42587</v>
      </c>
      <c r="B1290" s="24">
        <v>59.65</v>
      </c>
      <c r="C1290" s="24">
        <v>57.85</v>
      </c>
      <c r="D1290" s="24">
        <v>56.3</v>
      </c>
      <c r="E1290" s="24">
        <v>56.4</v>
      </c>
      <c r="F1290" s="24">
        <v>53.25</v>
      </c>
      <c r="G1290" s="24"/>
      <c r="H1290" s="24"/>
      <c r="I1290" s="78"/>
      <c r="J1290" s="24"/>
      <c r="K1290" s="24">
        <v>49.95</v>
      </c>
      <c r="L1290" s="24"/>
      <c r="M1290" s="24"/>
      <c r="N1290" s="79">
        <f>VLOOKUP(A1290,Platts!B:C,2,TRUE)</f>
        <v>61.65</v>
      </c>
      <c r="O1290" s="76">
        <f t="shared" si="20"/>
        <v>0.91321978913219781</v>
      </c>
      <c r="P1290" s="9"/>
      <c r="Q1290" s="35"/>
    </row>
    <row r="1291" spans="1:17" outlineLevel="1" x14ac:dyDescent="0.2">
      <c r="A1291" s="22">
        <v>42590</v>
      </c>
      <c r="B1291" s="24">
        <v>60.9</v>
      </c>
      <c r="C1291" s="24">
        <v>59.05</v>
      </c>
      <c r="D1291" s="24">
        <v>57.65</v>
      </c>
      <c r="E1291" s="24">
        <v>57.65</v>
      </c>
      <c r="F1291" s="24">
        <v>54.05</v>
      </c>
      <c r="G1291" s="24"/>
      <c r="H1291" s="24"/>
      <c r="I1291" s="78"/>
      <c r="J1291" s="24"/>
      <c r="K1291" s="24">
        <v>50.8</v>
      </c>
      <c r="L1291" s="24"/>
      <c r="M1291" s="24"/>
      <c r="N1291" s="79">
        <f>VLOOKUP(A1291,Platts!B:C,2,TRUE)</f>
        <v>62.5</v>
      </c>
      <c r="O1291" s="76">
        <f t="shared" si="20"/>
        <v>0.9224</v>
      </c>
      <c r="P1291" s="9"/>
      <c r="Q1291" s="35"/>
    </row>
    <row r="1292" spans="1:17" outlineLevel="1" x14ac:dyDescent="0.2">
      <c r="A1292" s="22">
        <v>42591</v>
      </c>
      <c r="B1292" s="24">
        <v>60.9</v>
      </c>
      <c r="C1292" s="24">
        <v>59.05</v>
      </c>
      <c r="D1292" s="24">
        <v>57.65</v>
      </c>
      <c r="E1292" s="24">
        <v>57.65</v>
      </c>
      <c r="F1292" s="24">
        <v>54.05</v>
      </c>
      <c r="G1292" s="24"/>
      <c r="H1292" s="24"/>
      <c r="I1292" s="78"/>
      <c r="J1292" s="24"/>
      <c r="K1292" s="24">
        <v>50.8</v>
      </c>
      <c r="L1292" s="24"/>
      <c r="M1292" s="24"/>
      <c r="N1292" s="79">
        <f>VLOOKUP(A1292,Platts!B:C,2,TRUE)</f>
        <v>62.5</v>
      </c>
      <c r="O1292" s="76">
        <f t="shared" si="20"/>
        <v>0.9224</v>
      </c>
      <c r="P1292" s="9"/>
      <c r="Q1292" s="35"/>
    </row>
    <row r="1293" spans="1:17" outlineLevel="1" x14ac:dyDescent="0.2">
      <c r="A1293" s="22">
        <v>42592</v>
      </c>
      <c r="B1293" s="24">
        <v>59.1</v>
      </c>
      <c r="C1293" s="24">
        <v>57.25</v>
      </c>
      <c r="D1293" s="24">
        <v>55.65</v>
      </c>
      <c r="E1293" s="24">
        <v>55.7</v>
      </c>
      <c r="F1293" s="24">
        <v>52.4</v>
      </c>
      <c r="G1293" s="24"/>
      <c r="H1293" s="24"/>
      <c r="I1293" s="78"/>
      <c r="J1293" s="24"/>
      <c r="K1293" s="24">
        <v>49</v>
      </c>
      <c r="L1293" s="24"/>
      <c r="M1293" s="24"/>
      <c r="N1293" s="79">
        <f>VLOOKUP(A1293,Platts!B:C,2,TRUE)</f>
        <v>60.9</v>
      </c>
      <c r="O1293" s="76">
        <f t="shared" si="20"/>
        <v>0.91379310344827591</v>
      </c>
      <c r="P1293" s="9"/>
      <c r="Q1293" s="35"/>
    </row>
    <row r="1294" spans="1:17" outlineLevel="1" x14ac:dyDescent="0.2">
      <c r="A1294" s="22">
        <v>42593</v>
      </c>
      <c r="B1294" s="24">
        <v>58.7</v>
      </c>
      <c r="C1294" s="24">
        <v>56.75</v>
      </c>
      <c r="D1294" s="24">
        <v>55.1</v>
      </c>
      <c r="E1294" s="24">
        <v>55.1</v>
      </c>
      <c r="F1294" s="24">
        <v>51.7</v>
      </c>
      <c r="G1294" s="24"/>
      <c r="H1294" s="24"/>
      <c r="I1294" s="78"/>
      <c r="J1294" s="24"/>
      <c r="K1294" s="24">
        <v>48.65</v>
      </c>
      <c r="L1294" s="24"/>
      <c r="M1294" s="24"/>
      <c r="N1294" s="79">
        <f>VLOOKUP(A1294,Platts!B:C,2,TRUE)</f>
        <v>59.95</v>
      </c>
      <c r="O1294" s="76">
        <f t="shared" si="20"/>
        <v>0.91909924937447873</v>
      </c>
      <c r="P1294" s="9"/>
      <c r="Q1294" s="35"/>
    </row>
    <row r="1295" spans="1:17" outlineLevel="1" x14ac:dyDescent="0.2">
      <c r="A1295" s="22">
        <v>42594</v>
      </c>
      <c r="B1295" s="24">
        <v>58.7</v>
      </c>
      <c r="C1295" s="24">
        <v>56.95</v>
      </c>
      <c r="D1295" s="24">
        <v>54.95</v>
      </c>
      <c r="E1295" s="24">
        <v>54.95</v>
      </c>
      <c r="F1295" s="24">
        <v>51.45</v>
      </c>
      <c r="G1295" s="24"/>
      <c r="H1295" s="24"/>
      <c r="I1295" s="78"/>
      <c r="J1295" s="24"/>
      <c r="K1295" s="24">
        <v>48.25</v>
      </c>
      <c r="L1295" s="24"/>
      <c r="M1295" s="24"/>
      <c r="N1295" s="79">
        <f>VLOOKUP(A1295,Platts!B:C,2,TRUE)</f>
        <v>61.1</v>
      </c>
      <c r="O1295" s="76">
        <f t="shared" si="20"/>
        <v>0.89934533551554829</v>
      </c>
      <c r="P1295" s="9"/>
      <c r="Q1295" s="35"/>
    </row>
    <row r="1296" spans="1:17" outlineLevel="1" x14ac:dyDescent="0.2">
      <c r="A1296" s="22">
        <v>42597</v>
      </c>
      <c r="B1296" s="24">
        <v>57.8</v>
      </c>
      <c r="C1296" s="24">
        <v>55.7</v>
      </c>
      <c r="D1296" s="24">
        <v>53.95</v>
      </c>
      <c r="E1296" s="24">
        <v>54.1</v>
      </c>
      <c r="F1296" s="24">
        <v>50.8</v>
      </c>
      <c r="G1296" s="24"/>
      <c r="H1296" s="24"/>
      <c r="I1296" s="78"/>
      <c r="J1296" s="24"/>
      <c r="K1296" s="24">
        <v>47.45</v>
      </c>
      <c r="L1296" s="24"/>
      <c r="M1296" s="24"/>
      <c r="N1296" s="79">
        <f>VLOOKUP(A1296,Platts!B:C,2,TRUE)</f>
        <v>60.5</v>
      </c>
      <c r="O1296" s="76">
        <f t="shared" si="20"/>
        <v>0.89173553719008269</v>
      </c>
      <c r="P1296" s="9"/>
      <c r="Q1296" s="35"/>
    </row>
    <row r="1297" spans="1:17" outlineLevel="1" x14ac:dyDescent="0.2">
      <c r="A1297" s="22">
        <v>42598</v>
      </c>
      <c r="B1297" s="24">
        <v>59.85</v>
      </c>
      <c r="C1297" s="24">
        <v>57.75</v>
      </c>
      <c r="D1297" s="24">
        <v>55.95</v>
      </c>
      <c r="E1297" s="24">
        <v>56.15</v>
      </c>
      <c r="F1297" s="24">
        <v>52.7</v>
      </c>
      <c r="G1297" s="24"/>
      <c r="H1297" s="24"/>
      <c r="I1297" s="78"/>
      <c r="J1297" s="24"/>
      <c r="K1297" s="24">
        <v>49.2</v>
      </c>
      <c r="L1297" s="24"/>
      <c r="M1297" s="24"/>
      <c r="N1297" s="79">
        <f>VLOOKUP(A1297,Platts!B:C,2,TRUE)</f>
        <v>62.15</v>
      </c>
      <c r="O1297" s="76">
        <f t="shared" si="20"/>
        <v>0.90024135156878526</v>
      </c>
      <c r="P1297" s="9"/>
      <c r="Q1297" s="35"/>
    </row>
    <row r="1298" spans="1:17" outlineLevel="1" x14ac:dyDescent="0.2">
      <c r="A1298" s="22">
        <v>42599</v>
      </c>
      <c r="B1298" s="24">
        <v>58.45</v>
      </c>
      <c r="C1298" s="24">
        <v>56.3</v>
      </c>
      <c r="D1298" s="24">
        <v>54.55</v>
      </c>
      <c r="E1298" s="24">
        <v>54.55</v>
      </c>
      <c r="F1298" s="24">
        <v>51.25</v>
      </c>
      <c r="G1298" s="24"/>
      <c r="H1298" s="24"/>
      <c r="I1298" s="78"/>
      <c r="J1298" s="24"/>
      <c r="K1298" s="24">
        <v>48.05</v>
      </c>
      <c r="L1298" s="24"/>
      <c r="M1298" s="24"/>
      <c r="N1298" s="79">
        <f>VLOOKUP(A1298,Platts!B:C,2,TRUE)</f>
        <v>61</v>
      </c>
      <c r="O1298" s="76">
        <f t="shared" si="20"/>
        <v>0.8942622950819672</v>
      </c>
      <c r="P1298" s="9"/>
      <c r="Q1298" s="35"/>
    </row>
    <row r="1299" spans="1:17" outlineLevel="1" x14ac:dyDescent="0.2">
      <c r="A1299" s="22">
        <v>42600</v>
      </c>
      <c r="B1299" s="24">
        <v>59.25</v>
      </c>
      <c r="C1299" s="24">
        <v>57.25</v>
      </c>
      <c r="D1299" s="24">
        <v>55.55</v>
      </c>
      <c r="E1299" s="24">
        <v>55.5</v>
      </c>
      <c r="F1299" s="24">
        <v>52.1</v>
      </c>
      <c r="G1299" s="24"/>
      <c r="H1299" s="24"/>
      <c r="I1299" s="78"/>
      <c r="J1299" s="24"/>
      <c r="K1299" s="24">
        <v>48.9</v>
      </c>
      <c r="L1299" s="24"/>
      <c r="M1299" s="24"/>
      <c r="N1299" s="79">
        <f>VLOOKUP(A1299,Platts!B:C,2,TRUE)</f>
        <v>61.4</v>
      </c>
      <c r="O1299" s="76">
        <f t="shared" si="20"/>
        <v>0.90472312703583058</v>
      </c>
      <c r="P1299" s="9"/>
      <c r="Q1299" s="35"/>
    </row>
    <row r="1300" spans="1:17" outlineLevel="1" x14ac:dyDescent="0.2">
      <c r="A1300" s="22">
        <v>42601</v>
      </c>
      <c r="B1300" s="24">
        <v>59.95</v>
      </c>
      <c r="C1300" s="24">
        <v>58</v>
      </c>
      <c r="D1300" s="24">
        <v>56.25</v>
      </c>
      <c r="E1300" s="24">
        <v>56.25</v>
      </c>
      <c r="F1300" s="24">
        <v>52.95</v>
      </c>
      <c r="G1300" s="24"/>
      <c r="H1300" s="24"/>
      <c r="I1300" s="78"/>
      <c r="J1300" s="24"/>
      <c r="K1300" s="24">
        <v>49.45</v>
      </c>
      <c r="L1300" s="24"/>
      <c r="M1300" s="24"/>
      <c r="N1300" s="79">
        <f>VLOOKUP(A1300,Platts!B:C,2,TRUE)</f>
        <v>61.65</v>
      </c>
      <c r="O1300" s="76">
        <f t="shared" si="20"/>
        <v>0.91240875912408759</v>
      </c>
      <c r="P1300" s="9"/>
      <c r="Q1300" s="35"/>
    </row>
    <row r="1301" spans="1:17" outlineLevel="1" x14ac:dyDescent="0.2">
      <c r="A1301" s="22">
        <v>42604</v>
      </c>
      <c r="B1301" s="24">
        <v>60.05</v>
      </c>
      <c r="C1301" s="24">
        <v>58.25</v>
      </c>
      <c r="D1301" s="24">
        <v>56.5</v>
      </c>
      <c r="E1301" s="24">
        <v>56.6</v>
      </c>
      <c r="F1301" s="24">
        <v>53.2</v>
      </c>
      <c r="G1301" s="78"/>
      <c r="H1301" s="24"/>
      <c r="I1301" s="78"/>
      <c r="J1301" s="24"/>
      <c r="K1301" s="24">
        <v>49.45</v>
      </c>
      <c r="L1301" s="24"/>
      <c r="M1301" s="24"/>
      <c r="N1301" s="79">
        <f>VLOOKUP(A1301,Platts!B:C,2,TRUE)</f>
        <v>61.65</v>
      </c>
      <c r="O1301" s="76">
        <f t="shared" si="20"/>
        <v>0.91646390916463916</v>
      </c>
      <c r="P1301" s="9"/>
      <c r="Q1301" s="35"/>
    </row>
    <row r="1302" spans="1:17" outlineLevel="1" x14ac:dyDescent="0.2">
      <c r="A1302" s="22">
        <v>42605</v>
      </c>
      <c r="B1302" s="24">
        <v>61.35</v>
      </c>
      <c r="C1302" s="24">
        <v>59.7</v>
      </c>
      <c r="D1302" s="24">
        <v>50.05</v>
      </c>
      <c r="E1302" s="24">
        <v>58.05</v>
      </c>
      <c r="F1302" s="24">
        <v>54.75</v>
      </c>
      <c r="G1302" s="24"/>
      <c r="H1302" s="24"/>
      <c r="I1302" s="78"/>
      <c r="J1302" s="24"/>
      <c r="K1302" s="24">
        <v>51.1</v>
      </c>
      <c r="L1302" s="24"/>
      <c r="M1302" s="24"/>
      <c r="N1302" s="79">
        <f>VLOOKUP(A1302,Platts!B:C,2,TRUE)</f>
        <v>62.5</v>
      </c>
      <c r="O1302" s="76">
        <f t="shared" si="20"/>
        <v>0.80079999999999996</v>
      </c>
      <c r="P1302" s="9"/>
      <c r="Q1302" s="35"/>
    </row>
    <row r="1303" spans="1:17" outlineLevel="1" x14ac:dyDescent="0.2">
      <c r="A1303" s="22">
        <v>42606</v>
      </c>
      <c r="B1303" s="24">
        <v>61.2</v>
      </c>
      <c r="C1303" s="24">
        <v>59.55</v>
      </c>
      <c r="D1303" s="24">
        <v>57.85</v>
      </c>
      <c r="E1303" s="24">
        <v>57.95</v>
      </c>
      <c r="F1303" s="24">
        <v>51.85</v>
      </c>
      <c r="G1303" s="24"/>
      <c r="H1303" s="24"/>
      <c r="I1303" s="78"/>
      <c r="J1303" s="24"/>
      <c r="K1303" s="24">
        <v>51.05</v>
      </c>
      <c r="L1303" s="24"/>
      <c r="M1303" s="24"/>
      <c r="N1303" s="79">
        <f>VLOOKUP(A1303,Platts!B:C,2,TRUE)</f>
        <v>62.3</v>
      </c>
      <c r="O1303" s="76">
        <f t="shared" si="20"/>
        <v>0.9285714285714286</v>
      </c>
      <c r="P1303" s="9"/>
      <c r="Q1303" s="35"/>
    </row>
    <row r="1304" spans="1:17" outlineLevel="1" x14ac:dyDescent="0.2">
      <c r="A1304" s="22">
        <v>42607</v>
      </c>
      <c r="B1304" s="24">
        <v>59.85</v>
      </c>
      <c r="C1304" s="24">
        <v>58.1</v>
      </c>
      <c r="D1304" s="24">
        <v>56.35</v>
      </c>
      <c r="E1304" s="24">
        <v>56.45</v>
      </c>
      <c r="F1304" s="24">
        <v>50.3</v>
      </c>
      <c r="G1304" s="24"/>
      <c r="H1304" s="24"/>
      <c r="I1304" s="78"/>
      <c r="J1304" s="24"/>
      <c r="K1304" s="24">
        <v>49.4</v>
      </c>
      <c r="L1304" s="24"/>
      <c r="M1304" s="24"/>
      <c r="N1304" s="79">
        <f>VLOOKUP(A1304,Platts!B:C,2,TRUE)</f>
        <v>60.95</v>
      </c>
      <c r="O1304" s="76">
        <f t="shared" si="20"/>
        <v>0.92452830188679247</v>
      </c>
      <c r="P1304" s="9"/>
      <c r="Q1304" s="35"/>
    </row>
    <row r="1305" spans="1:17" outlineLevel="1" x14ac:dyDescent="0.2">
      <c r="A1305" s="22">
        <v>42608</v>
      </c>
      <c r="B1305" s="24">
        <v>58.3</v>
      </c>
      <c r="C1305" s="24">
        <v>56.1</v>
      </c>
      <c r="D1305" s="24">
        <v>54.6</v>
      </c>
      <c r="E1305" s="24">
        <v>54.7</v>
      </c>
      <c r="F1305" s="24">
        <v>51.1</v>
      </c>
      <c r="G1305" s="24"/>
      <c r="H1305" s="24"/>
      <c r="I1305" s="78"/>
      <c r="J1305" s="24"/>
      <c r="K1305" s="24">
        <v>47.65</v>
      </c>
      <c r="L1305" s="24"/>
      <c r="M1305" s="24"/>
      <c r="N1305" s="79">
        <f>VLOOKUP(A1305,Platts!B:C,2,TRUE)</f>
        <v>60.15</v>
      </c>
      <c r="O1305" s="76">
        <f t="shared" si="20"/>
        <v>0.90773067331670831</v>
      </c>
      <c r="P1305" s="9"/>
      <c r="Q1305" s="35"/>
    </row>
    <row r="1306" spans="1:17" outlineLevel="1" x14ac:dyDescent="0.2">
      <c r="A1306" s="22">
        <v>42611</v>
      </c>
      <c r="B1306" s="24">
        <v>58.3</v>
      </c>
      <c r="C1306" s="24">
        <v>56.4</v>
      </c>
      <c r="D1306" s="24">
        <v>54.6</v>
      </c>
      <c r="E1306" s="24">
        <v>54.7</v>
      </c>
      <c r="F1306" s="24">
        <v>51.1</v>
      </c>
      <c r="G1306" s="24"/>
      <c r="H1306" s="24"/>
      <c r="I1306" s="78"/>
      <c r="J1306" s="24"/>
      <c r="K1306" s="24">
        <v>47.65</v>
      </c>
      <c r="L1306" s="24"/>
      <c r="M1306" s="24"/>
      <c r="N1306" s="79">
        <f>VLOOKUP(A1306,Platts!B:C,2,TRUE)</f>
        <v>60.05</v>
      </c>
      <c r="O1306" s="76">
        <f t="shared" si="20"/>
        <v>0.90924229808492929</v>
      </c>
      <c r="P1306" s="9"/>
      <c r="Q1306" s="35"/>
    </row>
    <row r="1307" spans="1:17" outlineLevel="1" x14ac:dyDescent="0.2">
      <c r="A1307" s="22">
        <v>42612</v>
      </c>
      <c r="B1307" s="24">
        <v>57.85</v>
      </c>
      <c r="C1307" s="24">
        <v>55.9</v>
      </c>
      <c r="D1307" s="24">
        <v>54.05</v>
      </c>
      <c r="E1307" s="24">
        <v>54.05</v>
      </c>
      <c r="F1307" s="24">
        <v>50.4</v>
      </c>
      <c r="G1307" s="24"/>
      <c r="H1307" s="24"/>
      <c r="I1307" s="78"/>
      <c r="J1307" s="24"/>
      <c r="K1307" s="24">
        <v>46.95</v>
      </c>
      <c r="L1307" s="24"/>
      <c r="M1307" s="24"/>
      <c r="N1307" s="79">
        <f>VLOOKUP(A1307,Platts!B:C,2,TRUE)</f>
        <v>60</v>
      </c>
      <c r="O1307" s="76">
        <f t="shared" si="20"/>
        <v>0.90083333333333326</v>
      </c>
      <c r="P1307" s="9"/>
      <c r="Q1307" s="35"/>
    </row>
    <row r="1308" spans="1:17" outlineLevel="1" x14ac:dyDescent="0.2">
      <c r="A1308" s="22">
        <v>42613</v>
      </c>
      <c r="B1308" s="24">
        <v>57.65</v>
      </c>
      <c r="C1308" s="24">
        <v>55.65</v>
      </c>
      <c r="D1308" s="24">
        <v>53.9</v>
      </c>
      <c r="E1308" s="24">
        <v>53.9</v>
      </c>
      <c r="F1308" s="24">
        <v>50.15</v>
      </c>
      <c r="G1308" s="24"/>
      <c r="H1308" s="24"/>
      <c r="I1308" s="78"/>
      <c r="J1308" s="24"/>
      <c r="K1308" s="24">
        <v>46.55</v>
      </c>
      <c r="L1308" s="24"/>
      <c r="M1308" s="24"/>
      <c r="N1308" s="79">
        <f>VLOOKUP(A1308,Platts!B:C,2,TRUE)</f>
        <v>59</v>
      </c>
      <c r="O1308" s="76">
        <f t="shared" si="20"/>
        <v>0.91355932203389834</v>
      </c>
      <c r="P1308" s="9"/>
      <c r="Q1308" s="35"/>
    </row>
    <row r="1309" spans="1:17" outlineLevel="1" x14ac:dyDescent="0.2">
      <c r="A1309" s="22">
        <v>42614</v>
      </c>
      <c r="B1309" s="24">
        <v>56.25</v>
      </c>
      <c r="C1309" s="24">
        <v>54.35</v>
      </c>
      <c r="D1309" s="24">
        <v>52.85</v>
      </c>
      <c r="E1309" s="24">
        <v>54.55</v>
      </c>
      <c r="F1309" s="24">
        <v>50.65</v>
      </c>
      <c r="G1309" s="24"/>
      <c r="H1309" s="24"/>
      <c r="I1309" s="78"/>
      <c r="J1309" s="24"/>
      <c r="K1309" s="24">
        <v>47</v>
      </c>
      <c r="L1309" s="24"/>
      <c r="M1309" s="24"/>
      <c r="N1309" s="79">
        <f>VLOOKUP(A1309,Platts!B:C,2,TRUE)</f>
        <v>60.15</v>
      </c>
      <c r="O1309" s="76">
        <f t="shared" si="20"/>
        <v>0.87863674147963433</v>
      </c>
      <c r="P1309" s="9"/>
      <c r="Q1309" s="35"/>
    </row>
    <row r="1310" spans="1:17" outlineLevel="1" x14ac:dyDescent="0.2">
      <c r="A1310" s="22">
        <v>42615</v>
      </c>
      <c r="B1310" s="24">
        <v>56.15</v>
      </c>
      <c r="C1310" s="24">
        <v>54.2</v>
      </c>
      <c r="D1310" s="24">
        <v>52.55</v>
      </c>
      <c r="E1310" s="24">
        <v>54.3</v>
      </c>
      <c r="F1310" s="24">
        <v>50.45</v>
      </c>
      <c r="G1310" s="24"/>
      <c r="H1310" s="24"/>
      <c r="I1310" s="78"/>
      <c r="J1310" s="24"/>
      <c r="K1310" s="24">
        <v>46.7</v>
      </c>
      <c r="L1310" s="24"/>
      <c r="M1310" s="24"/>
      <c r="N1310" s="79">
        <f>VLOOKUP(A1310,Platts!B:C,2,TRUE)</f>
        <v>60.15</v>
      </c>
      <c r="O1310" s="76">
        <f t="shared" si="20"/>
        <v>0.87364921030756437</v>
      </c>
      <c r="P1310" s="9"/>
      <c r="Q1310" s="35"/>
    </row>
    <row r="1311" spans="1:17" outlineLevel="1" x14ac:dyDescent="0.2">
      <c r="A1311" s="22">
        <v>42618</v>
      </c>
      <c r="B1311" s="24">
        <v>56.5</v>
      </c>
      <c r="C1311" s="24">
        <v>54.5</v>
      </c>
      <c r="D1311" s="24">
        <v>53</v>
      </c>
      <c r="E1311" s="24">
        <v>54.7</v>
      </c>
      <c r="F1311" s="24">
        <v>50.85</v>
      </c>
      <c r="G1311" s="24"/>
      <c r="H1311" s="24"/>
      <c r="I1311" s="78"/>
      <c r="J1311" s="24"/>
      <c r="K1311" s="24">
        <v>46.85</v>
      </c>
      <c r="L1311" s="24"/>
      <c r="M1311" s="24"/>
      <c r="N1311" s="79">
        <f>VLOOKUP(A1311,Platts!B:C,2,TRUE)</f>
        <v>59.5</v>
      </c>
      <c r="O1311" s="76">
        <f t="shared" si="20"/>
        <v>0.89075630252100846</v>
      </c>
      <c r="P1311" s="9"/>
      <c r="Q1311" s="35"/>
    </row>
    <row r="1312" spans="1:17" outlineLevel="1" x14ac:dyDescent="0.2">
      <c r="A1312" s="22">
        <v>42619</v>
      </c>
      <c r="B1312" s="24">
        <v>56.6</v>
      </c>
      <c r="C1312" s="24">
        <v>54.8</v>
      </c>
      <c r="D1312" s="24">
        <v>53.25</v>
      </c>
      <c r="E1312" s="24">
        <v>54.9</v>
      </c>
      <c r="F1312" s="24">
        <v>51.05</v>
      </c>
      <c r="G1312" s="24"/>
      <c r="H1312" s="24"/>
      <c r="I1312" s="78"/>
      <c r="J1312" s="24"/>
      <c r="K1312" s="24">
        <v>47.3</v>
      </c>
      <c r="L1312" s="24"/>
      <c r="M1312" s="24"/>
      <c r="N1312" s="79">
        <f>VLOOKUP(A1312,Platts!B:C,2,TRUE)</f>
        <v>59.9</v>
      </c>
      <c r="O1312" s="76">
        <f t="shared" si="20"/>
        <v>0.88898163606010017</v>
      </c>
      <c r="P1312" s="9"/>
      <c r="Q1312" s="35"/>
    </row>
    <row r="1313" spans="1:17" outlineLevel="1" x14ac:dyDescent="0.2">
      <c r="A1313" s="22">
        <v>42620</v>
      </c>
      <c r="B1313" s="24">
        <v>55.45</v>
      </c>
      <c r="C1313" s="24">
        <v>53.5</v>
      </c>
      <c r="D1313" s="24">
        <v>51.9</v>
      </c>
      <c r="E1313" s="24">
        <v>53.7</v>
      </c>
      <c r="F1313" s="24">
        <v>49.7</v>
      </c>
      <c r="G1313" s="24"/>
      <c r="H1313" s="24"/>
      <c r="I1313" s="78"/>
      <c r="J1313" s="24"/>
      <c r="K1313" s="24">
        <v>45.95</v>
      </c>
      <c r="L1313" s="24"/>
      <c r="M1313" s="24"/>
      <c r="N1313" s="79">
        <f>VLOOKUP(A1313,Platts!B:C,2,TRUE)</f>
        <v>59.15</v>
      </c>
      <c r="O1313" s="76">
        <f t="shared" si="20"/>
        <v>0.87743026204564667</v>
      </c>
      <c r="P1313" s="9"/>
      <c r="Q1313" s="35"/>
    </row>
    <row r="1314" spans="1:17" outlineLevel="1" x14ac:dyDescent="0.2">
      <c r="A1314" s="22">
        <v>42621</v>
      </c>
      <c r="B1314" s="24">
        <v>55.3</v>
      </c>
      <c r="C1314" s="24">
        <v>53.3</v>
      </c>
      <c r="D1314" s="24">
        <v>51.7</v>
      </c>
      <c r="E1314" s="24">
        <v>53.45</v>
      </c>
      <c r="F1314" s="24">
        <v>49.45</v>
      </c>
      <c r="G1314" s="24"/>
      <c r="H1314" s="24"/>
      <c r="I1314" s="78"/>
      <c r="J1314" s="24"/>
      <c r="K1314" s="24">
        <v>45.8</v>
      </c>
      <c r="L1314" s="24"/>
      <c r="M1314" s="24"/>
      <c r="N1314" s="79">
        <f>VLOOKUP(A1314,Platts!B:C,2,TRUE)</f>
        <v>58.45</v>
      </c>
      <c r="O1314" s="76">
        <f t="shared" si="20"/>
        <v>0.88451668092386659</v>
      </c>
      <c r="P1314" s="9"/>
      <c r="Q1314" s="35"/>
    </row>
    <row r="1315" spans="1:17" outlineLevel="1" x14ac:dyDescent="0.2">
      <c r="A1315" s="22">
        <v>42622</v>
      </c>
      <c r="B1315" s="24">
        <v>55.65</v>
      </c>
      <c r="C1315" s="24">
        <v>53.6</v>
      </c>
      <c r="D1315" s="24">
        <v>52</v>
      </c>
      <c r="E1315" s="24">
        <v>53.7</v>
      </c>
      <c r="F1315" s="24">
        <v>49.5</v>
      </c>
      <c r="G1315" s="24"/>
      <c r="H1315" s="24"/>
      <c r="I1315" s="78"/>
      <c r="J1315" s="24"/>
      <c r="K1315" s="24">
        <v>45.3</v>
      </c>
      <c r="L1315" s="24"/>
      <c r="M1315" s="24"/>
      <c r="N1315" s="79">
        <f>VLOOKUP(A1315,Platts!B:C,2,TRUE)</f>
        <v>58.35</v>
      </c>
      <c r="O1315" s="76">
        <f t="shared" si="20"/>
        <v>0.89117395029991431</v>
      </c>
      <c r="P1315" s="9"/>
      <c r="Q1315" s="35"/>
    </row>
    <row r="1316" spans="1:17" outlineLevel="1" x14ac:dyDescent="0.2">
      <c r="A1316" s="22">
        <v>42625</v>
      </c>
      <c r="B1316" s="24">
        <v>55.65</v>
      </c>
      <c r="C1316" s="24">
        <v>53.6</v>
      </c>
      <c r="D1316" s="24">
        <v>52</v>
      </c>
      <c r="E1316" s="24">
        <v>53.7</v>
      </c>
      <c r="F1316" s="24">
        <v>49.5</v>
      </c>
      <c r="G1316" s="24"/>
      <c r="H1316" s="24"/>
      <c r="I1316" s="78"/>
      <c r="J1316" s="24"/>
      <c r="K1316" s="24">
        <v>45.3</v>
      </c>
      <c r="L1316" s="24"/>
      <c r="M1316" s="24"/>
      <c r="N1316" s="79">
        <f>VLOOKUP(A1316,Platts!B:C,2,TRUE)</f>
        <v>58.35</v>
      </c>
      <c r="O1316" s="76">
        <f t="shared" si="20"/>
        <v>0.89117395029991431</v>
      </c>
      <c r="P1316" s="9"/>
      <c r="Q1316" s="35"/>
    </row>
    <row r="1317" spans="1:17" outlineLevel="1" x14ac:dyDescent="0.2">
      <c r="A1317" s="22">
        <v>42626</v>
      </c>
      <c r="B1317" s="24">
        <v>54.05</v>
      </c>
      <c r="C1317" s="24">
        <v>52</v>
      </c>
      <c r="D1317" s="24">
        <v>50.45</v>
      </c>
      <c r="E1317" s="24">
        <v>52.05</v>
      </c>
      <c r="F1317" s="24">
        <v>47.95</v>
      </c>
      <c r="G1317" s="24"/>
      <c r="H1317" s="24"/>
      <c r="I1317" s="78"/>
      <c r="J1317" s="24"/>
      <c r="K1317" s="24">
        <v>43.95</v>
      </c>
      <c r="L1317" s="24"/>
      <c r="M1317" s="24"/>
      <c r="N1317" s="79">
        <f>VLOOKUP(A1317,Platts!B:C,2,TRUE)</f>
        <v>56.5</v>
      </c>
      <c r="O1317" s="76">
        <f t="shared" si="20"/>
        <v>0.89292035398230096</v>
      </c>
      <c r="P1317" s="9"/>
      <c r="Q1317" s="35"/>
    </row>
    <row r="1318" spans="1:17" outlineLevel="1" x14ac:dyDescent="0.2">
      <c r="A1318" s="22">
        <v>42627</v>
      </c>
      <c r="B1318" s="24">
        <v>54.2</v>
      </c>
      <c r="C1318" s="24">
        <v>52.05</v>
      </c>
      <c r="D1318" s="24">
        <v>50.3</v>
      </c>
      <c r="E1318" s="24">
        <v>52.15</v>
      </c>
      <c r="F1318" s="24">
        <v>47.8</v>
      </c>
      <c r="G1318" s="24"/>
      <c r="H1318" s="24"/>
      <c r="I1318" s="78"/>
      <c r="J1318" s="24"/>
      <c r="K1318" s="24">
        <v>44</v>
      </c>
      <c r="L1318" s="24"/>
      <c r="M1318" s="24"/>
      <c r="N1318" s="79">
        <f>VLOOKUP(A1318,Platts!B:C,2,TRUE)</f>
        <v>56.3</v>
      </c>
      <c r="O1318" s="76">
        <f t="shared" si="20"/>
        <v>0.89342806394316165</v>
      </c>
      <c r="P1318" s="9"/>
      <c r="Q1318" s="35"/>
    </row>
    <row r="1319" spans="1:17" outlineLevel="1" x14ac:dyDescent="0.2">
      <c r="A1319" s="22">
        <v>42628</v>
      </c>
      <c r="B1319" s="24">
        <v>53.9</v>
      </c>
      <c r="C1319" s="24">
        <v>51.6</v>
      </c>
      <c r="D1319" s="24">
        <v>49.9</v>
      </c>
      <c r="E1319" s="24">
        <v>51.75</v>
      </c>
      <c r="F1319" s="24">
        <v>47.5</v>
      </c>
      <c r="G1319" s="24"/>
      <c r="H1319" s="24"/>
      <c r="I1319" s="78"/>
      <c r="J1319" s="24"/>
      <c r="K1319" s="24">
        <v>43.7</v>
      </c>
      <c r="L1319" s="24"/>
      <c r="M1319" s="24"/>
      <c r="N1319" s="79">
        <f>VLOOKUP(A1319,Platts!B:C,2,TRUE)</f>
        <v>56.3</v>
      </c>
      <c r="O1319" s="76">
        <f t="shared" si="20"/>
        <v>0.88632326820603913</v>
      </c>
      <c r="P1319" s="9"/>
      <c r="Q1319" s="35"/>
    </row>
    <row r="1320" spans="1:17" outlineLevel="1" x14ac:dyDescent="0.2">
      <c r="A1320" s="22">
        <v>42629</v>
      </c>
      <c r="B1320" s="24">
        <v>53.95</v>
      </c>
      <c r="C1320" s="24">
        <v>51.75</v>
      </c>
      <c r="D1320" s="24">
        <v>50.05</v>
      </c>
      <c r="E1320" s="24">
        <v>51.85</v>
      </c>
      <c r="F1320" s="24">
        <v>447.65</v>
      </c>
      <c r="G1320" s="24"/>
      <c r="H1320" s="24"/>
      <c r="I1320" s="78"/>
      <c r="J1320" s="24"/>
      <c r="K1320" s="24">
        <v>43.7</v>
      </c>
      <c r="L1320" s="24"/>
      <c r="M1320" s="24"/>
      <c r="N1320" s="79">
        <f>VLOOKUP(A1320,Platts!B:C,2,TRUE)</f>
        <v>56.3</v>
      </c>
      <c r="O1320" s="76">
        <f t="shared" si="20"/>
        <v>0.88898756660746003</v>
      </c>
      <c r="P1320" s="9"/>
      <c r="Q1320" s="35"/>
    </row>
    <row r="1321" spans="1:17" outlineLevel="1" x14ac:dyDescent="0.2">
      <c r="A1321" s="22">
        <v>42632</v>
      </c>
      <c r="B1321" s="24">
        <v>53.7</v>
      </c>
      <c r="C1321" s="24">
        <v>51.4</v>
      </c>
      <c r="D1321" s="24">
        <v>49.7</v>
      </c>
      <c r="E1321" s="24">
        <v>51.55</v>
      </c>
      <c r="F1321" s="24">
        <v>47.3</v>
      </c>
      <c r="G1321" s="24"/>
      <c r="H1321" s="24"/>
      <c r="I1321" s="78"/>
      <c r="J1321" s="24"/>
      <c r="K1321" s="24">
        <v>43.45</v>
      </c>
      <c r="L1321" s="24"/>
      <c r="M1321" s="24"/>
      <c r="N1321" s="79">
        <f>VLOOKUP(A1321,Platts!B:C,2,TRUE)</f>
        <v>55.95</v>
      </c>
      <c r="O1321" s="76">
        <f t="shared" si="20"/>
        <v>0.8882931188561215</v>
      </c>
      <c r="P1321" s="9"/>
      <c r="Q1321" s="35"/>
    </row>
    <row r="1322" spans="1:17" outlineLevel="1" x14ac:dyDescent="0.2">
      <c r="A1322" s="22">
        <v>42633</v>
      </c>
      <c r="B1322" s="24">
        <v>54.7</v>
      </c>
      <c r="C1322" s="24">
        <v>52.5</v>
      </c>
      <c r="D1322" s="24">
        <v>50.7</v>
      </c>
      <c r="E1322" s="24">
        <v>52.65</v>
      </c>
      <c r="F1322" s="24">
        <v>48.3</v>
      </c>
      <c r="G1322" s="24"/>
      <c r="H1322" s="24"/>
      <c r="I1322" s="78"/>
      <c r="J1322" s="24"/>
      <c r="K1322" s="24">
        <v>44.6</v>
      </c>
      <c r="L1322" s="24"/>
      <c r="M1322" s="24"/>
      <c r="N1322" s="79">
        <f>VLOOKUP(A1322,Platts!B:C,2,TRUE)</f>
        <v>55.1</v>
      </c>
      <c r="O1322" s="76">
        <f t="shared" si="20"/>
        <v>0.92014519056261346</v>
      </c>
      <c r="P1322" s="9"/>
      <c r="Q1322" s="35"/>
    </row>
    <row r="1323" spans="1:17" outlineLevel="1" x14ac:dyDescent="0.2">
      <c r="A1323" s="22">
        <v>42634</v>
      </c>
      <c r="B1323" s="24">
        <v>54.7</v>
      </c>
      <c r="C1323" s="24">
        <v>52.65</v>
      </c>
      <c r="D1323" s="24">
        <v>50.85</v>
      </c>
      <c r="E1323" s="24">
        <v>52.75</v>
      </c>
      <c r="F1323" s="24">
        <v>48.45</v>
      </c>
      <c r="G1323" s="24"/>
      <c r="H1323" s="24"/>
      <c r="I1323" s="78"/>
      <c r="J1323" s="24"/>
      <c r="K1323" s="24">
        <v>45</v>
      </c>
      <c r="L1323" s="24"/>
      <c r="M1323" s="24"/>
      <c r="N1323" s="79">
        <f>VLOOKUP(A1323,Platts!B:C,2,TRUE)</f>
        <v>55.6</v>
      </c>
      <c r="O1323" s="76">
        <f t="shared" si="20"/>
        <v>0.91456834532374098</v>
      </c>
      <c r="P1323" s="9"/>
      <c r="Q1323" s="35"/>
    </row>
    <row r="1324" spans="1:17" outlineLevel="1" x14ac:dyDescent="0.2">
      <c r="A1324" s="22">
        <v>42635</v>
      </c>
      <c r="B1324" s="24">
        <v>56.3</v>
      </c>
      <c r="C1324" s="24">
        <v>54.2</v>
      </c>
      <c r="D1324" s="24">
        <v>52.45</v>
      </c>
      <c r="E1324" s="24">
        <v>54.3</v>
      </c>
      <c r="F1324" s="24">
        <v>50.05</v>
      </c>
      <c r="G1324" s="24"/>
      <c r="H1324" s="24"/>
      <c r="I1324" s="78"/>
      <c r="J1324" s="24"/>
      <c r="K1324" s="24">
        <v>46.5</v>
      </c>
      <c r="L1324" s="24"/>
      <c r="M1324" s="24"/>
      <c r="N1324" s="79">
        <f>VLOOKUP(A1324,Platts!B:C,2,TRUE)</f>
        <v>56.55</v>
      </c>
      <c r="O1324" s="76">
        <f t="shared" si="20"/>
        <v>0.92749778956675522</v>
      </c>
      <c r="P1324" s="9"/>
      <c r="Q1324" s="35"/>
    </row>
    <row r="1325" spans="1:17" outlineLevel="1" x14ac:dyDescent="0.2">
      <c r="A1325" s="22">
        <v>42636</v>
      </c>
      <c r="B1325" s="24">
        <v>56.3</v>
      </c>
      <c r="C1325" s="24">
        <v>54.3</v>
      </c>
      <c r="D1325" s="24">
        <v>52.6</v>
      </c>
      <c r="E1325" s="24">
        <v>54.3</v>
      </c>
      <c r="F1325" s="24">
        <v>50.1</v>
      </c>
      <c r="G1325" s="24"/>
      <c r="H1325" s="24"/>
      <c r="I1325" s="78"/>
      <c r="J1325" s="24"/>
      <c r="K1325" s="24">
        <v>46.6</v>
      </c>
      <c r="L1325" s="24"/>
      <c r="M1325" s="24"/>
      <c r="N1325" s="79">
        <f>VLOOKUP(A1325,Platts!B:C,2,TRUE)</f>
        <v>56.5</v>
      </c>
      <c r="O1325" s="76">
        <f t="shared" si="20"/>
        <v>0.9309734513274337</v>
      </c>
      <c r="P1325" s="9"/>
      <c r="Q1325" s="35"/>
    </row>
    <row r="1326" spans="1:17" outlineLevel="1" x14ac:dyDescent="0.2">
      <c r="A1326" s="22">
        <v>42639</v>
      </c>
      <c r="B1326" s="24">
        <v>56.3</v>
      </c>
      <c r="C1326" s="24">
        <v>54.1</v>
      </c>
      <c r="D1326" s="24">
        <v>52.45</v>
      </c>
      <c r="E1326" s="24">
        <v>54.3</v>
      </c>
      <c r="F1326" s="24">
        <v>50.05</v>
      </c>
      <c r="G1326" s="24"/>
      <c r="H1326" s="24"/>
      <c r="I1326" s="78"/>
      <c r="J1326" s="24"/>
      <c r="K1326" s="24">
        <v>46.45</v>
      </c>
      <c r="L1326" s="24"/>
      <c r="M1326" s="24"/>
      <c r="N1326" s="79">
        <f>VLOOKUP(A1326,Platts!B:C,2,TRUE)</f>
        <v>56.9</v>
      </c>
      <c r="O1326" s="76">
        <f t="shared" si="20"/>
        <v>0.92179261862917405</v>
      </c>
      <c r="P1326" s="9"/>
      <c r="Q1326" s="35"/>
    </row>
    <row r="1327" spans="1:17" outlineLevel="1" x14ac:dyDescent="0.2">
      <c r="A1327" s="22">
        <v>42640</v>
      </c>
      <c r="B1327" s="24">
        <v>55.4</v>
      </c>
      <c r="C1327" s="24">
        <v>53.3</v>
      </c>
      <c r="D1327" s="24">
        <v>51.45</v>
      </c>
      <c r="E1327" s="24">
        <v>53.3</v>
      </c>
      <c r="F1327" s="24">
        <v>49.2</v>
      </c>
      <c r="G1327" s="24"/>
      <c r="H1327" s="24"/>
      <c r="I1327" s="78"/>
      <c r="J1327" s="24"/>
      <c r="K1327" s="24">
        <v>45.75</v>
      </c>
      <c r="L1327" s="24"/>
      <c r="M1327" s="24"/>
      <c r="N1327" s="79">
        <f>VLOOKUP(A1327,Platts!B:C,2,TRUE)</f>
        <v>55.85</v>
      </c>
      <c r="O1327" s="76">
        <f t="shared" si="20"/>
        <v>0.92121754700089531</v>
      </c>
      <c r="P1327" s="9"/>
      <c r="Q1327" s="35"/>
    </row>
    <row r="1328" spans="1:17" outlineLevel="1" x14ac:dyDescent="0.2">
      <c r="A1328" s="22">
        <v>42641</v>
      </c>
      <c r="B1328" s="24">
        <v>55.75</v>
      </c>
      <c r="C1328" s="24">
        <v>53.7</v>
      </c>
      <c r="D1328" s="24">
        <v>51.95</v>
      </c>
      <c r="E1328" s="24">
        <v>53.75</v>
      </c>
      <c r="F1328" s="24">
        <v>49.75</v>
      </c>
      <c r="G1328" s="24"/>
      <c r="H1328" s="24"/>
      <c r="I1328" s="78"/>
      <c r="J1328" s="24"/>
      <c r="K1328" s="24">
        <v>46.05</v>
      </c>
      <c r="L1328" s="24"/>
      <c r="M1328" s="24"/>
      <c r="N1328" s="79">
        <f>VLOOKUP(A1328,Platts!B:C,2,TRUE)</f>
        <v>55.85</v>
      </c>
      <c r="O1328" s="76">
        <f t="shared" si="20"/>
        <v>0.93017009847806631</v>
      </c>
      <c r="P1328" s="9"/>
      <c r="Q1328" s="35"/>
    </row>
    <row r="1329" spans="1:17" outlineLevel="1" x14ac:dyDescent="0.2">
      <c r="A1329" s="22">
        <v>42642</v>
      </c>
      <c r="B1329" s="24">
        <v>56.15</v>
      </c>
      <c r="C1329" s="24">
        <v>54.2</v>
      </c>
      <c r="D1329" s="24">
        <v>52.35</v>
      </c>
      <c r="E1329" s="24">
        <v>54.3</v>
      </c>
      <c r="F1329" s="24">
        <v>50.3</v>
      </c>
      <c r="G1329" s="24"/>
      <c r="H1329" s="24"/>
      <c r="I1329" s="78"/>
      <c r="J1329" s="24"/>
      <c r="K1329" s="24">
        <v>46.7</v>
      </c>
      <c r="L1329" s="24"/>
      <c r="M1329" s="24"/>
      <c r="N1329" s="79">
        <f>VLOOKUP(A1329,Platts!B:C,2,TRUE)</f>
        <v>55.9</v>
      </c>
      <c r="O1329" s="76">
        <f t="shared" si="20"/>
        <v>0.9364937388193203</v>
      </c>
      <c r="P1329" s="9"/>
      <c r="Q1329" s="35"/>
    </row>
    <row r="1330" spans="1:17" outlineLevel="1" x14ac:dyDescent="0.2">
      <c r="A1330" s="22">
        <v>42643</v>
      </c>
      <c r="B1330" s="24">
        <v>55.4</v>
      </c>
      <c r="C1330" s="24">
        <v>53.4</v>
      </c>
      <c r="D1330" s="24">
        <v>51.65</v>
      </c>
      <c r="E1330" s="24">
        <v>53.45</v>
      </c>
      <c r="F1330" s="24">
        <v>49.55</v>
      </c>
      <c r="G1330" s="24"/>
      <c r="H1330" s="24"/>
      <c r="I1330" s="78"/>
      <c r="J1330" s="24"/>
      <c r="K1330" s="24">
        <v>46</v>
      </c>
      <c r="L1330" s="24"/>
      <c r="M1330" s="24"/>
      <c r="N1330" s="79">
        <f>VLOOKUP(A1330,Platts!B:C,2,TRUE)</f>
        <v>55.95</v>
      </c>
      <c r="O1330" s="76">
        <f t="shared" si="20"/>
        <v>0.92314566577301149</v>
      </c>
      <c r="P1330" s="9"/>
      <c r="Q1330" s="35"/>
    </row>
    <row r="1331" spans="1:17" outlineLevel="1" x14ac:dyDescent="0.2">
      <c r="A1331" s="22">
        <v>42646</v>
      </c>
      <c r="B1331" s="24">
        <v>53.65</v>
      </c>
      <c r="C1331" s="24">
        <v>51.95</v>
      </c>
      <c r="D1331" s="24">
        <v>50.95</v>
      </c>
      <c r="E1331" s="24">
        <v>49.95</v>
      </c>
      <c r="F1331" s="24">
        <v>46.7</v>
      </c>
      <c r="G1331" s="24"/>
      <c r="H1331" s="24"/>
      <c r="I1331" s="78"/>
      <c r="J1331" s="24"/>
      <c r="K1331" s="24">
        <v>46.2</v>
      </c>
      <c r="L1331" s="24"/>
      <c r="M1331" s="24"/>
      <c r="N1331" s="79">
        <f>VLOOKUP(A1331,Platts!B:C,2,TRUE)</f>
        <v>55.35</v>
      </c>
      <c r="O1331" s="76">
        <f t="shared" si="20"/>
        <v>0.9205058717253839</v>
      </c>
      <c r="P1331" s="9"/>
      <c r="Q1331" s="35"/>
    </row>
    <row r="1332" spans="1:17" outlineLevel="1" x14ac:dyDescent="0.2">
      <c r="A1332" s="22">
        <v>42647</v>
      </c>
      <c r="B1332" s="24">
        <v>53.6</v>
      </c>
      <c r="C1332" s="24">
        <v>51.85</v>
      </c>
      <c r="D1332" s="24">
        <v>50.85</v>
      </c>
      <c r="E1332" s="24">
        <v>49.65</v>
      </c>
      <c r="F1332" s="24">
        <v>46.9</v>
      </c>
      <c r="G1332" s="24"/>
      <c r="H1332" s="24"/>
      <c r="I1332" s="78"/>
      <c r="J1332" s="24"/>
      <c r="K1332" s="24">
        <v>46.05</v>
      </c>
      <c r="L1332" s="24"/>
      <c r="M1332" s="24"/>
      <c r="N1332" s="79">
        <f>VLOOKUP(A1332,Platts!B:C,2,TRUE)</f>
        <v>54.85</v>
      </c>
      <c r="O1332" s="76">
        <f t="shared" si="20"/>
        <v>0.92707383773928898</v>
      </c>
      <c r="P1332" s="9"/>
      <c r="Q1332" s="35"/>
    </row>
    <row r="1333" spans="1:17" outlineLevel="1" x14ac:dyDescent="0.2">
      <c r="A1333" s="22">
        <v>42648</v>
      </c>
      <c r="B1333" s="24">
        <v>53.65</v>
      </c>
      <c r="C1333" s="24">
        <v>51.85</v>
      </c>
      <c r="D1333" s="24">
        <v>50.8</v>
      </c>
      <c r="E1333" s="24">
        <v>49.75</v>
      </c>
      <c r="F1333" s="24">
        <v>46.85</v>
      </c>
      <c r="G1333" s="24"/>
      <c r="H1333" s="24"/>
      <c r="I1333" s="78"/>
      <c r="J1333" s="24"/>
      <c r="K1333" s="24">
        <v>45.95</v>
      </c>
      <c r="L1333" s="24"/>
      <c r="M1333" s="24"/>
      <c r="N1333" s="79">
        <f>VLOOKUP(A1333,Platts!B:C,2,TRUE)</f>
        <v>54.85</v>
      </c>
      <c r="O1333" s="76">
        <f t="shared" si="20"/>
        <v>0.92616226071103003</v>
      </c>
      <c r="P1333" s="9"/>
      <c r="Q1333" s="35"/>
    </row>
    <row r="1334" spans="1:17" outlineLevel="1" x14ac:dyDescent="0.2">
      <c r="A1334" s="22">
        <v>42649</v>
      </c>
      <c r="B1334" s="24">
        <v>53.5</v>
      </c>
      <c r="C1334" s="24">
        <v>51.8</v>
      </c>
      <c r="D1334" s="24">
        <v>50.8</v>
      </c>
      <c r="E1334" s="24">
        <v>49.55</v>
      </c>
      <c r="F1334" s="24">
        <v>46.9</v>
      </c>
      <c r="G1334" s="24"/>
      <c r="H1334" s="24"/>
      <c r="I1334" s="78"/>
      <c r="J1334" s="24"/>
      <c r="K1334" s="24">
        <v>46.25</v>
      </c>
      <c r="L1334" s="24"/>
      <c r="M1334" s="24"/>
      <c r="N1334" s="79">
        <f>VLOOKUP(A1334,Platts!B:C,2,TRUE)</f>
        <v>54.85</v>
      </c>
      <c r="O1334" s="76">
        <f t="shared" si="20"/>
        <v>0.92616226071103003</v>
      </c>
      <c r="P1334" s="9"/>
      <c r="Q1334" s="35"/>
    </row>
    <row r="1335" spans="1:17" outlineLevel="1" x14ac:dyDescent="0.2">
      <c r="A1335" s="22">
        <v>42650</v>
      </c>
      <c r="B1335" s="24">
        <v>53.45</v>
      </c>
      <c r="C1335" s="24">
        <v>51.65</v>
      </c>
      <c r="D1335" s="24">
        <v>50.55</v>
      </c>
      <c r="E1335" s="24">
        <v>49.6</v>
      </c>
      <c r="F1335" s="24">
        <v>46.8</v>
      </c>
      <c r="G1335" s="24"/>
      <c r="H1335" s="24"/>
      <c r="I1335" s="78"/>
      <c r="J1335" s="24"/>
      <c r="K1335" s="24">
        <v>46</v>
      </c>
      <c r="L1335" s="24"/>
      <c r="M1335" s="24"/>
      <c r="N1335" s="79">
        <f>VLOOKUP(A1335,Platts!B:C,2,TRUE)</f>
        <v>54.85</v>
      </c>
      <c r="O1335" s="76">
        <f t="shared" si="20"/>
        <v>0.92160437556973551</v>
      </c>
      <c r="P1335" s="9"/>
      <c r="Q1335" s="35"/>
    </row>
    <row r="1336" spans="1:17" outlineLevel="1" x14ac:dyDescent="0.2">
      <c r="A1336" s="22">
        <v>42653</v>
      </c>
      <c r="B1336" s="24">
        <v>54.65</v>
      </c>
      <c r="C1336" s="24">
        <v>53</v>
      </c>
      <c r="D1336" s="24">
        <v>51.8</v>
      </c>
      <c r="E1336" s="24">
        <v>50.85</v>
      </c>
      <c r="F1336" s="24">
        <v>45.95</v>
      </c>
      <c r="G1336" s="24"/>
      <c r="H1336" s="24"/>
      <c r="I1336" s="78"/>
      <c r="J1336" s="24"/>
      <c r="K1336" s="24">
        <v>47.55</v>
      </c>
      <c r="L1336" s="24"/>
      <c r="M1336" s="24"/>
      <c r="N1336" s="79">
        <f>VLOOKUP(A1336,Platts!B:C,2,TRUE)</f>
        <v>56.3</v>
      </c>
      <c r="O1336" s="76">
        <f t="shared" si="20"/>
        <v>0.92007104795737127</v>
      </c>
      <c r="P1336" s="9"/>
      <c r="Q1336" s="35"/>
    </row>
    <row r="1337" spans="1:17" outlineLevel="1" x14ac:dyDescent="0.2">
      <c r="A1337" s="22">
        <v>42654</v>
      </c>
      <c r="B1337" s="24">
        <v>55.45</v>
      </c>
      <c r="C1337" s="24">
        <v>53.85</v>
      </c>
      <c r="D1337" s="24">
        <v>52.7</v>
      </c>
      <c r="E1337" s="24">
        <v>51.8</v>
      </c>
      <c r="F1337" s="24">
        <v>49</v>
      </c>
      <c r="G1337" s="24"/>
      <c r="H1337" s="24"/>
      <c r="I1337" s="78"/>
      <c r="J1337" s="24"/>
      <c r="K1337" s="24">
        <v>48.05</v>
      </c>
      <c r="L1337" s="24"/>
      <c r="M1337" s="24"/>
      <c r="N1337" s="79">
        <f>VLOOKUP(A1337,Platts!B:C,2,TRUE)</f>
        <v>56.95</v>
      </c>
      <c r="O1337" s="76">
        <f t="shared" si="20"/>
        <v>0.92537313432835822</v>
      </c>
      <c r="P1337" s="9"/>
      <c r="Q1337" s="35"/>
    </row>
    <row r="1338" spans="1:17" outlineLevel="1" x14ac:dyDescent="0.2">
      <c r="A1338" s="22">
        <v>42655</v>
      </c>
      <c r="B1338" s="24">
        <v>55.8</v>
      </c>
      <c r="C1338" s="24">
        <v>54.2</v>
      </c>
      <c r="D1338" s="24">
        <v>53.05</v>
      </c>
      <c r="E1338" s="24">
        <v>52.1</v>
      </c>
      <c r="F1338" s="24">
        <v>49.2</v>
      </c>
      <c r="G1338" s="24"/>
      <c r="H1338" s="24"/>
      <c r="I1338" s="78"/>
      <c r="J1338" s="24"/>
      <c r="K1338" s="24">
        <v>48.5</v>
      </c>
      <c r="L1338" s="24"/>
      <c r="M1338" s="24"/>
      <c r="N1338" s="79">
        <f>VLOOKUP(A1338,Platts!B:C,2,TRUE)</f>
        <v>56.95</v>
      </c>
      <c r="O1338" s="76">
        <f t="shared" si="20"/>
        <v>0.9315188762071992</v>
      </c>
      <c r="P1338" s="9"/>
      <c r="Q1338" s="35"/>
    </row>
    <row r="1339" spans="1:17" outlineLevel="1" x14ac:dyDescent="0.2">
      <c r="A1339" s="22">
        <v>42656</v>
      </c>
      <c r="B1339" s="24">
        <v>55.45</v>
      </c>
      <c r="C1339" s="24">
        <v>53.95</v>
      </c>
      <c r="D1339" s="24">
        <v>52.7</v>
      </c>
      <c r="E1339" s="24">
        <v>52.7</v>
      </c>
      <c r="F1339" s="24">
        <v>51.7</v>
      </c>
      <c r="G1339" s="24"/>
      <c r="H1339" s="24"/>
      <c r="I1339" s="78"/>
      <c r="J1339" s="24"/>
      <c r="K1339" s="24">
        <v>48.8</v>
      </c>
      <c r="L1339" s="24"/>
      <c r="M1339" s="24"/>
      <c r="N1339" s="79">
        <f>VLOOKUP(A1339,Platts!B:C,2,TRUE)</f>
        <v>57</v>
      </c>
      <c r="O1339" s="76">
        <f t="shared" si="20"/>
        <v>0.92456140350877203</v>
      </c>
      <c r="P1339" s="9"/>
      <c r="Q1339" s="35"/>
    </row>
    <row r="1340" spans="1:17" outlineLevel="1" x14ac:dyDescent="0.2">
      <c r="A1340" s="22">
        <v>42657</v>
      </c>
      <c r="B1340" s="24">
        <v>56.45</v>
      </c>
      <c r="C1340" s="24">
        <v>55.15</v>
      </c>
      <c r="D1340" s="24">
        <v>54</v>
      </c>
      <c r="E1340" s="24">
        <v>52.95</v>
      </c>
      <c r="F1340" s="24">
        <v>50</v>
      </c>
      <c r="G1340" s="24"/>
      <c r="H1340" s="24"/>
      <c r="I1340" s="78"/>
      <c r="J1340" s="24"/>
      <c r="K1340" s="24">
        <v>49.25</v>
      </c>
      <c r="L1340" s="24"/>
      <c r="M1340" s="24"/>
      <c r="N1340" s="79">
        <f>VLOOKUP(A1340,Platts!B:C,2,TRUE)</f>
        <v>57.55</v>
      </c>
      <c r="O1340" s="76">
        <f t="shared" si="20"/>
        <v>0.93831450912250225</v>
      </c>
      <c r="P1340" s="9"/>
      <c r="Q1340" s="35"/>
    </row>
    <row r="1341" spans="1:17" outlineLevel="1" x14ac:dyDescent="0.2">
      <c r="A1341" s="22">
        <v>42660</v>
      </c>
      <c r="B1341" s="24">
        <v>57</v>
      </c>
      <c r="C1341" s="24">
        <v>55.7</v>
      </c>
      <c r="D1341" s="24">
        <v>54.55</v>
      </c>
      <c r="E1341" s="24">
        <v>53.65</v>
      </c>
      <c r="F1341" s="24">
        <v>50.65</v>
      </c>
      <c r="G1341" s="24"/>
      <c r="H1341" s="24"/>
      <c r="I1341" s="78"/>
      <c r="J1341" s="24"/>
      <c r="K1341" s="24">
        <v>49.95</v>
      </c>
      <c r="L1341" s="24"/>
      <c r="M1341" s="24"/>
      <c r="N1341" s="79">
        <f>VLOOKUP(A1341,Platts!B:C,2,TRUE)</f>
        <v>58.6</v>
      </c>
      <c r="O1341" s="76">
        <f t="shared" si="20"/>
        <v>0.93088737201365179</v>
      </c>
      <c r="P1341" s="9"/>
      <c r="Q1341" s="35"/>
    </row>
    <row r="1342" spans="1:17" outlineLevel="1" x14ac:dyDescent="0.2">
      <c r="A1342" s="22">
        <v>42661</v>
      </c>
      <c r="B1342" s="24">
        <v>56.55</v>
      </c>
      <c r="C1342" s="24">
        <v>55.6</v>
      </c>
      <c r="D1342" s="24">
        <v>54.1</v>
      </c>
      <c r="E1342" s="24">
        <v>53.1</v>
      </c>
      <c r="F1342" s="24">
        <v>50.2</v>
      </c>
      <c r="G1342" s="24"/>
      <c r="H1342" s="24"/>
      <c r="I1342" s="78"/>
      <c r="J1342" s="24"/>
      <c r="K1342" s="24">
        <v>49.35</v>
      </c>
      <c r="L1342" s="24"/>
      <c r="M1342" s="24"/>
      <c r="N1342" s="79">
        <f>VLOOKUP(A1342,Platts!B:C,2,TRUE)</f>
        <v>58.7</v>
      </c>
      <c r="O1342" s="76">
        <f t="shared" si="20"/>
        <v>0.9216354344122657</v>
      </c>
      <c r="P1342" s="9"/>
      <c r="Q1342" s="35"/>
    </row>
    <row r="1343" spans="1:17" outlineLevel="1" x14ac:dyDescent="0.2">
      <c r="A1343" s="22">
        <v>42662</v>
      </c>
      <c r="B1343" s="24">
        <v>57.2</v>
      </c>
      <c r="C1343" s="24">
        <v>55.95</v>
      </c>
      <c r="D1343" s="24">
        <v>54.75</v>
      </c>
      <c r="E1343" s="24">
        <v>53.65</v>
      </c>
      <c r="F1343" s="24">
        <v>50.7</v>
      </c>
      <c r="G1343" s="24"/>
      <c r="H1343" s="24"/>
      <c r="I1343" s="78"/>
      <c r="J1343" s="24"/>
      <c r="K1343" s="24">
        <v>50.2</v>
      </c>
      <c r="L1343" s="24"/>
      <c r="M1343" s="24"/>
      <c r="N1343" s="79">
        <f>VLOOKUP(A1343,Platts!B:C,2,TRUE)</f>
        <v>58.7</v>
      </c>
      <c r="O1343" s="76">
        <f t="shared" si="20"/>
        <v>0.93270868824531517</v>
      </c>
      <c r="P1343" s="9"/>
      <c r="Q1343" s="35"/>
    </row>
    <row r="1344" spans="1:17" outlineLevel="1" x14ac:dyDescent="0.2">
      <c r="A1344" s="22">
        <v>42663</v>
      </c>
      <c r="B1344" s="24">
        <v>57.65</v>
      </c>
      <c r="C1344" s="24">
        <v>56.3</v>
      </c>
      <c r="D1344" s="24">
        <v>55.05</v>
      </c>
      <c r="E1344" s="24">
        <v>54.05</v>
      </c>
      <c r="F1344" s="24">
        <v>51.15</v>
      </c>
      <c r="G1344" s="24"/>
      <c r="H1344" s="24"/>
      <c r="I1344" s="78"/>
      <c r="J1344" s="24"/>
      <c r="K1344" s="24">
        <v>50.3</v>
      </c>
      <c r="L1344" s="24"/>
      <c r="M1344" s="24"/>
      <c r="N1344" s="79">
        <f>VLOOKUP(A1344,Platts!B:C,2,TRUE)</f>
        <v>59.15</v>
      </c>
      <c r="O1344" s="76">
        <f t="shared" si="20"/>
        <v>0.93068469991546909</v>
      </c>
      <c r="P1344" s="9"/>
      <c r="Q1344" s="35"/>
    </row>
    <row r="1345" spans="1:17" outlineLevel="1" x14ac:dyDescent="0.2">
      <c r="A1345" s="22">
        <v>42664</v>
      </c>
      <c r="B1345" s="24">
        <v>57.6</v>
      </c>
      <c r="C1345" s="24">
        <v>56.15</v>
      </c>
      <c r="D1345" s="24">
        <v>54.8</v>
      </c>
      <c r="E1345" s="24">
        <v>53.6</v>
      </c>
      <c r="F1345" s="24">
        <v>50.65</v>
      </c>
      <c r="G1345" s="24"/>
      <c r="H1345" s="24"/>
      <c r="I1345" s="78"/>
      <c r="J1345" s="24"/>
      <c r="K1345" s="24">
        <v>49.95</v>
      </c>
      <c r="L1345" s="24"/>
      <c r="M1345" s="24"/>
      <c r="N1345" s="79">
        <f>VLOOKUP(A1345,Platts!B:C,2,TRUE)</f>
        <v>59</v>
      </c>
      <c r="O1345" s="76">
        <f t="shared" si="20"/>
        <v>0.9288135593220338</v>
      </c>
      <c r="P1345" s="9"/>
      <c r="Q1345" s="35"/>
    </row>
    <row r="1346" spans="1:17" outlineLevel="1" x14ac:dyDescent="0.2">
      <c r="A1346" s="22">
        <v>42667</v>
      </c>
      <c r="B1346" s="24">
        <v>58.05</v>
      </c>
      <c r="C1346" s="24">
        <v>56.7</v>
      </c>
      <c r="D1346" s="24">
        <v>55.45</v>
      </c>
      <c r="E1346" s="24">
        <v>54.35</v>
      </c>
      <c r="F1346" s="24">
        <v>51.25</v>
      </c>
      <c r="G1346" s="24"/>
      <c r="H1346" s="24"/>
      <c r="I1346" s="78"/>
      <c r="J1346" s="24"/>
      <c r="K1346" s="24">
        <v>50.45</v>
      </c>
      <c r="L1346" s="24"/>
      <c r="M1346" s="24"/>
      <c r="N1346" s="79">
        <f>VLOOKUP(A1346,Platts!B:C,2,TRUE)</f>
        <v>59.65</v>
      </c>
      <c r="O1346" s="76">
        <f t="shared" ref="O1346:O1409" si="21">+D1346/N1346</f>
        <v>0.92958927074601849</v>
      </c>
      <c r="P1346" s="9"/>
      <c r="Q1346" s="35"/>
    </row>
    <row r="1347" spans="1:17" outlineLevel="1" x14ac:dyDescent="0.2">
      <c r="A1347" s="22">
        <v>42668</v>
      </c>
      <c r="B1347" s="24">
        <v>60.95</v>
      </c>
      <c r="C1347" s="24">
        <v>59.65</v>
      </c>
      <c r="D1347" s="24">
        <v>58.4</v>
      </c>
      <c r="E1347" s="24">
        <v>57.2</v>
      </c>
      <c r="F1347" s="24">
        <v>53.8</v>
      </c>
      <c r="G1347" s="24"/>
      <c r="H1347" s="24"/>
      <c r="I1347" s="78"/>
      <c r="J1347" s="24"/>
      <c r="K1347" s="24">
        <v>52.95</v>
      </c>
      <c r="L1347" s="24"/>
      <c r="M1347" s="24"/>
      <c r="N1347" s="79">
        <f>VLOOKUP(A1347,Platts!B:C,2,TRUE)</f>
        <v>62.45</v>
      </c>
      <c r="O1347" s="76">
        <f t="shared" si="21"/>
        <v>0.93514811849479573</v>
      </c>
      <c r="P1347" s="9"/>
      <c r="Q1347" s="35"/>
    </row>
    <row r="1348" spans="1:17" outlineLevel="1" x14ac:dyDescent="0.2">
      <c r="A1348" s="22">
        <v>42669</v>
      </c>
      <c r="B1348" s="24">
        <v>60.7</v>
      </c>
      <c r="C1348" s="24">
        <v>59.3</v>
      </c>
      <c r="D1348" s="24">
        <v>58.05</v>
      </c>
      <c r="E1348" s="24">
        <v>56.9</v>
      </c>
      <c r="F1348" s="24">
        <v>53.55</v>
      </c>
      <c r="G1348" s="24"/>
      <c r="H1348" s="24"/>
      <c r="I1348" s="78"/>
      <c r="J1348" s="24"/>
      <c r="K1348" s="24">
        <v>52.65</v>
      </c>
      <c r="L1348" s="24"/>
      <c r="M1348" s="24"/>
      <c r="N1348" s="79">
        <f>VLOOKUP(A1348,Platts!B:C,2,TRUE)</f>
        <v>63.6</v>
      </c>
      <c r="O1348" s="76">
        <f t="shared" si="21"/>
        <v>0.91273584905660365</v>
      </c>
      <c r="P1348" s="9"/>
      <c r="Q1348" s="35"/>
    </row>
    <row r="1349" spans="1:17" outlineLevel="1" x14ac:dyDescent="0.2">
      <c r="A1349" s="22">
        <v>42670</v>
      </c>
      <c r="B1349" s="24">
        <v>60.4</v>
      </c>
      <c r="C1349" s="24">
        <v>58.95</v>
      </c>
      <c r="D1349" s="24">
        <v>57.65</v>
      </c>
      <c r="E1349" s="24">
        <v>56.55</v>
      </c>
      <c r="F1349" s="24">
        <v>53.25</v>
      </c>
      <c r="G1349" s="24"/>
      <c r="H1349" s="24"/>
      <c r="I1349" s="78"/>
      <c r="J1349" s="24"/>
      <c r="K1349" s="24">
        <v>52.25</v>
      </c>
      <c r="L1349" s="24"/>
      <c r="M1349" s="24"/>
      <c r="N1349" s="79">
        <f>VLOOKUP(A1349,Platts!B:C,2,TRUE)</f>
        <v>63.1</v>
      </c>
      <c r="O1349" s="76">
        <f t="shared" si="21"/>
        <v>0.91362916006339145</v>
      </c>
      <c r="P1349" s="9"/>
      <c r="Q1349" s="35"/>
    </row>
    <row r="1350" spans="1:17" outlineLevel="1" x14ac:dyDescent="0.2">
      <c r="A1350" s="22">
        <v>42671</v>
      </c>
      <c r="B1350" s="24">
        <v>62.1</v>
      </c>
      <c r="C1350" s="24">
        <v>60.8</v>
      </c>
      <c r="D1350" s="24">
        <v>59.5</v>
      </c>
      <c r="E1350" s="24">
        <v>58.4</v>
      </c>
      <c r="F1350" s="24">
        <v>55.05</v>
      </c>
      <c r="G1350" s="24"/>
      <c r="H1350" s="24"/>
      <c r="I1350" s="78"/>
      <c r="J1350" s="24"/>
      <c r="K1350" s="24">
        <v>54.05</v>
      </c>
      <c r="L1350" s="24"/>
      <c r="M1350" s="24"/>
      <c r="N1350" s="79">
        <f>VLOOKUP(A1350,Platts!B:C,2,TRUE)</f>
        <v>64.150000000000006</v>
      </c>
      <c r="O1350" s="76">
        <f t="shared" si="21"/>
        <v>0.92751363990646918</v>
      </c>
      <c r="P1350" s="9"/>
      <c r="Q1350" s="35"/>
    </row>
    <row r="1351" spans="1:17" outlineLevel="1" x14ac:dyDescent="0.2">
      <c r="A1351" s="22">
        <v>42674</v>
      </c>
      <c r="B1351" s="24">
        <v>63.35</v>
      </c>
      <c r="C1351" s="24">
        <v>62.15</v>
      </c>
      <c r="D1351" s="24">
        <v>61</v>
      </c>
      <c r="E1351" s="24">
        <v>59.8</v>
      </c>
      <c r="F1351" s="24">
        <v>56.35</v>
      </c>
      <c r="G1351" s="24"/>
      <c r="H1351" s="24"/>
      <c r="I1351" s="78"/>
      <c r="J1351" s="24"/>
      <c r="K1351" s="24">
        <v>55.05</v>
      </c>
      <c r="L1351" s="24"/>
      <c r="M1351" s="24"/>
      <c r="N1351" s="79">
        <f>VLOOKUP(A1351,Platts!B:C,2,TRUE)</f>
        <v>64.7</v>
      </c>
      <c r="O1351" s="76">
        <f t="shared" si="21"/>
        <v>0.9428129829984544</v>
      </c>
      <c r="P1351" s="9"/>
      <c r="Q1351" s="35"/>
    </row>
    <row r="1352" spans="1:17" outlineLevel="1" x14ac:dyDescent="0.2">
      <c r="A1352" s="22">
        <v>42675</v>
      </c>
      <c r="B1352" s="24">
        <v>62.85</v>
      </c>
      <c r="C1352" s="24">
        <v>61.55</v>
      </c>
      <c r="D1352" s="24">
        <v>60.4</v>
      </c>
      <c r="E1352" s="24">
        <v>60.35</v>
      </c>
      <c r="F1352" s="24">
        <v>56.95</v>
      </c>
      <c r="G1352" s="24"/>
      <c r="H1352" s="24"/>
      <c r="I1352" s="78"/>
      <c r="J1352" s="24"/>
      <c r="K1352" s="24">
        <v>55.75</v>
      </c>
      <c r="L1352" s="24"/>
      <c r="M1352" s="24"/>
      <c r="N1352" s="79">
        <f>VLOOKUP(A1352,Platts!B:C,2,TRUE)</f>
        <v>65.400000000000006</v>
      </c>
      <c r="O1352" s="76">
        <f t="shared" si="21"/>
        <v>0.92354740061162066</v>
      </c>
      <c r="P1352" s="9"/>
      <c r="Q1352" s="35"/>
    </row>
    <row r="1353" spans="1:17" outlineLevel="1" x14ac:dyDescent="0.2">
      <c r="A1353" s="22">
        <v>42676</v>
      </c>
      <c r="B1353" s="24">
        <v>61.3</v>
      </c>
      <c r="C1353" s="24">
        <v>60</v>
      </c>
      <c r="D1353" s="24">
        <v>58.9</v>
      </c>
      <c r="E1353" s="24">
        <v>58.85</v>
      </c>
      <c r="F1353" s="24">
        <v>55.35</v>
      </c>
      <c r="G1353" s="24"/>
      <c r="H1353" s="24"/>
      <c r="I1353" s="78"/>
      <c r="J1353" s="24"/>
      <c r="K1353" s="24">
        <v>54.25</v>
      </c>
      <c r="L1353" s="24"/>
      <c r="M1353" s="24"/>
      <c r="N1353" s="79">
        <f>VLOOKUP(A1353,Platts!B:C,2,TRUE)</f>
        <v>65.400000000000006</v>
      </c>
      <c r="O1353" s="76">
        <f t="shared" si="21"/>
        <v>0.90061162079510693</v>
      </c>
      <c r="P1353" s="9"/>
      <c r="Q1353" s="35"/>
    </row>
    <row r="1354" spans="1:17" outlineLevel="1" x14ac:dyDescent="0.2">
      <c r="A1354" s="22">
        <v>42677</v>
      </c>
      <c r="B1354" s="24">
        <v>62.6</v>
      </c>
      <c r="C1354" s="24">
        <v>61.3</v>
      </c>
      <c r="D1354" s="24">
        <v>59.95</v>
      </c>
      <c r="E1354" s="24">
        <v>60</v>
      </c>
      <c r="F1354" s="24">
        <v>56.35</v>
      </c>
      <c r="G1354" s="24"/>
      <c r="H1354" s="24"/>
      <c r="I1354" s="78"/>
      <c r="J1354" s="24"/>
      <c r="K1354" s="24">
        <v>55.4</v>
      </c>
      <c r="L1354" s="24"/>
      <c r="M1354" s="24"/>
      <c r="N1354" s="79">
        <f>VLOOKUP(A1354,Platts!B:C,2,TRUE)</f>
        <v>65.45</v>
      </c>
      <c r="O1354" s="76">
        <f t="shared" si="21"/>
        <v>0.91596638655462181</v>
      </c>
      <c r="P1354" s="9"/>
      <c r="Q1354" s="35"/>
    </row>
    <row r="1355" spans="1:17" outlineLevel="1" x14ac:dyDescent="0.2">
      <c r="A1355" s="22">
        <v>42678</v>
      </c>
      <c r="B1355" s="24">
        <v>62.6</v>
      </c>
      <c r="C1355" s="24">
        <v>61.3</v>
      </c>
      <c r="D1355" s="24">
        <v>60</v>
      </c>
      <c r="E1355" s="24">
        <v>60</v>
      </c>
      <c r="F1355" s="24">
        <v>56.45</v>
      </c>
      <c r="G1355" s="24"/>
      <c r="H1355" s="24"/>
      <c r="I1355" s="78"/>
      <c r="J1355" s="24"/>
      <c r="K1355" s="24">
        <v>55.35</v>
      </c>
      <c r="L1355" s="24"/>
      <c r="M1355" s="24"/>
      <c r="N1355" s="79">
        <f>VLOOKUP(A1355,Platts!B:C,2,TRUE)</f>
        <v>65.55</v>
      </c>
      <c r="O1355" s="76">
        <f t="shared" si="21"/>
        <v>0.91533180778032042</v>
      </c>
      <c r="P1355" s="9"/>
      <c r="Q1355" s="35"/>
    </row>
    <row r="1356" spans="1:17" outlineLevel="1" x14ac:dyDescent="0.2">
      <c r="A1356" s="22">
        <v>42681</v>
      </c>
      <c r="B1356" s="24">
        <v>65.7</v>
      </c>
      <c r="C1356" s="24">
        <v>64.55</v>
      </c>
      <c r="D1356" s="24">
        <v>63.35</v>
      </c>
      <c r="E1356" s="24">
        <v>63.25</v>
      </c>
      <c r="F1356" s="24">
        <v>59.7</v>
      </c>
      <c r="G1356" s="24"/>
      <c r="H1356" s="24"/>
      <c r="I1356" s="78"/>
      <c r="J1356" s="24"/>
      <c r="K1356" s="24">
        <v>58.5</v>
      </c>
      <c r="L1356" s="24"/>
      <c r="M1356" s="24"/>
      <c r="N1356" s="79">
        <f>VLOOKUP(A1356,Platts!B:C,2,TRUE)</f>
        <v>67.8</v>
      </c>
      <c r="O1356" s="76">
        <f t="shared" si="21"/>
        <v>0.93436578171091456</v>
      </c>
      <c r="P1356" s="9"/>
      <c r="Q1356" s="35"/>
    </row>
    <row r="1357" spans="1:17" outlineLevel="1" x14ac:dyDescent="0.2">
      <c r="A1357" s="22">
        <v>42682</v>
      </c>
      <c r="B1357" s="24">
        <v>65.45</v>
      </c>
      <c r="C1357" s="24">
        <v>64.150000000000006</v>
      </c>
      <c r="D1357" s="24">
        <v>62.85</v>
      </c>
      <c r="E1357" s="24">
        <v>62.85</v>
      </c>
      <c r="F1357" s="24">
        <v>59.1</v>
      </c>
      <c r="G1357" s="24"/>
      <c r="H1357" s="24"/>
      <c r="I1357" s="78"/>
      <c r="J1357" s="24"/>
      <c r="K1357" s="24">
        <v>57.9</v>
      </c>
      <c r="L1357" s="24"/>
      <c r="M1357" s="24"/>
      <c r="N1357" s="79">
        <f>VLOOKUP(A1357,Platts!B:C,2,TRUE)</f>
        <v>68.650000000000006</v>
      </c>
      <c r="O1357" s="76">
        <f t="shared" si="21"/>
        <v>0.91551347414420969</v>
      </c>
      <c r="P1357" s="9"/>
      <c r="Q1357" s="35"/>
    </row>
    <row r="1358" spans="1:17" outlineLevel="1" x14ac:dyDescent="0.2">
      <c r="A1358" s="22">
        <v>42683</v>
      </c>
      <c r="B1358" s="24">
        <v>69.55</v>
      </c>
      <c r="C1358" s="24">
        <v>68.599999999999994</v>
      </c>
      <c r="D1358" s="24">
        <v>67.099999999999994</v>
      </c>
      <c r="E1358" s="24">
        <v>67.2</v>
      </c>
      <c r="F1358" s="24">
        <v>63.05</v>
      </c>
      <c r="G1358" s="24"/>
      <c r="H1358" s="24"/>
      <c r="I1358" s="78"/>
      <c r="J1358" s="24"/>
      <c r="K1358" s="24">
        <v>61.7</v>
      </c>
      <c r="L1358" s="24"/>
      <c r="M1358" s="24"/>
      <c r="N1358" s="79">
        <f>VLOOKUP(A1358,Platts!B:C,2,TRUE)</f>
        <v>71.849999999999994</v>
      </c>
      <c r="O1358" s="76">
        <f t="shared" si="21"/>
        <v>0.93389004871259573</v>
      </c>
      <c r="P1358" s="9"/>
      <c r="Q1358" s="35"/>
    </row>
    <row r="1359" spans="1:17" outlineLevel="1" x14ac:dyDescent="0.2">
      <c r="A1359" s="22">
        <v>42684</v>
      </c>
      <c r="B1359" s="24">
        <v>72.349999999999994</v>
      </c>
      <c r="C1359" s="24">
        <v>71.45</v>
      </c>
      <c r="D1359" s="24">
        <v>70.25</v>
      </c>
      <c r="E1359" s="24">
        <v>70.2</v>
      </c>
      <c r="F1359" s="24">
        <v>66.05</v>
      </c>
      <c r="G1359" s="24"/>
      <c r="H1359" s="24"/>
      <c r="I1359" s="78"/>
      <c r="J1359" s="24"/>
      <c r="K1359" s="24">
        <v>64.3</v>
      </c>
      <c r="L1359" s="24"/>
      <c r="M1359" s="24"/>
      <c r="N1359" s="79">
        <f>VLOOKUP(A1359,Platts!B:C,2,TRUE)</f>
        <v>74.650000000000006</v>
      </c>
      <c r="O1359" s="76">
        <f t="shared" si="21"/>
        <v>0.94105827193569991</v>
      </c>
      <c r="P1359" s="9"/>
      <c r="Q1359" s="35"/>
    </row>
    <row r="1360" spans="1:17" outlineLevel="1" x14ac:dyDescent="0.2">
      <c r="A1360" s="22">
        <v>42685</v>
      </c>
      <c r="B1360" s="24">
        <v>77.25</v>
      </c>
      <c r="C1360" s="24">
        <v>76.599999999999994</v>
      </c>
      <c r="D1360" s="24">
        <v>75.3</v>
      </c>
      <c r="E1360" s="24">
        <v>75.2</v>
      </c>
      <c r="F1360" s="24">
        <v>71.150000000000006</v>
      </c>
      <c r="G1360" s="24"/>
      <c r="H1360" s="24"/>
      <c r="I1360" s="78"/>
      <c r="J1360" s="24"/>
      <c r="K1360" s="24">
        <v>69.849999999999994</v>
      </c>
      <c r="L1360" s="24"/>
      <c r="M1360" s="24"/>
      <c r="N1360" s="79">
        <f>VLOOKUP(A1360,Platts!B:C,2,TRUE)</f>
        <v>80.400000000000006</v>
      </c>
      <c r="O1360" s="76">
        <f t="shared" si="21"/>
        <v>0.93656716417910435</v>
      </c>
      <c r="P1360" s="9"/>
      <c r="Q1360" s="35"/>
    </row>
    <row r="1361" spans="1:17" outlineLevel="1" x14ac:dyDescent="0.2">
      <c r="A1361" s="22">
        <v>42688</v>
      </c>
      <c r="B1361" s="24">
        <v>76.2</v>
      </c>
      <c r="C1361" s="24">
        <v>75.150000000000006</v>
      </c>
      <c r="D1361" s="24">
        <v>73.75</v>
      </c>
      <c r="E1361" s="24">
        <v>73.650000000000006</v>
      </c>
      <c r="F1361" s="24">
        <v>69.45</v>
      </c>
      <c r="G1361" s="24"/>
      <c r="H1361" s="24"/>
      <c r="I1361" s="78"/>
      <c r="J1361" s="24"/>
      <c r="K1361" s="24">
        <v>67.900000000000006</v>
      </c>
      <c r="L1361" s="24"/>
      <c r="M1361" s="24"/>
      <c r="N1361" s="79">
        <f>VLOOKUP(A1361,Platts!B:C,2,TRUE)</f>
        <v>79.349999999999994</v>
      </c>
      <c r="O1361" s="76">
        <f t="shared" si="21"/>
        <v>0.92942659105229997</v>
      </c>
      <c r="P1361" s="9"/>
      <c r="Q1361" s="35"/>
    </row>
    <row r="1362" spans="1:17" outlineLevel="1" x14ac:dyDescent="0.2">
      <c r="A1362" s="22">
        <v>42689</v>
      </c>
      <c r="B1362" s="24">
        <v>70.099999999999994</v>
      </c>
      <c r="C1362" s="24">
        <v>68.95</v>
      </c>
      <c r="D1362" s="24">
        <v>67.45</v>
      </c>
      <c r="E1362" s="24">
        <v>67.5</v>
      </c>
      <c r="F1362" s="24">
        <v>63.4</v>
      </c>
      <c r="G1362" s="24"/>
      <c r="H1362" s="24"/>
      <c r="I1362" s="78"/>
      <c r="J1362" s="24"/>
      <c r="K1362" s="24">
        <v>61.8</v>
      </c>
      <c r="L1362" s="24"/>
      <c r="M1362" s="24"/>
      <c r="N1362" s="79">
        <f>VLOOKUP(A1362,Platts!B:C,2,TRUE)</f>
        <v>73.05</v>
      </c>
      <c r="O1362" s="76">
        <f t="shared" si="21"/>
        <v>0.92334017796030121</v>
      </c>
      <c r="P1362" s="9"/>
      <c r="Q1362" s="35"/>
    </row>
    <row r="1363" spans="1:17" outlineLevel="1" x14ac:dyDescent="0.2">
      <c r="A1363" s="22">
        <v>42690</v>
      </c>
      <c r="B1363" s="24">
        <v>70.45</v>
      </c>
      <c r="C1363" s="24">
        <v>69.349999999999994</v>
      </c>
      <c r="D1363" s="24">
        <v>67.95</v>
      </c>
      <c r="E1363" s="24">
        <v>67.95</v>
      </c>
      <c r="F1363" s="24">
        <v>64.3</v>
      </c>
      <c r="G1363" s="24"/>
      <c r="H1363" s="24"/>
      <c r="I1363" s="78"/>
      <c r="J1363" s="24"/>
      <c r="K1363" s="24">
        <v>62.6</v>
      </c>
      <c r="L1363" s="24"/>
      <c r="M1363" s="24"/>
      <c r="N1363" s="79">
        <f>VLOOKUP(A1363,Platts!B:C,2,TRUE)</f>
        <v>72.8</v>
      </c>
      <c r="O1363" s="76">
        <f t="shared" si="21"/>
        <v>0.933379120879121</v>
      </c>
      <c r="P1363" s="9"/>
      <c r="Q1363" s="35"/>
    </row>
    <row r="1364" spans="1:17" outlineLevel="1" x14ac:dyDescent="0.2">
      <c r="A1364" s="22">
        <v>42691</v>
      </c>
      <c r="B1364" s="24">
        <v>70.2</v>
      </c>
      <c r="C1364" s="24">
        <v>69.099999999999994</v>
      </c>
      <c r="D1364" s="24">
        <v>67.05</v>
      </c>
      <c r="E1364" s="24">
        <v>67.599999999999994</v>
      </c>
      <c r="F1364" s="24">
        <v>63.6</v>
      </c>
      <c r="G1364" s="24"/>
      <c r="H1364" s="24"/>
      <c r="I1364" s="78"/>
      <c r="J1364" s="24"/>
      <c r="K1364" s="24">
        <v>62.2</v>
      </c>
      <c r="L1364" s="24"/>
      <c r="M1364" s="24"/>
      <c r="N1364" s="79">
        <f>VLOOKUP(A1364,Platts!B:C,2,TRUE)</f>
        <v>73.349999999999994</v>
      </c>
      <c r="O1364" s="76">
        <f t="shared" si="21"/>
        <v>0.91411042944785281</v>
      </c>
      <c r="P1364" s="9"/>
      <c r="Q1364" s="35"/>
    </row>
    <row r="1365" spans="1:17" outlineLevel="1" x14ac:dyDescent="0.2">
      <c r="A1365" s="22">
        <v>42692</v>
      </c>
      <c r="B1365" s="24">
        <v>67.400000000000006</v>
      </c>
      <c r="C1365" s="24">
        <v>66.05</v>
      </c>
      <c r="D1365" s="24">
        <v>64.650000000000006</v>
      </c>
      <c r="E1365" s="24">
        <v>64.599999999999994</v>
      </c>
      <c r="F1365" s="24">
        <v>60.65</v>
      </c>
      <c r="G1365" s="24"/>
      <c r="H1365" s="24"/>
      <c r="I1365" s="78"/>
      <c r="J1365" s="24"/>
      <c r="K1365" s="24">
        <v>59.3</v>
      </c>
      <c r="L1365" s="24"/>
      <c r="M1365" s="24"/>
      <c r="N1365" s="79">
        <f>VLOOKUP(A1365,Platts!B:C,2,TRUE)</f>
        <v>72.7</v>
      </c>
      <c r="O1365" s="76">
        <f t="shared" si="21"/>
        <v>0.88927097661623111</v>
      </c>
      <c r="P1365" s="9"/>
      <c r="Q1365" s="35"/>
    </row>
    <row r="1366" spans="1:17" outlineLevel="1" x14ac:dyDescent="0.2">
      <c r="A1366" s="22">
        <v>42695</v>
      </c>
      <c r="B1366" s="24">
        <v>66.5</v>
      </c>
      <c r="C1366" s="24">
        <v>65.2</v>
      </c>
      <c r="D1366" s="24">
        <v>63.7</v>
      </c>
      <c r="E1366" s="24">
        <v>63.8</v>
      </c>
      <c r="F1366" s="24">
        <v>59.75</v>
      </c>
      <c r="G1366" s="24"/>
      <c r="H1366" s="24"/>
      <c r="I1366" s="78"/>
      <c r="J1366" s="24"/>
      <c r="K1366" s="24">
        <v>58.25</v>
      </c>
      <c r="L1366" s="24"/>
      <c r="M1366" s="24"/>
      <c r="N1366" s="79">
        <f>VLOOKUP(A1366,Platts!B:C,2,TRUE)</f>
        <v>71.2</v>
      </c>
      <c r="O1366" s="76">
        <f t="shared" si="21"/>
        <v>0.8946629213483146</v>
      </c>
      <c r="P1366" s="9"/>
      <c r="Q1366" s="35"/>
    </row>
    <row r="1367" spans="1:17" outlineLevel="1" x14ac:dyDescent="0.2">
      <c r="A1367" s="22">
        <v>42696</v>
      </c>
      <c r="B1367" s="24">
        <v>71.45</v>
      </c>
      <c r="C1367" s="24">
        <v>70.349999999999994</v>
      </c>
      <c r="D1367" s="24">
        <v>68.849999999999994</v>
      </c>
      <c r="E1367" s="24">
        <v>68.900000000000006</v>
      </c>
      <c r="F1367" s="24">
        <v>64.900000000000006</v>
      </c>
      <c r="G1367" s="24"/>
      <c r="H1367" s="24"/>
      <c r="I1367" s="78"/>
      <c r="J1367" s="24"/>
      <c r="K1367" s="24">
        <v>63.45</v>
      </c>
      <c r="L1367" s="24"/>
      <c r="M1367" s="24"/>
      <c r="N1367" s="79">
        <f>VLOOKUP(A1367,Platts!B:C,2,TRUE)</f>
        <v>75.349999999999994</v>
      </c>
      <c r="O1367" s="76">
        <f t="shared" si="21"/>
        <v>0.91373589913735898</v>
      </c>
      <c r="P1367" s="9"/>
      <c r="Q1367" s="35"/>
    </row>
    <row r="1368" spans="1:17" outlineLevel="1" x14ac:dyDescent="0.2">
      <c r="A1368" s="22">
        <v>42697</v>
      </c>
      <c r="B1368" s="24">
        <v>72.55</v>
      </c>
      <c r="C1368" s="24">
        <v>71.349999999999994</v>
      </c>
      <c r="D1368" s="24">
        <v>69.95</v>
      </c>
      <c r="E1368" s="24">
        <v>69.95</v>
      </c>
      <c r="F1368" s="24">
        <v>66</v>
      </c>
      <c r="G1368" s="24"/>
      <c r="H1368" s="24"/>
      <c r="I1368" s="78"/>
      <c r="J1368" s="24"/>
      <c r="K1368" s="24">
        <v>64.599999999999994</v>
      </c>
      <c r="L1368" s="24"/>
      <c r="M1368" s="24"/>
      <c r="N1368" s="79">
        <f>VLOOKUP(A1368,Platts!B:C,2,TRUE)</f>
        <v>76.099999999999994</v>
      </c>
      <c r="O1368" s="76">
        <f t="shared" si="21"/>
        <v>0.91918528252299614</v>
      </c>
      <c r="P1368" s="9"/>
      <c r="Q1368" s="35"/>
    </row>
    <row r="1369" spans="1:17" outlineLevel="1" x14ac:dyDescent="0.2">
      <c r="A1369" s="22">
        <v>42698</v>
      </c>
      <c r="B1369" s="24">
        <v>74.75</v>
      </c>
      <c r="C1369" s="24">
        <v>73.55</v>
      </c>
      <c r="D1369" s="24">
        <v>72.2</v>
      </c>
      <c r="E1369" s="24">
        <v>72.150000000000006</v>
      </c>
      <c r="F1369" s="24">
        <v>68.400000000000006</v>
      </c>
      <c r="G1369" s="24"/>
      <c r="H1369" s="24"/>
      <c r="I1369" s="78"/>
      <c r="J1369" s="24"/>
      <c r="K1369" s="24">
        <v>66.75</v>
      </c>
      <c r="L1369" s="24"/>
      <c r="M1369" s="24"/>
      <c r="N1369" s="79">
        <f>VLOOKUP(A1369,Platts!B:C,2,TRUE)</f>
        <v>77.5</v>
      </c>
      <c r="O1369" s="76">
        <f t="shared" si="21"/>
        <v>0.93161290322580648</v>
      </c>
      <c r="P1369" s="9"/>
      <c r="Q1369" s="35"/>
    </row>
    <row r="1370" spans="1:17" outlineLevel="1" x14ac:dyDescent="0.2">
      <c r="A1370" s="22">
        <v>42699</v>
      </c>
      <c r="B1370" s="24">
        <v>76.95</v>
      </c>
      <c r="C1370" s="24">
        <v>75.75</v>
      </c>
      <c r="D1370" s="24">
        <v>74.55</v>
      </c>
      <c r="E1370" s="24">
        <v>70.8</v>
      </c>
      <c r="F1370" s="24">
        <v>67.150000000000006</v>
      </c>
      <c r="G1370" s="24"/>
      <c r="H1370" s="24"/>
      <c r="I1370" s="78"/>
      <c r="J1370" s="24"/>
      <c r="K1370" s="24">
        <v>69.349999999999994</v>
      </c>
      <c r="L1370" s="24"/>
      <c r="M1370" s="24"/>
      <c r="N1370" s="79">
        <f>VLOOKUP(A1370,Platts!B:C,2,TRUE)</f>
        <v>80.349999999999994</v>
      </c>
      <c r="O1370" s="76">
        <f t="shared" si="21"/>
        <v>0.92781580584940881</v>
      </c>
      <c r="P1370" s="9"/>
      <c r="Q1370" s="35"/>
    </row>
    <row r="1371" spans="1:17" outlineLevel="1" x14ac:dyDescent="0.2">
      <c r="A1371" s="22">
        <v>42702</v>
      </c>
      <c r="B1371" s="24">
        <v>78.05</v>
      </c>
      <c r="C1371" s="24">
        <v>76.849999999999994</v>
      </c>
      <c r="D1371" s="24">
        <v>75.7</v>
      </c>
      <c r="E1371" s="24">
        <v>75.7</v>
      </c>
      <c r="F1371" s="24">
        <v>72.25</v>
      </c>
      <c r="G1371" s="24"/>
      <c r="H1371" s="24"/>
      <c r="I1371" s="78"/>
      <c r="J1371" s="24"/>
      <c r="K1371" s="24">
        <v>70.599999999999994</v>
      </c>
      <c r="L1371" s="24"/>
      <c r="M1371" s="24"/>
      <c r="N1371" s="79">
        <f>VLOOKUP(A1371,Platts!B:C,2,TRUE)</f>
        <v>81.650000000000006</v>
      </c>
      <c r="O1371" s="76">
        <f t="shared" si="21"/>
        <v>0.92712798530312301</v>
      </c>
      <c r="P1371" s="9"/>
      <c r="Q1371" s="35"/>
    </row>
    <row r="1372" spans="1:17" outlineLevel="1" x14ac:dyDescent="0.2">
      <c r="A1372" s="22">
        <v>42703</v>
      </c>
      <c r="B1372" s="24">
        <v>73.05</v>
      </c>
      <c r="C1372" s="24">
        <v>71.75</v>
      </c>
      <c r="D1372" s="24">
        <v>70.55</v>
      </c>
      <c r="E1372" s="24">
        <v>70.55</v>
      </c>
      <c r="F1372" s="24">
        <v>67.05</v>
      </c>
      <c r="G1372" s="24"/>
      <c r="H1372" s="24"/>
      <c r="I1372" s="78"/>
      <c r="J1372" s="24"/>
      <c r="K1372" s="24">
        <v>64.45</v>
      </c>
      <c r="L1372" s="24"/>
      <c r="M1372" s="24"/>
      <c r="N1372" s="79">
        <f>VLOOKUP(A1372,Platts!B:C,2,TRUE)</f>
        <v>77.3</v>
      </c>
      <c r="O1372" s="76">
        <f t="shared" si="21"/>
        <v>0.91267787839586023</v>
      </c>
      <c r="P1372" s="9"/>
      <c r="Q1372" s="35"/>
    </row>
    <row r="1373" spans="1:17" outlineLevel="1" x14ac:dyDescent="0.2">
      <c r="A1373" s="22">
        <v>42704</v>
      </c>
      <c r="B1373" s="24">
        <v>69.55</v>
      </c>
      <c r="C1373" s="24">
        <v>68.099999999999994</v>
      </c>
      <c r="D1373" s="24">
        <v>66.8</v>
      </c>
      <c r="E1373" s="24">
        <v>66.849999999999994</v>
      </c>
      <c r="F1373" s="24">
        <v>63.3</v>
      </c>
      <c r="G1373" s="24"/>
      <c r="H1373" s="24"/>
      <c r="I1373" s="78"/>
      <c r="J1373" s="24"/>
      <c r="K1373" s="24">
        <v>61.55</v>
      </c>
      <c r="L1373" s="24"/>
      <c r="M1373" s="24"/>
      <c r="N1373" s="79">
        <f>VLOOKUP(A1373,Platts!B:C,2,TRUE)</f>
        <v>73</v>
      </c>
      <c r="O1373" s="76">
        <f t="shared" si="21"/>
        <v>0.91506849315068495</v>
      </c>
      <c r="P1373" s="9"/>
      <c r="Q1373" s="35"/>
    </row>
    <row r="1374" spans="1:17" outlineLevel="1" x14ac:dyDescent="0.2">
      <c r="A1374" s="22">
        <v>42705</v>
      </c>
      <c r="B1374" s="24">
        <v>73.8</v>
      </c>
      <c r="C1374" s="24">
        <v>72.45</v>
      </c>
      <c r="D1374" s="24">
        <v>71.05</v>
      </c>
      <c r="E1374" s="24">
        <v>72.45</v>
      </c>
      <c r="F1374" s="24">
        <v>68.8</v>
      </c>
      <c r="G1374" s="24"/>
      <c r="H1374" s="24"/>
      <c r="I1374" s="78"/>
      <c r="J1374" s="24"/>
      <c r="K1374" s="24">
        <v>67.25</v>
      </c>
      <c r="L1374" s="24"/>
      <c r="M1374" s="24"/>
      <c r="N1374" s="79">
        <f>VLOOKUP(A1374,Platts!B:C,2,TRUE)</f>
        <v>79.099999999999994</v>
      </c>
      <c r="O1374" s="76">
        <f t="shared" si="21"/>
        <v>0.89823008849557529</v>
      </c>
      <c r="P1374" s="9"/>
      <c r="Q1374" s="35"/>
    </row>
    <row r="1375" spans="1:17" outlineLevel="1" x14ac:dyDescent="0.2">
      <c r="A1375" s="22">
        <v>42706</v>
      </c>
      <c r="B1375" s="24">
        <v>73.3</v>
      </c>
      <c r="C1375" s="24">
        <v>72</v>
      </c>
      <c r="D1375" s="24">
        <v>70.7</v>
      </c>
      <c r="E1375" s="24">
        <v>72.099999999999994</v>
      </c>
      <c r="F1375" s="24">
        <v>68.45</v>
      </c>
      <c r="G1375" s="24"/>
      <c r="H1375" s="24"/>
      <c r="I1375" s="78"/>
      <c r="J1375" s="24"/>
      <c r="K1375" s="24">
        <v>66.8</v>
      </c>
      <c r="L1375" s="24"/>
      <c r="M1375" s="24"/>
      <c r="N1375" s="79">
        <f>VLOOKUP(A1375,Platts!B:C,2,TRUE)</f>
        <v>77.3</v>
      </c>
      <c r="O1375" s="76">
        <f t="shared" si="21"/>
        <v>0.91461836998706347</v>
      </c>
      <c r="P1375" s="9"/>
      <c r="Q1375" s="35"/>
    </row>
    <row r="1376" spans="1:17" outlineLevel="1" x14ac:dyDescent="0.2">
      <c r="A1376" s="22">
        <v>42709</v>
      </c>
      <c r="B1376" s="24">
        <v>74.45</v>
      </c>
      <c r="C1376" s="24">
        <v>73.55</v>
      </c>
      <c r="D1376" s="24">
        <v>71.95</v>
      </c>
      <c r="E1376" s="24">
        <v>73.05</v>
      </c>
      <c r="F1376" s="24">
        <v>69.5</v>
      </c>
      <c r="G1376" s="24"/>
      <c r="H1376" s="24"/>
      <c r="I1376" s="78"/>
      <c r="J1376" s="24"/>
      <c r="K1376" s="24">
        <v>67.8</v>
      </c>
      <c r="L1376" s="24"/>
      <c r="M1376" s="24"/>
      <c r="N1376" s="79">
        <f>VLOOKUP(A1376,Platts!B:C,2,TRUE)</f>
        <v>79</v>
      </c>
      <c r="O1376" s="76">
        <f t="shared" si="21"/>
        <v>0.91075949367088616</v>
      </c>
      <c r="P1376" s="9"/>
      <c r="Q1376" s="35"/>
    </row>
    <row r="1377" spans="1:17" outlineLevel="1" x14ac:dyDescent="0.2">
      <c r="A1377" s="22">
        <v>42710</v>
      </c>
      <c r="B1377" s="24">
        <v>75.3</v>
      </c>
      <c r="C1377" s="24">
        <v>74</v>
      </c>
      <c r="D1377" s="24">
        <v>72.7</v>
      </c>
      <c r="E1377" s="24">
        <v>73.95</v>
      </c>
      <c r="F1377" s="24">
        <v>70.45</v>
      </c>
      <c r="G1377" s="24"/>
      <c r="H1377" s="24"/>
      <c r="I1377" s="78"/>
      <c r="J1377" s="24"/>
      <c r="K1377" s="24">
        <v>68.8</v>
      </c>
      <c r="L1377" s="24"/>
      <c r="M1377" s="24"/>
      <c r="N1377" s="79">
        <f>VLOOKUP(A1377,Platts!B:C,2,TRUE)</f>
        <v>78.900000000000006</v>
      </c>
      <c r="O1377" s="76">
        <f t="shared" si="21"/>
        <v>0.9214195183776932</v>
      </c>
      <c r="P1377" s="9"/>
      <c r="Q1377" s="35"/>
    </row>
    <row r="1378" spans="1:17" outlineLevel="1" x14ac:dyDescent="0.2">
      <c r="A1378" s="22">
        <v>42711</v>
      </c>
      <c r="B1378" s="24">
        <v>78.05</v>
      </c>
      <c r="C1378" s="24">
        <v>76.8</v>
      </c>
      <c r="D1378" s="24">
        <v>75.5</v>
      </c>
      <c r="E1378" s="24">
        <v>76.75</v>
      </c>
      <c r="F1378" s="24">
        <v>73.45</v>
      </c>
      <c r="G1378" s="24"/>
      <c r="H1378" s="24"/>
      <c r="I1378" s="78"/>
      <c r="J1378" s="24"/>
      <c r="K1378" s="24">
        <v>71.849999999999994</v>
      </c>
      <c r="L1378" s="24"/>
      <c r="M1378" s="24"/>
      <c r="N1378" s="79">
        <f>VLOOKUP(A1378,Platts!B:C,2,TRUE)</f>
        <v>82.3</v>
      </c>
      <c r="O1378" s="76">
        <f t="shared" si="21"/>
        <v>0.91737545565006073</v>
      </c>
      <c r="P1378" s="9"/>
      <c r="Q1378" s="35"/>
    </row>
    <row r="1379" spans="1:17" outlineLevel="1" x14ac:dyDescent="0.2">
      <c r="A1379" s="22">
        <v>42712</v>
      </c>
      <c r="B1379" s="24">
        <v>77.75</v>
      </c>
      <c r="C1379" s="24">
        <v>76.400000000000006</v>
      </c>
      <c r="D1379" s="24">
        <v>75</v>
      </c>
      <c r="E1379" s="24">
        <v>76.3</v>
      </c>
      <c r="F1379" s="24">
        <v>72.900000000000006</v>
      </c>
      <c r="G1379" s="24"/>
      <c r="H1379" s="24"/>
      <c r="I1379" s="78"/>
      <c r="J1379" s="24"/>
      <c r="K1379" s="24">
        <v>71.400000000000006</v>
      </c>
      <c r="L1379" s="24"/>
      <c r="M1379" s="24"/>
      <c r="N1379" s="79">
        <f>VLOOKUP(A1379,Platts!B:C,2,TRUE)</f>
        <v>81.150000000000006</v>
      </c>
      <c r="O1379" s="76">
        <f t="shared" si="21"/>
        <v>0.92421441774491675</v>
      </c>
      <c r="P1379" s="9"/>
      <c r="Q1379" s="35"/>
    </row>
    <row r="1380" spans="1:17" outlineLevel="1" x14ac:dyDescent="0.2">
      <c r="A1380" s="22">
        <v>42713</v>
      </c>
      <c r="B1380" s="24">
        <v>77.2</v>
      </c>
      <c r="C1380" s="24">
        <v>75.7</v>
      </c>
      <c r="D1380" s="24">
        <v>74.349999999999994</v>
      </c>
      <c r="E1380" s="24">
        <v>75.849999999999994</v>
      </c>
      <c r="F1380" s="24">
        <v>72.3</v>
      </c>
      <c r="G1380" s="24"/>
      <c r="H1380" s="24"/>
      <c r="I1380" s="78"/>
      <c r="J1380" s="24"/>
      <c r="K1380" s="24">
        <v>70.650000000000006</v>
      </c>
      <c r="L1380" s="24"/>
      <c r="M1380" s="24"/>
      <c r="N1380" s="79">
        <f>VLOOKUP(A1380,Platts!B:C,2,TRUE)</f>
        <v>81.150000000000006</v>
      </c>
      <c r="O1380" s="76">
        <f t="shared" si="21"/>
        <v>0.91620455945779411</v>
      </c>
      <c r="P1380" s="9"/>
      <c r="Q1380" s="35"/>
    </row>
    <row r="1381" spans="1:17" outlineLevel="1" x14ac:dyDescent="0.2">
      <c r="A1381" s="22">
        <v>42716</v>
      </c>
      <c r="B1381" s="24">
        <v>79.400000000000006</v>
      </c>
      <c r="C1381" s="24">
        <v>77.900000000000006</v>
      </c>
      <c r="D1381" s="24">
        <v>76.400000000000006</v>
      </c>
      <c r="E1381" s="24">
        <v>77.900000000000006</v>
      </c>
      <c r="F1381" s="24">
        <v>74.099999999999994</v>
      </c>
      <c r="G1381" s="24"/>
      <c r="H1381" s="24"/>
      <c r="I1381" s="78"/>
      <c r="J1381" s="24"/>
      <c r="K1381" s="24">
        <v>70.599999999999994</v>
      </c>
      <c r="L1381" s="24"/>
      <c r="M1381" s="24"/>
      <c r="N1381" s="79">
        <f>VLOOKUP(A1381,Platts!B:C,2,TRUE)</f>
        <v>83.95</v>
      </c>
      <c r="O1381" s="76">
        <f t="shared" si="21"/>
        <v>0.9100655151876117</v>
      </c>
      <c r="P1381" s="9"/>
      <c r="Q1381" s="35"/>
    </row>
    <row r="1382" spans="1:17" outlineLevel="1" x14ac:dyDescent="0.2">
      <c r="A1382" s="22">
        <v>42717</v>
      </c>
      <c r="B1382" s="24">
        <v>79.5</v>
      </c>
      <c r="C1382" s="24">
        <v>77.8</v>
      </c>
      <c r="D1382" s="24">
        <v>76.25</v>
      </c>
      <c r="E1382" s="24">
        <v>77.900000000000006</v>
      </c>
      <c r="F1382" s="24">
        <v>74.099999999999994</v>
      </c>
      <c r="G1382" s="24"/>
      <c r="H1382" s="24"/>
      <c r="I1382" s="78"/>
      <c r="J1382" s="24"/>
      <c r="K1382" s="24">
        <v>72.45</v>
      </c>
      <c r="L1382" s="24"/>
      <c r="M1382" s="24"/>
      <c r="N1382" s="79">
        <f>VLOOKUP(A1382,Platts!B:C,2,TRUE)</f>
        <v>83.4</v>
      </c>
      <c r="O1382" s="76">
        <f t="shared" si="21"/>
        <v>0.91426858513189446</v>
      </c>
      <c r="P1382" s="9"/>
      <c r="Q1382" s="35"/>
    </row>
    <row r="1383" spans="1:17" outlineLevel="1" x14ac:dyDescent="0.2">
      <c r="A1383" s="22">
        <v>42718</v>
      </c>
      <c r="B1383" s="24">
        <v>77.349999999999994</v>
      </c>
      <c r="C1383" s="24">
        <v>75.599999999999994</v>
      </c>
      <c r="D1383" s="24">
        <v>74</v>
      </c>
      <c r="E1383" s="24">
        <v>75.650000000000006</v>
      </c>
      <c r="F1383" s="24">
        <v>71.25</v>
      </c>
      <c r="G1383" s="24"/>
      <c r="H1383" s="24"/>
      <c r="I1383" s="78"/>
      <c r="J1383" s="24"/>
      <c r="K1383" s="24">
        <v>69.900000000000006</v>
      </c>
      <c r="L1383" s="24"/>
      <c r="M1383" s="24"/>
      <c r="N1383" s="79">
        <f>VLOOKUP(A1383,Platts!B:C,2,TRUE)</f>
        <v>81.8</v>
      </c>
      <c r="O1383" s="76">
        <f t="shared" si="21"/>
        <v>0.9046454767726162</v>
      </c>
      <c r="P1383" s="9"/>
      <c r="Q1383" s="35"/>
    </row>
    <row r="1384" spans="1:17" outlineLevel="1" x14ac:dyDescent="0.2">
      <c r="A1384" s="22">
        <v>42719</v>
      </c>
      <c r="B1384" s="24">
        <v>78.349999999999994</v>
      </c>
      <c r="C1384" s="24">
        <v>76.349999999999994</v>
      </c>
      <c r="D1384" s="24">
        <v>74.55</v>
      </c>
      <c r="E1384" s="24">
        <v>76.400000000000006</v>
      </c>
      <c r="F1384" s="24">
        <v>72.3</v>
      </c>
      <c r="G1384" s="24"/>
      <c r="H1384" s="24"/>
      <c r="I1384" s="78"/>
      <c r="J1384" s="24"/>
      <c r="K1384" s="24">
        <v>70.95</v>
      </c>
      <c r="L1384" s="24"/>
      <c r="M1384" s="24"/>
      <c r="N1384" s="79">
        <f>VLOOKUP(A1384,Platts!B:C,2,TRUE)</f>
        <v>81.8</v>
      </c>
      <c r="O1384" s="76">
        <f t="shared" si="21"/>
        <v>0.9113691931540342</v>
      </c>
      <c r="P1384" s="9"/>
      <c r="Q1384" s="35"/>
    </row>
    <row r="1385" spans="1:17" outlineLevel="1" x14ac:dyDescent="0.2">
      <c r="A1385" s="22">
        <v>42720</v>
      </c>
      <c r="B1385" s="24">
        <v>77.2</v>
      </c>
      <c r="C1385" s="24">
        <v>75.3</v>
      </c>
      <c r="D1385" s="24">
        <v>73.5</v>
      </c>
      <c r="E1385" s="24">
        <v>75.3</v>
      </c>
      <c r="F1385" s="24">
        <v>71</v>
      </c>
      <c r="G1385" s="24"/>
      <c r="H1385" s="24"/>
      <c r="I1385" s="78"/>
      <c r="J1385" s="24"/>
      <c r="K1385" s="24">
        <v>69.349999999999994</v>
      </c>
      <c r="L1385" s="24"/>
      <c r="M1385" s="24"/>
      <c r="N1385" s="79">
        <f>VLOOKUP(A1385,Platts!B:C,2,TRUE)</f>
        <v>80.8</v>
      </c>
      <c r="O1385" s="76">
        <f t="shared" si="21"/>
        <v>0.90965346534653468</v>
      </c>
      <c r="P1385" s="9"/>
      <c r="Q1385" s="35"/>
    </row>
    <row r="1386" spans="1:17" outlineLevel="1" x14ac:dyDescent="0.2">
      <c r="A1386" s="22">
        <v>42723</v>
      </c>
      <c r="B1386" s="24">
        <v>74.55</v>
      </c>
      <c r="C1386" s="24">
        <v>72.400000000000006</v>
      </c>
      <c r="D1386" s="24">
        <v>70.45</v>
      </c>
      <c r="E1386" s="24">
        <v>72.45</v>
      </c>
      <c r="F1386" s="24">
        <v>67.75</v>
      </c>
      <c r="G1386" s="24"/>
      <c r="H1386" s="24"/>
      <c r="I1386" s="78"/>
      <c r="J1386" s="24"/>
      <c r="K1386" s="24">
        <v>66.45</v>
      </c>
      <c r="L1386" s="24"/>
      <c r="M1386" s="24"/>
      <c r="N1386" s="79">
        <f>VLOOKUP(A1386,Platts!B:C,2,TRUE)</f>
        <v>81.2</v>
      </c>
      <c r="O1386" s="76">
        <f t="shared" si="21"/>
        <v>0.8676108374384236</v>
      </c>
      <c r="P1386" s="9"/>
      <c r="Q1386" s="35"/>
    </row>
    <row r="1387" spans="1:17" outlineLevel="1" x14ac:dyDescent="0.2">
      <c r="A1387" s="22">
        <v>42724</v>
      </c>
      <c r="B1387" s="24">
        <v>75.599999999999994</v>
      </c>
      <c r="C1387" s="24">
        <v>73.5</v>
      </c>
      <c r="D1387" s="24">
        <v>71.5</v>
      </c>
      <c r="E1387" s="24">
        <v>73.45</v>
      </c>
      <c r="F1387" s="24">
        <v>68.5</v>
      </c>
      <c r="G1387" s="24"/>
      <c r="H1387" s="24"/>
      <c r="I1387" s="78"/>
      <c r="J1387" s="24"/>
      <c r="K1387" s="24">
        <v>66.95</v>
      </c>
      <c r="L1387" s="24"/>
      <c r="M1387" s="24"/>
      <c r="N1387" s="79">
        <f>VLOOKUP(A1387,Platts!B:C,2,TRUE)</f>
        <v>79.45</v>
      </c>
      <c r="O1387" s="76">
        <f t="shared" si="21"/>
        <v>0.89993706733794832</v>
      </c>
      <c r="P1387" s="9"/>
      <c r="Q1387" s="35"/>
    </row>
    <row r="1388" spans="1:17" ht="12" customHeight="1" outlineLevel="1" x14ac:dyDescent="0.2">
      <c r="A1388" s="22">
        <v>42725</v>
      </c>
      <c r="B1388" s="24">
        <v>76.8</v>
      </c>
      <c r="C1388" s="24">
        <v>74.650000000000006</v>
      </c>
      <c r="D1388" s="24">
        <v>72.650000000000006</v>
      </c>
      <c r="E1388" s="24">
        <v>74.7</v>
      </c>
      <c r="F1388" s="24">
        <v>69.400000000000006</v>
      </c>
      <c r="G1388" s="24"/>
      <c r="H1388" s="24"/>
      <c r="I1388" s="78"/>
      <c r="J1388" s="24"/>
      <c r="K1388" s="24">
        <v>67.8</v>
      </c>
      <c r="L1388" s="24"/>
      <c r="M1388" s="24"/>
      <c r="N1388" s="79">
        <f>VLOOKUP(A1388,Platts!B:C,2,TRUE)</f>
        <v>79.849999999999994</v>
      </c>
      <c r="O1388" s="76">
        <f t="shared" si="21"/>
        <v>0.90983093299937401</v>
      </c>
      <c r="P1388" s="9"/>
      <c r="Q1388" s="35"/>
    </row>
    <row r="1389" spans="1:17" ht="12" customHeight="1" outlineLevel="1" x14ac:dyDescent="0.2">
      <c r="A1389" s="22">
        <v>42726</v>
      </c>
      <c r="B1389" s="24">
        <v>74</v>
      </c>
      <c r="C1389" s="24">
        <v>71.650000000000006</v>
      </c>
      <c r="D1389" s="24">
        <v>69.599999999999994</v>
      </c>
      <c r="E1389" s="24">
        <v>71.650000000000006</v>
      </c>
      <c r="F1389" s="24">
        <v>66.05</v>
      </c>
      <c r="G1389" s="24"/>
      <c r="H1389" s="24"/>
      <c r="I1389" s="78"/>
      <c r="J1389" s="24"/>
      <c r="K1389" s="24">
        <v>64.400000000000006</v>
      </c>
      <c r="L1389" s="24"/>
      <c r="M1389" s="24"/>
      <c r="N1389" s="79">
        <f>VLOOKUP(A1389,Platts!B:C,2,TRUE)</f>
        <v>77.95</v>
      </c>
      <c r="O1389" s="76">
        <f t="shared" si="21"/>
        <v>0.89288005131494541</v>
      </c>
      <c r="P1389" s="9"/>
      <c r="Q1389" s="35"/>
    </row>
    <row r="1390" spans="1:17" ht="12" customHeight="1" outlineLevel="1" x14ac:dyDescent="0.2">
      <c r="A1390" s="22">
        <v>42727</v>
      </c>
      <c r="B1390" s="24">
        <v>74.150000000000006</v>
      </c>
      <c r="C1390" s="24">
        <v>71.650000000000006</v>
      </c>
      <c r="D1390" s="24">
        <v>69.599999999999994</v>
      </c>
      <c r="E1390" s="24">
        <v>71.849999999999994</v>
      </c>
      <c r="F1390" s="24">
        <v>65.95</v>
      </c>
      <c r="G1390" s="24"/>
      <c r="H1390" s="24"/>
      <c r="I1390" s="78"/>
      <c r="J1390" s="24"/>
      <c r="K1390" s="24">
        <v>64.3</v>
      </c>
      <c r="L1390" s="24"/>
      <c r="M1390" s="24"/>
      <c r="N1390" s="79">
        <f>VLOOKUP(A1390,Platts!B:C,2,TRUE)</f>
        <v>78.55</v>
      </c>
      <c r="O1390" s="76">
        <f t="shared" si="21"/>
        <v>0.88605983450031822</v>
      </c>
      <c r="P1390" s="9"/>
      <c r="Q1390" s="35"/>
    </row>
    <row r="1391" spans="1:17" ht="12" customHeight="1" outlineLevel="1" x14ac:dyDescent="0.2">
      <c r="A1391" s="22">
        <v>42730</v>
      </c>
      <c r="B1391" s="24">
        <v>74.150000000000006</v>
      </c>
      <c r="C1391" s="24">
        <v>71.650000000000006</v>
      </c>
      <c r="D1391" s="24">
        <v>69.599999999999994</v>
      </c>
      <c r="E1391" s="24">
        <v>71.849999999999994</v>
      </c>
      <c r="F1391" s="24">
        <v>65.95</v>
      </c>
      <c r="G1391" s="24"/>
      <c r="H1391" s="24"/>
      <c r="I1391" s="78"/>
      <c r="J1391" s="24"/>
      <c r="K1391" s="24">
        <v>64.3</v>
      </c>
      <c r="L1391" s="24"/>
      <c r="M1391" s="24"/>
      <c r="N1391" s="79">
        <f>VLOOKUP(A1391,Platts!B:C,2,TRUE)</f>
        <v>78.55</v>
      </c>
      <c r="O1391" s="76">
        <f t="shared" si="21"/>
        <v>0.88605983450031822</v>
      </c>
      <c r="P1391" s="9"/>
      <c r="Q1391" s="35"/>
    </row>
    <row r="1392" spans="1:17" ht="12" customHeight="1" outlineLevel="1" x14ac:dyDescent="0.2">
      <c r="A1392" s="22">
        <v>42731</v>
      </c>
      <c r="B1392" s="24">
        <v>75.75</v>
      </c>
      <c r="C1392" s="24">
        <v>73.55</v>
      </c>
      <c r="D1392" s="24">
        <v>71.400000000000006</v>
      </c>
      <c r="E1392" s="24">
        <v>73.55</v>
      </c>
      <c r="F1392" s="24">
        <v>67.8</v>
      </c>
      <c r="G1392" s="24"/>
      <c r="H1392" s="24"/>
      <c r="I1392" s="78"/>
      <c r="J1392" s="24"/>
      <c r="K1392" s="24">
        <v>66.25</v>
      </c>
      <c r="L1392" s="24"/>
      <c r="M1392" s="24"/>
      <c r="N1392" s="79">
        <f>VLOOKUP(A1392,Platts!B:C,2,TRUE)</f>
        <v>79.3</v>
      </c>
      <c r="O1392" s="76">
        <f t="shared" si="21"/>
        <v>0.90037831021437587</v>
      </c>
      <c r="P1392" s="9"/>
      <c r="Q1392" s="35"/>
    </row>
    <row r="1393" spans="1:17" ht="12" customHeight="1" outlineLevel="1" x14ac:dyDescent="0.2">
      <c r="A1393" s="22">
        <v>42732</v>
      </c>
      <c r="B1393" s="24">
        <v>77</v>
      </c>
      <c r="C1393" s="24">
        <v>74.7</v>
      </c>
      <c r="D1393" s="24">
        <v>72.45</v>
      </c>
      <c r="E1393" s="24">
        <v>74.75</v>
      </c>
      <c r="F1393" s="24">
        <v>68.55</v>
      </c>
      <c r="G1393" s="24"/>
      <c r="H1393" s="24"/>
      <c r="I1393" s="78"/>
      <c r="J1393" s="24"/>
      <c r="K1393" s="24">
        <v>67.099999999999994</v>
      </c>
      <c r="L1393" s="24"/>
      <c r="M1393" s="24"/>
      <c r="N1393" s="79">
        <f>VLOOKUP(A1393,Platts!B:C,2,TRUE)</f>
        <v>81.25</v>
      </c>
      <c r="O1393" s="76">
        <f t="shared" si="21"/>
        <v>0.89169230769230767</v>
      </c>
      <c r="P1393" s="9"/>
      <c r="Q1393" s="35"/>
    </row>
    <row r="1394" spans="1:17" ht="12" customHeight="1" outlineLevel="1" x14ac:dyDescent="0.2">
      <c r="A1394" s="22">
        <v>42733</v>
      </c>
      <c r="B1394" s="24">
        <v>77.95</v>
      </c>
      <c r="C1394" s="24">
        <v>74.599999999999994</v>
      </c>
      <c r="D1394" s="24">
        <v>72.3</v>
      </c>
      <c r="E1394" s="24">
        <v>74.8</v>
      </c>
      <c r="F1394" s="24">
        <v>68.45</v>
      </c>
      <c r="G1394" s="24"/>
      <c r="H1394" s="24"/>
      <c r="I1394" s="78"/>
      <c r="J1394" s="24"/>
      <c r="K1394" s="24">
        <v>67.150000000000006</v>
      </c>
      <c r="L1394" s="24"/>
      <c r="M1394" s="24"/>
      <c r="N1394" s="79">
        <f>VLOOKUP(A1394,Platts!B:C,2,TRUE)</f>
        <v>80.75</v>
      </c>
      <c r="O1394" s="76">
        <f t="shared" si="21"/>
        <v>0.89535603715170275</v>
      </c>
      <c r="P1394" s="9"/>
      <c r="Q1394" s="35"/>
    </row>
    <row r="1395" spans="1:17" ht="12" customHeight="1" outlineLevel="1" x14ac:dyDescent="0.2">
      <c r="A1395" s="22">
        <v>42734</v>
      </c>
      <c r="B1395" s="24">
        <v>76.25</v>
      </c>
      <c r="C1395" s="24">
        <v>73.099999999999994</v>
      </c>
      <c r="D1395" s="24">
        <v>70.849999999999994</v>
      </c>
      <c r="E1395" s="24">
        <v>73.3</v>
      </c>
      <c r="F1395" s="24">
        <v>66.95</v>
      </c>
      <c r="G1395" s="24"/>
      <c r="H1395" s="24"/>
      <c r="I1395" s="78"/>
      <c r="J1395" s="24"/>
      <c r="K1395" s="24">
        <v>65.5</v>
      </c>
      <c r="L1395" s="24"/>
      <c r="M1395" s="24"/>
      <c r="N1395" s="79">
        <f>VLOOKUP(A1395,Platts!B:C,2,TRUE)</f>
        <v>79.650000000000006</v>
      </c>
      <c r="O1395" s="76">
        <f t="shared" si="21"/>
        <v>0.88951663527934699</v>
      </c>
      <c r="P1395" s="9"/>
      <c r="Q1395" s="35"/>
    </row>
    <row r="1396" spans="1:17" ht="12" customHeight="1" outlineLevel="1" x14ac:dyDescent="0.2">
      <c r="A1396" s="22">
        <v>42737</v>
      </c>
      <c r="B1396" s="24">
        <v>76.25</v>
      </c>
      <c r="C1396" s="24">
        <v>73.099999999999994</v>
      </c>
      <c r="D1396" s="24">
        <v>70.849999999999994</v>
      </c>
      <c r="E1396" s="24">
        <v>73.3</v>
      </c>
      <c r="F1396" s="24">
        <v>66.95</v>
      </c>
      <c r="G1396" s="24"/>
      <c r="H1396" s="24"/>
      <c r="I1396" s="78"/>
      <c r="J1396" s="24"/>
      <c r="K1396" s="24"/>
      <c r="L1396" s="24">
        <v>65.5</v>
      </c>
      <c r="M1396" s="24"/>
      <c r="N1396" s="79">
        <f>VLOOKUP(A1396,Platts!B:C,2,TRUE)</f>
        <v>79.650000000000006</v>
      </c>
      <c r="O1396" s="76">
        <f t="shared" si="21"/>
        <v>0.88951663527934699</v>
      </c>
      <c r="P1396" s="9"/>
      <c r="Q1396" s="35"/>
    </row>
    <row r="1397" spans="1:17" ht="12" customHeight="1" outlineLevel="1" x14ac:dyDescent="0.2">
      <c r="A1397" s="22">
        <v>42738</v>
      </c>
      <c r="B1397" s="24">
        <v>71.599999999999994</v>
      </c>
      <c r="C1397" s="24">
        <v>69.400000000000006</v>
      </c>
      <c r="D1397" s="24">
        <v>67.2</v>
      </c>
      <c r="E1397" s="24">
        <v>65.45</v>
      </c>
      <c r="F1397" s="24">
        <v>60.75</v>
      </c>
      <c r="G1397" s="24"/>
      <c r="H1397" s="24"/>
      <c r="I1397" s="78"/>
      <c r="J1397" s="24"/>
      <c r="K1397" s="24"/>
      <c r="L1397" s="24">
        <v>52</v>
      </c>
      <c r="M1397" s="24"/>
      <c r="N1397" s="79">
        <f>VLOOKUP(A1397,Platts!B:C,2,TRUE)</f>
        <v>78.349999999999994</v>
      </c>
      <c r="O1397" s="76">
        <f t="shared" si="21"/>
        <v>0.85768985322271862</v>
      </c>
      <c r="P1397" s="9"/>
      <c r="Q1397" s="35"/>
    </row>
    <row r="1398" spans="1:17" ht="12" customHeight="1" outlineLevel="1" x14ac:dyDescent="0.2">
      <c r="A1398" s="22">
        <v>42739</v>
      </c>
      <c r="B1398" s="24">
        <v>71.7</v>
      </c>
      <c r="C1398" s="24">
        <v>69.45</v>
      </c>
      <c r="D1398" s="24">
        <v>67.400000000000006</v>
      </c>
      <c r="E1398" s="24">
        <v>65.45</v>
      </c>
      <c r="F1398" s="24">
        <v>60.8</v>
      </c>
      <c r="G1398" s="24"/>
      <c r="H1398" s="24"/>
      <c r="I1398" s="78"/>
      <c r="J1398" s="24"/>
      <c r="K1398" s="24"/>
      <c r="L1398" s="24">
        <v>51.75</v>
      </c>
      <c r="M1398" s="24"/>
      <c r="N1398" s="79">
        <f>VLOOKUP(A1398,Platts!B:C,2,TRUE)</f>
        <v>77.8</v>
      </c>
      <c r="O1398" s="76">
        <f t="shared" si="21"/>
        <v>0.86632390745501298</v>
      </c>
      <c r="P1398" s="9"/>
      <c r="Q1398" s="35"/>
    </row>
    <row r="1399" spans="1:17" ht="12" customHeight="1" outlineLevel="1" x14ac:dyDescent="0.2">
      <c r="A1399" s="22">
        <v>42740</v>
      </c>
      <c r="B1399" s="24">
        <v>73.3</v>
      </c>
      <c r="C1399" s="24">
        <v>71.099999999999994</v>
      </c>
      <c r="D1399" s="24">
        <v>69.099999999999994</v>
      </c>
      <c r="E1399" s="24">
        <v>67.099999999999994</v>
      </c>
      <c r="F1399" s="24">
        <v>62.55</v>
      </c>
      <c r="G1399" s="24"/>
      <c r="H1399" s="24"/>
      <c r="I1399" s="78"/>
      <c r="J1399" s="24"/>
      <c r="K1399" s="24"/>
      <c r="L1399" s="24">
        <v>52.85</v>
      </c>
      <c r="M1399" s="24"/>
      <c r="N1399" s="79">
        <f>VLOOKUP(A1399,Platts!B:C,2,TRUE)</f>
        <v>77.95</v>
      </c>
      <c r="O1399" s="76">
        <f t="shared" si="21"/>
        <v>0.88646568313021157</v>
      </c>
      <c r="P1399" s="9"/>
      <c r="Q1399" s="35"/>
    </row>
    <row r="1400" spans="1:17" ht="12" customHeight="1" outlineLevel="1" x14ac:dyDescent="0.2">
      <c r="A1400" s="22">
        <v>42741</v>
      </c>
      <c r="B1400" s="24">
        <v>72.3</v>
      </c>
      <c r="C1400" s="24">
        <v>70.099999999999994</v>
      </c>
      <c r="D1400" s="24">
        <v>67.95</v>
      </c>
      <c r="E1400" s="24">
        <v>66</v>
      </c>
      <c r="F1400" s="24">
        <v>61.45</v>
      </c>
      <c r="G1400" s="24"/>
      <c r="H1400" s="24"/>
      <c r="I1400" s="78"/>
      <c r="J1400" s="24"/>
      <c r="K1400" s="24"/>
      <c r="L1400" s="24">
        <v>51.95</v>
      </c>
      <c r="M1400" s="24"/>
      <c r="N1400" s="79">
        <f>VLOOKUP(A1400,Platts!B:C,2,TRUE)</f>
        <v>77.55</v>
      </c>
      <c r="O1400" s="76">
        <f t="shared" si="21"/>
        <v>0.87620889748549335</v>
      </c>
      <c r="P1400" s="9"/>
      <c r="Q1400" s="35"/>
    </row>
    <row r="1401" spans="1:17" ht="12" customHeight="1" outlineLevel="1" x14ac:dyDescent="0.2">
      <c r="A1401" s="22">
        <v>42744</v>
      </c>
      <c r="B1401" s="24">
        <v>74.25</v>
      </c>
      <c r="C1401" s="24">
        <v>72.2</v>
      </c>
      <c r="D1401" s="24">
        <v>69.849999999999994</v>
      </c>
      <c r="E1401" s="24">
        <v>68.05</v>
      </c>
      <c r="F1401" s="24">
        <v>63.4</v>
      </c>
      <c r="G1401" s="24"/>
      <c r="H1401" s="24"/>
      <c r="I1401" s="78"/>
      <c r="J1401" s="24"/>
      <c r="K1401" s="24"/>
      <c r="L1401" s="24">
        <v>53.7</v>
      </c>
      <c r="M1401" s="24"/>
      <c r="N1401" s="79">
        <f>VLOOKUP(A1401,Platts!B:C,2,TRUE)</f>
        <v>78.05</v>
      </c>
      <c r="O1401" s="76">
        <f t="shared" si="21"/>
        <v>0.89493914157591281</v>
      </c>
      <c r="P1401" s="9"/>
      <c r="Q1401" s="35"/>
    </row>
    <row r="1402" spans="1:17" ht="12" customHeight="1" outlineLevel="1" x14ac:dyDescent="0.2">
      <c r="A1402" s="22">
        <v>42745</v>
      </c>
      <c r="B1402" s="24">
        <v>77.099999999999994</v>
      </c>
      <c r="C1402" s="24">
        <v>74.900000000000006</v>
      </c>
      <c r="D1402" s="24">
        <v>72.900000000000006</v>
      </c>
      <c r="E1402" s="24">
        <v>71.150000000000006</v>
      </c>
      <c r="F1402" s="24">
        <v>66.55</v>
      </c>
      <c r="G1402" s="24"/>
      <c r="H1402" s="24"/>
      <c r="I1402" s="78"/>
      <c r="J1402" s="24"/>
      <c r="K1402" s="24"/>
      <c r="L1402" s="24">
        <v>56.8</v>
      </c>
      <c r="M1402" s="24"/>
      <c r="N1402" s="79">
        <f>VLOOKUP(A1402,Platts!B:C,2,TRUE)</f>
        <v>79.150000000000006</v>
      </c>
      <c r="O1402" s="76">
        <f t="shared" si="21"/>
        <v>0.92103600758054327</v>
      </c>
      <c r="P1402" s="9"/>
      <c r="Q1402" s="35"/>
    </row>
    <row r="1403" spans="1:17" ht="12" customHeight="1" outlineLevel="1" x14ac:dyDescent="0.2">
      <c r="A1403" s="22">
        <v>42746</v>
      </c>
      <c r="B1403" s="24">
        <v>77.5</v>
      </c>
      <c r="C1403" s="24">
        <v>75.5</v>
      </c>
      <c r="D1403" s="24">
        <v>73.7</v>
      </c>
      <c r="E1403" s="24">
        <v>71.95</v>
      </c>
      <c r="F1403" s="24">
        <v>67.349999999999994</v>
      </c>
      <c r="G1403" s="24"/>
      <c r="H1403" s="24"/>
      <c r="I1403" s="78"/>
      <c r="J1403" s="24"/>
      <c r="K1403" s="24"/>
      <c r="L1403" s="24">
        <v>57.45</v>
      </c>
      <c r="M1403" s="24"/>
      <c r="N1403" s="79">
        <f>VLOOKUP(A1403,Platts!B:C,2,TRUE)</f>
        <v>80.75</v>
      </c>
      <c r="O1403" s="76">
        <f t="shared" si="21"/>
        <v>0.91269349845201242</v>
      </c>
      <c r="P1403" s="9"/>
      <c r="Q1403" s="35"/>
    </row>
    <row r="1404" spans="1:17" ht="12" customHeight="1" outlineLevel="1" x14ac:dyDescent="0.2">
      <c r="A1404" s="22">
        <v>42747</v>
      </c>
      <c r="B1404" s="24">
        <v>78.75</v>
      </c>
      <c r="C1404" s="24">
        <v>77</v>
      </c>
      <c r="D1404" s="24">
        <v>75.349999999999994</v>
      </c>
      <c r="E1404" s="24">
        <v>73.7</v>
      </c>
      <c r="F1404" s="24">
        <v>69.3</v>
      </c>
      <c r="G1404" s="24"/>
      <c r="H1404" s="24"/>
      <c r="I1404" s="78"/>
      <c r="J1404" s="24"/>
      <c r="K1404" s="24"/>
      <c r="L1404" s="24">
        <v>59</v>
      </c>
      <c r="M1404" s="24"/>
      <c r="N1404" s="79">
        <f>VLOOKUP(A1404,Platts!B:C,2,TRUE)</f>
        <v>81.150000000000006</v>
      </c>
      <c r="O1404" s="76">
        <f t="shared" si="21"/>
        <v>0.92852741836105968</v>
      </c>
      <c r="P1404" s="9"/>
      <c r="Q1404" s="35"/>
    </row>
    <row r="1405" spans="1:17" ht="12" customHeight="1" outlineLevel="1" x14ac:dyDescent="0.2">
      <c r="A1405" s="22">
        <v>42748</v>
      </c>
      <c r="B1405" s="24">
        <v>77.55</v>
      </c>
      <c r="C1405" s="24">
        <v>75.95</v>
      </c>
      <c r="D1405" s="24">
        <v>74.349999999999994</v>
      </c>
      <c r="E1405" s="24">
        <v>72.599999999999994</v>
      </c>
      <c r="F1405" s="24">
        <v>68.2</v>
      </c>
      <c r="G1405" s="24"/>
      <c r="H1405" s="24"/>
      <c r="I1405" s="78"/>
      <c r="J1405" s="24"/>
      <c r="K1405" s="24"/>
      <c r="L1405" s="24">
        <v>58</v>
      </c>
      <c r="M1405" s="24"/>
      <c r="N1405" s="79">
        <f>VLOOKUP(A1405,Platts!B:C,2,TRUE)</f>
        <v>80.45</v>
      </c>
      <c r="O1405" s="76">
        <f t="shared" si="21"/>
        <v>0.92417650714729638</v>
      </c>
      <c r="P1405" s="9"/>
      <c r="Q1405" s="35"/>
    </row>
    <row r="1406" spans="1:17" ht="12" customHeight="1" outlineLevel="1" x14ac:dyDescent="0.2">
      <c r="A1406" s="22">
        <v>42751</v>
      </c>
      <c r="B1406" s="24">
        <v>82.05</v>
      </c>
      <c r="C1406" s="24">
        <v>80.349999999999994</v>
      </c>
      <c r="D1406" s="24">
        <v>78.849999999999994</v>
      </c>
      <c r="E1406" s="24">
        <v>77.349999999999994</v>
      </c>
      <c r="F1406" s="24">
        <v>72.8</v>
      </c>
      <c r="G1406" s="24"/>
      <c r="H1406" s="24"/>
      <c r="I1406" s="78"/>
      <c r="J1406" s="24"/>
      <c r="K1406" s="24"/>
      <c r="L1406" s="24">
        <v>62</v>
      </c>
      <c r="M1406" s="24"/>
      <c r="N1406" s="79">
        <f>VLOOKUP(A1406,Platts!B:C,2,TRUE)</f>
        <v>84</v>
      </c>
      <c r="O1406" s="76">
        <f t="shared" si="21"/>
        <v>0.93869047619047608</v>
      </c>
      <c r="P1406" s="9"/>
      <c r="Q1406" s="35"/>
    </row>
    <row r="1407" spans="1:17" ht="12" customHeight="1" outlineLevel="1" x14ac:dyDescent="0.2">
      <c r="A1407" s="22">
        <v>42752</v>
      </c>
      <c r="B1407" s="24">
        <v>80</v>
      </c>
      <c r="C1407" s="24">
        <v>78.150000000000006</v>
      </c>
      <c r="D1407" s="24">
        <v>76.650000000000006</v>
      </c>
      <c r="E1407" s="24">
        <v>75</v>
      </c>
      <c r="F1407" s="24">
        <v>70.5</v>
      </c>
      <c r="G1407" s="24"/>
      <c r="H1407" s="24"/>
      <c r="I1407" s="78"/>
      <c r="J1407" s="24"/>
      <c r="K1407" s="24"/>
      <c r="L1407" s="24">
        <v>59.45</v>
      </c>
      <c r="M1407" s="24"/>
      <c r="N1407" s="79">
        <f>VLOOKUP(A1407,Platts!B:C,2,TRUE)</f>
        <v>82.05</v>
      </c>
      <c r="O1407" s="76">
        <f t="shared" si="21"/>
        <v>0.9341864716636199</v>
      </c>
      <c r="P1407" s="9"/>
      <c r="Q1407" s="35"/>
    </row>
    <row r="1408" spans="1:17" ht="12" customHeight="1" outlineLevel="1" x14ac:dyDescent="0.2">
      <c r="A1408" s="22">
        <v>42753</v>
      </c>
      <c r="B1408" s="24">
        <v>80.150000000000006</v>
      </c>
      <c r="C1408" s="24">
        <v>78.3</v>
      </c>
      <c r="D1408" s="24">
        <v>76.849999999999994</v>
      </c>
      <c r="E1408" s="24">
        <v>75.349999999999994</v>
      </c>
      <c r="F1408" s="24">
        <v>70.8</v>
      </c>
      <c r="G1408" s="24"/>
      <c r="H1408" s="24"/>
      <c r="I1408" s="78"/>
      <c r="J1408" s="24"/>
      <c r="K1408" s="24"/>
      <c r="L1408" s="24">
        <v>59.4</v>
      </c>
      <c r="M1408" s="24"/>
      <c r="N1408" s="79">
        <f>VLOOKUP(A1408,Platts!B:C,2,TRUE)</f>
        <v>81.900000000000006</v>
      </c>
      <c r="O1408" s="76">
        <f t="shared" si="21"/>
        <v>0.93833943833943823</v>
      </c>
      <c r="P1408" s="9"/>
      <c r="Q1408" s="35"/>
    </row>
    <row r="1409" spans="1:17" ht="12" customHeight="1" outlineLevel="1" x14ac:dyDescent="0.2">
      <c r="A1409" s="22">
        <v>42754</v>
      </c>
      <c r="B1409" s="24">
        <v>79.25</v>
      </c>
      <c r="C1409" s="24">
        <v>77.55</v>
      </c>
      <c r="D1409" s="24">
        <v>76.099999999999994</v>
      </c>
      <c r="E1409" s="24">
        <v>74.5</v>
      </c>
      <c r="F1409" s="24">
        <v>69.95</v>
      </c>
      <c r="G1409" s="24"/>
      <c r="H1409" s="24"/>
      <c r="I1409" s="78"/>
      <c r="J1409" s="24"/>
      <c r="K1409" s="24"/>
      <c r="L1409" s="24">
        <v>58.6</v>
      </c>
      <c r="M1409" s="24"/>
      <c r="N1409" s="79">
        <f>VLOOKUP(A1409,Platts!B:C,2,TRUE)</f>
        <v>80.650000000000006</v>
      </c>
      <c r="O1409" s="76">
        <f t="shared" si="21"/>
        <v>0.94358338499690009</v>
      </c>
      <c r="P1409" s="9"/>
      <c r="Q1409" s="35"/>
    </row>
    <row r="1410" spans="1:17" ht="12" customHeight="1" outlineLevel="1" x14ac:dyDescent="0.2">
      <c r="A1410" s="22">
        <v>42755</v>
      </c>
      <c r="B1410" s="24">
        <v>78.400000000000006</v>
      </c>
      <c r="C1410" s="24">
        <v>76.75</v>
      </c>
      <c r="D1410" s="24">
        <v>75.25</v>
      </c>
      <c r="E1410" s="24">
        <v>73.599999999999994</v>
      </c>
      <c r="F1410" s="24">
        <v>68.95</v>
      </c>
      <c r="G1410" s="24"/>
      <c r="H1410" s="24"/>
      <c r="I1410" s="78"/>
      <c r="J1410" s="24"/>
      <c r="K1410" s="24"/>
      <c r="L1410" s="24">
        <v>57.7</v>
      </c>
      <c r="M1410" s="24"/>
      <c r="N1410" s="79">
        <f>VLOOKUP(A1410,Platts!B:C,2,TRUE)</f>
        <v>80.099999999999994</v>
      </c>
      <c r="O1410" s="76">
        <f t="shared" ref="O1410:O1473" si="22">+D1410/N1410</f>
        <v>0.93945068664169795</v>
      </c>
      <c r="P1410" s="9"/>
      <c r="Q1410" s="35"/>
    </row>
    <row r="1411" spans="1:17" ht="12" customHeight="1" outlineLevel="1" x14ac:dyDescent="0.2">
      <c r="A1411" s="22">
        <v>42758</v>
      </c>
      <c r="B1411" s="24">
        <v>78.8</v>
      </c>
      <c r="C1411" s="24">
        <v>77.150000000000006</v>
      </c>
      <c r="D1411" s="24">
        <v>75.45</v>
      </c>
      <c r="E1411" s="24">
        <v>73.849999999999994</v>
      </c>
      <c r="F1411" s="24">
        <v>69.3</v>
      </c>
      <c r="G1411" s="24"/>
      <c r="H1411" s="24"/>
      <c r="I1411" s="78"/>
      <c r="J1411" s="24"/>
      <c r="K1411" s="24"/>
      <c r="L1411" s="24">
        <v>58</v>
      </c>
      <c r="M1411" s="24"/>
      <c r="N1411" s="79">
        <f>VLOOKUP(A1411,Platts!B:C,2,TRUE)</f>
        <v>81.400000000000006</v>
      </c>
      <c r="O1411" s="76">
        <f t="shared" si="22"/>
        <v>0.92690417690417692</v>
      </c>
      <c r="P1411" s="9"/>
      <c r="Q1411" s="35"/>
    </row>
    <row r="1412" spans="1:17" ht="12" customHeight="1" outlineLevel="1" x14ac:dyDescent="0.2">
      <c r="A1412" s="22">
        <v>42759</v>
      </c>
      <c r="B1412" s="24">
        <v>80.95</v>
      </c>
      <c r="C1412" s="24">
        <v>79.75</v>
      </c>
      <c r="D1412" s="24">
        <v>78.099999999999994</v>
      </c>
      <c r="E1412" s="24">
        <v>76.55</v>
      </c>
      <c r="F1412" s="24">
        <v>71.650000000000006</v>
      </c>
      <c r="G1412" s="24"/>
      <c r="H1412" s="24"/>
      <c r="I1412" s="78"/>
      <c r="J1412" s="24"/>
      <c r="K1412" s="24"/>
      <c r="L1412" s="24">
        <v>60.2</v>
      </c>
      <c r="M1412" s="24"/>
      <c r="N1412" s="79">
        <f>VLOOKUP(A1412,Platts!B:C,2,TRUE)</f>
        <v>83.25</v>
      </c>
      <c r="O1412" s="76">
        <f t="shared" si="22"/>
        <v>0.93813813813813807</v>
      </c>
      <c r="P1412" s="9"/>
      <c r="Q1412" s="35"/>
    </row>
    <row r="1413" spans="1:17" ht="12" customHeight="1" outlineLevel="1" x14ac:dyDescent="0.2">
      <c r="A1413" s="22">
        <v>42760</v>
      </c>
      <c r="B1413" s="24">
        <v>81.599999999999994</v>
      </c>
      <c r="C1413" s="24">
        <v>80.3</v>
      </c>
      <c r="D1413" s="24">
        <v>78.7</v>
      </c>
      <c r="E1413" s="24">
        <v>77.05</v>
      </c>
      <c r="F1413" s="24">
        <v>72.2</v>
      </c>
      <c r="G1413" s="24"/>
      <c r="H1413" s="24"/>
      <c r="I1413" s="78"/>
      <c r="J1413" s="24"/>
      <c r="K1413" s="24"/>
      <c r="L1413" s="24">
        <v>60.65</v>
      </c>
      <c r="M1413" s="24"/>
      <c r="N1413" s="79">
        <f>VLOOKUP(A1413,Platts!B:C,2,TRUE)</f>
        <v>82.85</v>
      </c>
      <c r="O1413" s="76">
        <f t="shared" si="22"/>
        <v>0.94990947495473754</v>
      </c>
      <c r="P1413" s="9"/>
      <c r="Q1413" s="35"/>
    </row>
    <row r="1414" spans="1:17" ht="12" customHeight="1" outlineLevel="1" x14ac:dyDescent="0.2">
      <c r="A1414" s="22">
        <v>42761</v>
      </c>
      <c r="B1414" s="24">
        <v>82.95</v>
      </c>
      <c r="C1414" s="24">
        <v>81.599999999999994</v>
      </c>
      <c r="D1414" s="24">
        <v>79.95</v>
      </c>
      <c r="E1414" s="24">
        <v>78.3</v>
      </c>
      <c r="F1414" s="24">
        <v>73.5</v>
      </c>
      <c r="G1414" s="24"/>
      <c r="H1414" s="24"/>
      <c r="I1414" s="78"/>
      <c r="J1414" s="24"/>
      <c r="K1414" s="24"/>
      <c r="L1414" s="24">
        <v>61.55</v>
      </c>
      <c r="M1414" s="24"/>
      <c r="N1414" s="79">
        <f>VLOOKUP(A1414,Platts!B:C,2,TRUE)</f>
        <v>83.45</v>
      </c>
      <c r="O1414" s="76">
        <f t="shared" si="22"/>
        <v>0.95805871779508689</v>
      </c>
      <c r="P1414" s="9"/>
      <c r="Q1414" s="35"/>
    </row>
    <row r="1415" spans="1:17" ht="12" customHeight="1" outlineLevel="1" x14ac:dyDescent="0.2">
      <c r="A1415" s="22">
        <v>42762</v>
      </c>
      <c r="B1415" s="24">
        <v>82.95</v>
      </c>
      <c r="C1415" s="24">
        <v>81.75</v>
      </c>
      <c r="D1415" s="24">
        <v>80.3</v>
      </c>
      <c r="E1415" s="24">
        <v>78.45</v>
      </c>
      <c r="F1415" s="24">
        <v>73.8</v>
      </c>
      <c r="G1415" s="24"/>
      <c r="H1415" s="24"/>
      <c r="I1415" s="78"/>
      <c r="J1415" s="24"/>
      <c r="K1415" s="24"/>
      <c r="L1415" s="24">
        <v>62.2</v>
      </c>
      <c r="M1415" s="24"/>
      <c r="N1415" s="79">
        <f>VLOOKUP(A1415,Platts!B:C,2,TRUE)</f>
        <v>83.45</v>
      </c>
      <c r="O1415" s="76">
        <f t="shared" si="22"/>
        <v>0.96225284601557814</v>
      </c>
      <c r="P1415" s="9"/>
      <c r="Q1415" s="35"/>
    </row>
    <row r="1416" spans="1:17" ht="12" customHeight="1" outlineLevel="1" x14ac:dyDescent="0.2">
      <c r="A1416" s="22">
        <v>42765</v>
      </c>
      <c r="B1416" s="24">
        <v>82.95</v>
      </c>
      <c r="C1416" s="24">
        <v>81.75</v>
      </c>
      <c r="D1416" s="24">
        <v>80.3</v>
      </c>
      <c r="E1416" s="24">
        <v>78.45</v>
      </c>
      <c r="F1416" s="24">
        <v>73.8</v>
      </c>
      <c r="G1416" s="24"/>
      <c r="H1416" s="24"/>
      <c r="I1416" s="78"/>
      <c r="J1416" s="24"/>
      <c r="K1416" s="24"/>
      <c r="L1416" s="24">
        <v>62.2</v>
      </c>
      <c r="M1416" s="24"/>
      <c r="N1416" s="79">
        <f>VLOOKUP(A1416,Platts!B:C,2,TRUE)</f>
        <v>83.45</v>
      </c>
      <c r="O1416" s="76">
        <f t="shared" si="22"/>
        <v>0.96225284601557814</v>
      </c>
      <c r="P1416" s="9"/>
      <c r="Q1416" s="35"/>
    </row>
    <row r="1417" spans="1:17" ht="12" customHeight="1" outlineLevel="1" x14ac:dyDescent="0.2">
      <c r="A1417" s="22">
        <v>42766</v>
      </c>
      <c r="B1417" s="24">
        <v>83</v>
      </c>
      <c r="C1417" s="24">
        <v>81.849999999999994</v>
      </c>
      <c r="D1417" s="24">
        <v>80.25</v>
      </c>
      <c r="E1417" s="24">
        <v>78.55</v>
      </c>
      <c r="F1417" s="24">
        <v>73.7</v>
      </c>
      <c r="G1417" s="24"/>
      <c r="H1417" s="24"/>
      <c r="I1417" s="78"/>
      <c r="J1417" s="24"/>
      <c r="K1417" s="24"/>
      <c r="L1417" s="24">
        <v>61.75</v>
      </c>
      <c r="M1417" s="24"/>
      <c r="N1417" s="79">
        <f>VLOOKUP(A1417,Platts!B:C,2,TRUE)</f>
        <v>83.45</v>
      </c>
      <c r="O1417" s="76">
        <f t="shared" si="22"/>
        <v>0.96165368484122227</v>
      </c>
      <c r="P1417" s="9"/>
      <c r="Q1417" s="35"/>
    </row>
    <row r="1418" spans="1:17" ht="12" customHeight="1" outlineLevel="1" x14ac:dyDescent="0.2">
      <c r="A1418" s="22">
        <v>42767</v>
      </c>
      <c r="B1418" s="24">
        <v>83.65</v>
      </c>
      <c r="C1418" s="24">
        <v>82.5</v>
      </c>
      <c r="D1418" s="24">
        <v>81</v>
      </c>
      <c r="E1418" s="24">
        <v>79.900000000000006</v>
      </c>
      <c r="F1418" s="24">
        <v>74.5</v>
      </c>
      <c r="G1418" s="24"/>
      <c r="H1418" s="24"/>
      <c r="I1418" s="78"/>
      <c r="J1418" s="24"/>
      <c r="K1418" s="24"/>
      <c r="L1418" s="24">
        <v>62.5</v>
      </c>
      <c r="M1418" s="24"/>
      <c r="N1418" s="79">
        <f>VLOOKUP(A1418,Platts!B:C,2,TRUE)</f>
        <v>83.45</v>
      </c>
      <c r="O1418" s="76">
        <f t="shared" si="22"/>
        <v>0.97064110245656077</v>
      </c>
      <c r="P1418" s="9"/>
      <c r="Q1418" s="35"/>
    </row>
    <row r="1419" spans="1:17" ht="12" customHeight="1" outlineLevel="1" x14ac:dyDescent="0.2">
      <c r="A1419" s="22">
        <v>42768</v>
      </c>
      <c r="B1419" s="24">
        <v>84.35</v>
      </c>
      <c r="C1419" s="24">
        <v>83.15</v>
      </c>
      <c r="D1419" s="24">
        <v>81.650000000000006</v>
      </c>
      <c r="E1419" s="24">
        <v>79.95</v>
      </c>
      <c r="F1419" s="24">
        <v>75.099999999999994</v>
      </c>
      <c r="G1419" s="24"/>
      <c r="H1419" s="24"/>
      <c r="I1419" s="78"/>
      <c r="J1419" s="24"/>
      <c r="K1419" s="24"/>
      <c r="L1419" s="24">
        <v>63.1</v>
      </c>
      <c r="M1419" s="24"/>
      <c r="N1419" s="79">
        <f>VLOOKUP(A1419,Platts!B:C,2,TRUE)</f>
        <v>83.45</v>
      </c>
      <c r="O1419" s="76">
        <f t="shared" si="22"/>
        <v>0.97843019772318762</v>
      </c>
      <c r="P1419" s="9"/>
      <c r="Q1419" s="35"/>
    </row>
    <row r="1420" spans="1:17" ht="12" customHeight="1" outlineLevel="1" x14ac:dyDescent="0.2">
      <c r="A1420" s="22">
        <v>42769</v>
      </c>
      <c r="B1420" s="24">
        <v>79.8</v>
      </c>
      <c r="C1420" s="24">
        <v>78.349999999999994</v>
      </c>
      <c r="D1420" s="24">
        <v>76.599999999999994</v>
      </c>
      <c r="E1420" s="24">
        <v>75.95</v>
      </c>
      <c r="F1420" s="24">
        <v>70.099999999999994</v>
      </c>
      <c r="G1420" s="24"/>
      <c r="H1420" s="24"/>
      <c r="I1420" s="78"/>
      <c r="J1420" s="24"/>
      <c r="K1420" s="24"/>
      <c r="L1420" s="24">
        <v>58.6</v>
      </c>
      <c r="M1420" s="24"/>
      <c r="N1420" s="79">
        <f>VLOOKUP(A1420,Platts!B:C,2,TRUE)</f>
        <v>80.75</v>
      </c>
      <c r="O1420" s="76">
        <f t="shared" si="22"/>
        <v>0.94860681114551082</v>
      </c>
      <c r="P1420" s="9"/>
      <c r="Q1420" s="35"/>
    </row>
    <row r="1421" spans="1:17" ht="12" customHeight="1" outlineLevel="1" x14ac:dyDescent="0.2">
      <c r="A1421" s="22">
        <v>42772</v>
      </c>
      <c r="B1421" s="24">
        <v>79.349999999999994</v>
      </c>
      <c r="C1421" s="24">
        <v>77.55</v>
      </c>
      <c r="D1421" s="24">
        <v>75.8</v>
      </c>
      <c r="E1421" s="24">
        <v>74.05</v>
      </c>
      <c r="F1421" s="24">
        <v>69.150000000000006</v>
      </c>
      <c r="G1421" s="24"/>
      <c r="H1421" s="24"/>
      <c r="I1421" s="78"/>
      <c r="J1421" s="24"/>
      <c r="K1421" s="24"/>
      <c r="L1421" s="24">
        <v>57.65</v>
      </c>
      <c r="M1421" s="24"/>
      <c r="N1421" s="79">
        <f>VLOOKUP(A1421,Platts!B:C,2,TRUE)</f>
        <v>80.8</v>
      </c>
      <c r="O1421" s="76">
        <f t="shared" si="22"/>
        <v>0.93811881188118806</v>
      </c>
      <c r="P1421" s="9"/>
      <c r="Q1421" s="35"/>
    </row>
    <row r="1422" spans="1:17" ht="12" customHeight="1" outlineLevel="1" x14ac:dyDescent="0.2">
      <c r="A1422" s="22">
        <v>42773</v>
      </c>
      <c r="B1422" s="24">
        <v>81.25</v>
      </c>
      <c r="C1422" s="24">
        <v>79.849999999999994</v>
      </c>
      <c r="D1422" s="24">
        <v>78.099999999999994</v>
      </c>
      <c r="E1422" s="24">
        <v>76.25</v>
      </c>
      <c r="F1422" s="24">
        <v>71.349999999999994</v>
      </c>
      <c r="G1422" s="24"/>
      <c r="H1422" s="24"/>
      <c r="I1422" s="78"/>
      <c r="J1422" s="24"/>
      <c r="K1422" s="24"/>
      <c r="L1422" s="24">
        <v>60.2</v>
      </c>
      <c r="M1422" s="24"/>
      <c r="N1422" s="79">
        <f>VLOOKUP(A1422,Platts!B:C,2,TRUE)</f>
        <v>82.75</v>
      </c>
      <c r="O1422" s="76">
        <f t="shared" si="22"/>
        <v>0.94380664652567969</v>
      </c>
      <c r="P1422" s="9"/>
      <c r="Q1422" s="35"/>
    </row>
    <row r="1423" spans="1:17" ht="12" customHeight="1" outlineLevel="1" x14ac:dyDescent="0.2">
      <c r="A1423" s="22">
        <v>42774</v>
      </c>
      <c r="B1423" s="24">
        <v>82.45</v>
      </c>
      <c r="C1423" s="24">
        <v>81</v>
      </c>
      <c r="D1423" s="24">
        <v>79.349999999999994</v>
      </c>
      <c r="E1423" s="24">
        <v>77.599999999999994</v>
      </c>
      <c r="F1423" s="24">
        <v>72.650000000000006</v>
      </c>
      <c r="G1423" s="24"/>
      <c r="H1423" s="24"/>
      <c r="I1423" s="78"/>
      <c r="J1423" s="24"/>
      <c r="K1423" s="24"/>
      <c r="L1423" s="24">
        <v>61</v>
      </c>
      <c r="M1423" s="24"/>
      <c r="N1423" s="79">
        <f>VLOOKUP(A1423,Platts!B:C,2,TRUE)</f>
        <v>83.45</v>
      </c>
      <c r="O1423" s="76">
        <f t="shared" si="22"/>
        <v>0.95086878370281591</v>
      </c>
      <c r="P1423" s="9"/>
      <c r="Q1423" s="35"/>
    </row>
    <row r="1424" spans="1:17" ht="12" customHeight="1" outlineLevel="1" x14ac:dyDescent="0.2">
      <c r="A1424" s="22">
        <v>42775</v>
      </c>
      <c r="B1424" s="24">
        <v>82.15</v>
      </c>
      <c r="C1424" s="24">
        <v>81</v>
      </c>
      <c r="D1424" s="24">
        <v>79.099999999999994</v>
      </c>
      <c r="E1424" s="24">
        <v>77.5</v>
      </c>
      <c r="F1424" s="24">
        <v>72.599999999999994</v>
      </c>
      <c r="G1424" s="24"/>
      <c r="H1424" s="24"/>
      <c r="I1424" s="78"/>
      <c r="J1424" s="24"/>
      <c r="K1424" s="24"/>
      <c r="L1424" s="24">
        <v>60.8</v>
      </c>
      <c r="M1424" s="24"/>
      <c r="N1424" s="79">
        <f>VLOOKUP(A1424,Platts!B:C,2,TRUE)</f>
        <v>84</v>
      </c>
      <c r="O1424" s="76">
        <f t="shared" si="22"/>
        <v>0.94166666666666665</v>
      </c>
      <c r="P1424" s="9"/>
      <c r="Q1424" s="35"/>
    </row>
    <row r="1425" spans="1:17" ht="12" customHeight="1" outlineLevel="1" x14ac:dyDescent="0.2">
      <c r="A1425" s="22">
        <v>42776</v>
      </c>
      <c r="B1425" s="24">
        <v>85.25</v>
      </c>
      <c r="C1425" s="24">
        <v>84.8</v>
      </c>
      <c r="D1425" s="24">
        <v>83.3</v>
      </c>
      <c r="E1425" s="24">
        <v>81.599999999999994</v>
      </c>
      <c r="F1425" s="24">
        <v>76.599999999999994</v>
      </c>
      <c r="G1425" s="24"/>
      <c r="H1425" s="24"/>
      <c r="I1425" s="78"/>
      <c r="J1425" s="24"/>
      <c r="K1425" s="24"/>
      <c r="L1425" s="24">
        <v>64.2</v>
      </c>
      <c r="M1425" s="24"/>
      <c r="N1425" s="79">
        <f>VLOOKUP(A1425,Platts!B:C,2,TRUE)</f>
        <v>86.6</v>
      </c>
      <c r="O1425" s="76">
        <f t="shared" si="22"/>
        <v>0.96189376443418018</v>
      </c>
      <c r="P1425" s="9"/>
      <c r="Q1425" s="35"/>
    </row>
    <row r="1426" spans="1:17" ht="12" customHeight="1" outlineLevel="1" x14ac:dyDescent="0.2">
      <c r="A1426" s="22">
        <v>42779</v>
      </c>
      <c r="B1426" s="24">
        <v>89.4</v>
      </c>
      <c r="C1426" s="24">
        <v>87.8</v>
      </c>
      <c r="D1426" s="24">
        <v>86.1</v>
      </c>
      <c r="E1426" s="24">
        <v>86.05</v>
      </c>
      <c r="F1426" s="24">
        <v>80.849999999999994</v>
      </c>
      <c r="G1426" s="24"/>
      <c r="H1426" s="24"/>
      <c r="I1426" s="78"/>
      <c r="J1426" s="24"/>
      <c r="K1426" s="24"/>
      <c r="L1426" s="24">
        <v>68.150000000000006</v>
      </c>
      <c r="M1426" s="24"/>
      <c r="N1426" s="79">
        <f>VLOOKUP(A1426,Platts!B:C,2,TRUE)</f>
        <v>93.05</v>
      </c>
      <c r="O1426" s="76">
        <f t="shared" si="22"/>
        <v>0.92530897367006981</v>
      </c>
      <c r="P1426" s="9"/>
      <c r="Q1426" s="35"/>
    </row>
    <row r="1427" spans="1:17" ht="12" customHeight="1" outlineLevel="1" x14ac:dyDescent="0.2">
      <c r="A1427" s="22">
        <v>42780</v>
      </c>
      <c r="B1427" s="24">
        <v>88.25</v>
      </c>
      <c r="C1427" s="24">
        <v>86.45</v>
      </c>
      <c r="D1427" s="24">
        <v>84.85</v>
      </c>
      <c r="E1427" s="24">
        <v>84.85</v>
      </c>
      <c r="F1427" s="24">
        <v>79.849999999999994</v>
      </c>
      <c r="G1427" s="24"/>
      <c r="H1427" s="24"/>
      <c r="I1427" s="78"/>
      <c r="J1427" s="24"/>
      <c r="K1427" s="24"/>
      <c r="L1427" s="24">
        <v>67.25</v>
      </c>
      <c r="M1427" s="24"/>
      <c r="N1427" s="79">
        <f>VLOOKUP(A1427,Platts!B:C,2,TRUE)</f>
        <v>92</v>
      </c>
      <c r="O1427" s="76">
        <f t="shared" si="22"/>
        <v>0.92228260869565215</v>
      </c>
      <c r="P1427" s="9"/>
      <c r="Q1427" s="35"/>
    </row>
    <row r="1428" spans="1:17" ht="12" customHeight="1" outlineLevel="1" x14ac:dyDescent="0.2">
      <c r="A1428" s="22">
        <v>42781</v>
      </c>
      <c r="B1428" s="24">
        <v>87.35</v>
      </c>
      <c r="C1428" s="24">
        <v>85.75</v>
      </c>
      <c r="D1428" s="24">
        <v>84.1</v>
      </c>
      <c r="E1428" s="24">
        <v>84.05</v>
      </c>
      <c r="F1428" s="24">
        <v>79</v>
      </c>
      <c r="G1428" s="24"/>
      <c r="H1428" s="24"/>
      <c r="I1428" s="78"/>
      <c r="J1428" s="24"/>
      <c r="K1428" s="24"/>
      <c r="L1428" s="24">
        <v>65.55</v>
      </c>
      <c r="M1428" s="24"/>
      <c r="N1428" s="79">
        <f>VLOOKUP(A1428,Platts!B:C,2,TRUE)</f>
        <v>91.85</v>
      </c>
      <c r="O1428" s="76">
        <f t="shared" si="22"/>
        <v>0.9156232988568318</v>
      </c>
      <c r="P1428" s="9"/>
      <c r="Q1428" s="35"/>
    </row>
    <row r="1429" spans="1:17" ht="12" customHeight="1" outlineLevel="1" x14ac:dyDescent="0.2">
      <c r="A1429" s="22">
        <v>42782</v>
      </c>
      <c r="B1429" s="24">
        <v>86.2</v>
      </c>
      <c r="C1429" s="24">
        <v>84.45</v>
      </c>
      <c r="D1429" s="24">
        <v>82.75</v>
      </c>
      <c r="E1429" s="24">
        <v>82.75</v>
      </c>
      <c r="F1429" s="24">
        <v>77.75</v>
      </c>
      <c r="G1429" s="24"/>
      <c r="H1429" s="24"/>
      <c r="I1429" s="78"/>
      <c r="J1429" s="24"/>
      <c r="K1429" s="24"/>
      <c r="L1429" s="24">
        <v>64.150000000000006</v>
      </c>
      <c r="M1429" s="24"/>
      <c r="N1429" s="79">
        <f>VLOOKUP(A1429,Platts!B:C,2,TRUE)</f>
        <v>90.85</v>
      </c>
      <c r="O1429" s="76">
        <f t="shared" si="22"/>
        <v>0.91084204733076501</v>
      </c>
      <c r="P1429" s="9"/>
      <c r="Q1429" s="35"/>
    </row>
    <row r="1430" spans="1:17" ht="12" customHeight="1" outlineLevel="1" x14ac:dyDescent="0.2">
      <c r="A1430" s="22">
        <v>42783</v>
      </c>
      <c r="B1430" s="24">
        <v>87.95</v>
      </c>
      <c r="C1430" s="24">
        <v>86.4</v>
      </c>
      <c r="D1430" s="24">
        <v>84.75</v>
      </c>
      <c r="E1430" s="24">
        <v>84.65</v>
      </c>
      <c r="F1430" s="24">
        <v>79.650000000000006</v>
      </c>
      <c r="G1430" s="24"/>
      <c r="H1430" s="24"/>
      <c r="I1430" s="78"/>
      <c r="J1430" s="24"/>
      <c r="K1430" s="24"/>
      <c r="L1430" s="24">
        <v>66.05</v>
      </c>
      <c r="M1430" s="24"/>
      <c r="N1430" s="79">
        <f>VLOOKUP(A1430,Platts!B:C,2,TRUE)</f>
        <v>90.85</v>
      </c>
      <c r="O1430" s="76">
        <f t="shared" si="22"/>
        <v>0.93285635663181077</v>
      </c>
      <c r="P1430" s="9"/>
      <c r="Q1430" s="35"/>
    </row>
    <row r="1431" spans="1:17" ht="12" customHeight="1" outlineLevel="1" x14ac:dyDescent="0.2">
      <c r="A1431" s="22">
        <v>42786</v>
      </c>
      <c r="B1431" s="24">
        <v>89.35</v>
      </c>
      <c r="C1431" s="24">
        <v>87.85</v>
      </c>
      <c r="D1431" s="24">
        <v>86.15</v>
      </c>
      <c r="E1431" s="24">
        <v>86.15</v>
      </c>
      <c r="F1431" s="24">
        <v>81</v>
      </c>
      <c r="G1431" s="24"/>
      <c r="H1431" s="24"/>
      <c r="I1431" s="78"/>
      <c r="J1431" s="24"/>
      <c r="K1431" s="24"/>
      <c r="L1431" s="24">
        <v>67.849999999999994</v>
      </c>
      <c r="M1431" s="24"/>
      <c r="N1431" s="79">
        <f>VLOOKUP(A1431,Platts!B:C,2,TRUE)</f>
        <v>93.75</v>
      </c>
      <c r="O1431" s="76">
        <f t="shared" si="22"/>
        <v>0.91893333333333338</v>
      </c>
      <c r="P1431" s="9"/>
      <c r="Q1431" s="35"/>
    </row>
    <row r="1432" spans="1:17" ht="12" customHeight="1" outlineLevel="1" x14ac:dyDescent="0.2">
      <c r="A1432" s="22">
        <v>42787</v>
      </c>
      <c r="B1432" s="24">
        <v>91.15</v>
      </c>
      <c r="C1432" s="24">
        <v>89.8</v>
      </c>
      <c r="D1432" s="24">
        <v>88.15</v>
      </c>
      <c r="E1432" s="24">
        <v>88.15</v>
      </c>
      <c r="F1432" s="24">
        <v>83.1</v>
      </c>
      <c r="G1432" s="24"/>
      <c r="H1432" s="24"/>
      <c r="I1432" s="78"/>
      <c r="J1432" s="24"/>
      <c r="K1432" s="24"/>
      <c r="L1432" s="24">
        <v>69.349999999999994</v>
      </c>
      <c r="M1432" s="24"/>
      <c r="N1432" s="79">
        <f>VLOOKUP(A1432,Platts!B:C,2,TRUE)</f>
        <v>95.05</v>
      </c>
      <c r="O1432" s="76">
        <f t="shared" si="22"/>
        <v>0.9274066280904788</v>
      </c>
      <c r="P1432" s="9"/>
      <c r="Q1432" s="35"/>
    </row>
    <row r="1433" spans="1:17" ht="12" customHeight="1" outlineLevel="1" x14ac:dyDescent="0.2">
      <c r="A1433" s="22">
        <v>42788</v>
      </c>
      <c r="B1433" s="24">
        <v>89.9</v>
      </c>
      <c r="C1433" s="24">
        <v>88.2</v>
      </c>
      <c r="D1433" s="24">
        <v>86.5</v>
      </c>
      <c r="E1433" s="24">
        <v>86.5</v>
      </c>
      <c r="F1433" s="24">
        <v>81.25</v>
      </c>
      <c r="G1433" s="24"/>
      <c r="H1433" s="24"/>
      <c r="I1433" s="78"/>
      <c r="J1433" s="24"/>
      <c r="K1433" s="24"/>
      <c r="L1433" s="24">
        <v>67.8</v>
      </c>
      <c r="M1433" s="24"/>
      <c r="N1433" s="79">
        <f>VLOOKUP(A1433,Platts!B:C,2,TRUE)</f>
        <v>93.7</v>
      </c>
      <c r="O1433" s="76">
        <f t="shared" si="22"/>
        <v>0.9231590181430096</v>
      </c>
      <c r="P1433" s="9"/>
      <c r="Q1433" s="35"/>
    </row>
    <row r="1434" spans="1:17" ht="12" customHeight="1" outlineLevel="1" x14ac:dyDescent="0.2">
      <c r="A1434" s="22">
        <v>42789</v>
      </c>
      <c r="B1434" s="24">
        <v>88.3</v>
      </c>
      <c r="C1434" s="24">
        <v>86.65</v>
      </c>
      <c r="D1434" s="24">
        <v>84.75</v>
      </c>
      <c r="E1434" s="24">
        <v>84.8</v>
      </c>
      <c r="F1434" s="24">
        <v>79.599999999999994</v>
      </c>
      <c r="G1434" s="24"/>
      <c r="H1434" s="24"/>
      <c r="I1434" s="78"/>
      <c r="J1434" s="24"/>
      <c r="K1434" s="24"/>
      <c r="L1434" s="24">
        <v>65.400000000000006</v>
      </c>
      <c r="M1434" s="24"/>
      <c r="N1434" s="79">
        <f>VLOOKUP(A1434,Platts!B:C,2,TRUE)</f>
        <v>92</v>
      </c>
      <c r="O1434" s="76">
        <f t="shared" si="22"/>
        <v>0.92119565217391308</v>
      </c>
      <c r="P1434" s="9"/>
      <c r="Q1434" s="35"/>
    </row>
    <row r="1435" spans="1:17" ht="12" customHeight="1" outlineLevel="1" x14ac:dyDescent="0.2">
      <c r="A1435" s="22">
        <v>42790</v>
      </c>
      <c r="B1435" s="24">
        <v>87.45</v>
      </c>
      <c r="C1435" s="24">
        <v>85.7</v>
      </c>
      <c r="D1435" s="24">
        <v>83.85</v>
      </c>
      <c r="E1435" s="24">
        <v>83.9</v>
      </c>
      <c r="F1435" s="24">
        <v>78.7</v>
      </c>
      <c r="G1435" s="24"/>
      <c r="H1435" s="24"/>
      <c r="I1435" s="78"/>
      <c r="J1435" s="24"/>
      <c r="K1435" s="24"/>
      <c r="L1435" s="24">
        <v>64.7</v>
      </c>
      <c r="M1435" s="24"/>
      <c r="N1435" s="79">
        <f>VLOOKUP(A1435,Platts!B:C,2,TRUE)</f>
        <v>90.6</v>
      </c>
      <c r="O1435" s="76">
        <f t="shared" si="22"/>
        <v>0.92549668874172186</v>
      </c>
      <c r="P1435" s="9"/>
      <c r="Q1435" s="35"/>
    </row>
    <row r="1436" spans="1:17" ht="12" customHeight="1" outlineLevel="1" x14ac:dyDescent="0.2">
      <c r="A1436" s="22">
        <v>42793</v>
      </c>
      <c r="B1436" s="24">
        <v>89.6</v>
      </c>
      <c r="C1436" s="24">
        <v>87.85</v>
      </c>
      <c r="D1436" s="24">
        <v>86.05</v>
      </c>
      <c r="E1436" s="24">
        <v>86.1</v>
      </c>
      <c r="F1436" s="24">
        <v>80.75</v>
      </c>
      <c r="G1436" s="24"/>
      <c r="H1436" s="24"/>
      <c r="I1436" s="78"/>
      <c r="J1436" s="24"/>
      <c r="K1436" s="24"/>
      <c r="L1436" s="24">
        <v>66.45</v>
      </c>
      <c r="M1436" s="24"/>
      <c r="N1436" s="79">
        <f>VLOOKUP(A1436,Platts!B:C,2,TRUE)</f>
        <v>93.65</v>
      </c>
      <c r="O1436" s="76">
        <f t="shared" si="22"/>
        <v>0.91884676988788028</v>
      </c>
      <c r="P1436" s="9"/>
      <c r="Q1436" s="35"/>
    </row>
    <row r="1437" spans="1:17" ht="12" customHeight="1" outlineLevel="1" x14ac:dyDescent="0.2">
      <c r="A1437" s="22">
        <v>42794</v>
      </c>
      <c r="B1437" s="24">
        <v>87.2</v>
      </c>
      <c r="C1437" s="24">
        <v>85.35</v>
      </c>
      <c r="D1437" s="24">
        <v>83.4</v>
      </c>
      <c r="E1437" s="24">
        <v>83.4</v>
      </c>
      <c r="F1437" s="24">
        <v>77.95</v>
      </c>
      <c r="G1437" s="24"/>
      <c r="H1437" s="24"/>
      <c r="I1437" s="78"/>
      <c r="J1437" s="24"/>
      <c r="K1437" s="24"/>
      <c r="L1437" s="24">
        <v>63.85</v>
      </c>
      <c r="M1437" s="24"/>
      <c r="N1437" s="79">
        <f>VLOOKUP(A1437,Platts!B:C,2,TRUE)</f>
        <v>91.7</v>
      </c>
      <c r="O1437" s="76">
        <f t="shared" si="22"/>
        <v>0.90948745910577977</v>
      </c>
      <c r="P1437" s="9"/>
      <c r="Q1437" s="35"/>
    </row>
    <row r="1438" spans="1:17" ht="12" customHeight="1" outlineLevel="1" x14ac:dyDescent="0.2">
      <c r="A1438" s="22">
        <v>42795</v>
      </c>
      <c r="B1438" s="24">
        <v>88.25</v>
      </c>
      <c r="C1438" s="24">
        <v>86.25</v>
      </c>
      <c r="D1438" s="24">
        <v>84.4</v>
      </c>
      <c r="E1438" s="24">
        <v>84.4</v>
      </c>
      <c r="F1438" s="24">
        <v>78.75</v>
      </c>
      <c r="G1438" s="24"/>
      <c r="H1438" s="24"/>
      <c r="I1438" s="78"/>
      <c r="J1438" s="24"/>
      <c r="K1438" s="24"/>
      <c r="L1438" s="24">
        <v>64.45</v>
      </c>
      <c r="M1438" s="24"/>
      <c r="N1438" s="79">
        <f>VLOOKUP(A1438,Platts!B:C,2,TRUE)</f>
        <v>91.55</v>
      </c>
      <c r="O1438" s="76">
        <f t="shared" si="22"/>
        <v>0.92190060076460956</v>
      </c>
      <c r="P1438" s="9"/>
      <c r="Q1438" s="35"/>
    </row>
    <row r="1439" spans="1:17" ht="12" customHeight="1" outlineLevel="1" x14ac:dyDescent="0.2">
      <c r="A1439" s="22">
        <v>42796</v>
      </c>
      <c r="B1439" s="24">
        <v>89</v>
      </c>
      <c r="C1439" s="24">
        <v>86.55</v>
      </c>
      <c r="D1439" s="24">
        <v>84.6</v>
      </c>
      <c r="E1439" s="24">
        <v>84.65</v>
      </c>
      <c r="F1439" s="24">
        <v>79</v>
      </c>
      <c r="G1439" s="24"/>
      <c r="H1439" s="24"/>
      <c r="I1439" s="78"/>
      <c r="J1439" s="24"/>
      <c r="K1439" s="24"/>
      <c r="L1439" s="24">
        <v>64.900000000000006</v>
      </c>
      <c r="M1439" s="24"/>
      <c r="N1439" s="79">
        <f>VLOOKUP(A1439,Platts!B:C,2,TRUE)</f>
        <v>92.45</v>
      </c>
      <c r="O1439" s="76">
        <f t="shared" si="22"/>
        <v>0.91508923742563542</v>
      </c>
      <c r="P1439" s="9"/>
      <c r="Q1439" s="35"/>
    </row>
    <row r="1440" spans="1:17" ht="12" customHeight="1" outlineLevel="1" x14ac:dyDescent="0.2">
      <c r="A1440" s="22">
        <v>42797</v>
      </c>
      <c r="B1440" s="24">
        <v>87.35</v>
      </c>
      <c r="C1440" s="24">
        <v>84.65</v>
      </c>
      <c r="D1440" s="24">
        <v>82.65</v>
      </c>
      <c r="E1440" s="24">
        <v>82.65</v>
      </c>
      <c r="F1440" s="24">
        <v>77.2</v>
      </c>
      <c r="G1440" s="24"/>
      <c r="H1440" s="24"/>
      <c r="I1440" s="78"/>
      <c r="J1440" s="24"/>
      <c r="K1440" s="24"/>
      <c r="L1440" s="24">
        <v>63.6</v>
      </c>
      <c r="M1440" s="24"/>
      <c r="N1440" s="79">
        <f>VLOOKUP(A1440,Platts!B:C,2,TRUE)</f>
        <v>91.45</v>
      </c>
      <c r="O1440" s="76">
        <f t="shared" si="22"/>
        <v>0.90377255330781847</v>
      </c>
      <c r="P1440" s="9"/>
      <c r="Q1440" s="35"/>
    </row>
    <row r="1441" spans="1:17" ht="12" customHeight="1" outlineLevel="1" x14ac:dyDescent="0.2">
      <c r="A1441" s="22">
        <v>42800</v>
      </c>
      <c r="B1441" s="24">
        <v>85.1</v>
      </c>
      <c r="C1441" s="24">
        <v>82.15</v>
      </c>
      <c r="D1441" s="24">
        <v>79.849999999999994</v>
      </c>
      <c r="E1441" s="24">
        <v>79.849999999999994</v>
      </c>
      <c r="F1441" s="24">
        <v>74.55</v>
      </c>
      <c r="G1441" s="24"/>
      <c r="H1441" s="24"/>
      <c r="I1441" s="78"/>
      <c r="J1441" s="24"/>
      <c r="K1441" s="24"/>
      <c r="L1441" s="24">
        <v>61.5</v>
      </c>
      <c r="M1441" s="24"/>
      <c r="N1441" s="79">
        <f>VLOOKUP(A1441,Platts!B:C,2,TRUE)</f>
        <v>88.45</v>
      </c>
      <c r="O1441" s="76">
        <f t="shared" si="22"/>
        <v>0.90276992651215371</v>
      </c>
      <c r="P1441" s="9"/>
      <c r="Q1441" s="35"/>
    </row>
    <row r="1442" spans="1:17" ht="12" customHeight="1" outlineLevel="1" x14ac:dyDescent="0.2">
      <c r="A1442" s="22">
        <v>42801</v>
      </c>
      <c r="B1442" s="24">
        <v>86.5</v>
      </c>
      <c r="C1442" s="24">
        <v>82.1</v>
      </c>
      <c r="D1442" s="24">
        <v>79.8</v>
      </c>
      <c r="E1442" s="24">
        <v>79.900000000000006</v>
      </c>
      <c r="F1442" s="24">
        <v>74.3</v>
      </c>
      <c r="G1442" s="24"/>
      <c r="H1442" s="24"/>
      <c r="I1442" s="78"/>
      <c r="J1442" s="24"/>
      <c r="K1442" s="24"/>
      <c r="L1442" s="24">
        <v>61.5</v>
      </c>
      <c r="M1442" s="24"/>
      <c r="N1442" s="79">
        <f>VLOOKUP(A1442,Platts!B:C,2,TRUE)</f>
        <v>87.9</v>
      </c>
      <c r="O1442" s="76">
        <f t="shared" si="22"/>
        <v>0.9078498293515358</v>
      </c>
      <c r="P1442" s="9"/>
      <c r="Q1442" s="35"/>
    </row>
    <row r="1443" spans="1:17" ht="12" customHeight="1" outlineLevel="1" x14ac:dyDescent="0.2">
      <c r="A1443" s="22">
        <v>42802</v>
      </c>
      <c r="B1443" s="24">
        <v>86.05</v>
      </c>
      <c r="C1443" s="24">
        <v>82</v>
      </c>
      <c r="D1443" s="24">
        <v>79.599999999999994</v>
      </c>
      <c r="E1443" s="24">
        <v>79.7</v>
      </c>
      <c r="F1443" s="24">
        <v>74</v>
      </c>
      <c r="G1443" s="24"/>
      <c r="H1443" s="24"/>
      <c r="I1443" s="78"/>
      <c r="J1443" s="24"/>
      <c r="K1443" s="24"/>
      <c r="L1443" s="24">
        <v>61.5</v>
      </c>
      <c r="M1443" s="24"/>
      <c r="N1443" s="79">
        <f>VLOOKUP(A1443,Platts!B:C,2,TRUE)</f>
        <v>87.7</v>
      </c>
      <c r="O1443" s="76">
        <f t="shared" si="22"/>
        <v>0.90763968072976042</v>
      </c>
      <c r="P1443" s="9"/>
      <c r="Q1443" s="35"/>
    </row>
    <row r="1444" spans="1:17" ht="12" customHeight="1" outlineLevel="1" x14ac:dyDescent="0.2">
      <c r="A1444" s="22">
        <v>42803</v>
      </c>
      <c r="B1444" s="24">
        <v>85.6</v>
      </c>
      <c r="C1444" s="24">
        <v>81.599999999999994</v>
      </c>
      <c r="D1444" s="24">
        <v>79.2</v>
      </c>
      <c r="E1444" s="24">
        <v>79.349999999999994</v>
      </c>
      <c r="F1444" s="24">
        <v>73.45</v>
      </c>
      <c r="G1444" s="24"/>
      <c r="H1444" s="24"/>
      <c r="I1444" s="78"/>
      <c r="J1444" s="24"/>
      <c r="K1444" s="24"/>
      <c r="L1444" s="24">
        <v>62.15</v>
      </c>
      <c r="M1444" s="24"/>
      <c r="N1444" s="79">
        <f>VLOOKUP(A1444,Platts!B:C,2,TRUE)</f>
        <v>87.4</v>
      </c>
      <c r="O1444" s="76">
        <f t="shared" si="22"/>
        <v>0.90617848970251713</v>
      </c>
      <c r="P1444" s="9"/>
      <c r="Q1444" s="35"/>
    </row>
    <row r="1445" spans="1:17" ht="12" customHeight="1" outlineLevel="1" x14ac:dyDescent="0.2">
      <c r="A1445" s="22">
        <v>42804</v>
      </c>
      <c r="B1445" s="24">
        <v>85.9</v>
      </c>
      <c r="C1445" s="24">
        <v>81.7</v>
      </c>
      <c r="D1445" s="24">
        <v>79.2</v>
      </c>
      <c r="E1445" s="24">
        <v>79.25</v>
      </c>
      <c r="F1445" s="24">
        <v>73.3</v>
      </c>
      <c r="G1445" s="24"/>
      <c r="H1445" s="24"/>
      <c r="I1445" s="78"/>
      <c r="J1445" s="24"/>
      <c r="K1445" s="24"/>
      <c r="L1445" s="24">
        <v>61.55</v>
      </c>
      <c r="M1445" s="24"/>
      <c r="N1445" s="79">
        <f>VLOOKUP(A1445,Platts!B:C,2,TRUE)</f>
        <v>86.4</v>
      </c>
      <c r="O1445" s="76">
        <f t="shared" si="22"/>
        <v>0.91666666666666663</v>
      </c>
      <c r="P1445" s="9"/>
      <c r="Q1445" s="35"/>
    </row>
    <row r="1446" spans="1:17" ht="12" customHeight="1" outlineLevel="1" x14ac:dyDescent="0.2">
      <c r="A1446" s="22">
        <v>42807</v>
      </c>
      <c r="B1446" s="24">
        <v>87.75</v>
      </c>
      <c r="C1446" s="24">
        <v>84.85</v>
      </c>
      <c r="D1446" s="24">
        <v>82.25</v>
      </c>
      <c r="E1446" s="24">
        <v>82.2</v>
      </c>
      <c r="F1446" s="24">
        <v>75.349999999999994</v>
      </c>
      <c r="G1446" s="24"/>
      <c r="H1446" s="24"/>
      <c r="I1446" s="78"/>
      <c r="J1446" s="24"/>
      <c r="K1446" s="24"/>
      <c r="L1446" s="24">
        <v>62.65</v>
      </c>
      <c r="M1446" s="24"/>
      <c r="N1446" s="79">
        <f>VLOOKUP(A1446,Platts!B:C,2,TRUE)</f>
        <v>88.6</v>
      </c>
      <c r="O1446" s="76">
        <f t="shared" si="22"/>
        <v>0.92832957110609482</v>
      </c>
      <c r="P1446" s="9"/>
      <c r="Q1446" s="35"/>
    </row>
    <row r="1447" spans="1:17" ht="12" customHeight="1" outlineLevel="1" x14ac:dyDescent="0.2">
      <c r="A1447" s="22">
        <v>42808</v>
      </c>
      <c r="B1447" s="24">
        <v>88.1</v>
      </c>
      <c r="C1447" s="24">
        <v>85.45</v>
      </c>
      <c r="D1447" s="24">
        <v>82.75</v>
      </c>
      <c r="E1447" s="24">
        <v>82.65</v>
      </c>
      <c r="F1447" s="24">
        <v>75.3</v>
      </c>
      <c r="G1447" s="24"/>
      <c r="H1447" s="24"/>
      <c r="I1447" s="78"/>
      <c r="J1447" s="24"/>
      <c r="K1447" s="24"/>
      <c r="L1447" s="24">
        <v>62.05</v>
      </c>
      <c r="M1447" s="24"/>
      <c r="N1447" s="79">
        <f>VLOOKUP(A1447,Platts!B:C,2,TRUE)</f>
        <v>88.6</v>
      </c>
      <c r="O1447" s="76">
        <f t="shared" si="22"/>
        <v>0.93397291196388266</v>
      </c>
      <c r="P1447" s="9"/>
      <c r="Q1447" s="35"/>
    </row>
    <row r="1448" spans="1:17" ht="12" customHeight="1" outlineLevel="1" x14ac:dyDescent="0.2">
      <c r="A1448" s="22">
        <v>42809</v>
      </c>
      <c r="B1448" s="24">
        <v>88.75</v>
      </c>
      <c r="C1448" s="24">
        <v>86.55</v>
      </c>
      <c r="D1448" s="24">
        <v>84.1</v>
      </c>
      <c r="E1448" s="24">
        <v>86.4</v>
      </c>
      <c r="F1448" s="24">
        <v>79.650000000000006</v>
      </c>
      <c r="G1448" s="24"/>
      <c r="H1448" s="24"/>
      <c r="I1448" s="78"/>
      <c r="J1448" s="24"/>
      <c r="K1448" s="24"/>
      <c r="L1448" s="24">
        <v>65.75</v>
      </c>
      <c r="M1448" s="24"/>
      <c r="N1448" s="79">
        <f>VLOOKUP(A1448,Platts!B:C,2,TRUE)</f>
        <v>91</v>
      </c>
      <c r="O1448" s="76">
        <f t="shared" si="22"/>
        <v>0.92417582417582411</v>
      </c>
      <c r="P1448" s="9"/>
      <c r="Q1448" s="35"/>
    </row>
    <row r="1449" spans="1:17" ht="12" customHeight="1" outlineLevel="1" x14ac:dyDescent="0.2">
      <c r="A1449" s="22">
        <v>42810</v>
      </c>
      <c r="B1449" s="24">
        <v>89.6</v>
      </c>
      <c r="C1449" s="24">
        <v>87.25</v>
      </c>
      <c r="D1449" s="24">
        <v>84.7</v>
      </c>
      <c r="E1449" s="24">
        <v>87.15</v>
      </c>
      <c r="F1449" s="24">
        <v>80.5</v>
      </c>
      <c r="G1449" s="24"/>
      <c r="H1449" s="24"/>
      <c r="I1449" s="78"/>
      <c r="J1449" s="24"/>
      <c r="K1449" s="24"/>
      <c r="L1449" s="24">
        <v>66.75</v>
      </c>
      <c r="M1449" s="24"/>
      <c r="N1449" s="79">
        <f>VLOOKUP(A1449,Platts!B:C,2,TRUE)</f>
        <v>92.7</v>
      </c>
      <c r="O1449" s="76">
        <f t="shared" si="22"/>
        <v>0.91370010787486511</v>
      </c>
      <c r="P1449" s="9"/>
      <c r="Q1449" s="35"/>
    </row>
    <row r="1450" spans="1:17" ht="12" customHeight="1" outlineLevel="1" x14ac:dyDescent="0.2">
      <c r="A1450" s="22">
        <v>42811</v>
      </c>
      <c r="B1450" s="24">
        <v>88.6</v>
      </c>
      <c r="C1450" s="24">
        <v>86.05</v>
      </c>
      <c r="D1450" s="24">
        <v>83.45</v>
      </c>
      <c r="E1450" s="24">
        <v>86.1</v>
      </c>
      <c r="F1450" s="24">
        <v>79</v>
      </c>
      <c r="G1450" s="24"/>
      <c r="H1450" s="24"/>
      <c r="I1450" s="78"/>
      <c r="J1450" s="24"/>
      <c r="K1450" s="24"/>
      <c r="L1450" s="24">
        <v>64.900000000000006</v>
      </c>
      <c r="M1450" s="24"/>
      <c r="N1450" s="79">
        <f>VLOOKUP(A1450,Platts!B:C,2,TRUE)</f>
        <v>92</v>
      </c>
      <c r="O1450" s="76">
        <f t="shared" si="22"/>
        <v>0.90706521739130441</v>
      </c>
      <c r="P1450" s="9"/>
      <c r="Q1450" s="35"/>
    </row>
    <row r="1451" spans="1:17" ht="12" customHeight="1" outlineLevel="1" x14ac:dyDescent="0.2">
      <c r="A1451" s="22">
        <v>42814</v>
      </c>
      <c r="B1451" s="24">
        <v>87.6</v>
      </c>
      <c r="C1451" s="24">
        <v>85.15</v>
      </c>
      <c r="D1451" s="24">
        <v>82.65</v>
      </c>
      <c r="E1451" s="24">
        <v>85.15</v>
      </c>
      <c r="F1451" s="24">
        <v>78</v>
      </c>
      <c r="G1451" s="24"/>
      <c r="H1451" s="24"/>
      <c r="I1451" s="78"/>
      <c r="J1451" s="24"/>
      <c r="K1451" s="24"/>
      <c r="L1451" s="24">
        <v>63.85</v>
      </c>
      <c r="M1451" s="24"/>
      <c r="N1451" s="79">
        <f>VLOOKUP(A1451,Platts!B:C,2,TRUE)</f>
        <v>91.3</v>
      </c>
      <c r="O1451" s="76">
        <f t="shared" si="22"/>
        <v>0.90525739320920051</v>
      </c>
      <c r="P1451" s="9"/>
      <c r="Q1451" s="35"/>
    </row>
    <row r="1452" spans="1:17" ht="12" customHeight="1" outlineLevel="1" x14ac:dyDescent="0.2">
      <c r="A1452" s="22">
        <v>42815</v>
      </c>
      <c r="B1452" s="24">
        <v>85.1</v>
      </c>
      <c r="C1452" s="24">
        <v>82.3</v>
      </c>
      <c r="D1452" s="24">
        <v>79.599999999999994</v>
      </c>
      <c r="E1452" s="24">
        <v>82.3</v>
      </c>
      <c r="F1452" s="24">
        <v>74.75</v>
      </c>
      <c r="G1452" s="24"/>
      <c r="H1452" s="24"/>
      <c r="I1452" s="78"/>
      <c r="J1452" s="24"/>
      <c r="K1452" s="24"/>
      <c r="L1452" s="24">
        <v>60.75</v>
      </c>
      <c r="M1452" s="24"/>
      <c r="N1452" s="79">
        <f>VLOOKUP(A1452,Platts!B:C,2,TRUE)</f>
        <v>87</v>
      </c>
      <c r="O1452" s="76">
        <f t="shared" si="22"/>
        <v>0.91494252873563209</v>
      </c>
      <c r="P1452" s="9"/>
      <c r="Q1452" s="35"/>
    </row>
    <row r="1453" spans="1:17" ht="12" customHeight="1" outlineLevel="1" x14ac:dyDescent="0.2">
      <c r="A1453" s="22">
        <v>42816</v>
      </c>
      <c r="B1453" s="24">
        <v>82.25</v>
      </c>
      <c r="C1453" s="24">
        <v>79.8</v>
      </c>
      <c r="D1453" s="24">
        <v>77</v>
      </c>
      <c r="E1453" s="24">
        <v>79.7</v>
      </c>
      <c r="F1453" s="24">
        <v>72.150000000000006</v>
      </c>
      <c r="G1453" s="24"/>
      <c r="H1453" s="24"/>
      <c r="I1453" s="78"/>
      <c r="J1453" s="24"/>
      <c r="K1453" s="24"/>
      <c r="L1453" s="24">
        <v>58.35</v>
      </c>
      <c r="M1453" s="24"/>
      <c r="N1453" s="79">
        <f>VLOOKUP(A1453,Platts!B:C,2,TRUE)</f>
        <v>84.75</v>
      </c>
      <c r="O1453" s="76">
        <f t="shared" si="22"/>
        <v>0.90855457227138647</v>
      </c>
      <c r="P1453" s="9"/>
      <c r="Q1453" s="35"/>
    </row>
    <row r="1454" spans="1:17" ht="12" customHeight="1" outlineLevel="1" x14ac:dyDescent="0.2">
      <c r="A1454" s="22">
        <v>42817</v>
      </c>
      <c r="B1454" s="24">
        <v>83.6</v>
      </c>
      <c r="C1454" s="24">
        <v>81.25</v>
      </c>
      <c r="D1454" s="24">
        <v>78.400000000000006</v>
      </c>
      <c r="E1454" s="24">
        <v>81.099999999999994</v>
      </c>
      <c r="F1454" s="24">
        <v>73.05</v>
      </c>
      <c r="G1454" s="24"/>
      <c r="H1454" s="24"/>
      <c r="I1454" s="78"/>
      <c r="J1454" s="24"/>
      <c r="K1454" s="24"/>
      <c r="L1454" s="24">
        <v>59.7</v>
      </c>
      <c r="M1454" s="24"/>
      <c r="N1454" s="79">
        <f>VLOOKUP(A1454,Platts!B:C,2,TRUE)</f>
        <v>85.9</v>
      </c>
      <c r="O1454" s="76">
        <f t="shared" si="22"/>
        <v>0.91268917345750877</v>
      </c>
      <c r="P1454" s="9"/>
      <c r="Q1454" s="35"/>
    </row>
    <row r="1455" spans="1:17" ht="12" customHeight="1" outlineLevel="1" x14ac:dyDescent="0.2">
      <c r="A1455" s="22">
        <v>42818</v>
      </c>
      <c r="B1455" s="24">
        <v>82.5</v>
      </c>
      <c r="C1455" s="24">
        <v>79.900000000000006</v>
      </c>
      <c r="D1455" s="24">
        <v>77.05</v>
      </c>
      <c r="E1455" s="24">
        <v>80</v>
      </c>
      <c r="F1455" s="24">
        <v>71.849999999999994</v>
      </c>
      <c r="G1455" s="24"/>
      <c r="H1455" s="24"/>
      <c r="I1455" s="78"/>
      <c r="J1455" s="24"/>
      <c r="K1455" s="24"/>
      <c r="L1455" s="24">
        <v>58.75</v>
      </c>
      <c r="M1455" s="24"/>
      <c r="N1455" s="79">
        <f>VLOOKUP(A1455,Platts!B:C,2,TRUE)</f>
        <v>83.6</v>
      </c>
      <c r="O1455" s="76">
        <f t="shared" si="22"/>
        <v>0.92165071770334928</v>
      </c>
      <c r="P1455" s="9"/>
      <c r="Q1455" s="35"/>
    </row>
    <row r="1456" spans="1:17" ht="12" customHeight="1" outlineLevel="1" x14ac:dyDescent="0.2">
      <c r="A1456" s="22">
        <v>42821</v>
      </c>
      <c r="B1456" s="24">
        <v>79.25</v>
      </c>
      <c r="C1456" s="24">
        <v>76.75</v>
      </c>
      <c r="D1456" s="24">
        <v>73.95</v>
      </c>
      <c r="E1456" s="24">
        <v>76.75</v>
      </c>
      <c r="F1456" s="24">
        <v>68.650000000000006</v>
      </c>
      <c r="G1456" s="24"/>
      <c r="H1456" s="24"/>
      <c r="I1456" s="78"/>
      <c r="J1456" s="24"/>
      <c r="K1456" s="24"/>
      <c r="L1456" s="24">
        <v>56.35</v>
      </c>
      <c r="M1456" s="24"/>
      <c r="N1456" s="79">
        <f>VLOOKUP(A1456,Platts!B:C,2,TRUE)</f>
        <v>80.95</v>
      </c>
      <c r="O1456" s="76">
        <f t="shared" si="22"/>
        <v>0.91352686843730702</v>
      </c>
      <c r="P1456" s="9"/>
      <c r="Q1456" s="35"/>
    </row>
    <row r="1457" spans="1:17" ht="12" customHeight="1" outlineLevel="1" x14ac:dyDescent="0.2">
      <c r="A1457" s="22">
        <v>42822</v>
      </c>
      <c r="B1457" s="24">
        <v>78.8</v>
      </c>
      <c r="C1457" s="24">
        <v>76.2</v>
      </c>
      <c r="D1457" s="24">
        <v>73.7</v>
      </c>
      <c r="E1457" s="24">
        <v>76.2</v>
      </c>
      <c r="F1457" s="24">
        <v>68.55</v>
      </c>
      <c r="G1457" s="24"/>
      <c r="H1457" s="24"/>
      <c r="I1457" s="78"/>
      <c r="J1457" s="24"/>
      <c r="K1457" s="24"/>
      <c r="L1457" s="24">
        <v>56.25</v>
      </c>
      <c r="M1457" s="24"/>
      <c r="N1457" s="79">
        <f>VLOOKUP(A1457,Platts!B:C,2,TRUE)</f>
        <v>81.2</v>
      </c>
      <c r="O1457" s="76">
        <f t="shared" si="22"/>
        <v>0.9076354679802956</v>
      </c>
      <c r="P1457" s="9"/>
      <c r="Q1457" s="35"/>
    </row>
    <row r="1458" spans="1:17" ht="12" customHeight="1" outlineLevel="1" x14ac:dyDescent="0.2">
      <c r="A1458" s="22">
        <v>42823</v>
      </c>
      <c r="B1458" s="24">
        <v>81.599999999999994</v>
      </c>
      <c r="C1458" s="24">
        <v>78.95</v>
      </c>
      <c r="D1458" s="24">
        <v>76.45</v>
      </c>
      <c r="E1458" s="24">
        <v>79</v>
      </c>
      <c r="F1458" s="24">
        <v>71.45</v>
      </c>
      <c r="G1458" s="24"/>
      <c r="H1458" s="24"/>
      <c r="I1458" s="78"/>
      <c r="J1458" s="24"/>
      <c r="K1458" s="24"/>
      <c r="L1458" s="24">
        <v>58.65</v>
      </c>
      <c r="M1458" s="24"/>
      <c r="N1458" s="79">
        <f>VLOOKUP(A1458,Platts!B:C,2,TRUE)</f>
        <v>82.25</v>
      </c>
      <c r="O1458" s="76">
        <f t="shared" si="22"/>
        <v>0.92948328267477209</v>
      </c>
      <c r="P1458" s="9"/>
      <c r="Q1458" s="35"/>
    </row>
    <row r="1459" spans="1:17" ht="12" customHeight="1" outlineLevel="1" x14ac:dyDescent="0.2">
      <c r="A1459" s="22">
        <v>42824</v>
      </c>
      <c r="B1459" s="24">
        <v>80.400000000000006</v>
      </c>
      <c r="C1459" s="24">
        <v>77.75</v>
      </c>
      <c r="D1459" s="24">
        <v>75.599999999999994</v>
      </c>
      <c r="E1459" s="24">
        <v>77.849999999999994</v>
      </c>
      <c r="F1459" s="24">
        <v>70.75</v>
      </c>
      <c r="G1459" s="24"/>
      <c r="H1459" s="24"/>
      <c r="I1459" s="78"/>
      <c r="J1459" s="24"/>
      <c r="K1459" s="24"/>
      <c r="L1459" s="24">
        <v>57.95</v>
      </c>
      <c r="M1459" s="24"/>
      <c r="N1459" s="79">
        <f>VLOOKUP(A1459,Platts!B:C,2,TRUE)</f>
        <v>81.099999999999994</v>
      </c>
      <c r="O1459" s="76">
        <f t="shared" si="22"/>
        <v>0.93218249075215787</v>
      </c>
      <c r="P1459" s="9"/>
      <c r="Q1459" s="35"/>
    </row>
    <row r="1460" spans="1:17" ht="12" customHeight="1" outlineLevel="1" x14ac:dyDescent="0.2">
      <c r="A1460" s="22">
        <v>42825</v>
      </c>
      <c r="B1460" s="24">
        <v>79.599999999999994</v>
      </c>
      <c r="C1460" s="24">
        <v>76.900000000000006</v>
      </c>
      <c r="D1460" s="24">
        <v>74.650000000000006</v>
      </c>
      <c r="E1460" s="24">
        <v>77.099999999999994</v>
      </c>
      <c r="F1460" s="24">
        <v>70.25</v>
      </c>
      <c r="G1460" s="24"/>
      <c r="H1460" s="24"/>
      <c r="I1460" s="78"/>
      <c r="J1460" s="24"/>
      <c r="K1460" s="24"/>
      <c r="L1460" s="24">
        <v>57.5</v>
      </c>
      <c r="M1460" s="24"/>
      <c r="N1460" s="79">
        <f>VLOOKUP(A1460,Platts!B:C,2,TRUE)</f>
        <v>79.25</v>
      </c>
      <c r="O1460" s="76">
        <f t="shared" si="22"/>
        <v>0.94195583596214516</v>
      </c>
      <c r="P1460" s="9"/>
      <c r="Q1460" s="35"/>
    </row>
    <row r="1461" spans="1:17" ht="12" customHeight="1" outlineLevel="1" x14ac:dyDescent="0.2">
      <c r="A1461" s="22">
        <v>42828</v>
      </c>
      <c r="B1461" s="24">
        <v>78.95</v>
      </c>
      <c r="C1461" s="24">
        <v>76.5</v>
      </c>
      <c r="D1461" s="24">
        <v>74.25</v>
      </c>
      <c r="E1461" s="24">
        <v>76.55</v>
      </c>
      <c r="F1461" s="24">
        <v>69.650000000000006</v>
      </c>
      <c r="G1461" s="24"/>
      <c r="H1461" s="24"/>
      <c r="I1461" s="78"/>
      <c r="J1461" s="24"/>
      <c r="K1461" s="24"/>
      <c r="L1461" s="24">
        <v>57.1</v>
      </c>
      <c r="M1461" s="24"/>
      <c r="N1461" s="79">
        <f>VLOOKUP(A1461,Platts!B:C,2,TRUE)</f>
        <v>79.2</v>
      </c>
      <c r="O1461" s="76">
        <f t="shared" si="22"/>
        <v>0.9375</v>
      </c>
      <c r="P1461" s="9"/>
      <c r="Q1461" s="35"/>
    </row>
    <row r="1462" spans="1:17" ht="12" customHeight="1" outlineLevel="1" x14ac:dyDescent="0.2">
      <c r="A1462" s="22">
        <v>42829</v>
      </c>
      <c r="B1462" s="24">
        <v>79.099999999999994</v>
      </c>
      <c r="C1462" s="24">
        <v>76.650000000000006</v>
      </c>
      <c r="D1462" s="24">
        <v>74.400000000000006</v>
      </c>
      <c r="E1462" s="24">
        <v>69.849999999999994</v>
      </c>
      <c r="F1462" s="24">
        <v>64.55</v>
      </c>
      <c r="G1462" s="24"/>
      <c r="H1462" s="24"/>
      <c r="I1462" s="78"/>
      <c r="J1462" s="24"/>
      <c r="K1462" s="24"/>
      <c r="L1462" s="24">
        <v>57.25</v>
      </c>
      <c r="M1462" s="24"/>
      <c r="N1462" s="79">
        <f>VLOOKUP(A1462,Platts!B:C,2,TRUE)</f>
        <v>79.2</v>
      </c>
      <c r="O1462" s="76">
        <f t="shared" si="22"/>
        <v>0.93939393939393945</v>
      </c>
      <c r="P1462" s="9"/>
      <c r="Q1462" s="35"/>
    </row>
    <row r="1463" spans="1:17" ht="12" customHeight="1" outlineLevel="1" x14ac:dyDescent="0.2">
      <c r="A1463" s="22">
        <v>42830</v>
      </c>
      <c r="B1463" s="24">
        <v>80.150000000000006</v>
      </c>
      <c r="C1463" s="24">
        <v>78</v>
      </c>
      <c r="D1463" s="24">
        <v>76</v>
      </c>
      <c r="E1463" s="24">
        <v>71.45</v>
      </c>
      <c r="F1463" s="24">
        <v>66.099999999999994</v>
      </c>
      <c r="G1463" s="24"/>
      <c r="H1463" s="24"/>
      <c r="I1463" s="78"/>
      <c r="J1463" s="24"/>
      <c r="K1463" s="24"/>
      <c r="L1463" s="24">
        <v>58</v>
      </c>
      <c r="M1463" s="24"/>
      <c r="N1463" s="79">
        <f>VLOOKUP(A1463,Platts!B:C,2,TRUE)</f>
        <v>81.75</v>
      </c>
      <c r="O1463" s="76">
        <f t="shared" si="22"/>
        <v>0.92966360856269115</v>
      </c>
      <c r="P1463" s="9"/>
      <c r="Q1463" s="35"/>
    </row>
    <row r="1464" spans="1:17" ht="12" customHeight="1" outlineLevel="1" x14ac:dyDescent="0.2">
      <c r="A1464" s="22">
        <v>42831</v>
      </c>
      <c r="B1464" s="24">
        <v>78.95</v>
      </c>
      <c r="C1464" s="24">
        <v>76.55</v>
      </c>
      <c r="D1464" s="24">
        <v>74.45</v>
      </c>
      <c r="E1464" s="24">
        <v>69.7</v>
      </c>
      <c r="F1464" s="24">
        <v>64.599999999999994</v>
      </c>
      <c r="G1464" s="24"/>
      <c r="H1464" s="24"/>
      <c r="I1464" s="78"/>
      <c r="J1464" s="24"/>
      <c r="K1464" s="24"/>
      <c r="L1464" s="24">
        <v>57</v>
      </c>
      <c r="M1464" s="24"/>
      <c r="N1464" s="79">
        <f>VLOOKUP(A1464,Platts!B:C,2,TRUE)</f>
        <v>78.349999999999994</v>
      </c>
      <c r="O1464" s="76">
        <f t="shared" si="22"/>
        <v>0.95022335673261016</v>
      </c>
      <c r="P1464" s="9"/>
      <c r="Q1464" s="35"/>
    </row>
    <row r="1465" spans="1:17" ht="12" customHeight="1" outlineLevel="1" x14ac:dyDescent="0.2">
      <c r="A1465" s="22">
        <v>42832</v>
      </c>
      <c r="B1465" s="24">
        <v>76.849999999999994</v>
      </c>
      <c r="C1465" s="24">
        <v>73.849999999999994</v>
      </c>
      <c r="D1465" s="24">
        <v>71.75</v>
      </c>
      <c r="E1465" s="24">
        <v>67.25</v>
      </c>
      <c r="F1465" s="24">
        <v>62.2</v>
      </c>
      <c r="G1465" s="24"/>
      <c r="H1465" s="24"/>
      <c r="I1465" s="78"/>
      <c r="J1465" s="24"/>
      <c r="K1465" s="24"/>
      <c r="L1465" s="24">
        <v>55.05</v>
      </c>
      <c r="M1465" s="24"/>
      <c r="N1465" s="79">
        <f>VLOOKUP(A1465,Platts!B:C,2,TRUE)</f>
        <v>76.2</v>
      </c>
      <c r="O1465" s="76">
        <f t="shared" si="22"/>
        <v>0.94160104986876636</v>
      </c>
      <c r="P1465" s="9"/>
      <c r="Q1465" s="35"/>
    </row>
    <row r="1466" spans="1:17" ht="12" customHeight="1" outlineLevel="1" x14ac:dyDescent="0.2">
      <c r="A1466" s="22">
        <v>42835</v>
      </c>
      <c r="B1466" s="24">
        <v>75</v>
      </c>
      <c r="C1466" s="24">
        <v>71.7</v>
      </c>
      <c r="D1466" s="24">
        <v>69.45</v>
      </c>
      <c r="E1466" s="24">
        <v>65.349999999999994</v>
      </c>
      <c r="F1466" s="24">
        <v>60.9</v>
      </c>
      <c r="G1466" s="24"/>
      <c r="H1466" s="24"/>
      <c r="I1466" s="78"/>
      <c r="J1466" s="24"/>
      <c r="K1466" s="24"/>
      <c r="L1466" s="24">
        <v>54</v>
      </c>
      <c r="M1466" s="24"/>
      <c r="N1466" s="79">
        <f>VLOOKUP(A1466,Platts!B:C,2,TRUE)</f>
        <v>74.150000000000006</v>
      </c>
      <c r="O1466" s="76">
        <f t="shared" si="22"/>
        <v>0.93661496965610247</v>
      </c>
      <c r="P1466" s="9"/>
      <c r="Q1466" s="35"/>
    </row>
    <row r="1467" spans="1:17" ht="12" customHeight="1" outlineLevel="1" x14ac:dyDescent="0.2">
      <c r="A1467" s="22">
        <v>42836</v>
      </c>
      <c r="B1467" s="24">
        <v>74</v>
      </c>
      <c r="C1467" s="24">
        <v>70.900000000000006</v>
      </c>
      <c r="D1467" s="24">
        <v>69.150000000000006</v>
      </c>
      <c r="E1467" s="24">
        <v>65.650000000000006</v>
      </c>
      <c r="F1467" s="24">
        <v>61.5</v>
      </c>
      <c r="G1467" s="24"/>
      <c r="H1467" s="24"/>
      <c r="I1467" s="78"/>
      <c r="J1467" s="24"/>
      <c r="K1467" s="24"/>
      <c r="L1467" s="24">
        <v>55.15</v>
      </c>
      <c r="M1467" s="24"/>
      <c r="N1467" s="79">
        <f>VLOOKUP(A1467,Platts!B:C,2,TRUE)</f>
        <v>74.650000000000006</v>
      </c>
      <c r="O1467" s="76">
        <f t="shared" si="22"/>
        <v>0.92632283991962494</v>
      </c>
      <c r="P1467" s="9"/>
      <c r="Q1467" s="35"/>
    </row>
    <row r="1468" spans="1:17" ht="12" customHeight="1" outlineLevel="1" x14ac:dyDescent="0.2">
      <c r="A1468" s="22">
        <v>42837</v>
      </c>
      <c r="B1468" s="24">
        <v>72.400000000000006</v>
      </c>
      <c r="C1468" s="24">
        <v>68.349999999999994</v>
      </c>
      <c r="D1468" s="24">
        <v>66.7</v>
      </c>
      <c r="E1468" s="24">
        <v>63.75</v>
      </c>
      <c r="F1468" s="24">
        <v>60.25</v>
      </c>
      <c r="G1468" s="24"/>
      <c r="H1468" s="24"/>
      <c r="I1468" s="78"/>
      <c r="J1468" s="24"/>
      <c r="K1468" s="24"/>
      <c r="L1468" s="24">
        <v>54.65</v>
      </c>
      <c r="M1468" s="24"/>
      <c r="N1468" s="79">
        <f>VLOOKUP(A1468,Platts!B:C,2,TRUE)</f>
        <v>69</v>
      </c>
      <c r="O1468" s="76">
        <f t="shared" si="22"/>
        <v>0.96666666666666667</v>
      </c>
      <c r="P1468" s="9"/>
      <c r="Q1468" s="35"/>
    </row>
    <row r="1469" spans="1:17" ht="12" customHeight="1" outlineLevel="1" x14ac:dyDescent="0.2">
      <c r="A1469" s="22">
        <v>42838</v>
      </c>
      <c r="B1469" s="24">
        <v>68.150000000000006</v>
      </c>
      <c r="C1469" s="24">
        <v>66.7</v>
      </c>
      <c r="D1469" s="24">
        <v>65.2</v>
      </c>
      <c r="E1469" s="24">
        <v>64</v>
      </c>
      <c r="F1469" s="24">
        <v>60.35</v>
      </c>
      <c r="G1469" s="24"/>
      <c r="H1469" s="24"/>
      <c r="I1469" s="78"/>
      <c r="J1469" s="24"/>
      <c r="K1469" s="24"/>
      <c r="L1469" s="24">
        <v>55</v>
      </c>
      <c r="M1469" s="24"/>
      <c r="N1469" s="79">
        <f>VLOOKUP(A1469,Platts!B:C,2,TRUE)</f>
        <v>69</v>
      </c>
      <c r="O1469" s="76">
        <f t="shared" si="22"/>
        <v>0.94492753623188408</v>
      </c>
      <c r="P1469" s="9"/>
      <c r="Q1469" s="35"/>
    </row>
    <row r="1470" spans="1:17" ht="12" customHeight="1" outlineLevel="1" x14ac:dyDescent="0.2">
      <c r="A1470" s="22">
        <v>42842</v>
      </c>
      <c r="B1470" s="24">
        <v>64.599999999999994</v>
      </c>
      <c r="C1470" s="24">
        <v>63</v>
      </c>
      <c r="D1470" s="24">
        <v>62</v>
      </c>
      <c r="E1470" s="24">
        <v>61.1</v>
      </c>
      <c r="F1470" s="24">
        <v>58.2</v>
      </c>
      <c r="G1470" s="24"/>
      <c r="H1470" s="24"/>
      <c r="I1470" s="78"/>
      <c r="J1470" s="24"/>
      <c r="K1470" s="24"/>
      <c r="L1470" s="24">
        <v>54.05</v>
      </c>
      <c r="M1470" s="24"/>
      <c r="N1470" s="79">
        <f>VLOOKUP(A1470,Platts!B:C,2,TRUE)</f>
        <v>64.25</v>
      </c>
      <c r="O1470" s="76">
        <f t="shared" si="22"/>
        <v>0.96498054474708173</v>
      </c>
      <c r="P1470" s="9"/>
      <c r="Q1470" s="35"/>
    </row>
    <row r="1471" spans="1:17" ht="12" customHeight="1" outlineLevel="1" x14ac:dyDescent="0.2">
      <c r="A1471" s="22">
        <v>42843</v>
      </c>
      <c r="B1471" s="24">
        <v>61</v>
      </c>
      <c r="C1471" s="24">
        <v>59.95</v>
      </c>
      <c r="D1471" s="24">
        <v>59.25</v>
      </c>
      <c r="E1471" s="24">
        <v>58.8</v>
      </c>
      <c r="F1471" s="24">
        <v>56.9</v>
      </c>
      <c r="G1471" s="24"/>
      <c r="H1471" s="24"/>
      <c r="I1471" s="78"/>
      <c r="J1471" s="24"/>
      <c r="K1471" s="24"/>
      <c r="L1471" s="24">
        <v>53.349999999999987</v>
      </c>
      <c r="M1471" s="24"/>
      <c r="N1471" s="79">
        <f>VLOOKUP(A1471,Platts!B:C,2,TRUE)</f>
        <v>63.8</v>
      </c>
      <c r="O1471" s="76">
        <f t="shared" si="22"/>
        <v>0.92868338557993735</v>
      </c>
      <c r="P1471" s="9"/>
      <c r="Q1471" s="35"/>
    </row>
    <row r="1472" spans="1:17" ht="12" customHeight="1" outlineLevel="1" x14ac:dyDescent="0.2">
      <c r="A1472" s="22">
        <v>42844</v>
      </c>
      <c r="B1472" s="24">
        <v>63.15</v>
      </c>
      <c r="C1472" s="24">
        <v>62.2</v>
      </c>
      <c r="D1472" s="24">
        <v>61.35</v>
      </c>
      <c r="E1472" s="24">
        <v>60.6</v>
      </c>
      <c r="F1472" s="24">
        <v>58.5</v>
      </c>
      <c r="G1472" s="24"/>
      <c r="H1472" s="24"/>
      <c r="I1472" s="78"/>
      <c r="J1472" s="24"/>
      <c r="K1472" s="24"/>
      <c r="L1472" s="24">
        <v>55.05</v>
      </c>
      <c r="M1472" s="24"/>
      <c r="N1472" s="79">
        <f>VLOOKUP(A1472,Platts!B:C,2,TRUE)</f>
        <v>65.150000000000006</v>
      </c>
      <c r="O1472" s="76">
        <f t="shared" si="22"/>
        <v>0.9416730621642363</v>
      </c>
      <c r="P1472" s="9"/>
      <c r="Q1472" s="35"/>
    </row>
    <row r="1473" spans="1:17" ht="12" customHeight="1" outlineLevel="1" x14ac:dyDescent="0.2">
      <c r="A1473" s="22">
        <v>42845</v>
      </c>
      <c r="B1473" s="24">
        <v>64.650000000000006</v>
      </c>
      <c r="C1473" s="24">
        <v>63.5</v>
      </c>
      <c r="D1473" s="24">
        <v>62.5</v>
      </c>
      <c r="E1473" s="24">
        <v>61.45</v>
      </c>
      <c r="F1473" s="24">
        <v>59.5</v>
      </c>
      <c r="G1473" s="24"/>
      <c r="H1473" s="24"/>
      <c r="I1473" s="78"/>
      <c r="J1473" s="24"/>
      <c r="K1473" s="24"/>
      <c r="L1473" s="24">
        <v>55.45</v>
      </c>
      <c r="M1473" s="24"/>
      <c r="N1473" s="79">
        <f>VLOOKUP(A1473,Platts!B:C,2,TRUE)</f>
        <v>65.75</v>
      </c>
      <c r="O1473" s="76">
        <f t="shared" si="22"/>
        <v>0.95057034220532322</v>
      </c>
      <c r="P1473" s="9"/>
      <c r="Q1473" s="35"/>
    </row>
    <row r="1474" spans="1:17" ht="12" customHeight="1" outlineLevel="1" x14ac:dyDescent="0.2">
      <c r="A1474" s="22">
        <v>42846</v>
      </c>
      <c r="B1474" s="24">
        <v>67.7</v>
      </c>
      <c r="C1474" s="24">
        <v>66.400000000000006</v>
      </c>
      <c r="D1474" s="24">
        <v>65.400000000000006</v>
      </c>
      <c r="E1474" s="24">
        <v>64.349999999999994</v>
      </c>
      <c r="F1474" s="24">
        <v>62</v>
      </c>
      <c r="G1474" s="24"/>
      <c r="H1474" s="24"/>
      <c r="I1474" s="78"/>
      <c r="J1474" s="24"/>
      <c r="K1474" s="24"/>
      <c r="L1474" s="24">
        <v>57.65</v>
      </c>
      <c r="M1474" s="24"/>
      <c r="N1474" s="79">
        <f>VLOOKUP(A1474,Platts!B:C,2,TRUE)</f>
        <v>67.900000000000006</v>
      </c>
      <c r="O1474" s="76">
        <f t="shared" ref="O1474:O1509" si="23">+D1474/N1474</f>
        <v>0.96318114874815908</v>
      </c>
      <c r="P1474" s="9"/>
      <c r="Q1474" s="35"/>
    </row>
    <row r="1475" spans="1:17" ht="12" customHeight="1" outlineLevel="1" x14ac:dyDescent="0.2">
      <c r="A1475" s="22">
        <v>42849</v>
      </c>
      <c r="B1475" s="24">
        <v>66.75</v>
      </c>
      <c r="C1475" s="24">
        <v>65.5</v>
      </c>
      <c r="D1475" s="24">
        <v>64.400000000000006</v>
      </c>
      <c r="E1475" s="24">
        <v>63.55</v>
      </c>
      <c r="F1475" s="24">
        <v>61.2</v>
      </c>
      <c r="G1475" s="24"/>
      <c r="H1475" s="24"/>
      <c r="I1475" s="78"/>
      <c r="J1475" s="24"/>
      <c r="K1475" s="24"/>
      <c r="L1475" s="24">
        <v>57.45</v>
      </c>
      <c r="M1475" s="24"/>
      <c r="N1475" s="79">
        <f>VLOOKUP(A1475,Platts!B:C,2,TRUE)</f>
        <v>66.55</v>
      </c>
      <c r="O1475" s="76">
        <f t="shared" si="23"/>
        <v>0.96769346356123231</v>
      </c>
      <c r="P1475" s="9"/>
      <c r="Q1475" s="35"/>
    </row>
    <row r="1476" spans="1:17" ht="12" customHeight="1" outlineLevel="1" x14ac:dyDescent="0.2">
      <c r="A1476" s="22">
        <v>42850</v>
      </c>
      <c r="B1476" s="24">
        <v>66.7</v>
      </c>
      <c r="C1476" s="24">
        <v>65.5</v>
      </c>
      <c r="D1476" s="24">
        <v>64.349999999999994</v>
      </c>
      <c r="E1476" s="24">
        <v>63.4</v>
      </c>
      <c r="F1476" s="24">
        <v>61.15</v>
      </c>
      <c r="G1476" s="24"/>
      <c r="H1476" s="24"/>
      <c r="I1476" s="78"/>
      <c r="J1476" s="24"/>
      <c r="K1476" s="24"/>
      <c r="L1476" s="24">
        <v>57</v>
      </c>
      <c r="M1476" s="24"/>
      <c r="N1476" s="79">
        <f>VLOOKUP(A1476,Platts!B:C,2,TRUE)</f>
        <v>66.3</v>
      </c>
      <c r="O1476" s="76">
        <f t="shared" si="23"/>
        <v>0.97058823529411764</v>
      </c>
      <c r="P1476" s="9"/>
      <c r="Q1476" s="35"/>
    </row>
    <row r="1477" spans="1:17" ht="12" customHeight="1" outlineLevel="1" x14ac:dyDescent="0.2">
      <c r="A1477" s="22">
        <v>42851</v>
      </c>
      <c r="B1477" s="24">
        <v>66.3</v>
      </c>
      <c r="C1477" s="24">
        <v>65.099999999999994</v>
      </c>
      <c r="D1477" s="24">
        <v>64</v>
      </c>
      <c r="E1477" s="24">
        <v>63.05</v>
      </c>
      <c r="F1477" s="24">
        <v>60.75</v>
      </c>
      <c r="G1477" s="24"/>
      <c r="H1477" s="24"/>
      <c r="I1477" s="78"/>
      <c r="J1477" s="24"/>
      <c r="K1477" s="24"/>
      <c r="L1477" s="24">
        <v>56.9</v>
      </c>
      <c r="M1477" s="24"/>
      <c r="N1477" s="79">
        <f>VLOOKUP(A1477,Platts!B:C,2,TRUE)</f>
        <v>67.150000000000006</v>
      </c>
      <c r="O1477" s="76">
        <f t="shared" si="23"/>
        <v>0.95309009679821288</v>
      </c>
      <c r="P1477" s="9"/>
      <c r="Q1477" s="35"/>
    </row>
    <row r="1478" spans="1:17" ht="12" customHeight="1" outlineLevel="1" x14ac:dyDescent="0.2">
      <c r="A1478" s="22">
        <v>42852</v>
      </c>
      <c r="B1478" s="24">
        <v>66.7</v>
      </c>
      <c r="C1478" s="24">
        <v>65.650000000000006</v>
      </c>
      <c r="D1478" s="24">
        <v>64.599999999999994</v>
      </c>
      <c r="E1478" s="24">
        <v>63.7</v>
      </c>
      <c r="F1478" s="24">
        <v>61.6</v>
      </c>
      <c r="G1478" s="24"/>
      <c r="H1478" s="24"/>
      <c r="I1478" s="78"/>
      <c r="J1478" s="24"/>
      <c r="K1478" s="24"/>
      <c r="L1478" s="24">
        <v>58.1</v>
      </c>
      <c r="M1478" s="24"/>
      <c r="N1478" s="79">
        <f>VLOOKUP(A1478,Platts!B:C,2,TRUE)</f>
        <v>67.150000000000006</v>
      </c>
      <c r="O1478" s="76">
        <f t="shared" si="23"/>
        <v>0.962025316455696</v>
      </c>
      <c r="P1478" s="9"/>
      <c r="Q1478" s="35"/>
    </row>
    <row r="1479" spans="1:17" ht="12" customHeight="1" outlineLevel="1" x14ac:dyDescent="0.2">
      <c r="A1479" s="22">
        <v>42853</v>
      </c>
      <c r="B1479" s="24">
        <v>68.75</v>
      </c>
      <c r="C1479" s="24">
        <v>67.599999999999994</v>
      </c>
      <c r="D1479" s="24">
        <v>66.5</v>
      </c>
      <c r="E1479" s="24">
        <v>65.55</v>
      </c>
      <c r="F1479" s="24">
        <v>63.35</v>
      </c>
      <c r="G1479" s="24"/>
      <c r="H1479" s="24"/>
      <c r="I1479" s="78"/>
      <c r="J1479" s="24"/>
      <c r="K1479" s="24"/>
      <c r="L1479" s="24">
        <v>59.75</v>
      </c>
      <c r="M1479" s="24"/>
      <c r="N1479" s="79">
        <f>VLOOKUP(A1479,Platts!B:C,2,TRUE)</f>
        <v>67.3</v>
      </c>
      <c r="O1479" s="76">
        <f t="shared" si="23"/>
        <v>0.98811292719167909</v>
      </c>
      <c r="P1479" s="9"/>
      <c r="Q1479" s="35"/>
    </row>
    <row r="1480" spans="1:17" ht="12" customHeight="1" outlineLevel="1" x14ac:dyDescent="0.2">
      <c r="A1480" s="22">
        <v>42856</v>
      </c>
      <c r="B1480" s="24">
        <v>68.75</v>
      </c>
      <c r="C1480" s="24">
        <v>67.599999999999994</v>
      </c>
      <c r="D1480" s="24">
        <v>66.5</v>
      </c>
      <c r="E1480" s="24">
        <v>65.55</v>
      </c>
      <c r="F1480" s="24">
        <v>63.35</v>
      </c>
      <c r="G1480" s="24"/>
      <c r="H1480" s="24"/>
      <c r="I1480" s="78"/>
      <c r="J1480" s="24"/>
      <c r="K1480" s="24"/>
      <c r="L1480" s="24">
        <v>59.75</v>
      </c>
      <c r="M1480" s="24"/>
      <c r="N1480" s="79">
        <f>VLOOKUP(A1480,Platts!B:C,2,TRUE)</f>
        <v>67.3</v>
      </c>
      <c r="O1480" s="76">
        <f t="shared" si="23"/>
        <v>0.98811292719167909</v>
      </c>
      <c r="P1480" s="9"/>
      <c r="Q1480" s="35"/>
    </row>
    <row r="1481" spans="1:17" ht="12" customHeight="1" outlineLevel="1" x14ac:dyDescent="0.2">
      <c r="A1481" s="22">
        <v>42857</v>
      </c>
      <c r="B1481" s="24">
        <v>69.25</v>
      </c>
      <c r="C1481" s="24">
        <v>68.25</v>
      </c>
      <c r="D1481" s="24">
        <v>67.2</v>
      </c>
      <c r="E1481" s="24">
        <v>66.25</v>
      </c>
      <c r="F1481" s="24">
        <v>63.9</v>
      </c>
      <c r="G1481" s="24"/>
      <c r="H1481" s="24"/>
      <c r="I1481" s="78"/>
      <c r="J1481" s="24"/>
      <c r="K1481" s="24"/>
      <c r="L1481" s="24">
        <v>59.8</v>
      </c>
      <c r="M1481" s="24"/>
      <c r="N1481" s="79">
        <f>VLOOKUP(A1481,Platts!B:C,2,TRUE)</f>
        <v>69.150000000000006</v>
      </c>
      <c r="O1481" s="76">
        <f t="shared" si="23"/>
        <v>0.97180043383947934</v>
      </c>
      <c r="P1481" s="9"/>
      <c r="Q1481" s="35"/>
    </row>
    <row r="1482" spans="1:17" ht="12" customHeight="1" outlineLevel="1" x14ac:dyDescent="0.2">
      <c r="A1482" s="22">
        <v>42858</v>
      </c>
      <c r="B1482" s="24">
        <v>68</v>
      </c>
      <c r="C1482" s="24">
        <v>67</v>
      </c>
      <c r="D1482" s="24">
        <v>66</v>
      </c>
      <c r="E1482" s="24">
        <v>65</v>
      </c>
      <c r="F1482" s="24">
        <v>62.6</v>
      </c>
      <c r="G1482" s="24"/>
      <c r="H1482" s="24"/>
      <c r="I1482" s="78"/>
      <c r="J1482" s="24"/>
      <c r="K1482" s="24"/>
      <c r="L1482" s="24">
        <v>58.5</v>
      </c>
      <c r="M1482" s="24"/>
      <c r="N1482" s="79">
        <f>VLOOKUP(A1482,Platts!B:C,2,TRUE)</f>
        <v>68.599999999999994</v>
      </c>
      <c r="O1482" s="76">
        <f t="shared" si="23"/>
        <v>0.96209912536443154</v>
      </c>
      <c r="P1482" s="9"/>
      <c r="Q1482" s="35"/>
    </row>
    <row r="1483" spans="1:17" ht="12" customHeight="1" outlineLevel="1" x14ac:dyDescent="0.2">
      <c r="A1483" s="22">
        <v>42859</v>
      </c>
      <c r="B1483" s="24">
        <v>63.4</v>
      </c>
      <c r="C1483" s="24">
        <v>62.1</v>
      </c>
      <c r="D1483" s="24">
        <v>61.1</v>
      </c>
      <c r="E1483" s="24">
        <v>60.3</v>
      </c>
      <c r="F1483" s="24">
        <v>58.2</v>
      </c>
      <c r="G1483" s="24"/>
      <c r="H1483" s="24"/>
      <c r="I1483" s="78"/>
      <c r="J1483" s="24"/>
      <c r="K1483" s="24"/>
      <c r="L1483" s="24">
        <v>54.55</v>
      </c>
      <c r="M1483" s="24"/>
      <c r="N1483" s="79">
        <f>VLOOKUP(A1483,Platts!B:C,2,TRUE)</f>
        <v>63.4</v>
      </c>
      <c r="O1483" s="76">
        <f t="shared" si="23"/>
        <v>0.9637223974763407</v>
      </c>
      <c r="P1483" s="9"/>
      <c r="Q1483" s="35"/>
    </row>
    <row r="1484" spans="1:17" ht="12" customHeight="1" outlineLevel="1" x14ac:dyDescent="0.2">
      <c r="A1484" s="22">
        <v>42860</v>
      </c>
      <c r="B1484" s="24">
        <v>62.55</v>
      </c>
      <c r="C1484" s="24">
        <v>61</v>
      </c>
      <c r="D1484" s="24">
        <v>60.05</v>
      </c>
      <c r="E1484" s="24">
        <v>59.2</v>
      </c>
      <c r="F1484" s="24">
        <v>57.2</v>
      </c>
      <c r="G1484" s="24"/>
      <c r="H1484" s="24"/>
      <c r="I1484" s="78"/>
      <c r="J1484" s="24"/>
      <c r="K1484" s="24"/>
      <c r="L1484" s="24">
        <v>54.1</v>
      </c>
      <c r="M1484" s="24"/>
      <c r="N1484" s="79">
        <f>VLOOKUP(A1484,Platts!B:C,2,TRUE)</f>
        <v>61.4</v>
      </c>
      <c r="O1484" s="76">
        <f t="shared" si="23"/>
        <v>0.9780130293159609</v>
      </c>
      <c r="P1484" s="9"/>
      <c r="Q1484" s="35"/>
    </row>
    <row r="1485" spans="1:17" ht="12" customHeight="1" outlineLevel="1" x14ac:dyDescent="0.2">
      <c r="A1485" s="22">
        <v>42863</v>
      </c>
      <c r="B1485" s="24">
        <v>61.4</v>
      </c>
      <c r="C1485" s="24">
        <v>60.4</v>
      </c>
      <c r="D1485" s="24">
        <v>59.45</v>
      </c>
      <c r="E1485" s="24">
        <v>58.65</v>
      </c>
      <c r="F1485" s="24">
        <v>56.65</v>
      </c>
      <c r="G1485" s="24"/>
      <c r="H1485" s="24"/>
      <c r="I1485" s="78"/>
      <c r="J1485" s="24"/>
      <c r="K1485" s="24"/>
      <c r="L1485" s="24">
        <v>53.65</v>
      </c>
      <c r="M1485" s="24"/>
      <c r="N1485" s="79">
        <f>VLOOKUP(A1485,Platts!B:C,2,TRUE)</f>
        <v>60.95</v>
      </c>
      <c r="O1485" s="76">
        <f t="shared" si="23"/>
        <v>0.97538966365873669</v>
      </c>
      <c r="P1485" s="9"/>
      <c r="Q1485" s="35"/>
    </row>
    <row r="1486" spans="1:17" ht="12" customHeight="1" outlineLevel="1" x14ac:dyDescent="0.2">
      <c r="A1486" s="22">
        <v>42864</v>
      </c>
      <c r="B1486" s="24">
        <v>61.4</v>
      </c>
      <c r="C1486" s="24">
        <v>60.55</v>
      </c>
      <c r="D1486" s="24">
        <v>59.7</v>
      </c>
      <c r="E1486" s="24">
        <v>58.9</v>
      </c>
      <c r="F1486" s="24">
        <v>56.95</v>
      </c>
      <c r="G1486" s="24"/>
      <c r="H1486" s="24"/>
      <c r="I1486" s="78"/>
      <c r="J1486" s="24"/>
      <c r="K1486" s="24"/>
      <c r="L1486" s="24">
        <v>54.35</v>
      </c>
      <c r="M1486" s="24"/>
      <c r="N1486" s="79">
        <f>VLOOKUP(A1486,Platts!B:C,2,TRUE)</f>
        <v>60.75</v>
      </c>
      <c r="O1486" s="76">
        <f t="shared" si="23"/>
        <v>0.98271604938271606</v>
      </c>
      <c r="P1486" s="9"/>
      <c r="Q1486" s="35"/>
    </row>
    <row r="1487" spans="1:17" ht="12" customHeight="1" outlineLevel="1" x14ac:dyDescent="0.2">
      <c r="A1487" s="22">
        <v>42865</v>
      </c>
      <c r="B1487" s="24">
        <v>61.4</v>
      </c>
      <c r="C1487" s="24">
        <v>60.55</v>
      </c>
      <c r="D1487" s="24">
        <v>59.7</v>
      </c>
      <c r="E1487" s="24">
        <v>58.9</v>
      </c>
      <c r="F1487" s="24">
        <v>56.95</v>
      </c>
      <c r="G1487" s="24"/>
      <c r="H1487" s="24"/>
      <c r="I1487" s="78"/>
      <c r="J1487" s="24"/>
      <c r="K1487" s="24"/>
      <c r="L1487" s="24">
        <v>54.35</v>
      </c>
      <c r="M1487" s="24"/>
      <c r="N1487" s="79">
        <f>VLOOKUP(A1487,Platts!B:C,2,TRUE)</f>
        <v>60.75</v>
      </c>
      <c r="O1487" s="76">
        <f t="shared" si="23"/>
        <v>0.98271604938271606</v>
      </c>
      <c r="P1487" s="9"/>
      <c r="Q1487" s="35"/>
    </row>
    <row r="1488" spans="1:17" ht="12" customHeight="1" outlineLevel="1" x14ac:dyDescent="0.2">
      <c r="A1488" s="22">
        <v>42866</v>
      </c>
      <c r="B1488" s="24">
        <v>62.55</v>
      </c>
      <c r="C1488" s="24">
        <v>61.5</v>
      </c>
      <c r="D1488" s="24">
        <v>60.5</v>
      </c>
      <c r="E1488" s="24">
        <v>59.7</v>
      </c>
      <c r="F1488" s="24">
        <v>57.4</v>
      </c>
      <c r="G1488" s="24"/>
      <c r="H1488" s="24"/>
      <c r="I1488" s="78"/>
      <c r="J1488" s="24"/>
      <c r="K1488" s="24"/>
      <c r="L1488" s="24">
        <v>53.9</v>
      </c>
      <c r="M1488" s="24"/>
      <c r="N1488" s="79">
        <f>VLOOKUP(A1488,Platts!B:C,2,TRUE)</f>
        <v>60.95</v>
      </c>
      <c r="O1488" s="76">
        <f t="shared" si="23"/>
        <v>0.99261689909762096</v>
      </c>
      <c r="P1488" s="9"/>
      <c r="Q1488" s="35"/>
    </row>
    <row r="1489" spans="1:17" ht="12" customHeight="1" outlineLevel="1" x14ac:dyDescent="0.2">
      <c r="A1489" s="22">
        <v>42867</v>
      </c>
      <c r="B1489" s="24">
        <v>61.4</v>
      </c>
      <c r="C1489" s="24">
        <v>60.4</v>
      </c>
      <c r="D1489" s="24">
        <v>59.35</v>
      </c>
      <c r="E1489" s="24">
        <v>58.3</v>
      </c>
      <c r="F1489" s="24">
        <v>56.1</v>
      </c>
      <c r="G1489" s="24"/>
      <c r="H1489" s="24"/>
      <c r="I1489" s="78"/>
      <c r="J1489" s="24"/>
      <c r="K1489" s="24"/>
      <c r="L1489" s="24">
        <v>53.05</v>
      </c>
      <c r="M1489" s="24"/>
      <c r="N1489" s="79">
        <f>VLOOKUP(A1489,Platts!B:C,2,TRUE)</f>
        <v>60.55</v>
      </c>
      <c r="O1489" s="76">
        <f t="shared" si="23"/>
        <v>0.98018166804293982</v>
      </c>
      <c r="P1489" s="9"/>
      <c r="Q1489" s="35"/>
    </row>
    <row r="1490" spans="1:17" ht="12" customHeight="1" outlineLevel="1" x14ac:dyDescent="0.2">
      <c r="A1490" s="22">
        <v>42870</v>
      </c>
      <c r="B1490" s="24">
        <v>61.4</v>
      </c>
      <c r="C1490" s="24">
        <v>60.4</v>
      </c>
      <c r="D1490" s="24">
        <v>59.45</v>
      </c>
      <c r="E1490" s="24">
        <v>58.5</v>
      </c>
      <c r="F1490" s="24">
        <v>56.15</v>
      </c>
      <c r="G1490" s="24"/>
      <c r="H1490" s="24"/>
      <c r="I1490" s="78"/>
      <c r="J1490" s="24"/>
      <c r="K1490" s="24"/>
      <c r="L1490" s="24">
        <v>53.25</v>
      </c>
      <c r="M1490" s="24"/>
      <c r="N1490" s="79">
        <f>VLOOKUP(A1490,Platts!B:C,2,TRUE)</f>
        <v>61.25</v>
      </c>
      <c r="O1490" s="76">
        <f t="shared" si="23"/>
        <v>0.97061224489795928</v>
      </c>
      <c r="P1490" s="9"/>
      <c r="Q1490" s="35"/>
    </row>
    <row r="1491" spans="1:17" ht="12" customHeight="1" outlineLevel="1" x14ac:dyDescent="0.2">
      <c r="A1491" s="22">
        <v>42871</v>
      </c>
      <c r="B1491" s="24">
        <v>60.8</v>
      </c>
      <c r="C1491" s="24">
        <v>59.9</v>
      </c>
      <c r="D1491" s="24">
        <v>58.95</v>
      </c>
      <c r="E1491" s="24">
        <v>58.95</v>
      </c>
      <c r="F1491" s="24">
        <v>56.55</v>
      </c>
      <c r="G1491" s="24"/>
      <c r="H1491" s="24"/>
      <c r="I1491" s="78"/>
      <c r="J1491" s="24"/>
      <c r="K1491" s="24"/>
      <c r="L1491" s="24">
        <v>55.15</v>
      </c>
      <c r="M1491" s="24"/>
      <c r="N1491" s="79">
        <f>VLOOKUP(A1491,Platts!B:C,2,TRUE)</f>
        <v>61.65</v>
      </c>
      <c r="O1491" s="76">
        <f t="shared" si="23"/>
        <v>0.95620437956204385</v>
      </c>
      <c r="P1491" s="9"/>
      <c r="Q1491" s="35"/>
    </row>
    <row r="1492" spans="1:17" ht="12" customHeight="1" outlineLevel="1" x14ac:dyDescent="0.2">
      <c r="A1492" s="22">
        <v>42872</v>
      </c>
      <c r="B1492" s="24">
        <v>63</v>
      </c>
      <c r="C1492" s="24">
        <v>62.1</v>
      </c>
      <c r="D1492" s="24">
        <v>61.15</v>
      </c>
      <c r="E1492" s="24">
        <v>61</v>
      </c>
      <c r="F1492" s="24">
        <v>58.4</v>
      </c>
      <c r="G1492" s="24"/>
      <c r="H1492" s="24"/>
      <c r="I1492" s="78"/>
      <c r="J1492" s="24"/>
      <c r="K1492" s="24"/>
      <c r="L1492" s="24">
        <v>54.45</v>
      </c>
      <c r="M1492" s="24"/>
      <c r="N1492" s="79">
        <f>VLOOKUP(A1492,Platts!B:C,2,TRUE)</f>
        <v>62.45</v>
      </c>
      <c r="O1492" s="76">
        <f t="shared" si="23"/>
        <v>0.97918334667734186</v>
      </c>
      <c r="P1492" s="9"/>
      <c r="Q1492" s="35"/>
    </row>
    <row r="1493" spans="1:17" ht="12" customHeight="1" outlineLevel="1" x14ac:dyDescent="0.2">
      <c r="A1493" s="22">
        <v>42873</v>
      </c>
      <c r="B1493" s="24">
        <v>61.35</v>
      </c>
      <c r="C1493" s="24">
        <v>60.45</v>
      </c>
      <c r="D1493" s="24">
        <v>59.65</v>
      </c>
      <c r="E1493" s="24">
        <v>59.6</v>
      </c>
      <c r="F1493" s="24">
        <v>57.25</v>
      </c>
      <c r="G1493" s="24"/>
      <c r="H1493" s="24"/>
      <c r="I1493" s="78"/>
      <c r="J1493" s="24"/>
      <c r="K1493" s="24"/>
      <c r="L1493" s="24">
        <v>53.75</v>
      </c>
      <c r="M1493" s="24"/>
      <c r="N1493" s="79">
        <f>VLOOKUP(A1493,Platts!B:C,2,TRUE)</f>
        <v>62.45</v>
      </c>
      <c r="O1493" s="76">
        <f t="shared" si="23"/>
        <v>0.95516413130504396</v>
      </c>
      <c r="P1493" s="9"/>
      <c r="Q1493" s="35"/>
    </row>
    <row r="1494" spans="1:17" ht="12" customHeight="1" outlineLevel="1" x14ac:dyDescent="0.2">
      <c r="A1494" s="22">
        <v>42874</v>
      </c>
      <c r="B1494" s="24">
        <v>62.65</v>
      </c>
      <c r="C1494" s="24">
        <v>61.85</v>
      </c>
      <c r="D1494" s="24">
        <v>61.15</v>
      </c>
      <c r="E1494" s="24">
        <v>61.05</v>
      </c>
      <c r="F1494" s="24">
        <v>58.7</v>
      </c>
      <c r="G1494" s="24"/>
      <c r="H1494" s="24"/>
      <c r="I1494" s="78"/>
      <c r="J1494" s="24"/>
      <c r="K1494" s="24"/>
      <c r="L1494" s="24">
        <v>54.95</v>
      </c>
      <c r="M1494" s="24"/>
      <c r="N1494" s="79">
        <f>VLOOKUP(A1494,Platts!B:C,2,TRUE)</f>
        <v>63.05</v>
      </c>
      <c r="O1494" s="76">
        <f t="shared" si="23"/>
        <v>0.96986518636003172</v>
      </c>
      <c r="P1494" s="9"/>
      <c r="Q1494" s="35"/>
    </row>
    <row r="1495" spans="1:17" ht="12" customHeight="1" outlineLevel="1" x14ac:dyDescent="0.2">
      <c r="A1495" s="22">
        <v>42877</v>
      </c>
      <c r="B1495" s="24">
        <v>63.65</v>
      </c>
      <c r="C1495" s="24">
        <v>62.9</v>
      </c>
      <c r="D1495" s="24">
        <v>62</v>
      </c>
      <c r="E1495" s="24">
        <v>62.25</v>
      </c>
      <c r="F1495" s="24">
        <v>60.2</v>
      </c>
      <c r="G1495" s="24"/>
      <c r="H1495" s="24"/>
      <c r="I1495" s="78"/>
      <c r="J1495" s="24"/>
      <c r="K1495" s="24"/>
      <c r="L1495" s="24">
        <v>56.3</v>
      </c>
      <c r="M1495" s="24"/>
      <c r="N1495" s="79">
        <f>VLOOKUP(A1495,Platts!B:C,2,TRUE)</f>
        <v>63.3</v>
      </c>
      <c r="O1495" s="76">
        <f t="shared" si="23"/>
        <v>0.97946287519747244</v>
      </c>
      <c r="P1495" s="9"/>
      <c r="Q1495" s="35"/>
    </row>
    <row r="1496" spans="1:17" ht="12" customHeight="1" outlineLevel="1" x14ac:dyDescent="0.2">
      <c r="A1496" s="22">
        <v>42878</v>
      </c>
      <c r="B1496" s="24">
        <v>62.65</v>
      </c>
      <c r="C1496" s="24">
        <v>62.05</v>
      </c>
      <c r="D1496" s="24">
        <v>61.45</v>
      </c>
      <c r="E1496" s="24">
        <v>61.35</v>
      </c>
      <c r="F1496" s="24">
        <v>59.3</v>
      </c>
      <c r="G1496" s="24"/>
      <c r="H1496" s="24"/>
      <c r="I1496" s="78"/>
      <c r="J1496" s="24"/>
      <c r="K1496" s="24"/>
      <c r="L1496" s="24">
        <v>55.55</v>
      </c>
      <c r="M1496" s="24"/>
      <c r="N1496" s="79">
        <f>VLOOKUP(A1496,Platts!B:C,2,TRUE)</f>
        <v>62.05</v>
      </c>
      <c r="O1496" s="76">
        <f t="shared" si="23"/>
        <v>0.99033037872683327</v>
      </c>
      <c r="P1496" s="9"/>
      <c r="Q1496" s="35"/>
    </row>
    <row r="1497" spans="1:17" ht="12" customHeight="1" outlineLevel="1" x14ac:dyDescent="0.2">
      <c r="A1497" s="22">
        <v>42879</v>
      </c>
      <c r="B1497" s="24">
        <v>60.1</v>
      </c>
      <c r="C1497" s="24">
        <v>59.55</v>
      </c>
      <c r="D1497" s="24">
        <v>58.8</v>
      </c>
      <c r="E1497" s="24">
        <v>58.9</v>
      </c>
      <c r="F1497" s="24">
        <v>56.85</v>
      </c>
      <c r="G1497" s="24"/>
      <c r="H1497" s="24"/>
      <c r="I1497" s="78"/>
      <c r="J1497" s="24"/>
      <c r="K1497" s="24"/>
      <c r="L1497" s="24">
        <v>55.3</v>
      </c>
      <c r="M1497" s="24"/>
      <c r="N1497" s="79">
        <f>VLOOKUP(A1497,Platts!B:C,2,TRUE)</f>
        <v>60.65</v>
      </c>
      <c r="O1497" s="76">
        <f t="shared" si="23"/>
        <v>0.96949711459192078</v>
      </c>
      <c r="P1497" s="9"/>
      <c r="Q1497" s="35"/>
    </row>
    <row r="1498" spans="1:17" ht="12" customHeight="1" outlineLevel="1" x14ac:dyDescent="0.2">
      <c r="A1498" s="22">
        <v>42880</v>
      </c>
      <c r="B1498" s="24">
        <v>59</v>
      </c>
      <c r="C1498" s="24">
        <v>58.45</v>
      </c>
      <c r="D1498" s="24">
        <v>57.7</v>
      </c>
      <c r="E1498" s="24">
        <v>57.8</v>
      </c>
      <c r="F1498" s="24">
        <v>55.5</v>
      </c>
      <c r="G1498" s="24"/>
      <c r="H1498" s="24"/>
      <c r="I1498" s="78"/>
      <c r="J1498" s="24"/>
      <c r="K1498" s="24"/>
      <c r="L1498" s="24">
        <v>52.2</v>
      </c>
      <c r="M1498" s="24"/>
      <c r="N1498" s="79">
        <f>VLOOKUP(A1498,Platts!B:C,2,TRUE)</f>
        <v>59.05</v>
      </c>
      <c r="O1498" s="76">
        <f t="shared" si="23"/>
        <v>0.9771380186282812</v>
      </c>
      <c r="P1498" s="9"/>
      <c r="Q1498" s="35"/>
    </row>
    <row r="1499" spans="1:17" ht="12" customHeight="1" outlineLevel="1" x14ac:dyDescent="0.2">
      <c r="A1499" s="22">
        <v>42881</v>
      </c>
      <c r="B1499" s="24">
        <v>58.7</v>
      </c>
      <c r="C1499" s="24">
        <v>58.15</v>
      </c>
      <c r="D1499" s="24">
        <v>57.55</v>
      </c>
      <c r="E1499" s="24">
        <v>57.7</v>
      </c>
      <c r="F1499" s="24">
        <v>55.8</v>
      </c>
      <c r="G1499" s="24"/>
      <c r="H1499" s="24"/>
      <c r="I1499" s="78"/>
      <c r="J1499" s="24"/>
      <c r="K1499" s="24"/>
      <c r="L1499" s="24">
        <v>52.5</v>
      </c>
      <c r="M1499" s="24"/>
      <c r="N1499" s="79">
        <f>VLOOKUP(A1499,Platts!B:C,2,TRUE)</f>
        <v>58</v>
      </c>
      <c r="O1499" s="76">
        <f t="shared" si="23"/>
        <v>0.99224137931034473</v>
      </c>
      <c r="P1499" s="9"/>
      <c r="Q1499" s="35"/>
    </row>
    <row r="1500" spans="1:17" ht="12" customHeight="1" outlineLevel="1" x14ac:dyDescent="0.2">
      <c r="A1500" s="22">
        <v>42884</v>
      </c>
      <c r="B1500" s="24">
        <v>58.7</v>
      </c>
      <c r="C1500" s="24">
        <v>58.15</v>
      </c>
      <c r="D1500" s="24">
        <v>57.55</v>
      </c>
      <c r="E1500" s="24">
        <v>57.7</v>
      </c>
      <c r="F1500" s="24">
        <v>55.8</v>
      </c>
      <c r="G1500" s="24"/>
      <c r="H1500" s="24"/>
      <c r="I1500" s="78"/>
      <c r="J1500" s="24"/>
      <c r="K1500" s="24"/>
      <c r="L1500" s="24">
        <v>52.5</v>
      </c>
      <c r="M1500" s="24"/>
      <c r="N1500" s="79">
        <f>VLOOKUP(A1500,Platts!B:C,2,TRUE)</f>
        <v>58</v>
      </c>
      <c r="O1500" s="76">
        <f t="shared" si="23"/>
        <v>0.99224137931034473</v>
      </c>
      <c r="P1500" s="9"/>
      <c r="Q1500" s="35"/>
    </row>
    <row r="1501" spans="1:17" ht="12" customHeight="1" outlineLevel="1" x14ac:dyDescent="0.2">
      <c r="A1501" s="22">
        <v>42885</v>
      </c>
      <c r="B1501" s="24">
        <v>58.2</v>
      </c>
      <c r="C1501" s="24">
        <v>57.7</v>
      </c>
      <c r="D1501" s="24">
        <v>57.3</v>
      </c>
      <c r="E1501" s="24">
        <v>57.4</v>
      </c>
      <c r="F1501" s="24">
        <v>55.8</v>
      </c>
      <c r="G1501" s="24"/>
      <c r="H1501" s="24"/>
      <c r="I1501" s="78"/>
      <c r="J1501" s="24"/>
      <c r="K1501" s="24"/>
      <c r="L1501" s="24">
        <v>52.45</v>
      </c>
      <c r="M1501" s="24"/>
      <c r="N1501" s="79">
        <f>VLOOKUP(A1501,Platts!B:C,2,TRUE)</f>
        <v>57.8</v>
      </c>
      <c r="O1501" s="76">
        <f t="shared" si="23"/>
        <v>0.99134948096885811</v>
      </c>
      <c r="P1501" s="9"/>
      <c r="Q1501" s="35"/>
    </row>
    <row r="1502" spans="1:17" ht="12" customHeight="1" outlineLevel="1" x14ac:dyDescent="0.2">
      <c r="A1502" s="22">
        <v>42886</v>
      </c>
      <c r="B1502" s="24">
        <v>56</v>
      </c>
      <c r="C1502" s="24">
        <v>55.5</v>
      </c>
      <c r="D1502" s="24">
        <v>55.05</v>
      </c>
      <c r="E1502" s="24">
        <v>55.15</v>
      </c>
      <c r="F1502" s="24">
        <v>53.55</v>
      </c>
      <c r="G1502" s="24"/>
      <c r="H1502" s="24"/>
      <c r="I1502" s="78"/>
      <c r="J1502" s="24"/>
      <c r="K1502" s="24"/>
      <c r="L1502" s="24">
        <v>50.65</v>
      </c>
      <c r="M1502" s="24"/>
      <c r="N1502" s="79">
        <f>VLOOKUP(A1502,Platts!B:C,2,TRUE)</f>
        <v>57.4</v>
      </c>
      <c r="O1502" s="76">
        <f t="shared" si="23"/>
        <v>0.9590592334494773</v>
      </c>
      <c r="P1502" s="9"/>
      <c r="Q1502" s="35"/>
    </row>
    <row r="1503" spans="1:17" ht="12" customHeight="1" outlineLevel="1" x14ac:dyDescent="0.2">
      <c r="A1503" s="22">
        <v>42887</v>
      </c>
      <c r="B1503" s="24">
        <v>55.65</v>
      </c>
      <c r="C1503" s="24">
        <v>55.1</v>
      </c>
      <c r="D1503" s="24">
        <v>54.65</v>
      </c>
      <c r="E1503" s="24">
        <v>54.65</v>
      </c>
      <c r="F1503" s="24">
        <v>53.3</v>
      </c>
      <c r="G1503" s="24"/>
      <c r="H1503" s="24"/>
      <c r="I1503" s="78"/>
      <c r="J1503" s="24"/>
      <c r="K1503" s="24"/>
      <c r="L1503" s="24">
        <v>50.9</v>
      </c>
      <c r="M1503" s="24"/>
      <c r="N1503" s="79">
        <f>VLOOKUP(A1503,Platts!B:C,2,TRUE)</f>
        <v>56.4</v>
      </c>
      <c r="O1503" s="76">
        <f t="shared" si="23"/>
        <v>0.96897163120567376</v>
      </c>
      <c r="P1503" s="9"/>
      <c r="Q1503" s="35"/>
    </row>
    <row r="1504" spans="1:17" ht="12" customHeight="1" outlineLevel="1" x14ac:dyDescent="0.2">
      <c r="A1504" s="22">
        <v>42888</v>
      </c>
      <c r="B1504" s="24">
        <v>56.15</v>
      </c>
      <c r="C1504" s="24">
        <v>55.6</v>
      </c>
      <c r="D1504" s="24">
        <v>55.1</v>
      </c>
      <c r="E1504" s="24">
        <v>55.1</v>
      </c>
      <c r="F1504" s="24">
        <v>53.8</v>
      </c>
      <c r="G1504" s="24"/>
      <c r="H1504" s="24"/>
      <c r="I1504" s="78"/>
      <c r="J1504" s="24"/>
      <c r="K1504" s="24"/>
      <c r="L1504" s="24">
        <v>51.1</v>
      </c>
      <c r="M1504" s="24"/>
      <c r="N1504" s="79">
        <f>VLOOKUP(A1504,Platts!B:C,2,TRUE)</f>
        <v>57.4</v>
      </c>
      <c r="O1504" s="76">
        <f t="shared" si="23"/>
        <v>0.95993031358885017</v>
      </c>
      <c r="P1504" s="9"/>
      <c r="Q1504" s="35"/>
    </row>
    <row r="1505" spans="1:17" ht="12" customHeight="1" outlineLevel="1" x14ac:dyDescent="0.2">
      <c r="A1505" s="22">
        <v>42891</v>
      </c>
      <c r="B1505" s="24">
        <v>56</v>
      </c>
      <c r="C1505" s="24">
        <v>55.4</v>
      </c>
      <c r="D1505" s="24">
        <v>54.85</v>
      </c>
      <c r="E1505" s="24">
        <v>54.9</v>
      </c>
      <c r="F1505" s="24">
        <v>53.4</v>
      </c>
      <c r="G1505" s="24"/>
      <c r="H1505" s="24"/>
      <c r="I1505" s="78"/>
      <c r="J1505" s="24"/>
      <c r="K1505" s="24"/>
      <c r="L1505" s="24">
        <v>50.85</v>
      </c>
      <c r="M1505" s="24"/>
      <c r="N1505" s="79">
        <f>VLOOKUP(A1505,Platts!B:C,2,TRUE)</f>
        <v>56.4</v>
      </c>
      <c r="O1505" s="76">
        <f t="shared" si="23"/>
        <v>0.97251773049645396</v>
      </c>
      <c r="P1505" s="9"/>
      <c r="Q1505" s="35"/>
    </row>
    <row r="1506" spans="1:17" ht="12" customHeight="1" outlineLevel="1" x14ac:dyDescent="0.2">
      <c r="A1506" s="22">
        <v>42892</v>
      </c>
      <c r="B1506" s="24">
        <v>55.85</v>
      </c>
      <c r="C1506" s="24">
        <v>55.35</v>
      </c>
      <c r="D1506" s="24">
        <v>54.7</v>
      </c>
      <c r="E1506" s="24">
        <v>54.85</v>
      </c>
      <c r="F1506" s="24">
        <v>53.6</v>
      </c>
      <c r="G1506" s="24"/>
      <c r="H1506" s="24"/>
      <c r="I1506" s="78"/>
      <c r="J1506" s="24"/>
      <c r="K1506" s="24"/>
      <c r="L1506" s="24">
        <v>50.85</v>
      </c>
      <c r="M1506" s="24"/>
      <c r="N1506" s="79">
        <f>VLOOKUP(A1506,Platts!B:C,2,TRUE)</f>
        <v>56.45</v>
      </c>
      <c r="O1506" s="76">
        <f t="shared" si="23"/>
        <v>0.96899911426040741</v>
      </c>
      <c r="P1506" s="9"/>
      <c r="Q1506" s="35"/>
    </row>
    <row r="1507" spans="1:17" ht="12" customHeight="1" outlineLevel="1" x14ac:dyDescent="0.2">
      <c r="A1507" s="22">
        <v>42893</v>
      </c>
      <c r="B1507" s="24">
        <v>55.6</v>
      </c>
      <c r="C1507" s="24">
        <v>55.15</v>
      </c>
      <c r="D1507" s="24">
        <v>54.55</v>
      </c>
      <c r="E1507" s="24">
        <v>54.6</v>
      </c>
      <c r="F1507" s="24">
        <v>53.2</v>
      </c>
      <c r="G1507" s="24"/>
      <c r="H1507" s="24"/>
      <c r="I1507" s="78"/>
      <c r="J1507" s="24"/>
      <c r="K1507" s="24"/>
      <c r="L1507" s="24">
        <v>50.65</v>
      </c>
      <c r="M1507" s="24"/>
      <c r="N1507" s="79">
        <f>VLOOKUP(A1507,Platts!B:C,2,TRUE)</f>
        <v>55.8</v>
      </c>
      <c r="O1507" s="76">
        <f t="shared" si="23"/>
        <v>0.97759856630824371</v>
      </c>
      <c r="P1507" s="9"/>
      <c r="Q1507" s="35"/>
    </row>
    <row r="1508" spans="1:17" ht="12" customHeight="1" outlineLevel="1" x14ac:dyDescent="0.2">
      <c r="A1508" s="22">
        <v>42894</v>
      </c>
      <c r="B1508" s="24">
        <v>54.6</v>
      </c>
      <c r="C1508" s="24">
        <v>54.35</v>
      </c>
      <c r="D1508" s="24">
        <v>53.8</v>
      </c>
      <c r="E1508" s="24">
        <v>53.85</v>
      </c>
      <c r="F1508" s="24">
        <v>52.5</v>
      </c>
      <c r="G1508" s="24"/>
      <c r="H1508" s="24"/>
      <c r="I1508" s="78"/>
      <c r="J1508" s="24"/>
      <c r="K1508" s="24"/>
      <c r="L1508" s="24">
        <v>50.5</v>
      </c>
      <c r="M1508" s="24"/>
      <c r="N1508" s="79">
        <f>VLOOKUP(A1508,Platts!B:C,2,TRUE)</f>
        <v>56.1</v>
      </c>
      <c r="O1508" s="76">
        <f t="shared" si="23"/>
        <v>0.95900178253119417</v>
      </c>
      <c r="P1508" s="9"/>
      <c r="Q1508" s="35"/>
    </row>
    <row r="1509" spans="1:17" ht="12" customHeight="1" outlineLevel="1" x14ac:dyDescent="0.2">
      <c r="A1509" s="22">
        <v>42895</v>
      </c>
      <c r="B1509" s="24">
        <v>54.65</v>
      </c>
      <c r="C1509" s="24">
        <v>54.05</v>
      </c>
      <c r="D1509" s="24">
        <v>53.4</v>
      </c>
      <c r="E1509" s="24">
        <v>53.4</v>
      </c>
      <c r="F1509" s="24">
        <v>52.6</v>
      </c>
      <c r="G1509" s="24"/>
      <c r="H1509" s="24"/>
      <c r="I1509" s="78"/>
      <c r="J1509" s="24"/>
      <c r="K1509" s="24"/>
      <c r="L1509" s="24">
        <v>51.15</v>
      </c>
      <c r="M1509" s="24"/>
      <c r="N1509" s="79">
        <f>VLOOKUP(A1509,Platts!B:C,2,TRUE)</f>
        <v>54.9</v>
      </c>
      <c r="O1509" s="76">
        <f t="shared" si="23"/>
        <v>0.97267759562841527</v>
      </c>
      <c r="P1509" s="9"/>
      <c r="Q1509" s="35"/>
    </row>
    <row r="1510" spans="1:17" ht="12" customHeight="1" outlineLevel="1" x14ac:dyDescent="0.2">
      <c r="A1510" s="22">
        <v>42898</v>
      </c>
      <c r="B1510" s="24">
        <v>55.2</v>
      </c>
      <c r="C1510" s="24">
        <v>54.9</v>
      </c>
      <c r="D1510" s="24">
        <v>54.6</v>
      </c>
      <c r="E1510" s="24">
        <v>54.6</v>
      </c>
      <c r="F1510" s="24">
        <v>53.8</v>
      </c>
      <c r="G1510" s="24"/>
      <c r="H1510" s="24"/>
      <c r="I1510" s="78"/>
      <c r="J1510" s="24"/>
      <c r="K1510" s="24"/>
      <c r="L1510" s="24">
        <v>52.5</v>
      </c>
      <c r="M1510" s="24"/>
      <c r="N1510" s="79">
        <f>VLOOKUP(A1510,Platts!B:C,2,TRUE)</f>
        <v>55.25</v>
      </c>
      <c r="O1510" s="76">
        <f t="shared" ref="O1510:O1541" si="24">+D1509/N1510</f>
        <v>0.96651583710407241</v>
      </c>
      <c r="P1510" s="9"/>
      <c r="Q1510" s="35"/>
    </row>
    <row r="1511" spans="1:17" ht="12" customHeight="1" outlineLevel="1" x14ac:dyDescent="0.2">
      <c r="A1511" s="22">
        <v>42899</v>
      </c>
      <c r="B1511" s="24">
        <v>53.4</v>
      </c>
      <c r="C1511" s="24">
        <v>53.1</v>
      </c>
      <c r="D1511" s="24">
        <v>52.7</v>
      </c>
      <c r="E1511" s="24">
        <v>53.05</v>
      </c>
      <c r="F1511" s="24">
        <v>52.3</v>
      </c>
      <c r="G1511" s="24"/>
      <c r="H1511" s="24"/>
      <c r="I1511" s="78"/>
      <c r="J1511" s="24"/>
      <c r="K1511" s="24"/>
      <c r="L1511" s="24">
        <v>51.05</v>
      </c>
      <c r="M1511" s="24"/>
      <c r="N1511" s="79">
        <f>VLOOKUP(A1511,Platts!B:C,2,TRUE)</f>
        <v>54</v>
      </c>
      <c r="O1511" s="76">
        <f t="shared" si="24"/>
        <v>1.0111111111111111</v>
      </c>
      <c r="P1511" s="9"/>
      <c r="Q1511" s="35"/>
    </row>
    <row r="1512" spans="1:17" ht="12" customHeight="1" outlineLevel="1" x14ac:dyDescent="0.2">
      <c r="A1512" s="22">
        <v>42900</v>
      </c>
      <c r="B1512" s="24">
        <v>54.4</v>
      </c>
      <c r="C1512" s="24">
        <v>54.05</v>
      </c>
      <c r="D1512" s="24">
        <v>53.8</v>
      </c>
      <c r="E1512" s="24">
        <v>54.1</v>
      </c>
      <c r="F1512" s="24">
        <v>53.35</v>
      </c>
      <c r="G1512" s="24"/>
      <c r="H1512" s="24"/>
      <c r="I1512" s="78"/>
      <c r="J1512" s="24"/>
      <c r="K1512" s="24"/>
      <c r="L1512" s="24">
        <v>52.2</v>
      </c>
      <c r="M1512" s="24"/>
      <c r="N1512" s="79">
        <f>VLOOKUP(A1512,Platts!B:C,2,TRUE)</f>
        <v>54.55</v>
      </c>
      <c r="O1512" s="76">
        <f t="shared" si="24"/>
        <v>0.96608615948670951</v>
      </c>
      <c r="P1512" s="9"/>
      <c r="Q1512" s="35"/>
    </row>
    <row r="1513" spans="1:17" ht="12" customHeight="1" outlineLevel="1" x14ac:dyDescent="0.2">
      <c r="A1513" s="22">
        <v>42901</v>
      </c>
      <c r="B1513" s="24">
        <v>54.4</v>
      </c>
      <c r="C1513" s="24">
        <v>54.1</v>
      </c>
      <c r="D1513" s="24">
        <v>53.75</v>
      </c>
      <c r="E1513" s="24">
        <v>54.1</v>
      </c>
      <c r="F1513" s="24">
        <v>53.2</v>
      </c>
      <c r="G1513" s="24"/>
      <c r="H1513" s="24"/>
      <c r="I1513" s="78"/>
      <c r="J1513" s="24"/>
      <c r="K1513" s="24"/>
      <c r="L1513" s="24">
        <v>52.25</v>
      </c>
      <c r="M1513" s="24"/>
      <c r="N1513" s="79">
        <f>VLOOKUP(A1513,Platts!B:C,2,TRUE)</f>
        <v>54.65</v>
      </c>
      <c r="O1513" s="76">
        <f t="shared" si="24"/>
        <v>0.98444647758462944</v>
      </c>
      <c r="P1513" s="9"/>
      <c r="Q1513" s="35"/>
    </row>
    <row r="1514" spans="1:17" ht="12" customHeight="1" outlineLevel="1" x14ac:dyDescent="0.2">
      <c r="A1514" s="22">
        <v>42902</v>
      </c>
      <c r="B1514" s="24">
        <v>55.2</v>
      </c>
      <c r="C1514" s="24">
        <v>54.7</v>
      </c>
      <c r="D1514" s="24">
        <v>54.4</v>
      </c>
      <c r="E1514" s="24">
        <v>54.75</v>
      </c>
      <c r="F1514" s="24">
        <v>53.65</v>
      </c>
      <c r="G1514" s="24"/>
      <c r="H1514" s="24"/>
      <c r="I1514" s="78"/>
      <c r="J1514" s="24"/>
      <c r="K1514" s="24"/>
      <c r="L1514" s="24">
        <v>52.1</v>
      </c>
      <c r="M1514" s="24"/>
      <c r="N1514" s="79">
        <f>VLOOKUP(A1514,Platts!B:C,2,TRUE)</f>
        <v>55.6</v>
      </c>
      <c r="O1514" s="76">
        <f t="shared" si="24"/>
        <v>0.96672661870503596</v>
      </c>
      <c r="P1514" s="9"/>
      <c r="Q1514" s="35"/>
    </row>
    <row r="1515" spans="1:17" ht="12" customHeight="1" outlineLevel="1" x14ac:dyDescent="0.2">
      <c r="A1515" s="22">
        <v>42905</v>
      </c>
      <c r="B1515" s="24">
        <v>56.3</v>
      </c>
      <c r="C1515" s="24">
        <v>55.8</v>
      </c>
      <c r="D1515" s="24">
        <v>55.3</v>
      </c>
      <c r="E1515" s="24">
        <v>55.8</v>
      </c>
      <c r="F1515" s="24">
        <v>54.35</v>
      </c>
      <c r="G1515" s="24"/>
      <c r="H1515" s="24"/>
      <c r="I1515" s="78"/>
      <c r="J1515" s="24"/>
      <c r="K1515" s="24"/>
      <c r="L1515" s="24">
        <v>52.05</v>
      </c>
      <c r="M1515" s="24"/>
      <c r="N1515" s="79">
        <f>VLOOKUP(A1515,Platts!B:C,2,TRUE)</f>
        <v>56</v>
      </c>
      <c r="O1515" s="76">
        <f t="shared" si="24"/>
        <v>0.97142857142857142</v>
      </c>
      <c r="P1515" s="9"/>
      <c r="Q1515" s="35"/>
    </row>
    <row r="1516" spans="1:17" ht="12" customHeight="1" outlineLevel="1" x14ac:dyDescent="0.2">
      <c r="A1516" s="22">
        <v>42906</v>
      </c>
      <c r="B1516" s="24">
        <v>56.2</v>
      </c>
      <c r="C1516" s="24">
        <v>55.7</v>
      </c>
      <c r="D1516" s="24">
        <v>55.25</v>
      </c>
      <c r="E1516" s="24">
        <v>55.7</v>
      </c>
      <c r="F1516" s="24">
        <v>54.35</v>
      </c>
      <c r="G1516" s="24"/>
      <c r="H1516" s="24"/>
      <c r="I1516" s="78"/>
      <c r="J1516" s="24"/>
      <c r="K1516" s="24"/>
      <c r="L1516" s="24">
        <v>52.75</v>
      </c>
      <c r="M1516" s="24"/>
      <c r="N1516" s="79">
        <f>VLOOKUP(A1516,Platts!B:C,2,TRUE)</f>
        <v>56.8</v>
      </c>
      <c r="O1516" s="76">
        <f t="shared" si="24"/>
        <v>0.97359154929577463</v>
      </c>
      <c r="P1516" s="9"/>
      <c r="Q1516" s="35"/>
    </row>
    <row r="1517" spans="1:17" ht="12" customHeight="1" outlineLevel="1" x14ac:dyDescent="0.2">
      <c r="A1517" s="22">
        <v>42907</v>
      </c>
      <c r="B1517" s="24">
        <v>56.05</v>
      </c>
      <c r="C1517" s="24">
        <v>55.75</v>
      </c>
      <c r="D1517" s="24">
        <v>55.25</v>
      </c>
      <c r="E1517" s="24">
        <v>55.7</v>
      </c>
      <c r="F1517" s="24">
        <v>54.45</v>
      </c>
      <c r="G1517" s="24"/>
      <c r="H1517" s="24"/>
      <c r="I1517" s="78"/>
      <c r="J1517" s="24"/>
      <c r="K1517" s="24"/>
      <c r="L1517" s="24">
        <v>52.45</v>
      </c>
      <c r="M1517" s="24"/>
      <c r="N1517" s="79">
        <f>VLOOKUP(A1517,Platts!B:C,2,TRUE)</f>
        <v>56.65</v>
      </c>
      <c r="O1517" s="76">
        <f t="shared" si="24"/>
        <v>0.97528684907325691</v>
      </c>
      <c r="P1517" s="9"/>
      <c r="Q1517" s="35"/>
    </row>
    <row r="1518" spans="1:17" ht="12" customHeight="1" outlineLevel="1" x14ac:dyDescent="0.2">
      <c r="A1518" s="22">
        <v>42908</v>
      </c>
      <c r="B1518" s="24">
        <v>55.85</v>
      </c>
      <c r="C1518" s="24">
        <v>55.5</v>
      </c>
      <c r="D1518" s="24">
        <v>55.15</v>
      </c>
      <c r="E1518" s="24">
        <v>55.5</v>
      </c>
      <c r="F1518" s="24">
        <v>54.35</v>
      </c>
      <c r="G1518" s="24"/>
      <c r="H1518" s="24"/>
      <c r="I1518" s="78"/>
      <c r="J1518" s="24"/>
      <c r="K1518" s="24"/>
      <c r="L1518" s="24">
        <v>52.3</v>
      </c>
      <c r="M1518" s="24"/>
      <c r="N1518" s="79">
        <f>VLOOKUP(A1518,Platts!B:C,2,TRUE)</f>
        <v>56.75</v>
      </c>
      <c r="O1518" s="76">
        <f t="shared" si="24"/>
        <v>0.97356828193832601</v>
      </c>
      <c r="P1518" s="9"/>
      <c r="Q1518" s="35"/>
    </row>
    <row r="1519" spans="1:17" ht="12" customHeight="1" outlineLevel="1" x14ac:dyDescent="0.2">
      <c r="A1519" s="22">
        <v>42909</v>
      </c>
      <c r="B1519" s="24">
        <v>56.3</v>
      </c>
      <c r="C1519" s="24">
        <v>55.85</v>
      </c>
      <c r="D1519" s="24">
        <v>55.7</v>
      </c>
      <c r="E1519" s="24">
        <v>55.85</v>
      </c>
      <c r="F1519" s="24">
        <v>54.7</v>
      </c>
      <c r="G1519" s="24"/>
      <c r="H1519" s="24"/>
      <c r="I1519" s="78"/>
      <c r="J1519" s="24"/>
      <c r="K1519" s="24"/>
      <c r="L1519" s="24">
        <v>52.75</v>
      </c>
      <c r="M1519" s="24"/>
      <c r="N1519" s="79">
        <f>VLOOKUP(A1519,Platts!B:C,2,TRUE)</f>
        <v>57.15</v>
      </c>
      <c r="O1519" s="76">
        <f t="shared" si="24"/>
        <v>0.96500437445319331</v>
      </c>
      <c r="P1519" s="9"/>
      <c r="Q1519" s="35"/>
    </row>
    <row r="1520" spans="1:17" ht="12" customHeight="1" outlineLevel="1" x14ac:dyDescent="0.2">
      <c r="A1520" s="22">
        <v>42912</v>
      </c>
      <c r="B1520" s="24">
        <v>56.3</v>
      </c>
      <c r="C1520" s="24">
        <v>55.85</v>
      </c>
      <c r="D1520" s="24">
        <v>55.7</v>
      </c>
      <c r="E1520" s="24">
        <v>55.85</v>
      </c>
      <c r="F1520" s="24">
        <v>54.7</v>
      </c>
      <c r="G1520" s="24"/>
      <c r="H1520" s="24"/>
      <c r="I1520" s="78"/>
      <c r="J1520" s="24"/>
      <c r="K1520" s="24"/>
      <c r="L1520" s="24">
        <v>52.75</v>
      </c>
      <c r="M1520" s="24"/>
      <c r="N1520" s="79">
        <f>VLOOKUP(A1520,Platts!B:C,2,TRUE)</f>
        <v>57.15</v>
      </c>
      <c r="O1520" s="76">
        <f t="shared" si="24"/>
        <v>0.97462817147856529</v>
      </c>
      <c r="P1520" s="9"/>
      <c r="Q1520" s="35"/>
    </row>
    <row r="1521" spans="1:17" ht="12" customHeight="1" outlineLevel="1" x14ac:dyDescent="0.2">
      <c r="A1521" s="22">
        <v>42913</v>
      </c>
      <c r="B1521" s="24">
        <v>59.9</v>
      </c>
      <c r="C1521" s="24">
        <v>59.05</v>
      </c>
      <c r="D1521" s="24">
        <v>58.6</v>
      </c>
      <c r="E1521" s="24">
        <v>59.2</v>
      </c>
      <c r="F1521" s="24">
        <v>57.45</v>
      </c>
      <c r="G1521" s="24"/>
      <c r="H1521" s="24"/>
      <c r="I1521" s="78"/>
      <c r="J1521" s="24"/>
      <c r="K1521" s="24"/>
      <c r="L1521" s="24">
        <v>55</v>
      </c>
      <c r="M1521" s="24"/>
      <c r="N1521" s="79">
        <f>VLOOKUP(A1521,Platts!B:C,2,TRUE)</f>
        <v>60.1</v>
      </c>
      <c r="O1521" s="76">
        <f t="shared" si="24"/>
        <v>0.92678868552412652</v>
      </c>
      <c r="P1521" s="9"/>
      <c r="Q1521" s="35"/>
    </row>
    <row r="1522" spans="1:17" ht="12" customHeight="1" outlineLevel="1" x14ac:dyDescent="0.2">
      <c r="A1522" s="22">
        <v>42914</v>
      </c>
      <c r="B1522" s="24">
        <v>63</v>
      </c>
      <c r="C1522" s="24">
        <v>61.9</v>
      </c>
      <c r="D1522" s="24">
        <v>61.1</v>
      </c>
      <c r="E1522" s="24">
        <v>62</v>
      </c>
      <c r="F1522" s="24">
        <v>59.65</v>
      </c>
      <c r="G1522" s="24"/>
      <c r="H1522" s="24"/>
      <c r="I1522" s="78"/>
      <c r="J1522" s="24"/>
      <c r="K1522" s="24"/>
      <c r="L1522" s="24">
        <v>56.85</v>
      </c>
      <c r="M1522" s="24"/>
      <c r="N1522" s="79">
        <f>VLOOKUP(A1522,Platts!B:C,2,TRUE)</f>
        <v>63</v>
      </c>
      <c r="O1522" s="76">
        <f t="shared" si="24"/>
        <v>0.93015873015873018</v>
      </c>
      <c r="P1522" s="9"/>
      <c r="Q1522" s="35"/>
    </row>
    <row r="1523" spans="1:17" ht="12" customHeight="1" outlineLevel="1" x14ac:dyDescent="0.2">
      <c r="A1523" s="22">
        <v>42915</v>
      </c>
      <c r="B1523" s="24">
        <v>64.150000000000006</v>
      </c>
      <c r="C1523" s="24">
        <v>62.9</v>
      </c>
      <c r="D1523" s="24">
        <v>62</v>
      </c>
      <c r="E1523" s="24">
        <v>63</v>
      </c>
      <c r="F1523" s="24">
        <v>60.25</v>
      </c>
      <c r="G1523" s="24"/>
      <c r="H1523" s="24"/>
      <c r="I1523" s="78"/>
      <c r="J1523" s="24"/>
      <c r="K1523" s="24"/>
      <c r="L1523" s="24">
        <v>57.25</v>
      </c>
      <c r="M1523" s="24"/>
      <c r="N1523" s="79">
        <f>VLOOKUP(A1523,Platts!B:C,2,TRUE)</f>
        <v>64.3</v>
      </c>
      <c r="O1523" s="76">
        <f t="shared" si="24"/>
        <v>0.95023328149300157</v>
      </c>
      <c r="P1523" s="9"/>
      <c r="Q1523" s="35"/>
    </row>
    <row r="1524" spans="1:17" ht="12" customHeight="1" outlineLevel="1" x14ac:dyDescent="0.2">
      <c r="A1524" s="22">
        <v>42916</v>
      </c>
      <c r="B1524" s="24">
        <v>63.85</v>
      </c>
      <c r="C1524" s="24">
        <v>62.7</v>
      </c>
      <c r="D1524" s="24">
        <v>61.9</v>
      </c>
      <c r="E1524" s="24">
        <v>62.8</v>
      </c>
      <c r="F1524" s="24">
        <v>60.4</v>
      </c>
      <c r="G1524" s="24"/>
      <c r="H1524" s="24"/>
      <c r="I1524" s="78"/>
      <c r="J1524" s="24"/>
      <c r="K1524" s="24"/>
      <c r="L1524" s="24">
        <v>57.55</v>
      </c>
      <c r="M1524" s="24"/>
      <c r="N1524" s="79">
        <f>VLOOKUP(A1524,Platts!B:C,2,TRUE)</f>
        <v>63</v>
      </c>
      <c r="O1524" s="76">
        <f t="shared" si="24"/>
        <v>0.98412698412698407</v>
      </c>
      <c r="P1524" s="9"/>
      <c r="Q1524" s="35"/>
    </row>
    <row r="1525" spans="1:17" ht="12" customHeight="1" outlineLevel="1" x14ac:dyDescent="0.2">
      <c r="A1525" s="22">
        <v>42919</v>
      </c>
      <c r="B1525" s="24">
        <v>65.8</v>
      </c>
      <c r="C1525" s="24">
        <v>64.099999999999994</v>
      </c>
      <c r="D1525" s="24">
        <v>63.6</v>
      </c>
      <c r="E1525" s="24">
        <v>62.15</v>
      </c>
      <c r="F1525" s="24">
        <v>60.7</v>
      </c>
      <c r="G1525" s="24"/>
      <c r="H1525" s="24"/>
      <c r="I1525" s="78"/>
      <c r="J1525" s="24"/>
      <c r="K1525" s="24"/>
      <c r="L1525" s="24">
        <v>59.15</v>
      </c>
      <c r="M1525" s="24"/>
      <c r="N1525" s="79">
        <f>VLOOKUP(A1525,Platts!B:C,2,TRUE)</f>
        <v>64.95</v>
      </c>
      <c r="O1525" s="76">
        <f t="shared" si="24"/>
        <v>0.95304080061585827</v>
      </c>
      <c r="P1525" s="9"/>
      <c r="Q1525" s="35"/>
    </row>
    <row r="1526" spans="1:17" ht="12" customHeight="1" outlineLevel="1" x14ac:dyDescent="0.2">
      <c r="A1526" s="22">
        <v>42920</v>
      </c>
      <c r="B1526" s="24">
        <v>63.45</v>
      </c>
      <c r="C1526" s="24">
        <v>62.4</v>
      </c>
      <c r="D1526" s="24">
        <v>61.6</v>
      </c>
      <c r="E1526" s="24">
        <v>60.15</v>
      </c>
      <c r="F1526" s="24">
        <v>58.7</v>
      </c>
      <c r="G1526" s="24"/>
      <c r="H1526" s="24"/>
      <c r="I1526" s="78"/>
      <c r="J1526" s="24"/>
      <c r="K1526" s="24"/>
      <c r="L1526" s="24">
        <v>57.1</v>
      </c>
      <c r="M1526" s="24"/>
      <c r="N1526" s="79">
        <f>VLOOKUP(A1526,Platts!B:C,2,TRUE)</f>
        <v>63.7</v>
      </c>
      <c r="O1526" s="76">
        <f t="shared" si="24"/>
        <v>0.99843014128728413</v>
      </c>
      <c r="P1526" s="9"/>
      <c r="Q1526" s="35"/>
    </row>
    <row r="1527" spans="1:17" ht="12" customHeight="1" outlineLevel="1" x14ac:dyDescent="0.2">
      <c r="A1527" s="22">
        <v>42921</v>
      </c>
      <c r="B1527" s="24">
        <v>64.2</v>
      </c>
      <c r="C1527" s="24">
        <v>63.15</v>
      </c>
      <c r="D1527" s="24">
        <v>62.35</v>
      </c>
      <c r="E1527" s="24">
        <v>60.9</v>
      </c>
      <c r="F1527" s="24">
        <v>59.4</v>
      </c>
      <c r="G1527" s="24"/>
      <c r="H1527" s="24"/>
      <c r="I1527" s="78"/>
      <c r="J1527" s="24"/>
      <c r="K1527" s="24"/>
      <c r="L1527" s="24">
        <v>57.85</v>
      </c>
      <c r="M1527" s="24"/>
      <c r="N1527" s="79">
        <f>VLOOKUP(A1527,Platts!B:C,2,TRUE)</f>
        <v>63.5</v>
      </c>
      <c r="O1527" s="76">
        <f t="shared" si="24"/>
        <v>0.9700787401574803</v>
      </c>
      <c r="P1527" s="9"/>
      <c r="Q1527" s="35"/>
    </row>
    <row r="1528" spans="1:17" ht="12" customHeight="1" outlineLevel="1" x14ac:dyDescent="0.2">
      <c r="A1528" s="22">
        <v>42922</v>
      </c>
      <c r="B1528" s="24">
        <v>63.35</v>
      </c>
      <c r="C1528" s="24">
        <v>62.25</v>
      </c>
      <c r="D1528" s="24">
        <v>61.5</v>
      </c>
      <c r="E1528" s="24">
        <v>60.2</v>
      </c>
      <c r="F1528" s="24">
        <v>58.9</v>
      </c>
      <c r="G1528" s="24"/>
      <c r="H1528" s="24"/>
      <c r="I1528" s="78"/>
      <c r="J1528" s="24"/>
      <c r="K1528" s="24"/>
      <c r="L1528" s="24">
        <v>57.25</v>
      </c>
      <c r="M1528" s="24"/>
      <c r="N1528" s="79">
        <f>VLOOKUP(A1528,Platts!B:C,2,TRUE)</f>
        <v>63.3</v>
      </c>
      <c r="O1528" s="76">
        <f t="shared" si="24"/>
        <v>0.98499210110584523</v>
      </c>
      <c r="P1528" s="9"/>
      <c r="Q1528" s="35"/>
    </row>
    <row r="1529" spans="1:17" ht="12" customHeight="1" outlineLevel="1" x14ac:dyDescent="0.2">
      <c r="A1529" s="22">
        <v>42923</v>
      </c>
      <c r="B1529" s="24">
        <v>64.150000000000006</v>
      </c>
      <c r="C1529" s="24">
        <v>63.6</v>
      </c>
      <c r="D1529" s="24">
        <v>62.75</v>
      </c>
      <c r="E1529" s="24">
        <v>61.45</v>
      </c>
      <c r="F1529" s="24">
        <v>59.1</v>
      </c>
      <c r="G1529" s="24"/>
      <c r="H1529" s="24"/>
      <c r="I1529" s="78"/>
      <c r="J1529" s="24"/>
      <c r="K1529" s="24"/>
      <c r="L1529" s="24">
        <v>57.6</v>
      </c>
      <c r="M1529" s="24"/>
      <c r="N1529" s="79">
        <f>VLOOKUP(A1529,Platts!B:C,2,TRUE)</f>
        <v>64.349999999999994</v>
      </c>
      <c r="O1529" s="76">
        <f t="shared" si="24"/>
        <v>0.95571095571095577</v>
      </c>
      <c r="P1529" s="9"/>
      <c r="Q1529" s="35"/>
    </row>
    <row r="1530" spans="1:17" ht="12" customHeight="1" outlineLevel="1" x14ac:dyDescent="0.2">
      <c r="A1530" s="22">
        <v>42926</v>
      </c>
      <c r="B1530" s="24">
        <v>63.95</v>
      </c>
      <c r="C1530" s="24">
        <v>63.5</v>
      </c>
      <c r="D1530" s="24">
        <v>62.6</v>
      </c>
      <c r="E1530" s="24">
        <v>61.2</v>
      </c>
      <c r="F1530" s="24">
        <v>59.05</v>
      </c>
      <c r="G1530" s="24"/>
      <c r="H1530" s="24"/>
      <c r="I1530" s="78"/>
      <c r="J1530" s="24"/>
      <c r="K1530" s="24"/>
      <c r="L1530" s="24">
        <v>57.6</v>
      </c>
      <c r="M1530" s="24"/>
      <c r="N1530" s="79">
        <f>VLOOKUP(A1530,Platts!B:C,2,TRUE)</f>
        <v>64.55</v>
      </c>
      <c r="O1530" s="76">
        <f t="shared" si="24"/>
        <v>0.97211463981409763</v>
      </c>
      <c r="P1530" s="9"/>
      <c r="Q1530" s="35"/>
    </row>
    <row r="1531" spans="1:17" ht="12" customHeight="1" outlineLevel="1" x14ac:dyDescent="0.2">
      <c r="A1531" s="22">
        <v>42927</v>
      </c>
      <c r="B1531" s="24">
        <v>65.099999999999994</v>
      </c>
      <c r="C1531" s="24">
        <v>64.900000000000006</v>
      </c>
      <c r="D1531" s="24">
        <v>64.05</v>
      </c>
      <c r="E1531" s="24">
        <v>62.45</v>
      </c>
      <c r="F1531" s="24">
        <v>60</v>
      </c>
      <c r="G1531" s="24"/>
      <c r="H1531" s="24"/>
      <c r="I1531" s="78"/>
      <c r="J1531" s="24"/>
      <c r="K1531" s="24"/>
      <c r="L1531" s="24">
        <v>58.2</v>
      </c>
      <c r="M1531" s="24"/>
      <c r="N1531" s="79">
        <f>VLOOKUP(A1531,Platts!B:C,2,TRUE)</f>
        <v>66.099999999999994</v>
      </c>
      <c r="O1531" s="76">
        <f t="shared" si="24"/>
        <v>0.94704992435703494</v>
      </c>
      <c r="P1531" s="9"/>
      <c r="Q1531" s="35"/>
    </row>
    <row r="1532" spans="1:17" ht="12" customHeight="1" outlineLevel="1" x14ac:dyDescent="0.2">
      <c r="A1532" s="22">
        <v>42928</v>
      </c>
      <c r="B1532" s="24">
        <v>65</v>
      </c>
      <c r="C1532" s="24">
        <v>64.7</v>
      </c>
      <c r="D1532" s="24">
        <v>63.9</v>
      </c>
      <c r="E1532" s="24">
        <v>62.45</v>
      </c>
      <c r="F1532" s="24">
        <v>60.15</v>
      </c>
      <c r="G1532" s="24"/>
      <c r="H1532" s="24"/>
      <c r="I1532" s="78"/>
      <c r="J1532" s="24"/>
      <c r="K1532" s="24"/>
      <c r="L1532" s="24">
        <v>58.35</v>
      </c>
      <c r="M1532" s="24"/>
      <c r="N1532" s="79">
        <f>VLOOKUP(A1532,Platts!B:C,2,TRUE)</f>
        <v>65.599999999999994</v>
      </c>
      <c r="O1532" s="76">
        <f t="shared" si="24"/>
        <v>0.97637195121951226</v>
      </c>
      <c r="P1532" s="9"/>
      <c r="Q1532" s="35"/>
    </row>
    <row r="1533" spans="1:17" ht="12" customHeight="1" outlineLevel="1" x14ac:dyDescent="0.2">
      <c r="A1533" s="22">
        <f>A1532+1</f>
        <v>42929</v>
      </c>
      <c r="B1533" s="24">
        <v>65.400000000000006</v>
      </c>
      <c r="C1533" s="24">
        <v>64.55</v>
      </c>
      <c r="D1533" s="24">
        <v>63.85</v>
      </c>
      <c r="E1533" s="24">
        <v>63.2</v>
      </c>
      <c r="F1533" s="24">
        <v>60.8</v>
      </c>
      <c r="G1533" s="24"/>
      <c r="H1533" s="24"/>
      <c r="I1533" s="78"/>
      <c r="J1533" s="24"/>
      <c r="K1533" s="24"/>
      <c r="L1533" s="24">
        <v>58.8</v>
      </c>
      <c r="M1533" s="24"/>
      <c r="N1533" s="79">
        <f>VLOOKUP(A1533,Platts!B:C,2,TRUE)</f>
        <v>65.75</v>
      </c>
      <c r="O1533" s="76">
        <f t="shared" si="24"/>
        <v>0.97186311787072244</v>
      </c>
      <c r="P1533" s="9"/>
      <c r="Q1533" s="35"/>
    </row>
    <row r="1534" spans="1:17" ht="12" customHeight="1" outlineLevel="1" x14ac:dyDescent="0.2">
      <c r="A1534" s="22">
        <v>42930</v>
      </c>
      <c r="B1534" s="24">
        <v>64.95</v>
      </c>
      <c r="C1534" s="24">
        <v>64.05</v>
      </c>
      <c r="D1534" s="24">
        <v>63.3</v>
      </c>
      <c r="E1534" s="24">
        <v>62.55</v>
      </c>
      <c r="F1534" s="24">
        <v>60.15</v>
      </c>
      <c r="G1534" s="24"/>
      <c r="H1534" s="24"/>
      <c r="I1534" s="78"/>
      <c r="J1534" s="24"/>
      <c r="K1534" s="24"/>
      <c r="L1534" s="24">
        <v>58.35</v>
      </c>
      <c r="M1534" s="24"/>
      <c r="N1534" s="79">
        <f>VLOOKUP(A1534,Platts!B:C,2,TRUE)</f>
        <v>65.349999999999994</v>
      </c>
      <c r="O1534" s="76">
        <f t="shared" si="24"/>
        <v>0.97704667176740634</v>
      </c>
      <c r="P1534" s="9"/>
      <c r="Q1534" s="35"/>
    </row>
    <row r="1535" spans="1:17" ht="12" customHeight="1" outlineLevel="1" x14ac:dyDescent="0.2">
      <c r="A1535" s="22">
        <v>42933</v>
      </c>
      <c r="B1535" s="24">
        <v>66.3</v>
      </c>
      <c r="C1535" s="24">
        <v>65.45</v>
      </c>
      <c r="D1535" s="24">
        <v>64.7</v>
      </c>
      <c r="E1535" s="24">
        <v>63.85</v>
      </c>
      <c r="F1535" s="24">
        <v>61.15</v>
      </c>
      <c r="G1535" s="24"/>
      <c r="H1535" s="24"/>
      <c r="I1535" s="78"/>
      <c r="J1535" s="24"/>
      <c r="K1535" s="24"/>
      <c r="L1535" s="24">
        <v>59.15</v>
      </c>
      <c r="M1535" s="24"/>
      <c r="N1535" s="79">
        <f>VLOOKUP(A1535,Platts!B:C,2,TRUE)</f>
        <v>67.45</v>
      </c>
      <c r="O1535" s="76">
        <f t="shared" si="24"/>
        <v>0.93847294292068195</v>
      </c>
      <c r="P1535" s="9"/>
      <c r="Q1535" s="35"/>
    </row>
    <row r="1536" spans="1:17" ht="12" customHeight="1" outlineLevel="1" x14ac:dyDescent="0.2">
      <c r="A1536" s="22">
        <v>42934</v>
      </c>
      <c r="B1536" s="24">
        <v>68</v>
      </c>
      <c r="C1536" s="24">
        <v>67.25</v>
      </c>
      <c r="D1536" s="24">
        <v>66.400000000000006</v>
      </c>
      <c r="E1536" s="24">
        <v>65.45</v>
      </c>
      <c r="F1536" s="24">
        <v>62.65</v>
      </c>
      <c r="G1536" s="24"/>
      <c r="H1536" s="24"/>
      <c r="I1536" s="78"/>
      <c r="J1536" s="24"/>
      <c r="K1536" s="24"/>
      <c r="L1536" s="24">
        <v>60.5</v>
      </c>
      <c r="M1536" s="24"/>
      <c r="N1536" s="79">
        <f>VLOOKUP(A1536,Platts!B:C,2,TRUE)</f>
        <v>68.599999999999994</v>
      </c>
      <c r="O1536" s="76">
        <f t="shared" si="24"/>
        <v>0.94314868804664731</v>
      </c>
      <c r="P1536" s="9"/>
      <c r="Q1536" s="35"/>
    </row>
    <row r="1537" spans="1:17" ht="12" customHeight="1" outlineLevel="1" x14ac:dyDescent="0.2">
      <c r="A1537" s="22">
        <v>42935</v>
      </c>
      <c r="B1537" s="24">
        <v>69.25</v>
      </c>
      <c r="C1537" s="24">
        <v>68.55</v>
      </c>
      <c r="D1537" s="24">
        <v>67.7</v>
      </c>
      <c r="E1537" s="24">
        <v>66.599999999999994</v>
      </c>
      <c r="F1537" s="24">
        <v>63.9</v>
      </c>
      <c r="G1537" s="24"/>
      <c r="H1537" s="24"/>
      <c r="I1537" s="78"/>
      <c r="J1537" s="24"/>
      <c r="K1537" s="24"/>
      <c r="L1537" s="24">
        <v>61.85</v>
      </c>
      <c r="M1537" s="24"/>
      <c r="N1537" s="79">
        <f>VLOOKUP(A1537,Platts!B:C,2,TRUE)</f>
        <v>70.25</v>
      </c>
      <c r="O1537" s="76">
        <f t="shared" si="24"/>
        <v>0.94519572953736664</v>
      </c>
      <c r="P1537" s="9"/>
      <c r="Q1537" s="35"/>
    </row>
    <row r="1538" spans="1:17" ht="12" customHeight="1" outlineLevel="1" x14ac:dyDescent="0.2">
      <c r="A1538" s="22">
        <v>42936</v>
      </c>
      <c r="B1538" s="24">
        <v>67.05</v>
      </c>
      <c r="C1538" s="24">
        <v>66.2</v>
      </c>
      <c r="D1538" s="24">
        <v>65.349999999999994</v>
      </c>
      <c r="E1538" s="24">
        <v>64.599999999999994</v>
      </c>
      <c r="F1538" s="24">
        <v>61.75</v>
      </c>
      <c r="G1538" s="24"/>
      <c r="H1538" s="24"/>
      <c r="I1538" s="78"/>
      <c r="J1538" s="24"/>
      <c r="K1538" s="24"/>
      <c r="L1538" s="24">
        <v>59.85</v>
      </c>
      <c r="M1538" s="24"/>
      <c r="N1538" s="79">
        <f>VLOOKUP(A1538,Platts!B:C,2,TRUE)</f>
        <v>68.150000000000006</v>
      </c>
      <c r="O1538" s="76">
        <f t="shared" si="24"/>
        <v>0.99339691856199552</v>
      </c>
      <c r="P1538" s="9"/>
      <c r="Q1538" s="35"/>
    </row>
    <row r="1539" spans="1:17" ht="12" customHeight="1" outlineLevel="1" x14ac:dyDescent="0.2">
      <c r="A1539" s="22">
        <v>42937</v>
      </c>
      <c r="B1539" s="24">
        <v>67.3</v>
      </c>
      <c r="C1539" s="24">
        <v>66.5</v>
      </c>
      <c r="D1539" s="24">
        <v>65.650000000000006</v>
      </c>
      <c r="E1539" s="24">
        <v>64.849999999999994</v>
      </c>
      <c r="F1539" s="24">
        <v>61.95</v>
      </c>
      <c r="G1539" s="24"/>
      <c r="H1539" s="24"/>
      <c r="I1539" s="78"/>
      <c r="J1539" s="24"/>
      <c r="K1539" s="24"/>
      <c r="L1539" s="24">
        <v>59.9</v>
      </c>
      <c r="M1539" s="24"/>
      <c r="N1539" s="79">
        <f>VLOOKUP(A1539,Platts!B:C,2,TRUE)</f>
        <v>67.95</v>
      </c>
      <c r="O1539" s="76">
        <f t="shared" si="24"/>
        <v>0.96173657100809407</v>
      </c>
      <c r="P1539" s="9"/>
      <c r="Q1539" s="35"/>
    </row>
    <row r="1540" spans="1:17" ht="12" customHeight="1" outlineLevel="1" x14ac:dyDescent="0.2">
      <c r="A1540" s="22">
        <v>42940</v>
      </c>
      <c r="B1540" s="24">
        <v>66.849999999999994</v>
      </c>
      <c r="C1540" s="24">
        <v>66.05</v>
      </c>
      <c r="D1540" s="24">
        <v>65.150000000000006</v>
      </c>
      <c r="E1540" s="24">
        <v>64.5</v>
      </c>
      <c r="F1540" s="24">
        <v>61.65</v>
      </c>
      <c r="G1540" s="24"/>
      <c r="H1540" s="24"/>
      <c r="I1540" s="78"/>
      <c r="J1540" s="24"/>
      <c r="K1540" s="24"/>
      <c r="L1540" s="24">
        <v>59.35</v>
      </c>
      <c r="M1540" s="24"/>
      <c r="N1540" s="79">
        <f>VLOOKUP(A1540,Platts!B:C,2,TRUE)</f>
        <v>67.95</v>
      </c>
      <c r="O1540" s="76">
        <f t="shared" si="24"/>
        <v>0.96615158204562179</v>
      </c>
      <c r="P1540" s="9"/>
      <c r="Q1540" s="35"/>
    </row>
    <row r="1541" spans="1:17" ht="12" customHeight="1" outlineLevel="1" x14ac:dyDescent="0.2">
      <c r="A1541" s="22">
        <v>42941</v>
      </c>
      <c r="B1541" s="24">
        <v>68.400000000000006</v>
      </c>
      <c r="C1541" s="24">
        <v>67.650000000000006</v>
      </c>
      <c r="D1541" s="24">
        <v>66.75</v>
      </c>
      <c r="E1541" s="24">
        <v>65.900000000000006</v>
      </c>
      <c r="F1541" s="24">
        <v>63.1</v>
      </c>
      <c r="G1541" s="24"/>
      <c r="H1541" s="24"/>
      <c r="I1541" s="78"/>
      <c r="J1541" s="24"/>
      <c r="K1541" s="24"/>
      <c r="L1541" s="24">
        <v>60.85</v>
      </c>
      <c r="M1541" s="24"/>
      <c r="N1541" s="79">
        <f>VLOOKUP(A1541,Platts!B:C,2,TRUE)</f>
        <v>70.2</v>
      </c>
      <c r="O1541" s="76">
        <f t="shared" si="24"/>
        <v>0.92806267806267806</v>
      </c>
      <c r="P1541" s="9"/>
      <c r="Q1541" s="35"/>
    </row>
    <row r="1542" spans="1:17" ht="12" customHeight="1" outlineLevel="1" x14ac:dyDescent="0.2">
      <c r="A1542" s="22">
        <v>42942</v>
      </c>
      <c r="B1542" s="24">
        <v>68</v>
      </c>
      <c r="C1542" s="24">
        <v>67.3</v>
      </c>
      <c r="D1542" s="24">
        <v>66.45</v>
      </c>
      <c r="E1542" s="24">
        <v>65.7</v>
      </c>
      <c r="F1542" s="24">
        <v>63.1</v>
      </c>
      <c r="G1542" s="24"/>
      <c r="H1542" s="24"/>
      <c r="I1542" s="78"/>
      <c r="J1542" s="24"/>
      <c r="K1542" s="24"/>
      <c r="L1542" s="24">
        <v>61</v>
      </c>
      <c r="M1542" s="24"/>
      <c r="N1542" s="79">
        <f>VLOOKUP(A1542,Platts!B:C,2,TRUE)</f>
        <v>70.3</v>
      </c>
      <c r="O1542" s="76">
        <f t="shared" ref="O1542:O1573" si="25">+D1541/N1542</f>
        <v>0.94950213371266001</v>
      </c>
      <c r="P1542" s="9"/>
      <c r="Q1542" s="35"/>
    </row>
    <row r="1543" spans="1:17" ht="12" customHeight="1" outlineLevel="1" x14ac:dyDescent="0.2">
      <c r="A1543" s="22">
        <v>42943</v>
      </c>
      <c r="B1543" s="24">
        <v>68.55</v>
      </c>
      <c r="C1543" s="24">
        <v>67.849999999999994</v>
      </c>
      <c r="D1543" s="24">
        <v>67.099999999999994</v>
      </c>
      <c r="E1543" s="24">
        <v>66.45</v>
      </c>
      <c r="F1543" s="24">
        <v>64.05</v>
      </c>
      <c r="G1543" s="24"/>
      <c r="H1543" s="24"/>
      <c r="I1543" s="78"/>
      <c r="J1543" s="24"/>
      <c r="K1543" s="24"/>
      <c r="L1543" s="24">
        <v>61.85</v>
      </c>
      <c r="M1543" s="24"/>
      <c r="N1543" s="79">
        <f>VLOOKUP(A1543,Platts!B:C,2,TRUE)</f>
        <v>69.650000000000006</v>
      </c>
      <c r="O1543" s="76">
        <f t="shared" si="25"/>
        <v>0.95405599425699927</v>
      </c>
      <c r="P1543" s="9"/>
      <c r="Q1543" s="35"/>
    </row>
    <row r="1544" spans="1:17" ht="12" customHeight="1" outlineLevel="1" x14ac:dyDescent="0.2">
      <c r="A1544" s="22">
        <v>42944</v>
      </c>
      <c r="B1544" s="24">
        <v>68.55</v>
      </c>
      <c r="C1544" s="24">
        <v>67.849999999999994</v>
      </c>
      <c r="D1544" s="24">
        <v>67.099999999999994</v>
      </c>
      <c r="E1544" s="24">
        <v>66.45</v>
      </c>
      <c r="F1544" s="24">
        <v>64.05</v>
      </c>
      <c r="G1544" s="24"/>
      <c r="H1544" s="24"/>
      <c r="I1544" s="78"/>
      <c r="J1544" s="24"/>
      <c r="K1544" s="24"/>
      <c r="L1544" s="24">
        <v>61.85</v>
      </c>
      <c r="M1544" s="24"/>
      <c r="N1544" s="79">
        <f>VLOOKUP(A1544,Platts!B:C,2,TRUE)</f>
        <v>69.55</v>
      </c>
      <c r="O1544" s="76">
        <f t="shared" si="25"/>
        <v>0.96477354421279649</v>
      </c>
      <c r="P1544" s="9"/>
      <c r="Q1544" s="35"/>
    </row>
    <row r="1545" spans="1:17" ht="12" customHeight="1" outlineLevel="1" x14ac:dyDescent="0.2">
      <c r="A1545" s="22">
        <v>42947</v>
      </c>
      <c r="B1545" s="24">
        <v>72.75</v>
      </c>
      <c r="C1545" s="24">
        <v>71.95</v>
      </c>
      <c r="D1545" s="24">
        <v>71.099999999999994</v>
      </c>
      <c r="E1545" s="24">
        <v>70.349999999999994</v>
      </c>
      <c r="F1545" s="24">
        <v>67.400000000000006</v>
      </c>
      <c r="G1545" s="24"/>
      <c r="H1545" s="24"/>
      <c r="I1545" s="78"/>
      <c r="J1545" s="24"/>
      <c r="K1545" s="24"/>
      <c r="L1545" s="24">
        <v>64.8</v>
      </c>
      <c r="M1545" s="24"/>
      <c r="N1545" s="79">
        <f>VLOOKUP(A1545,Platts!B:C,2,TRUE)</f>
        <v>74</v>
      </c>
      <c r="O1545" s="76">
        <f t="shared" si="25"/>
        <v>0.90675675675675671</v>
      </c>
      <c r="P1545" s="9"/>
      <c r="Q1545" s="35"/>
    </row>
    <row r="1546" spans="1:17" ht="12" customHeight="1" outlineLevel="1" x14ac:dyDescent="0.2">
      <c r="A1546" s="22">
        <v>42948</v>
      </c>
      <c r="B1546" s="24">
        <v>72.95</v>
      </c>
      <c r="C1546" s="24">
        <v>72.150000000000006</v>
      </c>
      <c r="D1546" s="24">
        <v>71.3</v>
      </c>
      <c r="E1546" s="24">
        <v>70.55</v>
      </c>
      <c r="F1546" s="24">
        <v>67.7</v>
      </c>
      <c r="G1546" s="24"/>
      <c r="H1546" s="24"/>
      <c r="I1546" s="78"/>
      <c r="J1546" s="24"/>
      <c r="K1546" s="24"/>
      <c r="L1546" s="24">
        <v>65.05</v>
      </c>
      <c r="M1546" s="24"/>
      <c r="N1546" s="79">
        <f>VLOOKUP(A1546,Platts!B:C,2,TRUE)</f>
        <v>74</v>
      </c>
      <c r="O1546" s="76">
        <f t="shared" si="25"/>
        <v>0.96081081081081077</v>
      </c>
      <c r="P1546" s="9"/>
      <c r="Q1546" s="35"/>
    </row>
    <row r="1547" spans="1:17" ht="12" customHeight="1" outlineLevel="1" x14ac:dyDescent="0.2">
      <c r="A1547" s="22">
        <v>42949</v>
      </c>
      <c r="B1547" s="24">
        <v>72.7</v>
      </c>
      <c r="C1547" s="24">
        <v>71.7</v>
      </c>
      <c r="D1547" s="24">
        <v>70.8</v>
      </c>
      <c r="E1547" s="24">
        <v>70.05</v>
      </c>
      <c r="F1547" s="24">
        <v>67.05</v>
      </c>
      <c r="G1547" s="24"/>
      <c r="H1547" s="24"/>
      <c r="I1547" s="78"/>
      <c r="J1547" s="24"/>
      <c r="K1547" s="24"/>
      <c r="L1547" s="24">
        <v>64.3</v>
      </c>
      <c r="M1547" s="24"/>
      <c r="N1547" s="79">
        <f>VLOOKUP(A1547,Platts!B:C,2,TRUE)</f>
        <v>72.95</v>
      </c>
      <c r="O1547" s="76">
        <f t="shared" si="25"/>
        <v>0.97738176833447554</v>
      </c>
      <c r="P1547" s="9"/>
      <c r="Q1547" s="35"/>
    </row>
    <row r="1548" spans="1:17" ht="12" customHeight="1" outlineLevel="1" x14ac:dyDescent="0.2">
      <c r="A1548" s="22">
        <v>42950</v>
      </c>
      <c r="B1548" s="24">
        <v>73.3</v>
      </c>
      <c r="C1548" s="24">
        <v>72.25</v>
      </c>
      <c r="D1548" s="24">
        <v>71.349999999999994</v>
      </c>
      <c r="E1548" s="24">
        <v>70.599999999999994</v>
      </c>
      <c r="F1548" s="24">
        <v>67.55</v>
      </c>
      <c r="G1548" s="24"/>
      <c r="H1548" s="24"/>
      <c r="I1548" s="78"/>
      <c r="J1548" s="24"/>
      <c r="K1548" s="24"/>
      <c r="L1548" s="24">
        <v>65.599999999999994</v>
      </c>
      <c r="M1548" s="24"/>
      <c r="N1548" s="79">
        <f>VLOOKUP(A1548,Platts!B:C,2,TRUE)</f>
        <v>73.349999999999994</v>
      </c>
      <c r="O1548" s="76">
        <f t="shared" si="25"/>
        <v>0.96523517382413093</v>
      </c>
      <c r="P1548" s="9"/>
      <c r="Q1548" s="35"/>
    </row>
    <row r="1549" spans="1:17" ht="12" customHeight="1" outlineLevel="1" x14ac:dyDescent="0.2">
      <c r="A1549" s="22">
        <v>42951</v>
      </c>
      <c r="B1549" s="24">
        <v>74.25</v>
      </c>
      <c r="C1549" s="24">
        <v>73.2</v>
      </c>
      <c r="D1549" s="24">
        <v>72.25</v>
      </c>
      <c r="E1549" s="24">
        <v>71.349999999999994</v>
      </c>
      <c r="F1549" s="24">
        <v>68.400000000000006</v>
      </c>
      <c r="G1549" s="24"/>
      <c r="H1549" s="24"/>
      <c r="I1549" s="78"/>
      <c r="J1549" s="24"/>
      <c r="K1549" s="24"/>
      <c r="L1549" s="24">
        <v>65.400000000000006</v>
      </c>
      <c r="M1549" s="24"/>
      <c r="N1549" s="79">
        <f>VLOOKUP(A1549,Platts!B:C,2,TRUE)</f>
        <v>74.599999999999994</v>
      </c>
      <c r="O1549" s="76">
        <f t="shared" si="25"/>
        <v>0.95643431635388743</v>
      </c>
      <c r="P1549" s="9"/>
      <c r="Q1549" s="35"/>
    </row>
    <row r="1550" spans="1:17" ht="12" customHeight="1" outlineLevel="1" x14ac:dyDescent="0.2">
      <c r="A1550" s="22">
        <v>42954</v>
      </c>
      <c r="B1550" s="24">
        <v>76.25</v>
      </c>
      <c r="C1550" s="24">
        <v>75.8</v>
      </c>
      <c r="D1550" s="24">
        <v>74.400000000000006</v>
      </c>
      <c r="E1550" s="24">
        <v>73.150000000000006</v>
      </c>
      <c r="F1550" s="24">
        <v>69.650000000000006</v>
      </c>
      <c r="G1550" s="24"/>
      <c r="H1550" s="24"/>
      <c r="I1550" s="78"/>
      <c r="J1550" s="24"/>
      <c r="K1550" s="24"/>
      <c r="L1550" s="24">
        <v>66.25</v>
      </c>
      <c r="M1550" s="24"/>
      <c r="N1550" s="79">
        <f>VLOOKUP(A1550,Platts!B:C,2,TRUE)</f>
        <v>76.75</v>
      </c>
      <c r="O1550" s="76">
        <f t="shared" si="25"/>
        <v>0.94136807817589574</v>
      </c>
      <c r="P1550" s="9"/>
      <c r="Q1550" s="35"/>
    </row>
    <row r="1551" spans="1:17" ht="12" customHeight="1" outlineLevel="1" x14ac:dyDescent="0.2">
      <c r="A1551" s="22">
        <v>42955</v>
      </c>
      <c r="B1551" s="24">
        <v>75.25</v>
      </c>
      <c r="C1551" s="24">
        <v>74.400000000000006</v>
      </c>
      <c r="D1551" s="24">
        <v>73.05</v>
      </c>
      <c r="E1551" s="24">
        <v>71.900000000000006</v>
      </c>
      <c r="F1551" s="24">
        <v>68.3</v>
      </c>
      <c r="G1551" s="24"/>
      <c r="H1551" s="24"/>
      <c r="I1551" s="78"/>
      <c r="J1551" s="24"/>
      <c r="K1551" s="24"/>
      <c r="L1551" s="24">
        <v>64.8</v>
      </c>
      <c r="M1551" s="24"/>
      <c r="N1551" s="79">
        <f>VLOOKUP(A1551,Platts!B:C,2,TRUE)</f>
        <v>75.25</v>
      </c>
      <c r="O1551" s="76">
        <f t="shared" si="25"/>
        <v>0.98870431893687716</v>
      </c>
      <c r="P1551" s="9"/>
      <c r="Q1551" s="35"/>
    </row>
    <row r="1552" spans="1:17" ht="12" customHeight="1" outlineLevel="1" x14ac:dyDescent="0.2">
      <c r="A1552" s="22">
        <v>42956</v>
      </c>
      <c r="B1552" s="24">
        <v>75.25</v>
      </c>
      <c r="C1552" s="24">
        <v>74.400000000000006</v>
      </c>
      <c r="D1552" s="24">
        <v>73.05</v>
      </c>
      <c r="E1552" s="24">
        <v>71.900000000000006</v>
      </c>
      <c r="F1552" s="24">
        <v>68.3</v>
      </c>
      <c r="G1552" s="24"/>
      <c r="H1552" s="24"/>
      <c r="I1552" s="78"/>
      <c r="J1552" s="24"/>
      <c r="K1552" s="24"/>
      <c r="L1552" s="24">
        <v>64.8</v>
      </c>
      <c r="M1552" s="24"/>
      <c r="N1552" s="79">
        <f>VLOOKUP(A1552,Platts!B:C,2,TRUE)</f>
        <v>75.25</v>
      </c>
      <c r="O1552" s="76">
        <f t="shared" si="25"/>
        <v>0.97076411960132891</v>
      </c>
      <c r="P1552" s="9"/>
      <c r="Q1552" s="35"/>
    </row>
    <row r="1553" spans="1:17" ht="12" customHeight="1" outlineLevel="1" x14ac:dyDescent="0.2">
      <c r="A1553" s="22">
        <v>42957</v>
      </c>
      <c r="B1553" s="24">
        <v>75.95</v>
      </c>
      <c r="C1553" s="24">
        <v>75.5</v>
      </c>
      <c r="D1553" s="24">
        <v>73.75</v>
      </c>
      <c r="E1553" s="24">
        <v>72.45</v>
      </c>
      <c r="F1553" s="24">
        <v>69.099999999999994</v>
      </c>
      <c r="G1553" s="24"/>
      <c r="H1553" s="24"/>
      <c r="I1553" s="78"/>
      <c r="J1553" s="24"/>
      <c r="K1553" s="24"/>
      <c r="L1553" s="24">
        <v>65.7</v>
      </c>
      <c r="M1553" s="24"/>
      <c r="N1553" s="79">
        <f>VLOOKUP(A1553,Platts!B:C,2,TRUE)</f>
        <v>76.5</v>
      </c>
      <c r="O1553" s="76">
        <f t="shared" si="25"/>
        <v>0.95490196078431366</v>
      </c>
      <c r="P1553" s="9"/>
      <c r="Q1553" s="35"/>
    </row>
    <row r="1554" spans="1:17" ht="12" customHeight="1" outlineLevel="1" x14ac:dyDescent="0.2">
      <c r="A1554" s="22">
        <v>42958</v>
      </c>
      <c r="B1554" s="24">
        <v>74.25</v>
      </c>
      <c r="C1554" s="24">
        <v>72.8</v>
      </c>
      <c r="D1554" s="24">
        <v>71.05</v>
      </c>
      <c r="E1554" s="24">
        <v>69.75</v>
      </c>
      <c r="F1554" s="24">
        <v>66.45</v>
      </c>
      <c r="G1554" s="24"/>
      <c r="H1554" s="24"/>
      <c r="I1554" s="78"/>
      <c r="J1554" s="24"/>
      <c r="K1554" s="24"/>
      <c r="L1554" s="24">
        <v>63.4</v>
      </c>
      <c r="M1554" s="24"/>
      <c r="N1554" s="79">
        <f>VLOOKUP(A1554,Platts!B:C,2,TRUE)</f>
        <v>75.05</v>
      </c>
      <c r="O1554" s="76">
        <f t="shared" si="25"/>
        <v>0.98267821452365089</v>
      </c>
      <c r="P1554" s="9"/>
      <c r="Q1554" s="35"/>
    </row>
    <row r="1555" spans="1:17" ht="12" customHeight="1" outlineLevel="1" x14ac:dyDescent="0.2">
      <c r="A1555" s="22">
        <v>42961</v>
      </c>
      <c r="B1555" s="24">
        <v>71.25</v>
      </c>
      <c r="C1555" s="24">
        <v>69.45</v>
      </c>
      <c r="D1555" s="24">
        <v>68.099999999999994</v>
      </c>
      <c r="E1555" s="24">
        <v>68.150000000000006</v>
      </c>
      <c r="F1555" s="24">
        <v>65</v>
      </c>
      <c r="G1555" s="24"/>
      <c r="H1555" s="24"/>
      <c r="I1555" s="78"/>
      <c r="J1555" s="24"/>
      <c r="K1555" s="24"/>
      <c r="L1555" s="24">
        <v>62</v>
      </c>
      <c r="M1555" s="24"/>
      <c r="N1555" s="79">
        <f>VLOOKUP(A1555,Platts!B:C,2,TRUE)</f>
        <v>72.900000000000006</v>
      </c>
      <c r="O1555" s="76">
        <f t="shared" si="25"/>
        <v>0.97462277091906713</v>
      </c>
      <c r="P1555" s="9"/>
      <c r="Q1555" s="35"/>
    </row>
    <row r="1556" spans="1:17" ht="12" customHeight="1" outlineLevel="1" x14ac:dyDescent="0.2">
      <c r="A1556" s="22">
        <v>42962</v>
      </c>
      <c r="B1556" s="24">
        <v>70.849999999999994</v>
      </c>
      <c r="C1556" s="24">
        <v>69.099999999999994</v>
      </c>
      <c r="D1556" s="24">
        <v>67.7</v>
      </c>
      <c r="E1556" s="24">
        <v>67.95</v>
      </c>
      <c r="F1556" s="24">
        <v>64.650000000000006</v>
      </c>
      <c r="G1556" s="24"/>
      <c r="H1556" s="24"/>
      <c r="I1556" s="78"/>
      <c r="J1556" s="24"/>
      <c r="K1556" s="24"/>
      <c r="L1556" s="24">
        <v>61.7</v>
      </c>
      <c r="M1556" s="24"/>
      <c r="N1556" s="79">
        <f>VLOOKUP(A1556,Platts!B:C,2,TRUE)</f>
        <v>72.150000000000006</v>
      </c>
      <c r="O1556" s="76">
        <f t="shared" si="25"/>
        <v>0.9438669438669437</v>
      </c>
      <c r="P1556" s="9"/>
      <c r="Q1556" s="35"/>
    </row>
    <row r="1557" spans="1:17" ht="12" customHeight="1" outlineLevel="1" x14ac:dyDescent="0.2">
      <c r="A1557" s="22">
        <v>42963</v>
      </c>
      <c r="B1557" s="24">
        <v>71.099999999999994</v>
      </c>
      <c r="C1557" s="24">
        <v>69.45</v>
      </c>
      <c r="D1557" s="24">
        <v>68.05</v>
      </c>
      <c r="E1557" s="24">
        <v>68.099999999999994</v>
      </c>
      <c r="F1557" s="24">
        <v>64.849999999999994</v>
      </c>
      <c r="G1557" s="24"/>
      <c r="H1557" s="24"/>
      <c r="I1557" s="78"/>
      <c r="J1557" s="24"/>
      <c r="K1557" s="24"/>
      <c r="L1557" s="24">
        <v>61.9</v>
      </c>
      <c r="M1557" s="24"/>
      <c r="N1557" s="79">
        <f>VLOOKUP(A1557,Platts!B:C,2,TRUE)</f>
        <v>72.400000000000006</v>
      </c>
      <c r="O1557" s="76">
        <f t="shared" si="25"/>
        <v>0.93508287292817671</v>
      </c>
      <c r="P1557" s="9"/>
      <c r="Q1557" s="35"/>
    </row>
    <row r="1558" spans="1:17" ht="12" customHeight="1" outlineLevel="1" x14ac:dyDescent="0.2">
      <c r="A1558" s="22">
        <v>42964</v>
      </c>
      <c r="B1558" s="24">
        <v>74.45</v>
      </c>
      <c r="C1558" s="24">
        <v>72.75</v>
      </c>
      <c r="D1558" s="24">
        <v>71.400000000000006</v>
      </c>
      <c r="E1558" s="24">
        <v>71.349999999999994</v>
      </c>
      <c r="F1558" s="24">
        <v>67.8</v>
      </c>
      <c r="G1558" s="24"/>
      <c r="H1558" s="24"/>
      <c r="I1558" s="78"/>
      <c r="J1558" s="24"/>
      <c r="K1558" s="24"/>
      <c r="L1558" s="24">
        <v>64.75</v>
      </c>
      <c r="M1558" s="24"/>
      <c r="N1558" s="79">
        <f>VLOOKUP(A1558,Platts!B:C,2,TRUE)</f>
        <v>75.2</v>
      </c>
      <c r="O1558" s="76">
        <f t="shared" si="25"/>
        <v>0.90492021276595735</v>
      </c>
      <c r="P1558" s="9"/>
      <c r="Q1558" s="35"/>
    </row>
    <row r="1559" spans="1:17" ht="12" customHeight="1" outlineLevel="1" x14ac:dyDescent="0.2">
      <c r="A1559" s="22">
        <v>42965</v>
      </c>
      <c r="B1559" s="24">
        <v>75.599999999999994</v>
      </c>
      <c r="C1559" s="24">
        <v>73.900000000000006</v>
      </c>
      <c r="D1559" s="24">
        <v>72.55</v>
      </c>
      <c r="E1559" s="24">
        <v>72.650000000000006</v>
      </c>
      <c r="F1559" s="24">
        <v>69.25</v>
      </c>
      <c r="G1559" s="24"/>
      <c r="H1559" s="24"/>
      <c r="I1559" s="78"/>
      <c r="J1559" s="24"/>
      <c r="K1559" s="24"/>
      <c r="L1559" s="24">
        <v>65.900000000000006</v>
      </c>
      <c r="M1559" s="24"/>
      <c r="N1559" s="79">
        <f>VLOOKUP(A1559,Platts!B:C,2,TRUE)</f>
        <v>74.900000000000006</v>
      </c>
      <c r="O1559" s="76">
        <f t="shared" si="25"/>
        <v>0.95327102803738317</v>
      </c>
      <c r="P1559" s="9"/>
      <c r="Q1559" s="35"/>
    </row>
    <row r="1560" spans="1:17" ht="12" customHeight="1" outlineLevel="1" x14ac:dyDescent="0.2">
      <c r="A1560" s="22">
        <v>42968</v>
      </c>
      <c r="B1560" s="24">
        <v>77.05</v>
      </c>
      <c r="C1560" s="24">
        <v>75.45</v>
      </c>
      <c r="D1560" s="24">
        <v>74.150000000000006</v>
      </c>
      <c r="E1560" s="24">
        <v>74.25</v>
      </c>
      <c r="F1560" s="24">
        <v>70.8</v>
      </c>
      <c r="G1560" s="24"/>
      <c r="H1560" s="24"/>
      <c r="I1560" s="78"/>
      <c r="J1560" s="24"/>
      <c r="K1560" s="24"/>
      <c r="L1560" s="24">
        <v>67.399999999999991</v>
      </c>
      <c r="M1560" s="24"/>
      <c r="N1560" s="79">
        <f>VLOOKUP(A1560,Platts!B:C,2,TRUE)</f>
        <v>77.25</v>
      </c>
      <c r="O1560" s="76">
        <f t="shared" si="25"/>
        <v>0.93915857605177988</v>
      </c>
      <c r="P1560" s="9"/>
      <c r="Q1560" s="35"/>
    </row>
    <row r="1561" spans="1:17" ht="12" customHeight="1" outlineLevel="1" x14ac:dyDescent="0.2">
      <c r="A1561" s="22">
        <v>42969</v>
      </c>
      <c r="B1561" s="24">
        <v>77.45</v>
      </c>
      <c r="C1561" s="24">
        <v>75.849999999999994</v>
      </c>
      <c r="D1561" s="24">
        <v>74.7</v>
      </c>
      <c r="E1561" s="24">
        <v>74.75</v>
      </c>
      <c r="F1561" s="24">
        <v>71.55</v>
      </c>
      <c r="G1561" s="24"/>
      <c r="H1561" s="24"/>
      <c r="I1561" s="78"/>
      <c r="J1561" s="24"/>
      <c r="K1561" s="24"/>
      <c r="L1561" s="24">
        <v>68.099999999999994</v>
      </c>
      <c r="M1561" s="24"/>
      <c r="N1561" s="79">
        <f>VLOOKUP(A1561,Platts!B:C,2,TRUE)</f>
        <v>79.349999999999994</v>
      </c>
      <c r="O1561" s="76">
        <f t="shared" si="25"/>
        <v>0.93446754883427863</v>
      </c>
      <c r="P1561" s="9"/>
      <c r="Q1561" s="35"/>
    </row>
    <row r="1562" spans="1:17" ht="12" customHeight="1" outlineLevel="1" x14ac:dyDescent="0.2">
      <c r="A1562" s="22">
        <v>42970</v>
      </c>
      <c r="B1562" s="24">
        <v>75.05</v>
      </c>
      <c r="C1562" s="24">
        <v>73.399999999999991</v>
      </c>
      <c r="D1562" s="24">
        <v>72.2</v>
      </c>
      <c r="E1562" s="24">
        <v>72.2</v>
      </c>
      <c r="F1562" s="24">
        <v>69.150000000000006</v>
      </c>
      <c r="G1562" s="24"/>
      <c r="H1562" s="24"/>
      <c r="I1562" s="78"/>
      <c r="J1562" s="24"/>
      <c r="K1562" s="24"/>
      <c r="L1562" s="24">
        <v>66.050000000000011</v>
      </c>
      <c r="M1562" s="24"/>
      <c r="N1562" s="79">
        <f>VLOOKUP(A1562,Platts!B:C,2,TRUE)</f>
        <v>75.3</v>
      </c>
      <c r="O1562" s="76">
        <f t="shared" si="25"/>
        <v>0.99203187250996028</v>
      </c>
      <c r="P1562" s="9"/>
      <c r="Q1562" s="35"/>
    </row>
    <row r="1563" spans="1:17" ht="12" customHeight="1" outlineLevel="1" x14ac:dyDescent="0.2">
      <c r="A1563" s="22">
        <v>42971</v>
      </c>
      <c r="B1563" s="24">
        <v>76</v>
      </c>
      <c r="C1563" s="24">
        <v>74.55</v>
      </c>
      <c r="D1563" s="24">
        <v>73.150000000000006</v>
      </c>
      <c r="E1563" s="24">
        <v>73.2</v>
      </c>
      <c r="F1563" s="24">
        <v>69.95</v>
      </c>
      <c r="G1563" s="24"/>
      <c r="H1563" s="24"/>
      <c r="I1563" s="78"/>
      <c r="J1563" s="24"/>
      <c r="K1563" s="24"/>
      <c r="L1563" s="24">
        <v>66.650000000000006</v>
      </c>
      <c r="M1563" s="24"/>
      <c r="N1563" s="79">
        <f>VLOOKUP(A1563,Platts!B:C,2,TRUE)</f>
        <v>76.45</v>
      </c>
      <c r="O1563" s="76">
        <f t="shared" si="25"/>
        <v>0.94440810987573576</v>
      </c>
      <c r="P1563" s="9"/>
      <c r="Q1563" s="35"/>
    </row>
    <row r="1564" spans="1:17" ht="12" customHeight="1" outlineLevel="1" x14ac:dyDescent="0.2">
      <c r="A1564" s="22">
        <v>42972</v>
      </c>
      <c r="B1564" s="24">
        <v>76.55</v>
      </c>
      <c r="C1564" s="24">
        <v>75.099999999999994</v>
      </c>
      <c r="D1564" s="24">
        <v>73.849999999999994</v>
      </c>
      <c r="E1564" s="24">
        <v>73.849999999999994</v>
      </c>
      <c r="F1564" s="24">
        <v>70.7</v>
      </c>
      <c r="G1564" s="24"/>
      <c r="H1564" s="24"/>
      <c r="I1564" s="78"/>
      <c r="J1564" s="24"/>
      <c r="K1564" s="24"/>
      <c r="L1564" s="24">
        <v>67.400000000000006</v>
      </c>
      <c r="M1564" s="24"/>
      <c r="N1564" s="79">
        <f>VLOOKUP(A1564,Platts!B:C,2,TRUE)</f>
        <v>76.849999999999994</v>
      </c>
      <c r="O1564" s="76">
        <f t="shared" si="25"/>
        <v>0.95185426154847119</v>
      </c>
      <c r="P1564" s="9"/>
      <c r="Q1564" s="35"/>
    </row>
    <row r="1565" spans="1:17" ht="12" customHeight="1" outlineLevel="1" x14ac:dyDescent="0.2">
      <c r="A1565" s="22">
        <v>42975</v>
      </c>
      <c r="B1565" s="24">
        <v>75.599999999999994</v>
      </c>
      <c r="C1565" s="24">
        <v>74.150000000000006</v>
      </c>
      <c r="D1565" s="24">
        <v>72.900000000000006</v>
      </c>
      <c r="E1565" s="24">
        <v>73</v>
      </c>
      <c r="F1565" s="24">
        <v>69.900000000000006</v>
      </c>
      <c r="G1565" s="24"/>
      <c r="H1565" s="24"/>
      <c r="I1565" s="78"/>
      <c r="J1565" s="24"/>
      <c r="K1565" s="24"/>
      <c r="L1565" s="24">
        <v>66.55</v>
      </c>
      <c r="M1565" s="24"/>
      <c r="N1565" s="79">
        <f>VLOOKUP(A1565,Platts!B:C,2,TRUE)</f>
        <v>76.55</v>
      </c>
      <c r="O1565" s="76">
        <f t="shared" si="25"/>
        <v>0.96472893533638138</v>
      </c>
      <c r="P1565" s="9"/>
      <c r="Q1565" s="35"/>
    </row>
    <row r="1566" spans="1:17" ht="12" customHeight="1" outlineLevel="1" x14ac:dyDescent="0.2">
      <c r="A1566" s="22">
        <v>42976</v>
      </c>
      <c r="B1566" s="24">
        <v>74.05</v>
      </c>
      <c r="C1566" s="24">
        <v>72.7</v>
      </c>
      <c r="D1566" s="24">
        <v>71.5</v>
      </c>
      <c r="E1566" s="24">
        <v>71.55</v>
      </c>
      <c r="F1566" s="24">
        <v>68.3</v>
      </c>
      <c r="G1566" s="24"/>
      <c r="H1566" s="24"/>
      <c r="I1566" s="78"/>
      <c r="J1566" s="24"/>
      <c r="K1566" s="24"/>
      <c r="L1566" s="24">
        <v>65.2</v>
      </c>
      <c r="M1566" s="24"/>
      <c r="N1566" s="79">
        <f>VLOOKUP(A1566,Platts!B:C,2,TRUE)</f>
        <v>75.95</v>
      </c>
      <c r="O1566" s="76">
        <f t="shared" si="25"/>
        <v>0.95984200131665576</v>
      </c>
      <c r="P1566" s="9"/>
      <c r="Q1566" s="35"/>
    </row>
    <row r="1567" spans="1:17" ht="12" customHeight="1" outlineLevel="1" x14ac:dyDescent="0.2">
      <c r="A1567" s="22">
        <v>42977</v>
      </c>
      <c r="B1567" s="24">
        <v>74.599999999999994</v>
      </c>
      <c r="C1567" s="24">
        <v>73.150000000000006</v>
      </c>
      <c r="D1567" s="24">
        <v>71.900000000000006</v>
      </c>
      <c r="E1567" s="24">
        <v>71.900000000000006</v>
      </c>
      <c r="F1567" s="24">
        <v>68.5</v>
      </c>
      <c r="G1567" s="24"/>
      <c r="H1567" s="24"/>
      <c r="I1567" s="78"/>
      <c r="J1567" s="24"/>
      <c r="K1567" s="24"/>
      <c r="L1567" s="24">
        <v>65.55</v>
      </c>
      <c r="M1567" s="24"/>
      <c r="N1567" s="79">
        <f>VLOOKUP(A1567,Platts!B:C,2,TRUE)</f>
        <v>75.55</v>
      </c>
      <c r="O1567" s="76">
        <f t="shared" si="25"/>
        <v>0.9463931171409663</v>
      </c>
      <c r="P1567" s="9"/>
      <c r="Q1567" s="35"/>
    </row>
    <row r="1568" spans="1:17" ht="12" customHeight="1" outlineLevel="1" x14ac:dyDescent="0.2">
      <c r="A1568" s="22">
        <v>42978</v>
      </c>
      <c r="B1568" s="24">
        <v>76.45</v>
      </c>
      <c r="C1568" s="24">
        <v>74.900000000000006</v>
      </c>
      <c r="D1568" s="24">
        <v>73.55</v>
      </c>
      <c r="E1568" s="24">
        <v>73.55</v>
      </c>
      <c r="F1568" s="24">
        <v>70.2</v>
      </c>
      <c r="G1568" s="24"/>
      <c r="H1568" s="24"/>
      <c r="I1568" s="78"/>
      <c r="J1568" s="24"/>
      <c r="K1568" s="24"/>
      <c r="L1568" s="24">
        <v>66.95</v>
      </c>
      <c r="M1568" s="24"/>
      <c r="N1568" s="79">
        <f>VLOOKUP(A1568,Platts!B:C,2,TRUE)</f>
        <v>77.099999999999994</v>
      </c>
      <c r="O1568" s="76">
        <f t="shared" si="25"/>
        <v>0.93255512321660194</v>
      </c>
      <c r="P1568" s="9"/>
      <c r="Q1568" s="35"/>
    </row>
    <row r="1569" spans="1:17" ht="12" customHeight="1" outlineLevel="1" x14ac:dyDescent="0.2">
      <c r="A1569" s="22">
        <v>42979</v>
      </c>
      <c r="B1569" s="24">
        <v>76.45</v>
      </c>
      <c r="C1569" s="24">
        <v>74.900000000000006</v>
      </c>
      <c r="D1569" s="24">
        <v>73.55</v>
      </c>
      <c r="E1569" s="24">
        <v>73.55</v>
      </c>
      <c r="F1569" s="24">
        <v>70.2</v>
      </c>
      <c r="G1569" s="24"/>
      <c r="H1569" s="24"/>
      <c r="I1569" s="78"/>
      <c r="J1569" s="24"/>
      <c r="K1569" s="24"/>
      <c r="L1569" s="24">
        <v>66.95</v>
      </c>
      <c r="M1569" s="24"/>
      <c r="N1569" s="79">
        <f>VLOOKUP(A1569,Platts!B:C,2,TRUE)</f>
        <v>77.099999999999994</v>
      </c>
      <c r="O1569" s="76">
        <f t="shared" si="25"/>
        <v>0.9539559014267186</v>
      </c>
      <c r="P1569" s="9"/>
      <c r="Q1569" s="35"/>
    </row>
    <row r="1570" spans="1:17" ht="12" customHeight="1" outlineLevel="1" x14ac:dyDescent="0.2">
      <c r="A1570" s="22">
        <v>42982</v>
      </c>
      <c r="B1570" s="24">
        <v>77.399999999999991</v>
      </c>
      <c r="C1570" s="24">
        <v>75.849999999999994</v>
      </c>
      <c r="D1570" s="24">
        <v>74.600000000000009</v>
      </c>
      <c r="E1570" s="24">
        <v>74.599999999999994</v>
      </c>
      <c r="F1570" s="24">
        <v>71.05</v>
      </c>
      <c r="G1570" s="24"/>
      <c r="H1570" s="24"/>
      <c r="I1570" s="78"/>
      <c r="J1570" s="24"/>
      <c r="K1570" s="24"/>
      <c r="L1570" s="24">
        <v>67.599999999999994</v>
      </c>
      <c r="M1570" s="24"/>
      <c r="N1570" s="79">
        <f>VLOOKUP(A1570,Platts!B:C,2,TRUE)</f>
        <v>77.45</v>
      </c>
      <c r="O1570" s="76">
        <f t="shared" si="25"/>
        <v>0.94964493221433177</v>
      </c>
      <c r="P1570" s="9"/>
      <c r="Q1570" s="35"/>
    </row>
    <row r="1571" spans="1:17" ht="12" customHeight="1" outlineLevel="1" x14ac:dyDescent="0.2">
      <c r="A1571" s="22">
        <v>42983</v>
      </c>
      <c r="B1571" s="24">
        <v>78.05</v>
      </c>
      <c r="C1571" s="24">
        <v>76.599999999999994</v>
      </c>
      <c r="D1571" s="24">
        <v>75.400000000000006</v>
      </c>
      <c r="E1571" s="24">
        <v>75.349999999999994</v>
      </c>
      <c r="F1571" s="24">
        <v>71.75</v>
      </c>
      <c r="G1571" s="24"/>
      <c r="H1571" s="24"/>
      <c r="I1571" s="78"/>
      <c r="J1571" s="24"/>
      <c r="K1571" s="24"/>
      <c r="L1571" s="24">
        <v>68.3</v>
      </c>
      <c r="M1571" s="24"/>
      <c r="N1571" s="79">
        <f>VLOOKUP(A1571,Platts!B:C,2,TRUE)</f>
        <v>77.900000000000006</v>
      </c>
      <c r="O1571" s="76">
        <f t="shared" si="25"/>
        <v>0.95763799743260591</v>
      </c>
      <c r="P1571" s="9"/>
      <c r="Q1571" s="35"/>
    </row>
    <row r="1572" spans="1:17" ht="12" customHeight="1" outlineLevel="1" x14ac:dyDescent="0.2">
      <c r="A1572" s="22">
        <v>42984</v>
      </c>
      <c r="B1572" s="24">
        <v>76.55</v>
      </c>
      <c r="C1572" s="24">
        <v>75.099999999999994</v>
      </c>
      <c r="D1572" s="24">
        <v>73.75</v>
      </c>
      <c r="E1572" s="24">
        <v>73.75</v>
      </c>
      <c r="F1572" s="24">
        <v>69.900000000000006</v>
      </c>
      <c r="G1572" s="24"/>
      <c r="H1572" s="24"/>
      <c r="I1572" s="78"/>
      <c r="J1572" s="24"/>
      <c r="K1572" s="24"/>
      <c r="L1572" s="24">
        <v>66.2</v>
      </c>
      <c r="M1572" s="24"/>
      <c r="N1572" s="79">
        <f>VLOOKUP(A1572,Platts!B:C,2,TRUE)</f>
        <v>76.400000000000006</v>
      </c>
      <c r="O1572" s="76">
        <f t="shared" si="25"/>
        <v>0.98691099476439792</v>
      </c>
      <c r="P1572" s="9"/>
      <c r="Q1572" s="35"/>
    </row>
    <row r="1573" spans="1:17" outlineLevel="1" x14ac:dyDescent="0.2">
      <c r="A1573" s="22">
        <v>42985</v>
      </c>
      <c r="B1573" s="24">
        <v>75.45</v>
      </c>
      <c r="C1573" s="24">
        <v>73.75</v>
      </c>
      <c r="D1573" s="24">
        <v>72.3</v>
      </c>
      <c r="E1573" s="24">
        <v>72.349999999999994</v>
      </c>
      <c r="F1573" s="24">
        <v>68.45</v>
      </c>
      <c r="G1573" s="24"/>
      <c r="H1573" s="24"/>
      <c r="I1573" s="78"/>
      <c r="J1573" s="24"/>
      <c r="K1573" s="24"/>
      <c r="L1573" s="24">
        <v>64.7</v>
      </c>
      <c r="M1573" s="24"/>
      <c r="N1573" s="79">
        <f>VLOOKUP(A1573,Platts!B:C,2,TRUE)</f>
        <v>74.75</v>
      </c>
      <c r="O1573" s="76">
        <f t="shared" si="25"/>
        <v>0.98662207357859533</v>
      </c>
      <c r="P1573" s="9"/>
      <c r="Q1573" s="35"/>
    </row>
    <row r="1574" spans="1:17" outlineLevel="1" x14ac:dyDescent="0.2">
      <c r="A1574" s="22">
        <v>42986</v>
      </c>
      <c r="B1574" s="24">
        <v>74.7</v>
      </c>
      <c r="C1574" s="24">
        <v>72.849999999999994</v>
      </c>
      <c r="D1574" s="24">
        <v>71.5</v>
      </c>
      <c r="E1574" s="24">
        <v>71.55</v>
      </c>
      <c r="F1574" s="24">
        <v>68.05</v>
      </c>
      <c r="G1574" s="24"/>
      <c r="H1574" s="24"/>
      <c r="I1574" s="78"/>
      <c r="J1574" s="24"/>
      <c r="K1574" s="24"/>
      <c r="L1574" s="24">
        <v>64.7</v>
      </c>
      <c r="M1574" s="24"/>
      <c r="N1574" s="79">
        <f>VLOOKUP(A1574,Platts!B:C,2,TRUE)</f>
        <v>74.150000000000006</v>
      </c>
      <c r="O1574" s="76">
        <f t="shared" ref="O1574:O1605" si="26">+D1573/N1574</f>
        <v>0.97505057316250832</v>
      </c>
      <c r="P1574" s="9"/>
      <c r="Q1574" s="35"/>
    </row>
    <row r="1575" spans="1:17" outlineLevel="1" x14ac:dyDescent="0.2">
      <c r="A1575" s="22">
        <v>42989</v>
      </c>
      <c r="B1575" s="24">
        <v>72.8</v>
      </c>
      <c r="C1575" s="24">
        <v>71.55</v>
      </c>
      <c r="D1575" s="24">
        <v>70.400000000000006</v>
      </c>
      <c r="E1575" s="24">
        <v>71.55</v>
      </c>
      <c r="F1575" s="24">
        <v>68.099999999999994</v>
      </c>
      <c r="G1575" s="24"/>
      <c r="H1575" s="24"/>
      <c r="I1575" s="78"/>
      <c r="J1575" s="24"/>
      <c r="K1575" s="24"/>
      <c r="L1575" s="24">
        <v>64.95</v>
      </c>
      <c r="M1575" s="24"/>
      <c r="N1575" s="79">
        <f>VLOOKUP(A1575,Platts!B:C,2,TRUE)</f>
        <v>74</v>
      </c>
      <c r="O1575" s="76">
        <f t="shared" si="26"/>
        <v>0.96621621621621623</v>
      </c>
      <c r="P1575" s="9"/>
      <c r="Q1575" s="35"/>
    </row>
    <row r="1576" spans="1:17" outlineLevel="1" x14ac:dyDescent="0.2">
      <c r="A1576" s="22">
        <v>42990</v>
      </c>
      <c r="B1576" s="24">
        <v>73.75</v>
      </c>
      <c r="C1576" s="24">
        <v>72.45</v>
      </c>
      <c r="D1576" s="24">
        <v>71.25</v>
      </c>
      <c r="E1576" s="24">
        <v>72.5</v>
      </c>
      <c r="F1576" s="24">
        <v>69</v>
      </c>
      <c r="G1576" s="24"/>
      <c r="H1576" s="24"/>
      <c r="I1576" s="78"/>
      <c r="J1576" s="24"/>
      <c r="K1576" s="24"/>
      <c r="L1576" s="24">
        <v>65.650000000000006</v>
      </c>
      <c r="M1576" s="24"/>
      <c r="N1576" s="79">
        <f>VLOOKUP(A1576,Platts!B:C,2,TRUE)</f>
        <v>75.45</v>
      </c>
      <c r="O1576" s="76">
        <f t="shared" si="26"/>
        <v>0.93306825712392316</v>
      </c>
      <c r="P1576" s="9"/>
      <c r="Q1576" s="35"/>
    </row>
    <row r="1577" spans="1:17" outlineLevel="1" x14ac:dyDescent="0.2">
      <c r="A1577" s="22">
        <v>42991</v>
      </c>
      <c r="B1577" s="24">
        <v>73.05</v>
      </c>
      <c r="C1577" s="24">
        <v>71.75</v>
      </c>
      <c r="D1577" s="24">
        <v>70.55</v>
      </c>
      <c r="E1577" s="24">
        <v>71.8</v>
      </c>
      <c r="F1577" s="24">
        <v>68.2</v>
      </c>
      <c r="G1577" s="24"/>
      <c r="H1577" s="24"/>
      <c r="I1577" s="78"/>
      <c r="J1577" s="24"/>
      <c r="K1577" s="24"/>
      <c r="L1577" s="24">
        <v>64.8</v>
      </c>
      <c r="M1577" s="24"/>
      <c r="N1577" s="79">
        <f>VLOOKUP(A1577,Platts!B:C,2,TRUE)</f>
        <v>76.25</v>
      </c>
      <c r="O1577" s="76">
        <f t="shared" si="26"/>
        <v>0.93442622950819676</v>
      </c>
      <c r="P1577" s="9"/>
      <c r="Q1577" s="35"/>
    </row>
    <row r="1578" spans="1:17" outlineLevel="1" x14ac:dyDescent="0.2">
      <c r="A1578" s="22">
        <v>42992</v>
      </c>
      <c r="B1578" s="24">
        <v>70.95</v>
      </c>
      <c r="C1578" s="24">
        <v>69.5</v>
      </c>
      <c r="D1578" s="24">
        <v>68.3</v>
      </c>
      <c r="E1578" s="24">
        <v>69.599999999999994</v>
      </c>
      <c r="F1578" s="24">
        <v>65.95</v>
      </c>
      <c r="G1578" s="24"/>
      <c r="H1578" s="24"/>
      <c r="I1578" s="78"/>
      <c r="J1578" s="24"/>
      <c r="K1578" s="24"/>
      <c r="L1578" s="24">
        <v>62.7</v>
      </c>
      <c r="M1578" s="24"/>
      <c r="N1578" s="79">
        <f>VLOOKUP(A1578,Platts!B:C,2,TRUE)</f>
        <v>74</v>
      </c>
      <c r="O1578" s="76">
        <f t="shared" si="26"/>
        <v>0.95337837837837835</v>
      </c>
      <c r="P1578" s="9"/>
      <c r="Q1578" s="35"/>
    </row>
    <row r="1579" spans="1:17" outlineLevel="1" x14ac:dyDescent="0.2">
      <c r="A1579" s="22">
        <v>42993</v>
      </c>
      <c r="B1579" s="24">
        <v>69.650000000000006</v>
      </c>
      <c r="C1579" s="24">
        <v>68.150000000000006</v>
      </c>
      <c r="D1579" s="24">
        <v>66.849999999999994</v>
      </c>
      <c r="E1579" s="24">
        <v>68.2</v>
      </c>
      <c r="F1579" s="24">
        <v>64.5</v>
      </c>
      <c r="G1579" s="24"/>
      <c r="H1579" s="24"/>
      <c r="I1579" s="78"/>
      <c r="J1579" s="24"/>
      <c r="K1579" s="24"/>
      <c r="L1579" s="24">
        <v>61.45</v>
      </c>
      <c r="M1579" s="24"/>
      <c r="N1579" s="79">
        <f>VLOOKUP(A1579,Platts!B:C,2,TRUE)</f>
        <v>71.7</v>
      </c>
      <c r="O1579" s="76">
        <f t="shared" si="26"/>
        <v>0.9525801952580194</v>
      </c>
      <c r="P1579" s="9"/>
      <c r="Q1579" s="35"/>
    </row>
    <row r="1580" spans="1:17" outlineLevel="1" x14ac:dyDescent="0.2">
      <c r="A1580" s="22">
        <v>42996</v>
      </c>
      <c r="B1580" s="24">
        <v>70.3</v>
      </c>
      <c r="C1580" s="24">
        <v>68.849999999999994</v>
      </c>
      <c r="D1580" s="24">
        <v>67.7</v>
      </c>
      <c r="E1580" s="24">
        <v>68.95</v>
      </c>
      <c r="F1580" s="24">
        <v>65.349999999999994</v>
      </c>
      <c r="G1580" s="24"/>
      <c r="H1580" s="24"/>
      <c r="I1580" s="78"/>
      <c r="J1580" s="24"/>
      <c r="K1580" s="24"/>
      <c r="L1580" s="24">
        <v>62.3</v>
      </c>
      <c r="M1580" s="24"/>
      <c r="N1580" s="79">
        <f>VLOOKUP(A1580,Platts!B:C,2,TRUE)</f>
        <v>71.900000000000006</v>
      </c>
      <c r="O1580" s="76">
        <f t="shared" si="26"/>
        <v>0.92976356050069531</v>
      </c>
      <c r="P1580" s="9"/>
      <c r="Q1580" s="35"/>
    </row>
    <row r="1581" spans="1:17" outlineLevel="1" x14ac:dyDescent="0.2">
      <c r="A1581" s="22">
        <v>42997</v>
      </c>
      <c r="B1581" s="24">
        <v>67.05</v>
      </c>
      <c r="C1581" s="24">
        <v>65.599999999999994</v>
      </c>
      <c r="D1581" s="24">
        <v>64.5</v>
      </c>
      <c r="E1581" s="24">
        <v>65.7</v>
      </c>
      <c r="F1581" s="24">
        <v>62.2</v>
      </c>
      <c r="G1581" s="24"/>
      <c r="H1581" s="24"/>
      <c r="I1581" s="78"/>
      <c r="J1581" s="24"/>
      <c r="K1581" s="24"/>
      <c r="L1581" s="24">
        <v>59.35</v>
      </c>
      <c r="M1581" s="24"/>
      <c r="N1581" s="79">
        <f>VLOOKUP(A1581,Platts!B:C,2,TRUE)</f>
        <v>68.650000000000006</v>
      </c>
      <c r="O1581" s="76">
        <f t="shared" si="26"/>
        <v>0.9861616897305171</v>
      </c>
      <c r="P1581" s="9"/>
      <c r="Q1581" s="35"/>
    </row>
    <row r="1582" spans="1:17" outlineLevel="1" x14ac:dyDescent="0.2">
      <c r="A1582" s="22">
        <v>42998</v>
      </c>
      <c r="B1582" s="24">
        <v>67.400000000000006</v>
      </c>
      <c r="C1582" s="24">
        <v>66.099999999999994</v>
      </c>
      <c r="D1582" s="24">
        <v>65</v>
      </c>
      <c r="E1582" s="24">
        <v>66.150000000000006</v>
      </c>
      <c r="F1582" s="24">
        <v>62.9</v>
      </c>
      <c r="G1582" s="24"/>
      <c r="H1582" s="24"/>
      <c r="I1582" s="78"/>
      <c r="J1582" s="24"/>
      <c r="K1582" s="24"/>
      <c r="L1582" s="24">
        <v>60.2</v>
      </c>
      <c r="M1582" s="24"/>
      <c r="N1582" s="79">
        <f>VLOOKUP(A1582,Platts!B:C,2,TRUE)</f>
        <v>67.849999999999994</v>
      </c>
      <c r="O1582" s="76">
        <f t="shared" si="26"/>
        <v>0.95062638172439207</v>
      </c>
      <c r="P1582" s="9"/>
      <c r="Q1582" s="35"/>
    </row>
    <row r="1583" spans="1:17" outlineLevel="1" x14ac:dyDescent="0.2">
      <c r="A1583" s="22">
        <v>42999</v>
      </c>
      <c r="B1583" s="24">
        <v>63.2</v>
      </c>
      <c r="C1583" s="24">
        <v>61.9</v>
      </c>
      <c r="D1583" s="24">
        <v>60.9</v>
      </c>
      <c r="E1583" s="24">
        <v>62</v>
      </c>
      <c r="F1583" s="24">
        <v>59.25</v>
      </c>
      <c r="G1583" s="24"/>
      <c r="H1583" s="24"/>
      <c r="I1583" s="78"/>
      <c r="J1583" s="24"/>
      <c r="K1583" s="24"/>
      <c r="L1583" s="24">
        <v>56.65</v>
      </c>
      <c r="M1583" s="24"/>
      <c r="N1583" s="79">
        <f>VLOOKUP(A1583,Platts!B:C,2,TRUE)</f>
        <v>63.15</v>
      </c>
      <c r="O1583" s="76">
        <f t="shared" si="26"/>
        <v>1.0292953285827395</v>
      </c>
      <c r="P1583" s="9"/>
      <c r="Q1583" s="35"/>
    </row>
    <row r="1584" spans="1:17" outlineLevel="1" x14ac:dyDescent="0.2">
      <c r="A1584" s="22">
        <v>43000</v>
      </c>
      <c r="B1584" s="24">
        <v>63.35</v>
      </c>
      <c r="C1584" s="24">
        <v>62.4</v>
      </c>
      <c r="D1584" s="24">
        <v>61.6</v>
      </c>
      <c r="E1584" s="24">
        <v>62.45</v>
      </c>
      <c r="F1584" s="24">
        <v>59.75</v>
      </c>
      <c r="G1584" s="24"/>
      <c r="H1584" s="24"/>
      <c r="I1584" s="78"/>
      <c r="J1584" s="24"/>
      <c r="K1584" s="24"/>
      <c r="L1584" s="24">
        <v>57.45</v>
      </c>
      <c r="M1584" s="24"/>
      <c r="N1584" s="79">
        <f>VLOOKUP(A1584,Platts!B:C,2,TRUE)</f>
        <v>62.25</v>
      </c>
      <c r="O1584" s="76">
        <f t="shared" si="26"/>
        <v>0.97831325301204819</v>
      </c>
      <c r="P1584" s="9"/>
      <c r="Q1584" s="35"/>
    </row>
    <row r="1585" spans="1:17" outlineLevel="1" x14ac:dyDescent="0.2">
      <c r="A1585" s="22">
        <v>43003</v>
      </c>
      <c r="B1585" s="24">
        <v>63.55</v>
      </c>
      <c r="C1585" s="24">
        <v>62.45</v>
      </c>
      <c r="D1585" s="24">
        <v>61.599999999999987</v>
      </c>
      <c r="E1585" s="24">
        <v>62.5</v>
      </c>
      <c r="F1585" s="24">
        <v>60</v>
      </c>
      <c r="G1585" s="24"/>
      <c r="H1585" s="24"/>
      <c r="I1585" s="78"/>
      <c r="J1585" s="24"/>
      <c r="K1585" s="24"/>
      <c r="L1585" s="24">
        <v>58.25</v>
      </c>
      <c r="M1585" s="24"/>
      <c r="N1585" s="79">
        <f>VLOOKUP(A1585,Platts!B:C,2,TRUE)</f>
        <v>62.249999999999993</v>
      </c>
      <c r="O1585" s="76">
        <f t="shared" si="26"/>
        <v>0.98955823293172707</v>
      </c>
      <c r="P1585" s="9"/>
      <c r="Q1585" s="35"/>
    </row>
    <row r="1586" spans="1:17" outlineLevel="1" x14ac:dyDescent="0.2">
      <c r="A1586" s="22">
        <v>43004</v>
      </c>
      <c r="B1586" s="24">
        <v>64.3</v>
      </c>
      <c r="C1586" s="24">
        <v>63.25</v>
      </c>
      <c r="D1586" s="24">
        <v>62.3</v>
      </c>
      <c r="E1586" s="24">
        <v>63.3</v>
      </c>
      <c r="F1586" s="24">
        <v>60.6</v>
      </c>
      <c r="G1586" s="24"/>
      <c r="H1586" s="24"/>
      <c r="I1586" s="78"/>
      <c r="J1586" s="24"/>
      <c r="K1586" s="24"/>
      <c r="L1586" s="24">
        <v>58.3</v>
      </c>
      <c r="M1586" s="24"/>
      <c r="N1586" s="79">
        <f>VLOOKUP(A1586,Platts!B:C,2,TRUE)</f>
        <v>64.599999999999994</v>
      </c>
      <c r="O1586" s="76">
        <f t="shared" si="26"/>
        <v>0.95356037151702777</v>
      </c>
      <c r="P1586" s="9"/>
      <c r="Q1586" s="35"/>
    </row>
    <row r="1587" spans="1:17" outlineLevel="1" x14ac:dyDescent="0.2">
      <c r="A1587" s="22">
        <v>43005</v>
      </c>
      <c r="B1587" s="24">
        <v>64.75</v>
      </c>
      <c r="C1587" s="24">
        <v>63.75</v>
      </c>
      <c r="D1587" s="24">
        <v>62.8</v>
      </c>
      <c r="E1587" s="24">
        <v>63.75</v>
      </c>
      <c r="F1587" s="24">
        <v>61.3</v>
      </c>
      <c r="G1587" s="24"/>
      <c r="H1587" s="24"/>
      <c r="I1587" s="78"/>
      <c r="J1587" s="24"/>
      <c r="K1587" s="24"/>
      <c r="L1587" s="24">
        <v>59.35</v>
      </c>
      <c r="M1587" s="24"/>
      <c r="N1587" s="79">
        <f>VLOOKUP(A1587,Platts!B:C,2,TRUE)</f>
        <v>62.9</v>
      </c>
      <c r="O1587" s="76">
        <f t="shared" si="26"/>
        <v>0.99046104928457868</v>
      </c>
      <c r="P1587" s="9"/>
      <c r="Q1587" s="35"/>
    </row>
    <row r="1588" spans="1:17" outlineLevel="1" x14ac:dyDescent="0.2">
      <c r="A1588" s="22">
        <v>43006</v>
      </c>
      <c r="B1588" s="24">
        <v>62.9</v>
      </c>
      <c r="C1588" s="24">
        <v>61.8</v>
      </c>
      <c r="D1588" s="24">
        <v>60.9</v>
      </c>
      <c r="E1588" s="24">
        <v>61.85</v>
      </c>
      <c r="F1588" s="24">
        <v>59.5</v>
      </c>
      <c r="G1588" s="24"/>
      <c r="H1588" s="24"/>
      <c r="I1588" s="78"/>
      <c r="J1588" s="24"/>
      <c r="K1588" s="24"/>
      <c r="L1588" s="24">
        <v>57.7</v>
      </c>
      <c r="M1588" s="24"/>
      <c r="N1588" s="79">
        <f>VLOOKUP(A1588,Platts!B:C,2,TRUE)</f>
        <v>61.4</v>
      </c>
      <c r="O1588" s="76">
        <f t="shared" si="26"/>
        <v>1.0228013029315961</v>
      </c>
      <c r="P1588" s="9"/>
      <c r="Q1588" s="35"/>
    </row>
    <row r="1589" spans="1:17" outlineLevel="1" x14ac:dyDescent="0.2">
      <c r="A1589" s="22">
        <v>43007</v>
      </c>
      <c r="B1589" s="24">
        <v>62.9</v>
      </c>
      <c r="C1589" s="24">
        <v>61.7</v>
      </c>
      <c r="D1589" s="24">
        <v>60.75</v>
      </c>
      <c r="E1589" s="24">
        <v>61.8</v>
      </c>
      <c r="F1589" s="24">
        <v>59.3</v>
      </c>
      <c r="G1589" s="24"/>
      <c r="H1589" s="24"/>
      <c r="I1589" s="78"/>
      <c r="J1589" s="24"/>
      <c r="K1589" s="24"/>
      <c r="L1589" s="24">
        <v>57.55</v>
      </c>
      <c r="M1589" s="24"/>
      <c r="N1589" s="79">
        <f>VLOOKUP(A1589,Platts!B:C,2,TRUE)</f>
        <v>61.35</v>
      </c>
      <c r="O1589" s="76">
        <f t="shared" si="26"/>
        <v>0.99266503667481654</v>
      </c>
      <c r="P1589" s="9"/>
      <c r="Q1589" s="35"/>
    </row>
    <row r="1590" spans="1:17" outlineLevel="1" x14ac:dyDescent="0.2">
      <c r="A1590" s="22">
        <v>43010</v>
      </c>
      <c r="B1590" s="24">
        <v>63.15</v>
      </c>
      <c r="C1590" s="24">
        <v>91.9</v>
      </c>
      <c r="D1590" s="24">
        <v>61</v>
      </c>
      <c r="E1590" s="24">
        <v>59.6</v>
      </c>
      <c r="F1590" s="24">
        <v>58.35</v>
      </c>
      <c r="G1590" s="24"/>
      <c r="H1590" s="24"/>
      <c r="I1590" s="78"/>
      <c r="J1590" s="24"/>
      <c r="K1590" s="24"/>
      <c r="L1590" s="24">
        <v>57.8</v>
      </c>
      <c r="M1590" s="24"/>
      <c r="N1590" s="79">
        <f>VLOOKUP(A1590,Platts!B:C,2,TRUE)</f>
        <v>61.35</v>
      </c>
      <c r="O1590" s="76">
        <f t="shared" si="26"/>
        <v>0.99022004889975546</v>
      </c>
      <c r="P1590" s="9"/>
      <c r="Q1590" s="35"/>
    </row>
    <row r="1591" spans="1:17" outlineLevel="1" x14ac:dyDescent="0.2">
      <c r="A1591" s="22">
        <v>43011</v>
      </c>
      <c r="B1591" s="24">
        <v>63.3</v>
      </c>
      <c r="C1591" s="24">
        <v>62.4</v>
      </c>
      <c r="D1591" s="24">
        <v>61.5</v>
      </c>
      <c r="E1591" s="24">
        <v>59.75</v>
      </c>
      <c r="F1591" s="24">
        <v>58.5</v>
      </c>
      <c r="G1591" s="24"/>
      <c r="H1591" s="24"/>
      <c r="I1591" s="78"/>
      <c r="J1591" s="24"/>
      <c r="K1591" s="24"/>
      <c r="L1591" s="24">
        <v>58</v>
      </c>
      <c r="M1591" s="24"/>
      <c r="N1591" s="79">
        <f>VLOOKUP(A1591,Platts!B:C,2,TRUE)</f>
        <v>61.35</v>
      </c>
      <c r="O1591" s="76">
        <f t="shared" si="26"/>
        <v>0.9942950285248574</v>
      </c>
      <c r="P1591" s="9"/>
      <c r="Q1591" s="35"/>
    </row>
    <row r="1592" spans="1:17" outlineLevel="1" x14ac:dyDescent="0.2">
      <c r="A1592" s="22">
        <v>43012</v>
      </c>
      <c r="B1592" s="24">
        <v>63.05</v>
      </c>
      <c r="C1592" s="24">
        <v>62.5</v>
      </c>
      <c r="D1592" s="24">
        <v>61.85</v>
      </c>
      <c r="E1592" s="24">
        <v>60.1</v>
      </c>
      <c r="F1592" s="24">
        <v>58.85</v>
      </c>
      <c r="G1592" s="24"/>
      <c r="H1592" s="24"/>
      <c r="I1592" s="78"/>
      <c r="J1592" s="24"/>
      <c r="K1592" s="24"/>
      <c r="L1592" s="24">
        <v>58.35</v>
      </c>
      <c r="M1592" s="24"/>
      <c r="N1592" s="79">
        <f>VLOOKUP(A1592,Platts!B:C,2,TRUE)</f>
        <v>61.35</v>
      </c>
      <c r="O1592" s="76">
        <f t="shared" si="26"/>
        <v>1.0024449877750612</v>
      </c>
      <c r="P1592" s="9"/>
      <c r="Q1592" s="35"/>
    </row>
    <row r="1593" spans="1:17" outlineLevel="1" x14ac:dyDescent="0.2">
      <c r="A1593" s="22">
        <v>43013</v>
      </c>
      <c r="B1593" s="24">
        <v>64.150000000000006</v>
      </c>
      <c r="C1593" s="24">
        <v>63.4</v>
      </c>
      <c r="D1593" s="24">
        <v>62.5</v>
      </c>
      <c r="E1593" s="24">
        <v>60.45</v>
      </c>
      <c r="F1593" s="24">
        <v>59.1</v>
      </c>
      <c r="G1593" s="24"/>
      <c r="H1593" s="24"/>
      <c r="I1593" s="78"/>
      <c r="J1593" s="24"/>
      <c r="K1593" s="24"/>
      <c r="L1593" s="24">
        <v>58.3</v>
      </c>
      <c r="M1593" s="24"/>
      <c r="N1593" s="79">
        <f>VLOOKUP(A1593,Platts!B:C,2,TRUE)</f>
        <v>61.5</v>
      </c>
      <c r="O1593" s="76">
        <f t="shared" si="26"/>
        <v>1.005691056910569</v>
      </c>
      <c r="P1593" s="9"/>
      <c r="Q1593" s="35"/>
    </row>
    <row r="1594" spans="1:17" outlineLevel="1" x14ac:dyDescent="0.2">
      <c r="A1594" s="22">
        <v>43014</v>
      </c>
      <c r="B1594" s="24">
        <v>63.95</v>
      </c>
      <c r="C1594" s="24">
        <v>63.35</v>
      </c>
      <c r="D1594" s="24">
        <v>62.45</v>
      </c>
      <c r="E1594" s="24">
        <v>61</v>
      </c>
      <c r="F1594" s="24">
        <v>58.55</v>
      </c>
      <c r="G1594" s="24"/>
      <c r="H1594" s="24"/>
      <c r="I1594" s="78"/>
      <c r="J1594" s="24"/>
      <c r="K1594" s="24"/>
      <c r="L1594" s="24">
        <v>59.2</v>
      </c>
      <c r="M1594" s="24"/>
      <c r="N1594" s="79">
        <f>VLOOKUP(A1594,Platts!B:C,2,TRUE)</f>
        <v>62.55</v>
      </c>
      <c r="O1594" s="76">
        <f t="shared" si="26"/>
        <v>0.99920063948840931</v>
      </c>
      <c r="P1594" s="9"/>
      <c r="Q1594" s="35"/>
    </row>
    <row r="1595" spans="1:17" outlineLevel="1" x14ac:dyDescent="0.2">
      <c r="A1595" s="22">
        <v>43017</v>
      </c>
      <c r="B1595" s="24">
        <v>61.95</v>
      </c>
      <c r="C1595" s="24">
        <v>61.2</v>
      </c>
      <c r="D1595" s="24">
        <v>60.4</v>
      </c>
      <c r="E1595" s="24">
        <v>58.85</v>
      </c>
      <c r="F1595" s="24">
        <v>57.5</v>
      </c>
      <c r="G1595" s="24"/>
      <c r="H1595" s="24"/>
      <c r="I1595" s="78"/>
      <c r="J1595" s="24"/>
      <c r="K1595" s="24"/>
      <c r="L1595" s="24">
        <v>57.35</v>
      </c>
      <c r="M1595" s="24"/>
      <c r="N1595" s="79">
        <f>VLOOKUP(A1595,Platts!B:C,2,TRUE)</f>
        <v>61.3</v>
      </c>
      <c r="O1595" s="76">
        <f t="shared" si="26"/>
        <v>1.0187601957585646</v>
      </c>
      <c r="P1595" s="9"/>
      <c r="Q1595" s="35"/>
    </row>
    <row r="1596" spans="1:17" outlineLevel="1" x14ac:dyDescent="0.2">
      <c r="A1596" s="22">
        <v>43018</v>
      </c>
      <c r="B1596" s="24">
        <v>59.8</v>
      </c>
      <c r="C1596" s="24">
        <v>58.6</v>
      </c>
      <c r="D1596" s="24">
        <v>57.95</v>
      </c>
      <c r="E1596" s="24">
        <v>56.9</v>
      </c>
      <c r="F1596" s="24">
        <v>55.8</v>
      </c>
      <c r="G1596" s="24"/>
      <c r="H1596" s="24"/>
      <c r="I1596" s="78"/>
      <c r="J1596" s="24"/>
      <c r="K1596" s="24"/>
      <c r="L1596" s="24">
        <v>55.35</v>
      </c>
      <c r="M1596" s="24"/>
      <c r="N1596" s="79">
        <f>VLOOKUP(A1596,Platts!B:C,2,TRUE)</f>
        <v>59.1</v>
      </c>
      <c r="O1596" s="76">
        <f t="shared" si="26"/>
        <v>1.0219966159052454</v>
      </c>
      <c r="P1596" s="9"/>
      <c r="Q1596" s="35"/>
    </row>
    <row r="1597" spans="1:17" outlineLevel="1" x14ac:dyDescent="0.2">
      <c r="A1597" s="22">
        <v>43019</v>
      </c>
      <c r="B1597" s="24">
        <v>58.25</v>
      </c>
      <c r="C1597" s="24">
        <v>57.95</v>
      </c>
      <c r="D1597" s="24">
        <v>57.45</v>
      </c>
      <c r="E1597" s="24">
        <v>57.1</v>
      </c>
      <c r="F1597" s="24">
        <v>56.05</v>
      </c>
      <c r="G1597" s="24"/>
      <c r="H1597" s="24"/>
      <c r="I1597" s="78"/>
      <c r="J1597" s="24"/>
      <c r="K1597" s="24"/>
      <c r="L1597" s="24">
        <v>55.5</v>
      </c>
      <c r="M1597" s="24"/>
      <c r="N1597" s="79">
        <f>VLOOKUP(A1597,Platts!B:C,2,TRUE)</f>
        <v>58.55</v>
      </c>
      <c r="O1597" s="76">
        <f t="shared" si="26"/>
        <v>0.9897523484201538</v>
      </c>
      <c r="P1597" s="9"/>
      <c r="Q1597" s="35"/>
    </row>
    <row r="1598" spans="1:17" outlineLevel="1" x14ac:dyDescent="0.2">
      <c r="A1598" s="22">
        <v>43020</v>
      </c>
      <c r="B1598" s="24">
        <v>58.5</v>
      </c>
      <c r="C1598" s="24">
        <v>58.35</v>
      </c>
      <c r="D1598" s="24">
        <v>57.9</v>
      </c>
      <c r="E1598" s="24">
        <v>57.65</v>
      </c>
      <c r="F1598" s="24">
        <v>56.65</v>
      </c>
      <c r="G1598" s="24"/>
      <c r="H1598" s="24"/>
      <c r="I1598" s="78"/>
      <c r="J1598" s="24"/>
      <c r="K1598" s="24"/>
      <c r="L1598" s="24">
        <v>56.2</v>
      </c>
      <c r="M1598" s="24"/>
      <c r="N1598" s="79">
        <f>VLOOKUP(A1598,Platts!B:C,2,TRUE)</f>
        <v>58.1</v>
      </c>
      <c r="O1598" s="76">
        <f t="shared" si="26"/>
        <v>0.98881239242685026</v>
      </c>
      <c r="P1598" s="9"/>
      <c r="Q1598" s="35"/>
    </row>
    <row r="1599" spans="1:17" outlineLevel="1" x14ac:dyDescent="0.2">
      <c r="A1599" s="22">
        <v>43021</v>
      </c>
      <c r="B1599" s="24">
        <v>61.85</v>
      </c>
      <c r="C1599" s="24">
        <v>61.4</v>
      </c>
      <c r="D1599" s="24">
        <v>60.85</v>
      </c>
      <c r="E1599" s="24">
        <v>60.1</v>
      </c>
      <c r="F1599" s="24">
        <v>59.1</v>
      </c>
      <c r="G1599" s="24"/>
      <c r="H1599" s="24"/>
      <c r="I1599" s="78"/>
      <c r="J1599" s="24"/>
      <c r="K1599" s="24"/>
      <c r="L1599" s="24">
        <v>58.45</v>
      </c>
      <c r="M1599" s="24"/>
      <c r="N1599" s="79">
        <f>VLOOKUP(A1599,Platts!B:C,2,TRUE)</f>
        <v>62.95</v>
      </c>
      <c r="O1599" s="76">
        <f t="shared" si="26"/>
        <v>0.91977760127084984</v>
      </c>
      <c r="P1599" s="9"/>
      <c r="Q1599" s="35"/>
    </row>
    <row r="1600" spans="1:17" outlineLevel="1" x14ac:dyDescent="0.2">
      <c r="A1600" s="22">
        <v>43024</v>
      </c>
      <c r="B1600" s="24">
        <v>62.85</v>
      </c>
      <c r="C1600" s="24">
        <v>62.4</v>
      </c>
      <c r="D1600" s="24">
        <v>61.85</v>
      </c>
      <c r="E1600" s="24">
        <v>61.45</v>
      </c>
      <c r="F1600" s="24">
        <v>60</v>
      </c>
      <c r="G1600" s="24"/>
      <c r="H1600" s="24"/>
      <c r="I1600" s="78"/>
      <c r="J1600" s="24"/>
      <c r="K1600" s="24"/>
      <c r="L1600" s="24">
        <v>59.55</v>
      </c>
      <c r="M1600" s="24"/>
      <c r="N1600" s="79">
        <f>VLOOKUP(A1600,Platts!B:C,2,TRUE)</f>
        <v>62.85</v>
      </c>
      <c r="O1600" s="76">
        <f t="shared" si="26"/>
        <v>0.96817820206841687</v>
      </c>
      <c r="P1600" s="9"/>
      <c r="Q1600" s="35"/>
    </row>
    <row r="1601" spans="1:17" outlineLevel="1" x14ac:dyDescent="0.2">
      <c r="A1601" s="22">
        <v>43025</v>
      </c>
      <c r="B1601" s="24">
        <v>61.65</v>
      </c>
      <c r="C1601" s="24">
        <v>61.2</v>
      </c>
      <c r="D1601" s="24">
        <v>60.7</v>
      </c>
      <c r="E1601" s="24">
        <v>60.3</v>
      </c>
      <c r="F1601" s="24">
        <v>58.8</v>
      </c>
      <c r="G1601" s="24"/>
      <c r="H1601" s="24"/>
      <c r="I1601" s="78"/>
      <c r="J1601" s="24"/>
      <c r="K1601" s="24"/>
      <c r="L1601" s="24">
        <v>58.25</v>
      </c>
      <c r="M1601" s="24"/>
      <c r="N1601" s="79">
        <f>VLOOKUP(A1601,Platts!B:C,2,TRUE)</f>
        <v>62</v>
      </c>
      <c r="O1601" s="76">
        <f t="shared" si="26"/>
        <v>0.9975806451612903</v>
      </c>
      <c r="P1601" s="9"/>
      <c r="Q1601" s="35"/>
    </row>
    <row r="1602" spans="1:17" outlineLevel="1" x14ac:dyDescent="0.2">
      <c r="A1602" s="22">
        <v>43026</v>
      </c>
      <c r="B1602" s="24">
        <v>61.65</v>
      </c>
      <c r="C1602" s="24">
        <v>61.2</v>
      </c>
      <c r="D1602" s="24">
        <v>60.7</v>
      </c>
      <c r="E1602" s="24">
        <v>60.3</v>
      </c>
      <c r="F1602" s="24">
        <v>58.8</v>
      </c>
      <c r="G1602" s="24"/>
      <c r="H1602" s="24"/>
      <c r="I1602" s="78"/>
      <c r="J1602" s="24"/>
      <c r="K1602" s="24"/>
      <c r="L1602" s="24">
        <v>58.25</v>
      </c>
      <c r="M1602" s="24"/>
      <c r="N1602" s="79">
        <f>VLOOKUP(A1602,Platts!B:C,2,TRUE)</f>
        <v>62</v>
      </c>
      <c r="O1602" s="76">
        <f t="shared" si="26"/>
        <v>0.97903225806451621</v>
      </c>
      <c r="P1602" s="9"/>
      <c r="Q1602" s="35"/>
    </row>
    <row r="1603" spans="1:17" outlineLevel="1" x14ac:dyDescent="0.2">
      <c r="A1603" s="22">
        <v>43027</v>
      </c>
      <c r="B1603" s="24">
        <v>60.4</v>
      </c>
      <c r="C1603" s="24">
        <v>60.1</v>
      </c>
      <c r="D1603" s="24">
        <v>59.85</v>
      </c>
      <c r="E1603" s="24">
        <v>59.7</v>
      </c>
      <c r="F1603" s="24">
        <v>58.85</v>
      </c>
      <c r="G1603" s="24"/>
      <c r="H1603" s="24"/>
      <c r="I1603" s="78"/>
      <c r="J1603" s="24"/>
      <c r="K1603" s="24"/>
      <c r="L1603" s="24">
        <v>58.2</v>
      </c>
      <c r="M1603" s="24"/>
      <c r="N1603" s="79">
        <f>VLOOKUP(A1603,Platts!B:C,2,TRUE)</f>
        <v>59.45</v>
      </c>
      <c r="O1603" s="76">
        <f t="shared" si="26"/>
        <v>1.0210260723296889</v>
      </c>
      <c r="P1603" s="9"/>
      <c r="Q1603" s="35"/>
    </row>
    <row r="1604" spans="1:17" outlineLevel="1" x14ac:dyDescent="0.2">
      <c r="A1604" s="22">
        <v>43028</v>
      </c>
      <c r="B1604" s="24">
        <v>62</v>
      </c>
      <c r="C1604" s="24">
        <v>61.6</v>
      </c>
      <c r="D1604" s="24">
        <v>61.3</v>
      </c>
      <c r="E1604" s="24">
        <v>61.25</v>
      </c>
      <c r="F1604" s="24">
        <v>60.75</v>
      </c>
      <c r="G1604" s="24"/>
      <c r="H1604" s="24"/>
      <c r="I1604" s="78"/>
      <c r="J1604" s="24"/>
      <c r="K1604" s="24"/>
      <c r="L1604" s="24">
        <v>59.75</v>
      </c>
      <c r="M1604" s="24"/>
      <c r="N1604" s="79">
        <f>VLOOKUP(A1604,Platts!B:C,2,TRUE)</f>
        <v>60.65</v>
      </c>
      <c r="O1604" s="76">
        <f t="shared" si="26"/>
        <v>0.98680956306677658</v>
      </c>
      <c r="P1604" s="9"/>
      <c r="Q1604" s="35"/>
    </row>
    <row r="1605" spans="1:17" outlineLevel="1" x14ac:dyDescent="0.2">
      <c r="A1605" s="22">
        <v>43031</v>
      </c>
      <c r="B1605" s="24">
        <v>61.8</v>
      </c>
      <c r="C1605" s="24">
        <v>61.65</v>
      </c>
      <c r="D1605" s="24">
        <v>61.55</v>
      </c>
      <c r="E1605" s="24">
        <v>61.65</v>
      </c>
      <c r="F1605" s="24">
        <v>61.25</v>
      </c>
      <c r="G1605" s="24"/>
      <c r="H1605" s="24"/>
      <c r="I1605" s="78"/>
      <c r="J1605" s="24"/>
      <c r="K1605" s="24"/>
      <c r="L1605" s="24">
        <v>60.15</v>
      </c>
      <c r="M1605" s="24"/>
      <c r="N1605" s="79">
        <f>VLOOKUP(A1605,Platts!B:C,2,TRUE)</f>
        <v>60.75</v>
      </c>
      <c r="O1605" s="76">
        <f t="shared" si="26"/>
        <v>1.0090534979423869</v>
      </c>
      <c r="P1605" s="9"/>
      <c r="Q1605" s="35"/>
    </row>
    <row r="1606" spans="1:17" outlineLevel="1" x14ac:dyDescent="0.2">
      <c r="A1606" s="22">
        <v>43032</v>
      </c>
      <c r="B1606" s="24">
        <v>62.55</v>
      </c>
      <c r="C1606" s="24">
        <v>62.3</v>
      </c>
      <c r="D1606" s="24">
        <v>62.2</v>
      </c>
      <c r="E1606" s="24">
        <v>62.3</v>
      </c>
      <c r="F1606" s="24">
        <v>62.05</v>
      </c>
      <c r="G1606" s="24"/>
      <c r="H1606" s="24"/>
      <c r="I1606" s="78"/>
      <c r="J1606" s="24"/>
      <c r="K1606" s="24"/>
      <c r="L1606" s="24">
        <v>60.75</v>
      </c>
      <c r="M1606" s="24"/>
      <c r="N1606" s="79">
        <f>VLOOKUP(A1606,Platts!B:C,2,TRUE)</f>
        <v>62.75</v>
      </c>
      <c r="O1606" s="76">
        <f t="shared" ref="O1606:O1637" si="27">+D1605/N1606</f>
        <v>0.98087649402390431</v>
      </c>
      <c r="P1606" s="9"/>
      <c r="Q1606" s="35"/>
    </row>
    <row r="1607" spans="1:17" outlineLevel="1" x14ac:dyDescent="0.2">
      <c r="A1607" s="22">
        <v>43033</v>
      </c>
      <c r="B1607" s="24">
        <v>62.1</v>
      </c>
      <c r="C1607" s="24">
        <v>61.85</v>
      </c>
      <c r="D1607" s="24">
        <v>61.5</v>
      </c>
      <c r="E1607" s="24">
        <v>61.45</v>
      </c>
      <c r="F1607" s="24">
        <v>61.1</v>
      </c>
      <c r="G1607" s="24"/>
      <c r="H1607" s="24"/>
      <c r="I1607" s="78"/>
      <c r="J1607" s="24"/>
      <c r="K1607" s="24"/>
      <c r="L1607" s="24">
        <v>60.05</v>
      </c>
      <c r="M1607" s="24"/>
      <c r="N1607" s="79">
        <f>VLOOKUP(A1607,Platts!B:C,2,TRUE)</f>
        <v>62.7</v>
      </c>
      <c r="O1607" s="76">
        <f t="shared" si="27"/>
        <v>0.99202551834130781</v>
      </c>
      <c r="P1607" s="9"/>
      <c r="Q1607" s="35"/>
    </row>
    <row r="1608" spans="1:17" outlineLevel="1" x14ac:dyDescent="0.2">
      <c r="A1608" s="22">
        <v>43034</v>
      </c>
      <c r="B1608" s="24">
        <v>61.8</v>
      </c>
      <c r="C1608" s="24">
        <v>61.4</v>
      </c>
      <c r="D1608" s="24">
        <v>61</v>
      </c>
      <c r="E1608" s="24">
        <v>60.85</v>
      </c>
      <c r="F1608" s="24">
        <v>60.55</v>
      </c>
      <c r="G1608" s="24"/>
      <c r="H1608" s="24"/>
      <c r="I1608" s="78"/>
      <c r="J1608" s="24"/>
      <c r="K1608" s="24"/>
      <c r="L1608" s="24">
        <v>59.7</v>
      </c>
      <c r="M1608" s="24"/>
      <c r="N1608" s="79">
        <f>VLOOKUP(A1608,Platts!B:C,2,TRUE)</f>
        <v>62.3</v>
      </c>
      <c r="O1608" s="76">
        <f t="shared" si="27"/>
        <v>0.98715890850722321</v>
      </c>
      <c r="P1608" s="9"/>
      <c r="Q1608" s="35"/>
    </row>
    <row r="1609" spans="1:17" outlineLevel="1" x14ac:dyDescent="0.2">
      <c r="A1609" s="22">
        <v>43035</v>
      </c>
      <c r="B1609" s="24">
        <v>58.45</v>
      </c>
      <c r="C1609" s="24">
        <v>58.05</v>
      </c>
      <c r="D1609" s="24">
        <v>57.7</v>
      </c>
      <c r="E1609" s="24">
        <v>57.6</v>
      </c>
      <c r="F1609" s="24">
        <v>57.5</v>
      </c>
      <c r="G1609" s="24"/>
      <c r="H1609" s="24"/>
      <c r="I1609" s="78"/>
      <c r="J1609" s="24"/>
      <c r="K1609" s="24"/>
      <c r="L1609" s="24">
        <v>56.75</v>
      </c>
      <c r="M1609" s="24"/>
      <c r="N1609" s="79">
        <f>VLOOKUP(A1609,Platts!B:C,2,TRUE)</f>
        <v>59.1</v>
      </c>
      <c r="O1609" s="76">
        <f t="shared" si="27"/>
        <v>1.0321489001692048</v>
      </c>
      <c r="P1609" s="9"/>
      <c r="Q1609" s="35"/>
    </row>
    <row r="1610" spans="1:17" outlineLevel="1" x14ac:dyDescent="0.2">
      <c r="A1610" s="22">
        <v>43038</v>
      </c>
      <c r="B1610" s="24">
        <v>58.4</v>
      </c>
      <c r="C1610" s="24">
        <v>58.1</v>
      </c>
      <c r="D1610" s="24">
        <v>57.7</v>
      </c>
      <c r="E1610" s="24">
        <v>57.7</v>
      </c>
      <c r="F1610" s="24">
        <v>57.75</v>
      </c>
      <c r="G1610" s="24"/>
      <c r="H1610" s="24"/>
      <c r="I1610" s="78"/>
      <c r="J1610" s="24"/>
      <c r="K1610" s="24"/>
      <c r="L1610" s="24">
        <v>56.8</v>
      </c>
      <c r="M1610" s="24"/>
      <c r="N1610" s="79">
        <f>VLOOKUP(A1610,Platts!B:C,2,TRUE)</f>
        <v>59</v>
      </c>
      <c r="O1610" s="76">
        <f t="shared" si="27"/>
        <v>0.97796610169491527</v>
      </c>
      <c r="P1610" s="9"/>
      <c r="Q1610" s="35"/>
    </row>
    <row r="1611" spans="1:17" outlineLevel="1" x14ac:dyDescent="0.2">
      <c r="A1611" s="22">
        <v>43039</v>
      </c>
      <c r="B1611" s="24">
        <v>58.7</v>
      </c>
      <c r="C1611" s="24">
        <v>58.5</v>
      </c>
      <c r="D1611" s="24">
        <v>58.3</v>
      </c>
      <c r="E1611" s="24">
        <v>58.35</v>
      </c>
      <c r="F1611" s="24">
        <v>58.5</v>
      </c>
      <c r="G1611" s="24"/>
      <c r="H1611" s="24"/>
      <c r="I1611" s="78"/>
      <c r="J1611" s="24"/>
      <c r="K1611" s="24"/>
      <c r="L1611" s="24">
        <v>57.65</v>
      </c>
      <c r="M1611" s="24"/>
      <c r="N1611" s="79">
        <f>VLOOKUP(A1611,Platts!B:C,2,TRUE)</f>
        <v>59.5</v>
      </c>
      <c r="O1611" s="76">
        <f t="shared" si="27"/>
        <v>0.96974789915966386</v>
      </c>
      <c r="P1611" s="9"/>
      <c r="Q1611" s="35"/>
    </row>
    <row r="1612" spans="1:17" outlineLevel="1" x14ac:dyDescent="0.2">
      <c r="A1612" s="22">
        <v>43040</v>
      </c>
      <c r="B1612" s="24">
        <v>58.7</v>
      </c>
      <c r="C1612" s="24">
        <v>58.65</v>
      </c>
      <c r="D1612" s="24">
        <v>58.45</v>
      </c>
      <c r="E1612" s="24">
        <v>58.7</v>
      </c>
      <c r="F1612" s="24">
        <v>58.85</v>
      </c>
      <c r="G1612" s="24"/>
      <c r="H1612" s="24"/>
      <c r="I1612" s="78"/>
      <c r="J1612" s="24"/>
      <c r="K1612" s="24"/>
      <c r="L1612" s="24">
        <v>57.95</v>
      </c>
      <c r="M1612" s="24"/>
      <c r="N1612" s="79">
        <f>VLOOKUP(A1612,Platts!B:C,2,TRUE)</f>
        <v>59.35</v>
      </c>
      <c r="O1612" s="76">
        <f t="shared" si="27"/>
        <v>0.98230834035383308</v>
      </c>
      <c r="P1612" s="9"/>
      <c r="Q1612" s="35"/>
    </row>
    <row r="1613" spans="1:17" outlineLevel="1" x14ac:dyDescent="0.2">
      <c r="A1613" s="22">
        <v>43041</v>
      </c>
      <c r="B1613" s="24">
        <v>59.65</v>
      </c>
      <c r="C1613" s="24">
        <v>59.75</v>
      </c>
      <c r="D1613" s="24">
        <v>59.75</v>
      </c>
      <c r="E1613" s="24">
        <v>60.15</v>
      </c>
      <c r="F1613" s="24">
        <v>60.7</v>
      </c>
      <c r="G1613" s="24"/>
      <c r="H1613" s="24"/>
      <c r="I1613" s="78"/>
      <c r="J1613" s="24"/>
      <c r="K1613" s="24"/>
      <c r="L1613" s="24">
        <v>59.55</v>
      </c>
      <c r="M1613" s="24"/>
      <c r="N1613" s="79">
        <f>VLOOKUP(A1613,Platts!B:C,2,TRUE)</f>
        <v>60.45</v>
      </c>
      <c r="O1613" s="76">
        <f t="shared" si="27"/>
        <v>0.96691480562448306</v>
      </c>
      <c r="P1613" s="9"/>
      <c r="Q1613" s="35"/>
    </row>
    <row r="1614" spans="1:17" outlineLevel="1" x14ac:dyDescent="0.2">
      <c r="A1614" s="22">
        <v>43042</v>
      </c>
      <c r="B1614" s="24">
        <v>59.9</v>
      </c>
      <c r="C1614" s="24">
        <v>60</v>
      </c>
      <c r="D1614" s="24">
        <v>59.9</v>
      </c>
      <c r="E1614" s="24">
        <v>60.15</v>
      </c>
      <c r="F1614" s="24">
        <v>60.8</v>
      </c>
      <c r="G1614" s="24"/>
      <c r="H1614" s="24"/>
      <c r="I1614" s="78"/>
      <c r="J1614" s="24"/>
      <c r="K1614" s="24"/>
      <c r="L1614" s="24">
        <v>60.1</v>
      </c>
      <c r="M1614" s="24"/>
      <c r="N1614" s="79">
        <f>VLOOKUP(A1614,Platts!B:C,2,TRUE)</f>
        <v>60.05</v>
      </c>
      <c r="O1614" s="76">
        <f t="shared" si="27"/>
        <v>0.99500416319733564</v>
      </c>
      <c r="P1614" s="9"/>
      <c r="Q1614" s="35"/>
    </row>
    <row r="1615" spans="1:17" outlineLevel="1" x14ac:dyDescent="0.2">
      <c r="A1615" s="22">
        <v>43045</v>
      </c>
      <c r="B1615" s="24">
        <v>62.65</v>
      </c>
      <c r="C1615" s="24">
        <v>62.9</v>
      </c>
      <c r="D1615" s="24">
        <v>62.65</v>
      </c>
      <c r="E1615" s="24">
        <v>62.8</v>
      </c>
      <c r="F1615" s="24">
        <v>63.3</v>
      </c>
      <c r="G1615" s="24"/>
      <c r="H1615" s="24"/>
      <c r="I1615" s="78"/>
      <c r="J1615" s="24"/>
      <c r="K1615" s="24"/>
      <c r="L1615" s="24">
        <v>62.45</v>
      </c>
      <c r="M1615" s="24"/>
      <c r="N1615" s="79">
        <f>VLOOKUP(A1615,Platts!B:C,2,TRUE)</f>
        <v>63.9</v>
      </c>
      <c r="O1615" s="76">
        <f t="shared" si="27"/>
        <v>0.93740219092331767</v>
      </c>
      <c r="P1615" s="9"/>
      <c r="Q1615" s="35"/>
    </row>
    <row r="1616" spans="1:17" outlineLevel="1" x14ac:dyDescent="0.2">
      <c r="A1616" s="22">
        <v>43046</v>
      </c>
      <c r="B1616" s="24">
        <v>62</v>
      </c>
      <c r="C1616" s="24">
        <v>62.35</v>
      </c>
      <c r="D1616" s="24">
        <v>62.3</v>
      </c>
      <c r="E1616" s="24">
        <v>62.35</v>
      </c>
      <c r="F1616" s="24">
        <v>62.95</v>
      </c>
      <c r="G1616" s="24"/>
      <c r="H1616" s="24"/>
      <c r="I1616" s="78"/>
      <c r="J1616" s="24"/>
      <c r="K1616" s="24"/>
      <c r="L1616" s="24">
        <v>62.1</v>
      </c>
      <c r="M1616" s="24"/>
      <c r="N1616" s="79">
        <f>VLOOKUP(A1616,Platts!B:C,2,TRUE)</f>
        <v>63.5</v>
      </c>
      <c r="O1616" s="76">
        <f t="shared" si="27"/>
        <v>0.98661417322834644</v>
      </c>
      <c r="P1616" s="9"/>
      <c r="Q1616" s="35"/>
    </row>
    <row r="1617" spans="1:17" outlineLevel="1" x14ac:dyDescent="0.2">
      <c r="A1617" s="22">
        <v>43047</v>
      </c>
      <c r="B1617" s="24">
        <v>61.95</v>
      </c>
      <c r="C1617" s="24">
        <v>62.2</v>
      </c>
      <c r="D1617" s="24">
        <v>62.35</v>
      </c>
      <c r="E1617" s="24">
        <v>62.55</v>
      </c>
      <c r="F1617" s="24">
        <v>63.1</v>
      </c>
      <c r="G1617" s="24"/>
      <c r="H1617" s="24"/>
      <c r="I1617" s="78"/>
      <c r="J1617" s="24"/>
      <c r="K1617" s="24"/>
      <c r="L1617" s="24">
        <v>62</v>
      </c>
      <c r="M1617" s="24"/>
      <c r="N1617" s="79">
        <f>VLOOKUP(A1617,Platts!B:C,2,TRUE)</f>
        <v>61.95</v>
      </c>
      <c r="O1617" s="76">
        <f t="shared" si="27"/>
        <v>1.0056497175141241</v>
      </c>
      <c r="P1617" s="9"/>
      <c r="Q1617" s="35"/>
    </row>
    <row r="1618" spans="1:17" outlineLevel="1" x14ac:dyDescent="0.2">
      <c r="A1618" s="22">
        <v>43048</v>
      </c>
      <c r="B1618" s="24">
        <v>61.95</v>
      </c>
      <c r="C1618" s="24">
        <v>61.85</v>
      </c>
      <c r="D1618" s="24">
        <v>62.1</v>
      </c>
      <c r="E1618" s="24">
        <v>62.15</v>
      </c>
      <c r="F1618" s="24">
        <v>62.5</v>
      </c>
      <c r="G1618" s="24"/>
      <c r="H1618" s="24"/>
      <c r="I1618" s="78"/>
      <c r="J1618" s="24"/>
      <c r="K1618" s="24"/>
      <c r="L1618" s="24">
        <v>61.2</v>
      </c>
      <c r="M1618" s="24"/>
      <c r="N1618" s="79">
        <f>VLOOKUP(A1618,Platts!B:C,2,TRUE)</f>
        <v>62.5</v>
      </c>
      <c r="O1618" s="76">
        <f t="shared" si="27"/>
        <v>0.99760000000000004</v>
      </c>
      <c r="P1618" s="9"/>
      <c r="Q1618" s="35"/>
    </row>
    <row r="1619" spans="1:17" outlineLevel="1" x14ac:dyDescent="0.2">
      <c r="A1619" s="22">
        <v>43049</v>
      </c>
      <c r="B1619" s="24">
        <v>62.15</v>
      </c>
      <c r="C1619" s="24">
        <v>62.3</v>
      </c>
      <c r="D1619" s="24">
        <v>62.55</v>
      </c>
      <c r="E1619" s="24">
        <v>62.4</v>
      </c>
      <c r="F1619" s="24">
        <v>62.8</v>
      </c>
      <c r="G1619" s="24"/>
      <c r="H1619" s="24"/>
      <c r="I1619" s="78"/>
      <c r="J1619" s="24"/>
      <c r="K1619" s="24"/>
      <c r="L1619" s="24">
        <v>62.05</v>
      </c>
      <c r="M1619" s="24"/>
      <c r="N1619" s="79">
        <f>VLOOKUP(A1619,Platts!B:C,2,TRUE)</f>
        <v>62.7</v>
      </c>
      <c r="O1619" s="76">
        <f t="shared" si="27"/>
        <v>0.99043062200956933</v>
      </c>
      <c r="P1619" s="9"/>
      <c r="Q1619" s="35"/>
    </row>
    <row r="1620" spans="1:17" outlineLevel="1" x14ac:dyDescent="0.2">
      <c r="A1620" s="22">
        <v>43052</v>
      </c>
      <c r="B1620" s="24">
        <v>62.6</v>
      </c>
      <c r="C1620" s="24">
        <v>62.8</v>
      </c>
      <c r="D1620" s="24">
        <v>62.75</v>
      </c>
      <c r="E1620" s="24">
        <v>62.9</v>
      </c>
      <c r="F1620" s="24">
        <v>63.05</v>
      </c>
      <c r="G1620" s="24"/>
      <c r="H1620" s="24"/>
      <c r="I1620" s="78"/>
      <c r="J1620" s="24"/>
      <c r="K1620" s="24"/>
      <c r="L1620" s="24">
        <v>62.05</v>
      </c>
      <c r="M1620" s="24"/>
      <c r="N1620" s="79">
        <f>VLOOKUP(A1620,Platts!B:C,2,TRUE)</f>
        <v>63.15</v>
      </c>
      <c r="O1620" s="76">
        <f t="shared" si="27"/>
        <v>0.99049881235154391</v>
      </c>
      <c r="P1620" s="9"/>
      <c r="Q1620" s="35"/>
    </row>
    <row r="1621" spans="1:17" outlineLevel="1" x14ac:dyDescent="0.2">
      <c r="A1621" s="22">
        <v>43053</v>
      </c>
      <c r="B1621" s="24">
        <v>62.85</v>
      </c>
      <c r="C1621" s="24">
        <v>62.8</v>
      </c>
      <c r="D1621" s="24">
        <v>62.8</v>
      </c>
      <c r="E1621" s="24">
        <v>62.8</v>
      </c>
      <c r="F1621" s="24">
        <v>62.75</v>
      </c>
      <c r="G1621" s="24"/>
      <c r="H1621" s="24"/>
      <c r="I1621" s="78"/>
      <c r="J1621" s="24"/>
      <c r="K1621" s="24"/>
      <c r="L1621" s="24">
        <v>61.5</v>
      </c>
      <c r="M1621" s="24"/>
      <c r="N1621" s="79">
        <f>VLOOKUP(A1621,Platts!B:C,2,TRUE)</f>
        <v>63.55</v>
      </c>
      <c r="O1621" s="76">
        <f t="shared" si="27"/>
        <v>0.987411487018096</v>
      </c>
      <c r="P1621" s="9"/>
      <c r="Q1621" s="35"/>
    </row>
    <row r="1622" spans="1:17" outlineLevel="1" x14ac:dyDescent="0.2">
      <c r="A1622" s="22">
        <v>43054</v>
      </c>
      <c r="B1622" s="24">
        <v>61.3</v>
      </c>
      <c r="C1622" s="24">
        <v>61.45</v>
      </c>
      <c r="D1622" s="24">
        <v>61.45</v>
      </c>
      <c r="E1622" s="24">
        <v>61.5</v>
      </c>
      <c r="F1622" s="24">
        <v>61.4</v>
      </c>
      <c r="G1622" s="24"/>
      <c r="H1622" s="24"/>
      <c r="I1622" s="78"/>
      <c r="J1622" s="24"/>
      <c r="K1622" s="24"/>
      <c r="L1622" s="24">
        <v>60.25</v>
      </c>
      <c r="M1622" s="24"/>
      <c r="N1622" s="79">
        <f>VLOOKUP(A1622,Platts!B:C,2,TRUE)</f>
        <v>61.8</v>
      </c>
      <c r="O1622" s="76">
        <f t="shared" si="27"/>
        <v>1.0161812297734627</v>
      </c>
      <c r="P1622" s="9"/>
      <c r="Q1622" s="35"/>
    </row>
    <row r="1623" spans="1:17" outlineLevel="1" x14ac:dyDescent="0.2">
      <c r="A1623" s="22">
        <v>43055</v>
      </c>
      <c r="B1623" s="24">
        <v>61.9</v>
      </c>
      <c r="C1623" s="24">
        <v>61.85</v>
      </c>
      <c r="D1623" s="24">
        <v>61.85</v>
      </c>
      <c r="E1623" s="24">
        <v>61.9</v>
      </c>
      <c r="F1623" s="24">
        <v>61.95</v>
      </c>
      <c r="G1623" s="24"/>
      <c r="H1623" s="24"/>
      <c r="I1623" s="78"/>
      <c r="J1623" s="24"/>
      <c r="K1623" s="24"/>
      <c r="L1623" s="24">
        <v>60.95</v>
      </c>
      <c r="M1623" s="24"/>
      <c r="N1623" s="79">
        <f>VLOOKUP(A1623,Platts!B:C,2,TRUE)</f>
        <v>61.8</v>
      </c>
      <c r="O1623" s="76">
        <f t="shared" si="27"/>
        <v>0.99433656957928807</v>
      </c>
      <c r="P1623" s="9"/>
      <c r="Q1623" s="35"/>
    </row>
    <row r="1624" spans="1:17" outlineLevel="1" x14ac:dyDescent="0.2">
      <c r="A1624" s="22">
        <v>43056</v>
      </c>
      <c r="B1624" s="24">
        <v>61.75</v>
      </c>
      <c r="C1624" s="24">
        <v>61.7</v>
      </c>
      <c r="D1624" s="24">
        <v>61.7</v>
      </c>
      <c r="E1624" s="24">
        <v>61.7</v>
      </c>
      <c r="F1624" s="24">
        <v>61.65</v>
      </c>
      <c r="G1624" s="24"/>
      <c r="H1624" s="24"/>
      <c r="I1624" s="78"/>
      <c r="J1624" s="24"/>
      <c r="K1624" s="24"/>
      <c r="L1624" s="24">
        <v>60.45</v>
      </c>
      <c r="M1624" s="24"/>
      <c r="N1624" s="79">
        <f>VLOOKUP(A1624,Platts!B:C,2,TRUE)</f>
        <v>62.75</v>
      </c>
      <c r="O1624" s="76">
        <f t="shared" si="27"/>
        <v>0.98565737051792834</v>
      </c>
      <c r="P1624" s="9"/>
      <c r="Q1624" s="35"/>
    </row>
    <row r="1625" spans="1:17" outlineLevel="1" x14ac:dyDescent="0.2">
      <c r="A1625" s="22">
        <v>43059</v>
      </c>
      <c r="B1625" s="24">
        <v>62.85</v>
      </c>
      <c r="C1625" s="24">
        <v>63.05</v>
      </c>
      <c r="D1625" s="24">
        <v>63.05</v>
      </c>
      <c r="E1625" s="24">
        <v>63.05</v>
      </c>
      <c r="F1625" s="24">
        <v>63</v>
      </c>
      <c r="G1625" s="24"/>
      <c r="H1625" s="24"/>
      <c r="I1625" s="78"/>
      <c r="J1625" s="24"/>
      <c r="K1625" s="24"/>
      <c r="L1625" s="24">
        <v>61.8</v>
      </c>
      <c r="M1625" s="24"/>
      <c r="N1625" s="79">
        <f>VLOOKUP(A1625,Platts!B:C,2,TRUE)</f>
        <v>63.9</v>
      </c>
      <c r="O1625" s="76">
        <f t="shared" si="27"/>
        <v>0.96557120500782478</v>
      </c>
      <c r="P1625" s="9"/>
      <c r="Q1625" s="35"/>
    </row>
    <row r="1626" spans="1:17" outlineLevel="1" x14ac:dyDescent="0.2">
      <c r="A1626" s="22">
        <v>43060</v>
      </c>
      <c r="B1626" s="24">
        <v>63.65</v>
      </c>
      <c r="C1626" s="24">
        <v>63.7</v>
      </c>
      <c r="D1626" s="24">
        <v>63.9</v>
      </c>
      <c r="E1626" s="24">
        <v>63.9</v>
      </c>
      <c r="F1626" s="24">
        <v>63.7</v>
      </c>
      <c r="G1626" s="24"/>
      <c r="H1626" s="24"/>
      <c r="I1626" s="78"/>
      <c r="J1626" s="24"/>
      <c r="K1626" s="24"/>
      <c r="L1626" s="24">
        <v>62.7</v>
      </c>
      <c r="M1626" s="24"/>
      <c r="N1626" s="79">
        <f>VLOOKUP(A1626,Platts!B:C,2,TRUE)</f>
        <v>63.9</v>
      </c>
      <c r="O1626" s="76">
        <f t="shared" si="27"/>
        <v>0.98669796557120504</v>
      </c>
      <c r="P1626" s="9"/>
      <c r="Q1626" s="35"/>
    </row>
    <row r="1627" spans="1:17" outlineLevel="1" x14ac:dyDescent="0.2">
      <c r="A1627" s="22">
        <v>43061</v>
      </c>
      <c r="B1627" s="24">
        <v>65.5</v>
      </c>
      <c r="C1627" s="24">
        <v>65.599999999999994</v>
      </c>
      <c r="D1627" s="24">
        <v>65.650000000000006</v>
      </c>
      <c r="E1627" s="24">
        <v>65.650000000000006</v>
      </c>
      <c r="F1627" s="24">
        <v>65.55</v>
      </c>
      <c r="G1627" s="24"/>
      <c r="H1627" s="24"/>
      <c r="I1627" s="78"/>
      <c r="J1627" s="24"/>
      <c r="K1627" s="24"/>
      <c r="L1627" s="24">
        <v>64.3</v>
      </c>
      <c r="M1627" s="24"/>
      <c r="N1627" s="79">
        <f>VLOOKUP(A1627,Platts!B:C,2,TRUE)</f>
        <v>66.650000000000006</v>
      </c>
      <c r="O1627" s="76">
        <f t="shared" si="27"/>
        <v>0.95873968492123018</v>
      </c>
      <c r="P1627" s="9"/>
      <c r="Q1627" s="35"/>
    </row>
    <row r="1628" spans="1:17" outlineLevel="1" x14ac:dyDescent="0.2">
      <c r="A1628" s="22">
        <v>43062</v>
      </c>
      <c r="B1628" s="24">
        <v>66.25</v>
      </c>
      <c r="C1628" s="24">
        <v>66.3</v>
      </c>
      <c r="D1628" s="24">
        <v>66.349999999999994</v>
      </c>
      <c r="E1628" s="24">
        <v>66.349999999999994</v>
      </c>
      <c r="F1628" s="24">
        <v>65.75</v>
      </c>
      <c r="G1628" s="24"/>
      <c r="H1628" s="24"/>
      <c r="I1628" s="78"/>
      <c r="J1628" s="24"/>
      <c r="K1628" s="24"/>
      <c r="L1628" s="24">
        <v>64.650000000000006</v>
      </c>
      <c r="M1628" s="24"/>
      <c r="N1628" s="79">
        <f>VLOOKUP(A1628,Platts!B:C,2,TRUE)</f>
        <v>67.7</v>
      </c>
      <c r="O1628" s="76">
        <f t="shared" si="27"/>
        <v>0.96971935007385524</v>
      </c>
      <c r="P1628" s="9"/>
      <c r="Q1628" s="35"/>
    </row>
    <row r="1629" spans="1:17" outlineLevel="1" x14ac:dyDescent="0.2">
      <c r="A1629" s="22">
        <v>43063</v>
      </c>
      <c r="B1629" s="24">
        <v>67.3</v>
      </c>
      <c r="C1629" s="24">
        <v>67.5</v>
      </c>
      <c r="D1629" s="24">
        <v>67.45</v>
      </c>
      <c r="E1629" s="24">
        <v>67.45</v>
      </c>
      <c r="F1629" s="24">
        <v>66.8</v>
      </c>
      <c r="G1629" s="24"/>
      <c r="H1629" s="24"/>
      <c r="I1629" s="78"/>
      <c r="J1629" s="24"/>
      <c r="K1629" s="24"/>
      <c r="L1629" s="24">
        <v>65.650000000000006</v>
      </c>
      <c r="M1629" s="24"/>
      <c r="N1629" s="79">
        <f>VLOOKUP(A1629,Platts!B:C,2,TRUE)</f>
        <v>68.45</v>
      </c>
      <c r="O1629" s="76">
        <f t="shared" si="27"/>
        <v>0.96932067202337457</v>
      </c>
      <c r="P1629" s="9"/>
      <c r="Q1629" s="35"/>
    </row>
    <row r="1630" spans="1:17" outlineLevel="1" x14ac:dyDescent="0.2">
      <c r="A1630" s="22">
        <v>43066</v>
      </c>
      <c r="B1630" s="24">
        <v>67.349999999999994</v>
      </c>
      <c r="C1630" s="24">
        <v>67.349999999999994</v>
      </c>
      <c r="D1630" s="24">
        <v>67.2</v>
      </c>
      <c r="E1630" s="24">
        <v>67.150000000000006</v>
      </c>
      <c r="F1630" s="24">
        <v>66.05</v>
      </c>
      <c r="G1630" s="24"/>
      <c r="H1630" s="24"/>
      <c r="I1630" s="78"/>
      <c r="J1630" s="24"/>
      <c r="K1630" s="24"/>
      <c r="L1630" s="24">
        <v>65.05</v>
      </c>
      <c r="M1630" s="24"/>
      <c r="N1630" s="79">
        <f>VLOOKUP(A1630,Platts!B:C,2,TRUE)</f>
        <v>68.8</v>
      </c>
      <c r="O1630" s="76">
        <f t="shared" si="27"/>
        <v>0.98037790697674432</v>
      </c>
      <c r="P1630" s="9"/>
      <c r="Q1630" s="35"/>
    </row>
    <row r="1631" spans="1:17" outlineLevel="1" x14ac:dyDescent="0.2">
      <c r="A1631" s="22">
        <v>43067</v>
      </c>
      <c r="B1631" s="24">
        <v>67</v>
      </c>
      <c r="C1631" s="24">
        <v>66.95</v>
      </c>
      <c r="D1631" s="24">
        <v>66.95</v>
      </c>
      <c r="E1631" s="24">
        <v>66.900000000000006</v>
      </c>
      <c r="F1631" s="24">
        <v>65.95</v>
      </c>
      <c r="G1631" s="24"/>
      <c r="H1631" s="24"/>
      <c r="I1631" s="78"/>
      <c r="J1631" s="24"/>
      <c r="K1631" s="24"/>
      <c r="L1631" s="24">
        <v>64.900000000000006</v>
      </c>
      <c r="M1631" s="24"/>
      <c r="N1631" s="79">
        <f>VLOOKUP(A1631,Platts!B:C,2,TRUE)</f>
        <v>68.05</v>
      </c>
      <c r="O1631" s="76">
        <f t="shared" si="27"/>
        <v>0.98750918442321833</v>
      </c>
      <c r="P1631" s="9"/>
      <c r="Q1631" s="35"/>
    </row>
    <row r="1632" spans="1:17" outlineLevel="1" x14ac:dyDescent="0.2">
      <c r="A1632" s="22">
        <v>43068</v>
      </c>
      <c r="B1632" s="24">
        <v>67.25</v>
      </c>
      <c r="C1632" s="24">
        <v>67.2</v>
      </c>
      <c r="D1632" s="24">
        <v>67.099999999999994</v>
      </c>
      <c r="E1632" s="24">
        <v>67.05</v>
      </c>
      <c r="F1632" s="24">
        <v>66.099999999999994</v>
      </c>
      <c r="G1632" s="24"/>
      <c r="H1632" s="24"/>
      <c r="I1632" s="78"/>
      <c r="J1632" s="24"/>
      <c r="K1632" s="24"/>
      <c r="L1632" s="24">
        <v>65.05</v>
      </c>
      <c r="M1632" s="24"/>
      <c r="N1632" s="79">
        <f>VLOOKUP(A1632,Platts!B:C,2,TRUE)</f>
        <v>68.8</v>
      </c>
      <c r="O1632" s="76">
        <f t="shared" si="27"/>
        <v>0.97311046511627919</v>
      </c>
      <c r="P1632" s="9"/>
      <c r="Q1632" s="35"/>
    </row>
    <row r="1633" spans="1:17" outlineLevel="1" x14ac:dyDescent="0.2">
      <c r="A1633" s="22">
        <v>43069</v>
      </c>
      <c r="B1633" s="24">
        <v>68.3</v>
      </c>
      <c r="C1633" s="24">
        <v>68.25</v>
      </c>
      <c r="D1633" s="24">
        <v>68.150000000000006</v>
      </c>
      <c r="E1633" s="24">
        <v>68.099999999999994</v>
      </c>
      <c r="F1633" s="24">
        <v>67</v>
      </c>
      <c r="G1633" s="24"/>
      <c r="H1633" s="24"/>
      <c r="I1633" s="78"/>
      <c r="J1633" s="24"/>
      <c r="K1633" s="24"/>
      <c r="L1633" s="24">
        <v>66.099999999999994</v>
      </c>
      <c r="M1633" s="24"/>
      <c r="N1633" s="79">
        <f>VLOOKUP(A1633,Platts!B:C,2,TRUE)</f>
        <v>69.3</v>
      </c>
      <c r="O1633" s="76">
        <f t="shared" si="27"/>
        <v>0.96825396825396826</v>
      </c>
      <c r="P1633" s="9"/>
      <c r="Q1633" s="35"/>
    </row>
    <row r="1634" spans="1:17" outlineLevel="1" x14ac:dyDescent="0.2">
      <c r="A1634" s="22">
        <v>43070</v>
      </c>
      <c r="B1634" s="24">
        <v>69.05</v>
      </c>
      <c r="C1634" s="24">
        <v>68.95</v>
      </c>
      <c r="D1634" s="24">
        <v>68.75</v>
      </c>
      <c r="E1634" s="24">
        <v>68.900000000000006</v>
      </c>
      <c r="F1634" s="24">
        <v>67.900000000000006</v>
      </c>
      <c r="G1634" s="24"/>
      <c r="H1634" s="24"/>
      <c r="I1634" s="78"/>
      <c r="J1634" s="24"/>
      <c r="K1634" s="24"/>
      <c r="L1634" s="24">
        <v>66.900000000000006</v>
      </c>
      <c r="M1634" s="24"/>
      <c r="N1634" s="79">
        <f>VLOOKUP(A1634,Platts!B:C,2,TRUE)</f>
        <v>70.45</v>
      </c>
      <c r="O1634" s="76">
        <f t="shared" si="27"/>
        <v>0.9673527324343506</v>
      </c>
      <c r="P1634" s="9"/>
      <c r="Q1634" s="35"/>
    </row>
    <row r="1635" spans="1:17" outlineLevel="1" x14ac:dyDescent="0.2">
      <c r="A1635" s="22">
        <v>43073</v>
      </c>
      <c r="B1635" s="24">
        <v>71.2</v>
      </c>
      <c r="C1635" s="24">
        <v>71.25</v>
      </c>
      <c r="D1635" s="24">
        <v>70.95</v>
      </c>
      <c r="E1635" s="24">
        <v>70.95</v>
      </c>
      <c r="F1635" s="24">
        <v>69.55</v>
      </c>
      <c r="G1635" s="24"/>
      <c r="H1635" s="24"/>
      <c r="I1635" s="78"/>
      <c r="J1635" s="24"/>
      <c r="K1635" s="24"/>
      <c r="L1635" s="24">
        <v>68.599999999999994</v>
      </c>
      <c r="M1635" s="24"/>
      <c r="N1635" s="79">
        <f>VLOOKUP(A1635,Platts!B:C,2,TRUE)</f>
        <v>72.400000000000006</v>
      </c>
      <c r="O1635" s="76">
        <f t="shared" si="27"/>
        <v>0.949585635359116</v>
      </c>
      <c r="P1635" s="9"/>
      <c r="Q1635" s="35"/>
    </row>
    <row r="1636" spans="1:17" outlineLevel="1" x14ac:dyDescent="0.2">
      <c r="A1636" s="22">
        <v>43074</v>
      </c>
      <c r="B1636" s="24">
        <v>70</v>
      </c>
      <c r="C1636" s="24">
        <v>69.8</v>
      </c>
      <c r="D1636" s="24">
        <v>69.45</v>
      </c>
      <c r="E1636" s="24">
        <v>69.099999999999994</v>
      </c>
      <c r="F1636" s="24">
        <v>69.45</v>
      </c>
      <c r="G1636" s="24"/>
      <c r="H1636" s="24"/>
      <c r="I1636" s="78"/>
      <c r="J1636" s="24"/>
      <c r="K1636" s="24"/>
      <c r="L1636" s="24">
        <v>67.099999999999994</v>
      </c>
      <c r="M1636" s="24"/>
      <c r="N1636" s="79">
        <f>VLOOKUP(A1636,Platts!B:C,2,TRUE)</f>
        <v>72.150000000000006</v>
      </c>
      <c r="O1636" s="76">
        <f t="shared" si="27"/>
        <v>0.98336798336798337</v>
      </c>
      <c r="P1636" s="9"/>
      <c r="Q1636" s="35"/>
    </row>
    <row r="1637" spans="1:17" outlineLevel="1" x14ac:dyDescent="0.2">
      <c r="A1637" s="22">
        <v>43075</v>
      </c>
      <c r="B1637" s="24">
        <v>67.8</v>
      </c>
      <c r="C1637" s="24">
        <v>67.25</v>
      </c>
      <c r="D1637" s="24">
        <v>66.849999999999994</v>
      </c>
      <c r="E1637" s="24">
        <v>66.5</v>
      </c>
      <c r="F1637" s="24">
        <v>65.45</v>
      </c>
      <c r="G1637" s="24"/>
      <c r="H1637" s="24"/>
      <c r="I1637" s="78"/>
      <c r="J1637" s="24"/>
      <c r="K1637" s="24"/>
      <c r="L1637" s="24">
        <v>64.45</v>
      </c>
      <c r="M1637" s="24"/>
      <c r="N1637" s="79">
        <f>VLOOKUP(A1637,Platts!B:C,2,TRUE)</f>
        <v>69</v>
      </c>
      <c r="O1637" s="76">
        <f t="shared" si="27"/>
        <v>1.0065217391304349</v>
      </c>
      <c r="P1637" s="9"/>
      <c r="Q1637" s="35"/>
    </row>
    <row r="1638" spans="1:17" outlineLevel="1" x14ac:dyDescent="0.2">
      <c r="A1638" s="22">
        <f>A1637+1</f>
        <v>43076</v>
      </c>
      <c r="B1638" s="24">
        <v>66.45</v>
      </c>
      <c r="C1638" s="24">
        <v>65.650000000000006</v>
      </c>
      <c r="D1638" s="24">
        <v>65.150000000000006</v>
      </c>
      <c r="E1638" s="24">
        <v>64.7</v>
      </c>
      <c r="F1638" s="24">
        <v>63.7</v>
      </c>
      <c r="G1638" s="24"/>
      <c r="H1638" s="24"/>
      <c r="I1638" s="78"/>
      <c r="J1638" s="24"/>
      <c r="K1638" s="24"/>
      <c r="L1638" s="24">
        <v>63</v>
      </c>
      <c r="M1638" s="24"/>
      <c r="N1638" s="79">
        <f>VLOOKUP(A1638,Platts!B:C,2,TRUE)</f>
        <v>67.599999999999994</v>
      </c>
      <c r="O1638" s="76">
        <f t="shared" ref="O1638:O1669" si="28">+D1637/N1638</f>
        <v>0.98890532544378695</v>
      </c>
      <c r="P1638" s="9"/>
      <c r="Q1638" s="35"/>
    </row>
    <row r="1639" spans="1:17" outlineLevel="1" x14ac:dyDescent="0.2">
      <c r="A1639" s="22">
        <f>A1638+1</f>
        <v>43077</v>
      </c>
      <c r="B1639" s="24">
        <v>68.05</v>
      </c>
      <c r="C1639" s="24">
        <v>67.650000000000006</v>
      </c>
      <c r="D1639" s="24">
        <v>67</v>
      </c>
      <c r="E1639" s="24">
        <v>66.45</v>
      </c>
      <c r="F1639" s="24">
        <v>65.55</v>
      </c>
      <c r="G1639" s="24"/>
      <c r="H1639" s="24"/>
      <c r="I1639" s="78"/>
      <c r="J1639" s="24"/>
      <c r="K1639" s="24"/>
      <c r="L1639" s="24">
        <v>64.55</v>
      </c>
      <c r="M1639" s="24"/>
      <c r="N1639" s="79">
        <f>VLOOKUP(A1639,Platts!B:C,2,TRUE)</f>
        <v>69.5</v>
      </c>
      <c r="O1639" s="76">
        <f t="shared" si="28"/>
        <v>0.93741007194244608</v>
      </c>
      <c r="P1639" s="9"/>
      <c r="Q1639" s="35"/>
    </row>
    <row r="1640" spans="1:17" outlineLevel="1" x14ac:dyDescent="0.2">
      <c r="A1640" s="22">
        <f>A1639+3</f>
        <v>43080</v>
      </c>
      <c r="B1640" s="24">
        <v>68.099999999999994</v>
      </c>
      <c r="C1640" s="24">
        <v>67.45</v>
      </c>
      <c r="D1640" s="24">
        <v>66.900000000000006</v>
      </c>
      <c r="E1640" s="24">
        <v>66.349999999999994</v>
      </c>
      <c r="F1640" s="24">
        <v>65.3</v>
      </c>
      <c r="G1640" s="24"/>
      <c r="H1640" s="24"/>
      <c r="I1640" s="78"/>
      <c r="J1640" s="24"/>
      <c r="K1640" s="24"/>
      <c r="L1640" s="24">
        <v>64.3</v>
      </c>
      <c r="M1640" s="24"/>
      <c r="N1640" s="79">
        <f>VLOOKUP(A1640,Platts!B:C,2,TRUE)</f>
        <v>70.349999999999994</v>
      </c>
      <c r="O1640" s="76">
        <f t="shared" si="28"/>
        <v>0.95238095238095244</v>
      </c>
      <c r="P1640" s="9"/>
      <c r="Q1640" s="35"/>
    </row>
    <row r="1641" spans="1:17" outlineLevel="1" x14ac:dyDescent="0.2">
      <c r="A1641" s="22">
        <f>A1640+1</f>
        <v>43081</v>
      </c>
      <c r="B1641" s="24">
        <v>67.900000000000006</v>
      </c>
      <c r="C1641" s="24">
        <v>67.3</v>
      </c>
      <c r="D1641" s="24">
        <v>66.55</v>
      </c>
      <c r="E1641" s="24">
        <v>65.3</v>
      </c>
      <c r="F1641" s="24">
        <v>63.55</v>
      </c>
      <c r="G1641" s="24"/>
      <c r="H1641" s="24"/>
      <c r="I1641" s="78"/>
      <c r="J1641" s="24"/>
      <c r="K1641" s="24"/>
      <c r="L1641" s="24">
        <v>64.55</v>
      </c>
      <c r="M1641" s="24"/>
      <c r="N1641" s="79">
        <f>VLOOKUP(A1641,Platts!B:C,2,TRUE)</f>
        <v>70.3</v>
      </c>
      <c r="O1641" s="76">
        <f t="shared" si="28"/>
        <v>0.95163584637268861</v>
      </c>
      <c r="P1641" s="9"/>
      <c r="Q1641" s="35"/>
    </row>
    <row r="1642" spans="1:17" outlineLevel="1" x14ac:dyDescent="0.2">
      <c r="A1642" s="22">
        <f>A1641+1</f>
        <v>43082</v>
      </c>
      <c r="B1642" s="24">
        <v>68.8</v>
      </c>
      <c r="C1642" s="24">
        <v>68</v>
      </c>
      <c r="D1642" s="24">
        <v>67.3</v>
      </c>
      <c r="E1642" s="24">
        <v>65.8</v>
      </c>
      <c r="F1642" s="24">
        <v>63.8</v>
      </c>
      <c r="G1642" s="24"/>
      <c r="H1642" s="24"/>
      <c r="I1642" s="78"/>
      <c r="J1642" s="24"/>
      <c r="K1642" s="24"/>
      <c r="L1642" s="24">
        <v>65.05</v>
      </c>
      <c r="M1642" s="24"/>
      <c r="N1642" s="79">
        <f>VLOOKUP(A1642,Platts!B:C,2,TRUE)</f>
        <v>71.05</v>
      </c>
      <c r="O1642" s="76">
        <f t="shared" si="28"/>
        <v>0.93666432090077412</v>
      </c>
      <c r="P1642" s="9"/>
      <c r="Q1642" s="35"/>
    </row>
    <row r="1643" spans="1:17" outlineLevel="1" x14ac:dyDescent="0.2">
      <c r="A1643" s="22">
        <f>A1642+1</f>
        <v>43083</v>
      </c>
      <c r="B1643" s="24">
        <v>68.2</v>
      </c>
      <c r="C1643" s="24">
        <v>67.400000000000006</v>
      </c>
      <c r="D1643" s="24">
        <v>66.599999999999994</v>
      </c>
      <c r="E1643" s="24">
        <v>65.2</v>
      </c>
      <c r="F1643" s="24">
        <v>63.2</v>
      </c>
      <c r="G1643" s="24"/>
      <c r="H1643" s="24"/>
      <c r="I1643" s="78"/>
      <c r="J1643" s="24"/>
      <c r="K1643" s="24"/>
      <c r="L1643" s="24">
        <v>64.45</v>
      </c>
      <c r="M1643" s="24"/>
      <c r="N1643" s="79">
        <f>VLOOKUP(A1643,Platts!B:C,2,TRUE)</f>
        <v>70.5</v>
      </c>
      <c r="O1643" s="76">
        <f t="shared" si="28"/>
        <v>0.95460992907801412</v>
      </c>
      <c r="P1643" s="9"/>
      <c r="Q1643" s="35"/>
    </row>
    <row r="1644" spans="1:17" outlineLevel="1" x14ac:dyDescent="0.2">
      <c r="A1644" s="22">
        <f>A1643+1</f>
        <v>43084</v>
      </c>
      <c r="B1644" s="24">
        <v>69.3</v>
      </c>
      <c r="C1644" s="24">
        <v>68.55</v>
      </c>
      <c r="D1644" s="24">
        <v>67.8</v>
      </c>
      <c r="E1644" s="24">
        <v>66.3</v>
      </c>
      <c r="F1644" s="24">
        <v>64.3</v>
      </c>
      <c r="G1644" s="24"/>
      <c r="H1644" s="24"/>
      <c r="I1644" s="78"/>
      <c r="J1644" s="24"/>
      <c r="K1644" s="24"/>
      <c r="L1644" s="24">
        <v>65.55</v>
      </c>
      <c r="M1644" s="24"/>
      <c r="N1644" s="79">
        <f>VLOOKUP(A1644,Platts!B:C,2,TRUE)</f>
        <v>71.45</v>
      </c>
      <c r="O1644" s="76">
        <f t="shared" si="28"/>
        <v>0.93212036389083264</v>
      </c>
      <c r="P1644" s="9"/>
      <c r="Q1644" s="35"/>
    </row>
    <row r="1645" spans="1:17" outlineLevel="1" x14ac:dyDescent="0.2">
      <c r="A1645" s="22">
        <f>A1644+3</f>
        <v>43087</v>
      </c>
      <c r="B1645" s="24">
        <v>72.3</v>
      </c>
      <c r="C1645" s="24">
        <v>71.599999999999994</v>
      </c>
      <c r="D1645" s="24">
        <v>70.900000000000006</v>
      </c>
      <c r="E1645" s="24">
        <v>71.599999999999994</v>
      </c>
      <c r="F1645" s="24">
        <v>69.349999999999994</v>
      </c>
      <c r="G1645" s="24"/>
      <c r="H1645" s="24"/>
      <c r="I1645" s="78"/>
      <c r="J1645" s="24"/>
      <c r="K1645" s="24"/>
      <c r="L1645" s="24">
        <v>68.650000000000006</v>
      </c>
      <c r="M1645" s="24"/>
      <c r="N1645" s="79">
        <f>VLOOKUP(A1645,Platts!B:C,2,TRUE)</f>
        <v>74.5</v>
      </c>
      <c r="O1645" s="76">
        <f t="shared" si="28"/>
        <v>0.91006711409395968</v>
      </c>
      <c r="P1645" s="9"/>
      <c r="Q1645" s="35"/>
    </row>
    <row r="1646" spans="1:17" outlineLevel="1" x14ac:dyDescent="0.2">
      <c r="A1646" s="22">
        <f>A1645+1</f>
        <v>43088</v>
      </c>
      <c r="B1646" s="24">
        <v>71.2</v>
      </c>
      <c r="C1646" s="24">
        <v>70.95</v>
      </c>
      <c r="D1646" s="24">
        <v>70.45</v>
      </c>
      <c r="E1646" s="24">
        <v>71</v>
      </c>
      <c r="F1646" s="24">
        <v>68.95</v>
      </c>
      <c r="G1646" s="24"/>
      <c r="H1646" s="24"/>
      <c r="I1646" s="78"/>
      <c r="J1646" s="24"/>
      <c r="K1646" s="24"/>
      <c r="L1646" s="24">
        <v>67.95</v>
      </c>
      <c r="M1646" s="24"/>
      <c r="N1646" s="79">
        <f>VLOOKUP(A1646,Platts!B:C,2,TRUE)</f>
        <v>73.95</v>
      </c>
      <c r="O1646" s="76">
        <f t="shared" si="28"/>
        <v>0.95875591615956735</v>
      </c>
      <c r="P1646" s="9"/>
      <c r="Q1646" s="35"/>
    </row>
    <row r="1647" spans="1:17" outlineLevel="1" x14ac:dyDescent="0.2">
      <c r="A1647" s="22">
        <f>A1646+1</f>
        <v>43089</v>
      </c>
      <c r="B1647" s="24">
        <v>71.5</v>
      </c>
      <c r="C1647" s="24">
        <v>70.95</v>
      </c>
      <c r="D1647" s="24">
        <v>70.55</v>
      </c>
      <c r="E1647" s="24">
        <v>71</v>
      </c>
      <c r="F1647" s="24">
        <v>69.05</v>
      </c>
      <c r="G1647" s="24"/>
      <c r="H1647" s="24"/>
      <c r="I1647" s="78"/>
      <c r="J1647" s="24"/>
      <c r="K1647" s="24"/>
      <c r="L1647" s="24">
        <v>68.150000000000006</v>
      </c>
      <c r="M1647" s="24"/>
      <c r="N1647" s="79">
        <f>VLOOKUP(A1647,Platts!B:C,2,TRUE)</f>
        <v>73.650000000000006</v>
      </c>
      <c r="O1647" s="76">
        <f t="shared" si="28"/>
        <v>0.95655125594025792</v>
      </c>
      <c r="P1647" s="9"/>
      <c r="Q1647" s="35"/>
    </row>
    <row r="1648" spans="1:17" outlineLevel="1" x14ac:dyDescent="0.2">
      <c r="A1648" s="22">
        <f>A1647+1</f>
        <v>43090</v>
      </c>
      <c r="B1648" s="24">
        <v>72.05</v>
      </c>
      <c r="C1648" s="24">
        <v>71.400000000000006</v>
      </c>
      <c r="D1648" s="24">
        <v>70.900000000000006</v>
      </c>
      <c r="E1648" s="24">
        <v>71.45</v>
      </c>
      <c r="F1648" s="24">
        <v>69.75</v>
      </c>
      <c r="G1648" s="24"/>
      <c r="H1648" s="24"/>
      <c r="I1648" s="78"/>
      <c r="J1648" s="24"/>
      <c r="K1648" s="24"/>
      <c r="L1648" s="24">
        <v>68.599999999999994</v>
      </c>
      <c r="M1648" s="24"/>
      <c r="N1648" s="79">
        <f>VLOOKUP(A1648,Platts!B:C,2,TRUE)</f>
        <v>72.55</v>
      </c>
      <c r="O1648" s="76">
        <f t="shared" si="28"/>
        <v>0.97243280496209505</v>
      </c>
      <c r="P1648" s="9"/>
      <c r="Q1648" s="35"/>
    </row>
    <row r="1649" spans="1:17" outlineLevel="1" x14ac:dyDescent="0.2">
      <c r="A1649" s="22">
        <f>A1648+1</f>
        <v>43091</v>
      </c>
      <c r="B1649" s="24">
        <v>73.2</v>
      </c>
      <c r="C1649" s="24">
        <v>72.5</v>
      </c>
      <c r="D1649" s="24">
        <v>72</v>
      </c>
      <c r="E1649" s="24">
        <v>72.55</v>
      </c>
      <c r="F1649" s="24">
        <v>70.7</v>
      </c>
      <c r="G1649" s="24"/>
      <c r="H1649" s="24"/>
      <c r="I1649" s="78"/>
      <c r="J1649" s="24"/>
      <c r="K1649" s="24"/>
      <c r="L1649" s="24">
        <v>69.900000000000006</v>
      </c>
      <c r="M1649" s="24"/>
      <c r="N1649" s="79">
        <f>VLOOKUP(A1649,Platts!B:C,2,TRUE)</f>
        <v>74.599999999999994</v>
      </c>
      <c r="O1649" s="76">
        <f t="shared" si="28"/>
        <v>0.95040214477211815</v>
      </c>
      <c r="P1649" s="9"/>
      <c r="Q1649" s="35"/>
    </row>
    <row r="1650" spans="1:17" outlineLevel="1" x14ac:dyDescent="0.2">
      <c r="A1650" s="22">
        <v>43095</v>
      </c>
      <c r="B1650" s="24">
        <v>71.55</v>
      </c>
      <c r="C1650" s="24">
        <v>70.75</v>
      </c>
      <c r="D1650" s="24">
        <v>70.05</v>
      </c>
      <c r="E1650" s="24">
        <v>70.8</v>
      </c>
      <c r="F1650" s="24">
        <v>68.8</v>
      </c>
      <c r="G1650" s="24"/>
      <c r="H1650" s="24"/>
      <c r="I1650" s="78"/>
      <c r="J1650" s="24"/>
      <c r="K1650" s="24"/>
      <c r="L1650" s="24">
        <v>67.900000000000006</v>
      </c>
      <c r="M1650" s="24"/>
      <c r="N1650" s="79">
        <f>VLOOKUP(A1650,Platts!B:C,2,TRUE)</f>
        <v>73.45</v>
      </c>
      <c r="O1650" s="76">
        <f t="shared" si="28"/>
        <v>0.98025867937372357</v>
      </c>
      <c r="P1650" s="9"/>
      <c r="Q1650" s="35"/>
    </row>
    <row r="1651" spans="1:17" outlineLevel="1" x14ac:dyDescent="0.2">
      <c r="A1651" s="22">
        <v>43096</v>
      </c>
      <c r="B1651" s="24">
        <v>71.150000000000006</v>
      </c>
      <c r="C1651" s="24">
        <v>70.349999999999994</v>
      </c>
      <c r="D1651" s="24">
        <v>69.7</v>
      </c>
      <c r="E1651" s="24">
        <v>70.400000000000006</v>
      </c>
      <c r="F1651" s="24">
        <v>68.45</v>
      </c>
      <c r="G1651" s="24"/>
      <c r="H1651" s="24"/>
      <c r="I1651" s="78"/>
      <c r="J1651" s="24"/>
      <c r="K1651" s="24"/>
      <c r="L1651" s="24">
        <v>67.599999999999994</v>
      </c>
      <c r="M1651" s="24"/>
      <c r="N1651" s="79">
        <f>VLOOKUP(A1651,Platts!B:C,2,TRUE)</f>
        <v>72.75</v>
      </c>
      <c r="O1651" s="76">
        <f t="shared" si="28"/>
        <v>0.96288659793814424</v>
      </c>
      <c r="P1651" s="9"/>
      <c r="Q1651" s="35"/>
    </row>
    <row r="1652" spans="1:17" outlineLevel="1" x14ac:dyDescent="0.2">
      <c r="A1652" s="22">
        <v>43097</v>
      </c>
      <c r="B1652" s="24">
        <v>71.45</v>
      </c>
      <c r="C1652" s="24">
        <v>70.75</v>
      </c>
      <c r="D1652" s="24">
        <v>70.099999999999994</v>
      </c>
      <c r="E1652" s="24">
        <v>70.75</v>
      </c>
      <c r="F1652" s="24">
        <v>69.099999999999994</v>
      </c>
      <c r="G1652" s="24"/>
      <c r="H1652" s="24"/>
      <c r="I1652" s="78"/>
      <c r="J1652" s="24"/>
      <c r="K1652" s="24"/>
      <c r="L1652" s="24">
        <v>67.900000000000006</v>
      </c>
      <c r="M1652" s="24"/>
      <c r="N1652" s="79">
        <f>VLOOKUP(A1652,Platts!B:C,2,TRUE)</f>
        <v>73</v>
      </c>
      <c r="O1652" s="76">
        <f t="shared" si="28"/>
        <v>0.95479452054794522</v>
      </c>
      <c r="P1652" s="9"/>
      <c r="Q1652" s="35"/>
    </row>
    <row r="1653" spans="1:17" outlineLevel="1" x14ac:dyDescent="0.2">
      <c r="A1653" s="22">
        <v>43098</v>
      </c>
      <c r="B1653" s="24">
        <v>72.3</v>
      </c>
      <c r="C1653" s="24">
        <v>71.650000000000006</v>
      </c>
      <c r="D1653" s="24">
        <v>71.650000000000006</v>
      </c>
      <c r="E1653" s="24">
        <v>72.3</v>
      </c>
      <c r="F1653" s="24">
        <v>70.55</v>
      </c>
      <c r="G1653" s="24"/>
      <c r="H1653" s="24"/>
      <c r="I1653" s="78"/>
      <c r="J1653" s="24"/>
      <c r="K1653" s="24"/>
      <c r="L1653" s="24">
        <v>69.2</v>
      </c>
      <c r="M1653" s="24"/>
      <c r="N1653" s="79">
        <f>VLOOKUP(A1653,Platts!B:C,2,TRUE)</f>
        <v>74.349999999999994</v>
      </c>
      <c r="O1653" s="76">
        <f t="shared" si="28"/>
        <v>0.94283792871553462</v>
      </c>
      <c r="P1653" s="9"/>
      <c r="Q1653" s="35"/>
    </row>
    <row r="1654" spans="1:17" outlineLevel="1" x14ac:dyDescent="0.2">
      <c r="A1654" s="22">
        <v>43102</v>
      </c>
      <c r="B1654" s="24">
        <v>73.25</v>
      </c>
      <c r="C1654" s="24">
        <v>72.599999999999994</v>
      </c>
      <c r="D1654" s="24">
        <v>72.05</v>
      </c>
      <c r="E1654" s="24">
        <v>71.45</v>
      </c>
      <c r="F1654" s="24">
        <v>69.400000000000006</v>
      </c>
      <c r="G1654" s="24"/>
      <c r="H1654" s="24"/>
      <c r="I1654" s="78"/>
      <c r="J1654" s="24"/>
      <c r="K1654" s="24"/>
      <c r="L1654" s="24">
        <v>67.75</v>
      </c>
      <c r="M1654" s="24">
        <v>65.400000000000006</v>
      </c>
      <c r="N1654" s="79">
        <f>VLOOKUP(A1654,Platts!B:C,2,TRUE)</f>
        <v>75.2</v>
      </c>
      <c r="O1654" s="76">
        <f t="shared" si="28"/>
        <v>0.95279255319148937</v>
      </c>
      <c r="P1654" s="9"/>
      <c r="Q1654" s="35"/>
    </row>
    <row r="1655" spans="1:17" outlineLevel="1" x14ac:dyDescent="0.2">
      <c r="A1655" s="22">
        <v>43103</v>
      </c>
      <c r="B1655" s="24">
        <v>72.7</v>
      </c>
      <c r="C1655" s="24">
        <v>72</v>
      </c>
      <c r="D1655" s="24">
        <v>71.45</v>
      </c>
      <c r="E1655" s="24">
        <v>70.900000000000006</v>
      </c>
      <c r="F1655" s="24">
        <v>68.849999999999994</v>
      </c>
      <c r="G1655" s="24"/>
      <c r="H1655" s="24"/>
      <c r="I1655" s="78"/>
      <c r="J1655" s="24"/>
      <c r="K1655" s="24"/>
      <c r="L1655" s="24">
        <v>67.400000000000006</v>
      </c>
      <c r="M1655" s="24">
        <v>64.099999999999994</v>
      </c>
      <c r="N1655" s="79">
        <f>VLOOKUP(A1655,Platts!B:C,2,TRUE)</f>
        <v>75.2</v>
      </c>
      <c r="O1655" s="76">
        <f t="shared" si="28"/>
        <v>0.9581117021276595</v>
      </c>
      <c r="P1655" s="9"/>
      <c r="Q1655" s="35"/>
    </row>
    <row r="1656" spans="1:17" outlineLevel="1" x14ac:dyDescent="0.2">
      <c r="A1656" s="22">
        <v>43104</v>
      </c>
      <c r="B1656" s="24">
        <v>73.7</v>
      </c>
      <c r="C1656" s="24">
        <v>73.05</v>
      </c>
      <c r="D1656" s="24">
        <v>72.349999999999994</v>
      </c>
      <c r="E1656" s="24">
        <v>71.8</v>
      </c>
      <c r="F1656" s="24">
        <v>69.8</v>
      </c>
      <c r="G1656" s="24"/>
      <c r="H1656" s="24"/>
      <c r="I1656" s="78"/>
      <c r="J1656" s="24"/>
      <c r="K1656" s="24"/>
      <c r="L1656" s="24"/>
      <c r="M1656" s="24">
        <v>65</v>
      </c>
      <c r="N1656" s="79">
        <f>VLOOKUP(A1656,Platts!B:C,2,TRUE)</f>
        <v>76.349999999999994</v>
      </c>
      <c r="O1656" s="76">
        <f t="shared" si="28"/>
        <v>0.93582187295350372</v>
      </c>
      <c r="P1656" s="9"/>
      <c r="Q1656" s="35"/>
    </row>
    <row r="1657" spans="1:17" outlineLevel="1" x14ac:dyDescent="0.2">
      <c r="A1657" s="22">
        <v>43105</v>
      </c>
      <c r="B1657" s="24">
        <v>74.25</v>
      </c>
      <c r="C1657" s="24">
        <v>73.400000000000006</v>
      </c>
      <c r="D1657" s="24">
        <v>72.599999999999994</v>
      </c>
      <c r="E1657" s="24">
        <v>72.05</v>
      </c>
      <c r="F1657" s="24">
        <v>69.900000000000006</v>
      </c>
      <c r="G1657" s="24"/>
      <c r="H1657" s="24"/>
      <c r="I1657" s="78"/>
      <c r="J1657" s="24"/>
      <c r="K1657" s="24"/>
      <c r="L1657" s="24"/>
      <c r="M1657" s="24">
        <v>65.05</v>
      </c>
      <c r="N1657" s="79">
        <f>VLOOKUP(A1657,Platts!B:C,2,TRUE)</f>
        <v>77.099999999999994</v>
      </c>
      <c r="O1657" s="76">
        <f t="shared" si="28"/>
        <v>0.93839169909208819</v>
      </c>
      <c r="P1657" s="9"/>
      <c r="Q1657" s="35"/>
    </row>
    <row r="1658" spans="1:17" outlineLevel="1" x14ac:dyDescent="0.2">
      <c r="A1658" s="22">
        <f>A1657+3</f>
        <v>43108</v>
      </c>
      <c r="B1658" s="24">
        <v>76</v>
      </c>
      <c r="C1658" s="24">
        <v>75.2</v>
      </c>
      <c r="D1658" s="24">
        <v>74.55</v>
      </c>
      <c r="E1658" s="24">
        <v>73.900000000000006</v>
      </c>
      <c r="F1658" s="24">
        <v>71.8</v>
      </c>
      <c r="G1658" s="24"/>
      <c r="H1658" s="24"/>
      <c r="I1658" s="78"/>
      <c r="J1658" s="24"/>
      <c r="K1658" s="24"/>
      <c r="L1658" s="24"/>
      <c r="M1658" s="24">
        <v>67.5</v>
      </c>
      <c r="N1658" s="79">
        <f>VLOOKUP(A1658,Platts!B:C,2,TRUE)</f>
        <v>78</v>
      </c>
      <c r="O1658" s="76">
        <f t="shared" si="28"/>
        <v>0.93076923076923068</v>
      </c>
      <c r="P1658" s="9"/>
      <c r="Q1658" s="35"/>
    </row>
    <row r="1659" spans="1:17" outlineLevel="1" x14ac:dyDescent="0.2">
      <c r="A1659" s="22">
        <f>A1658+1</f>
        <v>43109</v>
      </c>
      <c r="B1659" s="24">
        <v>76.900000000000006</v>
      </c>
      <c r="C1659" s="24">
        <v>76.099999999999994</v>
      </c>
      <c r="D1659" s="24">
        <v>75.45</v>
      </c>
      <c r="E1659" s="24">
        <v>74.900000000000006</v>
      </c>
      <c r="F1659" s="24">
        <v>72.900000000000006</v>
      </c>
      <c r="G1659" s="24"/>
      <c r="H1659" s="24"/>
      <c r="I1659" s="78"/>
      <c r="J1659" s="24"/>
      <c r="K1659" s="24"/>
      <c r="L1659" s="24"/>
      <c r="M1659" s="24">
        <v>67.25</v>
      </c>
      <c r="N1659" s="79">
        <f>VLOOKUP(A1659,Platts!B:C,2,TRUE)</f>
        <v>78.8</v>
      </c>
      <c r="O1659" s="76">
        <f t="shared" si="28"/>
        <v>0.94606598984771573</v>
      </c>
      <c r="P1659" s="9"/>
      <c r="Q1659" s="35"/>
    </row>
    <row r="1660" spans="1:17" outlineLevel="1" x14ac:dyDescent="0.2">
      <c r="A1660" s="22">
        <f>A1659+1</f>
        <v>43110</v>
      </c>
      <c r="B1660" s="24">
        <v>76.599999999999994</v>
      </c>
      <c r="C1660" s="24">
        <v>75.8</v>
      </c>
      <c r="D1660" s="24">
        <v>75.150000000000006</v>
      </c>
      <c r="E1660" s="24">
        <v>74.599999999999994</v>
      </c>
      <c r="F1660" s="24">
        <v>72.5</v>
      </c>
      <c r="G1660" s="24"/>
      <c r="H1660" s="24"/>
      <c r="I1660" s="78"/>
      <c r="J1660" s="24"/>
      <c r="K1660" s="24"/>
      <c r="L1660" s="24"/>
      <c r="M1660" s="24">
        <v>66.7</v>
      </c>
      <c r="N1660" s="79">
        <f>VLOOKUP(A1660,Platts!B:C,2,TRUE)</f>
        <v>78.5</v>
      </c>
      <c r="O1660" s="76">
        <f t="shared" si="28"/>
        <v>0.96114649681528663</v>
      </c>
      <c r="P1660" s="9"/>
      <c r="Q1660" s="35"/>
    </row>
    <row r="1661" spans="1:17" outlineLevel="1" x14ac:dyDescent="0.2">
      <c r="A1661" s="22">
        <f>A1660+1</f>
        <v>43111</v>
      </c>
      <c r="B1661" s="24">
        <v>77.05</v>
      </c>
      <c r="C1661" s="24">
        <v>76.2</v>
      </c>
      <c r="D1661" s="24">
        <v>75.55</v>
      </c>
      <c r="E1661" s="24">
        <v>74.900000000000006</v>
      </c>
      <c r="F1661" s="24">
        <v>72.849999999999994</v>
      </c>
      <c r="G1661" s="24"/>
      <c r="H1661" s="24"/>
      <c r="I1661" s="78"/>
      <c r="J1661" s="24"/>
      <c r="K1661" s="24"/>
      <c r="L1661" s="24"/>
      <c r="M1661" s="24">
        <v>66.900000000000006</v>
      </c>
      <c r="N1661" s="79">
        <f>VLOOKUP(A1661,Platts!B:C,2,TRUE)</f>
        <v>79.349999999999994</v>
      </c>
      <c r="O1661" s="76">
        <f t="shared" si="28"/>
        <v>0.94706994328922511</v>
      </c>
      <c r="P1661" s="9"/>
      <c r="Q1661" s="35"/>
    </row>
    <row r="1662" spans="1:17" outlineLevel="1" x14ac:dyDescent="0.2">
      <c r="A1662" s="22">
        <f>A1661+1</f>
        <v>43112</v>
      </c>
      <c r="B1662" s="24">
        <v>75.7</v>
      </c>
      <c r="C1662" s="24">
        <v>74.900000000000006</v>
      </c>
      <c r="D1662" s="24">
        <v>74.150000000000006</v>
      </c>
      <c r="E1662" s="24">
        <v>73.45</v>
      </c>
      <c r="F1662" s="24">
        <v>71.400000000000006</v>
      </c>
      <c r="G1662" s="24"/>
      <c r="H1662" s="24"/>
      <c r="I1662" s="78"/>
      <c r="J1662" s="24"/>
      <c r="K1662" s="24"/>
      <c r="L1662" s="24"/>
      <c r="M1662" s="24">
        <v>66</v>
      </c>
      <c r="N1662" s="79">
        <f>VLOOKUP(A1662,Platts!B:C,2,TRUE)</f>
        <v>78.3</v>
      </c>
      <c r="O1662" s="76">
        <f t="shared" si="28"/>
        <v>0.96487867177522346</v>
      </c>
      <c r="P1662" s="9"/>
      <c r="Q1662" s="35"/>
    </row>
    <row r="1663" spans="1:17" outlineLevel="1" x14ac:dyDescent="0.2">
      <c r="A1663" s="22">
        <f>A1662+3</f>
        <v>43115</v>
      </c>
      <c r="B1663" s="24">
        <v>74.599999999999994</v>
      </c>
      <c r="C1663" s="24">
        <v>73.75</v>
      </c>
      <c r="D1663" s="24">
        <v>73.05</v>
      </c>
      <c r="E1663" s="24">
        <v>72.45</v>
      </c>
      <c r="F1663" s="24">
        <v>70.75</v>
      </c>
      <c r="G1663" s="24"/>
      <c r="H1663" s="24"/>
      <c r="I1663" s="78"/>
      <c r="J1663" s="24"/>
      <c r="K1663" s="24"/>
      <c r="L1663" s="24"/>
      <c r="M1663" s="24">
        <v>65.400000000000006</v>
      </c>
      <c r="N1663" s="79">
        <f>VLOOKUP(A1663,Platts!B:C,2,TRUE)</f>
        <v>76.5</v>
      </c>
      <c r="O1663" s="76">
        <f t="shared" si="28"/>
        <v>0.9692810457516341</v>
      </c>
      <c r="P1663" s="9"/>
      <c r="Q1663" s="35"/>
    </row>
    <row r="1664" spans="1:17" outlineLevel="1" x14ac:dyDescent="0.2">
      <c r="A1664" s="22">
        <f>A1663+1</f>
        <v>43116</v>
      </c>
      <c r="B1664" s="24">
        <v>73.45</v>
      </c>
      <c r="C1664" s="24">
        <v>72.7</v>
      </c>
      <c r="D1664" s="24">
        <v>72</v>
      </c>
      <c r="E1664" s="24">
        <v>71.400000000000006</v>
      </c>
      <c r="F1664" s="24">
        <v>69.7</v>
      </c>
      <c r="G1664" s="24"/>
      <c r="H1664" s="24"/>
      <c r="I1664" s="78"/>
      <c r="J1664" s="24"/>
      <c r="K1664" s="24"/>
      <c r="L1664" s="24"/>
      <c r="M1664" s="24">
        <v>64.5</v>
      </c>
      <c r="N1664" s="79">
        <f>VLOOKUP(A1664,Platts!B:C,2,TRUE)</f>
        <v>75.599999999999994</v>
      </c>
      <c r="O1664" s="76">
        <f t="shared" si="28"/>
        <v>0.96626984126984128</v>
      </c>
      <c r="P1664" s="9"/>
      <c r="Q1664" s="35"/>
    </row>
    <row r="1665" spans="1:17" outlineLevel="1" x14ac:dyDescent="0.2">
      <c r="A1665" s="22">
        <f>A1664+1</f>
        <v>43117</v>
      </c>
      <c r="B1665" s="24">
        <v>72.7</v>
      </c>
      <c r="C1665" s="24">
        <v>72.150000000000006</v>
      </c>
      <c r="D1665" s="24">
        <v>71.45</v>
      </c>
      <c r="E1665" s="24">
        <v>70.849999999999994</v>
      </c>
      <c r="F1665" s="24">
        <v>69.150000000000006</v>
      </c>
      <c r="G1665" s="24"/>
      <c r="H1665" s="24"/>
      <c r="I1665" s="78"/>
      <c r="J1665" s="24"/>
      <c r="K1665" s="24"/>
      <c r="L1665" s="24"/>
      <c r="M1665" s="24">
        <v>63.95</v>
      </c>
      <c r="N1665" s="79">
        <f>VLOOKUP(A1665,Platts!B:C,2,TRUE)</f>
        <v>74.349999999999994</v>
      </c>
      <c r="O1665" s="76">
        <f t="shared" si="28"/>
        <v>0.96839273705447215</v>
      </c>
      <c r="P1665" s="9"/>
      <c r="Q1665" s="35"/>
    </row>
    <row r="1666" spans="1:17" outlineLevel="1" x14ac:dyDescent="0.2">
      <c r="A1666" s="22">
        <f>A1665+1</f>
        <v>43118</v>
      </c>
      <c r="B1666" s="24">
        <v>73.150000000000006</v>
      </c>
      <c r="C1666" s="24">
        <v>72.55</v>
      </c>
      <c r="D1666" s="24">
        <v>71.900000000000006</v>
      </c>
      <c r="E1666" s="24">
        <v>71.349999999999994</v>
      </c>
      <c r="F1666" s="24">
        <v>69.75</v>
      </c>
      <c r="G1666" s="24"/>
      <c r="H1666" s="24"/>
      <c r="I1666" s="78"/>
      <c r="J1666" s="24"/>
      <c r="K1666" s="24"/>
      <c r="L1666" s="24"/>
      <c r="M1666" s="24">
        <v>64.599999999999994</v>
      </c>
      <c r="N1666" s="79">
        <f>VLOOKUP(A1666,Platts!B:C,2,TRUE)</f>
        <v>74.849999999999994</v>
      </c>
      <c r="O1666" s="76">
        <f t="shared" si="28"/>
        <v>0.95457581830327332</v>
      </c>
      <c r="P1666" s="9"/>
      <c r="Q1666" s="35"/>
    </row>
    <row r="1667" spans="1:17" outlineLevel="1" x14ac:dyDescent="0.2">
      <c r="A1667" s="22">
        <f>A1666+1</f>
        <v>43119</v>
      </c>
      <c r="B1667" s="24">
        <v>74.8</v>
      </c>
      <c r="C1667" s="24">
        <v>74.2</v>
      </c>
      <c r="D1667" s="24">
        <v>73.55</v>
      </c>
      <c r="E1667" s="24">
        <v>72.95</v>
      </c>
      <c r="F1667" s="24">
        <v>71.25</v>
      </c>
      <c r="G1667" s="24"/>
      <c r="H1667" s="24"/>
      <c r="I1667" s="78"/>
      <c r="J1667" s="24"/>
      <c r="K1667" s="24"/>
      <c r="L1667" s="24"/>
      <c r="M1667" s="24">
        <v>65.95</v>
      </c>
      <c r="N1667" s="79">
        <f>VLOOKUP(A1667,Platts!B:C,2,TRUE)</f>
        <v>76.849999999999994</v>
      </c>
      <c r="O1667" s="76">
        <f t="shared" si="28"/>
        <v>0.93558880936890065</v>
      </c>
      <c r="P1667" s="9"/>
      <c r="Q1667" s="35"/>
    </row>
    <row r="1668" spans="1:17" outlineLevel="1" x14ac:dyDescent="0.2">
      <c r="A1668" s="22">
        <f>A1667+3</f>
        <v>43122</v>
      </c>
      <c r="B1668" s="24">
        <v>74.45</v>
      </c>
      <c r="C1668" s="24">
        <v>73.8</v>
      </c>
      <c r="D1668" s="24">
        <v>73.150000000000006</v>
      </c>
      <c r="E1668" s="24">
        <v>72.55</v>
      </c>
      <c r="F1668" s="24">
        <v>70.900000000000006</v>
      </c>
      <c r="G1668" s="24"/>
      <c r="H1668" s="24"/>
      <c r="I1668" s="78"/>
      <c r="J1668" s="24"/>
      <c r="K1668" s="24"/>
      <c r="L1668" s="24"/>
      <c r="M1668" s="24">
        <v>65.599999999999994</v>
      </c>
      <c r="N1668" s="79">
        <f>VLOOKUP(A1668,Platts!B:C,2,TRUE)</f>
        <v>75.900000000000006</v>
      </c>
      <c r="O1668" s="76">
        <f t="shared" si="28"/>
        <v>0.96903820816864283</v>
      </c>
      <c r="P1668" s="9"/>
      <c r="Q1668" s="35"/>
    </row>
    <row r="1669" spans="1:17" outlineLevel="1" x14ac:dyDescent="0.2">
      <c r="A1669" s="22">
        <f>A1668+1</f>
        <v>43123</v>
      </c>
      <c r="B1669" s="24">
        <v>72.05</v>
      </c>
      <c r="C1669" s="24">
        <v>71.400000000000006</v>
      </c>
      <c r="D1669" s="24">
        <v>70.7</v>
      </c>
      <c r="E1669" s="24">
        <v>70.150000000000006</v>
      </c>
      <c r="F1669" s="24">
        <v>68.45</v>
      </c>
      <c r="G1669" s="24"/>
      <c r="H1669" s="24"/>
      <c r="I1669" s="78"/>
      <c r="J1669" s="24"/>
      <c r="K1669" s="24"/>
      <c r="L1669" s="24"/>
      <c r="M1669" s="24">
        <v>63.6</v>
      </c>
      <c r="N1669" s="79">
        <f>VLOOKUP(A1669,Platts!B:C,2,TRUE)</f>
        <v>73.7</v>
      </c>
      <c r="O1669" s="76">
        <f t="shared" si="28"/>
        <v>0.99253731343283591</v>
      </c>
      <c r="P1669" s="9"/>
      <c r="Q1669" s="35"/>
    </row>
    <row r="1670" spans="1:17" outlineLevel="1" x14ac:dyDescent="0.2">
      <c r="A1670" s="22">
        <f>A1669+1</f>
        <v>43124</v>
      </c>
      <c r="B1670" s="24">
        <v>72.599999999999994</v>
      </c>
      <c r="C1670" s="24">
        <v>71.849999999999994</v>
      </c>
      <c r="D1670" s="24">
        <v>71.2</v>
      </c>
      <c r="E1670" s="24">
        <v>70.650000000000006</v>
      </c>
      <c r="F1670" s="24">
        <v>69.099999999999994</v>
      </c>
      <c r="G1670" s="24"/>
      <c r="H1670" s="24"/>
      <c r="I1670" s="78"/>
      <c r="J1670" s="24"/>
      <c r="K1670" s="24"/>
      <c r="L1670" s="24"/>
      <c r="M1670" s="24">
        <v>64.150000000000006</v>
      </c>
      <c r="N1670" s="79">
        <f>VLOOKUP(A1670,Platts!B:C,2,TRUE)</f>
        <v>74.25</v>
      </c>
      <c r="O1670" s="76">
        <f t="shared" ref="O1670:O1683" si="29">+D1669/N1670</f>
        <v>0.95218855218855225</v>
      </c>
      <c r="P1670" s="38"/>
      <c r="Q1670" s="35"/>
    </row>
    <row r="1671" spans="1:17" outlineLevel="1" x14ac:dyDescent="0.2">
      <c r="A1671" s="22">
        <f>A1670+1</f>
        <v>43125</v>
      </c>
      <c r="B1671" s="24">
        <v>73.95</v>
      </c>
      <c r="C1671" s="24">
        <v>73.3</v>
      </c>
      <c r="D1671" s="24">
        <v>72.5</v>
      </c>
      <c r="E1671" s="24">
        <v>72.05</v>
      </c>
      <c r="F1671" s="24">
        <v>70.55</v>
      </c>
      <c r="G1671" s="24"/>
      <c r="H1671" s="24"/>
      <c r="I1671" s="78"/>
      <c r="J1671" s="24"/>
      <c r="K1671" s="24"/>
      <c r="L1671" s="24"/>
      <c r="M1671" s="24">
        <v>65.150000000000006</v>
      </c>
      <c r="N1671" s="79">
        <f>VLOOKUP(A1671,Platts!B:C,2,TRUE)</f>
        <v>75.05</v>
      </c>
      <c r="O1671" s="76">
        <f t="shared" si="29"/>
        <v>0.94870086608927384</v>
      </c>
      <c r="P1671" s="9"/>
      <c r="Q1671" s="35"/>
    </row>
    <row r="1672" spans="1:17" outlineLevel="1" x14ac:dyDescent="0.2">
      <c r="A1672" s="22">
        <f>A1671+1</f>
        <v>43126</v>
      </c>
      <c r="B1672" s="24">
        <v>73.150000000000006</v>
      </c>
      <c r="C1672" s="24">
        <v>72.5</v>
      </c>
      <c r="D1672" s="24">
        <v>71.8</v>
      </c>
      <c r="E1672" s="24">
        <v>71.349999999999994</v>
      </c>
      <c r="F1672" s="24">
        <v>69.95</v>
      </c>
      <c r="G1672" s="24"/>
      <c r="H1672" s="24"/>
      <c r="I1672" s="78"/>
      <c r="J1672" s="24"/>
      <c r="K1672" s="24"/>
      <c r="L1672" s="24"/>
      <c r="M1672" s="24">
        <v>64.599999999999994</v>
      </c>
      <c r="N1672" s="79">
        <f>VLOOKUP(A1672,Platts!B:C,2,TRUE)</f>
        <v>74.599999999999994</v>
      </c>
      <c r="O1672" s="76">
        <f t="shared" si="29"/>
        <v>0.97184986595174272</v>
      </c>
      <c r="P1672" s="9"/>
      <c r="Q1672" s="35"/>
    </row>
    <row r="1673" spans="1:17" outlineLevel="1" x14ac:dyDescent="0.2">
      <c r="A1673" s="22">
        <f>A1672+3</f>
        <v>43129</v>
      </c>
      <c r="B1673" s="24">
        <v>72.7</v>
      </c>
      <c r="C1673" s="24">
        <v>71.95</v>
      </c>
      <c r="D1673" s="24">
        <v>71.400000000000006</v>
      </c>
      <c r="E1673" s="24">
        <v>70.849999999999994</v>
      </c>
      <c r="F1673" s="24">
        <v>69.349999999999994</v>
      </c>
      <c r="G1673" s="24"/>
      <c r="H1673" s="24"/>
      <c r="I1673" s="78"/>
      <c r="J1673" s="24"/>
      <c r="K1673" s="24"/>
      <c r="L1673" s="24"/>
      <c r="M1673" s="24">
        <v>64.2</v>
      </c>
      <c r="N1673" s="79">
        <f>VLOOKUP(A1673,Platts!B:C,2,TRUE)</f>
        <v>73.75</v>
      </c>
      <c r="O1673" s="76">
        <f t="shared" si="29"/>
        <v>0.97355932203389828</v>
      </c>
      <c r="P1673" s="9"/>
      <c r="Q1673" s="35"/>
    </row>
    <row r="1674" spans="1:17" outlineLevel="1" x14ac:dyDescent="0.2">
      <c r="A1674" s="22">
        <f>A1673+1</f>
        <v>43130</v>
      </c>
      <c r="B1674" s="24">
        <v>72.45</v>
      </c>
      <c r="C1674" s="24">
        <v>71.849999999999994</v>
      </c>
      <c r="D1674" s="24">
        <v>71.25</v>
      </c>
      <c r="E1674" s="24">
        <v>70.650000000000006</v>
      </c>
      <c r="F1674" s="24">
        <v>69.2</v>
      </c>
      <c r="G1674" s="24"/>
      <c r="H1674" s="24"/>
      <c r="I1674" s="78"/>
      <c r="J1674" s="24"/>
      <c r="K1674" s="24"/>
      <c r="L1674" s="24"/>
      <c r="M1674" s="24">
        <v>64.2</v>
      </c>
      <c r="N1674" s="79">
        <f>VLOOKUP(A1674,Platts!B:C,2,TRUE)</f>
        <v>73.5</v>
      </c>
      <c r="O1674" s="76">
        <f t="shared" si="29"/>
        <v>0.97142857142857153</v>
      </c>
      <c r="P1674" s="9"/>
      <c r="Q1674" s="35"/>
    </row>
    <row r="1675" spans="1:17" outlineLevel="1" x14ac:dyDescent="0.2">
      <c r="A1675" s="22">
        <f>A1674+1</f>
        <v>43131</v>
      </c>
      <c r="B1675" s="24">
        <v>71.7</v>
      </c>
      <c r="C1675" s="24">
        <v>71.150000000000006</v>
      </c>
      <c r="D1675" s="24">
        <v>70.55</v>
      </c>
      <c r="E1675" s="24">
        <v>70.05</v>
      </c>
      <c r="F1675" s="24">
        <v>68.650000000000006</v>
      </c>
      <c r="G1675" s="24"/>
      <c r="H1675" s="24"/>
      <c r="I1675" s="78"/>
      <c r="J1675" s="24"/>
      <c r="K1675" s="24"/>
      <c r="L1675" s="24"/>
      <c r="M1675" s="24">
        <v>63.8</v>
      </c>
      <c r="N1675" s="79">
        <f>VLOOKUP(A1675,Platts!B:C,2,TRUE)</f>
        <v>73.099999999999994</v>
      </c>
      <c r="O1675" s="76">
        <f t="shared" si="29"/>
        <v>0.97469220246238042</v>
      </c>
      <c r="P1675" s="9"/>
      <c r="Q1675" s="35"/>
    </row>
    <row r="1676" spans="1:17" outlineLevel="1" x14ac:dyDescent="0.2">
      <c r="A1676" s="22">
        <f>A1675+1</f>
        <v>43132</v>
      </c>
      <c r="B1676" s="24">
        <v>72.05</v>
      </c>
      <c r="C1676" s="24">
        <v>71.599999999999994</v>
      </c>
      <c r="D1676" s="24">
        <v>70.95</v>
      </c>
      <c r="E1676" s="24">
        <v>70.349999999999994</v>
      </c>
      <c r="F1676" s="24">
        <v>68.900000000000006</v>
      </c>
      <c r="G1676" s="24"/>
      <c r="H1676" s="24"/>
      <c r="I1676" s="78"/>
      <c r="J1676" s="24"/>
      <c r="K1676" s="24"/>
      <c r="L1676" s="24"/>
      <c r="M1676" s="24">
        <v>64</v>
      </c>
      <c r="N1676" s="79">
        <f>VLOOKUP(A1676,Platts!B:C,2,TRUE)</f>
        <v>72.7</v>
      </c>
      <c r="O1676" s="76">
        <f t="shared" si="29"/>
        <v>0.97042640990371376</v>
      </c>
      <c r="P1676" s="9"/>
      <c r="Q1676" s="35"/>
    </row>
    <row r="1677" spans="1:17" outlineLevel="1" x14ac:dyDescent="0.2">
      <c r="A1677" s="22">
        <f>A1676+1</f>
        <v>43133</v>
      </c>
      <c r="B1677" s="24">
        <v>72.900000000000006</v>
      </c>
      <c r="C1677" s="24">
        <v>72.55</v>
      </c>
      <c r="D1677" s="24">
        <v>71.8</v>
      </c>
      <c r="E1677" s="24">
        <v>71.2</v>
      </c>
      <c r="F1677" s="24">
        <v>69.650000000000006</v>
      </c>
      <c r="G1677" s="24"/>
      <c r="H1677" s="24"/>
      <c r="I1677" s="78"/>
      <c r="J1677" s="24"/>
      <c r="K1677" s="24"/>
      <c r="L1677" s="24"/>
      <c r="M1677" s="24">
        <v>64.7</v>
      </c>
      <c r="N1677" s="79">
        <f>VLOOKUP(A1677,Platts!B:C,2,TRUE)</f>
        <v>73.8</v>
      </c>
      <c r="O1677" s="76">
        <f t="shared" si="29"/>
        <v>0.96138211382113825</v>
      </c>
      <c r="P1677" s="9"/>
      <c r="Q1677" s="35"/>
    </row>
    <row r="1678" spans="1:17" outlineLevel="1" x14ac:dyDescent="0.2">
      <c r="A1678" s="22">
        <f>A1677+3</f>
        <v>43136</v>
      </c>
      <c r="B1678" s="24">
        <v>74.3</v>
      </c>
      <c r="C1678" s="24">
        <v>73.900000000000006</v>
      </c>
      <c r="D1678" s="24">
        <v>73.3</v>
      </c>
      <c r="E1678" s="24">
        <v>72.55</v>
      </c>
      <c r="F1678" s="24">
        <v>70.8</v>
      </c>
      <c r="G1678" s="24"/>
      <c r="H1678" s="24"/>
      <c r="I1678" s="78"/>
      <c r="J1678" s="24"/>
      <c r="K1678" s="24"/>
      <c r="L1678" s="24"/>
      <c r="M1678" s="24">
        <v>65.75</v>
      </c>
      <c r="N1678" s="79">
        <f>VLOOKUP(A1678,Platts!B:C,2,TRUE)</f>
        <v>75.95</v>
      </c>
      <c r="O1678" s="76">
        <f t="shared" si="29"/>
        <v>0.94535878867676093</v>
      </c>
      <c r="P1678" s="9"/>
      <c r="Q1678" s="35"/>
    </row>
    <row r="1679" spans="1:17" outlineLevel="1" x14ac:dyDescent="0.2">
      <c r="A1679" s="22">
        <f>A1678+1</f>
        <v>43137</v>
      </c>
      <c r="B1679" s="24">
        <v>74.05</v>
      </c>
      <c r="C1679" s="24">
        <v>73.8</v>
      </c>
      <c r="D1679" s="24">
        <v>73.3</v>
      </c>
      <c r="E1679" s="24">
        <v>72.55</v>
      </c>
      <c r="F1679" s="24">
        <v>70.349999999999994</v>
      </c>
      <c r="G1679" s="24"/>
      <c r="H1679" s="24"/>
      <c r="I1679" s="78"/>
      <c r="J1679" s="24"/>
      <c r="K1679" s="24"/>
      <c r="L1679" s="24"/>
      <c r="M1679" s="24">
        <v>65.150000000000006</v>
      </c>
      <c r="N1679" s="79">
        <f>VLOOKUP(A1679,Platts!B:C,2,TRUE)</f>
        <v>76</v>
      </c>
      <c r="O1679" s="76">
        <f t="shared" si="29"/>
        <v>0.96447368421052626</v>
      </c>
      <c r="P1679" s="9"/>
      <c r="Q1679" s="35"/>
    </row>
    <row r="1680" spans="1:17" outlineLevel="1" x14ac:dyDescent="0.2">
      <c r="A1680" s="22">
        <f>A1679+1</f>
        <v>43138</v>
      </c>
      <c r="B1680" s="24">
        <v>75.05</v>
      </c>
      <c r="C1680" s="24">
        <v>74.8</v>
      </c>
      <c r="D1680" s="24">
        <v>74.05</v>
      </c>
      <c r="E1680" s="24">
        <v>73.3</v>
      </c>
      <c r="F1680" s="24">
        <v>71.05</v>
      </c>
      <c r="G1680" s="24"/>
      <c r="H1680" s="24"/>
      <c r="I1680" s="78"/>
      <c r="J1680" s="24"/>
      <c r="K1680" s="24"/>
      <c r="L1680" s="24"/>
      <c r="M1680" s="24">
        <v>68.849999999999994</v>
      </c>
      <c r="N1680" s="79">
        <f>VLOOKUP(A1680,Platts!B:C,2,TRUE)</f>
        <v>77.5</v>
      </c>
      <c r="O1680" s="76">
        <f t="shared" si="29"/>
        <v>0.94580645161290322</v>
      </c>
      <c r="P1680" s="9"/>
      <c r="Q1680" s="35"/>
    </row>
    <row r="1681" spans="1:17" outlineLevel="1" x14ac:dyDescent="0.2">
      <c r="A1681" s="22">
        <f>A1680+1</f>
        <v>43139</v>
      </c>
      <c r="B1681" s="24">
        <v>75.150000000000006</v>
      </c>
      <c r="C1681" s="24">
        <v>74.900000000000006</v>
      </c>
      <c r="D1681" s="24">
        <v>74.2</v>
      </c>
      <c r="E1681" s="24">
        <v>73.45</v>
      </c>
      <c r="F1681" s="24">
        <v>71.099999999999994</v>
      </c>
      <c r="G1681" s="24"/>
      <c r="H1681" s="24"/>
      <c r="I1681" s="78"/>
      <c r="J1681" s="24"/>
      <c r="K1681" s="24"/>
      <c r="L1681" s="24"/>
      <c r="M1681" s="24">
        <v>65.8</v>
      </c>
      <c r="N1681" s="79">
        <f>VLOOKUP(A1681,Platts!B:C,2,TRUE)</f>
        <v>77.849999999999994</v>
      </c>
      <c r="O1681" s="76">
        <f t="shared" si="29"/>
        <v>0.95118818240205527</v>
      </c>
      <c r="P1681" s="9"/>
      <c r="Q1681" s="35"/>
    </row>
    <row r="1682" spans="1:17" outlineLevel="1" x14ac:dyDescent="0.2">
      <c r="A1682" s="22">
        <f>A1681+1</f>
        <v>43140</v>
      </c>
      <c r="B1682" s="24">
        <v>75.7</v>
      </c>
      <c r="C1682" s="24">
        <v>74.95</v>
      </c>
      <c r="D1682" s="24">
        <v>74.2</v>
      </c>
      <c r="E1682" s="24">
        <v>73.45</v>
      </c>
      <c r="F1682" s="24">
        <v>70.900000000000006</v>
      </c>
      <c r="G1682" s="24"/>
      <c r="H1682" s="24"/>
      <c r="I1682" s="78"/>
      <c r="J1682" s="24"/>
      <c r="K1682" s="24"/>
      <c r="L1682" s="24"/>
      <c r="M1682" s="24">
        <v>65.099999999999994</v>
      </c>
      <c r="N1682" s="79">
        <f>VLOOKUP(A1682,Platts!B:C,2,TRUE)</f>
        <v>76.55</v>
      </c>
      <c r="O1682" s="76">
        <f t="shared" si="29"/>
        <v>0.96930111038536915</v>
      </c>
      <c r="P1682" s="9"/>
      <c r="Q1682" s="35"/>
    </row>
    <row r="1683" spans="1:17" outlineLevel="1" x14ac:dyDescent="0.2">
      <c r="A1683" s="22">
        <f>A1682+3</f>
        <v>43143</v>
      </c>
      <c r="B1683" s="24">
        <v>74.900000000000006</v>
      </c>
      <c r="C1683" s="24">
        <v>74.2</v>
      </c>
      <c r="D1683" s="24">
        <v>73.3</v>
      </c>
      <c r="E1683" s="24">
        <v>73.349999999999994</v>
      </c>
      <c r="F1683" s="24">
        <v>70.7</v>
      </c>
      <c r="G1683" s="24"/>
      <c r="H1683" s="24"/>
      <c r="I1683" s="78"/>
      <c r="J1683" s="24"/>
      <c r="K1683" s="24"/>
      <c r="L1683" s="24"/>
      <c r="M1683" s="24">
        <v>64.849999999999994</v>
      </c>
      <c r="N1683" s="79">
        <f>VLOOKUP(A1683,Platts!B:C,2,TRUE)</f>
        <v>76.55</v>
      </c>
      <c r="O1683" s="76">
        <f t="shared" si="29"/>
        <v>0.96930111038536915</v>
      </c>
      <c r="P1683" s="9"/>
      <c r="Q1683" s="35"/>
    </row>
    <row r="1684" spans="1:17" outlineLevel="1" x14ac:dyDescent="0.2">
      <c r="A1684" s="22">
        <f>A1683+1</f>
        <v>43144</v>
      </c>
      <c r="B1684" s="24">
        <v>75.8</v>
      </c>
      <c r="C1684" s="24">
        <v>75.099999999999994</v>
      </c>
      <c r="D1684" s="24">
        <v>74.2</v>
      </c>
      <c r="E1684" s="24">
        <v>74.2</v>
      </c>
      <c r="F1684" s="24">
        <v>71.599999999999994</v>
      </c>
      <c r="G1684" s="24"/>
      <c r="H1684" s="24"/>
      <c r="I1684" s="78"/>
      <c r="J1684" s="24"/>
      <c r="K1684" s="24"/>
      <c r="L1684" s="24"/>
      <c r="M1684" s="24">
        <v>65.8</v>
      </c>
      <c r="N1684" s="79">
        <f>VLOOKUP(A1684,Platts!B:C,2,TRUE)</f>
        <v>77.849999999999994</v>
      </c>
      <c r="O1684" s="76">
        <f t="shared" ref="O1684:O1701" si="30">+C1683/N1684</f>
        <v>0.95311496467565837</v>
      </c>
      <c r="P1684" s="9"/>
      <c r="Q1684" s="35"/>
    </row>
    <row r="1685" spans="1:17" outlineLevel="1" x14ac:dyDescent="0.2">
      <c r="A1685" s="22">
        <f>A1684+1</f>
        <v>43145</v>
      </c>
      <c r="B1685" s="24">
        <v>76.8</v>
      </c>
      <c r="C1685" s="24">
        <v>76.099999999999994</v>
      </c>
      <c r="D1685" s="24">
        <v>75.25</v>
      </c>
      <c r="E1685" s="24">
        <v>75.25</v>
      </c>
      <c r="F1685" s="24">
        <v>72.849999999999994</v>
      </c>
      <c r="G1685" s="24"/>
      <c r="H1685" s="24"/>
      <c r="I1685" s="78"/>
      <c r="J1685" s="24"/>
      <c r="K1685" s="24"/>
      <c r="L1685" s="24"/>
      <c r="M1685" s="24">
        <v>66.75</v>
      </c>
      <c r="N1685" s="79">
        <f>VLOOKUP(A1685,Platts!B:C,2,TRUE)</f>
        <v>78.25</v>
      </c>
      <c r="O1685" s="76">
        <f t="shared" si="30"/>
        <v>0.9597444089456868</v>
      </c>
      <c r="P1685" s="9"/>
      <c r="Q1685" s="35"/>
    </row>
    <row r="1686" spans="1:17" outlineLevel="1" x14ac:dyDescent="0.2">
      <c r="A1686" s="22">
        <f>A1685+1</f>
        <v>43146</v>
      </c>
      <c r="B1686" s="24">
        <v>77.05</v>
      </c>
      <c r="C1686" s="24">
        <v>76.400000000000006</v>
      </c>
      <c r="D1686" s="24">
        <v>75.55</v>
      </c>
      <c r="E1686" s="24">
        <v>75.55</v>
      </c>
      <c r="F1686" s="24">
        <v>73.05</v>
      </c>
      <c r="G1686" s="24"/>
      <c r="H1686" s="24"/>
      <c r="I1686" s="78"/>
      <c r="J1686" s="24"/>
      <c r="K1686" s="24"/>
      <c r="L1686" s="24"/>
      <c r="M1686" s="24">
        <v>67.45</v>
      </c>
      <c r="N1686" s="79">
        <f>VLOOKUP(A1686,Platts!B:C,2,TRUE)</f>
        <v>78.25</v>
      </c>
      <c r="O1686" s="76">
        <f t="shared" si="30"/>
        <v>0.97252396166134181</v>
      </c>
      <c r="P1686" s="9"/>
      <c r="Q1686" s="35"/>
    </row>
    <row r="1687" spans="1:17" outlineLevel="1" x14ac:dyDescent="0.2">
      <c r="A1687" s="22">
        <f>A1686+1</f>
        <v>43147</v>
      </c>
      <c r="B1687" s="24">
        <v>77.05</v>
      </c>
      <c r="C1687" s="24">
        <v>76.400000000000006</v>
      </c>
      <c r="D1687" s="24">
        <v>75.55</v>
      </c>
      <c r="E1687" s="24">
        <v>75.55</v>
      </c>
      <c r="F1687" s="24">
        <v>73.05</v>
      </c>
      <c r="G1687" s="24"/>
      <c r="H1687" s="24"/>
      <c r="I1687" s="78"/>
      <c r="J1687" s="24"/>
      <c r="K1687" s="24"/>
      <c r="L1687" s="24"/>
      <c r="M1687" s="24">
        <v>67.45</v>
      </c>
      <c r="N1687" s="79">
        <f>VLOOKUP(A1687,Platts!B:C,2,TRUE)</f>
        <v>78.25</v>
      </c>
      <c r="O1687" s="76">
        <f t="shared" si="30"/>
        <v>0.97635782747603839</v>
      </c>
      <c r="P1687" s="9"/>
      <c r="Q1687" s="35"/>
    </row>
    <row r="1688" spans="1:17" outlineLevel="1" x14ac:dyDescent="0.2">
      <c r="A1688" s="22">
        <f>A1687+3</f>
        <v>43150</v>
      </c>
      <c r="B1688" s="24">
        <v>77.25</v>
      </c>
      <c r="C1688" s="24">
        <v>76.650000000000006</v>
      </c>
      <c r="D1688" s="24">
        <v>75.650000000000006</v>
      </c>
      <c r="E1688" s="24">
        <v>75.7</v>
      </c>
      <c r="F1688" s="24">
        <v>73.25</v>
      </c>
      <c r="G1688" s="24"/>
      <c r="H1688" s="24"/>
      <c r="I1688" s="78"/>
      <c r="J1688" s="24"/>
      <c r="K1688" s="24"/>
      <c r="L1688" s="24"/>
      <c r="M1688" s="24">
        <v>67.25</v>
      </c>
      <c r="N1688" s="79">
        <f>VLOOKUP(A1688,Platts!B:C,2,TRUE)</f>
        <v>78.25</v>
      </c>
      <c r="O1688" s="76">
        <f t="shared" si="30"/>
        <v>0.97635782747603839</v>
      </c>
      <c r="P1688" s="9"/>
      <c r="Q1688" s="35"/>
    </row>
    <row r="1689" spans="1:17" outlineLevel="1" x14ac:dyDescent="0.2">
      <c r="A1689" s="22">
        <f>A1688+1</f>
        <v>43151</v>
      </c>
      <c r="B1689" s="24">
        <v>77.650000000000006</v>
      </c>
      <c r="C1689" s="24">
        <v>76.95</v>
      </c>
      <c r="D1689" s="24">
        <v>76.099999999999994</v>
      </c>
      <c r="E1689" s="24">
        <v>76.150000000000006</v>
      </c>
      <c r="F1689" s="24">
        <v>73.55</v>
      </c>
      <c r="G1689" s="24"/>
      <c r="H1689" s="24"/>
      <c r="I1689" s="78"/>
      <c r="J1689" s="24"/>
      <c r="K1689" s="24"/>
      <c r="L1689" s="24"/>
      <c r="M1689" s="24">
        <v>67.650000000000006</v>
      </c>
      <c r="N1689" s="79">
        <f>VLOOKUP(A1689,Platts!B:C,2,TRUE)</f>
        <v>78.25</v>
      </c>
      <c r="O1689" s="76">
        <f t="shared" si="30"/>
        <v>0.97955271565495217</v>
      </c>
      <c r="P1689" s="9"/>
      <c r="Q1689" s="35"/>
    </row>
    <row r="1690" spans="1:17" outlineLevel="1" x14ac:dyDescent="0.2">
      <c r="A1690" s="22">
        <f>A1689+1</f>
        <v>43152</v>
      </c>
      <c r="B1690" s="24">
        <v>77.75</v>
      </c>
      <c r="C1690" s="24">
        <v>77</v>
      </c>
      <c r="D1690" s="24">
        <v>76.150000000000006</v>
      </c>
      <c r="E1690" s="24">
        <v>76.150000000000006</v>
      </c>
      <c r="F1690" s="24">
        <v>73.599999999999994</v>
      </c>
      <c r="G1690" s="24"/>
      <c r="H1690" s="24"/>
      <c r="I1690" s="78"/>
      <c r="J1690" s="24"/>
      <c r="K1690" s="24"/>
      <c r="L1690" s="24"/>
      <c r="M1690" s="24">
        <v>67.7</v>
      </c>
      <c r="N1690" s="79">
        <f>VLOOKUP(A1690,Platts!B:C,2,TRUE)</f>
        <v>78.25</v>
      </c>
      <c r="O1690" s="76">
        <f t="shared" si="30"/>
        <v>0.98338658146964864</v>
      </c>
      <c r="P1690" s="9"/>
      <c r="Q1690" s="35"/>
    </row>
    <row r="1691" spans="1:17" outlineLevel="1" x14ac:dyDescent="0.2">
      <c r="A1691" s="22">
        <f>A1690+1</f>
        <v>43153</v>
      </c>
      <c r="B1691" s="24">
        <v>77.150000000000006</v>
      </c>
      <c r="C1691" s="24">
        <v>76.45</v>
      </c>
      <c r="D1691" s="24">
        <v>75.599999999999994</v>
      </c>
      <c r="E1691" s="24">
        <v>75.650000000000006</v>
      </c>
      <c r="F1691" s="24">
        <v>72.7</v>
      </c>
      <c r="G1691" s="24"/>
      <c r="H1691" s="24"/>
      <c r="I1691" s="78"/>
      <c r="J1691" s="24"/>
      <c r="K1691" s="24"/>
      <c r="L1691" s="24"/>
      <c r="M1691" s="24">
        <v>66.8</v>
      </c>
      <c r="N1691" s="79">
        <f>VLOOKUP(A1691,Platts!B:C,2,TRUE)</f>
        <v>78.05</v>
      </c>
      <c r="O1691" s="76">
        <f t="shared" si="30"/>
        <v>0.98654708520179379</v>
      </c>
      <c r="P1691" s="9"/>
      <c r="Q1691" s="35"/>
    </row>
    <row r="1692" spans="1:17" outlineLevel="1" x14ac:dyDescent="0.2">
      <c r="A1692" s="22">
        <f>A1691+1</f>
        <v>43154</v>
      </c>
      <c r="B1692" s="24">
        <v>78.099999999999994</v>
      </c>
      <c r="C1692" s="24">
        <v>77.349999999999994</v>
      </c>
      <c r="D1692" s="24">
        <v>76.45</v>
      </c>
      <c r="E1692" s="24">
        <v>76.5</v>
      </c>
      <c r="F1692" s="24">
        <v>74</v>
      </c>
      <c r="G1692" s="24"/>
      <c r="H1692" s="24"/>
      <c r="I1692" s="78"/>
      <c r="J1692" s="24"/>
      <c r="K1692" s="24"/>
      <c r="L1692" s="24"/>
      <c r="M1692" s="24">
        <v>67.95</v>
      </c>
      <c r="N1692" s="79">
        <f>VLOOKUP(A1692,Platts!B:C,2,TRUE)</f>
        <v>79.2</v>
      </c>
      <c r="O1692" s="76">
        <f t="shared" si="30"/>
        <v>0.96527777777777779</v>
      </c>
      <c r="P1692" s="9"/>
      <c r="Q1692" s="35"/>
    </row>
    <row r="1693" spans="1:17" outlineLevel="1" x14ac:dyDescent="0.2">
      <c r="A1693" s="22">
        <f>A1692+3</f>
        <v>43157</v>
      </c>
      <c r="B1693" s="24">
        <v>78.7</v>
      </c>
      <c r="C1693" s="24">
        <v>77.849999999999994</v>
      </c>
      <c r="D1693" s="24">
        <v>76.95</v>
      </c>
      <c r="E1693" s="24">
        <v>77</v>
      </c>
      <c r="F1693" s="24">
        <v>74.650000000000006</v>
      </c>
      <c r="G1693" s="24"/>
      <c r="H1693" s="24"/>
      <c r="I1693" s="78"/>
      <c r="J1693" s="24"/>
      <c r="K1693" s="24"/>
      <c r="L1693" s="24"/>
      <c r="M1693" s="24">
        <v>68.25</v>
      </c>
      <c r="N1693" s="79">
        <f>VLOOKUP(A1693,Platts!B:C,2,TRUE)</f>
        <v>79.95</v>
      </c>
      <c r="O1693" s="76">
        <f t="shared" si="30"/>
        <v>0.9674796747967479</v>
      </c>
      <c r="P1693" s="9"/>
      <c r="Q1693" s="35"/>
    </row>
    <row r="1694" spans="1:17" outlineLevel="1" x14ac:dyDescent="0.2">
      <c r="A1694" s="22">
        <f>A1693+1</f>
        <v>43158</v>
      </c>
      <c r="B1694" s="24">
        <v>78.650000000000006</v>
      </c>
      <c r="C1694" s="24">
        <v>77.7</v>
      </c>
      <c r="D1694" s="24">
        <v>76.75</v>
      </c>
      <c r="E1694" s="24">
        <v>76.75</v>
      </c>
      <c r="F1694" s="24">
        <v>74.2</v>
      </c>
      <c r="G1694" s="24"/>
      <c r="H1694" s="24"/>
      <c r="I1694" s="78"/>
      <c r="J1694" s="24"/>
      <c r="K1694" s="24"/>
      <c r="L1694" s="24"/>
      <c r="M1694" s="24">
        <v>67.900000000000006</v>
      </c>
      <c r="N1694" s="79">
        <f>VLOOKUP(A1694,Platts!B:C,2,TRUE)</f>
        <v>79.55</v>
      </c>
      <c r="O1694" s="76">
        <f t="shared" si="30"/>
        <v>0.97862979258328087</v>
      </c>
      <c r="P1694" s="9"/>
      <c r="Q1694" s="35"/>
    </row>
    <row r="1695" spans="1:17" outlineLevel="1" x14ac:dyDescent="0.2">
      <c r="A1695" s="22">
        <f>A1694+1</f>
        <v>43159</v>
      </c>
      <c r="B1695" s="24">
        <v>78.099999999999994</v>
      </c>
      <c r="C1695" s="24">
        <v>77.099999999999994</v>
      </c>
      <c r="D1695" s="24">
        <v>76.150000000000006</v>
      </c>
      <c r="E1695" s="24">
        <v>76.099999999999994</v>
      </c>
      <c r="F1695" s="24">
        <v>73.7</v>
      </c>
      <c r="G1695" s="24"/>
      <c r="H1695" s="24"/>
      <c r="I1695" s="78"/>
      <c r="J1695" s="24"/>
      <c r="K1695" s="24"/>
      <c r="L1695" s="24"/>
      <c r="M1695" s="24">
        <v>67.099999999999994</v>
      </c>
      <c r="N1695" s="79">
        <f>VLOOKUP(A1695,Platts!B:C,2,TRUE)</f>
        <v>78.900000000000006</v>
      </c>
      <c r="O1695" s="76">
        <f t="shared" si="30"/>
        <v>0.98479087452471481</v>
      </c>
      <c r="P1695" s="9"/>
      <c r="Q1695" s="35"/>
    </row>
    <row r="1696" spans="1:17" outlineLevel="1" x14ac:dyDescent="0.2">
      <c r="A1696" s="22">
        <f>A1695+1</f>
        <v>43160</v>
      </c>
      <c r="B1696" s="24">
        <v>77.45</v>
      </c>
      <c r="C1696" s="24">
        <v>76.45</v>
      </c>
      <c r="D1696" s="24">
        <v>75.5</v>
      </c>
      <c r="E1696" s="24">
        <v>76.45</v>
      </c>
      <c r="F1696" s="24">
        <v>73.900000000000006</v>
      </c>
      <c r="G1696" s="24"/>
      <c r="H1696" s="24"/>
      <c r="I1696" s="78"/>
      <c r="J1696" s="24"/>
      <c r="K1696" s="24"/>
      <c r="L1696" s="24"/>
      <c r="M1696" s="24">
        <v>67.7</v>
      </c>
      <c r="N1696" s="79">
        <f>VLOOKUP(A1696,Platts!B:C,2,TRUE)</f>
        <v>79.599999999999994</v>
      </c>
      <c r="O1696" s="76">
        <f t="shared" si="30"/>
        <v>0.96859296482412061</v>
      </c>
      <c r="P1696" s="9"/>
      <c r="Q1696" s="35"/>
    </row>
    <row r="1697" spans="1:17" outlineLevel="1" x14ac:dyDescent="0.2">
      <c r="A1697" s="22">
        <f>A1696+1</f>
        <v>43161</v>
      </c>
      <c r="B1697" s="24">
        <v>76.099999999999994</v>
      </c>
      <c r="C1697" s="24">
        <v>75.150000000000006</v>
      </c>
      <c r="D1697" s="24">
        <v>74.150000000000006</v>
      </c>
      <c r="E1697" s="24">
        <v>75.150000000000006</v>
      </c>
      <c r="F1697" s="24">
        <v>72.55</v>
      </c>
      <c r="G1697" s="24"/>
      <c r="H1697" s="24"/>
      <c r="I1697" s="78"/>
      <c r="J1697" s="24"/>
      <c r="K1697" s="24"/>
      <c r="L1697" s="24"/>
      <c r="M1697" s="24">
        <v>66.400000000000006</v>
      </c>
      <c r="N1697" s="79">
        <f>VLOOKUP(A1697,Platts!B:C,2,TRUE)</f>
        <v>77.650000000000006</v>
      </c>
      <c r="O1697" s="76">
        <f t="shared" si="30"/>
        <v>0.98454603992273015</v>
      </c>
      <c r="P1697" s="9"/>
      <c r="Q1697" s="35"/>
    </row>
    <row r="1698" spans="1:17" outlineLevel="1" x14ac:dyDescent="0.2">
      <c r="A1698" s="22">
        <f>A1697+3</f>
        <v>43164</v>
      </c>
      <c r="B1698" s="24">
        <v>73.349999999999994</v>
      </c>
      <c r="C1698" s="24">
        <v>72.5</v>
      </c>
      <c r="D1698" s="24">
        <v>71.5</v>
      </c>
      <c r="E1698" s="24">
        <v>72.45</v>
      </c>
      <c r="F1698" s="24">
        <v>70.099999999999994</v>
      </c>
      <c r="G1698" s="24"/>
      <c r="H1698" s="24"/>
      <c r="I1698" s="78"/>
      <c r="J1698" s="24"/>
      <c r="K1698" s="24"/>
      <c r="L1698" s="24"/>
      <c r="M1698" s="24">
        <v>64.2</v>
      </c>
      <c r="N1698" s="79">
        <f>VLOOKUP(A1698,Platts!B:C,2,TRUE)</f>
        <v>75.650000000000006</v>
      </c>
      <c r="O1698" s="76">
        <f t="shared" si="30"/>
        <v>0.9933906146728354</v>
      </c>
      <c r="P1698" s="9"/>
      <c r="Q1698" s="35"/>
    </row>
    <row r="1699" spans="1:17" outlineLevel="1" x14ac:dyDescent="0.2">
      <c r="A1699" s="22">
        <f>A1698+1</f>
        <v>43165</v>
      </c>
      <c r="B1699" s="24">
        <v>73.650000000000006</v>
      </c>
      <c r="C1699" s="24">
        <v>72.8</v>
      </c>
      <c r="D1699" s="24">
        <v>71.95</v>
      </c>
      <c r="E1699" s="24">
        <v>72.8</v>
      </c>
      <c r="F1699" s="24">
        <v>70.599999999999994</v>
      </c>
      <c r="G1699" s="24"/>
      <c r="H1699" s="24"/>
      <c r="I1699" s="78"/>
      <c r="J1699" s="24"/>
      <c r="K1699" s="24"/>
      <c r="L1699" s="24"/>
      <c r="M1699" s="24">
        <v>65.05</v>
      </c>
      <c r="N1699" s="79">
        <f>VLOOKUP(A1699,Platts!B:C,2,TRUE)</f>
        <v>75</v>
      </c>
      <c r="O1699" s="76">
        <f t="shared" si="30"/>
        <v>0.96666666666666667</v>
      </c>
      <c r="P1699" s="9"/>
      <c r="Q1699" s="35"/>
    </row>
    <row r="1700" spans="1:17" outlineLevel="1" x14ac:dyDescent="0.2">
      <c r="A1700" s="22">
        <f>A1699+1</f>
        <v>43166</v>
      </c>
      <c r="B1700" s="24">
        <v>72.55</v>
      </c>
      <c r="C1700" s="24">
        <v>71.7</v>
      </c>
      <c r="D1700" s="24">
        <v>71</v>
      </c>
      <c r="E1700" s="24">
        <v>71.7</v>
      </c>
      <c r="F1700" s="24">
        <v>69.599999999999994</v>
      </c>
      <c r="G1700" s="24"/>
      <c r="H1700" s="24"/>
      <c r="I1700" s="78"/>
      <c r="J1700" s="24"/>
      <c r="K1700" s="24"/>
      <c r="L1700" s="24"/>
      <c r="M1700" s="24">
        <v>63.9</v>
      </c>
      <c r="N1700" s="79">
        <f>VLOOKUP(A1700,Platts!B:C,2,TRUE)</f>
        <v>75.2</v>
      </c>
      <c r="O1700" s="76">
        <f t="shared" si="30"/>
        <v>0.96808510638297862</v>
      </c>
      <c r="P1700" s="9"/>
      <c r="Q1700" s="35"/>
    </row>
    <row r="1701" spans="1:17" outlineLevel="1" x14ac:dyDescent="0.2">
      <c r="A1701" s="22">
        <f>A1700+1</f>
        <v>43167</v>
      </c>
      <c r="B1701" s="24">
        <v>69.95</v>
      </c>
      <c r="C1701" s="24">
        <v>69.2</v>
      </c>
      <c r="D1701" s="24">
        <v>69.7</v>
      </c>
      <c r="E1701" s="24">
        <v>69.45</v>
      </c>
      <c r="F1701" s="24">
        <v>67.45</v>
      </c>
      <c r="G1701" s="24"/>
      <c r="H1701" s="24"/>
      <c r="I1701" s="78"/>
      <c r="J1701" s="24"/>
      <c r="K1701" s="24"/>
      <c r="L1701" s="24"/>
      <c r="M1701" s="24">
        <v>61.7</v>
      </c>
      <c r="N1701" s="79">
        <f>VLOOKUP(A1701,Platts!B:C,2,TRUE)</f>
        <v>72</v>
      </c>
      <c r="O1701" s="76">
        <f t="shared" si="30"/>
        <v>0.99583333333333335</v>
      </c>
      <c r="P1701" s="9"/>
      <c r="Q1701" s="35"/>
    </row>
    <row r="1702" spans="1:17" outlineLevel="1" x14ac:dyDescent="0.2">
      <c r="A1702" s="22">
        <f>A1701+1</f>
        <v>43168</v>
      </c>
      <c r="B1702" s="24">
        <v>68.8</v>
      </c>
      <c r="C1702" s="24">
        <v>68</v>
      </c>
      <c r="D1702" s="24">
        <v>67.45</v>
      </c>
      <c r="E1702" s="24">
        <v>68.05</v>
      </c>
      <c r="F1702" s="24">
        <v>66.45</v>
      </c>
      <c r="G1702" s="24"/>
      <c r="H1702" s="24"/>
      <c r="I1702" s="78"/>
      <c r="J1702" s="24"/>
      <c r="K1702" s="24"/>
      <c r="L1702" s="24"/>
      <c r="M1702" s="24">
        <v>61.45</v>
      </c>
      <c r="N1702" s="79">
        <f>VLOOKUP(A1702,Platts!B:C,2,TRUE)</f>
        <v>70.25</v>
      </c>
      <c r="O1702" s="76">
        <f t="shared" ref="O1702:O1738" si="31">+B1701/N1702</f>
        <v>0.99572953736654812</v>
      </c>
      <c r="P1702" s="9"/>
      <c r="Q1702" s="35"/>
    </row>
    <row r="1703" spans="1:17" outlineLevel="1" x14ac:dyDescent="0.2">
      <c r="A1703" s="22">
        <f>A1702+3</f>
        <v>43171</v>
      </c>
      <c r="B1703" s="24">
        <v>68.3</v>
      </c>
      <c r="C1703" s="24">
        <v>67.599999999999994</v>
      </c>
      <c r="D1703" s="24">
        <v>67.05</v>
      </c>
      <c r="E1703" s="24">
        <v>67.650000000000006</v>
      </c>
      <c r="F1703" s="24">
        <v>66.05</v>
      </c>
      <c r="G1703" s="24"/>
      <c r="H1703" s="24"/>
      <c r="I1703" s="78"/>
      <c r="J1703" s="24"/>
      <c r="K1703" s="24"/>
      <c r="L1703" s="24"/>
      <c r="M1703" s="24">
        <v>61.45</v>
      </c>
      <c r="N1703" s="79">
        <f>VLOOKUP(A1703,Platts!B:C,2,TRUE)</f>
        <v>69</v>
      </c>
      <c r="O1703" s="76">
        <f t="shared" si="31"/>
        <v>0.99710144927536226</v>
      </c>
      <c r="P1703" s="9"/>
      <c r="Q1703" s="35"/>
    </row>
    <row r="1704" spans="1:17" outlineLevel="1" x14ac:dyDescent="0.2">
      <c r="A1704" s="22">
        <f>A1703+1</f>
        <v>43172</v>
      </c>
      <c r="B1704" s="24">
        <v>68.45</v>
      </c>
      <c r="C1704" s="24">
        <v>67.8</v>
      </c>
      <c r="D1704" s="24">
        <v>67.349999999999994</v>
      </c>
      <c r="E1704" s="24">
        <v>67.849999999999994</v>
      </c>
      <c r="F1704" s="24">
        <v>66.45</v>
      </c>
      <c r="G1704" s="24"/>
      <c r="H1704" s="24"/>
      <c r="I1704" s="78"/>
      <c r="J1704" s="24"/>
      <c r="K1704" s="24"/>
      <c r="L1704" s="24"/>
      <c r="M1704" s="24">
        <v>62.05</v>
      </c>
      <c r="N1704" s="79">
        <f>VLOOKUP(A1704,Platts!B:C,2,TRUE)</f>
        <v>69.95</v>
      </c>
      <c r="O1704" s="76">
        <f t="shared" si="31"/>
        <v>0.97641172265904208</v>
      </c>
      <c r="P1704" s="9"/>
      <c r="Q1704" s="35"/>
    </row>
    <row r="1705" spans="1:17" outlineLevel="1" x14ac:dyDescent="0.2">
      <c r="A1705" s="22">
        <f>A1704+1</f>
        <v>43173</v>
      </c>
      <c r="B1705" s="24">
        <v>69.849999999999994</v>
      </c>
      <c r="C1705" s="24">
        <v>69.150000000000006</v>
      </c>
      <c r="D1705" s="24">
        <v>68.55</v>
      </c>
      <c r="E1705" s="24">
        <v>69.150000000000006</v>
      </c>
      <c r="F1705" s="24">
        <v>67.349999999999994</v>
      </c>
      <c r="G1705" s="24"/>
      <c r="H1705" s="24"/>
      <c r="I1705" s="78"/>
      <c r="J1705" s="24"/>
      <c r="K1705" s="24"/>
      <c r="L1705" s="24"/>
      <c r="M1705" s="24">
        <v>62.35</v>
      </c>
      <c r="N1705" s="79">
        <f>VLOOKUP(A1705,Platts!B:C,2,TRUE)</f>
        <v>71.75</v>
      </c>
      <c r="O1705" s="76">
        <f t="shared" si="31"/>
        <v>0.95400696864111501</v>
      </c>
      <c r="P1705" s="9"/>
      <c r="Q1705" s="35"/>
    </row>
    <row r="1706" spans="1:17" outlineLevel="1" x14ac:dyDescent="0.2">
      <c r="A1706" s="22">
        <f>A1705+1</f>
        <v>43174</v>
      </c>
      <c r="B1706" s="24">
        <v>70.05</v>
      </c>
      <c r="C1706" s="24">
        <v>69.3</v>
      </c>
      <c r="D1706" s="24">
        <v>68.599999999999994</v>
      </c>
      <c r="E1706" s="24">
        <v>69.25</v>
      </c>
      <c r="F1706" s="24">
        <v>67.349999999999994</v>
      </c>
      <c r="G1706" s="24"/>
      <c r="H1706" s="24"/>
      <c r="I1706" s="78"/>
      <c r="J1706" s="24"/>
      <c r="K1706" s="24"/>
      <c r="L1706" s="24"/>
      <c r="M1706" s="24">
        <v>62.6</v>
      </c>
      <c r="N1706" s="79">
        <f>VLOOKUP(A1706,Platts!B:C,2,TRUE)</f>
        <v>71.5</v>
      </c>
      <c r="O1706" s="76">
        <f t="shared" si="31"/>
        <v>0.97692307692307689</v>
      </c>
      <c r="P1706" s="9"/>
      <c r="Q1706" s="35"/>
    </row>
    <row r="1707" spans="1:17" outlineLevel="1" x14ac:dyDescent="0.2">
      <c r="A1707" s="22">
        <f>A1706+1</f>
        <v>43175</v>
      </c>
      <c r="B1707" s="24">
        <v>68.45</v>
      </c>
      <c r="C1707" s="24">
        <v>67.650000000000006</v>
      </c>
      <c r="D1707" s="24">
        <v>67</v>
      </c>
      <c r="E1707" s="24">
        <v>67.7</v>
      </c>
      <c r="F1707" s="24">
        <v>65.849999999999994</v>
      </c>
      <c r="G1707" s="24"/>
      <c r="H1707" s="24"/>
      <c r="I1707" s="78"/>
      <c r="J1707" s="24"/>
      <c r="K1707" s="24"/>
      <c r="L1707" s="24"/>
      <c r="M1707" s="24">
        <v>61.3</v>
      </c>
      <c r="N1707" s="79">
        <f>VLOOKUP(A1707,Platts!B:C,2,TRUE)</f>
        <v>69.900000000000006</v>
      </c>
      <c r="O1707" s="76">
        <f t="shared" si="31"/>
        <v>1.002145922746781</v>
      </c>
      <c r="P1707" s="9"/>
      <c r="Q1707" s="35"/>
    </row>
    <row r="1708" spans="1:17" outlineLevel="1" x14ac:dyDescent="0.2">
      <c r="A1708" s="22">
        <f>A1707+3</f>
        <v>43178</v>
      </c>
      <c r="B1708" s="24">
        <v>65.75</v>
      </c>
      <c r="C1708" s="24">
        <v>65.05</v>
      </c>
      <c r="D1708" s="24">
        <v>64.55</v>
      </c>
      <c r="E1708" s="24">
        <v>65.099999999999994</v>
      </c>
      <c r="F1708" s="24">
        <v>63.65</v>
      </c>
      <c r="G1708" s="24"/>
      <c r="H1708" s="24"/>
      <c r="I1708" s="78"/>
      <c r="J1708" s="24"/>
      <c r="K1708" s="24"/>
      <c r="L1708" s="24"/>
      <c r="M1708" s="24">
        <v>59.6</v>
      </c>
      <c r="N1708" s="79">
        <f>VLOOKUP(A1708,Platts!B:C,2,TRUE)</f>
        <v>67.349999999999994</v>
      </c>
      <c r="O1708" s="76">
        <f t="shared" si="31"/>
        <v>1.016332590942836</v>
      </c>
      <c r="P1708" s="9"/>
      <c r="Q1708" s="35"/>
    </row>
    <row r="1709" spans="1:17" outlineLevel="1" x14ac:dyDescent="0.2">
      <c r="A1709" s="22">
        <f>A1708+1</f>
        <v>43179</v>
      </c>
      <c r="B1709" s="24">
        <v>65.7</v>
      </c>
      <c r="C1709" s="24">
        <v>64.95</v>
      </c>
      <c r="D1709" s="24">
        <v>64.45</v>
      </c>
      <c r="E1709" s="24">
        <v>65.25</v>
      </c>
      <c r="F1709" s="24">
        <v>63.7</v>
      </c>
      <c r="G1709" s="24"/>
      <c r="H1709" s="24"/>
      <c r="I1709" s="78"/>
      <c r="J1709" s="24"/>
      <c r="K1709" s="24"/>
      <c r="L1709" s="24"/>
      <c r="M1709" s="24">
        <v>59.2</v>
      </c>
      <c r="N1709" s="79">
        <f>VLOOKUP(A1709,Platts!B:C,2,TRUE)</f>
        <v>66.8</v>
      </c>
      <c r="O1709" s="76">
        <f t="shared" si="31"/>
        <v>0.98428143712574856</v>
      </c>
      <c r="P1709" s="9"/>
      <c r="Q1709" s="35"/>
    </row>
    <row r="1710" spans="1:17" outlineLevel="1" x14ac:dyDescent="0.2">
      <c r="A1710" s="22">
        <f>A1709+1</f>
        <v>43180</v>
      </c>
      <c r="B1710" s="24">
        <v>66.2</v>
      </c>
      <c r="C1710" s="24">
        <v>65.400000000000006</v>
      </c>
      <c r="D1710" s="24">
        <v>64.849999999999994</v>
      </c>
      <c r="E1710" s="24">
        <v>65.5</v>
      </c>
      <c r="F1710" s="24">
        <v>64.05</v>
      </c>
      <c r="G1710" s="24"/>
      <c r="H1710" s="24"/>
      <c r="I1710" s="78"/>
      <c r="J1710" s="24"/>
      <c r="K1710" s="24"/>
      <c r="L1710" s="24"/>
      <c r="M1710" s="24">
        <v>60.25</v>
      </c>
      <c r="N1710" s="79">
        <f>VLOOKUP(A1710,Platts!B:C,2,TRUE)</f>
        <v>67.900000000000006</v>
      </c>
      <c r="O1710" s="76">
        <f t="shared" si="31"/>
        <v>0.96759941089837997</v>
      </c>
      <c r="P1710" s="9"/>
      <c r="Q1710" s="35"/>
    </row>
    <row r="1711" spans="1:17" outlineLevel="1" x14ac:dyDescent="0.2">
      <c r="A1711" s="22">
        <f>A1710+1</f>
        <v>43181</v>
      </c>
      <c r="B1711" s="24">
        <v>67.349999999999994</v>
      </c>
      <c r="C1711" s="24">
        <v>66.5</v>
      </c>
      <c r="D1711" s="24">
        <v>65.849999999999994</v>
      </c>
      <c r="E1711" s="24">
        <v>66.599999999999994</v>
      </c>
      <c r="F1711" s="24">
        <v>64.8</v>
      </c>
      <c r="G1711" s="24"/>
      <c r="H1711" s="24"/>
      <c r="I1711" s="78"/>
      <c r="J1711" s="24"/>
      <c r="K1711" s="24"/>
      <c r="L1711" s="24"/>
      <c r="M1711" s="24">
        <v>60.95</v>
      </c>
      <c r="N1711" s="79">
        <f>VLOOKUP(A1711,Platts!B:C,2,TRUE)</f>
        <v>67.7</v>
      </c>
      <c r="O1711" s="76">
        <f t="shared" si="31"/>
        <v>0.97784342688330872</v>
      </c>
      <c r="P1711" s="9"/>
      <c r="Q1711" s="35"/>
    </row>
    <row r="1712" spans="1:17" outlineLevel="1" x14ac:dyDescent="0.2">
      <c r="A1712" s="22">
        <f>A1711+1</f>
        <v>43182</v>
      </c>
      <c r="B1712" s="24">
        <v>63.55</v>
      </c>
      <c r="C1712" s="24">
        <v>62.75</v>
      </c>
      <c r="D1712" s="24">
        <v>62.15</v>
      </c>
      <c r="E1712" s="24">
        <v>62.85</v>
      </c>
      <c r="F1712" s="24">
        <v>61.35</v>
      </c>
      <c r="G1712" s="24"/>
      <c r="H1712" s="24"/>
      <c r="I1712" s="78"/>
      <c r="J1712" s="24"/>
      <c r="K1712" s="24"/>
      <c r="L1712" s="24"/>
      <c r="M1712" s="24">
        <v>57.2</v>
      </c>
      <c r="N1712" s="79">
        <f>VLOOKUP(A1712,Platts!B:C,2,TRUE)</f>
        <v>64.05</v>
      </c>
      <c r="O1712" s="76">
        <f t="shared" si="31"/>
        <v>1.0515222482435598</v>
      </c>
      <c r="P1712" s="9"/>
      <c r="Q1712" s="35"/>
    </row>
    <row r="1713" spans="1:17" outlineLevel="1" x14ac:dyDescent="0.2">
      <c r="A1713" s="22">
        <f>A1712+3</f>
        <v>43185</v>
      </c>
      <c r="B1713" s="24">
        <v>62.75</v>
      </c>
      <c r="C1713" s="24">
        <v>62.15</v>
      </c>
      <c r="D1713" s="24">
        <v>61.75</v>
      </c>
      <c r="E1713" s="24">
        <v>62.25</v>
      </c>
      <c r="F1713" s="24">
        <v>61.05</v>
      </c>
      <c r="G1713" s="24"/>
      <c r="H1713" s="24"/>
      <c r="I1713" s="78"/>
      <c r="J1713" s="24"/>
      <c r="K1713" s="24"/>
      <c r="L1713" s="24"/>
      <c r="M1713" s="24">
        <v>57.95</v>
      </c>
      <c r="N1713" s="79">
        <f>VLOOKUP(A1713,Platts!B:C,2,TRUE)</f>
        <v>63.05</v>
      </c>
      <c r="O1713" s="76">
        <f t="shared" si="31"/>
        <v>1.0079302141157811</v>
      </c>
      <c r="P1713" s="9"/>
      <c r="Q1713" s="35"/>
    </row>
    <row r="1714" spans="1:17" outlineLevel="1" x14ac:dyDescent="0.2">
      <c r="A1714" s="22">
        <f>A1713+1</f>
        <v>43186</v>
      </c>
      <c r="B1714" s="24">
        <v>63.45</v>
      </c>
      <c r="C1714" s="24">
        <v>62.8</v>
      </c>
      <c r="D1714" s="24">
        <v>62.3</v>
      </c>
      <c r="E1714" s="24">
        <v>62.85</v>
      </c>
      <c r="F1714" s="24">
        <v>61.7</v>
      </c>
      <c r="G1714" s="24"/>
      <c r="H1714" s="24"/>
      <c r="I1714" s="78"/>
      <c r="J1714" s="24"/>
      <c r="K1714" s="24"/>
      <c r="L1714" s="24"/>
      <c r="M1714" s="24">
        <v>58.6</v>
      </c>
      <c r="N1714" s="79">
        <f>VLOOKUP(A1714,Platts!B:C,2,TRUE)</f>
        <v>63.45</v>
      </c>
      <c r="O1714" s="76">
        <f t="shared" si="31"/>
        <v>0.98896769109535065</v>
      </c>
      <c r="P1714" s="9"/>
      <c r="Q1714" s="35"/>
    </row>
    <row r="1715" spans="1:17" outlineLevel="1" x14ac:dyDescent="0.2">
      <c r="A1715" s="22">
        <f>A1714+1</f>
        <v>43187</v>
      </c>
      <c r="B1715" s="24">
        <v>63</v>
      </c>
      <c r="C1715" s="24">
        <v>62.5</v>
      </c>
      <c r="D1715" s="24">
        <v>62.2</v>
      </c>
      <c r="E1715" s="24">
        <v>62.6</v>
      </c>
      <c r="F1715" s="24">
        <v>61.75</v>
      </c>
      <c r="G1715" s="24"/>
      <c r="H1715" s="24"/>
      <c r="I1715" s="78"/>
      <c r="J1715" s="24"/>
      <c r="K1715" s="24"/>
      <c r="L1715" s="24"/>
      <c r="M1715" s="24">
        <v>58.85</v>
      </c>
      <c r="N1715" s="79">
        <f>VLOOKUP(A1715,Platts!B:C,2,TRUE)</f>
        <v>63.05</v>
      </c>
      <c r="O1715" s="76">
        <f t="shared" si="31"/>
        <v>1.0063441712926251</v>
      </c>
      <c r="P1715" s="9"/>
      <c r="Q1715" s="35"/>
    </row>
    <row r="1716" spans="1:17" outlineLevel="1" x14ac:dyDescent="0.2">
      <c r="A1716" s="22">
        <f>A1715+1</f>
        <v>43188</v>
      </c>
      <c r="B1716" s="24">
        <v>63.85</v>
      </c>
      <c r="C1716" s="24">
        <v>63.4</v>
      </c>
      <c r="D1716" s="24">
        <v>63.1</v>
      </c>
      <c r="E1716" s="24">
        <v>63.5</v>
      </c>
      <c r="F1716" s="24">
        <v>62.65</v>
      </c>
      <c r="G1716" s="24"/>
      <c r="H1716" s="24"/>
      <c r="I1716" s="78"/>
      <c r="J1716" s="24"/>
      <c r="K1716" s="24"/>
      <c r="L1716" s="24"/>
      <c r="M1716" s="24">
        <v>59.45</v>
      </c>
      <c r="N1716" s="79">
        <f>VLOOKUP(A1716,Platts!B:C,2,TRUE)</f>
        <v>63.1</v>
      </c>
      <c r="O1716" s="76">
        <f t="shared" si="31"/>
        <v>0.99841521394611721</v>
      </c>
      <c r="P1716" s="9"/>
      <c r="Q1716" s="35"/>
    </row>
    <row r="1717" spans="1:17" outlineLevel="1" x14ac:dyDescent="0.2">
      <c r="A1717" s="22">
        <f>A1716+4</f>
        <v>43192</v>
      </c>
      <c r="B1717" s="24">
        <v>65.150000000000006</v>
      </c>
      <c r="C1717" s="24">
        <v>64.8</v>
      </c>
      <c r="D1717" s="24">
        <v>64.400000000000006</v>
      </c>
      <c r="E1717" s="24">
        <v>64.099999999999994</v>
      </c>
      <c r="F1717" s="24">
        <v>63.05</v>
      </c>
      <c r="G1717" s="24"/>
      <c r="H1717" s="24"/>
      <c r="I1717" s="78"/>
      <c r="J1717" s="24"/>
      <c r="K1717" s="24"/>
      <c r="L1717" s="24"/>
      <c r="M1717" s="24">
        <v>60.9</v>
      </c>
      <c r="N1717" s="79">
        <f>VLOOKUP(A1717,Platts!B:C,2,TRUE)</f>
        <v>65.400000000000006</v>
      </c>
      <c r="O1717" s="76">
        <f t="shared" si="31"/>
        <v>0.97629969418960239</v>
      </c>
      <c r="P1717" s="9"/>
      <c r="Q1717" s="35"/>
    </row>
    <row r="1718" spans="1:17" outlineLevel="1" x14ac:dyDescent="0.2">
      <c r="A1718" s="22">
        <f>A1717+1</f>
        <v>43193</v>
      </c>
      <c r="B1718" s="24">
        <v>63.95</v>
      </c>
      <c r="C1718" s="24">
        <v>63.65</v>
      </c>
      <c r="D1718" s="24">
        <v>63.4</v>
      </c>
      <c r="E1718" s="24">
        <v>63.15</v>
      </c>
      <c r="F1718" s="24">
        <v>62.15</v>
      </c>
      <c r="G1718" s="24"/>
      <c r="H1718" s="24"/>
      <c r="I1718" s="78"/>
      <c r="J1718" s="24"/>
      <c r="K1718" s="24"/>
      <c r="L1718" s="24"/>
      <c r="M1718" s="24">
        <v>59.95</v>
      </c>
      <c r="N1718" s="79">
        <f>VLOOKUP(A1718,Platts!B:C,2,TRUE)</f>
        <v>63.8</v>
      </c>
      <c r="O1718" s="76">
        <f t="shared" si="31"/>
        <v>1.0211598746081505</v>
      </c>
      <c r="P1718" s="9"/>
      <c r="Q1718" s="35"/>
    </row>
    <row r="1719" spans="1:17" outlineLevel="1" x14ac:dyDescent="0.2">
      <c r="A1719" s="22">
        <f>A1718+1</f>
        <v>43194</v>
      </c>
      <c r="B1719" s="24">
        <v>62.45</v>
      </c>
      <c r="C1719" s="24">
        <v>62.15</v>
      </c>
      <c r="D1719" s="24">
        <v>61.9</v>
      </c>
      <c r="E1719" s="24">
        <v>61.45</v>
      </c>
      <c r="F1719" s="24">
        <v>60.2</v>
      </c>
      <c r="G1719" s="24"/>
      <c r="H1719" s="24"/>
      <c r="I1719" s="78"/>
      <c r="J1719" s="24"/>
      <c r="K1719" s="24"/>
      <c r="L1719" s="24"/>
      <c r="M1719" s="24">
        <v>57.7</v>
      </c>
      <c r="N1719" s="79">
        <f>VLOOKUP(A1719,Platts!B:C,2,TRUE)</f>
        <v>63</v>
      </c>
      <c r="O1719" s="76">
        <f t="shared" si="31"/>
        <v>1.015079365079365</v>
      </c>
      <c r="P1719" s="9"/>
      <c r="Q1719" s="35"/>
    </row>
    <row r="1720" spans="1:17" outlineLevel="1" x14ac:dyDescent="0.2">
      <c r="A1720" s="22">
        <f>A1719+1</f>
        <v>43195</v>
      </c>
      <c r="B1720" s="24">
        <v>62.3</v>
      </c>
      <c r="C1720" s="24">
        <v>62</v>
      </c>
      <c r="D1720" s="24">
        <v>61.8</v>
      </c>
      <c r="E1720" s="24">
        <v>61.35</v>
      </c>
      <c r="F1720" s="24">
        <v>60.4</v>
      </c>
      <c r="G1720" s="24"/>
      <c r="H1720" s="24"/>
      <c r="I1720" s="78"/>
      <c r="J1720" s="24"/>
      <c r="K1720" s="24"/>
      <c r="L1720" s="24"/>
      <c r="M1720" s="24">
        <v>58.65</v>
      </c>
      <c r="N1720" s="79">
        <f>VLOOKUP(A1720,Platts!B:C,2,TRUE)</f>
        <v>63</v>
      </c>
      <c r="O1720" s="76">
        <f t="shared" si="31"/>
        <v>0.9912698412698413</v>
      </c>
      <c r="P1720" s="9"/>
      <c r="Q1720" s="35"/>
    </row>
    <row r="1721" spans="1:17" outlineLevel="1" x14ac:dyDescent="0.2">
      <c r="A1721" s="22">
        <f>A1720+1</f>
        <v>43196</v>
      </c>
      <c r="B1721" s="24">
        <v>63.4</v>
      </c>
      <c r="C1721" s="24">
        <v>63.1</v>
      </c>
      <c r="D1721" s="24">
        <v>62.8</v>
      </c>
      <c r="E1721" s="24">
        <v>62.45</v>
      </c>
      <c r="F1721" s="24">
        <v>61.55</v>
      </c>
      <c r="G1721" s="24"/>
      <c r="H1721" s="24"/>
      <c r="I1721" s="78"/>
      <c r="J1721" s="24"/>
      <c r="K1721" s="24"/>
      <c r="L1721" s="24"/>
      <c r="M1721" s="24">
        <v>59.65</v>
      </c>
      <c r="N1721" s="79">
        <f>VLOOKUP(A1721,Platts!B:C,2,TRUE)</f>
        <v>63</v>
      </c>
      <c r="O1721" s="76">
        <f t="shared" si="31"/>
        <v>0.98888888888888882</v>
      </c>
      <c r="P1721" s="9"/>
      <c r="Q1721" s="35"/>
    </row>
    <row r="1722" spans="1:17" outlineLevel="1" x14ac:dyDescent="0.2">
      <c r="A1722" s="22">
        <f>A1721+3</f>
        <v>43199</v>
      </c>
      <c r="B1722" s="24">
        <v>63.8</v>
      </c>
      <c r="C1722" s="24">
        <v>63.3</v>
      </c>
      <c r="D1722" s="24">
        <v>62.95</v>
      </c>
      <c r="E1722" s="24">
        <v>62.6</v>
      </c>
      <c r="F1722" s="24">
        <v>61.65</v>
      </c>
      <c r="G1722" s="24"/>
      <c r="H1722" s="24"/>
      <c r="I1722" s="78"/>
      <c r="J1722" s="24"/>
      <c r="K1722" s="24"/>
      <c r="L1722" s="24"/>
      <c r="M1722" s="24">
        <v>59.55</v>
      </c>
      <c r="N1722" s="79">
        <f>VLOOKUP(A1722,Platts!B:C,2,TRUE)</f>
        <v>64.05</v>
      </c>
      <c r="O1722" s="76">
        <f t="shared" si="31"/>
        <v>0.98985167837626853</v>
      </c>
      <c r="P1722" s="9"/>
      <c r="Q1722" s="35"/>
    </row>
    <row r="1723" spans="1:17" outlineLevel="1" x14ac:dyDescent="0.2">
      <c r="A1723" s="22">
        <f>A1722+1</f>
        <v>43200</v>
      </c>
      <c r="B1723" s="24">
        <v>65.05</v>
      </c>
      <c r="C1723" s="24">
        <v>64.599999999999994</v>
      </c>
      <c r="D1723" s="24">
        <v>64.25</v>
      </c>
      <c r="E1723" s="24">
        <v>63.85</v>
      </c>
      <c r="F1723" s="24">
        <v>62.75</v>
      </c>
      <c r="G1723" s="24"/>
      <c r="H1723" s="24"/>
      <c r="I1723" s="78"/>
      <c r="J1723" s="24"/>
      <c r="K1723" s="24"/>
      <c r="L1723" s="24"/>
      <c r="M1723" s="24">
        <v>60.7</v>
      </c>
      <c r="N1723" s="79">
        <f>VLOOKUP(A1723,Platts!B:C,2,TRUE)</f>
        <v>65.849999999999994</v>
      </c>
      <c r="O1723" s="76">
        <f t="shared" si="31"/>
        <v>0.96886864085041768</v>
      </c>
      <c r="P1723" s="9"/>
      <c r="Q1723" s="35"/>
    </row>
    <row r="1724" spans="1:17" outlineLevel="1" x14ac:dyDescent="0.2">
      <c r="A1724" s="22">
        <f>A1723+1</f>
        <v>43201</v>
      </c>
      <c r="B1724" s="24">
        <v>64</v>
      </c>
      <c r="C1724" s="24">
        <v>63.65</v>
      </c>
      <c r="D1724" s="24">
        <v>63.35</v>
      </c>
      <c r="E1724" s="24">
        <v>62.95</v>
      </c>
      <c r="F1724" s="24">
        <v>61.85</v>
      </c>
      <c r="G1724" s="24"/>
      <c r="H1724" s="24"/>
      <c r="I1724" s="78"/>
      <c r="J1724" s="24"/>
      <c r="K1724" s="24"/>
      <c r="L1724" s="24"/>
      <c r="M1724" s="24">
        <v>59.7</v>
      </c>
      <c r="N1724" s="79">
        <f>VLOOKUP(A1724,Platts!B:C,2,TRUE)</f>
        <v>64.2</v>
      </c>
      <c r="O1724" s="76">
        <f t="shared" si="31"/>
        <v>1.0132398753894081</v>
      </c>
      <c r="P1724" s="9"/>
      <c r="Q1724" s="35"/>
    </row>
    <row r="1725" spans="1:17" outlineLevel="1" x14ac:dyDescent="0.2">
      <c r="A1725" s="22">
        <f>A1724+1</f>
        <v>43202</v>
      </c>
      <c r="B1725" s="24">
        <v>64.05</v>
      </c>
      <c r="C1725" s="24">
        <v>63.85</v>
      </c>
      <c r="D1725" s="24">
        <v>63.55</v>
      </c>
      <c r="E1725" s="24">
        <v>63.25</v>
      </c>
      <c r="F1725" s="24">
        <v>62.35</v>
      </c>
      <c r="G1725" s="24"/>
      <c r="H1725" s="24"/>
      <c r="I1725" s="78"/>
      <c r="J1725" s="24"/>
      <c r="K1725" s="24"/>
      <c r="L1725" s="24"/>
      <c r="M1725" s="24">
        <v>60.1</v>
      </c>
      <c r="N1725" s="79">
        <f>VLOOKUP(A1725,Platts!B:C,2,TRUE)</f>
        <v>64.75</v>
      </c>
      <c r="O1725" s="76">
        <f t="shared" si="31"/>
        <v>0.98841698841698844</v>
      </c>
      <c r="P1725" s="9"/>
      <c r="Q1725" s="35"/>
    </row>
    <row r="1726" spans="1:17" outlineLevel="1" x14ac:dyDescent="0.2">
      <c r="A1726" s="22">
        <f>A1725+1</f>
        <v>43203</v>
      </c>
      <c r="B1726" s="24">
        <v>65.150000000000006</v>
      </c>
      <c r="C1726" s="24">
        <v>64.95</v>
      </c>
      <c r="D1726" s="24">
        <v>64.599999999999994</v>
      </c>
      <c r="E1726" s="24">
        <v>64.3</v>
      </c>
      <c r="F1726" s="24">
        <v>63.35</v>
      </c>
      <c r="G1726" s="24"/>
      <c r="H1726" s="24"/>
      <c r="I1726" s="78"/>
      <c r="J1726" s="24"/>
      <c r="K1726" s="24"/>
      <c r="L1726" s="24"/>
      <c r="M1726" s="24">
        <v>61.1</v>
      </c>
      <c r="N1726" s="79">
        <f>VLOOKUP(A1726,Platts!B:C,2,TRUE)</f>
        <v>65.25</v>
      </c>
      <c r="O1726" s="76">
        <f t="shared" si="31"/>
        <v>0.98160919540229885</v>
      </c>
      <c r="P1726" s="9"/>
      <c r="Q1726" s="35"/>
    </row>
    <row r="1727" spans="1:17" outlineLevel="1" x14ac:dyDescent="0.2">
      <c r="A1727" s="22">
        <f>A1726+3</f>
        <v>43206</v>
      </c>
      <c r="B1727" s="24">
        <v>63.65</v>
      </c>
      <c r="C1727" s="24">
        <v>63.4</v>
      </c>
      <c r="D1727" s="24">
        <v>63.2</v>
      </c>
      <c r="E1727" s="24">
        <v>62.85</v>
      </c>
      <c r="F1727" s="24">
        <v>61.85</v>
      </c>
      <c r="G1727" s="24"/>
      <c r="H1727" s="24"/>
      <c r="I1727" s="78"/>
      <c r="J1727" s="24"/>
      <c r="K1727" s="24"/>
      <c r="L1727" s="24"/>
      <c r="M1727" s="24">
        <v>59.7</v>
      </c>
      <c r="N1727" s="79">
        <f>VLOOKUP(A1727,Platts!B:C,2,TRUE)</f>
        <v>64.05</v>
      </c>
      <c r="O1727" s="76">
        <f t="shared" si="31"/>
        <v>1.0171740827478535</v>
      </c>
      <c r="P1727" s="9"/>
      <c r="Q1727" s="35"/>
    </row>
    <row r="1728" spans="1:17" outlineLevel="1" x14ac:dyDescent="0.2">
      <c r="A1728" s="22">
        <f>A1727+1</f>
        <v>43207</v>
      </c>
      <c r="B1728" s="24">
        <v>64.400000000000006</v>
      </c>
      <c r="C1728" s="24">
        <v>64.099999999999994</v>
      </c>
      <c r="D1728" s="24">
        <v>63.9</v>
      </c>
      <c r="E1728" s="24">
        <v>63.4</v>
      </c>
      <c r="F1728" s="24">
        <v>62.4</v>
      </c>
      <c r="G1728" s="24"/>
      <c r="H1728" s="24"/>
      <c r="I1728" s="78"/>
      <c r="J1728" s="24"/>
      <c r="K1728" s="24"/>
      <c r="L1728" s="24"/>
      <c r="M1728" s="24">
        <v>60.3</v>
      </c>
      <c r="N1728" s="79">
        <f>VLOOKUP(A1728,Platts!B:C,2,TRUE)</f>
        <v>64.45</v>
      </c>
      <c r="O1728" s="76">
        <f t="shared" si="31"/>
        <v>0.98758727695888282</v>
      </c>
      <c r="P1728" s="9"/>
      <c r="Q1728" s="35"/>
    </row>
    <row r="1729" spans="1:17" outlineLevel="1" x14ac:dyDescent="0.2">
      <c r="A1729" s="22">
        <f>A1728+1</f>
        <v>43208</v>
      </c>
      <c r="B1729" s="24">
        <v>66.150000000000006</v>
      </c>
      <c r="C1729" s="24">
        <v>65.95</v>
      </c>
      <c r="D1729" s="24">
        <v>65.650000000000006</v>
      </c>
      <c r="E1729" s="24">
        <v>65.2</v>
      </c>
      <c r="F1729" s="24">
        <v>64.05</v>
      </c>
      <c r="G1729" s="24"/>
      <c r="H1729" s="24"/>
      <c r="I1729" s="78"/>
      <c r="J1729" s="24"/>
      <c r="K1729" s="24"/>
      <c r="L1729" s="24"/>
      <c r="M1729" s="24">
        <v>61.95</v>
      </c>
      <c r="N1729" s="79">
        <f>VLOOKUP(A1729,Platts!B:C,2,TRUE)</f>
        <v>66.45</v>
      </c>
      <c r="O1729" s="76">
        <f t="shared" si="31"/>
        <v>0.96914973664409332</v>
      </c>
      <c r="P1729" s="9"/>
      <c r="Q1729" s="35"/>
    </row>
    <row r="1730" spans="1:17" outlineLevel="1" x14ac:dyDescent="0.2">
      <c r="A1730" s="22">
        <f>A1729+1</f>
        <v>43209</v>
      </c>
      <c r="B1730" s="24">
        <v>68.55</v>
      </c>
      <c r="C1730" s="24">
        <v>68.25</v>
      </c>
      <c r="D1730" s="24">
        <v>63.9</v>
      </c>
      <c r="E1730" s="24">
        <v>67.599999999999994</v>
      </c>
      <c r="F1730" s="24">
        <v>66.349999999999994</v>
      </c>
      <c r="G1730" s="24"/>
      <c r="H1730" s="24"/>
      <c r="I1730" s="78"/>
      <c r="J1730" s="24"/>
      <c r="K1730" s="24"/>
      <c r="L1730" s="24"/>
      <c r="M1730" s="24">
        <v>63.85</v>
      </c>
      <c r="N1730" s="79">
        <f>VLOOKUP(A1730,Platts!B:C,2,TRUE)</f>
        <v>68.3</v>
      </c>
      <c r="O1730" s="76">
        <f t="shared" si="31"/>
        <v>0.96852122986822853</v>
      </c>
      <c r="P1730" s="9"/>
      <c r="Q1730" s="35"/>
    </row>
    <row r="1731" spans="1:17" outlineLevel="1" x14ac:dyDescent="0.2">
      <c r="A1731" s="22">
        <f>A1730+1</f>
        <v>43210</v>
      </c>
      <c r="B1731" s="24">
        <v>66.95</v>
      </c>
      <c r="C1731" s="24">
        <v>66.650000000000006</v>
      </c>
      <c r="D1731" s="24">
        <v>66.349999999999994</v>
      </c>
      <c r="E1731" s="24">
        <v>65.95</v>
      </c>
      <c r="F1731" s="24">
        <v>64.8</v>
      </c>
      <c r="G1731" s="24"/>
      <c r="H1731" s="24"/>
      <c r="I1731" s="78"/>
      <c r="J1731" s="24"/>
      <c r="K1731" s="24"/>
      <c r="L1731" s="24"/>
      <c r="M1731" s="24">
        <v>62.35</v>
      </c>
      <c r="N1731" s="79">
        <f>VLOOKUP(A1731,Platts!B:C,2,TRUE)</f>
        <v>66.849999999999994</v>
      </c>
      <c r="O1731" s="76">
        <f t="shared" si="31"/>
        <v>1.0254300673148842</v>
      </c>
      <c r="P1731" s="9"/>
      <c r="Q1731" s="35"/>
    </row>
    <row r="1732" spans="1:17" outlineLevel="1" x14ac:dyDescent="0.2">
      <c r="A1732" s="22">
        <f>A1731+3</f>
        <v>43213</v>
      </c>
      <c r="B1732" s="24">
        <v>68.05</v>
      </c>
      <c r="C1732" s="24">
        <v>67.7</v>
      </c>
      <c r="D1732" s="24">
        <v>67.55</v>
      </c>
      <c r="E1732" s="24">
        <v>67.099999999999994</v>
      </c>
      <c r="F1732" s="24">
        <v>65.900000000000006</v>
      </c>
      <c r="G1732" s="24"/>
      <c r="H1732" s="24"/>
      <c r="I1732" s="78"/>
      <c r="J1732" s="24"/>
      <c r="K1732" s="24"/>
      <c r="L1732" s="24"/>
      <c r="M1732" s="24">
        <v>63.4</v>
      </c>
      <c r="N1732" s="79">
        <f>VLOOKUP(A1732,Platts!B:C,2,TRUE)</f>
        <v>67.55</v>
      </c>
      <c r="O1732" s="76">
        <f t="shared" si="31"/>
        <v>0.99111769059955601</v>
      </c>
      <c r="P1732" s="9"/>
      <c r="Q1732" s="35"/>
    </row>
    <row r="1733" spans="1:17" outlineLevel="1" x14ac:dyDescent="0.2">
      <c r="A1733" s="22">
        <f>A1732+1</f>
        <v>43214</v>
      </c>
      <c r="B1733" s="24">
        <v>67.75</v>
      </c>
      <c r="C1733" s="24">
        <v>67.5</v>
      </c>
      <c r="D1733" s="24">
        <v>67.3</v>
      </c>
      <c r="E1733" s="24">
        <v>66.95</v>
      </c>
      <c r="F1733" s="24">
        <v>65.849999999999994</v>
      </c>
      <c r="G1733" s="24"/>
      <c r="H1733" s="24"/>
      <c r="I1733" s="78"/>
      <c r="J1733" s="24"/>
      <c r="K1733" s="24"/>
      <c r="L1733" s="24"/>
      <c r="M1733" s="24">
        <v>63.4</v>
      </c>
      <c r="N1733" s="79">
        <f>VLOOKUP(A1733,Platts!B:C,2,TRUE)</f>
        <v>67.25</v>
      </c>
      <c r="O1733" s="76">
        <f t="shared" si="31"/>
        <v>1.0118959107806691</v>
      </c>
      <c r="P1733" s="9"/>
      <c r="Q1733" s="35"/>
    </row>
    <row r="1734" spans="1:17" outlineLevel="1" x14ac:dyDescent="0.2">
      <c r="A1734" s="22">
        <f>A1733+1</f>
        <v>43215</v>
      </c>
      <c r="B1734" s="24">
        <v>66.95</v>
      </c>
      <c r="C1734" s="24">
        <v>66.8</v>
      </c>
      <c r="D1734" s="24">
        <v>66.599999999999994</v>
      </c>
      <c r="E1734" s="24">
        <v>66.400000000000006</v>
      </c>
      <c r="F1734" s="24">
        <v>65.3</v>
      </c>
      <c r="G1734" s="24"/>
      <c r="H1734" s="24"/>
      <c r="I1734" s="78"/>
      <c r="J1734" s="24"/>
      <c r="K1734" s="24"/>
      <c r="L1734" s="24"/>
      <c r="M1734" s="24">
        <v>62.9</v>
      </c>
      <c r="N1734" s="79">
        <f>VLOOKUP(A1734,Platts!B:C,2,TRUE)</f>
        <v>66.25</v>
      </c>
      <c r="O1734" s="76">
        <f t="shared" si="31"/>
        <v>1.0226415094339623</v>
      </c>
      <c r="P1734" s="9"/>
      <c r="Q1734" s="35"/>
    </row>
    <row r="1735" spans="1:17" outlineLevel="1" x14ac:dyDescent="0.2">
      <c r="A1735" s="22">
        <f>A1734+1</f>
        <v>43216</v>
      </c>
      <c r="B1735" s="24">
        <v>66.7</v>
      </c>
      <c r="C1735" s="24">
        <v>66.5</v>
      </c>
      <c r="D1735" s="24">
        <v>66.3</v>
      </c>
      <c r="E1735" s="24">
        <v>65.95</v>
      </c>
      <c r="F1735" s="24">
        <v>64.849999999999994</v>
      </c>
      <c r="G1735" s="24"/>
      <c r="H1735" s="24"/>
      <c r="I1735" s="78"/>
      <c r="J1735" s="24"/>
      <c r="K1735" s="24"/>
      <c r="L1735" s="24"/>
      <c r="M1735" s="24">
        <v>62.55</v>
      </c>
      <c r="N1735" s="79">
        <f>VLOOKUP(A1735,Platts!B:C,2,TRUE)</f>
        <v>66.900000000000006</v>
      </c>
      <c r="O1735" s="76">
        <f t="shared" si="31"/>
        <v>1.0007473841554559</v>
      </c>
      <c r="P1735" s="9"/>
      <c r="Q1735" s="35"/>
    </row>
    <row r="1736" spans="1:17" outlineLevel="1" x14ac:dyDescent="0.2">
      <c r="A1736" s="22">
        <f>A1735+1</f>
        <v>43217</v>
      </c>
      <c r="B1736" s="24">
        <v>65.7</v>
      </c>
      <c r="C1736" s="24">
        <v>65.45</v>
      </c>
      <c r="D1736" s="24">
        <v>65.2</v>
      </c>
      <c r="E1736" s="24">
        <v>65.150000000000006</v>
      </c>
      <c r="F1736" s="24">
        <v>64.150000000000006</v>
      </c>
      <c r="G1736" s="24"/>
      <c r="H1736" s="24"/>
      <c r="I1736" s="78"/>
      <c r="J1736" s="24"/>
      <c r="K1736" s="24"/>
      <c r="L1736" s="24"/>
      <c r="M1736" s="24">
        <v>61.9</v>
      </c>
      <c r="N1736" s="79">
        <f>VLOOKUP(A1736,Platts!B:C,2,TRUE)</f>
        <v>64.95</v>
      </c>
      <c r="O1736" s="76">
        <f t="shared" si="31"/>
        <v>1.0269438029253273</v>
      </c>
      <c r="P1736" s="9"/>
      <c r="Q1736" s="35"/>
    </row>
    <row r="1737" spans="1:17" outlineLevel="1" x14ac:dyDescent="0.2">
      <c r="A1737" s="22">
        <f>A1736+3</f>
        <v>43220</v>
      </c>
      <c r="B1737" s="24">
        <v>66</v>
      </c>
      <c r="C1737" s="24">
        <v>65.75</v>
      </c>
      <c r="D1737" s="24">
        <v>65.5</v>
      </c>
      <c r="E1737" s="24">
        <v>65.25</v>
      </c>
      <c r="F1737" s="24">
        <v>64.2</v>
      </c>
      <c r="G1737" s="24"/>
      <c r="H1737" s="24"/>
      <c r="I1737" s="78"/>
      <c r="J1737" s="24"/>
      <c r="K1737" s="24"/>
      <c r="L1737" s="24"/>
      <c r="M1737" s="24">
        <v>61.75</v>
      </c>
      <c r="N1737" s="79">
        <f>VLOOKUP(A1737,Platts!B:C,2,TRUE)</f>
        <v>65.349999999999994</v>
      </c>
      <c r="O1737" s="76">
        <f t="shared" si="31"/>
        <v>1.0053557765876053</v>
      </c>
      <c r="P1737" s="9"/>
      <c r="Q1737" s="35"/>
    </row>
    <row r="1738" spans="1:17" outlineLevel="1" x14ac:dyDescent="0.2">
      <c r="A1738" s="22">
        <f>A1737+1</f>
        <v>43221</v>
      </c>
      <c r="B1738" s="24">
        <v>66</v>
      </c>
      <c r="C1738" s="24">
        <v>65.75</v>
      </c>
      <c r="D1738" s="24">
        <v>65.5</v>
      </c>
      <c r="E1738" s="24">
        <v>65.25</v>
      </c>
      <c r="F1738" s="24">
        <v>64.2</v>
      </c>
      <c r="G1738" s="24"/>
      <c r="H1738" s="24"/>
      <c r="I1738" s="78"/>
      <c r="J1738" s="24"/>
      <c r="K1738" s="24"/>
      <c r="L1738" s="24"/>
      <c r="M1738" s="24">
        <v>61.75</v>
      </c>
      <c r="N1738" s="79">
        <f>VLOOKUP(A1738,Platts!B:C,2,TRUE)</f>
        <v>65.349999999999994</v>
      </c>
      <c r="O1738" s="76">
        <f t="shared" si="31"/>
        <v>1.009946442234124</v>
      </c>
      <c r="P1738" s="9"/>
      <c r="Q1738" s="35"/>
    </row>
    <row r="1739" spans="1:17" outlineLevel="1" x14ac:dyDescent="0.2">
      <c r="A1739" s="22">
        <f>A1738+1</f>
        <v>43222</v>
      </c>
      <c r="B1739" s="24">
        <v>67</v>
      </c>
      <c r="C1739" s="24">
        <v>66.75</v>
      </c>
      <c r="D1739" s="24">
        <v>66.5</v>
      </c>
      <c r="E1739" s="24">
        <v>66.45</v>
      </c>
      <c r="F1739" s="24">
        <v>65.349999999999994</v>
      </c>
      <c r="G1739" s="24"/>
      <c r="H1739" s="24"/>
      <c r="I1739" s="78"/>
      <c r="J1739" s="24"/>
      <c r="K1739" s="24"/>
      <c r="L1739" s="24"/>
      <c r="M1739" s="24">
        <v>62.85</v>
      </c>
      <c r="N1739" s="79">
        <f>VLOOKUP(A1739,Platts!B:C,2,TRUE)</f>
        <v>66.8</v>
      </c>
      <c r="O1739" s="76">
        <f t="shared" ref="O1739:O1802" si="32">+B1739/N1739</f>
        <v>1.0029940119760479</v>
      </c>
      <c r="P1739" s="9"/>
      <c r="Q1739" s="35"/>
    </row>
    <row r="1740" spans="1:17" outlineLevel="1" x14ac:dyDescent="0.2">
      <c r="A1740" s="22">
        <f>A1739+1</f>
        <v>43223</v>
      </c>
      <c r="B1740" s="24">
        <v>67.150000000000006</v>
      </c>
      <c r="C1740" s="24">
        <v>67</v>
      </c>
      <c r="D1740" s="24">
        <v>66.650000000000006</v>
      </c>
      <c r="E1740" s="24">
        <v>66.599999999999994</v>
      </c>
      <c r="F1740" s="24">
        <v>65.45</v>
      </c>
      <c r="G1740" s="24"/>
      <c r="H1740" s="24"/>
      <c r="I1740" s="78"/>
      <c r="J1740" s="24"/>
      <c r="K1740" s="24"/>
      <c r="L1740" s="24"/>
      <c r="M1740" s="24">
        <v>63.25</v>
      </c>
      <c r="N1740" s="79">
        <f>VLOOKUP(A1740,Platts!B:C,2,TRUE)</f>
        <v>66.8</v>
      </c>
      <c r="O1740" s="76">
        <f t="shared" si="32"/>
        <v>1.005239520958084</v>
      </c>
      <c r="P1740" s="9"/>
      <c r="Q1740" s="35"/>
    </row>
    <row r="1741" spans="1:17" outlineLevel="1" x14ac:dyDescent="0.2">
      <c r="A1741" s="22">
        <f>A1740+1</f>
        <v>43224</v>
      </c>
      <c r="B1741" s="24">
        <v>66.95</v>
      </c>
      <c r="C1741" s="24">
        <v>66.7</v>
      </c>
      <c r="D1741" s="24">
        <v>66.45</v>
      </c>
      <c r="E1741" s="24">
        <v>66.45</v>
      </c>
      <c r="F1741" s="24">
        <v>65.349999999999994</v>
      </c>
      <c r="G1741" s="24"/>
      <c r="H1741" s="24"/>
      <c r="I1741" s="78"/>
      <c r="J1741" s="24"/>
      <c r="K1741" s="24"/>
      <c r="L1741" s="24"/>
      <c r="M1741" s="24">
        <v>62.9</v>
      </c>
      <c r="N1741" s="79">
        <f>VLOOKUP(A1741,Platts!B:C,2,TRUE)</f>
        <v>66.099999999999994</v>
      </c>
      <c r="O1741" s="76">
        <f t="shared" si="32"/>
        <v>1.0128593040847202</v>
      </c>
      <c r="P1741" s="9"/>
      <c r="Q1741" s="35"/>
    </row>
    <row r="1742" spans="1:17" outlineLevel="1" x14ac:dyDescent="0.2">
      <c r="A1742" s="22">
        <f>A1741+3</f>
        <v>43227</v>
      </c>
      <c r="B1742" s="24">
        <v>66.8</v>
      </c>
      <c r="C1742" s="24">
        <v>66.55</v>
      </c>
      <c r="D1742" s="24">
        <v>66.2</v>
      </c>
      <c r="E1742" s="24">
        <v>66.099999999999994</v>
      </c>
      <c r="F1742" s="24">
        <v>65.05</v>
      </c>
      <c r="G1742" s="24"/>
      <c r="H1742" s="24"/>
      <c r="I1742" s="78"/>
      <c r="J1742" s="24"/>
      <c r="K1742" s="24"/>
      <c r="L1742" s="24"/>
      <c r="M1742" s="24">
        <v>62.75</v>
      </c>
      <c r="N1742" s="79">
        <f>VLOOKUP(A1742,Platts!B:C,2,TRUE)</f>
        <v>66.95</v>
      </c>
      <c r="O1742" s="76">
        <f t="shared" si="32"/>
        <v>0.99775952203136664</v>
      </c>
      <c r="P1742" s="9"/>
      <c r="Q1742" s="35"/>
    </row>
    <row r="1743" spans="1:17" outlineLevel="1" x14ac:dyDescent="0.2">
      <c r="A1743" s="22">
        <f>A1742+1</f>
        <v>43228</v>
      </c>
      <c r="B1743" s="24">
        <v>67.25</v>
      </c>
      <c r="C1743" s="24">
        <v>67.05</v>
      </c>
      <c r="D1743" s="24">
        <v>66.8</v>
      </c>
      <c r="E1743" s="24">
        <v>66.8</v>
      </c>
      <c r="F1743" s="24">
        <v>65.650000000000006</v>
      </c>
      <c r="G1743" s="24"/>
      <c r="H1743" s="24"/>
      <c r="I1743" s="78"/>
      <c r="J1743" s="24"/>
      <c r="K1743" s="24"/>
      <c r="L1743" s="24"/>
      <c r="M1743" s="24">
        <v>63</v>
      </c>
      <c r="N1743" s="79">
        <f>VLOOKUP(A1743,Platts!B:C,2,TRUE)</f>
        <v>67.25</v>
      </c>
      <c r="O1743" s="76">
        <f t="shared" si="32"/>
        <v>1</v>
      </c>
      <c r="P1743" s="9"/>
      <c r="Q1743" s="35"/>
    </row>
    <row r="1744" spans="1:17" outlineLevel="1" x14ac:dyDescent="0.2">
      <c r="A1744" s="22">
        <f>A1743+1</f>
        <v>43229</v>
      </c>
      <c r="B1744" s="24">
        <v>65.95</v>
      </c>
      <c r="C1744" s="24">
        <v>65.8</v>
      </c>
      <c r="D1744" s="24">
        <v>65.650000000000006</v>
      </c>
      <c r="E1744" s="24">
        <v>65.599999999999994</v>
      </c>
      <c r="F1744" s="24">
        <v>64.45</v>
      </c>
      <c r="G1744" s="24"/>
      <c r="H1744" s="24"/>
      <c r="I1744" s="78"/>
      <c r="J1744" s="24"/>
      <c r="K1744" s="24"/>
      <c r="L1744" s="24"/>
      <c r="M1744" s="24">
        <v>62.15</v>
      </c>
      <c r="N1744" s="79">
        <f>VLOOKUP(A1744,Platts!B:C,2,TRUE)</f>
        <v>66.25</v>
      </c>
      <c r="O1744" s="76">
        <f t="shared" si="32"/>
        <v>0.99547169811320757</v>
      </c>
      <c r="P1744" s="9"/>
      <c r="Q1744" s="35"/>
    </row>
    <row r="1745" spans="1:17" outlineLevel="1" x14ac:dyDescent="0.2">
      <c r="A1745" s="22">
        <f>A1744+1</f>
        <v>43230</v>
      </c>
      <c r="B1745" s="24">
        <v>66.25</v>
      </c>
      <c r="C1745" s="24">
        <v>66.099999999999994</v>
      </c>
      <c r="D1745" s="24">
        <v>65.900000000000006</v>
      </c>
      <c r="E1745" s="24">
        <v>65.849999999999994</v>
      </c>
      <c r="F1745" s="24">
        <v>64.95</v>
      </c>
      <c r="G1745" s="24"/>
      <c r="H1745" s="24"/>
      <c r="I1745" s="78"/>
      <c r="J1745" s="24"/>
      <c r="K1745" s="24"/>
      <c r="L1745" s="24"/>
      <c r="M1745" s="24">
        <v>62.85</v>
      </c>
      <c r="N1745" s="79">
        <f>VLOOKUP(A1745,Platts!B:C,2,TRUE)</f>
        <v>66.5</v>
      </c>
      <c r="O1745" s="76">
        <f t="shared" si="32"/>
        <v>0.99624060150375937</v>
      </c>
      <c r="P1745" s="9"/>
      <c r="Q1745" s="35"/>
    </row>
    <row r="1746" spans="1:17" outlineLevel="1" x14ac:dyDescent="0.2">
      <c r="A1746" s="22">
        <f>A1745+1</f>
        <v>43231</v>
      </c>
      <c r="B1746" s="24">
        <v>67.5</v>
      </c>
      <c r="C1746" s="24">
        <v>67.400000000000006</v>
      </c>
      <c r="D1746" s="24">
        <v>67.3</v>
      </c>
      <c r="E1746" s="24">
        <v>67.25</v>
      </c>
      <c r="F1746" s="24">
        <v>66.349999999999994</v>
      </c>
      <c r="G1746" s="24"/>
      <c r="H1746" s="24"/>
      <c r="I1746" s="78"/>
      <c r="J1746" s="24"/>
      <c r="K1746" s="24"/>
      <c r="L1746" s="24"/>
      <c r="M1746" s="24">
        <v>64.25</v>
      </c>
      <c r="N1746" s="79">
        <f>VLOOKUP(A1746,Platts!B:C,2,TRUE)</f>
        <v>67.8</v>
      </c>
      <c r="O1746" s="76">
        <f t="shared" si="32"/>
        <v>0.99557522123893805</v>
      </c>
      <c r="P1746" s="9"/>
      <c r="Q1746" s="35"/>
    </row>
    <row r="1747" spans="1:17" outlineLevel="1" x14ac:dyDescent="0.2">
      <c r="A1747" s="22">
        <f>A1746+3</f>
        <v>43234</v>
      </c>
      <c r="B1747" s="24">
        <v>68.099999999999994</v>
      </c>
      <c r="C1747" s="24">
        <v>67.95</v>
      </c>
      <c r="D1747" s="24">
        <v>67.8</v>
      </c>
      <c r="E1747" s="24">
        <v>67.75</v>
      </c>
      <c r="F1747" s="24">
        <v>66.849999999999994</v>
      </c>
      <c r="G1747" s="24"/>
      <c r="H1747" s="24"/>
      <c r="I1747" s="78"/>
      <c r="J1747" s="24"/>
      <c r="K1747" s="24"/>
      <c r="L1747" s="24"/>
      <c r="M1747" s="24">
        <v>64.849999999999994</v>
      </c>
      <c r="N1747" s="79">
        <f>VLOOKUP(A1747,Platts!B:C,2,TRUE)</f>
        <v>65.25</v>
      </c>
      <c r="O1747" s="76">
        <f t="shared" si="32"/>
        <v>1.0436781609195402</v>
      </c>
      <c r="P1747" s="9"/>
      <c r="Q1747" s="35"/>
    </row>
    <row r="1748" spans="1:17" outlineLevel="1" x14ac:dyDescent="0.2">
      <c r="A1748" s="22">
        <f>A1747+1</f>
        <v>43235</v>
      </c>
      <c r="B1748" s="24">
        <v>67.7</v>
      </c>
      <c r="C1748" s="24">
        <v>67.55</v>
      </c>
      <c r="D1748" s="24">
        <v>67.400000000000006</v>
      </c>
      <c r="E1748" s="24">
        <v>67.349999999999994</v>
      </c>
      <c r="F1748" s="24">
        <v>66.3</v>
      </c>
      <c r="G1748" s="24"/>
      <c r="H1748" s="24"/>
      <c r="I1748" s="78"/>
      <c r="J1748" s="24"/>
      <c r="K1748" s="24"/>
      <c r="L1748" s="24"/>
      <c r="M1748" s="24">
        <v>64.2</v>
      </c>
      <c r="N1748" s="79">
        <f>VLOOKUP(A1748,Platts!B:C,2,TRUE)</f>
        <v>67.400000000000006</v>
      </c>
      <c r="O1748" s="76">
        <f t="shared" si="32"/>
        <v>1.0044510385756675</v>
      </c>
      <c r="P1748" s="9"/>
      <c r="Q1748" s="35"/>
    </row>
    <row r="1749" spans="1:17" outlineLevel="1" x14ac:dyDescent="0.2">
      <c r="A1749" s="22">
        <f>A1748+1</f>
        <v>43236</v>
      </c>
      <c r="B1749" s="24">
        <v>67.599999999999994</v>
      </c>
      <c r="C1749" s="24">
        <v>67.5</v>
      </c>
      <c r="D1749" s="24">
        <v>67.25</v>
      </c>
      <c r="E1749" s="24">
        <v>67.2</v>
      </c>
      <c r="F1749" s="24">
        <v>66.2</v>
      </c>
      <c r="G1749" s="24"/>
      <c r="H1749" s="24"/>
      <c r="I1749" s="78"/>
      <c r="J1749" s="24"/>
      <c r="K1749" s="24"/>
      <c r="L1749" s="24"/>
      <c r="M1749" s="24">
        <v>64.099999999999994</v>
      </c>
      <c r="N1749" s="79">
        <f>VLOOKUP(A1749,Platts!B:C,2,TRUE)</f>
        <v>67.650000000000006</v>
      </c>
      <c r="O1749" s="76">
        <f t="shared" si="32"/>
        <v>0.99926090169992587</v>
      </c>
      <c r="P1749" s="9"/>
      <c r="Q1749" s="35"/>
    </row>
    <row r="1750" spans="1:17" outlineLevel="1" x14ac:dyDescent="0.2">
      <c r="A1750" s="22">
        <f>A1749+1</f>
        <v>43237</v>
      </c>
      <c r="B1750" s="24">
        <v>67.5</v>
      </c>
      <c r="C1750" s="24">
        <v>67.349999999999994</v>
      </c>
      <c r="D1750" s="24">
        <v>67.2</v>
      </c>
      <c r="E1750" s="24">
        <v>67.150000000000006</v>
      </c>
      <c r="F1750" s="24">
        <v>66.25</v>
      </c>
      <c r="G1750" s="24"/>
      <c r="H1750" s="24"/>
      <c r="I1750" s="78"/>
      <c r="J1750" s="24"/>
      <c r="K1750" s="24"/>
      <c r="L1750" s="24"/>
      <c r="M1750" s="24">
        <v>64</v>
      </c>
      <c r="N1750" s="79">
        <f>VLOOKUP(A1750,Platts!B:C,2,TRUE)</f>
        <v>67.25</v>
      </c>
      <c r="O1750" s="76">
        <f t="shared" si="32"/>
        <v>1.003717472118959</v>
      </c>
      <c r="P1750" s="9"/>
      <c r="Q1750" s="35"/>
    </row>
    <row r="1751" spans="1:17" outlineLevel="1" x14ac:dyDescent="0.2">
      <c r="A1751" s="22">
        <f>A1750+1</f>
        <v>43238</v>
      </c>
      <c r="B1751" s="24">
        <v>66.8</v>
      </c>
      <c r="C1751" s="24">
        <v>66.7</v>
      </c>
      <c r="D1751" s="24">
        <v>66.55</v>
      </c>
      <c r="E1751" s="24">
        <v>66.55</v>
      </c>
      <c r="F1751" s="24">
        <v>65.55</v>
      </c>
      <c r="G1751" s="24"/>
      <c r="H1751" s="24"/>
      <c r="I1751" s="78"/>
      <c r="J1751" s="24"/>
      <c r="K1751" s="24"/>
      <c r="L1751" s="24"/>
      <c r="M1751" s="24">
        <v>63.3</v>
      </c>
      <c r="N1751" s="79">
        <f>VLOOKUP(A1751,Platts!B:C,2,TRUE)</f>
        <v>66.7</v>
      </c>
      <c r="O1751" s="76">
        <f t="shared" si="32"/>
        <v>1.0014992503748126</v>
      </c>
      <c r="P1751" s="9"/>
      <c r="Q1751" s="35"/>
    </row>
    <row r="1752" spans="1:17" outlineLevel="1" x14ac:dyDescent="0.2">
      <c r="A1752" s="22">
        <f>A1751+3</f>
        <v>43241</v>
      </c>
      <c r="B1752" s="24">
        <v>65.150000000000006</v>
      </c>
      <c r="C1752" s="24">
        <v>65</v>
      </c>
      <c r="D1752" s="24">
        <v>64.849999999999994</v>
      </c>
      <c r="E1752" s="24">
        <v>64.849999999999994</v>
      </c>
      <c r="F1752" s="24">
        <v>63.85</v>
      </c>
      <c r="G1752" s="24"/>
      <c r="H1752" s="24"/>
      <c r="I1752" s="78"/>
      <c r="J1752" s="24"/>
      <c r="K1752" s="24"/>
      <c r="L1752" s="24"/>
      <c r="M1752" s="24">
        <v>62</v>
      </c>
      <c r="N1752" s="79">
        <f>VLOOKUP(A1752,Platts!B:C,2,TRUE)</f>
        <v>66.900000000000006</v>
      </c>
      <c r="O1752" s="76">
        <f t="shared" si="32"/>
        <v>0.97384155455904331</v>
      </c>
      <c r="P1752" s="9"/>
      <c r="Q1752" s="35"/>
    </row>
    <row r="1753" spans="1:17" outlineLevel="1" x14ac:dyDescent="0.2">
      <c r="A1753" s="22">
        <f>A1752+1</f>
        <v>43242</v>
      </c>
      <c r="B1753" s="24">
        <v>64.25</v>
      </c>
      <c r="C1753" s="24">
        <v>64.2</v>
      </c>
      <c r="D1753" s="24">
        <v>64.05</v>
      </c>
      <c r="E1753" s="24">
        <v>64.05</v>
      </c>
      <c r="F1753" s="24">
        <v>63.3</v>
      </c>
      <c r="G1753" s="24"/>
      <c r="H1753" s="24"/>
      <c r="I1753" s="78"/>
      <c r="J1753" s="24"/>
      <c r="K1753" s="24"/>
      <c r="L1753" s="24"/>
      <c r="M1753" s="24">
        <v>61.7</v>
      </c>
      <c r="N1753" s="79">
        <f>VLOOKUP(A1753,Platts!B:C,2,TRUE)</f>
        <v>64.5</v>
      </c>
      <c r="O1753" s="76">
        <f t="shared" si="32"/>
        <v>0.99612403100775193</v>
      </c>
      <c r="P1753" s="9"/>
      <c r="Q1753" s="35"/>
    </row>
    <row r="1754" spans="1:17" outlineLevel="1" x14ac:dyDescent="0.2">
      <c r="A1754" s="22">
        <f>A1753+1</f>
        <v>43243</v>
      </c>
      <c r="B1754" s="24">
        <v>63.8</v>
      </c>
      <c r="C1754" s="24">
        <v>63.8</v>
      </c>
      <c r="D1754" s="24">
        <v>63.7</v>
      </c>
      <c r="E1754" s="24">
        <v>63.7</v>
      </c>
      <c r="F1754" s="24">
        <v>63.15</v>
      </c>
      <c r="G1754" s="24"/>
      <c r="H1754" s="24"/>
      <c r="I1754" s="78"/>
      <c r="J1754" s="24"/>
      <c r="K1754" s="24"/>
      <c r="L1754" s="24"/>
      <c r="M1754" s="24">
        <v>61.4</v>
      </c>
      <c r="N1754" s="79">
        <f>VLOOKUP(A1754,Platts!B:C,2,TRUE)</f>
        <v>63.4</v>
      </c>
      <c r="O1754" s="76">
        <f t="shared" si="32"/>
        <v>1.0063091482649842</v>
      </c>
      <c r="P1754" s="9"/>
      <c r="Q1754" s="35"/>
    </row>
    <row r="1755" spans="1:17" outlineLevel="1" x14ac:dyDescent="0.2">
      <c r="A1755" s="22">
        <f>A1754+1</f>
        <v>43244</v>
      </c>
      <c r="B1755" s="24">
        <v>64.55</v>
      </c>
      <c r="C1755" s="24">
        <v>64.349999999999994</v>
      </c>
      <c r="D1755" s="24">
        <v>64.25</v>
      </c>
      <c r="E1755" s="24">
        <v>64.25</v>
      </c>
      <c r="F1755" s="24">
        <v>63.75</v>
      </c>
      <c r="G1755" s="24"/>
      <c r="H1755" s="24"/>
      <c r="I1755" s="78"/>
      <c r="J1755" s="24"/>
      <c r="K1755" s="24"/>
      <c r="L1755" s="24"/>
      <c r="M1755" s="24">
        <v>62.1</v>
      </c>
      <c r="N1755" s="79">
        <f>VLOOKUP(A1755,Platts!B:C,2,TRUE)</f>
        <v>65.150000000000006</v>
      </c>
      <c r="O1755" s="76">
        <f t="shared" si="32"/>
        <v>0.99079048349961618</v>
      </c>
      <c r="P1755" s="9"/>
      <c r="Q1755" s="35"/>
    </row>
    <row r="1756" spans="1:17" outlineLevel="1" x14ac:dyDescent="0.2">
      <c r="A1756" s="22">
        <f>A1755+1</f>
        <v>43245</v>
      </c>
      <c r="B1756" s="24">
        <v>64</v>
      </c>
      <c r="C1756" s="24">
        <v>63.95</v>
      </c>
      <c r="D1756" s="24">
        <v>63.8</v>
      </c>
      <c r="E1756" s="24">
        <v>63.85</v>
      </c>
      <c r="F1756" s="24">
        <v>63.4</v>
      </c>
      <c r="G1756" s="24"/>
      <c r="H1756" s="24"/>
      <c r="I1756" s="78"/>
      <c r="J1756" s="24"/>
      <c r="K1756" s="24"/>
      <c r="L1756" s="24"/>
      <c r="M1756" s="24">
        <v>61.9</v>
      </c>
      <c r="N1756" s="79">
        <f>VLOOKUP(A1756,Platts!B:C,2,TRUE)</f>
        <v>63.75</v>
      </c>
      <c r="O1756" s="76">
        <f t="shared" si="32"/>
        <v>1.003921568627451</v>
      </c>
      <c r="P1756" s="9"/>
      <c r="Q1756" s="35"/>
    </row>
    <row r="1757" spans="1:17" outlineLevel="1" x14ac:dyDescent="0.2">
      <c r="A1757" s="22">
        <f>A1756+4</f>
        <v>43249</v>
      </c>
      <c r="B1757" s="24">
        <v>64</v>
      </c>
      <c r="C1757" s="24">
        <v>63.95</v>
      </c>
      <c r="D1757" s="24">
        <v>63.8</v>
      </c>
      <c r="E1757" s="24">
        <v>63.85</v>
      </c>
      <c r="F1757" s="24">
        <v>63.4</v>
      </c>
      <c r="G1757" s="24"/>
      <c r="H1757" s="24"/>
      <c r="I1757" s="78"/>
      <c r="J1757" s="24"/>
      <c r="K1757" s="24"/>
      <c r="L1757" s="24"/>
      <c r="M1757" s="24">
        <v>61.9</v>
      </c>
      <c r="N1757" s="79">
        <f>VLOOKUP(A1757,Platts!B:C,2,TRUE)</f>
        <v>63.25</v>
      </c>
      <c r="O1757" s="76">
        <f t="shared" si="32"/>
        <v>1.0118577075098814</v>
      </c>
      <c r="P1757" s="9"/>
      <c r="Q1757" s="35"/>
    </row>
    <row r="1758" spans="1:17" outlineLevel="1" x14ac:dyDescent="0.2">
      <c r="A1758" s="22">
        <f>A1757+1</f>
        <v>43250</v>
      </c>
      <c r="B1758" s="24">
        <v>64</v>
      </c>
      <c r="C1758" s="24">
        <v>63.95</v>
      </c>
      <c r="D1758" s="24">
        <v>63.85</v>
      </c>
      <c r="E1758" s="24">
        <v>63.8</v>
      </c>
      <c r="F1758" s="24">
        <v>63.4</v>
      </c>
      <c r="G1758" s="24"/>
      <c r="H1758" s="24"/>
      <c r="I1758" s="78"/>
      <c r="J1758" s="24"/>
      <c r="K1758" s="24"/>
      <c r="L1758" s="24"/>
      <c r="M1758" s="24">
        <v>62.05</v>
      </c>
      <c r="N1758" s="79">
        <f>VLOOKUP(A1758,Platts!B:C,2,TRUE)</f>
        <v>64</v>
      </c>
      <c r="O1758" s="76">
        <f t="shared" si="32"/>
        <v>1</v>
      </c>
      <c r="P1758" s="9"/>
      <c r="Q1758" s="35"/>
    </row>
    <row r="1759" spans="1:17" outlineLevel="1" x14ac:dyDescent="0.2">
      <c r="A1759" s="22">
        <f>A1758+1</f>
        <v>43251</v>
      </c>
      <c r="B1759" s="24">
        <v>64.599999999999994</v>
      </c>
      <c r="C1759" s="24">
        <v>64.599999999999994</v>
      </c>
      <c r="D1759" s="24">
        <v>64.45</v>
      </c>
      <c r="E1759" s="24">
        <v>64.45</v>
      </c>
      <c r="F1759" s="24">
        <v>63.95</v>
      </c>
      <c r="G1759" s="24"/>
      <c r="H1759" s="24"/>
      <c r="I1759" s="78"/>
      <c r="J1759" s="24"/>
      <c r="K1759" s="24"/>
      <c r="L1759" s="24"/>
      <c r="M1759" s="24">
        <v>62.65</v>
      </c>
      <c r="N1759" s="79">
        <f>VLOOKUP(A1759,Platts!B:C,2,TRUE)</f>
        <v>64.3</v>
      </c>
      <c r="O1759" s="76">
        <f t="shared" si="32"/>
        <v>1.0046656298600312</v>
      </c>
      <c r="P1759" s="9"/>
      <c r="Q1759" s="35"/>
    </row>
    <row r="1760" spans="1:17" outlineLevel="1" x14ac:dyDescent="0.2">
      <c r="A1760" s="22">
        <f>A1759+1</f>
        <v>43252</v>
      </c>
      <c r="B1760" s="24">
        <v>64.5</v>
      </c>
      <c r="C1760" s="24">
        <v>64.5</v>
      </c>
      <c r="D1760" s="24">
        <v>64.45</v>
      </c>
      <c r="E1760" s="24">
        <v>64.5</v>
      </c>
      <c r="F1760" s="24">
        <v>64.099999999999994</v>
      </c>
      <c r="G1760" s="24"/>
      <c r="H1760" s="24"/>
      <c r="I1760" s="78"/>
      <c r="J1760" s="24"/>
      <c r="K1760" s="24"/>
      <c r="L1760" s="24"/>
      <c r="M1760" s="24">
        <v>62.75</v>
      </c>
      <c r="N1760" s="79">
        <f>VLOOKUP(A1760,Platts!B:C,2,TRUE)</f>
        <v>64.7</v>
      </c>
      <c r="O1760" s="76">
        <f t="shared" si="32"/>
        <v>0.9969088098918083</v>
      </c>
      <c r="P1760" s="9"/>
      <c r="Q1760" s="35"/>
    </row>
    <row r="1761" spans="1:17" outlineLevel="1" x14ac:dyDescent="0.2">
      <c r="A1761" s="22">
        <f>A1760+3</f>
        <v>43255</v>
      </c>
      <c r="B1761" s="24">
        <v>64.05</v>
      </c>
      <c r="C1761" s="24">
        <v>63.95</v>
      </c>
      <c r="D1761" s="24">
        <v>63.95</v>
      </c>
      <c r="E1761" s="24">
        <v>64.099999999999994</v>
      </c>
      <c r="F1761" s="24">
        <v>63.6</v>
      </c>
      <c r="G1761" s="24"/>
      <c r="H1761" s="24"/>
      <c r="I1761" s="78"/>
      <c r="J1761" s="24"/>
      <c r="K1761" s="24"/>
      <c r="L1761" s="24"/>
      <c r="M1761" s="24">
        <v>62.35</v>
      </c>
      <c r="N1761" s="79">
        <f>VLOOKUP(A1761,Platts!B:C,2,TRUE)</f>
        <v>63.85</v>
      </c>
      <c r="O1761" s="76">
        <f t="shared" si="32"/>
        <v>1.0031323414252153</v>
      </c>
      <c r="P1761" s="9"/>
      <c r="Q1761" s="35"/>
    </row>
    <row r="1762" spans="1:17" outlineLevel="1" x14ac:dyDescent="0.2">
      <c r="A1762" s="22">
        <f>A1761+1</f>
        <v>43256</v>
      </c>
      <c r="B1762" s="24">
        <v>64.900000000000006</v>
      </c>
      <c r="C1762" s="24">
        <v>64.8</v>
      </c>
      <c r="D1762" s="24">
        <v>64.75</v>
      </c>
      <c r="E1762" s="24">
        <v>64.75</v>
      </c>
      <c r="F1762" s="24">
        <v>64.45</v>
      </c>
      <c r="G1762" s="24"/>
      <c r="H1762" s="24"/>
      <c r="I1762" s="78"/>
      <c r="J1762" s="24"/>
      <c r="K1762" s="24"/>
      <c r="L1762" s="24"/>
      <c r="M1762" s="24">
        <v>63.2</v>
      </c>
      <c r="N1762" s="79">
        <f>VLOOKUP(A1762,Platts!B:C,2,TRUE)</f>
        <v>64.75</v>
      </c>
      <c r="O1762" s="76">
        <f t="shared" si="32"/>
        <v>1.0023166023166024</v>
      </c>
      <c r="P1762" s="9"/>
      <c r="Q1762" s="35"/>
    </row>
    <row r="1763" spans="1:17" outlineLevel="1" x14ac:dyDescent="0.2">
      <c r="A1763" s="22">
        <f>A1762+1</f>
        <v>43257</v>
      </c>
      <c r="B1763" s="24">
        <v>65.5</v>
      </c>
      <c r="C1763" s="24">
        <v>65.5</v>
      </c>
      <c r="D1763" s="24">
        <v>65.5</v>
      </c>
      <c r="E1763" s="24">
        <v>65.45</v>
      </c>
      <c r="F1763" s="24">
        <v>65.3</v>
      </c>
      <c r="G1763" s="24"/>
      <c r="H1763" s="24"/>
      <c r="I1763" s="78"/>
      <c r="J1763" s="24"/>
      <c r="K1763" s="24"/>
      <c r="L1763" s="24"/>
      <c r="M1763" s="24">
        <v>64.05</v>
      </c>
      <c r="N1763" s="79">
        <f>VLOOKUP(A1763,Platts!B:C,2,TRUE)</f>
        <v>65.2</v>
      </c>
      <c r="O1763" s="76">
        <f t="shared" si="32"/>
        <v>1.0046012269938649</v>
      </c>
      <c r="P1763" s="9"/>
      <c r="Q1763" s="35"/>
    </row>
    <row r="1764" spans="1:17" outlineLevel="1" x14ac:dyDescent="0.2">
      <c r="A1764" s="22">
        <f>A1763+1</f>
        <v>43258</v>
      </c>
      <c r="B1764" s="24">
        <v>65.45</v>
      </c>
      <c r="C1764" s="24">
        <v>65.45</v>
      </c>
      <c r="D1764" s="24">
        <v>65.5</v>
      </c>
      <c r="E1764" s="24">
        <v>64.45</v>
      </c>
      <c r="F1764" s="24">
        <v>65.349999999999994</v>
      </c>
      <c r="G1764" s="24"/>
      <c r="H1764" s="24"/>
      <c r="I1764" s="78"/>
      <c r="J1764" s="24"/>
      <c r="K1764" s="24"/>
      <c r="L1764" s="24"/>
      <c r="M1764" s="24">
        <v>64.25</v>
      </c>
      <c r="N1764" s="79">
        <f>VLOOKUP(A1764,Platts!B:C,2,TRUE)</f>
        <v>65.150000000000006</v>
      </c>
      <c r="O1764" s="76">
        <f t="shared" si="32"/>
        <v>1.0046047582501918</v>
      </c>
      <c r="P1764" s="9"/>
      <c r="Q1764" s="35"/>
    </row>
    <row r="1765" spans="1:17" outlineLevel="1" x14ac:dyDescent="0.2">
      <c r="A1765" s="22">
        <f>A1764+1</f>
        <v>43259</v>
      </c>
      <c r="B1765" s="24">
        <v>65.05</v>
      </c>
      <c r="C1765" s="24">
        <v>65.05</v>
      </c>
      <c r="D1765" s="24">
        <v>65.099999999999994</v>
      </c>
      <c r="E1765" s="24">
        <v>65.05</v>
      </c>
      <c r="F1765" s="24">
        <v>64.900000000000006</v>
      </c>
      <c r="G1765" s="24"/>
      <c r="H1765" s="24"/>
      <c r="I1765" s="78"/>
      <c r="J1765" s="24"/>
      <c r="K1765" s="24"/>
      <c r="L1765" s="24"/>
      <c r="M1765" s="24">
        <v>63.95</v>
      </c>
      <c r="N1765" s="79">
        <f>VLOOKUP(A1765,Platts!B:C,2,TRUE)</f>
        <v>65.099999999999994</v>
      </c>
      <c r="O1765" s="76">
        <f t="shared" si="32"/>
        <v>0.99923195084485417</v>
      </c>
      <c r="P1765" s="9"/>
      <c r="Q1765" s="35"/>
    </row>
    <row r="1766" spans="1:17" outlineLevel="1" x14ac:dyDescent="0.2">
      <c r="A1766" s="22">
        <f>A1765+3</f>
        <v>43262</v>
      </c>
      <c r="B1766" s="24">
        <v>65.349999999999994</v>
      </c>
      <c r="C1766" s="24">
        <v>65.3</v>
      </c>
      <c r="D1766" s="24">
        <v>65.3</v>
      </c>
      <c r="E1766" s="24">
        <v>65.3</v>
      </c>
      <c r="F1766" s="24">
        <v>65.150000000000006</v>
      </c>
      <c r="G1766" s="24"/>
      <c r="H1766" s="24"/>
      <c r="I1766" s="78"/>
      <c r="J1766" s="24"/>
      <c r="K1766" s="24"/>
      <c r="L1766" s="24"/>
      <c r="M1766" s="24">
        <v>63.95</v>
      </c>
      <c r="N1766" s="79">
        <f>VLOOKUP(A1766,Platts!B:C,2,TRUE)</f>
        <v>65.7</v>
      </c>
      <c r="O1766" s="76">
        <f t="shared" si="32"/>
        <v>0.99467275494672747</v>
      </c>
      <c r="P1766" s="9"/>
      <c r="Q1766" s="35"/>
    </row>
    <row r="1767" spans="1:17" outlineLevel="1" x14ac:dyDescent="0.2">
      <c r="A1767" s="22">
        <f>A1766+1</f>
        <v>43263</v>
      </c>
      <c r="B1767" s="24">
        <v>66</v>
      </c>
      <c r="C1767" s="24">
        <v>65.95</v>
      </c>
      <c r="D1767" s="24">
        <v>65.95</v>
      </c>
      <c r="E1767" s="24">
        <v>65.95</v>
      </c>
      <c r="F1767" s="24">
        <v>65.8</v>
      </c>
      <c r="G1767" s="24"/>
      <c r="H1767" s="24"/>
      <c r="I1767" s="78"/>
      <c r="J1767" s="24"/>
      <c r="K1767" s="24"/>
      <c r="L1767" s="24"/>
      <c r="M1767" s="24">
        <v>64.7</v>
      </c>
      <c r="N1767" s="79">
        <f>VLOOKUP(A1767,Platts!B:C,2,TRUE)</f>
        <v>65.95</v>
      </c>
      <c r="O1767" s="76">
        <f t="shared" si="32"/>
        <v>1.0007581501137224</v>
      </c>
      <c r="P1767" s="9"/>
      <c r="Q1767" s="35"/>
    </row>
    <row r="1768" spans="1:17" outlineLevel="1" x14ac:dyDescent="0.2">
      <c r="A1768" s="22">
        <f>A1767+1</f>
        <v>43264</v>
      </c>
      <c r="B1768" s="24">
        <v>65.8</v>
      </c>
      <c r="C1768" s="24">
        <v>65.75</v>
      </c>
      <c r="D1768" s="24">
        <v>65.75</v>
      </c>
      <c r="E1768" s="24">
        <v>65.7</v>
      </c>
      <c r="F1768" s="24">
        <v>65.650000000000006</v>
      </c>
      <c r="G1768" s="24"/>
      <c r="H1768" s="24"/>
      <c r="I1768" s="78"/>
      <c r="J1768" s="24"/>
      <c r="K1768" s="24"/>
      <c r="L1768" s="24"/>
      <c r="M1768" s="24">
        <v>64.5</v>
      </c>
      <c r="N1768" s="79">
        <f>VLOOKUP(A1768,Platts!B:C,2,TRUE)</f>
        <v>65.8</v>
      </c>
      <c r="O1768" s="76">
        <f t="shared" si="32"/>
        <v>1</v>
      </c>
      <c r="P1768" s="9"/>
      <c r="Q1768" s="35"/>
    </row>
    <row r="1769" spans="1:17" outlineLevel="1" x14ac:dyDescent="0.2">
      <c r="A1769" s="22">
        <f>A1768+1</f>
        <v>43265</v>
      </c>
      <c r="B1769" s="24">
        <v>66.2</v>
      </c>
      <c r="C1769" s="24">
        <v>66.25</v>
      </c>
      <c r="D1769" s="24">
        <v>66.3</v>
      </c>
      <c r="E1769" s="24">
        <v>66.3</v>
      </c>
      <c r="F1769" s="24">
        <v>66.2</v>
      </c>
      <c r="G1769" s="24"/>
      <c r="H1769" s="24"/>
      <c r="I1769" s="78"/>
      <c r="J1769" s="24"/>
      <c r="K1769" s="24"/>
      <c r="L1769" s="24"/>
      <c r="M1769" s="24">
        <v>65.05</v>
      </c>
      <c r="N1769" s="79">
        <f>VLOOKUP(A1769,Platts!B:C,2,TRUE)</f>
        <v>66</v>
      </c>
      <c r="O1769" s="76">
        <f t="shared" si="32"/>
        <v>1.0030303030303032</v>
      </c>
      <c r="P1769" s="9"/>
      <c r="Q1769" s="35"/>
    </row>
    <row r="1770" spans="1:17" outlineLevel="1" x14ac:dyDescent="0.2">
      <c r="A1770" s="22">
        <f>A1769+1</f>
        <v>43266</v>
      </c>
      <c r="B1770" s="24">
        <v>66.2</v>
      </c>
      <c r="C1770" s="24">
        <v>66.25</v>
      </c>
      <c r="D1770" s="24">
        <v>66.3</v>
      </c>
      <c r="E1770" s="24">
        <v>66.3</v>
      </c>
      <c r="F1770" s="24">
        <v>66.2</v>
      </c>
      <c r="G1770" s="24"/>
      <c r="H1770" s="24"/>
      <c r="I1770" s="78"/>
      <c r="J1770" s="24"/>
      <c r="K1770" s="24"/>
      <c r="L1770" s="24"/>
      <c r="M1770" s="24">
        <v>65.05</v>
      </c>
      <c r="N1770" s="79">
        <f>VLOOKUP(A1770,Platts!B:C,2,TRUE)</f>
        <v>66</v>
      </c>
      <c r="O1770" s="76">
        <f t="shared" si="32"/>
        <v>1.0030303030303032</v>
      </c>
      <c r="P1770" s="9"/>
      <c r="Q1770" s="35"/>
    </row>
    <row r="1771" spans="1:17" outlineLevel="1" x14ac:dyDescent="0.2">
      <c r="A1771" s="22">
        <f>A1770+3</f>
        <v>43269</v>
      </c>
      <c r="B1771" s="24">
        <v>65.650000000000006</v>
      </c>
      <c r="C1771" s="24">
        <v>65.650000000000006</v>
      </c>
      <c r="D1771" s="24">
        <v>65.849999999999994</v>
      </c>
      <c r="E1771" s="24">
        <v>65.75</v>
      </c>
      <c r="F1771" s="24">
        <v>65.900000000000006</v>
      </c>
      <c r="G1771" s="24"/>
      <c r="H1771" s="24"/>
      <c r="I1771" s="78"/>
      <c r="J1771" s="24"/>
      <c r="K1771" s="24"/>
      <c r="L1771" s="24"/>
      <c r="M1771" s="24">
        <v>64.7</v>
      </c>
      <c r="N1771" s="79">
        <f>VLOOKUP(A1771,Platts!B:C,2,TRUE)</f>
        <v>66</v>
      </c>
      <c r="O1771" s="76">
        <f t="shared" si="32"/>
        <v>0.99469696969696975</v>
      </c>
      <c r="P1771" s="9"/>
      <c r="Q1771" s="35"/>
    </row>
    <row r="1772" spans="1:17" outlineLevel="1" x14ac:dyDescent="0.2">
      <c r="A1772" s="22">
        <f>A1771+1</f>
        <v>43270</v>
      </c>
      <c r="B1772" s="24">
        <v>64.05</v>
      </c>
      <c r="C1772" s="24">
        <v>63.95</v>
      </c>
      <c r="D1772" s="24">
        <v>63.95</v>
      </c>
      <c r="E1772" s="24">
        <v>64</v>
      </c>
      <c r="F1772" s="24">
        <v>63.8</v>
      </c>
      <c r="G1772" s="24"/>
      <c r="H1772" s="24"/>
      <c r="I1772" s="78"/>
      <c r="J1772" s="24"/>
      <c r="K1772" s="24"/>
      <c r="L1772" s="24"/>
      <c r="M1772" s="24">
        <v>62.45</v>
      </c>
      <c r="N1772" s="79">
        <f>VLOOKUP(A1772,Platts!B:C,2,TRUE)</f>
        <v>64.25</v>
      </c>
      <c r="O1772" s="76">
        <f t="shared" si="32"/>
        <v>0.99688715953307394</v>
      </c>
      <c r="P1772" s="9"/>
      <c r="Q1772" s="35"/>
    </row>
    <row r="1773" spans="1:17" outlineLevel="1" x14ac:dyDescent="0.2">
      <c r="A1773" s="22">
        <f>A1772+1</f>
        <v>43271</v>
      </c>
      <c r="B1773" s="24">
        <v>64.3</v>
      </c>
      <c r="C1773" s="24">
        <v>64.150000000000006</v>
      </c>
      <c r="D1773" s="24">
        <v>64.25</v>
      </c>
      <c r="E1773" s="24">
        <v>64.25</v>
      </c>
      <c r="F1773" s="24">
        <v>64.150000000000006</v>
      </c>
      <c r="G1773" s="24"/>
      <c r="H1773" s="24"/>
      <c r="I1773" s="78"/>
      <c r="J1773" s="24"/>
      <c r="K1773" s="24"/>
      <c r="L1773" s="24"/>
      <c r="M1773" s="24">
        <v>62.95</v>
      </c>
      <c r="N1773" s="79">
        <f>VLOOKUP(A1773,Platts!B:C,2,TRUE)</f>
        <v>64.25</v>
      </c>
      <c r="O1773" s="76">
        <f t="shared" si="32"/>
        <v>1.0007782101167315</v>
      </c>
      <c r="P1773" s="9"/>
      <c r="Q1773" s="35"/>
    </row>
    <row r="1774" spans="1:17" outlineLevel="1" x14ac:dyDescent="0.2">
      <c r="A1774" s="22">
        <f>A1773+1</f>
        <v>43272</v>
      </c>
      <c r="B1774" s="24">
        <v>63.9</v>
      </c>
      <c r="C1774" s="24">
        <v>63.8</v>
      </c>
      <c r="D1774" s="24">
        <v>63.95</v>
      </c>
      <c r="E1774" s="24">
        <v>63.85</v>
      </c>
      <c r="F1774" s="24">
        <v>64</v>
      </c>
      <c r="G1774" s="24"/>
      <c r="H1774" s="24"/>
      <c r="I1774" s="78"/>
      <c r="J1774" s="24"/>
      <c r="K1774" s="24"/>
      <c r="L1774" s="24"/>
      <c r="M1774" s="24">
        <v>63</v>
      </c>
      <c r="N1774" s="79">
        <f>VLOOKUP(A1774,Platts!B:C,2,TRUE)</f>
        <v>63.85</v>
      </c>
      <c r="O1774" s="76">
        <f t="shared" si="32"/>
        <v>1.0007830853563038</v>
      </c>
      <c r="P1774" s="9"/>
      <c r="Q1774" s="35"/>
    </row>
    <row r="1775" spans="1:17" outlineLevel="1" x14ac:dyDescent="0.2">
      <c r="A1775" s="22">
        <f>A1774+1</f>
        <v>43273</v>
      </c>
      <c r="B1775" s="24">
        <v>64.2</v>
      </c>
      <c r="C1775" s="24">
        <v>64.05</v>
      </c>
      <c r="D1775" s="24">
        <v>64.150000000000006</v>
      </c>
      <c r="E1775" s="24">
        <v>64.150000000000006</v>
      </c>
      <c r="F1775" s="24">
        <v>64.2</v>
      </c>
      <c r="G1775" s="24"/>
      <c r="H1775" s="24"/>
      <c r="I1775" s="78"/>
      <c r="J1775" s="24"/>
      <c r="K1775" s="24"/>
      <c r="L1775" s="24"/>
      <c r="M1775" s="24">
        <v>63.2</v>
      </c>
      <c r="N1775" s="79">
        <f>VLOOKUP(A1775,Platts!B:C,2,TRUE)</f>
        <v>63.9</v>
      </c>
      <c r="O1775" s="76">
        <f t="shared" si="32"/>
        <v>1.0046948356807512</v>
      </c>
      <c r="P1775" s="9"/>
      <c r="Q1775" s="35"/>
    </row>
    <row r="1776" spans="1:17" outlineLevel="1" x14ac:dyDescent="0.2">
      <c r="A1776" s="22">
        <f>A1775+3</f>
        <v>43276</v>
      </c>
      <c r="B1776" s="24">
        <v>64.45</v>
      </c>
      <c r="C1776" s="24">
        <v>64.25</v>
      </c>
      <c r="D1776" s="24">
        <v>64.400000000000006</v>
      </c>
      <c r="E1776" s="24">
        <v>64.349999999999994</v>
      </c>
      <c r="F1776" s="24">
        <v>64.349999999999994</v>
      </c>
      <c r="G1776" s="24"/>
      <c r="H1776" s="24"/>
      <c r="I1776" s="78"/>
      <c r="J1776" s="24"/>
      <c r="K1776" s="24"/>
      <c r="L1776" s="24"/>
      <c r="M1776" s="24">
        <v>63.4</v>
      </c>
      <c r="N1776" s="79">
        <f>VLOOKUP(A1776,Platts!B:C,2,TRUE)</f>
        <v>64.599999999999994</v>
      </c>
      <c r="O1776" s="76">
        <f t="shared" si="32"/>
        <v>0.99767801857585148</v>
      </c>
      <c r="P1776" s="9"/>
      <c r="Q1776" s="35"/>
    </row>
    <row r="1777" spans="1:17" outlineLevel="1" x14ac:dyDescent="0.2">
      <c r="A1777" s="22">
        <f>A1776+1</f>
        <v>43277</v>
      </c>
      <c r="B1777" s="24">
        <v>64.150000000000006</v>
      </c>
      <c r="C1777" s="24">
        <v>63.95</v>
      </c>
      <c r="D1777" s="24">
        <v>64.099999999999994</v>
      </c>
      <c r="E1777" s="24">
        <v>64.05</v>
      </c>
      <c r="F1777" s="24">
        <v>64</v>
      </c>
      <c r="G1777" s="24"/>
      <c r="H1777" s="24"/>
      <c r="I1777" s="78"/>
      <c r="J1777" s="24"/>
      <c r="K1777" s="24"/>
      <c r="L1777" s="24"/>
      <c r="M1777" s="24">
        <v>63.05</v>
      </c>
      <c r="N1777" s="79">
        <f>VLOOKUP(A1777,Platts!B:C,2,TRUE)</f>
        <v>64.650000000000006</v>
      </c>
      <c r="O1777" s="76">
        <f t="shared" si="32"/>
        <v>0.99226604795050266</v>
      </c>
      <c r="P1777" s="9"/>
      <c r="Q1777" s="35"/>
    </row>
    <row r="1778" spans="1:17" outlineLevel="1" x14ac:dyDescent="0.2">
      <c r="A1778" s="22">
        <f>A1777+1</f>
        <v>43278</v>
      </c>
      <c r="B1778" s="24">
        <v>64.05</v>
      </c>
      <c r="C1778" s="24">
        <v>63.95</v>
      </c>
      <c r="D1778" s="24">
        <v>64</v>
      </c>
      <c r="E1778" s="24">
        <v>64</v>
      </c>
      <c r="F1778" s="24">
        <v>63.9</v>
      </c>
      <c r="G1778" s="24"/>
      <c r="H1778" s="24"/>
      <c r="I1778" s="78"/>
      <c r="J1778" s="24"/>
      <c r="K1778" s="24"/>
      <c r="L1778" s="24"/>
      <c r="M1778" s="24">
        <v>62.85</v>
      </c>
      <c r="N1778" s="79">
        <f>VLOOKUP(A1778,Platts!B:C,2,TRUE)</f>
        <v>63.8</v>
      </c>
      <c r="O1778" s="76">
        <f t="shared" si="32"/>
        <v>1.0039184952978057</v>
      </c>
      <c r="P1778" s="9"/>
      <c r="Q1778" s="35"/>
    </row>
    <row r="1779" spans="1:17" outlineLevel="1" x14ac:dyDescent="0.2">
      <c r="A1779" s="22">
        <f>A1778+1</f>
        <v>43279</v>
      </c>
      <c r="B1779" s="24">
        <v>64.349999999999994</v>
      </c>
      <c r="C1779" s="24">
        <v>64.25</v>
      </c>
      <c r="D1779" s="24">
        <v>64.3</v>
      </c>
      <c r="E1779" s="24">
        <v>64.3</v>
      </c>
      <c r="F1779" s="24">
        <v>64.2</v>
      </c>
      <c r="G1779" s="24"/>
      <c r="H1779" s="24"/>
      <c r="I1779" s="78"/>
      <c r="J1779" s="24"/>
      <c r="K1779" s="24"/>
      <c r="L1779" s="24"/>
      <c r="M1779" s="24">
        <v>63.2</v>
      </c>
      <c r="N1779" s="79">
        <f>VLOOKUP(A1779,Platts!B:C,2,TRUE)</f>
        <v>63.95</v>
      </c>
      <c r="O1779" s="76">
        <f t="shared" si="32"/>
        <v>1.0062548866301797</v>
      </c>
      <c r="P1779" s="9"/>
      <c r="Q1779" s="35"/>
    </row>
    <row r="1780" spans="1:17" outlineLevel="1" x14ac:dyDescent="0.2">
      <c r="A1780" s="22">
        <f>A1779+1</f>
        <v>43280</v>
      </c>
      <c r="B1780" s="24">
        <v>64.7</v>
      </c>
      <c r="C1780" s="24">
        <v>64.7</v>
      </c>
      <c r="D1780" s="24">
        <v>64.650000000000006</v>
      </c>
      <c r="E1780" s="24">
        <v>64.650000000000006</v>
      </c>
      <c r="F1780" s="24">
        <v>64.55</v>
      </c>
      <c r="G1780" s="24"/>
      <c r="H1780" s="24"/>
      <c r="I1780" s="78"/>
      <c r="J1780" s="24"/>
      <c r="K1780" s="24"/>
      <c r="L1780" s="24"/>
      <c r="M1780" s="24">
        <v>63.55</v>
      </c>
      <c r="N1780" s="79">
        <f>VLOOKUP(A1780,Platts!B:C,2,TRUE)</f>
        <v>64.45</v>
      </c>
      <c r="O1780" s="76">
        <f t="shared" si="32"/>
        <v>1.003878975950349</v>
      </c>
      <c r="P1780" s="9"/>
      <c r="Q1780" s="35"/>
    </row>
    <row r="1781" spans="1:17" outlineLevel="1" x14ac:dyDescent="0.2">
      <c r="A1781" s="22">
        <f>A1780+3</f>
        <v>43283</v>
      </c>
      <c r="B1781" s="24">
        <v>64.2</v>
      </c>
      <c r="C1781" s="24">
        <v>64.25</v>
      </c>
      <c r="D1781" s="24">
        <v>64.25</v>
      </c>
      <c r="E1781" s="24">
        <v>64.150000000000006</v>
      </c>
      <c r="F1781" s="24">
        <v>63.65</v>
      </c>
      <c r="G1781" s="24"/>
      <c r="H1781" s="24"/>
      <c r="I1781" s="78"/>
      <c r="J1781" s="24"/>
      <c r="K1781" s="24"/>
      <c r="L1781" s="24"/>
      <c r="M1781" s="24">
        <v>62.85</v>
      </c>
      <c r="N1781" s="79">
        <f>VLOOKUP(A1781,Platts!B:C,2,TRUE)</f>
        <v>63.8</v>
      </c>
      <c r="O1781" s="76">
        <f t="shared" si="32"/>
        <v>1.0062695924764891</v>
      </c>
      <c r="P1781" s="9"/>
      <c r="Q1781" s="35"/>
    </row>
    <row r="1782" spans="1:17" outlineLevel="1" x14ac:dyDescent="0.2">
      <c r="A1782" s="22">
        <f>A1781+1</f>
        <v>43284</v>
      </c>
      <c r="B1782" s="24">
        <v>64</v>
      </c>
      <c r="C1782" s="24">
        <v>64.05</v>
      </c>
      <c r="D1782" s="24">
        <v>64.099999999999994</v>
      </c>
      <c r="E1782" s="24">
        <v>64.05</v>
      </c>
      <c r="F1782" s="24">
        <v>63.55</v>
      </c>
      <c r="G1782" s="24"/>
      <c r="H1782" s="24"/>
      <c r="I1782" s="78"/>
      <c r="J1782" s="24"/>
      <c r="K1782" s="24"/>
      <c r="L1782" s="24"/>
      <c r="M1782" s="24">
        <v>62.8</v>
      </c>
      <c r="N1782" s="79">
        <f>VLOOKUP(A1782,Platts!B:C,2,TRUE)</f>
        <v>63.75</v>
      </c>
      <c r="O1782" s="76">
        <f t="shared" si="32"/>
        <v>1.003921568627451</v>
      </c>
      <c r="P1782" s="9"/>
      <c r="Q1782" s="35"/>
    </row>
    <row r="1783" spans="1:17" outlineLevel="1" x14ac:dyDescent="0.2">
      <c r="A1783" s="22">
        <f>A1782+1</f>
        <v>43285</v>
      </c>
      <c r="B1783" s="24">
        <v>63.9</v>
      </c>
      <c r="C1783" s="24">
        <v>63.9</v>
      </c>
      <c r="D1783" s="24">
        <v>63.9</v>
      </c>
      <c r="E1783" s="24">
        <v>63.75</v>
      </c>
      <c r="F1783" s="24">
        <v>63.3</v>
      </c>
      <c r="G1783" s="24"/>
      <c r="H1783" s="24"/>
      <c r="I1783" s="78"/>
      <c r="J1783" s="24"/>
      <c r="K1783" s="24"/>
      <c r="L1783" s="24"/>
      <c r="M1783" s="24">
        <v>62.45</v>
      </c>
      <c r="N1783" s="79">
        <f>VLOOKUP(A1783,Platts!B:C,2,TRUE)</f>
        <v>63.35</v>
      </c>
      <c r="O1783" s="76">
        <f t="shared" si="32"/>
        <v>1.0086819258089976</v>
      </c>
      <c r="P1783" s="9"/>
      <c r="Q1783" s="35"/>
    </row>
    <row r="1784" spans="1:17" outlineLevel="1" x14ac:dyDescent="0.2">
      <c r="A1784" s="22">
        <f>A1783+1</f>
        <v>43286</v>
      </c>
      <c r="B1784" s="24">
        <v>62.95</v>
      </c>
      <c r="C1784" s="24">
        <v>62.95</v>
      </c>
      <c r="D1784" s="24">
        <v>69.2</v>
      </c>
      <c r="E1784" s="24">
        <v>62.8</v>
      </c>
      <c r="F1784" s="24">
        <v>62.25</v>
      </c>
      <c r="G1784" s="24"/>
      <c r="H1784" s="24"/>
      <c r="I1784" s="78"/>
      <c r="J1784" s="24"/>
      <c r="K1784" s="24"/>
      <c r="L1784" s="24"/>
      <c r="M1784" s="24">
        <v>61.5</v>
      </c>
      <c r="N1784" s="79">
        <f>VLOOKUP(A1784,Platts!B:C,2,TRUE)</f>
        <v>62.5</v>
      </c>
      <c r="O1784" s="76">
        <f t="shared" si="32"/>
        <v>1.0072000000000001</v>
      </c>
      <c r="P1784" s="9"/>
      <c r="Q1784" s="35"/>
    </row>
    <row r="1785" spans="1:17" outlineLevel="1" x14ac:dyDescent="0.2">
      <c r="A1785" s="22">
        <f>A1784+1</f>
        <v>43287</v>
      </c>
      <c r="B1785" s="24">
        <v>62.8</v>
      </c>
      <c r="C1785" s="24">
        <v>62.8</v>
      </c>
      <c r="D1785" s="24">
        <v>62.85</v>
      </c>
      <c r="E1785" s="24">
        <v>62.75</v>
      </c>
      <c r="F1785" s="24">
        <v>62.25</v>
      </c>
      <c r="G1785" s="24"/>
      <c r="H1785" s="24"/>
      <c r="I1785" s="78"/>
      <c r="J1785" s="24"/>
      <c r="K1785" s="24"/>
      <c r="L1785" s="24"/>
      <c r="M1785" s="24">
        <v>61.7</v>
      </c>
      <c r="N1785" s="79">
        <f>VLOOKUP(A1785,Platts!B:C,2,TRUE)</f>
        <v>62.65</v>
      </c>
      <c r="O1785" s="76">
        <f t="shared" si="32"/>
        <v>1.0023942537909019</v>
      </c>
      <c r="P1785" s="9"/>
      <c r="Q1785" s="35"/>
    </row>
    <row r="1786" spans="1:17" outlineLevel="1" x14ac:dyDescent="0.2">
      <c r="A1786" s="22">
        <f>A1785+3</f>
        <v>43290</v>
      </c>
      <c r="B1786" s="24">
        <v>63.2</v>
      </c>
      <c r="C1786" s="24">
        <v>63.15</v>
      </c>
      <c r="D1786" s="24">
        <v>63.1</v>
      </c>
      <c r="E1786" s="24">
        <v>63</v>
      </c>
      <c r="F1786" s="24">
        <v>62.55</v>
      </c>
      <c r="G1786" s="24"/>
      <c r="H1786" s="24"/>
      <c r="I1786" s="78"/>
      <c r="J1786" s="24"/>
      <c r="K1786" s="24"/>
      <c r="L1786" s="24"/>
      <c r="M1786" s="24">
        <v>61.95</v>
      </c>
      <c r="N1786" s="79">
        <f>VLOOKUP(A1786,Platts!B:C,2,TRUE)</f>
        <v>63.25</v>
      </c>
      <c r="O1786" s="76">
        <f t="shared" si="32"/>
        <v>0.99920948616600791</v>
      </c>
      <c r="P1786" s="9"/>
      <c r="Q1786" s="35"/>
    </row>
    <row r="1787" spans="1:17" outlineLevel="1" x14ac:dyDescent="0.2">
      <c r="A1787" s="22">
        <f>A1786+1</f>
        <v>43291</v>
      </c>
      <c r="B1787" s="24">
        <v>63.2</v>
      </c>
      <c r="C1787" s="24">
        <v>63.25</v>
      </c>
      <c r="D1787" s="24">
        <v>63.25</v>
      </c>
      <c r="E1787" s="24">
        <v>63.1</v>
      </c>
      <c r="F1787" s="24">
        <v>62.7</v>
      </c>
      <c r="G1787" s="24"/>
      <c r="H1787" s="24"/>
      <c r="I1787" s="78"/>
      <c r="J1787" s="24"/>
      <c r="K1787" s="24"/>
      <c r="L1787" s="24"/>
      <c r="M1787" s="24">
        <v>62.1</v>
      </c>
      <c r="N1787" s="79">
        <f>VLOOKUP(A1787,Platts!B:C,2,TRUE)</f>
        <v>63.2</v>
      </c>
      <c r="O1787" s="76">
        <f t="shared" si="32"/>
        <v>1</v>
      </c>
      <c r="P1787" s="9"/>
      <c r="Q1787" s="35"/>
    </row>
    <row r="1788" spans="1:17" outlineLevel="1" x14ac:dyDescent="0.2">
      <c r="A1788" s="22">
        <f>A1787+1</f>
        <v>43292</v>
      </c>
      <c r="B1788" s="24">
        <v>63.25</v>
      </c>
      <c r="C1788" s="24">
        <v>63.25</v>
      </c>
      <c r="D1788" s="24">
        <v>63.2</v>
      </c>
      <c r="E1788" s="24">
        <v>63.1</v>
      </c>
      <c r="F1788" s="24">
        <v>62.55</v>
      </c>
      <c r="G1788" s="24"/>
      <c r="H1788" s="24"/>
      <c r="I1788" s="78"/>
      <c r="J1788" s="24"/>
      <c r="K1788" s="24"/>
      <c r="L1788" s="24"/>
      <c r="M1788" s="24">
        <v>61.9</v>
      </c>
      <c r="N1788" s="79">
        <f>VLOOKUP(A1788,Platts!B:C,2,TRUE)</f>
        <v>62.7</v>
      </c>
      <c r="O1788" s="76">
        <f t="shared" si="32"/>
        <v>1.0087719298245614</v>
      </c>
      <c r="P1788" s="9"/>
      <c r="Q1788" s="35"/>
    </row>
    <row r="1789" spans="1:17" outlineLevel="1" x14ac:dyDescent="0.2">
      <c r="A1789" s="22">
        <f>A1788+1</f>
        <v>43293</v>
      </c>
      <c r="B1789" s="24">
        <v>63.6</v>
      </c>
      <c r="C1789" s="24">
        <v>63.45</v>
      </c>
      <c r="D1789" s="24">
        <v>63.35</v>
      </c>
      <c r="E1789" s="24">
        <v>63.25</v>
      </c>
      <c r="F1789" s="24">
        <v>62.75</v>
      </c>
      <c r="G1789" s="24"/>
      <c r="H1789" s="24"/>
      <c r="I1789" s="78"/>
      <c r="J1789" s="24"/>
      <c r="K1789" s="24"/>
      <c r="L1789" s="24"/>
      <c r="M1789" s="24">
        <v>62.05</v>
      </c>
      <c r="N1789" s="79">
        <f>VLOOKUP(A1789,Platts!B:C,2,TRUE)</f>
        <v>63.5</v>
      </c>
      <c r="O1789" s="76">
        <f t="shared" si="32"/>
        <v>1.0015748031496063</v>
      </c>
      <c r="P1789" s="9"/>
      <c r="Q1789" s="35"/>
    </row>
    <row r="1790" spans="1:17" outlineLevel="1" x14ac:dyDescent="0.2">
      <c r="A1790" s="22">
        <f>A1789+1</f>
        <v>43294</v>
      </c>
      <c r="B1790" s="24">
        <v>63.5</v>
      </c>
      <c r="C1790" s="24">
        <v>63.45</v>
      </c>
      <c r="D1790" s="24">
        <v>63.4</v>
      </c>
      <c r="E1790" s="24">
        <v>63.25</v>
      </c>
      <c r="F1790" s="24">
        <v>62.65</v>
      </c>
      <c r="G1790" s="24"/>
      <c r="H1790" s="24"/>
      <c r="I1790" s="78"/>
      <c r="J1790" s="24"/>
      <c r="K1790" s="24"/>
      <c r="L1790" s="24"/>
      <c r="M1790" s="24">
        <v>62</v>
      </c>
      <c r="N1790" s="79">
        <f>VLOOKUP(A1790,Platts!B:C,2,TRUE)</f>
        <v>63.5</v>
      </c>
      <c r="O1790" s="76">
        <f t="shared" si="32"/>
        <v>1</v>
      </c>
      <c r="P1790" s="9"/>
      <c r="Q1790" s="35"/>
    </row>
    <row r="1791" spans="1:17" outlineLevel="1" x14ac:dyDescent="0.2">
      <c r="A1791" s="22">
        <f>A1790+3</f>
        <v>43297</v>
      </c>
      <c r="B1791" s="24">
        <v>63.55</v>
      </c>
      <c r="C1791" s="24">
        <v>63.55</v>
      </c>
      <c r="D1791" s="24">
        <v>63.5</v>
      </c>
      <c r="E1791" s="24">
        <v>63.3</v>
      </c>
      <c r="F1791" s="24">
        <v>62.65</v>
      </c>
      <c r="G1791" s="24"/>
      <c r="H1791" s="24"/>
      <c r="I1791" s="78"/>
      <c r="J1791" s="24"/>
      <c r="K1791" s="24"/>
      <c r="L1791" s="24"/>
      <c r="M1791" s="24">
        <v>61.8</v>
      </c>
      <c r="N1791" s="79">
        <f>VLOOKUP(A1791,Platts!B:C,2,TRUE)</f>
        <v>63</v>
      </c>
      <c r="O1791" s="76">
        <f t="shared" si="32"/>
        <v>1.0087301587301587</v>
      </c>
      <c r="P1791" s="9"/>
      <c r="Q1791" s="35"/>
    </row>
    <row r="1792" spans="1:17" outlineLevel="1" x14ac:dyDescent="0.2">
      <c r="A1792" s="22">
        <f>A1791+1</f>
        <v>43298</v>
      </c>
      <c r="B1792" s="24">
        <v>63.7</v>
      </c>
      <c r="C1792" s="24">
        <v>63.65</v>
      </c>
      <c r="D1792" s="24">
        <v>63.55</v>
      </c>
      <c r="E1792" s="24">
        <v>63.4</v>
      </c>
      <c r="F1792" s="24">
        <v>62.7</v>
      </c>
      <c r="G1792" s="24"/>
      <c r="H1792" s="24"/>
      <c r="I1792" s="78"/>
      <c r="J1792" s="24"/>
      <c r="K1792" s="24"/>
      <c r="L1792" s="24"/>
      <c r="M1792" s="24">
        <v>62</v>
      </c>
      <c r="N1792" s="79">
        <f>VLOOKUP(A1792,Platts!B:C,2,TRUE)</f>
        <v>63.7</v>
      </c>
      <c r="O1792" s="76">
        <f t="shared" si="32"/>
        <v>1</v>
      </c>
      <c r="P1792" s="9"/>
      <c r="Q1792" s="35"/>
    </row>
    <row r="1793" spans="1:17" outlineLevel="1" x14ac:dyDescent="0.2">
      <c r="A1793" s="22">
        <f>A1792+1</f>
        <v>43299</v>
      </c>
      <c r="B1793" s="24">
        <v>63.95</v>
      </c>
      <c r="C1793" s="24">
        <v>63.85</v>
      </c>
      <c r="D1793" s="24">
        <v>63.75</v>
      </c>
      <c r="E1793" s="24">
        <v>63.55</v>
      </c>
      <c r="F1793" s="24">
        <v>62.85</v>
      </c>
      <c r="G1793" s="24"/>
      <c r="H1793" s="24"/>
      <c r="I1793" s="78"/>
      <c r="J1793" s="24"/>
      <c r="K1793" s="24"/>
      <c r="L1793" s="24"/>
      <c r="M1793" s="24">
        <v>62.05</v>
      </c>
      <c r="N1793" s="79">
        <f>VLOOKUP(A1793,Platts!B:C,2,TRUE)</f>
        <v>63.75</v>
      </c>
      <c r="O1793" s="76">
        <f t="shared" si="32"/>
        <v>1.0031372549019608</v>
      </c>
      <c r="P1793" s="9"/>
      <c r="Q1793" s="35"/>
    </row>
    <row r="1794" spans="1:17" outlineLevel="1" x14ac:dyDescent="0.2">
      <c r="A1794" s="22">
        <f>A1793+1</f>
        <v>43300</v>
      </c>
      <c r="B1794" s="24">
        <v>64.7</v>
      </c>
      <c r="C1794" s="24">
        <v>64.599999999999994</v>
      </c>
      <c r="D1794" s="24">
        <v>64.400000000000006</v>
      </c>
      <c r="E1794" s="24">
        <v>64.05</v>
      </c>
      <c r="F1794" s="24">
        <v>63.25</v>
      </c>
      <c r="G1794" s="24"/>
      <c r="H1794" s="24"/>
      <c r="I1794" s="78"/>
      <c r="J1794" s="24"/>
      <c r="K1794" s="24"/>
      <c r="L1794" s="24"/>
      <c r="M1794" s="24">
        <v>62.35</v>
      </c>
      <c r="N1794" s="79">
        <f>VLOOKUP(A1794,Platts!B:C,2,TRUE)</f>
        <v>64.7</v>
      </c>
      <c r="O1794" s="76">
        <f t="shared" si="32"/>
        <v>1</v>
      </c>
      <c r="P1794" s="9"/>
      <c r="Q1794" s="35"/>
    </row>
    <row r="1795" spans="1:17" outlineLevel="1" x14ac:dyDescent="0.2">
      <c r="A1795" s="22">
        <f>A1794+1</f>
        <v>43301</v>
      </c>
      <c r="B1795" s="24">
        <v>64.7</v>
      </c>
      <c r="C1795" s="24">
        <v>64.5</v>
      </c>
      <c r="D1795" s="24">
        <v>64.2</v>
      </c>
      <c r="E1795" s="24">
        <v>63.95</v>
      </c>
      <c r="F1795" s="24">
        <v>63.15</v>
      </c>
      <c r="G1795" s="24"/>
      <c r="H1795" s="24"/>
      <c r="I1795" s="78"/>
      <c r="J1795" s="24"/>
      <c r="K1795" s="24"/>
      <c r="L1795" s="24"/>
      <c r="M1795" s="24">
        <v>62.25</v>
      </c>
      <c r="N1795" s="79">
        <f>VLOOKUP(A1795,Platts!B:C,2,TRUE)</f>
        <v>64.8</v>
      </c>
      <c r="O1795" s="76">
        <f t="shared" si="32"/>
        <v>0.99845679012345689</v>
      </c>
      <c r="P1795" s="9"/>
      <c r="Q1795" s="35"/>
    </row>
    <row r="1796" spans="1:17" outlineLevel="1" x14ac:dyDescent="0.2">
      <c r="A1796" s="22">
        <f>A1795+3</f>
        <v>43304</v>
      </c>
      <c r="B1796" s="24">
        <v>65.2</v>
      </c>
      <c r="C1796" s="24">
        <v>65.099999999999994</v>
      </c>
      <c r="D1796" s="24">
        <v>64.849999999999994</v>
      </c>
      <c r="E1796" s="24">
        <v>64.5</v>
      </c>
      <c r="F1796" s="24">
        <v>63.65</v>
      </c>
      <c r="G1796" s="24"/>
      <c r="H1796" s="24"/>
      <c r="I1796" s="78"/>
      <c r="J1796" s="24"/>
      <c r="K1796" s="24"/>
      <c r="L1796" s="24"/>
      <c r="M1796" s="24">
        <v>62.75</v>
      </c>
      <c r="N1796" s="79">
        <f>VLOOKUP(A1796,Platts!B:C,2,TRUE)</f>
        <v>65.2</v>
      </c>
      <c r="O1796" s="76">
        <f t="shared" si="32"/>
        <v>1</v>
      </c>
      <c r="P1796" s="9"/>
      <c r="Q1796" s="35"/>
    </row>
    <row r="1797" spans="1:17" outlineLevel="1" x14ac:dyDescent="0.2">
      <c r="A1797" s="22">
        <f>A1796+1</f>
        <v>43305</v>
      </c>
      <c r="B1797" s="24">
        <v>65.650000000000006</v>
      </c>
      <c r="C1797" s="24">
        <v>65.650000000000006</v>
      </c>
      <c r="D1797" s="24">
        <v>65.349999999999994</v>
      </c>
      <c r="E1797" s="24">
        <v>65.05</v>
      </c>
      <c r="F1797" s="24">
        <v>64.25</v>
      </c>
      <c r="G1797" s="24"/>
      <c r="H1797" s="24"/>
      <c r="I1797" s="78"/>
      <c r="J1797" s="24"/>
      <c r="K1797" s="24"/>
      <c r="L1797" s="24"/>
      <c r="M1797" s="24">
        <v>63.2</v>
      </c>
      <c r="N1797" s="79">
        <f>VLOOKUP(A1797,Platts!B:C,2,TRUE)</f>
        <v>65.349999999999994</v>
      </c>
      <c r="O1797" s="76">
        <f t="shared" si="32"/>
        <v>1.0045906656465189</v>
      </c>
      <c r="P1797" s="9"/>
      <c r="Q1797" s="35"/>
    </row>
    <row r="1798" spans="1:17" outlineLevel="1" x14ac:dyDescent="0.2">
      <c r="A1798" s="22">
        <f>A1797+1</f>
        <v>43306</v>
      </c>
      <c r="B1798" s="24">
        <v>66.2</v>
      </c>
      <c r="C1798" s="24">
        <v>66.25</v>
      </c>
      <c r="D1798" s="24">
        <v>66.05</v>
      </c>
      <c r="E1798" s="24">
        <v>65.849999999999994</v>
      </c>
      <c r="F1798" s="24">
        <v>65</v>
      </c>
      <c r="G1798" s="24"/>
      <c r="H1798" s="24"/>
      <c r="I1798" s="78"/>
      <c r="J1798" s="24"/>
      <c r="K1798" s="24"/>
      <c r="L1798" s="24"/>
      <c r="M1798" s="24">
        <v>64.05</v>
      </c>
      <c r="N1798" s="79">
        <f>VLOOKUP(A1798,Platts!B:C,2,TRUE)</f>
        <v>65.8</v>
      </c>
      <c r="O1798" s="76">
        <f t="shared" si="32"/>
        <v>1.0060790273556233</v>
      </c>
      <c r="P1798" s="9"/>
      <c r="Q1798" s="35"/>
    </row>
    <row r="1799" spans="1:17" outlineLevel="1" x14ac:dyDescent="0.2">
      <c r="A1799" s="22">
        <f>A1798+1</f>
        <v>43307</v>
      </c>
      <c r="B1799" s="24">
        <v>65.849999999999994</v>
      </c>
      <c r="C1799" s="24">
        <v>65.849999999999994</v>
      </c>
      <c r="D1799" s="24">
        <v>65.8</v>
      </c>
      <c r="E1799" s="24">
        <v>65.599999999999994</v>
      </c>
      <c r="F1799" s="24">
        <v>64.900000000000006</v>
      </c>
      <c r="G1799" s="24"/>
      <c r="H1799" s="24"/>
      <c r="I1799" s="78"/>
      <c r="J1799" s="24"/>
      <c r="K1799" s="24"/>
      <c r="L1799" s="24"/>
      <c r="M1799" s="24">
        <v>63.85</v>
      </c>
      <c r="N1799" s="79">
        <f>VLOOKUP(A1799,Platts!B:C,2,TRUE)</f>
        <v>65.45</v>
      </c>
      <c r="O1799" s="76">
        <f t="shared" si="32"/>
        <v>1.0061115355233001</v>
      </c>
      <c r="P1799" s="9"/>
      <c r="Q1799" s="35"/>
    </row>
    <row r="1800" spans="1:17" outlineLevel="1" x14ac:dyDescent="0.2">
      <c r="A1800" s="22">
        <f>A1799+1</f>
        <v>43308</v>
      </c>
      <c r="B1800" s="24">
        <v>67.400000000000006</v>
      </c>
      <c r="C1800" s="24">
        <v>67.3</v>
      </c>
      <c r="D1800" s="24">
        <v>67.2</v>
      </c>
      <c r="E1800" s="24">
        <v>66.95</v>
      </c>
      <c r="F1800" s="24">
        <v>66.150000000000006</v>
      </c>
      <c r="G1800" s="24"/>
      <c r="H1800" s="24"/>
      <c r="I1800" s="78"/>
      <c r="J1800" s="24"/>
      <c r="K1800" s="24"/>
      <c r="L1800" s="24"/>
      <c r="M1800" s="24">
        <v>65.2</v>
      </c>
      <c r="N1800" s="79">
        <f>VLOOKUP(A1800,Platts!B:C,2,TRUE)</f>
        <v>67.349999999999994</v>
      </c>
      <c r="O1800" s="76">
        <f t="shared" si="32"/>
        <v>1.0007423904974018</v>
      </c>
      <c r="P1800" s="9"/>
      <c r="Q1800" s="35"/>
    </row>
    <row r="1801" spans="1:17" outlineLevel="1" x14ac:dyDescent="0.2">
      <c r="A1801" s="22">
        <f>A1800+3</f>
        <v>43311</v>
      </c>
      <c r="B1801" s="24">
        <v>67.2</v>
      </c>
      <c r="C1801" s="24">
        <v>67.2</v>
      </c>
      <c r="D1801" s="24">
        <v>67.05</v>
      </c>
      <c r="E1801" s="24">
        <v>66.849999999999994</v>
      </c>
      <c r="F1801" s="24">
        <v>66.150000000000006</v>
      </c>
      <c r="G1801" s="24"/>
      <c r="H1801" s="24"/>
      <c r="I1801" s="78"/>
      <c r="J1801" s="24"/>
      <c r="K1801" s="24"/>
      <c r="L1801" s="24"/>
      <c r="M1801" s="24">
        <v>65.05</v>
      </c>
      <c r="N1801" s="79">
        <f>VLOOKUP(A1801,Platts!B:C,2,TRUE)</f>
        <v>66.95</v>
      </c>
      <c r="O1801" s="76">
        <f t="shared" si="32"/>
        <v>1.0037341299477223</v>
      </c>
      <c r="P1801" s="9"/>
      <c r="Q1801" s="35"/>
    </row>
    <row r="1802" spans="1:17" outlineLevel="1" x14ac:dyDescent="0.2">
      <c r="A1802" s="22">
        <f>A1801+1</f>
        <v>43312</v>
      </c>
      <c r="B1802" s="24">
        <v>67.75</v>
      </c>
      <c r="C1802" s="24">
        <v>67.75</v>
      </c>
      <c r="D1802" s="24">
        <v>67.599999999999994</v>
      </c>
      <c r="E1802" s="24">
        <v>67.45</v>
      </c>
      <c r="F1802" s="24">
        <v>66.650000000000006</v>
      </c>
      <c r="G1802" s="24"/>
      <c r="H1802" s="24"/>
      <c r="I1802" s="78"/>
      <c r="J1802" s="24"/>
      <c r="K1802" s="24"/>
      <c r="L1802" s="24"/>
      <c r="M1802" s="24">
        <v>65.7</v>
      </c>
      <c r="N1802" s="79">
        <f>VLOOKUP(A1802,Platts!B:C,2,TRUE)</f>
        <v>67.55</v>
      </c>
      <c r="O1802" s="76">
        <f t="shared" si="32"/>
        <v>1.0029607698001481</v>
      </c>
      <c r="P1802" s="9"/>
      <c r="Q1802" s="35"/>
    </row>
    <row r="1803" spans="1:17" outlineLevel="1" x14ac:dyDescent="0.2">
      <c r="A1803" s="22">
        <f>A1802+1</f>
        <v>43313</v>
      </c>
      <c r="B1803" s="24">
        <v>66.650000000000006</v>
      </c>
      <c r="C1803" s="24">
        <v>66.599999999999994</v>
      </c>
      <c r="D1803" s="24">
        <v>66.599999999999994</v>
      </c>
      <c r="E1803" s="24">
        <v>66.599999999999994</v>
      </c>
      <c r="F1803" s="24">
        <v>65.849999999999994</v>
      </c>
      <c r="G1803" s="24"/>
      <c r="H1803" s="24"/>
      <c r="I1803" s="78"/>
      <c r="J1803" s="24"/>
      <c r="K1803" s="24"/>
      <c r="L1803" s="24"/>
      <c r="M1803" s="24">
        <v>64.95</v>
      </c>
      <c r="N1803" s="79">
        <f>VLOOKUP(A1803,Platts!B:C,2,TRUE)</f>
        <v>66.45</v>
      </c>
      <c r="O1803" s="76">
        <f t="shared" ref="O1803:O1866" si="33">+B1803/N1803</f>
        <v>1.0030097817908201</v>
      </c>
      <c r="P1803" s="9"/>
      <c r="Q1803" s="35"/>
    </row>
    <row r="1804" spans="1:17" outlineLevel="1" x14ac:dyDescent="0.2">
      <c r="A1804" s="22">
        <f>A1803+1</f>
        <v>43314</v>
      </c>
      <c r="B1804" s="24">
        <v>66.55</v>
      </c>
      <c r="C1804" s="24">
        <v>66.45</v>
      </c>
      <c r="D1804" s="24">
        <v>66.400000000000006</v>
      </c>
      <c r="E1804" s="24">
        <v>66.45</v>
      </c>
      <c r="F1804" s="24">
        <v>65.8</v>
      </c>
      <c r="G1804" s="24"/>
      <c r="H1804" s="24"/>
      <c r="I1804" s="78"/>
      <c r="J1804" s="24"/>
      <c r="K1804" s="24"/>
      <c r="L1804" s="24"/>
      <c r="M1804" s="24">
        <v>64.849999999999994</v>
      </c>
      <c r="N1804" s="79">
        <f>VLOOKUP(A1804,Platts!B:C,2,TRUE)</f>
        <v>66.45</v>
      </c>
      <c r="O1804" s="76">
        <f t="shared" si="33"/>
        <v>1.0015048908954101</v>
      </c>
      <c r="P1804" s="9"/>
      <c r="Q1804" s="35"/>
    </row>
    <row r="1805" spans="1:17" outlineLevel="1" x14ac:dyDescent="0.2">
      <c r="A1805" s="22">
        <f>A1804+1</f>
        <v>43315</v>
      </c>
      <c r="B1805" s="24">
        <v>67.7</v>
      </c>
      <c r="C1805" s="24">
        <v>67.650000000000006</v>
      </c>
      <c r="D1805" s="24">
        <v>67.55</v>
      </c>
      <c r="E1805" s="24">
        <v>67.55</v>
      </c>
      <c r="F1805" s="24">
        <v>66.8</v>
      </c>
      <c r="G1805" s="24"/>
      <c r="H1805" s="24"/>
      <c r="I1805" s="78"/>
      <c r="J1805" s="24"/>
      <c r="K1805" s="24"/>
      <c r="L1805" s="24"/>
      <c r="M1805" s="24">
        <v>65.75</v>
      </c>
      <c r="N1805" s="79">
        <f>VLOOKUP(A1805,Platts!B:C,2,TRUE)</f>
        <v>67.45</v>
      </c>
      <c r="O1805" s="76">
        <f t="shared" si="33"/>
        <v>1.0037064492216456</v>
      </c>
      <c r="P1805" s="9"/>
      <c r="Q1805" s="35"/>
    </row>
    <row r="1806" spans="1:17" outlineLevel="1" x14ac:dyDescent="0.2">
      <c r="A1806" s="22">
        <f>A1805+3</f>
        <v>43318</v>
      </c>
      <c r="B1806" s="24">
        <v>69.900000000000006</v>
      </c>
      <c r="C1806" s="24">
        <v>69.5</v>
      </c>
      <c r="D1806" s="24">
        <v>69.45</v>
      </c>
      <c r="E1806" s="24">
        <v>69.400000000000006</v>
      </c>
      <c r="F1806" s="24">
        <v>68.75</v>
      </c>
      <c r="G1806" s="24"/>
      <c r="H1806" s="24"/>
      <c r="I1806" s="78"/>
      <c r="J1806" s="24"/>
      <c r="K1806" s="24"/>
      <c r="L1806" s="24"/>
      <c r="M1806" s="24">
        <v>67.8</v>
      </c>
      <c r="N1806" s="79">
        <f>VLOOKUP(A1806,Platts!B:C,2,TRUE)</f>
        <v>68.95</v>
      </c>
      <c r="O1806" s="76">
        <f t="shared" si="33"/>
        <v>1.0137781000725163</v>
      </c>
      <c r="P1806" s="9"/>
      <c r="Q1806" s="35"/>
    </row>
    <row r="1807" spans="1:17" outlineLevel="1" x14ac:dyDescent="0.2">
      <c r="A1807" s="22">
        <f>A1806+1</f>
        <v>43319</v>
      </c>
      <c r="B1807" s="24">
        <v>70.3</v>
      </c>
      <c r="C1807" s="24">
        <v>70.2</v>
      </c>
      <c r="D1807" s="24">
        <v>70.099999999999994</v>
      </c>
      <c r="E1807" s="24">
        <v>70.099999999999994</v>
      </c>
      <c r="F1807" s="24">
        <v>69.45</v>
      </c>
      <c r="G1807" s="24"/>
      <c r="H1807" s="24"/>
      <c r="I1807" s="78"/>
      <c r="J1807" s="24"/>
      <c r="K1807" s="24"/>
      <c r="L1807" s="24"/>
      <c r="M1807" s="24">
        <f>M1806</f>
        <v>67.8</v>
      </c>
      <c r="N1807" s="79">
        <f>VLOOKUP(A1807,Platts!B:C,2,TRUE)</f>
        <v>69.5</v>
      </c>
      <c r="O1807" s="76">
        <f t="shared" si="33"/>
        <v>1.0115107913669064</v>
      </c>
      <c r="P1807" s="9"/>
      <c r="Q1807" s="35"/>
    </row>
    <row r="1808" spans="1:17" outlineLevel="1" x14ac:dyDescent="0.2">
      <c r="A1808" s="22">
        <f>A1807+1</f>
        <v>43320</v>
      </c>
      <c r="B1808" s="24">
        <v>69.599999999999994</v>
      </c>
      <c r="C1808" s="24">
        <v>69.45</v>
      </c>
      <c r="D1808" s="24">
        <v>69.3</v>
      </c>
      <c r="E1808" s="24">
        <v>69.3</v>
      </c>
      <c r="F1808" s="24">
        <v>68.650000000000006</v>
      </c>
      <c r="G1808" s="24"/>
      <c r="H1808" s="24"/>
      <c r="I1808" s="78"/>
      <c r="J1808" s="24"/>
      <c r="K1808" s="24"/>
      <c r="L1808" s="24"/>
      <c r="M1808" s="24">
        <v>67.650000000000006</v>
      </c>
      <c r="N1808" s="79">
        <f>VLOOKUP(A1808,Platts!B:C,2,TRUE)</f>
        <v>69.400000000000006</v>
      </c>
      <c r="O1808" s="76">
        <f t="shared" si="33"/>
        <v>1.0028818443804033</v>
      </c>
      <c r="P1808" s="9"/>
      <c r="Q1808" s="35"/>
    </row>
    <row r="1809" spans="1:17" outlineLevel="1" x14ac:dyDescent="0.2">
      <c r="A1809" s="22">
        <f>A1808+1</f>
        <v>43321</v>
      </c>
      <c r="B1809" s="24">
        <v>69.599999999999994</v>
      </c>
      <c r="C1809" s="24">
        <v>69.45</v>
      </c>
      <c r="D1809" s="24">
        <v>69.3</v>
      </c>
      <c r="E1809" s="24">
        <v>69.3</v>
      </c>
      <c r="F1809" s="24">
        <v>68.650000000000006</v>
      </c>
      <c r="G1809" s="24"/>
      <c r="H1809" s="24"/>
      <c r="I1809" s="78"/>
      <c r="J1809" s="24"/>
      <c r="K1809" s="24"/>
      <c r="L1809" s="24"/>
      <c r="M1809" s="24">
        <v>67.650000000000006</v>
      </c>
      <c r="N1809" s="79">
        <f>VLOOKUP(A1809,Platts!B:C,2,TRUE)</f>
        <v>69.400000000000006</v>
      </c>
      <c r="O1809" s="76">
        <f t="shared" si="33"/>
        <v>1.0028818443804033</v>
      </c>
      <c r="P1809" s="9"/>
      <c r="Q1809" s="35"/>
    </row>
    <row r="1810" spans="1:17" outlineLevel="1" x14ac:dyDescent="0.2">
      <c r="A1810" s="22">
        <f>A1809+1</f>
        <v>43322</v>
      </c>
      <c r="B1810" s="24">
        <v>68.95</v>
      </c>
      <c r="C1810" s="24">
        <v>68.900000000000006</v>
      </c>
      <c r="D1810" s="24">
        <v>68.8</v>
      </c>
      <c r="E1810" s="24">
        <v>68.8</v>
      </c>
      <c r="F1810" s="24">
        <v>68.2</v>
      </c>
      <c r="G1810" s="24"/>
      <c r="H1810" s="24"/>
      <c r="I1810" s="78"/>
      <c r="J1810" s="24"/>
      <c r="K1810" s="24"/>
      <c r="L1810" s="24"/>
      <c r="M1810" s="24">
        <v>67.3</v>
      </c>
      <c r="N1810" s="79">
        <f>VLOOKUP(A1810,Platts!B:C,2,TRUE)</f>
        <v>68.75</v>
      </c>
      <c r="O1810" s="76">
        <f t="shared" si="33"/>
        <v>1.002909090909091</v>
      </c>
      <c r="P1810" s="9"/>
      <c r="Q1810" s="35"/>
    </row>
    <row r="1811" spans="1:17" outlineLevel="1" x14ac:dyDescent="0.2">
      <c r="A1811" s="22">
        <f>A1810+3</f>
        <v>43325</v>
      </c>
      <c r="B1811" s="24">
        <v>69.05</v>
      </c>
      <c r="C1811" s="24">
        <v>69.05</v>
      </c>
      <c r="D1811" s="24">
        <v>69</v>
      </c>
      <c r="E1811" s="24">
        <v>68.95</v>
      </c>
      <c r="F1811" s="24">
        <v>68.45</v>
      </c>
      <c r="G1811" s="24"/>
      <c r="H1811" s="24"/>
      <c r="I1811" s="78"/>
      <c r="J1811" s="24"/>
      <c r="K1811" s="24"/>
      <c r="L1811" s="24"/>
      <c r="M1811" s="24">
        <v>67.599999999999994</v>
      </c>
      <c r="N1811" s="79">
        <f>VLOOKUP(A1811,Platts!B:C,2,TRUE)</f>
        <v>68.75</v>
      </c>
      <c r="O1811" s="76">
        <f t="shared" si="33"/>
        <v>1.0043636363636363</v>
      </c>
      <c r="P1811" s="9"/>
      <c r="Q1811" s="35"/>
    </row>
    <row r="1812" spans="1:17" outlineLevel="1" x14ac:dyDescent="0.2">
      <c r="A1812" s="22">
        <f>A1811+1</f>
        <v>43326</v>
      </c>
      <c r="B1812" s="24">
        <v>67.849999999999994</v>
      </c>
      <c r="C1812" s="24">
        <v>67.8</v>
      </c>
      <c r="D1812" s="24">
        <v>67.8</v>
      </c>
      <c r="E1812" s="24">
        <v>67.8</v>
      </c>
      <c r="F1812" s="24">
        <v>67.400000000000006</v>
      </c>
      <c r="G1812" s="24"/>
      <c r="H1812" s="24"/>
      <c r="I1812" s="78"/>
      <c r="J1812" s="24"/>
      <c r="K1812" s="24"/>
      <c r="L1812" s="24"/>
      <c r="M1812" s="24">
        <v>66.5</v>
      </c>
      <c r="N1812" s="79">
        <f>VLOOKUP(A1812,Platts!B:C,2,TRUE)</f>
        <v>67.5</v>
      </c>
      <c r="O1812" s="76">
        <f t="shared" si="33"/>
        <v>1.0051851851851852</v>
      </c>
      <c r="P1812" s="9"/>
      <c r="Q1812" s="35"/>
    </row>
    <row r="1813" spans="1:17" outlineLevel="1" x14ac:dyDescent="0.2">
      <c r="A1813" s="22">
        <f>A1812+1</f>
        <v>43327</v>
      </c>
      <c r="B1813" s="24">
        <v>67.150000000000006</v>
      </c>
      <c r="C1813" s="24">
        <v>67.150000000000006</v>
      </c>
      <c r="D1813" s="24">
        <v>67.099999999999994</v>
      </c>
      <c r="E1813" s="24">
        <v>67.099999999999994</v>
      </c>
      <c r="F1813" s="24">
        <v>66.75</v>
      </c>
      <c r="G1813" s="24"/>
      <c r="H1813" s="24"/>
      <c r="I1813" s="78"/>
      <c r="J1813" s="24"/>
      <c r="K1813" s="24"/>
      <c r="L1813" s="24"/>
      <c r="M1813" s="24">
        <v>65.95</v>
      </c>
      <c r="N1813" s="79">
        <f>VLOOKUP(A1813,Platts!B:C,2,TRUE)</f>
        <v>67.05</v>
      </c>
      <c r="O1813" s="76">
        <f t="shared" si="33"/>
        <v>1.0014914243102164</v>
      </c>
      <c r="P1813" s="9"/>
      <c r="Q1813" s="35"/>
    </row>
    <row r="1814" spans="1:17" outlineLevel="1" x14ac:dyDescent="0.2">
      <c r="A1814" s="22">
        <f>A1813+1</f>
        <v>43328</v>
      </c>
      <c r="B1814" s="24">
        <v>66.75</v>
      </c>
      <c r="C1814" s="24">
        <v>66.75</v>
      </c>
      <c r="D1814" s="24">
        <v>66.650000000000006</v>
      </c>
      <c r="E1814" s="24">
        <v>66.650000000000006</v>
      </c>
      <c r="F1814" s="24">
        <v>66.25</v>
      </c>
      <c r="G1814" s="24"/>
      <c r="H1814" s="24"/>
      <c r="I1814" s="78"/>
      <c r="J1814" s="24"/>
      <c r="K1814" s="24"/>
      <c r="L1814" s="24"/>
      <c r="M1814" s="24">
        <v>65.55</v>
      </c>
      <c r="N1814" s="79">
        <f>VLOOKUP(A1814,Platts!B:C,2,TRUE)</f>
        <v>66.900000000000006</v>
      </c>
      <c r="O1814" s="76">
        <f t="shared" si="33"/>
        <v>0.99775784753363217</v>
      </c>
      <c r="P1814" s="9"/>
      <c r="Q1814" s="35"/>
    </row>
    <row r="1815" spans="1:17" outlineLevel="1" x14ac:dyDescent="0.2">
      <c r="A1815" s="22">
        <f>A1814+1</f>
        <v>43329</v>
      </c>
      <c r="B1815" s="24">
        <v>67.900000000000006</v>
      </c>
      <c r="C1815" s="24">
        <v>67.8</v>
      </c>
      <c r="D1815" s="24">
        <v>67.650000000000006</v>
      </c>
      <c r="E1815" s="24">
        <v>67.7</v>
      </c>
      <c r="F1815" s="24">
        <v>67.3</v>
      </c>
      <c r="G1815" s="24"/>
      <c r="H1815" s="24"/>
      <c r="I1815" s="78"/>
      <c r="J1815" s="24"/>
      <c r="K1815" s="24"/>
      <c r="L1815" s="24"/>
      <c r="M1815" s="24">
        <v>66.599999999999994</v>
      </c>
      <c r="N1815" s="79">
        <f>VLOOKUP(A1815,Platts!B:C,2,TRUE)</f>
        <v>66.599999999999994</v>
      </c>
      <c r="O1815" s="76">
        <f t="shared" si="33"/>
        <v>1.0195195195195197</v>
      </c>
      <c r="P1815" s="9"/>
      <c r="Q1815" s="35"/>
    </row>
    <row r="1816" spans="1:17" outlineLevel="1" x14ac:dyDescent="0.2">
      <c r="A1816" s="22">
        <f>A1815+3</f>
        <v>43332</v>
      </c>
      <c r="B1816" s="24">
        <v>68.150000000000006</v>
      </c>
      <c r="C1816" s="24">
        <v>68</v>
      </c>
      <c r="D1816" s="24">
        <v>67.8</v>
      </c>
      <c r="E1816" s="24">
        <v>67.8</v>
      </c>
      <c r="F1816" s="24">
        <v>67.400000000000006</v>
      </c>
      <c r="G1816" s="24"/>
      <c r="H1816" s="24"/>
      <c r="I1816" s="78"/>
      <c r="J1816" s="24"/>
      <c r="K1816" s="24"/>
      <c r="L1816" s="24"/>
      <c r="M1816" s="24">
        <v>66.849999999999994</v>
      </c>
      <c r="N1816" s="79">
        <f>VLOOKUP(A1816,Platts!B:C,2,TRUE)</f>
        <v>67.95</v>
      </c>
      <c r="O1816" s="76">
        <f t="shared" si="33"/>
        <v>1.002943340691685</v>
      </c>
      <c r="P1816" s="9"/>
      <c r="Q1816" s="35"/>
    </row>
    <row r="1817" spans="1:17" outlineLevel="1" x14ac:dyDescent="0.2">
      <c r="A1817" s="22">
        <f>A1816+1</f>
        <v>43333</v>
      </c>
      <c r="B1817" s="24">
        <v>66.95</v>
      </c>
      <c r="C1817" s="24">
        <v>66.8</v>
      </c>
      <c r="D1817" s="24">
        <v>66.650000000000006</v>
      </c>
      <c r="E1817" s="24">
        <v>66.650000000000006</v>
      </c>
      <c r="F1817" s="24">
        <v>66.2</v>
      </c>
      <c r="G1817" s="24"/>
      <c r="H1817" s="24"/>
      <c r="I1817" s="78"/>
      <c r="J1817" s="24"/>
      <c r="K1817" s="24"/>
      <c r="L1817" s="24"/>
      <c r="M1817" s="24">
        <v>65.75</v>
      </c>
      <c r="N1817" s="79">
        <f>VLOOKUP(A1817,Platts!B:C,2,TRUE)</f>
        <v>66.599999999999994</v>
      </c>
      <c r="O1817" s="76">
        <f t="shared" si="33"/>
        <v>1.0052552552552554</v>
      </c>
      <c r="P1817" s="9"/>
      <c r="Q1817" s="35"/>
    </row>
    <row r="1818" spans="1:17" outlineLevel="1" x14ac:dyDescent="0.2">
      <c r="A1818" s="22">
        <f>A1817+1</f>
        <v>43334</v>
      </c>
      <c r="B1818" s="24">
        <v>66.95</v>
      </c>
      <c r="C1818" s="24">
        <v>66.8</v>
      </c>
      <c r="D1818" s="24">
        <v>66.650000000000006</v>
      </c>
      <c r="E1818" s="24">
        <v>66.650000000000006</v>
      </c>
      <c r="F1818" s="24">
        <v>66.2</v>
      </c>
      <c r="G1818" s="24"/>
      <c r="H1818" s="24"/>
      <c r="I1818" s="78"/>
      <c r="J1818" s="24"/>
      <c r="K1818" s="24"/>
      <c r="L1818" s="24"/>
      <c r="M1818" s="24">
        <v>65.75</v>
      </c>
      <c r="N1818" s="79">
        <f>VLOOKUP(A1818,Platts!B:C,2,TRUE)</f>
        <v>66.599999999999994</v>
      </c>
      <c r="O1818" s="76">
        <f t="shared" si="33"/>
        <v>1.0052552552552554</v>
      </c>
      <c r="P1818" s="9"/>
      <c r="Q1818" s="35"/>
    </row>
    <row r="1819" spans="1:17" outlineLevel="1" x14ac:dyDescent="0.2">
      <c r="A1819" s="22">
        <f>A1818+1</f>
        <v>43335</v>
      </c>
      <c r="B1819" s="24">
        <v>66</v>
      </c>
      <c r="C1819" s="24">
        <v>65.900000000000006</v>
      </c>
      <c r="D1819" s="24">
        <v>65.8</v>
      </c>
      <c r="E1819" s="24">
        <v>65.8</v>
      </c>
      <c r="F1819" s="24">
        <v>65.45</v>
      </c>
      <c r="G1819" s="24"/>
      <c r="H1819" s="24"/>
      <c r="I1819" s="78"/>
      <c r="J1819" s="24"/>
      <c r="K1819" s="24"/>
      <c r="L1819" s="24"/>
      <c r="M1819" s="24">
        <v>65</v>
      </c>
      <c r="N1819" s="79">
        <f>VLOOKUP(A1819,Platts!B:C,2,TRUE)</f>
        <v>65.650000000000006</v>
      </c>
      <c r="O1819" s="76">
        <f t="shared" si="33"/>
        <v>1.0053313023610053</v>
      </c>
      <c r="P1819" s="9"/>
      <c r="Q1819" s="35"/>
    </row>
    <row r="1820" spans="1:17" outlineLevel="1" x14ac:dyDescent="0.2">
      <c r="A1820" s="22">
        <f>A1819+1</f>
        <v>43336</v>
      </c>
      <c r="B1820" s="24">
        <v>66.3</v>
      </c>
      <c r="C1820" s="24">
        <v>66.150000000000006</v>
      </c>
      <c r="D1820" s="24">
        <v>66</v>
      </c>
      <c r="E1820" s="24">
        <v>66</v>
      </c>
      <c r="F1820" s="24">
        <v>65.650000000000006</v>
      </c>
      <c r="G1820" s="24"/>
      <c r="H1820" s="24"/>
      <c r="I1820" s="78"/>
      <c r="J1820" s="24"/>
      <c r="K1820" s="24"/>
      <c r="L1820" s="24"/>
      <c r="M1820" s="24">
        <v>64.95</v>
      </c>
      <c r="N1820" s="79">
        <f>VLOOKUP(A1820,Platts!B:C,2,TRUE)</f>
        <v>66.400000000000006</v>
      </c>
      <c r="O1820" s="76">
        <f t="shared" si="33"/>
        <v>0.99849397590361433</v>
      </c>
      <c r="P1820" s="9"/>
      <c r="Q1820" s="35"/>
    </row>
    <row r="1821" spans="1:17" outlineLevel="1" x14ac:dyDescent="0.2">
      <c r="A1821" s="22">
        <f>A1820+3</f>
        <v>43339</v>
      </c>
      <c r="B1821" s="24">
        <v>65.8</v>
      </c>
      <c r="C1821" s="24">
        <v>65.7</v>
      </c>
      <c r="D1821" s="24">
        <v>65.5</v>
      </c>
      <c r="E1821" s="24">
        <v>65.5</v>
      </c>
      <c r="F1821" s="24">
        <v>65.099999999999994</v>
      </c>
      <c r="G1821" s="24"/>
      <c r="H1821" s="24"/>
      <c r="I1821" s="78"/>
      <c r="J1821" s="24"/>
      <c r="K1821" s="24"/>
      <c r="L1821" s="24"/>
      <c r="M1821" s="24">
        <v>64.55</v>
      </c>
      <c r="N1821" s="79">
        <f>VLOOKUP(A1821,Platts!B:C,2,TRUE)</f>
        <v>65.849999999999994</v>
      </c>
      <c r="O1821" s="76">
        <f t="shared" si="33"/>
        <v>0.99924069855732733</v>
      </c>
      <c r="P1821" s="9"/>
      <c r="Q1821" s="35"/>
    </row>
    <row r="1822" spans="1:17" outlineLevel="1" x14ac:dyDescent="0.2">
      <c r="A1822" s="22">
        <f>A1821+1</f>
        <v>43340</v>
      </c>
      <c r="B1822" s="24">
        <v>66.099999999999994</v>
      </c>
      <c r="C1822" s="24">
        <v>66.05</v>
      </c>
      <c r="D1822" s="24">
        <v>65.900000000000006</v>
      </c>
      <c r="E1822" s="24">
        <v>65.8</v>
      </c>
      <c r="F1822" s="24">
        <v>65.45</v>
      </c>
      <c r="G1822" s="24"/>
      <c r="H1822" s="24"/>
      <c r="I1822" s="78"/>
      <c r="J1822" s="24"/>
      <c r="K1822" s="24"/>
      <c r="L1822" s="24"/>
      <c r="M1822" s="24">
        <v>64.8</v>
      </c>
      <c r="N1822" s="79">
        <f>VLOOKUP(A1822,Platts!B:C,2,TRUE)</f>
        <v>65.849999999999994</v>
      </c>
      <c r="O1822" s="76">
        <f t="shared" si="33"/>
        <v>1.0037965072133637</v>
      </c>
      <c r="P1822" s="9"/>
      <c r="Q1822" s="35"/>
    </row>
    <row r="1823" spans="1:17" outlineLevel="1" x14ac:dyDescent="0.2">
      <c r="A1823" s="22">
        <f>A1822+1</f>
        <v>43341</v>
      </c>
      <c r="B1823" s="24">
        <v>65.8</v>
      </c>
      <c r="C1823" s="24">
        <v>65.75</v>
      </c>
      <c r="D1823" s="24">
        <v>65.55</v>
      </c>
      <c r="E1823" s="24">
        <v>65.55</v>
      </c>
      <c r="F1823" s="24">
        <v>65.150000000000006</v>
      </c>
      <c r="G1823" s="24"/>
      <c r="H1823" s="24"/>
      <c r="I1823" s="78"/>
      <c r="J1823" s="24"/>
      <c r="K1823" s="24"/>
      <c r="L1823" s="24"/>
      <c r="M1823" s="24">
        <v>65.45</v>
      </c>
      <c r="N1823" s="79">
        <f>VLOOKUP(A1823,Platts!B:C,2,TRUE)</f>
        <v>65.55</v>
      </c>
      <c r="O1823" s="76">
        <f t="shared" si="33"/>
        <v>1.0038138825324181</v>
      </c>
      <c r="P1823" s="9"/>
      <c r="Q1823" s="35"/>
    </row>
    <row r="1824" spans="1:17" outlineLevel="1" x14ac:dyDescent="0.2">
      <c r="A1824" s="22">
        <f>A1823+1</f>
        <v>43342</v>
      </c>
      <c r="B1824" s="24">
        <v>65.849999999999994</v>
      </c>
      <c r="C1824" s="24">
        <v>65.75</v>
      </c>
      <c r="D1824" s="24">
        <v>65.650000000000006</v>
      </c>
      <c r="E1824" s="24">
        <v>65.650000000000006</v>
      </c>
      <c r="F1824" s="24">
        <v>65.25</v>
      </c>
      <c r="G1824" s="24"/>
      <c r="H1824" s="24"/>
      <c r="I1824" s="78"/>
      <c r="J1824" s="24"/>
      <c r="K1824" s="24"/>
      <c r="L1824" s="24"/>
      <c r="M1824" s="24">
        <v>64.7</v>
      </c>
      <c r="N1824" s="79">
        <f>VLOOKUP(A1824,Platts!B:C,2,TRUE)</f>
        <v>65.75</v>
      </c>
      <c r="O1824" s="76">
        <f t="shared" si="33"/>
        <v>1.0015209125475284</v>
      </c>
      <c r="P1824" s="9"/>
      <c r="Q1824" s="35"/>
    </row>
    <row r="1825" spans="1:17" outlineLevel="1" x14ac:dyDescent="0.2">
      <c r="A1825" s="22">
        <f>A1824+1</f>
        <v>43343</v>
      </c>
      <c r="B1825" s="24">
        <v>66.05</v>
      </c>
      <c r="C1825" s="24">
        <v>65.95</v>
      </c>
      <c r="D1825" s="24">
        <v>65.7</v>
      </c>
      <c r="E1825" s="24">
        <v>65.7</v>
      </c>
      <c r="F1825" s="24">
        <v>65.45</v>
      </c>
      <c r="G1825" s="24"/>
      <c r="H1825" s="24"/>
      <c r="I1825" s="78"/>
      <c r="J1825" s="24"/>
      <c r="K1825" s="24"/>
      <c r="L1825" s="24"/>
      <c r="M1825" s="24">
        <v>64.95</v>
      </c>
      <c r="N1825" s="79">
        <f>VLOOKUP(A1825,Platts!B:C,2,TRUE)</f>
        <v>66.150000000000006</v>
      </c>
      <c r="O1825" s="76">
        <f t="shared" si="33"/>
        <v>0.99848828420256974</v>
      </c>
      <c r="P1825" s="9"/>
      <c r="Q1825" s="35"/>
    </row>
    <row r="1826" spans="1:17" outlineLevel="1" x14ac:dyDescent="0.2">
      <c r="A1826" s="22">
        <f>A1825+3</f>
        <v>43346</v>
      </c>
      <c r="B1826" s="24">
        <v>66.05</v>
      </c>
      <c r="C1826" s="24">
        <v>65.900000000000006</v>
      </c>
      <c r="D1826" s="24">
        <v>65.75</v>
      </c>
      <c r="E1826" s="24">
        <v>65.900000000000006</v>
      </c>
      <c r="F1826" s="24">
        <v>65.5</v>
      </c>
      <c r="G1826" s="24"/>
      <c r="H1826" s="24"/>
      <c r="I1826" s="78"/>
      <c r="J1826" s="24"/>
      <c r="K1826" s="24"/>
      <c r="L1826" s="24"/>
      <c r="M1826" s="24">
        <v>65</v>
      </c>
      <c r="N1826" s="79">
        <f>VLOOKUP(A1826,Platts!B:C,2,TRUE)</f>
        <v>66.2</v>
      </c>
      <c r="O1826" s="76">
        <f t="shared" si="33"/>
        <v>0.9977341389728096</v>
      </c>
      <c r="P1826" s="9"/>
      <c r="Q1826" s="35"/>
    </row>
    <row r="1827" spans="1:17" outlineLevel="1" x14ac:dyDescent="0.2">
      <c r="A1827" s="22">
        <f>A1826+1</f>
        <v>43347</v>
      </c>
      <c r="B1827" s="24">
        <v>66.55</v>
      </c>
      <c r="C1827" s="24">
        <v>66.3</v>
      </c>
      <c r="D1827" s="24">
        <v>66.150000000000006</v>
      </c>
      <c r="E1827" s="24">
        <v>66.349999999999994</v>
      </c>
      <c r="F1827" s="24">
        <v>65.849999999999994</v>
      </c>
      <c r="G1827" s="24"/>
      <c r="H1827" s="24"/>
      <c r="I1827" s="78"/>
      <c r="J1827" s="24"/>
      <c r="K1827" s="24"/>
      <c r="L1827" s="24"/>
      <c r="M1827" s="24">
        <v>65.3</v>
      </c>
      <c r="N1827" s="79">
        <f>VLOOKUP(A1827,Platts!B:C,2,TRUE)</f>
        <v>66.7</v>
      </c>
      <c r="O1827" s="76">
        <f t="shared" si="33"/>
        <v>0.99775112443778102</v>
      </c>
      <c r="P1827" s="9"/>
      <c r="Q1827" s="35"/>
    </row>
    <row r="1828" spans="1:17" outlineLevel="1" x14ac:dyDescent="0.2">
      <c r="A1828" s="22">
        <f>A1827+1</f>
        <v>43348</v>
      </c>
      <c r="B1828" s="24">
        <v>66.7</v>
      </c>
      <c r="C1828" s="24">
        <v>66.5</v>
      </c>
      <c r="D1828" s="24">
        <v>66.349999999999994</v>
      </c>
      <c r="E1828" s="24">
        <v>66.5</v>
      </c>
      <c r="F1828" s="24">
        <v>66.05</v>
      </c>
      <c r="G1828" s="24"/>
      <c r="H1828" s="24"/>
      <c r="I1828" s="78"/>
      <c r="J1828" s="24"/>
      <c r="K1828" s="24"/>
      <c r="L1828" s="24"/>
      <c r="M1828" s="24">
        <v>65.5</v>
      </c>
      <c r="N1828" s="79">
        <f>VLOOKUP(A1828,Platts!B:C,2,TRUE)</f>
        <v>67.05</v>
      </c>
      <c r="O1828" s="76">
        <f t="shared" si="33"/>
        <v>0.99478001491424317</v>
      </c>
      <c r="P1828" s="9"/>
      <c r="Q1828" s="35"/>
    </row>
    <row r="1829" spans="1:17" outlineLevel="1" x14ac:dyDescent="0.2">
      <c r="A1829" s="22">
        <f>A1828+1</f>
        <v>43349</v>
      </c>
      <c r="B1829" s="24">
        <v>68</v>
      </c>
      <c r="C1829" s="24">
        <v>67.8</v>
      </c>
      <c r="D1829" s="24">
        <v>67.650000000000006</v>
      </c>
      <c r="E1829" s="24">
        <v>67.8</v>
      </c>
      <c r="F1829" s="24">
        <v>67.349999999999994</v>
      </c>
      <c r="G1829" s="24"/>
      <c r="H1829" s="24"/>
      <c r="I1829" s="78"/>
      <c r="J1829" s="24"/>
      <c r="K1829" s="24"/>
      <c r="L1829" s="24"/>
      <c r="M1829" s="24">
        <v>66.55</v>
      </c>
      <c r="N1829" s="79">
        <f>VLOOKUP(A1829,Platts!B:C,2,TRUE)</f>
        <v>68.849999999999994</v>
      </c>
      <c r="O1829" s="76">
        <f t="shared" si="33"/>
        <v>0.98765432098765438</v>
      </c>
      <c r="P1829" s="9"/>
      <c r="Q1829" s="35"/>
    </row>
    <row r="1830" spans="1:17" outlineLevel="1" x14ac:dyDescent="0.2">
      <c r="A1830" s="22">
        <f>A1829+1</f>
        <v>43350</v>
      </c>
      <c r="B1830" s="24">
        <v>67.849999999999994</v>
      </c>
      <c r="C1830" s="24">
        <v>67.650000000000006</v>
      </c>
      <c r="D1830" s="24">
        <v>67.5</v>
      </c>
      <c r="E1830" s="24">
        <v>67.7</v>
      </c>
      <c r="F1830" s="24">
        <v>67.2</v>
      </c>
      <c r="G1830" s="24"/>
      <c r="H1830" s="24"/>
      <c r="I1830" s="78"/>
      <c r="J1830" s="24"/>
      <c r="K1830" s="24"/>
      <c r="L1830" s="24"/>
      <c r="M1830" s="24">
        <v>66.650000000000006</v>
      </c>
      <c r="N1830" s="79">
        <f>VLOOKUP(A1830,Platts!B:C,2,TRUE)</f>
        <v>68.849999999999994</v>
      </c>
      <c r="O1830" s="76">
        <f t="shared" si="33"/>
        <v>0.98547567175018158</v>
      </c>
      <c r="P1830" s="9"/>
      <c r="Q1830" s="35"/>
    </row>
    <row r="1831" spans="1:17" outlineLevel="1" x14ac:dyDescent="0.2">
      <c r="A1831" s="22">
        <f>A1830+3</f>
        <v>43353</v>
      </c>
      <c r="B1831" s="24">
        <v>68</v>
      </c>
      <c r="C1831" s="24">
        <v>67.8</v>
      </c>
      <c r="D1831" s="24">
        <v>67.599999999999994</v>
      </c>
      <c r="E1831" s="24">
        <v>67.8</v>
      </c>
      <c r="F1831" s="24">
        <v>67.349999999999994</v>
      </c>
      <c r="G1831" s="24"/>
      <c r="H1831" s="24"/>
      <c r="I1831" s="78"/>
      <c r="J1831" s="24"/>
      <c r="K1831" s="24"/>
      <c r="L1831" s="24"/>
      <c r="M1831" s="24">
        <v>66.650000000000006</v>
      </c>
      <c r="N1831" s="79">
        <f>VLOOKUP(A1831,Platts!B:C,2,TRUE)</f>
        <v>68.55</v>
      </c>
      <c r="O1831" s="76">
        <f t="shared" si="33"/>
        <v>0.99197665937272073</v>
      </c>
      <c r="P1831" s="9"/>
      <c r="Q1831" s="35"/>
    </row>
    <row r="1832" spans="1:17" outlineLevel="1" x14ac:dyDescent="0.2">
      <c r="A1832" s="22">
        <f>A1831+1</f>
        <v>43354</v>
      </c>
      <c r="B1832" s="24">
        <v>67.400000000000006</v>
      </c>
      <c r="C1832" s="24">
        <v>67.2</v>
      </c>
      <c r="D1832" s="24">
        <v>67</v>
      </c>
      <c r="E1832" s="24">
        <v>67.150000000000006</v>
      </c>
      <c r="F1832" s="24">
        <v>66.75</v>
      </c>
      <c r="G1832" s="24"/>
      <c r="H1832" s="24"/>
      <c r="I1832" s="78"/>
      <c r="J1832" s="24"/>
      <c r="K1832" s="24"/>
      <c r="L1832" s="24"/>
      <c r="M1832" s="24">
        <v>66</v>
      </c>
      <c r="N1832" s="79">
        <f>VLOOKUP(A1832,Platts!B:C,2,TRUE)</f>
        <v>68.349999999999994</v>
      </c>
      <c r="O1832" s="76">
        <f t="shared" si="33"/>
        <v>0.98610095098756423</v>
      </c>
      <c r="P1832" s="9"/>
      <c r="Q1832" s="35"/>
    </row>
    <row r="1833" spans="1:17" outlineLevel="1" x14ac:dyDescent="0.2">
      <c r="A1833" s="22">
        <f>A1832+1</f>
        <v>43355</v>
      </c>
      <c r="B1833" s="24">
        <v>67.3</v>
      </c>
      <c r="C1833" s="24">
        <v>67.099999999999994</v>
      </c>
      <c r="D1833" s="24">
        <v>66.900000000000006</v>
      </c>
      <c r="E1833" s="24">
        <v>67.099999999999994</v>
      </c>
      <c r="F1833" s="24">
        <v>66.650000000000006</v>
      </c>
      <c r="G1833" s="24"/>
      <c r="H1833" s="24"/>
      <c r="I1833" s="78"/>
      <c r="J1833" s="24"/>
      <c r="K1833" s="24"/>
      <c r="L1833" s="24"/>
      <c r="M1833" s="24">
        <v>65.95</v>
      </c>
      <c r="N1833" s="79">
        <f>VLOOKUP(A1833,Platts!B:C,2,TRUE)</f>
        <v>68.099999999999994</v>
      </c>
      <c r="O1833" s="76">
        <f t="shared" si="33"/>
        <v>0.98825256975036713</v>
      </c>
      <c r="P1833" s="9"/>
      <c r="Q1833" s="35"/>
    </row>
    <row r="1834" spans="1:17" outlineLevel="1" x14ac:dyDescent="0.2">
      <c r="A1834" s="22">
        <f>A1833+1</f>
        <v>43356</v>
      </c>
      <c r="B1834" s="24">
        <v>68.349999999999994</v>
      </c>
      <c r="C1834" s="24">
        <v>68.150000000000006</v>
      </c>
      <c r="D1834" s="24">
        <v>67.95</v>
      </c>
      <c r="E1834" s="24">
        <v>68.150000000000006</v>
      </c>
      <c r="F1834" s="24">
        <v>67.8</v>
      </c>
      <c r="G1834" s="24"/>
      <c r="H1834" s="24"/>
      <c r="I1834" s="78"/>
      <c r="J1834" s="24"/>
      <c r="K1834" s="24"/>
      <c r="L1834" s="24"/>
      <c r="M1834" s="24">
        <v>67.05</v>
      </c>
      <c r="N1834" s="79">
        <f>VLOOKUP(A1834,Platts!B:C,2,TRUE)</f>
        <v>69.25</v>
      </c>
      <c r="O1834" s="76">
        <f t="shared" si="33"/>
        <v>0.98700361010830318</v>
      </c>
      <c r="P1834" s="9"/>
      <c r="Q1834" s="35"/>
    </row>
    <row r="1835" spans="1:17" outlineLevel="1" x14ac:dyDescent="0.2">
      <c r="A1835" s="22">
        <f>A1834+1</f>
        <v>43357</v>
      </c>
      <c r="B1835" s="24">
        <v>68.7</v>
      </c>
      <c r="C1835" s="24">
        <v>68.45</v>
      </c>
      <c r="D1835" s="24">
        <v>69.3</v>
      </c>
      <c r="E1835" s="24">
        <v>68.45</v>
      </c>
      <c r="F1835" s="24">
        <v>68.05</v>
      </c>
      <c r="G1835" s="24"/>
      <c r="H1835" s="24"/>
      <c r="I1835" s="78"/>
      <c r="J1835" s="24"/>
      <c r="K1835" s="24"/>
      <c r="L1835" s="24"/>
      <c r="M1835" s="24">
        <v>67.2</v>
      </c>
      <c r="N1835" s="79">
        <f>VLOOKUP(A1835,Platts!B:C,2,TRUE)</f>
        <v>69.599999999999994</v>
      </c>
      <c r="O1835" s="76">
        <f t="shared" si="33"/>
        <v>0.98706896551724155</v>
      </c>
      <c r="P1835" s="9"/>
      <c r="Q1835" s="35"/>
    </row>
    <row r="1836" spans="1:17" outlineLevel="1" x14ac:dyDescent="0.2">
      <c r="A1836" s="22">
        <f>A1835+3</f>
        <v>43360</v>
      </c>
      <c r="B1836" s="24">
        <v>68.650000000000006</v>
      </c>
      <c r="C1836" s="24">
        <v>68.349999999999994</v>
      </c>
      <c r="D1836" s="24">
        <v>68.2</v>
      </c>
      <c r="E1836" s="24">
        <v>68.349999999999994</v>
      </c>
      <c r="F1836" s="24">
        <v>67.900000000000006</v>
      </c>
      <c r="G1836" s="24"/>
      <c r="H1836" s="24"/>
      <c r="I1836" s="78"/>
      <c r="J1836" s="24"/>
      <c r="K1836" s="24"/>
      <c r="L1836" s="24"/>
      <c r="M1836" s="24">
        <v>67.150000000000006</v>
      </c>
      <c r="N1836" s="79">
        <f>VLOOKUP(A1836,Platts!B:C,2,TRUE)</f>
        <v>69.5</v>
      </c>
      <c r="O1836" s="76">
        <f t="shared" si="33"/>
        <v>0.98776978417266192</v>
      </c>
      <c r="P1836" s="9"/>
      <c r="Q1836" s="35"/>
    </row>
    <row r="1837" spans="1:17" outlineLevel="1" x14ac:dyDescent="0.2">
      <c r="A1837" s="22">
        <f>A1836+1</f>
        <v>43361</v>
      </c>
      <c r="B1837" s="24">
        <v>98.7</v>
      </c>
      <c r="C1837" s="24">
        <v>68.55</v>
      </c>
      <c r="D1837" s="24">
        <v>68.400000000000006</v>
      </c>
      <c r="E1837" s="24">
        <v>68.599999999999994</v>
      </c>
      <c r="F1837" s="24">
        <v>68.099999999999994</v>
      </c>
      <c r="G1837" s="24"/>
      <c r="H1837" s="24"/>
      <c r="I1837" s="78"/>
      <c r="J1837" s="24"/>
      <c r="K1837" s="24"/>
      <c r="L1837" s="24"/>
      <c r="M1837" s="24">
        <v>67.400000000000006</v>
      </c>
      <c r="N1837" s="79">
        <f>VLOOKUP(A1837,Platts!B:C,2,TRUE)</f>
        <v>69.5</v>
      </c>
      <c r="O1837" s="76">
        <f t="shared" si="33"/>
        <v>1.4201438848920864</v>
      </c>
      <c r="P1837" s="9"/>
      <c r="Q1837" s="35"/>
    </row>
    <row r="1838" spans="1:17" outlineLevel="1" x14ac:dyDescent="0.2">
      <c r="A1838" s="22">
        <f>A1837+1</f>
        <v>43362</v>
      </c>
      <c r="B1838" s="24">
        <v>69</v>
      </c>
      <c r="C1838" s="24">
        <v>68.8</v>
      </c>
      <c r="D1838" s="24">
        <v>68.650000000000006</v>
      </c>
      <c r="E1838" s="24">
        <v>68.8</v>
      </c>
      <c r="F1838" s="24">
        <v>68.3</v>
      </c>
      <c r="G1838" s="24"/>
      <c r="H1838" s="24"/>
      <c r="I1838" s="78"/>
      <c r="J1838" s="24"/>
      <c r="K1838" s="24"/>
      <c r="L1838" s="24"/>
      <c r="M1838" s="24">
        <v>67.599999999999994</v>
      </c>
      <c r="N1838" s="79">
        <f>VLOOKUP(A1838,Platts!B:C,2,TRUE)</f>
        <v>69.8</v>
      </c>
      <c r="O1838" s="76">
        <f t="shared" si="33"/>
        <v>0.98853868194842409</v>
      </c>
      <c r="P1838" s="9"/>
      <c r="Q1838" s="35"/>
    </row>
    <row r="1839" spans="1:17" outlineLevel="1" x14ac:dyDescent="0.2">
      <c r="A1839" s="22">
        <f>A1838+1</f>
        <v>43363</v>
      </c>
      <c r="B1839" s="24">
        <v>68.849999999999994</v>
      </c>
      <c r="C1839" s="24">
        <v>68.599999999999994</v>
      </c>
      <c r="D1839" s="24">
        <v>68.45</v>
      </c>
      <c r="E1839" s="24">
        <v>68.650000000000006</v>
      </c>
      <c r="F1839" s="24">
        <v>68.2</v>
      </c>
      <c r="G1839" s="24"/>
      <c r="H1839" s="24"/>
      <c r="I1839" s="78"/>
      <c r="J1839" s="24"/>
      <c r="K1839" s="24"/>
      <c r="L1839" s="24"/>
      <c r="M1839" s="24">
        <v>67.5</v>
      </c>
      <c r="N1839" s="79">
        <f>VLOOKUP(A1839,Platts!B:C,2,TRUE)</f>
        <v>69.75</v>
      </c>
      <c r="O1839" s="76">
        <f t="shared" si="33"/>
        <v>0.98709677419354835</v>
      </c>
      <c r="P1839" s="9"/>
      <c r="Q1839" s="35"/>
    </row>
    <row r="1840" spans="1:17" outlineLevel="1" x14ac:dyDescent="0.2">
      <c r="A1840" s="22">
        <f>A1839+1</f>
        <v>43364</v>
      </c>
      <c r="B1840" s="24">
        <v>68.849999999999994</v>
      </c>
      <c r="C1840" s="24">
        <v>68.599999999999994</v>
      </c>
      <c r="D1840" s="24">
        <v>68.45</v>
      </c>
      <c r="E1840" s="24">
        <v>68.599999999999994</v>
      </c>
      <c r="F1840" s="24">
        <v>68.099999999999994</v>
      </c>
      <c r="G1840" s="24"/>
      <c r="H1840" s="24"/>
      <c r="I1840" s="78"/>
      <c r="J1840" s="24"/>
      <c r="K1840" s="24"/>
      <c r="L1840" s="24"/>
      <c r="M1840" s="24">
        <v>67.400000000000006</v>
      </c>
      <c r="N1840" s="79">
        <f>VLOOKUP(A1840,Platts!B:C,2,TRUE)</f>
        <v>69.2</v>
      </c>
      <c r="O1840" s="76">
        <f t="shared" si="33"/>
        <v>0.99494219653179183</v>
      </c>
      <c r="P1840" s="9"/>
      <c r="Q1840" s="35"/>
    </row>
    <row r="1841" spans="1:17" outlineLevel="1" x14ac:dyDescent="0.2">
      <c r="A1841" s="22">
        <f>A1840+3</f>
        <v>43367</v>
      </c>
      <c r="B1841" s="24">
        <v>68.849999999999994</v>
      </c>
      <c r="C1841" s="24">
        <v>68.650000000000006</v>
      </c>
      <c r="D1841" s="24">
        <v>68.5</v>
      </c>
      <c r="E1841" s="24">
        <v>68.650000000000006</v>
      </c>
      <c r="F1841" s="24">
        <v>68.2</v>
      </c>
      <c r="G1841" s="24"/>
      <c r="H1841" s="24"/>
      <c r="I1841" s="78"/>
      <c r="J1841" s="24"/>
      <c r="K1841" s="24"/>
      <c r="L1841" s="24"/>
      <c r="M1841" s="24">
        <v>67.5</v>
      </c>
      <c r="N1841" s="79">
        <f>VLOOKUP(A1841,Platts!B:C,2,TRUE)</f>
        <v>68.900000000000006</v>
      </c>
      <c r="O1841" s="76">
        <f t="shared" si="33"/>
        <v>0.99927431059506511</v>
      </c>
      <c r="P1841" s="9"/>
      <c r="Q1841" s="35"/>
    </row>
    <row r="1842" spans="1:17" outlineLevel="1" x14ac:dyDescent="0.2">
      <c r="A1842" s="22">
        <f>A1841+1</f>
        <v>43368</v>
      </c>
      <c r="B1842" s="24">
        <v>67.900000000000006</v>
      </c>
      <c r="C1842" s="24">
        <v>67.75</v>
      </c>
      <c r="D1842" s="24">
        <v>67.599999999999994</v>
      </c>
      <c r="E1842" s="24">
        <v>67.75</v>
      </c>
      <c r="F1842" s="24">
        <v>67.349999999999994</v>
      </c>
      <c r="G1842" s="24"/>
      <c r="H1842" s="24"/>
      <c r="I1842" s="78"/>
      <c r="J1842" s="24"/>
      <c r="K1842" s="24"/>
      <c r="L1842" s="24"/>
      <c r="M1842" s="24">
        <v>66.650000000000006</v>
      </c>
      <c r="N1842" s="79">
        <f>VLOOKUP(A1842,Platts!B:C,2,TRUE)</f>
        <v>68.8</v>
      </c>
      <c r="O1842" s="76">
        <f t="shared" si="33"/>
        <v>0.98691860465116288</v>
      </c>
      <c r="P1842" s="9"/>
      <c r="Q1842" s="35"/>
    </row>
    <row r="1843" spans="1:17" outlineLevel="1" x14ac:dyDescent="0.2">
      <c r="A1843" s="22">
        <f>A1842+1</f>
        <v>43369</v>
      </c>
      <c r="B1843" s="24">
        <v>68.400000000000006</v>
      </c>
      <c r="C1843" s="24">
        <v>68.25</v>
      </c>
      <c r="D1843" s="24">
        <v>68.099999999999994</v>
      </c>
      <c r="E1843" s="24">
        <v>68.25</v>
      </c>
      <c r="F1843" s="24">
        <v>67.900000000000006</v>
      </c>
      <c r="G1843" s="24"/>
      <c r="H1843" s="24"/>
      <c r="I1843" s="78"/>
      <c r="J1843" s="24"/>
      <c r="K1843" s="24"/>
      <c r="L1843" s="24"/>
      <c r="M1843" s="24">
        <v>67.2</v>
      </c>
      <c r="N1843" s="79">
        <f>VLOOKUP(A1843,Platts!B:C,2,TRUE)</f>
        <v>69</v>
      </c>
      <c r="O1843" s="76">
        <f t="shared" si="33"/>
        <v>0.99130434782608701</v>
      </c>
      <c r="P1843" s="9"/>
      <c r="Q1843" s="35"/>
    </row>
    <row r="1844" spans="1:17" outlineLevel="1" x14ac:dyDescent="0.2">
      <c r="A1844" s="22">
        <f>A1843+1</f>
        <v>43370</v>
      </c>
      <c r="B1844" s="24">
        <v>68.05</v>
      </c>
      <c r="C1844" s="24">
        <v>67.900000000000006</v>
      </c>
      <c r="D1844" s="24">
        <v>67.8</v>
      </c>
      <c r="E1844" s="24">
        <v>67.900000000000006</v>
      </c>
      <c r="F1844" s="24">
        <v>67.55</v>
      </c>
      <c r="G1844" s="24"/>
      <c r="H1844" s="24"/>
      <c r="I1844" s="78"/>
      <c r="J1844" s="24"/>
      <c r="K1844" s="24"/>
      <c r="L1844" s="24"/>
      <c r="M1844" s="24">
        <v>66.849999999999994</v>
      </c>
      <c r="N1844" s="79">
        <f>VLOOKUP(A1844,Platts!B:C,2,TRUE)</f>
        <v>69.2</v>
      </c>
      <c r="O1844" s="76">
        <f t="shared" si="33"/>
        <v>0.98338150289017334</v>
      </c>
      <c r="P1844" s="9"/>
      <c r="Q1844" s="35"/>
    </row>
    <row r="1845" spans="1:17" outlineLevel="1" x14ac:dyDescent="0.2">
      <c r="A1845" s="22">
        <f>A1844+1</f>
        <v>43371</v>
      </c>
      <c r="B1845" s="24">
        <v>68.05</v>
      </c>
      <c r="C1845" s="24">
        <v>67.599999999999994</v>
      </c>
      <c r="D1845" s="24">
        <v>67.400000000000006</v>
      </c>
      <c r="E1845" s="24">
        <v>67.7</v>
      </c>
      <c r="F1845" s="24">
        <v>67.45</v>
      </c>
      <c r="G1845" s="24"/>
      <c r="H1845" s="24"/>
      <c r="I1845" s="78"/>
      <c r="J1845" s="24"/>
      <c r="K1845" s="24"/>
      <c r="L1845" s="24"/>
      <c r="M1845" s="24">
        <v>66.900000000000006</v>
      </c>
      <c r="N1845" s="79">
        <f>VLOOKUP(A1845,Platts!B:C,2,TRUE)</f>
        <v>69.5</v>
      </c>
      <c r="O1845" s="76">
        <f t="shared" si="33"/>
        <v>0.97913669064748199</v>
      </c>
      <c r="P1845" s="9"/>
      <c r="Q1845" s="35"/>
    </row>
    <row r="1846" spans="1:17" outlineLevel="1" x14ac:dyDescent="0.2">
      <c r="A1846" s="22">
        <f>A1845+3</f>
        <v>43374</v>
      </c>
      <c r="B1846" s="24">
        <v>67.95</v>
      </c>
      <c r="C1846" s="24">
        <v>67.8</v>
      </c>
      <c r="D1846" s="24">
        <v>67.55</v>
      </c>
      <c r="E1846" s="24">
        <v>67.5</v>
      </c>
      <c r="F1846" s="24">
        <v>67.05</v>
      </c>
      <c r="G1846" s="24"/>
      <c r="H1846" s="24"/>
      <c r="I1846" s="78"/>
      <c r="J1846" s="24"/>
      <c r="K1846" s="24"/>
      <c r="L1846" s="24"/>
      <c r="M1846" s="24">
        <v>66.8</v>
      </c>
      <c r="N1846" s="79">
        <f>VLOOKUP(A1846,Platts!B:C,2,TRUE)</f>
        <v>69.5</v>
      </c>
      <c r="O1846" s="76">
        <f t="shared" si="33"/>
        <v>0.97769784172661878</v>
      </c>
      <c r="P1846" s="9"/>
      <c r="Q1846" s="35"/>
    </row>
    <row r="1847" spans="1:17" outlineLevel="1" x14ac:dyDescent="0.2">
      <c r="A1847" s="22">
        <f>A1846+1</f>
        <v>43375</v>
      </c>
      <c r="B1847" s="24">
        <v>68.2</v>
      </c>
      <c r="C1847" s="24">
        <v>68</v>
      </c>
      <c r="D1847" s="24">
        <v>67.7</v>
      </c>
      <c r="E1847" s="24">
        <v>67.650000000000006</v>
      </c>
      <c r="F1847" s="24">
        <v>67.150000000000006</v>
      </c>
      <c r="G1847" s="24"/>
      <c r="H1847" s="24"/>
      <c r="I1847" s="78"/>
      <c r="J1847" s="24"/>
      <c r="K1847" s="24"/>
      <c r="L1847" s="24"/>
      <c r="M1847" s="24">
        <v>66.849999999999994</v>
      </c>
      <c r="N1847" s="79">
        <f>VLOOKUP(A1847,Platts!B:C,2,TRUE)</f>
        <v>69.599999999999994</v>
      </c>
      <c r="O1847" s="76">
        <f t="shared" si="33"/>
        <v>0.97988505747126453</v>
      </c>
      <c r="P1847" s="9"/>
      <c r="Q1847" s="35"/>
    </row>
    <row r="1848" spans="1:17" outlineLevel="1" x14ac:dyDescent="0.2">
      <c r="A1848" s="22">
        <f>A1847+1</f>
        <v>43376</v>
      </c>
      <c r="B1848" s="24">
        <v>68.2</v>
      </c>
      <c r="C1848" s="24">
        <v>68</v>
      </c>
      <c r="D1848" s="24">
        <v>67.8</v>
      </c>
      <c r="E1848" s="24">
        <v>67.75</v>
      </c>
      <c r="F1848" s="24">
        <v>67.25</v>
      </c>
      <c r="G1848" s="24"/>
      <c r="H1848" s="24"/>
      <c r="I1848" s="78"/>
      <c r="J1848" s="24"/>
      <c r="K1848" s="24"/>
      <c r="L1848" s="24"/>
      <c r="M1848" s="24">
        <v>66.900000000000006</v>
      </c>
      <c r="N1848" s="79">
        <f>VLOOKUP(A1848,Platts!B:C,2,TRUE)</f>
        <v>69.599999999999994</v>
      </c>
      <c r="O1848" s="76">
        <f t="shared" si="33"/>
        <v>0.97988505747126453</v>
      </c>
      <c r="P1848" s="9"/>
      <c r="Q1848" s="35"/>
    </row>
    <row r="1849" spans="1:17" outlineLevel="1" x14ac:dyDescent="0.2">
      <c r="A1849" s="22">
        <f>A1848+1</f>
        <v>43377</v>
      </c>
      <c r="B1849" s="24">
        <v>68.400000000000006</v>
      </c>
      <c r="C1849" s="24">
        <v>68.150000000000006</v>
      </c>
      <c r="D1849" s="24">
        <v>67.95</v>
      </c>
      <c r="E1849" s="24">
        <v>67.849999999999994</v>
      </c>
      <c r="F1849" s="24">
        <v>67.400000000000006</v>
      </c>
      <c r="G1849" s="24"/>
      <c r="H1849" s="24"/>
      <c r="I1849" s="78"/>
      <c r="J1849" s="24"/>
      <c r="K1849" s="24"/>
      <c r="L1849" s="24"/>
      <c r="M1849" s="24">
        <v>67.099999999999994</v>
      </c>
      <c r="N1849" s="79">
        <f>VLOOKUP(A1849,Platts!B:C,2,TRUE)</f>
        <v>69.599999999999994</v>
      </c>
      <c r="O1849" s="76">
        <f t="shared" si="33"/>
        <v>0.98275862068965536</v>
      </c>
      <c r="P1849" s="9"/>
      <c r="Q1849" s="35"/>
    </row>
    <row r="1850" spans="1:17" outlineLevel="1" x14ac:dyDescent="0.2">
      <c r="A1850" s="22">
        <f>A1849+1</f>
        <v>43378</v>
      </c>
      <c r="B1850" s="24">
        <v>68.25</v>
      </c>
      <c r="C1850" s="24">
        <v>67.95</v>
      </c>
      <c r="D1850" s="24">
        <v>67.900000000000006</v>
      </c>
      <c r="E1850" s="24">
        <v>67.8</v>
      </c>
      <c r="F1850" s="24">
        <v>67.349999999999994</v>
      </c>
      <c r="G1850" s="24"/>
      <c r="H1850" s="24"/>
      <c r="I1850" s="78"/>
      <c r="J1850" s="24"/>
      <c r="K1850" s="24"/>
      <c r="L1850" s="24"/>
      <c r="M1850" s="24">
        <v>67.099999999999994</v>
      </c>
      <c r="N1850" s="79">
        <f>VLOOKUP(A1850,Platts!B:C,2,TRUE)</f>
        <v>69.599999999999994</v>
      </c>
      <c r="O1850" s="76">
        <f t="shared" si="33"/>
        <v>0.9806034482758621</v>
      </c>
      <c r="P1850" s="9"/>
      <c r="Q1850" s="35"/>
    </row>
    <row r="1851" spans="1:17" outlineLevel="1" x14ac:dyDescent="0.2">
      <c r="A1851" s="22">
        <f>A1850+3</f>
        <v>43381</v>
      </c>
      <c r="B1851" s="24">
        <v>68.150000000000006</v>
      </c>
      <c r="C1851" s="24">
        <v>67.849999999999994</v>
      </c>
      <c r="D1851" s="24">
        <v>67.849999999999994</v>
      </c>
      <c r="E1851" s="24">
        <v>67.5</v>
      </c>
      <c r="F1851" s="24">
        <v>67.05</v>
      </c>
      <c r="G1851" s="24"/>
      <c r="H1851" s="24"/>
      <c r="I1851" s="78"/>
      <c r="J1851" s="24"/>
      <c r="K1851" s="24"/>
      <c r="L1851" s="24"/>
      <c r="M1851" s="24">
        <v>66.8</v>
      </c>
      <c r="N1851" s="79">
        <f>VLOOKUP(A1851,Platts!B:C,2,TRUE)</f>
        <v>69.400000000000006</v>
      </c>
      <c r="O1851" s="76">
        <f t="shared" si="33"/>
        <v>0.98198847262247835</v>
      </c>
      <c r="P1851" s="9"/>
      <c r="Q1851" s="35"/>
    </row>
    <row r="1852" spans="1:17" outlineLevel="1" x14ac:dyDescent="0.2">
      <c r="A1852" s="22">
        <f>A1851+1</f>
        <v>43382</v>
      </c>
      <c r="B1852" s="24">
        <v>69.05</v>
      </c>
      <c r="C1852" s="24">
        <v>68.7</v>
      </c>
      <c r="D1852" s="24">
        <v>68.400000000000006</v>
      </c>
      <c r="E1852" s="24">
        <v>68.25</v>
      </c>
      <c r="F1852" s="24">
        <v>67.849999999999994</v>
      </c>
      <c r="G1852" s="24"/>
      <c r="H1852" s="24"/>
      <c r="I1852" s="78"/>
      <c r="J1852" s="24"/>
      <c r="K1852" s="24"/>
      <c r="L1852" s="24"/>
      <c r="M1852" s="24">
        <v>67.599999999999994</v>
      </c>
      <c r="N1852" s="79">
        <f>VLOOKUP(A1852,Platts!B:C,2,TRUE)</f>
        <v>70.55</v>
      </c>
      <c r="O1852" s="76">
        <f t="shared" si="33"/>
        <v>0.97873848334514524</v>
      </c>
      <c r="P1852" s="9"/>
      <c r="Q1852" s="35"/>
    </row>
    <row r="1853" spans="1:17" outlineLevel="1" x14ac:dyDescent="0.2">
      <c r="A1853" s="22">
        <f>A1852+1</f>
        <v>43383</v>
      </c>
      <c r="B1853" s="24">
        <v>70</v>
      </c>
      <c r="C1853" s="24">
        <v>69.55</v>
      </c>
      <c r="D1853" s="24">
        <v>69.25</v>
      </c>
      <c r="E1853" s="24">
        <v>69</v>
      </c>
      <c r="F1853" s="24">
        <v>68.349999999999994</v>
      </c>
      <c r="G1853" s="24"/>
      <c r="H1853" s="24"/>
      <c r="I1853" s="78"/>
      <c r="J1853" s="24"/>
      <c r="K1853" s="24"/>
      <c r="L1853" s="24"/>
      <c r="M1853" s="24">
        <v>68.05</v>
      </c>
      <c r="N1853" s="79">
        <f>VLOOKUP(A1853,Platts!B:C,2,TRUE)</f>
        <v>71.7</v>
      </c>
      <c r="O1853" s="76">
        <f t="shared" si="33"/>
        <v>0.97629009762900976</v>
      </c>
      <c r="P1853" s="9"/>
      <c r="Q1853" s="35"/>
    </row>
    <row r="1854" spans="1:17" outlineLevel="1" x14ac:dyDescent="0.2">
      <c r="A1854" s="22">
        <f>A1853+1</f>
        <v>43384</v>
      </c>
      <c r="B1854" s="24">
        <v>69.349999999999994</v>
      </c>
      <c r="C1854" s="24">
        <v>68.900000000000006</v>
      </c>
      <c r="D1854" s="24">
        <v>68.650000000000006</v>
      </c>
      <c r="E1854" s="24">
        <v>68.45</v>
      </c>
      <c r="F1854" s="24">
        <v>67.599999999999994</v>
      </c>
      <c r="G1854" s="24"/>
      <c r="H1854" s="24"/>
      <c r="I1854" s="78"/>
      <c r="J1854" s="24"/>
      <c r="K1854" s="24"/>
      <c r="L1854" s="24"/>
      <c r="M1854" s="24">
        <v>67.400000000000006</v>
      </c>
      <c r="N1854" s="79">
        <f>VLOOKUP(A1854,Platts!B:C,2,TRUE)</f>
        <v>71.05</v>
      </c>
      <c r="O1854" s="76">
        <f t="shared" si="33"/>
        <v>0.97607318789584796</v>
      </c>
      <c r="P1854" s="9"/>
      <c r="Q1854" s="35"/>
    </row>
    <row r="1855" spans="1:17" outlineLevel="1" x14ac:dyDescent="0.2">
      <c r="A1855" s="22">
        <f>A1854+1</f>
        <v>43385</v>
      </c>
      <c r="B1855" s="24">
        <v>69.900000000000006</v>
      </c>
      <c r="C1855" s="24">
        <v>69.400000000000006</v>
      </c>
      <c r="D1855" s="24">
        <v>69.150000000000006</v>
      </c>
      <c r="E1855" s="24">
        <v>68.900000000000006</v>
      </c>
      <c r="F1855" s="24">
        <v>68.150000000000006</v>
      </c>
      <c r="G1855" s="24"/>
      <c r="H1855" s="24"/>
      <c r="I1855" s="78"/>
      <c r="J1855" s="24"/>
      <c r="K1855" s="24"/>
      <c r="L1855" s="24"/>
      <c r="M1855" s="24">
        <v>67.900000000000006</v>
      </c>
      <c r="N1855" s="79">
        <f>VLOOKUP(A1855,Platts!B:C,2,TRUE)</f>
        <v>71.5</v>
      </c>
      <c r="O1855" s="76">
        <f t="shared" si="33"/>
        <v>0.97762237762237769</v>
      </c>
      <c r="P1855" s="9"/>
      <c r="Q1855" s="35"/>
    </row>
    <row r="1856" spans="1:17" outlineLevel="1" x14ac:dyDescent="0.2">
      <c r="A1856" s="22">
        <f>A1855+3</f>
        <v>43388</v>
      </c>
      <c r="B1856" s="24">
        <v>69.7</v>
      </c>
      <c r="C1856" s="24">
        <v>69.099999999999994</v>
      </c>
      <c r="D1856" s="24">
        <v>68.849999999999994</v>
      </c>
      <c r="E1856" s="24">
        <v>68.7</v>
      </c>
      <c r="F1856" s="24">
        <v>68</v>
      </c>
      <c r="G1856" s="24"/>
      <c r="H1856" s="24"/>
      <c r="I1856" s="78"/>
      <c r="J1856" s="24"/>
      <c r="K1856" s="24"/>
      <c r="L1856" s="24"/>
      <c r="M1856" s="24">
        <v>67.5</v>
      </c>
      <c r="N1856" s="79">
        <f>VLOOKUP(A1856,Platts!B:C,2,TRUE)</f>
        <v>71.25</v>
      </c>
      <c r="O1856" s="76">
        <f t="shared" si="33"/>
        <v>0.97824561403508781</v>
      </c>
      <c r="P1856" s="9"/>
      <c r="Q1856" s="35"/>
    </row>
    <row r="1857" spans="1:17" outlineLevel="1" x14ac:dyDescent="0.2">
      <c r="A1857" s="22">
        <f>A1856+1</f>
        <v>43389</v>
      </c>
      <c r="B1857" s="24">
        <v>69.849999999999994</v>
      </c>
      <c r="C1857" s="24">
        <v>69.2</v>
      </c>
      <c r="D1857" s="24">
        <v>68.849999999999994</v>
      </c>
      <c r="E1857" s="24">
        <v>68.650000000000006</v>
      </c>
      <c r="F1857" s="24">
        <v>67.95</v>
      </c>
      <c r="G1857" s="24"/>
      <c r="H1857" s="24"/>
      <c r="I1857" s="78"/>
      <c r="J1857" s="24"/>
      <c r="K1857" s="24"/>
      <c r="L1857" s="24"/>
      <c r="M1857" s="24">
        <v>67.55</v>
      </c>
      <c r="N1857" s="79">
        <f>VLOOKUP(A1857,Platts!B:C,2,TRUE)</f>
        <v>71.75</v>
      </c>
      <c r="O1857" s="76">
        <f t="shared" si="33"/>
        <v>0.97351916376306613</v>
      </c>
      <c r="P1857" s="9"/>
      <c r="Q1857" s="35"/>
    </row>
    <row r="1858" spans="1:17" outlineLevel="1" x14ac:dyDescent="0.2">
      <c r="A1858" s="22">
        <f>A1857+1</f>
        <v>43390</v>
      </c>
      <c r="B1858" s="24">
        <v>72.400000000000006</v>
      </c>
      <c r="C1858" s="24">
        <v>71.599999999999994</v>
      </c>
      <c r="D1858" s="24">
        <v>71</v>
      </c>
      <c r="E1858" s="24">
        <v>70.400000000000006</v>
      </c>
      <c r="F1858" s="24">
        <v>69.150000000000006</v>
      </c>
      <c r="G1858" s="24"/>
      <c r="H1858" s="24"/>
      <c r="I1858" s="78"/>
      <c r="J1858" s="24"/>
      <c r="K1858" s="24"/>
      <c r="L1858" s="24"/>
      <c r="M1858" s="24">
        <v>68.900000000000006</v>
      </c>
      <c r="N1858" s="79">
        <f>VLOOKUP(A1858,Platts!B:C,2,TRUE)</f>
        <v>74.25</v>
      </c>
      <c r="O1858" s="76">
        <f t="shared" si="33"/>
        <v>0.97508417508417511</v>
      </c>
      <c r="P1858" s="9"/>
      <c r="Q1858" s="35"/>
    </row>
    <row r="1859" spans="1:17" outlineLevel="1" x14ac:dyDescent="0.2">
      <c r="A1859" s="22">
        <f>A1858+1</f>
        <v>43391</v>
      </c>
      <c r="B1859" s="24">
        <v>72.150000000000006</v>
      </c>
      <c r="C1859" s="24">
        <v>71.3</v>
      </c>
      <c r="D1859" s="24">
        <v>70.650000000000006</v>
      </c>
      <c r="E1859" s="24">
        <v>70.05</v>
      </c>
      <c r="F1859" s="24">
        <v>68.75</v>
      </c>
      <c r="G1859" s="24"/>
      <c r="H1859" s="24"/>
      <c r="I1859" s="78"/>
      <c r="J1859" s="24"/>
      <c r="K1859" s="24"/>
      <c r="L1859" s="24"/>
      <c r="M1859" s="24">
        <v>68.45</v>
      </c>
      <c r="N1859" s="79">
        <f>VLOOKUP(A1859,Platts!B:C,2,TRUE)</f>
        <v>74.3</v>
      </c>
      <c r="O1859" s="76">
        <f t="shared" si="33"/>
        <v>0.97106325706594898</v>
      </c>
      <c r="P1859" s="9"/>
      <c r="Q1859" s="35"/>
    </row>
    <row r="1860" spans="1:17" outlineLevel="1" x14ac:dyDescent="0.2">
      <c r="A1860" s="22">
        <f>A1859+1</f>
        <v>43392</v>
      </c>
      <c r="B1860" s="24">
        <v>71.5</v>
      </c>
      <c r="C1860" s="24">
        <v>70.45</v>
      </c>
      <c r="D1860" s="24">
        <v>69.900000000000006</v>
      </c>
      <c r="E1860" s="24">
        <v>69.3</v>
      </c>
      <c r="F1860" s="24">
        <v>68.05</v>
      </c>
      <c r="G1860" s="24"/>
      <c r="H1860" s="24"/>
      <c r="I1860" s="78"/>
      <c r="J1860" s="24"/>
      <c r="K1860" s="24"/>
      <c r="L1860" s="24"/>
      <c r="M1860" s="24">
        <v>67.75</v>
      </c>
      <c r="N1860" s="79">
        <f>VLOOKUP(A1860,Platts!B:C,2,TRUE)</f>
        <v>73.45</v>
      </c>
      <c r="O1860" s="76">
        <f t="shared" si="33"/>
        <v>0.97345132743362828</v>
      </c>
      <c r="P1860" s="9"/>
      <c r="Q1860" s="35"/>
    </row>
    <row r="1861" spans="1:17" outlineLevel="1" x14ac:dyDescent="0.2">
      <c r="A1861" s="22">
        <f>A1860+3</f>
        <v>43395</v>
      </c>
      <c r="B1861" s="24">
        <v>72.900000000000006</v>
      </c>
      <c r="C1861" s="24">
        <v>71.75</v>
      </c>
      <c r="D1861" s="24">
        <v>71</v>
      </c>
      <c r="E1861" s="24">
        <v>70.45</v>
      </c>
      <c r="F1861" s="24">
        <v>69.2</v>
      </c>
      <c r="G1861" s="24"/>
      <c r="H1861" s="24"/>
      <c r="I1861" s="78"/>
      <c r="J1861" s="24"/>
      <c r="K1861" s="24"/>
      <c r="L1861" s="24"/>
      <c r="M1861" s="24">
        <v>68.95</v>
      </c>
      <c r="N1861" s="79">
        <f>VLOOKUP(A1861,Platts!B:C,2,TRUE)</f>
        <v>75</v>
      </c>
      <c r="O1861" s="76">
        <f t="shared" si="33"/>
        <v>0.97200000000000009</v>
      </c>
      <c r="P1861" s="9"/>
      <c r="Q1861" s="35"/>
    </row>
    <row r="1862" spans="1:17" outlineLevel="1" x14ac:dyDescent="0.2">
      <c r="A1862" s="22">
        <f>A1861+1</f>
        <v>43396</v>
      </c>
      <c r="B1862" s="24">
        <v>72.650000000000006</v>
      </c>
      <c r="C1862" s="24">
        <v>71.45</v>
      </c>
      <c r="D1862" s="24">
        <v>70.650000000000006</v>
      </c>
      <c r="E1862" s="24">
        <v>70.05</v>
      </c>
      <c r="F1862" s="24">
        <v>68.8</v>
      </c>
      <c r="G1862" s="24"/>
      <c r="H1862" s="24"/>
      <c r="I1862" s="78"/>
      <c r="J1862" s="24"/>
      <c r="K1862" s="24"/>
      <c r="L1862" s="24"/>
      <c r="M1862" s="24">
        <v>68.5</v>
      </c>
      <c r="N1862" s="79">
        <f>VLOOKUP(A1862,Platts!B:C,2,TRUE)</f>
        <v>74.8</v>
      </c>
      <c r="O1862" s="76">
        <f t="shared" si="33"/>
        <v>0.97125668449197877</v>
      </c>
      <c r="P1862" s="9"/>
      <c r="Q1862" s="35"/>
    </row>
    <row r="1863" spans="1:17" outlineLevel="1" x14ac:dyDescent="0.2">
      <c r="A1863" s="22">
        <f>A1862+1</f>
        <v>43397</v>
      </c>
      <c r="B1863" s="24">
        <v>74.349999999999994</v>
      </c>
      <c r="C1863" s="24">
        <v>73</v>
      </c>
      <c r="D1863" s="24">
        <v>72</v>
      </c>
      <c r="E1863" s="24">
        <v>71.400000000000006</v>
      </c>
      <c r="F1863" s="24">
        <v>69.900000000000006</v>
      </c>
      <c r="G1863" s="24"/>
      <c r="H1863" s="24"/>
      <c r="I1863" s="78"/>
      <c r="J1863" s="24"/>
      <c r="K1863" s="24"/>
      <c r="L1863" s="24"/>
      <c r="M1863" s="24">
        <v>69.55</v>
      </c>
      <c r="N1863" s="79">
        <f>VLOOKUP(A1863,Platts!B:C,2,TRUE)</f>
        <v>76.400000000000006</v>
      </c>
      <c r="O1863" s="76">
        <f t="shared" si="33"/>
        <v>0.9731675392670156</v>
      </c>
      <c r="P1863" s="9"/>
      <c r="Q1863" s="35"/>
    </row>
    <row r="1864" spans="1:17" outlineLevel="1" x14ac:dyDescent="0.2">
      <c r="A1864" s="22">
        <f>A1863+1</f>
        <v>43398</v>
      </c>
      <c r="B1864" s="24">
        <v>74.3</v>
      </c>
      <c r="C1864" s="24">
        <v>72.900000000000006</v>
      </c>
      <c r="D1864" s="24">
        <v>71.95</v>
      </c>
      <c r="E1864" s="24">
        <v>71.3</v>
      </c>
      <c r="F1864" s="24">
        <v>69.849999999999994</v>
      </c>
      <c r="G1864" s="24"/>
      <c r="H1864" s="24"/>
      <c r="I1864" s="78"/>
      <c r="J1864" s="24"/>
      <c r="K1864" s="24"/>
      <c r="L1864" s="24"/>
      <c r="M1864" s="24">
        <v>69.55</v>
      </c>
      <c r="N1864" s="79">
        <f>VLOOKUP(A1864,Platts!B:C,2,TRUE)</f>
        <v>76.5</v>
      </c>
      <c r="O1864" s="76">
        <f t="shared" si="33"/>
        <v>0.97124183006535947</v>
      </c>
      <c r="P1864" s="9"/>
      <c r="Q1864" s="35"/>
    </row>
    <row r="1865" spans="1:17" outlineLevel="1" x14ac:dyDescent="0.2">
      <c r="A1865" s="22">
        <f>A1864+1</f>
        <v>43399</v>
      </c>
      <c r="B1865" s="24">
        <v>74.849999999999994</v>
      </c>
      <c r="C1865" s="24">
        <v>73.400000000000006</v>
      </c>
      <c r="D1865" s="24">
        <v>72.45</v>
      </c>
      <c r="E1865" s="24">
        <v>71.75</v>
      </c>
      <c r="F1865" s="24">
        <v>70.099999999999994</v>
      </c>
      <c r="G1865" s="24"/>
      <c r="H1865" s="24"/>
      <c r="I1865" s="78"/>
      <c r="J1865" s="24"/>
      <c r="K1865" s="24"/>
      <c r="L1865" s="24"/>
      <c r="M1865" s="24">
        <v>69.849999999999994</v>
      </c>
      <c r="N1865" s="79">
        <f>VLOOKUP(A1865,Platts!B:C,2,TRUE)</f>
        <v>77</v>
      </c>
      <c r="O1865" s="76">
        <f t="shared" si="33"/>
        <v>0.97207792207792199</v>
      </c>
      <c r="P1865" s="9"/>
      <c r="Q1865" s="35"/>
    </row>
    <row r="1866" spans="1:17" outlineLevel="1" x14ac:dyDescent="0.2">
      <c r="A1866" s="22">
        <f>A1865+3</f>
        <v>43402</v>
      </c>
      <c r="B1866" s="24">
        <v>74.599999999999994</v>
      </c>
      <c r="C1866" s="24">
        <v>73.099999999999994</v>
      </c>
      <c r="D1866" s="24">
        <v>72.2</v>
      </c>
      <c r="E1866" s="24">
        <v>71.5</v>
      </c>
      <c r="F1866" s="24">
        <v>69.75</v>
      </c>
      <c r="G1866" s="24"/>
      <c r="H1866" s="24"/>
      <c r="I1866" s="78"/>
      <c r="J1866" s="24"/>
      <c r="K1866" s="24"/>
      <c r="L1866" s="24"/>
      <c r="M1866" s="24">
        <v>69.400000000000006</v>
      </c>
      <c r="N1866" s="79">
        <f>VLOOKUP(A1866,Platts!B:C,2,TRUE)</f>
        <v>76.8</v>
      </c>
      <c r="O1866" s="76">
        <f t="shared" si="33"/>
        <v>0.97135416666666663</v>
      </c>
      <c r="P1866" s="9"/>
      <c r="Q1866" s="35"/>
    </row>
    <row r="1867" spans="1:17" outlineLevel="1" x14ac:dyDescent="0.2">
      <c r="A1867" s="22">
        <f>A1866+1</f>
        <v>43403</v>
      </c>
      <c r="B1867" s="24">
        <v>75</v>
      </c>
      <c r="C1867" s="24">
        <v>73.099999999999994</v>
      </c>
      <c r="D1867" s="24">
        <v>72.099999999999994</v>
      </c>
      <c r="E1867" s="24">
        <v>71.349999999999994</v>
      </c>
      <c r="F1867" s="24">
        <v>69.400000000000006</v>
      </c>
      <c r="G1867" s="24"/>
      <c r="H1867" s="24"/>
      <c r="I1867" s="78"/>
      <c r="J1867" s="24"/>
      <c r="K1867" s="24"/>
      <c r="L1867" s="24"/>
      <c r="M1867" s="24">
        <v>69.150000000000006</v>
      </c>
      <c r="N1867" s="79">
        <f>VLOOKUP(A1867,Platts!B:C,2,TRUE)</f>
        <v>75.55</v>
      </c>
      <c r="O1867" s="76">
        <f t="shared" ref="O1867:O1930" si="34">+B1867/N1867</f>
        <v>0.99272005294506949</v>
      </c>
      <c r="P1867" s="9"/>
      <c r="Q1867" s="35"/>
    </row>
    <row r="1868" spans="1:17" outlineLevel="1" x14ac:dyDescent="0.2">
      <c r="A1868" s="22">
        <f>A1867+1</f>
        <v>43404</v>
      </c>
      <c r="B1868" s="24">
        <v>74.2</v>
      </c>
      <c r="C1868" s="24">
        <v>72.400000000000006</v>
      </c>
      <c r="D1868" s="24">
        <v>71.3</v>
      </c>
      <c r="E1868" s="24">
        <v>70.55</v>
      </c>
      <c r="F1868" s="24">
        <v>68.8</v>
      </c>
      <c r="G1868" s="24"/>
      <c r="H1868" s="24"/>
      <c r="I1868" s="78"/>
      <c r="J1868" s="24"/>
      <c r="K1868" s="24"/>
      <c r="L1868" s="24"/>
      <c r="M1868" s="24">
        <v>68.5</v>
      </c>
      <c r="N1868" s="79">
        <f>VLOOKUP(A1868,Platts!B:C,2,TRUE)</f>
        <v>75.55</v>
      </c>
      <c r="O1868" s="76">
        <f t="shared" si="34"/>
        <v>0.98213103904698884</v>
      </c>
      <c r="P1868" s="9"/>
      <c r="Q1868" s="35"/>
    </row>
    <row r="1869" spans="1:17" outlineLevel="1" x14ac:dyDescent="0.2">
      <c r="A1869" s="22">
        <f>A1868+1</f>
        <v>43405</v>
      </c>
      <c r="B1869" s="24">
        <v>70.95</v>
      </c>
      <c r="C1869" s="24">
        <v>69.8</v>
      </c>
      <c r="D1869" s="24">
        <v>69.150000000000006</v>
      </c>
      <c r="E1869" s="24">
        <v>69.150000000000006</v>
      </c>
      <c r="F1869" s="24">
        <v>67.349999999999994</v>
      </c>
      <c r="G1869" s="24"/>
      <c r="H1869" s="24"/>
      <c r="I1869" s="78"/>
      <c r="J1869" s="24"/>
      <c r="K1869" s="24"/>
      <c r="L1869" s="24"/>
      <c r="M1869" s="24">
        <v>67.05</v>
      </c>
      <c r="N1869" s="79">
        <f>VLOOKUP(A1869,Platts!B:C,2,TRUE)</f>
        <v>74.55</v>
      </c>
      <c r="O1869" s="76">
        <f t="shared" si="34"/>
        <v>0.95171026156941663</v>
      </c>
      <c r="P1869" s="9"/>
      <c r="Q1869" s="35"/>
    </row>
    <row r="1870" spans="1:17" outlineLevel="1" x14ac:dyDescent="0.2">
      <c r="A1870" s="22">
        <f>A1869+1</f>
        <v>43406</v>
      </c>
      <c r="B1870" s="24">
        <v>70.7</v>
      </c>
      <c r="C1870" s="24">
        <v>69.599999999999994</v>
      </c>
      <c r="D1870" s="24">
        <v>68.900000000000006</v>
      </c>
      <c r="E1870" s="24">
        <v>68.849999999999994</v>
      </c>
      <c r="F1870" s="24">
        <v>67.05</v>
      </c>
      <c r="G1870" s="24"/>
      <c r="H1870" s="24"/>
      <c r="I1870" s="78"/>
      <c r="J1870" s="24"/>
      <c r="K1870" s="24"/>
      <c r="L1870" s="24"/>
      <c r="M1870" s="24">
        <v>66.75</v>
      </c>
      <c r="N1870" s="79">
        <f>VLOOKUP(A1870,Platts!B:C,2,TRUE)</f>
        <v>74.099999999999994</v>
      </c>
      <c r="O1870" s="76">
        <f t="shared" si="34"/>
        <v>0.9541160593792174</v>
      </c>
      <c r="P1870" s="9"/>
      <c r="Q1870" s="35"/>
    </row>
    <row r="1871" spans="1:17" outlineLevel="1" x14ac:dyDescent="0.2">
      <c r="A1871" s="22">
        <f>A1870+3</f>
        <v>43409</v>
      </c>
      <c r="B1871" s="24">
        <v>72.2</v>
      </c>
      <c r="C1871" s="24">
        <v>70.8</v>
      </c>
      <c r="D1871" s="24">
        <v>70</v>
      </c>
      <c r="E1871" s="24">
        <v>70</v>
      </c>
      <c r="F1871" s="24">
        <v>68.099999999999994</v>
      </c>
      <c r="G1871" s="24"/>
      <c r="H1871" s="24"/>
      <c r="I1871" s="78"/>
      <c r="J1871" s="24"/>
      <c r="K1871" s="24"/>
      <c r="L1871" s="24"/>
      <c r="M1871" s="24">
        <v>67.849999999999994</v>
      </c>
      <c r="N1871" s="79">
        <f>VLOOKUP(A1871,Platts!B:C,2,TRUE)</f>
        <v>75.8</v>
      </c>
      <c r="O1871" s="76">
        <f t="shared" si="34"/>
        <v>0.95250659630606871</v>
      </c>
      <c r="P1871" s="9"/>
      <c r="Q1871" s="35"/>
    </row>
    <row r="1872" spans="1:17" outlineLevel="1" x14ac:dyDescent="0.2">
      <c r="A1872" s="22">
        <f>A1871+1</f>
        <v>43410</v>
      </c>
      <c r="B1872" s="24">
        <v>72.2</v>
      </c>
      <c r="C1872" s="24">
        <v>70.8</v>
      </c>
      <c r="D1872" s="24">
        <v>70</v>
      </c>
      <c r="E1872" s="24">
        <v>70</v>
      </c>
      <c r="F1872" s="24">
        <v>68.099999999999994</v>
      </c>
      <c r="G1872" s="24"/>
      <c r="H1872" s="24"/>
      <c r="I1872" s="78"/>
      <c r="J1872" s="24"/>
      <c r="K1872" s="24"/>
      <c r="L1872" s="24"/>
      <c r="M1872" s="24">
        <v>67.849999999999994</v>
      </c>
      <c r="N1872" s="79">
        <f>VLOOKUP(A1872,Platts!B:C,2,TRUE)</f>
        <v>75.8</v>
      </c>
      <c r="O1872" s="76">
        <f t="shared" si="34"/>
        <v>0.95250659630606871</v>
      </c>
      <c r="P1872" s="9"/>
      <c r="Q1872" s="35"/>
    </row>
    <row r="1873" spans="1:17" outlineLevel="1" x14ac:dyDescent="0.2">
      <c r="A1873" s="22">
        <f>A1872+1</f>
        <v>43411</v>
      </c>
      <c r="B1873" s="24">
        <v>71.8</v>
      </c>
      <c r="C1873" s="24">
        <v>70.349999999999994</v>
      </c>
      <c r="D1873" s="24">
        <v>69.400000000000006</v>
      </c>
      <c r="E1873" s="24">
        <v>69.400000000000006</v>
      </c>
      <c r="F1873" s="24">
        <v>67.400000000000006</v>
      </c>
      <c r="G1873" s="24"/>
      <c r="H1873" s="24"/>
      <c r="I1873" s="78"/>
      <c r="J1873" s="24"/>
      <c r="K1873" s="24"/>
      <c r="L1873" s="24"/>
      <c r="M1873" s="24">
        <v>67.150000000000006</v>
      </c>
      <c r="N1873" s="79">
        <f>VLOOKUP(A1873,Platts!B:C,2,TRUE)</f>
        <v>74.5</v>
      </c>
      <c r="O1873" s="76">
        <f t="shared" si="34"/>
        <v>0.96375838926174495</v>
      </c>
      <c r="P1873" s="9"/>
      <c r="Q1873" s="35"/>
    </row>
    <row r="1874" spans="1:17" outlineLevel="1" x14ac:dyDescent="0.2">
      <c r="A1874" s="22">
        <f>A1873+1</f>
        <v>43412</v>
      </c>
      <c r="B1874" s="24">
        <v>73.05</v>
      </c>
      <c r="C1874" s="24">
        <v>71.05</v>
      </c>
      <c r="D1874" s="24">
        <v>69.95</v>
      </c>
      <c r="E1874" s="24">
        <v>70</v>
      </c>
      <c r="F1874" s="24">
        <v>67.599999999999994</v>
      </c>
      <c r="G1874" s="24"/>
      <c r="H1874" s="24"/>
      <c r="I1874" s="78"/>
      <c r="J1874" s="24"/>
      <c r="K1874" s="24"/>
      <c r="L1874" s="24"/>
      <c r="M1874" s="24">
        <v>67.25</v>
      </c>
      <c r="N1874" s="79">
        <f>VLOOKUP(A1874,Platts!B:C,2,TRUE)</f>
        <v>76.25</v>
      </c>
      <c r="O1874" s="76">
        <f t="shared" si="34"/>
        <v>0.95803278688524585</v>
      </c>
      <c r="P1874" s="9"/>
      <c r="Q1874" s="35"/>
    </row>
    <row r="1875" spans="1:17" outlineLevel="1" x14ac:dyDescent="0.2">
      <c r="A1875" s="22">
        <f>A1874+1</f>
        <v>43413</v>
      </c>
      <c r="B1875" s="24">
        <v>73.349999999999994</v>
      </c>
      <c r="C1875" s="24">
        <v>71.25</v>
      </c>
      <c r="D1875" s="24">
        <v>69.75</v>
      </c>
      <c r="E1875" s="24">
        <v>69.75</v>
      </c>
      <c r="F1875" s="24">
        <v>67.2</v>
      </c>
      <c r="G1875" s="24"/>
      <c r="H1875" s="24"/>
      <c r="I1875" s="78"/>
      <c r="J1875" s="24"/>
      <c r="K1875" s="24"/>
      <c r="L1875" s="24"/>
      <c r="M1875" s="24">
        <v>66.959999999999994</v>
      </c>
      <c r="N1875" s="79">
        <f>VLOOKUP(A1875,Platts!B:C,2,TRUE)</f>
        <v>77.25</v>
      </c>
      <c r="O1875" s="76">
        <f t="shared" si="34"/>
        <v>0.94951456310679605</v>
      </c>
      <c r="P1875" s="9"/>
      <c r="Q1875" s="35"/>
    </row>
    <row r="1876" spans="1:17" outlineLevel="1" x14ac:dyDescent="0.2">
      <c r="A1876" s="22">
        <f>A1875+3</f>
        <v>43416</v>
      </c>
      <c r="B1876" s="24">
        <v>72.25</v>
      </c>
      <c r="C1876" s="24">
        <v>70.05</v>
      </c>
      <c r="D1876" s="24">
        <v>68.5</v>
      </c>
      <c r="E1876" s="24">
        <v>68.5</v>
      </c>
      <c r="F1876" s="24">
        <v>66</v>
      </c>
      <c r="G1876" s="24"/>
      <c r="H1876" s="24"/>
      <c r="I1876" s="78"/>
      <c r="J1876" s="24"/>
      <c r="K1876" s="24"/>
      <c r="L1876" s="24"/>
      <c r="M1876" s="24">
        <v>64.900000000000006</v>
      </c>
      <c r="N1876" s="79">
        <f>VLOOKUP(A1876,Platts!B:C,2,TRUE)</f>
        <v>76.75</v>
      </c>
      <c r="O1876" s="76">
        <f t="shared" si="34"/>
        <v>0.94136807817589574</v>
      </c>
      <c r="P1876" s="9"/>
      <c r="Q1876" s="35"/>
    </row>
    <row r="1877" spans="1:17" outlineLevel="1" x14ac:dyDescent="0.2">
      <c r="A1877" s="22">
        <f>A1876+1</f>
        <v>43417</v>
      </c>
      <c r="B1877" s="24">
        <v>71.150000000000006</v>
      </c>
      <c r="C1877" s="24">
        <v>69.25</v>
      </c>
      <c r="D1877" s="24">
        <v>67.95</v>
      </c>
      <c r="E1877" s="24">
        <v>68</v>
      </c>
      <c r="F1877" s="24">
        <v>65.8</v>
      </c>
      <c r="G1877" s="24"/>
      <c r="H1877" s="24"/>
      <c r="I1877" s="78"/>
      <c r="J1877" s="24"/>
      <c r="K1877" s="24"/>
      <c r="L1877" s="24"/>
      <c r="M1877" s="24">
        <v>65.7</v>
      </c>
      <c r="N1877" s="79">
        <f>VLOOKUP(A1877,Platts!B:C,2,TRUE)</f>
        <v>75.2</v>
      </c>
      <c r="O1877" s="76">
        <f t="shared" si="34"/>
        <v>0.94614361702127658</v>
      </c>
      <c r="P1877" s="9"/>
      <c r="Q1877" s="35"/>
    </row>
    <row r="1878" spans="1:17" outlineLevel="1" x14ac:dyDescent="0.2">
      <c r="A1878" s="22">
        <f>A1877+1</f>
        <v>43418</v>
      </c>
      <c r="B1878" s="24">
        <v>71.75</v>
      </c>
      <c r="C1878" s="24">
        <v>69.55</v>
      </c>
      <c r="D1878" s="24">
        <v>67.95</v>
      </c>
      <c r="E1878" s="24">
        <v>68.05</v>
      </c>
      <c r="F1878" s="24">
        <v>65.599999999999994</v>
      </c>
      <c r="G1878" s="24"/>
      <c r="H1878" s="24"/>
      <c r="I1878" s="78"/>
      <c r="J1878" s="24"/>
      <c r="K1878" s="24"/>
      <c r="L1878" s="24"/>
      <c r="M1878" s="24">
        <v>65.45</v>
      </c>
      <c r="N1878" s="79">
        <f>VLOOKUP(A1878,Platts!B:C,2,TRUE)</f>
        <v>74.55</v>
      </c>
      <c r="O1878" s="76">
        <f t="shared" si="34"/>
        <v>0.96244131455399062</v>
      </c>
      <c r="P1878" s="9"/>
      <c r="Q1878" s="35"/>
    </row>
    <row r="1879" spans="1:17" outlineLevel="1" x14ac:dyDescent="0.2">
      <c r="A1879" s="22">
        <f>A1878+1</f>
        <v>43419</v>
      </c>
      <c r="B1879" s="24">
        <v>71.349999999999994</v>
      </c>
      <c r="C1879" s="24">
        <v>69.25</v>
      </c>
      <c r="D1879" s="24">
        <v>67.650000000000006</v>
      </c>
      <c r="E1879" s="24">
        <v>67.8</v>
      </c>
      <c r="F1879" s="24">
        <v>65.25</v>
      </c>
      <c r="G1879" s="24"/>
      <c r="H1879" s="24"/>
      <c r="I1879" s="78"/>
      <c r="J1879" s="24"/>
      <c r="K1879" s="24"/>
      <c r="L1879" s="24"/>
      <c r="M1879" s="24">
        <v>65.5</v>
      </c>
      <c r="N1879" s="79">
        <f>VLOOKUP(A1879,Platts!B:C,2,TRUE)</f>
        <v>74.150000000000006</v>
      </c>
      <c r="O1879" s="76">
        <f t="shared" si="34"/>
        <v>0.96223870532703959</v>
      </c>
      <c r="P1879" s="9"/>
      <c r="Q1879" s="35"/>
    </row>
    <row r="1880" spans="1:17" outlineLevel="1" x14ac:dyDescent="0.2">
      <c r="A1880" s="22">
        <f>A1879+1</f>
        <v>43420</v>
      </c>
      <c r="B1880" s="24">
        <v>72.150000000000006</v>
      </c>
      <c r="C1880" s="24">
        <v>69.849999999999994</v>
      </c>
      <c r="D1880" s="24">
        <v>68.25</v>
      </c>
      <c r="E1880" s="24">
        <v>68.349999999999994</v>
      </c>
      <c r="F1880" s="24">
        <v>65.95</v>
      </c>
      <c r="G1880" s="24"/>
      <c r="H1880" s="24"/>
      <c r="I1880" s="78"/>
      <c r="J1880" s="24"/>
      <c r="K1880" s="24"/>
      <c r="L1880" s="24"/>
      <c r="M1880" s="24">
        <v>65.95</v>
      </c>
      <c r="N1880" s="79">
        <f>VLOOKUP(A1880,Platts!B:C,2,TRUE)</f>
        <v>75.099999999999994</v>
      </c>
      <c r="O1880" s="76">
        <f t="shared" si="34"/>
        <v>0.96071904127829577</v>
      </c>
      <c r="P1880" s="9"/>
      <c r="Q1880" s="35"/>
    </row>
    <row r="1881" spans="1:17" outlineLevel="1" x14ac:dyDescent="0.2">
      <c r="A1881" s="22">
        <f>A1880+3</f>
        <v>43423</v>
      </c>
      <c r="B1881" s="24">
        <v>72.650000000000006</v>
      </c>
      <c r="C1881" s="24">
        <v>70.400000000000006</v>
      </c>
      <c r="D1881" s="24">
        <v>68.75</v>
      </c>
      <c r="E1881" s="24">
        <v>68.900000000000006</v>
      </c>
      <c r="F1881" s="24">
        <v>66.599999999999994</v>
      </c>
      <c r="G1881" s="24"/>
      <c r="H1881" s="24"/>
      <c r="I1881" s="78"/>
      <c r="J1881" s="24"/>
      <c r="K1881" s="24"/>
      <c r="L1881" s="24"/>
      <c r="M1881" s="24">
        <v>66.5</v>
      </c>
      <c r="N1881" s="79">
        <f>VLOOKUP(A1881,Platts!B:C,2,TRUE)</f>
        <v>75.45</v>
      </c>
      <c r="O1881" s="76">
        <f t="shared" si="34"/>
        <v>0.96288933068257132</v>
      </c>
      <c r="P1881" s="9"/>
      <c r="Q1881" s="35"/>
    </row>
    <row r="1882" spans="1:17" outlineLevel="1" x14ac:dyDescent="0.2">
      <c r="A1882" s="22">
        <f>A1881+1</f>
        <v>43424</v>
      </c>
      <c r="B1882" s="24">
        <v>70.75</v>
      </c>
      <c r="C1882" s="24">
        <v>68.55</v>
      </c>
      <c r="D1882" s="24">
        <v>67.150000000000006</v>
      </c>
      <c r="E1882" s="24">
        <v>67.349999999999994</v>
      </c>
      <c r="F1882" s="24">
        <v>65.3</v>
      </c>
      <c r="G1882" s="24"/>
      <c r="H1882" s="24"/>
      <c r="I1882" s="78"/>
      <c r="J1882" s="24"/>
      <c r="K1882" s="24"/>
      <c r="L1882" s="24"/>
      <c r="M1882" s="24">
        <v>65.3</v>
      </c>
      <c r="N1882" s="79">
        <f>VLOOKUP(A1882,Platts!B:C,2,TRUE)</f>
        <v>73.5</v>
      </c>
      <c r="O1882" s="76">
        <f t="shared" si="34"/>
        <v>0.9625850340136054</v>
      </c>
      <c r="P1882" s="9"/>
      <c r="Q1882" s="35"/>
    </row>
    <row r="1883" spans="1:17" outlineLevel="1" x14ac:dyDescent="0.2">
      <c r="A1883" s="22">
        <f>A1882+1</f>
        <v>43425</v>
      </c>
      <c r="B1883" s="24">
        <v>71.150000000000006</v>
      </c>
      <c r="C1883" s="24">
        <v>69.3</v>
      </c>
      <c r="D1883" s="24">
        <v>68</v>
      </c>
      <c r="E1883" s="24">
        <v>68.2</v>
      </c>
      <c r="F1883" s="24">
        <v>66.400000000000006</v>
      </c>
      <c r="G1883" s="24"/>
      <c r="H1883" s="24"/>
      <c r="I1883" s="78"/>
      <c r="J1883" s="24"/>
      <c r="K1883" s="24"/>
      <c r="L1883" s="24"/>
      <c r="M1883" s="24">
        <v>66.25</v>
      </c>
      <c r="N1883" s="79">
        <f>VLOOKUP(A1883,Platts!B:C,2,TRUE)</f>
        <v>73.400000000000006</v>
      </c>
      <c r="O1883" s="76">
        <f t="shared" si="34"/>
        <v>0.96934604904632149</v>
      </c>
      <c r="P1883" s="9"/>
      <c r="Q1883" s="35"/>
    </row>
    <row r="1884" spans="1:17" outlineLevel="1" x14ac:dyDescent="0.2">
      <c r="A1884" s="22">
        <f>A1883+1</f>
        <v>43426</v>
      </c>
      <c r="B1884" s="24">
        <v>69.650000000000006</v>
      </c>
      <c r="C1884" s="24">
        <v>67.95</v>
      </c>
      <c r="D1884" s="24">
        <v>66.599999999999994</v>
      </c>
      <c r="E1884" s="24">
        <v>66.8</v>
      </c>
      <c r="F1884" s="24">
        <v>65</v>
      </c>
      <c r="G1884" s="24"/>
      <c r="H1884" s="24"/>
      <c r="I1884" s="78"/>
      <c r="J1884" s="24"/>
      <c r="K1884" s="24"/>
      <c r="L1884" s="24"/>
      <c r="M1884" s="24">
        <v>64.900000000000006</v>
      </c>
      <c r="N1884" s="79">
        <f>VLOOKUP(A1884,Platts!B:C,2,TRUE)</f>
        <v>72.05</v>
      </c>
      <c r="O1884" s="76">
        <f t="shared" si="34"/>
        <v>0.96668979875086758</v>
      </c>
      <c r="P1884" s="9"/>
      <c r="Q1884" s="35"/>
    </row>
    <row r="1885" spans="1:17" outlineLevel="1" x14ac:dyDescent="0.2">
      <c r="A1885" s="22">
        <f>A1884+1</f>
        <v>43427</v>
      </c>
      <c r="B1885" s="24">
        <v>67.25</v>
      </c>
      <c r="C1885" s="24">
        <v>66.25</v>
      </c>
      <c r="D1885" s="24">
        <v>65.25</v>
      </c>
      <c r="E1885" s="24">
        <v>65.400000000000006</v>
      </c>
      <c r="F1885" s="24">
        <v>63.95</v>
      </c>
      <c r="G1885" s="24"/>
      <c r="H1885" s="24"/>
      <c r="I1885" s="78"/>
      <c r="J1885" s="24"/>
      <c r="K1885" s="24"/>
      <c r="L1885" s="24"/>
      <c r="M1885" s="24">
        <v>63.55</v>
      </c>
      <c r="N1885" s="79">
        <f>VLOOKUP(A1885,Platts!B:C,2,TRUE)</f>
        <v>68.900000000000006</v>
      </c>
      <c r="O1885" s="76">
        <f t="shared" si="34"/>
        <v>0.9760522496371552</v>
      </c>
      <c r="P1885" s="9"/>
      <c r="Q1885" s="35"/>
    </row>
    <row r="1886" spans="1:17" outlineLevel="1" x14ac:dyDescent="0.2">
      <c r="A1886" s="22">
        <f>A1885+3</f>
        <v>43430</v>
      </c>
      <c r="B1886" s="24">
        <v>62.75</v>
      </c>
      <c r="C1886" s="24">
        <v>61.95</v>
      </c>
      <c r="D1886" s="24">
        <v>61.75</v>
      </c>
      <c r="E1886" s="24">
        <v>61.75</v>
      </c>
      <c r="F1886" s="24">
        <v>61.15</v>
      </c>
      <c r="G1886" s="24"/>
      <c r="H1886" s="24"/>
      <c r="I1886" s="78"/>
      <c r="J1886" s="24"/>
      <c r="K1886" s="24"/>
      <c r="L1886" s="24"/>
      <c r="M1886" s="24">
        <v>60.95</v>
      </c>
      <c r="N1886" s="79">
        <f>VLOOKUP(A1886,Platts!B:C,2,TRUE)</f>
        <v>64.7</v>
      </c>
      <c r="O1886" s="76">
        <f t="shared" si="34"/>
        <v>0.96986089644513129</v>
      </c>
      <c r="P1886" s="9"/>
      <c r="Q1886" s="35"/>
    </row>
    <row r="1887" spans="1:17" outlineLevel="1" x14ac:dyDescent="0.2">
      <c r="A1887" s="22">
        <f>A1886+1</f>
        <v>43431</v>
      </c>
      <c r="B1887" s="24">
        <v>63.05</v>
      </c>
      <c r="C1887" s="24">
        <v>62.05</v>
      </c>
      <c r="D1887" s="24">
        <v>61.65</v>
      </c>
      <c r="E1887" s="24">
        <v>61.7</v>
      </c>
      <c r="F1887" s="24">
        <v>60.85</v>
      </c>
      <c r="G1887" s="24"/>
      <c r="H1887" s="24"/>
      <c r="I1887" s="78"/>
      <c r="J1887" s="24"/>
      <c r="K1887" s="24"/>
      <c r="L1887" s="24"/>
      <c r="M1887" s="24">
        <v>60.85</v>
      </c>
      <c r="N1887" s="79">
        <f>VLOOKUP(A1887,Platts!B:C,2,TRUE)</f>
        <v>64.75</v>
      </c>
      <c r="O1887" s="76">
        <f t="shared" si="34"/>
        <v>0.97374517374517366</v>
      </c>
      <c r="P1887" s="9"/>
      <c r="Q1887" s="35"/>
    </row>
    <row r="1888" spans="1:17" outlineLevel="1" x14ac:dyDescent="0.2">
      <c r="A1888" s="22">
        <f>A1887+1</f>
        <v>43432</v>
      </c>
      <c r="B1888" s="24">
        <v>64.5</v>
      </c>
      <c r="C1888" s="24">
        <v>63.55</v>
      </c>
      <c r="D1888" s="24">
        <v>63</v>
      </c>
      <c r="E1888" s="24">
        <v>63.15</v>
      </c>
      <c r="F1888" s="24">
        <v>62.3</v>
      </c>
      <c r="G1888" s="24"/>
      <c r="H1888" s="24"/>
      <c r="I1888" s="78"/>
      <c r="J1888" s="24"/>
      <c r="K1888" s="24"/>
      <c r="L1888" s="24"/>
      <c r="M1888" s="24">
        <v>62.2</v>
      </c>
      <c r="N1888" s="79">
        <f>VLOOKUP(A1888,Platts!B:C,2,TRUE)</f>
        <v>65.8</v>
      </c>
      <c r="O1888" s="76">
        <f t="shared" si="34"/>
        <v>0.98024316109422494</v>
      </c>
      <c r="P1888" s="9"/>
      <c r="Q1888" s="35"/>
    </row>
    <row r="1889" spans="1:17" outlineLevel="1" x14ac:dyDescent="0.2">
      <c r="A1889" s="22">
        <f>A1888+1</f>
        <v>43433</v>
      </c>
      <c r="B1889" s="24">
        <v>63.9</v>
      </c>
      <c r="C1889" s="24">
        <v>62.85</v>
      </c>
      <c r="D1889" s="24">
        <v>62.4</v>
      </c>
      <c r="E1889" s="24">
        <v>62.5</v>
      </c>
      <c r="F1889" s="24">
        <v>61.7</v>
      </c>
      <c r="G1889" s="24"/>
      <c r="H1889" s="24"/>
      <c r="I1889" s="78"/>
      <c r="J1889" s="24"/>
      <c r="K1889" s="24"/>
      <c r="L1889" s="24"/>
      <c r="M1889" s="24">
        <v>61.5</v>
      </c>
      <c r="N1889" s="79">
        <f>VLOOKUP(A1889,Platts!B:C,2,TRUE)</f>
        <v>65.650000000000006</v>
      </c>
      <c r="O1889" s="76">
        <f t="shared" si="34"/>
        <v>0.97334348819497318</v>
      </c>
      <c r="P1889" s="9"/>
      <c r="Q1889" s="35"/>
    </row>
    <row r="1890" spans="1:17" outlineLevel="1" x14ac:dyDescent="0.2">
      <c r="A1890" s="22">
        <f>A1889+1</f>
        <v>43434</v>
      </c>
      <c r="B1890" s="24">
        <v>64.05</v>
      </c>
      <c r="C1890" s="24">
        <v>62.9</v>
      </c>
      <c r="D1890" s="24">
        <v>62.35</v>
      </c>
      <c r="E1890" s="24">
        <v>62.4</v>
      </c>
      <c r="F1890" s="24">
        <v>61.45</v>
      </c>
      <c r="G1890" s="24"/>
      <c r="H1890" s="24"/>
      <c r="I1890" s="78"/>
      <c r="J1890" s="24"/>
      <c r="K1890" s="24"/>
      <c r="L1890" s="24"/>
      <c r="M1890" s="24">
        <v>61.35</v>
      </c>
      <c r="N1890" s="79">
        <f>VLOOKUP(A1890,Platts!B:C,2,TRUE)</f>
        <v>65.45</v>
      </c>
      <c r="O1890" s="76">
        <f t="shared" si="34"/>
        <v>0.97860962566844911</v>
      </c>
      <c r="P1890" s="9"/>
      <c r="Q1890" s="35"/>
    </row>
    <row r="1891" spans="1:17" outlineLevel="1" x14ac:dyDescent="0.2">
      <c r="A1891" s="22">
        <f>A1890+3</f>
        <v>43437</v>
      </c>
      <c r="B1891" s="24">
        <v>64.05</v>
      </c>
      <c r="C1891" s="24">
        <v>63.4</v>
      </c>
      <c r="D1891" s="24">
        <v>63.05</v>
      </c>
      <c r="E1891" s="24">
        <v>63.5</v>
      </c>
      <c r="F1891" s="24">
        <v>62.45</v>
      </c>
      <c r="G1891" s="24"/>
      <c r="H1891" s="24"/>
      <c r="I1891" s="78"/>
      <c r="J1891" s="24"/>
      <c r="K1891" s="24"/>
      <c r="L1891" s="24"/>
      <c r="M1891" s="24">
        <v>62.35</v>
      </c>
      <c r="N1891" s="79">
        <f>VLOOKUP(A1891,Platts!B:C,2,TRUE)</f>
        <v>66.150000000000006</v>
      </c>
      <c r="O1891" s="76">
        <f t="shared" si="34"/>
        <v>0.96825396825396814</v>
      </c>
      <c r="P1891" s="9"/>
      <c r="Q1891" s="35"/>
    </row>
    <row r="1892" spans="1:17" outlineLevel="1" x14ac:dyDescent="0.2">
      <c r="A1892" s="22">
        <f>A1891+1</f>
        <v>43438</v>
      </c>
      <c r="B1892" s="24">
        <v>65.2</v>
      </c>
      <c r="C1892" s="24">
        <v>64.400000000000006</v>
      </c>
      <c r="D1892" s="24">
        <v>63.9</v>
      </c>
      <c r="E1892" s="24">
        <v>64.5</v>
      </c>
      <c r="F1892" s="24">
        <v>63.25</v>
      </c>
      <c r="G1892" s="24"/>
      <c r="H1892" s="24"/>
      <c r="I1892" s="78"/>
      <c r="J1892" s="24"/>
      <c r="K1892" s="24"/>
      <c r="L1892" s="24"/>
      <c r="M1892" s="24">
        <v>63.15</v>
      </c>
      <c r="N1892" s="79">
        <f>VLOOKUP(A1892,Platts!B:C,2,TRUE)</f>
        <v>67.599999999999994</v>
      </c>
      <c r="O1892" s="76">
        <f t="shared" si="34"/>
        <v>0.96449704142011849</v>
      </c>
      <c r="P1892" s="9"/>
      <c r="Q1892" s="35"/>
    </row>
    <row r="1893" spans="1:17" outlineLevel="1" x14ac:dyDescent="0.2">
      <c r="A1893" s="22">
        <f>A1892+1</f>
        <v>43439</v>
      </c>
      <c r="B1893" s="24">
        <v>66.05</v>
      </c>
      <c r="C1893" s="24">
        <v>65.099999999999994</v>
      </c>
      <c r="D1893" s="24">
        <v>64.400000000000006</v>
      </c>
      <c r="E1893" s="24">
        <v>65.349999999999994</v>
      </c>
      <c r="F1893" s="24">
        <v>63.6</v>
      </c>
      <c r="G1893" s="24"/>
      <c r="H1893" s="24"/>
      <c r="I1893" s="78"/>
      <c r="J1893" s="24"/>
      <c r="K1893" s="24"/>
      <c r="L1893" s="24"/>
      <c r="M1893" s="24">
        <v>63.45</v>
      </c>
      <c r="N1893" s="79">
        <f>VLOOKUP(A1893,Platts!B:C,2,TRUE)</f>
        <v>67.55</v>
      </c>
      <c r="O1893" s="76">
        <f t="shared" si="34"/>
        <v>0.9777942264988897</v>
      </c>
      <c r="P1893" s="9"/>
      <c r="Q1893" s="35"/>
    </row>
    <row r="1894" spans="1:17" outlineLevel="1" x14ac:dyDescent="0.2">
      <c r="A1894" s="22">
        <f>A1893+1</f>
        <v>43440</v>
      </c>
      <c r="B1894" s="24">
        <v>63.6</v>
      </c>
      <c r="C1894" s="24">
        <v>62.8</v>
      </c>
      <c r="D1894" s="24">
        <v>62.25</v>
      </c>
      <c r="E1894" s="24">
        <v>62.9</v>
      </c>
      <c r="F1894" s="24">
        <v>61.55</v>
      </c>
      <c r="G1894" s="24"/>
      <c r="H1894" s="24"/>
      <c r="I1894" s="78"/>
      <c r="J1894" s="24"/>
      <c r="K1894" s="24"/>
      <c r="L1894" s="24"/>
      <c r="M1894" s="24">
        <v>61.45</v>
      </c>
      <c r="N1894" s="79">
        <f>VLOOKUP(A1894,Platts!B:C,2,TRUE)</f>
        <v>66.099999999999994</v>
      </c>
      <c r="O1894" s="76">
        <f t="shared" si="34"/>
        <v>0.96217851739788207</v>
      </c>
      <c r="P1894" s="9"/>
      <c r="Q1894" s="35"/>
    </row>
    <row r="1895" spans="1:17" outlineLevel="1" x14ac:dyDescent="0.2">
      <c r="A1895" s="22">
        <f>A1894+1</f>
        <v>43441</v>
      </c>
      <c r="B1895" s="24">
        <v>64.95</v>
      </c>
      <c r="C1895" s="24">
        <v>64</v>
      </c>
      <c r="D1895" s="24">
        <v>63.3</v>
      </c>
      <c r="E1895" s="24">
        <v>64.150000000000006</v>
      </c>
      <c r="F1895" s="24">
        <v>62.65</v>
      </c>
      <c r="G1895" s="24"/>
      <c r="H1895" s="24"/>
      <c r="I1895" s="78"/>
      <c r="J1895" s="24"/>
      <c r="K1895" s="24"/>
      <c r="L1895" s="24"/>
      <c r="M1895" s="24">
        <v>62.4</v>
      </c>
      <c r="N1895" s="79">
        <f>VLOOKUP(A1895,Platts!B:C,2,TRUE)</f>
        <v>66.95</v>
      </c>
      <c r="O1895" s="76">
        <f t="shared" si="34"/>
        <v>0.97012696041822255</v>
      </c>
      <c r="P1895" s="9"/>
      <c r="Q1895" s="35"/>
    </row>
    <row r="1896" spans="1:17" outlineLevel="1" x14ac:dyDescent="0.2">
      <c r="A1896" s="22">
        <f>A1895+3</f>
        <v>43444</v>
      </c>
      <c r="B1896" s="24">
        <v>64.95</v>
      </c>
      <c r="C1896" s="24">
        <v>63.9</v>
      </c>
      <c r="D1896" s="24">
        <v>63.15</v>
      </c>
      <c r="E1896" s="24">
        <v>64</v>
      </c>
      <c r="F1896" s="24">
        <v>62.3</v>
      </c>
      <c r="G1896" s="24"/>
      <c r="H1896" s="24"/>
      <c r="I1896" s="78"/>
      <c r="J1896" s="24"/>
      <c r="K1896" s="24"/>
      <c r="L1896" s="24"/>
      <c r="M1896" s="24">
        <v>62.2</v>
      </c>
      <c r="N1896" s="79">
        <f>VLOOKUP(A1896,Platts!B:C,2,TRUE)</f>
        <v>66.8</v>
      </c>
      <c r="O1896" s="76">
        <f t="shared" si="34"/>
        <v>0.97230538922155696</v>
      </c>
      <c r="P1896" s="9"/>
      <c r="Q1896" s="35"/>
    </row>
    <row r="1897" spans="1:17" outlineLevel="1" x14ac:dyDescent="0.2">
      <c r="A1897" s="22">
        <f>A1896+1</f>
        <v>43445</v>
      </c>
      <c r="B1897" s="24">
        <v>64.900000000000006</v>
      </c>
      <c r="C1897" s="24">
        <v>63.9</v>
      </c>
      <c r="D1897" s="24">
        <v>63.15</v>
      </c>
      <c r="E1897" s="24">
        <v>64</v>
      </c>
      <c r="F1897" s="24">
        <v>62.35</v>
      </c>
      <c r="G1897" s="24"/>
      <c r="H1897" s="24"/>
      <c r="I1897" s="78"/>
      <c r="J1897" s="24"/>
      <c r="K1897" s="24"/>
      <c r="L1897" s="24"/>
      <c r="M1897" s="24">
        <v>62.2</v>
      </c>
      <c r="N1897" s="79">
        <f>VLOOKUP(A1897,Platts!B:C,2,TRUE)</f>
        <v>66.95</v>
      </c>
      <c r="O1897" s="76">
        <f t="shared" si="34"/>
        <v>0.96938013442867821</v>
      </c>
      <c r="P1897" s="9"/>
      <c r="Q1897" s="35"/>
    </row>
    <row r="1898" spans="1:17" outlineLevel="1" x14ac:dyDescent="0.2">
      <c r="A1898" s="22">
        <f>A1897+1</f>
        <v>43446</v>
      </c>
      <c r="B1898" s="24">
        <v>65.05</v>
      </c>
      <c r="C1898" s="24">
        <v>64.150000000000006</v>
      </c>
      <c r="D1898" s="24">
        <v>63.5</v>
      </c>
      <c r="E1898" s="24">
        <v>64.25</v>
      </c>
      <c r="F1898" s="24">
        <v>62.65</v>
      </c>
      <c r="G1898" s="24"/>
      <c r="H1898" s="24"/>
      <c r="I1898" s="78"/>
      <c r="J1898" s="24"/>
      <c r="K1898" s="24"/>
      <c r="L1898" s="24"/>
      <c r="M1898" s="24">
        <v>62.6</v>
      </c>
      <c r="N1898" s="79">
        <f>VLOOKUP(A1898,Platts!B:C,2,TRUE)</f>
        <v>67.150000000000006</v>
      </c>
      <c r="O1898" s="76">
        <f t="shared" si="34"/>
        <v>0.96872673119880848</v>
      </c>
      <c r="P1898" s="9"/>
      <c r="Q1898" s="35"/>
    </row>
    <row r="1899" spans="1:17" outlineLevel="1" x14ac:dyDescent="0.2">
      <c r="A1899" s="22">
        <f>A1898+1</f>
        <v>43447</v>
      </c>
      <c r="B1899" s="24">
        <v>66.5</v>
      </c>
      <c r="C1899" s="24">
        <v>65.599999999999994</v>
      </c>
      <c r="D1899" s="24">
        <v>64.900000000000006</v>
      </c>
      <c r="E1899" s="24">
        <v>65.650000000000006</v>
      </c>
      <c r="F1899" s="24">
        <v>64.099999999999994</v>
      </c>
      <c r="G1899" s="24"/>
      <c r="H1899" s="24"/>
      <c r="I1899" s="78"/>
      <c r="J1899" s="24"/>
      <c r="K1899" s="24"/>
      <c r="L1899" s="24"/>
      <c r="M1899" s="24">
        <v>63.95</v>
      </c>
      <c r="N1899" s="79">
        <f>VLOOKUP(A1899,Platts!B:C,2,TRUE)</f>
        <v>68.2</v>
      </c>
      <c r="O1899" s="76">
        <f t="shared" si="34"/>
        <v>0.97507331378299111</v>
      </c>
      <c r="P1899" s="9"/>
      <c r="Q1899" s="35"/>
    </row>
    <row r="1900" spans="1:17" outlineLevel="1" x14ac:dyDescent="0.2">
      <c r="A1900" s="22">
        <f>A1899+1</f>
        <v>43448</v>
      </c>
      <c r="B1900" s="24">
        <v>68.150000000000006</v>
      </c>
      <c r="C1900" s="24">
        <v>67.150000000000006</v>
      </c>
      <c r="D1900" s="24">
        <v>66.45</v>
      </c>
      <c r="E1900" s="24">
        <v>67.25</v>
      </c>
      <c r="F1900" s="24">
        <v>65.599999999999994</v>
      </c>
      <c r="G1900" s="24"/>
      <c r="H1900" s="24"/>
      <c r="I1900" s="78"/>
      <c r="J1900" s="24"/>
      <c r="K1900" s="24"/>
      <c r="L1900" s="24"/>
      <c r="M1900" s="24">
        <v>65.349999999999994</v>
      </c>
      <c r="N1900" s="79">
        <f>VLOOKUP(A1900,Platts!B:C,2,TRUE)</f>
        <v>69.900000000000006</v>
      </c>
      <c r="O1900" s="76">
        <f t="shared" si="34"/>
        <v>0.97496423462088699</v>
      </c>
      <c r="P1900" s="9"/>
      <c r="Q1900" s="35"/>
    </row>
    <row r="1901" spans="1:17" outlineLevel="1" x14ac:dyDescent="0.2">
      <c r="A1901" s="22">
        <f>A1900+3</f>
        <v>43451</v>
      </c>
      <c r="B1901" s="24">
        <v>68.8</v>
      </c>
      <c r="C1901" s="24">
        <v>67.7</v>
      </c>
      <c r="D1901" s="24">
        <v>67.05</v>
      </c>
      <c r="E1901" s="24">
        <v>67.849999999999994</v>
      </c>
      <c r="F1901" s="24">
        <v>65.95</v>
      </c>
      <c r="G1901" s="24"/>
      <c r="H1901" s="24"/>
      <c r="I1901" s="78"/>
      <c r="J1901" s="24"/>
      <c r="K1901" s="24"/>
      <c r="L1901" s="24"/>
      <c r="M1901" s="24">
        <v>65.55</v>
      </c>
      <c r="N1901" s="79">
        <f>VLOOKUP(A1901,Platts!B:C,2,TRUE)</f>
        <v>70.55</v>
      </c>
      <c r="O1901" s="76">
        <f t="shared" si="34"/>
        <v>0.97519489723600283</v>
      </c>
      <c r="P1901" s="9"/>
      <c r="Q1901" s="35"/>
    </row>
    <row r="1902" spans="1:17" outlineLevel="1" x14ac:dyDescent="0.2">
      <c r="A1902" s="22">
        <f>A1901+1</f>
        <v>43452</v>
      </c>
      <c r="B1902" s="24">
        <v>67.95</v>
      </c>
      <c r="C1902" s="24">
        <v>67</v>
      </c>
      <c r="D1902" s="24">
        <v>66.3</v>
      </c>
      <c r="E1902" s="24">
        <v>67.099999999999994</v>
      </c>
      <c r="F1902" s="24">
        <v>65.3</v>
      </c>
      <c r="G1902" s="24"/>
      <c r="H1902" s="24"/>
      <c r="I1902" s="78"/>
      <c r="J1902" s="24"/>
      <c r="K1902" s="24"/>
      <c r="L1902" s="24"/>
      <c r="M1902" s="24">
        <v>65</v>
      </c>
      <c r="N1902" s="79">
        <f>VLOOKUP(A1902,Platts!B:C,2,TRUE)</f>
        <v>69.900000000000006</v>
      </c>
      <c r="O1902" s="76">
        <f t="shared" si="34"/>
        <v>0.97210300429184548</v>
      </c>
      <c r="P1902" s="9"/>
      <c r="Q1902" s="35"/>
    </row>
    <row r="1903" spans="1:17" outlineLevel="1" x14ac:dyDescent="0.2">
      <c r="A1903" s="22">
        <f>A1902+1</f>
        <v>43453</v>
      </c>
      <c r="B1903" s="24">
        <v>68.650000000000006</v>
      </c>
      <c r="C1903" s="24">
        <v>67.55</v>
      </c>
      <c r="D1903" s="24">
        <v>66.8</v>
      </c>
      <c r="E1903" s="24">
        <v>67.650000000000006</v>
      </c>
      <c r="F1903" s="24">
        <v>65.7</v>
      </c>
      <c r="G1903" s="24"/>
      <c r="H1903" s="24"/>
      <c r="I1903" s="78"/>
      <c r="J1903" s="24"/>
      <c r="K1903" s="24"/>
      <c r="L1903" s="24"/>
      <c r="M1903" s="24">
        <v>65.349999999999994</v>
      </c>
      <c r="N1903" s="79">
        <f>VLOOKUP(A1903,Platts!B:C,2,TRUE)</f>
        <v>70.400000000000006</v>
      </c>
      <c r="O1903" s="76">
        <f t="shared" si="34"/>
        <v>0.97514204545454541</v>
      </c>
      <c r="P1903" s="9"/>
      <c r="Q1903" s="35"/>
    </row>
    <row r="1904" spans="1:17" outlineLevel="1" x14ac:dyDescent="0.2">
      <c r="A1904" s="22">
        <f>A1903+1</f>
        <v>43454</v>
      </c>
      <c r="B1904" s="24">
        <v>70.150000000000006</v>
      </c>
      <c r="C1904" s="24">
        <v>68.95</v>
      </c>
      <c r="D1904" s="24">
        <v>68.099999999999994</v>
      </c>
      <c r="E1904" s="24">
        <v>69.05</v>
      </c>
      <c r="F1904" s="24">
        <v>66.95</v>
      </c>
      <c r="G1904" s="24"/>
      <c r="H1904" s="24"/>
      <c r="I1904" s="78"/>
      <c r="J1904" s="24"/>
      <c r="K1904" s="24"/>
      <c r="L1904" s="24"/>
      <c r="M1904" s="24">
        <v>66.599999999999994</v>
      </c>
      <c r="N1904" s="79">
        <f>VLOOKUP(A1904,Platts!B:C,2,TRUE)</f>
        <v>72.150000000000006</v>
      </c>
      <c r="O1904" s="76">
        <f t="shared" si="34"/>
        <v>0.97227997227997232</v>
      </c>
      <c r="P1904" s="9"/>
      <c r="Q1904" s="35"/>
    </row>
    <row r="1905" spans="1:17" outlineLevel="1" x14ac:dyDescent="0.2">
      <c r="A1905" s="22">
        <f>A1904+1</f>
        <v>43455</v>
      </c>
      <c r="B1905" s="24">
        <v>70.55</v>
      </c>
      <c r="C1905" s="24">
        <v>69.3</v>
      </c>
      <c r="D1905" s="24">
        <v>68.45</v>
      </c>
      <c r="E1905" s="24">
        <v>69.45</v>
      </c>
      <c r="F1905" s="24">
        <v>67.25</v>
      </c>
      <c r="G1905" s="24"/>
      <c r="H1905" s="24"/>
      <c r="I1905" s="78"/>
      <c r="J1905" s="24"/>
      <c r="K1905" s="24"/>
      <c r="L1905" s="24"/>
      <c r="M1905" s="24">
        <v>66.849999999999994</v>
      </c>
      <c r="N1905" s="79">
        <f>VLOOKUP(A1905,Platts!B:C,2,TRUE)</f>
        <v>72.3</v>
      </c>
      <c r="O1905" s="76">
        <f t="shared" si="34"/>
        <v>0.97579529737206083</v>
      </c>
      <c r="P1905" s="9"/>
      <c r="Q1905" s="35"/>
    </row>
    <row r="1906" spans="1:17" outlineLevel="1" x14ac:dyDescent="0.2">
      <c r="A1906" s="22">
        <f>A1905+5</f>
        <v>43460</v>
      </c>
      <c r="B1906" s="24">
        <v>70.150000000000006</v>
      </c>
      <c r="C1906" s="24">
        <v>68.650000000000006</v>
      </c>
      <c r="D1906" s="24">
        <v>67.75</v>
      </c>
      <c r="E1906" s="24">
        <v>68.849999999999994</v>
      </c>
      <c r="F1906" s="24">
        <v>66.55</v>
      </c>
      <c r="G1906" s="24"/>
      <c r="H1906" s="24"/>
      <c r="I1906" s="78"/>
      <c r="J1906" s="24"/>
      <c r="K1906" s="24"/>
      <c r="L1906" s="24"/>
      <c r="M1906" s="24">
        <v>66.25</v>
      </c>
      <c r="N1906" s="79">
        <f>VLOOKUP(A1906,Platts!B:C,2,TRUE)</f>
        <v>71.849999999999994</v>
      </c>
      <c r="O1906" s="76">
        <f t="shared" si="34"/>
        <v>0.97633959638135015</v>
      </c>
      <c r="P1906" s="9"/>
      <c r="Q1906" s="35"/>
    </row>
    <row r="1907" spans="1:17" outlineLevel="1" x14ac:dyDescent="0.2">
      <c r="A1907" s="22">
        <f>A1906+1</f>
        <v>43461</v>
      </c>
      <c r="B1907" s="24">
        <v>70.599999999999994</v>
      </c>
      <c r="C1907" s="24">
        <v>69</v>
      </c>
      <c r="D1907" s="24">
        <v>67.95</v>
      </c>
      <c r="E1907" s="24">
        <v>69.2</v>
      </c>
      <c r="F1907" s="24">
        <v>66.650000000000006</v>
      </c>
      <c r="G1907" s="24"/>
      <c r="H1907" s="24"/>
      <c r="I1907" s="78"/>
      <c r="J1907" s="24"/>
      <c r="K1907" s="24"/>
      <c r="L1907" s="24"/>
      <c r="M1907" s="24">
        <v>66.349999999999994</v>
      </c>
      <c r="N1907" s="79">
        <f>VLOOKUP(A1907,Platts!B:C,2,TRUE)</f>
        <v>72.400000000000006</v>
      </c>
      <c r="O1907" s="76">
        <f t="shared" si="34"/>
        <v>0.97513812154696122</v>
      </c>
      <c r="P1907" s="9"/>
      <c r="Q1907" s="35"/>
    </row>
    <row r="1908" spans="1:17" outlineLevel="1" x14ac:dyDescent="0.2">
      <c r="A1908" s="22">
        <f>A1907+1</f>
        <v>43462</v>
      </c>
      <c r="B1908" s="24">
        <v>71</v>
      </c>
      <c r="C1908" s="24">
        <v>69.3</v>
      </c>
      <c r="D1908" s="24">
        <v>68.25</v>
      </c>
      <c r="E1908" s="24">
        <v>69.5</v>
      </c>
      <c r="F1908" s="24">
        <v>66.900000000000006</v>
      </c>
      <c r="G1908" s="24"/>
      <c r="H1908" s="24"/>
      <c r="I1908" s="78"/>
      <c r="J1908" s="24"/>
      <c r="K1908" s="24"/>
      <c r="L1908" s="24"/>
      <c r="M1908" s="24">
        <v>66.650000000000006</v>
      </c>
      <c r="N1908" s="79">
        <f>VLOOKUP(A1908,Platts!B:C,2,TRUE)</f>
        <v>72.7</v>
      </c>
      <c r="O1908" s="76">
        <f t="shared" si="34"/>
        <v>0.9766162310866574</v>
      </c>
      <c r="P1908" s="9"/>
      <c r="Q1908" s="35"/>
    </row>
    <row r="1909" spans="1:17" outlineLevel="1" x14ac:dyDescent="0.2">
      <c r="A1909" s="22">
        <f>A1908+5</f>
        <v>43467</v>
      </c>
      <c r="B1909" s="24">
        <v>69.55</v>
      </c>
      <c r="C1909" s="24">
        <v>68.55</v>
      </c>
      <c r="D1909" s="24">
        <v>67.75</v>
      </c>
      <c r="E1909" s="24">
        <v>67.099999999999994</v>
      </c>
      <c r="F1909" s="24">
        <v>65.650000000000006</v>
      </c>
      <c r="G1909" s="24"/>
      <c r="H1909" s="24"/>
      <c r="I1909" s="78"/>
      <c r="J1909" s="24"/>
      <c r="K1909" s="24"/>
      <c r="L1909" s="24"/>
      <c r="M1909" s="24">
        <v>66.8</v>
      </c>
      <c r="N1909" s="79">
        <f>VLOOKUP(A1909,Platts!B:C,2,TRUE)</f>
        <v>72.349999999999994</v>
      </c>
      <c r="O1909" s="76">
        <f t="shared" si="34"/>
        <v>0.96129923980649623</v>
      </c>
      <c r="P1909" s="9"/>
      <c r="Q1909" s="35"/>
    </row>
    <row r="1910" spans="1:17" outlineLevel="1" x14ac:dyDescent="0.2">
      <c r="A1910" s="22">
        <f>A1909+1</f>
        <v>43468</v>
      </c>
      <c r="B1910" s="24">
        <v>70.599999999999994</v>
      </c>
      <c r="C1910" s="24">
        <v>69.5</v>
      </c>
      <c r="D1910" s="24">
        <v>68.650000000000006</v>
      </c>
      <c r="E1910" s="24">
        <v>68</v>
      </c>
      <c r="F1910" s="24">
        <v>66.55</v>
      </c>
      <c r="G1910" s="24"/>
      <c r="H1910" s="24"/>
      <c r="I1910" s="78"/>
      <c r="J1910" s="24"/>
      <c r="K1910" s="24"/>
      <c r="L1910" s="24"/>
      <c r="M1910" s="24">
        <v>64.25</v>
      </c>
      <c r="N1910" s="79">
        <f>VLOOKUP(A1910,Platts!B:C,2,TRUE)</f>
        <v>72.75</v>
      </c>
      <c r="O1910" s="76">
        <f t="shared" si="34"/>
        <v>0.97044673539518889</v>
      </c>
      <c r="P1910" s="9"/>
      <c r="Q1910" s="35"/>
    </row>
    <row r="1911" spans="1:17" outlineLevel="1" x14ac:dyDescent="0.2">
      <c r="A1911" s="22">
        <f>A1910+1</f>
        <v>43469</v>
      </c>
      <c r="B1911" s="24">
        <v>71.599999999999994</v>
      </c>
      <c r="C1911" s="24">
        <v>70.2</v>
      </c>
      <c r="D1911" s="24">
        <v>69.3</v>
      </c>
      <c r="E1911" s="24">
        <v>68.45</v>
      </c>
      <c r="F1911" s="24">
        <v>66.8</v>
      </c>
      <c r="G1911" s="24"/>
      <c r="H1911" s="24"/>
      <c r="I1911" s="78"/>
      <c r="J1911" s="24"/>
      <c r="K1911" s="24"/>
      <c r="L1911" s="24"/>
      <c r="M1911" s="24">
        <v>64</v>
      </c>
      <c r="N1911" s="79">
        <f>VLOOKUP(A1911,Platts!B:C,2,TRUE)</f>
        <v>73.45</v>
      </c>
      <c r="O1911" s="76">
        <f t="shared" si="34"/>
        <v>0.97481279782164731</v>
      </c>
      <c r="P1911" s="9"/>
      <c r="Q1911" s="35"/>
    </row>
    <row r="1912" spans="1:17" outlineLevel="1" x14ac:dyDescent="0.2">
      <c r="A1912" s="22">
        <f>A1911+3</f>
        <v>43472</v>
      </c>
      <c r="B1912" s="24">
        <v>72.900000000000006</v>
      </c>
      <c r="C1912" s="24">
        <v>71.400000000000006</v>
      </c>
      <c r="D1912" s="24">
        <v>70.400000000000006</v>
      </c>
      <c r="E1912" s="24">
        <v>69.55</v>
      </c>
      <c r="F1912" s="24">
        <v>67.7</v>
      </c>
      <c r="G1912" s="24"/>
      <c r="H1912" s="24"/>
      <c r="I1912" s="78"/>
      <c r="J1912" s="24"/>
      <c r="K1912" s="24"/>
      <c r="L1912" s="24"/>
      <c r="M1912" s="24">
        <v>64.8</v>
      </c>
      <c r="N1912" s="79">
        <f>VLOOKUP(A1912,Platts!B:C,2,TRUE)</f>
        <v>74.95</v>
      </c>
      <c r="O1912" s="76">
        <f t="shared" si="34"/>
        <v>0.9726484322881922</v>
      </c>
      <c r="P1912" s="9"/>
      <c r="Q1912" s="35"/>
    </row>
    <row r="1913" spans="1:17" outlineLevel="1" x14ac:dyDescent="0.2">
      <c r="A1913" s="22">
        <f>A1912+1</f>
        <v>43473</v>
      </c>
      <c r="B1913" s="24">
        <v>73.099999999999994</v>
      </c>
      <c r="C1913" s="24">
        <v>71.599999999999994</v>
      </c>
      <c r="D1913" s="24">
        <v>70.55</v>
      </c>
      <c r="E1913" s="24">
        <v>69.599999999999994</v>
      </c>
      <c r="F1913" s="24">
        <v>67.55</v>
      </c>
      <c r="G1913" s="24"/>
      <c r="H1913" s="24"/>
      <c r="I1913" s="78"/>
      <c r="J1913" s="24"/>
      <c r="K1913" s="24"/>
      <c r="L1913" s="24"/>
      <c r="M1913" s="24">
        <v>64.95</v>
      </c>
      <c r="N1913" s="79">
        <f>VLOOKUP(A1913,Platts!B:C,2,TRUE)</f>
        <v>74.95</v>
      </c>
      <c r="O1913" s="76">
        <f t="shared" si="34"/>
        <v>0.97531687791861232</v>
      </c>
      <c r="P1913" s="9"/>
      <c r="Q1913" s="35"/>
    </row>
    <row r="1914" spans="1:17" outlineLevel="1" x14ac:dyDescent="0.2">
      <c r="A1914" s="22">
        <f>A1913+1</f>
        <v>43474</v>
      </c>
      <c r="B1914" s="24">
        <v>72.75</v>
      </c>
      <c r="C1914" s="24">
        <v>71</v>
      </c>
      <c r="D1914" s="24">
        <v>70</v>
      </c>
      <c r="E1914" s="24">
        <v>69.150000000000006</v>
      </c>
      <c r="F1914" s="24">
        <v>67.099999999999994</v>
      </c>
      <c r="G1914" s="24"/>
      <c r="H1914" s="24"/>
      <c r="I1914" s="78"/>
      <c r="J1914" s="24"/>
      <c r="K1914" s="24"/>
      <c r="L1914" s="24"/>
      <c r="M1914" s="24">
        <v>64.25</v>
      </c>
      <c r="N1914" s="79">
        <f>VLOOKUP(A1914,Platts!B:C,2,TRUE)</f>
        <v>74.5</v>
      </c>
      <c r="O1914" s="76">
        <f t="shared" si="34"/>
        <v>0.97651006711409394</v>
      </c>
      <c r="P1914" s="9"/>
      <c r="Q1914" s="35"/>
    </row>
    <row r="1915" spans="1:17" outlineLevel="1" x14ac:dyDescent="0.2">
      <c r="A1915" s="22">
        <f>A1914+1</f>
        <v>43475</v>
      </c>
      <c r="B1915" s="24">
        <v>72.45</v>
      </c>
      <c r="C1915" s="24">
        <v>70.849999999999994</v>
      </c>
      <c r="D1915" s="24">
        <v>69.8</v>
      </c>
      <c r="E1915" s="24">
        <v>68.95</v>
      </c>
      <c r="F1915" s="24">
        <v>67</v>
      </c>
      <c r="G1915" s="24"/>
      <c r="H1915" s="24"/>
      <c r="I1915" s="78"/>
      <c r="J1915" s="24"/>
      <c r="K1915" s="24"/>
      <c r="L1915" s="24"/>
      <c r="M1915" s="24">
        <v>64.25</v>
      </c>
      <c r="N1915" s="79">
        <f>VLOOKUP(A1915,Platts!B:C,2,TRUE)</f>
        <v>74.650000000000006</v>
      </c>
      <c r="O1915" s="76">
        <f t="shared" si="34"/>
        <v>0.97052913596784995</v>
      </c>
      <c r="P1915" s="9"/>
      <c r="Q1915" s="35"/>
    </row>
    <row r="1916" spans="1:17" outlineLevel="1" x14ac:dyDescent="0.2">
      <c r="A1916" s="22">
        <f>A1915+1</f>
        <v>43476</v>
      </c>
      <c r="B1916" s="24">
        <v>72.55</v>
      </c>
      <c r="C1916" s="24">
        <v>70.95</v>
      </c>
      <c r="D1916" s="24">
        <v>69.95</v>
      </c>
      <c r="E1916" s="24">
        <v>69.099999999999994</v>
      </c>
      <c r="F1916" s="24">
        <v>67.2</v>
      </c>
      <c r="G1916" s="24"/>
      <c r="H1916" s="24"/>
      <c r="I1916" s="78"/>
      <c r="J1916" s="24"/>
      <c r="K1916" s="24"/>
      <c r="L1916" s="24"/>
      <c r="M1916" s="24">
        <v>64.599999999999994</v>
      </c>
      <c r="N1916" s="79">
        <f>VLOOKUP(A1916,Platts!B:C,2,TRUE)</f>
        <v>74.7</v>
      </c>
      <c r="O1916" s="76">
        <f t="shared" si="34"/>
        <v>0.97121820615796517</v>
      </c>
      <c r="P1916" s="9"/>
      <c r="Q1916" s="35"/>
    </row>
    <row r="1917" spans="1:17" outlineLevel="1" x14ac:dyDescent="0.2">
      <c r="A1917" s="22">
        <f>A1916+3</f>
        <v>43479</v>
      </c>
      <c r="B1917" s="24">
        <v>73.05</v>
      </c>
      <c r="C1917" s="24">
        <v>71.55</v>
      </c>
      <c r="D1917" s="24">
        <v>70.45</v>
      </c>
      <c r="E1917" s="24">
        <v>69.599999999999994</v>
      </c>
      <c r="F1917" s="24">
        <v>67.55</v>
      </c>
      <c r="G1917" s="24"/>
      <c r="H1917" s="24"/>
      <c r="I1917" s="78"/>
      <c r="J1917" s="24"/>
      <c r="K1917" s="24"/>
      <c r="L1917" s="24"/>
      <c r="M1917" s="24">
        <v>64.849999999999994</v>
      </c>
      <c r="N1917" s="79">
        <f>VLOOKUP(A1917,Platts!B:C,2,TRUE)</f>
        <v>74.8</v>
      </c>
      <c r="O1917" s="76">
        <f t="shared" si="34"/>
        <v>0.97660427807486627</v>
      </c>
      <c r="P1917" s="9"/>
      <c r="Q1917" s="35"/>
    </row>
    <row r="1918" spans="1:17" outlineLevel="1" x14ac:dyDescent="0.2">
      <c r="A1918" s="22">
        <f>A1917+1</f>
        <v>43480</v>
      </c>
      <c r="B1918" s="24">
        <v>72.8</v>
      </c>
      <c r="C1918" s="24">
        <v>71.3</v>
      </c>
      <c r="D1918" s="24">
        <v>70.2</v>
      </c>
      <c r="E1918" s="24">
        <v>69.2</v>
      </c>
      <c r="F1918" s="24">
        <v>67.150000000000006</v>
      </c>
      <c r="G1918" s="24"/>
      <c r="H1918" s="24"/>
      <c r="I1918" s="78"/>
      <c r="J1918" s="24"/>
      <c r="K1918" s="24"/>
      <c r="L1918" s="24"/>
      <c r="M1918" s="24">
        <v>64.45</v>
      </c>
      <c r="N1918" s="79">
        <f>VLOOKUP(A1918,Platts!B:C,2,TRUE)</f>
        <v>74.599999999999994</v>
      </c>
      <c r="O1918" s="76">
        <f t="shared" si="34"/>
        <v>0.97587131367292224</v>
      </c>
      <c r="P1918" s="9"/>
      <c r="Q1918" s="35"/>
    </row>
    <row r="1919" spans="1:17" outlineLevel="1" x14ac:dyDescent="0.2">
      <c r="A1919" s="22">
        <f>A1918+1</f>
        <v>43481</v>
      </c>
      <c r="B1919" s="24">
        <v>73.25</v>
      </c>
      <c r="C1919" s="24">
        <v>71.7</v>
      </c>
      <c r="D1919" s="24">
        <v>70.599999999999994</v>
      </c>
      <c r="E1919" s="24">
        <v>69.55</v>
      </c>
      <c r="F1919" s="24">
        <v>67.349999999999994</v>
      </c>
      <c r="G1919" s="24"/>
      <c r="H1919" s="24"/>
      <c r="I1919" s="78"/>
      <c r="J1919" s="24"/>
      <c r="K1919" s="24"/>
      <c r="L1919" s="24"/>
      <c r="M1919" s="24">
        <v>64.349999999999994</v>
      </c>
      <c r="N1919" s="79">
        <f>VLOOKUP(A1919,Platts!B:C,2,TRUE)</f>
        <v>75.2</v>
      </c>
      <c r="O1919" s="76">
        <f t="shared" si="34"/>
        <v>0.97406914893617014</v>
      </c>
      <c r="P1919" s="9"/>
      <c r="Q1919" s="35"/>
    </row>
    <row r="1920" spans="1:17" outlineLevel="1" x14ac:dyDescent="0.2">
      <c r="A1920" s="22">
        <f>A1919+1</f>
        <v>43482</v>
      </c>
      <c r="B1920" s="24">
        <v>73.25</v>
      </c>
      <c r="C1920" s="24">
        <v>71.7</v>
      </c>
      <c r="D1920" s="24">
        <v>70.599999999999994</v>
      </c>
      <c r="E1920" s="24">
        <v>69.650000000000006</v>
      </c>
      <c r="F1920" s="24">
        <v>67.5</v>
      </c>
      <c r="G1920" s="24"/>
      <c r="H1920" s="24"/>
      <c r="I1920" s="78"/>
      <c r="J1920" s="24"/>
      <c r="K1920" s="24"/>
      <c r="L1920" s="24"/>
      <c r="M1920" s="24">
        <v>64.45</v>
      </c>
      <c r="N1920" s="79">
        <f>VLOOKUP(A1920,Platts!B:C,2,TRUE)</f>
        <v>74.75</v>
      </c>
      <c r="O1920" s="76">
        <f t="shared" si="34"/>
        <v>0.97993311036789299</v>
      </c>
      <c r="P1920" s="9"/>
      <c r="Q1920" s="35"/>
    </row>
    <row r="1921" spans="1:17" outlineLevel="1" x14ac:dyDescent="0.2">
      <c r="A1921" s="22">
        <f>A1920+1</f>
        <v>43483</v>
      </c>
      <c r="B1921" s="24">
        <v>74.900000000000006</v>
      </c>
      <c r="C1921" s="24">
        <v>73.400000000000006</v>
      </c>
      <c r="D1921" s="24">
        <v>72.25</v>
      </c>
      <c r="E1921" s="24">
        <v>71.349999999999994</v>
      </c>
      <c r="F1921" s="24">
        <v>69.150000000000006</v>
      </c>
      <c r="G1921" s="24"/>
      <c r="H1921" s="24"/>
      <c r="I1921" s="78"/>
      <c r="J1921" s="24"/>
      <c r="K1921" s="24"/>
      <c r="L1921" s="24"/>
      <c r="M1921" s="24">
        <v>65.55</v>
      </c>
      <c r="N1921" s="79">
        <f>VLOOKUP(A1921,Platts!B:C,2,TRUE)</f>
        <v>75.95</v>
      </c>
      <c r="O1921" s="76">
        <f t="shared" si="34"/>
        <v>0.98617511520737333</v>
      </c>
      <c r="P1921" s="9"/>
      <c r="Q1921" s="35"/>
    </row>
    <row r="1922" spans="1:17" outlineLevel="1" x14ac:dyDescent="0.2">
      <c r="A1922" s="22">
        <f>A1921+3</f>
        <v>43486</v>
      </c>
      <c r="B1922" s="24">
        <v>75.2</v>
      </c>
      <c r="C1922" s="24">
        <v>73.75</v>
      </c>
      <c r="D1922" s="24">
        <v>72.599999999999994</v>
      </c>
      <c r="E1922" s="24">
        <v>71.7</v>
      </c>
      <c r="F1922" s="24">
        <v>69.400000000000006</v>
      </c>
      <c r="G1922" s="24"/>
      <c r="H1922" s="24"/>
      <c r="I1922" s="78"/>
      <c r="J1922" s="24"/>
      <c r="K1922" s="24"/>
      <c r="L1922" s="24"/>
      <c r="M1922" s="24">
        <v>65.650000000000006</v>
      </c>
      <c r="N1922" s="79">
        <f>VLOOKUP(A1922,Platts!B:C,2,TRUE)</f>
        <v>75.95</v>
      </c>
      <c r="O1922" s="76">
        <f t="shared" si="34"/>
        <v>0.99012508229098095</v>
      </c>
      <c r="P1922" s="9"/>
      <c r="Q1922" s="35"/>
    </row>
    <row r="1923" spans="1:17" outlineLevel="1" x14ac:dyDescent="0.2">
      <c r="A1923" s="22">
        <f>A1922+1</f>
        <v>43487</v>
      </c>
      <c r="B1923" s="24">
        <v>73.3</v>
      </c>
      <c r="C1923" s="24">
        <v>72.25</v>
      </c>
      <c r="D1923" s="24">
        <v>71.25</v>
      </c>
      <c r="E1923" s="24">
        <v>70.349999999999994</v>
      </c>
      <c r="F1923" s="24">
        <v>68.25</v>
      </c>
      <c r="G1923" s="24"/>
      <c r="H1923" s="24"/>
      <c r="I1923" s="78"/>
      <c r="J1923" s="24"/>
      <c r="K1923" s="24"/>
      <c r="L1923" s="24"/>
      <c r="M1923" s="24">
        <v>64.900000000000006</v>
      </c>
      <c r="N1923" s="79">
        <f>VLOOKUP(A1923,Platts!B:C,2,TRUE)</f>
        <v>74.599999999999994</v>
      </c>
      <c r="O1923" s="76">
        <f t="shared" si="34"/>
        <v>0.98257372654155495</v>
      </c>
      <c r="P1923" s="9"/>
      <c r="Q1923" s="35"/>
    </row>
    <row r="1924" spans="1:17" outlineLevel="1" x14ac:dyDescent="0.2">
      <c r="A1924" s="22">
        <f>A1923+1</f>
        <v>43488</v>
      </c>
      <c r="B1924" s="24">
        <v>73.75</v>
      </c>
      <c r="C1924" s="24">
        <v>72.45</v>
      </c>
      <c r="D1924" s="24">
        <v>71.55</v>
      </c>
      <c r="E1924" s="24">
        <v>70.7</v>
      </c>
      <c r="F1924" s="24">
        <v>68.650000000000006</v>
      </c>
      <c r="G1924" s="24"/>
      <c r="H1924" s="24"/>
      <c r="I1924" s="78"/>
      <c r="J1924" s="24"/>
      <c r="K1924" s="24"/>
      <c r="L1924" s="24"/>
      <c r="M1924" s="24">
        <v>65.3</v>
      </c>
      <c r="N1924" s="79">
        <f>VLOOKUP(A1924,Platts!B:C,2,TRUE)</f>
        <v>74.599999999999994</v>
      </c>
      <c r="O1924" s="76">
        <f t="shared" si="34"/>
        <v>0.98860589812332444</v>
      </c>
      <c r="P1924" s="9"/>
      <c r="Q1924" s="35"/>
    </row>
    <row r="1925" spans="1:17" outlineLevel="1" x14ac:dyDescent="0.2">
      <c r="A1925" s="22">
        <f>A1924+1</f>
        <v>43489</v>
      </c>
      <c r="B1925" s="24">
        <v>74.5</v>
      </c>
      <c r="C1925" s="24">
        <v>73.25</v>
      </c>
      <c r="D1925" s="24">
        <v>72.349999999999994</v>
      </c>
      <c r="E1925" s="24">
        <v>71.55</v>
      </c>
      <c r="F1925" s="24">
        <v>69.599999999999994</v>
      </c>
      <c r="G1925" s="24"/>
      <c r="H1925" s="24"/>
      <c r="I1925" s="78"/>
      <c r="J1925" s="24"/>
      <c r="K1925" s="24"/>
      <c r="L1925" s="24"/>
      <c r="M1925" s="24">
        <v>66.05</v>
      </c>
      <c r="N1925" s="79">
        <f>VLOOKUP(A1925,Platts!B:C,2,TRUE)</f>
        <v>75.400000000000006</v>
      </c>
      <c r="O1925" s="76">
        <f t="shared" si="34"/>
        <v>0.98806366047745353</v>
      </c>
      <c r="P1925" s="9"/>
      <c r="Q1925" s="35"/>
    </row>
    <row r="1926" spans="1:17" outlineLevel="1" x14ac:dyDescent="0.2">
      <c r="A1926" s="22">
        <f>A1925+1</f>
        <v>43490</v>
      </c>
      <c r="B1926" s="24">
        <v>74.55</v>
      </c>
      <c r="C1926" s="24">
        <v>73.2</v>
      </c>
      <c r="D1926" s="24">
        <v>72.150000000000006</v>
      </c>
      <c r="E1926" s="24">
        <v>71.3</v>
      </c>
      <c r="F1926" s="24">
        <v>69.349999999999994</v>
      </c>
      <c r="G1926" s="24"/>
      <c r="H1926" s="24"/>
      <c r="I1926" s="78"/>
      <c r="J1926" s="24"/>
      <c r="K1926" s="24"/>
      <c r="L1926" s="24"/>
      <c r="M1926" s="24">
        <v>65.95</v>
      </c>
      <c r="N1926" s="79">
        <f>VLOOKUP(A1926,Platts!B:C,2,TRUE)</f>
        <v>75.400000000000006</v>
      </c>
      <c r="O1926" s="76">
        <f t="shared" si="34"/>
        <v>0.98872679045092826</v>
      </c>
      <c r="P1926" s="9"/>
      <c r="Q1926" s="35"/>
    </row>
    <row r="1927" spans="1:17" outlineLevel="1" x14ac:dyDescent="0.2">
      <c r="A1927" s="22">
        <f>A1926+3</f>
        <v>43493</v>
      </c>
      <c r="B1927" s="24">
        <v>78.599999999999994</v>
      </c>
      <c r="C1927" s="24">
        <v>77.349999999999994</v>
      </c>
      <c r="D1927" s="24">
        <v>76.099999999999994</v>
      </c>
      <c r="E1927" s="24">
        <v>75.150000000000006</v>
      </c>
      <c r="F1927" s="24">
        <v>72.5</v>
      </c>
      <c r="G1927" s="24"/>
      <c r="H1927" s="24"/>
      <c r="I1927" s="78"/>
      <c r="J1927" s="24"/>
      <c r="K1927" s="24"/>
      <c r="L1927" s="24"/>
      <c r="M1927" s="24">
        <v>68.5</v>
      </c>
      <c r="N1927" s="79">
        <f>VLOOKUP(A1927,Platts!B:C,2,TRUE)</f>
        <v>78.7</v>
      </c>
      <c r="O1927" s="76">
        <f t="shared" si="34"/>
        <v>0.9987293519695043</v>
      </c>
      <c r="P1927" s="9"/>
      <c r="Q1927" s="35"/>
    </row>
    <row r="1928" spans="1:17" outlineLevel="1" x14ac:dyDescent="0.2">
      <c r="A1928" s="22">
        <f>A1927+1</f>
        <v>43494</v>
      </c>
      <c r="B1928" s="24">
        <v>79.5</v>
      </c>
      <c r="C1928" s="24">
        <v>78.45</v>
      </c>
      <c r="D1928" s="24">
        <v>77.05</v>
      </c>
      <c r="E1928" s="24">
        <v>76.05</v>
      </c>
      <c r="F1928" s="24">
        <v>73.25</v>
      </c>
      <c r="G1928" s="24"/>
      <c r="H1928" s="24"/>
      <c r="I1928" s="78"/>
      <c r="J1928" s="24"/>
      <c r="K1928" s="24"/>
      <c r="L1928" s="24"/>
      <c r="M1928" s="24">
        <v>68.45</v>
      </c>
      <c r="N1928" s="79">
        <f>VLOOKUP(A1928,Platts!B:C,2,TRUE)</f>
        <v>79.95</v>
      </c>
      <c r="O1928" s="76">
        <f t="shared" si="34"/>
        <v>0.99437148217636018</v>
      </c>
      <c r="P1928" s="9"/>
      <c r="Q1928" s="35"/>
    </row>
    <row r="1929" spans="1:17" outlineLevel="1" x14ac:dyDescent="0.2">
      <c r="A1929" s="22">
        <f>A1928+1</f>
        <v>43495</v>
      </c>
      <c r="B1929" s="24">
        <v>83.9</v>
      </c>
      <c r="C1929" s="24">
        <v>82.4</v>
      </c>
      <c r="D1929" s="24">
        <v>80.849999999999994</v>
      </c>
      <c r="E1929" s="24">
        <v>79.599999999999994</v>
      </c>
      <c r="F1929" s="24">
        <v>76.55</v>
      </c>
      <c r="G1929" s="24"/>
      <c r="H1929" s="24"/>
      <c r="I1929" s="78"/>
      <c r="J1929" s="24"/>
      <c r="K1929" s="24"/>
      <c r="L1929" s="24"/>
      <c r="M1929" s="24">
        <v>69.7</v>
      </c>
      <c r="N1929" s="79">
        <f>VLOOKUP(A1929,Platts!B:C,2,TRUE)</f>
        <v>85.05</v>
      </c>
      <c r="O1929" s="76">
        <f t="shared" si="34"/>
        <v>0.98647854203409768</v>
      </c>
      <c r="P1929" s="9"/>
      <c r="Q1929" s="35"/>
    </row>
    <row r="1930" spans="1:17" outlineLevel="1" x14ac:dyDescent="0.2">
      <c r="A1930" s="22">
        <f>A1929+1</f>
        <v>43496</v>
      </c>
      <c r="B1930" s="24">
        <v>84.2</v>
      </c>
      <c r="C1930" s="24">
        <v>82.25</v>
      </c>
      <c r="D1930" s="24">
        <v>80.45</v>
      </c>
      <c r="E1930" s="24">
        <v>78.849999999999994</v>
      </c>
      <c r="F1930" s="24">
        <v>75.5</v>
      </c>
      <c r="G1930" s="24"/>
      <c r="H1930" s="24"/>
      <c r="I1930" s="78"/>
      <c r="J1930" s="24"/>
      <c r="K1930" s="24"/>
      <c r="L1930" s="24"/>
      <c r="M1930" s="24">
        <v>68.95</v>
      </c>
      <c r="N1930" s="79">
        <f>VLOOKUP(A1930,Platts!B:C,2,TRUE)</f>
        <v>85.4</v>
      </c>
      <c r="O1930" s="76">
        <f t="shared" si="34"/>
        <v>0.98594847775175642</v>
      </c>
      <c r="P1930" s="9"/>
      <c r="Q1930" s="35"/>
    </row>
    <row r="1931" spans="1:17" outlineLevel="1" x14ac:dyDescent="0.2">
      <c r="A1931" s="22">
        <f>A1930+1</f>
        <v>43497</v>
      </c>
      <c r="B1931" s="24">
        <v>84.5</v>
      </c>
      <c r="C1931" s="24">
        <v>82.45</v>
      </c>
      <c r="D1931" s="24">
        <v>80.55</v>
      </c>
      <c r="E1931" s="24">
        <v>80.7</v>
      </c>
      <c r="F1931" s="24">
        <v>77</v>
      </c>
      <c r="G1931" s="24"/>
      <c r="H1931" s="24"/>
      <c r="I1931" s="78"/>
      <c r="J1931" s="24"/>
      <c r="K1931" s="24"/>
      <c r="L1931" s="24"/>
      <c r="M1931" s="24">
        <v>69.599999999999994</v>
      </c>
      <c r="N1931" s="79">
        <f>VLOOKUP(A1931,Platts!B:C,2,TRUE)</f>
        <v>87</v>
      </c>
      <c r="O1931" s="76">
        <f t="shared" ref="O1931:O1985" si="35">+B1931/N1931</f>
        <v>0.97126436781609193</v>
      </c>
      <c r="P1931" s="9"/>
      <c r="Q1931" s="35"/>
    </row>
    <row r="1932" spans="1:17" outlineLevel="1" x14ac:dyDescent="0.2">
      <c r="A1932" s="22">
        <f>A1931+3</f>
        <v>43500</v>
      </c>
      <c r="B1932" s="24">
        <v>84.15</v>
      </c>
      <c r="C1932" s="24">
        <v>82.2</v>
      </c>
      <c r="D1932" s="24">
        <v>80.349999999999994</v>
      </c>
      <c r="E1932" s="24">
        <v>80.650000000000006</v>
      </c>
      <c r="F1932" s="24">
        <v>77</v>
      </c>
      <c r="G1932" s="24"/>
      <c r="H1932" s="24"/>
      <c r="I1932" s="78"/>
      <c r="J1932" s="24"/>
      <c r="K1932" s="24"/>
      <c r="L1932" s="24"/>
      <c r="M1932" s="24">
        <v>69.599999999999994</v>
      </c>
      <c r="N1932" s="79">
        <f>VLOOKUP(A1932,Platts!B:C,2,TRUE)</f>
        <v>86.65</v>
      </c>
      <c r="O1932" s="76">
        <f t="shared" si="35"/>
        <v>0.97114829774956724</v>
      </c>
      <c r="P1932" s="9"/>
      <c r="Q1932" s="35"/>
    </row>
    <row r="1933" spans="1:17" outlineLevel="1" x14ac:dyDescent="0.2">
      <c r="A1933" s="22">
        <f>A1932+1</f>
        <v>43501</v>
      </c>
      <c r="B1933" s="24">
        <v>84.15</v>
      </c>
      <c r="C1933" s="24">
        <v>82.2</v>
      </c>
      <c r="D1933" s="24">
        <v>80.349999999999994</v>
      </c>
      <c r="E1933" s="24">
        <v>80.650000000000006</v>
      </c>
      <c r="F1933" s="24">
        <v>77</v>
      </c>
      <c r="G1933" s="24"/>
      <c r="H1933" s="24"/>
      <c r="I1933" s="78"/>
      <c r="J1933" s="24"/>
      <c r="K1933" s="24"/>
      <c r="L1933" s="24"/>
      <c r="M1933" s="24">
        <v>69.599999999999994</v>
      </c>
      <c r="N1933" s="79">
        <f>VLOOKUP(A1933,Platts!B:C,2,TRUE)</f>
        <v>86.65</v>
      </c>
      <c r="O1933" s="76">
        <f t="shared" si="35"/>
        <v>0.97114829774956724</v>
      </c>
      <c r="P1933" s="9"/>
      <c r="Q1933" s="35"/>
    </row>
    <row r="1934" spans="1:17" outlineLevel="1" x14ac:dyDescent="0.2">
      <c r="A1934" s="22">
        <f>A1933+1</f>
        <v>43502</v>
      </c>
      <c r="B1934" s="24">
        <v>84.15</v>
      </c>
      <c r="C1934" s="24">
        <v>82.2</v>
      </c>
      <c r="D1934" s="24">
        <v>80.349999999999994</v>
      </c>
      <c r="E1934" s="24">
        <v>80.650000000000006</v>
      </c>
      <c r="F1934" s="24">
        <v>77</v>
      </c>
      <c r="G1934" s="24"/>
      <c r="H1934" s="24"/>
      <c r="I1934" s="78"/>
      <c r="J1934" s="24"/>
      <c r="K1934" s="24"/>
      <c r="L1934" s="24"/>
      <c r="M1934" s="24">
        <v>69.599999999999994</v>
      </c>
      <c r="N1934" s="79">
        <f>VLOOKUP(A1934,Platts!B:C,2,TRUE)</f>
        <v>86.65</v>
      </c>
      <c r="O1934" s="76">
        <f t="shared" si="35"/>
        <v>0.97114829774956724</v>
      </c>
      <c r="P1934" s="9"/>
      <c r="Q1934" s="35"/>
    </row>
    <row r="1935" spans="1:17" outlineLevel="1" x14ac:dyDescent="0.2">
      <c r="A1935" s="22">
        <f>A1934+1</f>
        <v>43503</v>
      </c>
      <c r="B1935" s="24">
        <v>88.15</v>
      </c>
      <c r="C1935" s="24">
        <v>86.05</v>
      </c>
      <c r="D1935" s="24">
        <v>84.25</v>
      </c>
      <c r="E1935" s="24">
        <v>84.4</v>
      </c>
      <c r="F1935" s="24">
        <v>80.45</v>
      </c>
      <c r="G1935" s="24"/>
      <c r="H1935" s="24"/>
      <c r="I1935" s="78"/>
      <c r="J1935" s="24"/>
      <c r="K1935" s="24"/>
      <c r="L1935" s="24"/>
      <c r="M1935" s="24">
        <v>72.5</v>
      </c>
      <c r="N1935" s="79">
        <f>VLOOKUP(A1935,Platts!B:C,2,TRUE)</f>
        <v>90.5</v>
      </c>
      <c r="O1935" s="76">
        <f t="shared" si="35"/>
        <v>0.97403314917127082</v>
      </c>
      <c r="P1935" s="9"/>
      <c r="Q1935" s="35"/>
    </row>
    <row r="1936" spans="1:17" outlineLevel="1" x14ac:dyDescent="0.2">
      <c r="A1936" s="22">
        <f>A1935+1</f>
        <v>43504</v>
      </c>
      <c r="B1936" s="24">
        <v>91.8</v>
      </c>
      <c r="C1936" s="24">
        <v>89.5</v>
      </c>
      <c r="D1936" s="24">
        <v>87.7</v>
      </c>
      <c r="E1936" s="24">
        <v>87.8</v>
      </c>
      <c r="F1936" s="24">
        <v>83.6</v>
      </c>
      <c r="G1936" s="24"/>
      <c r="H1936" s="24"/>
      <c r="I1936" s="78"/>
      <c r="J1936" s="24"/>
      <c r="K1936" s="24"/>
      <c r="L1936" s="24"/>
      <c r="M1936" s="24">
        <v>75.849999999999994</v>
      </c>
      <c r="N1936" s="79">
        <f>VLOOKUP(A1936,Platts!B:C,2,TRUE)</f>
        <v>94.2</v>
      </c>
      <c r="O1936" s="76">
        <f t="shared" si="35"/>
        <v>0.97452229299363047</v>
      </c>
      <c r="P1936" s="9"/>
      <c r="Q1936" s="35"/>
    </row>
    <row r="1937" spans="1:17" outlineLevel="1" x14ac:dyDescent="0.2">
      <c r="A1937" s="50">
        <f>A1936+3</f>
        <v>43507</v>
      </c>
      <c r="B1937" s="24">
        <v>87.75</v>
      </c>
      <c r="C1937" s="24">
        <v>85.8</v>
      </c>
      <c r="D1937" s="24">
        <v>84</v>
      </c>
      <c r="E1937" s="24">
        <v>84.2</v>
      </c>
      <c r="F1937" s="24">
        <v>81.150000000000006</v>
      </c>
      <c r="G1937" s="24"/>
      <c r="H1937" s="24"/>
      <c r="I1937" s="78"/>
      <c r="J1937" s="24"/>
      <c r="K1937" s="24"/>
      <c r="L1937" s="24"/>
      <c r="M1937" s="24">
        <v>73.75</v>
      </c>
      <c r="N1937" s="79">
        <f>VLOOKUP(A1937,Platts!B:C,2,TRUE)</f>
        <v>90.2</v>
      </c>
      <c r="O1937" s="76">
        <f t="shared" si="35"/>
        <v>0.97283813747228376</v>
      </c>
      <c r="P1937" s="9"/>
      <c r="Q1937" s="35"/>
    </row>
    <row r="1938" spans="1:17" outlineLevel="1" x14ac:dyDescent="0.2">
      <c r="A1938" s="22">
        <f>A1937+1</f>
        <v>43508</v>
      </c>
      <c r="B1938" s="24">
        <v>84.8</v>
      </c>
      <c r="C1938" s="24">
        <v>82.85</v>
      </c>
      <c r="D1938" s="24">
        <v>81.05</v>
      </c>
      <c r="E1938" s="24">
        <v>81.2</v>
      </c>
      <c r="F1938" s="24">
        <v>77.2</v>
      </c>
      <c r="G1938" s="24"/>
      <c r="H1938" s="24"/>
      <c r="I1938" s="78"/>
      <c r="J1938" s="24"/>
      <c r="K1938" s="24"/>
      <c r="L1938" s="24"/>
      <c r="M1938" s="24">
        <v>69.150000000000006</v>
      </c>
      <c r="N1938" s="79">
        <f>VLOOKUP(A1938,Platts!B:C,2,TRUE)</f>
        <v>87.45</v>
      </c>
      <c r="O1938" s="76">
        <f t="shared" si="35"/>
        <v>0.96969696969696961</v>
      </c>
      <c r="P1938" s="9"/>
      <c r="Q1938" s="35"/>
    </row>
    <row r="1939" spans="1:17" outlineLevel="1" x14ac:dyDescent="0.2">
      <c r="A1939" s="22">
        <f>A1938+1</f>
        <v>43509</v>
      </c>
      <c r="B1939" s="24">
        <v>83.75</v>
      </c>
      <c r="C1939" s="24">
        <v>81.900000000000006</v>
      </c>
      <c r="D1939" s="24">
        <v>80.2</v>
      </c>
      <c r="E1939" s="24">
        <v>80.150000000000006</v>
      </c>
      <c r="F1939" s="24">
        <v>76.25</v>
      </c>
      <c r="G1939" s="24"/>
      <c r="H1939" s="24"/>
      <c r="I1939" s="78"/>
      <c r="J1939" s="24"/>
      <c r="K1939" s="24"/>
      <c r="L1939" s="24"/>
      <c r="M1939" s="24">
        <v>68.599999999999994</v>
      </c>
      <c r="N1939" s="79">
        <f>VLOOKUP(A1939,Platts!B:C,2,TRUE)</f>
        <v>86.45</v>
      </c>
      <c r="O1939" s="76">
        <f t="shared" si="35"/>
        <v>0.96876807403123189</v>
      </c>
      <c r="P1939" s="9"/>
      <c r="Q1939" s="35"/>
    </row>
    <row r="1940" spans="1:17" outlineLevel="1" x14ac:dyDescent="0.2">
      <c r="A1940" s="22">
        <f>A1939+1</f>
        <v>43510</v>
      </c>
      <c r="B1940" s="24">
        <v>84.9</v>
      </c>
      <c r="C1940" s="24">
        <v>83.1</v>
      </c>
      <c r="D1940" s="24">
        <v>81.349999999999994</v>
      </c>
      <c r="E1940" s="24">
        <v>81.349999999999994</v>
      </c>
      <c r="F1940" s="24">
        <v>77.400000000000006</v>
      </c>
      <c r="G1940" s="24"/>
      <c r="H1940" s="24"/>
      <c r="I1940" s="78"/>
      <c r="J1940" s="24"/>
      <c r="K1940" s="24"/>
      <c r="L1940" s="24"/>
      <c r="M1940" s="24">
        <v>69.45</v>
      </c>
      <c r="N1940" s="79">
        <f>VLOOKUP(A1940,Platts!B:C,2,TRUE)</f>
        <v>87.8</v>
      </c>
      <c r="O1940" s="76">
        <f t="shared" si="35"/>
        <v>0.96697038724373585</v>
      </c>
      <c r="P1940" s="9"/>
      <c r="Q1940" s="35"/>
    </row>
    <row r="1941" spans="1:17" outlineLevel="1" x14ac:dyDescent="0.2">
      <c r="A1941" s="22">
        <f>A1940+1</f>
        <v>43511</v>
      </c>
      <c r="B1941" s="24">
        <v>84.45</v>
      </c>
      <c r="C1941" s="24">
        <v>82.5</v>
      </c>
      <c r="D1941" s="24">
        <v>80.7</v>
      </c>
      <c r="E1941" s="24">
        <v>80.7</v>
      </c>
      <c r="F1941" s="24">
        <v>76.55</v>
      </c>
      <c r="G1941" s="24"/>
      <c r="H1941" s="24"/>
      <c r="I1941" s="78"/>
      <c r="J1941" s="24"/>
      <c r="K1941" s="24"/>
      <c r="L1941" s="24"/>
      <c r="M1941" s="24">
        <v>69.25</v>
      </c>
      <c r="N1941" s="79">
        <f>VLOOKUP(A1941,Platts!B:C,2,TRUE)</f>
        <v>87.35</v>
      </c>
      <c r="O1941" s="76">
        <f t="shared" si="35"/>
        <v>0.96680022896393825</v>
      </c>
      <c r="P1941" s="9"/>
      <c r="Q1941" s="35"/>
    </row>
    <row r="1942" spans="1:17" outlineLevel="1" x14ac:dyDescent="0.2">
      <c r="A1942" s="22">
        <f>A1941+3</f>
        <v>43514</v>
      </c>
      <c r="B1942" s="24">
        <v>86.05</v>
      </c>
      <c r="C1942" s="24">
        <v>84</v>
      </c>
      <c r="D1942" s="24">
        <v>82.15</v>
      </c>
      <c r="E1942" s="24">
        <v>82.2</v>
      </c>
      <c r="F1942" s="24">
        <v>77.900000000000006</v>
      </c>
      <c r="G1942" s="24"/>
      <c r="H1942" s="24"/>
      <c r="I1942" s="78"/>
      <c r="J1942" s="24"/>
      <c r="K1942" s="24"/>
      <c r="L1942" s="24"/>
      <c r="M1942" s="24">
        <v>70.150000000000006</v>
      </c>
      <c r="N1942" s="79">
        <f>VLOOKUP(A1942,Platts!B:C,2,TRUE)</f>
        <v>88.8</v>
      </c>
      <c r="O1942" s="76">
        <f t="shared" si="35"/>
        <v>0.96903153153153154</v>
      </c>
      <c r="P1942" s="9"/>
      <c r="Q1942" s="35"/>
    </row>
    <row r="1943" spans="1:17" outlineLevel="1" x14ac:dyDescent="0.2">
      <c r="A1943" s="22">
        <f>A1942+1</f>
        <v>43515</v>
      </c>
      <c r="B1943" s="24">
        <v>86</v>
      </c>
      <c r="C1943" s="24">
        <v>83.85</v>
      </c>
      <c r="D1943" s="24">
        <v>81.849999999999994</v>
      </c>
      <c r="E1943" s="24">
        <v>82.1</v>
      </c>
      <c r="F1943" s="24">
        <v>78</v>
      </c>
      <c r="G1943" s="24"/>
      <c r="H1943" s="24"/>
      <c r="I1943" s="78"/>
      <c r="J1943" s="24"/>
      <c r="K1943" s="24"/>
      <c r="L1943" s="24"/>
      <c r="M1943" s="24">
        <v>70.349999999999994</v>
      </c>
      <c r="N1943" s="79">
        <f>VLOOKUP(A1943,Platts!B:C,2,TRUE)</f>
        <v>88.7</v>
      </c>
      <c r="O1943" s="76">
        <f t="shared" si="35"/>
        <v>0.96956031567080037</v>
      </c>
      <c r="P1943" s="9"/>
      <c r="Q1943" s="35"/>
    </row>
    <row r="1944" spans="1:17" outlineLevel="1" x14ac:dyDescent="0.2">
      <c r="A1944" s="22">
        <f>A1943+1</f>
        <v>43516</v>
      </c>
      <c r="B1944" s="24">
        <v>84.9</v>
      </c>
      <c r="C1944" s="24">
        <v>82.8</v>
      </c>
      <c r="D1944" s="24">
        <v>80.849999999999994</v>
      </c>
      <c r="E1944" s="24">
        <v>81</v>
      </c>
      <c r="F1944" s="24">
        <v>77.099999999999994</v>
      </c>
      <c r="G1944" s="24"/>
      <c r="H1944" s="24"/>
      <c r="I1944" s="78"/>
      <c r="J1944" s="24"/>
      <c r="K1944" s="24"/>
      <c r="L1944" s="24"/>
      <c r="M1944" s="24">
        <v>69.95</v>
      </c>
      <c r="N1944" s="79">
        <f>VLOOKUP(A1944,Platts!B:C,2,TRUE)</f>
        <v>87.3</v>
      </c>
      <c r="O1944" s="76">
        <f t="shared" si="35"/>
        <v>0.97250859106529219</v>
      </c>
      <c r="P1944" s="9"/>
      <c r="Q1944" s="35"/>
    </row>
    <row r="1945" spans="1:17" outlineLevel="1" x14ac:dyDescent="0.2">
      <c r="A1945" s="22">
        <f>A1944+1</f>
        <v>43517</v>
      </c>
      <c r="B1945" s="24">
        <v>84.45</v>
      </c>
      <c r="C1945" s="24">
        <v>82.45</v>
      </c>
      <c r="D1945" s="24">
        <v>80.599999999999994</v>
      </c>
      <c r="E1945" s="24">
        <v>80.7</v>
      </c>
      <c r="F1945" s="24">
        <v>76.7</v>
      </c>
      <c r="G1945" s="24"/>
      <c r="H1945" s="24"/>
      <c r="I1945" s="78"/>
      <c r="J1945" s="24"/>
      <c r="K1945" s="24"/>
      <c r="L1945" s="24"/>
      <c r="M1945" s="24">
        <v>70</v>
      </c>
      <c r="N1945" s="79">
        <f>VLOOKUP(A1945,Platts!B:C,2,TRUE)</f>
        <v>86.7</v>
      </c>
      <c r="O1945" s="76">
        <f t="shared" si="35"/>
        <v>0.97404844290657444</v>
      </c>
      <c r="P1945" s="9"/>
      <c r="Q1945" s="35"/>
    </row>
    <row r="1946" spans="1:17" outlineLevel="1" x14ac:dyDescent="0.2">
      <c r="A1946" s="22">
        <f>A1945+1</f>
        <v>43518</v>
      </c>
      <c r="B1946" s="24">
        <v>84.65</v>
      </c>
      <c r="C1946" s="24">
        <v>82.8</v>
      </c>
      <c r="D1946" s="24">
        <v>80.95</v>
      </c>
      <c r="E1946" s="24">
        <v>81</v>
      </c>
      <c r="F1946" s="24">
        <v>77.2</v>
      </c>
      <c r="G1946" s="24"/>
      <c r="H1946" s="24"/>
      <c r="I1946" s="78"/>
      <c r="J1946" s="24"/>
      <c r="K1946" s="24"/>
      <c r="L1946" s="24"/>
      <c r="M1946" s="91">
        <f>M1945</f>
        <v>70</v>
      </c>
      <c r="N1946" s="79">
        <f>VLOOKUP(A1946,Platts!B:C,2,TRUE)</f>
        <v>86.7</v>
      </c>
      <c r="O1946" s="76">
        <f t="shared" si="35"/>
        <v>0.9763552479815456</v>
      </c>
      <c r="P1946" s="9"/>
      <c r="Q1946" s="35"/>
    </row>
    <row r="1947" spans="1:17" outlineLevel="1" x14ac:dyDescent="0.2">
      <c r="A1947" s="22">
        <f>A1946+3</f>
        <v>43521</v>
      </c>
      <c r="B1947" s="24">
        <v>82.4</v>
      </c>
      <c r="C1947" s="24">
        <v>80.7</v>
      </c>
      <c r="D1947" s="24">
        <v>78.95</v>
      </c>
      <c r="E1947" s="24">
        <v>78.95</v>
      </c>
      <c r="F1947" s="24">
        <v>75.2</v>
      </c>
      <c r="G1947" s="24"/>
      <c r="H1947" s="24"/>
      <c r="I1947" s="78"/>
      <c r="J1947" s="24"/>
      <c r="K1947" s="24"/>
      <c r="L1947" s="24"/>
      <c r="M1947" s="24">
        <v>69.05</v>
      </c>
      <c r="N1947" s="79">
        <f>VLOOKUP(A1947,Platts!B:C,2,TRUE)</f>
        <v>84.55</v>
      </c>
      <c r="O1947" s="76">
        <f t="shared" si="35"/>
        <v>0.97457125960969848</v>
      </c>
      <c r="P1947" s="9"/>
      <c r="Q1947" s="35"/>
    </row>
    <row r="1948" spans="1:17" outlineLevel="1" x14ac:dyDescent="0.2">
      <c r="A1948" s="22">
        <f>A1947+1</f>
        <v>43522</v>
      </c>
      <c r="B1948" s="24">
        <v>81.8</v>
      </c>
      <c r="C1948" s="24">
        <v>80.150000000000006</v>
      </c>
      <c r="D1948" s="24">
        <v>78.400000000000006</v>
      </c>
      <c r="E1948" s="24">
        <v>78.5</v>
      </c>
      <c r="F1948" s="24">
        <v>75</v>
      </c>
      <c r="G1948" s="24"/>
      <c r="H1948" s="24"/>
      <c r="I1948" s="78"/>
      <c r="J1948" s="24"/>
      <c r="K1948" s="24"/>
      <c r="L1948" s="24"/>
      <c r="M1948" s="24">
        <v>69.05</v>
      </c>
      <c r="N1948" s="79">
        <f>VLOOKUP(A1948,Platts!B:C,2,TRUE)</f>
        <v>83.55</v>
      </c>
      <c r="O1948" s="76">
        <f t="shared" si="35"/>
        <v>0.97905445840813887</v>
      </c>
      <c r="P1948" s="9"/>
      <c r="Q1948" s="35"/>
    </row>
    <row r="1949" spans="1:17" outlineLevel="1" x14ac:dyDescent="0.2">
      <c r="A1949" s="22">
        <f>A1948+1</f>
        <v>43523</v>
      </c>
      <c r="B1949" s="24">
        <v>81.650000000000006</v>
      </c>
      <c r="C1949" s="24">
        <v>79.95</v>
      </c>
      <c r="D1949" s="24">
        <v>78.05</v>
      </c>
      <c r="E1949" s="24">
        <v>78.3</v>
      </c>
      <c r="F1949" s="24">
        <v>75.05</v>
      </c>
      <c r="G1949" s="24"/>
      <c r="H1949" s="24"/>
      <c r="I1949" s="78"/>
      <c r="J1949" s="24"/>
      <c r="K1949" s="24"/>
      <c r="L1949" s="24"/>
      <c r="M1949" s="24">
        <v>69.400000000000006</v>
      </c>
      <c r="N1949" s="79">
        <f>VLOOKUP(A1949,Platts!B:C,2,TRUE)</f>
        <v>83.3</v>
      </c>
      <c r="O1949" s="76">
        <f t="shared" si="35"/>
        <v>0.9801920768307324</v>
      </c>
      <c r="P1949" s="9"/>
      <c r="Q1949" s="35"/>
    </row>
    <row r="1950" spans="1:17" outlineLevel="1" x14ac:dyDescent="0.2">
      <c r="A1950" s="22">
        <f>A1949+1</f>
        <v>43524</v>
      </c>
      <c r="B1950" s="24">
        <v>83</v>
      </c>
      <c r="C1950" s="24">
        <v>81.349999999999994</v>
      </c>
      <c r="D1950" s="24">
        <v>79.5</v>
      </c>
      <c r="E1950" s="24">
        <v>79.7</v>
      </c>
      <c r="F1950" s="24">
        <v>76.25</v>
      </c>
      <c r="G1950" s="24"/>
      <c r="H1950" s="24"/>
      <c r="I1950" s="78"/>
      <c r="J1950" s="24"/>
      <c r="K1950" s="24"/>
      <c r="L1950" s="24"/>
      <c r="M1950" s="24">
        <v>70.45</v>
      </c>
      <c r="N1950" s="79">
        <f>VLOOKUP(A1950,Platts!B:C,2,TRUE)</f>
        <v>84.8</v>
      </c>
      <c r="O1950" s="76">
        <f t="shared" si="35"/>
        <v>0.97877358490566047</v>
      </c>
      <c r="P1950" s="9"/>
      <c r="Q1950" s="35"/>
    </row>
    <row r="1951" spans="1:17" outlineLevel="1" x14ac:dyDescent="0.2">
      <c r="A1951" s="22">
        <f>A1950+1</f>
        <v>43525</v>
      </c>
      <c r="B1951" s="24">
        <f>+B1952+0.75</f>
        <v>84.15</v>
      </c>
      <c r="C1951" s="24">
        <f>+C1952+0.65</f>
        <v>82.15</v>
      </c>
      <c r="D1951" s="24">
        <f>+D1952+0.65</f>
        <v>80.600000000000009</v>
      </c>
      <c r="E1951" s="24">
        <f>+E1952+0.7</f>
        <v>82.3</v>
      </c>
      <c r="F1951" s="24">
        <f>+F1952+0.65</f>
        <v>78.550000000000011</v>
      </c>
      <c r="G1951" s="24"/>
      <c r="H1951" s="24"/>
      <c r="I1951" s="78"/>
      <c r="J1951" s="24"/>
      <c r="K1951" s="24"/>
      <c r="L1951" s="24"/>
      <c r="M1951" s="24">
        <f>+M1952+1</f>
        <v>73</v>
      </c>
      <c r="N1951" s="79">
        <f>VLOOKUP(A1951,Platts!B:C,2,TRUE)</f>
        <v>87.3</v>
      </c>
      <c r="O1951" s="76">
        <f t="shared" si="35"/>
        <v>0.963917525773196</v>
      </c>
      <c r="P1951" s="9"/>
      <c r="Q1951" s="35"/>
    </row>
    <row r="1952" spans="1:17" outlineLevel="1" x14ac:dyDescent="0.2">
      <c r="A1952" s="22">
        <f>A1951+3</f>
        <v>43528</v>
      </c>
      <c r="B1952" s="24">
        <v>83.4</v>
      </c>
      <c r="C1952" s="24">
        <v>81.5</v>
      </c>
      <c r="D1952" s="24">
        <v>79.95</v>
      </c>
      <c r="E1952" s="24">
        <v>81.599999999999994</v>
      </c>
      <c r="F1952" s="24">
        <v>77.900000000000006</v>
      </c>
      <c r="G1952" s="24"/>
      <c r="H1952" s="24"/>
      <c r="I1952" s="78"/>
      <c r="J1952" s="24"/>
      <c r="K1952" s="24"/>
      <c r="L1952" s="24"/>
      <c r="M1952" s="24">
        <v>72</v>
      </c>
      <c r="N1952" s="79">
        <f>VLOOKUP(A1952,Platts!B:C,2,TRUE)</f>
        <v>86.8</v>
      </c>
      <c r="O1952" s="76">
        <f t="shared" si="35"/>
        <v>0.96082949308755772</v>
      </c>
      <c r="P1952" s="9"/>
      <c r="Q1952" s="35"/>
    </row>
    <row r="1953" spans="1:17" outlineLevel="1" x14ac:dyDescent="0.2">
      <c r="A1953" s="22">
        <f>A1952+1</f>
        <v>43529</v>
      </c>
      <c r="B1953" s="24">
        <v>84.4</v>
      </c>
      <c r="C1953" s="24">
        <v>82.55</v>
      </c>
      <c r="D1953" s="24">
        <v>80.95</v>
      </c>
      <c r="E1953" s="24">
        <v>92.6</v>
      </c>
      <c r="F1953" s="24">
        <v>78.900000000000006</v>
      </c>
      <c r="G1953" s="24"/>
      <c r="H1953" s="24"/>
      <c r="I1953" s="78"/>
      <c r="J1953" s="24"/>
      <c r="K1953" s="24"/>
      <c r="L1953" s="24"/>
      <c r="M1953" s="24">
        <v>72.75</v>
      </c>
      <c r="N1953" s="79">
        <f>VLOOKUP(A1953,Platts!B:C,2,TRUE)</f>
        <v>88</v>
      </c>
      <c r="O1953" s="76">
        <f t="shared" si="35"/>
        <v>0.95909090909090911</v>
      </c>
      <c r="P1953" s="9"/>
      <c r="Q1953" s="35"/>
    </row>
    <row r="1954" spans="1:17" outlineLevel="1" x14ac:dyDescent="0.2">
      <c r="A1954" s="22">
        <f>A1953+1</f>
        <v>43530</v>
      </c>
      <c r="B1954" s="24">
        <v>83.4</v>
      </c>
      <c r="C1954" s="24">
        <v>81.599999999999994</v>
      </c>
      <c r="D1954" s="24">
        <v>79.900000000000006</v>
      </c>
      <c r="E1954" s="24">
        <v>81.599999999999994</v>
      </c>
      <c r="F1954" s="24">
        <v>77.900000000000006</v>
      </c>
      <c r="G1954" s="24"/>
      <c r="H1954" s="24"/>
      <c r="I1954" s="78"/>
      <c r="J1954" s="24"/>
      <c r="K1954" s="24"/>
      <c r="L1954" s="24"/>
      <c r="M1954" s="24">
        <v>71.849999999999994</v>
      </c>
      <c r="N1954" s="79">
        <f>VLOOKUP(A1954,Platts!B:C,2,TRUE)</f>
        <v>85.6</v>
      </c>
      <c r="O1954" s="76">
        <f t="shared" si="35"/>
        <v>0.97429906542056088</v>
      </c>
      <c r="P1954" s="9"/>
      <c r="Q1954" s="35"/>
    </row>
    <row r="1955" spans="1:17" outlineLevel="1" x14ac:dyDescent="0.2">
      <c r="A1955" s="22">
        <f>A1954+1</f>
        <v>43531</v>
      </c>
      <c r="B1955" s="24">
        <v>84.65</v>
      </c>
      <c r="C1955" s="24">
        <v>82.8</v>
      </c>
      <c r="D1955" s="24">
        <v>81.099999999999994</v>
      </c>
      <c r="E1955" s="24">
        <v>82.85</v>
      </c>
      <c r="F1955" s="24">
        <v>79.150000000000006</v>
      </c>
      <c r="G1955" s="24"/>
      <c r="H1955" s="24"/>
      <c r="I1955" s="78"/>
      <c r="J1955" s="24"/>
      <c r="K1955" s="24"/>
      <c r="L1955" s="24"/>
      <c r="M1955" s="24">
        <v>73.25</v>
      </c>
      <c r="N1955" s="79">
        <f>VLOOKUP(A1955,Platts!B:C,2,TRUE)</f>
        <v>87.05</v>
      </c>
      <c r="O1955" s="76">
        <f t="shared" si="35"/>
        <v>0.97242963813900063</v>
      </c>
      <c r="P1955" s="9"/>
      <c r="Q1955" s="35"/>
    </row>
    <row r="1956" spans="1:17" outlineLevel="1" x14ac:dyDescent="0.2">
      <c r="A1956" s="22">
        <f>A1955+1</f>
        <v>43532</v>
      </c>
      <c r="B1956" s="24">
        <v>82.6</v>
      </c>
      <c r="C1956" s="24">
        <v>80.75</v>
      </c>
      <c r="D1956" s="24">
        <v>79.099999999999994</v>
      </c>
      <c r="E1956" s="24">
        <v>80.75</v>
      </c>
      <c r="F1956" s="24">
        <v>76.900000000000006</v>
      </c>
      <c r="G1956" s="24"/>
      <c r="H1956" s="24"/>
      <c r="I1956" s="78"/>
      <c r="J1956" s="24"/>
      <c r="K1956" s="24"/>
      <c r="L1956" s="24"/>
      <c r="M1956" s="24">
        <v>70.7</v>
      </c>
      <c r="N1956" s="79">
        <f>VLOOKUP(A1956,Platts!B:C,2,TRUE)</f>
        <v>84.45</v>
      </c>
      <c r="O1956" s="76">
        <f t="shared" si="35"/>
        <v>0.97809354647720537</v>
      </c>
      <c r="P1956" s="9"/>
      <c r="Q1956" s="35"/>
    </row>
    <row r="1957" spans="1:17" outlineLevel="1" x14ac:dyDescent="0.2">
      <c r="A1957" s="22">
        <f>A1956+3</f>
        <v>43535</v>
      </c>
      <c r="B1957" s="24">
        <v>80.95</v>
      </c>
      <c r="C1957" s="24">
        <v>79.3</v>
      </c>
      <c r="D1957" s="24">
        <v>77.95</v>
      </c>
      <c r="E1957" s="24">
        <v>79.400000000000006</v>
      </c>
      <c r="F1957" s="24">
        <v>76.3</v>
      </c>
      <c r="G1957" s="24"/>
      <c r="H1957" s="24"/>
      <c r="I1957" s="78"/>
      <c r="J1957" s="24"/>
      <c r="K1957" s="24"/>
      <c r="L1957" s="24"/>
      <c r="M1957" s="24">
        <v>70.349999999999994</v>
      </c>
      <c r="N1957" s="79">
        <f>VLOOKUP(A1957,Platts!B:C,2,TRUE)</f>
        <v>83</v>
      </c>
      <c r="O1957" s="76">
        <f t="shared" si="35"/>
        <v>0.97530120481927718</v>
      </c>
      <c r="P1957" s="9"/>
      <c r="Q1957" s="35"/>
    </row>
    <row r="1958" spans="1:17" outlineLevel="1" x14ac:dyDescent="0.2">
      <c r="A1958" s="22">
        <f>A1957+1</f>
        <v>43536</v>
      </c>
      <c r="B1958" s="24">
        <v>83.1</v>
      </c>
      <c r="C1958" s="24">
        <v>81.400000000000006</v>
      </c>
      <c r="D1958" s="24">
        <v>79.95</v>
      </c>
      <c r="E1958" s="24">
        <v>81.5</v>
      </c>
      <c r="F1958" s="24">
        <v>78.3</v>
      </c>
      <c r="G1958" s="24"/>
      <c r="H1958" s="24"/>
      <c r="I1958" s="78"/>
      <c r="J1958" s="24"/>
      <c r="K1958" s="24"/>
      <c r="L1958" s="24"/>
      <c r="M1958" s="24">
        <v>72.150000000000006</v>
      </c>
      <c r="N1958" s="79">
        <f>VLOOKUP(A1958,Platts!B:C,2,TRUE)</f>
        <v>85.05</v>
      </c>
      <c r="O1958" s="76">
        <f t="shared" si="35"/>
        <v>0.97707231040564368</v>
      </c>
      <c r="P1958" s="9"/>
      <c r="Q1958" s="35"/>
    </row>
    <row r="1959" spans="1:17" outlineLevel="1" x14ac:dyDescent="0.2">
      <c r="A1959" s="22">
        <f>A1958+1</f>
        <v>43537</v>
      </c>
      <c r="B1959" s="24">
        <v>82.15</v>
      </c>
      <c r="C1959" s="24">
        <v>80.45</v>
      </c>
      <c r="D1959" s="24">
        <v>78.900000000000006</v>
      </c>
      <c r="E1959" s="24">
        <v>80.5</v>
      </c>
      <c r="F1959" s="24">
        <v>77.150000000000006</v>
      </c>
      <c r="G1959" s="24"/>
      <c r="H1959" s="24"/>
      <c r="I1959" s="78"/>
      <c r="J1959" s="24"/>
      <c r="K1959" s="24"/>
      <c r="L1959" s="24"/>
      <c r="M1959" s="24">
        <v>71</v>
      </c>
      <c r="N1959" s="79">
        <f>VLOOKUP(A1959,Platts!B:C,2,TRUE)</f>
        <v>84.1</v>
      </c>
      <c r="O1959" s="76">
        <f t="shared" si="35"/>
        <v>0.97681331747919153</v>
      </c>
      <c r="P1959" s="9"/>
      <c r="Q1959" s="35"/>
    </row>
    <row r="1960" spans="1:17" outlineLevel="1" x14ac:dyDescent="0.2">
      <c r="A1960" s="22">
        <f>A1959+1</f>
        <v>43538</v>
      </c>
      <c r="B1960" s="24">
        <v>84.9</v>
      </c>
      <c r="C1960" s="24">
        <v>83</v>
      </c>
      <c r="D1960" s="24">
        <v>81.3</v>
      </c>
      <c r="E1960" s="24">
        <v>83</v>
      </c>
      <c r="F1960" s="24">
        <v>79.2</v>
      </c>
      <c r="G1960" s="24"/>
      <c r="H1960" s="24"/>
      <c r="I1960" s="78"/>
      <c r="J1960" s="24"/>
      <c r="K1960" s="24"/>
      <c r="L1960" s="24"/>
      <c r="M1960" s="24">
        <v>72.3</v>
      </c>
      <c r="N1960" s="79">
        <f>VLOOKUP(A1960,Platts!B:C,2,TRUE)</f>
        <v>87.1</v>
      </c>
      <c r="O1960" s="76">
        <f t="shared" si="35"/>
        <v>0.97474167623421371</v>
      </c>
      <c r="P1960" s="9"/>
      <c r="Q1960" s="35"/>
    </row>
    <row r="1961" spans="1:17" outlineLevel="1" x14ac:dyDescent="0.2">
      <c r="A1961" s="22">
        <f>A1960+1</f>
        <v>43539</v>
      </c>
      <c r="B1961" s="24">
        <v>84.6</v>
      </c>
      <c r="C1961" s="24">
        <v>82.7</v>
      </c>
      <c r="D1961" s="24">
        <v>81.05</v>
      </c>
      <c r="E1961" s="24">
        <v>82.8</v>
      </c>
      <c r="F1961" s="24">
        <v>78.7</v>
      </c>
      <c r="G1961" s="24"/>
      <c r="H1961" s="24"/>
      <c r="I1961" s="78"/>
      <c r="J1961" s="24"/>
      <c r="K1961" s="24"/>
      <c r="L1961" s="24"/>
      <c r="M1961" s="24">
        <v>72.05</v>
      </c>
      <c r="N1961" s="79">
        <f>VLOOKUP(A1961,Platts!B:C,2,TRUE)</f>
        <v>86.2</v>
      </c>
      <c r="O1961" s="76">
        <f t="shared" si="35"/>
        <v>0.98143851508120639</v>
      </c>
      <c r="P1961" s="9"/>
      <c r="Q1961" s="35"/>
    </row>
    <row r="1962" spans="1:17" outlineLevel="1" x14ac:dyDescent="0.2">
      <c r="A1962" s="22">
        <f>A1961+3</f>
        <v>43542</v>
      </c>
      <c r="B1962" s="24">
        <v>86.3</v>
      </c>
      <c r="C1962" s="24">
        <v>84.5</v>
      </c>
      <c r="D1962" s="24">
        <v>82.8</v>
      </c>
      <c r="E1962" s="24">
        <v>84.55</v>
      </c>
      <c r="F1962" s="24">
        <v>80.55</v>
      </c>
      <c r="G1962" s="24"/>
      <c r="H1962" s="24"/>
      <c r="I1962" s="78"/>
      <c r="J1962" s="24"/>
      <c r="K1962" s="24"/>
      <c r="L1962" s="24"/>
      <c r="M1962" s="24">
        <v>73.45</v>
      </c>
      <c r="N1962" s="79">
        <f>VLOOKUP(A1962,Platts!B:C,2,TRUE)</f>
        <v>87.8</v>
      </c>
      <c r="O1962" s="76">
        <f t="shared" si="35"/>
        <v>0.98291571753986329</v>
      </c>
      <c r="P1962" s="9"/>
      <c r="Q1962" s="35"/>
    </row>
    <row r="1963" spans="1:17" outlineLevel="1" x14ac:dyDescent="0.2">
      <c r="A1963" s="22">
        <f>A1962+1</f>
        <v>43543</v>
      </c>
      <c r="B1963" s="24">
        <v>85.3</v>
      </c>
      <c r="C1963" s="24">
        <v>83.65</v>
      </c>
      <c r="D1963" s="24">
        <v>82.2</v>
      </c>
      <c r="E1963" s="24">
        <v>83.75</v>
      </c>
      <c r="F1963" s="24">
        <v>80.05</v>
      </c>
      <c r="G1963" s="24"/>
      <c r="H1963" s="24"/>
      <c r="I1963" s="78"/>
      <c r="J1963" s="24"/>
      <c r="K1963" s="24"/>
      <c r="L1963" s="24"/>
      <c r="M1963" s="24">
        <v>73.150000000000006</v>
      </c>
      <c r="N1963" s="79">
        <f>VLOOKUP(A1963,Platts!B:C,2,TRUE)</f>
        <v>86.95</v>
      </c>
      <c r="O1963" s="76">
        <f t="shared" si="35"/>
        <v>0.98102357676825758</v>
      </c>
      <c r="P1963" s="9"/>
      <c r="Q1963" s="35"/>
    </row>
    <row r="1964" spans="1:17" outlineLevel="1" x14ac:dyDescent="0.2">
      <c r="A1964" s="22">
        <f>A1963+1</f>
        <v>43544</v>
      </c>
      <c r="B1964" s="24">
        <v>82.55</v>
      </c>
      <c r="C1964" s="24">
        <v>81</v>
      </c>
      <c r="D1964" s="24">
        <v>79.650000000000006</v>
      </c>
      <c r="E1964" s="24">
        <v>80.95</v>
      </c>
      <c r="F1964" s="24">
        <v>77.599999999999994</v>
      </c>
      <c r="G1964" s="24"/>
      <c r="H1964" s="24"/>
      <c r="I1964" s="78"/>
      <c r="J1964" s="24"/>
      <c r="K1964" s="24"/>
      <c r="L1964" s="24"/>
      <c r="M1964" s="24">
        <v>71.2</v>
      </c>
      <c r="N1964" s="79">
        <f>VLOOKUP(A1964,Platts!B:C,2,TRUE)</f>
        <v>84.05</v>
      </c>
      <c r="O1964" s="76">
        <f t="shared" si="35"/>
        <v>0.98215348007138603</v>
      </c>
      <c r="P1964" s="9"/>
      <c r="Q1964" s="35"/>
    </row>
    <row r="1965" spans="1:17" outlineLevel="1" x14ac:dyDescent="0.2">
      <c r="A1965" s="22">
        <f>A1964+1</f>
        <v>43545</v>
      </c>
      <c r="B1965" s="24">
        <v>82.7</v>
      </c>
      <c r="C1965" s="24">
        <v>81.099999999999994</v>
      </c>
      <c r="D1965" s="24">
        <v>79.5</v>
      </c>
      <c r="E1965" s="24">
        <v>81.099999999999994</v>
      </c>
      <c r="F1965" s="24">
        <v>77.099999999999994</v>
      </c>
      <c r="G1965" s="24"/>
      <c r="H1965" s="24"/>
      <c r="I1965" s="78"/>
      <c r="J1965" s="24"/>
      <c r="K1965" s="24"/>
      <c r="L1965" s="24"/>
      <c r="M1965" s="24">
        <v>70.2</v>
      </c>
      <c r="N1965" s="79">
        <f>VLOOKUP(A1965,Platts!B:C,2,TRUE)</f>
        <v>84.1</v>
      </c>
      <c r="O1965" s="76">
        <f t="shared" si="35"/>
        <v>0.98335315101070164</v>
      </c>
      <c r="P1965" s="9"/>
      <c r="Q1965" s="35"/>
    </row>
    <row r="1966" spans="1:17" outlineLevel="1" x14ac:dyDescent="0.2">
      <c r="A1966" s="22">
        <f>A1965+1</f>
        <v>43546</v>
      </c>
      <c r="B1966" s="24">
        <v>85.5</v>
      </c>
      <c r="C1966" s="24">
        <v>83.8</v>
      </c>
      <c r="D1966" s="24">
        <v>81.95</v>
      </c>
      <c r="E1966" s="24">
        <v>83.8</v>
      </c>
      <c r="F1966" s="24">
        <v>78.5</v>
      </c>
      <c r="G1966" s="24"/>
      <c r="H1966" s="24"/>
      <c r="I1966" s="78"/>
      <c r="J1966" s="24"/>
      <c r="K1966" s="24"/>
      <c r="L1966" s="24"/>
      <c r="M1966" s="24">
        <v>71.3</v>
      </c>
      <c r="N1966" s="79">
        <f>VLOOKUP(A1966,Platts!B:C,2,TRUE)</f>
        <v>86.8</v>
      </c>
      <c r="O1966" s="76">
        <f t="shared" si="35"/>
        <v>0.98502304147465436</v>
      </c>
      <c r="P1966" s="9"/>
      <c r="Q1966" s="35"/>
    </row>
    <row r="1967" spans="1:17" outlineLevel="1" x14ac:dyDescent="0.2">
      <c r="A1967" s="22">
        <f>A1966+3</f>
        <v>43549</v>
      </c>
      <c r="B1967" s="24">
        <v>83.7</v>
      </c>
      <c r="C1967" s="24">
        <v>82</v>
      </c>
      <c r="D1967" s="24">
        <v>80.349999999999994</v>
      </c>
      <c r="E1967" s="24">
        <v>82</v>
      </c>
      <c r="F1967" s="24">
        <v>77.95</v>
      </c>
      <c r="G1967" s="24"/>
      <c r="H1967" s="24"/>
      <c r="I1967" s="78"/>
      <c r="J1967" s="24"/>
      <c r="K1967" s="24"/>
      <c r="L1967" s="24"/>
      <c r="M1967" s="24">
        <v>70.45</v>
      </c>
      <c r="N1967" s="79">
        <f>VLOOKUP(A1967,Platts!B:C,2,TRUE)</f>
        <v>84.95</v>
      </c>
      <c r="O1967" s="76">
        <f t="shared" si="35"/>
        <v>0.98528546203649203</v>
      </c>
      <c r="P1967" s="9"/>
      <c r="Q1967" s="35"/>
    </row>
    <row r="1968" spans="1:17" outlineLevel="1" x14ac:dyDescent="0.2">
      <c r="A1968" s="22">
        <f>A1967+1</f>
        <v>43550</v>
      </c>
      <c r="B1968" s="24">
        <v>84.3</v>
      </c>
      <c r="C1968" s="24">
        <v>82.5</v>
      </c>
      <c r="D1968" s="24">
        <v>80.900000000000006</v>
      </c>
      <c r="E1968" s="24">
        <v>82.5</v>
      </c>
      <c r="F1968" s="24">
        <v>78.599999999999994</v>
      </c>
      <c r="G1968" s="24"/>
      <c r="H1968" s="24"/>
      <c r="I1968" s="78"/>
      <c r="J1968" s="24"/>
      <c r="K1968" s="24"/>
      <c r="L1968" s="24"/>
      <c r="M1968" s="24">
        <v>70.95</v>
      </c>
      <c r="N1968" s="79">
        <f>VLOOKUP(A1968,Platts!B:C,2,TRUE)</f>
        <v>84.8</v>
      </c>
      <c r="O1968" s="76">
        <f t="shared" si="35"/>
        <v>0.99410377358490565</v>
      </c>
      <c r="P1968" s="9"/>
      <c r="Q1968" s="35"/>
    </row>
    <row r="1969" spans="1:17" outlineLevel="1" x14ac:dyDescent="0.2">
      <c r="A1969" s="22">
        <f>A1968+1</f>
        <v>43551</v>
      </c>
      <c r="B1969" s="24">
        <v>83.55</v>
      </c>
      <c r="C1969" s="24">
        <v>81.849999999999994</v>
      </c>
      <c r="D1969" s="24">
        <v>80.349999999999994</v>
      </c>
      <c r="E1969" s="24">
        <v>81.900000000000006</v>
      </c>
      <c r="F1969" s="24">
        <v>78</v>
      </c>
      <c r="G1969" s="24"/>
      <c r="H1969" s="24"/>
      <c r="I1969" s="78"/>
      <c r="J1969" s="24"/>
      <c r="K1969" s="24"/>
      <c r="L1969" s="24"/>
      <c r="M1969" s="24">
        <v>70.599999999999994</v>
      </c>
      <c r="N1969" s="79">
        <f>VLOOKUP(A1969,Platts!B:C,2,TRUE)</f>
        <v>84.4</v>
      </c>
      <c r="O1969" s="76">
        <f t="shared" si="35"/>
        <v>0.98992890995260652</v>
      </c>
      <c r="P1969" s="9"/>
      <c r="Q1969" s="35"/>
    </row>
    <row r="1970" spans="1:17" outlineLevel="1" x14ac:dyDescent="0.2">
      <c r="A1970" s="22">
        <f>A1969+1</f>
        <v>43552</v>
      </c>
      <c r="B1970" s="24">
        <v>83.5</v>
      </c>
      <c r="C1970" s="24">
        <v>81.849999999999994</v>
      </c>
      <c r="D1970" s="24">
        <v>80.3</v>
      </c>
      <c r="E1970" s="24">
        <v>81.849999999999994</v>
      </c>
      <c r="F1970" s="24">
        <v>78</v>
      </c>
      <c r="G1970" s="24"/>
      <c r="H1970" s="24"/>
      <c r="I1970" s="78"/>
      <c r="J1970" s="24"/>
      <c r="K1970" s="24"/>
      <c r="L1970" s="24"/>
      <c r="M1970" s="24">
        <v>70.55</v>
      </c>
      <c r="N1970" s="79">
        <f>VLOOKUP(A1970,Platts!B:C,2,TRUE)</f>
        <v>83.85</v>
      </c>
      <c r="O1970" s="76">
        <f t="shared" si="35"/>
        <v>0.9958258795468099</v>
      </c>
      <c r="P1970" s="9"/>
      <c r="Q1970" s="35"/>
    </row>
    <row r="1971" spans="1:17" outlineLevel="1" x14ac:dyDescent="0.2">
      <c r="A1971" s="22">
        <f>A1970+1</f>
        <v>43553</v>
      </c>
      <c r="B1971" s="24">
        <v>86.35</v>
      </c>
      <c r="C1971" s="24">
        <v>84.65</v>
      </c>
      <c r="D1971" s="24">
        <v>83</v>
      </c>
      <c r="E1971" s="24">
        <v>84.7</v>
      </c>
      <c r="F1971" s="24">
        <v>80.5</v>
      </c>
      <c r="G1971" s="24"/>
      <c r="H1971" s="24"/>
      <c r="I1971" s="78"/>
      <c r="J1971" s="24"/>
      <c r="K1971" s="24"/>
      <c r="L1971" s="24"/>
      <c r="M1971" s="24">
        <v>73.05</v>
      </c>
      <c r="N1971" s="79">
        <f>VLOOKUP(A1971,Platts!B:C,2,TRUE)</f>
        <v>87.05</v>
      </c>
      <c r="O1971" s="76">
        <f t="shared" si="35"/>
        <v>0.99195864445720849</v>
      </c>
      <c r="P1971" s="9"/>
      <c r="Q1971" s="35"/>
    </row>
    <row r="1972" spans="1:17" outlineLevel="1" x14ac:dyDescent="0.2">
      <c r="A1972" s="22">
        <f>A1971+3</f>
        <v>43556</v>
      </c>
      <c r="B1972" s="24">
        <v>85.7</v>
      </c>
      <c r="C1972" s="24">
        <v>84.05</v>
      </c>
      <c r="D1972" s="24">
        <v>82.85</v>
      </c>
      <c r="E1972" s="24">
        <v>81.5</v>
      </c>
      <c r="F1972" s="24">
        <v>78.25</v>
      </c>
      <c r="G1972" s="24"/>
      <c r="H1972" s="24"/>
      <c r="I1972" s="78"/>
      <c r="J1972" s="24"/>
      <c r="K1972" s="24"/>
      <c r="L1972" s="24"/>
      <c r="M1972" s="24">
        <v>73.7</v>
      </c>
      <c r="N1972" s="79">
        <f>VLOOKUP(A1972,Platts!B:C,2,TRUE)</f>
        <v>87.9</v>
      </c>
      <c r="O1972" s="76">
        <f t="shared" si="35"/>
        <v>0.97497155858930595</v>
      </c>
      <c r="P1972" s="9"/>
      <c r="Q1972" s="35"/>
    </row>
    <row r="1973" spans="1:17" outlineLevel="1" x14ac:dyDescent="0.2">
      <c r="A1973" s="22">
        <f>A1972+1</f>
        <v>43557</v>
      </c>
      <c r="B1973" s="24">
        <v>87.7</v>
      </c>
      <c r="C1973" s="24">
        <v>85.85</v>
      </c>
      <c r="D1973" s="24">
        <v>84.35</v>
      </c>
      <c r="E1973" s="24">
        <v>82.95</v>
      </c>
      <c r="F1973" s="24">
        <v>79.599999999999994</v>
      </c>
      <c r="G1973" s="24"/>
      <c r="H1973" s="24"/>
      <c r="I1973" s="78"/>
      <c r="J1973" s="24"/>
      <c r="K1973" s="24"/>
      <c r="L1973" s="24"/>
      <c r="M1973" s="24">
        <v>74.55</v>
      </c>
      <c r="N1973" s="79">
        <f>VLOOKUP(A1973,Platts!B:C,2,TRUE)</f>
        <v>89.65</v>
      </c>
      <c r="O1973" s="76">
        <f t="shared" si="35"/>
        <v>0.97824874511991078</v>
      </c>
      <c r="P1973" s="9"/>
      <c r="Q1973" s="35"/>
    </row>
    <row r="1974" spans="1:17" outlineLevel="1" x14ac:dyDescent="0.2">
      <c r="A1974" s="22">
        <f>A1973+1</f>
        <v>43558</v>
      </c>
      <c r="B1974" s="24">
        <v>91.1</v>
      </c>
      <c r="C1974" s="24">
        <v>89.15</v>
      </c>
      <c r="D1974" s="24">
        <v>87.3</v>
      </c>
      <c r="E1974" s="24">
        <v>86.05</v>
      </c>
      <c r="F1974" s="24">
        <v>82.3</v>
      </c>
      <c r="G1974" s="24"/>
      <c r="H1974" s="24"/>
      <c r="I1974" s="78"/>
      <c r="J1974" s="24"/>
      <c r="K1974" s="24"/>
      <c r="L1974" s="24"/>
      <c r="M1974" s="24">
        <v>77.05</v>
      </c>
      <c r="N1974" s="79">
        <f>VLOOKUP(A1974,Platts!B:C,2,TRUE)</f>
        <v>93.1</v>
      </c>
      <c r="O1974" s="76">
        <f t="shared" si="35"/>
        <v>0.97851772287862515</v>
      </c>
      <c r="P1974" s="9"/>
      <c r="Q1974" s="35"/>
    </row>
    <row r="1975" spans="1:17" outlineLevel="1" x14ac:dyDescent="0.2">
      <c r="A1975" s="22">
        <f>A1974+1</f>
        <v>43559</v>
      </c>
      <c r="B1975" s="24">
        <v>91.8</v>
      </c>
      <c r="C1975" s="24">
        <v>89.8</v>
      </c>
      <c r="D1975" s="24">
        <v>88.05</v>
      </c>
      <c r="E1975" s="24">
        <v>86.35</v>
      </c>
      <c r="F1975" s="24">
        <v>82.45</v>
      </c>
      <c r="G1975" s="24"/>
      <c r="H1975" s="24"/>
      <c r="I1975" s="78"/>
      <c r="J1975" s="24"/>
      <c r="K1975" s="24"/>
      <c r="L1975" s="24"/>
      <c r="M1975" s="24">
        <v>76.95</v>
      </c>
      <c r="N1975" s="79">
        <f>VLOOKUP(A1975,Platts!B:C,2,TRUE)</f>
        <v>92.9</v>
      </c>
      <c r="O1975" s="76">
        <f t="shared" si="35"/>
        <v>0.98815931108719046</v>
      </c>
      <c r="P1975" s="9"/>
      <c r="Q1975" s="35"/>
    </row>
    <row r="1976" spans="1:17" outlineLevel="1" x14ac:dyDescent="0.2">
      <c r="A1976" s="22">
        <f>A1975+1</f>
        <v>43560</v>
      </c>
      <c r="B1976" s="24">
        <v>91</v>
      </c>
      <c r="C1976" s="24">
        <v>89</v>
      </c>
      <c r="D1976" s="24">
        <v>87.45</v>
      </c>
      <c r="E1976" s="24">
        <v>85.65</v>
      </c>
      <c r="F1976" s="24">
        <v>81.650000000000006</v>
      </c>
      <c r="G1976" s="24"/>
      <c r="H1976" s="24"/>
      <c r="I1976" s="78"/>
      <c r="J1976" s="24"/>
      <c r="K1976" s="24"/>
      <c r="L1976" s="24"/>
      <c r="M1976" s="24">
        <v>76.25</v>
      </c>
      <c r="N1976" s="79">
        <f>VLOOKUP(A1976,Platts!B:C,2,TRUE)</f>
        <v>92.8</v>
      </c>
      <c r="O1976" s="76">
        <f t="shared" si="35"/>
        <v>0.9806034482758621</v>
      </c>
      <c r="P1976" s="9"/>
      <c r="Q1976" s="35"/>
    </row>
    <row r="1977" spans="1:17" outlineLevel="1" x14ac:dyDescent="0.2">
      <c r="A1977" s="22">
        <f>A1976+3</f>
        <v>43563</v>
      </c>
      <c r="B1977" s="24">
        <v>93.25</v>
      </c>
      <c r="C1977" s="24">
        <v>91.15</v>
      </c>
      <c r="D1977" s="24">
        <v>89.3</v>
      </c>
      <c r="E1977" s="24">
        <v>87.65</v>
      </c>
      <c r="F1977" s="24">
        <v>83.35</v>
      </c>
      <c r="G1977" s="24"/>
      <c r="H1977" s="24"/>
      <c r="I1977" s="78"/>
      <c r="J1977" s="24"/>
      <c r="K1977" s="24"/>
      <c r="L1977" s="24"/>
      <c r="M1977" s="24">
        <v>77.55</v>
      </c>
      <c r="N1977" s="79">
        <f>VLOOKUP(A1977,Platts!B:C,2,TRUE)</f>
        <v>95.05</v>
      </c>
      <c r="O1977" s="76">
        <f t="shared" si="35"/>
        <v>0.98106259863229883</v>
      </c>
      <c r="P1977" s="9"/>
      <c r="Q1977" s="35"/>
    </row>
    <row r="1978" spans="1:17" outlineLevel="1" x14ac:dyDescent="0.2">
      <c r="A1978" s="22">
        <f>A1977+1</f>
        <v>43564</v>
      </c>
      <c r="B1978" s="24">
        <v>91.4</v>
      </c>
      <c r="C1978" s="24">
        <v>89.4</v>
      </c>
      <c r="D1978" s="24">
        <v>87.65</v>
      </c>
      <c r="E1978" s="24">
        <v>85.95</v>
      </c>
      <c r="F1978" s="24">
        <v>81.8</v>
      </c>
      <c r="G1978" s="24"/>
      <c r="H1978" s="24"/>
      <c r="I1978" s="78"/>
      <c r="J1978" s="24"/>
      <c r="K1978" s="24"/>
      <c r="L1978" s="24"/>
      <c r="M1978" s="24">
        <v>76.25</v>
      </c>
      <c r="N1978" s="79">
        <f>VLOOKUP(A1978,Platts!B:C,2,TRUE)</f>
        <v>93.4</v>
      </c>
      <c r="O1978" s="76">
        <f t="shared" si="35"/>
        <v>0.97858672376873657</v>
      </c>
      <c r="P1978" s="9"/>
      <c r="Q1978" s="35"/>
    </row>
    <row r="1979" spans="1:17" outlineLevel="1" x14ac:dyDescent="0.2">
      <c r="A1979" s="22">
        <f>A1978+1</f>
        <v>43565</v>
      </c>
      <c r="B1979" s="24">
        <v>91.55</v>
      </c>
      <c r="C1979" s="24">
        <v>89.5</v>
      </c>
      <c r="D1979" s="24">
        <v>87.75</v>
      </c>
      <c r="E1979" s="24">
        <v>86.15</v>
      </c>
      <c r="F1979" s="24">
        <v>81.95</v>
      </c>
      <c r="G1979" s="24"/>
      <c r="H1979" s="24"/>
      <c r="I1979" s="78"/>
      <c r="J1979" s="24"/>
      <c r="K1979" s="24"/>
      <c r="L1979" s="24"/>
      <c r="M1979" s="24">
        <v>76.099999999999994</v>
      </c>
      <c r="N1979" s="79">
        <f>VLOOKUP(A1979,Platts!B:C,2,TRUE)</f>
        <v>94.3</v>
      </c>
      <c r="O1979" s="76">
        <f t="shared" si="35"/>
        <v>0.97083775185577947</v>
      </c>
      <c r="P1979" s="9"/>
      <c r="Q1979" s="35"/>
    </row>
    <row r="1980" spans="1:17" outlineLevel="1" x14ac:dyDescent="0.2">
      <c r="A1980" s="22">
        <f>A1979+1</f>
        <v>43566</v>
      </c>
      <c r="B1980" s="24">
        <v>92.85</v>
      </c>
      <c r="C1980" s="24">
        <v>90.8</v>
      </c>
      <c r="D1980" s="24">
        <v>89.05</v>
      </c>
      <c r="E1980" s="24">
        <v>87.5</v>
      </c>
      <c r="F1980" s="24">
        <v>83.35</v>
      </c>
      <c r="G1980" s="24"/>
      <c r="H1980" s="24"/>
      <c r="I1980" s="78"/>
      <c r="J1980" s="24"/>
      <c r="K1980" s="24"/>
      <c r="L1980" s="24"/>
      <c r="M1980" s="24">
        <v>77.400000000000006</v>
      </c>
      <c r="N1980" s="79">
        <f>VLOOKUP(A1980,Platts!B:C,2,TRUE)</f>
        <v>95</v>
      </c>
      <c r="O1980" s="76">
        <f t="shared" si="35"/>
        <v>0.97736842105263155</v>
      </c>
      <c r="P1980" s="9"/>
      <c r="Q1980" s="35"/>
    </row>
    <row r="1981" spans="1:17" outlineLevel="1" x14ac:dyDescent="0.2">
      <c r="A1981" s="22">
        <f>A1980+1</f>
        <v>43567</v>
      </c>
      <c r="B1981" s="24">
        <v>94.05</v>
      </c>
      <c r="C1981" s="24">
        <v>91.8</v>
      </c>
      <c r="D1981" s="24">
        <v>89.85</v>
      </c>
      <c r="E1981" s="24">
        <v>88.15</v>
      </c>
      <c r="F1981" s="24">
        <v>83.8</v>
      </c>
      <c r="G1981" s="24"/>
      <c r="H1981" s="24"/>
      <c r="I1981" s="78"/>
      <c r="J1981" s="24"/>
      <c r="K1981" s="24"/>
      <c r="L1981" s="24"/>
      <c r="M1981" s="24">
        <v>78</v>
      </c>
      <c r="N1981" s="79">
        <f>VLOOKUP(A1981,Platts!B:C,2,TRUE)</f>
        <v>95.8</v>
      </c>
      <c r="O1981" s="76">
        <f t="shared" si="35"/>
        <v>0.98173277661795411</v>
      </c>
      <c r="P1981" s="9"/>
      <c r="Q1981" s="35"/>
    </row>
    <row r="1982" spans="1:17" outlineLevel="1" x14ac:dyDescent="0.2">
      <c r="A1982" s="22">
        <f>A1981+3</f>
        <v>43570</v>
      </c>
      <c r="B1982" s="24">
        <v>93.8</v>
      </c>
      <c r="C1982" s="24">
        <v>91.7</v>
      </c>
      <c r="D1982" s="24">
        <v>89.75</v>
      </c>
      <c r="E1982" s="24">
        <v>87.95</v>
      </c>
      <c r="F1982" s="24">
        <v>83.5</v>
      </c>
      <c r="G1982" s="24"/>
      <c r="H1982" s="24"/>
      <c r="I1982" s="78"/>
      <c r="J1982" s="24"/>
      <c r="K1982" s="24"/>
      <c r="L1982" s="24"/>
      <c r="M1982" s="24">
        <v>77.45</v>
      </c>
      <c r="N1982" s="79">
        <f>VLOOKUP(A1982,Platts!B:C,2,TRUE)</f>
        <v>95.8</v>
      </c>
      <c r="O1982" s="76">
        <f t="shared" si="35"/>
        <v>0.97912317327766174</v>
      </c>
      <c r="P1982" s="9"/>
      <c r="Q1982" s="35"/>
    </row>
    <row r="1983" spans="1:17" outlineLevel="1" x14ac:dyDescent="0.2">
      <c r="A1983" s="22">
        <f>A1982+1</f>
        <v>43571</v>
      </c>
      <c r="B1983" s="24">
        <v>92.05</v>
      </c>
      <c r="C1983" s="24">
        <v>89.8</v>
      </c>
      <c r="D1983" s="24">
        <v>87.75</v>
      </c>
      <c r="E1983" s="24">
        <v>85.95</v>
      </c>
      <c r="F1983" s="24">
        <v>81.3</v>
      </c>
      <c r="G1983" s="24"/>
      <c r="H1983" s="24"/>
      <c r="I1983" s="78"/>
      <c r="J1983" s="24"/>
      <c r="K1983" s="24"/>
      <c r="L1983" s="24"/>
      <c r="M1983" s="24">
        <v>75.2</v>
      </c>
      <c r="N1983" s="79">
        <f>VLOOKUP(A1983,Platts!B:C,2,TRUE)</f>
        <v>94.3</v>
      </c>
      <c r="O1983" s="76">
        <f t="shared" si="35"/>
        <v>0.97613997879109227</v>
      </c>
      <c r="P1983" s="9"/>
      <c r="Q1983" s="35"/>
    </row>
    <row r="1984" spans="1:17" outlineLevel="1" x14ac:dyDescent="0.2">
      <c r="A1984" s="22">
        <f>A1983+1</f>
        <v>43572</v>
      </c>
      <c r="B1984" s="24">
        <v>90.3</v>
      </c>
      <c r="C1984" s="24">
        <v>87.9</v>
      </c>
      <c r="D1984" s="24">
        <v>85.85</v>
      </c>
      <c r="E1984" s="24">
        <v>84.15</v>
      </c>
      <c r="F1984" s="24">
        <v>79.650000000000006</v>
      </c>
      <c r="G1984" s="24"/>
      <c r="H1984" s="24"/>
      <c r="I1984" s="78"/>
      <c r="J1984" s="24"/>
      <c r="K1984" s="24"/>
      <c r="L1984" s="24"/>
      <c r="M1984" s="24">
        <v>73.599999999999994</v>
      </c>
      <c r="N1984" s="79">
        <f>VLOOKUP(A1984,Platts!B:C,2,TRUE)</f>
        <v>92.5</v>
      </c>
      <c r="O1984" s="76">
        <f t="shared" si="35"/>
        <v>0.97621621621621624</v>
      </c>
      <c r="P1984" s="9"/>
      <c r="Q1984" s="35"/>
    </row>
    <row r="1985" spans="1:17" outlineLevel="1" x14ac:dyDescent="0.2">
      <c r="A1985" s="22">
        <f>A1984+1</f>
        <v>43573</v>
      </c>
      <c r="B1985" s="24">
        <v>89.6</v>
      </c>
      <c r="C1985" s="24">
        <v>87.2</v>
      </c>
      <c r="D1985" s="24">
        <v>85.2</v>
      </c>
      <c r="E1985" s="24">
        <v>83.35</v>
      </c>
      <c r="F1985" s="24">
        <v>78.95</v>
      </c>
      <c r="G1985" s="24"/>
      <c r="H1985" s="24"/>
      <c r="I1985" s="78"/>
      <c r="J1985" s="24"/>
      <c r="K1985" s="24"/>
      <c r="L1985" s="24"/>
      <c r="M1985" s="24">
        <v>73.05</v>
      </c>
      <c r="N1985" s="79">
        <f>VLOOKUP(A1985,Platts!B:C,2,TRUE)</f>
        <v>91.8</v>
      </c>
      <c r="O1985" s="76">
        <f t="shared" si="35"/>
        <v>0.97603485838779958</v>
      </c>
      <c r="P1985" s="9"/>
      <c r="Q1985" s="35"/>
    </row>
    <row r="1986" spans="1:17" outlineLevel="1" x14ac:dyDescent="0.2">
      <c r="A1986" s="22">
        <f>A1985+1</f>
        <v>43574</v>
      </c>
      <c r="B1986" s="91">
        <f t="shared" ref="B1986:O1986" si="36">B1985</f>
        <v>89.6</v>
      </c>
      <c r="C1986" s="91">
        <f t="shared" si="36"/>
        <v>87.2</v>
      </c>
      <c r="D1986" s="91">
        <f t="shared" si="36"/>
        <v>85.2</v>
      </c>
      <c r="E1986" s="91">
        <f t="shared" si="36"/>
        <v>83.35</v>
      </c>
      <c r="F1986" s="91">
        <f t="shared" si="36"/>
        <v>78.95</v>
      </c>
      <c r="G1986" s="91">
        <f t="shared" si="36"/>
        <v>0</v>
      </c>
      <c r="H1986" s="91">
        <f t="shared" si="36"/>
        <v>0</v>
      </c>
      <c r="I1986" s="91">
        <f t="shared" si="36"/>
        <v>0</v>
      </c>
      <c r="J1986" s="91">
        <f t="shared" si="36"/>
        <v>0</v>
      </c>
      <c r="K1986" s="91">
        <f t="shared" si="36"/>
        <v>0</v>
      </c>
      <c r="L1986" s="91">
        <f t="shared" si="36"/>
        <v>0</v>
      </c>
      <c r="M1986" s="91">
        <f t="shared" si="36"/>
        <v>73.05</v>
      </c>
      <c r="N1986" s="73">
        <f t="shared" si="36"/>
        <v>91.8</v>
      </c>
      <c r="O1986" s="115">
        <f t="shared" si="36"/>
        <v>0.97603485838779958</v>
      </c>
      <c r="P1986" s="9"/>
      <c r="Q1986" s="35"/>
    </row>
    <row r="1987" spans="1:17" outlineLevel="1" x14ac:dyDescent="0.2">
      <c r="A1987" s="22">
        <f>A1986+3</f>
        <v>43577</v>
      </c>
      <c r="B1987" s="24">
        <v>91.4</v>
      </c>
      <c r="C1987" s="24">
        <v>88.95</v>
      </c>
      <c r="D1987" s="24">
        <v>86.6</v>
      </c>
      <c r="E1987" s="24">
        <v>84.55</v>
      </c>
      <c r="F1987" s="24">
        <v>79.849999999999994</v>
      </c>
      <c r="G1987" s="24"/>
      <c r="H1987" s="24"/>
      <c r="I1987" s="78"/>
      <c r="J1987" s="24"/>
      <c r="K1987" s="24"/>
      <c r="L1987" s="24"/>
      <c r="M1987" s="24">
        <v>74.25</v>
      </c>
      <c r="N1987" s="79">
        <f>VLOOKUP(A1987,Platts!B:C,2,TRUE)</f>
        <v>93.6</v>
      </c>
      <c r="O1987" s="76">
        <f t="shared" ref="O1987:O2018" si="37">+B1987/N1987</f>
        <v>0.97649572649572658</v>
      </c>
      <c r="P1987" s="9"/>
      <c r="Q1987" s="35"/>
    </row>
    <row r="1988" spans="1:17" outlineLevel="1" x14ac:dyDescent="0.2">
      <c r="A1988" s="22">
        <f>A1987+1</f>
        <v>43578</v>
      </c>
      <c r="B1988" s="24">
        <v>92.1</v>
      </c>
      <c r="C1988" s="24">
        <v>89.75</v>
      </c>
      <c r="D1988" s="24">
        <v>87.4</v>
      </c>
      <c r="E1988" s="24">
        <v>85.2</v>
      </c>
      <c r="F1988" s="24">
        <v>80.25</v>
      </c>
      <c r="G1988" s="24"/>
      <c r="H1988" s="24"/>
      <c r="I1988" s="78"/>
      <c r="J1988" s="24"/>
      <c r="K1988" s="24"/>
      <c r="L1988" s="24"/>
      <c r="M1988" s="24">
        <v>74.150000000000006</v>
      </c>
      <c r="N1988" s="79">
        <f>VLOOKUP(A1988,Platts!B:C,2,TRUE)</f>
        <v>94.2</v>
      </c>
      <c r="O1988" s="76">
        <f t="shared" si="37"/>
        <v>0.97770700636942665</v>
      </c>
      <c r="P1988" s="9"/>
      <c r="Q1988" s="35"/>
    </row>
    <row r="1989" spans="1:17" outlineLevel="1" x14ac:dyDescent="0.2">
      <c r="A1989" s="22">
        <f>A1988+1</f>
        <v>43579</v>
      </c>
      <c r="B1989" s="24">
        <v>90.45</v>
      </c>
      <c r="C1989" s="24">
        <v>88.2</v>
      </c>
      <c r="D1989" s="24">
        <v>86</v>
      </c>
      <c r="E1989" s="24">
        <v>83.95</v>
      </c>
      <c r="F1989" s="24">
        <v>79.3</v>
      </c>
      <c r="G1989" s="24"/>
      <c r="H1989" s="24"/>
      <c r="I1989" s="78"/>
      <c r="J1989" s="24"/>
      <c r="K1989" s="24"/>
      <c r="L1989" s="24"/>
      <c r="M1989" s="24">
        <v>73.400000000000006</v>
      </c>
      <c r="N1989" s="79">
        <f>VLOOKUP(A1989,Platts!B:C,2,TRUE)</f>
        <v>92.55</v>
      </c>
      <c r="O1989" s="76">
        <f t="shared" si="37"/>
        <v>0.97730956239870348</v>
      </c>
      <c r="P1989" s="9"/>
      <c r="Q1989" s="35"/>
    </row>
    <row r="1990" spans="1:17" outlineLevel="1" x14ac:dyDescent="0.2">
      <c r="A1990" s="22">
        <f>A1989+1</f>
        <v>43580</v>
      </c>
      <c r="B1990" s="24">
        <v>90.5</v>
      </c>
      <c r="C1990" s="24">
        <v>88.25</v>
      </c>
      <c r="D1990" s="24">
        <v>86</v>
      </c>
      <c r="E1990" s="24">
        <v>83.95</v>
      </c>
      <c r="F1990" s="24">
        <v>79.349999999999994</v>
      </c>
      <c r="G1990" s="24"/>
      <c r="H1990" s="24"/>
      <c r="I1990" s="78"/>
      <c r="J1990" s="24"/>
      <c r="K1990" s="24"/>
      <c r="L1990" s="24"/>
      <c r="M1990" s="24">
        <v>73.349999999999994</v>
      </c>
      <c r="N1990" s="79">
        <f>VLOOKUP(A1990,Platts!B:C,2,TRUE)</f>
        <v>92.6</v>
      </c>
      <c r="O1990" s="76">
        <f t="shared" si="37"/>
        <v>0.97732181425485964</v>
      </c>
      <c r="P1990" s="9"/>
      <c r="Q1990" s="35"/>
    </row>
    <row r="1991" spans="1:17" outlineLevel="1" x14ac:dyDescent="0.2">
      <c r="A1991" s="22">
        <f>A1990+1</f>
        <v>43581</v>
      </c>
      <c r="B1991" s="24">
        <v>90.8</v>
      </c>
      <c r="C1991" s="24">
        <v>88.55</v>
      </c>
      <c r="D1991" s="24">
        <v>86.25</v>
      </c>
      <c r="E1991" s="24">
        <v>84.2</v>
      </c>
      <c r="F1991" s="24">
        <v>79.55</v>
      </c>
      <c r="G1991" s="24"/>
      <c r="H1991" s="24"/>
      <c r="I1991" s="78"/>
      <c r="J1991" s="24"/>
      <c r="K1991" s="24"/>
      <c r="L1991" s="24"/>
      <c r="M1991" s="24">
        <v>73.849999999999994</v>
      </c>
      <c r="N1991" s="79">
        <f>VLOOKUP(A1991,Platts!B:C,2,TRUE)</f>
        <v>92.8</v>
      </c>
      <c r="O1991" s="76">
        <f t="shared" si="37"/>
        <v>0.97844827586206895</v>
      </c>
      <c r="P1991" s="9"/>
      <c r="Q1991" s="35"/>
    </row>
    <row r="1992" spans="1:17" outlineLevel="1" x14ac:dyDescent="0.2">
      <c r="A1992" s="22">
        <f>A1991+3</f>
        <v>43584</v>
      </c>
      <c r="B1992" s="24">
        <v>91.6</v>
      </c>
      <c r="C1992" s="24">
        <v>89.55</v>
      </c>
      <c r="D1992" s="24">
        <v>87.4</v>
      </c>
      <c r="E1992" s="24">
        <v>85.4</v>
      </c>
      <c r="F1992" s="24">
        <v>80.849999999999994</v>
      </c>
      <c r="G1992" s="24"/>
      <c r="H1992" s="24"/>
      <c r="I1992" s="78"/>
      <c r="J1992" s="24"/>
      <c r="K1992" s="24"/>
      <c r="L1992" s="24"/>
      <c r="M1992" s="24">
        <v>75.2</v>
      </c>
      <c r="N1992" s="79">
        <f>VLOOKUP(A1992,Platts!B:C,2,TRUE)</f>
        <v>93.35</v>
      </c>
      <c r="O1992" s="76">
        <f t="shared" si="37"/>
        <v>0.98125334761649707</v>
      </c>
      <c r="P1992" s="9"/>
      <c r="Q1992" s="35"/>
    </row>
    <row r="1993" spans="1:17" outlineLevel="1" x14ac:dyDescent="0.2">
      <c r="A1993" s="22">
        <f>A1992+1</f>
        <v>43585</v>
      </c>
      <c r="B1993" s="24">
        <v>93.4</v>
      </c>
      <c r="C1993" s="24">
        <v>91.15</v>
      </c>
      <c r="D1993" s="24">
        <v>88.9</v>
      </c>
      <c r="E1993" s="24">
        <v>85.9</v>
      </c>
      <c r="F1993" s="24">
        <v>81.3</v>
      </c>
      <c r="G1993" s="24"/>
      <c r="H1993" s="24"/>
      <c r="I1993" s="78"/>
      <c r="J1993" s="24"/>
      <c r="K1993" s="24"/>
      <c r="L1993" s="24"/>
      <c r="M1993" s="24">
        <v>75.349999999999994</v>
      </c>
      <c r="N1993" s="79">
        <f>VLOOKUP(A1993,Platts!B:C,2,TRUE)</f>
        <v>94.55</v>
      </c>
      <c r="O1993" s="76">
        <f t="shared" si="37"/>
        <v>0.9878371232152301</v>
      </c>
      <c r="P1993" s="9"/>
      <c r="Q1993" s="35"/>
    </row>
    <row r="1994" spans="1:17" outlineLevel="1" x14ac:dyDescent="0.2">
      <c r="A1994" s="22">
        <f>A1993+1</f>
        <v>43586</v>
      </c>
      <c r="B1994" s="91">
        <f>B1993</f>
        <v>93.4</v>
      </c>
      <c r="C1994" s="91">
        <f>C1993</f>
        <v>91.15</v>
      </c>
      <c r="D1994" s="91">
        <f>D1993</f>
        <v>88.9</v>
      </c>
      <c r="E1994" s="91">
        <f>E1993</f>
        <v>85.9</v>
      </c>
      <c r="F1994" s="91">
        <f>F1993</f>
        <v>81.3</v>
      </c>
      <c r="G1994" s="91"/>
      <c r="H1994" s="91"/>
      <c r="I1994" s="130"/>
      <c r="J1994" s="91"/>
      <c r="K1994" s="91"/>
      <c r="L1994" s="91"/>
      <c r="M1994" s="91">
        <f>M1993</f>
        <v>75.349999999999994</v>
      </c>
      <c r="N1994" s="81">
        <f>VLOOKUP(A1994,Platts!B:C,2,TRUE)</f>
        <v>94.55</v>
      </c>
      <c r="O1994" s="101">
        <f t="shared" si="37"/>
        <v>0.9878371232152301</v>
      </c>
      <c r="P1994" s="9"/>
      <c r="Q1994" s="35"/>
    </row>
    <row r="1995" spans="1:17" outlineLevel="1" x14ac:dyDescent="0.2">
      <c r="A1995" s="22">
        <f>A1994+1</f>
        <v>43587</v>
      </c>
      <c r="B1995" s="24">
        <v>91.6</v>
      </c>
      <c r="C1995" s="24">
        <v>89.35</v>
      </c>
      <c r="D1995" s="24">
        <v>87.2</v>
      </c>
      <c r="E1995" s="24">
        <v>87.2</v>
      </c>
      <c r="F1995" s="24">
        <v>82.25</v>
      </c>
      <c r="G1995" s="24"/>
      <c r="H1995" s="24"/>
      <c r="I1995" s="78"/>
      <c r="J1995" s="24"/>
      <c r="K1995" s="24"/>
      <c r="L1995" s="24"/>
      <c r="M1995" s="24">
        <v>76.25</v>
      </c>
      <c r="N1995" s="79">
        <f>VLOOKUP(A1995,Platts!B:C,2,TRUE)</f>
        <v>94.6</v>
      </c>
      <c r="O1995" s="76">
        <f t="shared" si="37"/>
        <v>0.96828752642706128</v>
      </c>
      <c r="P1995" s="9"/>
      <c r="Q1995" s="35"/>
    </row>
    <row r="1996" spans="1:17" outlineLevel="1" x14ac:dyDescent="0.2">
      <c r="A1996" s="22">
        <f>A1995+1</f>
        <v>43588</v>
      </c>
      <c r="B1996" s="24">
        <v>92</v>
      </c>
      <c r="C1996" s="24">
        <v>89.8</v>
      </c>
      <c r="D1996" s="24">
        <v>87.7</v>
      </c>
      <c r="E1996" s="24">
        <v>87.7</v>
      </c>
      <c r="F1996" s="24">
        <v>82.8</v>
      </c>
      <c r="G1996" s="24"/>
      <c r="H1996" s="24"/>
      <c r="I1996" s="78"/>
      <c r="J1996" s="24"/>
      <c r="K1996" s="24"/>
      <c r="L1996" s="24"/>
      <c r="M1996" s="24">
        <v>76.8</v>
      </c>
      <c r="N1996" s="79">
        <f>VLOOKUP(A1996,Platts!B:C,2,TRUE)</f>
        <v>94.65</v>
      </c>
      <c r="O1996" s="76">
        <f t="shared" si="37"/>
        <v>0.97200211304807183</v>
      </c>
      <c r="P1996" s="9"/>
      <c r="Q1996" s="35"/>
    </row>
    <row r="1997" spans="1:17" outlineLevel="1" x14ac:dyDescent="0.2">
      <c r="A1997" s="22">
        <f>A1996+3</f>
        <v>43591</v>
      </c>
      <c r="B1997" s="24">
        <v>91.05</v>
      </c>
      <c r="C1997" s="24">
        <v>88.75</v>
      </c>
      <c r="D1997" s="24">
        <v>86.5</v>
      </c>
      <c r="E1997" s="24">
        <v>86.5</v>
      </c>
      <c r="F1997" s="24">
        <v>81.05</v>
      </c>
      <c r="G1997" s="24"/>
      <c r="H1997" s="24"/>
      <c r="I1997" s="78"/>
      <c r="J1997" s="24"/>
      <c r="K1997" s="24"/>
      <c r="L1997" s="24"/>
      <c r="M1997" s="24">
        <v>74.8</v>
      </c>
      <c r="N1997" s="79">
        <f>VLOOKUP(A1997,Platts!B:C,2,TRUE)</f>
        <v>93.1</v>
      </c>
      <c r="O1997" s="76">
        <f t="shared" si="37"/>
        <v>0.97798066595059074</v>
      </c>
      <c r="P1997" s="9"/>
      <c r="Q1997" s="35"/>
    </row>
    <row r="1998" spans="1:17" outlineLevel="1" x14ac:dyDescent="0.2">
      <c r="A1998" s="22">
        <f>A1997+1</f>
        <v>43592</v>
      </c>
      <c r="B1998" s="24">
        <v>92.6</v>
      </c>
      <c r="C1998" s="24">
        <v>90.25</v>
      </c>
      <c r="D1998" s="24">
        <v>87.95</v>
      </c>
      <c r="E1998" s="24">
        <v>87.95</v>
      </c>
      <c r="F1998" s="24">
        <v>82.25</v>
      </c>
      <c r="G1998" s="24"/>
      <c r="H1998" s="24"/>
      <c r="I1998" s="78"/>
      <c r="J1998" s="24"/>
      <c r="K1998" s="24"/>
      <c r="L1998" s="24"/>
      <c r="M1998" s="24">
        <v>75.2</v>
      </c>
      <c r="N1998" s="79">
        <f>VLOOKUP(A1998,Platts!B:C,2,TRUE)</f>
        <v>95.7</v>
      </c>
      <c r="O1998" s="76">
        <f t="shared" si="37"/>
        <v>0.96760710553813989</v>
      </c>
      <c r="P1998" s="9"/>
      <c r="Q1998" s="35"/>
    </row>
    <row r="1999" spans="1:17" outlineLevel="1" x14ac:dyDescent="0.2">
      <c r="A1999" s="22">
        <f>A1998+1</f>
        <v>43593</v>
      </c>
      <c r="B1999" s="24">
        <v>92</v>
      </c>
      <c r="C1999" s="24">
        <v>89.65</v>
      </c>
      <c r="D1999" s="24">
        <v>87.4</v>
      </c>
      <c r="E1999" s="24">
        <v>87.8</v>
      </c>
      <c r="F1999" s="24">
        <v>82.1</v>
      </c>
      <c r="G1999" s="24"/>
      <c r="H1999" s="24"/>
      <c r="I1999" s="78"/>
      <c r="J1999" s="24"/>
      <c r="K1999" s="24"/>
      <c r="L1999" s="24"/>
      <c r="M1999" s="24">
        <v>75.2</v>
      </c>
      <c r="N1999" s="79">
        <f>VLOOKUP(A1999,Platts!B:C,2,TRUE)</f>
        <v>94.25</v>
      </c>
      <c r="O1999" s="76">
        <f t="shared" si="37"/>
        <v>0.97612732095490717</v>
      </c>
      <c r="P1999" s="9"/>
      <c r="Q1999" s="35"/>
    </row>
    <row r="2000" spans="1:17" outlineLevel="1" x14ac:dyDescent="0.2">
      <c r="A2000" s="22">
        <f>A1999+1</f>
        <v>43594</v>
      </c>
      <c r="B2000" s="24">
        <v>92</v>
      </c>
      <c r="C2000" s="24">
        <v>89.65</v>
      </c>
      <c r="D2000" s="24">
        <v>87.3</v>
      </c>
      <c r="E2000" s="24">
        <v>87.35</v>
      </c>
      <c r="F2000" s="24">
        <v>81.400000000000006</v>
      </c>
      <c r="G2000" s="24"/>
      <c r="H2000" s="24"/>
      <c r="I2000" s="78"/>
      <c r="J2000" s="24"/>
      <c r="K2000" s="24"/>
      <c r="L2000" s="24"/>
      <c r="M2000" s="24">
        <v>75.2</v>
      </c>
      <c r="N2000" s="79">
        <f>VLOOKUP(A2000,Platts!B:C,2,TRUE)</f>
        <v>95.15</v>
      </c>
      <c r="O2000" s="76">
        <f t="shared" si="37"/>
        <v>0.96689437729900152</v>
      </c>
      <c r="P2000" s="9"/>
      <c r="Q2000" s="35"/>
    </row>
    <row r="2001" spans="1:17" outlineLevel="1" x14ac:dyDescent="0.2">
      <c r="A2001" s="22">
        <f>A2000+1</f>
        <v>43595</v>
      </c>
      <c r="B2001" s="24">
        <v>93</v>
      </c>
      <c r="C2001" s="24">
        <v>90.55</v>
      </c>
      <c r="D2001" s="24">
        <v>88.15</v>
      </c>
      <c r="E2001" s="24">
        <v>88.2</v>
      </c>
      <c r="F2001" s="24">
        <v>82.3</v>
      </c>
      <c r="G2001" s="24"/>
      <c r="H2001" s="24"/>
      <c r="I2001" s="78"/>
      <c r="J2001" s="24"/>
      <c r="K2001" s="24"/>
      <c r="L2001" s="24"/>
      <c r="M2001" s="24">
        <v>75.400000000000006</v>
      </c>
      <c r="N2001" s="79">
        <f>VLOOKUP(A2001,Platts!B:C,2,TRUE)</f>
        <v>95.45</v>
      </c>
      <c r="O2001" s="76">
        <f t="shared" si="37"/>
        <v>0.97433211105290729</v>
      </c>
      <c r="P2001" s="9"/>
      <c r="Q2001" s="35"/>
    </row>
    <row r="2002" spans="1:17" outlineLevel="1" x14ac:dyDescent="0.2">
      <c r="A2002" s="22">
        <f>A2001+3</f>
        <v>43598</v>
      </c>
      <c r="B2002" s="24">
        <v>92.05</v>
      </c>
      <c r="C2002" s="24">
        <v>89.75</v>
      </c>
      <c r="D2002" s="24">
        <v>87.4</v>
      </c>
      <c r="E2002" s="24">
        <v>87.4</v>
      </c>
      <c r="F2002" s="24">
        <v>81.349999999999994</v>
      </c>
      <c r="G2002" s="24"/>
      <c r="H2002" s="24"/>
      <c r="I2002" s="78"/>
      <c r="J2002" s="24"/>
      <c r="K2002" s="24"/>
      <c r="L2002" s="24"/>
      <c r="M2002" s="24">
        <v>74.650000000000006</v>
      </c>
      <c r="N2002" s="79">
        <f>VLOOKUP(A2002,Platts!B:C,2,TRUE)</f>
        <v>94.4</v>
      </c>
      <c r="O2002" s="76">
        <f t="shared" si="37"/>
        <v>0.9751059322033897</v>
      </c>
      <c r="P2002" s="9"/>
      <c r="Q2002" s="35"/>
    </row>
    <row r="2003" spans="1:17" outlineLevel="1" x14ac:dyDescent="0.2">
      <c r="A2003" s="22">
        <f>A2002+1</f>
        <v>43599</v>
      </c>
      <c r="B2003" s="24">
        <v>90.9</v>
      </c>
      <c r="C2003" s="24">
        <v>88.5</v>
      </c>
      <c r="D2003" s="24">
        <v>86.25</v>
      </c>
      <c r="E2003" s="24">
        <v>86.3</v>
      </c>
      <c r="F2003" s="24">
        <v>80.349999999999994</v>
      </c>
      <c r="G2003" s="24"/>
      <c r="H2003" s="24"/>
      <c r="I2003" s="78"/>
      <c r="J2003" s="24"/>
      <c r="K2003" s="24"/>
      <c r="L2003" s="24"/>
      <c r="M2003" s="24">
        <v>73.45</v>
      </c>
      <c r="N2003" s="79">
        <f>VLOOKUP(A2003,Platts!B:C,2,TRUE)</f>
        <v>93.45</v>
      </c>
      <c r="O2003" s="76">
        <f t="shared" si="37"/>
        <v>0.9727126805778491</v>
      </c>
      <c r="P2003" s="9"/>
      <c r="Q2003" s="35"/>
    </row>
    <row r="2004" spans="1:17" outlineLevel="1" x14ac:dyDescent="0.2">
      <c r="A2004" s="22">
        <f>A2003+1</f>
        <v>43600</v>
      </c>
      <c r="B2004" s="24">
        <v>92.1</v>
      </c>
      <c r="C2004" s="24">
        <v>89.8</v>
      </c>
      <c r="D2004" s="24">
        <v>87.45</v>
      </c>
      <c r="E2004" s="24">
        <v>87.5</v>
      </c>
      <c r="F2004" s="24">
        <v>81.599999999999994</v>
      </c>
      <c r="G2004" s="24"/>
      <c r="H2004" s="24"/>
      <c r="I2004" s="78"/>
      <c r="J2004" s="24"/>
      <c r="K2004" s="24"/>
      <c r="L2004" s="24"/>
      <c r="M2004" s="24">
        <v>75</v>
      </c>
      <c r="N2004" s="79">
        <f>VLOOKUP(A2004,Platts!B:C,2,TRUE)</f>
        <v>94.95</v>
      </c>
      <c r="O2004" s="76">
        <f t="shared" si="37"/>
        <v>0.96998420221169024</v>
      </c>
      <c r="P2004" s="9"/>
      <c r="Q2004" s="35"/>
    </row>
    <row r="2005" spans="1:17" outlineLevel="1" x14ac:dyDescent="0.2">
      <c r="A2005" s="22">
        <f>A2004+1</f>
        <v>43601</v>
      </c>
      <c r="B2005" s="24">
        <v>94.85</v>
      </c>
      <c r="C2005" s="24">
        <v>92.6</v>
      </c>
      <c r="D2005" s="24">
        <v>90.25</v>
      </c>
      <c r="E2005" s="24">
        <v>90.3</v>
      </c>
      <c r="F2005" s="24">
        <v>84.4</v>
      </c>
      <c r="G2005" s="24"/>
      <c r="H2005" s="24"/>
      <c r="I2005" s="78"/>
      <c r="J2005" s="24"/>
      <c r="K2005" s="24"/>
      <c r="L2005" s="24"/>
      <c r="M2005" s="24">
        <v>77</v>
      </c>
      <c r="N2005" s="79">
        <f>VLOOKUP(A2005,Platts!B:C,2,TRUE)</f>
        <v>98</v>
      </c>
      <c r="O2005" s="76">
        <f t="shared" si="37"/>
        <v>0.96785714285714275</v>
      </c>
      <c r="P2005" s="9"/>
      <c r="Q2005" s="35"/>
    </row>
    <row r="2006" spans="1:17" outlineLevel="1" x14ac:dyDescent="0.2">
      <c r="A2006" s="22">
        <f>A2005+1</f>
        <v>43602</v>
      </c>
      <c r="B2006" s="24">
        <v>97.75</v>
      </c>
      <c r="C2006" s="24">
        <v>95.25</v>
      </c>
      <c r="D2006" s="24">
        <v>92.75</v>
      </c>
      <c r="E2006" s="24">
        <v>92.8</v>
      </c>
      <c r="F2006" s="24">
        <v>86.65</v>
      </c>
      <c r="G2006" s="24"/>
      <c r="H2006" s="24"/>
      <c r="I2006" s="78"/>
      <c r="J2006" s="24"/>
      <c r="K2006" s="24"/>
      <c r="L2006" s="24"/>
      <c r="M2006" s="24">
        <v>78.56</v>
      </c>
      <c r="N2006" s="79">
        <f>VLOOKUP(A2006,Platts!B:C,2,TRUE)</f>
        <v>100.4</v>
      </c>
      <c r="O2006" s="76">
        <f t="shared" si="37"/>
        <v>0.97360557768924294</v>
      </c>
      <c r="P2006" s="9"/>
      <c r="Q2006" s="35"/>
    </row>
    <row r="2007" spans="1:17" outlineLevel="1" x14ac:dyDescent="0.2">
      <c r="A2007" s="22">
        <f>A2006+3</f>
        <v>43605</v>
      </c>
      <c r="B2007" s="91">
        <f t="shared" ref="B2007:M2007" si="38">B2006</f>
        <v>97.75</v>
      </c>
      <c r="C2007" s="91">
        <f t="shared" si="38"/>
        <v>95.25</v>
      </c>
      <c r="D2007" s="91">
        <f t="shared" si="38"/>
        <v>92.75</v>
      </c>
      <c r="E2007" s="91">
        <f t="shared" si="38"/>
        <v>92.8</v>
      </c>
      <c r="F2007" s="91">
        <f t="shared" si="38"/>
        <v>86.65</v>
      </c>
      <c r="G2007" s="91">
        <f t="shared" si="38"/>
        <v>0</v>
      </c>
      <c r="H2007" s="91">
        <f t="shared" si="38"/>
        <v>0</v>
      </c>
      <c r="I2007" s="130">
        <f t="shared" si="38"/>
        <v>0</v>
      </c>
      <c r="J2007" s="91">
        <f t="shared" si="38"/>
        <v>0</v>
      </c>
      <c r="K2007" s="91">
        <f t="shared" si="38"/>
        <v>0</v>
      </c>
      <c r="L2007" s="91">
        <f t="shared" si="38"/>
        <v>0</v>
      </c>
      <c r="M2007" s="91">
        <f t="shared" si="38"/>
        <v>78.56</v>
      </c>
      <c r="N2007" s="79">
        <f>VLOOKUP(A2007,Platts!B:C,2,TRUE)</f>
        <v>100.4</v>
      </c>
      <c r="O2007" s="76">
        <f t="shared" si="37"/>
        <v>0.97360557768924294</v>
      </c>
      <c r="P2007" s="9"/>
      <c r="Q2007" s="35"/>
    </row>
    <row r="2008" spans="1:17" outlineLevel="1" x14ac:dyDescent="0.2">
      <c r="A2008" s="22">
        <f>A2007+1</f>
        <v>43606</v>
      </c>
      <c r="B2008" s="24">
        <v>98.5</v>
      </c>
      <c r="C2008" s="24">
        <v>96.2</v>
      </c>
      <c r="D2008" s="24">
        <v>93.75</v>
      </c>
      <c r="E2008" s="24">
        <v>93.8</v>
      </c>
      <c r="F2008" s="24">
        <v>87.9</v>
      </c>
      <c r="G2008" s="24"/>
      <c r="H2008" s="24"/>
      <c r="I2008" s="78"/>
      <c r="J2008" s="24"/>
      <c r="K2008" s="24"/>
      <c r="L2008" s="24"/>
      <c r="M2008" s="24">
        <v>79.900000000000006</v>
      </c>
      <c r="N2008" s="79">
        <f>VLOOKUP(A2008,Platts!B:C,2,TRUE)</f>
        <v>101</v>
      </c>
      <c r="O2008" s="76">
        <f t="shared" si="37"/>
        <v>0.97524752475247523</v>
      </c>
      <c r="P2008" s="9"/>
      <c r="Q2008" s="35"/>
    </row>
    <row r="2009" spans="1:17" outlineLevel="1" x14ac:dyDescent="0.2">
      <c r="A2009" s="22">
        <f>A2008+1</f>
        <v>43607</v>
      </c>
      <c r="B2009" s="24">
        <v>100.9</v>
      </c>
      <c r="C2009" s="24">
        <v>98.5</v>
      </c>
      <c r="D2009" s="24">
        <v>96</v>
      </c>
      <c r="E2009" s="24">
        <v>96.05</v>
      </c>
      <c r="F2009" s="24">
        <v>90.05</v>
      </c>
      <c r="G2009" s="24"/>
      <c r="H2009" s="24"/>
      <c r="I2009" s="78"/>
      <c r="J2009" s="24"/>
      <c r="K2009" s="24"/>
      <c r="L2009" s="24"/>
      <c r="M2009" s="24">
        <v>82</v>
      </c>
      <c r="N2009" s="79">
        <f>VLOOKUP(A2009,Platts!B:C,2,TRUE)</f>
        <v>103.6</v>
      </c>
      <c r="O2009" s="76">
        <f t="shared" si="37"/>
        <v>0.97393822393822405</v>
      </c>
      <c r="P2009" s="9"/>
      <c r="Q2009" s="35"/>
    </row>
    <row r="2010" spans="1:17" outlineLevel="1" x14ac:dyDescent="0.2">
      <c r="A2010" s="22">
        <f>A2009+1</f>
        <v>43608</v>
      </c>
      <c r="B2010" s="24">
        <v>100</v>
      </c>
      <c r="C2010" s="24">
        <v>97.75</v>
      </c>
      <c r="D2010" s="24">
        <v>95.3</v>
      </c>
      <c r="E2010" s="24">
        <v>95.4</v>
      </c>
      <c r="F2010" s="24">
        <v>89.35</v>
      </c>
      <c r="G2010" s="24"/>
      <c r="H2010" s="24"/>
      <c r="I2010" s="78"/>
      <c r="J2010" s="24"/>
      <c r="K2010" s="24"/>
      <c r="L2010" s="24"/>
      <c r="M2010" s="24">
        <v>80.95</v>
      </c>
      <c r="N2010" s="79">
        <f>VLOOKUP(A2010,Platts!B:C,2,TRUE)</f>
        <v>102.45</v>
      </c>
      <c r="O2010" s="76">
        <f t="shared" si="37"/>
        <v>0.9760858955588092</v>
      </c>
      <c r="P2010" s="9"/>
      <c r="Q2010" s="35"/>
    </row>
    <row r="2011" spans="1:17" outlineLevel="1" x14ac:dyDescent="0.2">
      <c r="A2011" s="22">
        <f>A2010+1</f>
        <v>43609</v>
      </c>
      <c r="B2011" s="24">
        <v>101</v>
      </c>
      <c r="C2011" s="24">
        <v>98.7</v>
      </c>
      <c r="D2011" s="24">
        <v>96.3</v>
      </c>
      <c r="E2011" s="24">
        <v>96.35</v>
      </c>
      <c r="F2011" s="24">
        <v>90.4</v>
      </c>
      <c r="G2011" s="24"/>
      <c r="H2011" s="24"/>
      <c r="I2011" s="78"/>
      <c r="J2011" s="24"/>
      <c r="K2011" s="24"/>
      <c r="L2011" s="24"/>
      <c r="M2011" s="24">
        <v>82.1</v>
      </c>
      <c r="N2011" s="79">
        <f>VLOOKUP(A2011,Platts!B:C,2,TRUE)</f>
        <v>103.65</v>
      </c>
      <c r="O2011" s="76">
        <f t="shared" si="37"/>
        <v>0.97443318861553296</v>
      </c>
      <c r="P2011" s="9"/>
      <c r="Q2011" s="35"/>
    </row>
    <row r="2012" spans="1:17" outlineLevel="1" x14ac:dyDescent="0.2">
      <c r="A2012" s="22">
        <f>A2011+3</f>
        <v>43612</v>
      </c>
      <c r="B2012" s="91">
        <f>B2013+1.3</f>
        <v>105.1</v>
      </c>
      <c r="C2012" s="91">
        <f>C2013+1.25</f>
        <v>102.85</v>
      </c>
      <c r="D2012" s="91">
        <f>D2013+1.35</f>
        <v>100.5</v>
      </c>
      <c r="E2012" s="91">
        <f>E2013+1.45</f>
        <v>100.60000000000001</v>
      </c>
      <c r="F2012" s="91">
        <f t="shared" ref="F2012:M2012" si="39">F2013+1.65</f>
        <v>94.5</v>
      </c>
      <c r="G2012" s="91">
        <f t="shared" si="39"/>
        <v>94.5</v>
      </c>
      <c r="H2012" s="91">
        <f t="shared" si="39"/>
        <v>94.5</v>
      </c>
      <c r="I2012" s="91">
        <f t="shared" si="39"/>
        <v>94.5</v>
      </c>
      <c r="J2012" s="91">
        <f t="shared" si="39"/>
        <v>94.5</v>
      </c>
      <c r="K2012" s="91">
        <f t="shared" si="39"/>
        <v>94.5</v>
      </c>
      <c r="L2012" s="91">
        <f t="shared" si="39"/>
        <v>94.5</v>
      </c>
      <c r="M2012" s="91">
        <f t="shared" si="39"/>
        <v>86.65</v>
      </c>
      <c r="N2012" s="79">
        <f>VLOOKUP(A2012,Platts!B:C,2,TRUE)</f>
        <v>108</v>
      </c>
      <c r="O2012" s="76">
        <f t="shared" si="37"/>
        <v>0.9731481481481481</v>
      </c>
      <c r="P2012" s="9"/>
      <c r="Q2012" s="35"/>
    </row>
    <row r="2013" spans="1:17" outlineLevel="1" x14ac:dyDescent="0.2">
      <c r="A2013" s="22">
        <f>A2012+1</f>
        <v>43613</v>
      </c>
      <c r="B2013" s="24">
        <v>103.8</v>
      </c>
      <c r="C2013" s="24">
        <v>101.6</v>
      </c>
      <c r="D2013" s="24">
        <v>99.15</v>
      </c>
      <c r="E2013" s="24">
        <v>99.15</v>
      </c>
      <c r="F2013" s="24">
        <v>92.85</v>
      </c>
      <c r="G2013" s="24">
        <v>92.85</v>
      </c>
      <c r="H2013" s="24">
        <v>92.85</v>
      </c>
      <c r="I2013" s="24">
        <v>92.85</v>
      </c>
      <c r="J2013" s="24">
        <v>92.85</v>
      </c>
      <c r="K2013" s="24">
        <v>92.85</v>
      </c>
      <c r="L2013" s="24">
        <v>92.85</v>
      </c>
      <c r="M2013" s="24">
        <v>85</v>
      </c>
      <c r="N2013" s="79">
        <f>VLOOKUP(A2013,Platts!B:C,2,TRUE)</f>
        <v>106.1</v>
      </c>
      <c r="O2013" s="76">
        <f t="shared" si="37"/>
        <v>0.97832233741753061</v>
      </c>
      <c r="P2013" s="9"/>
      <c r="Q2013" s="35"/>
    </row>
    <row r="2014" spans="1:17" outlineLevel="1" x14ac:dyDescent="0.2">
      <c r="A2014" s="22">
        <f>A2013+1</f>
        <v>43614</v>
      </c>
      <c r="B2014" s="24">
        <v>102.15</v>
      </c>
      <c r="C2014" s="24">
        <v>99.9</v>
      </c>
      <c r="D2014" s="24">
        <v>97.6</v>
      </c>
      <c r="E2014" s="24">
        <v>97.6</v>
      </c>
      <c r="F2014" s="24">
        <v>91.6</v>
      </c>
      <c r="G2014" s="24"/>
      <c r="H2014" s="24"/>
      <c r="I2014" s="24"/>
      <c r="J2014" s="24"/>
      <c r="K2014" s="24"/>
      <c r="L2014" s="24"/>
      <c r="M2014" s="24">
        <v>84.85</v>
      </c>
      <c r="N2014" s="79">
        <f>VLOOKUP(A2014,Platts!B:C,2,TRUE)</f>
        <v>103.5</v>
      </c>
      <c r="O2014" s="76">
        <f t="shared" si="37"/>
        <v>0.98695652173913051</v>
      </c>
      <c r="P2014" s="9"/>
      <c r="Q2014" s="35"/>
    </row>
    <row r="2015" spans="1:17" outlineLevel="1" x14ac:dyDescent="0.2">
      <c r="A2015" s="22">
        <f>A2014+1</f>
        <v>43615</v>
      </c>
      <c r="B2015" s="24">
        <v>99.9</v>
      </c>
      <c r="C2015" s="24">
        <v>97.65</v>
      </c>
      <c r="D2015" s="24">
        <v>95.45</v>
      </c>
      <c r="E2015" s="24">
        <v>95.55</v>
      </c>
      <c r="F2015" s="24">
        <v>90</v>
      </c>
      <c r="G2015" s="24"/>
      <c r="H2015" s="24"/>
      <c r="I2015" s="24"/>
      <c r="J2015" s="24"/>
      <c r="K2015" s="24"/>
      <c r="L2015" s="24"/>
      <c r="M2015" s="24">
        <v>82.05</v>
      </c>
      <c r="N2015" s="79">
        <f>VLOOKUP(A2015,Platts!B:C,2,TRUE)</f>
        <v>101.7</v>
      </c>
      <c r="O2015" s="76">
        <f t="shared" si="37"/>
        <v>0.9823008849557523</v>
      </c>
      <c r="P2015" s="9"/>
      <c r="Q2015" s="35"/>
    </row>
    <row r="2016" spans="1:17" outlineLevel="1" x14ac:dyDescent="0.2">
      <c r="A2016" s="22">
        <f>A2015+1</f>
        <v>43616</v>
      </c>
      <c r="B2016" s="24">
        <v>98.4</v>
      </c>
      <c r="C2016" s="24">
        <v>96.35</v>
      </c>
      <c r="D2016" s="24">
        <v>94.25</v>
      </c>
      <c r="E2016" s="24">
        <v>94.35</v>
      </c>
      <c r="F2016" s="24">
        <v>89.4</v>
      </c>
      <c r="G2016" s="24"/>
      <c r="H2016" s="24"/>
      <c r="I2016" s="24"/>
      <c r="J2016" s="24"/>
      <c r="K2016" s="24"/>
      <c r="L2016" s="24"/>
      <c r="M2016" s="24">
        <v>81.55</v>
      </c>
      <c r="N2016" s="79">
        <f>VLOOKUP(A2016,Platts!B:C,2,TRUE)</f>
        <v>99.8</v>
      </c>
      <c r="O2016" s="76">
        <f t="shared" si="37"/>
        <v>0.98597194388777565</v>
      </c>
      <c r="P2016" s="9"/>
      <c r="Q2016" s="35"/>
    </row>
    <row r="2017" spans="1:17" outlineLevel="1" x14ac:dyDescent="0.2">
      <c r="A2017" s="22">
        <f>A2016+3</f>
        <v>43619</v>
      </c>
      <c r="B2017" s="24">
        <v>94.55</v>
      </c>
      <c r="C2017" s="24">
        <v>92.65</v>
      </c>
      <c r="D2017" s="24">
        <v>91</v>
      </c>
      <c r="E2017" s="24">
        <v>92.65</v>
      </c>
      <c r="F2017" s="24">
        <v>87.95</v>
      </c>
      <c r="G2017" s="24"/>
      <c r="H2017" s="24"/>
      <c r="I2017" s="24"/>
      <c r="J2017" s="24"/>
      <c r="K2017" s="24"/>
      <c r="L2017" s="24"/>
      <c r="M2017" s="24">
        <v>80.55</v>
      </c>
      <c r="N2017" s="79">
        <f>VLOOKUP(A2017,Platts!B:C,2,TRUE)</f>
        <v>97.95</v>
      </c>
      <c r="O2017" s="76">
        <f t="shared" si="37"/>
        <v>0.96528841245533425</v>
      </c>
      <c r="P2017" s="9"/>
      <c r="Q2017" s="35"/>
    </row>
    <row r="2018" spans="1:17" outlineLevel="1" x14ac:dyDescent="0.2">
      <c r="A2018" s="22">
        <f>A2017+1</f>
        <v>43620</v>
      </c>
      <c r="B2018" s="24">
        <v>96.2</v>
      </c>
      <c r="C2018" s="24">
        <v>94.15</v>
      </c>
      <c r="D2018" s="24">
        <v>92.2</v>
      </c>
      <c r="E2018" s="24">
        <v>94.15</v>
      </c>
      <c r="F2018" s="24">
        <v>89.2</v>
      </c>
      <c r="G2018" s="24"/>
      <c r="H2018" s="24"/>
      <c r="I2018" s="24"/>
      <c r="J2018" s="24"/>
      <c r="K2018" s="24"/>
      <c r="L2018" s="24"/>
      <c r="M2018" s="24">
        <v>81.2</v>
      </c>
      <c r="N2018" s="79">
        <f>VLOOKUP(A2018,Platts!B:C,2,TRUE)</f>
        <v>99.9</v>
      </c>
      <c r="O2018" s="76">
        <f t="shared" si="37"/>
        <v>0.96296296296296291</v>
      </c>
      <c r="P2018" s="9"/>
      <c r="Q2018" s="35"/>
    </row>
    <row r="2019" spans="1:17" outlineLevel="1" x14ac:dyDescent="0.2">
      <c r="A2019" s="22">
        <f>A2018+1</f>
        <v>43621</v>
      </c>
      <c r="B2019" s="91">
        <f t="shared" ref="B2019:O2019" si="40">+B2018</f>
        <v>96.2</v>
      </c>
      <c r="C2019" s="91">
        <f t="shared" si="40"/>
        <v>94.15</v>
      </c>
      <c r="D2019" s="91">
        <f t="shared" si="40"/>
        <v>92.2</v>
      </c>
      <c r="E2019" s="91">
        <f t="shared" si="40"/>
        <v>94.15</v>
      </c>
      <c r="F2019" s="91">
        <f t="shared" si="40"/>
        <v>89.2</v>
      </c>
      <c r="G2019" s="91">
        <f t="shared" si="40"/>
        <v>0</v>
      </c>
      <c r="H2019" s="91">
        <f t="shared" si="40"/>
        <v>0</v>
      </c>
      <c r="I2019" s="91">
        <f t="shared" si="40"/>
        <v>0</v>
      </c>
      <c r="J2019" s="91">
        <f t="shared" si="40"/>
        <v>0</v>
      </c>
      <c r="K2019" s="91">
        <f t="shared" si="40"/>
        <v>0</v>
      </c>
      <c r="L2019" s="91">
        <f t="shared" si="40"/>
        <v>0</v>
      </c>
      <c r="M2019" s="91">
        <f t="shared" si="40"/>
        <v>81.2</v>
      </c>
      <c r="N2019" s="73">
        <f t="shared" si="40"/>
        <v>99.9</v>
      </c>
      <c r="O2019" s="115">
        <f t="shared" si="40"/>
        <v>0.96296296296296291</v>
      </c>
      <c r="P2019" s="9"/>
      <c r="Q2019" s="35"/>
    </row>
    <row r="2020" spans="1:17" outlineLevel="1" x14ac:dyDescent="0.2">
      <c r="A2020" s="22">
        <f>A2019+1</f>
        <v>43622</v>
      </c>
      <c r="B2020" s="24">
        <v>95.35</v>
      </c>
      <c r="C2020" s="24">
        <v>93.3</v>
      </c>
      <c r="D2020" s="24">
        <v>91.4</v>
      </c>
      <c r="E2020" s="24">
        <v>93.35</v>
      </c>
      <c r="F2020" s="24">
        <v>88.25</v>
      </c>
      <c r="G2020" s="24"/>
      <c r="H2020" s="24"/>
      <c r="I2020" s="24"/>
      <c r="J2020" s="24"/>
      <c r="K2020" s="24"/>
      <c r="L2020" s="24"/>
      <c r="M2020" s="24">
        <v>80.349999999999994</v>
      </c>
      <c r="N2020" s="79">
        <f>VLOOKUP(A2020,Platts!B:C,2,TRUE)</f>
        <v>98.35</v>
      </c>
      <c r="O2020" s="76">
        <f t="shared" ref="O2020:O2028" si="41">+B2020/N2020</f>
        <v>0.96949669547534312</v>
      </c>
      <c r="P2020" s="9"/>
      <c r="Q2020" s="35"/>
    </row>
    <row r="2021" spans="1:17" outlineLevel="1" x14ac:dyDescent="0.2">
      <c r="A2021" s="22">
        <f>A2020+1</f>
        <v>43623</v>
      </c>
      <c r="B2021" s="24">
        <v>95.4</v>
      </c>
      <c r="C2021" s="24">
        <v>93.3</v>
      </c>
      <c r="D2021" s="24">
        <v>91.35</v>
      </c>
      <c r="E2021" s="24">
        <v>93.35</v>
      </c>
      <c r="F2021" s="24">
        <v>88.2</v>
      </c>
      <c r="G2021" s="24"/>
      <c r="H2021" s="24"/>
      <c r="I2021" s="24"/>
      <c r="J2021" s="24"/>
      <c r="K2021" s="24"/>
      <c r="L2021" s="24"/>
      <c r="M2021" s="24">
        <v>80.25</v>
      </c>
      <c r="N2021" s="79">
        <f>VLOOKUP(A2021,Platts!B:C,2,TRUE)</f>
        <v>98.35</v>
      </c>
      <c r="O2021" s="76">
        <f t="shared" si="41"/>
        <v>0.97000508388408757</v>
      </c>
      <c r="P2021" s="9"/>
      <c r="Q2021" s="35"/>
    </row>
    <row r="2022" spans="1:17" outlineLevel="1" x14ac:dyDescent="0.2">
      <c r="A2022" s="22">
        <f>A2021+3</f>
        <v>43626</v>
      </c>
      <c r="B2022" s="24">
        <v>97.05</v>
      </c>
      <c r="C2022" s="24">
        <v>94.95</v>
      </c>
      <c r="D2022" s="24">
        <v>93</v>
      </c>
      <c r="E2022" s="24">
        <v>95</v>
      </c>
      <c r="F2022" s="24">
        <v>89.65</v>
      </c>
      <c r="G2022" s="24"/>
      <c r="H2022" s="24"/>
      <c r="I2022" s="24"/>
      <c r="J2022" s="24"/>
      <c r="K2022" s="24"/>
      <c r="L2022" s="24"/>
      <c r="M2022" s="24">
        <v>81.45</v>
      </c>
      <c r="N2022" s="79">
        <f>VLOOKUP(A2022,Platts!B:C,2,TRUE)</f>
        <v>100.4</v>
      </c>
      <c r="O2022" s="76">
        <f t="shared" si="41"/>
        <v>0.96663346613545809</v>
      </c>
      <c r="P2022" s="9"/>
      <c r="Q2022" s="35"/>
    </row>
    <row r="2023" spans="1:17" outlineLevel="1" x14ac:dyDescent="0.2">
      <c r="A2023" s="22">
        <f>A2022+1</f>
        <v>43627</v>
      </c>
      <c r="B2023" s="24">
        <v>102.65</v>
      </c>
      <c r="C2023" s="24">
        <v>100.2</v>
      </c>
      <c r="D2023" s="24">
        <v>98</v>
      </c>
      <c r="E2023" s="24">
        <v>100.25</v>
      </c>
      <c r="F2023" s="24">
        <v>94.25</v>
      </c>
      <c r="G2023" s="24"/>
      <c r="H2023" s="24"/>
      <c r="I2023" s="24"/>
      <c r="J2023" s="24"/>
      <c r="K2023" s="24"/>
      <c r="L2023" s="24"/>
      <c r="M2023" s="24">
        <v>85.4</v>
      </c>
      <c r="N2023" s="79">
        <f>VLOOKUP(A2023,Platts!B:C,2,TRUE)</f>
        <v>105.9</v>
      </c>
      <c r="O2023" s="76">
        <f t="shared" si="41"/>
        <v>0.96931067044381491</v>
      </c>
      <c r="P2023" s="9"/>
      <c r="Q2023" s="35"/>
    </row>
    <row r="2024" spans="1:17" outlineLevel="1" x14ac:dyDescent="0.2">
      <c r="A2024" s="22">
        <f>A2023+1</f>
        <v>43628</v>
      </c>
      <c r="B2024" s="24">
        <v>102.7</v>
      </c>
      <c r="C2024" s="24">
        <v>99.95</v>
      </c>
      <c r="D2024" s="24">
        <v>97.65</v>
      </c>
      <c r="E2024" s="24">
        <v>100.1</v>
      </c>
      <c r="F2024" s="24">
        <v>93.45</v>
      </c>
      <c r="G2024" s="24"/>
      <c r="H2024" s="24"/>
      <c r="I2024" s="24"/>
      <c r="J2024" s="24"/>
      <c r="K2024" s="24"/>
      <c r="L2024" s="24"/>
      <c r="M2024" s="24">
        <v>84.05</v>
      </c>
      <c r="N2024" s="79">
        <f>VLOOKUP(A2024,Platts!B:C,2,TRUE)</f>
        <v>106.5</v>
      </c>
      <c r="O2024" s="76">
        <f t="shared" si="41"/>
        <v>0.96431924882629105</v>
      </c>
      <c r="P2024" s="9"/>
      <c r="Q2024" s="35"/>
    </row>
    <row r="2025" spans="1:17" outlineLevel="1" x14ac:dyDescent="0.2">
      <c r="A2025" s="22">
        <f>A2024+1</f>
        <v>43629</v>
      </c>
      <c r="B2025" s="24">
        <v>106.2</v>
      </c>
      <c r="C2025" s="24">
        <v>103.05</v>
      </c>
      <c r="D2025" s="24">
        <v>100.3</v>
      </c>
      <c r="E2025" s="24">
        <v>103.25</v>
      </c>
      <c r="F2025" s="24">
        <v>95.5</v>
      </c>
      <c r="G2025" s="24"/>
      <c r="H2025" s="24"/>
      <c r="I2025" s="24"/>
      <c r="J2025" s="24"/>
      <c r="K2025" s="24"/>
      <c r="L2025" s="24"/>
      <c r="M2025" s="24">
        <v>85.15</v>
      </c>
      <c r="N2025" s="79">
        <f>VLOOKUP(A2025,Platts!B:C,2,TRUE)</f>
        <v>110.2</v>
      </c>
      <c r="O2025" s="76">
        <f t="shared" si="41"/>
        <v>0.9637023593466425</v>
      </c>
      <c r="P2025" s="9"/>
      <c r="Q2025" s="35"/>
    </row>
    <row r="2026" spans="1:17" outlineLevel="1" x14ac:dyDescent="0.2">
      <c r="A2026" s="22">
        <f>A2025+1</f>
        <v>43630</v>
      </c>
      <c r="B2026" s="24">
        <v>105.1</v>
      </c>
      <c r="C2026" s="24">
        <v>102.05</v>
      </c>
      <c r="D2026" s="24">
        <v>99.4</v>
      </c>
      <c r="E2026" s="24">
        <v>102.2</v>
      </c>
      <c r="F2026" s="24">
        <v>94.8</v>
      </c>
      <c r="G2026" s="24"/>
      <c r="H2026" s="24"/>
      <c r="I2026" s="24"/>
      <c r="J2026" s="24"/>
      <c r="K2026" s="24"/>
      <c r="L2026" s="24"/>
      <c r="M2026" s="24">
        <v>84.1</v>
      </c>
      <c r="N2026" s="79">
        <f>VLOOKUP(A2026,Platts!B:C,2,TRUE)</f>
        <v>109.4</v>
      </c>
      <c r="O2026" s="76">
        <f t="shared" si="41"/>
        <v>0.9606946983546617</v>
      </c>
      <c r="P2026" s="9"/>
      <c r="Q2026" s="35"/>
    </row>
    <row r="2027" spans="1:17" outlineLevel="1" x14ac:dyDescent="0.2">
      <c r="A2027" s="22">
        <f>A2026+3</f>
        <v>43633</v>
      </c>
      <c r="B2027" s="24">
        <v>103</v>
      </c>
      <c r="C2027" s="24">
        <v>100</v>
      </c>
      <c r="D2027" s="24">
        <v>97.45</v>
      </c>
      <c r="E2027" s="24">
        <v>100.1</v>
      </c>
      <c r="F2027" s="24">
        <v>92.95</v>
      </c>
      <c r="G2027" s="24"/>
      <c r="H2027" s="24"/>
      <c r="I2027" s="24"/>
      <c r="J2027" s="24"/>
      <c r="K2027" s="24"/>
      <c r="L2027" s="24"/>
      <c r="M2027" s="24">
        <v>83</v>
      </c>
      <c r="N2027" s="79">
        <f>VLOOKUP(A2027,Platts!B:C,2,TRUE)</f>
        <v>108.2</v>
      </c>
      <c r="O2027" s="76">
        <f t="shared" si="41"/>
        <v>0.95194085027726427</v>
      </c>
      <c r="P2027" s="9"/>
      <c r="Q2027" s="35"/>
    </row>
    <row r="2028" spans="1:17" outlineLevel="1" x14ac:dyDescent="0.2">
      <c r="A2028" s="22">
        <f>A2027+1</f>
        <v>43634</v>
      </c>
      <c r="B2028" s="24">
        <v>106.85</v>
      </c>
      <c r="C2028" s="24">
        <v>103.5</v>
      </c>
      <c r="D2028" s="24">
        <v>100.6</v>
      </c>
      <c r="E2028" s="24">
        <v>103.65</v>
      </c>
      <c r="F2028" s="24">
        <v>95.6</v>
      </c>
      <c r="G2028" s="24"/>
      <c r="H2028" s="24"/>
      <c r="I2028" s="24"/>
      <c r="J2028" s="24"/>
      <c r="K2028" s="24"/>
      <c r="L2028" s="24"/>
      <c r="M2028" s="24">
        <v>85.09</v>
      </c>
      <c r="N2028" s="79">
        <f>VLOOKUP(A2028,Platts!B:C,2,TRUE)</f>
        <v>112</v>
      </c>
      <c r="O2028" s="76">
        <f t="shared" si="41"/>
        <v>0.95401785714285714</v>
      </c>
      <c r="P2028" s="9"/>
      <c r="Q2028" s="35"/>
    </row>
    <row r="2029" spans="1:17" outlineLevel="1" x14ac:dyDescent="0.2">
      <c r="A2029" s="22">
        <f>A2028+1</f>
        <v>43635</v>
      </c>
      <c r="B2029" s="24">
        <v>108.9</v>
      </c>
      <c r="C2029" s="24">
        <v>105.3</v>
      </c>
      <c r="D2029" s="24">
        <v>102.35</v>
      </c>
      <c r="E2029" s="24">
        <v>105.5</v>
      </c>
      <c r="F2029" s="24">
        <v>97.15</v>
      </c>
      <c r="G2029" s="24"/>
      <c r="H2029" s="24"/>
      <c r="I2029" s="24"/>
      <c r="J2029" s="24"/>
      <c r="K2029" s="24"/>
      <c r="L2029" s="24"/>
      <c r="M2029" s="24">
        <v>85.800000000000011</v>
      </c>
      <c r="N2029" s="79">
        <v>114.25</v>
      </c>
      <c r="O2029" s="76">
        <v>0.95317286652078781</v>
      </c>
      <c r="P2029" s="9"/>
      <c r="Q2029" s="35"/>
    </row>
    <row r="2030" spans="1:17" outlineLevel="1" x14ac:dyDescent="0.2">
      <c r="A2030" s="22">
        <f>A2029+1</f>
        <v>43636</v>
      </c>
      <c r="B2030" s="24">
        <v>112.15</v>
      </c>
      <c r="C2030" s="24">
        <v>108.05</v>
      </c>
      <c r="D2030" s="24">
        <v>104.6</v>
      </c>
      <c r="E2030" s="24">
        <v>108.25</v>
      </c>
      <c r="F2030" s="24">
        <v>99</v>
      </c>
      <c r="G2030" s="24"/>
      <c r="H2030" s="24"/>
      <c r="I2030" s="24"/>
      <c r="J2030" s="24"/>
      <c r="K2030" s="24"/>
      <c r="L2030" s="24"/>
      <c r="M2030" s="24">
        <v>86.9</v>
      </c>
      <c r="N2030" s="79">
        <f>VLOOKUP(A2030,Platts!B:C,2,TRUE)</f>
        <v>117.55</v>
      </c>
      <c r="O2030" s="76">
        <f t="shared" ref="O2030:O2061" si="42">+B2030/N2030</f>
        <v>0.95406210123351776</v>
      </c>
      <c r="P2030" s="9"/>
      <c r="Q2030" s="35"/>
    </row>
    <row r="2031" spans="1:17" outlineLevel="1" x14ac:dyDescent="0.2">
      <c r="A2031" s="22">
        <f>A2030+1</f>
        <v>43637</v>
      </c>
      <c r="B2031" s="24">
        <v>111.45</v>
      </c>
      <c r="C2031" s="24">
        <v>106.95</v>
      </c>
      <c r="D2031" s="24">
        <v>103.5</v>
      </c>
      <c r="E2031" s="24">
        <v>107.3</v>
      </c>
      <c r="F2031" s="24">
        <v>91.9</v>
      </c>
      <c r="G2031" s="24"/>
      <c r="H2031" s="24"/>
      <c r="I2031" s="24"/>
      <c r="J2031" s="24"/>
      <c r="K2031" s="24"/>
      <c r="L2031" s="24"/>
      <c r="M2031" s="24">
        <v>85.9</v>
      </c>
      <c r="N2031" s="79">
        <f>VLOOKUP(A2031,Platts!B:C,2,TRUE)</f>
        <v>116.4</v>
      </c>
      <c r="O2031" s="76">
        <f t="shared" si="42"/>
        <v>0.95747422680412364</v>
      </c>
      <c r="P2031" s="9"/>
      <c r="Q2031" s="35"/>
    </row>
    <row r="2032" spans="1:17" outlineLevel="1" x14ac:dyDescent="0.2">
      <c r="A2032" s="22">
        <f>A2031+3</f>
        <v>43640</v>
      </c>
      <c r="B2032" s="24">
        <v>111.25</v>
      </c>
      <c r="C2032" s="24">
        <v>106.65</v>
      </c>
      <c r="D2032" s="24">
        <v>103.25</v>
      </c>
      <c r="E2032" s="24">
        <v>107</v>
      </c>
      <c r="F2032" s="24">
        <v>98.2</v>
      </c>
      <c r="G2032" s="24"/>
      <c r="H2032" s="24"/>
      <c r="I2032" s="24"/>
      <c r="J2032" s="24"/>
      <c r="K2032" s="24"/>
      <c r="L2032" s="24"/>
      <c r="M2032" s="24">
        <v>87.05</v>
      </c>
      <c r="N2032" s="79">
        <f>VLOOKUP(A2032,Platts!B:C,2,TRUE)</f>
        <v>116.3</v>
      </c>
      <c r="O2032" s="76">
        <f t="shared" si="42"/>
        <v>0.95657781599312131</v>
      </c>
      <c r="P2032" s="9"/>
      <c r="Q2032" s="35"/>
    </row>
    <row r="2033" spans="1:17" outlineLevel="1" x14ac:dyDescent="0.2">
      <c r="A2033" s="22">
        <f>A2032+1</f>
        <v>43641</v>
      </c>
      <c r="B2033" s="24">
        <v>108.4</v>
      </c>
      <c r="C2033" s="24">
        <v>104.15</v>
      </c>
      <c r="D2033" s="24">
        <v>101</v>
      </c>
      <c r="E2033" s="24">
        <v>104.55</v>
      </c>
      <c r="F2033" s="24">
        <v>96.55</v>
      </c>
      <c r="G2033" s="24"/>
      <c r="H2033" s="24"/>
      <c r="I2033" s="24"/>
      <c r="J2033" s="24"/>
      <c r="K2033" s="24"/>
      <c r="L2033" s="24"/>
      <c r="M2033" s="24">
        <v>85.95</v>
      </c>
      <c r="N2033" s="79">
        <f>VLOOKUP(A2033,Platts!B:C,2,TRUE)</f>
        <v>113.75</v>
      </c>
      <c r="O2033" s="76">
        <f t="shared" si="42"/>
        <v>0.952967032967033</v>
      </c>
      <c r="P2033" s="9"/>
      <c r="Q2033" s="35"/>
    </row>
    <row r="2034" spans="1:17" outlineLevel="1" x14ac:dyDescent="0.2">
      <c r="A2034" s="22">
        <f>A2033+1</f>
        <v>43642</v>
      </c>
      <c r="B2034" s="24">
        <v>109.55</v>
      </c>
      <c r="C2034" s="24">
        <v>104.85</v>
      </c>
      <c r="D2034" s="24">
        <v>101.55</v>
      </c>
      <c r="E2034" s="24">
        <v>105.3</v>
      </c>
      <c r="F2034" s="24">
        <v>96.85</v>
      </c>
      <c r="G2034" s="24"/>
      <c r="H2034" s="24"/>
      <c r="I2034" s="24"/>
      <c r="J2034" s="24"/>
      <c r="K2034" s="24"/>
      <c r="L2034" s="24"/>
      <c r="M2034" s="24">
        <v>85.5</v>
      </c>
      <c r="N2034" s="79">
        <f>VLOOKUP(A2034,Platts!B:C,2,TRUE)</f>
        <v>114.75</v>
      </c>
      <c r="O2034" s="76">
        <f t="shared" si="42"/>
        <v>0.95468409586056646</v>
      </c>
      <c r="P2034" s="9"/>
      <c r="Q2034" s="35"/>
    </row>
    <row r="2035" spans="1:17" outlineLevel="1" x14ac:dyDescent="0.2">
      <c r="A2035" s="22">
        <f>A2034+1</f>
        <v>43643</v>
      </c>
      <c r="B2035" s="24">
        <v>111.15</v>
      </c>
      <c r="C2035" s="24">
        <v>106.15</v>
      </c>
      <c r="D2035" s="24">
        <v>102.7</v>
      </c>
      <c r="E2035" s="24">
        <v>106.5</v>
      </c>
      <c r="F2035" s="24">
        <v>97.45</v>
      </c>
      <c r="G2035" s="24"/>
      <c r="H2035" s="24"/>
      <c r="I2035" s="24"/>
      <c r="J2035" s="24"/>
      <c r="K2035" s="24"/>
      <c r="L2035" s="24"/>
      <c r="M2035" s="24">
        <v>85.85</v>
      </c>
      <c r="N2035" s="79">
        <f>VLOOKUP(A2035,Platts!B:C,2,TRUE)</f>
        <v>116.355</v>
      </c>
      <c r="O2035" s="76">
        <f t="shared" si="42"/>
        <v>0.95526621116410981</v>
      </c>
      <c r="P2035" s="9"/>
      <c r="Q2035" s="35"/>
    </row>
    <row r="2036" spans="1:17" outlineLevel="1" x14ac:dyDescent="0.2">
      <c r="A2036" s="22">
        <f>A2035+1</f>
        <v>43644</v>
      </c>
      <c r="B2036" s="24">
        <v>113</v>
      </c>
      <c r="C2036" s="24">
        <v>108.05</v>
      </c>
      <c r="D2036" s="24">
        <v>104.25</v>
      </c>
      <c r="E2036" s="24">
        <v>108.4</v>
      </c>
      <c r="F2036" s="24">
        <v>98.5</v>
      </c>
      <c r="G2036" s="24"/>
      <c r="H2036" s="24"/>
      <c r="I2036" s="24"/>
      <c r="J2036" s="24"/>
      <c r="K2036" s="24"/>
      <c r="L2036" s="24"/>
      <c r="M2036" s="24">
        <v>86.9</v>
      </c>
      <c r="N2036" s="79">
        <f>VLOOKUP(A2036,Platts!B:C,2,TRUE)</f>
        <v>117.95</v>
      </c>
      <c r="O2036" s="76">
        <f t="shared" si="42"/>
        <v>0.95803306485799067</v>
      </c>
      <c r="P2036" s="9"/>
      <c r="Q2036" s="35"/>
    </row>
    <row r="2037" spans="1:17" outlineLevel="1" x14ac:dyDescent="0.2">
      <c r="A2037" s="22">
        <f>A2036+3</f>
        <v>43647</v>
      </c>
      <c r="B2037" s="24">
        <v>113.8</v>
      </c>
      <c r="C2037" s="24">
        <v>109.45</v>
      </c>
      <c r="D2037" s="24">
        <v>105.55</v>
      </c>
      <c r="E2037" s="24">
        <v>102.65</v>
      </c>
      <c r="F2037" s="24">
        <v>92</v>
      </c>
      <c r="G2037" s="24"/>
      <c r="H2037" s="24"/>
      <c r="I2037" s="24"/>
      <c r="J2037" s="24"/>
      <c r="K2037" s="24"/>
      <c r="L2037" s="24"/>
      <c r="M2037" s="24">
        <v>90</v>
      </c>
      <c r="N2037" s="79">
        <f>VLOOKUP(A2037,Platts!B:C,2,TRUE)</f>
        <v>121.2</v>
      </c>
      <c r="O2037" s="76">
        <f t="shared" si="42"/>
        <v>0.93894389438943893</v>
      </c>
      <c r="P2037" s="9"/>
      <c r="Q2037" s="35"/>
    </row>
    <row r="2038" spans="1:17" outlineLevel="1" x14ac:dyDescent="0.2">
      <c r="A2038" s="22">
        <f>A2037+1</f>
        <v>43648</v>
      </c>
      <c r="B2038" s="24">
        <v>116.9</v>
      </c>
      <c r="C2038" s="24">
        <v>112.05</v>
      </c>
      <c r="D2038" s="24">
        <v>107.8</v>
      </c>
      <c r="E2038" s="24">
        <v>104.45</v>
      </c>
      <c r="F2038" s="24">
        <v>97</v>
      </c>
      <c r="G2038" s="24"/>
      <c r="H2038" s="24"/>
      <c r="I2038" s="24"/>
      <c r="J2038" s="24"/>
      <c r="K2038" s="24"/>
      <c r="L2038" s="24"/>
      <c r="M2038" s="24">
        <v>90.05</v>
      </c>
      <c r="N2038" s="79">
        <f>VLOOKUP(A2038,Platts!B:C,2,TRUE)</f>
        <v>126.2</v>
      </c>
      <c r="O2038" s="76">
        <f t="shared" si="42"/>
        <v>0.92630744849445323</v>
      </c>
      <c r="P2038" s="9"/>
      <c r="Q2038" s="35"/>
    </row>
    <row r="2039" spans="1:17" outlineLevel="1" x14ac:dyDescent="0.2">
      <c r="A2039" s="22">
        <f>A2038+1</f>
        <v>43649</v>
      </c>
      <c r="B2039" s="24">
        <v>118.05</v>
      </c>
      <c r="C2039" s="24">
        <v>113.3</v>
      </c>
      <c r="D2039" s="24">
        <v>109.15</v>
      </c>
      <c r="E2039" s="24">
        <v>105.75</v>
      </c>
      <c r="F2039" s="24">
        <v>94.15</v>
      </c>
      <c r="G2039" s="24"/>
      <c r="H2039" s="24"/>
      <c r="I2039" s="24"/>
      <c r="J2039" s="24"/>
      <c r="K2039" s="24"/>
      <c r="L2039" s="24"/>
      <c r="M2039" s="24">
        <v>91.4</v>
      </c>
      <c r="N2039" s="79">
        <f>VLOOKUP(A2039,Platts!B:C,2,TRUE)</f>
        <v>126.35</v>
      </c>
      <c r="O2039" s="76">
        <f t="shared" si="42"/>
        <v>0.93430945785516428</v>
      </c>
      <c r="P2039" s="9"/>
      <c r="Q2039" s="35"/>
    </row>
    <row r="2040" spans="1:17" outlineLevel="1" x14ac:dyDescent="0.2">
      <c r="A2040" s="22">
        <f>A2039+1</f>
        <v>43650</v>
      </c>
      <c r="B2040" s="24">
        <v>114.35</v>
      </c>
      <c r="C2040" s="24">
        <v>109.8</v>
      </c>
      <c r="D2040" s="24">
        <v>106</v>
      </c>
      <c r="E2040" s="24">
        <v>103.05</v>
      </c>
      <c r="F2040" s="24">
        <v>91.55</v>
      </c>
      <c r="G2040" s="24"/>
      <c r="H2040" s="24"/>
      <c r="I2040" s="24"/>
      <c r="J2040" s="24"/>
      <c r="K2040" s="24"/>
      <c r="L2040" s="24"/>
      <c r="M2040" s="24">
        <v>90</v>
      </c>
      <c r="N2040" s="79">
        <f>VLOOKUP(A2040,Platts!B:C,2,TRUE)</f>
        <v>122.3</v>
      </c>
      <c r="O2040" s="76">
        <f t="shared" si="42"/>
        <v>0.93499591169255925</v>
      </c>
      <c r="P2040" s="9"/>
      <c r="Q2040" s="35"/>
    </row>
    <row r="2041" spans="1:17" outlineLevel="1" x14ac:dyDescent="0.2">
      <c r="A2041" s="22">
        <f>A2040+1</f>
        <v>43651</v>
      </c>
      <c r="B2041" s="24">
        <v>108.1</v>
      </c>
      <c r="C2041" s="24">
        <v>103.65</v>
      </c>
      <c r="D2041" s="24">
        <v>100.15</v>
      </c>
      <c r="E2041" s="24">
        <v>97.4</v>
      </c>
      <c r="F2041" s="24">
        <v>90.8</v>
      </c>
      <c r="G2041" s="24"/>
      <c r="H2041" s="24"/>
      <c r="I2041" s="24"/>
      <c r="J2041" s="24"/>
      <c r="K2041" s="24"/>
      <c r="L2041" s="24"/>
      <c r="M2041" s="24">
        <v>84.85</v>
      </c>
      <c r="N2041" s="79">
        <f>VLOOKUP(A2041,Platts!B:C,2,TRUE)</f>
        <v>114.25</v>
      </c>
      <c r="O2041" s="76">
        <f t="shared" si="42"/>
        <v>0.94617067833698021</v>
      </c>
      <c r="P2041" s="9"/>
      <c r="Q2041" s="35"/>
    </row>
    <row r="2042" spans="1:17" outlineLevel="1" x14ac:dyDescent="0.2">
      <c r="A2042" s="22">
        <f>A2041+3</f>
        <v>43654</v>
      </c>
      <c r="B2042" s="24">
        <v>112.45</v>
      </c>
      <c r="C2042" s="24">
        <v>107.6</v>
      </c>
      <c r="D2042" s="24">
        <v>103.8</v>
      </c>
      <c r="E2042" s="24">
        <v>99.9</v>
      </c>
      <c r="F2042" s="24">
        <v>88.05</v>
      </c>
      <c r="G2042" s="24"/>
      <c r="H2042" s="24"/>
      <c r="I2042" s="24"/>
      <c r="J2042" s="24"/>
      <c r="K2042" s="24"/>
      <c r="L2042" s="24"/>
      <c r="M2042" s="24">
        <v>87.35</v>
      </c>
      <c r="N2042" s="79">
        <v>117.75</v>
      </c>
      <c r="O2042" s="76">
        <f t="shared" si="42"/>
        <v>0.95498938428874736</v>
      </c>
      <c r="P2042" s="9"/>
      <c r="Q2042" s="35"/>
    </row>
    <row r="2043" spans="1:17" outlineLevel="1" x14ac:dyDescent="0.2">
      <c r="A2043" s="22">
        <f>A2042+1</f>
        <v>43655</v>
      </c>
      <c r="B2043" s="24">
        <v>116.7</v>
      </c>
      <c r="C2043" s="24">
        <v>111.75</v>
      </c>
      <c r="D2043" s="24">
        <v>107.5</v>
      </c>
      <c r="E2043" s="24">
        <v>104</v>
      </c>
      <c r="F2043" s="24">
        <v>91.45</v>
      </c>
      <c r="G2043" s="24"/>
      <c r="H2043" s="24"/>
      <c r="I2043" s="24"/>
      <c r="J2043" s="24"/>
      <c r="K2043" s="24"/>
      <c r="L2043" s="24"/>
      <c r="M2043" s="24">
        <v>89.85</v>
      </c>
      <c r="N2043" s="79">
        <f>VLOOKUP(A2043,Platts!B:C,2,TRUE)</f>
        <v>122.6</v>
      </c>
      <c r="O2043" s="76">
        <f t="shared" si="42"/>
        <v>0.95187601957585655</v>
      </c>
      <c r="P2043" s="9"/>
      <c r="Q2043" s="35"/>
    </row>
    <row r="2044" spans="1:17" outlineLevel="1" x14ac:dyDescent="0.2">
      <c r="A2044" s="22">
        <f>A2043+1</f>
        <v>43656</v>
      </c>
      <c r="B2044" s="24">
        <v>114.75</v>
      </c>
      <c r="C2044" s="24">
        <v>110.8</v>
      </c>
      <c r="D2044" s="24">
        <v>106.6</v>
      </c>
      <c r="E2044" s="24">
        <v>103.35</v>
      </c>
      <c r="F2044" s="24">
        <v>90.6</v>
      </c>
      <c r="G2044" s="24"/>
      <c r="H2044" s="24"/>
      <c r="I2044" s="24"/>
      <c r="J2044" s="24"/>
      <c r="K2044" s="24"/>
      <c r="L2044" s="24"/>
      <c r="M2044" s="24">
        <v>89.2</v>
      </c>
      <c r="N2044" s="79">
        <f>VLOOKUP(A2044,Platts!B:C,2,TRUE)</f>
        <v>121.2</v>
      </c>
      <c r="O2044" s="76">
        <f t="shared" si="42"/>
        <v>0.94678217821782173</v>
      </c>
      <c r="P2044" s="9"/>
      <c r="Q2044" s="35"/>
    </row>
    <row r="2045" spans="1:17" outlineLevel="1" x14ac:dyDescent="0.2">
      <c r="A2045" s="22">
        <f>A2044+1</f>
        <v>43657</v>
      </c>
      <c r="B2045" s="24">
        <v>113.4</v>
      </c>
      <c r="C2045" s="24">
        <v>108.85</v>
      </c>
      <c r="D2045" s="24">
        <v>105.05</v>
      </c>
      <c r="E2045" s="24">
        <v>102.55</v>
      </c>
      <c r="F2045" s="24">
        <v>90.05</v>
      </c>
      <c r="G2045" s="24"/>
      <c r="H2045" s="24"/>
      <c r="I2045" s="24"/>
      <c r="J2045" s="24"/>
      <c r="K2045" s="24"/>
      <c r="L2045" s="24"/>
      <c r="M2045" s="24">
        <v>88.25</v>
      </c>
      <c r="N2045" s="79">
        <f>VLOOKUP(A2045,Platts!B:C,2,TRUE)</f>
        <v>119.25</v>
      </c>
      <c r="O2045" s="76">
        <f t="shared" si="42"/>
        <v>0.95094339622641511</v>
      </c>
      <c r="P2045" s="9"/>
      <c r="Q2045" s="35"/>
    </row>
    <row r="2046" spans="1:17" outlineLevel="1" x14ac:dyDescent="0.2">
      <c r="A2046" s="22">
        <f>A2045+1</f>
        <v>43658</v>
      </c>
      <c r="B2046" s="24">
        <v>113.85</v>
      </c>
      <c r="C2046" s="24">
        <v>109.05</v>
      </c>
      <c r="D2046" s="24">
        <v>105.3</v>
      </c>
      <c r="E2046" s="24">
        <v>102.7</v>
      </c>
      <c r="F2046" s="24">
        <v>95.3</v>
      </c>
      <c r="G2046" s="24"/>
      <c r="H2046" s="24"/>
      <c r="I2046" s="24"/>
      <c r="J2046" s="24"/>
      <c r="K2046" s="24"/>
      <c r="L2046" s="24"/>
      <c r="M2046" s="24">
        <v>88.65</v>
      </c>
      <c r="N2046" s="79">
        <f>VLOOKUP(A2046,Platts!B:C,2,TRUE)</f>
        <v>118.55</v>
      </c>
      <c r="O2046" s="76">
        <f t="shared" si="42"/>
        <v>0.96035428089413744</v>
      </c>
      <c r="P2046" s="9"/>
      <c r="Q2046" s="35"/>
    </row>
    <row r="2047" spans="1:17" outlineLevel="1" x14ac:dyDescent="0.2">
      <c r="A2047" s="22">
        <f>A2046+3</f>
        <v>43661</v>
      </c>
      <c r="B2047" s="24">
        <v>116.45</v>
      </c>
      <c r="C2047" s="24">
        <v>111.4</v>
      </c>
      <c r="D2047" s="24">
        <v>107.25</v>
      </c>
      <c r="E2047" s="24">
        <v>104.8</v>
      </c>
      <c r="F2047" s="24">
        <v>92.65</v>
      </c>
      <c r="G2047" s="24"/>
      <c r="H2047" s="24"/>
      <c r="I2047" s="24"/>
      <c r="J2047" s="24"/>
      <c r="K2047" s="24"/>
      <c r="L2047" s="24"/>
      <c r="M2047" s="24">
        <v>90.95</v>
      </c>
      <c r="N2047" s="79">
        <f>VLOOKUP(A2047,Platts!B:C,2,TRUE)</f>
        <v>121.4</v>
      </c>
      <c r="O2047" s="76">
        <f t="shared" si="42"/>
        <v>0.95922570016474462</v>
      </c>
      <c r="P2047" s="9"/>
      <c r="Q2047" s="35"/>
    </row>
    <row r="2048" spans="1:17" outlineLevel="1" x14ac:dyDescent="0.2">
      <c r="A2048" s="22">
        <f>A2047+1</f>
        <v>43662</v>
      </c>
      <c r="B2048" s="24">
        <v>116.35</v>
      </c>
      <c r="C2048" s="24">
        <v>111.45</v>
      </c>
      <c r="D2048" s="24">
        <v>107.35</v>
      </c>
      <c r="E2048" s="24">
        <v>104</v>
      </c>
      <c r="F2048" s="24">
        <v>96.95</v>
      </c>
      <c r="G2048" s="24"/>
      <c r="H2048" s="24"/>
      <c r="I2048" s="24"/>
      <c r="J2048" s="24"/>
      <c r="K2048" s="24"/>
      <c r="L2048" s="24"/>
      <c r="M2048" s="24">
        <v>89.8</v>
      </c>
      <c r="N2048" s="79">
        <f>VLOOKUP(A2048,Platts!B:C,2,TRUE)</f>
        <v>122.2</v>
      </c>
      <c r="O2048" s="76">
        <f t="shared" si="42"/>
        <v>0.95212765957446799</v>
      </c>
      <c r="P2048" s="9"/>
      <c r="Q2048" s="35"/>
    </row>
    <row r="2049" spans="1:17" outlineLevel="1" x14ac:dyDescent="0.2">
      <c r="A2049" s="22">
        <f>A2048+1</f>
        <v>43663</v>
      </c>
      <c r="B2049" s="24">
        <v>115.65</v>
      </c>
      <c r="C2049" s="24">
        <v>110.8</v>
      </c>
      <c r="D2049" s="24">
        <v>106.75</v>
      </c>
      <c r="E2049" s="24">
        <v>103.5</v>
      </c>
      <c r="F2049" s="24">
        <v>96.3</v>
      </c>
      <c r="G2049" s="24"/>
      <c r="H2049" s="24"/>
      <c r="I2049" s="24"/>
      <c r="J2049" s="24"/>
      <c r="K2049" s="24"/>
      <c r="L2049" s="24"/>
      <c r="M2049" s="24">
        <v>89.25</v>
      </c>
      <c r="N2049" s="79">
        <f>VLOOKUP(A2049,Platts!B:C,2,TRUE)</f>
        <v>120.75</v>
      </c>
      <c r="O2049" s="76">
        <f t="shared" si="42"/>
        <v>0.95776397515527956</v>
      </c>
      <c r="P2049" s="9"/>
      <c r="Q2049" s="35"/>
    </row>
    <row r="2050" spans="1:17" outlineLevel="1" x14ac:dyDescent="0.2">
      <c r="A2050" s="22">
        <f>A2049+1</f>
        <v>43664</v>
      </c>
      <c r="B2050" s="24">
        <v>114.45</v>
      </c>
      <c r="C2050" s="24">
        <v>109.65</v>
      </c>
      <c r="D2050" s="24">
        <v>105.65</v>
      </c>
      <c r="E2050" s="24">
        <v>102.55</v>
      </c>
      <c r="F2050" s="24">
        <v>95.4</v>
      </c>
      <c r="G2050" s="24"/>
      <c r="H2050" s="24"/>
      <c r="I2050" s="24"/>
      <c r="J2050" s="24"/>
      <c r="K2050" s="24"/>
      <c r="L2050" s="24"/>
      <c r="M2050" s="24">
        <v>88.45</v>
      </c>
      <c r="N2050" s="79">
        <f>VLOOKUP(A2050,Platts!B:C,2,TRUE)</f>
        <v>119.5</v>
      </c>
      <c r="O2050" s="76">
        <f t="shared" si="42"/>
        <v>0.95774058577405863</v>
      </c>
      <c r="P2050" s="9"/>
      <c r="Q2050" s="35"/>
    </row>
    <row r="2051" spans="1:17" outlineLevel="1" x14ac:dyDescent="0.2">
      <c r="A2051" s="22">
        <f>A2050+1</f>
        <v>43665</v>
      </c>
      <c r="B2051" s="24">
        <v>116.75</v>
      </c>
      <c r="C2051" s="24">
        <v>111.85</v>
      </c>
      <c r="D2051" s="24">
        <v>107.7</v>
      </c>
      <c r="E2051" s="24">
        <v>104.5</v>
      </c>
      <c r="F2051" s="24">
        <v>91.85</v>
      </c>
      <c r="G2051" s="24"/>
      <c r="H2051" s="24"/>
      <c r="I2051" s="24"/>
      <c r="J2051" s="24"/>
      <c r="K2051" s="24"/>
      <c r="L2051" s="24"/>
      <c r="M2051" s="24">
        <v>90.2</v>
      </c>
      <c r="N2051" s="79">
        <f>VLOOKUP(A2051,Platts!B:C,2,TRUE)</f>
        <v>121.85</v>
      </c>
      <c r="O2051" s="76">
        <f t="shared" si="42"/>
        <v>0.95814526056627003</v>
      </c>
      <c r="P2051" s="9"/>
      <c r="Q2051" s="35"/>
    </row>
    <row r="2052" spans="1:17" outlineLevel="1" x14ac:dyDescent="0.2">
      <c r="A2052" s="22">
        <f>A2051+3</f>
        <v>43668</v>
      </c>
      <c r="B2052" s="24">
        <v>114.1</v>
      </c>
      <c r="C2052" s="24">
        <v>109.3</v>
      </c>
      <c r="D2052" s="24">
        <v>105.35</v>
      </c>
      <c r="E2052" s="24">
        <v>101.85</v>
      </c>
      <c r="F2052" s="24">
        <v>94.6</v>
      </c>
      <c r="G2052" s="24"/>
      <c r="H2052" s="24"/>
      <c r="I2052" s="24"/>
      <c r="J2052" s="24"/>
      <c r="K2052" s="24"/>
      <c r="L2052" s="24"/>
      <c r="M2052" s="24">
        <v>87.7</v>
      </c>
      <c r="N2052" s="79">
        <f>VLOOKUP(A2052,Platts!B:C,2,TRUE)</f>
        <v>118.1</v>
      </c>
      <c r="O2052" s="76">
        <f t="shared" si="42"/>
        <v>0.96613039796782385</v>
      </c>
      <c r="P2052" s="9"/>
      <c r="Q2052" s="35"/>
    </row>
    <row r="2053" spans="1:17" outlineLevel="1" x14ac:dyDescent="0.2">
      <c r="A2053" s="22">
        <f>A2052+1</f>
        <v>43669</v>
      </c>
      <c r="B2053" s="24">
        <v>113.35</v>
      </c>
      <c r="C2053" s="24">
        <v>108.6</v>
      </c>
      <c r="D2053" s="24">
        <v>104.65</v>
      </c>
      <c r="E2053" s="24">
        <v>101.1</v>
      </c>
      <c r="F2053" s="24">
        <v>94.2</v>
      </c>
      <c r="G2053" s="24"/>
      <c r="H2053" s="24"/>
      <c r="I2053" s="24"/>
      <c r="J2053" s="24"/>
      <c r="K2053" s="24"/>
      <c r="L2053" s="24"/>
      <c r="M2053" s="24">
        <v>87.5</v>
      </c>
      <c r="N2053" s="79">
        <f>VLOOKUP(A2053,Platts!B:C,2,TRUE)</f>
        <v>118.1</v>
      </c>
      <c r="O2053" s="76">
        <f t="shared" si="42"/>
        <v>0.9597798475867908</v>
      </c>
      <c r="P2053" s="9"/>
      <c r="Q2053" s="35"/>
    </row>
    <row r="2054" spans="1:17" outlineLevel="1" x14ac:dyDescent="0.2">
      <c r="A2054" s="22">
        <f>A2053+1</f>
        <v>43670</v>
      </c>
      <c r="B2054" s="24">
        <v>111.1</v>
      </c>
      <c r="C2054" s="24">
        <v>106.5</v>
      </c>
      <c r="D2054" s="24">
        <v>102.75</v>
      </c>
      <c r="E2054" s="24">
        <v>99.35</v>
      </c>
      <c r="F2054" s="24">
        <v>92.5</v>
      </c>
      <c r="G2054" s="24"/>
      <c r="H2054" s="24"/>
      <c r="I2054" s="24"/>
      <c r="J2054" s="24"/>
      <c r="K2054" s="24"/>
      <c r="L2054" s="24"/>
      <c r="M2054" s="24">
        <v>85.85</v>
      </c>
      <c r="N2054" s="79">
        <f>VLOOKUP(A2054,Platts!B:C,2,TRUE)</f>
        <v>115.1</v>
      </c>
      <c r="O2054" s="76">
        <f t="shared" si="42"/>
        <v>0.96524761077324062</v>
      </c>
      <c r="P2054" s="9"/>
      <c r="Q2054" s="35"/>
    </row>
    <row r="2055" spans="1:17" outlineLevel="1" x14ac:dyDescent="0.2">
      <c r="A2055" s="22">
        <f>A2054+1</f>
        <v>43671</v>
      </c>
      <c r="B2055" s="24">
        <v>112.75</v>
      </c>
      <c r="C2055" s="24">
        <v>108.2</v>
      </c>
      <c r="D2055" s="24">
        <v>104.3</v>
      </c>
      <c r="E2055" s="24">
        <v>100.7</v>
      </c>
      <c r="F2055" s="24">
        <v>93.8</v>
      </c>
      <c r="G2055" s="24"/>
      <c r="H2055" s="24"/>
      <c r="I2055" s="24"/>
      <c r="J2055" s="24"/>
      <c r="K2055" s="24"/>
      <c r="L2055" s="24"/>
      <c r="M2055" s="24">
        <v>87.1</v>
      </c>
      <c r="N2055" s="79">
        <f>VLOOKUP(A2055,Platts!B:C,2,TRUE)</f>
        <v>117</v>
      </c>
      <c r="O2055" s="76">
        <f t="shared" si="42"/>
        <v>0.96367521367521369</v>
      </c>
      <c r="P2055" s="9"/>
      <c r="Q2055" s="35"/>
    </row>
    <row r="2056" spans="1:17" outlineLevel="1" x14ac:dyDescent="0.2">
      <c r="A2056" s="22">
        <f>A2055+1</f>
        <v>43672</v>
      </c>
      <c r="B2056" s="24">
        <v>115</v>
      </c>
      <c r="C2056" s="24">
        <v>110.1</v>
      </c>
      <c r="D2056" s="24">
        <v>106</v>
      </c>
      <c r="E2056" s="24">
        <v>102.35</v>
      </c>
      <c r="F2056" s="24">
        <v>94.7</v>
      </c>
      <c r="G2056" s="24"/>
      <c r="H2056" s="24"/>
      <c r="I2056" s="24"/>
      <c r="J2056" s="24"/>
      <c r="K2056" s="24"/>
      <c r="L2056" s="24"/>
      <c r="M2056" s="24">
        <v>87.85</v>
      </c>
      <c r="N2056" s="79">
        <f>VLOOKUP(A2056,Platts!B:C,2,TRUE)</f>
        <v>118.75</v>
      </c>
      <c r="O2056" s="76">
        <f t="shared" si="42"/>
        <v>0.96842105263157896</v>
      </c>
      <c r="P2056" s="9"/>
      <c r="Q2056" s="35"/>
    </row>
    <row r="2057" spans="1:17" outlineLevel="1" x14ac:dyDescent="0.2">
      <c r="A2057" s="22">
        <f>A2056+3</f>
        <v>43675</v>
      </c>
      <c r="B2057" s="24">
        <v>114.15</v>
      </c>
      <c r="C2057" s="24">
        <v>109</v>
      </c>
      <c r="D2057" s="24">
        <v>104.9</v>
      </c>
      <c r="E2057" s="24">
        <v>101.15</v>
      </c>
      <c r="F2057" s="24">
        <v>93.1</v>
      </c>
      <c r="G2057" s="24"/>
      <c r="H2057" s="24"/>
      <c r="I2057" s="24"/>
      <c r="J2057" s="24"/>
      <c r="K2057" s="24"/>
      <c r="L2057" s="24"/>
      <c r="M2057" s="24">
        <v>85.5</v>
      </c>
      <c r="N2057" s="79">
        <f>VLOOKUP(A2057,Platts!B:C,2,TRUE)</f>
        <v>118.45</v>
      </c>
      <c r="O2057" s="76">
        <f t="shared" si="42"/>
        <v>0.96369776276910091</v>
      </c>
      <c r="P2057" s="9"/>
      <c r="Q2057" s="35"/>
    </row>
    <row r="2058" spans="1:17" outlineLevel="1" x14ac:dyDescent="0.2">
      <c r="A2058" s="22">
        <f>A2057+1</f>
        <v>43676</v>
      </c>
      <c r="B2058" s="24">
        <v>117.2</v>
      </c>
      <c r="C2058" s="24">
        <v>112</v>
      </c>
      <c r="D2058" s="24">
        <v>107.4</v>
      </c>
      <c r="E2058" s="24">
        <v>103.7</v>
      </c>
      <c r="F2058" s="24">
        <v>94.3</v>
      </c>
      <c r="G2058" s="24"/>
      <c r="H2058" s="24"/>
      <c r="I2058" s="24"/>
      <c r="J2058" s="24"/>
      <c r="K2058" s="24"/>
      <c r="L2058" s="24"/>
      <c r="M2058" s="24">
        <v>86.05</v>
      </c>
      <c r="N2058" s="79">
        <f>VLOOKUP(A2058,Platts!B:C,2,TRUE)</f>
        <v>121.15</v>
      </c>
      <c r="O2058" s="76">
        <f t="shared" si="42"/>
        <v>0.96739579034255052</v>
      </c>
      <c r="P2058" s="9"/>
      <c r="Q2058" s="35"/>
    </row>
    <row r="2059" spans="1:17" outlineLevel="1" x14ac:dyDescent="0.2">
      <c r="A2059" s="22">
        <f>A2058+1</f>
        <v>43677</v>
      </c>
      <c r="B2059" s="24">
        <v>116.45</v>
      </c>
      <c r="C2059" s="24">
        <v>111.5</v>
      </c>
      <c r="D2059" s="24">
        <v>107.2</v>
      </c>
      <c r="E2059" s="24">
        <v>103.25</v>
      </c>
      <c r="F2059" s="24">
        <v>94.7</v>
      </c>
      <c r="G2059" s="24"/>
      <c r="H2059" s="24"/>
      <c r="I2059" s="24"/>
      <c r="J2059" s="24"/>
      <c r="K2059" s="24"/>
      <c r="L2059" s="24"/>
      <c r="M2059" s="24">
        <v>86.7</v>
      </c>
      <c r="N2059" s="79">
        <f>VLOOKUP(A2059,Platts!B:C,2,TRUE)</f>
        <v>118.35</v>
      </c>
      <c r="O2059" s="76">
        <f t="shared" si="42"/>
        <v>0.98394592310942131</v>
      </c>
      <c r="P2059" s="9"/>
      <c r="Q2059" s="35"/>
    </row>
    <row r="2060" spans="1:17" outlineLevel="1" x14ac:dyDescent="0.2">
      <c r="A2060" s="22">
        <f>A2059+1</f>
        <v>43678</v>
      </c>
      <c r="B2060" s="24">
        <v>108.15</v>
      </c>
      <c r="C2060" s="24">
        <v>104.1</v>
      </c>
      <c r="D2060" s="24">
        <v>100.35</v>
      </c>
      <c r="E2060" s="24">
        <v>100.6</v>
      </c>
      <c r="F2060" s="24">
        <v>92.05</v>
      </c>
      <c r="G2060" s="24"/>
      <c r="H2060" s="24"/>
      <c r="I2060" s="24"/>
      <c r="J2060" s="24"/>
      <c r="K2060" s="24"/>
      <c r="L2060" s="24"/>
      <c r="M2060" s="24">
        <v>83.9</v>
      </c>
      <c r="N2060" s="79">
        <f>VLOOKUP(A2060,Platts!B:C,2,TRUE)</f>
        <v>113.9</v>
      </c>
      <c r="O2060" s="76">
        <f t="shared" si="42"/>
        <v>0.94951712028094826</v>
      </c>
      <c r="P2060" s="9"/>
      <c r="Q2060" s="35"/>
    </row>
    <row r="2061" spans="1:17" outlineLevel="1" x14ac:dyDescent="0.2">
      <c r="A2061" s="22">
        <f>A2060+1</f>
        <v>43679</v>
      </c>
      <c r="B2061" s="24">
        <v>102.95</v>
      </c>
      <c r="C2061" s="24">
        <v>99.85</v>
      </c>
      <c r="D2061" s="24">
        <v>96.85</v>
      </c>
      <c r="E2061" s="24">
        <v>96.9</v>
      </c>
      <c r="F2061" s="24">
        <v>89.6</v>
      </c>
      <c r="G2061" s="24"/>
      <c r="H2061" s="24"/>
      <c r="I2061" s="24"/>
      <c r="J2061" s="24"/>
      <c r="K2061" s="24"/>
      <c r="L2061" s="24"/>
      <c r="M2061" s="24">
        <v>82.75</v>
      </c>
      <c r="N2061" s="79">
        <f>VLOOKUP(A2061,Platts!B:C,2,TRUE)</f>
        <v>108.45</v>
      </c>
      <c r="O2061" s="76">
        <f t="shared" si="42"/>
        <v>0.94928538497003223</v>
      </c>
      <c r="P2061" s="9"/>
      <c r="Q2061" s="35"/>
    </row>
    <row r="2062" spans="1:17" outlineLevel="1" x14ac:dyDescent="0.2">
      <c r="A2062" s="22">
        <f>A2061+3</f>
        <v>43682</v>
      </c>
      <c r="B2062" s="24">
        <v>95.9</v>
      </c>
      <c r="C2062" s="24">
        <v>92.85</v>
      </c>
      <c r="D2062" s="24">
        <v>90.2</v>
      </c>
      <c r="E2062" s="24">
        <v>90.25</v>
      </c>
      <c r="F2062" s="24">
        <v>84.05</v>
      </c>
      <c r="G2062" s="24"/>
      <c r="H2062" s="24"/>
      <c r="I2062" s="24"/>
      <c r="J2062" s="24"/>
      <c r="K2062" s="24"/>
      <c r="L2062" s="24"/>
      <c r="M2062" s="24">
        <v>78</v>
      </c>
      <c r="N2062" s="79">
        <f>VLOOKUP(A2062,Platts!B:C,2,TRUE)</f>
        <v>99.15</v>
      </c>
      <c r="O2062" s="76">
        <f t="shared" ref="O2062:O2093" si="43">+B2062/N2062</f>
        <v>0.96722138174483108</v>
      </c>
      <c r="P2062" s="9"/>
      <c r="Q2062" s="35"/>
    </row>
    <row r="2063" spans="1:17" outlineLevel="1" x14ac:dyDescent="0.2">
      <c r="A2063" s="22">
        <f>A2062+1</f>
        <v>43683</v>
      </c>
      <c r="B2063" s="24">
        <v>93.1</v>
      </c>
      <c r="C2063" s="24">
        <v>90.05</v>
      </c>
      <c r="D2063" s="24">
        <v>87.85</v>
      </c>
      <c r="E2063" s="24">
        <v>88.05</v>
      </c>
      <c r="F2063" s="24">
        <v>82.75</v>
      </c>
      <c r="G2063" s="24"/>
      <c r="H2063" s="24"/>
      <c r="I2063" s="24"/>
      <c r="J2063" s="24"/>
      <c r="K2063" s="24"/>
      <c r="L2063" s="24"/>
      <c r="M2063" s="24">
        <v>77.400000000000006</v>
      </c>
      <c r="N2063" s="79">
        <f>VLOOKUP(A2063,Platts!B:C,2,TRUE)</f>
        <v>97.9</v>
      </c>
      <c r="O2063" s="76">
        <f t="shared" si="43"/>
        <v>0.95097037793666994</v>
      </c>
      <c r="P2063" s="9"/>
      <c r="Q2063" s="35"/>
    </row>
    <row r="2064" spans="1:17" outlineLevel="1" x14ac:dyDescent="0.2">
      <c r="A2064" s="22">
        <f>A2063+1</f>
        <v>43684</v>
      </c>
      <c r="B2064" s="24">
        <v>89.2</v>
      </c>
      <c r="C2064" s="24">
        <v>86.5</v>
      </c>
      <c r="D2064" s="24">
        <v>84.8</v>
      </c>
      <c r="E2064" s="24">
        <v>84.8</v>
      </c>
      <c r="F2064" s="24">
        <v>80.3</v>
      </c>
      <c r="G2064" s="24"/>
      <c r="H2064" s="24"/>
      <c r="I2064" s="24"/>
      <c r="J2064" s="24"/>
      <c r="K2064" s="24"/>
      <c r="L2064" s="24"/>
      <c r="M2064" s="24">
        <v>75.650000000000006</v>
      </c>
      <c r="N2064" s="79">
        <f>VLOOKUP(A2064,Platts!B:C,2,TRUE)</f>
        <v>92.8</v>
      </c>
      <c r="O2064" s="76">
        <f t="shared" si="43"/>
        <v>0.9612068965517242</v>
      </c>
      <c r="P2064" s="9"/>
      <c r="Q2064" s="35"/>
    </row>
    <row r="2065" spans="1:17" outlineLevel="1" x14ac:dyDescent="0.2">
      <c r="A2065" s="22">
        <f>A2064+1</f>
        <v>43685</v>
      </c>
      <c r="B2065" s="24">
        <v>90.4</v>
      </c>
      <c r="C2065" s="24">
        <v>87.55</v>
      </c>
      <c r="D2065" s="24">
        <v>85.35</v>
      </c>
      <c r="E2065" s="24">
        <v>85.95</v>
      </c>
      <c r="F2065" s="24">
        <v>81</v>
      </c>
      <c r="G2065" s="24"/>
      <c r="H2065" s="24"/>
      <c r="I2065" s="24"/>
      <c r="J2065" s="24"/>
      <c r="K2065" s="24"/>
      <c r="L2065" s="24"/>
      <c r="M2065" s="24">
        <v>75.900000000000006</v>
      </c>
      <c r="N2065" s="79">
        <f>VLOOKUP(A2065,Platts!B:C,2,TRUE)</f>
        <v>94.8</v>
      </c>
      <c r="O2065" s="76">
        <f t="shared" si="43"/>
        <v>0.95358649789029548</v>
      </c>
      <c r="P2065" s="9"/>
      <c r="Q2065" s="35"/>
    </row>
    <row r="2066" spans="1:17" outlineLevel="1" x14ac:dyDescent="0.2">
      <c r="A2066" s="22">
        <f>A2065+1</f>
        <v>43686</v>
      </c>
      <c r="B2066" s="91">
        <f t="shared" ref="B2066:M2067" si="44">+B2065</f>
        <v>90.4</v>
      </c>
      <c r="C2066" s="91">
        <f t="shared" si="44"/>
        <v>87.55</v>
      </c>
      <c r="D2066" s="91">
        <f t="shared" si="44"/>
        <v>85.35</v>
      </c>
      <c r="E2066" s="91">
        <f t="shared" si="44"/>
        <v>85.95</v>
      </c>
      <c r="F2066" s="91">
        <f t="shared" si="44"/>
        <v>81</v>
      </c>
      <c r="G2066" s="91">
        <f t="shared" si="44"/>
        <v>0</v>
      </c>
      <c r="H2066" s="91">
        <f t="shared" si="44"/>
        <v>0</v>
      </c>
      <c r="I2066" s="91">
        <f t="shared" si="44"/>
        <v>0</v>
      </c>
      <c r="J2066" s="91">
        <f t="shared" si="44"/>
        <v>0</v>
      </c>
      <c r="K2066" s="91">
        <f t="shared" si="44"/>
        <v>0</v>
      </c>
      <c r="L2066" s="91">
        <f t="shared" si="44"/>
        <v>0</v>
      </c>
      <c r="M2066" s="91">
        <f t="shared" si="44"/>
        <v>75.900000000000006</v>
      </c>
      <c r="N2066" s="79">
        <f>VLOOKUP(A2066,Platts!B:C,2,TRUE)</f>
        <v>94.8</v>
      </c>
      <c r="O2066" s="76">
        <f t="shared" si="43"/>
        <v>0.95358649789029548</v>
      </c>
      <c r="P2066" s="9"/>
      <c r="Q2066" s="35"/>
    </row>
    <row r="2067" spans="1:17" outlineLevel="1" x14ac:dyDescent="0.2">
      <c r="A2067" s="22">
        <f>A2066+3</f>
        <v>43689</v>
      </c>
      <c r="B2067" s="91">
        <f t="shared" si="44"/>
        <v>90.4</v>
      </c>
      <c r="C2067" s="91">
        <f t="shared" si="44"/>
        <v>87.55</v>
      </c>
      <c r="D2067" s="91">
        <f t="shared" si="44"/>
        <v>85.35</v>
      </c>
      <c r="E2067" s="91">
        <f t="shared" si="44"/>
        <v>85.95</v>
      </c>
      <c r="F2067" s="91">
        <f t="shared" si="44"/>
        <v>81</v>
      </c>
      <c r="G2067" s="91">
        <f t="shared" si="44"/>
        <v>0</v>
      </c>
      <c r="H2067" s="91">
        <f t="shared" si="44"/>
        <v>0</v>
      </c>
      <c r="I2067" s="91">
        <f t="shared" si="44"/>
        <v>0</v>
      </c>
      <c r="J2067" s="91">
        <f t="shared" si="44"/>
        <v>0</v>
      </c>
      <c r="K2067" s="91">
        <f t="shared" si="44"/>
        <v>0</v>
      </c>
      <c r="L2067" s="91">
        <f t="shared" si="44"/>
        <v>0</v>
      </c>
      <c r="M2067" s="91">
        <f t="shared" si="44"/>
        <v>75.900000000000006</v>
      </c>
      <c r="N2067" s="79">
        <f>VLOOKUP(A2067,Platts!B:C,2,TRUE)</f>
        <v>94.8</v>
      </c>
      <c r="O2067" s="76">
        <f t="shared" si="43"/>
        <v>0.95358649789029548</v>
      </c>
      <c r="P2067" s="9"/>
      <c r="Q2067" s="35"/>
    </row>
    <row r="2068" spans="1:17" outlineLevel="1" x14ac:dyDescent="0.2">
      <c r="A2068" s="22">
        <f>A2067+1</f>
        <v>43690</v>
      </c>
      <c r="B2068" s="24">
        <v>86.35</v>
      </c>
      <c r="C2068" s="24">
        <v>83.8</v>
      </c>
      <c r="D2068" s="24">
        <v>81.95</v>
      </c>
      <c r="E2068" s="24">
        <v>82.05</v>
      </c>
      <c r="F2068" s="24">
        <v>77.849999999999994</v>
      </c>
      <c r="G2068" s="24"/>
      <c r="H2068" s="24"/>
      <c r="I2068" s="24"/>
      <c r="J2068" s="24"/>
      <c r="K2068" s="24"/>
      <c r="L2068" s="24"/>
      <c r="M2068" s="24">
        <v>74.099999999999994</v>
      </c>
      <c r="N2068" s="79">
        <f>VLOOKUP(A2068,Platts!B:C,2,TRUE)</f>
        <v>88.5</v>
      </c>
      <c r="O2068" s="76">
        <f t="shared" si="43"/>
        <v>0.97570621468926544</v>
      </c>
      <c r="P2068" s="9"/>
      <c r="Q2068" s="35"/>
    </row>
    <row r="2069" spans="1:17" outlineLevel="1" x14ac:dyDescent="0.2">
      <c r="A2069" s="22">
        <f>A2068+1</f>
        <v>43691</v>
      </c>
      <c r="B2069" s="24">
        <v>88.45</v>
      </c>
      <c r="C2069" s="24">
        <v>85.7</v>
      </c>
      <c r="D2069" s="24">
        <v>83.6</v>
      </c>
      <c r="E2069" s="24">
        <v>86.65</v>
      </c>
      <c r="F2069" s="24">
        <v>78.900000000000006</v>
      </c>
      <c r="G2069" s="24"/>
      <c r="H2069" s="24"/>
      <c r="I2069" s="24"/>
      <c r="J2069" s="24"/>
      <c r="K2069" s="24"/>
      <c r="L2069" s="24"/>
      <c r="M2069" s="24">
        <v>74.5</v>
      </c>
      <c r="N2069" s="79">
        <f>VLOOKUP(A2069,Platts!B:C,2,TRUE)</f>
        <v>90.35</v>
      </c>
      <c r="O2069" s="76">
        <f t="shared" si="43"/>
        <v>0.97897066961815171</v>
      </c>
      <c r="P2069" s="9"/>
      <c r="Q2069" s="35"/>
    </row>
    <row r="2070" spans="1:17" outlineLevel="1" x14ac:dyDescent="0.2">
      <c r="A2070" s="22">
        <f>A2069+1</f>
        <v>43692</v>
      </c>
      <c r="B2070" s="24">
        <v>86.5</v>
      </c>
      <c r="C2070" s="24">
        <v>83.75</v>
      </c>
      <c r="D2070" s="24">
        <v>81.75</v>
      </c>
      <c r="E2070" s="24">
        <v>81.8</v>
      </c>
      <c r="F2070" s="24">
        <v>77.3</v>
      </c>
      <c r="G2070" s="24"/>
      <c r="H2070" s="24"/>
      <c r="I2070" s="24"/>
      <c r="J2070" s="24"/>
      <c r="K2070" s="24"/>
      <c r="L2070" s="24"/>
      <c r="M2070" s="24">
        <v>73.099999999999994</v>
      </c>
      <c r="N2070" s="79">
        <f>VLOOKUP(A2070,Platts!B:C,2,TRUE)</f>
        <v>88.8</v>
      </c>
      <c r="O2070" s="76">
        <f t="shared" si="43"/>
        <v>0.97409909909909909</v>
      </c>
      <c r="P2070" s="9"/>
      <c r="Q2070" s="35"/>
    </row>
    <row r="2071" spans="1:17" outlineLevel="1" x14ac:dyDescent="0.2">
      <c r="A2071" s="22">
        <f>A2070+1</f>
        <v>43693</v>
      </c>
      <c r="B2071" s="24">
        <v>87</v>
      </c>
      <c r="C2071" s="24">
        <v>84.25</v>
      </c>
      <c r="D2071" s="24">
        <v>82.45</v>
      </c>
      <c r="E2071" s="24">
        <v>82.5</v>
      </c>
      <c r="F2071" s="24">
        <v>78.099999999999994</v>
      </c>
      <c r="G2071" s="24"/>
      <c r="H2071" s="24"/>
      <c r="I2071" s="24"/>
      <c r="J2071" s="24"/>
      <c r="K2071" s="24"/>
      <c r="L2071" s="24"/>
      <c r="M2071" s="24">
        <v>74.349999999999994</v>
      </c>
      <c r="N2071" s="79">
        <f>VLOOKUP(A2071,Platts!B:C,2,TRUE)</f>
        <v>89.55</v>
      </c>
      <c r="O2071" s="76">
        <f t="shared" si="43"/>
        <v>0.9715242881072027</v>
      </c>
      <c r="P2071" s="9"/>
      <c r="Q2071" s="35"/>
    </row>
    <row r="2072" spans="1:17" outlineLevel="1" x14ac:dyDescent="0.2">
      <c r="A2072" s="22">
        <f>A2071+3</f>
        <v>43696</v>
      </c>
      <c r="B2072" s="24">
        <v>86.25</v>
      </c>
      <c r="C2072" s="24">
        <v>83.45</v>
      </c>
      <c r="D2072" s="24">
        <v>81.599999999999994</v>
      </c>
      <c r="E2072" s="24">
        <v>81.400000000000006</v>
      </c>
      <c r="F2072" s="24">
        <v>76.95</v>
      </c>
      <c r="G2072" s="24"/>
      <c r="H2072" s="24"/>
      <c r="I2072" s="24"/>
      <c r="J2072" s="24"/>
      <c r="K2072" s="24"/>
      <c r="L2072" s="24"/>
      <c r="M2072" s="24">
        <v>73.45</v>
      </c>
      <c r="N2072" s="79">
        <f>VLOOKUP(A2072,Platts!B:C,2,TRUE)</f>
        <v>88.7</v>
      </c>
      <c r="O2072" s="76">
        <f t="shared" si="43"/>
        <v>0.97237880496054108</v>
      </c>
      <c r="P2072" s="9"/>
      <c r="Q2072" s="35"/>
    </row>
    <row r="2073" spans="1:17" outlineLevel="1" x14ac:dyDescent="0.2">
      <c r="A2073" s="22">
        <f>A2072+1</f>
        <v>43697</v>
      </c>
      <c r="B2073" s="24">
        <v>86.25</v>
      </c>
      <c r="C2073" s="24">
        <v>83.5</v>
      </c>
      <c r="D2073" s="24">
        <v>81.55</v>
      </c>
      <c r="E2073" s="24">
        <v>81.650000000000006</v>
      </c>
      <c r="F2073" s="24">
        <v>77.55</v>
      </c>
      <c r="G2073" s="24"/>
      <c r="H2073" s="24"/>
      <c r="I2073" s="24"/>
      <c r="J2073" s="24"/>
      <c r="K2073" s="24"/>
      <c r="L2073" s="24"/>
      <c r="M2073" s="24">
        <v>73.8</v>
      </c>
      <c r="N2073" s="79">
        <f>VLOOKUP(A2073,Platts!B:C,2,TRUE)</f>
        <v>88.45</v>
      </c>
      <c r="O2073" s="76">
        <f t="shared" si="43"/>
        <v>0.97512719050310903</v>
      </c>
      <c r="P2073" s="9"/>
      <c r="Q2073" s="35"/>
    </row>
    <row r="2074" spans="1:17" outlineLevel="1" x14ac:dyDescent="0.2">
      <c r="A2074" s="22">
        <f>A2073+1</f>
        <v>43698</v>
      </c>
      <c r="B2074" s="24">
        <v>80.75</v>
      </c>
      <c r="C2074" s="24">
        <v>77.95</v>
      </c>
      <c r="D2074" s="24">
        <v>76.45</v>
      </c>
      <c r="E2074" s="24">
        <v>96.6</v>
      </c>
      <c r="F2074" s="24">
        <v>72.900000000000006</v>
      </c>
      <c r="G2074" s="24"/>
      <c r="H2074" s="24"/>
      <c r="I2074" s="24"/>
      <c r="J2074" s="24"/>
      <c r="K2074" s="24"/>
      <c r="L2074" s="24"/>
      <c r="M2074" s="24">
        <v>69.3</v>
      </c>
      <c r="N2074" s="79">
        <f>VLOOKUP(A2074,Platts!B:C,2,TRUE)</f>
        <v>83</v>
      </c>
      <c r="O2074" s="76">
        <f t="shared" si="43"/>
        <v>0.97289156626506024</v>
      </c>
      <c r="P2074" s="9"/>
      <c r="Q2074" s="35"/>
    </row>
    <row r="2075" spans="1:17" outlineLevel="1" x14ac:dyDescent="0.2">
      <c r="A2075" s="22">
        <f>A2074+1</f>
        <v>43699</v>
      </c>
      <c r="B2075" s="24">
        <v>82.95</v>
      </c>
      <c r="C2075" s="24">
        <v>80.150000000000006</v>
      </c>
      <c r="D2075" s="24">
        <v>78.599999999999994</v>
      </c>
      <c r="E2075" s="24">
        <v>78.7</v>
      </c>
      <c r="F2075" s="24">
        <v>75.05</v>
      </c>
      <c r="G2075" s="24"/>
      <c r="H2075" s="24"/>
      <c r="I2075" s="24"/>
      <c r="J2075" s="24"/>
      <c r="K2075" s="24"/>
      <c r="L2075" s="24"/>
      <c r="M2075" s="24">
        <v>71.8</v>
      </c>
      <c r="N2075" s="79">
        <f>VLOOKUP(A2075,Platts!B:C,2,TRUE)</f>
        <v>85</v>
      </c>
      <c r="O2075" s="76">
        <f t="shared" si="43"/>
        <v>0.97588235294117653</v>
      </c>
      <c r="P2075" s="9"/>
      <c r="Q2075" s="35"/>
    </row>
    <row r="2076" spans="1:17" outlineLevel="1" x14ac:dyDescent="0.2">
      <c r="A2076" s="22">
        <f>A2075+1</f>
        <v>43700</v>
      </c>
      <c r="B2076" s="24">
        <v>87.05</v>
      </c>
      <c r="C2076" s="24">
        <v>84.2</v>
      </c>
      <c r="D2076" s="24">
        <v>82.25</v>
      </c>
      <c r="E2076" s="24">
        <v>82.1</v>
      </c>
      <c r="F2076" s="24">
        <v>77.3</v>
      </c>
      <c r="G2076" s="24"/>
      <c r="H2076" s="24"/>
      <c r="I2076" s="24"/>
      <c r="J2076" s="24"/>
      <c r="K2076" s="24"/>
      <c r="L2076" s="24"/>
      <c r="M2076" s="24">
        <v>73.900000000000006</v>
      </c>
      <c r="N2076" s="79">
        <f>VLOOKUP(A2076,Platts!B:C,2,TRUE)</f>
        <v>88.95</v>
      </c>
      <c r="O2076" s="76">
        <f t="shared" si="43"/>
        <v>0.97863968521641365</v>
      </c>
      <c r="P2076" s="9"/>
      <c r="Q2076" s="35"/>
    </row>
    <row r="2077" spans="1:17" outlineLevel="1" x14ac:dyDescent="0.2">
      <c r="A2077" s="22">
        <f>A2076+3</f>
        <v>43703</v>
      </c>
      <c r="B2077" s="24">
        <v>83.75</v>
      </c>
      <c r="C2077" s="24">
        <v>80.8</v>
      </c>
      <c r="D2077" s="24">
        <v>78.7</v>
      </c>
      <c r="E2077" s="24">
        <v>78.8</v>
      </c>
      <c r="F2077" s="24">
        <v>74.349999999999994</v>
      </c>
      <c r="G2077" s="24"/>
      <c r="H2077" s="24"/>
      <c r="I2077" s="24"/>
      <c r="J2077" s="24"/>
      <c r="K2077" s="24"/>
      <c r="L2077" s="24"/>
      <c r="M2077" s="24">
        <v>70.7</v>
      </c>
      <c r="N2077" s="79">
        <f>VLOOKUP(A2077,Platts!B:C,2,TRUE)</f>
        <v>86</v>
      </c>
      <c r="O2077" s="76">
        <f t="shared" si="43"/>
        <v>0.97383720930232553</v>
      </c>
      <c r="P2077" s="9"/>
      <c r="Q2077" s="35"/>
    </row>
    <row r="2078" spans="1:17" outlineLevel="1" x14ac:dyDescent="0.2">
      <c r="A2078" s="22">
        <f>A2077+1</f>
        <v>43704</v>
      </c>
      <c r="B2078" s="24">
        <v>81.05</v>
      </c>
      <c r="C2078" s="24">
        <v>78.2</v>
      </c>
      <c r="D2078" s="24">
        <v>76.45</v>
      </c>
      <c r="E2078" s="24">
        <v>76.55</v>
      </c>
      <c r="F2078" s="24">
        <v>72.650000000000006</v>
      </c>
      <c r="G2078" s="24"/>
      <c r="H2078" s="24"/>
      <c r="I2078" s="24"/>
      <c r="J2078" s="24"/>
      <c r="K2078" s="24"/>
      <c r="L2078" s="24"/>
      <c r="M2078" s="24">
        <v>69.05</v>
      </c>
      <c r="N2078" s="79">
        <f>VLOOKUP(A2078,Platts!B:C,2,TRUE)</f>
        <v>83.1</v>
      </c>
      <c r="O2078" s="76">
        <f t="shared" si="43"/>
        <v>0.97533092659446452</v>
      </c>
      <c r="P2078" s="9"/>
      <c r="Q2078" s="35"/>
    </row>
    <row r="2079" spans="1:17" outlineLevel="1" x14ac:dyDescent="0.2">
      <c r="A2079" s="22">
        <f>A2078+1</f>
        <v>43705</v>
      </c>
      <c r="B2079" s="24">
        <v>81.45</v>
      </c>
      <c r="C2079" s="24">
        <v>78.45</v>
      </c>
      <c r="D2079" s="24">
        <v>76.599999999999994</v>
      </c>
      <c r="E2079" s="24">
        <v>76.7</v>
      </c>
      <c r="F2079" s="24">
        <v>72.7</v>
      </c>
      <c r="G2079" s="24"/>
      <c r="H2079" s="24"/>
      <c r="I2079" s="24"/>
      <c r="J2079" s="24"/>
      <c r="K2079" s="24"/>
      <c r="L2079" s="24"/>
      <c r="M2079" s="24">
        <v>69.599999999999994</v>
      </c>
      <c r="N2079" s="79">
        <f>VLOOKUP(A2079,Platts!B:C,2,TRUE)</f>
        <v>83.5</v>
      </c>
      <c r="O2079" s="76">
        <f t="shared" si="43"/>
        <v>0.9754491017964072</v>
      </c>
      <c r="P2079" s="9"/>
      <c r="Q2079" s="35"/>
    </row>
    <row r="2080" spans="1:17" outlineLevel="1" x14ac:dyDescent="0.2">
      <c r="A2080" s="22">
        <f>A2079+1</f>
        <v>43706</v>
      </c>
      <c r="B2080" s="24">
        <v>80.55</v>
      </c>
      <c r="C2080" s="24">
        <v>77.650000000000006</v>
      </c>
      <c r="D2080" s="24">
        <v>75.900000000000006</v>
      </c>
      <c r="E2080" s="24">
        <v>75.95</v>
      </c>
      <c r="F2080" s="24">
        <v>72.3</v>
      </c>
      <c r="G2080" s="24"/>
      <c r="H2080" s="24"/>
      <c r="I2080" s="24"/>
      <c r="J2080" s="24"/>
      <c r="K2080" s="24"/>
      <c r="L2080" s="24"/>
      <c r="M2080" s="24">
        <v>69.25</v>
      </c>
      <c r="N2080" s="79">
        <f>VLOOKUP(A2080,Platts!B:C,2,TRUE)</f>
        <v>81.45</v>
      </c>
      <c r="O2080" s="76">
        <f t="shared" si="43"/>
        <v>0.98895027624309384</v>
      </c>
      <c r="P2080" s="9"/>
      <c r="Q2080" s="35"/>
    </row>
    <row r="2081" spans="1:17" outlineLevel="1" x14ac:dyDescent="0.2">
      <c r="A2081" s="22">
        <f>A2080+1</f>
        <v>43707</v>
      </c>
      <c r="B2081" s="24">
        <v>84.45</v>
      </c>
      <c r="C2081" s="24">
        <v>81.45</v>
      </c>
      <c r="D2081" s="24">
        <v>79.2</v>
      </c>
      <c r="E2081" s="24">
        <v>79.5</v>
      </c>
      <c r="F2081" s="24">
        <v>74.95</v>
      </c>
      <c r="G2081" s="24"/>
      <c r="H2081" s="24"/>
      <c r="I2081" s="24"/>
      <c r="J2081" s="24"/>
      <c r="K2081" s="24"/>
      <c r="L2081" s="24"/>
      <c r="M2081" s="24">
        <v>71.3</v>
      </c>
      <c r="N2081" s="79">
        <f>VLOOKUP(A2081,Platts!B:C,2,TRUE)</f>
        <v>85.85</v>
      </c>
      <c r="O2081" s="76">
        <f t="shared" si="43"/>
        <v>0.98369248689574851</v>
      </c>
      <c r="P2081" s="9"/>
      <c r="Q2081" s="35"/>
    </row>
    <row r="2082" spans="1:17" outlineLevel="1" x14ac:dyDescent="0.2">
      <c r="A2082" s="22">
        <f>A2081+3</f>
        <v>43710</v>
      </c>
      <c r="B2082" s="24">
        <v>87.1</v>
      </c>
      <c r="C2082" s="24">
        <v>84.5</v>
      </c>
      <c r="D2082" s="24">
        <v>82.35</v>
      </c>
      <c r="E2082" s="24">
        <v>84.65</v>
      </c>
      <c r="F2082" s="24">
        <v>79.650000000000006</v>
      </c>
      <c r="G2082" s="24"/>
      <c r="H2082" s="24"/>
      <c r="I2082" s="24"/>
      <c r="J2082" s="24"/>
      <c r="K2082" s="24"/>
      <c r="L2082" s="24"/>
      <c r="M2082" s="24">
        <v>75.75</v>
      </c>
      <c r="N2082" s="79">
        <f>VLOOKUP(A2082,Platts!B:C,2,TRUE)</f>
        <v>91.15</v>
      </c>
      <c r="O2082" s="76">
        <f t="shared" si="43"/>
        <v>0.95556774547449252</v>
      </c>
      <c r="P2082" s="9"/>
      <c r="Q2082" s="35"/>
    </row>
    <row r="2083" spans="1:17" outlineLevel="1" x14ac:dyDescent="0.2">
      <c r="A2083" s="22">
        <f>A2082+1</f>
        <v>43711</v>
      </c>
      <c r="B2083" s="24">
        <v>85.65</v>
      </c>
      <c r="C2083" s="24">
        <v>82.95</v>
      </c>
      <c r="D2083" s="24">
        <v>80.8</v>
      </c>
      <c r="E2083" s="24">
        <v>83.2</v>
      </c>
      <c r="F2083" s="24">
        <v>78.2</v>
      </c>
      <c r="G2083" s="24"/>
      <c r="H2083" s="24"/>
      <c r="I2083" s="24"/>
      <c r="J2083" s="24"/>
      <c r="K2083" s="24"/>
      <c r="L2083" s="24"/>
      <c r="M2083" s="24">
        <v>74.3</v>
      </c>
      <c r="N2083" s="79">
        <f>VLOOKUP(A2083,Platts!B:C,2,TRUE)</f>
        <v>89.35</v>
      </c>
      <c r="O2083" s="76">
        <f t="shared" si="43"/>
        <v>0.95858981533296039</v>
      </c>
      <c r="P2083" s="9"/>
      <c r="Q2083" s="35"/>
    </row>
    <row r="2084" spans="1:17" outlineLevel="1" x14ac:dyDescent="0.2">
      <c r="A2084" s="22">
        <f>A2083+1</f>
        <v>43712</v>
      </c>
      <c r="B2084" s="24">
        <v>88.05</v>
      </c>
      <c r="C2084" s="24">
        <v>85.2</v>
      </c>
      <c r="D2084" s="24">
        <v>83.05</v>
      </c>
      <c r="E2084" s="24">
        <v>85.3</v>
      </c>
      <c r="F2084" s="24">
        <v>80.150000000000006</v>
      </c>
      <c r="G2084" s="24"/>
      <c r="H2084" s="24"/>
      <c r="I2084" s="24"/>
      <c r="J2084" s="24"/>
      <c r="K2084" s="24"/>
      <c r="L2084" s="24"/>
      <c r="M2084" s="24">
        <v>76.2</v>
      </c>
      <c r="N2084" s="79">
        <f>VLOOKUP(A2084,Platts!B:C,2,TRUE)</f>
        <v>91.05</v>
      </c>
      <c r="O2084" s="76">
        <f t="shared" si="43"/>
        <v>0.9670510708401977</v>
      </c>
      <c r="P2084" s="9"/>
      <c r="Q2084" s="35"/>
    </row>
    <row r="2085" spans="1:17" outlineLevel="1" x14ac:dyDescent="0.2">
      <c r="A2085" s="22">
        <f>A2084+1</f>
        <v>43713</v>
      </c>
      <c r="B2085" s="24">
        <v>86.8</v>
      </c>
      <c r="C2085" s="24">
        <v>84.15</v>
      </c>
      <c r="D2085" s="24">
        <v>82.05</v>
      </c>
      <c r="E2085" s="24">
        <v>84.35</v>
      </c>
      <c r="F2085" s="24">
        <v>79.400000000000006</v>
      </c>
      <c r="G2085" s="24"/>
      <c r="H2085" s="24"/>
      <c r="I2085" s="24"/>
      <c r="J2085" s="24"/>
      <c r="K2085" s="24"/>
      <c r="L2085" s="24"/>
      <c r="M2085" s="24">
        <v>75.45</v>
      </c>
      <c r="N2085" s="79">
        <f>VLOOKUP(A2085,Platts!B:C,2,TRUE)</f>
        <v>90.5</v>
      </c>
      <c r="O2085" s="76">
        <f t="shared" si="43"/>
        <v>0.95911602209944746</v>
      </c>
      <c r="P2085" s="9"/>
      <c r="Q2085" s="35"/>
    </row>
    <row r="2086" spans="1:17" outlineLevel="1" x14ac:dyDescent="0.2">
      <c r="A2086" s="22">
        <f>A2085+1</f>
        <v>43714</v>
      </c>
      <c r="B2086" s="24">
        <v>85.25</v>
      </c>
      <c r="C2086" s="24">
        <v>82.45</v>
      </c>
      <c r="D2086" s="24">
        <v>80.599999999999994</v>
      </c>
      <c r="E2086" s="24">
        <v>82.65</v>
      </c>
      <c r="F2086" s="24">
        <v>77.849999999999994</v>
      </c>
      <c r="G2086" s="24"/>
      <c r="H2086" s="24"/>
      <c r="I2086" s="24"/>
      <c r="J2086" s="24"/>
      <c r="K2086" s="24"/>
      <c r="L2086" s="24"/>
      <c r="M2086" s="24">
        <v>74.150000000000006</v>
      </c>
      <c r="N2086" s="79">
        <f>VLOOKUP(A2086,Platts!B:C,2,TRUE)</f>
        <v>88.1</v>
      </c>
      <c r="O2086" s="76">
        <f t="shared" si="43"/>
        <v>0.96765039727582303</v>
      </c>
      <c r="P2086" s="9"/>
      <c r="Q2086" s="35"/>
    </row>
    <row r="2087" spans="1:17" outlineLevel="1" x14ac:dyDescent="0.2">
      <c r="A2087" s="22">
        <f>A2086+3</f>
        <v>43717</v>
      </c>
      <c r="B2087" s="24">
        <v>89.1</v>
      </c>
      <c r="C2087" s="24">
        <v>86.35</v>
      </c>
      <c r="D2087" s="24">
        <v>84.3</v>
      </c>
      <c r="E2087" s="24">
        <v>86.5</v>
      </c>
      <c r="F2087" s="24">
        <v>81.45</v>
      </c>
      <c r="G2087" s="24"/>
      <c r="H2087" s="24"/>
      <c r="I2087" s="24"/>
      <c r="J2087" s="24"/>
      <c r="K2087" s="24"/>
      <c r="L2087" s="24"/>
      <c r="M2087" s="24">
        <v>77.55</v>
      </c>
      <c r="N2087" s="79">
        <f>VLOOKUP(A2087,Platts!B:C,2,TRUE)</f>
        <v>91.95</v>
      </c>
      <c r="O2087" s="76">
        <f t="shared" si="43"/>
        <v>0.96900489396411082</v>
      </c>
      <c r="P2087" s="9"/>
      <c r="Q2087" s="35"/>
    </row>
    <row r="2088" spans="1:17" outlineLevel="1" x14ac:dyDescent="0.2">
      <c r="A2088" s="22">
        <f>A2087+1</f>
        <v>43718</v>
      </c>
      <c r="B2088" s="24">
        <v>88.9</v>
      </c>
      <c r="C2088" s="24">
        <v>86.15</v>
      </c>
      <c r="D2088" s="24">
        <v>84.1</v>
      </c>
      <c r="E2088" s="24">
        <v>86.4</v>
      </c>
      <c r="F2088" s="24">
        <v>81.55</v>
      </c>
      <c r="G2088" s="24"/>
      <c r="H2088" s="24"/>
      <c r="I2088" s="24"/>
      <c r="J2088" s="24"/>
      <c r="K2088" s="24"/>
      <c r="L2088" s="24"/>
      <c r="M2088" s="24">
        <v>77.2</v>
      </c>
      <c r="N2088" s="79">
        <f>VLOOKUP(A2088,Platts!B:C,2,TRUE)</f>
        <v>93.2</v>
      </c>
      <c r="O2088" s="76">
        <f t="shared" si="43"/>
        <v>0.95386266094420602</v>
      </c>
      <c r="P2088" s="9"/>
      <c r="Q2088" s="35"/>
    </row>
    <row r="2089" spans="1:17" outlineLevel="1" x14ac:dyDescent="0.2">
      <c r="A2089" s="22">
        <f>A2088+1</f>
        <v>43719</v>
      </c>
      <c r="B2089" s="24">
        <v>90.8</v>
      </c>
      <c r="C2089" s="24">
        <v>87.8</v>
      </c>
      <c r="D2089" s="24">
        <v>85.55</v>
      </c>
      <c r="E2089" s="24">
        <v>88</v>
      </c>
      <c r="F2089" s="24">
        <v>82.17</v>
      </c>
      <c r="G2089" s="24"/>
      <c r="H2089" s="24"/>
      <c r="I2089" s="24"/>
      <c r="J2089" s="24"/>
      <c r="K2089" s="24"/>
      <c r="L2089" s="24"/>
      <c r="M2089" s="24">
        <v>78.290000000000006</v>
      </c>
      <c r="N2089" s="79">
        <f>VLOOKUP(A2089,Platts!B:C,2,TRUE)</f>
        <v>95.5</v>
      </c>
      <c r="O2089" s="76">
        <f t="shared" si="43"/>
        <v>0.95078534031413608</v>
      </c>
      <c r="P2089" s="9"/>
      <c r="Q2089" s="35"/>
    </row>
    <row r="2090" spans="1:17" outlineLevel="1" x14ac:dyDescent="0.2">
      <c r="A2090" s="22">
        <f>A2089+1</f>
        <v>43720</v>
      </c>
      <c r="B2090" s="24">
        <v>94.95</v>
      </c>
      <c r="C2090" s="24">
        <v>91.65</v>
      </c>
      <c r="D2090" s="24">
        <v>88.95</v>
      </c>
      <c r="E2090" s="24">
        <v>91.7</v>
      </c>
      <c r="F2090" s="24">
        <v>84.75</v>
      </c>
      <c r="G2090" s="24"/>
      <c r="H2090" s="24"/>
      <c r="I2090" s="24"/>
      <c r="J2090" s="24"/>
      <c r="K2090" s="24"/>
      <c r="L2090" s="24"/>
      <c r="M2090" s="24">
        <v>79.2</v>
      </c>
      <c r="N2090" s="79">
        <f>VLOOKUP(A2090,Platts!B:C,2,TRUE)</f>
        <v>98.85</v>
      </c>
      <c r="O2090" s="76">
        <f t="shared" si="43"/>
        <v>0.96054628224582705</v>
      </c>
      <c r="P2090" s="9"/>
      <c r="Q2090" s="35"/>
    </row>
    <row r="2091" spans="1:17" outlineLevel="1" x14ac:dyDescent="0.2">
      <c r="A2091" s="22">
        <f>A2090+1</f>
        <v>43721</v>
      </c>
      <c r="B2091" s="24">
        <v>96.15</v>
      </c>
      <c r="C2091" s="24">
        <v>92.5</v>
      </c>
      <c r="D2091" s="24">
        <v>89.75</v>
      </c>
      <c r="E2091" s="24">
        <v>92.9</v>
      </c>
      <c r="F2091" s="24">
        <v>85.8</v>
      </c>
      <c r="G2091" s="24"/>
      <c r="H2091" s="24"/>
      <c r="I2091" s="24"/>
      <c r="J2091" s="24"/>
      <c r="K2091" s="24"/>
      <c r="L2091" s="24"/>
      <c r="M2091" s="24">
        <v>79.7</v>
      </c>
      <c r="N2091" s="79">
        <f>VLOOKUP(A2091,Platts!B:C,2,TRUE)</f>
        <v>99.1</v>
      </c>
      <c r="O2091" s="76">
        <f t="shared" si="43"/>
        <v>0.97023208879919287</v>
      </c>
      <c r="P2091" s="9"/>
      <c r="Q2091" s="35"/>
    </row>
    <row r="2092" spans="1:17" outlineLevel="1" x14ac:dyDescent="0.2">
      <c r="A2092" s="22">
        <f>A2091+3</f>
        <v>43724</v>
      </c>
      <c r="B2092" s="24">
        <v>94.55</v>
      </c>
      <c r="C2092" s="24">
        <v>91.05</v>
      </c>
      <c r="D2092" s="24">
        <v>88.35</v>
      </c>
      <c r="E2092" s="24">
        <v>91.25</v>
      </c>
      <c r="F2092" s="24">
        <v>84.2</v>
      </c>
      <c r="G2092" s="24"/>
      <c r="H2092" s="24"/>
      <c r="I2092" s="24"/>
      <c r="J2092" s="24"/>
      <c r="K2092" s="24"/>
      <c r="L2092" s="24"/>
      <c r="M2092" s="24">
        <v>78.75</v>
      </c>
      <c r="N2092" s="79">
        <f>VLOOKUP(A2092,Platts!B:C,2,TRUE)</f>
        <v>97.75</v>
      </c>
      <c r="O2092" s="76">
        <f t="shared" si="43"/>
        <v>0.96726342710997437</v>
      </c>
      <c r="P2092" s="9"/>
      <c r="Q2092" s="35"/>
    </row>
    <row r="2093" spans="1:17" outlineLevel="1" x14ac:dyDescent="0.2">
      <c r="A2093" s="22">
        <f>A2092+1</f>
        <v>43725</v>
      </c>
      <c r="B2093" s="24">
        <v>93.1</v>
      </c>
      <c r="C2093" s="24">
        <v>89.55</v>
      </c>
      <c r="D2093" s="24">
        <v>86.85</v>
      </c>
      <c r="E2093" s="24">
        <v>89.85</v>
      </c>
      <c r="F2093" s="24">
        <v>82.9</v>
      </c>
      <c r="G2093" s="24"/>
      <c r="H2093" s="24"/>
      <c r="I2093" s="24"/>
      <c r="J2093" s="24"/>
      <c r="K2093" s="24"/>
      <c r="L2093" s="24"/>
      <c r="M2093" s="24">
        <v>77.400000000000006</v>
      </c>
      <c r="N2093" s="79">
        <f>VLOOKUP(A2093,Platts!B:C,2,TRUE)</f>
        <v>96.5</v>
      </c>
      <c r="O2093" s="76">
        <f t="shared" si="43"/>
        <v>0.96476683937823826</v>
      </c>
      <c r="P2093" s="9"/>
      <c r="Q2093" s="35"/>
    </row>
    <row r="2094" spans="1:17" outlineLevel="1" x14ac:dyDescent="0.2">
      <c r="A2094" s="22">
        <f>A2093+1</f>
        <v>43726</v>
      </c>
      <c r="B2094" s="24">
        <v>92.55</v>
      </c>
      <c r="C2094" s="24">
        <v>89.05</v>
      </c>
      <c r="D2094" s="24">
        <v>86.15</v>
      </c>
      <c r="E2094" s="24">
        <v>89.25</v>
      </c>
      <c r="F2094" s="24">
        <v>82.15</v>
      </c>
      <c r="G2094" s="24"/>
      <c r="H2094" s="24"/>
      <c r="I2094" s="24"/>
      <c r="J2094" s="24"/>
      <c r="K2094" s="24"/>
      <c r="L2094" s="24"/>
      <c r="M2094" s="24">
        <v>76.45</v>
      </c>
      <c r="N2094" s="79">
        <f>VLOOKUP(A2094,Platts!B:C,2,TRUE)</f>
        <v>96.1</v>
      </c>
      <c r="O2094" s="76">
        <f t="shared" ref="O2094:O2125" si="45">+B2094/N2094</f>
        <v>0.96305931321540061</v>
      </c>
      <c r="P2094" s="9"/>
      <c r="Q2094" s="35"/>
    </row>
    <row r="2095" spans="1:17" outlineLevel="1" x14ac:dyDescent="0.2">
      <c r="A2095" s="22">
        <f>A2094+1</f>
        <v>43727</v>
      </c>
      <c r="B2095" s="24">
        <v>88.75</v>
      </c>
      <c r="C2095" s="24">
        <v>85.4</v>
      </c>
      <c r="D2095" s="24">
        <v>82.85</v>
      </c>
      <c r="E2095" s="24">
        <v>85.7</v>
      </c>
      <c r="F2095" s="24">
        <v>78.95</v>
      </c>
      <c r="G2095" s="24"/>
      <c r="H2095" s="24"/>
      <c r="I2095" s="24"/>
      <c r="J2095" s="24"/>
      <c r="K2095" s="24"/>
      <c r="L2095" s="24"/>
      <c r="M2095" s="24">
        <v>73.55</v>
      </c>
      <c r="N2095" s="79">
        <f>VLOOKUP(A2095,Platts!B:C,2,TRUE)</f>
        <v>92</v>
      </c>
      <c r="O2095" s="76">
        <f t="shared" si="45"/>
        <v>0.96467391304347827</v>
      </c>
      <c r="P2095" s="9"/>
      <c r="Q2095" s="35"/>
    </row>
    <row r="2096" spans="1:17" outlineLevel="1" x14ac:dyDescent="0.2">
      <c r="A2096" s="22">
        <f>A2095+1</f>
        <v>43728</v>
      </c>
      <c r="B2096" s="24">
        <v>88.55</v>
      </c>
      <c r="C2096" s="24">
        <v>85</v>
      </c>
      <c r="D2096" s="24">
        <v>82.45</v>
      </c>
      <c r="E2096" s="24">
        <v>85.35</v>
      </c>
      <c r="F2096" s="24">
        <v>78.599999999999994</v>
      </c>
      <c r="G2096" s="24"/>
      <c r="H2096" s="24"/>
      <c r="I2096" s="24"/>
      <c r="J2096" s="24"/>
      <c r="K2096" s="24"/>
      <c r="L2096" s="24"/>
      <c r="M2096" s="24">
        <v>73.3</v>
      </c>
      <c r="N2096" s="79">
        <f>VLOOKUP(A2096,Platts!B:C,2,TRUE)</f>
        <v>91.6</v>
      </c>
      <c r="O2096" s="76">
        <f t="shared" si="45"/>
        <v>0.96670305676855894</v>
      </c>
      <c r="P2096" s="9"/>
      <c r="Q2096" s="35"/>
    </row>
    <row r="2097" spans="1:17" outlineLevel="1" x14ac:dyDescent="0.2">
      <c r="A2097" s="22">
        <f>A2096+3</f>
        <v>43731</v>
      </c>
      <c r="B2097" s="24">
        <v>90.2</v>
      </c>
      <c r="C2097" s="24">
        <v>86.7</v>
      </c>
      <c r="D2097" s="24">
        <v>83.95</v>
      </c>
      <c r="E2097" s="24">
        <v>86.95</v>
      </c>
      <c r="F2097" s="24">
        <v>80</v>
      </c>
      <c r="G2097" s="24"/>
      <c r="H2097" s="24"/>
      <c r="I2097" s="24"/>
      <c r="J2097" s="24"/>
      <c r="K2097" s="24"/>
      <c r="L2097" s="24"/>
      <c r="M2097" s="24">
        <v>74.3</v>
      </c>
      <c r="N2097" s="79">
        <f>VLOOKUP(A2097,Platts!B:C,2,TRUE)</f>
        <v>93.65</v>
      </c>
      <c r="O2097" s="76">
        <f t="shared" si="45"/>
        <v>0.96316070475173521</v>
      </c>
      <c r="P2097" s="9"/>
      <c r="Q2097" s="35"/>
    </row>
    <row r="2098" spans="1:17" outlineLevel="1" x14ac:dyDescent="0.2">
      <c r="A2098" s="22">
        <f>A2097+1</f>
        <v>43732</v>
      </c>
      <c r="B2098" s="24">
        <v>87.05</v>
      </c>
      <c r="C2098" s="24">
        <v>83.85</v>
      </c>
      <c r="D2098" s="24">
        <v>81.25</v>
      </c>
      <c r="E2098" s="24">
        <v>84.3</v>
      </c>
      <c r="F2098" s="24">
        <v>73.150000000000006</v>
      </c>
      <c r="G2098" s="24"/>
      <c r="H2098" s="24"/>
      <c r="I2098" s="24"/>
      <c r="J2098" s="24"/>
      <c r="K2098" s="24"/>
      <c r="L2098" s="24"/>
      <c r="M2098" s="24">
        <v>72.5</v>
      </c>
      <c r="N2098" s="79">
        <f>VLOOKUP(A2098,Platts!B:C,2,TRUE)</f>
        <v>89.6</v>
      </c>
      <c r="O2098" s="76">
        <f t="shared" si="45"/>
        <v>0.9715401785714286</v>
      </c>
      <c r="P2098" s="9"/>
      <c r="Q2098" s="35"/>
    </row>
    <row r="2099" spans="1:17" outlineLevel="1" x14ac:dyDescent="0.2">
      <c r="A2099" s="22">
        <f>A2098+1</f>
        <v>43733</v>
      </c>
      <c r="B2099" s="24">
        <v>86.9</v>
      </c>
      <c r="C2099" s="24">
        <v>83.6</v>
      </c>
      <c r="D2099" s="24">
        <v>81</v>
      </c>
      <c r="E2099" s="24">
        <v>83.85</v>
      </c>
      <c r="F2099" s="24">
        <v>77.25</v>
      </c>
      <c r="G2099" s="24"/>
      <c r="H2099" s="24"/>
      <c r="I2099" s="24"/>
      <c r="J2099" s="24"/>
      <c r="K2099" s="24"/>
      <c r="L2099" s="24"/>
      <c r="M2099" s="24">
        <v>72.05</v>
      </c>
      <c r="N2099" s="79">
        <f>VLOOKUP(A2099,Platts!B:C,2,TRUE)</f>
        <v>89.6</v>
      </c>
      <c r="O2099" s="76">
        <f t="shared" si="45"/>
        <v>0.96986607142857151</v>
      </c>
    </row>
    <row r="2100" spans="1:17" outlineLevel="1" x14ac:dyDescent="0.2">
      <c r="A2100" s="22">
        <f>A2099+1</f>
        <v>43734</v>
      </c>
      <c r="B2100" s="24">
        <v>88.75</v>
      </c>
      <c r="C2100" s="24">
        <v>85.4</v>
      </c>
      <c r="D2100" s="24">
        <v>82.65</v>
      </c>
      <c r="E2100" s="24">
        <v>85.6</v>
      </c>
      <c r="F2100" s="24">
        <v>78.599999999999994</v>
      </c>
      <c r="G2100" s="24"/>
      <c r="H2100" s="24"/>
      <c r="I2100" s="24"/>
      <c r="J2100" s="24"/>
      <c r="K2100" s="24"/>
      <c r="L2100" s="24"/>
      <c r="M2100" s="24">
        <v>73.349999999999994</v>
      </c>
      <c r="N2100" s="79">
        <f>VLOOKUP(A2100,Platts!B:C,2,TRUE)</f>
        <v>91.2</v>
      </c>
      <c r="O2100" s="76">
        <f t="shared" si="45"/>
        <v>0.97313596491228072</v>
      </c>
    </row>
    <row r="2101" spans="1:17" outlineLevel="1" x14ac:dyDescent="0.2">
      <c r="A2101" s="22">
        <f>A2100+1</f>
        <v>43735</v>
      </c>
      <c r="B2101" s="24">
        <v>89.05</v>
      </c>
      <c r="C2101" s="24">
        <v>85.85</v>
      </c>
      <c r="D2101" s="24">
        <v>83.25</v>
      </c>
      <c r="E2101" s="24">
        <v>86.1</v>
      </c>
      <c r="F2101" s="24">
        <v>79.2</v>
      </c>
      <c r="G2101" s="24"/>
      <c r="H2101" s="24"/>
      <c r="I2101" s="24"/>
      <c r="J2101" s="24"/>
      <c r="K2101" s="24"/>
      <c r="L2101" s="24"/>
      <c r="M2101" s="24">
        <v>73.400000000000006</v>
      </c>
      <c r="N2101" s="79">
        <f>VLOOKUP(A2101,Platts!B:C,2,TRUE)</f>
        <v>91.5</v>
      </c>
      <c r="O2101" s="76">
        <f t="shared" si="45"/>
        <v>0.97322404371584692</v>
      </c>
    </row>
    <row r="2102" spans="1:17" outlineLevel="1" x14ac:dyDescent="0.2">
      <c r="A2102" s="22">
        <f>A2101+3</f>
        <v>43738</v>
      </c>
      <c r="B2102" s="24">
        <v>92</v>
      </c>
      <c r="C2102" s="24">
        <v>88.6</v>
      </c>
      <c r="D2102" s="24">
        <v>85.6</v>
      </c>
      <c r="E2102" s="24">
        <v>88.7</v>
      </c>
      <c r="F2102" s="24">
        <v>81.7</v>
      </c>
      <c r="G2102" s="24"/>
      <c r="H2102" s="24"/>
      <c r="I2102" s="24"/>
      <c r="J2102" s="24"/>
      <c r="K2102" s="24"/>
      <c r="L2102" s="24"/>
      <c r="M2102" s="24">
        <v>76.05</v>
      </c>
      <c r="N2102" s="79">
        <f>VLOOKUP(A2102,Platts!B:C,2,TRUE)</f>
        <v>93.2</v>
      </c>
      <c r="O2102" s="76">
        <f t="shared" si="45"/>
        <v>0.98712446351931327</v>
      </c>
    </row>
    <row r="2103" spans="1:17" outlineLevel="1" x14ac:dyDescent="0.2">
      <c r="A2103" s="22">
        <f>A2102+1</f>
        <v>43739</v>
      </c>
      <c r="B2103" s="24">
        <v>88.85</v>
      </c>
      <c r="C2103" s="24">
        <v>85.95</v>
      </c>
      <c r="D2103" s="24">
        <v>83.7</v>
      </c>
      <c r="E2103" s="24">
        <v>82.35</v>
      </c>
      <c r="F2103" s="24">
        <v>77.599999999999994</v>
      </c>
      <c r="G2103" s="24"/>
      <c r="H2103" s="24"/>
      <c r="I2103" s="24"/>
      <c r="J2103" s="24"/>
      <c r="K2103" s="24"/>
      <c r="L2103" s="24"/>
      <c r="M2103" s="24">
        <v>72.05</v>
      </c>
      <c r="N2103" s="79">
        <f>VLOOKUP(A2103,Platts!B:C,2,TRUE)</f>
        <v>93.9</v>
      </c>
      <c r="O2103" s="76">
        <f t="shared" si="45"/>
        <v>0.94621938232161862</v>
      </c>
    </row>
    <row r="2104" spans="1:17" outlineLevel="1" x14ac:dyDescent="0.2">
      <c r="A2104" s="22">
        <f>A2103+1</f>
        <v>43740</v>
      </c>
      <c r="B2104" s="24">
        <v>88.8</v>
      </c>
      <c r="C2104" s="24">
        <v>86</v>
      </c>
      <c r="D2104" s="24">
        <v>83.8</v>
      </c>
      <c r="E2104" s="24">
        <v>82.15</v>
      </c>
      <c r="F2104" s="24">
        <v>77.45</v>
      </c>
      <c r="G2104" s="24"/>
      <c r="H2104" s="24"/>
      <c r="I2104" s="24"/>
      <c r="J2104" s="24"/>
      <c r="K2104" s="24"/>
      <c r="L2104" s="24"/>
      <c r="M2104" s="24">
        <v>76.2</v>
      </c>
      <c r="N2104" s="79">
        <f>VLOOKUP(A2104,Platts!B:C,2,TRUE)</f>
        <v>93.9</v>
      </c>
      <c r="O2104" s="76">
        <f t="shared" si="45"/>
        <v>0.94568690095846641</v>
      </c>
    </row>
    <row r="2105" spans="1:17" outlineLevel="1" x14ac:dyDescent="0.2">
      <c r="A2105" s="22">
        <f>A2104+1</f>
        <v>43741</v>
      </c>
      <c r="B2105" s="24">
        <v>88.6</v>
      </c>
      <c r="C2105" s="24">
        <v>85.8</v>
      </c>
      <c r="D2105" s="24">
        <v>83.75</v>
      </c>
      <c r="E2105" s="24">
        <v>81.849999999999994</v>
      </c>
      <c r="F2105" s="24">
        <v>77</v>
      </c>
      <c r="G2105" s="24"/>
      <c r="H2105" s="24"/>
      <c r="I2105" s="24"/>
      <c r="J2105" s="24"/>
      <c r="K2105" s="24"/>
      <c r="L2105" s="24"/>
      <c r="M2105" s="24">
        <v>76.45</v>
      </c>
      <c r="N2105" s="79">
        <f>VLOOKUP(A2105,Platts!B:C,2,TRUE)</f>
        <v>93.9</v>
      </c>
      <c r="O2105" s="76">
        <f t="shared" si="45"/>
        <v>0.94355697550585715</v>
      </c>
    </row>
    <row r="2106" spans="1:17" outlineLevel="1" x14ac:dyDescent="0.2">
      <c r="A2106" s="22">
        <f>A2105+1</f>
        <v>43742</v>
      </c>
      <c r="B2106" s="24">
        <v>88.45</v>
      </c>
      <c r="C2106" s="24">
        <v>85.55</v>
      </c>
      <c r="D2106" s="24">
        <v>83.65</v>
      </c>
      <c r="E2106" s="24">
        <v>81.75</v>
      </c>
      <c r="F2106" s="24">
        <v>76.900000000000006</v>
      </c>
      <c r="G2106" s="24"/>
      <c r="H2106" s="24"/>
      <c r="I2106" s="24"/>
      <c r="J2106" s="24"/>
      <c r="K2106" s="24"/>
      <c r="L2106" s="24"/>
      <c r="M2106" s="24">
        <v>76.349999999999994</v>
      </c>
      <c r="N2106" s="79">
        <f>VLOOKUP(A2106,Platts!B:C,2,TRUE)</f>
        <v>93.9</v>
      </c>
      <c r="O2106" s="76">
        <f t="shared" si="45"/>
        <v>0.94195953141640043</v>
      </c>
    </row>
    <row r="2107" spans="1:17" outlineLevel="1" x14ac:dyDescent="0.2">
      <c r="A2107" s="22">
        <f>A2106+3</f>
        <v>43745</v>
      </c>
      <c r="B2107" s="24">
        <v>88.7</v>
      </c>
      <c r="C2107" s="24">
        <v>85.75</v>
      </c>
      <c r="D2107" s="24">
        <v>83.6</v>
      </c>
      <c r="E2107" s="24">
        <v>81.650000000000006</v>
      </c>
      <c r="F2107" s="24">
        <v>76.849999999999994</v>
      </c>
      <c r="G2107" s="24"/>
      <c r="H2107" s="24"/>
      <c r="I2107" s="24"/>
      <c r="J2107" s="24"/>
      <c r="K2107" s="24"/>
      <c r="L2107" s="24"/>
      <c r="M2107" s="24">
        <v>76.05</v>
      </c>
      <c r="N2107" s="79">
        <f>VLOOKUP(A2107,Platts!B:C,2,TRUE)</f>
        <v>93.9</v>
      </c>
      <c r="O2107" s="76">
        <f t="shared" si="45"/>
        <v>0.9446219382321619</v>
      </c>
    </row>
    <row r="2108" spans="1:17" outlineLevel="1" x14ac:dyDescent="0.2">
      <c r="A2108" s="22">
        <f>A2107+1</f>
        <v>43746</v>
      </c>
      <c r="B2108" s="24">
        <v>89.85</v>
      </c>
      <c r="C2108" s="24">
        <v>86.65</v>
      </c>
      <c r="D2108" s="24">
        <v>84.15</v>
      </c>
      <c r="E2108" s="24">
        <v>81.95</v>
      </c>
      <c r="F2108" s="24">
        <v>76.75</v>
      </c>
      <c r="G2108" s="24"/>
      <c r="H2108" s="24"/>
      <c r="I2108" s="24"/>
      <c r="J2108" s="24"/>
      <c r="K2108" s="24"/>
      <c r="L2108" s="24"/>
      <c r="M2108" s="24">
        <v>75.95</v>
      </c>
      <c r="N2108" s="79">
        <f>VLOOKUP(A2108,Platts!B:C,2,TRUE)</f>
        <v>94.5</v>
      </c>
      <c r="O2108" s="76">
        <f t="shared" si="45"/>
        <v>0.95079365079365075</v>
      </c>
    </row>
    <row r="2109" spans="1:17" outlineLevel="1" x14ac:dyDescent="0.2">
      <c r="A2109" s="22">
        <f>A2108+1</f>
        <v>43747</v>
      </c>
      <c r="B2109" s="24">
        <v>86.35</v>
      </c>
      <c r="C2109" s="24">
        <v>83.25</v>
      </c>
      <c r="D2109" s="24">
        <v>80.849999999999994</v>
      </c>
      <c r="E2109" s="24">
        <v>78.8</v>
      </c>
      <c r="F2109" s="24">
        <v>73.75</v>
      </c>
      <c r="G2109" s="24"/>
      <c r="H2109" s="24"/>
      <c r="I2109" s="24"/>
      <c r="J2109" s="24"/>
      <c r="K2109" s="24"/>
      <c r="L2109" s="24"/>
      <c r="M2109" s="24">
        <v>72.900000000000006</v>
      </c>
      <c r="N2109" s="79">
        <f>VLOOKUP(A2109,Platts!B:C,2,TRUE)</f>
        <v>90.7</v>
      </c>
      <c r="O2109" s="76">
        <f t="shared" si="45"/>
        <v>0.95203969128996679</v>
      </c>
    </row>
    <row r="2110" spans="1:17" outlineLevel="1" x14ac:dyDescent="0.2">
      <c r="A2110" s="22">
        <f>A2109+1</f>
        <v>43748</v>
      </c>
      <c r="B2110" s="24">
        <v>88.9</v>
      </c>
      <c r="C2110" s="24">
        <v>85.7</v>
      </c>
      <c r="D2110" s="24">
        <v>83.1</v>
      </c>
      <c r="E2110" s="24">
        <v>80.95</v>
      </c>
      <c r="F2110" s="24">
        <v>75.3</v>
      </c>
      <c r="G2110" s="24"/>
      <c r="H2110" s="24"/>
      <c r="I2110" s="24"/>
      <c r="J2110" s="24"/>
      <c r="K2110" s="24"/>
      <c r="L2110" s="24"/>
      <c r="M2110" s="24">
        <v>74.650000000000006</v>
      </c>
      <c r="N2110" s="79">
        <f>VLOOKUP(A2110,Platts!B:C,2,TRUE)</f>
        <v>93.4</v>
      </c>
      <c r="O2110" s="76">
        <f t="shared" si="45"/>
        <v>0.95182012847965736</v>
      </c>
    </row>
    <row r="2111" spans="1:17" outlineLevel="1" x14ac:dyDescent="0.2">
      <c r="A2111" s="22">
        <f>A2110+1</f>
        <v>43749</v>
      </c>
      <c r="B2111" s="24">
        <v>88.6</v>
      </c>
      <c r="C2111" s="24">
        <v>85.5</v>
      </c>
      <c r="D2111" s="24">
        <v>83</v>
      </c>
      <c r="E2111" s="24">
        <v>80.650000000000006</v>
      </c>
      <c r="F2111" s="24">
        <v>75.25</v>
      </c>
      <c r="G2111" s="24"/>
      <c r="H2111" s="24"/>
      <c r="I2111" s="24"/>
      <c r="J2111" s="24"/>
      <c r="K2111" s="24"/>
      <c r="L2111" s="24"/>
      <c r="M2111" s="24">
        <v>74.55</v>
      </c>
      <c r="N2111" s="79">
        <f>VLOOKUP(A2111,Platts!B:C,2,TRUE)</f>
        <v>92.65</v>
      </c>
      <c r="O2111" s="76">
        <f t="shared" si="45"/>
        <v>0.95628710199676192</v>
      </c>
    </row>
    <row r="2112" spans="1:17" outlineLevel="1" x14ac:dyDescent="0.2">
      <c r="A2112" s="22">
        <f>A2111+3</f>
        <v>43752</v>
      </c>
      <c r="B2112" s="24">
        <v>86.55</v>
      </c>
      <c r="C2112" s="24">
        <v>83.3</v>
      </c>
      <c r="D2112" s="24">
        <v>80.900000000000006</v>
      </c>
      <c r="E2112" s="24">
        <v>78.849999999999994</v>
      </c>
      <c r="F2112" s="24">
        <v>73.5</v>
      </c>
      <c r="G2112" s="24"/>
      <c r="H2112" s="24"/>
      <c r="I2112" s="24"/>
      <c r="J2112" s="24"/>
      <c r="K2112" s="24"/>
      <c r="L2112" s="24"/>
      <c r="M2112" s="24">
        <v>73</v>
      </c>
      <c r="N2112" s="79">
        <f>VLOOKUP(A2112,Platts!B:C,2,TRUE)</f>
        <v>91.5</v>
      </c>
      <c r="O2112" s="76">
        <f t="shared" si="45"/>
        <v>0.9459016393442623</v>
      </c>
    </row>
    <row r="2113" spans="1:31" outlineLevel="1" x14ac:dyDescent="0.2">
      <c r="A2113" s="22">
        <f>A2112+1</f>
        <v>43753</v>
      </c>
      <c r="B2113" s="24">
        <v>87.9</v>
      </c>
      <c r="C2113" s="24">
        <v>84.4</v>
      </c>
      <c r="D2113" s="24">
        <v>81.8</v>
      </c>
      <c r="E2113" s="24">
        <v>79.55</v>
      </c>
      <c r="F2113" s="24">
        <v>74.3</v>
      </c>
      <c r="G2113" s="24"/>
      <c r="H2113" s="24"/>
      <c r="I2113" s="24"/>
      <c r="J2113" s="24"/>
      <c r="K2113" s="24"/>
      <c r="L2113" s="24"/>
      <c r="M2113" s="24">
        <v>73.55</v>
      </c>
      <c r="N2113" s="79">
        <f>VLOOKUP(A2113,Platts!B:C,2,TRUE)</f>
        <v>92.05</v>
      </c>
      <c r="O2113" s="76">
        <f t="shared" si="45"/>
        <v>0.95491580662683329</v>
      </c>
    </row>
    <row r="2114" spans="1:31" outlineLevel="1" x14ac:dyDescent="0.2">
      <c r="A2114" s="22">
        <f>A2113+1</f>
        <v>43754</v>
      </c>
      <c r="B2114" s="24">
        <v>83.3</v>
      </c>
      <c r="C2114" s="24">
        <v>80.150000000000006</v>
      </c>
      <c r="D2114" s="24">
        <v>77.95</v>
      </c>
      <c r="E2114" s="24">
        <v>76.099999999999994</v>
      </c>
      <c r="F2114" s="24">
        <v>71.599999999999994</v>
      </c>
      <c r="G2114" s="24"/>
      <c r="H2114" s="24"/>
      <c r="I2114" s="24"/>
      <c r="J2114" s="24"/>
      <c r="K2114" s="24"/>
      <c r="L2114" s="24"/>
      <c r="M2114" s="24">
        <v>71</v>
      </c>
      <c r="N2114" s="79">
        <f>VLOOKUP(A2114,Platts!B:C,2,TRUE)</f>
        <v>87.1</v>
      </c>
      <c r="O2114" s="76">
        <f t="shared" si="45"/>
        <v>0.95637198622273256</v>
      </c>
    </row>
    <row r="2115" spans="1:31" outlineLevel="1" x14ac:dyDescent="0.2">
      <c r="A2115" s="22">
        <f>A2114+1</f>
        <v>43755</v>
      </c>
      <c r="B2115" s="24">
        <v>82.75</v>
      </c>
      <c r="C2115" s="24">
        <v>79.900000000000006</v>
      </c>
      <c r="D2115" s="24">
        <v>77.900000000000006</v>
      </c>
      <c r="E2115" s="24">
        <v>76.25</v>
      </c>
      <c r="F2115" s="24">
        <v>72.099999999999994</v>
      </c>
      <c r="G2115" s="24"/>
      <c r="H2115" s="24"/>
      <c r="I2115" s="24"/>
      <c r="J2115" s="24"/>
      <c r="K2115" s="24"/>
      <c r="L2115" s="24"/>
      <c r="M2115" s="24">
        <v>71.25</v>
      </c>
      <c r="N2115" s="79">
        <f>VLOOKUP(A2115,Platts!B:C,2,TRUE)</f>
        <v>85.95</v>
      </c>
      <c r="O2115" s="76">
        <f t="shared" si="45"/>
        <v>0.9627690517742874</v>
      </c>
    </row>
    <row r="2116" spans="1:31" outlineLevel="1" x14ac:dyDescent="0.2">
      <c r="A2116" s="22">
        <f>A2115+1</f>
        <v>43756</v>
      </c>
      <c r="B2116" s="24">
        <v>82.55</v>
      </c>
      <c r="C2116" s="24">
        <v>79.75</v>
      </c>
      <c r="D2116" s="24">
        <v>77.900000000000006</v>
      </c>
      <c r="E2116" s="24">
        <v>76.3</v>
      </c>
      <c r="F2116" s="24">
        <v>72.25</v>
      </c>
      <c r="G2116" s="24"/>
      <c r="H2116" s="24"/>
      <c r="I2116" s="24"/>
      <c r="J2116" s="24"/>
      <c r="K2116" s="24"/>
      <c r="L2116" s="24"/>
      <c r="M2116" s="24">
        <v>71.400000000000006</v>
      </c>
      <c r="N2116" s="79">
        <f>VLOOKUP(A2116,Platts!B:C,2,TRUE)</f>
        <v>85.7</v>
      </c>
      <c r="O2116" s="76">
        <f t="shared" si="45"/>
        <v>0.96324387397899647</v>
      </c>
    </row>
    <row r="2117" spans="1:31" outlineLevel="1" x14ac:dyDescent="0.2">
      <c r="A2117" s="22">
        <f>A2116+3</f>
        <v>43759</v>
      </c>
      <c r="B2117" s="24">
        <v>82.25</v>
      </c>
      <c r="C2117" s="24">
        <v>79.45</v>
      </c>
      <c r="D2117" s="24">
        <v>77.650000000000006</v>
      </c>
      <c r="E2117" s="24">
        <v>76.05</v>
      </c>
      <c r="F2117" s="24">
        <v>72.05</v>
      </c>
      <c r="G2117" s="24"/>
      <c r="H2117" s="24"/>
      <c r="I2117" s="24"/>
      <c r="J2117" s="24"/>
      <c r="K2117" s="24"/>
      <c r="L2117" s="24"/>
      <c r="M2117" s="24">
        <v>71.05</v>
      </c>
      <c r="N2117" s="79">
        <f>VLOOKUP(A2117,Platts!B:C,2,TRUE)</f>
        <v>85.05</v>
      </c>
      <c r="O2117" s="76">
        <f t="shared" si="45"/>
        <v>0.96707818930041156</v>
      </c>
      <c r="W2117" s="38"/>
      <c r="X2117" s="38"/>
      <c r="Y2117" s="38"/>
      <c r="Z2117" s="38"/>
      <c r="AA2117" s="38"/>
      <c r="AB2117" s="38"/>
      <c r="AC2117" s="38"/>
      <c r="AD2117" s="79"/>
      <c r="AE2117" s="34"/>
    </row>
    <row r="2118" spans="1:31" outlineLevel="1" x14ac:dyDescent="0.2">
      <c r="A2118" s="22">
        <f>A2117+1</f>
        <v>43760</v>
      </c>
      <c r="B2118" s="24">
        <v>83.55</v>
      </c>
      <c r="C2118" s="24">
        <v>80.55</v>
      </c>
      <c r="D2118" s="24">
        <v>78.55</v>
      </c>
      <c r="E2118" s="24">
        <v>76.8</v>
      </c>
      <c r="F2118" s="24">
        <v>72.7</v>
      </c>
      <c r="G2118" s="24"/>
      <c r="H2118" s="24"/>
      <c r="I2118" s="24"/>
      <c r="J2118" s="24"/>
      <c r="K2118" s="24"/>
      <c r="L2118" s="24"/>
      <c r="M2118" s="24">
        <v>71.900000000000006</v>
      </c>
      <c r="N2118" s="79">
        <f>VLOOKUP(A2118,Platts!B:C,2,TRUE)</f>
        <v>86</v>
      </c>
      <c r="O2118" s="76">
        <f t="shared" si="45"/>
        <v>0.97151162790697676</v>
      </c>
    </row>
    <row r="2119" spans="1:31" outlineLevel="1" x14ac:dyDescent="0.2">
      <c r="A2119" s="22">
        <f>A2118+1</f>
        <v>43761</v>
      </c>
      <c r="B2119" s="24">
        <v>84.05</v>
      </c>
      <c r="C2119" s="24">
        <v>81.099999999999994</v>
      </c>
      <c r="D2119" s="24">
        <v>78.900000000000006</v>
      </c>
      <c r="E2119" s="24">
        <v>77.2</v>
      </c>
      <c r="F2119" s="24">
        <v>73.099999999999994</v>
      </c>
      <c r="G2119" s="24"/>
      <c r="H2119" s="24"/>
      <c r="I2119" s="24"/>
      <c r="J2119" s="24"/>
      <c r="K2119" s="24"/>
      <c r="L2119" s="24"/>
      <c r="M2119" s="24">
        <v>71.95</v>
      </c>
      <c r="N2119" s="79">
        <f>VLOOKUP(A2119,Platts!B:C,2,TRUE)</f>
        <v>86.95</v>
      </c>
      <c r="O2119" s="76">
        <f t="shared" si="45"/>
        <v>0.96664749856239207</v>
      </c>
    </row>
    <row r="2120" spans="1:31" outlineLevel="1" x14ac:dyDescent="0.2">
      <c r="A2120" s="22">
        <f>A2119+1</f>
        <v>43762</v>
      </c>
      <c r="B2120" s="24">
        <v>84.7</v>
      </c>
      <c r="C2120" s="24">
        <v>81.75</v>
      </c>
      <c r="D2120" s="24">
        <v>79.5</v>
      </c>
      <c r="E2120" s="24">
        <v>77.75</v>
      </c>
      <c r="F2120" s="24">
        <v>73.650000000000006</v>
      </c>
      <c r="G2120" s="24"/>
      <c r="H2120" s="24"/>
      <c r="I2120" s="24"/>
      <c r="J2120" s="24"/>
      <c r="K2120" s="24"/>
      <c r="L2120" s="24"/>
      <c r="M2120" s="24">
        <v>72.5</v>
      </c>
      <c r="N2120" s="79">
        <f>VLOOKUP(A2120,Platts!B:C,2,TRUE)</f>
        <v>87.05</v>
      </c>
      <c r="O2120" s="76">
        <f t="shared" si="45"/>
        <v>0.97300402067777148</v>
      </c>
    </row>
    <row r="2121" spans="1:31" outlineLevel="1" x14ac:dyDescent="0.2">
      <c r="A2121" s="22">
        <f>A2120+1</f>
        <v>43763</v>
      </c>
      <c r="B2121" s="24">
        <v>85.45</v>
      </c>
      <c r="C2121" s="24">
        <v>82.65</v>
      </c>
      <c r="D2121" s="24">
        <v>80.349999999999994</v>
      </c>
      <c r="E2121" s="24">
        <v>78.5</v>
      </c>
      <c r="F2121" s="24">
        <v>74.400000000000006</v>
      </c>
      <c r="G2121" s="24"/>
      <c r="H2121" s="24"/>
      <c r="I2121" s="24"/>
      <c r="J2121" s="24"/>
      <c r="K2121" s="24"/>
      <c r="L2121" s="24"/>
      <c r="M2121" s="24">
        <v>73.25</v>
      </c>
      <c r="N2121" s="79">
        <f>VLOOKUP(A2121,Platts!B:C,2,TRUE)</f>
        <v>87.65</v>
      </c>
      <c r="O2121" s="76">
        <f t="shared" si="45"/>
        <v>0.97490017113519678</v>
      </c>
    </row>
    <row r="2122" spans="1:31" outlineLevel="1" x14ac:dyDescent="0.2">
      <c r="A2122" s="22">
        <f>A2121+3</f>
        <v>43766</v>
      </c>
      <c r="B2122" s="91">
        <f t="shared" ref="B2122:M2122" si="46">+B2121</f>
        <v>85.45</v>
      </c>
      <c r="C2122" s="91">
        <f t="shared" si="46"/>
        <v>82.65</v>
      </c>
      <c r="D2122" s="91">
        <f t="shared" si="46"/>
        <v>80.349999999999994</v>
      </c>
      <c r="E2122" s="91">
        <f t="shared" si="46"/>
        <v>78.5</v>
      </c>
      <c r="F2122" s="91">
        <f t="shared" si="46"/>
        <v>74.400000000000006</v>
      </c>
      <c r="G2122" s="91">
        <f t="shared" si="46"/>
        <v>0</v>
      </c>
      <c r="H2122" s="91">
        <f t="shared" si="46"/>
        <v>0</v>
      </c>
      <c r="I2122" s="91">
        <f t="shared" si="46"/>
        <v>0</v>
      </c>
      <c r="J2122" s="91">
        <f t="shared" si="46"/>
        <v>0</v>
      </c>
      <c r="K2122" s="91">
        <f t="shared" si="46"/>
        <v>0</v>
      </c>
      <c r="L2122" s="91">
        <f t="shared" si="46"/>
        <v>0</v>
      </c>
      <c r="M2122" s="91">
        <f t="shared" si="46"/>
        <v>73.25</v>
      </c>
      <c r="N2122" s="79">
        <f>VLOOKUP(A2122,Platts!B:C,2,TRUE)</f>
        <v>87.65</v>
      </c>
      <c r="O2122" s="76">
        <f t="shared" si="45"/>
        <v>0.97490017113519678</v>
      </c>
    </row>
    <row r="2123" spans="1:31" outlineLevel="1" x14ac:dyDescent="0.2">
      <c r="A2123" s="22">
        <f>A2122+1</f>
        <v>43767</v>
      </c>
      <c r="B2123" s="24">
        <v>83.85</v>
      </c>
      <c r="C2123" s="24">
        <v>81.150000000000006</v>
      </c>
      <c r="D2123" s="24">
        <v>79</v>
      </c>
      <c r="E2123" s="24">
        <v>77.3</v>
      </c>
      <c r="F2123" s="24">
        <v>73.2</v>
      </c>
      <c r="G2123" s="24"/>
      <c r="H2123" s="24"/>
      <c r="I2123" s="24"/>
      <c r="J2123" s="24"/>
      <c r="K2123" s="24"/>
      <c r="L2123" s="24"/>
      <c r="M2123" s="24">
        <v>72.45</v>
      </c>
      <c r="N2123" s="79">
        <f>VLOOKUP(A2123,Platts!B:C,2,TRUE)</f>
        <v>85.5</v>
      </c>
      <c r="O2123" s="76">
        <f t="shared" si="45"/>
        <v>0.98070175438596485</v>
      </c>
    </row>
    <row r="2124" spans="1:31" outlineLevel="1" x14ac:dyDescent="0.2">
      <c r="A2124" s="22">
        <f>A2123+1</f>
        <v>43768</v>
      </c>
      <c r="B2124" s="24">
        <v>83.55</v>
      </c>
      <c r="C2124" s="24">
        <v>80.95</v>
      </c>
      <c r="D2124" s="24">
        <v>78.900000000000006</v>
      </c>
      <c r="E2124" s="24">
        <v>77.3</v>
      </c>
      <c r="F2124" s="24">
        <v>73.349999999999994</v>
      </c>
      <c r="G2124" s="24"/>
      <c r="H2124" s="24"/>
      <c r="I2124" s="24"/>
      <c r="J2124" s="24"/>
      <c r="K2124" s="24"/>
      <c r="L2124" s="24"/>
      <c r="M2124" s="24">
        <v>72.599999999999994</v>
      </c>
      <c r="N2124" s="79">
        <f>VLOOKUP(A2124,Platts!B:C,2,TRUE)</f>
        <v>85.1</v>
      </c>
      <c r="O2124" s="76">
        <f t="shared" si="45"/>
        <v>0.98178613396004699</v>
      </c>
    </row>
    <row r="2125" spans="1:31" outlineLevel="1" x14ac:dyDescent="0.2">
      <c r="A2125" s="22">
        <f>A2124+1</f>
        <v>43769</v>
      </c>
      <c r="B2125" s="24">
        <v>82.8</v>
      </c>
      <c r="C2125" s="24">
        <v>80.150000000000006</v>
      </c>
      <c r="D2125" s="24">
        <v>78.25</v>
      </c>
      <c r="E2125" s="24">
        <v>76.8</v>
      </c>
      <c r="F2125" s="24">
        <v>73</v>
      </c>
      <c r="G2125" s="24"/>
      <c r="H2125" s="24"/>
      <c r="I2125" s="24"/>
      <c r="J2125" s="24"/>
      <c r="K2125" s="24"/>
      <c r="L2125" s="24"/>
      <c r="M2125" s="24">
        <v>72.400000000000006</v>
      </c>
      <c r="N2125" s="79">
        <f>VLOOKUP(A2125,Platts!B:C,2,TRUE)</f>
        <v>84</v>
      </c>
      <c r="O2125" s="76">
        <f t="shared" si="45"/>
        <v>0.98571428571428565</v>
      </c>
    </row>
    <row r="2126" spans="1:31" outlineLevel="1" x14ac:dyDescent="0.2">
      <c r="A2126" s="22">
        <f>A2125+1</f>
        <v>43770</v>
      </c>
      <c r="B2126" s="24">
        <v>81.7</v>
      </c>
      <c r="C2126" s="24">
        <v>79.599999999999994</v>
      </c>
      <c r="D2126" s="24">
        <v>77.849999999999994</v>
      </c>
      <c r="E2126" s="24">
        <v>77.900000000000006</v>
      </c>
      <c r="F2126" s="24">
        <v>73.849999999999994</v>
      </c>
      <c r="G2126" s="24"/>
      <c r="H2126" s="24"/>
      <c r="I2126" s="24"/>
      <c r="J2126" s="24"/>
      <c r="K2126" s="24"/>
      <c r="L2126" s="24"/>
      <c r="M2126" s="24">
        <v>73.150000000000006</v>
      </c>
      <c r="N2126" s="79">
        <f>VLOOKUP(A2126,Platts!B:C,2,TRUE)</f>
        <v>85</v>
      </c>
      <c r="O2126" s="76">
        <f t="shared" ref="O2126:O2150" si="47">+B2126/N2126</f>
        <v>0.9611764705882353</v>
      </c>
    </row>
    <row r="2127" spans="1:31" outlineLevel="1" x14ac:dyDescent="0.2">
      <c r="A2127" s="22">
        <f>A2126+3</f>
        <v>43773</v>
      </c>
      <c r="B2127" s="24">
        <v>80.349999999999994</v>
      </c>
      <c r="C2127" s="24">
        <v>78.349999999999994</v>
      </c>
      <c r="D2127" s="24">
        <v>76.650000000000006</v>
      </c>
      <c r="E2127" s="24">
        <v>76.75</v>
      </c>
      <c r="F2127" s="24">
        <v>72.849999999999994</v>
      </c>
      <c r="G2127" s="24"/>
      <c r="H2127" s="24"/>
      <c r="I2127" s="24"/>
      <c r="J2127" s="24"/>
      <c r="K2127" s="24"/>
      <c r="L2127" s="24"/>
      <c r="M2127" s="24">
        <v>72.05</v>
      </c>
      <c r="N2127" s="79">
        <f>VLOOKUP(A2127,Platts!B:C,2,TRUE)</f>
        <v>82.7</v>
      </c>
      <c r="O2127" s="76">
        <f t="shared" si="47"/>
        <v>0.97158403869407484</v>
      </c>
    </row>
    <row r="2128" spans="1:31" outlineLevel="1" x14ac:dyDescent="0.2">
      <c r="A2128" s="22">
        <f>A2127+1</f>
        <v>43774</v>
      </c>
      <c r="B2128" s="24">
        <v>80.400000000000006</v>
      </c>
      <c r="C2128" s="24">
        <v>78.55</v>
      </c>
      <c r="D2128" s="24">
        <v>77</v>
      </c>
      <c r="E2128" s="24">
        <v>77.099999999999994</v>
      </c>
      <c r="F2128" s="24">
        <v>73.349999999999994</v>
      </c>
      <c r="G2128" s="24"/>
      <c r="H2128" s="24"/>
      <c r="I2128" s="24"/>
      <c r="J2128" s="24"/>
      <c r="K2128" s="24"/>
      <c r="L2128" s="24"/>
      <c r="M2128" s="24">
        <v>72.599999999999994</v>
      </c>
      <c r="N2128" s="79">
        <f>VLOOKUP(A2128,Platts!B:C,2,TRUE)</f>
        <v>82.7</v>
      </c>
      <c r="O2128" s="76">
        <f t="shared" si="47"/>
        <v>0.97218863361547769</v>
      </c>
    </row>
    <row r="2129" spans="1:15" outlineLevel="1" x14ac:dyDescent="0.2">
      <c r="A2129" s="22">
        <f>A2128+1</f>
        <v>43775</v>
      </c>
      <c r="B2129" s="24">
        <v>81.099999999999994</v>
      </c>
      <c r="C2129" s="24">
        <v>79.2</v>
      </c>
      <c r="D2129" s="24">
        <v>77.650000000000006</v>
      </c>
      <c r="E2129" s="24">
        <v>77.7</v>
      </c>
      <c r="F2129" s="24">
        <v>73.95</v>
      </c>
      <c r="G2129" s="24"/>
      <c r="H2129" s="24"/>
      <c r="I2129" s="24"/>
      <c r="J2129" s="24"/>
      <c r="K2129" s="24"/>
      <c r="L2129" s="24"/>
      <c r="M2129" s="24">
        <v>73.2</v>
      </c>
      <c r="N2129" s="79">
        <f>VLOOKUP(A2129,Platts!B:C,2,TRUE)</f>
        <v>83.4</v>
      </c>
      <c r="O2129" s="76">
        <f t="shared" si="47"/>
        <v>0.97242206235011974</v>
      </c>
    </row>
    <row r="2130" spans="1:15" outlineLevel="1" x14ac:dyDescent="0.2">
      <c r="A2130" s="22">
        <f>A2129+1</f>
        <v>43776</v>
      </c>
      <c r="B2130" s="24">
        <v>80.3</v>
      </c>
      <c r="C2130" s="24">
        <v>78.5</v>
      </c>
      <c r="D2130" s="24">
        <v>76.849999999999994</v>
      </c>
      <c r="E2130" s="24">
        <v>76.849999999999994</v>
      </c>
      <c r="F2130" s="24">
        <v>73.150000000000006</v>
      </c>
      <c r="G2130" s="24"/>
      <c r="H2130" s="24"/>
      <c r="I2130" s="24"/>
      <c r="J2130" s="24"/>
      <c r="K2130" s="24"/>
      <c r="L2130" s="24"/>
      <c r="M2130" s="24">
        <v>72.349999999999994</v>
      </c>
      <c r="N2130" s="79">
        <f>VLOOKUP(A2130,Platts!B:C,2,TRUE)</f>
        <v>82.5</v>
      </c>
      <c r="O2130" s="76">
        <f t="shared" si="47"/>
        <v>0.97333333333333327</v>
      </c>
    </row>
    <row r="2131" spans="1:15" outlineLevel="1" x14ac:dyDescent="0.2">
      <c r="A2131" s="22">
        <f>A2130+1</f>
        <v>43777</v>
      </c>
      <c r="B2131" s="24">
        <v>77.650000000000006</v>
      </c>
      <c r="C2131" s="24">
        <v>76.05</v>
      </c>
      <c r="D2131" s="24">
        <v>74.75</v>
      </c>
      <c r="E2131" s="24">
        <v>74.75</v>
      </c>
      <c r="F2131" s="24">
        <v>71.2</v>
      </c>
      <c r="G2131" s="24"/>
      <c r="H2131" s="24"/>
      <c r="I2131" s="24"/>
      <c r="J2131" s="24"/>
      <c r="K2131" s="24"/>
      <c r="L2131" s="24"/>
      <c r="M2131" s="24">
        <v>70.400000000000006</v>
      </c>
      <c r="N2131" s="79">
        <f>VLOOKUP(A2131,Platts!B:C,2,TRUE)</f>
        <v>79.900000000000006</v>
      </c>
      <c r="O2131" s="76">
        <f t="shared" si="47"/>
        <v>0.97183979974968715</v>
      </c>
    </row>
    <row r="2132" spans="1:15" outlineLevel="1" x14ac:dyDescent="0.2">
      <c r="A2132" s="22">
        <f>A2131+3</f>
        <v>43780</v>
      </c>
      <c r="B2132" s="24">
        <v>76.55</v>
      </c>
      <c r="C2132" s="24">
        <v>75.099999999999994</v>
      </c>
      <c r="D2132" s="24">
        <v>73.900000000000006</v>
      </c>
      <c r="E2132" s="24">
        <v>73.900000000000006</v>
      </c>
      <c r="F2132" s="24">
        <v>70.45</v>
      </c>
      <c r="G2132" s="24"/>
      <c r="H2132" s="24"/>
      <c r="I2132" s="24"/>
      <c r="J2132" s="24"/>
      <c r="K2132" s="24"/>
      <c r="L2132" s="24"/>
      <c r="M2132" s="24">
        <v>69.599999999999994</v>
      </c>
      <c r="N2132" s="79">
        <f>VLOOKUP(A2132,Platts!B:C,2,TRUE)</f>
        <v>78.45</v>
      </c>
      <c r="O2132" s="76">
        <f t="shared" si="47"/>
        <v>0.97578075207138293</v>
      </c>
    </row>
    <row r="2133" spans="1:15" outlineLevel="1" x14ac:dyDescent="0.2">
      <c r="A2133" s="22">
        <f>A2132+1</f>
        <v>43781</v>
      </c>
      <c r="B2133" s="24">
        <v>79.2</v>
      </c>
      <c r="C2133" s="24">
        <v>77.599999999999994</v>
      </c>
      <c r="D2133" s="24">
        <v>76.099999999999994</v>
      </c>
      <c r="E2133" s="24">
        <v>76.150000000000006</v>
      </c>
      <c r="F2133" s="24">
        <v>72.55</v>
      </c>
      <c r="G2133" s="24"/>
      <c r="H2133" s="24"/>
      <c r="I2133" s="24"/>
      <c r="J2133" s="24"/>
      <c r="K2133" s="24"/>
      <c r="L2133" s="24"/>
      <c r="M2133" s="24">
        <v>71.650000000000006</v>
      </c>
      <c r="N2133" s="79">
        <f>VLOOKUP(A2133,Platts!B:C,2,TRUE)</f>
        <v>81</v>
      </c>
      <c r="O2133" s="76">
        <f t="shared" si="47"/>
        <v>0.97777777777777786</v>
      </c>
    </row>
    <row r="2134" spans="1:15" outlineLevel="1" x14ac:dyDescent="0.2">
      <c r="A2134" s="22">
        <f>A2133+1</f>
        <v>43782</v>
      </c>
      <c r="B2134" s="24">
        <v>79.3</v>
      </c>
      <c r="C2134" s="24">
        <v>77.75</v>
      </c>
      <c r="D2134" s="24">
        <v>76.3</v>
      </c>
      <c r="E2134" s="24">
        <v>76.3</v>
      </c>
      <c r="F2134" s="24">
        <v>72.55</v>
      </c>
      <c r="G2134" s="24"/>
      <c r="H2134" s="24"/>
      <c r="I2134" s="24"/>
      <c r="J2134" s="24"/>
      <c r="K2134" s="24"/>
      <c r="L2134" s="24"/>
      <c r="M2134" s="24">
        <v>71.650000000000006</v>
      </c>
      <c r="N2134" s="79">
        <f>VLOOKUP(A2134,Platts!B:C,2,TRUE)</f>
        <v>81.150000000000006</v>
      </c>
      <c r="O2134" s="76">
        <f t="shared" si="47"/>
        <v>0.97720271102895861</v>
      </c>
    </row>
    <row r="2135" spans="1:15" outlineLevel="1" x14ac:dyDescent="0.2">
      <c r="A2135" s="22">
        <f>A2134+1</f>
        <v>43783</v>
      </c>
      <c r="B2135" s="24">
        <v>81.849999999999994</v>
      </c>
      <c r="C2135" s="24">
        <v>80.05</v>
      </c>
      <c r="D2135" s="24">
        <v>78.5</v>
      </c>
      <c r="E2135" s="24">
        <v>78.55</v>
      </c>
      <c r="F2135" s="24">
        <v>74.75</v>
      </c>
      <c r="G2135" s="24"/>
      <c r="H2135" s="24"/>
      <c r="I2135" s="24"/>
      <c r="J2135" s="24"/>
      <c r="K2135" s="24"/>
      <c r="L2135" s="24"/>
      <c r="M2135" s="24">
        <v>73.8</v>
      </c>
      <c r="N2135" s="79">
        <f>VLOOKUP(A2135,Platts!B:C,2,TRUE)</f>
        <v>83.4</v>
      </c>
      <c r="O2135" s="76">
        <f t="shared" si="47"/>
        <v>0.98141486810551548</v>
      </c>
    </row>
    <row r="2136" spans="1:15" outlineLevel="1" x14ac:dyDescent="0.2">
      <c r="A2136" s="22">
        <f>A2135+1</f>
        <v>43784</v>
      </c>
      <c r="B2136" s="24">
        <v>83.15</v>
      </c>
      <c r="C2136" s="24">
        <v>81.25</v>
      </c>
      <c r="D2136" s="24">
        <v>79.599999999999994</v>
      </c>
      <c r="E2136" s="24">
        <v>79.7</v>
      </c>
      <c r="F2136" s="24">
        <v>75.75</v>
      </c>
      <c r="G2136" s="24"/>
      <c r="H2136" s="24"/>
      <c r="I2136" s="24"/>
      <c r="J2136" s="24"/>
      <c r="K2136" s="24"/>
      <c r="L2136" s="24"/>
      <c r="M2136" s="24">
        <v>74.8</v>
      </c>
      <c r="N2136" s="79">
        <f>VLOOKUP(A2136,Platts!B:C,2,TRUE)</f>
        <v>84.75</v>
      </c>
      <c r="O2136" s="76">
        <f t="shared" si="47"/>
        <v>0.98112094395280247</v>
      </c>
    </row>
    <row r="2137" spans="1:15" outlineLevel="1" x14ac:dyDescent="0.2">
      <c r="A2137" s="22">
        <f>A2136+3</f>
        <v>43787</v>
      </c>
      <c r="B2137" s="24">
        <v>83.25</v>
      </c>
      <c r="C2137" s="24">
        <v>81.400000000000006</v>
      </c>
      <c r="D2137" s="24">
        <v>79.8</v>
      </c>
      <c r="E2137" s="24">
        <v>79.900000000000006</v>
      </c>
      <c r="F2137" s="24">
        <v>75.8</v>
      </c>
      <c r="G2137" s="24"/>
      <c r="H2137" s="24"/>
      <c r="I2137" s="24"/>
      <c r="J2137" s="24"/>
      <c r="K2137" s="24"/>
      <c r="L2137" s="24"/>
      <c r="M2137" s="24">
        <v>74.849999999999994</v>
      </c>
      <c r="N2137" s="79">
        <f>VLOOKUP(A2137,Platts!B:C,2,TRUE)</f>
        <v>85.1</v>
      </c>
      <c r="O2137" s="76">
        <f t="shared" si="47"/>
        <v>0.97826086956521741</v>
      </c>
    </row>
    <row r="2138" spans="1:15" outlineLevel="1" x14ac:dyDescent="0.2">
      <c r="A2138" s="22">
        <f>A2137+1</f>
        <v>43788</v>
      </c>
      <c r="B2138" s="24">
        <v>84.15</v>
      </c>
      <c r="C2138" s="24">
        <v>82.3</v>
      </c>
      <c r="D2138" s="24">
        <v>80.7</v>
      </c>
      <c r="E2138" s="24">
        <v>80.75</v>
      </c>
      <c r="F2138" s="24">
        <v>76.75</v>
      </c>
      <c r="G2138" s="24"/>
      <c r="H2138" s="24"/>
      <c r="I2138" s="24"/>
      <c r="J2138" s="24"/>
      <c r="K2138" s="24"/>
      <c r="L2138" s="24"/>
      <c r="M2138" s="24">
        <v>75.599999999999994</v>
      </c>
      <c r="N2138" s="79">
        <f>VLOOKUP(A2138,Platts!B:C,2,TRUE)</f>
        <v>85.85</v>
      </c>
      <c r="O2138" s="76">
        <f t="shared" si="47"/>
        <v>0.98019801980198029</v>
      </c>
    </row>
    <row r="2139" spans="1:15" outlineLevel="1" x14ac:dyDescent="0.2">
      <c r="A2139" s="22">
        <f>A2138+1</f>
        <v>43789</v>
      </c>
      <c r="B2139" s="24">
        <v>84.75</v>
      </c>
      <c r="C2139" s="24">
        <v>82.85</v>
      </c>
      <c r="D2139" s="24">
        <v>81.150000000000006</v>
      </c>
      <c r="E2139" s="24">
        <v>81.2</v>
      </c>
      <c r="F2139" s="24">
        <v>77</v>
      </c>
      <c r="G2139" s="24"/>
      <c r="H2139" s="24"/>
      <c r="I2139" s="24"/>
      <c r="J2139" s="24"/>
      <c r="K2139" s="24"/>
      <c r="L2139" s="24"/>
      <c r="M2139" s="24">
        <v>76.05</v>
      </c>
      <c r="N2139" s="79">
        <f>VLOOKUP(A2139,Platts!B:C,2,TRUE)</f>
        <v>86.65</v>
      </c>
      <c r="O2139" s="76">
        <f t="shared" si="47"/>
        <v>0.97807270628967102</v>
      </c>
    </row>
    <row r="2140" spans="1:15" outlineLevel="1" x14ac:dyDescent="0.2">
      <c r="A2140" s="22">
        <f>A2139+1</f>
        <v>43790</v>
      </c>
      <c r="B2140" s="24">
        <v>85.3</v>
      </c>
      <c r="C2140" s="24">
        <v>83.3</v>
      </c>
      <c r="D2140" s="24">
        <v>81.599999999999994</v>
      </c>
      <c r="E2140" s="24">
        <v>81.7</v>
      </c>
      <c r="F2140" s="24">
        <v>77.5</v>
      </c>
      <c r="G2140" s="24"/>
      <c r="H2140" s="24"/>
      <c r="I2140" s="24"/>
      <c r="J2140" s="24"/>
      <c r="K2140" s="24"/>
      <c r="L2140" s="24"/>
      <c r="M2140" s="24">
        <v>76.599999999999994</v>
      </c>
      <c r="N2140" s="79">
        <f>VLOOKUP(A2140,Platts!B:C,2,TRUE)</f>
        <v>86.85</v>
      </c>
      <c r="O2140" s="76">
        <f t="shared" si="47"/>
        <v>0.98215313759355216</v>
      </c>
    </row>
    <row r="2141" spans="1:15" outlineLevel="1" x14ac:dyDescent="0.2">
      <c r="A2141" s="22">
        <f>A2140+1</f>
        <v>43791</v>
      </c>
      <c r="B2141" s="24">
        <v>86.45</v>
      </c>
      <c r="C2141" s="24">
        <v>84.5</v>
      </c>
      <c r="D2141" s="24">
        <v>82.8</v>
      </c>
      <c r="E2141" s="24">
        <v>82.8</v>
      </c>
      <c r="F2141" s="24">
        <v>78.599999999999994</v>
      </c>
      <c r="G2141" s="24"/>
      <c r="H2141" s="24"/>
      <c r="I2141" s="24"/>
      <c r="J2141" s="24"/>
      <c r="K2141" s="24"/>
      <c r="L2141" s="24"/>
      <c r="M2141" s="24">
        <v>77.650000000000006</v>
      </c>
      <c r="N2141" s="79">
        <f>VLOOKUP(A2141,Platts!B:C,2,TRUE)</f>
        <v>87.8</v>
      </c>
      <c r="O2141" s="76">
        <f t="shared" si="47"/>
        <v>0.98462414578587709</v>
      </c>
    </row>
    <row r="2142" spans="1:15" outlineLevel="1" x14ac:dyDescent="0.2">
      <c r="A2142" s="22">
        <f>A2141+3</f>
        <v>43794</v>
      </c>
      <c r="B2142" s="24">
        <v>89.05</v>
      </c>
      <c r="C2142" s="24">
        <v>87.2</v>
      </c>
      <c r="D2142" s="24">
        <v>85.45</v>
      </c>
      <c r="E2142" s="24">
        <v>85.5</v>
      </c>
      <c r="F2142" s="24">
        <v>81.2</v>
      </c>
      <c r="G2142" s="24"/>
      <c r="H2142" s="24"/>
      <c r="I2142" s="24"/>
      <c r="J2142" s="24"/>
      <c r="K2142" s="24"/>
      <c r="L2142" s="24"/>
      <c r="M2142" s="24">
        <v>80.099999999999994</v>
      </c>
      <c r="N2142" s="79">
        <f>VLOOKUP(A2142,Platts!B:C,2,TRUE)</f>
        <v>90.45</v>
      </c>
      <c r="O2142" s="76">
        <f t="shared" si="47"/>
        <v>0.98452183526810388</v>
      </c>
    </row>
    <row r="2143" spans="1:15" outlineLevel="1" x14ac:dyDescent="0.2">
      <c r="A2143" s="22">
        <f>A2142+1</f>
        <v>43795</v>
      </c>
      <c r="B2143" s="24">
        <v>87.2</v>
      </c>
      <c r="C2143" s="24">
        <v>85.45</v>
      </c>
      <c r="D2143" s="24">
        <v>83.9</v>
      </c>
      <c r="E2143" s="24">
        <v>83.9</v>
      </c>
      <c r="F2143" s="24">
        <v>79.7</v>
      </c>
      <c r="G2143" s="24"/>
      <c r="H2143" s="24"/>
      <c r="I2143" s="24"/>
      <c r="J2143" s="24"/>
      <c r="K2143" s="24"/>
      <c r="L2143" s="24"/>
      <c r="M2143" s="24">
        <v>78.599999999999994</v>
      </c>
      <c r="N2143" s="79">
        <f>VLOOKUP(A2143,Platts!B:C,2,TRUE)</f>
        <v>88.7</v>
      </c>
      <c r="O2143" s="76">
        <f t="shared" si="47"/>
        <v>0.98308906426155585</v>
      </c>
    </row>
    <row r="2144" spans="1:15" outlineLevel="1" x14ac:dyDescent="0.2">
      <c r="A2144" s="22">
        <f>A2143+1</f>
        <v>43796</v>
      </c>
      <c r="B2144" s="24">
        <v>85.5</v>
      </c>
      <c r="C2144" s="24">
        <v>83.9</v>
      </c>
      <c r="D2144" s="24">
        <v>82.45</v>
      </c>
      <c r="E2144" s="24">
        <v>82.5</v>
      </c>
      <c r="F2144" s="24">
        <v>78.7</v>
      </c>
      <c r="G2144" s="24"/>
      <c r="H2144" s="24"/>
      <c r="I2144" s="24"/>
      <c r="J2144" s="24"/>
      <c r="K2144" s="24"/>
      <c r="L2144" s="24"/>
      <c r="M2144" s="24">
        <v>77.650000000000006</v>
      </c>
      <c r="N2144" s="79">
        <f>VLOOKUP(A2144,Platts!B:C,2,TRUE)</f>
        <v>87</v>
      </c>
      <c r="O2144" s="76">
        <f t="shared" si="47"/>
        <v>0.98275862068965514</v>
      </c>
    </row>
    <row r="2145" spans="1:16" outlineLevel="1" x14ac:dyDescent="0.2">
      <c r="A2145" s="22">
        <f>A2144+1</f>
        <v>43797</v>
      </c>
      <c r="B2145" s="24">
        <v>86.59</v>
      </c>
      <c r="C2145" s="24">
        <v>84.96</v>
      </c>
      <c r="D2145" s="24">
        <v>83.5</v>
      </c>
      <c r="E2145" s="24">
        <v>83.55</v>
      </c>
      <c r="F2145" s="24">
        <v>79.7</v>
      </c>
      <c r="G2145" s="24"/>
      <c r="H2145" s="24"/>
      <c r="I2145" s="24"/>
      <c r="J2145" s="24"/>
      <c r="K2145" s="24"/>
      <c r="L2145" s="24"/>
      <c r="M2145" s="24">
        <v>78.599999999999994</v>
      </c>
      <c r="N2145" s="79">
        <f>VLOOKUP(A2145,Platts!B:C,2,TRUE)</f>
        <v>87.75</v>
      </c>
      <c r="O2145" s="76">
        <f t="shared" si="47"/>
        <v>0.98678062678062683</v>
      </c>
    </row>
    <row r="2146" spans="1:16" outlineLevel="1" x14ac:dyDescent="0.2">
      <c r="A2146" s="22">
        <f>A2145+1</f>
        <v>43798</v>
      </c>
      <c r="B2146" s="24">
        <v>86.25</v>
      </c>
      <c r="C2146" s="24">
        <v>84.6</v>
      </c>
      <c r="D2146" s="24">
        <v>83.15</v>
      </c>
      <c r="E2146" s="24">
        <v>83.1</v>
      </c>
      <c r="F2146" s="24">
        <v>79.150000000000006</v>
      </c>
      <c r="G2146" s="24"/>
      <c r="H2146" s="24"/>
      <c r="I2146" s="24"/>
      <c r="J2146" s="24"/>
      <c r="K2146" s="24"/>
      <c r="L2146" s="24"/>
      <c r="M2146" s="24">
        <v>78.150000000000006</v>
      </c>
      <c r="N2146" s="79">
        <f>VLOOKUP(A2146,Platts!B:C,2,TRUE)</f>
        <v>87.25</v>
      </c>
      <c r="O2146" s="76">
        <f t="shared" si="47"/>
        <v>0.98853868194842409</v>
      </c>
    </row>
    <row r="2147" spans="1:16" outlineLevel="1" x14ac:dyDescent="0.2">
      <c r="A2147" s="22">
        <f>A2146+3</f>
        <v>43801</v>
      </c>
      <c r="B2147" s="24">
        <v>86.4</v>
      </c>
      <c r="C2147" s="24">
        <v>84.95</v>
      </c>
      <c r="D2147" s="24">
        <v>83.5</v>
      </c>
      <c r="E2147" s="24">
        <v>84.95</v>
      </c>
      <c r="F2147" s="24">
        <v>81.05</v>
      </c>
      <c r="G2147" s="24"/>
      <c r="H2147" s="24"/>
      <c r="I2147" s="24"/>
      <c r="J2147" s="24"/>
      <c r="K2147" s="24"/>
      <c r="L2147" s="24"/>
      <c r="M2147" s="24">
        <v>79.900000000000006</v>
      </c>
      <c r="N2147" s="79">
        <f>VLOOKUP(A2147,Platts!B:C,2,TRUE)</f>
        <v>88.75</v>
      </c>
      <c r="O2147" s="76">
        <f t="shared" si="47"/>
        <v>0.97352112676056346</v>
      </c>
    </row>
    <row r="2148" spans="1:16" outlineLevel="1" x14ac:dyDescent="0.2">
      <c r="A2148" s="22">
        <f>A2147+1</f>
        <v>43802</v>
      </c>
      <c r="B2148" s="24">
        <v>85.9</v>
      </c>
      <c r="C2148" s="24">
        <v>84.5</v>
      </c>
      <c r="D2148" s="24">
        <v>83.1</v>
      </c>
      <c r="E2148" s="24">
        <v>84.45</v>
      </c>
      <c r="F2148" s="24">
        <v>80.599999999999994</v>
      </c>
      <c r="G2148" s="24"/>
      <c r="H2148" s="24"/>
      <c r="I2148" s="24"/>
      <c r="J2148" s="24"/>
      <c r="K2148" s="24"/>
      <c r="L2148" s="24"/>
      <c r="M2148" s="24">
        <v>79.349999999999994</v>
      </c>
      <c r="N2148" s="79">
        <f>VLOOKUP(A2148,Platts!B:C,2,TRUE)</f>
        <v>88</v>
      </c>
      <c r="O2148" s="76">
        <f t="shared" si="47"/>
        <v>0.97613636363636369</v>
      </c>
    </row>
    <row r="2149" spans="1:16" outlineLevel="1" x14ac:dyDescent="0.2">
      <c r="A2149" s="22">
        <f>A2148+1</f>
        <v>43803</v>
      </c>
      <c r="B2149" s="24">
        <v>86.9</v>
      </c>
      <c r="C2149" s="24">
        <v>85.55</v>
      </c>
      <c r="D2149" s="24">
        <v>84.2</v>
      </c>
      <c r="E2149" s="24">
        <v>85.6</v>
      </c>
      <c r="F2149" s="24">
        <v>81.7</v>
      </c>
      <c r="G2149" s="24"/>
      <c r="H2149" s="24"/>
      <c r="I2149" s="24"/>
      <c r="J2149" s="24"/>
      <c r="K2149" s="24"/>
      <c r="L2149" s="24"/>
      <c r="M2149" s="24">
        <v>80.599999999999994</v>
      </c>
      <c r="N2149" s="79">
        <f>VLOOKUP(A2149,Platts!B:C,2,TRUE)</f>
        <v>89</v>
      </c>
      <c r="O2149" s="76">
        <f t="shared" si="47"/>
        <v>0.97640449438202248</v>
      </c>
    </row>
    <row r="2150" spans="1:16" outlineLevel="1" x14ac:dyDescent="0.2">
      <c r="A2150" s="22">
        <f>A2149+1</f>
        <v>43804</v>
      </c>
      <c r="B2150" s="24">
        <v>86.8</v>
      </c>
      <c r="C2150" s="24">
        <v>85.55</v>
      </c>
      <c r="D2150" s="24">
        <v>84.3</v>
      </c>
      <c r="E2150" s="24">
        <v>85.55</v>
      </c>
      <c r="F2150" s="24">
        <v>82</v>
      </c>
      <c r="G2150" s="24"/>
      <c r="H2150" s="24"/>
      <c r="I2150" s="24"/>
      <c r="J2150" s="24"/>
      <c r="K2150" s="24"/>
      <c r="L2150" s="24"/>
      <c r="M2150" s="24">
        <v>80.849999999999994</v>
      </c>
      <c r="N2150" s="79">
        <f>VLOOKUP(A2150,Platts!B:C,2,TRUE)</f>
        <v>88.7</v>
      </c>
      <c r="O2150" s="76">
        <f t="shared" si="47"/>
        <v>0.97857948139797057</v>
      </c>
    </row>
    <row r="2151" spans="1:16" outlineLevel="1" x14ac:dyDescent="0.2">
      <c r="A2151" s="22">
        <f>A2150+1</f>
        <v>43805</v>
      </c>
      <c r="B2151" s="24">
        <v>87.5</v>
      </c>
      <c r="C2151" s="24">
        <v>86.15</v>
      </c>
      <c r="D2151" s="24">
        <v>84.85</v>
      </c>
      <c r="E2151" s="24">
        <v>86.15</v>
      </c>
      <c r="F2151" s="24">
        <v>82.55</v>
      </c>
      <c r="G2151" s="24"/>
      <c r="H2151" s="24"/>
      <c r="I2151" s="24"/>
      <c r="J2151" s="24"/>
      <c r="K2151" s="24"/>
      <c r="L2151" s="24"/>
      <c r="M2151" s="24">
        <v>81.45</v>
      </c>
      <c r="N2151" s="79">
        <f>VLOOKUP(A2151,Platts!B:C,2,TRUE)</f>
        <v>89.4</v>
      </c>
      <c r="O2151" s="76">
        <f t="shared" ref="O2151" si="48">+B2151/N2151</f>
        <v>0.97874720357941825</v>
      </c>
    </row>
    <row r="2152" spans="1:16" outlineLevel="1" x14ac:dyDescent="0.2">
      <c r="A2152" s="22">
        <f>A2151+3</f>
        <v>43808</v>
      </c>
      <c r="B2152" s="24">
        <v>92.4</v>
      </c>
      <c r="C2152" s="24">
        <v>90.95</v>
      </c>
      <c r="D2152" s="24">
        <v>89.55</v>
      </c>
      <c r="E2152" s="24">
        <v>91</v>
      </c>
      <c r="F2152" s="24">
        <v>87.05</v>
      </c>
      <c r="G2152" s="24"/>
      <c r="H2152" s="24"/>
      <c r="I2152" s="24"/>
      <c r="J2152" s="24"/>
      <c r="K2152" s="24"/>
      <c r="L2152" s="24"/>
      <c r="M2152" s="24">
        <v>85.8</v>
      </c>
      <c r="N2152" s="79">
        <f>VLOOKUP(A2152,Platts!B:C,2,TRUE)</f>
        <v>94.35</v>
      </c>
      <c r="O2152" s="76">
        <f t="shared" ref="O2152:O2153" si="49">+B2152/N2152</f>
        <v>0.97933227344992058</v>
      </c>
    </row>
    <row r="2153" spans="1:16" outlineLevel="1" x14ac:dyDescent="0.2">
      <c r="A2153" s="22">
        <f>A2152+1</f>
        <v>43809</v>
      </c>
      <c r="B2153" s="24">
        <v>91.45</v>
      </c>
      <c r="C2153" s="24">
        <v>89.95</v>
      </c>
      <c r="D2153" s="24">
        <v>88.45</v>
      </c>
      <c r="E2153" s="24">
        <v>89.95</v>
      </c>
      <c r="F2153" s="24">
        <v>85.7</v>
      </c>
      <c r="G2153" s="24"/>
      <c r="H2153" s="24"/>
      <c r="I2153" s="24"/>
      <c r="J2153" s="24"/>
      <c r="K2153" s="24"/>
      <c r="L2153" s="24"/>
      <c r="M2153" s="24">
        <v>84.3</v>
      </c>
      <c r="N2153" s="79">
        <f>VLOOKUP(A2153,Platts!B:C,2,TRUE)</f>
        <v>93.15</v>
      </c>
      <c r="O2153" s="76">
        <f t="shared" si="49"/>
        <v>0.98174986580783674</v>
      </c>
    </row>
    <row r="2154" spans="1:16" outlineLevel="1" x14ac:dyDescent="0.2">
      <c r="A2154" s="22">
        <f>A2153+1</f>
        <v>43810</v>
      </c>
      <c r="B2154" s="24">
        <v>92.75</v>
      </c>
      <c r="C2154" s="24">
        <v>91.25</v>
      </c>
      <c r="D2154" s="24">
        <v>89.8</v>
      </c>
      <c r="E2154" s="24">
        <v>91.25</v>
      </c>
      <c r="F2154" s="24">
        <v>87.2</v>
      </c>
      <c r="G2154" s="24"/>
      <c r="H2154" s="24"/>
      <c r="I2154" s="24"/>
      <c r="J2154" s="24"/>
      <c r="K2154" s="24"/>
      <c r="L2154" s="24"/>
      <c r="M2154" s="24">
        <v>85.75</v>
      </c>
      <c r="N2154" s="79">
        <f>VLOOKUP(A2154,Platts!B:C,2,TRUE)</f>
        <v>94.35</v>
      </c>
      <c r="O2154" s="76">
        <f t="shared" ref="O2154" si="50">+B2154/N2154</f>
        <v>0.98304186539480665</v>
      </c>
    </row>
    <row r="2155" spans="1:16" outlineLevel="1" x14ac:dyDescent="0.2">
      <c r="A2155" s="22">
        <f>A2154+1</f>
        <v>43811</v>
      </c>
      <c r="B2155" s="24">
        <v>92.45</v>
      </c>
      <c r="C2155" s="24">
        <v>91.05</v>
      </c>
      <c r="D2155" s="24">
        <v>89.6</v>
      </c>
      <c r="E2155" s="24">
        <v>91</v>
      </c>
      <c r="F2155" s="24">
        <v>86.95</v>
      </c>
      <c r="G2155" s="24"/>
      <c r="H2155" s="24"/>
      <c r="I2155" s="24"/>
      <c r="J2155" s="24"/>
      <c r="K2155" s="24"/>
      <c r="L2155" s="24"/>
      <c r="M2155" s="24">
        <v>85.55</v>
      </c>
      <c r="N2155" s="79">
        <f>VLOOKUP(A2155,Platts!B:C,2,TRUE)</f>
        <v>93.8</v>
      </c>
      <c r="O2155" s="76">
        <f t="shared" ref="O2155" si="51">+B2155/N2155</f>
        <v>0.98560767590618348</v>
      </c>
    </row>
    <row r="2156" spans="1:16" outlineLevel="1" x14ac:dyDescent="0.2">
      <c r="A2156" s="22">
        <f>A2155+1</f>
        <v>43812</v>
      </c>
      <c r="B2156" s="24">
        <v>92.9</v>
      </c>
      <c r="C2156" s="24">
        <v>91.45</v>
      </c>
      <c r="D2156" s="24">
        <v>90.05</v>
      </c>
      <c r="E2156" s="24">
        <v>91.45</v>
      </c>
      <c r="F2156" s="24">
        <v>87.4</v>
      </c>
      <c r="G2156" s="24"/>
      <c r="H2156" s="24"/>
      <c r="I2156" s="24"/>
      <c r="J2156" s="24"/>
      <c r="K2156" s="24"/>
      <c r="L2156" s="24"/>
      <c r="M2156" s="24">
        <v>85.95</v>
      </c>
      <c r="N2156" s="79">
        <f>VLOOKUP(A2156,Platts!B:C,2,TRUE)</f>
        <v>94.45</v>
      </c>
      <c r="O2156" s="76">
        <f t="shared" ref="O2156" si="52">+B2156/N2156</f>
        <v>0.98358920063525679</v>
      </c>
    </row>
    <row r="2157" spans="1:16" outlineLevel="1" x14ac:dyDescent="0.2">
      <c r="A2157" s="22">
        <f>A2156+3</f>
        <v>43815</v>
      </c>
      <c r="B2157" s="24">
        <v>92.65</v>
      </c>
      <c r="C2157" s="24">
        <v>91.25</v>
      </c>
      <c r="D2157" s="24">
        <v>89.85</v>
      </c>
      <c r="E2157" s="24">
        <v>91.2</v>
      </c>
      <c r="F2157" s="24">
        <v>87.2</v>
      </c>
      <c r="G2157" s="24"/>
      <c r="H2157" s="24"/>
      <c r="I2157" s="24"/>
      <c r="J2157" s="24"/>
      <c r="K2157" s="24"/>
      <c r="L2157" s="24"/>
      <c r="M2157" s="24">
        <v>85.85</v>
      </c>
      <c r="N2157" s="79">
        <f>VLOOKUP(A2157,Platts!B:C,2,TRUE)</f>
        <v>93.9</v>
      </c>
      <c r="O2157" s="76">
        <f t="shared" ref="O2157" si="53">+B2157/N2157</f>
        <v>0.98668796592119279</v>
      </c>
    </row>
    <row r="2158" spans="1:16" outlineLevel="1" x14ac:dyDescent="0.2">
      <c r="A2158" s="22">
        <f>A2157+1</f>
        <v>43816</v>
      </c>
      <c r="B2158" s="24">
        <v>92.05</v>
      </c>
      <c r="C2158" s="24">
        <v>90.7</v>
      </c>
      <c r="D2158" s="24">
        <v>89.3</v>
      </c>
      <c r="E2158" s="24">
        <v>90.65</v>
      </c>
      <c r="F2158" s="24">
        <v>86.65</v>
      </c>
      <c r="G2158" s="24"/>
      <c r="H2158" s="24"/>
      <c r="I2158" s="24"/>
      <c r="J2158" s="24"/>
      <c r="K2158" s="24"/>
      <c r="L2158" s="24"/>
      <c r="M2158" s="24">
        <v>85.25</v>
      </c>
      <c r="N2158" s="79">
        <f>VLOOKUP(A2158,Platts!B:C,2,TRUE)</f>
        <v>93.1</v>
      </c>
      <c r="O2158" s="76">
        <f t="shared" ref="O2158:O2171" si="54">+B2158/N2158</f>
        <v>0.98872180451127822</v>
      </c>
    </row>
    <row r="2159" spans="1:16" outlineLevel="1" x14ac:dyDescent="0.2">
      <c r="A2159" s="22">
        <f>A2158+1</f>
        <v>43817</v>
      </c>
      <c r="B2159" s="24">
        <v>91.45</v>
      </c>
      <c r="C2159" s="24">
        <v>90.15</v>
      </c>
      <c r="D2159" s="24">
        <v>88.75</v>
      </c>
      <c r="E2159" s="24">
        <v>90.1</v>
      </c>
      <c r="F2159" s="24">
        <v>86.15</v>
      </c>
      <c r="G2159" s="24"/>
      <c r="H2159" s="24"/>
      <c r="I2159" s="24"/>
      <c r="J2159" s="24"/>
      <c r="K2159" s="24"/>
      <c r="L2159" s="24"/>
      <c r="M2159" s="24">
        <v>84.75</v>
      </c>
      <c r="N2159" s="79">
        <f>VLOOKUP(A2159,Platts!B:C,2,TRUE)</f>
        <v>92.3</v>
      </c>
      <c r="O2159" s="76">
        <f t="shared" si="54"/>
        <v>0.99079089924160357</v>
      </c>
    </row>
    <row r="2160" spans="1:16" outlineLevel="1" x14ac:dyDescent="0.2">
      <c r="A2160" s="22">
        <f>A2159+1</f>
        <v>43818</v>
      </c>
      <c r="B2160" s="24">
        <v>92.2</v>
      </c>
      <c r="C2160" s="24">
        <v>90.9</v>
      </c>
      <c r="D2160" s="24">
        <v>89.55</v>
      </c>
      <c r="E2160" s="24">
        <v>90.85</v>
      </c>
      <c r="F2160" s="24">
        <v>86.85</v>
      </c>
      <c r="G2160" s="24"/>
      <c r="H2160" s="24"/>
      <c r="I2160" s="24"/>
      <c r="J2160" s="24"/>
      <c r="K2160" s="24"/>
      <c r="L2160" s="24"/>
      <c r="M2160" s="24">
        <v>85.45</v>
      </c>
      <c r="N2160" s="79">
        <f>VLOOKUP(A2160,Platts!B:C,2,TRUE)</f>
        <v>93.2</v>
      </c>
      <c r="O2160" s="76">
        <f t="shared" si="54"/>
        <v>0.98927038626609443</v>
      </c>
      <c r="P2160" s="94"/>
    </row>
    <row r="2161" spans="1:16" outlineLevel="1" x14ac:dyDescent="0.2">
      <c r="A2161" s="22">
        <f>A2160+1</f>
        <v>43819</v>
      </c>
      <c r="B2161" s="24">
        <v>90.1</v>
      </c>
      <c r="C2161" s="24">
        <v>89.05</v>
      </c>
      <c r="D2161" s="24">
        <v>87.8</v>
      </c>
      <c r="E2161" s="24">
        <v>88.95</v>
      </c>
      <c r="F2161" s="24">
        <v>85.35</v>
      </c>
      <c r="G2161" s="24"/>
      <c r="H2161" s="24"/>
      <c r="I2161" s="24"/>
      <c r="J2161" s="24"/>
      <c r="K2161" s="24"/>
      <c r="L2161" s="24"/>
      <c r="M2161" s="24">
        <v>83.85</v>
      </c>
      <c r="N2161" s="79">
        <f>VLOOKUP(A2161,Platts!B:C,2,TRUE)</f>
        <v>90.9</v>
      </c>
      <c r="O2161" s="76">
        <f t="shared" si="54"/>
        <v>0.99119911991199106</v>
      </c>
    </row>
    <row r="2162" spans="1:16" outlineLevel="1" x14ac:dyDescent="0.2">
      <c r="A2162" s="22">
        <f>A2161+3</f>
        <v>43822</v>
      </c>
      <c r="B2162" s="24">
        <v>90.3</v>
      </c>
      <c r="C2162" s="24">
        <v>89.4</v>
      </c>
      <c r="D2162" s="24">
        <v>88.15</v>
      </c>
      <c r="E2162" s="24">
        <v>89.3</v>
      </c>
      <c r="F2162" s="24">
        <v>85.7</v>
      </c>
      <c r="G2162" s="24"/>
      <c r="H2162" s="24"/>
      <c r="I2162" s="24"/>
      <c r="J2162" s="24"/>
      <c r="K2162" s="24"/>
      <c r="L2162" s="24"/>
      <c r="M2162" s="24">
        <v>84.2</v>
      </c>
      <c r="N2162" s="79">
        <f>VLOOKUP(A2162,Platts!B:C,2,TRUE)</f>
        <v>91.1</v>
      </c>
      <c r="O2162" s="76">
        <f t="shared" si="54"/>
        <v>0.99121844127332603</v>
      </c>
    </row>
    <row r="2163" spans="1:16" outlineLevel="1" x14ac:dyDescent="0.2">
      <c r="A2163" s="22">
        <f>A2162+1</f>
        <v>43823</v>
      </c>
      <c r="B2163" s="24">
        <v>90.05</v>
      </c>
      <c r="C2163" s="24">
        <v>89.2</v>
      </c>
      <c r="D2163" s="24">
        <v>88.1</v>
      </c>
      <c r="E2163" s="24">
        <v>89.25</v>
      </c>
      <c r="F2163" s="24">
        <v>85.65</v>
      </c>
      <c r="G2163" s="24"/>
      <c r="H2163" s="24"/>
      <c r="I2163" s="24"/>
      <c r="J2163" s="24"/>
      <c r="K2163" s="24"/>
      <c r="L2163" s="24"/>
      <c r="M2163" s="24">
        <v>84.15</v>
      </c>
      <c r="N2163" s="79">
        <f>VLOOKUP(A2163,Platts!B:C,2,TRUE)</f>
        <v>90.85</v>
      </c>
      <c r="O2163" s="76">
        <f t="shared" si="54"/>
        <v>0.99119427627958179</v>
      </c>
    </row>
    <row r="2164" spans="1:16" outlineLevel="1" x14ac:dyDescent="0.2">
      <c r="A2164" s="22">
        <f>A2163+2</f>
        <v>43825</v>
      </c>
      <c r="B2164" s="24">
        <v>89.25</v>
      </c>
      <c r="C2164" s="24">
        <v>88.45</v>
      </c>
      <c r="D2164" s="24">
        <v>87.45</v>
      </c>
      <c r="E2164" s="24">
        <v>88.4</v>
      </c>
      <c r="F2164" s="24">
        <v>85.5</v>
      </c>
      <c r="G2164" s="24"/>
      <c r="H2164" s="24"/>
      <c r="I2164" s="24"/>
      <c r="J2164" s="24"/>
      <c r="K2164" s="24"/>
      <c r="L2164" s="24"/>
      <c r="M2164" s="24">
        <v>84.35</v>
      </c>
      <c r="N2164" s="79">
        <f>VLOOKUP(A2164,Platts!B:C,2,TRUE)</f>
        <v>89.7</v>
      </c>
      <c r="O2164" s="76">
        <f t="shared" si="54"/>
        <v>0.99498327759197325</v>
      </c>
    </row>
    <row r="2165" spans="1:16" outlineLevel="1" x14ac:dyDescent="0.2">
      <c r="A2165" s="22">
        <f t="shared" ref="A2165" si="55">A2164+1</f>
        <v>43826</v>
      </c>
      <c r="B2165" s="24">
        <v>90.15</v>
      </c>
      <c r="C2165" s="24">
        <v>89.5</v>
      </c>
      <c r="D2165" s="24">
        <v>88.55</v>
      </c>
      <c r="E2165" s="24">
        <v>89.4</v>
      </c>
      <c r="F2165" s="24">
        <v>86.6</v>
      </c>
      <c r="G2165" s="24"/>
      <c r="H2165" s="24"/>
      <c r="I2165" s="24"/>
      <c r="J2165" s="24"/>
      <c r="K2165" s="24"/>
      <c r="L2165" s="24"/>
      <c r="M2165" s="24">
        <v>85.3</v>
      </c>
      <c r="N2165" s="79">
        <f>VLOOKUP(A2165,Platts!B:C,2,TRUE)</f>
        <v>90.5</v>
      </c>
      <c r="O2165" s="76">
        <f t="shared" si="54"/>
        <v>0.99613259668508292</v>
      </c>
    </row>
    <row r="2166" spans="1:16" outlineLevel="1" x14ac:dyDescent="0.2">
      <c r="A2166" s="22">
        <f>A2165+3</f>
        <v>43829</v>
      </c>
      <c r="B2166" s="24">
        <v>90.1</v>
      </c>
      <c r="C2166" s="24">
        <v>89.4</v>
      </c>
      <c r="D2166" s="24">
        <v>88.4</v>
      </c>
      <c r="E2166" s="24">
        <v>89.25</v>
      </c>
      <c r="F2166" s="24">
        <v>86.45</v>
      </c>
      <c r="G2166" s="24"/>
      <c r="H2166" s="24"/>
      <c r="I2166" s="24"/>
      <c r="J2166" s="24"/>
      <c r="K2166" s="24"/>
      <c r="L2166" s="24"/>
      <c r="M2166" s="24">
        <v>85.15</v>
      </c>
      <c r="N2166" s="79">
        <f>VLOOKUP(A2166,Platts!B:C,2,TRUE)</f>
        <v>90.75</v>
      </c>
      <c r="O2166" s="76">
        <f t="shared" si="54"/>
        <v>0.99283746556473818</v>
      </c>
    </row>
    <row r="2167" spans="1:16" outlineLevel="1" x14ac:dyDescent="0.2">
      <c r="A2167" s="22">
        <f>A2166+1</f>
        <v>43830</v>
      </c>
      <c r="B2167" s="24">
        <v>91.3</v>
      </c>
      <c r="C2167" s="24">
        <v>90.5</v>
      </c>
      <c r="D2167" s="24">
        <v>89.45</v>
      </c>
      <c r="E2167" s="24">
        <v>90.4</v>
      </c>
      <c r="F2167" s="24">
        <v>87.35</v>
      </c>
      <c r="G2167" s="24"/>
      <c r="H2167" s="24"/>
      <c r="I2167" s="24"/>
      <c r="J2167" s="24"/>
      <c r="K2167" s="24"/>
      <c r="L2167" s="24"/>
      <c r="M2167" s="24">
        <v>85.85</v>
      </c>
      <c r="N2167" s="79">
        <f>VLOOKUP(A2167,Platts!B:C,2,TRUE)</f>
        <v>91.95</v>
      </c>
      <c r="O2167" s="76">
        <f t="shared" si="54"/>
        <v>0.99293094072865684</v>
      </c>
    </row>
    <row r="2168" spans="1:16" outlineLevel="1" x14ac:dyDescent="0.2">
      <c r="A2168" s="22">
        <f>A2167+2</f>
        <v>43832</v>
      </c>
      <c r="B2168" s="24">
        <v>91.75</v>
      </c>
      <c r="C2168" s="24">
        <v>90.65</v>
      </c>
      <c r="D2168" s="24">
        <v>89.45</v>
      </c>
      <c r="E2168" s="24">
        <v>91.6</v>
      </c>
      <c r="F2168" s="24">
        <v>88.25</v>
      </c>
      <c r="G2168" s="24"/>
      <c r="H2168" s="24"/>
      <c r="I2168" s="24"/>
      <c r="J2168" s="24"/>
      <c r="K2168" s="24"/>
      <c r="L2168" s="24"/>
      <c r="M2168" s="24">
        <v>86.65</v>
      </c>
      <c r="N2168" s="79">
        <f>VLOOKUP(A2168,Platts!B:C,2,TRUE)</f>
        <v>93.2</v>
      </c>
      <c r="O2168" s="76">
        <f t="shared" si="54"/>
        <v>0.9844420600858369</v>
      </c>
    </row>
    <row r="2169" spans="1:16" outlineLevel="1" x14ac:dyDescent="0.2">
      <c r="A2169" s="22">
        <f>A2168+1</f>
        <v>43833</v>
      </c>
      <c r="B2169" s="24">
        <v>92.5</v>
      </c>
      <c r="C2169" s="24">
        <v>91.25</v>
      </c>
      <c r="D2169" s="24">
        <v>90</v>
      </c>
      <c r="E2169" s="24">
        <v>92.35</v>
      </c>
      <c r="F2169" s="24">
        <v>88.8</v>
      </c>
      <c r="G2169" s="24"/>
      <c r="H2169" s="24"/>
      <c r="I2169" s="24"/>
      <c r="J2169" s="24"/>
      <c r="K2169" s="24"/>
      <c r="L2169" s="24"/>
      <c r="M2169" s="24">
        <v>85.35</v>
      </c>
      <c r="N2169" s="79">
        <f>VLOOKUP(A2169,Platts!B:C,2,TRUE)</f>
        <v>93.9</v>
      </c>
      <c r="O2169" s="76">
        <f t="shared" si="54"/>
        <v>0.98509052183173584</v>
      </c>
    </row>
    <row r="2170" spans="1:16" outlineLevel="1" x14ac:dyDescent="0.2">
      <c r="A2170" s="22">
        <f>A2169+3</f>
        <v>43836</v>
      </c>
      <c r="B2170" s="24">
        <v>92.85</v>
      </c>
      <c r="C2170" s="24">
        <v>91.65</v>
      </c>
      <c r="D2170" s="24">
        <v>90.35</v>
      </c>
      <c r="E2170" s="24">
        <v>92.7</v>
      </c>
      <c r="F2170" s="24">
        <v>89.15</v>
      </c>
      <c r="G2170" s="24"/>
      <c r="H2170" s="24"/>
      <c r="I2170" s="24"/>
      <c r="J2170" s="24"/>
      <c r="K2170" s="24"/>
      <c r="L2170" s="24"/>
      <c r="M2170" s="24">
        <v>87.65</v>
      </c>
      <c r="N2170" s="79">
        <f>VLOOKUP(A2170,Platts!B:C,2,TRUE)</f>
        <v>94</v>
      </c>
      <c r="O2170" s="76">
        <f t="shared" si="54"/>
        <v>0.9877659574468084</v>
      </c>
    </row>
    <row r="2171" spans="1:16" outlineLevel="1" x14ac:dyDescent="0.2">
      <c r="A2171" s="22">
        <f>A2170+1</f>
        <v>43837</v>
      </c>
      <c r="B2171" s="24">
        <v>92.75</v>
      </c>
      <c r="C2171" s="24">
        <v>91.55</v>
      </c>
      <c r="D2171" s="24">
        <v>90.15</v>
      </c>
      <c r="E2171" s="24">
        <v>92.65</v>
      </c>
      <c r="F2171" s="24">
        <v>84.75</v>
      </c>
      <c r="G2171" s="24"/>
      <c r="H2171" s="24"/>
      <c r="I2171" s="24"/>
      <c r="J2171" s="24"/>
      <c r="K2171" s="24"/>
      <c r="L2171" s="24"/>
      <c r="M2171" s="24">
        <v>86.95</v>
      </c>
      <c r="N2171" s="79">
        <f>VLOOKUP(A2171,Platts!B:C,2,TRUE)</f>
        <v>94</v>
      </c>
      <c r="O2171" s="76">
        <f t="shared" si="54"/>
        <v>0.98670212765957444</v>
      </c>
      <c r="P2171" s="94"/>
    </row>
    <row r="2172" spans="1:16" outlineLevel="1" x14ac:dyDescent="0.2">
      <c r="A2172" s="22">
        <f>A2171+1</f>
        <v>43838</v>
      </c>
      <c r="B2172" s="24">
        <v>93.95</v>
      </c>
      <c r="C2172" s="24">
        <v>92.75</v>
      </c>
      <c r="D2172" s="24">
        <v>91.4</v>
      </c>
      <c r="E2172" s="24">
        <v>89.95</v>
      </c>
      <c r="F2172" s="24">
        <v>85.95</v>
      </c>
      <c r="G2172" s="24"/>
      <c r="H2172" s="24"/>
      <c r="I2172" s="24"/>
      <c r="J2172" s="24"/>
      <c r="K2172" s="24"/>
      <c r="L2172" s="24"/>
      <c r="M2172" s="24">
        <v>76.900000000000006</v>
      </c>
      <c r="N2172" s="79">
        <f>VLOOKUP(A2172,Platts!B:C,2,TRUE)</f>
        <v>95.65</v>
      </c>
      <c r="O2172" s="76">
        <f t="shared" ref="O2172" si="56">+B2172/N2172</f>
        <v>0.98222686879247256</v>
      </c>
    </row>
    <row r="2173" spans="1:16" outlineLevel="1" x14ac:dyDescent="0.2">
      <c r="A2173" s="22">
        <f>A2172+1</f>
        <v>43839</v>
      </c>
      <c r="B2173" s="24">
        <v>92.15</v>
      </c>
      <c r="C2173" s="24">
        <v>91.1</v>
      </c>
      <c r="D2173" s="24">
        <v>89.8</v>
      </c>
      <c r="E2173" s="24">
        <v>88.5</v>
      </c>
      <c r="F2173" s="24">
        <v>84.9</v>
      </c>
      <c r="G2173" s="24"/>
      <c r="H2173" s="24"/>
      <c r="I2173" s="24"/>
      <c r="J2173" s="24"/>
      <c r="K2173" s="24"/>
      <c r="L2173" s="24"/>
      <c r="M2173" s="24">
        <v>76.05</v>
      </c>
      <c r="N2173" s="79">
        <f>VLOOKUP(A2173,Platts!B:C,2,TRUE)</f>
        <v>93.4</v>
      </c>
      <c r="O2173" s="76">
        <f t="shared" ref="O2173" si="57">+B2173/N2173</f>
        <v>0.9866167023554604</v>
      </c>
    </row>
    <row r="2174" spans="1:16" outlineLevel="1" x14ac:dyDescent="0.2">
      <c r="A2174" s="22">
        <f>A2173+1</f>
        <v>43840</v>
      </c>
      <c r="B2174" s="24">
        <v>92</v>
      </c>
      <c r="C2174" s="24">
        <v>90.9</v>
      </c>
      <c r="D2174" s="24">
        <v>89.45</v>
      </c>
      <c r="E2174" s="24">
        <v>88.1</v>
      </c>
      <c r="F2174" s="24">
        <v>84.3</v>
      </c>
      <c r="G2174" s="24"/>
      <c r="H2174" s="24"/>
      <c r="I2174" s="24"/>
      <c r="J2174" s="24"/>
      <c r="K2174" s="24"/>
      <c r="L2174" s="24"/>
      <c r="M2174" s="24">
        <v>75.400000000000006</v>
      </c>
      <c r="N2174" s="79">
        <f>VLOOKUP(A2174,Platts!B:C,2,TRUE)</f>
        <v>93.25</v>
      </c>
      <c r="O2174" s="76">
        <f t="shared" ref="O2174" si="58">+B2174/N2174</f>
        <v>0.98659517426273458</v>
      </c>
    </row>
    <row r="2175" spans="1:16" outlineLevel="1" x14ac:dyDescent="0.2">
      <c r="A2175" s="22">
        <f>A2174+3</f>
        <v>43843</v>
      </c>
      <c r="B2175" s="24">
        <v>93.15</v>
      </c>
      <c r="C2175" s="24">
        <v>91.9</v>
      </c>
      <c r="D2175" s="24">
        <v>90.3</v>
      </c>
      <c r="E2175" s="24">
        <v>88.95</v>
      </c>
      <c r="F2175" s="24">
        <v>85.2</v>
      </c>
      <c r="G2175" s="24"/>
      <c r="H2175" s="24"/>
      <c r="I2175" s="24"/>
      <c r="J2175" s="24"/>
      <c r="K2175" s="24"/>
      <c r="L2175" s="24"/>
      <c r="M2175" s="24">
        <v>76.099999999999994</v>
      </c>
      <c r="N2175" s="79">
        <f>VLOOKUP(A2175,Platts!B:C,2,TRUE)</f>
        <v>94.5</v>
      </c>
      <c r="O2175" s="76">
        <f t="shared" ref="O2175" si="59">+B2175/N2175</f>
        <v>0.98571428571428577</v>
      </c>
    </row>
    <row r="2176" spans="1:16" outlineLevel="1" x14ac:dyDescent="0.2">
      <c r="A2176" s="22">
        <f>A2175+1</f>
        <v>43844</v>
      </c>
      <c r="B2176" s="24">
        <v>94.85</v>
      </c>
      <c r="C2176" s="24">
        <v>93.55</v>
      </c>
      <c r="D2176" s="24">
        <v>91.85</v>
      </c>
      <c r="E2176" s="24">
        <v>90.3</v>
      </c>
      <c r="F2176" s="24">
        <v>86.2</v>
      </c>
      <c r="G2176" s="24"/>
      <c r="H2176" s="24"/>
      <c r="I2176" s="24"/>
      <c r="J2176" s="24"/>
      <c r="K2176" s="24"/>
      <c r="L2176" s="24"/>
      <c r="M2176" s="24">
        <v>77.7</v>
      </c>
      <c r="N2176" s="79">
        <f>VLOOKUP(A2176,Platts!B:C,2,TRUE)</f>
        <v>96.15</v>
      </c>
      <c r="O2176" s="76">
        <f t="shared" ref="O2176" si="60">+B2176/N2176</f>
        <v>0.98647945917836699</v>
      </c>
    </row>
    <row r="2177" spans="1:15" outlineLevel="1" x14ac:dyDescent="0.2">
      <c r="A2177" s="22">
        <f>A2176+1</f>
        <v>43845</v>
      </c>
      <c r="B2177" s="24">
        <v>94.05</v>
      </c>
      <c r="C2177" s="24">
        <v>92.9</v>
      </c>
      <c r="D2177" s="24">
        <v>91.45</v>
      </c>
      <c r="E2177" s="24">
        <v>90</v>
      </c>
      <c r="F2177" s="24">
        <v>86.05</v>
      </c>
      <c r="G2177" s="24"/>
      <c r="H2177" s="24"/>
      <c r="I2177" s="24"/>
      <c r="J2177" s="24"/>
      <c r="K2177" s="24"/>
      <c r="L2177" s="24"/>
      <c r="M2177" s="24">
        <v>77.349999999999994</v>
      </c>
      <c r="N2177" s="79">
        <f>VLOOKUP(A2177,Platts!B:C,2,TRUE)</f>
        <v>95.3</v>
      </c>
      <c r="O2177" s="76">
        <f t="shared" ref="O2177" si="61">+B2177/N2177</f>
        <v>0.98688352570828963</v>
      </c>
    </row>
    <row r="2178" spans="1:15" outlineLevel="1" x14ac:dyDescent="0.2">
      <c r="A2178" s="22">
        <f>A2177+1</f>
        <v>43846</v>
      </c>
      <c r="B2178" s="24">
        <v>94</v>
      </c>
      <c r="C2178" s="24">
        <v>92.75</v>
      </c>
      <c r="D2178" s="24">
        <v>91.25</v>
      </c>
      <c r="E2178" s="24">
        <v>89.75</v>
      </c>
      <c r="F2178" s="24">
        <v>85.8</v>
      </c>
      <c r="G2178" s="24"/>
      <c r="H2178" s="24"/>
      <c r="I2178" s="24"/>
      <c r="J2178" s="24"/>
      <c r="K2178" s="24"/>
      <c r="L2178" s="24"/>
      <c r="M2178" s="24">
        <v>77.150000000000006</v>
      </c>
      <c r="N2178" s="79">
        <f>VLOOKUP(A2178,Platts!B:C,2,TRUE)</f>
        <v>95.25</v>
      </c>
      <c r="O2178" s="76">
        <f t="shared" ref="O2178" si="62">+B2178/N2178</f>
        <v>0.98687664041994749</v>
      </c>
    </row>
    <row r="2179" spans="1:15" outlineLevel="1" x14ac:dyDescent="0.2">
      <c r="A2179" s="22">
        <f>A2178+1</f>
        <v>43847</v>
      </c>
      <c r="B2179" s="24">
        <v>94.5</v>
      </c>
      <c r="C2179" s="24">
        <v>93.4</v>
      </c>
      <c r="D2179" s="24">
        <v>91.9</v>
      </c>
      <c r="E2179" s="24">
        <v>90.35</v>
      </c>
      <c r="F2179" s="24">
        <v>86.15</v>
      </c>
      <c r="G2179" s="24"/>
      <c r="H2179" s="24"/>
      <c r="I2179" s="24"/>
      <c r="J2179" s="24"/>
      <c r="K2179" s="24"/>
      <c r="L2179" s="24"/>
      <c r="M2179" s="24">
        <v>77.349999999999994</v>
      </c>
      <c r="N2179" s="79">
        <f>VLOOKUP(A2179,Platts!B:C,2,TRUE)</f>
        <v>95.75</v>
      </c>
      <c r="O2179" s="76">
        <f t="shared" ref="O2179" si="63">+B2179/N2179</f>
        <v>0.98694516971279378</v>
      </c>
    </row>
    <row r="2180" spans="1:15" outlineLevel="1" x14ac:dyDescent="0.2">
      <c r="A2180" s="22">
        <f>A2179+3</f>
        <v>43850</v>
      </c>
      <c r="B2180" s="24">
        <v>94.6</v>
      </c>
      <c r="C2180" s="24">
        <v>93.55</v>
      </c>
      <c r="D2180" s="24">
        <v>91.95</v>
      </c>
      <c r="E2180" s="24">
        <v>90.35</v>
      </c>
      <c r="F2180" s="24">
        <v>86.1</v>
      </c>
      <c r="G2180" s="24"/>
      <c r="H2180" s="24"/>
      <c r="I2180" s="24"/>
      <c r="J2180" s="24"/>
      <c r="K2180" s="24"/>
      <c r="L2180" s="24"/>
      <c r="M2180" s="24">
        <v>76.849999999999994</v>
      </c>
      <c r="N2180" s="79">
        <f>VLOOKUP(A2180,Platts!B:C,2,TRUE)</f>
        <v>95.85</v>
      </c>
      <c r="O2180" s="76">
        <f t="shared" ref="O2180" si="64">+B2180/N2180</f>
        <v>0.98695878977569118</v>
      </c>
    </row>
    <row r="2181" spans="1:15" outlineLevel="1" x14ac:dyDescent="0.2">
      <c r="A2181" s="22">
        <f>A2180+1</f>
        <v>43851</v>
      </c>
      <c r="B2181" s="24">
        <v>94.35</v>
      </c>
      <c r="C2181" s="24">
        <v>93.35</v>
      </c>
      <c r="D2181" s="24">
        <v>91.8</v>
      </c>
      <c r="E2181" s="24">
        <v>90.25</v>
      </c>
      <c r="F2181" s="24">
        <v>86</v>
      </c>
      <c r="G2181" s="24"/>
      <c r="H2181" s="24"/>
      <c r="I2181" s="24"/>
      <c r="J2181" s="24"/>
      <c r="K2181" s="24"/>
      <c r="L2181" s="24"/>
      <c r="M2181" s="24">
        <v>76.900000000000006</v>
      </c>
      <c r="N2181" s="79">
        <f>VLOOKUP(A2181,Platts!B:C,2,TRUE)</f>
        <v>95.6</v>
      </c>
      <c r="O2181" s="76">
        <f t="shared" ref="O2181" si="65">+B2181/N2181</f>
        <v>0.98692468619246865</v>
      </c>
    </row>
    <row r="2182" spans="1:15" outlineLevel="1" x14ac:dyDescent="0.2">
      <c r="A2182" s="22">
        <f>A2181+1</f>
        <v>43852</v>
      </c>
      <c r="B2182" s="24">
        <v>94.15</v>
      </c>
      <c r="C2182" s="24">
        <v>93.05</v>
      </c>
      <c r="D2182" s="24">
        <v>91.65</v>
      </c>
      <c r="E2182" s="24">
        <v>90.2</v>
      </c>
      <c r="F2182" s="24">
        <v>86</v>
      </c>
      <c r="G2182" s="24"/>
      <c r="H2182" s="24"/>
      <c r="I2182" s="24"/>
      <c r="J2182" s="24"/>
      <c r="K2182" s="24"/>
      <c r="L2182" s="24"/>
      <c r="M2182" s="24">
        <v>77.3</v>
      </c>
      <c r="N2182" s="79">
        <f>VLOOKUP(A2182,Platts!B:C,2,TRUE)</f>
        <v>95.4</v>
      </c>
      <c r="O2182" s="76">
        <f t="shared" ref="O2182" si="66">+B2182/N2182</f>
        <v>0.98689727463312371</v>
      </c>
    </row>
    <row r="2183" spans="1:15" outlineLevel="1" x14ac:dyDescent="0.2">
      <c r="A2183" s="22">
        <f>A2182+1</f>
        <v>43853</v>
      </c>
      <c r="B2183" s="24">
        <v>90.95</v>
      </c>
      <c r="C2183" s="24">
        <v>89.9</v>
      </c>
      <c r="D2183" s="24">
        <v>88.6</v>
      </c>
      <c r="E2183" s="24">
        <v>87.2</v>
      </c>
      <c r="F2183" s="24">
        <v>83.15</v>
      </c>
      <c r="G2183" s="24"/>
      <c r="H2183" s="24"/>
      <c r="I2183" s="24"/>
      <c r="J2183" s="24"/>
      <c r="K2183" s="24"/>
      <c r="L2183" s="24"/>
      <c r="M2183" s="24">
        <v>74.2</v>
      </c>
      <c r="N2183" s="79">
        <f>VLOOKUP(A2183,Platts!B:C,2,TRUE)</f>
        <v>92.05</v>
      </c>
      <c r="O2183" s="76">
        <f t="shared" ref="O2183" si="67">+B2183/N2183</f>
        <v>0.98804997284084739</v>
      </c>
    </row>
    <row r="2184" spans="1:15" outlineLevel="1" x14ac:dyDescent="0.2">
      <c r="A2184" s="22">
        <f>A2183+1</f>
        <v>43854</v>
      </c>
      <c r="B2184" s="24">
        <v>91.2</v>
      </c>
      <c r="C2184" s="24">
        <v>90.1</v>
      </c>
      <c r="D2184" s="24">
        <v>88.85</v>
      </c>
      <c r="E2184" s="24">
        <v>87.4</v>
      </c>
      <c r="F2184" s="24">
        <v>83.35</v>
      </c>
      <c r="G2184" s="24"/>
      <c r="H2184" s="24"/>
      <c r="I2184" s="24"/>
      <c r="J2184" s="24"/>
      <c r="K2184" s="24"/>
      <c r="L2184" s="24"/>
      <c r="M2184" s="24">
        <v>74.400000000000006</v>
      </c>
      <c r="N2184" s="79">
        <f>VLOOKUP(A2184,Platts!B:C,2,TRUE)</f>
        <v>92.05</v>
      </c>
      <c r="O2184" s="76">
        <f t="shared" ref="O2184" si="68">+B2184/N2184</f>
        <v>0.99076588810429123</v>
      </c>
    </row>
    <row r="2185" spans="1:15" outlineLevel="1" x14ac:dyDescent="0.2">
      <c r="A2185" s="22">
        <f>A2184+3</f>
        <v>43857</v>
      </c>
      <c r="B2185" s="91">
        <v>91.2</v>
      </c>
      <c r="C2185" s="91">
        <v>90.1</v>
      </c>
      <c r="D2185" s="91">
        <v>88.85</v>
      </c>
      <c r="E2185" s="91">
        <v>87.4</v>
      </c>
      <c r="F2185" s="91">
        <v>83.35</v>
      </c>
      <c r="G2185" s="91"/>
      <c r="H2185" s="91"/>
      <c r="I2185" s="91"/>
      <c r="J2185" s="91"/>
      <c r="K2185" s="91"/>
      <c r="L2185" s="91"/>
      <c r="M2185" s="91">
        <v>74.400000000000006</v>
      </c>
      <c r="N2185" s="79">
        <f>VLOOKUP(A2185,Platts!B:C,2,TRUE)</f>
        <v>92.05</v>
      </c>
      <c r="O2185" s="76">
        <f t="shared" ref="O2185:O2186" si="69">+B2185/N2185</f>
        <v>0.99076588810429123</v>
      </c>
    </row>
    <row r="2186" spans="1:15" outlineLevel="1" x14ac:dyDescent="0.2">
      <c r="A2186" s="22">
        <f>A2185+1</f>
        <v>43858</v>
      </c>
      <c r="B2186" s="24">
        <v>83.45</v>
      </c>
      <c r="C2186" s="24">
        <v>82.5</v>
      </c>
      <c r="D2186" s="24">
        <v>81.55</v>
      </c>
      <c r="E2186" s="24">
        <v>80.5</v>
      </c>
      <c r="F2186" s="24">
        <v>77.400000000000006</v>
      </c>
      <c r="G2186" s="24"/>
      <c r="H2186" s="24"/>
      <c r="I2186" s="24"/>
      <c r="J2186" s="24"/>
      <c r="K2186" s="24"/>
      <c r="L2186" s="24"/>
      <c r="M2186" s="24">
        <v>69.05</v>
      </c>
      <c r="N2186" s="79">
        <f>VLOOKUP(A2186,Platts!B:C,2,TRUE)</f>
        <v>84.7</v>
      </c>
      <c r="O2186" s="76">
        <f t="shared" si="69"/>
        <v>0.98524203069657612</v>
      </c>
    </row>
    <row r="2187" spans="1:15" outlineLevel="1" x14ac:dyDescent="0.2">
      <c r="A2187" s="22">
        <f>A2186+1</f>
        <v>43859</v>
      </c>
      <c r="B2187" s="24">
        <v>84.8</v>
      </c>
      <c r="C2187" s="24">
        <v>83.9</v>
      </c>
      <c r="D2187" s="24">
        <v>82.9</v>
      </c>
      <c r="E2187" s="24">
        <v>81.7</v>
      </c>
      <c r="F2187" s="24">
        <v>78.599999999999994</v>
      </c>
      <c r="G2187" s="24"/>
      <c r="H2187" s="24"/>
      <c r="I2187" s="24"/>
      <c r="J2187" s="24"/>
      <c r="K2187" s="24"/>
      <c r="L2187" s="24"/>
      <c r="M2187" s="24">
        <v>70.05</v>
      </c>
      <c r="N2187" s="79">
        <f>VLOOKUP(A2187,Platts!B:C,2,TRUE)</f>
        <v>85.6</v>
      </c>
      <c r="O2187" s="76">
        <f t="shared" ref="O2187" si="70">+B2187/N2187</f>
        <v>0.99065420560747663</v>
      </c>
    </row>
    <row r="2188" spans="1:15" outlineLevel="1" x14ac:dyDescent="0.2">
      <c r="A2188" s="22">
        <f>A2187+1</f>
        <v>43860</v>
      </c>
      <c r="B2188" s="24">
        <v>82.1</v>
      </c>
      <c r="C2188" s="24">
        <v>81.400000000000006</v>
      </c>
      <c r="D2188" s="24">
        <v>80.5</v>
      </c>
      <c r="E2188" s="24">
        <v>79.900000000000006</v>
      </c>
      <c r="F2188" s="24">
        <v>77.5</v>
      </c>
      <c r="G2188" s="24"/>
      <c r="H2188" s="24"/>
      <c r="I2188" s="24"/>
      <c r="J2188" s="24"/>
      <c r="K2188" s="24"/>
      <c r="L2188" s="24"/>
      <c r="M2188" s="24">
        <v>69.099999999999994</v>
      </c>
      <c r="N2188" s="79">
        <f>VLOOKUP(A2188,Platts!B:C,2,TRUE)</f>
        <v>83</v>
      </c>
      <c r="O2188" s="76">
        <f t="shared" ref="O2188" si="71">+B2188/N2188</f>
        <v>0.98915662650602398</v>
      </c>
    </row>
    <row r="2189" spans="1:15" outlineLevel="1" x14ac:dyDescent="0.2">
      <c r="A2189" s="22">
        <f>A2188+1</f>
        <v>43861</v>
      </c>
      <c r="B2189" s="24">
        <v>81.650000000000006</v>
      </c>
      <c r="C2189" s="24">
        <v>81.150000000000006</v>
      </c>
      <c r="D2189" s="24">
        <v>80.55</v>
      </c>
      <c r="E2189" s="24">
        <v>79.7</v>
      </c>
      <c r="F2189" s="24">
        <v>77.349999999999994</v>
      </c>
      <c r="G2189" s="24"/>
      <c r="H2189" s="24"/>
      <c r="I2189" s="24"/>
      <c r="J2189" s="24"/>
      <c r="K2189" s="24"/>
      <c r="L2189" s="24"/>
      <c r="M2189" s="24">
        <v>69</v>
      </c>
      <c r="N2189" s="79">
        <f>VLOOKUP(A2189,Platts!B:C,2,TRUE)</f>
        <v>82.55</v>
      </c>
      <c r="O2189" s="76">
        <f t="shared" ref="O2189" si="72">+B2189/N2189</f>
        <v>0.98909751665657186</v>
      </c>
    </row>
    <row r="2190" spans="1:15" outlineLevel="1" x14ac:dyDescent="0.2">
      <c r="A2190" s="22">
        <f>A2189+3</f>
        <v>43864</v>
      </c>
      <c r="B2190" s="24">
        <v>78.2</v>
      </c>
      <c r="C2190" s="24">
        <v>77.95</v>
      </c>
      <c r="D2190" s="24">
        <v>77.650000000000006</v>
      </c>
      <c r="E2190" s="24">
        <v>77.55</v>
      </c>
      <c r="F2190" s="24">
        <v>76.05</v>
      </c>
      <c r="G2190" s="24"/>
      <c r="H2190" s="24"/>
      <c r="I2190" s="24"/>
      <c r="J2190" s="24"/>
      <c r="K2190" s="24"/>
      <c r="L2190" s="24"/>
      <c r="M2190" s="24">
        <v>69.95</v>
      </c>
      <c r="N2190" s="79">
        <f>VLOOKUP(A2190,Platts!B:C,2,TRUE)</f>
        <v>79.8</v>
      </c>
      <c r="O2190" s="76">
        <f t="shared" ref="O2190" si="73">+B2190/N2190</f>
        <v>0.9799498746867169</v>
      </c>
    </row>
    <row r="2191" spans="1:15" outlineLevel="1" x14ac:dyDescent="0.2">
      <c r="A2191" s="22">
        <f>A2190+1</f>
        <v>43865</v>
      </c>
      <c r="B2191" s="24">
        <v>80.8</v>
      </c>
      <c r="C2191" s="24">
        <v>80.2</v>
      </c>
      <c r="D2191" s="24">
        <v>79.7</v>
      </c>
      <c r="E2191" s="24">
        <v>79.599999999999994</v>
      </c>
      <c r="F2191" s="24">
        <v>77.599999999999994</v>
      </c>
      <c r="G2191" s="24"/>
      <c r="H2191" s="24"/>
      <c r="I2191" s="24"/>
      <c r="J2191" s="24"/>
      <c r="K2191" s="24"/>
      <c r="L2191" s="24"/>
      <c r="M2191" s="24">
        <v>71.3</v>
      </c>
      <c r="N2191" s="79">
        <f>VLOOKUP(A2191,Platts!B:C,2,TRUE)</f>
        <v>83.05</v>
      </c>
      <c r="O2191" s="76">
        <f t="shared" ref="O2191" si="74">+B2191/N2191</f>
        <v>0.9729078868151716</v>
      </c>
    </row>
    <row r="2192" spans="1:15" outlineLevel="1" x14ac:dyDescent="0.2">
      <c r="A2192" s="22">
        <f>A2191+1</f>
        <v>43866</v>
      </c>
      <c r="B2192" s="24">
        <v>78.599999999999994</v>
      </c>
      <c r="C2192" s="24">
        <v>78.150000000000006</v>
      </c>
      <c r="D2192" s="24">
        <v>77.7</v>
      </c>
      <c r="E2192" s="24">
        <v>77.650000000000006</v>
      </c>
      <c r="F2192" s="24">
        <v>75.7</v>
      </c>
      <c r="G2192" s="24"/>
      <c r="H2192" s="24"/>
      <c r="I2192" s="24"/>
      <c r="J2192" s="24"/>
      <c r="K2192" s="24"/>
      <c r="L2192" s="24"/>
      <c r="M2192" s="24">
        <v>69.3</v>
      </c>
      <c r="N2192" s="79">
        <f>VLOOKUP(A2192,Platts!B:C,2,TRUE)</f>
        <v>80.55</v>
      </c>
      <c r="O2192" s="76">
        <f t="shared" ref="O2192" si="75">+B2192/N2192</f>
        <v>0.97579143389199252</v>
      </c>
    </row>
    <row r="2193" spans="1:15" outlineLevel="1" x14ac:dyDescent="0.2">
      <c r="A2193" s="22">
        <f>A2192+1</f>
        <v>43867</v>
      </c>
      <c r="B2193" s="24">
        <v>80.25</v>
      </c>
      <c r="C2193" s="24">
        <v>79.8</v>
      </c>
      <c r="D2193" s="24">
        <v>79.150000000000006</v>
      </c>
      <c r="E2193" s="24">
        <v>79.150000000000006</v>
      </c>
      <c r="F2193" s="24">
        <v>77.25</v>
      </c>
      <c r="G2193" s="24"/>
      <c r="H2193" s="24"/>
      <c r="I2193" s="24"/>
      <c r="J2193" s="24"/>
      <c r="K2193" s="24"/>
      <c r="L2193" s="24"/>
      <c r="M2193" s="24">
        <v>71.05</v>
      </c>
      <c r="N2193" s="79">
        <f>VLOOKUP(A2193,Platts!B:C,2,TRUE)</f>
        <v>82.15</v>
      </c>
      <c r="O2193" s="76">
        <f t="shared" ref="O2193:O2196" si="76">+B2193/N2193</f>
        <v>0.97687157638466215</v>
      </c>
    </row>
    <row r="2194" spans="1:15" outlineLevel="1" x14ac:dyDescent="0.2">
      <c r="A2194" s="22">
        <f>A2193+1</f>
        <v>43868</v>
      </c>
      <c r="B2194" s="24">
        <v>80.849999999999994</v>
      </c>
      <c r="C2194" s="24">
        <v>80.5</v>
      </c>
      <c r="D2194" s="24">
        <v>80</v>
      </c>
      <c r="E2194" s="24">
        <v>80</v>
      </c>
      <c r="F2194" s="24">
        <v>78.3</v>
      </c>
      <c r="G2194" s="24"/>
      <c r="H2194" s="24"/>
      <c r="I2194" s="24"/>
      <c r="J2194" s="24"/>
      <c r="K2194" s="24"/>
      <c r="L2194" s="24"/>
      <c r="M2194" s="24">
        <v>72.25</v>
      </c>
      <c r="N2194" s="79">
        <f>VLOOKUP(A2194,Platts!B:C,2,TRUE)</f>
        <v>82.65</v>
      </c>
      <c r="O2194" s="76">
        <f t="shared" si="76"/>
        <v>0.97822141560798537</v>
      </c>
    </row>
    <row r="2195" spans="1:15" outlineLevel="1" x14ac:dyDescent="0.2">
      <c r="A2195" s="22">
        <f>A2194+3</f>
        <v>43871</v>
      </c>
      <c r="B2195" s="24">
        <v>79.95</v>
      </c>
      <c r="C2195" s="24">
        <v>79.45</v>
      </c>
      <c r="D2195" s="24">
        <v>78.8</v>
      </c>
      <c r="E2195" s="24">
        <v>78.75</v>
      </c>
      <c r="F2195" s="24">
        <v>76.849999999999994</v>
      </c>
      <c r="G2195" s="24"/>
      <c r="H2195" s="24"/>
      <c r="I2195" s="24"/>
      <c r="J2195" s="24"/>
      <c r="K2195" s="24"/>
      <c r="L2195" s="24"/>
      <c r="M2195" s="24">
        <v>70.349999999999994</v>
      </c>
      <c r="N2195" s="79">
        <f>VLOOKUP(A2195,Platts!B:C,2,TRUE)</f>
        <v>81.7</v>
      </c>
      <c r="O2195" s="76">
        <f t="shared" si="76"/>
        <v>0.97858017135862918</v>
      </c>
    </row>
    <row r="2196" spans="1:15" outlineLevel="1" x14ac:dyDescent="0.2">
      <c r="A2196" s="22">
        <f>A2195+1</f>
        <v>43872</v>
      </c>
      <c r="B2196" s="24">
        <v>83.65</v>
      </c>
      <c r="C2196" s="24">
        <v>83.05</v>
      </c>
      <c r="D2196" s="24">
        <v>82.2</v>
      </c>
      <c r="E2196" s="24">
        <v>82.3</v>
      </c>
      <c r="F2196" s="24">
        <v>79.95</v>
      </c>
      <c r="G2196" s="24"/>
      <c r="H2196" s="24"/>
      <c r="I2196" s="24"/>
      <c r="J2196" s="24"/>
      <c r="K2196" s="24"/>
      <c r="L2196" s="24"/>
      <c r="M2196" s="24">
        <v>72.7</v>
      </c>
      <c r="N2196" s="79">
        <f>VLOOKUP(A2196,Platts!B:C,2,TRUE)</f>
        <v>85.55</v>
      </c>
      <c r="O2196" s="76">
        <f t="shared" si="76"/>
        <v>0.97779076563413214</v>
      </c>
    </row>
    <row r="2197" spans="1:15" outlineLevel="1" x14ac:dyDescent="0.2">
      <c r="A2197" s="22">
        <f>A2196+1</f>
        <v>43873</v>
      </c>
      <c r="B2197" s="24">
        <v>86</v>
      </c>
      <c r="C2197" s="24">
        <v>85.2</v>
      </c>
      <c r="D2197" s="24">
        <v>84.4</v>
      </c>
      <c r="E2197" s="24">
        <v>84.45</v>
      </c>
      <c r="F2197" s="24">
        <v>82.1</v>
      </c>
      <c r="G2197" s="24"/>
      <c r="H2197" s="24"/>
      <c r="I2197" s="24"/>
      <c r="J2197" s="24"/>
      <c r="K2197" s="24"/>
      <c r="L2197" s="24"/>
      <c r="M2197" s="24">
        <v>74.7</v>
      </c>
      <c r="N2197" s="79">
        <f>VLOOKUP(A2197,Platts!B:C,2,TRUE)</f>
        <v>88</v>
      </c>
      <c r="O2197" s="76">
        <f t="shared" ref="O2197" si="77">+B2197/N2197</f>
        <v>0.97727272727272729</v>
      </c>
    </row>
    <row r="2198" spans="1:15" outlineLevel="1" x14ac:dyDescent="0.2">
      <c r="A2198" s="22">
        <f>A2197+1</f>
        <v>43874</v>
      </c>
      <c r="B2198" s="24">
        <v>86.25</v>
      </c>
      <c r="C2198" s="24">
        <v>85.4</v>
      </c>
      <c r="D2198" s="24">
        <v>84.4</v>
      </c>
      <c r="E2198" s="24">
        <v>84.35</v>
      </c>
      <c r="F2198" s="24">
        <v>81.599999999999994</v>
      </c>
      <c r="G2198" s="24"/>
      <c r="H2198" s="24"/>
      <c r="I2198" s="24"/>
      <c r="J2198" s="24"/>
      <c r="K2198" s="24"/>
      <c r="L2198" s="24"/>
      <c r="M2198" s="24">
        <v>74.349999999999994</v>
      </c>
      <c r="N2198" s="79">
        <f>VLOOKUP(A2198,Platts!B:C,2,TRUE)</f>
        <v>88.2</v>
      </c>
      <c r="O2198" s="76">
        <f t="shared" ref="O2198" si="78">+B2198/N2198</f>
        <v>0.97789115646258495</v>
      </c>
    </row>
    <row r="2199" spans="1:15" outlineLevel="1" x14ac:dyDescent="0.2">
      <c r="A2199" s="22">
        <f>A2198+1</f>
        <v>43875</v>
      </c>
      <c r="B2199" s="24">
        <v>86.25</v>
      </c>
      <c r="C2199" s="24">
        <v>85.45</v>
      </c>
      <c r="D2199" s="24">
        <v>84.45</v>
      </c>
      <c r="E2199" s="24">
        <v>84.5</v>
      </c>
      <c r="F2199" s="24">
        <v>81.849999999999994</v>
      </c>
      <c r="G2199" s="24"/>
      <c r="H2199" s="24"/>
      <c r="I2199" s="24"/>
      <c r="J2199" s="24"/>
      <c r="K2199" s="24"/>
      <c r="L2199" s="24"/>
      <c r="M2199" s="24">
        <v>74.45</v>
      </c>
      <c r="N2199" s="79">
        <f>VLOOKUP(A2199,Platts!B:C,2,TRUE)</f>
        <v>88.35</v>
      </c>
      <c r="O2199" s="76">
        <f t="shared" ref="O2199:O2200" si="79">+B2199/N2199</f>
        <v>0.97623089983022082</v>
      </c>
    </row>
    <row r="2200" spans="1:15" outlineLevel="1" x14ac:dyDescent="0.2">
      <c r="A2200" s="22">
        <f>A2199+3</f>
        <v>43878</v>
      </c>
      <c r="B2200" s="24">
        <v>87.75</v>
      </c>
      <c r="C2200" s="24">
        <v>86.9</v>
      </c>
      <c r="D2200" s="24">
        <v>85.85</v>
      </c>
      <c r="E2200" s="24">
        <v>85.85</v>
      </c>
      <c r="F2200" s="24">
        <v>82.85</v>
      </c>
      <c r="G2200" s="24"/>
      <c r="H2200" s="24"/>
      <c r="I2200" s="24"/>
      <c r="J2200" s="24"/>
      <c r="K2200" s="24"/>
      <c r="L2200" s="24"/>
      <c r="M2200" s="24">
        <v>75.05</v>
      </c>
      <c r="N2200" s="79">
        <f>VLOOKUP(A2200,Platts!B:C,2,TRUE)</f>
        <v>90.1</v>
      </c>
      <c r="O2200" s="76">
        <f t="shared" si="79"/>
        <v>0.97391786903440625</v>
      </c>
    </row>
    <row r="2201" spans="1:15" outlineLevel="1" x14ac:dyDescent="0.2">
      <c r="A2201" s="22">
        <f>A2200+1</f>
        <v>43879</v>
      </c>
      <c r="B2201" s="24">
        <v>87</v>
      </c>
      <c r="C2201" s="24">
        <v>86.15</v>
      </c>
      <c r="D2201" s="24">
        <v>85.1</v>
      </c>
      <c r="E2201" s="24">
        <v>85.1</v>
      </c>
      <c r="F2201" s="24">
        <v>82.2</v>
      </c>
      <c r="G2201" s="24"/>
      <c r="H2201" s="24"/>
      <c r="I2201" s="24"/>
      <c r="J2201" s="24"/>
      <c r="K2201" s="24"/>
      <c r="L2201" s="24"/>
      <c r="M2201" s="24">
        <v>74.349999999999994</v>
      </c>
      <c r="N2201" s="79">
        <f>VLOOKUP(A2201,Platts!B:C,2,TRUE)</f>
        <v>89.15</v>
      </c>
      <c r="O2201" s="76">
        <f t="shared" ref="O2201" si="80">+B2201/N2201</f>
        <v>0.97588334268087484</v>
      </c>
    </row>
    <row r="2202" spans="1:15" outlineLevel="1" x14ac:dyDescent="0.2">
      <c r="A2202" s="22">
        <f>A2201+1</f>
        <v>43880</v>
      </c>
      <c r="B2202" s="24">
        <v>87.05</v>
      </c>
      <c r="C2202" s="24">
        <v>86.35</v>
      </c>
      <c r="D2202" s="24">
        <v>85.55</v>
      </c>
      <c r="E2202" s="24">
        <v>85.55</v>
      </c>
      <c r="F2202" s="24">
        <v>83.05</v>
      </c>
      <c r="G2202" s="24"/>
      <c r="H2202" s="24"/>
      <c r="I2202" s="24"/>
      <c r="J2202" s="24"/>
      <c r="K2202" s="24"/>
      <c r="L2202" s="24"/>
      <c r="M2202" s="24">
        <v>76.349999999999994</v>
      </c>
      <c r="N2202" s="79">
        <f>VLOOKUP(A2202,Platts!B:C,2,TRUE)</f>
        <v>89.15</v>
      </c>
      <c r="O2202" s="76">
        <f t="shared" ref="O2202" si="81">+B2202/N2202</f>
        <v>0.97644419517666847</v>
      </c>
    </row>
    <row r="2203" spans="1:15" outlineLevel="1" x14ac:dyDescent="0.2">
      <c r="A2203" s="22">
        <f>A2202+1</f>
        <v>43881</v>
      </c>
      <c r="B2203" s="24">
        <v>89.1</v>
      </c>
      <c r="C2203" s="24">
        <v>88.45</v>
      </c>
      <c r="D2203" s="24">
        <v>87.6</v>
      </c>
      <c r="E2203" s="24">
        <v>87.6</v>
      </c>
      <c r="F2203" s="24">
        <v>85.1</v>
      </c>
      <c r="G2203" s="24"/>
      <c r="H2203" s="24"/>
      <c r="I2203" s="24"/>
      <c r="J2203" s="24"/>
      <c r="K2203" s="24"/>
      <c r="L2203" s="24"/>
      <c r="M2203" s="24">
        <v>78.400000000000006</v>
      </c>
      <c r="N2203" s="79">
        <f>VLOOKUP(A2203,Platts!B:C,2,TRUE)</f>
        <v>91.1</v>
      </c>
      <c r="O2203" s="76">
        <f t="shared" ref="O2203" si="82">+B2203/N2203</f>
        <v>0.97804610318331509</v>
      </c>
    </row>
    <row r="2204" spans="1:15" outlineLevel="1" x14ac:dyDescent="0.2">
      <c r="A2204" s="22">
        <f>A2203+1</f>
        <v>43882</v>
      </c>
      <c r="B2204" s="24">
        <v>90</v>
      </c>
      <c r="C2204" s="24">
        <v>89.25</v>
      </c>
      <c r="D2204" s="24">
        <v>88.4</v>
      </c>
      <c r="E2204" s="24">
        <v>88.4</v>
      </c>
      <c r="F2204" s="24">
        <v>85.75</v>
      </c>
      <c r="G2204" s="24"/>
      <c r="H2204" s="24"/>
      <c r="I2204" s="24"/>
      <c r="J2204" s="24"/>
      <c r="K2204" s="24"/>
      <c r="L2204" s="24"/>
      <c r="M2204" s="24">
        <v>78.95</v>
      </c>
      <c r="N2204" s="79">
        <f>VLOOKUP(A2204,Platts!B:C,2,TRUE)</f>
        <v>91.8</v>
      </c>
      <c r="O2204" s="76">
        <f t="shared" ref="O2204" si="83">+B2204/N2204</f>
        <v>0.98039215686274517</v>
      </c>
    </row>
    <row r="2205" spans="1:15" outlineLevel="1" x14ac:dyDescent="0.2">
      <c r="A2205" s="22">
        <f>A2204+3</f>
        <v>43885</v>
      </c>
      <c r="B2205" s="24">
        <v>89.4</v>
      </c>
      <c r="C2205" s="24">
        <v>88.65</v>
      </c>
      <c r="D2205" s="24">
        <v>87.85</v>
      </c>
      <c r="E2205" s="24">
        <v>87.85</v>
      </c>
      <c r="F2205" s="24">
        <v>85.25</v>
      </c>
      <c r="G2205" s="24"/>
      <c r="H2205" s="24"/>
      <c r="I2205" s="24"/>
      <c r="J2205" s="24"/>
      <c r="K2205" s="24"/>
      <c r="L2205" s="24"/>
      <c r="M2205" s="24">
        <v>78.599999999999994</v>
      </c>
      <c r="N2205" s="79">
        <f>VLOOKUP(A2205,Platts!B:C,2,TRUE)</f>
        <v>91.2</v>
      </c>
      <c r="O2205" s="76">
        <f t="shared" ref="O2205:O2206" si="84">+B2205/N2205</f>
        <v>0.98026315789473684</v>
      </c>
    </row>
    <row r="2206" spans="1:15" outlineLevel="1" x14ac:dyDescent="0.2">
      <c r="A2206" s="22">
        <f>A2205+1</f>
        <v>43886</v>
      </c>
      <c r="B2206" s="24">
        <v>88.35</v>
      </c>
      <c r="C2206" s="24">
        <v>87.65</v>
      </c>
      <c r="D2206" s="24">
        <v>87</v>
      </c>
      <c r="E2206" s="24">
        <v>86.95</v>
      </c>
      <c r="F2206" s="24">
        <v>84.6</v>
      </c>
      <c r="G2206" s="24"/>
      <c r="H2206" s="24"/>
      <c r="I2206" s="24"/>
      <c r="J2206" s="24"/>
      <c r="K2206" s="24"/>
      <c r="L2206" s="24"/>
      <c r="M2206" s="24">
        <v>77.7</v>
      </c>
      <c r="N2206" s="79">
        <f>VLOOKUP(A2206,Platts!B:C,2,TRUE)</f>
        <v>90.1</v>
      </c>
      <c r="O2206" s="76">
        <f t="shared" si="84"/>
        <v>0.98057713651498335</v>
      </c>
    </row>
    <row r="2207" spans="1:15" outlineLevel="1" x14ac:dyDescent="0.2">
      <c r="A2207" s="22">
        <f>A2206+1</f>
        <v>43887</v>
      </c>
      <c r="B2207" s="24">
        <v>86.1</v>
      </c>
      <c r="C2207" s="24">
        <v>85.4</v>
      </c>
      <c r="D2207" s="24">
        <v>84.8</v>
      </c>
      <c r="E2207" s="24">
        <v>84.8</v>
      </c>
      <c r="F2207" s="24">
        <v>83</v>
      </c>
      <c r="G2207" s="24"/>
      <c r="H2207" s="24"/>
      <c r="I2207" s="24"/>
      <c r="J2207" s="24"/>
      <c r="K2207" s="24"/>
      <c r="L2207" s="24"/>
      <c r="M2207" s="24">
        <v>76.3</v>
      </c>
      <c r="N2207" s="79">
        <f>VLOOKUP(A2207,Platts!B:C,2,TRUE)</f>
        <v>87.35</v>
      </c>
      <c r="O2207" s="76">
        <f t="shared" ref="O2207" si="85">+B2207/N2207</f>
        <v>0.98568975386376645</v>
      </c>
    </row>
    <row r="2208" spans="1:15" outlineLevel="1" x14ac:dyDescent="0.2">
      <c r="A2208" s="22">
        <f>A2207+1</f>
        <v>43888</v>
      </c>
      <c r="B2208" s="24">
        <v>83.7</v>
      </c>
      <c r="C2208" s="24">
        <v>83</v>
      </c>
      <c r="D2208" s="24">
        <v>82.55</v>
      </c>
      <c r="E2208" s="24">
        <v>82.6</v>
      </c>
      <c r="F2208" s="24">
        <v>80.95</v>
      </c>
      <c r="G2208" s="24"/>
      <c r="H2208" s="24"/>
      <c r="I2208" s="24"/>
      <c r="J2208" s="24"/>
      <c r="K2208" s="24"/>
      <c r="L2208" s="24"/>
      <c r="M2208" s="24">
        <v>74.95</v>
      </c>
      <c r="N2208" s="79">
        <f>VLOOKUP(A2208,Platts!B:C,2,TRUE)</f>
        <v>85.4</v>
      </c>
      <c r="O2208" s="76">
        <f t="shared" ref="O2208" si="86">+B2208/N2208</f>
        <v>0.98009367681498827</v>
      </c>
    </row>
    <row r="2209" spans="1:15" outlineLevel="1" x14ac:dyDescent="0.2">
      <c r="A2209" s="22">
        <f>A2208+1</f>
        <v>43889</v>
      </c>
      <c r="B2209" s="24">
        <v>82.25</v>
      </c>
      <c r="C2209" s="24">
        <v>81.45</v>
      </c>
      <c r="D2209" s="24">
        <v>81.05</v>
      </c>
      <c r="E2209" s="24">
        <v>80.95</v>
      </c>
      <c r="F2209" s="24">
        <v>79.400000000000006</v>
      </c>
      <c r="G2209" s="24"/>
      <c r="H2209" s="24"/>
      <c r="I2209" s="24"/>
      <c r="J2209" s="24"/>
      <c r="K2209" s="24"/>
      <c r="L2209" s="24"/>
      <c r="M2209" s="24">
        <v>73.400000000000006</v>
      </c>
      <c r="N2209" s="79">
        <f>VLOOKUP(A2209,Platts!B:C,2,TRUE)</f>
        <v>83.9</v>
      </c>
      <c r="O2209" s="76">
        <f t="shared" ref="O2209" si="87">+B2209/N2209</f>
        <v>0.98033373063170437</v>
      </c>
    </row>
    <row r="2210" spans="1:15" outlineLevel="1" x14ac:dyDescent="0.2">
      <c r="A2210" s="22">
        <f>A2209+3</f>
        <v>43892</v>
      </c>
      <c r="B2210" s="24">
        <v>86.35</v>
      </c>
      <c r="C2210" s="24">
        <v>85.75</v>
      </c>
      <c r="D2210" s="24">
        <v>85.15</v>
      </c>
      <c r="E2210" s="24">
        <v>85.65</v>
      </c>
      <c r="F2210" s="24">
        <v>83.7</v>
      </c>
      <c r="G2210" s="24"/>
      <c r="H2210" s="24"/>
      <c r="I2210" s="24"/>
      <c r="J2210" s="24"/>
      <c r="K2210" s="24"/>
      <c r="L2210" s="24"/>
      <c r="M2210" s="24">
        <v>77.45</v>
      </c>
      <c r="N2210" s="79">
        <f>VLOOKUP(A2210,Platts!B:C,2,TRUE)</f>
        <v>88.85</v>
      </c>
      <c r="O2210" s="76">
        <f t="shared" ref="O2210" si="88">+B2210/N2210</f>
        <v>0.97186268992684299</v>
      </c>
    </row>
    <row r="2211" spans="1:15" outlineLevel="1" x14ac:dyDescent="0.2">
      <c r="A2211" s="22">
        <f>A2210+1</f>
        <v>43893</v>
      </c>
      <c r="B2211" s="24">
        <v>85.7</v>
      </c>
      <c r="C2211" s="24">
        <v>85</v>
      </c>
      <c r="D2211" s="24">
        <v>84.35</v>
      </c>
      <c r="E2211" s="24">
        <v>85</v>
      </c>
      <c r="F2211" s="24">
        <v>83.05</v>
      </c>
      <c r="G2211" s="24"/>
      <c r="H2211" s="24"/>
      <c r="I2211" s="24"/>
      <c r="J2211" s="24"/>
      <c r="K2211" s="24"/>
      <c r="L2211" s="24"/>
      <c r="M2211" s="24">
        <v>76.45</v>
      </c>
      <c r="N2211" s="79">
        <f>VLOOKUP(A2211,Platts!B:C,2,TRUE)</f>
        <v>87.85</v>
      </c>
      <c r="O2211" s="76">
        <f t="shared" ref="O2211" si="89">+B2211/N2211</f>
        <v>0.97552646556630629</v>
      </c>
    </row>
    <row r="2212" spans="1:15" outlineLevel="1" x14ac:dyDescent="0.2">
      <c r="A2212" s="22">
        <f>A2211+1</f>
        <v>43894</v>
      </c>
      <c r="B2212" s="24">
        <v>88.4</v>
      </c>
      <c r="C2212" s="24">
        <v>87.4</v>
      </c>
      <c r="D2212" s="24">
        <v>86.55</v>
      </c>
      <c r="E2212" s="24">
        <v>87.45</v>
      </c>
      <c r="F2212" s="24">
        <v>85.05</v>
      </c>
      <c r="G2212" s="24"/>
      <c r="H2212" s="24"/>
      <c r="I2212" s="24"/>
      <c r="J2212" s="24"/>
      <c r="K2212" s="24"/>
      <c r="L2212" s="24"/>
      <c r="M2212" s="24">
        <v>78.2</v>
      </c>
      <c r="N2212" s="79">
        <f>VLOOKUP(A2212,Platts!B:C,2,TRUE)</f>
        <v>90.95</v>
      </c>
      <c r="O2212" s="76">
        <f t="shared" ref="O2212" si="90">+B2212/N2212</f>
        <v>0.9719626168224299</v>
      </c>
    </row>
    <row r="2213" spans="1:15" outlineLevel="1" x14ac:dyDescent="0.2">
      <c r="A2213" s="22">
        <f>A2212+1</f>
        <v>43895</v>
      </c>
      <c r="B2213" s="24">
        <v>89.25</v>
      </c>
      <c r="C2213" s="24">
        <v>88.05</v>
      </c>
      <c r="D2213" s="24">
        <v>87</v>
      </c>
      <c r="E2213" s="24">
        <v>88.1</v>
      </c>
      <c r="F2213" s="24">
        <v>85.35</v>
      </c>
      <c r="G2213" s="24"/>
      <c r="H2213" s="24"/>
      <c r="I2213" s="24"/>
      <c r="J2213" s="24"/>
      <c r="K2213" s="24"/>
      <c r="L2213" s="24"/>
      <c r="M2213" s="24">
        <v>78.349999999999994</v>
      </c>
      <c r="N2213" s="79">
        <f>VLOOKUP(A2213,Platts!B:C,2,TRUE)</f>
        <v>91.9</v>
      </c>
      <c r="O2213" s="76">
        <f t="shared" ref="O2213" si="91">+B2213/N2213</f>
        <v>0.97116430903155593</v>
      </c>
    </row>
    <row r="2214" spans="1:15" outlineLevel="1" x14ac:dyDescent="0.2">
      <c r="A2214" s="22">
        <f>A2213+1</f>
        <v>43896</v>
      </c>
      <c r="B2214" s="24">
        <v>87.25</v>
      </c>
      <c r="C2214" s="24">
        <v>86</v>
      </c>
      <c r="D2214" s="24">
        <v>85.05</v>
      </c>
      <c r="E2214" s="24">
        <v>86.1</v>
      </c>
      <c r="F2214" s="24">
        <v>83.6</v>
      </c>
      <c r="G2214" s="24"/>
      <c r="H2214" s="24"/>
      <c r="I2214" s="24"/>
      <c r="J2214" s="24"/>
      <c r="K2214" s="24"/>
      <c r="L2214" s="24"/>
      <c r="M2214" s="24">
        <v>76.599999999999994</v>
      </c>
      <c r="N2214" s="79">
        <f>VLOOKUP(A2214,Platts!B:C,2,TRUE)</f>
        <v>89.5</v>
      </c>
      <c r="O2214" s="76">
        <f t="shared" ref="O2214" si="92">+B2214/N2214</f>
        <v>0.97486033519553073</v>
      </c>
    </row>
    <row r="2215" spans="1:15" outlineLevel="1" x14ac:dyDescent="0.2">
      <c r="A2215" s="22">
        <f>A2214+3</f>
        <v>43899</v>
      </c>
      <c r="B2215" s="24">
        <v>85</v>
      </c>
      <c r="C2215" s="24">
        <v>83.85</v>
      </c>
      <c r="D2215" s="24">
        <v>83.2</v>
      </c>
      <c r="E2215" s="24">
        <v>84</v>
      </c>
      <c r="F2215" s="24">
        <v>81.95</v>
      </c>
      <c r="G2215" s="24"/>
      <c r="H2215" s="24"/>
      <c r="I2215" s="24"/>
      <c r="J2215" s="24"/>
      <c r="K2215" s="24"/>
      <c r="L2215" s="24"/>
      <c r="M2215" s="24">
        <v>75.650000000000006</v>
      </c>
      <c r="N2215" s="79">
        <f>VLOOKUP(A2215,Platts!B:C,2,TRUE)</f>
        <v>87.2</v>
      </c>
      <c r="O2215" s="76">
        <f t="shared" ref="O2215" si="93">+B2215/N2215</f>
        <v>0.97477064220183485</v>
      </c>
    </row>
    <row r="2216" spans="1:15" outlineLevel="1" x14ac:dyDescent="0.2">
      <c r="A2216" s="22">
        <f>A2215+1</f>
        <v>43900</v>
      </c>
      <c r="B2216" s="24">
        <v>88.75</v>
      </c>
      <c r="C2216" s="24">
        <v>87.3</v>
      </c>
      <c r="D2216" s="24">
        <v>86.35</v>
      </c>
      <c r="E2216" s="24">
        <v>87.5</v>
      </c>
      <c r="F2216" s="24">
        <v>84.8</v>
      </c>
      <c r="G2216" s="24"/>
      <c r="H2216" s="24"/>
      <c r="I2216" s="24"/>
      <c r="J2216" s="24"/>
      <c r="K2216" s="24"/>
      <c r="L2216" s="24"/>
      <c r="M2216" s="24">
        <v>78.05</v>
      </c>
      <c r="N2216" s="79">
        <f>VLOOKUP(A2216,Platts!B:C,2,TRUE)</f>
        <v>91.4</v>
      </c>
      <c r="O2216" s="76">
        <f t="shared" ref="O2216" si="94">+B2216/N2216</f>
        <v>0.97100656455142231</v>
      </c>
    </row>
    <row r="2217" spans="1:15" outlineLevel="1" x14ac:dyDescent="0.2">
      <c r="A2217" s="22">
        <f>A2216+1</f>
        <v>43901</v>
      </c>
      <c r="B2217" s="24">
        <v>86.9</v>
      </c>
      <c r="C2217" s="24">
        <v>85.35</v>
      </c>
      <c r="D2217" s="24">
        <v>84.35</v>
      </c>
      <c r="E2217" s="24">
        <v>85.55</v>
      </c>
      <c r="F2217" s="24">
        <v>82.7</v>
      </c>
      <c r="G2217" s="24"/>
      <c r="H2217" s="24"/>
      <c r="I2217" s="24"/>
      <c r="J2217" s="24"/>
      <c r="K2217" s="24"/>
      <c r="L2217" s="24"/>
      <c r="M2217" s="24">
        <v>75.900000000000006</v>
      </c>
      <c r="N2217" s="79">
        <f>VLOOKUP(A2217,Platts!B:C,2,TRUE)</f>
        <v>89.35</v>
      </c>
      <c r="O2217" s="76">
        <f t="shared" ref="O2217" si="95">+B2217/N2217</f>
        <v>0.97257974258533864</v>
      </c>
    </row>
    <row r="2218" spans="1:15" outlineLevel="1" x14ac:dyDescent="0.2">
      <c r="A2218" s="22">
        <f>A2217+1</f>
        <v>43902</v>
      </c>
      <c r="B2218" s="24">
        <v>87.9</v>
      </c>
      <c r="C2218" s="24">
        <v>86.45</v>
      </c>
      <c r="D2218" s="24">
        <v>85.45</v>
      </c>
      <c r="E2218" s="24">
        <v>86.6</v>
      </c>
      <c r="F2218" s="24">
        <v>83.8</v>
      </c>
      <c r="G2218" s="24"/>
      <c r="H2218" s="24"/>
      <c r="I2218" s="24"/>
      <c r="J2218" s="24"/>
      <c r="K2218" s="24"/>
      <c r="L2218" s="24"/>
      <c r="M2218" s="24">
        <v>77</v>
      </c>
      <c r="N2218" s="79">
        <f>VLOOKUP(A2218,Platts!B:C,2,TRUE)</f>
        <v>90.1</v>
      </c>
      <c r="O2218" s="76">
        <f t="shared" ref="O2218:O2219" si="96">+B2218/N2218</f>
        <v>0.97558268590455066</v>
      </c>
    </row>
    <row r="2219" spans="1:15" outlineLevel="1" x14ac:dyDescent="0.2">
      <c r="A2219" s="22">
        <f>A2218+1</f>
        <v>43903</v>
      </c>
      <c r="B2219" s="24">
        <v>88.75</v>
      </c>
      <c r="C2219" s="24">
        <v>87.15</v>
      </c>
      <c r="D2219" s="24">
        <v>85.85</v>
      </c>
      <c r="E2219" s="24">
        <v>87.25</v>
      </c>
      <c r="F2219" s="24">
        <v>84.1</v>
      </c>
      <c r="G2219" s="24"/>
      <c r="H2219" s="24"/>
      <c r="I2219" s="24"/>
      <c r="J2219" s="24"/>
      <c r="K2219" s="24"/>
      <c r="L2219" s="24"/>
      <c r="M2219" s="24">
        <v>76.75</v>
      </c>
      <c r="N2219" s="79">
        <f>VLOOKUP(A2219,Platts!B:C,2,TRUE)</f>
        <v>91</v>
      </c>
      <c r="O2219" s="76">
        <f t="shared" si="96"/>
        <v>0.97527472527472525</v>
      </c>
    </row>
    <row r="2220" spans="1:15" outlineLevel="1" x14ac:dyDescent="0.2">
      <c r="A2220" s="22">
        <f>A2219+3</f>
        <v>43906</v>
      </c>
      <c r="B2220" s="24">
        <v>87.6</v>
      </c>
      <c r="C2220" s="24">
        <v>86.05</v>
      </c>
      <c r="D2220" s="24">
        <v>84.8</v>
      </c>
      <c r="E2220" s="24">
        <v>86.15</v>
      </c>
      <c r="F2220" s="24">
        <v>83.1</v>
      </c>
      <c r="G2220" s="24"/>
      <c r="H2220" s="24"/>
      <c r="I2220" s="24"/>
      <c r="J2220" s="24"/>
      <c r="K2220" s="24"/>
      <c r="L2220" s="24"/>
      <c r="M2220" s="24">
        <v>76</v>
      </c>
      <c r="N2220" s="79">
        <f>VLOOKUP(A2220,Platts!B:C,2,TRUE)</f>
        <v>90.05</v>
      </c>
      <c r="O2220" s="76">
        <f t="shared" ref="O2220" si="97">+B2220/N2220</f>
        <v>0.97279289283731252</v>
      </c>
    </row>
    <row r="2221" spans="1:15" outlineLevel="1" x14ac:dyDescent="0.2">
      <c r="A2221" s="22">
        <f>A2220+1</f>
        <v>43907</v>
      </c>
      <c r="B2221" s="24">
        <v>88.25</v>
      </c>
      <c r="C2221" s="24">
        <v>86.55</v>
      </c>
      <c r="D2221" s="24">
        <v>85.3</v>
      </c>
      <c r="E2221" s="24">
        <v>86.7</v>
      </c>
      <c r="F2221" s="24">
        <v>83.3</v>
      </c>
      <c r="G2221" s="24"/>
      <c r="H2221" s="24"/>
      <c r="I2221" s="24"/>
      <c r="J2221" s="24"/>
      <c r="K2221" s="24"/>
      <c r="L2221" s="24"/>
      <c r="M2221" s="24">
        <v>76.400000000000006</v>
      </c>
      <c r="N2221" s="79">
        <f>VLOOKUP(A2221,Platts!B:C,2,TRUE)</f>
        <v>90.75</v>
      </c>
      <c r="O2221" s="76">
        <f t="shared" ref="O2221" si="98">+B2221/N2221</f>
        <v>0.97245179063360887</v>
      </c>
    </row>
    <row r="2222" spans="1:15" outlineLevel="1" x14ac:dyDescent="0.2">
      <c r="A2222" s="22">
        <f>A2221+1</f>
        <v>43908</v>
      </c>
      <c r="B2222" s="24">
        <v>88.6</v>
      </c>
      <c r="C2222" s="24">
        <v>86.9</v>
      </c>
      <c r="D2222" s="24">
        <v>85.65</v>
      </c>
      <c r="E2222" s="24">
        <v>87.05</v>
      </c>
      <c r="F2222" s="24">
        <v>83.6</v>
      </c>
      <c r="G2222" s="24"/>
      <c r="H2222" s="24"/>
      <c r="I2222" s="24"/>
      <c r="J2222" s="24"/>
      <c r="K2222" s="24"/>
      <c r="L2222" s="24"/>
      <c r="M2222" s="24">
        <v>76.05</v>
      </c>
      <c r="N2222" s="79">
        <f>VLOOKUP(A2222,Platts!B:C,2,TRUE)</f>
        <v>90.75</v>
      </c>
      <c r="O2222" s="76">
        <f t="shared" ref="O2222" si="99">+B2222/N2222</f>
        <v>0.97630853994490352</v>
      </c>
    </row>
    <row r="2223" spans="1:15" outlineLevel="1" x14ac:dyDescent="0.2">
      <c r="A2223" s="22">
        <f>A2222+1</f>
        <v>43909</v>
      </c>
      <c r="B2223" s="24">
        <v>88.25</v>
      </c>
      <c r="C2223" s="24">
        <v>86.45</v>
      </c>
      <c r="D2223" s="24">
        <v>85.1</v>
      </c>
      <c r="E2223" s="24">
        <v>86.6</v>
      </c>
      <c r="F2223" s="24">
        <v>82.95</v>
      </c>
      <c r="G2223" s="24"/>
      <c r="H2223" s="24"/>
      <c r="I2223" s="24"/>
      <c r="J2223" s="24"/>
      <c r="K2223" s="24"/>
      <c r="L2223" s="24"/>
      <c r="M2223" s="24">
        <v>75.7</v>
      </c>
      <c r="N2223" s="79">
        <f>VLOOKUP(A2223,Platts!B:C,2,TRUE)</f>
        <v>90.5</v>
      </c>
      <c r="O2223" s="76">
        <f t="shared" ref="O2223" si="100">+B2223/N2223</f>
        <v>0.97513812154696133</v>
      </c>
    </row>
    <row r="2224" spans="1:15" outlineLevel="1" x14ac:dyDescent="0.2">
      <c r="A2224" s="22">
        <f>A2223+1</f>
        <v>43910</v>
      </c>
      <c r="B2224" s="24">
        <v>84.5</v>
      </c>
      <c r="C2224" s="24">
        <v>82.75</v>
      </c>
      <c r="D2224" s="24">
        <v>81.45</v>
      </c>
      <c r="E2224" s="24">
        <v>82.9</v>
      </c>
      <c r="F2224" s="24">
        <v>79.5</v>
      </c>
      <c r="G2224" s="24"/>
      <c r="H2224" s="24"/>
      <c r="I2224" s="24"/>
      <c r="J2224" s="24"/>
      <c r="K2224" s="24"/>
      <c r="L2224" s="24"/>
      <c r="M2224" s="24">
        <v>72.400000000000006</v>
      </c>
      <c r="N2224" s="79">
        <f>VLOOKUP(A2224,Platts!B:C,2,TRUE)</f>
        <v>86.55</v>
      </c>
      <c r="O2224" s="76">
        <f t="shared" ref="O2224" si="101">+B2224/N2224</f>
        <v>0.97631426920855002</v>
      </c>
    </row>
    <row r="2225" spans="1:15" outlineLevel="1" x14ac:dyDescent="0.2">
      <c r="A2225" s="22">
        <f>A2224+3</f>
        <v>43913</v>
      </c>
      <c r="B2225" s="24">
        <v>78.150000000000006</v>
      </c>
      <c r="C2225" s="24">
        <v>76.400000000000006</v>
      </c>
      <c r="D2225" s="24">
        <v>75.25</v>
      </c>
      <c r="E2225" s="24">
        <v>76.55</v>
      </c>
      <c r="F2225" s="24">
        <v>73.400000000000006</v>
      </c>
      <c r="G2225" s="24"/>
      <c r="H2225" s="24"/>
      <c r="I2225" s="24"/>
      <c r="J2225" s="24"/>
      <c r="K2225" s="24"/>
      <c r="L2225" s="24"/>
      <c r="M2225" s="24">
        <v>66.7</v>
      </c>
      <c r="N2225" s="79">
        <f>VLOOKUP(A2225,Platts!B:C,2,TRUE)</f>
        <v>80.2</v>
      </c>
      <c r="O2225" s="76">
        <f t="shared" ref="O2225:O2226" si="102">+B2225/N2225</f>
        <v>0.97443890274314215</v>
      </c>
    </row>
    <row r="2226" spans="1:15" outlineLevel="1" x14ac:dyDescent="0.2">
      <c r="A2226" s="22">
        <f>A2225+1</f>
        <v>43914</v>
      </c>
      <c r="B2226" s="24">
        <v>82.45</v>
      </c>
      <c r="C2226" s="24">
        <v>80.8</v>
      </c>
      <c r="D2226" s="24">
        <v>79.5</v>
      </c>
      <c r="E2226" s="24">
        <v>80.900000000000006</v>
      </c>
      <c r="F2226" s="24">
        <v>77.650000000000006</v>
      </c>
      <c r="G2226" s="24"/>
      <c r="H2226" s="24"/>
      <c r="I2226" s="24"/>
      <c r="J2226" s="24"/>
      <c r="K2226" s="24"/>
      <c r="L2226" s="24"/>
      <c r="M2226" s="24">
        <v>70.400000000000006</v>
      </c>
      <c r="N2226" s="79">
        <f>VLOOKUP(A2226,Platts!B:C,2,TRUE)</f>
        <v>84.3</v>
      </c>
      <c r="O2226" s="76">
        <f t="shared" si="102"/>
        <v>0.97805456702253857</v>
      </c>
    </row>
    <row r="2227" spans="1:15" outlineLevel="1" x14ac:dyDescent="0.2">
      <c r="A2227" s="22">
        <f>A2226+1</f>
        <v>43915</v>
      </c>
      <c r="B2227" s="24">
        <v>84.85</v>
      </c>
      <c r="C2227" s="24">
        <v>83.15</v>
      </c>
      <c r="D2227" s="24">
        <v>81.75</v>
      </c>
      <c r="E2227" s="24">
        <v>83.15</v>
      </c>
      <c r="F2227" s="24">
        <v>79.400000000000006</v>
      </c>
      <c r="G2227" s="24"/>
      <c r="H2227" s="24"/>
      <c r="I2227" s="24"/>
      <c r="J2227" s="24"/>
      <c r="K2227" s="24"/>
      <c r="L2227" s="24"/>
      <c r="M2227" s="24">
        <v>71.95</v>
      </c>
      <c r="N2227" s="79">
        <f>VLOOKUP(A2227,Platts!B:C,2,TRUE)</f>
        <v>87.05</v>
      </c>
      <c r="O2227" s="76">
        <f t="shared" ref="O2227" si="103">+B2227/N2227</f>
        <v>0.97472716829408379</v>
      </c>
    </row>
    <row r="2228" spans="1:15" outlineLevel="1" x14ac:dyDescent="0.2">
      <c r="A2228" s="22">
        <f>A2227+1</f>
        <v>43916</v>
      </c>
      <c r="B2228" s="24">
        <v>83.85</v>
      </c>
      <c r="C2228" s="24">
        <v>82.15</v>
      </c>
      <c r="D2228" s="24">
        <v>80.75</v>
      </c>
      <c r="E2228" s="24">
        <v>82.3</v>
      </c>
      <c r="F2228" s="24">
        <v>78.5</v>
      </c>
      <c r="G2228" s="24"/>
      <c r="H2228" s="24"/>
      <c r="I2228" s="24"/>
      <c r="J2228" s="24"/>
      <c r="K2228" s="24"/>
      <c r="L2228" s="24"/>
      <c r="M2228" s="24">
        <v>70.849999999999994</v>
      </c>
      <c r="N2228" s="79">
        <f>VLOOKUP(A2228,Platts!B:C,2,TRUE)</f>
        <v>85.95</v>
      </c>
      <c r="O2228" s="76">
        <f t="shared" ref="O2228:O2229" si="104">+B2228/N2228</f>
        <v>0.97556719022687599</v>
      </c>
    </row>
    <row r="2229" spans="1:15" outlineLevel="1" x14ac:dyDescent="0.2">
      <c r="A2229" s="22">
        <f>A2228+1</f>
        <v>43917</v>
      </c>
      <c r="B2229" s="24">
        <v>83.15</v>
      </c>
      <c r="C2229" s="24">
        <v>81.45</v>
      </c>
      <c r="D2229" s="24">
        <v>80.150000000000006</v>
      </c>
      <c r="E2229" s="24">
        <v>81.650000000000006</v>
      </c>
      <c r="F2229" s="24">
        <v>77.900000000000006</v>
      </c>
      <c r="G2229" s="24"/>
      <c r="H2229" s="24"/>
      <c r="I2229" s="24"/>
      <c r="J2229" s="24"/>
      <c r="K2229" s="24"/>
      <c r="L2229" s="24"/>
      <c r="M2229" s="24">
        <v>70.349999999999994</v>
      </c>
      <c r="N2229" s="79">
        <f>VLOOKUP(A2229,Platts!B:C,2,TRUE)</f>
        <v>85.9</v>
      </c>
      <c r="O2229" s="76">
        <f t="shared" si="104"/>
        <v>0.96798603026775321</v>
      </c>
    </row>
    <row r="2230" spans="1:15" outlineLevel="1" x14ac:dyDescent="0.2">
      <c r="A2230" s="22">
        <f>A2229+3</f>
        <v>43920</v>
      </c>
      <c r="B2230" s="24">
        <v>80.8</v>
      </c>
      <c r="C2230" s="24">
        <v>79.150000000000006</v>
      </c>
      <c r="D2230" s="24">
        <v>77.849999999999994</v>
      </c>
      <c r="E2230" s="24">
        <v>79.25</v>
      </c>
      <c r="F2230" s="24">
        <v>75.650000000000006</v>
      </c>
      <c r="G2230" s="24"/>
      <c r="H2230" s="24"/>
      <c r="I2230" s="24"/>
      <c r="J2230" s="24"/>
      <c r="K2230" s="24"/>
      <c r="L2230" s="24"/>
      <c r="M2230" s="24">
        <v>68.150000000000006</v>
      </c>
      <c r="N2230" s="79">
        <f>VLOOKUP(A2230,Platts!B:C,2,TRUE)</f>
        <v>82.55</v>
      </c>
      <c r="O2230" s="76">
        <f t="shared" ref="O2230:O2233" si="105">+B2230/N2230</f>
        <v>0.97880072683222286</v>
      </c>
    </row>
    <row r="2231" spans="1:15" outlineLevel="1" x14ac:dyDescent="0.2">
      <c r="A2231" s="22">
        <f>A2230+1</f>
        <v>43921</v>
      </c>
      <c r="B2231" s="24">
        <v>81.95</v>
      </c>
      <c r="C2231" s="24">
        <v>80.099999999999994</v>
      </c>
      <c r="D2231" s="24">
        <v>78.7</v>
      </c>
      <c r="E2231" s="24">
        <v>80.25</v>
      </c>
      <c r="F2231" s="24">
        <v>76.3</v>
      </c>
      <c r="G2231" s="24"/>
      <c r="H2231" s="24"/>
      <c r="I2231" s="24"/>
      <c r="J2231" s="24"/>
      <c r="K2231" s="24"/>
      <c r="L2231" s="24"/>
      <c r="M2231" s="24">
        <v>68.45</v>
      </c>
      <c r="N2231" s="79">
        <f>VLOOKUP(A2231,Platts!B:C,2,TRUE)</f>
        <v>83.7</v>
      </c>
      <c r="O2231" s="76">
        <f t="shared" si="105"/>
        <v>0.97909199522102752</v>
      </c>
    </row>
    <row r="2232" spans="1:15" outlineLevel="1" x14ac:dyDescent="0.2">
      <c r="A2232" s="22">
        <f>A2231+1</f>
        <v>43922</v>
      </c>
      <c r="B2232" s="24">
        <v>78.95</v>
      </c>
      <c r="C2232" s="24">
        <v>77.5</v>
      </c>
      <c r="D2232" s="24">
        <v>76.3</v>
      </c>
      <c r="E2232" s="24">
        <v>75.25</v>
      </c>
      <c r="F2232" s="24">
        <v>72.599999999999994</v>
      </c>
      <c r="G2232" s="24"/>
      <c r="H2232" s="24"/>
      <c r="I2232" s="24"/>
      <c r="J2232" s="24"/>
      <c r="K2232" s="24"/>
      <c r="L2232" s="24"/>
      <c r="M2232" s="24">
        <v>67.650000000000006</v>
      </c>
      <c r="N2232" s="79">
        <f>VLOOKUP(A2232,Platts!B:C,2,TRUE)</f>
        <v>82</v>
      </c>
      <c r="O2232" s="76">
        <f t="shared" si="105"/>
        <v>0.96280487804878057</v>
      </c>
    </row>
    <row r="2233" spans="1:15" outlineLevel="1" x14ac:dyDescent="0.2">
      <c r="A2233" s="22">
        <f>A2232+1</f>
        <v>43923</v>
      </c>
      <c r="B2233" s="24">
        <v>79.849999999999994</v>
      </c>
      <c r="C2233" s="24">
        <v>78.349999999999994</v>
      </c>
      <c r="D2233" s="24">
        <v>77.05</v>
      </c>
      <c r="E2233" s="24">
        <v>75.900000000000006</v>
      </c>
      <c r="F2233" s="24">
        <v>73.150000000000006</v>
      </c>
      <c r="G2233" s="24"/>
      <c r="H2233" s="24"/>
      <c r="I2233" s="24"/>
      <c r="J2233" s="24"/>
      <c r="K2233" s="24"/>
      <c r="L2233" s="24"/>
      <c r="M2233" s="24">
        <v>68.05</v>
      </c>
      <c r="N2233" s="79">
        <f>VLOOKUP(A2233,Platts!B:C,2,TRUE)</f>
        <v>83.5</v>
      </c>
      <c r="O2233" s="76">
        <f t="shared" si="105"/>
        <v>0.95628742514970055</v>
      </c>
    </row>
    <row r="2234" spans="1:15" outlineLevel="1" x14ac:dyDescent="0.2">
      <c r="A2234" s="22">
        <f>A2233+1</f>
        <v>43924</v>
      </c>
      <c r="B2234" s="24">
        <v>79.75</v>
      </c>
      <c r="C2234" s="24">
        <v>78.05</v>
      </c>
      <c r="D2234" s="24">
        <v>76.75</v>
      </c>
      <c r="E2234" s="24">
        <v>75.599999999999994</v>
      </c>
      <c r="F2234" s="24">
        <v>72.8</v>
      </c>
      <c r="G2234" s="24"/>
      <c r="H2234" s="24"/>
      <c r="I2234" s="24"/>
      <c r="J2234" s="24"/>
      <c r="K2234" s="24"/>
      <c r="L2234" s="24"/>
      <c r="M2234" s="24">
        <v>67.900000000000006</v>
      </c>
      <c r="N2234" s="79">
        <f>VLOOKUP(A2234,Platts!B:C,2,TRUE)</f>
        <v>82.65</v>
      </c>
      <c r="O2234" s="76">
        <f t="shared" ref="O2234" si="106">+B2234/N2234</f>
        <v>0.96491228070175428</v>
      </c>
    </row>
    <row r="2235" spans="1:15" outlineLevel="1" x14ac:dyDescent="0.2">
      <c r="A2235" s="22">
        <f>A2234+3</f>
        <v>43927</v>
      </c>
      <c r="B2235" s="24">
        <v>79.900000000000006</v>
      </c>
      <c r="C2235" s="24">
        <v>78.2</v>
      </c>
      <c r="D2235" s="24">
        <v>76.8</v>
      </c>
      <c r="E2235" s="24">
        <v>75.7</v>
      </c>
      <c r="F2235" s="24">
        <v>72.900000000000006</v>
      </c>
      <c r="G2235" s="24"/>
      <c r="H2235" s="24"/>
      <c r="I2235" s="24"/>
      <c r="J2235" s="24"/>
      <c r="K2235" s="24"/>
      <c r="L2235" s="24"/>
      <c r="M2235" s="24">
        <v>67.849999999999994</v>
      </c>
      <c r="N2235" s="79">
        <f>VLOOKUP(A2235,Platts!B:C,2,TRUE)</f>
        <v>82.55</v>
      </c>
      <c r="O2235" s="76">
        <f t="shared" ref="O2235" si="107">+B2235/N2235</f>
        <v>0.96789824348879472</v>
      </c>
    </row>
    <row r="2236" spans="1:15" outlineLevel="1" x14ac:dyDescent="0.2">
      <c r="A2236" s="22">
        <f>A2235+1</f>
        <v>43928</v>
      </c>
      <c r="B2236" s="24">
        <v>79.25</v>
      </c>
      <c r="C2236" s="24">
        <v>77.8</v>
      </c>
      <c r="D2236" s="24">
        <v>76.55</v>
      </c>
      <c r="E2236" s="24">
        <v>75.400000000000006</v>
      </c>
      <c r="F2236" s="24">
        <v>72.55</v>
      </c>
      <c r="G2236" s="24"/>
      <c r="H2236" s="24"/>
      <c r="I2236" s="24"/>
      <c r="J2236" s="24"/>
      <c r="K2236" s="24"/>
      <c r="L2236" s="24"/>
      <c r="M2236" s="24">
        <v>67.599999999999994</v>
      </c>
      <c r="N2236" s="79">
        <f>VLOOKUP(A2236,Platts!B:C,2,TRUE)</f>
        <v>81.95</v>
      </c>
      <c r="O2236" s="76">
        <f t="shared" ref="O2236" si="108">+B2236/N2236</f>
        <v>0.96705308114704081</v>
      </c>
    </row>
    <row r="2237" spans="1:15" outlineLevel="1" x14ac:dyDescent="0.2">
      <c r="A2237" s="22">
        <f>A2236+1</f>
        <v>43929</v>
      </c>
      <c r="B2237" s="24">
        <v>80.900000000000006</v>
      </c>
      <c r="C2237" s="24">
        <v>79.400000000000006</v>
      </c>
      <c r="D2237" s="24">
        <v>78.150000000000006</v>
      </c>
      <c r="E2237" s="24">
        <v>77.05</v>
      </c>
      <c r="F2237" s="24">
        <v>74.3</v>
      </c>
      <c r="G2237" s="24"/>
      <c r="H2237" s="24"/>
      <c r="I2237" s="24"/>
      <c r="J2237" s="24"/>
      <c r="K2237" s="24"/>
      <c r="L2237" s="24"/>
      <c r="M2237" s="24">
        <v>69.099999999999994</v>
      </c>
      <c r="N2237" s="79">
        <f>VLOOKUP(A2237,Platts!B:C,2,TRUE)</f>
        <v>83.3</v>
      </c>
      <c r="O2237" s="76">
        <f t="shared" ref="O2237:O2238" si="109">+B2237/N2237</f>
        <v>0.97118847539015618</v>
      </c>
    </row>
    <row r="2238" spans="1:15" outlineLevel="1" x14ac:dyDescent="0.2">
      <c r="A2238" s="22">
        <f>A2237+1</f>
        <v>43930</v>
      </c>
      <c r="B2238" s="24">
        <v>80.900000000000006</v>
      </c>
      <c r="C2238" s="24">
        <v>79.3</v>
      </c>
      <c r="D2238" s="24">
        <v>77.95</v>
      </c>
      <c r="E2238" s="24">
        <v>76.849999999999994</v>
      </c>
      <c r="F2238" s="24">
        <v>74.099999999999994</v>
      </c>
      <c r="G2238" s="24"/>
      <c r="H2238" s="24"/>
      <c r="I2238" s="24"/>
      <c r="J2238" s="24"/>
      <c r="K2238" s="24"/>
      <c r="L2238" s="24"/>
      <c r="M2238" s="24">
        <v>69.25</v>
      </c>
      <c r="N2238" s="79">
        <f>VLOOKUP(A2238,Platts!B:C,2,TRUE)</f>
        <v>83.55</v>
      </c>
      <c r="O2238" s="76">
        <f t="shared" si="109"/>
        <v>0.96828246558946751</v>
      </c>
    </row>
    <row r="2239" spans="1:15" outlineLevel="1" x14ac:dyDescent="0.2">
      <c r="A2239" s="22">
        <f>A2238+1</f>
        <v>43931</v>
      </c>
      <c r="B2239" s="91">
        <v>80.900000000000006</v>
      </c>
      <c r="C2239" s="91">
        <v>79.3</v>
      </c>
      <c r="D2239" s="91">
        <v>77.95</v>
      </c>
      <c r="E2239" s="91">
        <v>76.849999999999994</v>
      </c>
      <c r="F2239" s="91">
        <v>74.099999999999994</v>
      </c>
      <c r="G2239" s="91"/>
      <c r="H2239" s="91"/>
      <c r="I2239" s="91"/>
      <c r="J2239" s="91"/>
      <c r="K2239" s="91"/>
      <c r="L2239" s="91"/>
      <c r="M2239" s="91">
        <v>69.25</v>
      </c>
      <c r="N2239" s="91">
        <f>VLOOKUP(A2239,Platts!B:C,2,TRUE)</f>
        <v>83.55</v>
      </c>
      <c r="O2239" s="115">
        <f t="shared" ref="O2239" si="110">+B2239/N2239</f>
        <v>0.96828246558946751</v>
      </c>
    </row>
    <row r="2240" spans="1:15" outlineLevel="1" x14ac:dyDescent="0.2">
      <c r="A2240" s="22">
        <f>A2239+3</f>
        <v>43934</v>
      </c>
      <c r="B2240" s="24">
        <v>82.65</v>
      </c>
      <c r="C2240" s="24">
        <v>81.05</v>
      </c>
      <c r="D2240" s="24">
        <v>79.900000000000006</v>
      </c>
      <c r="E2240" s="24">
        <v>78.5</v>
      </c>
      <c r="F2240" s="24">
        <v>75.7</v>
      </c>
      <c r="G2240" s="24"/>
      <c r="H2240" s="24"/>
      <c r="I2240" s="24"/>
      <c r="J2240" s="24"/>
      <c r="K2240" s="24"/>
      <c r="L2240" s="24"/>
      <c r="M2240" s="24">
        <v>70.8</v>
      </c>
      <c r="N2240" s="24">
        <f>VLOOKUP(A2240,Platts!B:C,2,TRUE)</f>
        <v>85.2</v>
      </c>
      <c r="O2240" s="76">
        <f t="shared" ref="O2240:O2243" si="111">+B2240/N2240</f>
        <v>0.97007042253521125</v>
      </c>
    </row>
    <row r="2241" spans="1:15" outlineLevel="1" x14ac:dyDescent="0.2">
      <c r="A2241" s="22">
        <f>A2240+1</f>
        <v>43935</v>
      </c>
      <c r="B2241" s="24">
        <v>83.7</v>
      </c>
      <c r="C2241" s="24">
        <v>82.05</v>
      </c>
      <c r="D2241" s="24">
        <v>80.7</v>
      </c>
      <c r="E2241" s="24">
        <v>79.55</v>
      </c>
      <c r="F2241" s="24">
        <v>76.7</v>
      </c>
      <c r="G2241" s="24"/>
      <c r="H2241" s="24"/>
      <c r="I2241" s="24"/>
      <c r="J2241" s="24"/>
      <c r="K2241" s="24"/>
      <c r="L2241" s="24"/>
      <c r="M2241" s="24">
        <v>71.650000000000006</v>
      </c>
      <c r="N2241" s="24">
        <f>VLOOKUP(A2241,Platts!B:C,2,TRUE)</f>
        <v>86.1</v>
      </c>
      <c r="O2241" s="76">
        <f t="shared" si="111"/>
        <v>0.9721254355400698</v>
      </c>
    </row>
    <row r="2242" spans="1:15" outlineLevel="1" x14ac:dyDescent="0.2">
      <c r="A2242" s="22">
        <f>A2241+1</f>
        <v>43936</v>
      </c>
      <c r="B2242" s="24">
        <v>83.3</v>
      </c>
      <c r="C2242" s="24">
        <v>81.599999999999994</v>
      </c>
      <c r="D2242" s="24">
        <v>80.2</v>
      </c>
      <c r="E2242" s="24">
        <v>79.05</v>
      </c>
      <c r="F2242" s="24">
        <v>76.099999999999994</v>
      </c>
      <c r="G2242" s="24"/>
      <c r="H2242" s="24"/>
      <c r="I2242" s="24"/>
      <c r="J2242" s="24"/>
      <c r="K2242" s="24"/>
      <c r="L2242" s="24"/>
      <c r="M2242" s="24">
        <v>71.099999999999994</v>
      </c>
      <c r="N2242" s="24">
        <f>VLOOKUP(A2242,Platts!B:C,2,TRUE)</f>
        <v>85.85</v>
      </c>
      <c r="O2242" s="76">
        <f t="shared" si="111"/>
        <v>0.97029702970297038</v>
      </c>
    </row>
    <row r="2243" spans="1:15" outlineLevel="1" x14ac:dyDescent="0.2">
      <c r="A2243" s="22">
        <f>A2242+1</f>
        <v>43937</v>
      </c>
      <c r="B2243" s="24">
        <v>82.5</v>
      </c>
      <c r="C2243" s="24">
        <v>80.8</v>
      </c>
      <c r="D2243" s="24">
        <v>79.400000000000006</v>
      </c>
      <c r="E2243" s="24">
        <v>78.150000000000006</v>
      </c>
      <c r="F2243" s="24">
        <v>75.099999999999994</v>
      </c>
      <c r="G2243" s="24"/>
      <c r="H2243" s="24"/>
      <c r="I2243" s="24"/>
      <c r="J2243" s="24"/>
      <c r="K2243" s="24"/>
      <c r="L2243" s="24"/>
      <c r="M2243" s="24">
        <v>70.05</v>
      </c>
      <c r="N2243" s="24">
        <f>VLOOKUP(A2243,Platts!B:C,2,TRUE)</f>
        <v>84.5</v>
      </c>
      <c r="O2243" s="76">
        <f t="shared" si="111"/>
        <v>0.97633136094674555</v>
      </c>
    </row>
    <row r="2244" spans="1:15" outlineLevel="1" x14ac:dyDescent="0.2">
      <c r="A2244" s="22">
        <f>A2243+1</f>
        <v>43938</v>
      </c>
      <c r="B2244" s="24">
        <v>83.05</v>
      </c>
      <c r="C2244" s="24">
        <v>81.400000000000006</v>
      </c>
      <c r="D2244" s="24">
        <v>80.05</v>
      </c>
      <c r="E2244" s="24">
        <v>78.849999999999994</v>
      </c>
      <c r="F2244" s="24">
        <v>75.849999999999994</v>
      </c>
      <c r="G2244" s="24"/>
      <c r="H2244" s="24"/>
      <c r="I2244" s="24"/>
      <c r="J2244" s="24"/>
      <c r="K2244" s="24"/>
      <c r="L2244" s="24"/>
      <c r="M2244" s="24">
        <v>71.099999999999994</v>
      </c>
      <c r="N2244" s="24">
        <f>VLOOKUP(A2244,Platts!B:C,2,TRUE)</f>
        <v>85.45</v>
      </c>
      <c r="O2244" s="76">
        <f t="shared" ref="O2244" si="112">+B2244/N2244</f>
        <v>0.97191339964891743</v>
      </c>
    </row>
    <row r="2245" spans="1:15" outlineLevel="1" x14ac:dyDescent="0.2">
      <c r="A2245" s="22">
        <f>A2244+3</f>
        <v>43941</v>
      </c>
      <c r="B2245" s="24">
        <v>84.05</v>
      </c>
      <c r="C2245" s="24">
        <v>82.35</v>
      </c>
      <c r="D2245" s="24">
        <v>81</v>
      </c>
      <c r="E2245" s="24">
        <v>79.75</v>
      </c>
      <c r="F2245" s="24">
        <v>76.8</v>
      </c>
      <c r="G2245" s="24"/>
      <c r="H2245" s="24"/>
      <c r="I2245" s="24"/>
      <c r="J2245" s="24"/>
      <c r="K2245" s="24"/>
      <c r="L2245" s="24"/>
      <c r="M2245" s="24">
        <v>71.900000000000006</v>
      </c>
      <c r="N2245" s="24">
        <f>VLOOKUP(A2245,Platts!B:C,2,TRUE)</f>
        <v>86.2</v>
      </c>
      <c r="O2245" s="76">
        <f t="shared" ref="O2245" si="113">+B2245/N2245</f>
        <v>0.97505800464037118</v>
      </c>
    </row>
    <row r="2246" spans="1:15" outlineLevel="1" x14ac:dyDescent="0.2">
      <c r="A2246" s="22">
        <f>A2245+1</f>
        <v>43942</v>
      </c>
      <c r="B2246" s="24">
        <v>81.400000000000006</v>
      </c>
      <c r="C2246" s="24">
        <v>79.8</v>
      </c>
      <c r="D2246" s="24">
        <v>78.55</v>
      </c>
      <c r="E2246" s="24">
        <v>77.400000000000006</v>
      </c>
      <c r="F2246" s="24">
        <v>74.599999999999994</v>
      </c>
      <c r="G2246" s="24"/>
      <c r="H2246" s="24"/>
      <c r="I2246" s="24"/>
      <c r="J2246" s="24"/>
      <c r="K2246" s="24"/>
      <c r="L2246" s="24"/>
      <c r="M2246" s="24">
        <v>69.75</v>
      </c>
      <c r="N2246" s="24">
        <f>VLOOKUP(A2246,Platts!B:C,2,TRUE)</f>
        <v>83.6</v>
      </c>
      <c r="O2246" s="76">
        <f t="shared" ref="O2246" si="114">+B2246/N2246</f>
        <v>0.97368421052631593</v>
      </c>
    </row>
    <row r="2247" spans="1:15" outlineLevel="1" x14ac:dyDescent="0.2">
      <c r="A2247" s="22">
        <f>A2246+1</f>
        <v>43943</v>
      </c>
      <c r="B2247" s="24">
        <v>82.35</v>
      </c>
      <c r="C2247" s="24">
        <v>80.650000000000006</v>
      </c>
      <c r="D2247" s="24">
        <v>79.45</v>
      </c>
      <c r="E2247" s="24">
        <v>78.349999999999994</v>
      </c>
      <c r="F2247" s="24">
        <v>75.7</v>
      </c>
      <c r="G2247" s="24"/>
      <c r="H2247" s="24"/>
      <c r="I2247" s="24"/>
      <c r="J2247" s="24"/>
      <c r="K2247" s="24"/>
      <c r="L2247" s="24"/>
      <c r="M2247" s="24">
        <v>71.099999999999994</v>
      </c>
      <c r="N2247" s="24">
        <f>VLOOKUP(A2247,Platts!B:C,2,TRUE)</f>
        <v>84.2</v>
      </c>
      <c r="O2247" s="76">
        <f t="shared" ref="O2247" si="115">+B2247/N2247</f>
        <v>0.97802850356294524</v>
      </c>
    </row>
    <row r="2248" spans="1:15" outlineLevel="1" x14ac:dyDescent="0.2">
      <c r="A2248" s="22">
        <f>A2247+1</f>
        <v>43944</v>
      </c>
      <c r="B2248" s="24">
        <v>81.400000000000006</v>
      </c>
      <c r="C2248" s="24">
        <v>79.75</v>
      </c>
      <c r="D2248" s="24">
        <v>78.55</v>
      </c>
      <c r="E2248" s="24">
        <v>77.5</v>
      </c>
      <c r="F2248" s="24">
        <v>74.650000000000006</v>
      </c>
      <c r="G2248" s="24"/>
      <c r="H2248" s="24"/>
      <c r="I2248" s="24"/>
      <c r="J2248" s="24"/>
      <c r="K2248" s="24"/>
      <c r="L2248" s="24"/>
      <c r="M2248" s="24">
        <v>69.95</v>
      </c>
      <c r="N2248" s="24">
        <f>VLOOKUP(A2248,Platts!B:C,2,TRUE)</f>
        <v>83.7</v>
      </c>
      <c r="O2248" s="76">
        <f t="shared" ref="O2248:O2249" si="116">+B2248/N2248</f>
        <v>0.97252090800477897</v>
      </c>
    </row>
    <row r="2249" spans="1:15" outlineLevel="1" x14ac:dyDescent="0.2">
      <c r="A2249" s="22">
        <f>A2248+1</f>
        <v>43945</v>
      </c>
      <c r="B2249" s="24">
        <v>81.400000000000006</v>
      </c>
      <c r="C2249" s="24">
        <v>79.75</v>
      </c>
      <c r="D2249" s="24">
        <v>78.55</v>
      </c>
      <c r="E2249" s="24">
        <v>77.5</v>
      </c>
      <c r="F2249" s="24">
        <v>74.75</v>
      </c>
      <c r="G2249" s="24"/>
      <c r="H2249" s="24"/>
      <c r="I2249" s="24"/>
      <c r="J2249" s="24"/>
      <c r="K2249" s="24"/>
      <c r="L2249" s="24"/>
      <c r="M2249" s="24">
        <v>70.3</v>
      </c>
      <c r="N2249" s="24">
        <f>VLOOKUP(A2249,Platts!B:C,2,TRUE)</f>
        <v>83.9</v>
      </c>
      <c r="O2249" s="76">
        <f t="shared" si="116"/>
        <v>0.97020262216924913</v>
      </c>
    </row>
    <row r="2250" spans="1:15" outlineLevel="1" x14ac:dyDescent="0.2">
      <c r="A2250" s="22">
        <f>A2249+3</f>
        <v>43948</v>
      </c>
      <c r="B2250" s="24">
        <v>81.349999999999994</v>
      </c>
      <c r="C2250" s="24">
        <v>79.599999999999994</v>
      </c>
      <c r="D2250" s="24">
        <v>78.25</v>
      </c>
      <c r="E2250" s="24">
        <v>77.25</v>
      </c>
      <c r="F2250" s="24">
        <v>74.5</v>
      </c>
      <c r="G2250" s="24"/>
      <c r="H2250" s="24"/>
      <c r="I2250" s="24"/>
      <c r="J2250" s="24"/>
      <c r="K2250" s="24"/>
      <c r="L2250" s="24"/>
      <c r="M2250" s="24">
        <v>69.900000000000006</v>
      </c>
      <c r="N2250" s="24">
        <f>VLOOKUP(A2250,Platts!B:C,2,TRUE)</f>
        <v>83.4</v>
      </c>
      <c r="O2250" s="76">
        <f t="shared" ref="O2250:O2252" si="117">+B2250/N2250</f>
        <v>0.97541966426858495</v>
      </c>
    </row>
    <row r="2251" spans="1:15" outlineLevel="1" x14ac:dyDescent="0.2">
      <c r="A2251" s="22">
        <f>A2250+1</f>
        <v>43949</v>
      </c>
      <c r="B2251" s="24">
        <v>80.7</v>
      </c>
      <c r="C2251" s="24">
        <v>78.75</v>
      </c>
      <c r="D2251" s="24">
        <v>77.349999999999994</v>
      </c>
      <c r="E2251" s="24">
        <v>76.099999999999994</v>
      </c>
      <c r="F2251" s="24">
        <v>73.099999999999994</v>
      </c>
      <c r="G2251" s="24"/>
      <c r="H2251" s="24"/>
      <c r="I2251" s="24"/>
      <c r="J2251" s="24"/>
      <c r="K2251" s="24"/>
      <c r="L2251" s="24"/>
      <c r="M2251" s="24">
        <v>68.400000000000006</v>
      </c>
      <c r="N2251" s="24">
        <f>VLOOKUP(A2251,Platts!B:C,2,TRUE)</f>
        <v>82.4</v>
      </c>
      <c r="O2251" s="76">
        <f t="shared" si="117"/>
        <v>0.97936893203883491</v>
      </c>
    </row>
    <row r="2252" spans="1:15" outlineLevel="1" x14ac:dyDescent="0.2">
      <c r="A2252" s="22">
        <f>A2251+1</f>
        <v>43950</v>
      </c>
      <c r="B2252" s="24">
        <v>80.8</v>
      </c>
      <c r="C2252" s="24">
        <v>78.8</v>
      </c>
      <c r="D2252" s="24">
        <v>77.45</v>
      </c>
      <c r="E2252" s="24">
        <v>76.25</v>
      </c>
      <c r="F2252" s="24">
        <v>73.349999999999994</v>
      </c>
      <c r="G2252" s="24"/>
      <c r="H2252" s="24"/>
      <c r="I2252" s="24"/>
      <c r="J2252" s="24"/>
      <c r="K2252" s="24"/>
      <c r="L2252" s="24"/>
      <c r="M2252" s="24">
        <v>68.45</v>
      </c>
      <c r="N2252" s="24">
        <f>VLOOKUP(A2252,Platts!B:C,2,TRUE)</f>
        <v>82.6</v>
      </c>
      <c r="O2252" s="76">
        <f t="shared" si="117"/>
        <v>0.97820823244552058</v>
      </c>
    </row>
    <row r="2253" spans="1:15" outlineLevel="1" x14ac:dyDescent="0.2">
      <c r="A2253" s="22">
        <f>A2252+1</f>
        <v>43951</v>
      </c>
      <c r="B2253" s="24">
        <v>82.55</v>
      </c>
      <c r="C2253" s="24">
        <v>80.55</v>
      </c>
      <c r="D2253" s="24">
        <v>79.2</v>
      </c>
      <c r="E2253" s="24">
        <v>78</v>
      </c>
      <c r="F2253" s="24">
        <v>75.099999999999994</v>
      </c>
      <c r="G2253" s="24"/>
      <c r="H2253" s="24"/>
      <c r="I2253" s="24"/>
      <c r="J2253" s="24"/>
      <c r="K2253" s="24"/>
      <c r="L2253" s="24"/>
      <c r="M2253" s="24">
        <v>70.45</v>
      </c>
      <c r="N2253" s="24">
        <f>VLOOKUP(A2253,Platts!B:C,2,TRUE)</f>
        <v>83.95</v>
      </c>
      <c r="O2253" s="76">
        <f t="shared" ref="O2253" si="118">+B2253/N2253</f>
        <v>0.98332340678975572</v>
      </c>
    </row>
    <row r="2254" spans="1:15" outlineLevel="1" x14ac:dyDescent="0.2">
      <c r="A2254" s="22">
        <f>A2253+1</f>
        <v>43952</v>
      </c>
      <c r="B2254" s="91">
        <v>82.55</v>
      </c>
      <c r="C2254" s="91">
        <v>80.55</v>
      </c>
      <c r="D2254" s="91">
        <v>79.2</v>
      </c>
      <c r="E2254" s="91">
        <v>78</v>
      </c>
      <c r="F2254" s="91">
        <v>75.099999999999994</v>
      </c>
      <c r="G2254" s="91"/>
      <c r="H2254" s="91"/>
      <c r="I2254" s="91"/>
      <c r="J2254" s="91"/>
      <c r="K2254" s="91"/>
      <c r="L2254" s="91"/>
      <c r="M2254" s="91">
        <v>70.45</v>
      </c>
      <c r="N2254" s="91">
        <f>VLOOKUP(A2254,Platts!B:C,2,TRUE)</f>
        <v>83.95</v>
      </c>
      <c r="O2254" s="101">
        <f t="shared" ref="O2254:O2257" si="119">+B2254/N2254</f>
        <v>0.98332340678975572</v>
      </c>
    </row>
    <row r="2255" spans="1:15" outlineLevel="1" x14ac:dyDescent="0.2">
      <c r="A2255" s="22">
        <f>A2254+3</f>
        <v>43955</v>
      </c>
      <c r="B2255" s="24">
        <v>79.95</v>
      </c>
      <c r="C2255" s="24">
        <v>78.599999999999994</v>
      </c>
      <c r="D2255" s="24">
        <v>77.3</v>
      </c>
      <c r="E2255" s="24">
        <v>77.400000000000006</v>
      </c>
      <c r="F2255" s="24">
        <v>74.5</v>
      </c>
      <c r="G2255" s="24"/>
      <c r="H2255" s="24"/>
      <c r="I2255" s="24"/>
      <c r="J2255" s="24"/>
      <c r="K2255" s="24"/>
      <c r="L2255" s="24"/>
      <c r="M2255" s="24">
        <v>69.95</v>
      </c>
      <c r="N2255" s="24">
        <f>VLOOKUP(A2255,Platts!B:C,2,TRUE)</f>
        <v>83.95</v>
      </c>
      <c r="O2255" s="76">
        <f t="shared" si="119"/>
        <v>0.95235259082787371</v>
      </c>
    </row>
    <row r="2256" spans="1:15" outlineLevel="1" x14ac:dyDescent="0.2">
      <c r="A2256" s="22">
        <f>A2255+1</f>
        <v>43956</v>
      </c>
      <c r="B2256" s="24">
        <v>80.95</v>
      </c>
      <c r="C2256" s="24">
        <v>79.599999999999994</v>
      </c>
      <c r="D2256" s="24">
        <v>78.25</v>
      </c>
      <c r="E2256" s="24">
        <v>78.400000000000006</v>
      </c>
      <c r="F2256" s="24">
        <v>75.5</v>
      </c>
      <c r="G2256" s="24"/>
      <c r="H2256" s="24"/>
      <c r="I2256" s="24"/>
      <c r="J2256" s="24"/>
      <c r="K2256" s="24"/>
      <c r="L2256" s="24"/>
      <c r="M2256" s="24">
        <v>70.95</v>
      </c>
      <c r="N2256" s="24">
        <f>VLOOKUP(A2256,Platts!B:C,2,TRUE)</f>
        <v>83.95</v>
      </c>
      <c r="O2256" s="76">
        <f t="shared" si="119"/>
        <v>0.96426444312090531</v>
      </c>
    </row>
    <row r="2257" spans="1:15" outlineLevel="1" x14ac:dyDescent="0.2">
      <c r="A2257" s="22">
        <f>A2256+1</f>
        <v>43957</v>
      </c>
      <c r="B2257" s="24">
        <v>81.05</v>
      </c>
      <c r="C2257" s="24">
        <v>79.5</v>
      </c>
      <c r="D2257" s="24">
        <v>78.2</v>
      </c>
      <c r="E2257" s="24">
        <v>78.3</v>
      </c>
      <c r="F2257" s="24">
        <v>75.349999999999994</v>
      </c>
      <c r="G2257" s="24"/>
      <c r="H2257" s="24"/>
      <c r="I2257" s="24"/>
      <c r="J2257" s="24"/>
      <c r="K2257" s="24"/>
      <c r="L2257" s="24"/>
      <c r="M2257" s="24">
        <v>70.8</v>
      </c>
      <c r="N2257" s="24">
        <f>VLOOKUP(A2257,Platts!B:C,2,TRUE)</f>
        <v>84.2</v>
      </c>
      <c r="O2257" s="76">
        <f t="shared" si="119"/>
        <v>0.96258907363420421</v>
      </c>
    </row>
    <row r="2258" spans="1:15" outlineLevel="1" x14ac:dyDescent="0.2">
      <c r="A2258" s="22">
        <f>A2257+1</f>
        <v>43958</v>
      </c>
      <c r="B2258" s="91">
        <v>81.05</v>
      </c>
      <c r="C2258" s="91">
        <v>79.5</v>
      </c>
      <c r="D2258" s="91">
        <v>78.2</v>
      </c>
      <c r="E2258" s="91">
        <v>78.3</v>
      </c>
      <c r="F2258" s="91">
        <v>75.349999999999994</v>
      </c>
      <c r="G2258" s="91"/>
      <c r="H2258" s="91"/>
      <c r="I2258" s="91"/>
      <c r="J2258" s="91"/>
      <c r="K2258" s="91"/>
      <c r="L2258" s="91"/>
      <c r="M2258" s="91">
        <v>70.8</v>
      </c>
      <c r="N2258" s="91">
        <f>VLOOKUP(A2258,Platts!B:C,2,TRUE)</f>
        <v>84.2</v>
      </c>
      <c r="O2258" s="101">
        <f t="shared" ref="O2258" si="120">+B2258/N2258</f>
        <v>0.96258907363420421</v>
      </c>
    </row>
    <row r="2259" spans="1:15" outlineLevel="1" x14ac:dyDescent="0.2">
      <c r="A2259" s="22">
        <f>A2258+1</f>
        <v>43959</v>
      </c>
      <c r="B2259" s="24">
        <v>85.95</v>
      </c>
      <c r="C2259" s="24">
        <v>84.2</v>
      </c>
      <c r="D2259" s="24">
        <v>82.7</v>
      </c>
      <c r="E2259" s="24">
        <v>82.75</v>
      </c>
      <c r="F2259" s="24">
        <v>79.55</v>
      </c>
      <c r="G2259" s="24"/>
      <c r="H2259" s="24"/>
      <c r="I2259" s="24"/>
      <c r="J2259" s="24"/>
      <c r="K2259" s="24"/>
      <c r="L2259" s="24"/>
      <c r="M2259" s="24">
        <v>74.75</v>
      </c>
      <c r="N2259" s="24">
        <f>VLOOKUP(A2259,Platts!B:C,2,TRUE)</f>
        <v>88.45</v>
      </c>
      <c r="O2259" s="76">
        <f t="shared" ref="O2259:O2262" si="121">+B2259/N2259</f>
        <v>0.97173544375353305</v>
      </c>
    </row>
    <row r="2260" spans="1:15" outlineLevel="1" x14ac:dyDescent="0.2">
      <c r="A2260" s="22">
        <f>A2259+3</f>
        <v>43962</v>
      </c>
      <c r="B2260" s="24">
        <v>85.3</v>
      </c>
      <c r="C2260" s="24">
        <v>83.55</v>
      </c>
      <c r="D2260" s="24">
        <v>82</v>
      </c>
      <c r="E2260" s="24">
        <v>82.05</v>
      </c>
      <c r="F2260" s="24">
        <v>78.55</v>
      </c>
      <c r="G2260" s="24"/>
      <c r="H2260" s="24"/>
      <c r="I2260" s="24"/>
      <c r="J2260" s="24"/>
      <c r="K2260" s="24"/>
      <c r="L2260" s="24"/>
      <c r="M2260" s="24">
        <v>73.599999999999994</v>
      </c>
      <c r="N2260" s="24">
        <f>VLOOKUP(A2260,Platts!B:C,2,TRUE)</f>
        <v>87.85</v>
      </c>
      <c r="O2260" s="76">
        <f t="shared" si="121"/>
        <v>0.97097324985771205</v>
      </c>
    </row>
    <row r="2261" spans="1:15" outlineLevel="1" x14ac:dyDescent="0.2">
      <c r="A2261" s="22">
        <f>A2260+1</f>
        <v>43963</v>
      </c>
      <c r="B2261" s="24">
        <v>87.3</v>
      </c>
      <c r="C2261" s="24">
        <v>85.45</v>
      </c>
      <c r="D2261" s="24">
        <v>83.7</v>
      </c>
      <c r="E2261" s="24">
        <v>83.75</v>
      </c>
      <c r="F2261" s="24">
        <v>80.25</v>
      </c>
      <c r="G2261" s="24"/>
      <c r="H2261" s="24"/>
      <c r="I2261" s="24"/>
      <c r="J2261" s="24"/>
      <c r="K2261" s="24"/>
      <c r="L2261" s="24"/>
      <c r="M2261" s="24">
        <v>74.900000000000006</v>
      </c>
      <c r="N2261" s="24">
        <f>VLOOKUP(A2261,Platts!B:C,2,TRUE)</f>
        <v>90.15</v>
      </c>
      <c r="O2261" s="76">
        <f t="shared" si="121"/>
        <v>0.96838602329450907</v>
      </c>
    </row>
    <row r="2262" spans="1:15" outlineLevel="1" x14ac:dyDescent="0.2">
      <c r="A2262" s="22">
        <f>A2261+1</f>
        <v>43964</v>
      </c>
      <c r="B2262" s="24">
        <v>88.35</v>
      </c>
      <c r="C2262" s="24">
        <v>86.35</v>
      </c>
      <c r="D2262" s="24">
        <v>84.45</v>
      </c>
      <c r="E2262" s="24">
        <v>84.65</v>
      </c>
      <c r="F2262" s="24">
        <v>80.349999999999994</v>
      </c>
      <c r="G2262" s="24"/>
      <c r="H2262" s="24"/>
      <c r="I2262" s="24"/>
      <c r="J2262" s="24"/>
      <c r="K2262" s="24"/>
      <c r="L2262" s="24"/>
      <c r="M2262" s="24">
        <v>74.55</v>
      </c>
      <c r="N2262" s="24">
        <f>VLOOKUP(A2262,Platts!B:C,2,TRUE)</f>
        <v>91.15</v>
      </c>
      <c r="O2262" s="76">
        <f t="shared" si="121"/>
        <v>0.96928140427866138</v>
      </c>
    </row>
    <row r="2263" spans="1:15" outlineLevel="1" x14ac:dyDescent="0.2">
      <c r="A2263" s="22">
        <f>A2262+1</f>
        <v>43965</v>
      </c>
      <c r="B2263" s="24">
        <v>87.7</v>
      </c>
      <c r="C2263" s="24">
        <v>85.65</v>
      </c>
      <c r="D2263" s="24">
        <v>83.75</v>
      </c>
      <c r="E2263" s="24">
        <v>83.9</v>
      </c>
      <c r="F2263" s="24">
        <v>79.45</v>
      </c>
      <c r="G2263" s="24"/>
      <c r="H2263" s="24"/>
      <c r="I2263" s="24"/>
      <c r="J2263" s="24"/>
      <c r="K2263" s="24"/>
      <c r="L2263" s="24"/>
      <c r="M2263" s="24">
        <v>73.650000000000006</v>
      </c>
      <c r="N2263" s="24">
        <f>VLOOKUP(A2263,Platts!B:C,2,TRUE)</f>
        <v>90.75</v>
      </c>
      <c r="O2263" s="76">
        <f t="shared" ref="O2263" si="122">+B2263/N2263</f>
        <v>0.96639118457300277</v>
      </c>
    </row>
    <row r="2264" spans="1:15" outlineLevel="1" x14ac:dyDescent="0.2">
      <c r="A2264" s="22">
        <f>A2263+1</f>
        <v>43966</v>
      </c>
      <c r="B2264" s="24">
        <v>90.6</v>
      </c>
      <c r="C2264" s="24">
        <v>88.45</v>
      </c>
      <c r="D2264" s="24">
        <v>86.55</v>
      </c>
      <c r="E2264" s="24">
        <v>86.55</v>
      </c>
      <c r="F2264" s="24">
        <v>81.95</v>
      </c>
      <c r="G2264" s="24"/>
      <c r="H2264" s="24"/>
      <c r="I2264" s="24"/>
      <c r="J2264" s="24"/>
      <c r="K2264" s="24"/>
      <c r="L2264" s="24"/>
      <c r="M2264" s="24">
        <v>75.400000000000006</v>
      </c>
      <c r="N2264" s="24">
        <f>VLOOKUP(A2264,Platts!B:C,2,TRUE)</f>
        <v>93.25</v>
      </c>
      <c r="O2264" s="76">
        <f t="shared" ref="O2264:O2266" si="123">+B2264/N2264</f>
        <v>0.97158176943699726</v>
      </c>
    </row>
    <row r="2265" spans="1:15" outlineLevel="1" x14ac:dyDescent="0.2">
      <c r="A2265" s="22">
        <f>A2264+3</f>
        <v>43969</v>
      </c>
      <c r="B2265" s="24">
        <v>93.55</v>
      </c>
      <c r="C2265" s="24">
        <v>91.25</v>
      </c>
      <c r="D2265" s="24">
        <v>89.15</v>
      </c>
      <c r="E2265" s="24">
        <v>89.25</v>
      </c>
      <c r="F2265" s="24">
        <v>83.7</v>
      </c>
      <c r="G2265" s="24"/>
      <c r="H2265" s="24"/>
      <c r="I2265" s="24"/>
      <c r="J2265" s="24"/>
      <c r="K2265" s="24"/>
      <c r="L2265" s="24"/>
      <c r="M2265" s="24">
        <v>76.900000000000006</v>
      </c>
      <c r="N2265" s="24">
        <f>VLOOKUP(A2265,Platts!B:C,2,TRUE)</f>
        <v>96.15</v>
      </c>
      <c r="O2265" s="76">
        <f t="shared" si="123"/>
        <v>0.9729589183567342</v>
      </c>
    </row>
    <row r="2266" spans="1:15" outlineLevel="1" x14ac:dyDescent="0.2">
      <c r="A2266" s="22">
        <f>A2265+1</f>
        <v>43970</v>
      </c>
      <c r="B2266" s="24">
        <v>95.6</v>
      </c>
      <c r="C2266" s="24">
        <v>93.3</v>
      </c>
      <c r="D2266" s="24">
        <v>91.05</v>
      </c>
      <c r="E2266" s="24">
        <v>91.05</v>
      </c>
      <c r="F2266" s="24">
        <v>85.5</v>
      </c>
      <c r="G2266" s="24"/>
      <c r="H2266" s="24"/>
      <c r="I2266" s="24"/>
      <c r="J2266" s="24"/>
      <c r="K2266" s="24"/>
      <c r="L2266" s="24"/>
      <c r="M2266" s="24">
        <v>78.400000000000006</v>
      </c>
      <c r="N2266" s="24">
        <f>VLOOKUP(A2266,Platts!B:C,2,TRUE)</f>
        <v>97.95</v>
      </c>
      <c r="O2266" s="76">
        <f t="shared" si="123"/>
        <v>0.9760081674323634</v>
      </c>
    </row>
    <row r="2267" spans="1:15" outlineLevel="1" x14ac:dyDescent="0.2">
      <c r="A2267" s="22">
        <f>A2266+1</f>
        <v>43971</v>
      </c>
      <c r="B2267" s="24">
        <v>93.85</v>
      </c>
      <c r="C2267" s="24">
        <v>91.75</v>
      </c>
      <c r="D2267" s="24">
        <v>89.75</v>
      </c>
      <c r="E2267" s="24">
        <v>89.8</v>
      </c>
      <c r="F2267" s="24">
        <v>84.65</v>
      </c>
      <c r="G2267" s="24"/>
      <c r="H2267" s="24"/>
      <c r="I2267" s="24"/>
      <c r="J2267" s="24"/>
      <c r="K2267" s="24"/>
      <c r="L2267" s="24"/>
      <c r="M2267" s="24">
        <v>77.75</v>
      </c>
      <c r="N2267" s="24">
        <f>VLOOKUP(A2267,Platts!B:C,2,TRUE)</f>
        <v>96.1</v>
      </c>
      <c r="O2267" s="76">
        <f t="shared" ref="O2267" si="124">+B2267/N2267</f>
        <v>0.97658688865764831</v>
      </c>
    </row>
    <row r="2268" spans="1:15" outlineLevel="1" x14ac:dyDescent="0.2">
      <c r="A2268" s="22">
        <f>A2267+1</f>
        <v>43972</v>
      </c>
      <c r="B2268" s="24">
        <v>95.55</v>
      </c>
      <c r="C2268" s="24">
        <v>93.3</v>
      </c>
      <c r="D2268" s="24">
        <v>91.15</v>
      </c>
      <c r="E2268" s="24">
        <v>91.15</v>
      </c>
      <c r="F2268" s="24">
        <v>85.7</v>
      </c>
      <c r="G2268" s="24"/>
      <c r="H2268" s="24"/>
      <c r="I2268" s="24"/>
      <c r="J2268" s="24"/>
      <c r="K2268" s="24"/>
      <c r="L2268" s="24"/>
      <c r="M2268" s="24">
        <v>78.400000000000006</v>
      </c>
      <c r="N2268" s="24">
        <f>VLOOKUP(A2268,Platts!B:C,2,TRUE)</f>
        <v>97.95</v>
      </c>
      <c r="O2268" s="76">
        <f t="shared" ref="O2268:O2270" si="125">+B2268/N2268</f>
        <v>0.97549770290964777</v>
      </c>
    </row>
    <row r="2269" spans="1:15" outlineLevel="1" x14ac:dyDescent="0.2">
      <c r="A2269" s="22">
        <f>A2268+1</f>
        <v>43973</v>
      </c>
      <c r="B2269" s="24">
        <v>94.9</v>
      </c>
      <c r="C2269" s="24">
        <v>92.55</v>
      </c>
      <c r="D2269" s="24">
        <v>90.3</v>
      </c>
      <c r="E2269" s="24">
        <v>90.3</v>
      </c>
      <c r="F2269" s="24">
        <v>84.45</v>
      </c>
      <c r="G2269" s="24"/>
      <c r="H2269" s="24"/>
      <c r="I2269" s="24"/>
      <c r="J2269" s="24"/>
      <c r="K2269" s="24"/>
      <c r="L2269" s="24"/>
      <c r="M2269" s="24">
        <v>76.95</v>
      </c>
      <c r="N2269" s="24">
        <f>VLOOKUP(A2269,Platts!B:C,2,TRUE)</f>
        <v>96.85</v>
      </c>
      <c r="O2269" s="76">
        <f t="shared" si="125"/>
        <v>0.97986577181208068</v>
      </c>
    </row>
    <row r="2270" spans="1:15" outlineLevel="1" x14ac:dyDescent="0.2">
      <c r="A2270" s="22">
        <f>A2269+3</f>
        <v>43976</v>
      </c>
      <c r="B2270" s="91">
        <v>94.9</v>
      </c>
      <c r="C2270" s="91">
        <v>92.550000000000011</v>
      </c>
      <c r="D2270" s="91">
        <v>90.3</v>
      </c>
      <c r="E2270" s="91">
        <v>90.3</v>
      </c>
      <c r="F2270" s="91">
        <v>84.449999999999989</v>
      </c>
      <c r="G2270" s="91"/>
      <c r="H2270" s="91"/>
      <c r="I2270" s="91"/>
      <c r="J2270" s="91"/>
      <c r="K2270" s="91"/>
      <c r="L2270" s="91"/>
      <c r="M2270" s="91">
        <v>76.95</v>
      </c>
      <c r="N2270" s="91">
        <f>VLOOKUP(A2270,Platts!B:C,2,TRUE)</f>
        <v>96.85</v>
      </c>
      <c r="O2270" s="101">
        <f t="shared" si="125"/>
        <v>0.97986577181208068</v>
      </c>
    </row>
    <row r="2271" spans="1:15" outlineLevel="1" x14ac:dyDescent="0.2">
      <c r="A2271" s="22">
        <f>A2270+1</f>
        <v>43977</v>
      </c>
      <c r="B2271" s="24">
        <v>92.7</v>
      </c>
      <c r="C2271" s="24">
        <v>90.4</v>
      </c>
      <c r="D2271" s="24">
        <v>88.2</v>
      </c>
      <c r="E2271" s="24">
        <v>88.25</v>
      </c>
      <c r="F2271" s="24">
        <v>82.6</v>
      </c>
      <c r="G2271" s="24"/>
      <c r="H2271" s="24"/>
      <c r="I2271" s="24"/>
      <c r="J2271" s="24"/>
      <c r="K2271" s="24"/>
      <c r="L2271" s="24"/>
      <c r="M2271" s="24">
        <v>75.25</v>
      </c>
      <c r="N2271" s="24">
        <f>VLOOKUP(A2271,Platts!B:C,2,TRUE)</f>
        <v>94.6</v>
      </c>
      <c r="O2271" s="76">
        <f t="shared" ref="O2271:O2274" si="126">+B2271/N2271</f>
        <v>0.9799154334038056</v>
      </c>
    </row>
    <row r="2272" spans="1:15" outlineLevel="1" x14ac:dyDescent="0.2">
      <c r="A2272" s="22">
        <f>A2271+1</f>
        <v>43978</v>
      </c>
      <c r="B2272" s="24">
        <v>93.95</v>
      </c>
      <c r="C2272" s="24">
        <v>91.7</v>
      </c>
      <c r="D2272" s="24">
        <v>89.5</v>
      </c>
      <c r="E2272" s="24">
        <v>89.6</v>
      </c>
      <c r="F2272" s="24">
        <v>84.15</v>
      </c>
      <c r="G2272" s="24"/>
      <c r="H2272" s="24"/>
      <c r="I2272" s="24"/>
      <c r="J2272" s="24"/>
      <c r="K2272" s="24"/>
      <c r="L2272" s="24"/>
      <c r="M2272" s="24">
        <v>76.55</v>
      </c>
      <c r="N2272" s="24">
        <f>VLOOKUP(A2272,Platts!B:C,2,TRUE)</f>
        <v>95.1</v>
      </c>
      <c r="O2272" s="76">
        <f t="shared" si="126"/>
        <v>0.98790746582544697</v>
      </c>
    </row>
    <row r="2273" spans="1:15" outlineLevel="1" x14ac:dyDescent="0.2">
      <c r="A2273" s="22">
        <f>A2272+1</f>
        <v>43979</v>
      </c>
      <c r="B2273" s="24">
        <v>95.3</v>
      </c>
      <c r="C2273" s="24">
        <v>93.05</v>
      </c>
      <c r="D2273" s="24">
        <v>90.8</v>
      </c>
      <c r="E2273" s="24">
        <v>90.9</v>
      </c>
      <c r="F2273" s="24">
        <v>85.35</v>
      </c>
      <c r="G2273" s="24"/>
      <c r="H2273" s="24"/>
      <c r="I2273" s="24"/>
      <c r="J2273" s="24"/>
      <c r="K2273" s="24"/>
      <c r="L2273" s="24"/>
      <c r="M2273" s="24">
        <v>77.75</v>
      </c>
      <c r="N2273" s="24">
        <f>VLOOKUP(A2273,Platts!B:C,2,TRUE)</f>
        <v>96.4</v>
      </c>
      <c r="O2273" s="76">
        <f t="shared" si="126"/>
        <v>0.98858921161825719</v>
      </c>
    </row>
    <row r="2274" spans="1:15" outlineLevel="1" x14ac:dyDescent="0.2">
      <c r="A2274" s="22">
        <f>A2273+1</f>
        <v>43980</v>
      </c>
      <c r="B2274" s="24">
        <v>99.95</v>
      </c>
      <c r="C2274" s="24">
        <v>97.35</v>
      </c>
      <c r="D2274" s="24">
        <v>94.75</v>
      </c>
      <c r="E2274" s="24">
        <v>94.85</v>
      </c>
      <c r="F2274" s="24">
        <v>88.45</v>
      </c>
      <c r="G2274" s="24"/>
      <c r="H2274" s="24"/>
      <c r="I2274" s="24"/>
      <c r="J2274" s="24"/>
      <c r="K2274" s="24"/>
      <c r="L2274" s="24"/>
      <c r="M2274" s="24">
        <v>79.5</v>
      </c>
      <c r="N2274" s="24">
        <f>VLOOKUP(A2274,Platts!B:C,2,TRUE)</f>
        <v>100.9</v>
      </c>
      <c r="O2274" s="76">
        <f t="shared" si="126"/>
        <v>0.99058473736372643</v>
      </c>
    </row>
    <row r="2275" spans="1:15" outlineLevel="1" x14ac:dyDescent="0.2">
      <c r="A2275" s="22">
        <f>A2274+3</f>
        <v>43983</v>
      </c>
      <c r="B2275" s="24">
        <v>97.35</v>
      </c>
      <c r="C2275" s="24">
        <v>94.75</v>
      </c>
      <c r="D2275" s="24">
        <v>92.35</v>
      </c>
      <c r="E2275" s="24">
        <v>94.85</v>
      </c>
      <c r="F2275" s="24">
        <v>88.5</v>
      </c>
      <c r="G2275" s="24"/>
      <c r="H2275" s="24"/>
      <c r="I2275" s="24"/>
      <c r="J2275" s="24"/>
      <c r="K2275" s="24"/>
      <c r="L2275" s="24"/>
      <c r="M2275" s="24">
        <v>79.349999999999994</v>
      </c>
      <c r="N2275" s="24">
        <f>VLOOKUP(A2275,Platts!B:C,2,TRUE)</f>
        <v>100.5</v>
      </c>
      <c r="O2275" s="76">
        <f t="shared" ref="O2275:O2279" si="127">+B2275/N2275</f>
        <v>0.9686567164179104</v>
      </c>
    </row>
    <row r="2276" spans="1:15" outlineLevel="1" x14ac:dyDescent="0.2">
      <c r="A2276" s="22">
        <f>A2275+1</f>
        <v>43984</v>
      </c>
      <c r="B2276" s="24">
        <v>98.15</v>
      </c>
      <c r="C2276" s="24">
        <v>95.5</v>
      </c>
      <c r="D2276" s="24">
        <v>93</v>
      </c>
      <c r="E2276" s="24">
        <v>95.5</v>
      </c>
      <c r="F2276" s="24">
        <v>88.95</v>
      </c>
      <c r="G2276" s="24"/>
      <c r="H2276" s="24"/>
      <c r="I2276" s="24"/>
      <c r="J2276" s="24"/>
      <c r="K2276" s="24"/>
      <c r="L2276" s="24"/>
      <c r="M2276" s="24">
        <v>79.8</v>
      </c>
      <c r="N2276" s="24">
        <f>VLOOKUP(A2276,Platts!B:C,2,TRUE)</f>
        <v>101.75</v>
      </c>
      <c r="O2276" s="76">
        <f t="shared" si="127"/>
        <v>0.96461916461916464</v>
      </c>
    </row>
    <row r="2277" spans="1:15" outlineLevel="1" x14ac:dyDescent="0.2">
      <c r="A2277" s="22">
        <f>A2276+1</f>
        <v>43985</v>
      </c>
      <c r="B2277" s="24">
        <v>98.4</v>
      </c>
      <c r="C2277" s="24">
        <v>95.7</v>
      </c>
      <c r="D2277" s="24">
        <v>93.2</v>
      </c>
      <c r="E2277" s="24">
        <v>95.75</v>
      </c>
      <c r="F2277" s="24">
        <v>89.25</v>
      </c>
      <c r="G2277" s="24"/>
      <c r="H2277" s="24"/>
      <c r="I2277" s="24"/>
      <c r="J2277" s="24"/>
      <c r="K2277" s="24"/>
      <c r="L2277" s="24"/>
      <c r="M2277" s="24">
        <v>80</v>
      </c>
      <c r="N2277" s="24">
        <f>VLOOKUP(A2277,Platts!B:C,2,TRUE)</f>
        <v>100.8</v>
      </c>
      <c r="O2277" s="76">
        <f t="shared" si="127"/>
        <v>0.97619047619047628</v>
      </c>
    </row>
    <row r="2278" spans="1:15" outlineLevel="1" x14ac:dyDescent="0.2">
      <c r="A2278" s="22">
        <f>A2277+1</f>
        <v>43986</v>
      </c>
      <c r="B2278" s="24">
        <v>95.6</v>
      </c>
      <c r="C2278" s="24">
        <v>92.9</v>
      </c>
      <c r="D2278" s="24">
        <v>90.5</v>
      </c>
      <c r="E2278" s="24">
        <v>93.05</v>
      </c>
      <c r="F2278" s="24">
        <v>86.5</v>
      </c>
      <c r="G2278" s="24"/>
      <c r="H2278" s="24"/>
      <c r="I2278" s="24"/>
      <c r="J2278" s="24"/>
      <c r="K2278" s="24"/>
      <c r="L2278" s="24"/>
      <c r="M2278" s="24">
        <v>77.55</v>
      </c>
      <c r="N2278" s="24">
        <f>VLOOKUP(A2278,Platts!B:C,2,TRUE)</f>
        <v>99.2</v>
      </c>
      <c r="O2278" s="76">
        <f t="shared" si="127"/>
        <v>0.96370967741935476</v>
      </c>
    </row>
    <row r="2279" spans="1:15" outlineLevel="1" x14ac:dyDescent="0.2">
      <c r="A2279" s="22">
        <f>A2278+1</f>
        <v>43987</v>
      </c>
      <c r="B2279" s="24">
        <v>97.55</v>
      </c>
      <c r="C2279" s="24">
        <v>94.85</v>
      </c>
      <c r="D2279" s="24">
        <v>92.45</v>
      </c>
      <c r="E2279" s="24">
        <v>94.95</v>
      </c>
      <c r="F2279" s="24">
        <v>88.65</v>
      </c>
      <c r="G2279" s="24"/>
      <c r="H2279" s="24"/>
      <c r="I2279" s="24"/>
      <c r="J2279" s="24"/>
      <c r="K2279" s="24"/>
      <c r="L2279" s="24"/>
      <c r="M2279" s="24">
        <v>79.650000000000006</v>
      </c>
      <c r="N2279" s="24">
        <f>VLOOKUP(A2279,Platts!B:C,2,TRUE)</f>
        <v>100.95</v>
      </c>
      <c r="O2279" s="76">
        <f t="shared" si="127"/>
        <v>0.96631996037642387</v>
      </c>
    </row>
    <row r="2280" spans="1:15" outlineLevel="1" x14ac:dyDescent="0.2">
      <c r="A2280" s="22">
        <f>A2279+3</f>
        <v>43990</v>
      </c>
      <c r="B2280" s="24">
        <v>102.3</v>
      </c>
      <c r="C2280" s="24">
        <v>99.25</v>
      </c>
      <c r="D2280" s="24">
        <v>96.45</v>
      </c>
      <c r="E2280" s="24">
        <v>99.3</v>
      </c>
      <c r="F2280" s="24">
        <v>91.75</v>
      </c>
      <c r="G2280" s="24"/>
      <c r="H2280" s="24"/>
      <c r="I2280" s="24"/>
      <c r="J2280" s="24"/>
      <c r="K2280" s="24"/>
      <c r="L2280" s="24"/>
      <c r="M2280" s="24">
        <v>81.3</v>
      </c>
      <c r="N2280" s="24">
        <f>VLOOKUP(A2280,Platts!B:C,2,TRUE)</f>
        <v>106.55</v>
      </c>
      <c r="O2280" s="76">
        <f t="shared" ref="O2280:O2284" si="128">+B2280/N2280</f>
        <v>0.96011262318160484</v>
      </c>
    </row>
    <row r="2281" spans="1:15" outlineLevel="1" x14ac:dyDescent="0.2">
      <c r="A2281" s="22">
        <f>A2280+1</f>
        <v>43991</v>
      </c>
      <c r="B2281" s="24">
        <v>101.1</v>
      </c>
      <c r="C2281" s="24">
        <v>98.05</v>
      </c>
      <c r="D2281" s="24">
        <v>95.15</v>
      </c>
      <c r="E2281" s="24">
        <v>98.1</v>
      </c>
      <c r="F2281" s="24">
        <v>90.45</v>
      </c>
      <c r="G2281" s="24"/>
      <c r="H2281" s="24"/>
      <c r="I2281" s="24"/>
      <c r="J2281" s="24"/>
      <c r="K2281" s="24"/>
      <c r="L2281" s="24"/>
      <c r="M2281" s="24">
        <v>80.400000000000006</v>
      </c>
      <c r="N2281" s="24">
        <f>VLOOKUP(A2281,Platts!B:C,2,TRUE)</f>
        <v>105.15</v>
      </c>
      <c r="O2281" s="76">
        <f t="shared" si="128"/>
        <v>0.96148359486447921</v>
      </c>
    </row>
    <row r="2282" spans="1:15" outlineLevel="1" x14ac:dyDescent="0.2">
      <c r="A2282" s="22">
        <f>A2281+1</f>
        <v>43992</v>
      </c>
      <c r="B2282" s="24">
        <v>100.5</v>
      </c>
      <c r="C2282" s="24">
        <v>97.45</v>
      </c>
      <c r="D2282" s="24">
        <v>94.6</v>
      </c>
      <c r="E2282" s="24">
        <v>97.6</v>
      </c>
      <c r="F2282" s="24">
        <v>90.1</v>
      </c>
      <c r="G2282" s="24"/>
      <c r="H2282" s="24"/>
      <c r="I2282" s="24"/>
      <c r="J2282" s="24"/>
      <c r="K2282" s="24"/>
      <c r="L2282" s="24"/>
      <c r="M2282" s="24">
        <v>80.099999999999994</v>
      </c>
      <c r="N2282" s="24">
        <f>VLOOKUP(A2282,Platts!B:C,2,TRUE)</f>
        <v>103.85</v>
      </c>
      <c r="O2282" s="76">
        <f t="shared" si="128"/>
        <v>0.967741935483871</v>
      </c>
    </row>
    <row r="2283" spans="1:15" outlineLevel="1" x14ac:dyDescent="0.2">
      <c r="A2283" s="22">
        <f>A2282+1</f>
        <v>43993</v>
      </c>
      <c r="B2283" s="24">
        <v>100.4</v>
      </c>
      <c r="C2283" s="24">
        <v>97.3</v>
      </c>
      <c r="D2283" s="24">
        <v>94.5</v>
      </c>
      <c r="E2283" s="24">
        <v>97.4</v>
      </c>
      <c r="F2283" s="24">
        <v>90.05</v>
      </c>
      <c r="G2283" s="24"/>
      <c r="H2283" s="24"/>
      <c r="I2283" s="24"/>
      <c r="J2283" s="24"/>
      <c r="K2283" s="24"/>
      <c r="L2283" s="24"/>
      <c r="M2283" s="24">
        <v>80.3</v>
      </c>
      <c r="N2283" s="24">
        <f>VLOOKUP(A2283,Platts!B:C,2,TRUE)</f>
        <v>103.95</v>
      </c>
      <c r="O2283" s="76">
        <f t="shared" si="128"/>
        <v>0.96584896584896585</v>
      </c>
    </row>
    <row r="2284" spans="1:15" outlineLevel="1" x14ac:dyDescent="0.2">
      <c r="A2284" s="22">
        <f>A2283+1</f>
        <v>43994</v>
      </c>
      <c r="B2284" s="24">
        <v>102.25</v>
      </c>
      <c r="C2284" s="24">
        <v>99.1</v>
      </c>
      <c r="D2284" s="24">
        <v>96.2</v>
      </c>
      <c r="E2284" s="24">
        <v>99.2</v>
      </c>
      <c r="F2284" s="24">
        <v>91.55</v>
      </c>
      <c r="G2284" s="24"/>
      <c r="H2284" s="24"/>
      <c r="I2284" s="24"/>
      <c r="J2284" s="24"/>
      <c r="K2284" s="24"/>
      <c r="L2284" s="24"/>
      <c r="M2284" s="24">
        <v>81.400000000000006</v>
      </c>
      <c r="N2284" s="24">
        <f>VLOOKUP(A2284,Platts!B:C,2,TRUE)</f>
        <v>105.35</v>
      </c>
      <c r="O2284" s="76">
        <f t="shared" si="128"/>
        <v>0.97057427622211678</v>
      </c>
    </row>
    <row r="2285" spans="1:15" outlineLevel="1" x14ac:dyDescent="0.2">
      <c r="A2285" s="22">
        <f>A2284+3</f>
        <v>43997</v>
      </c>
      <c r="B2285" s="24">
        <v>100.5</v>
      </c>
      <c r="C2285" s="24">
        <v>97.5</v>
      </c>
      <c r="D2285" s="24">
        <v>94.65</v>
      </c>
      <c r="E2285" s="24">
        <v>97.55</v>
      </c>
      <c r="F2285" s="24">
        <v>90.15</v>
      </c>
      <c r="G2285" s="24"/>
      <c r="H2285" s="24"/>
      <c r="I2285" s="24"/>
      <c r="J2285" s="24"/>
      <c r="K2285" s="24"/>
      <c r="L2285" s="24"/>
      <c r="M2285" s="24">
        <v>79.75</v>
      </c>
      <c r="N2285" s="24">
        <f>VLOOKUP(A2285,Platts!B:C,2,TRUE)</f>
        <v>103.45</v>
      </c>
      <c r="O2285" s="76">
        <f t="shared" ref="O2285:O2289" si="129">+B2285/N2285</f>
        <v>0.97148380860318995</v>
      </c>
    </row>
    <row r="2286" spans="1:15" outlineLevel="1" x14ac:dyDescent="0.2">
      <c r="A2286" s="22">
        <f>A2285+1</f>
        <v>43998</v>
      </c>
      <c r="B2286" s="24">
        <v>102.5</v>
      </c>
      <c r="C2286" s="24">
        <v>99.5</v>
      </c>
      <c r="D2286" s="24">
        <v>96.55</v>
      </c>
      <c r="E2286" s="24">
        <v>99.55</v>
      </c>
      <c r="F2286" s="24">
        <v>91.75</v>
      </c>
      <c r="G2286" s="24"/>
      <c r="H2286" s="24"/>
      <c r="I2286" s="24"/>
      <c r="J2286" s="24"/>
      <c r="K2286" s="24"/>
      <c r="L2286" s="24"/>
      <c r="M2286" s="24">
        <v>81.5</v>
      </c>
      <c r="N2286" s="24">
        <f>VLOOKUP(A2286,Platts!B:C,2,TRUE)</f>
        <v>105.45</v>
      </c>
      <c r="O2286" s="76">
        <f t="shared" si="129"/>
        <v>0.97202465623518253</v>
      </c>
    </row>
    <row r="2287" spans="1:15" outlineLevel="1" x14ac:dyDescent="0.2">
      <c r="A2287" s="22">
        <f>A2286+1</f>
        <v>43999</v>
      </c>
      <c r="B2287" s="24">
        <v>101</v>
      </c>
      <c r="C2287" s="24">
        <v>97.95</v>
      </c>
      <c r="D2287" s="24">
        <v>95.1</v>
      </c>
      <c r="E2287" s="24">
        <v>98.05</v>
      </c>
      <c r="F2287" s="24">
        <v>90.45</v>
      </c>
      <c r="G2287" s="24"/>
      <c r="H2287" s="24"/>
      <c r="I2287" s="24"/>
      <c r="J2287" s="24"/>
      <c r="K2287" s="24"/>
      <c r="L2287" s="24"/>
      <c r="M2287" s="24">
        <v>80</v>
      </c>
      <c r="N2287" s="24">
        <f>VLOOKUP(A2287,Platts!B:C,2,TRUE)</f>
        <v>103.6</v>
      </c>
      <c r="O2287" s="76">
        <f t="shared" si="129"/>
        <v>0.97490347490347495</v>
      </c>
    </row>
    <row r="2288" spans="1:15" outlineLevel="1" x14ac:dyDescent="0.2">
      <c r="A2288" s="22">
        <f>A2287+1</f>
        <v>44000</v>
      </c>
      <c r="B2288" s="24">
        <v>100.05</v>
      </c>
      <c r="C2288" s="24">
        <v>97.1</v>
      </c>
      <c r="D2288" s="24">
        <v>94.2</v>
      </c>
      <c r="E2288" s="24">
        <v>97.15</v>
      </c>
      <c r="F2288" s="24">
        <v>89.75</v>
      </c>
      <c r="G2288" s="24"/>
      <c r="H2288" s="24"/>
      <c r="I2288" s="24"/>
      <c r="J2288" s="24"/>
      <c r="K2288" s="24"/>
      <c r="L2288" s="24"/>
      <c r="M2288" s="24">
        <v>79.7</v>
      </c>
      <c r="N2288" s="24">
        <f>VLOOKUP(A2288,Platts!B:C,2,TRUE)</f>
        <v>103</v>
      </c>
      <c r="O2288" s="76">
        <f t="shared" si="129"/>
        <v>0.9713592233009708</v>
      </c>
    </row>
    <row r="2289" spans="1:15" outlineLevel="1" x14ac:dyDescent="0.2">
      <c r="A2289" s="22">
        <f>A2288+1</f>
        <v>44001</v>
      </c>
      <c r="B2289" s="24">
        <v>100.45</v>
      </c>
      <c r="C2289" s="24">
        <v>97.55</v>
      </c>
      <c r="D2289" s="24">
        <v>94.7</v>
      </c>
      <c r="E2289" s="24">
        <v>97.55</v>
      </c>
      <c r="F2289" s="24">
        <v>90</v>
      </c>
      <c r="G2289" s="24"/>
      <c r="H2289" s="24"/>
      <c r="I2289" s="24"/>
      <c r="J2289" s="24"/>
      <c r="K2289" s="24"/>
      <c r="L2289" s="24"/>
      <c r="M2289" s="24">
        <v>79.849999999999994</v>
      </c>
      <c r="N2289" s="24">
        <f>VLOOKUP(A2289,Platts!B:C,2,TRUE)</f>
        <v>103</v>
      </c>
      <c r="O2289" s="76">
        <f t="shared" si="129"/>
        <v>0.97524271844660193</v>
      </c>
    </row>
    <row r="2290" spans="1:15" outlineLevel="1" x14ac:dyDescent="0.2">
      <c r="A2290" s="22">
        <f>A2289+3</f>
        <v>44004</v>
      </c>
      <c r="B2290" s="24">
        <v>99.05</v>
      </c>
      <c r="C2290" s="24">
        <v>96.4</v>
      </c>
      <c r="D2290" s="24">
        <v>93.75</v>
      </c>
      <c r="E2290" s="24">
        <v>96.35</v>
      </c>
      <c r="F2290" s="24">
        <v>89.2</v>
      </c>
      <c r="G2290" s="24"/>
      <c r="H2290" s="24"/>
      <c r="I2290" s="24"/>
      <c r="J2290" s="24"/>
      <c r="K2290" s="24"/>
      <c r="L2290" s="24"/>
      <c r="M2290" s="24">
        <v>79.55</v>
      </c>
      <c r="N2290" s="24">
        <f>VLOOKUP(A2290,Platts!B:C,2,TRUE)</f>
        <v>101.5</v>
      </c>
      <c r="O2290" s="76">
        <f t="shared" ref="O2290:O2292" si="130">+B2290/N2290</f>
        <v>0.97586206896551719</v>
      </c>
    </row>
    <row r="2291" spans="1:15" outlineLevel="1" x14ac:dyDescent="0.2">
      <c r="A2291" s="22">
        <f>A2290+1</f>
        <v>44005</v>
      </c>
      <c r="B2291" s="24">
        <v>99.45</v>
      </c>
      <c r="C2291" s="24">
        <v>96.8</v>
      </c>
      <c r="D2291" s="24">
        <v>94.25</v>
      </c>
      <c r="E2291" s="24">
        <v>96.85</v>
      </c>
      <c r="F2291" s="24">
        <v>89.95</v>
      </c>
      <c r="G2291" s="24"/>
      <c r="H2291" s="24"/>
      <c r="I2291" s="24"/>
      <c r="J2291" s="24"/>
      <c r="K2291" s="24"/>
      <c r="L2291" s="24"/>
      <c r="M2291" s="24">
        <v>80.3</v>
      </c>
      <c r="N2291" s="24">
        <f>VLOOKUP(A2291,Platts!B:C,2,TRUE)</f>
        <v>102.5</v>
      </c>
      <c r="O2291" s="76">
        <f t="shared" si="130"/>
        <v>0.97024390243902436</v>
      </c>
    </row>
    <row r="2292" spans="1:15" outlineLevel="1" x14ac:dyDescent="0.2">
      <c r="A2292" s="22">
        <f>A2291+1</f>
        <v>44006</v>
      </c>
      <c r="B2292" s="24">
        <v>101.9</v>
      </c>
      <c r="C2292" s="24">
        <v>99.15</v>
      </c>
      <c r="D2292" s="24">
        <v>96.45</v>
      </c>
      <c r="E2292" s="24">
        <v>99.3</v>
      </c>
      <c r="F2292" s="24">
        <v>91.95</v>
      </c>
      <c r="G2292" s="24"/>
      <c r="H2292" s="24"/>
      <c r="I2292" s="24"/>
      <c r="J2292" s="24"/>
      <c r="K2292" s="24"/>
      <c r="L2292" s="24"/>
      <c r="M2292" s="24">
        <v>81.75</v>
      </c>
      <c r="N2292" s="24">
        <f>VLOOKUP(A2292,Platts!B:C,2,TRUE)</f>
        <v>104.6</v>
      </c>
      <c r="O2292" s="76">
        <f t="shared" si="130"/>
        <v>0.97418738049713205</v>
      </c>
    </row>
    <row r="2293" spans="1:15" outlineLevel="1" x14ac:dyDescent="0.2">
      <c r="A2293" s="22">
        <f>A2292+1</f>
        <v>44007</v>
      </c>
      <c r="B2293" s="24">
        <v>101.25</v>
      </c>
      <c r="C2293" s="24">
        <v>98.45</v>
      </c>
      <c r="D2293" s="24">
        <v>95.7</v>
      </c>
      <c r="E2293" s="24">
        <v>98.5</v>
      </c>
      <c r="F2293" s="24">
        <v>91.2</v>
      </c>
      <c r="G2293" s="24"/>
      <c r="H2293" s="24"/>
      <c r="I2293" s="24"/>
      <c r="J2293" s="24"/>
      <c r="K2293" s="24"/>
      <c r="L2293" s="24"/>
      <c r="M2293" s="24">
        <v>81.2</v>
      </c>
      <c r="N2293" s="24">
        <f>VLOOKUP(A2293,Platts!B:C,2,TRUE)</f>
        <v>104.6</v>
      </c>
      <c r="O2293" s="76">
        <f t="shared" ref="O2293" si="131">+B2293/N2293</f>
        <v>0.96797323135755264</v>
      </c>
    </row>
    <row r="2294" spans="1:15" outlineLevel="1" x14ac:dyDescent="0.2">
      <c r="A2294" s="22">
        <f>A2293+1</f>
        <v>44008</v>
      </c>
      <c r="B2294" s="24">
        <v>100.8</v>
      </c>
      <c r="C2294" s="24">
        <v>98.05</v>
      </c>
      <c r="D2294" s="24">
        <v>95.4</v>
      </c>
      <c r="E2294" s="24">
        <v>98.15</v>
      </c>
      <c r="F2294" s="24">
        <v>90.95</v>
      </c>
      <c r="G2294" s="24"/>
      <c r="H2294" s="24"/>
      <c r="I2294" s="24"/>
      <c r="J2294" s="24"/>
      <c r="K2294" s="24"/>
      <c r="L2294" s="24"/>
      <c r="M2294" s="24">
        <v>80.8</v>
      </c>
      <c r="N2294" s="24">
        <f>VLOOKUP(A2294,Platts!B:C,2,TRUE)</f>
        <v>104.35</v>
      </c>
      <c r="O2294" s="76">
        <f t="shared" ref="O2294:O2298" si="132">+B2294/N2294</f>
        <v>0.96597987541926211</v>
      </c>
    </row>
    <row r="2295" spans="1:15" outlineLevel="1" x14ac:dyDescent="0.2">
      <c r="A2295" s="22">
        <f>A2294+3</f>
        <v>44011</v>
      </c>
      <c r="B2295" s="24">
        <v>97.55</v>
      </c>
      <c r="C2295" s="24">
        <v>94.85</v>
      </c>
      <c r="D2295" s="24">
        <v>92.4</v>
      </c>
      <c r="E2295" s="24">
        <v>94.9</v>
      </c>
      <c r="F2295" s="24">
        <v>88.35</v>
      </c>
      <c r="G2295" s="24"/>
      <c r="H2295" s="24"/>
      <c r="I2295" s="24"/>
      <c r="J2295" s="24"/>
      <c r="K2295" s="24"/>
      <c r="L2295" s="24"/>
      <c r="M2295" s="24">
        <v>79.05</v>
      </c>
      <c r="N2295" s="24">
        <f>VLOOKUP(A2295,Platts!B:C,2,TRUE)</f>
        <v>99.7</v>
      </c>
      <c r="O2295" s="76">
        <f t="shared" si="132"/>
        <v>0.97843530591775318</v>
      </c>
    </row>
    <row r="2296" spans="1:15" outlineLevel="1" x14ac:dyDescent="0.2">
      <c r="A2296" s="22">
        <f>A2295+1</f>
        <v>44012</v>
      </c>
      <c r="B2296" s="24">
        <v>98.3</v>
      </c>
      <c r="C2296" s="24">
        <v>95.45</v>
      </c>
      <c r="D2296" s="24">
        <v>92.95</v>
      </c>
      <c r="E2296" s="24">
        <v>95.55</v>
      </c>
      <c r="F2296" s="24">
        <v>88.75</v>
      </c>
      <c r="G2296" s="24"/>
      <c r="H2296" s="24"/>
      <c r="I2296" s="24"/>
      <c r="J2296" s="24"/>
      <c r="K2296" s="24"/>
      <c r="L2296" s="24"/>
      <c r="M2296" s="24">
        <v>79.25</v>
      </c>
      <c r="N2296" s="24">
        <f>VLOOKUP(A2296,Platts!B:C,2,TRUE)</f>
        <v>101.05</v>
      </c>
      <c r="O2296" s="76">
        <f t="shared" si="132"/>
        <v>0.97278574962889663</v>
      </c>
    </row>
    <row r="2297" spans="1:15" outlineLevel="1" x14ac:dyDescent="0.2">
      <c r="A2297" s="22">
        <f>A2296+1</f>
        <v>44013</v>
      </c>
      <c r="B2297" s="24">
        <v>95.5</v>
      </c>
      <c r="C2297" s="24">
        <v>92.9</v>
      </c>
      <c r="D2297" s="24">
        <v>90.75</v>
      </c>
      <c r="E2297" s="24">
        <v>88.7</v>
      </c>
      <c r="F2297" s="24">
        <v>83.65</v>
      </c>
      <c r="G2297" s="24"/>
      <c r="H2297" s="24"/>
      <c r="I2297" s="24"/>
      <c r="J2297" s="24"/>
      <c r="K2297" s="24"/>
      <c r="L2297" s="24"/>
      <c r="M2297" s="24">
        <v>79.05</v>
      </c>
      <c r="N2297" s="24">
        <f>VLOOKUP(A2297,Platts!B:C,2,TRUE)</f>
        <v>100.75</v>
      </c>
      <c r="O2297" s="76">
        <f t="shared" si="132"/>
        <v>0.94789081885856075</v>
      </c>
    </row>
    <row r="2298" spans="1:15" outlineLevel="1" x14ac:dyDescent="0.2">
      <c r="A2298" s="22">
        <f>A2297+1</f>
        <v>44014</v>
      </c>
      <c r="B2298" s="24">
        <v>95.5</v>
      </c>
      <c r="C2298" s="24">
        <v>92.95</v>
      </c>
      <c r="D2298" s="24">
        <v>90.75</v>
      </c>
      <c r="E2298" s="24">
        <v>88.75</v>
      </c>
      <c r="F2298" s="24">
        <v>83.9</v>
      </c>
      <c r="G2298" s="24"/>
      <c r="H2298" s="24"/>
      <c r="I2298" s="24"/>
      <c r="J2298" s="24"/>
      <c r="K2298" s="24"/>
      <c r="L2298" s="24"/>
      <c r="M2298" s="24">
        <v>79.05</v>
      </c>
      <c r="N2298" s="24">
        <f>VLOOKUP(A2298,Platts!B:C,2,TRUE)</f>
        <v>100.45</v>
      </c>
      <c r="O2298" s="76">
        <f t="shared" si="132"/>
        <v>0.95072175211548027</v>
      </c>
    </row>
    <row r="2299" spans="1:15" outlineLevel="1" x14ac:dyDescent="0.2">
      <c r="A2299" s="22">
        <f>A2298+1</f>
        <v>44015</v>
      </c>
      <c r="B2299" s="24">
        <v>96.55</v>
      </c>
      <c r="C2299" s="24">
        <v>93.7</v>
      </c>
      <c r="D2299" s="24">
        <v>91.35</v>
      </c>
      <c r="E2299" s="24">
        <v>89.2</v>
      </c>
      <c r="F2299" s="24">
        <v>83.85</v>
      </c>
      <c r="G2299" s="24"/>
      <c r="H2299" s="24"/>
      <c r="I2299" s="24"/>
      <c r="J2299" s="24"/>
      <c r="K2299" s="24"/>
      <c r="L2299" s="24"/>
      <c r="M2299" s="24">
        <v>79.099999999999994</v>
      </c>
      <c r="N2299" s="24">
        <f>VLOOKUP(A2299,Platts!B:C,2,TRUE)</f>
        <v>101.2</v>
      </c>
      <c r="O2299" s="76">
        <f t="shared" ref="O2299:O2303" si="133">+B2299/N2299</f>
        <v>0.95405138339920947</v>
      </c>
    </row>
    <row r="2300" spans="1:15" outlineLevel="1" x14ac:dyDescent="0.2">
      <c r="A2300" s="22">
        <f>A2299+3</f>
        <v>44018</v>
      </c>
      <c r="B2300" s="24">
        <v>97.5</v>
      </c>
      <c r="C2300" s="24">
        <v>94.55</v>
      </c>
      <c r="D2300" s="24">
        <v>92.05</v>
      </c>
      <c r="E2300" s="24">
        <v>90</v>
      </c>
      <c r="F2300" s="24">
        <v>84.85</v>
      </c>
      <c r="G2300" s="24"/>
      <c r="H2300" s="24"/>
      <c r="I2300" s="24"/>
      <c r="J2300" s="24"/>
      <c r="K2300" s="24"/>
      <c r="L2300" s="24"/>
      <c r="M2300" s="24">
        <v>80.05</v>
      </c>
      <c r="N2300" s="24">
        <f>VLOOKUP(A2300,Platts!B:C,2,TRUE)</f>
        <v>101.6</v>
      </c>
      <c r="O2300" s="76">
        <f t="shared" si="133"/>
        <v>0.95964566929133865</v>
      </c>
    </row>
    <row r="2301" spans="1:15" outlineLevel="1" x14ac:dyDescent="0.2">
      <c r="A2301" s="22">
        <f>A2300+1</f>
        <v>44019</v>
      </c>
      <c r="B2301" s="24">
        <v>99.35</v>
      </c>
      <c r="C2301" s="24">
        <v>96.3</v>
      </c>
      <c r="D2301" s="24">
        <v>93.55</v>
      </c>
      <c r="E2301" s="24">
        <v>91.25</v>
      </c>
      <c r="F2301" s="24">
        <v>85.45</v>
      </c>
      <c r="G2301" s="24"/>
      <c r="H2301" s="24"/>
      <c r="I2301" s="24"/>
      <c r="J2301" s="24"/>
      <c r="K2301" s="24"/>
      <c r="L2301" s="24"/>
      <c r="M2301" s="24">
        <v>80.55</v>
      </c>
      <c r="N2301" s="24">
        <f>VLOOKUP(A2301,Platts!B:C,2,TRUE)</f>
        <v>103.45</v>
      </c>
      <c r="O2301" s="76">
        <f t="shared" si="133"/>
        <v>0.9603673272112131</v>
      </c>
    </row>
    <row r="2302" spans="1:15" outlineLevel="1" x14ac:dyDescent="0.2">
      <c r="A2302" s="22">
        <f>A2301+1</f>
        <v>44020</v>
      </c>
      <c r="B2302" s="24">
        <v>102.85</v>
      </c>
      <c r="C2302" s="24">
        <v>99.6</v>
      </c>
      <c r="D2302" s="24">
        <v>96.75</v>
      </c>
      <c r="E2302" s="24">
        <v>94.3</v>
      </c>
      <c r="F2302" s="24">
        <v>88.3</v>
      </c>
      <c r="G2302" s="24"/>
      <c r="H2302" s="24"/>
      <c r="I2302" s="24"/>
      <c r="J2302" s="24"/>
      <c r="K2302" s="24"/>
      <c r="L2302" s="24"/>
      <c r="M2302" s="24">
        <v>83.05</v>
      </c>
      <c r="N2302" s="24">
        <f>VLOOKUP(A2302,Platts!B:C,2,TRUE)</f>
        <v>106.9</v>
      </c>
      <c r="O2302" s="76">
        <f t="shared" si="133"/>
        <v>0.96211412535079499</v>
      </c>
    </row>
    <row r="2303" spans="1:15" outlineLevel="1" x14ac:dyDescent="0.2">
      <c r="A2303" s="22">
        <f>A2302+1</f>
        <v>44021</v>
      </c>
      <c r="B2303" s="24">
        <v>103.1</v>
      </c>
      <c r="C2303" s="24">
        <v>99.85</v>
      </c>
      <c r="D2303" s="24">
        <v>97.05</v>
      </c>
      <c r="E2303" s="24">
        <v>94.55</v>
      </c>
      <c r="F2303" s="24">
        <v>88.55</v>
      </c>
      <c r="G2303" s="24"/>
      <c r="H2303" s="24"/>
      <c r="I2303" s="24"/>
      <c r="J2303" s="24"/>
      <c r="K2303" s="24"/>
      <c r="L2303" s="24"/>
      <c r="M2303" s="24">
        <v>83</v>
      </c>
      <c r="N2303" s="24">
        <f>VLOOKUP(A2303,Platts!B:C,2,TRUE)</f>
        <v>107.05</v>
      </c>
      <c r="O2303" s="76">
        <f t="shared" si="133"/>
        <v>0.96310135450723955</v>
      </c>
    </row>
    <row r="2304" spans="1:15" outlineLevel="1" x14ac:dyDescent="0.2">
      <c r="A2304" s="22">
        <f>A2303+1</f>
        <v>44022</v>
      </c>
      <c r="B2304" s="91">
        <v>103.1</v>
      </c>
      <c r="C2304" s="91">
        <v>99.85</v>
      </c>
      <c r="D2304" s="91">
        <v>97.05</v>
      </c>
      <c r="E2304" s="91">
        <v>94.55</v>
      </c>
      <c r="F2304" s="91">
        <v>88.55</v>
      </c>
      <c r="G2304" s="91"/>
      <c r="H2304" s="91"/>
      <c r="I2304" s="91"/>
      <c r="J2304" s="91"/>
      <c r="K2304" s="91"/>
      <c r="L2304" s="91"/>
      <c r="M2304" s="91">
        <v>83</v>
      </c>
      <c r="N2304" s="24">
        <f>VLOOKUP(A2304,Platts!B:C,2,TRUE)</f>
        <v>107.05</v>
      </c>
      <c r="O2304" s="76">
        <f t="shared" ref="O2304:O2308" si="134">+B2304/N2304</f>
        <v>0.96310135450723955</v>
      </c>
    </row>
    <row r="2305" spans="1:15" outlineLevel="1" x14ac:dyDescent="0.2">
      <c r="A2305" s="22">
        <f>A2304+3</f>
        <v>44025</v>
      </c>
      <c r="B2305" s="24">
        <v>107.8</v>
      </c>
      <c r="C2305" s="24">
        <v>104.5</v>
      </c>
      <c r="D2305" s="24">
        <v>101.6</v>
      </c>
      <c r="E2305" s="24">
        <v>99</v>
      </c>
      <c r="F2305" s="24">
        <v>92.65</v>
      </c>
      <c r="G2305" s="24"/>
      <c r="H2305" s="24"/>
      <c r="I2305" s="24"/>
      <c r="J2305" s="24"/>
      <c r="K2305" s="24"/>
      <c r="L2305" s="24"/>
      <c r="M2305" s="24">
        <v>86.85</v>
      </c>
      <c r="N2305" s="24">
        <f>VLOOKUP(A2305,Platts!B:C,2,TRUE)</f>
        <v>111.85</v>
      </c>
      <c r="O2305" s="76">
        <f t="shared" si="134"/>
        <v>0.96379079123826561</v>
      </c>
    </row>
    <row r="2306" spans="1:15" outlineLevel="1" x14ac:dyDescent="0.2">
      <c r="A2306" s="22">
        <f>A2305+1</f>
        <v>44026</v>
      </c>
      <c r="B2306" s="24">
        <v>109.25</v>
      </c>
      <c r="C2306" s="24">
        <v>106</v>
      </c>
      <c r="D2306" s="24">
        <v>103.05</v>
      </c>
      <c r="E2306" s="24">
        <v>100.35</v>
      </c>
      <c r="F2306" s="24">
        <v>93.9</v>
      </c>
      <c r="G2306" s="24"/>
      <c r="H2306" s="24"/>
      <c r="I2306" s="24"/>
      <c r="J2306" s="24"/>
      <c r="K2306" s="24"/>
      <c r="L2306" s="24"/>
      <c r="M2306" s="24">
        <v>88.15</v>
      </c>
      <c r="N2306" s="24">
        <f>VLOOKUP(A2306,Platts!B:C,2,TRUE)</f>
        <v>112.4</v>
      </c>
      <c r="O2306" s="76">
        <f t="shared" si="134"/>
        <v>0.97197508896797147</v>
      </c>
    </row>
    <row r="2307" spans="1:15" outlineLevel="1" x14ac:dyDescent="0.2">
      <c r="A2307" s="22">
        <f>A2306+1</f>
        <v>44027</v>
      </c>
      <c r="B2307" s="24">
        <v>109</v>
      </c>
      <c r="C2307" s="24">
        <v>105.7</v>
      </c>
      <c r="D2307" s="24">
        <v>102.75</v>
      </c>
      <c r="E2307" s="24">
        <v>100.1</v>
      </c>
      <c r="F2307" s="24">
        <v>93.8</v>
      </c>
      <c r="G2307" s="24"/>
      <c r="H2307" s="24"/>
      <c r="I2307" s="24"/>
      <c r="J2307" s="24"/>
      <c r="K2307" s="24"/>
      <c r="L2307" s="24"/>
      <c r="M2307" s="24">
        <v>88.1</v>
      </c>
      <c r="N2307" s="24">
        <f>VLOOKUP(A2307,Platts!B:C,2,TRUE)</f>
        <v>112.7</v>
      </c>
      <c r="O2307" s="76">
        <f t="shared" si="134"/>
        <v>0.96716947648624663</v>
      </c>
    </row>
    <row r="2308" spans="1:15" outlineLevel="1" x14ac:dyDescent="0.2">
      <c r="A2308" s="22">
        <f>A2307+1</f>
        <v>44028</v>
      </c>
      <c r="B2308" s="24">
        <v>107.35</v>
      </c>
      <c r="C2308" s="24">
        <v>104.25</v>
      </c>
      <c r="D2308" s="24">
        <v>101.4</v>
      </c>
      <c r="E2308" s="24">
        <v>98.8</v>
      </c>
      <c r="F2308" s="24">
        <v>92.55</v>
      </c>
      <c r="G2308" s="24"/>
      <c r="H2308" s="24"/>
      <c r="I2308" s="24"/>
      <c r="J2308" s="24"/>
      <c r="K2308" s="24"/>
      <c r="L2308" s="24"/>
      <c r="M2308" s="24">
        <v>86.5</v>
      </c>
      <c r="N2308" s="24">
        <f>VLOOKUP(A2308,Platts!B:C,2,TRUE)</f>
        <v>110.35</v>
      </c>
      <c r="O2308" s="76">
        <f t="shared" si="134"/>
        <v>0.97281377435432714</v>
      </c>
    </row>
    <row r="2309" spans="1:15" outlineLevel="1" x14ac:dyDescent="0.2">
      <c r="A2309" s="22">
        <f>A2308+1</f>
        <v>44029</v>
      </c>
      <c r="B2309" s="24">
        <v>107.1</v>
      </c>
      <c r="C2309" s="24">
        <v>104.15</v>
      </c>
      <c r="D2309" s="24">
        <v>101.3</v>
      </c>
      <c r="E2309" s="24">
        <v>98.65</v>
      </c>
      <c r="F2309" s="24">
        <v>92.3</v>
      </c>
      <c r="G2309" s="24"/>
      <c r="H2309" s="24"/>
      <c r="I2309" s="24"/>
      <c r="J2309" s="24"/>
      <c r="K2309" s="24"/>
      <c r="L2309" s="24"/>
      <c r="M2309" s="24">
        <v>86.3</v>
      </c>
      <c r="N2309" s="24">
        <f>VLOOKUP(A2309,Platts!B:C,2,TRUE)</f>
        <v>110.45</v>
      </c>
      <c r="O2309" s="76">
        <f t="shared" ref="O2309:O2313" si="135">+B2309/N2309</f>
        <v>0.96966953372566767</v>
      </c>
    </row>
    <row r="2310" spans="1:15" outlineLevel="1" x14ac:dyDescent="0.2">
      <c r="A2310" s="22">
        <f>A2309+3</f>
        <v>44032</v>
      </c>
      <c r="B2310" s="24">
        <v>106.3</v>
      </c>
      <c r="C2310" s="24">
        <v>103.35</v>
      </c>
      <c r="D2310" s="24">
        <v>100.6</v>
      </c>
      <c r="E2310" s="24">
        <v>98.05</v>
      </c>
      <c r="F2310" s="24">
        <v>91.8</v>
      </c>
      <c r="G2310" s="24"/>
      <c r="H2310" s="24"/>
      <c r="I2310" s="24"/>
      <c r="J2310" s="24"/>
      <c r="K2310" s="24"/>
      <c r="L2310" s="24"/>
      <c r="M2310" s="24">
        <v>85.7</v>
      </c>
      <c r="N2310" s="24">
        <f>VLOOKUP(A2310,Platts!B:C,2,TRUE)</f>
        <v>109.5</v>
      </c>
      <c r="O2310" s="76">
        <f t="shared" si="135"/>
        <v>0.97077625570776249</v>
      </c>
    </row>
    <row r="2311" spans="1:15" outlineLevel="1" x14ac:dyDescent="0.2">
      <c r="A2311" s="22">
        <f>A2310+1</f>
        <v>44033</v>
      </c>
      <c r="B2311" s="24">
        <v>108.05</v>
      </c>
      <c r="C2311" s="24">
        <v>105.15</v>
      </c>
      <c r="D2311" s="24">
        <v>102.45</v>
      </c>
      <c r="E2311" s="24">
        <v>99.95</v>
      </c>
      <c r="F2311" s="24">
        <v>93.75</v>
      </c>
      <c r="G2311" s="24"/>
      <c r="H2311" s="24"/>
      <c r="I2311" s="24"/>
      <c r="J2311" s="24"/>
      <c r="K2311" s="24"/>
      <c r="L2311" s="24"/>
      <c r="M2311" s="24">
        <v>87.55</v>
      </c>
      <c r="N2311" s="24">
        <f>VLOOKUP(A2311,Platts!B:C,2,TRUE)</f>
        <v>111.15</v>
      </c>
      <c r="O2311" s="76">
        <f t="shared" si="135"/>
        <v>0.97210976158344575</v>
      </c>
    </row>
    <row r="2312" spans="1:15" outlineLevel="1" x14ac:dyDescent="0.2">
      <c r="A2312" s="22">
        <f>A2311+1</f>
        <v>44034</v>
      </c>
      <c r="B2312" s="24">
        <v>107.3</v>
      </c>
      <c r="C2312" s="24">
        <v>104.4</v>
      </c>
      <c r="D2312" s="24">
        <v>101.8</v>
      </c>
      <c r="E2312" s="24">
        <v>99.55</v>
      </c>
      <c r="F2312" s="24">
        <v>93.5</v>
      </c>
      <c r="G2312" s="24"/>
      <c r="H2312" s="24"/>
      <c r="I2312" s="24"/>
      <c r="J2312" s="24"/>
      <c r="K2312" s="24"/>
      <c r="L2312" s="24"/>
      <c r="M2312" s="24">
        <v>87.15</v>
      </c>
      <c r="N2312" s="24">
        <f>VLOOKUP(A2312,Platts!B:C,2,TRUE)</f>
        <v>110.4</v>
      </c>
      <c r="O2312" s="76">
        <f t="shared" si="135"/>
        <v>0.97192028985507239</v>
      </c>
    </row>
    <row r="2313" spans="1:15" outlineLevel="1" x14ac:dyDescent="0.2">
      <c r="A2313" s="22">
        <f>A2312+1</f>
        <v>44035</v>
      </c>
      <c r="B2313" s="24">
        <v>108.15</v>
      </c>
      <c r="C2313" s="24">
        <v>105.3</v>
      </c>
      <c r="D2313" s="24">
        <v>102.65</v>
      </c>
      <c r="E2313" s="24">
        <v>100.3</v>
      </c>
      <c r="F2313" s="24">
        <v>94.3</v>
      </c>
      <c r="G2313" s="24"/>
      <c r="H2313" s="24"/>
      <c r="I2313" s="24"/>
      <c r="J2313" s="24"/>
      <c r="K2313" s="24"/>
      <c r="L2313" s="24"/>
      <c r="M2313" s="24">
        <v>88.15</v>
      </c>
      <c r="N2313" s="24">
        <f>VLOOKUP(A2313,Platts!B:C,2,TRUE)</f>
        <v>111.2</v>
      </c>
      <c r="O2313" s="76">
        <f t="shared" si="135"/>
        <v>0.97257194244604317</v>
      </c>
    </row>
    <row r="2314" spans="1:15" outlineLevel="1" x14ac:dyDescent="0.2">
      <c r="A2314" s="22">
        <f>A2313+1</f>
        <v>44036</v>
      </c>
      <c r="B2314" s="24">
        <v>106.1</v>
      </c>
      <c r="C2314" s="24">
        <v>103.25</v>
      </c>
      <c r="D2314" s="24">
        <v>100.7</v>
      </c>
      <c r="E2314" s="24">
        <v>98.35</v>
      </c>
      <c r="F2314" s="24">
        <v>92.35</v>
      </c>
      <c r="G2314" s="24"/>
      <c r="H2314" s="24"/>
      <c r="I2314" s="24"/>
      <c r="J2314" s="24"/>
      <c r="K2314" s="24"/>
      <c r="L2314" s="24"/>
      <c r="M2314" s="24">
        <v>86.35</v>
      </c>
      <c r="N2314" s="24">
        <f>VLOOKUP(A2314,Platts!B:C,2,TRUE)</f>
        <v>109.55</v>
      </c>
      <c r="O2314" s="76">
        <f t="shared" ref="O2314:O2318" si="136">+B2314/N2314</f>
        <v>0.96850753080785024</v>
      </c>
    </row>
    <row r="2315" spans="1:15" outlineLevel="1" x14ac:dyDescent="0.2">
      <c r="A2315" s="22">
        <f>A2314+3</f>
        <v>44039</v>
      </c>
      <c r="B2315" s="24">
        <v>104.3</v>
      </c>
      <c r="C2315" s="24">
        <v>101.5</v>
      </c>
      <c r="D2315" s="24">
        <v>98.95</v>
      </c>
      <c r="E2315" s="24">
        <v>96.6</v>
      </c>
      <c r="F2315" s="24">
        <v>90.55</v>
      </c>
      <c r="G2315" s="24"/>
      <c r="H2315" s="24"/>
      <c r="I2315" s="24"/>
      <c r="J2315" s="24"/>
      <c r="K2315" s="24"/>
      <c r="L2315" s="24"/>
      <c r="M2315" s="24">
        <v>84.4</v>
      </c>
      <c r="N2315" s="24">
        <f>VLOOKUP(A2315,Platts!B:C,2,TRUE)</f>
        <v>107.8</v>
      </c>
      <c r="O2315" s="76">
        <f t="shared" si="136"/>
        <v>0.96753246753246758</v>
      </c>
    </row>
    <row r="2316" spans="1:15" outlineLevel="1" x14ac:dyDescent="0.2">
      <c r="A2316" s="22">
        <f>A2315+1</f>
        <v>44040</v>
      </c>
      <c r="B2316" s="24">
        <v>104.8</v>
      </c>
      <c r="C2316" s="24">
        <v>101.85</v>
      </c>
      <c r="D2316" s="24">
        <v>99.2</v>
      </c>
      <c r="E2316" s="24">
        <v>96.8</v>
      </c>
      <c r="F2316" s="24">
        <v>90.7</v>
      </c>
      <c r="G2316" s="24"/>
      <c r="H2316" s="24"/>
      <c r="I2316" s="24"/>
      <c r="J2316" s="24"/>
      <c r="K2316" s="24"/>
      <c r="L2316" s="24"/>
      <c r="M2316" s="24">
        <v>84.75</v>
      </c>
      <c r="N2316" s="24">
        <f>VLOOKUP(A2316,Platts!B:C,2,TRUE)</f>
        <v>108.05</v>
      </c>
      <c r="O2316" s="76">
        <f t="shared" si="136"/>
        <v>0.96992133271633507</v>
      </c>
    </row>
    <row r="2317" spans="1:15" outlineLevel="1" x14ac:dyDescent="0.2">
      <c r="A2317" s="22">
        <f>A2316+1</f>
        <v>44041</v>
      </c>
      <c r="B2317" s="24">
        <v>107.8</v>
      </c>
      <c r="C2317" s="24">
        <v>104.75</v>
      </c>
      <c r="D2317" s="24">
        <v>102.05</v>
      </c>
      <c r="E2317" s="24">
        <v>99.45</v>
      </c>
      <c r="F2317" s="24">
        <v>93.2</v>
      </c>
      <c r="G2317" s="24"/>
      <c r="H2317" s="24"/>
      <c r="I2317" s="24"/>
      <c r="J2317" s="24"/>
      <c r="K2317" s="24"/>
      <c r="L2317" s="24"/>
      <c r="M2317" s="24">
        <v>87.4</v>
      </c>
      <c r="N2317" s="24">
        <f>VLOOKUP(A2317,Platts!B:C,2,TRUE)</f>
        <v>110.9</v>
      </c>
      <c r="O2317" s="76">
        <f t="shared" si="136"/>
        <v>0.97204688908926951</v>
      </c>
    </row>
    <row r="2318" spans="1:15" outlineLevel="1" x14ac:dyDescent="0.2">
      <c r="A2318" s="22">
        <f>A2317+1</f>
        <v>44042</v>
      </c>
      <c r="B2318" s="24">
        <v>107.75</v>
      </c>
      <c r="C2318" s="24">
        <v>104.8</v>
      </c>
      <c r="D2318" s="24">
        <v>102.1</v>
      </c>
      <c r="E2318" s="24">
        <v>99.55</v>
      </c>
      <c r="F2318" s="24">
        <v>93.05</v>
      </c>
      <c r="G2318" s="24"/>
      <c r="H2318" s="24"/>
      <c r="I2318" s="24"/>
      <c r="J2318" s="24"/>
      <c r="K2318" s="24"/>
      <c r="L2318" s="24"/>
      <c r="M2318" s="24">
        <v>86.6</v>
      </c>
      <c r="N2318" s="24">
        <f>VLOOKUP(A2318,Platts!B:C,2,TRUE)</f>
        <v>111.45</v>
      </c>
      <c r="O2318" s="76">
        <f t="shared" si="136"/>
        <v>0.96680125616868551</v>
      </c>
    </row>
    <row r="2319" spans="1:15" outlineLevel="1" x14ac:dyDescent="0.2">
      <c r="A2319" s="22">
        <f>A2318+1</f>
        <v>44043</v>
      </c>
      <c r="B2319" s="91">
        <v>107.75</v>
      </c>
      <c r="C2319" s="91">
        <v>104.8</v>
      </c>
      <c r="D2319" s="91">
        <v>102.1</v>
      </c>
      <c r="E2319" s="91">
        <v>99.55</v>
      </c>
      <c r="F2319" s="91">
        <v>93.05</v>
      </c>
      <c r="G2319" s="91"/>
      <c r="H2319" s="91"/>
      <c r="I2319" s="91"/>
      <c r="J2319" s="91"/>
      <c r="K2319" s="91"/>
      <c r="L2319" s="91"/>
      <c r="M2319" s="91">
        <v>86.6</v>
      </c>
      <c r="N2319" s="24">
        <f>VLOOKUP(A2319,Platts!B:C,2,TRUE)</f>
        <v>111.45</v>
      </c>
      <c r="O2319" s="76">
        <f t="shared" ref="O2319:O2323" si="137">+B2319/N2319</f>
        <v>0.96680125616868551</v>
      </c>
    </row>
    <row r="2320" spans="1:15" outlineLevel="1" x14ac:dyDescent="0.2">
      <c r="A2320" s="22">
        <f>A2319+3</f>
        <v>44046</v>
      </c>
      <c r="B2320" s="24">
        <v>110.45</v>
      </c>
      <c r="C2320" s="24">
        <v>107.4</v>
      </c>
      <c r="D2320" s="24">
        <v>104.55</v>
      </c>
      <c r="E2320" s="24">
        <v>104.65</v>
      </c>
      <c r="F2320" s="24">
        <v>97.6</v>
      </c>
      <c r="G2320" s="24"/>
      <c r="H2320" s="24"/>
      <c r="I2320" s="24"/>
      <c r="J2320" s="24"/>
      <c r="K2320" s="24"/>
      <c r="L2320" s="24"/>
      <c r="M2320" s="24">
        <v>90.95</v>
      </c>
      <c r="N2320" s="24">
        <f>VLOOKUP(A2320,Platts!B:C,2,TRUE)</f>
        <v>116.35</v>
      </c>
      <c r="O2320" s="76">
        <f t="shared" si="137"/>
        <v>0.94929093253115604</v>
      </c>
    </row>
    <row r="2321" spans="1:15" outlineLevel="1" x14ac:dyDescent="0.2">
      <c r="A2321" s="22">
        <f>A2320+1</f>
        <v>44047</v>
      </c>
      <c r="B2321" s="24">
        <v>111.6</v>
      </c>
      <c r="C2321" s="24">
        <v>108.45</v>
      </c>
      <c r="D2321" s="24">
        <v>105.4</v>
      </c>
      <c r="E2321" s="24">
        <v>105.5</v>
      </c>
      <c r="F2321" s="24">
        <v>98.15</v>
      </c>
      <c r="G2321" s="24"/>
      <c r="H2321" s="24"/>
      <c r="I2321" s="24"/>
      <c r="J2321" s="24"/>
      <c r="K2321" s="24"/>
      <c r="L2321" s="24"/>
      <c r="M2321" s="24">
        <v>91.15</v>
      </c>
      <c r="N2321" s="24">
        <f>VLOOKUP(A2321,Platts!B:C,2,TRUE)</f>
        <v>118</v>
      </c>
      <c r="O2321" s="76">
        <f t="shared" si="137"/>
        <v>0.94576271186440675</v>
      </c>
    </row>
    <row r="2322" spans="1:15" outlineLevel="1" x14ac:dyDescent="0.2">
      <c r="A2322" s="22">
        <f>A2321+1</f>
        <v>44048</v>
      </c>
      <c r="B2322" s="24">
        <v>112.25</v>
      </c>
      <c r="C2322" s="24">
        <v>109.15</v>
      </c>
      <c r="D2322" s="24">
        <v>106.15</v>
      </c>
      <c r="E2322" s="24">
        <v>106.25</v>
      </c>
      <c r="F2322" s="24">
        <v>98.9</v>
      </c>
      <c r="G2322" s="24"/>
      <c r="H2322" s="24"/>
      <c r="I2322" s="24"/>
      <c r="J2322" s="24"/>
      <c r="K2322" s="24"/>
      <c r="L2322" s="24"/>
      <c r="M2322" s="24">
        <v>92</v>
      </c>
      <c r="N2322" s="24">
        <f>VLOOKUP(A2322,Platts!B:C,2,TRUE)</f>
        <v>118.45</v>
      </c>
      <c r="O2322" s="76">
        <f t="shared" si="137"/>
        <v>0.94765723934149426</v>
      </c>
    </row>
    <row r="2323" spans="1:15" outlineLevel="1" x14ac:dyDescent="0.2">
      <c r="A2323" s="22">
        <f>A2322+1</f>
        <v>44049</v>
      </c>
      <c r="B2323" s="24">
        <v>115.15</v>
      </c>
      <c r="C2323" s="24">
        <v>111.95</v>
      </c>
      <c r="D2323" s="24">
        <v>108.95</v>
      </c>
      <c r="E2323" s="24">
        <v>109.05</v>
      </c>
      <c r="F2323" s="24">
        <v>101.45</v>
      </c>
      <c r="G2323" s="24"/>
      <c r="H2323" s="24"/>
      <c r="I2323" s="24"/>
      <c r="J2323" s="24"/>
      <c r="K2323" s="24"/>
      <c r="L2323" s="24"/>
      <c r="M2323" s="24">
        <v>94.45</v>
      </c>
      <c r="N2323" s="24">
        <f>VLOOKUP(A2323,Platts!B:C,2,TRUE)</f>
        <v>121.4</v>
      </c>
      <c r="O2323" s="76">
        <f t="shared" si="137"/>
        <v>0.94851729818780894</v>
      </c>
    </row>
    <row r="2324" spans="1:15" outlineLevel="1" x14ac:dyDescent="0.2">
      <c r="A2324" s="22">
        <f>A2323+1</f>
        <v>44050</v>
      </c>
      <c r="B2324" s="24">
        <v>113.45</v>
      </c>
      <c r="C2324" s="24">
        <v>110.25</v>
      </c>
      <c r="D2324" s="24">
        <v>107.25</v>
      </c>
      <c r="E2324" s="24">
        <v>107.35</v>
      </c>
      <c r="F2324" s="24">
        <v>99.95</v>
      </c>
      <c r="G2324" s="24"/>
      <c r="H2324" s="24"/>
      <c r="I2324" s="24"/>
      <c r="J2324" s="24"/>
      <c r="K2324" s="24"/>
      <c r="L2324" s="24"/>
      <c r="M2324" s="24">
        <v>93.2</v>
      </c>
      <c r="N2324" s="24">
        <f>VLOOKUP(A2324,Platts!B:C,2,TRUE)</f>
        <v>118.85</v>
      </c>
      <c r="O2324" s="76">
        <f t="shared" ref="O2324:O2328" si="138">+B2324/N2324</f>
        <v>0.95456457719814902</v>
      </c>
    </row>
    <row r="2325" spans="1:15" outlineLevel="1" x14ac:dyDescent="0.2">
      <c r="A2325" s="22">
        <f>A2324+3</f>
        <v>44053</v>
      </c>
      <c r="B2325" s="91">
        <f>B2324</f>
        <v>113.45</v>
      </c>
      <c r="C2325" s="91">
        <f t="shared" ref="C2325:M2325" si="139">C2324</f>
        <v>110.25</v>
      </c>
      <c r="D2325" s="91">
        <f t="shared" si="139"/>
        <v>107.25</v>
      </c>
      <c r="E2325" s="91">
        <f t="shared" si="139"/>
        <v>107.35</v>
      </c>
      <c r="F2325" s="91">
        <f t="shared" si="139"/>
        <v>99.95</v>
      </c>
      <c r="G2325" s="91">
        <f t="shared" si="139"/>
        <v>0</v>
      </c>
      <c r="H2325" s="91">
        <f t="shared" si="139"/>
        <v>0</v>
      </c>
      <c r="I2325" s="91">
        <f t="shared" si="139"/>
        <v>0</v>
      </c>
      <c r="J2325" s="91">
        <f t="shared" si="139"/>
        <v>0</v>
      </c>
      <c r="K2325" s="91">
        <f t="shared" si="139"/>
        <v>0</v>
      </c>
      <c r="L2325" s="91">
        <f t="shared" si="139"/>
        <v>0</v>
      </c>
      <c r="M2325" s="91">
        <f t="shared" si="139"/>
        <v>93.2</v>
      </c>
      <c r="N2325" s="24">
        <f>VLOOKUP(A2325,Platts!B:C,2,TRUE)</f>
        <v>118.85</v>
      </c>
      <c r="O2325" s="76">
        <f t="shared" si="138"/>
        <v>0.95456457719814902</v>
      </c>
    </row>
    <row r="2326" spans="1:15" outlineLevel="1" x14ac:dyDescent="0.2">
      <c r="A2326" s="22">
        <f>A2325+1</f>
        <v>44054</v>
      </c>
      <c r="B2326" s="24">
        <v>115.2</v>
      </c>
      <c r="C2326" s="24">
        <v>111.9</v>
      </c>
      <c r="D2326" s="24">
        <v>108.9</v>
      </c>
      <c r="E2326" s="24">
        <v>109.05</v>
      </c>
      <c r="F2326" s="24">
        <v>102.05</v>
      </c>
      <c r="G2326" s="24"/>
      <c r="H2326" s="24"/>
      <c r="I2326" s="24"/>
      <c r="J2326" s="24"/>
      <c r="K2326" s="24"/>
      <c r="L2326" s="24"/>
      <c r="M2326" s="24">
        <v>94.9</v>
      </c>
      <c r="N2326" s="24">
        <f>VLOOKUP(A2326,Platts!B:C,2,TRUE)</f>
        <v>121.45</v>
      </c>
      <c r="O2326" s="76">
        <f t="shared" si="138"/>
        <v>0.94853849320708106</v>
      </c>
    </row>
    <row r="2327" spans="1:15" outlineLevel="1" x14ac:dyDescent="0.2">
      <c r="A2327" s="22">
        <f>A2326+1</f>
        <v>44055</v>
      </c>
      <c r="B2327" s="24">
        <v>116.2</v>
      </c>
      <c r="C2327" s="24">
        <v>112.7</v>
      </c>
      <c r="D2327" s="24">
        <v>109.5</v>
      </c>
      <c r="E2327" s="24">
        <v>109.65</v>
      </c>
      <c r="F2327" s="24">
        <v>102.2</v>
      </c>
      <c r="G2327" s="24"/>
      <c r="H2327" s="24"/>
      <c r="I2327" s="24"/>
      <c r="J2327" s="24"/>
      <c r="K2327" s="24"/>
      <c r="L2327" s="24"/>
      <c r="M2327" s="24">
        <v>95.2</v>
      </c>
      <c r="N2327" s="24">
        <f>VLOOKUP(A2327,Platts!B:C,2,TRUE)</f>
        <v>122.2</v>
      </c>
      <c r="O2327" s="76">
        <f t="shared" si="138"/>
        <v>0.95090016366612107</v>
      </c>
    </row>
    <row r="2328" spans="1:15" outlineLevel="1" x14ac:dyDescent="0.2">
      <c r="A2328" s="22">
        <f>A2327+1</f>
        <v>44056</v>
      </c>
      <c r="B2328" s="24">
        <v>115.65</v>
      </c>
      <c r="C2328" s="24">
        <v>112.05</v>
      </c>
      <c r="D2328" s="24">
        <v>108.8</v>
      </c>
      <c r="E2328" s="24">
        <v>108.9</v>
      </c>
      <c r="F2328" s="24">
        <v>101.45</v>
      </c>
      <c r="G2328" s="24"/>
      <c r="H2328" s="24"/>
      <c r="I2328" s="24"/>
      <c r="J2328" s="24"/>
      <c r="K2328" s="24"/>
      <c r="L2328" s="24"/>
      <c r="M2328" s="24">
        <v>94.5</v>
      </c>
      <c r="N2328" s="24">
        <f>VLOOKUP(A2328,Platts!B:C,2,TRUE)</f>
        <v>120.75</v>
      </c>
      <c r="O2328" s="76">
        <f t="shared" si="138"/>
        <v>0.95776397515527956</v>
      </c>
    </row>
    <row r="2329" spans="1:15" outlineLevel="1" x14ac:dyDescent="0.2">
      <c r="A2329" s="22">
        <f>A2328+1</f>
        <v>44057</v>
      </c>
      <c r="B2329" s="24">
        <v>116.8</v>
      </c>
      <c r="C2329" s="24">
        <v>113.05</v>
      </c>
      <c r="D2329" s="24">
        <v>109.7</v>
      </c>
      <c r="E2329" s="24">
        <v>109.85</v>
      </c>
      <c r="F2329" s="24">
        <v>102.25</v>
      </c>
      <c r="G2329" s="24"/>
      <c r="H2329" s="24"/>
      <c r="I2329" s="24"/>
      <c r="J2329" s="24"/>
      <c r="K2329" s="24"/>
      <c r="L2329" s="24"/>
      <c r="M2329" s="24">
        <v>95.3</v>
      </c>
      <c r="N2329" s="24">
        <f>VLOOKUP(A2329,Platts!B:C,2,TRUE)</f>
        <v>121.75</v>
      </c>
      <c r="O2329" s="76">
        <f t="shared" ref="O2329:O2334" si="140">+B2329/N2329</f>
        <v>0.95934291581108833</v>
      </c>
    </row>
    <row r="2330" spans="1:15" outlineLevel="1" x14ac:dyDescent="0.2">
      <c r="A2330" s="22">
        <f>A2329+3</f>
        <v>44060</v>
      </c>
      <c r="B2330" s="24">
        <v>116.95</v>
      </c>
      <c r="C2330" s="24">
        <v>113.25</v>
      </c>
      <c r="D2330" s="24">
        <v>109.9</v>
      </c>
      <c r="E2330" s="24">
        <v>110</v>
      </c>
      <c r="F2330" s="24">
        <v>102.4</v>
      </c>
      <c r="G2330" s="24"/>
      <c r="H2330" s="24"/>
      <c r="I2330" s="24"/>
      <c r="J2330" s="24"/>
      <c r="K2330" s="24"/>
      <c r="L2330" s="24"/>
      <c r="M2330" s="24">
        <v>95.45</v>
      </c>
      <c r="N2330" s="24">
        <f>VLOOKUP(A2330,Platts!B:C,2,TRUE)</f>
        <v>121.9</v>
      </c>
      <c r="O2330" s="76">
        <f t="shared" si="140"/>
        <v>0.95939294503691552</v>
      </c>
    </row>
    <row r="2331" spans="1:15" outlineLevel="1" x14ac:dyDescent="0.2">
      <c r="A2331" s="22">
        <f>A2330+1</f>
        <v>44061</v>
      </c>
      <c r="B2331" s="24">
        <v>122.9</v>
      </c>
      <c r="C2331" s="24">
        <v>118.8</v>
      </c>
      <c r="D2331" s="24">
        <v>115.15</v>
      </c>
      <c r="E2331" s="24">
        <v>115.25</v>
      </c>
      <c r="F2331" s="24">
        <v>107</v>
      </c>
      <c r="G2331" s="24"/>
      <c r="H2331" s="24"/>
      <c r="I2331" s="24"/>
      <c r="J2331" s="24"/>
      <c r="K2331" s="24"/>
      <c r="L2331" s="24"/>
      <c r="M2331" s="24">
        <v>99.5</v>
      </c>
      <c r="N2331" s="24">
        <f>VLOOKUP(A2331,Platts!B:C,2,TRUE)</f>
        <v>127.6</v>
      </c>
      <c r="O2331" s="76">
        <f t="shared" si="140"/>
        <v>0.96316614420062707</v>
      </c>
    </row>
    <row r="2332" spans="1:15" outlineLevel="1" x14ac:dyDescent="0.2">
      <c r="A2332" s="22">
        <f>A2331+1</f>
        <v>44062</v>
      </c>
      <c r="B2332" s="24">
        <v>124.45</v>
      </c>
      <c r="C2332" s="24">
        <v>120.2</v>
      </c>
      <c r="D2332" s="24">
        <v>116.35</v>
      </c>
      <c r="E2332" s="24">
        <v>116.3</v>
      </c>
      <c r="F2332" s="24">
        <v>107.5</v>
      </c>
      <c r="G2332" s="24"/>
      <c r="H2332" s="24"/>
      <c r="I2332" s="24"/>
      <c r="J2332" s="24"/>
      <c r="K2332" s="24"/>
      <c r="L2332" s="24"/>
      <c r="M2332" s="24">
        <v>99.85</v>
      </c>
      <c r="N2332" s="24">
        <f>VLOOKUP(A2332,Platts!B:C,2,TRUE)</f>
        <v>128.80000000000001</v>
      </c>
      <c r="O2332" s="76">
        <f t="shared" si="140"/>
        <v>0.96622670807453415</v>
      </c>
    </row>
    <row r="2333" spans="1:15" outlineLevel="1" x14ac:dyDescent="0.2">
      <c r="A2333" s="22">
        <f>A2332+1</f>
        <v>44063</v>
      </c>
      <c r="B2333" s="24">
        <v>123.8</v>
      </c>
      <c r="C2333" s="24">
        <v>119.7</v>
      </c>
      <c r="D2333" s="24">
        <v>116.05</v>
      </c>
      <c r="E2333" s="24">
        <v>116.05</v>
      </c>
      <c r="F2333" s="24">
        <v>107.1</v>
      </c>
      <c r="G2333" s="24"/>
      <c r="H2333" s="24"/>
      <c r="I2333" s="24"/>
      <c r="J2333" s="24"/>
      <c r="K2333" s="24"/>
      <c r="L2333" s="24"/>
      <c r="M2333" s="24">
        <v>99.15</v>
      </c>
      <c r="N2333" s="24">
        <f>VLOOKUP(A2333,Platts!B:C,2,TRUE)</f>
        <v>128.4</v>
      </c>
      <c r="O2333" s="76">
        <f t="shared" si="140"/>
        <v>0.96417445482866038</v>
      </c>
    </row>
    <row r="2334" spans="1:15" outlineLevel="1" x14ac:dyDescent="0.2">
      <c r="A2334" s="22">
        <f>A2333+1</f>
        <v>44064</v>
      </c>
      <c r="B2334" s="24">
        <v>121.95</v>
      </c>
      <c r="C2334" s="24">
        <v>118.05</v>
      </c>
      <c r="D2334" s="24">
        <v>114.8</v>
      </c>
      <c r="E2334" s="24">
        <v>114.9</v>
      </c>
      <c r="F2334" s="24">
        <v>106.55</v>
      </c>
      <c r="G2334" s="24"/>
      <c r="H2334" s="24"/>
      <c r="I2334" s="24"/>
      <c r="J2334" s="24"/>
      <c r="K2334" s="24"/>
      <c r="L2334" s="24"/>
      <c r="M2334" s="24">
        <v>98.75</v>
      </c>
      <c r="N2334" s="24">
        <f>VLOOKUP(A2334,Platts!B:C,2,TRUE)</f>
        <v>126.65</v>
      </c>
      <c r="O2334" s="76">
        <f t="shared" si="140"/>
        <v>0.96288985392814841</v>
      </c>
    </row>
    <row r="2335" spans="1:15" outlineLevel="1" x14ac:dyDescent="0.2">
      <c r="A2335" s="22">
        <f>A2334+3</f>
        <v>44067</v>
      </c>
      <c r="B2335" s="24">
        <v>120.4</v>
      </c>
      <c r="C2335" s="24">
        <v>116.8</v>
      </c>
      <c r="D2335" s="24">
        <v>113.65</v>
      </c>
      <c r="E2335" s="24">
        <v>113.7</v>
      </c>
      <c r="F2335" s="24">
        <v>105.8</v>
      </c>
      <c r="G2335" s="24"/>
      <c r="H2335" s="24"/>
      <c r="I2335" s="24"/>
      <c r="J2335" s="24"/>
      <c r="K2335" s="24"/>
      <c r="L2335" s="24"/>
      <c r="M2335" s="24">
        <v>98.55</v>
      </c>
      <c r="N2335" s="24">
        <f>VLOOKUP(A2335,Platts!B:C,2,TRUE)</f>
        <v>124.45</v>
      </c>
      <c r="O2335" s="76">
        <f t="shared" ref="O2335:O2339" si="141">+B2335/N2335</f>
        <v>0.96745680996384087</v>
      </c>
    </row>
    <row r="2336" spans="1:15" outlineLevel="1" x14ac:dyDescent="0.2">
      <c r="A2336" s="22">
        <f>A2335+1</f>
        <v>44068</v>
      </c>
      <c r="B2336" s="24">
        <v>117.8</v>
      </c>
      <c r="C2336" s="24">
        <v>114.3</v>
      </c>
      <c r="D2336" s="24">
        <v>111.5</v>
      </c>
      <c r="E2336" s="24">
        <v>111.55</v>
      </c>
      <c r="F2336" s="24">
        <v>104.15</v>
      </c>
      <c r="G2336" s="24"/>
      <c r="H2336" s="24"/>
      <c r="I2336" s="24"/>
      <c r="J2336" s="24"/>
      <c r="K2336" s="24"/>
      <c r="L2336" s="24"/>
      <c r="M2336" s="24">
        <v>96.7</v>
      </c>
      <c r="N2336" s="24">
        <f>VLOOKUP(A2336,Platts!B:C,2,TRUE)</f>
        <v>121.5</v>
      </c>
      <c r="O2336" s="76">
        <f t="shared" si="141"/>
        <v>0.96954732510288066</v>
      </c>
    </row>
    <row r="2337" spans="1:15" outlineLevel="1" x14ac:dyDescent="0.2">
      <c r="A2337" s="22">
        <f>A2336+1</f>
        <v>44069</v>
      </c>
      <c r="B2337" s="24">
        <v>120.15</v>
      </c>
      <c r="C2337" s="24">
        <v>116.5</v>
      </c>
      <c r="D2337" s="24">
        <v>113.6</v>
      </c>
      <c r="E2337" s="24">
        <v>113.55</v>
      </c>
      <c r="F2337" s="24">
        <v>105.75</v>
      </c>
      <c r="G2337" s="24"/>
      <c r="H2337" s="24"/>
      <c r="I2337" s="24"/>
      <c r="J2337" s="24"/>
      <c r="K2337" s="24"/>
      <c r="L2337" s="24"/>
      <c r="M2337" s="24">
        <v>98.35</v>
      </c>
      <c r="N2337" s="24">
        <f>VLOOKUP(A2337,Platts!B:C,2,TRUE)</f>
        <v>123.25</v>
      </c>
      <c r="O2337" s="76">
        <f t="shared" si="141"/>
        <v>0.97484787018255581</v>
      </c>
    </row>
    <row r="2338" spans="1:15" outlineLevel="1" x14ac:dyDescent="0.2">
      <c r="A2338" s="22">
        <f>A2337+1</f>
        <v>44070</v>
      </c>
      <c r="B2338" s="24">
        <v>117.8</v>
      </c>
      <c r="C2338" s="24">
        <v>114.3</v>
      </c>
      <c r="D2338" s="24">
        <v>111.6</v>
      </c>
      <c r="E2338" s="24">
        <v>111.65</v>
      </c>
      <c r="F2338" s="24">
        <v>104.45</v>
      </c>
      <c r="G2338" s="24"/>
      <c r="H2338" s="24"/>
      <c r="I2338" s="24"/>
      <c r="J2338" s="24"/>
      <c r="K2338" s="24"/>
      <c r="L2338" s="24"/>
      <c r="M2338" s="24">
        <v>97</v>
      </c>
      <c r="N2338" s="24">
        <f>VLOOKUP(A2338,Platts!B:C,2,TRUE)</f>
        <v>121.2</v>
      </c>
      <c r="O2338" s="76">
        <f t="shared" si="141"/>
        <v>0.97194719471947189</v>
      </c>
    </row>
    <row r="2339" spans="1:15" outlineLevel="1" x14ac:dyDescent="0.2">
      <c r="A2339" s="22">
        <f>A2338+1</f>
        <v>44071</v>
      </c>
      <c r="B2339" s="24">
        <v>120.45</v>
      </c>
      <c r="C2339" s="24">
        <v>116.9</v>
      </c>
      <c r="D2339" s="24">
        <v>114.1</v>
      </c>
      <c r="E2339" s="24">
        <v>114.15</v>
      </c>
      <c r="F2339" s="24">
        <v>106.75</v>
      </c>
      <c r="G2339" s="24"/>
      <c r="H2339" s="24"/>
      <c r="I2339" s="24"/>
      <c r="J2339" s="24"/>
      <c r="K2339" s="24"/>
      <c r="L2339" s="24"/>
      <c r="M2339" s="24">
        <v>99.25</v>
      </c>
      <c r="N2339" s="24">
        <f>VLOOKUP(A2339,Platts!B:C,2,TRUE)</f>
        <v>123.25</v>
      </c>
      <c r="O2339" s="76">
        <f t="shared" si="141"/>
        <v>0.97728194726166329</v>
      </c>
    </row>
    <row r="2340" spans="1:15" outlineLevel="1" x14ac:dyDescent="0.2">
      <c r="A2340" s="22">
        <f>A2339+3</f>
        <v>44074</v>
      </c>
      <c r="B2340" s="24">
        <v>121.95</v>
      </c>
      <c r="C2340" s="24">
        <v>118.35</v>
      </c>
      <c r="D2340" s="24">
        <v>115.3</v>
      </c>
      <c r="E2340" s="24">
        <v>115.4</v>
      </c>
      <c r="F2340" s="24">
        <v>107.55</v>
      </c>
      <c r="G2340" s="24"/>
      <c r="H2340" s="24"/>
      <c r="I2340" s="24"/>
      <c r="J2340" s="24"/>
      <c r="K2340" s="24"/>
      <c r="L2340" s="24"/>
      <c r="M2340" s="24">
        <v>99.85</v>
      </c>
      <c r="N2340" s="24">
        <f>VLOOKUP(A2340,Platts!B:C,2,TRUE)</f>
        <v>124.35</v>
      </c>
      <c r="O2340" s="76">
        <f t="shared" ref="O2340:O2344" si="142">+B2340/N2340</f>
        <v>0.98069963811821481</v>
      </c>
    </row>
    <row r="2341" spans="1:15" outlineLevel="1" x14ac:dyDescent="0.2">
      <c r="A2341" s="22">
        <f>A2340+1</f>
        <v>44075</v>
      </c>
      <c r="B2341" s="24">
        <v>119.5</v>
      </c>
      <c r="C2341" s="24">
        <v>116.5</v>
      </c>
      <c r="D2341" s="24">
        <v>113.45</v>
      </c>
      <c r="E2341" s="24">
        <v>116.4</v>
      </c>
      <c r="F2341" s="24">
        <v>108.4</v>
      </c>
      <c r="G2341" s="24"/>
      <c r="H2341" s="24"/>
      <c r="I2341" s="24"/>
      <c r="J2341" s="24"/>
      <c r="K2341" s="24"/>
      <c r="L2341" s="24"/>
      <c r="M2341" s="24">
        <v>100.45</v>
      </c>
      <c r="N2341" s="24">
        <f>VLOOKUP(A2341,Platts!B:C,2,TRUE)</f>
        <v>125.45</v>
      </c>
      <c r="O2341" s="76">
        <f t="shared" si="142"/>
        <v>0.95257074531685926</v>
      </c>
    </row>
    <row r="2342" spans="1:15" outlineLevel="1" x14ac:dyDescent="0.2">
      <c r="A2342" s="22">
        <f>A2341+1</f>
        <v>44076</v>
      </c>
      <c r="B2342" s="24">
        <v>121.85</v>
      </c>
      <c r="C2342" s="24">
        <v>118.3</v>
      </c>
      <c r="D2342" s="24">
        <v>115.1</v>
      </c>
      <c r="E2342" s="24">
        <v>118.4</v>
      </c>
      <c r="F2342" s="24">
        <v>109.55</v>
      </c>
      <c r="G2342" s="24"/>
      <c r="H2342" s="24"/>
      <c r="I2342" s="24"/>
      <c r="J2342" s="24"/>
      <c r="K2342" s="24"/>
      <c r="L2342" s="24"/>
      <c r="M2342" s="24">
        <v>101.25</v>
      </c>
      <c r="N2342" s="24">
        <f>VLOOKUP(A2342,Platts!B:C,2,TRUE)</f>
        <v>128.05000000000001</v>
      </c>
      <c r="O2342" s="76">
        <f t="shared" si="142"/>
        <v>0.95158141351034742</v>
      </c>
    </row>
    <row r="2343" spans="1:15" outlineLevel="1" x14ac:dyDescent="0.2">
      <c r="A2343" s="22">
        <f>A2342+1</f>
        <v>44077</v>
      </c>
      <c r="B2343" s="24">
        <v>124.45</v>
      </c>
      <c r="C2343" s="24">
        <v>120.6</v>
      </c>
      <c r="D2343" s="24">
        <v>117.1</v>
      </c>
      <c r="E2343" s="24">
        <v>120.7</v>
      </c>
      <c r="F2343" s="24">
        <v>110.95</v>
      </c>
      <c r="G2343" s="24"/>
      <c r="H2343" s="24"/>
      <c r="I2343" s="24"/>
      <c r="J2343" s="24"/>
      <c r="K2343" s="24"/>
      <c r="L2343" s="24"/>
      <c r="M2343" s="24">
        <v>102.05</v>
      </c>
      <c r="N2343" s="24">
        <f>VLOOKUP(A2343,Platts!B:C,2,TRUE)</f>
        <v>130.80000000000001</v>
      </c>
      <c r="O2343" s="76">
        <f t="shared" si="142"/>
        <v>0.95145259938837912</v>
      </c>
    </row>
    <row r="2344" spans="1:15" outlineLevel="1" x14ac:dyDescent="0.2">
      <c r="A2344" s="22">
        <f>A2343+1</f>
        <v>44078</v>
      </c>
      <c r="B2344" s="24">
        <v>123.05</v>
      </c>
      <c r="C2344" s="24">
        <v>119.25</v>
      </c>
      <c r="D2344" s="24">
        <v>115.75</v>
      </c>
      <c r="E2344" s="24">
        <v>119.35</v>
      </c>
      <c r="F2344" s="24">
        <v>109.8</v>
      </c>
      <c r="G2344" s="24"/>
      <c r="H2344" s="24"/>
      <c r="I2344" s="24"/>
      <c r="J2344" s="24"/>
      <c r="K2344" s="24"/>
      <c r="L2344" s="24"/>
      <c r="M2344" s="24">
        <v>101.1</v>
      </c>
      <c r="N2344" s="24">
        <f>VLOOKUP(A2344,Platts!B:C,2,TRUE)</f>
        <v>128.69999999999999</v>
      </c>
      <c r="O2344" s="76">
        <f t="shared" si="142"/>
        <v>0.95609945609945612</v>
      </c>
    </row>
    <row r="2345" spans="1:15" outlineLevel="1" x14ac:dyDescent="0.2">
      <c r="A2345" s="22">
        <f>A2344+3</f>
        <v>44081</v>
      </c>
      <c r="B2345" s="24">
        <v>123.65</v>
      </c>
      <c r="C2345" s="24">
        <v>119.8</v>
      </c>
      <c r="D2345" s="24">
        <v>116.3</v>
      </c>
      <c r="E2345" s="24">
        <v>119.95</v>
      </c>
      <c r="F2345" s="24">
        <v>110.35</v>
      </c>
      <c r="G2345" s="24"/>
      <c r="H2345" s="24"/>
      <c r="I2345" s="24"/>
      <c r="J2345" s="24"/>
      <c r="K2345" s="24"/>
      <c r="L2345" s="24"/>
      <c r="M2345" s="24">
        <v>101.65</v>
      </c>
      <c r="N2345" s="24">
        <f>VLOOKUP(A2345,Platts!B:C,2,TRUE)</f>
        <v>129.9</v>
      </c>
      <c r="O2345" s="76">
        <f t="shared" ref="O2345:O2349" si="143">+B2345/N2345</f>
        <v>0.9518860662047729</v>
      </c>
    </row>
    <row r="2346" spans="1:15" outlineLevel="1" x14ac:dyDescent="0.2">
      <c r="A2346" s="22">
        <f>A2345+1</f>
        <v>44082</v>
      </c>
      <c r="B2346" s="24">
        <v>123.5</v>
      </c>
      <c r="C2346" s="24">
        <v>119.6</v>
      </c>
      <c r="D2346" s="24">
        <v>116.1</v>
      </c>
      <c r="E2346" s="24">
        <v>119.7</v>
      </c>
      <c r="F2346" s="24">
        <v>110.05</v>
      </c>
      <c r="G2346" s="24"/>
      <c r="H2346" s="24"/>
      <c r="I2346" s="24"/>
      <c r="J2346" s="24"/>
      <c r="K2346" s="24"/>
      <c r="L2346" s="24"/>
      <c r="M2346" s="24">
        <v>101.25</v>
      </c>
      <c r="N2346" s="24">
        <f>VLOOKUP(A2346,Platts!B:C,2,TRUE)</f>
        <v>129</v>
      </c>
      <c r="O2346" s="76">
        <f t="shared" si="143"/>
        <v>0.95736434108527135</v>
      </c>
    </row>
    <row r="2347" spans="1:15" outlineLevel="1" x14ac:dyDescent="0.2">
      <c r="A2347" s="22">
        <f>A2346+1</f>
        <v>44083</v>
      </c>
      <c r="B2347" s="24">
        <v>121.25</v>
      </c>
      <c r="C2347" s="24">
        <v>117.5</v>
      </c>
      <c r="D2347" s="24">
        <v>114.15</v>
      </c>
      <c r="E2347" s="24">
        <v>117.6</v>
      </c>
      <c r="F2347" s="24">
        <v>108.4</v>
      </c>
      <c r="G2347" s="24"/>
      <c r="H2347" s="24"/>
      <c r="I2347" s="24"/>
      <c r="J2347" s="24"/>
      <c r="K2347" s="24"/>
      <c r="L2347" s="24"/>
      <c r="M2347" s="24">
        <v>99.75</v>
      </c>
      <c r="N2347" s="24">
        <f>VLOOKUP(A2347,Platts!B:C,2,TRUE)</f>
        <v>127.2</v>
      </c>
      <c r="O2347" s="76">
        <f t="shared" si="143"/>
        <v>0.95322327044025157</v>
      </c>
    </row>
    <row r="2348" spans="1:15" outlineLevel="1" x14ac:dyDescent="0.2">
      <c r="A2348" s="22">
        <f>A2347+1</f>
        <v>44084</v>
      </c>
      <c r="B2348" s="24">
        <v>120.95</v>
      </c>
      <c r="C2348" s="24">
        <v>117.15</v>
      </c>
      <c r="D2348" s="24">
        <v>113.95</v>
      </c>
      <c r="E2348" s="24">
        <v>117.35</v>
      </c>
      <c r="F2348" s="24">
        <v>108.25</v>
      </c>
      <c r="G2348" s="24"/>
      <c r="H2348" s="24"/>
      <c r="I2348" s="24"/>
      <c r="J2348" s="24"/>
      <c r="K2348" s="24"/>
      <c r="L2348" s="24"/>
      <c r="M2348" s="24">
        <v>99.65</v>
      </c>
      <c r="N2348" s="24">
        <f>VLOOKUP(A2348,Platts!B:C,2,TRUE)</f>
        <v>126.3</v>
      </c>
      <c r="O2348" s="76">
        <f t="shared" si="143"/>
        <v>0.95764053840063346</v>
      </c>
    </row>
    <row r="2349" spans="1:15" outlineLevel="1" x14ac:dyDescent="0.2">
      <c r="A2349" s="22">
        <f>A2348+1</f>
        <v>44085</v>
      </c>
      <c r="B2349" s="24">
        <v>123.4</v>
      </c>
      <c r="C2349" s="24">
        <v>119.35</v>
      </c>
      <c r="D2349" s="24">
        <v>116.05</v>
      </c>
      <c r="E2349" s="24">
        <v>119.6</v>
      </c>
      <c r="F2349" s="24">
        <v>109.95</v>
      </c>
      <c r="G2349" s="24"/>
      <c r="H2349" s="24"/>
      <c r="I2349" s="24"/>
      <c r="J2349" s="24"/>
      <c r="K2349" s="24"/>
      <c r="L2349" s="24"/>
      <c r="M2349" s="24">
        <v>101.25</v>
      </c>
      <c r="N2349" s="24">
        <f>VLOOKUP(A2349,Platts!B:C,2,TRUE)</f>
        <v>129.05000000000001</v>
      </c>
      <c r="O2349" s="76">
        <f t="shared" si="143"/>
        <v>0.95621851995350637</v>
      </c>
    </row>
    <row r="2350" spans="1:15" outlineLevel="1" x14ac:dyDescent="0.2">
      <c r="A2350" s="22">
        <f>A2349+3</f>
        <v>44088</v>
      </c>
      <c r="B2350" s="24">
        <v>125.9</v>
      </c>
      <c r="C2350" s="24">
        <v>121.55</v>
      </c>
      <c r="D2350" s="24">
        <v>117.9</v>
      </c>
      <c r="E2350" s="24">
        <v>121.85</v>
      </c>
      <c r="F2350" s="24">
        <v>111.3</v>
      </c>
      <c r="G2350" s="24"/>
      <c r="H2350" s="24"/>
      <c r="I2350" s="24"/>
      <c r="J2350" s="24"/>
      <c r="K2350" s="24"/>
      <c r="L2350" s="24"/>
      <c r="M2350" s="24">
        <v>102.3</v>
      </c>
      <c r="N2350" s="24">
        <f>VLOOKUP(A2350,Platts!B:C,2,TRUE)</f>
        <v>130.5</v>
      </c>
      <c r="O2350" s="76">
        <f t="shared" ref="O2350:O2354" si="144">+B2350/N2350</f>
        <v>0.96475095785440612</v>
      </c>
    </row>
    <row r="2351" spans="1:15" outlineLevel="1" x14ac:dyDescent="0.2">
      <c r="A2351" s="22">
        <f>A2350+1</f>
        <v>44089</v>
      </c>
      <c r="B2351" s="24">
        <v>124</v>
      </c>
      <c r="C2351" s="24">
        <v>119.85</v>
      </c>
      <c r="D2351" s="24">
        <v>116.35</v>
      </c>
      <c r="E2351" s="24">
        <v>120.05</v>
      </c>
      <c r="F2351" s="24">
        <v>109.9</v>
      </c>
      <c r="G2351" s="24"/>
      <c r="H2351" s="24"/>
      <c r="I2351" s="24"/>
      <c r="J2351" s="24"/>
      <c r="K2351" s="24"/>
      <c r="L2351" s="24"/>
      <c r="M2351" s="24">
        <v>100.7</v>
      </c>
      <c r="N2351" s="24">
        <f>VLOOKUP(A2351,Platts!B:C,2,TRUE)</f>
        <v>128.55000000000001</v>
      </c>
      <c r="O2351" s="76">
        <f t="shared" si="144"/>
        <v>0.96460521197977434</v>
      </c>
    </row>
    <row r="2352" spans="1:15" outlineLevel="1" x14ac:dyDescent="0.2">
      <c r="A2352" s="22">
        <f>A2351+1</f>
        <v>44090</v>
      </c>
      <c r="B2352" s="24">
        <v>119.65</v>
      </c>
      <c r="C2352" s="24">
        <v>115.8</v>
      </c>
      <c r="D2352" s="24">
        <v>112.7</v>
      </c>
      <c r="E2352" s="24">
        <v>116.1</v>
      </c>
      <c r="F2352" s="24">
        <v>107</v>
      </c>
      <c r="G2352" s="24"/>
      <c r="H2352" s="24"/>
      <c r="I2352" s="24"/>
      <c r="J2352" s="24"/>
      <c r="K2352" s="24"/>
      <c r="L2352" s="24"/>
      <c r="M2352" s="24">
        <v>98.15</v>
      </c>
      <c r="N2352" s="24">
        <f>VLOOKUP(A2352,Platts!B:C,2,TRUE)</f>
        <v>124.3</v>
      </c>
      <c r="O2352" s="76">
        <f t="shared" si="144"/>
        <v>0.9625905068382945</v>
      </c>
    </row>
    <row r="2353" spans="1:15" outlineLevel="1" x14ac:dyDescent="0.2">
      <c r="A2353" s="22">
        <f>A2352+1</f>
        <v>44091</v>
      </c>
      <c r="B2353" s="24">
        <v>117.7</v>
      </c>
      <c r="C2353" s="24">
        <v>113.95</v>
      </c>
      <c r="D2353" s="24">
        <v>110.8</v>
      </c>
      <c r="E2353" s="24">
        <v>114.15</v>
      </c>
      <c r="F2353" s="24">
        <v>105.15</v>
      </c>
      <c r="G2353" s="24"/>
      <c r="H2353" s="24"/>
      <c r="I2353" s="24"/>
      <c r="J2353" s="24"/>
      <c r="K2353" s="24"/>
      <c r="L2353" s="24"/>
      <c r="M2353" s="24">
        <v>96.7</v>
      </c>
      <c r="N2353" s="24">
        <f>VLOOKUP(A2353,Platts!B:C,2,TRUE)</f>
        <v>122.05</v>
      </c>
      <c r="O2353" s="76">
        <f t="shared" si="144"/>
        <v>0.96435886931585424</v>
      </c>
    </row>
    <row r="2354" spans="1:15" outlineLevel="1" x14ac:dyDescent="0.2">
      <c r="A2354" s="22">
        <f>A2353+1</f>
        <v>44092</v>
      </c>
      <c r="B2354" s="24">
        <v>120.95</v>
      </c>
      <c r="C2354" s="24">
        <v>116.95</v>
      </c>
      <c r="D2354" s="24">
        <v>113.5</v>
      </c>
      <c r="E2354" s="24">
        <v>117.1</v>
      </c>
      <c r="F2354" s="24">
        <v>107.3</v>
      </c>
      <c r="G2354" s="24"/>
      <c r="H2354" s="24"/>
      <c r="I2354" s="24"/>
      <c r="J2354" s="24"/>
      <c r="K2354" s="24"/>
      <c r="L2354" s="24"/>
      <c r="M2354" s="24">
        <v>98.4</v>
      </c>
      <c r="N2354" s="24">
        <f>VLOOKUP(A2354,Platts!B:C,2,TRUE)</f>
        <v>125.2</v>
      </c>
      <c r="O2354" s="76">
        <f t="shared" si="144"/>
        <v>0.96605431309904155</v>
      </c>
    </row>
    <row r="2355" spans="1:15" outlineLevel="1" x14ac:dyDescent="0.2">
      <c r="A2355" s="22">
        <f>A2354+3</f>
        <v>44095</v>
      </c>
      <c r="B2355" s="24">
        <v>116.15</v>
      </c>
      <c r="C2355" s="24">
        <v>112.35</v>
      </c>
      <c r="D2355" s="24">
        <v>109.3</v>
      </c>
      <c r="E2355" s="24">
        <v>112.65</v>
      </c>
      <c r="F2355" s="24">
        <v>103.7</v>
      </c>
      <c r="G2355" s="24"/>
      <c r="H2355" s="24"/>
      <c r="I2355" s="24"/>
      <c r="J2355" s="24"/>
      <c r="K2355" s="24"/>
      <c r="L2355" s="24"/>
      <c r="M2355" s="24">
        <v>95.15</v>
      </c>
      <c r="N2355" s="24">
        <f>VLOOKUP(A2355,Platts!B:C,2,TRUE)</f>
        <v>120</v>
      </c>
      <c r="O2355" s="76">
        <f t="shared" ref="O2355:O2359" si="145">+B2355/N2355</f>
        <v>0.96791666666666676</v>
      </c>
    </row>
    <row r="2356" spans="1:15" outlineLevel="1" x14ac:dyDescent="0.2">
      <c r="A2356" s="22">
        <f>A2355+1</f>
        <v>44096</v>
      </c>
      <c r="B2356" s="24">
        <v>114.1</v>
      </c>
      <c r="C2356" s="24">
        <v>110.35</v>
      </c>
      <c r="D2356" s="24">
        <v>107.3</v>
      </c>
      <c r="E2356" s="24">
        <v>110.6</v>
      </c>
      <c r="F2356" s="24">
        <v>101.75</v>
      </c>
      <c r="G2356" s="24"/>
      <c r="H2356" s="24"/>
      <c r="I2356" s="24"/>
      <c r="J2356" s="24"/>
      <c r="K2356" s="24"/>
      <c r="L2356" s="24"/>
      <c r="M2356" s="24">
        <v>93.2</v>
      </c>
      <c r="N2356" s="24">
        <f>VLOOKUP(A2356,Platts!B:C,2,TRUE)</f>
        <v>117</v>
      </c>
      <c r="O2356" s="76">
        <f t="shared" si="145"/>
        <v>0.97521367521367519</v>
      </c>
    </row>
    <row r="2357" spans="1:15" outlineLevel="1" x14ac:dyDescent="0.2">
      <c r="A2357" s="22">
        <f>A2356+1</f>
        <v>44097</v>
      </c>
      <c r="B2357" s="24">
        <v>111.85</v>
      </c>
      <c r="C2357" s="24">
        <v>108.55</v>
      </c>
      <c r="D2357" s="24">
        <v>105.6</v>
      </c>
      <c r="E2357" s="24">
        <v>108.6</v>
      </c>
      <c r="F2357" s="24">
        <v>100.55</v>
      </c>
      <c r="G2357" s="24"/>
      <c r="H2357" s="24"/>
      <c r="I2357" s="24"/>
      <c r="J2357" s="24"/>
      <c r="K2357" s="24"/>
      <c r="L2357" s="24"/>
      <c r="M2357" s="24">
        <v>92.55</v>
      </c>
      <c r="N2357" s="24">
        <f>VLOOKUP(A2357,Platts!B:C,2,TRUE)</f>
        <v>114.4</v>
      </c>
      <c r="O2357" s="76">
        <f t="shared" si="145"/>
        <v>0.9777097902097901</v>
      </c>
    </row>
    <row r="2358" spans="1:15" outlineLevel="1" x14ac:dyDescent="0.2">
      <c r="A2358" s="22">
        <f>A2357+1</f>
        <v>44098</v>
      </c>
      <c r="B2358" s="24">
        <v>112.95</v>
      </c>
      <c r="C2358" s="24">
        <v>109.55</v>
      </c>
      <c r="D2358" s="24">
        <v>106.45</v>
      </c>
      <c r="E2358" s="24">
        <v>109.65</v>
      </c>
      <c r="F2358" s="24">
        <v>101.2</v>
      </c>
      <c r="G2358" s="24"/>
      <c r="H2358" s="24"/>
      <c r="I2358" s="24"/>
      <c r="J2358" s="24"/>
      <c r="K2358" s="24"/>
      <c r="L2358" s="24"/>
      <c r="M2358" s="24">
        <v>93.15</v>
      </c>
      <c r="N2358" s="24">
        <f>VLOOKUP(A2358,Platts!B:C,2,TRUE)</f>
        <v>115.9</v>
      </c>
      <c r="O2358" s="76">
        <f t="shared" si="145"/>
        <v>0.97454702329594478</v>
      </c>
    </row>
    <row r="2359" spans="1:15" outlineLevel="1" x14ac:dyDescent="0.2">
      <c r="A2359" s="22">
        <f>A2358+1</f>
        <v>44099</v>
      </c>
      <c r="B2359" s="24">
        <v>113.2</v>
      </c>
      <c r="C2359" s="24">
        <v>109.85</v>
      </c>
      <c r="D2359" s="24">
        <v>106.75</v>
      </c>
      <c r="E2359" s="24">
        <v>109.95</v>
      </c>
      <c r="F2359" s="24">
        <v>101.5</v>
      </c>
      <c r="G2359" s="24">
        <f t="shared" ref="G2359:L2359" si="146">G2358</f>
        <v>0</v>
      </c>
      <c r="H2359" s="24">
        <f t="shared" si="146"/>
        <v>0</v>
      </c>
      <c r="I2359" s="24">
        <f t="shared" si="146"/>
        <v>0</v>
      </c>
      <c r="J2359" s="24">
        <f t="shared" si="146"/>
        <v>0</v>
      </c>
      <c r="K2359" s="24">
        <f t="shared" si="146"/>
        <v>0</v>
      </c>
      <c r="L2359" s="24">
        <f t="shared" si="146"/>
        <v>0</v>
      </c>
      <c r="M2359" s="24">
        <v>93.3</v>
      </c>
      <c r="N2359" s="24">
        <f>VLOOKUP(A2359,Platts!B:C,2,TRUE)</f>
        <v>116.05</v>
      </c>
      <c r="O2359" s="76">
        <f t="shared" si="145"/>
        <v>0.97544161999138312</v>
      </c>
    </row>
    <row r="2360" spans="1:15" outlineLevel="1" x14ac:dyDescent="0.2">
      <c r="A2360" s="22">
        <f>A2359+3</f>
        <v>44102</v>
      </c>
      <c r="B2360" s="24">
        <v>114.5</v>
      </c>
      <c r="C2360" s="24">
        <v>111.1</v>
      </c>
      <c r="D2360" s="24">
        <v>107.95</v>
      </c>
      <c r="E2360" s="24">
        <v>111.15</v>
      </c>
      <c r="F2360" s="24">
        <v>102.5</v>
      </c>
      <c r="G2360" s="24"/>
      <c r="H2360" s="24"/>
      <c r="I2360" s="24"/>
      <c r="J2360" s="24"/>
      <c r="K2360" s="24"/>
      <c r="L2360" s="24"/>
      <c r="M2360" s="24">
        <v>94.35</v>
      </c>
      <c r="N2360" s="24">
        <f>VLOOKUP(A2360,Platts!B:C,2,TRUE)</f>
        <v>118.328968253968</v>
      </c>
      <c r="O2360" s="76">
        <f t="shared" ref="O2360:O2364" si="147">+B2360/N2360</f>
        <v>0.96764132815093995</v>
      </c>
    </row>
    <row r="2361" spans="1:15" outlineLevel="1" x14ac:dyDescent="0.2">
      <c r="A2361" s="22">
        <f>A2360+1</f>
        <v>44103</v>
      </c>
      <c r="B2361" s="24">
        <v>116.9</v>
      </c>
      <c r="C2361" s="24">
        <v>113.35</v>
      </c>
      <c r="D2361" s="24">
        <v>110.05</v>
      </c>
      <c r="E2361" s="24">
        <v>113.4</v>
      </c>
      <c r="F2361" s="24">
        <v>104.55</v>
      </c>
      <c r="G2361" s="24"/>
      <c r="H2361" s="24"/>
      <c r="I2361" s="24"/>
      <c r="J2361" s="24"/>
      <c r="K2361" s="24"/>
      <c r="L2361" s="24"/>
      <c r="M2361" s="24">
        <v>96.2</v>
      </c>
      <c r="N2361" s="24">
        <f>VLOOKUP(A2361,Platts!B:C,2,TRUE)</f>
        <v>118.90165571975901</v>
      </c>
      <c r="O2361" s="76">
        <f t="shared" si="147"/>
        <v>0.98316545124925148</v>
      </c>
    </row>
    <row r="2362" spans="1:15" outlineLevel="1" x14ac:dyDescent="0.2">
      <c r="A2362" s="22">
        <f>A2361+1</f>
        <v>44104</v>
      </c>
      <c r="B2362" s="24">
        <v>121.5</v>
      </c>
      <c r="C2362" s="24">
        <v>117.45</v>
      </c>
      <c r="D2362" s="24">
        <v>113.75</v>
      </c>
      <c r="E2362" s="24">
        <v>117.6</v>
      </c>
      <c r="F2362" s="24">
        <v>107.7</v>
      </c>
      <c r="G2362" s="24"/>
      <c r="H2362" s="24"/>
      <c r="I2362" s="24"/>
      <c r="J2362" s="24"/>
      <c r="K2362" s="24"/>
      <c r="L2362" s="24"/>
      <c r="M2362" s="24">
        <v>98.95</v>
      </c>
      <c r="N2362" s="24">
        <f>VLOOKUP(A2362,Platts!B:C,2,TRUE)</f>
        <v>119.47434318555</v>
      </c>
      <c r="O2362" s="76">
        <f t="shared" si="147"/>
        <v>1.0169547432565003</v>
      </c>
    </row>
    <row r="2363" spans="1:15" outlineLevel="1" x14ac:dyDescent="0.2">
      <c r="A2363" s="121">
        <f>A2362+1</f>
        <v>44105</v>
      </c>
      <c r="B2363" s="24">
        <v>117.05</v>
      </c>
      <c r="C2363" s="24">
        <v>113.4</v>
      </c>
      <c r="D2363" s="24">
        <v>110.25</v>
      </c>
      <c r="E2363" s="24">
        <v>107.45</v>
      </c>
      <c r="F2363" s="24">
        <v>100.45</v>
      </c>
      <c r="G2363" s="24"/>
      <c r="H2363" s="24"/>
      <c r="I2363" s="24"/>
      <c r="J2363" s="24"/>
      <c r="K2363" s="24"/>
      <c r="L2363" s="24"/>
      <c r="M2363" s="24">
        <v>98.8</v>
      </c>
      <c r="N2363" s="24">
        <f>VLOOKUP(A2363,Platts!B:C,2,TRUE)</f>
        <v>119.47434318555</v>
      </c>
      <c r="O2363" s="76">
        <f t="shared" si="147"/>
        <v>0.97970825265986294</v>
      </c>
    </row>
    <row r="2364" spans="1:15" outlineLevel="1" x14ac:dyDescent="0.2">
      <c r="A2364" s="121">
        <f>A2363+1</f>
        <v>44106</v>
      </c>
      <c r="B2364" s="24">
        <v>116.5</v>
      </c>
      <c r="C2364" s="24">
        <v>112.85</v>
      </c>
      <c r="D2364" s="24">
        <v>109.8</v>
      </c>
      <c r="E2364" s="24">
        <v>107.05</v>
      </c>
      <c r="F2364" s="24">
        <v>100.3</v>
      </c>
      <c r="G2364" s="24"/>
      <c r="H2364" s="24"/>
      <c r="I2364" s="24"/>
      <c r="J2364" s="24"/>
      <c r="K2364" s="24"/>
      <c r="L2364" s="24"/>
      <c r="M2364" s="24">
        <v>98.55</v>
      </c>
      <c r="N2364" s="24">
        <f>VLOOKUP(A2364,Platts!B:C,2,TRUE)</f>
        <v>119.47434318555</v>
      </c>
      <c r="O2364" s="76">
        <f t="shared" si="147"/>
        <v>0.9751047538220764</v>
      </c>
    </row>
    <row r="2365" spans="1:15" outlineLevel="1" x14ac:dyDescent="0.2">
      <c r="A2365" s="121">
        <f>A2364+3</f>
        <v>44109</v>
      </c>
      <c r="B2365" s="24">
        <v>116.4</v>
      </c>
      <c r="C2365" s="24">
        <v>112.8</v>
      </c>
      <c r="D2365" s="24">
        <v>109.75</v>
      </c>
      <c r="E2365" s="24">
        <v>107.05</v>
      </c>
      <c r="F2365" s="24">
        <v>99.55</v>
      </c>
      <c r="G2365" s="24"/>
      <c r="H2365" s="24"/>
      <c r="I2365" s="24"/>
      <c r="J2365" s="24"/>
      <c r="K2365" s="24"/>
      <c r="L2365" s="24"/>
      <c r="M2365" s="24">
        <v>97.85</v>
      </c>
      <c r="N2365" s="24">
        <f>VLOOKUP(A2365,Platts!B:C,2,TRUE)</f>
        <v>123.15</v>
      </c>
      <c r="O2365" s="76">
        <f t="shared" ref="O2365:O2371" si="148">+B2365/N2365</f>
        <v>0.94518879415347135</v>
      </c>
    </row>
    <row r="2366" spans="1:15" outlineLevel="1" x14ac:dyDescent="0.2">
      <c r="A2366" s="121">
        <f>A2365+1</f>
        <v>44110</v>
      </c>
      <c r="B2366" s="24">
        <v>117.5</v>
      </c>
      <c r="C2366" s="24">
        <v>113.95</v>
      </c>
      <c r="D2366" s="24">
        <v>110.85</v>
      </c>
      <c r="E2366" s="24">
        <v>108</v>
      </c>
      <c r="F2366" s="24">
        <v>100.7</v>
      </c>
      <c r="G2366" s="24"/>
      <c r="H2366" s="24"/>
      <c r="I2366" s="24"/>
      <c r="J2366" s="24"/>
      <c r="K2366" s="24"/>
      <c r="L2366" s="24"/>
      <c r="M2366" s="24">
        <v>99</v>
      </c>
      <c r="N2366" s="24">
        <f>VLOOKUP(A2366,Platts!B:C,2,TRUE)</f>
        <v>123.15</v>
      </c>
      <c r="O2366" s="76">
        <f t="shared" si="148"/>
        <v>0.95412099066179457</v>
      </c>
    </row>
    <row r="2367" spans="1:15" outlineLevel="1" x14ac:dyDescent="0.2">
      <c r="A2367" s="121">
        <f>A2366+1</f>
        <v>44111</v>
      </c>
      <c r="B2367" s="24">
        <v>117.35</v>
      </c>
      <c r="C2367" s="24">
        <v>113.75</v>
      </c>
      <c r="D2367" s="24">
        <v>110.65</v>
      </c>
      <c r="E2367" s="24">
        <v>107.8</v>
      </c>
      <c r="F2367" s="24">
        <v>100.8</v>
      </c>
      <c r="G2367" s="24"/>
      <c r="H2367" s="24"/>
      <c r="I2367" s="24"/>
      <c r="J2367" s="24"/>
      <c r="K2367" s="24"/>
      <c r="L2367" s="24"/>
      <c r="M2367" s="24">
        <v>99.2</v>
      </c>
      <c r="N2367" s="24">
        <f>VLOOKUP(A2367,Platts!B:C,2,TRUE)</f>
        <v>123.15</v>
      </c>
      <c r="O2367" s="76">
        <f t="shared" si="148"/>
        <v>0.9529029638652049</v>
      </c>
    </row>
    <row r="2368" spans="1:15" outlineLevel="1" x14ac:dyDescent="0.2">
      <c r="A2368" s="121">
        <f>A2367+1</f>
        <v>44112</v>
      </c>
      <c r="B2368" s="24">
        <v>117.8</v>
      </c>
      <c r="C2368" s="24">
        <v>114.2</v>
      </c>
      <c r="D2368" s="24">
        <v>111.05</v>
      </c>
      <c r="E2368" s="24">
        <v>108.05</v>
      </c>
      <c r="F2368" s="24">
        <v>100.7</v>
      </c>
      <c r="G2368" s="24"/>
      <c r="H2368" s="24"/>
      <c r="I2368" s="24"/>
      <c r="J2368" s="24"/>
      <c r="K2368" s="24"/>
      <c r="L2368" s="24"/>
      <c r="M2368" s="24">
        <v>98.9</v>
      </c>
      <c r="N2368" s="24">
        <f>VLOOKUP(A2368,Platts!B:C,2,TRUE)</f>
        <v>123.15</v>
      </c>
      <c r="O2368" s="76">
        <f t="shared" si="148"/>
        <v>0.95655704425497357</v>
      </c>
    </row>
    <row r="2369" spans="1:15" outlineLevel="1" x14ac:dyDescent="0.2">
      <c r="A2369" s="22">
        <f>A2368+1</f>
        <v>44113</v>
      </c>
      <c r="B2369" s="24">
        <v>121.15</v>
      </c>
      <c r="C2369" s="24">
        <v>117.4</v>
      </c>
      <c r="D2369" s="24">
        <v>114.1</v>
      </c>
      <c r="E2369" s="24">
        <v>111.05</v>
      </c>
      <c r="F2369" s="24">
        <v>103.45</v>
      </c>
      <c r="G2369" s="24"/>
      <c r="H2369" s="24"/>
      <c r="I2369" s="24"/>
      <c r="J2369" s="24"/>
      <c r="K2369" s="24"/>
      <c r="L2369" s="24"/>
      <c r="M2369" s="24">
        <v>101.65</v>
      </c>
      <c r="N2369" s="24">
        <f>VLOOKUP(A2369,Platts!B:C,2,TRUE)</f>
        <v>125.85</v>
      </c>
      <c r="O2369" s="76">
        <f t="shared" si="148"/>
        <v>0.96265395311879232</v>
      </c>
    </row>
    <row r="2370" spans="1:15" outlineLevel="1" x14ac:dyDescent="0.2">
      <c r="A2370" s="22">
        <f>A2369+3</f>
        <v>44116</v>
      </c>
      <c r="B2370" s="24">
        <v>119.6</v>
      </c>
      <c r="C2370" s="24">
        <v>115.95</v>
      </c>
      <c r="D2370" s="24">
        <v>112.95</v>
      </c>
      <c r="E2370" s="24">
        <v>110</v>
      </c>
      <c r="F2370" s="24">
        <v>102.55</v>
      </c>
      <c r="G2370" s="24"/>
      <c r="H2370" s="24"/>
      <c r="I2370" s="24"/>
      <c r="J2370" s="24"/>
      <c r="K2370" s="24"/>
      <c r="L2370" s="24"/>
      <c r="M2370" s="24">
        <v>100.95</v>
      </c>
      <c r="N2370" s="24">
        <f>VLOOKUP(A2370,Platts!B:C,2,TRUE)</f>
        <v>123.85</v>
      </c>
      <c r="O2370" s="76">
        <f t="shared" si="148"/>
        <v>0.96568429551877266</v>
      </c>
    </row>
    <row r="2371" spans="1:15" outlineLevel="1" x14ac:dyDescent="0.2">
      <c r="A2371" s="22">
        <f>A2370+1</f>
        <v>44117</v>
      </c>
      <c r="B2371" s="24">
        <v>116.85</v>
      </c>
      <c r="C2371" s="24">
        <v>113.7</v>
      </c>
      <c r="D2371" s="24">
        <v>110.95</v>
      </c>
      <c r="E2371" s="24">
        <v>108.4</v>
      </c>
      <c r="F2371" s="24">
        <v>101.6</v>
      </c>
      <c r="G2371" s="24"/>
      <c r="H2371" s="24"/>
      <c r="I2371" s="24"/>
      <c r="J2371" s="24"/>
      <c r="K2371" s="24"/>
      <c r="L2371" s="24"/>
      <c r="M2371" s="24">
        <v>99.75</v>
      </c>
      <c r="N2371" s="24">
        <f>VLOOKUP(A2371,Platts!B:C,2,TRUE)</f>
        <v>121.35</v>
      </c>
      <c r="O2371" s="76">
        <f t="shared" si="148"/>
        <v>0.96291718170580964</v>
      </c>
    </row>
    <row r="2372" spans="1:15" outlineLevel="1" x14ac:dyDescent="0.2">
      <c r="A2372" s="22">
        <f>A2371+1</f>
        <v>44118</v>
      </c>
      <c r="B2372" s="24">
        <v>115.35</v>
      </c>
      <c r="C2372" s="24">
        <v>112.25</v>
      </c>
      <c r="D2372" s="24">
        <v>109.65</v>
      </c>
      <c r="E2372" s="24">
        <v>107.15</v>
      </c>
      <c r="F2372" s="24">
        <v>100.45</v>
      </c>
      <c r="G2372" s="24"/>
      <c r="H2372" s="24"/>
      <c r="I2372" s="24"/>
      <c r="J2372" s="24"/>
      <c r="K2372" s="24"/>
      <c r="L2372" s="24"/>
      <c r="M2372" s="24">
        <v>98.6</v>
      </c>
      <c r="N2372" s="24">
        <f>VLOOKUP(A2372,Platts!B:C,2,TRUE)</f>
        <v>119.75</v>
      </c>
      <c r="O2372" s="76">
        <f t="shared" ref="O2372:O2376" si="149">+B2372/N2372</f>
        <v>0.96325678496868472</v>
      </c>
    </row>
    <row r="2373" spans="1:15" outlineLevel="1" x14ac:dyDescent="0.2">
      <c r="A2373" s="22">
        <f>A2372+1</f>
        <v>44119</v>
      </c>
      <c r="B2373" s="24">
        <v>114.15</v>
      </c>
      <c r="C2373" s="24">
        <v>110.95</v>
      </c>
      <c r="D2373" s="24">
        <v>108.25</v>
      </c>
      <c r="E2373" s="24">
        <v>105.75</v>
      </c>
      <c r="F2373" s="24">
        <v>99.15</v>
      </c>
      <c r="G2373" s="24"/>
      <c r="H2373" s="24"/>
      <c r="I2373" s="24"/>
      <c r="J2373" s="24"/>
      <c r="K2373" s="24"/>
      <c r="L2373" s="24"/>
      <c r="M2373" s="24">
        <v>97.45</v>
      </c>
      <c r="N2373" s="24">
        <f>VLOOKUP(A2373,Platts!B:C,2,TRUE)</f>
        <v>118.9</v>
      </c>
      <c r="O2373" s="76">
        <f t="shared" si="149"/>
        <v>0.96005046257359128</v>
      </c>
    </row>
    <row r="2374" spans="1:15" outlineLevel="1" x14ac:dyDescent="0.2">
      <c r="A2374" s="22">
        <f>A2373+1</f>
        <v>44120</v>
      </c>
      <c r="B2374" s="24">
        <v>114.95</v>
      </c>
      <c r="C2374" s="24">
        <v>111.65</v>
      </c>
      <c r="D2374" s="24">
        <v>108.85</v>
      </c>
      <c r="E2374" s="24">
        <v>106.15</v>
      </c>
      <c r="F2374" s="24">
        <v>99.45</v>
      </c>
      <c r="G2374" s="24"/>
      <c r="H2374" s="24"/>
      <c r="I2374" s="24"/>
      <c r="J2374" s="24"/>
      <c r="K2374" s="24"/>
      <c r="L2374" s="24"/>
      <c r="M2374" s="24">
        <v>97.6</v>
      </c>
      <c r="N2374" s="24">
        <f>VLOOKUP(A2374,Platts!B:C,2,TRUE)</f>
        <v>119.05</v>
      </c>
      <c r="O2374" s="76">
        <f t="shared" si="149"/>
        <v>0.96556068878622436</v>
      </c>
    </row>
    <row r="2375" spans="1:15" outlineLevel="1" x14ac:dyDescent="0.2">
      <c r="A2375" s="22">
        <f>A2374+3</f>
        <v>44123</v>
      </c>
      <c r="B2375" s="24">
        <v>115.45</v>
      </c>
      <c r="C2375" s="24">
        <v>112.15</v>
      </c>
      <c r="D2375" s="24">
        <v>109.4</v>
      </c>
      <c r="E2375" s="24">
        <v>106.75</v>
      </c>
      <c r="F2375" s="24">
        <v>100</v>
      </c>
      <c r="G2375" s="24"/>
      <c r="H2375" s="24"/>
      <c r="I2375" s="24"/>
      <c r="J2375" s="24"/>
      <c r="K2375" s="24"/>
      <c r="L2375" s="24"/>
      <c r="M2375" s="24">
        <v>98.1</v>
      </c>
      <c r="N2375" s="24">
        <f>VLOOKUP(A2375,Platts!B:C,2,TRUE)</f>
        <v>119.4</v>
      </c>
      <c r="O2375" s="76">
        <f t="shared" si="149"/>
        <v>0.96691792294807366</v>
      </c>
    </row>
    <row r="2376" spans="1:15" outlineLevel="1" x14ac:dyDescent="0.2">
      <c r="A2376" s="22">
        <f>A2375+1</f>
        <v>44124</v>
      </c>
      <c r="B2376" s="24">
        <v>115.75</v>
      </c>
      <c r="C2376" s="24">
        <v>112.3</v>
      </c>
      <c r="D2376" s="24">
        <v>109.45</v>
      </c>
      <c r="E2376" s="24">
        <v>106.8</v>
      </c>
      <c r="F2376" s="24">
        <v>99.95</v>
      </c>
      <c r="G2376" s="24"/>
      <c r="H2376" s="24"/>
      <c r="I2376" s="24"/>
      <c r="J2376" s="24"/>
      <c r="K2376" s="24"/>
      <c r="L2376" s="24"/>
      <c r="M2376" s="24">
        <v>98</v>
      </c>
      <c r="N2376" s="24">
        <f>VLOOKUP(A2376,Platts!B:C,2,TRUE)</f>
        <v>119.5</v>
      </c>
      <c r="O2376" s="76">
        <f t="shared" si="149"/>
        <v>0.96861924686192469</v>
      </c>
    </row>
    <row r="2377" spans="1:15" outlineLevel="1" x14ac:dyDescent="0.2">
      <c r="A2377" s="22">
        <f>A2376+1</f>
        <v>44125</v>
      </c>
      <c r="B2377" s="24">
        <v>117.45</v>
      </c>
      <c r="C2377" s="24">
        <v>114.1</v>
      </c>
      <c r="D2377" s="24">
        <v>111.15</v>
      </c>
      <c r="E2377" s="24">
        <v>108.45</v>
      </c>
      <c r="F2377" s="24">
        <v>101.6</v>
      </c>
      <c r="G2377" s="24"/>
      <c r="H2377" s="24"/>
      <c r="I2377" s="24"/>
      <c r="J2377" s="24"/>
      <c r="K2377" s="24"/>
      <c r="L2377" s="24"/>
      <c r="M2377" s="24">
        <v>99.85</v>
      </c>
      <c r="N2377" s="24">
        <f>VLOOKUP(A2377,Platts!B:C,2,TRUE)</f>
        <v>120.4</v>
      </c>
      <c r="O2377" s="76">
        <f t="shared" ref="O2377:O2378" si="150">+B2377/N2377</f>
        <v>0.97549833887043191</v>
      </c>
    </row>
    <row r="2378" spans="1:15" outlineLevel="1" x14ac:dyDescent="0.2">
      <c r="A2378" s="22">
        <f>A2377+1</f>
        <v>44126</v>
      </c>
      <c r="B2378" s="24">
        <v>116.85</v>
      </c>
      <c r="C2378" s="24">
        <v>113.65</v>
      </c>
      <c r="D2378" s="24">
        <v>110.7</v>
      </c>
      <c r="E2378" s="24">
        <v>108.1</v>
      </c>
      <c r="F2378" s="24">
        <v>101.35</v>
      </c>
      <c r="G2378" s="24"/>
      <c r="H2378" s="24"/>
      <c r="I2378" s="24"/>
      <c r="J2378" s="24"/>
      <c r="K2378" s="24"/>
      <c r="L2378" s="24"/>
      <c r="M2378" s="24">
        <v>99.45</v>
      </c>
      <c r="N2378" s="24">
        <f>VLOOKUP(A2378,Platts!B:C,2,TRUE)</f>
        <v>119.75</v>
      </c>
      <c r="O2378" s="76">
        <f t="shared" si="150"/>
        <v>0.97578288100208765</v>
      </c>
    </row>
    <row r="2379" spans="1:15" outlineLevel="1" x14ac:dyDescent="0.2">
      <c r="A2379" s="22">
        <f>A2378+1</f>
        <v>44127</v>
      </c>
      <c r="B2379" s="24">
        <v>113</v>
      </c>
      <c r="C2379" s="24">
        <v>110.05</v>
      </c>
      <c r="D2379" s="24">
        <v>107.45</v>
      </c>
      <c r="E2379" s="24">
        <v>105.15</v>
      </c>
      <c r="F2379" s="24">
        <v>98.85</v>
      </c>
      <c r="G2379" s="24"/>
      <c r="H2379" s="24"/>
      <c r="I2379" s="24"/>
      <c r="J2379" s="24"/>
      <c r="K2379" s="24"/>
      <c r="L2379" s="24"/>
      <c r="M2379" s="24">
        <v>97.05</v>
      </c>
      <c r="N2379" s="24">
        <f>VLOOKUP(A2379,Platts!B:C,2,TRUE)</f>
        <v>115.55</v>
      </c>
      <c r="O2379" s="76">
        <f t="shared" ref="O2379:O2383" si="151">+B2379/N2379</f>
        <v>0.97793163132842931</v>
      </c>
    </row>
    <row r="2380" spans="1:15" outlineLevel="1" x14ac:dyDescent="0.2">
      <c r="A2380" s="22">
        <f>A2379+3</f>
        <v>44130</v>
      </c>
      <c r="B2380" s="24">
        <v>112.55</v>
      </c>
      <c r="C2380" s="24">
        <v>109.75</v>
      </c>
      <c r="D2380" s="24">
        <v>107.35</v>
      </c>
      <c r="E2380" s="24">
        <v>105.05</v>
      </c>
      <c r="F2380" s="24">
        <v>98.95</v>
      </c>
      <c r="G2380" s="24"/>
      <c r="H2380" s="24"/>
      <c r="I2380" s="24"/>
      <c r="J2380" s="24"/>
      <c r="K2380" s="24"/>
      <c r="L2380" s="24"/>
      <c r="M2380" s="24">
        <v>97.15</v>
      </c>
      <c r="N2380" s="24">
        <f>VLOOKUP(A2380,Platts!B:C,2,TRUE)</f>
        <v>115</v>
      </c>
      <c r="O2380" s="76">
        <f t="shared" si="151"/>
        <v>0.97869565217391297</v>
      </c>
    </row>
    <row r="2381" spans="1:15" outlineLevel="1" x14ac:dyDescent="0.2">
      <c r="A2381" s="22">
        <f>A2380+1</f>
        <v>44131</v>
      </c>
      <c r="B2381" s="24">
        <v>113.5</v>
      </c>
      <c r="C2381" s="24">
        <v>110.6</v>
      </c>
      <c r="D2381" s="24">
        <v>107.95</v>
      </c>
      <c r="E2381" s="24">
        <v>105.65</v>
      </c>
      <c r="F2381" s="24">
        <v>99.3</v>
      </c>
      <c r="G2381" s="24"/>
      <c r="H2381" s="24"/>
      <c r="I2381" s="24"/>
      <c r="J2381" s="24"/>
      <c r="K2381" s="24"/>
      <c r="L2381" s="24"/>
      <c r="M2381" s="24">
        <v>97.4</v>
      </c>
      <c r="N2381" s="24">
        <f>VLOOKUP(A2381,Platts!B:C,2,TRUE)</f>
        <v>115.7</v>
      </c>
      <c r="O2381" s="76">
        <f t="shared" si="151"/>
        <v>0.98098530682800344</v>
      </c>
    </row>
    <row r="2382" spans="1:15" outlineLevel="1" x14ac:dyDescent="0.2">
      <c r="A2382" s="22">
        <f>A2381+1</f>
        <v>44132</v>
      </c>
      <c r="B2382" s="24">
        <v>114.7</v>
      </c>
      <c r="C2382" s="24">
        <v>111.75</v>
      </c>
      <c r="D2382" s="24">
        <v>109.05</v>
      </c>
      <c r="E2382" s="24">
        <v>106.55</v>
      </c>
      <c r="F2382" s="24">
        <v>100.05</v>
      </c>
      <c r="G2382" s="24"/>
      <c r="H2382" s="24"/>
      <c r="I2382" s="24"/>
      <c r="J2382" s="24"/>
      <c r="K2382" s="24"/>
      <c r="L2382" s="24"/>
      <c r="M2382" s="24">
        <v>97.9</v>
      </c>
      <c r="N2382" s="24">
        <f>VLOOKUP(A2382,Platts!B:C,2,TRUE)</f>
        <v>116.95</v>
      </c>
      <c r="O2382" s="76">
        <f t="shared" si="151"/>
        <v>0.98076100897819585</v>
      </c>
    </row>
    <row r="2383" spans="1:15" outlineLevel="1" x14ac:dyDescent="0.2">
      <c r="A2383" s="22">
        <f>A2382+1</f>
        <v>44133</v>
      </c>
      <c r="B2383" s="24">
        <v>114.3</v>
      </c>
      <c r="C2383" s="24">
        <v>111.25</v>
      </c>
      <c r="D2383" s="24">
        <v>108.6</v>
      </c>
      <c r="E2383" s="24">
        <v>106</v>
      </c>
      <c r="F2383" s="24">
        <v>99.4</v>
      </c>
      <c r="G2383" s="24"/>
      <c r="H2383" s="24"/>
      <c r="I2383" s="24"/>
      <c r="J2383" s="24"/>
      <c r="K2383" s="24"/>
      <c r="L2383" s="24"/>
      <c r="M2383" s="24">
        <v>97.55</v>
      </c>
      <c r="N2383" s="24">
        <f>VLOOKUP(A2383,Platts!B:C,2,TRUE)</f>
        <v>116.25</v>
      </c>
      <c r="O2383" s="76">
        <f t="shared" si="151"/>
        <v>0.98322580645161284</v>
      </c>
    </row>
    <row r="2384" spans="1:15" outlineLevel="1" x14ac:dyDescent="0.2">
      <c r="A2384" s="22">
        <f>A2383+1</f>
        <v>44134</v>
      </c>
      <c r="B2384" s="24">
        <v>116.3</v>
      </c>
      <c r="C2384" s="24">
        <v>113.1</v>
      </c>
      <c r="D2384" s="24">
        <v>110.4</v>
      </c>
      <c r="E2384" s="24">
        <v>107.8</v>
      </c>
      <c r="F2384" s="24">
        <v>101.15</v>
      </c>
      <c r="G2384" s="24"/>
      <c r="H2384" s="24"/>
      <c r="I2384" s="24"/>
      <c r="J2384" s="24"/>
      <c r="K2384" s="24"/>
      <c r="L2384" s="24"/>
      <c r="M2384" s="24">
        <v>99.3</v>
      </c>
      <c r="N2384" s="24">
        <f>VLOOKUP(A2384,Platts!B:C,2,TRUE)</f>
        <v>117.95</v>
      </c>
      <c r="O2384" s="76">
        <f t="shared" ref="O2384:O2388" si="152">+B2384/N2384</f>
        <v>0.98601102161933019</v>
      </c>
    </row>
    <row r="2385" spans="1:15" outlineLevel="1" x14ac:dyDescent="0.2">
      <c r="A2385" s="22">
        <f>A2384+3</f>
        <v>44137</v>
      </c>
      <c r="B2385" s="24">
        <v>114.55</v>
      </c>
      <c r="C2385" s="24">
        <v>111.7</v>
      </c>
      <c r="D2385" s="24">
        <v>108.9</v>
      </c>
      <c r="E2385" s="24">
        <v>109</v>
      </c>
      <c r="F2385" s="24">
        <v>101.9</v>
      </c>
      <c r="G2385" s="24"/>
      <c r="H2385" s="24"/>
      <c r="I2385" s="24"/>
      <c r="J2385" s="24"/>
      <c r="K2385" s="24"/>
      <c r="L2385" s="24"/>
      <c r="M2385" s="24">
        <v>99.9</v>
      </c>
      <c r="N2385" s="24">
        <f>VLOOKUP(A2385,Platts!B:C,2,TRUE)</f>
        <v>119.05</v>
      </c>
      <c r="O2385" s="76">
        <f t="shared" si="152"/>
        <v>0.96220075598488031</v>
      </c>
    </row>
    <row r="2386" spans="1:15" outlineLevel="1" x14ac:dyDescent="0.2">
      <c r="A2386" s="22">
        <f>A2385+1</f>
        <v>44138</v>
      </c>
      <c r="B2386" s="24">
        <v>112.85</v>
      </c>
      <c r="C2386" s="24">
        <v>110.05</v>
      </c>
      <c r="D2386" s="24">
        <v>107.3</v>
      </c>
      <c r="E2386" s="24">
        <v>107.3</v>
      </c>
      <c r="F2386" s="24">
        <v>100.25</v>
      </c>
      <c r="G2386" s="24"/>
      <c r="H2386" s="24"/>
      <c r="I2386" s="24"/>
      <c r="J2386" s="24"/>
      <c r="K2386" s="24"/>
      <c r="L2386" s="24"/>
      <c r="M2386" s="24">
        <v>98.25</v>
      </c>
      <c r="N2386" s="24">
        <f>VLOOKUP(A2386,Platts!B:C,2,TRUE)</f>
        <v>117.7</v>
      </c>
      <c r="O2386" s="76">
        <f t="shared" si="152"/>
        <v>0.95879354290569241</v>
      </c>
    </row>
    <row r="2387" spans="1:15" outlineLevel="1" x14ac:dyDescent="0.2">
      <c r="A2387" s="22">
        <f>A2386+1</f>
        <v>44139</v>
      </c>
      <c r="B2387" s="24">
        <v>113.05</v>
      </c>
      <c r="C2387" s="24">
        <v>110.1</v>
      </c>
      <c r="D2387" s="24">
        <v>107.2</v>
      </c>
      <c r="E2387" s="24">
        <v>107.2</v>
      </c>
      <c r="F2387" s="24">
        <v>99.65</v>
      </c>
      <c r="G2387" s="24"/>
      <c r="H2387" s="24"/>
      <c r="I2387" s="24"/>
      <c r="J2387" s="24"/>
      <c r="K2387" s="24"/>
      <c r="L2387" s="24"/>
      <c r="M2387" s="24">
        <v>97.5</v>
      </c>
      <c r="N2387" s="24">
        <f>VLOOKUP(A2387,Platts!B:C,2,TRUE)</f>
        <v>117.65</v>
      </c>
      <c r="O2387" s="76">
        <f t="shared" si="152"/>
        <v>0.96090097747556302</v>
      </c>
    </row>
    <row r="2388" spans="1:15" outlineLevel="1" x14ac:dyDescent="0.2">
      <c r="A2388" s="22">
        <f>A2387+1</f>
        <v>44140</v>
      </c>
      <c r="B2388" s="24">
        <v>113.15</v>
      </c>
      <c r="C2388" s="24">
        <v>110.15</v>
      </c>
      <c r="D2388" s="24">
        <v>107.3</v>
      </c>
      <c r="E2388" s="24">
        <v>107.35</v>
      </c>
      <c r="F2388" s="24">
        <v>100.05</v>
      </c>
      <c r="G2388" s="24"/>
      <c r="H2388" s="24"/>
      <c r="I2388" s="24"/>
      <c r="J2388" s="24"/>
      <c r="K2388" s="24"/>
      <c r="L2388" s="24"/>
      <c r="M2388" s="24">
        <v>98.05</v>
      </c>
      <c r="N2388" s="24">
        <f>VLOOKUP(A2388,Platts!B:C,2,TRUE)</f>
        <v>117.45</v>
      </c>
      <c r="O2388" s="76">
        <f t="shared" si="152"/>
        <v>0.96338867603235423</v>
      </c>
    </row>
    <row r="2389" spans="1:15" outlineLevel="1" x14ac:dyDescent="0.2">
      <c r="A2389" s="22">
        <f>A2388+1</f>
        <v>44141</v>
      </c>
      <c r="B2389" s="24">
        <v>114.05</v>
      </c>
      <c r="C2389" s="24">
        <v>111</v>
      </c>
      <c r="D2389" s="24">
        <v>108.05</v>
      </c>
      <c r="E2389" s="24">
        <v>108.1</v>
      </c>
      <c r="F2389" s="24">
        <v>100.6</v>
      </c>
      <c r="G2389" s="24"/>
      <c r="H2389" s="24"/>
      <c r="I2389" s="24"/>
      <c r="J2389" s="24"/>
      <c r="K2389" s="24"/>
      <c r="L2389" s="24"/>
      <c r="M2389" s="24">
        <v>98.55</v>
      </c>
      <c r="N2389" s="24">
        <f>VLOOKUP(A2389,Platts!B:C,2,TRUE)</f>
        <v>118.1</v>
      </c>
      <c r="O2389" s="76">
        <f t="shared" ref="O2389:O2393" si="153">+B2389/N2389</f>
        <v>0.96570702794242169</v>
      </c>
    </row>
    <row r="2390" spans="1:15" outlineLevel="1" x14ac:dyDescent="0.2">
      <c r="A2390" s="22">
        <f>A2389+3</f>
        <v>44144</v>
      </c>
      <c r="B2390" s="24">
        <v>118</v>
      </c>
      <c r="C2390" s="24">
        <v>114.65</v>
      </c>
      <c r="D2390" s="24">
        <v>111.5</v>
      </c>
      <c r="E2390" s="24">
        <v>111.55</v>
      </c>
      <c r="F2390" s="24">
        <v>103.65</v>
      </c>
      <c r="G2390" s="24"/>
      <c r="H2390" s="24"/>
      <c r="I2390" s="24"/>
      <c r="J2390" s="24"/>
      <c r="K2390" s="24"/>
      <c r="L2390" s="24"/>
      <c r="M2390" s="24">
        <v>101.4</v>
      </c>
      <c r="N2390" s="24">
        <f>VLOOKUP(A2390,Platts!B:C,2,TRUE)</f>
        <v>121.8</v>
      </c>
      <c r="O2390" s="76">
        <f t="shared" si="153"/>
        <v>0.96880131362889987</v>
      </c>
    </row>
    <row r="2391" spans="1:15" outlineLevel="1" x14ac:dyDescent="0.2">
      <c r="A2391" s="22">
        <f>A2390+1</f>
        <v>44145</v>
      </c>
      <c r="B2391" s="24">
        <v>119.45</v>
      </c>
      <c r="C2391" s="24">
        <v>116.25</v>
      </c>
      <c r="D2391" s="24">
        <v>113.1</v>
      </c>
      <c r="E2391" s="24">
        <v>113.15</v>
      </c>
      <c r="F2391" s="24">
        <v>105.15</v>
      </c>
      <c r="G2391" s="24"/>
      <c r="H2391" s="24"/>
      <c r="I2391" s="24"/>
      <c r="J2391" s="24"/>
      <c r="K2391" s="24"/>
      <c r="L2391" s="24"/>
      <c r="M2391" s="24">
        <v>103</v>
      </c>
      <c r="N2391" s="24">
        <f>VLOOKUP(A2391,Platts!B:C,2,TRUE)</f>
        <v>123.3</v>
      </c>
      <c r="O2391" s="76">
        <f t="shared" si="153"/>
        <v>0.9687753446877535</v>
      </c>
    </row>
    <row r="2392" spans="1:15" outlineLevel="1" x14ac:dyDescent="0.2">
      <c r="A2392" s="22">
        <f>A2391+1</f>
        <v>44146</v>
      </c>
      <c r="B2392" s="24">
        <v>121.1</v>
      </c>
      <c r="C2392" s="24">
        <v>117.85</v>
      </c>
      <c r="D2392" s="24">
        <v>114.65</v>
      </c>
      <c r="E2392" s="24">
        <v>114.7</v>
      </c>
      <c r="F2392" s="24">
        <v>106.65</v>
      </c>
      <c r="G2392" s="24"/>
      <c r="H2392" s="24"/>
      <c r="I2392" s="24"/>
      <c r="J2392" s="24"/>
      <c r="K2392" s="24"/>
      <c r="L2392" s="24"/>
      <c r="M2392" s="24">
        <v>104.5</v>
      </c>
      <c r="N2392" s="24">
        <f>VLOOKUP(A2392,Platts!B:C,2,TRUE)</f>
        <v>124.9</v>
      </c>
      <c r="O2392" s="76">
        <f t="shared" si="153"/>
        <v>0.9695756605284227</v>
      </c>
    </row>
    <row r="2393" spans="1:15" outlineLevel="1" x14ac:dyDescent="0.2">
      <c r="A2393" s="22">
        <f>A2392+1</f>
        <v>44147</v>
      </c>
      <c r="B2393" s="24">
        <v>119.9</v>
      </c>
      <c r="C2393" s="24">
        <v>116.75</v>
      </c>
      <c r="D2393" s="24">
        <v>113.65</v>
      </c>
      <c r="E2393" s="24">
        <v>113.7</v>
      </c>
      <c r="F2393" s="24">
        <v>105.65</v>
      </c>
      <c r="G2393" s="24"/>
      <c r="H2393" s="24"/>
      <c r="I2393" s="24"/>
      <c r="J2393" s="24"/>
      <c r="K2393" s="24"/>
      <c r="L2393" s="24"/>
      <c r="M2393" s="24">
        <v>103.3</v>
      </c>
      <c r="N2393" s="24">
        <f>VLOOKUP(A2393,Platts!B:C,2,TRUE)</f>
        <v>123.4</v>
      </c>
      <c r="O2393" s="76">
        <f t="shared" si="153"/>
        <v>0.97163695299837927</v>
      </c>
    </row>
    <row r="2394" spans="1:15" outlineLevel="1" x14ac:dyDescent="0.2">
      <c r="A2394" s="22">
        <f>A2393+1</f>
        <v>44148</v>
      </c>
      <c r="B2394" s="24">
        <v>119.15</v>
      </c>
      <c r="C2394" s="24">
        <v>116</v>
      </c>
      <c r="D2394" s="24">
        <v>112.95</v>
      </c>
      <c r="E2394" s="24">
        <v>112.9</v>
      </c>
      <c r="F2394" s="24">
        <v>104.7</v>
      </c>
      <c r="G2394" s="24"/>
      <c r="H2394" s="24"/>
      <c r="I2394" s="24"/>
      <c r="J2394" s="24"/>
      <c r="K2394" s="24"/>
      <c r="L2394" s="24"/>
      <c r="M2394" s="24">
        <v>102.3</v>
      </c>
      <c r="N2394" s="24">
        <f>VLOOKUP(A2394,Platts!B:C,2,TRUE)</f>
        <v>122.65</v>
      </c>
      <c r="O2394" s="76">
        <f t="shared" ref="O2394:O2398" si="154">+B2394/N2394</f>
        <v>0.97146351406441089</v>
      </c>
    </row>
    <row r="2395" spans="1:15" outlineLevel="1" x14ac:dyDescent="0.2">
      <c r="A2395" s="22">
        <f>A2394+3</f>
        <v>44151</v>
      </c>
      <c r="B2395" s="24">
        <v>120.3</v>
      </c>
      <c r="C2395" s="24">
        <v>117.25</v>
      </c>
      <c r="D2395" s="24">
        <v>114.15</v>
      </c>
      <c r="E2395" s="24">
        <v>114.2</v>
      </c>
      <c r="F2395" s="24">
        <v>106.3</v>
      </c>
      <c r="G2395" s="24"/>
      <c r="H2395" s="24"/>
      <c r="I2395" s="24"/>
      <c r="J2395" s="24"/>
      <c r="K2395" s="24"/>
      <c r="L2395" s="24"/>
      <c r="M2395" s="24">
        <v>103.85</v>
      </c>
      <c r="N2395" s="24">
        <f>VLOOKUP(A2395,Platts!B:C,2,TRUE)</f>
        <v>124</v>
      </c>
      <c r="O2395" s="76">
        <f t="shared" si="154"/>
        <v>0.97016129032258058</v>
      </c>
    </row>
    <row r="2396" spans="1:15" outlineLevel="1" x14ac:dyDescent="0.2">
      <c r="A2396" s="22">
        <f>A2395+1</f>
        <v>44152</v>
      </c>
      <c r="B2396" s="24">
        <v>122.15</v>
      </c>
      <c r="C2396" s="24">
        <v>119.05</v>
      </c>
      <c r="D2396" s="24">
        <v>115.95</v>
      </c>
      <c r="E2396" s="24">
        <v>116.05</v>
      </c>
      <c r="F2396" s="24">
        <v>108.05</v>
      </c>
      <c r="G2396" s="24"/>
      <c r="H2396" s="24"/>
      <c r="I2396" s="24"/>
      <c r="J2396" s="24"/>
      <c r="K2396" s="24"/>
      <c r="L2396" s="24"/>
      <c r="M2396" s="24">
        <v>105.85</v>
      </c>
      <c r="N2396" s="24">
        <f>VLOOKUP(A2396,Platts!B:C,2,TRUE)</f>
        <v>126.15</v>
      </c>
      <c r="O2396" s="76">
        <f t="shared" si="154"/>
        <v>0.96829171621086008</v>
      </c>
    </row>
    <row r="2397" spans="1:15" outlineLevel="1" x14ac:dyDescent="0.2">
      <c r="A2397" s="22">
        <f>A2396+1</f>
        <v>44153</v>
      </c>
      <c r="B2397" s="24">
        <v>122.9</v>
      </c>
      <c r="C2397" s="24">
        <v>119.75</v>
      </c>
      <c r="D2397" s="24">
        <v>116.65</v>
      </c>
      <c r="E2397" s="24">
        <v>116.7</v>
      </c>
      <c r="F2397" s="24">
        <v>108.6</v>
      </c>
      <c r="G2397" s="24"/>
      <c r="H2397" s="24"/>
      <c r="I2397" s="24"/>
      <c r="J2397" s="24"/>
      <c r="K2397" s="24"/>
      <c r="L2397" s="24"/>
      <c r="M2397" s="24">
        <v>106.05</v>
      </c>
      <c r="N2397" s="24">
        <f>VLOOKUP(A2397,Platts!B:C,2,TRUE)</f>
        <v>127.25</v>
      </c>
      <c r="O2397" s="76">
        <f t="shared" si="154"/>
        <v>0.96581532416502947</v>
      </c>
    </row>
    <row r="2398" spans="1:15" outlineLevel="1" x14ac:dyDescent="0.2">
      <c r="A2398" s="22">
        <f>A2397+1</f>
        <v>44154</v>
      </c>
      <c r="B2398" s="24">
        <v>124.4</v>
      </c>
      <c r="C2398" s="24">
        <v>121.3</v>
      </c>
      <c r="D2398" s="24">
        <v>118.3</v>
      </c>
      <c r="E2398" s="24">
        <v>118.3</v>
      </c>
      <c r="F2398" s="24">
        <v>110.25</v>
      </c>
      <c r="G2398" s="24"/>
      <c r="H2398" s="24"/>
      <c r="I2398" s="24"/>
      <c r="J2398" s="24"/>
      <c r="K2398" s="24"/>
      <c r="L2398" s="24"/>
      <c r="M2398" s="24">
        <v>107.55</v>
      </c>
      <c r="N2398" s="24">
        <f>VLOOKUP(A2398,Platts!B:C,2,TRUE)</f>
        <v>128.30000000000001</v>
      </c>
      <c r="O2398" s="76">
        <f t="shared" si="154"/>
        <v>0.96960249415432576</v>
      </c>
    </row>
    <row r="2399" spans="1:15" outlineLevel="1" x14ac:dyDescent="0.2">
      <c r="A2399" s="22">
        <f>A2398+1</f>
        <v>44155</v>
      </c>
      <c r="B2399" s="24">
        <v>125.75</v>
      </c>
      <c r="C2399" s="24">
        <v>122.6</v>
      </c>
      <c r="D2399" s="24">
        <v>119.6</v>
      </c>
      <c r="E2399" s="24">
        <v>119.6</v>
      </c>
      <c r="F2399" s="24">
        <v>111.7</v>
      </c>
      <c r="G2399" s="24"/>
      <c r="H2399" s="24"/>
      <c r="I2399" s="24"/>
      <c r="J2399" s="24"/>
      <c r="K2399" s="24"/>
      <c r="L2399" s="24"/>
      <c r="M2399" s="24">
        <v>109</v>
      </c>
      <c r="N2399" s="24">
        <f>VLOOKUP(A2399,Platts!B:C,2,TRUE)</f>
        <v>129.5</v>
      </c>
      <c r="O2399" s="76">
        <f t="shared" ref="O2399:O2403" si="155">+B2399/N2399</f>
        <v>0.97104247104247099</v>
      </c>
    </row>
    <row r="2400" spans="1:15" outlineLevel="1" x14ac:dyDescent="0.2">
      <c r="A2400" s="22">
        <f>A2399+3</f>
        <v>44158</v>
      </c>
      <c r="B2400" s="24">
        <v>123.65</v>
      </c>
      <c r="C2400" s="24">
        <v>120.55</v>
      </c>
      <c r="D2400" s="24">
        <v>117.55</v>
      </c>
      <c r="E2400" s="24">
        <v>117.65</v>
      </c>
      <c r="F2400" s="24">
        <v>109.8</v>
      </c>
      <c r="G2400" s="24"/>
      <c r="H2400" s="24"/>
      <c r="I2400" s="24"/>
      <c r="J2400" s="24"/>
      <c r="K2400" s="24"/>
      <c r="L2400" s="24"/>
      <c r="M2400" s="24">
        <v>107.45</v>
      </c>
      <c r="N2400" s="24">
        <f>VLOOKUP(A2400,Platts!B:C,2,TRUE)</f>
        <v>126.8</v>
      </c>
      <c r="O2400" s="76">
        <f t="shared" si="155"/>
        <v>0.97515772870662465</v>
      </c>
    </row>
    <row r="2401" spans="1:15" outlineLevel="1" x14ac:dyDescent="0.2">
      <c r="A2401" s="22">
        <f>A2400+1</f>
        <v>44159</v>
      </c>
      <c r="B2401" s="24">
        <v>124.7</v>
      </c>
      <c r="C2401" s="24">
        <v>121.65</v>
      </c>
      <c r="D2401" s="24">
        <v>118.65</v>
      </c>
      <c r="E2401" s="24">
        <v>118.7</v>
      </c>
      <c r="F2401" s="24">
        <v>110.85</v>
      </c>
      <c r="G2401" s="24"/>
      <c r="H2401" s="24"/>
      <c r="I2401" s="24"/>
      <c r="J2401" s="24"/>
      <c r="K2401" s="24"/>
      <c r="L2401" s="24"/>
      <c r="M2401" s="24">
        <v>108.35</v>
      </c>
      <c r="N2401" s="24">
        <f>VLOOKUP(A2401,Platts!B:C,2,TRUE)</f>
        <v>127.75</v>
      </c>
      <c r="O2401" s="76">
        <f t="shared" si="155"/>
        <v>0.97612524461839534</v>
      </c>
    </row>
    <row r="2402" spans="1:15" outlineLevel="1" x14ac:dyDescent="0.2">
      <c r="A2402" s="22">
        <f>A2401+1</f>
        <v>44160</v>
      </c>
      <c r="B2402" s="24">
        <v>125.4</v>
      </c>
      <c r="C2402" s="24">
        <v>122.25</v>
      </c>
      <c r="D2402" s="24">
        <v>119.25</v>
      </c>
      <c r="E2402" s="24">
        <v>119.3</v>
      </c>
      <c r="F2402" s="24">
        <v>111.35</v>
      </c>
      <c r="G2402" s="24"/>
      <c r="H2402" s="24"/>
      <c r="I2402" s="24"/>
      <c r="J2402" s="24"/>
      <c r="K2402" s="24"/>
      <c r="L2402" s="24"/>
      <c r="M2402" s="24">
        <v>108.8</v>
      </c>
      <c r="N2402" s="24">
        <f>VLOOKUP(A2402,Platts!B:C,2,TRUE)</f>
        <v>128.15</v>
      </c>
      <c r="O2402" s="76">
        <f t="shared" si="155"/>
        <v>0.97854077253218885</v>
      </c>
    </row>
    <row r="2403" spans="1:15" outlineLevel="1" x14ac:dyDescent="0.2">
      <c r="A2403" s="22">
        <f>A2402+1</f>
        <v>44161</v>
      </c>
      <c r="B2403" s="24">
        <v>127</v>
      </c>
      <c r="C2403" s="24">
        <v>123.85</v>
      </c>
      <c r="D2403" s="24">
        <v>120.8</v>
      </c>
      <c r="E2403" s="24">
        <v>120.8</v>
      </c>
      <c r="F2403" s="24">
        <v>113.05</v>
      </c>
      <c r="G2403" s="24"/>
      <c r="H2403" s="24"/>
      <c r="I2403" s="24"/>
      <c r="J2403" s="24"/>
      <c r="K2403" s="24"/>
      <c r="L2403" s="24"/>
      <c r="M2403" s="24">
        <v>110.45</v>
      </c>
      <c r="N2403" s="24">
        <f>VLOOKUP(A2403,Platts!B:C,2,TRUE)</f>
        <v>129.94999999999999</v>
      </c>
      <c r="O2403" s="76">
        <f t="shared" si="155"/>
        <v>0.97729896113889969</v>
      </c>
    </row>
    <row r="2404" spans="1:15" outlineLevel="1" x14ac:dyDescent="0.2">
      <c r="A2404" s="22">
        <f>A2403+1</f>
        <v>44162</v>
      </c>
      <c r="B2404" s="24">
        <v>127.8</v>
      </c>
      <c r="C2404" s="24">
        <v>124.7</v>
      </c>
      <c r="D2404" s="24">
        <v>121.65</v>
      </c>
      <c r="E2404" s="24">
        <v>121.75</v>
      </c>
      <c r="F2404" s="24">
        <v>114.2</v>
      </c>
      <c r="G2404" s="24"/>
      <c r="H2404" s="24"/>
      <c r="I2404" s="24"/>
      <c r="J2404" s="24"/>
      <c r="K2404" s="24"/>
      <c r="L2404" s="24"/>
      <c r="M2404" s="24">
        <v>111.5</v>
      </c>
      <c r="N2404" s="24">
        <f>VLOOKUP(A2404,Platts!B:C,2,TRUE)</f>
        <v>130.94999999999999</v>
      </c>
      <c r="O2404" s="76">
        <f t="shared" ref="O2404:O2408" si="156">+B2404/N2404</f>
        <v>0.97594501718213067</v>
      </c>
    </row>
    <row r="2405" spans="1:15" outlineLevel="1" x14ac:dyDescent="0.2">
      <c r="A2405" s="22">
        <f>A2404+3</f>
        <v>44165</v>
      </c>
      <c r="B2405" s="24">
        <v>129.55000000000001</v>
      </c>
      <c r="C2405" s="24">
        <v>126.25</v>
      </c>
      <c r="D2405" s="24">
        <v>123.2</v>
      </c>
      <c r="E2405" s="24">
        <v>123.25</v>
      </c>
      <c r="F2405" s="24">
        <v>115.25</v>
      </c>
      <c r="G2405" s="24"/>
      <c r="H2405" s="24"/>
      <c r="I2405" s="24"/>
      <c r="J2405" s="24"/>
      <c r="K2405" s="24"/>
      <c r="L2405" s="24"/>
      <c r="M2405" s="24">
        <v>112.7</v>
      </c>
      <c r="N2405" s="24">
        <f>VLOOKUP(A2405,Platts!B:C,2,TRUE)</f>
        <v>132.30000000000001</v>
      </c>
      <c r="O2405" s="76">
        <f t="shared" si="156"/>
        <v>0.97921390778533635</v>
      </c>
    </row>
    <row r="2406" spans="1:15" outlineLevel="1" x14ac:dyDescent="0.2">
      <c r="A2406" s="22">
        <f>A2405+1</f>
        <v>44166</v>
      </c>
      <c r="B2406" s="24">
        <v>127.1</v>
      </c>
      <c r="C2406" s="24">
        <v>124</v>
      </c>
      <c r="D2406" s="24">
        <v>121.1</v>
      </c>
      <c r="E2406" s="24">
        <v>124.2</v>
      </c>
      <c r="F2406" s="24">
        <v>116.05</v>
      </c>
      <c r="G2406" s="24"/>
      <c r="H2406" s="24"/>
      <c r="I2406" s="24"/>
      <c r="J2406" s="24"/>
      <c r="K2406" s="24"/>
      <c r="L2406" s="24"/>
      <c r="M2406" s="24">
        <v>113.35</v>
      </c>
      <c r="N2406" s="24">
        <f>VLOOKUP(A2406,Platts!B:C,2,TRUE)</f>
        <v>133.05000000000001</v>
      </c>
      <c r="O2406" s="76">
        <f t="shared" si="156"/>
        <v>0.95527996993611408</v>
      </c>
    </row>
    <row r="2407" spans="1:15" outlineLevel="1" x14ac:dyDescent="0.2">
      <c r="A2407" s="22">
        <f>A2406+1</f>
        <v>44167</v>
      </c>
      <c r="B2407" s="24">
        <v>130.9</v>
      </c>
      <c r="C2407" s="24">
        <v>127.7</v>
      </c>
      <c r="D2407" s="24">
        <v>124.65</v>
      </c>
      <c r="E2407" s="24">
        <v>127.65</v>
      </c>
      <c r="F2407" s="24">
        <v>119.15</v>
      </c>
      <c r="G2407" s="24"/>
      <c r="H2407" s="24"/>
      <c r="I2407" s="24"/>
      <c r="J2407" s="24"/>
      <c r="K2407" s="24"/>
      <c r="L2407" s="24"/>
      <c r="M2407" s="24">
        <v>116.4</v>
      </c>
      <c r="N2407" s="24">
        <f>VLOOKUP(A2407,Platts!B:C,2,TRUE)</f>
        <v>136.75</v>
      </c>
      <c r="O2407" s="76">
        <f t="shared" si="156"/>
        <v>0.9572212065813529</v>
      </c>
    </row>
    <row r="2408" spans="1:15" outlineLevel="1" x14ac:dyDescent="0.2">
      <c r="A2408" s="22">
        <f>A2407+1</f>
        <v>44168</v>
      </c>
      <c r="B2408" s="24">
        <v>132.55000000000001</v>
      </c>
      <c r="C2408" s="24">
        <v>129.5</v>
      </c>
      <c r="D2408" s="24">
        <v>126.45</v>
      </c>
      <c r="E2408" s="24">
        <v>129.55000000000001</v>
      </c>
      <c r="F2408" s="24">
        <v>121.05</v>
      </c>
      <c r="G2408" s="24"/>
      <c r="H2408" s="24"/>
      <c r="I2408" s="24"/>
      <c r="J2408" s="24"/>
      <c r="K2408" s="24"/>
      <c r="L2408" s="24"/>
      <c r="M2408" s="24">
        <v>118.4</v>
      </c>
      <c r="N2408" s="24">
        <f>VLOOKUP(A2408,Platts!B:C,2,TRUE)</f>
        <v>137.80000000000001</v>
      </c>
      <c r="O2408" s="76">
        <f t="shared" si="156"/>
        <v>0.96190130624092884</v>
      </c>
    </row>
    <row r="2409" spans="1:15" outlineLevel="1" x14ac:dyDescent="0.2">
      <c r="A2409" s="22">
        <f>A2408+1</f>
        <v>44169</v>
      </c>
      <c r="B2409" s="24">
        <v>140.44999999999999</v>
      </c>
      <c r="C2409" s="24">
        <v>137.1</v>
      </c>
      <c r="D2409" s="24">
        <v>133.94999999999999</v>
      </c>
      <c r="E2409" s="24">
        <v>137.15</v>
      </c>
      <c r="F2409" s="24">
        <v>128</v>
      </c>
      <c r="G2409" s="24"/>
      <c r="H2409" s="24"/>
      <c r="I2409" s="24"/>
      <c r="J2409" s="24"/>
      <c r="K2409" s="24"/>
      <c r="L2409" s="24"/>
      <c r="M2409" s="24">
        <v>125.05</v>
      </c>
      <c r="N2409" s="24">
        <f>VLOOKUP(A2409,Platts!B:C,2,TRUE)</f>
        <v>145.30000000000001</v>
      </c>
      <c r="O2409" s="76">
        <f t="shared" ref="O2409:O2413" si="157">+B2409/N2409</f>
        <v>0.96662078458362</v>
      </c>
    </row>
    <row r="2410" spans="1:15" outlineLevel="1" x14ac:dyDescent="0.2">
      <c r="A2410" s="22">
        <f>A2409+3</f>
        <v>44172</v>
      </c>
      <c r="B2410" s="24">
        <v>143.94999999999999</v>
      </c>
      <c r="C2410" s="24">
        <v>140.85</v>
      </c>
      <c r="D2410" s="24">
        <v>137.85</v>
      </c>
      <c r="E2410" s="24">
        <v>140.85</v>
      </c>
      <c r="F2410" s="24">
        <v>132.30000000000001</v>
      </c>
      <c r="G2410" s="24"/>
      <c r="H2410" s="24"/>
      <c r="I2410" s="24"/>
      <c r="J2410" s="24"/>
      <c r="K2410" s="24"/>
      <c r="L2410" s="24"/>
      <c r="M2410" s="24">
        <v>129.35</v>
      </c>
      <c r="N2410" s="24">
        <f>VLOOKUP(A2410,Platts!B:C,2,TRUE)</f>
        <v>147.55000000000001</v>
      </c>
      <c r="O2410" s="76">
        <f t="shared" si="157"/>
        <v>0.97560149101999305</v>
      </c>
    </row>
    <row r="2411" spans="1:15" outlineLevel="1" x14ac:dyDescent="0.2">
      <c r="A2411" s="22">
        <f>A2410+1</f>
        <v>44173</v>
      </c>
      <c r="B2411" s="24">
        <v>145.05000000000001</v>
      </c>
      <c r="C2411" s="24">
        <v>141.94999999999999</v>
      </c>
      <c r="D2411" s="24">
        <v>138.9</v>
      </c>
      <c r="E2411" s="24">
        <v>142.25</v>
      </c>
      <c r="F2411" s="24">
        <v>133.19999999999999</v>
      </c>
      <c r="G2411" s="24"/>
      <c r="H2411" s="24"/>
      <c r="I2411" s="24"/>
      <c r="J2411" s="24"/>
      <c r="K2411" s="24"/>
      <c r="L2411" s="24"/>
      <c r="M2411" s="24">
        <v>130.4</v>
      </c>
      <c r="N2411" s="24">
        <f>VLOOKUP(A2411,Platts!B:C,2,TRUE)</f>
        <v>149.94999999999999</v>
      </c>
      <c r="O2411" s="76">
        <f t="shared" si="157"/>
        <v>0.96732244081360463</v>
      </c>
    </row>
    <row r="2412" spans="1:15" outlineLevel="1" x14ac:dyDescent="0.2">
      <c r="A2412" s="22">
        <f>A2411+1</f>
        <v>44174</v>
      </c>
      <c r="B2412" s="24">
        <v>146.75</v>
      </c>
      <c r="C2412" s="24">
        <v>143.85</v>
      </c>
      <c r="D2412" s="24">
        <v>140.94999999999999</v>
      </c>
      <c r="E2412" s="24">
        <v>143.85</v>
      </c>
      <c r="F2412" s="24">
        <v>135.65</v>
      </c>
      <c r="G2412" s="24"/>
      <c r="H2412" s="24"/>
      <c r="I2412" s="24"/>
      <c r="J2412" s="24"/>
      <c r="K2412" s="24"/>
      <c r="L2412" s="24"/>
      <c r="M2412" s="24">
        <v>132.4</v>
      </c>
      <c r="N2412" s="24">
        <f>VLOOKUP(A2412,Platts!B:C,2,TRUE)</f>
        <v>150.75</v>
      </c>
      <c r="O2412" s="76">
        <f t="shared" si="157"/>
        <v>0.9734660033167496</v>
      </c>
    </row>
    <row r="2413" spans="1:15" outlineLevel="1" x14ac:dyDescent="0.2">
      <c r="A2413" s="22">
        <f>A2412+1</f>
        <v>44175</v>
      </c>
      <c r="B2413" s="24">
        <v>154.44999999999999</v>
      </c>
      <c r="C2413" s="24">
        <v>151.55000000000001</v>
      </c>
      <c r="D2413" s="24">
        <v>148.65</v>
      </c>
      <c r="E2413" s="24">
        <v>151.5</v>
      </c>
      <c r="F2413" s="24">
        <v>143.05000000000001</v>
      </c>
      <c r="G2413" s="24"/>
      <c r="H2413" s="24"/>
      <c r="I2413" s="24"/>
      <c r="J2413" s="24"/>
      <c r="K2413" s="24"/>
      <c r="L2413" s="24"/>
      <c r="M2413" s="24">
        <v>139.6</v>
      </c>
      <c r="N2413" s="24">
        <f>VLOOKUP(A2413,Platts!B:C,2,TRUE)</f>
        <v>158.25</v>
      </c>
      <c r="O2413" s="76">
        <f t="shared" si="157"/>
        <v>0.97598736176935219</v>
      </c>
    </row>
    <row r="2414" spans="1:15" outlineLevel="1" x14ac:dyDescent="0.2">
      <c r="A2414" s="22">
        <f>A2413+1</f>
        <v>44176</v>
      </c>
      <c r="B2414" s="24">
        <v>158</v>
      </c>
      <c r="C2414" s="24">
        <v>155.1</v>
      </c>
      <c r="D2414" s="24">
        <v>152.1</v>
      </c>
      <c r="E2414" s="24">
        <v>155.05000000000001</v>
      </c>
      <c r="F2414" s="24">
        <v>146.30000000000001</v>
      </c>
      <c r="G2414" s="24"/>
      <c r="H2414" s="24"/>
      <c r="I2414" s="24"/>
      <c r="J2414" s="24"/>
      <c r="K2414" s="24"/>
      <c r="L2414" s="24"/>
      <c r="M2414" s="24">
        <v>143</v>
      </c>
      <c r="N2414" s="24">
        <f>VLOOKUP(A2414,Platts!B:C,2,TRUE)</f>
        <v>160.69999999999999</v>
      </c>
      <c r="O2414" s="76">
        <f t="shared" ref="O2414:O2418" si="158">+B2414/N2414</f>
        <v>0.98319850653391416</v>
      </c>
    </row>
    <row r="2415" spans="1:15" outlineLevel="1" x14ac:dyDescent="0.2">
      <c r="A2415" s="22">
        <f>A2414+3</f>
        <v>44179</v>
      </c>
      <c r="B2415" s="24">
        <v>151.6</v>
      </c>
      <c r="C2415" s="24">
        <v>148.80000000000001</v>
      </c>
      <c r="D2415" s="24">
        <v>145.75</v>
      </c>
      <c r="E2415" s="24">
        <v>148.65</v>
      </c>
      <c r="F2415" s="24">
        <v>139.94999999999999</v>
      </c>
      <c r="G2415" s="24"/>
      <c r="H2415" s="24"/>
      <c r="I2415" s="24"/>
      <c r="J2415" s="24"/>
      <c r="K2415" s="24"/>
      <c r="L2415" s="24"/>
      <c r="M2415" s="24">
        <v>136.65</v>
      </c>
      <c r="N2415" s="24">
        <f>VLOOKUP(A2415,Platts!B:C,2,TRUE)</f>
        <v>154.5</v>
      </c>
      <c r="O2415" s="76">
        <f t="shared" si="158"/>
        <v>0.98122977346278317</v>
      </c>
    </row>
    <row r="2416" spans="1:15" outlineLevel="1" x14ac:dyDescent="0.2">
      <c r="A2416" s="22">
        <f>A2415+1</f>
        <v>44180</v>
      </c>
      <c r="B2416" s="24">
        <v>153.35</v>
      </c>
      <c r="C2416" s="24">
        <v>150.6</v>
      </c>
      <c r="D2416" s="24">
        <v>147.6</v>
      </c>
      <c r="E2416" s="24">
        <v>150.5</v>
      </c>
      <c r="F2416" s="24">
        <v>141.80000000000001</v>
      </c>
      <c r="G2416" s="24"/>
      <c r="H2416" s="24"/>
      <c r="I2416" s="24"/>
      <c r="J2416" s="24"/>
      <c r="K2416" s="24"/>
      <c r="L2416" s="24"/>
      <c r="M2416" s="24">
        <v>138.35</v>
      </c>
      <c r="N2416" s="24">
        <f>VLOOKUP(A2416,Platts!B:C,2,TRUE)</f>
        <v>155.75</v>
      </c>
      <c r="O2416" s="76">
        <f t="shared" si="158"/>
        <v>0.98459069020866774</v>
      </c>
    </row>
    <row r="2417" spans="1:15" outlineLevel="1" x14ac:dyDescent="0.2">
      <c r="A2417" s="22">
        <f>A2416+1</f>
        <v>44181</v>
      </c>
      <c r="B2417" s="24">
        <v>154.80000000000001</v>
      </c>
      <c r="C2417" s="24">
        <v>152.05000000000001</v>
      </c>
      <c r="D2417" s="24">
        <v>149.05000000000001</v>
      </c>
      <c r="E2417" s="24">
        <v>152</v>
      </c>
      <c r="F2417" s="24">
        <v>143.35</v>
      </c>
      <c r="G2417" s="24"/>
      <c r="H2417" s="24"/>
      <c r="I2417" s="24"/>
      <c r="J2417" s="24"/>
      <c r="K2417" s="24"/>
      <c r="L2417" s="24"/>
      <c r="M2417" s="24">
        <v>140</v>
      </c>
      <c r="N2417" s="24">
        <f>VLOOKUP(A2417,Platts!B:C,2,TRUE)</f>
        <v>157.05000000000001</v>
      </c>
      <c r="O2417" s="76">
        <f t="shared" si="158"/>
        <v>0.98567335243553011</v>
      </c>
    </row>
    <row r="2418" spans="1:15" outlineLevel="1" x14ac:dyDescent="0.2">
      <c r="A2418" s="22">
        <f>A2417+1</f>
        <v>44182</v>
      </c>
      <c r="B2418" s="24">
        <v>157.19999999999999</v>
      </c>
      <c r="C2418" s="24">
        <v>154.6</v>
      </c>
      <c r="D2418" s="24">
        <v>151.6</v>
      </c>
      <c r="E2418" s="24">
        <v>154.44999999999999</v>
      </c>
      <c r="F2418" s="24">
        <v>145.75</v>
      </c>
      <c r="G2418" s="24"/>
      <c r="H2418" s="24"/>
      <c r="I2418" s="24"/>
      <c r="J2418" s="24"/>
      <c r="K2418" s="24"/>
      <c r="L2418" s="24"/>
      <c r="M2418" s="24">
        <v>142.25</v>
      </c>
      <c r="N2418" s="24">
        <f>VLOOKUP(A2418,Platts!B:C,2,TRUE)</f>
        <v>158.69999999999999</v>
      </c>
      <c r="O2418" s="76">
        <f t="shared" si="158"/>
        <v>0.99054820415879019</v>
      </c>
    </row>
    <row r="2419" spans="1:15" outlineLevel="1" x14ac:dyDescent="0.2">
      <c r="A2419" s="22">
        <f>A2418+1</f>
        <v>44183</v>
      </c>
      <c r="B2419" s="24">
        <v>162.30000000000001</v>
      </c>
      <c r="C2419" s="24">
        <v>160.30000000000001</v>
      </c>
      <c r="D2419" s="24">
        <v>157.69999999999999</v>
      </c>
      <c r="E2419" s="24">
        <v>160.15</v>
      </c>
      <c r="F2419" s="24">
        <v>152.19999999999999</v>
      </c>
      <c r="G2419" s="24"/>
      <c r="H2419" s="24"/>
      <c r="I2419" s="24"/>
      <c r="J2419" s="24"/>
      <c r="K2419" s="24"/>
      <c r="L2419" s="24"/>
      <c r="M2419" s="24">
        <v>148.55000000000001</v>
      </c>
      <c r="N2419" s="24">
        <f>VLOOKUP(A2419,Platts!B:C,2,TRUE)</f>
        <v>164.15</v>
      </c>
      <c r="O2419" s="76">
        <f t="shared" ref="O2419:O2423" si="159">+B2419/N2419</f>
        <v>0.9887298202863235</v>
      </c>
    </row>
    <row r="2420" spans="1:15" outlineLevel="1" x14ac:dyDescent="0.2">
      <c r="A2420" s="22">
        <f>A2419+3</f>
        <v>44186</v>
      </c>
      <c r="B2420" s="24">
        <v>175.15</v>
      </c>
      <c r="C2420" s="24">
        <v>173.55</v>
      </c>
      <c r="D2420" s="24">
        <v>170.55</v>
      </c>
      <c r="E2420" s="24">
        <v>173.1</v>
      </c>
      <c r="F2420" s="24">
        <v>164.45</v>
      </c>
      <c r="G2420" s="24"/>
      <c r="H2420" s="24"/>
      <c r="I2420" s="24"/>
      <c r="J2420" s="24"/>
      <c r="K2420" s="24"/>
      <c r="L2420" s="24"/>
      <c r="M2420" s="24">
        <v>159.85</v>
      </c>
      <c r="N2420" s="24">
        <f>VLOOKUP(A2420,Platts!B:C,2,TRUE)</f>
        <v>176.9</v>
      </c>
      <c r="O2420" s="76">
        <f t="shared" si="159"/>
        <v>0.99010740531373653</v>
      </c>
    </row>
    <row r="2421" spans="1:15" outlineLevel="1" x14ac:dyDescent="0.2">
      <c r="A2421" s="22">
        <f>A2420+1</f>
        <v>44187</v>
      </c>
      <c r="B2421" s="24">
        <v>164.45</v>
      </c>
      <c r="C2421" s="24">
        <v>162.75</v>
      </c>
      <c r="D2421" s="24">
        <v>159.85</v>
      </c>
      <c r="E2421" s="24">
        <v>162.44999999999999</v>
      </c>
      <c r="F2421" s="24">
        <v>153.85</v>
      </c>
      <c r="G2421" s="24"/>
      <c r="H2421" s="24"/>
      <c r="I2421" s="24"/>
      <c r="J2421" s="24"/>
      <c r="K2421" s="24"/>
      <c r="L2421" s="24"/>
      <c r="M2421" s="24">
        <v>149.15</v>
      </c>
      <c r="N2421" s="24">
        <f>VLOOKUP(A2421,Platts!B:C,2,TRUE)</f>
        <v>167</v>
      </c>
      <c r="O2421" s="76">
        <f t="shared" si="159"/>
        <v>0.98473053892215567</v>
      </c>
    </row>
    <row r="2422" spans="1:15" outlineLevel="1" x14ac:dyDescent="0.2">
      <c r="A2422" s="22">
        <f>A2421+1</f>
        <v>44188</v>
      </c>
      <c r="B2422" s="24">
        <v>160.30000000000001</v>
      </c>
      <c r="C2422" s="24">
        <v>158.25</v>
      </c>
      <c r="D2422" s="24">
        <v>155.55000000000001</v>
      </c>
      <c r="E2422" s="24">
        <v>158.05000000000001</v>
      </c>
      <c r="F2422" s="24">
        <v>149.35</v>
      </c>
      <c r="G2422" s="24"/>
      <c r="H2422" s="24"/>
      <c r="I2422" s="24"/>
      <c r="J2422" s="24"/>
      <c r="K2422" s="24"/>
      <c r="L2422" s="24"/>
      <c r="M2422" s="24">
        <v>144.9</v>
      </c>
      <c r="N2422" s="24">
        <f>VLOOKUP(A2422,Platts!B:C,2,TRUE)</f>
        <v>163.05000000000001</v>
      </c>
      <c r="O2422" s="76">
        <f t="shared" si="159"/>
        <v>0.98313400797301442</v>
      </c>
    </row>
    <row r="2423" spans="1:15" outlineLevel="1" x14ac:dyDescent="0.2">
      <c r="A2423" s="22">
        <f>A2422+1</f>
        <v>44189</v>
      </c>
      <c r="B2423" s="24">
        <v>164.05</v>
      </c>
      <c r="C2423" s="24">
        <v>161.69999999999999</v>
      </c>
      <c r="D2423" s="24">
        <v>159.05000000000001</v>
      </c>
      <c r="E2423" s="24">
        <v>161.65</v>
      </c>
      <c r="F2423" s="24">
        <v>152.65</v>
      </c>
      <c r="G2423" s="24"/>
      <c r="H2423" s="24"/>
      <c r="I2423" s="24"/>
      <c r="J2423" s="24"/>
      <c r="K2423" s="24"/>
      <c r="L2423" s="24"/>
      <c r="M2423" s="24">
        <v>148.05000000000001</v>
      </c>
      <c r="N2423" s="24">
        <f>VLOOKUP(A2423,Platts!B:C,2,TRUE)</f>
        <v>166.5</v>
      </c>
      <c r="O2423" s="76">
        <f t="shared" si="159"/>
        <v>0.98528528528528536</v>
      </c>
    </row>
    <row r="2424" spans="1:15" outlineLevel="1" x14ac:dyDescent="0.2">
      <c r="A2424" s="123">
        <f>A2423+1</f>
        <v>44190</v>
      </c>
      <c r="B2424" s="91">
        <f>B2423</f>
        <v>164.05</v>
      </c>
      <c r="C2424" s="91">
        <f t="shared" ref="C2424:M2424" si="160">C2423</f>
        <v>161.69999999999999</v>
      </c>
      <c r="D2424" s="91">
        <f t="shared" si="160"/>
        <v>159.05000000000001</v>
      </c>
      <c r="E2424" s="91">
        <f t="shared" si="160"/>
        <v>161.65</v>
      </c>
      <c r="F2424" s="91">
        <f t="shared" si="160"/>
        <v>152.65</v>
      </c>
      <c r="G2424" s="91">
        <f t="shared" si="160"/>
        <v>0</v>
      </c>
      <c r="H2424" s="91">
        <f t="shared" si="160"/>
        <v>0</v>
      </c>
      <c r="I2424" s="91">
        <f t="shared" si="160"/>
        <v>0</v>
      </c>
      <c r="J2424" s="91">
        <f t="shared" si="160"/>
        <v>0</v>
      </c>
      <c r="K2424" s="91">
        <f t="shared" si="160"/>
        <v>0</v>
      </c>
      <c r="L2424" s="91">
        <f t="shared" si="160"/>
        <v>0</v>
      </c>
      <c r="M2424" s="91">
        <f t="shared" si="160"/>
        <v>148.05000000000001</v>
      </c>
      <c r="N2424" s="91">
        <f>VLOOKUP(A2424,Platts!B:C,2,TRUE)</f>
        <v>166.5</v>
      </c>
      <c r="O2424" s="101">
        <f t="shared" ref="O2424:O2428" si="161">+B2424/N2424</f>
        <v>0.98528528528528536</v>
      </c>
    </row>
    <row r="2425" spans="1:15" outlineLevel="1" x14ac:dyDescent="0.2">
      <c r="A2425" s="22">
        <f>A2424+3</f>
        <v>44193</v>
      </c>
      <c r="B2425" s="24">
        <v>162.55000000000001</v>
      </c>
      <c r="C2425" s="24">
        <v>159.85</v>
      </c>
      <c r="D2425" s="24">
        <v>157.15</v>
      </c>
      <c r="E2425" s="24">
        <v>159.80000000000001</v>
      </c>
      <c r="F2425" s="24">
        <v>150.25</v>
      </c>
      <c r="G2425" s="24"/>
      <c r="H2425" s="24"/>
      <c r="I2425" s="24"/>
      <c r="J2425" s="24"/>
      <c r="K2425" s="24"/>
      <c r="L2425" s="24"/>
      <c r="M2425" s="24">
        <v>145.30000000000001</v>
      </c>
      <c r="N2425" s="24">
        <f>VLOOKUP(A2425,Platts!B:C,2,TRUE)</f>
        <v>164.25</v>
      </c>
      <c r="O2425" s="76">
        <f t="shared" si="161"/>
        <v>0.98964992389649931</v>
      </c>
    </row>
    <row r="2426" spans="1:15" outlineLevel="1" x14ac:dyDescent="0.2">
      <c r="A2426" s="22">
        <f>A2425+1</f>
        <v>44194</v>
      </c>
      <c r="B2426" s="24">
        <v>160.80000000000001</v>
      </c>
      <c r="C2426" s="24">
        <v>158.15</v>
      </c>
      <c r="D2426" s="24">
        <v>155.44999999999999</v>
      </c>
      <c r="E2426" s="24">
        <v>158.19999999999999</v>
      </c>
      <c r="F2426" s="24">
        <v>148.5</v>
      </c>
      <c r="G2426" s="24"/>
      <c r="H2426" s="24"/>
      <c r="I2426" s="24"/>
      <c r="J2426" s="24"/>
      <c r="K2426" s="24"/>
      <c r="L2426" s="24"/>
      <c r="M2426" s="24">
        <v>143.94999999999999</v>
      </c>
      <c r="N2426" s="24">
        <f>VLOOKUP(A2426,Platts!B:C,2,TRUE)</f>
        <v>162.5</v>
      </c>
      <c r="O2426" s="76">
        <f t="shared" si="161"/>
        <v>0.98953846153846159</v>
      </c>
    </row>
    <row r="2427" spans="1:15" outlineLevel="1" x14ac:dyDescent="0.2">
      <c r="A2427" s="22">
        <f>A2426+1</f>
        <v>44195</v>
      </c>
      <c r="B2427" s="24">
        <v>158</v>
      </c>
      <c r="C2427" s="24">
        <v>155.35</v>
      </c>
      <c r="D2427" s="24">
        <v>152.55000000000001</v>
      </c>
      <c r="E2427" s="24">
        <v>155.30000000000001</v>
      </c>
      <c r="F2427" s="24">
        <v>145.55000000000001</v>
      </c>
      <c r="G2427" s="24"/>
      <c r="H2427" s="24"/>
      <c r="I2427" s="24"/>
      <c r="J2427" s="24"/>
      <c r="K2427" s="24"/>
      <c r="L2427" s="24"/>
      <c r="M2427" s="24">
        <v>140.94999999999999</v>
      </c>
      <c r="N2427" s="24">
        <f>VLOOKUP(A2427,Platts!B:C,2,TRUE)</f>
        <v>158.9</v>
      </c>
      <c r="O2427" s="76">
        <f t="shared" si="161"/>
        <v>0.99433606041535549</v>
      </c>
    </row>
    <row r="2428" spans="1:15" outlineLevel="1" x14ac:dyDescent="0.2">
      <c r="A2428" s="22">
        <f>A2427+1</f>
        <v>44196</v>
      </c>
      <c r="B2428" s="24">
        <v>158.35</v>
      </c>
      <c r="C2428" s="24">
        <v>155.85</v>
      </c>
      <c r="D2428" s="24">
        <v>153.05000000000001</v>
      </c>
      <c r="E2428" s="24">
        <v>155.75</v>
      </c>
      <c r="F2428" s="24">
        <v>146.19999999999999</v>
      </c>
      <c r="G2428" s="24"/>
      <c r="H2428" s="24"/>
      <c r="I2428" s="24"/>
      <c r="J2428" s="24"/>
      <c r="K2428" s="24"/>
      <c r="L2428" s="24"/>
      <c r="M2428" s="24">
        <v>141.69999999999999</v>
      </c>
      <c r="N2428" s="24">
        <f>VLOOKUP(A2428,Platts!B:C,2,TRUE)</f>
        <v>159.19999999999999</v>
      </c>
      <c r="O2428" s="76">
        <f t="shared" si="161"/>
        <v>0.99466080402010049</v>
      </c>
    </row>
    <row r="2429" spans="1:15" outlineLevel="1" x14ac:dyDescent="0.2">
      <c r="A2429" s="123">
        <f>A2428+1</f>
        <v>44197</v>
      </c>
      <c r="B2429" s="91">
        <f>B2428</f>
        <v>158.35</v>
      </c>
      <c r="C2429" s="91">
        <f t="shared" ref="C2429:M2429" si="162">C2428</f>
        <v>155.85</v>
      </c>
      <c r="D2429" s="91">
        <f t="shared" si="162"/>
        <v>153.05000000000001</v>
      </c>
      <c r="E2429" s="91">
        <f t="shared" si="162"/>
        <v>155.75</v>
      </c>
      <c r="F2429" s="91">
        <f t="shared" si="162"/>
        <v>146.19999999999999</v>
      </c>
      <c r="G2429" s="91">
        <f t="shared" si="162"/>
        <v>0</v>
      </c>
      <c r="H2429" s="91">
        <f t="shared" si="162"/>
        <v>0</v>
      </c>
      <c r="I2429" s="91">
        <f t="shared" si="162"/>
        <v>0</v>
      </c>
      <c r="J2429" s="91">
        <f t="shared" si="162"/>
        <v>0</v>
      </c>
      <c r="K2429" s="91">
        <f t="shared" si="162"/>
        <v>0</v>
      </c>
      <c r="L2429" s="91">
        <f t="shared" si="162"/>
        <v>0</v>
      </c>
      <c r="M2429" s="91">
        <f t="shared" si="162"/>
        <v>141.69999999999999</v>
      </c>
      <c r="N2429" s="91">
        <f>VLOOKUP(A2429,Platts!B:C,2,TRUE)</f>
        <v>159.19999999999999</v>
      </c>
      <c r="O2429" s="101">
        <f t="shared" ref="O2429:O2434" si="163">+B2429/N2429</f>
        <v>0.99466080402010049</v>
      </c>
    </row>
    <row r="2430" spans="1:15" outlineLevel="1" x14ac:dyDescent="0.2">
      <c r="A2430" s="22">
        <f>A2429+3</f>
        <v>44200</v>
      </c>
      <c r="B2430" s="24">
        <v>161.35</v>
      </c>
      <c r="C2430" s="24">
        <v>158.80000000000001</v>
      </c>
      <c r="D2430" s="24">
        <v>155.35</v>
      </c>
      <c r="E2430" s="24">
        <v>151.94999999999999</v>
      </c>
      <c r="F2430" s="24">
        <v>142.25</v>
      </c>
      <c r="G2430" s="24"/>
      <c r="H2430" s="24"/>
      <c r="I2430" s="24"/>
      <c r="J2430" s="24"/>
      <c r="K2430" s="24"/>
      <c r="L2430" s="24"/>
      <c r="M2430" s="24">
        <v>119.15</v>
      </c>
      <c r="N2430" s="24">
        <f>VLOOKUP(A2430,Platts!B:C,2,TRUE)</f>
        <v>164.5</v>
      </c>
      <c r="O2430" s="76">
        <f t="shared" si="163"/>
        <v>0.98085106382978715</v>
      </c>
    </row>
    <row r="2431" spans="1:15" outlineLevel="1" x14ac:dyDescent="0.2">
      <c r="A2431" s="22">
        <f>A2430+1</f>
        <v>44201</v>
      </c>
      <c r="B2431" s="24">
        <v>163.65</v>
      </c>
      <c r="C2431" s="24">
        <v>161.15</v>
      </c>
      <c r="D2431" s="24">
        <v>157.69999999999999</v>
      </c>
      <c r="E2431" s="24">
        <v>154.19999999999999</v>
      </c>
      <c r="F2431" s="24">
        <v>144.15</v>
      </c>
      <c r="G2431" s="24"/>
      <c r="H2431" s="24"/>
      <c r="I2431" s="24"/>
      <c r="J2431" s="24"/>
      <c r="K2431" s="24"/>
      <c r="L2431" s="24"/>
      <c r="M2431" s="24">
        <v>120.3</v>
      </c>
      <c r="N2431" s="24">
        <f>VLOOKUP(A2431,Platts!B:C,2,TRUE)</f>
        <v>167.15</v>
      </c>
      <c r="O2431" s="76">
        <f t="shared" si="163"/>
        <v>0.97906072390068799</v>
      </c>
    </row>
    <row r="2432" spans="1:15" outlineLevel="1" x14ac:dyDescent="0.2">
      <c r="A2432" s="22">
        <f>A2431+1</f>
        <v>44202</v>
      </c>
      <c r="B2432" s="24">
        <v>165.25</v>
      </c>
      <c r="C2432" s="24">
        <v>162.80000000000001</v>
      </c>
      <c r="D2432" s="24">
        <v>159.30000000000001</v>
      </c>
      <c r="E2432" s="24">
        <v>155.80000000000001</v>
      </c>
      <c r="F2432" s="24">
        <v>145.80000000000001</v>
      </c>
      <c r="G2432" s="24"/>
      <c r="H2432" s="24"/>
      <c r="I2432" s="24"/>
      <c r="J2432" s="24"/>
      <c r="K2432" s="24"/>
      <c r="L2432" s="24"/>
      <c r="M2432" s="24">
        <v>121.55</v>
      </c>
      <c r="N2432" s="24">
        <f>VLOOKUP(A2432,Platts!B:C,2,TRUE)</f>
        <v>167.95</v>
      </c>
      <c r="O2432" s="76">
        <f t="shared" si="163"/>
        <v>0.98392378684132187</v>
      </c>
    </row>
    <row r="2433" spans="1:15" outlineLevel="1" x14ac:dyDescent="0.2">
      <c r="A2433" s="22">
        <f>A2432+1</f>
        <v>44203</v>
      </c>
      <c r="B2433" s="24">
        <v>167.7</v>
      </c>
      <c r="C2433" s="24">
        <v>165.2</v>
      </c>
      <c r="D2433" s="24">
        <v>161.69999999999999</v>
      </c>
      <c r="E2433" s="24">
        <v>158.15</v>
      </c>
      <c r="F2433" s="24">
        <v>147.69999999999999</v>
      </c>
      <c r="G2433" s="24"/>
      <c r="H2433" s="24"/>
      <c r="I2433" s="24"/>
      <c r="J2433" s="24"/>
      <c r="K2433" s="24"/>
      <c r="L2433" s="24"/>
      <c r="M2433" s="24">
        <v>122.4</v>
      </c>
      <c r="N2433" s="24">
        <f>VLOOKUP(A2433,Platts!B:C,2,TRUE)</f>
        <v>170.6</v>
      </c>
      <c r="O2433" s="76">
        <f t="shared" si="163"/>
        <v>0.98300117233294249</v>
      </c>
    </row>
    <row r="2434" spans="1:15" outlineLevel="1" x14ac:dyDescent="0.2">
      <c r="A2434" s="22">
        <f>A2433+1</f>
        <v>44204</v>
      </c>
      <c r="B2434" s="24">
        <v>168.1</v>
      </c>
      <c r="C2434" s="24">
        <v>165.75</v>
      </c>
      <c r="D2434" s="24">
        <v>162.1</v>
      </c>
      <c r="E2434" s="24">
        <v>158.85</v>
      </c>
      <c r="F2434" s="24">
        <v>148.35</v>
      </c>
      <c r="G2434" s="24"/>
      <c r="H2434" s="24"/>
      <c r="I2434" s="24"/>
      <c r="J2434" s="24"/>
      <c r="K2434" s="24"/>
      <c r="L2434" s="24"/>
      <c r="M2434" s="24">
        <v>123.7</v>
      </c>
      <c r="N2434" s="24">
        <f>VLOOKUP(A2434,Platts!B:C,2,TRUE)</f>
        <v>171.75</v>
      </c>
      <c r="O2434" s="76">
        <f t="shared" si="163"/>
        <v>0.97874818049490531</v>
      </c>
    </row>
    <row r="2435" spans="1:15" outlineLevel="1" x14ac:dyDescent="0.2">
      <c r="A2435" s="22">
        <f>A2434+3</f>
        <v>44207</v>
      </c>
      <c r="B2435" s="24">
        <v>167.25</v>
      </c>
      <c r="C2435" s="24">
        <v>164.9</v>
      </c>
      <c r="D2435" s="24">
        <v>161.44999999999999</v>
      </c>
      <c r="E2435" s="24">
        <v>157.85</v>
      </c>
      <c r="F2435" s="24">
        <v>147.80000000000001</v>
      </c>
      <c r="G2435" s="24"/>
      <c r="H2435" s="24"/>
      <c r="I2435" s="24"/>
      <c r="J2435" s="24"/>
      <c r="K2435" s="24"/>
      <c r="L2435" s="24"/>
      <c r="M2435" s="24">
        <v>122.4</v>
      </c>
      <c r="N2435" s="24">
        <f>VLOOKUP(A2435,Platts!B:C,2,TRUE)</f>
        <v>171.1</v>
      </c>
      <c r="O2435" s="76">
        <f t="shared" ref="O2435:O2439" si="164">+B2435/N2435</f>
        <v>0.97749853886616023</v>
      </c>
    </row>
    <row r="2436" spans="1:15" outlineLevel="1" x14ac:dyDescent="0.2">
      <c r="A2436" s="22">
        <f>A2435+1</f>
        <v>44208</v>
      </c>
      <c r="B2436" s="24">
        <v>167.25</v>
      </c>
      <c r="C2436" s="24">
        <v>164.85</v>
      </c>
      <c r="D2436" s="24">
        <v>161.5</v>
      </c>
      <c r="E2436" s="24">
        <v>158</v>
      </c>
      <c r="F2436" s="24">
        <v>147.44999999999999</v>
      </c>
      <c r="G2436" s="24"/>
      <c r="H2436" s="24"/>
      <c r="I2436" s="24"/>
      <c r="J2436" s="24"/>
      <c r="K2436" s="24"/>
      <c r="L2436" s="24"/>
      <c r="M2436" s="24">
        <v>122.45</v>
      </c>
      <c r="N2436" s="24">
        <f>VLOOKUP(A2436,Platts!B:C,2,TRUE)</f>
        <v>171.35</v>
      </c>
      <c r="O2436" s="76">
        <f t="shared" si="164"/>
        <v>0.97607236650131313</v>
      </c>
    </row>
    <row r="2437" spans="1:15" outlineLevel="1" x14ac:dyDescent="0.2">
      <c r="A2437" s="22">
        <f>A2436+1</f>
        <v>44209</v>
      </c>
      <c r="B2437" s="24">
        <v>165.35</v>
      </c>
      <c r="C2437" s="24">
        <v>162.94999999999999</v>
      </c>
      <c r="D2437" s="24">
        <v>159.6</v>
      </c>
      <c r="E2437" s="24">
        <v>156</v>
      </c>
      <c r="F2437" s="24">
        <v>145.35</v>
      </c>
      <c r="G2437" s="24"/>
      <c r="H2437" s="24"/>
      <c r="I2437" s="24"/>
      <c r="J2437" s="24"/>
      <c r="K2437" s="24"/>
      <c r="L2437" s="24"/>
      <c r="M2437" s="24">
        <v>118.7</v>
      </c>
      <c r="N2437" s="24">
        <f>VLOOKUP(A2437,Platts!B:C,2,TRUE)</f>
        <v>169</v>
      </c>
      <c r="O2437" s="76">
        <f t="shared" si="164"/>
        <v>0.97840236686390525</v>
      </c>
    </row>
    <row r="2438" spans="1:15" outlineLevel="1" x14ac:dyDescent="0.2">
      <c r="A2438" s="22">
        <f>A2437+1</f>
        <v>44210</v>
      </c>
      <c r="B2438" s="24">
        <v>167.95</v>
      </c>
      <c r="C2438" s="24">
        <v>165.2</v>
      </c>
      <c r="D2438" s="24">
        <v>161.85</v>
      </c>
      <c r="E2438" s="24">
        <v>158.19999999999999</v>
      </c>
      <c r="F2438" s="24">
        <v>147.35</v>
      </c>
      <c r="G2438" s="24"/>
      <c r="H2438" s="24"/>
      <c r="I2438" s="24"/>
      <c r="J2438" s="24"/>
      <c r="K2438" s="24"/>
      <c r="L2438" s="24"/>
      <c r="M2438" s="24">
        <v>121.15</v>
      </c>
      <c r="N2438" s="24">
        <f>VLOOKUP(A2438,Platts!B:C,2,TRUE)</f>
        <v>171.45</v>
      </c>
      <c r="O2438" s="76">
        <f t="shared" si="164"/>
        <v>0.97958588509769617</v>
      </c>
    </row>
    <row r="2439" spans="1:15" outlineLevel="1" x14ac:dyDescent="0.2">
      <c r="A2439" s="22">
        <f>A2438+1</f>
        <v>44211</v>
      </c>
      <c r="B2439" s="24">
        <v>169.3</v>
      </c>
      <c r="C2439" s="24">
        <v>166.2</v>
      </c>
      <c r="D2439" s="24">
        <v>162.69999999999999</v>
      </c>
      <c r="E2439" s="24">
        <v>158.9</v>
      </c>
      <c r="F2439" s="24">
        <v>147.30000000000001</v>
      </c>
      <c r="G2439" s="24"/>
      <c r="H2439" s="24"/>
      <c r="I2439" s="24"/>
      <c r="J2439" s="24"/>
      <c r="K2439" s="24"/>
      <c r="L2439" s="24"/>
      <c r="M2439" s="24">
        <v>120.35</v>
      </c>
      <c r="N2439" s="24">
        <f>VLOOKUP(A2439,Platts!B:C,2,TRUE)</f>
        <v>172.8</v>
      </c>
      <c r="O2439" s="76">
        <f t="shared" si="164"/>
        <v>0.97974537037037035</v>
      </c>
    </row>
    <row r="2440" spans="1:15" outlineLevel="1" x14ac:dyDescent="0.2">
      <c r="A2440" s="22">
        <f>A2439+3</f>
        <v>44214</v>
      </c>
      <c r="B2440" s="24">
        <v>170.2</v>
      </c>
      <c r="C2440" s="24">
        <v>167.1</v>
      </c>
      <c r="D2440" s="24">
        <v>163.5</v>
      </c>
      <c r="E2440" s="24">
        <v>159.6</v>
      </c>
      <c r="F2440" s="24">
        <v>147.65</v>
      </c>
      <c r="G2440" s="24"/>
      <c r="H2440" s="24"/>
      <c r="I2440" s="24"/>
      <c r="J2440" s="24"/>
      <c r="K2440" s="24"/>
      <c r="L2440" s="24"/>
      <c r="M2440" s="24">
        <v>120.05</v>
      </c>
      <c r="N2440" s="24">
        <f>VLOOKUP(A2440,Platts!B:C,2,TRUE)</f>
        <v>173.6</v>
      </c>
      <c r="O2440" s="76">
        <f t="shared" ref="O2440:O2444" si="165">+B2440/N2440</f>
        <v>0.9804147465437788</v>
      </c>
    </row>
    <row r="2441" spans="1:15" outlineLevel="1" x14ac:dyDescent="0.2">
      <c r="A2441" s="22">
        <f>A2440+1</f>
        <v>44215</v>
      </c>
      <c r="B2441" s="24">
        <v>167.05</v>
      </c>
      <c r="C2441" s="24">
        <v>164.15</v>
      </c>
      <c r="D2441" s="24">
        <v>160.94999999999999</v>
      </c>
      <c r="E2441" s="24">
        <v>157.19999999999999</v>
      </c>
      <c r="F2441" s="24">
        <v>145.9</v>
      </c>
      <c r="G2441" s="24"/>
      <c r="H2441" s="24"/>
      <c r="I2441" s="24"/>
      <c r="J2441" s="24"/>
      <c r="K2441" s="24"/>
      <c r="L2441" s="24"/>
      <c r="M2441" s="24">
        <v>118.5</v>
      </c>
      <c r="N2441" s="24">
        <f>VLOOKUP(A2441,Platts!B:C,2,TRUE)</f>
        <v>170.25</v>
      </c>
      <c r="O2441" s="76">
        <f t="shared" si="165"/>
        <v>0.9812041116005874</v>
      </c>
    </row>
    <row r="2442" spans="1:15" outlineLevel="1" x14ac:dyDescent="0.2">
      <c r="A2442" s="22">
        <f>A2441+1</f>
        <v>44216</v>
      </c>
      <c r="B2442" s="24">
        <v>165.75</v>
      </c>
      <c r="C2442" s="24">
        <v>163</v>
      </c>
      <c r="D2442" s="24">
        <v>159.94999999999999</v>
      </c>
      <c r="E2442" s="24">
        <v>156.4</v>
      </c>
      <c r="F2442" s="24">
        <v>144.94999999999999</v>
      </c>
      <c r="G2442" s="24"/>
      <c r="H2442" s="24"/>
      <c r="I2442" s="24"/>
      <c r="J2442" s="24"/>
      <c r="K2442" s="24"/>
      <c r="L2442" s="24"/>
      <c r="M2442" s="24">
        <v>119.2</v>
      </c>
      <c r="N2442" s="24">
        <f>VLOOKUP(A2442,Platts!B:C,2,TRUE)</f>
        <v>168.9</v>
      </c>
      <c r="O2442" s="76">
        <f t="shared" si="165"/>
        <v>0.98134991119005321</v>
      </c>
    </row>
    <row r="2443" spans="1:15" outlineLevel="1" x14ac:dyDescent="0.2">
      <c r="A2443" s="22">
        <f>A2442+1</f>
        <v>44217</v>
      </c>
      <c r="B2443" s="24">
        <v>167.55</v>
      </c>
      <c r="C2443" s="24">
        <v>164.8</v>
      </c>
      <c r="D2443" s="24">
        <v>161.65</v>
      </c>
      <c r="E2443" s="24">
        <v>157.94999999999999</v>
      </c>
      <c r="F2443" s="24">
        <v>146.80000000000001</v>
      </c>
      <c r="G2443" s="24"/>
      <c r="H2443" s="24"/>
      <c r="I2443" s="24"/>
      <c r="J2443" s="24"/>
      <c r="K2443" s="24"/>
      <c r="L2443" s="24"/>
      <c r="M2443" s="24">
        <v>117.8</v>
      </c>
      <c r="N2443" s="24">
        <f>VLOOKUP(A2443,Platts!B:C,2,TRUE)</f>
        <v>170.55</v>
      </c>
      <c r="O2443" s="76">
        <f t="shared" si="165"/>
        <v>0.98240985048372909</v>
      </c>
    </row>
    <row r="2444" spans="1:15" outlineLevel="1" x14ac:dyDescent="0.2">
      <c r="A2444" s="22">
        <f>A2443+1</f>
        <v>44218</v>
      </c>
      <c r="B2444" s="24">
        <v>166.25</v>
      </c>
      <c r="C2444" s="24">
        <v>163.55000000000001</v>
      </c>
      <c r="D2444" s="24">
        <v>160.4</v>
      </c>
      <c r="E2444" s="24">
        <v>156.75</v>
      </c>
      <c r="F2444" s="24">
        <v>145.25</v>
      </c>
      <c r="G2444" s="24"/>
      <c r="H2444" s="24"/>
      <c r="I2444" s="24"/>
      <c r="J2444" s="24"/>
      <c r="K2444" s="24"/>
      <c r="L2444" s="24"/>
      <c r="M2444" s="24">
        <v>113.9</v>
      </c>
      <c r="N2444" s="24">
        <f>VLOOKUP(A2444,Platts!B:C,2,TRUE)</f>
        <v>168.6</v>
      </c>
      <c r="O2444" s="76">
        <f t="shared" si="165"/>
        <v>0.98606168446026099</v>
      </c>
    </row>
    <row r="2445" spans="1:15" outlineLevel="1" x14ac:dyDescent="0.2">
      <c r="A2445" s="22">
        <f>A2444+3</f>
        <v>44221</v>
      </c>
      <c r="B2445" s="24">
        <v>165.95</v>
      </c>
      <c r="C2445" s="24">
        <v>163.19999999999999</v>
      </c>
      <c r="D2445" s="24">
        <v>160.05000000000001</v>
      </c>
      <c r="E2445" s="24">
        <v>156.30000000000001</v>
      </c>
      <c r="F2445" s="24">
        <v>144.44999999999999</v>
      </c>
      <c r="G2445" s="24"/>
      <c r="H2445" s="24"/>
      <c r="I2445" s="24"/>
      <c r="J2445" s="24"/>
      <c r="K2445" s="24"/>
      <c r="L2445" s="24"/>
      <c r="M2445" s="24">
        <v>113.85</v>
      </c>
      <c r="N2445" s="24">
        <f>VLOOKUP(A2445,Platts!B:C,2,TRUE)</f>
        <v>168.5</v>
      </c>
      <c r="O2445" s="76">
        <f t="shared" ref="O2445:O2449" si="166">+B2445/N2445</f>
        <v>0.98486646884272988</v>
      </c>
    </row>
    <row r="2446" spans="1:15" outlineLevel="1" x14ac:dyDescent="0.2">
      <c r="A2446" s="22">
        <f>A2445+1</f>
        <v>44222</v>
      </c>
      <c r="B2446" s="24">
        <v>162.44999999999999</v>
      </c>
      <c r="C2446" s="24">
        <v>159.6</v>
      </c>
      <c r="D2446" s="24">
        <v>156.6</v>
      </c>
      <c r="E2446" s="24">
        <v>152.80000000000001</v>
      </c>
      <c r="F2446" s="24">
        <v>141.15</v>
      </c>
      <c r="G2446" s="24"/>
      <c r="H2446" s="24"/>
      <c r="I2446" s="24"/>
      <c r="J2446" s="24"/>
      <c r="K2446" s="24"/>
      <c r="L2446" s="24"/>
      <c r="M2446" s="24">
        <v>111.2</v>
      </c>
      <c r="N2446" s="24">
        <f>VLOOKUP(A2446,Platts!B:C,2,TRUE)</f>
        <v>164.65</v>
      </c>
      <c r="O2446" s="76">
        <f t="shared" si="166"/>
        <v>0.98663832371697535</v>
      </c>
    </row>
    <row r="2447" spans="1:15" outlineLevel="1" x14ac:dyDescent="0.2">
      <c r="A2447" s="22">
        <f>A2446+1</f>
        <v>44223</v>
      </c>
      <c r="B2447" s="24">
        <v>163.25</v>
      </c>
      <c r="C2447" s="24">
        <v>160.30000000000001</v>
      </c>
      <c r="D2447" s="24">
        <v>157.35</v>
      </c>
      <c r="E2447" s="24">
        <v>153.6</v>
      </c>
      <c r="F2447" s="24">
        <v>141.6</v>
      </c>
      <c r="G2447" s="24"/>
      <c r="H2447" s="24"/>
      <c r="I2447" s="24"/>
      <c r="J2447" s="24"/>
      <c r="K2447" s="24"/>
      <c r="L2447" s="24"/>
      <c r="M2447" s="24">
        <v>111.4</v>
      </c>
      <c r="N2447" s="24">
        <f>VLOOKUP(A2447,Platts!B:C,2,TRUE)</f>
        <v>165.55</v>
      </c>
      <c r="O2447" s="76">
        <f t="shared" si="166"/>
        <v>0.98610691633947445</v>
      </c>
    </row>
    <row r="2448" spans="1:15" outlineLevel="1" x14ac:dyDescent="0.2">
      <c r="A2448" s="22">
        <f>A2447+1</f>
        <v>44224</v>
      </c>
      <c r="B2448" s="24">
        <v>154.15</v>
      </c>
      <c r="C2448" s="24">
        <v>151.19999999999999</v>
      </c>
      <c r="D2448" s="24">
        <v>148.30000000000001</v>
      </c>
      <c r="E2448" s="24">
        <v>144.6</v>
      </c>
      <c r="F2448" s="24">
        <v>133</v>
      </c>
      <c r="G2448" s="24"/>
      <c r="H2448" s="24"/>
      <c r="I2448" s="24"/>
      <c r="J2448" s="24"/>
      <c r="K2448" s="24"/>
      <c r="L2448" s="24"/>
      <c r="M2448" s="24">
        <v>103.3</v>
      </c>
      <c r="N2448" s="24">
        <f>VLOOKUP(A2448,Platts!B:C,2,TRUE)</f>
        <v>156.19999999999999</v>
      </c>
      <c r="O2448" s="76">
        <f t="shared" si="166"/>
        <v>0.98687580025608201</v>
      </c>
    </row>
    <row r="2449" spans="1:15" outlineLevel="1" x14ac:dyDescent="0.2">
      <c r="A2449" s="22">
        <f>A2448+1</f>
        <v>44225</v>
      </c>
      <c r="B2449" s="24">
        <v>155.80000000000001</v>
      </c>
      <c r="C2449" s="24">
        <v>152.80000000000001</v>
      </c>
      <c r="D2449" s="24">
        <v>149.94999999999999</v>
      </c>
      <c r="E2449" s="24">
        <v>146.30000000000001</v>
      </c>
      <c r="F2449" s="24">
        <v>134.69999999999999</v>
      </c>
      <c r="G2449" s="24"/>
      <c r="H2449" s="24"/>
      <c r="I2449" s="24"/>
      <c r="J2449" s="24"/>
      <c r="K2449" s="24"/>
      <c r="L2449" s="24"/>
      <c r="M2449" s="24">
        <v>105.3</v>
      </c>
      <c r="N2449" s="24">
        <f>VLOOKUP(A2449,Platts!B:C,2,TRUE)</f>
        <v>158.05000000000001</v>
      </c>
      <c r="O2449" s="76">
        <f t="shared" si="166"/>
        <v>0.98576399873457765</v>
      </c>
    </row>
    <row r="2450" spans="1:15" outlineLevel="1" x14ac:dyDescent="0.2">
      <c r="A2450" s="22">
        <f>A2449+3</f>
        <v>44228</v>
      </c>
      <c r="B2450" s="24">
        <v>151.05000000000001</v>
      </c>
      <c r="C2450" s="24">
        <v>147.94999999999999</v>
      </c>
      <c r="D2450" s="24">
        <v>144.19999999999999</v>
      </c>
      <c r="E2450" s="24">
        <v>144.19999999999999</v>
      </c>
      <c r="F2450" s="24">
        <v>132.69999999999999</v>
      </c>
      <c r="G2450" s="24"/>
      <c r="H2450" s="24"/>
      <c r="I2450" s="24"/>
      <c r="J2450" s="24"/>
      <c r="K2450" s="24"/>
      <c r="L2450" s="24"/>
      <c r="M2450" s="24">
        <v>102.95</v>
      </c>
      <c r="N2450" s="24">
        <f>VLOOKUP(A2450,Platts!B:C,2,TRUE)</f>
        <v>156.05000000000001</v>
      </c>
      <c r="O2450" s="76">
        <f t="shared" ref="O2450:O2453" si="167">+B2450/N2450</f>
        <v>0.96795898750400511</v>
      </c>
    </row>
    <row r="2451" spans="1:15" outlineLevel="1" x14ac:dyDescent="0.2">
      <c r="A2451" s="22">
        <f>A2450+1</f>
        <v>44229</v>
      </c>
      <c r="B2451" s="24">
        <v>144.65</v>
      </c>
      <c r="C2451" s="24">
        <v>141.55000000000001</v>
      </c>
      <c r="D2451" s="24">
        <v>137.9</v>
      </c>
      <c r="E2451" s="24">
        <v>138</v>
      </c>
      <c r="F2451" s="24">
        <v>127.1</v>
      </c>
      <c r="G2451" s="24"/>
      <c r="H2451" s="24"/>
      <c r="I2451" s="24"/>
      <c r="J2451" s="24"/>
      <c r="K2451" s="24"/>
      <c r="L2451" s="24"/>
      <c r="M2451" s="24">
        <v>98.3</v>
      </c>
      <c r="N2451" s="24">
        <f>VLOOKUP(A2451,Platts!B:C,2,TRUE)</f>
        <v>150.1</v>
      </c>
      <c r="O2451" s="76">
        <f t="shared" si="167"/>
        <v>0.96369087275149912</v>
      </c>
    </row>
    <row r="2452" spans="1:15" outlineLevel="1" x14ac:dyDescent="0.2">
      <c r="A2452" s="22">
        <f>A2451+1</f>
        <v>44230</v>
      </c>
      <c r="B2452" s="24">
        <v>147.05000000000001</v>
      </c>
      <c r="C2452" s="24">
        <v>143.65</v>
      </c>
      <c r="D2452" s="24">
        <v>139.9</v>
      </c>
      <c r="E2452" s="24">
        <v>139.9</v>
      </c>
      <c r="F2452" s="24">
        <v>128.55000000000001</v>
      </c>
      <c r="G2452" s="24"/>
      <c r="H2452" s="24"/>
      <c r="I2452" s="24"/>
      <c r="J2452" s="24"/>
      <c r="K2452" s="24"/>
      <c r="L2452" s="24"/>
      <c r="M2452" s="24">
        <v>99.75</v>
      </c>
      <c r="N2452" s="24">
        <f>VLOOKUP(A2452,Platts!B:C,2,TRUE)</f>
        <v>152.05000000000001</v>
      </c>
      <c r="O2452" s="76">
        <f t="shared" si="167"/>
        <v>0.96711608023676421</v>
      </c>
    </row>
    <row r="2453" spans="1:15" outlineLevel="1" x14ac:dyDescent="0.2">
      <c r="A2453" s="22">
        <f>A2452+1</f>
        <v>44231</v>
      </c>
      <c r="B2453" s="24">
        <v>152.94999999999999</v>
      </c>
      <c r="C2453" s="24">
        <v>148.94999999999999</v>
      </c>
      <c r="D2453" s="24">
        <v>144.80000000000001</v>
      </c>
      <c r="E2453" s="24">
        <v>144.9</v>
      </c>
      <c r="F2453" s="24">
        <v>132.94999999999999</v>
      </c>
      <c r="G2453" s="24"/>
      <c r="H2453" s="24"/>
      <c r="I2453" s="24"/>
      <c r="J2453" s="24"/>
      <c r="K2453" s="24"/>
      <c r="L2453" s="24"/>
      <c r="M2453" s="24">
        <v>104.35</v>
      </c>
      <c r="N2453" s="24">
        <f>VLOOKUP(A2453,Platts!B:C,2,TRUE)</f>
        <v>158.05000000000001</v>
      </c>
      <c r="O2453" s="76">
        <f t="shared" si="167"/>
        <v>0.96773173046504257</v>
      </c>
    </row>
    <row r="2454" spans="1:15" outlineLevel="1" x14ac:dyDescent="0.2">
      <c r="A2454" s="22">
        <f>A2453+1</f>
        <v>44232</v>
      </c>
      <c r="B2454" s="24">
        <v>150.80000000000001</v>
      </c>
      <c r="C2454" s="24">
        <v>146.9</v>
      </c>
      <c r="D2454" s="24">
        <v>143.05000000000001</v>
      </c>
      <c r="E2454" s="24">
        <v>142.94999999999999</v>
      </c>
      <c r="F2454" s="24">
        <v>131.65</v>
      </c>
      <c r="G2454" s="24"/>
      <c r="H2454" s="24"/>
      <c r="I2454" s="24"/>
      <c r="J2454" s="24"/>
      <c r="K2454" s="24"/>
      <c r="L2454" s="24"/>
      <c r="M2454" s="24">
        <v>103.15</v>
      </c>
      <c r="N2454" s="24">
        <f>VLOOKUP(A2454,Platts!B:C,2,TRUE)</f>
        <v>155.9</v>
      </c>
      <c r="O2454" s="76">
        <f t="shared" ref="O2454:O2458" si="168">+B2454/N2454</f>
        <v>0.96728672225785761</v>
      </c>
    </row>
    <row r="2455" spans="1:15" outlineLevel="1" x14ac:dyDescent="0.2">
      <c r="A2455" s="22">
        <f>A2454+3</f>
        <v>44235</v>
      </c>
      <c r="B2455" s="24">
        <v>154.69999999999999</v>
      </c>
      <c r="C2455" s="24">
        <v>151.05000000000001</v>
      </c>
      <c r="D2455" s="24">
        <v>147.15</v>
      </c>
      <c r="E2455" s="24">
        <v>147.19999999999999</v>
      </c>
      <c r="F2455" s="24">
        <v>135.75</v>
      </c>
      <c r="G2455" s="24"/>
      <c r="H2455" s="24"/>
      <c r="I2455" s="24"/>
      <c r="J2455" s="24"/>
      <c r="K2455" s="24"/>
      <c r="L2455" s="24"/>
      <c r="M2455" s="24">
        <v>107.25</v>
      </c>
      <c r="N2455" s="24">
        <f>VLOOKUP(A2455,Platts!B:C,2,TRUE)</f>
        <v>159.80000000000001</v>
      </c>
      <c r="O2455" s="76">
        <f t="shared" si="168"/>
        <v>0.96808510638297862</v>
      </c>
    </row>
    <row r="2456" spans="1:15" outlineLevel="1" x14ac:dyDescent="0.2">
      <c r="A2456" s="22">
        <f>A2455+1</f>
        <v>44236</v>
      </c>
      <c r="B2456" s="24">
        <v>158.55000000000001</v>
      </c>
      <c r="C2456" s="24">
        <v>154.9</v>
      </c>
      <c r="D2456" s="24">
        <v>151.19999999999999</v>
      </c>
      <c r="E2456" s="24">
        <v>151.1</v>
      </c>
      <c r="F2456" s="24">
        <v>139.6</v>
      </c>
      <c r="G2456" s="24"/>
      <c r="H2456" s="24"/>
      <c r="I2456" s="24"/>
      <c r="J2456" s="24"/>
      <c r="K2456" s="24"/>
      <c r="L2456" s="24"/>
      <c r="M2456" s="24">
        <v>111.75</v>
      </c>
      <c r="N2456" s="24">
        <f>VLOOKUP(A2456,Platts!B:C,2,TRUE)</f>
        <v>163.44999999999999</v>
      </c>
      <c r="O2456" s="76">
        <f t="shared" si="168"/>
        <v>0.97002141327623137</v>
      </c>
    </row>
    <row r="2457" spans="1:15" outlineLevel="1" x14ac:dyDescent="0.2">
      <c r="A2457" s="22">
        <f>A2456+1</f>
        <v>44237</v>
      </c>
      <c r="B2457" s="24">
        <v>161.30000000000001</v>
      </c>
      <c r="C2457" s="24">
        <v>157.35</v>
      </c>
      <c r="D2457" s="24">
        <v>153.5</v>
      </c>
      <c r="E2457" s="24">
        <v>153.44999999999999</v>
      </c>
      <c r="F2457" s="24">
        <v>141.65</v>
      </c>
      <c r="G2457" s="24"/>
      <c r="H2457" s="24"/>
      <c r="I2457" s="24"/>
      <c r="J2457" s="24"/>
      <c r="K2457" s="24"/>
      <c r="L2457" s="24"/>
      <c r="M2457" s="24">
        <v>113.35</v>
      </c>
      <c r="N2457" s="24">
        <f>VLOOKUP(A2457,Platts!B:C,2,TRUE)</f>
        <v>165.95</v>
      </c>
      <c r="O2457" s="76">
        <f t="shared" si="168"/>
        <v>0.97197951190117515</v>
      </c>
    </row>
    <row r="2458" spans="1:15" outlineLevel="1" x14ac:dyDescent="0.2">
      <c r="A2458" s="22">
        <f>A2457+1</f>
        <v>44238</v>
      </c>
      <c r="B2458" s="24">
        <v>161.15</v>
      </c>
      <c r="C2458" s="24">
        <v>157.4</v>
      </c>
      <c r="D2458" s="24">
        <v>153.44999999999999</v>
      </c>
      <c r="E2458" s="24">
        <v>153.4</v>
      </c>
      <c r="F2458" s="24">
        <v>141.6</v>
      </c>
      <c r="G2458" s="24"/>
      <c r="H2458" s="24"/>
      <c r="I2458" s="24"/>
      <c r="J2458" s="24"/>
      <c r="K2458" s="24"/>
      <c r="L2458" s="24"/>
      <c r="M2458" s="24">
        <v>110.2</v>
      </c>
      <c r="N2458" s="24">
        <f>VLOOKUP(A2458,Platts!B:C,2,TRUE)</f>
        <v>165.95</v>
      </c>
      <c r="O2458" s="76">
        <f t="shared" si="168"/>
        <v>0.97107562518830981</v>
      </c>
    </row>
    <row r="2459" spans="1:15" outlineLevel="1" x14ac:dyDescent="0.2">
      <c r="A2459" s="123">
        <f>A2458+1</f>
        <v>44239</v>
      </c>
      <c r="B2459" s="91">
        <f>B2458</f>
        <v>161.15</v>
      </c>
      <c r="C2459" s="91">
        <f t="shared" ref="C2459:M2459" si="169">C2458</f>
        <v>157.4</v>
      </c>
      <c r="D2459" s="91">
        <f t="shared" si="169"/>
        <v>153.44999999999999</v>
      </c>
      <c r="E2459" s="91">
        <f t="shared" si="169"/>
        <v>153.4</v>
      </c>
      <c r="F2459" s="91">
        <f t="shared" si="169"/>
        <v>141.6</v>
      </c>
      <c r="G2459" s="91">
        <f t="shared" si="169"/>
        <v>0</v>
      </c>
      <c r="H2459" s="91">
        <f t="shared" si="169"/>
        <v>0</v>
      </c>
      <c r="I2459" s="91">
        <f t="shared" si="169"/>
        <v>0</v>
      </c>
      <c r="J2459" s="91">
        <f t="shared" si="169"/>
        <v>0</v>
      </c>
      <c r="K2459" s="91">
        <f t="shared" si="169"/>
        <v>0</v>
      </c>
      <c r="L2459" s="91">
        <f t="shared" si="169"/>
        <v>0</v>
      </c>
      <c r="M2459" s="91">
        <f t="shared" si="169"/>
        <v>110.2</v>
      </c>
      <c r="N2459" s="91">
        <f>VLOOKUP(A2459,Platts!B:C,2,TRUE)</f>
        <v>165.95</v>
      </c>
      <c r="O2459" s="101">
        <f t="shared" ref="O2459:O2461" si="170">+B2459/N2459</f>
        <v>0.97107562518830981</v>
      </c>
    </row>
    <row r="2460" spans="1:15" outlineLevel="1" x14ac:dyDescent="0.2">
      <c r="A2460" s="22">
        <f>A2459+3</f>
        <v>44242</v>
      </c>
      <c r="B2460" s="24">
        <v>161.55000000000001</v>
      </c>
      <c r="C2460" s="24">
        <v>157.69999999999999</v>
      </c>
      <c r="D2460" s="24">
        <v>153.80000000000001</v>
      </c>
      <c r="E2460" s="24">
        <v>153.55000000000001</v>
      </c>
      <c r="F2460" s="24">
        <v>141.80000000000001</v>
      </c>
      <c r="G2460" s="24"/>
      <c r="H2460" s="24"/>
      <c r="I2460" s="24"/>
      <c r="J2460" s="24"/>
      <c r="K2460" s="24"/>
      <c r="L2460" s="24"/>
      <c r="M2460" s="24">
        <v>109.05</v>
      </c>
      <c r="N2460" s="24">
        <f>VLOOKUP(A2460,Platts!B:C,2,TRUE)</f>
        <v>165.95</v>
      </c>
      <c r="O2460" s="76">
        <f t="shared" si="170"/>
        <v>0.97348598975595069</v>
      </c>
    </row>
    <row r="2461" spans="1:15" outlineLevel="1" x14ac:dyDescent="0.2">
      <c r="A2461" s="22">
        <f>A2460+1</f>
        <v>44243</v>
      </c>
      <c r="B2461" s="24">
        <v>163.80000000000001</v>
      </c>
      <c r="C2461" s="24">
        <v>159.9</v>
      </c>
      <c r="D2461" s="24">
        <v>155.85</v>
      </c>
      <c r="E2461" s="24">
        <v>155.80000000000001</v>
      </c>
      <c r="F2461" s="24">
        <v>144.15</v>
      </c>
      <c r="G2461" s="24"/>
      <c r="H2461" s="24"/>
      <c r="I2461" s="24"/>
      <c r="J2461" s="24"/>
      <c r="K2461" s="24"/>
      <c r="L2461" s="24"/>
      <c r="M2461" s="24">
        <v>112.05</v>
      </c>
      <c r="N2461" s="24">
        <f>VLOOKUP(A2461,Platts!B:C,2,TRUE)</f>
        <v>165.95</v>
      </c>
      <c r="O2461" s="76">
        <f t="shared" si="170"/>
        <v>0.98704429044893049</v>
      </c>
    </row>
    <row r="2462" spans="1:15" outlineLevel="1" x14ac:dyDescent="0.2">
      <c r="A2462" s="22">
        <f>A2461+1</f>
        <v>44244</v>
      </c>
      <c r="B2462" s="24">
        <v>166.45</v>
      </c>
      <c r="C2462" s="24">
        <v>162.65</v>
      </c>
      <c r="D2462" s="24">
        <v>158.69999999999999</v>
      </c>
      <c r="E2462" s="24">
        <v>158.6</v>
      </c>
      <c r="F2462" s="24">
        <v>146.85</v>
      </c>
      <c r="G2462" s="24"/>
      <c r="H2462" s="24"/>
      <c r="I2462" s="24"/>
      <c r="J2462" s="24"/>
      <c r="K2462" s="24"/>
      <c r="L2462" s="24"/>
      <c r="M2462" s="24">
        <v>118.7</v>
      </c>
      <c r="N2462" s="24">
        <f>VLOOKUP(A2462,Platts!B:C,2,TRUE)</f>
        <v>168.95</v>
      </c>
      <c r="O2462" s="76">
        <f t="shared" ref="O2462" si="171">+B2462/N2462</f>
        <v>0.98520272269902343</v>
      </c>
    </row>
    <row r="2463" spans="1:15" outlineLevel="1" x14ac:dyDescent="0.2">
      <c r="A2463" s="22">
        <f>A2462+1</f>
        <v>44245</v>
      </c>
      <c r="B2463" s="24">
        <v>169.6</v>
      </c>
      <c r="C2463" s="24">
        <v>165.75</v>
      </c>
      <c r="D2463" s="24">
        <v>161.6</v>
      </c>
      <c r="E2463" s="24">
        <v>161.6</v>
      </c>
      <c r="F2463" s="24">
        <v>149.19999999999999</v>
      </c>
      <c r="G2463" s="24"/>
      <c r="H2463" s="24"/>
      <c r="I2463" s="24"/>
      <c r="J2463" s="24"/>
      <c r="K2463" s="24"/>
      <c r="L2463" s="24"/>
      <c r="M2463" s="24">
        <v>119.6</v>
      </c>
      <c r="N2463" s="24">
        <f>VLOOKUP(A2463,Platts!B:C,2,TRUE)</f>
        <v>174.45</v>
      </c>
      <c r="O2463" s="76">
        <f t="shared" ref="O2463" si="172">+B2463/N2463</f>
        <v>0.97219833763255947</v>
      </c>
    </row>
    <row r="2464" spans="1:15" outlineLevel="1" x14ac:dyDescent="0.2">
      <c r="A2464" s="22">
        <f>A2463+1</f>
        <v>44246</v>
      </c>
      <c r="B2464" s="24">
        <v>168.5</v>
      </c>
      <c r="C2464" s="24">
        <v>164.7</v>
      </c>
      <c r="D2464" s="24">
        <v>160.80000000000001</v>
      </c>
      <c r="E2464" s="24">
        <v>160.75</v>
      </c>
      <c r="F2464" s="24">
        <v>148.65</v>
      </c>
      <c r="G2464" s="24"/>
      <c r="H2464" s="24"/>
      <c r="I2464" s="24"/>
      <c r="J2464" s="24"/>
      <c r="K2464" s="24"/>
      <c r="L2464" s="24"/>
      <c r="M2464" s="24">
        <v>116.5</v>
      </c>
      <c r="N2464" s="24">
        <f>VLOOKUP(A2464,Platts!B:C,2,TRUE)</f>
        <v>172.2</v>
      </c>
      <c r="O2464" s="76">
        <f t="shared" ref="O2464:O2468" si="173">+B2464/N2464</f>
        <v>0.97851335656213712</v>
      </c>
    </row>
    <row r="2465" spans="1:15" outlineLevel="1" x14ac:dyDescent="0.2">
      <c r="A2465" s="22">
        <f>A2464+3</f>
        <v>44249</v>
      </c>
      <c r="B2465" s="24">
        <v>171.75</v>
      </c>
      <c r="C2465" s="24">
        <v>167.85</v>
      </c>
      <c r="D2465" s="24">
        <v>164</v>
      </c>
      <c r="E2465" s="24">
        <v>163.85</v>
      </c>
      <c r="F2465" s="24">
        <v>151.69999999999999</v>
      </c>
      <c r="G2465" s="24"/>
      <c r="H2465" s="24"/>
      <c r="I2465" s="24"/>
      <c r="J2465" s="24"/>
      <c r="K2465" s="24"/>
      <c r="L2465" s="24"/>
      <c r="M2465" s="24">
        <v>122.45</v>
      </c>
      <c r="N2465" s="24">
        <f>VLOOKUP(A2465,Platts!B:C,2,TRUE)</f>
        <v>175.6</v>
      </c>
      <c r="O2465" s="76">
        <f t="shared" si="173"/>
        <v>0.97807517084282458</v>
      </c>
    </row>
    <row r="2466" spans="1:15" outlineLevel="1" x14ac:dyDescent="0.2">
      <c r="A2466" s="22">
        <f>A2465+1</f>
        <v>44250</v>
      </c>
      <c r="B2466" s="24">
        <v>169.15</v>
      </c>
      <c r="C2466" s="24">
        <v>165.05</v>
      </c>
      <c r="D2466" s="24">
        <v>161.05000000000001</v>
      </c>
      <c r="E2466" s="24">
        <v>160.94999999999999</v>
      </c>
      <c r="F2466" s="24">
        <v>148.75</v>
      </c>
      <c r="G2466" s="24"/>
      <c r="H2466" s="24"/>
      <c r="I2466" s="24"/>
      <c r="J2466" s="24"/>
      <c r="K2466" s="24"/>
      <c r="L2466" s="24"/>
      <c r="M2466" s="24">
        <v>118.65</v>
      </c>
      <c r="N2466" s="24">
        <f>VLOOKUP(A2466,Platts!B:C,2,TRUE)</f>
        <v>172.75</v>
      </c>
      <c r="O2466" s="76">
        <f t="shared" si="173"/>
        <v>0.97916063675832132</v>
      </c>
    </row>
    <row r="2467" spans="1:15" outlineLevel="1" x14ac:dyDescent="0.2">
      <c r="A2467" s="22">
        <f>A2466+1</f>
        <v>44251</v>
      </c>
      <c r="B2467" s="24">
        <v>169.55</v>
      </c>
      <c r="C2467" s="24">
        <v>165.4</v>
      </c>
      <c r="D2467" s="24">
        <v>161.30000000000001</v>
      </c>
      <c r="E2467" s="24">
        <v>161.19999999999999</v>
      </c>
      <c r="F2467" s="24">
        <v>148.65</v>
      </c>
      <c r="G2467" s="24"/>
      <c r="H2467" s="24"/>
      <c r="I2467" s="24"/>
      <c r="J2467" s="24"/>
      <c r="K2467" s="24"/>
      <c r="L2467" s="24"/>
      <c r="M2467" s="24">
        <v>118.7</v>
      </c>
      <c r="N2467" s="24">
        <f>VLOOKUP(A2467,Platts!B:C,2,TRUE)</f>
        <v>172.5</v>
      </c>
      <c r="O2467" s="76">
        <f t="shared" si="173"/>
        <v>0.98289855072463772</v>
      </c>
    </row>
    <row r="2468" spans="1:15" outlineLevel="1" x14ac:dyDescent="0.2">
      <c r="A2468" s="22">
        <f>A2467+1</f>
        <v>44252</v>
      </c>
      <c r="B2468" s="24">
        <v>170.95</v>
      </c>
      <c r="C2468" s="24">
        <v>166.7</v>
      </c>
      <c r="D2468" s="24">
        <v>162.44999999999999</v>
      </c>
      <c r="E2468" s="24">
        <v>162.05000000000001</v>
      </c>
      <c r="F2468" s="24">
        <v>149.30000000000001</v>
      </c>
      <c r="G2468" s="24"/>
      <c r="H2468" s="24"/>
      <c r="I2468" s="24"/>
      <c r="J2468" s="24"/>
      <c r="K2468" s="24"/>
      <c r="L2468" s="24"/>
      <c r="M2468" s="24">
        <v>117.15</v>
      </c>
      <c r="N2468" s="24">
        <f>VLOOKUP(A2468,Platts!B:C,2,TRUE)</f>
        <v>174.3</v>
      </c>
      <c r="O2468" s="76">
        <f t="shared" si="173"/>
        <v>0.98078026391279394</v>
      </c>
    </row>
    <row r="2469" spans="1:15" outlineLevel="1" x14ac:dyDescent="0.2">
      <c r="A2469" s="22">
        <f>A2468+1</f>
        <v>44253</v>
      </c>
      <c r="B2469" s="24">
        <v>173.25</v>
      </c>
      <c r="C2469" s="24">
        <v>168.9</v>
      </c>
      <c r="D2469" s="24">
        <v>164.7</v>
      </c>
      <c r="E2469" s="24">
        <v>164.55</v>
      </c>
      <c r="F2469" s="24">
        <v>151.4</v>
      </c>
      <c r="G2469" s="24"/>
      <c r="H2469" s="24"/>
      <c r="I2469" s="24"/>
      <c r="J2469" s="24"/>
      <c r="K2469" s="24"/>
      <c r="L2469" s="24"/>
      <c r="M2469" s="24">
        <v>119.15</v>
      </c>
      <c r="N2469" s="24">
        <f>VLOOKUP(A2469,Platts!B:C,2,TRUE)</f>
        <v>176.65</v>
      </c>
      <c r="O2469" s="76">
        <f t="shared" ref="O2469:O2473" si="174">+B2469/N2469</f>
        <v>0.98075290121709591</v>
      </c>
    </row>
    <row r="2470" spans="1:15" outlineLevel="1" x14ac:dyDescent="0.2">
      <c r="A2470" s="22">
        <f>A2469+3</f>
        <v>44256</v>
      </c>
      <c r="B2470" s="24">
        <v>167.85</v>
      </c>
      <c r="C2470" s="24">
        <v>163.80000000000001</v>
      </c>
      <c r="D2470" s="24">
        <v>159.44999999999999</v>
      </c>
      <c r="E2470" s="24">
        <v>163.69999999999999</v>
      </c>
      <c r="F2470" s="24">
        <v>150.69999999999999</v>
      </c>
      <c r="G2470" s="24"/>
      <c r="H2470" s="24"/>
      <c r="I2470" s="24"/>
      <c r="J2470" s="24"/>
      <c r="K2470" s="24"/>
      <c r="L2470" s="24"/>
      <c r="M2470" s="24">
        <v>118.9</v>
      </c>
      <c r="N2470" s="24">
        <f>VLOOKUP(A2470,Platts!B:C,2,TRUE)</f>
        <v>174.35</v>
      </c>
      <c r="O2470" s="76">
        <f t="shared" si="174"/>
        <v>0.96271866934327499</v>
      </c>
    </row>
    <row r="2471" spans="1:15" outlineLevel="1" x14ac:dyDescent="0.2">
      <c r="A2471" s="22">
        <f>A2470+1</f>
        <v>44257</v>
      </c>
      <c r="B2471" s="24">
        <v>168.95</v>
      </c>
      <c r="C2471" s="24">
        <v>164.85</v>
      </c>
      <c r="D2471" s="24">
        <v>160.6</v>
      </c>
      <c r="E2471" s="24">
        <v>164.8</v>
      </c>
      <c r="F2471" s="24">
        <v>151.94999999999999</v>
      </c>
      <c r="G2471" s="24"/>
      <c r="H2471" s="24"/>
      <c r="I2471" s="24"/>
      <c r="J2471" s="24"/>
      <c r="K2471" s="24"/>
      <c r="L2471" s="24"/>
      <c r="M2471" s="24">
        <v>120.1</v>
      </c>
      <c r="N2471" s="24">
        <f>VLOOKUP(A2471,Platts!B:C,2,TRUE)</f>
        <v>175.55</v>
      </c>
      <c r="O2471" s="76">
        <f t="shared" si="174"/>
        <v>0.96240387354030177</v>
      </c>
    </row>
    <row r="2472" spans="1:15" outlineLevel="1" x14ac:dyDescent="0.2">
      <c r="A2472" s="22">
        <f>A2471+1</f>
        <v>44258</v>
      </c>
      <c r="B2472" s="24">
        <v>169.95</v>
      </c>
      <c r="C2472" s="24">
        <v>165.95</v>
      </c>
      <c r="D2472" s="24">
        <v>161.85</v>
      </c>
      <c r="E2472" s="24">
        <v>165.95</v>
      </c>
      <c r="F2472" s="24">
        <v>153.35</v>
      </c>
      <c r="G2472" s="24"/>
      <c r="H2472" s="24"/>
      <c r="I2472" s="24"/>
      <c r="J2472" s="24"/>
      <c r="K2472" s="24"/>
      <c r="L2472" s="24"/>
      <c r="M2472" s="24">
        <v>122.2</v>
      </c>
      <c r="N2472" s="24">
        <f>VLOOKUP(A2472,Platts!B:C,2,TRUE)</f>
        <v>177.45</v>
      </c>
      <c r="O2472" s="76">
        <f t="shared" si="174"/>
        <v>0.95773457311918853</v>
      </c>
    </row>
    <row r="2473" spans="1:15" outlineLevel="1" x14ac:dyDescent="0.2">
      <c r="A2473" s="22">
        <f>A2472+1</f>
        <v>44259</v>
      </c>
      <c r="B2473" s="24">
        <v>171.85</v>
      </c>
      <c r="C2473" s="24">
        <v>167.8</v>
      </c>
      <c r="D2473" s="24">
        <v>163.9</v>
      </c>
      <c r="E2473" s="24">
        <v>167.9</v>
      </c>
      <c r="F2473" s="24">
        <v>155.65</v>
      </c>
      <c r="G2473" s="24"/>
      <c r="H2473" s="24"/>
      <c r="I2473" s="24"/>
      <c r="J2473" s="24"/>
      <c r="K2473" s="24"/>
      <c r="L2473" s="24"/>
      <c r="M2473" s="24">
        <v>124.15</v>
      </c>
      <c r="N2473" s="24">
        <f>VLOOKUP(A2473,Platts!B:C,2,TRUE)</f>
        <v>178.45</v>
      </c>
      <c r="O2473" s="76">
        <f t="shared" si="174"/>
        <v>0.96301485009806675</v>
      </c>
    </row>
    <row r="2474" spans="1:15" outlineLevel="1" x14ac:dyDescent="0.2">
      <c r="A2474" s="22">
        <f>A2473+1</f>
        <v>44260</v>
      </c>
      <c r="B2474" s="24">
        <v>167.9</v>
      </c>
      <c r="C2474" s="24">
        <v>163.9</v>
      </c>
      <c r="D2474" s="24">
        <v>159.85</v>
      </c>
      <c r="E2474" s="24">
        <v>163.9</v>
      </c>
      <c r="F2474" s="24">
        <v>151.6</v>
      </c>
      <c r="G2474" s="24"/>
      <c r="H2474" s="24"/>
      <c r="I2474" s="24"/>
      <c r="J2474" s="24"/>
      <c r="K2474" s="24"/>
      <c r="L2474" s="24"/>
      <c r="M2474" s="24">
        <v>120.35</v>
      </c>
      <c r="N2474" s="24">
        <f>VLOOKUP(A2474,Platts!B:C,2,TRUE)</f>
        <v>174.65</v>
      </c>
      <c r="O2474" s="76">
        <f t="shared" ref="O2474:O2478" si="175">+B2474/N2474</f>
        <v>0.96135127397652453</v>
      </c>
    </row>
    <row r="2475" spans="1:15" outlineLevel="1" x14ac:dyDescent="0.2">
      <c r="A2475" s="22">
        <f>A2474+3</f>
        <v>44263</v>
      </c>
      <c r="B2475" s="24">
        <v>167.45</v>
      </c>
      <c r="C2475" s="24">
        <v>163.44999999999999</v>
      </c>
      <c r="D2475" s="24">
        <v>159.5</v>
      </c>
      <c r="E2475" s="24">
        <v>163.44999999999999</v>
      </c>
      <c r="F2475" s="24">
        <v>151.25</v>
      </c>
      <c r="G2475" s="24"/>
      <c r="H2475" s="24"/>
      <c r="I2475" s="24"/>
      <c r="J2475" s="24"/>
      <c r="K2475" s="24"/>
      <c r="L2475" s="24"/>
      <c r="M2475" s="24">
        <v>120.6</v>
      </c>
      <c r="N2475" s="24">
        <f>VLOOKUP(A2475,Platts!B:C,2,TRUE)</f>
        <v>174.15</v>
      </c>
      <c r="O2475" s="76">
        <f t="shared" si="175"/>
        <v>0.96152741889175986</v>
      </c>
    </row>
    <row r="2476" spans="1:15" outlineLevel="1" x14ac:dyDescent="0.2">
      <c r="A2476" s="22">
        <f>A2475+1</f>
        <v>44264</v>
      </c>
      <c r="B2476" s="24">
        <v>157.44999999999999</v>
      </c>
      <c r="C2476" s="24">
        <v>153.6</v>
      </c>
      <c r="D2476" s="24">
        <v>149.80000000000001</v>
      </c>
      <c r="E2476" s="24">
        <v>153.44999999999999</v>
      </c>
      <c r="F2476" s="24">
        <v>142.1</v>
      </c>
      <c r="G2476" s="24"/>
      <c r="H2476" s="24"/>
      <c r="I2476" s="24"/>
      <c r="J2476" s="24"/>
      <c r="K2476" s="24"/>
      <c r="L2476" s="24"/>
      <c r="M2476" s="24">
        <v>114.2</v>
      </c>
      <c r="N2476" s="24">
        <f>VLOOKUP(A2476,Platts!B:C,2,TRUE)</f>
        <v>163.6</v>
      </c>
      <c r="O2476" s="76">
        <f t="shared" si="175"/>
        <v>0.96240831295843521</v>
      </c>
    </row>
    <row r="2477" spans="1:15" outlineLevel="1" x14ac:dyDescent="0.2">
      <c r="A2477" s="22">
        <f>A2476+1</f>
        <v>44265</v>
      </c>
      <c r="B2477" s="24">
        <v>158.55000000000001</v>
      </c>
      <c r="C2477" s="24">
        <v>154.65</v>
      </c>
      <c r="D2477" s="24">
        <v>150.80000000000001</v>
      </c>
      <c r="E2477" s="24">
        <v>154.65</v>
      </c>
      <c r="F2477" s="24">
        <v>143</v>
      </c>
      <c r="G2477" s="24"/>
      <c r="H2477" s="24"/>
      <c r="I2477" s="24"/>
      <c r="J2477" s="24"/>
      <c r="K2477" s="24"/>
      <c r="L2477" s="24"/>
      <c r="M2477" s="24">
        <v>112.3</v>
      </c>
      <c r="N2477" s="24">
        <f>VLOOKUP(A2477,Platts!B:C,2,TRUE)</f>
        <v>164.7</v>
      </c>
      <c r="O2477" s="76">
        <f t="shared" si="175"/>
        <v>0.96265938069216772</v>
      </c>
    </row>
    <row r="2478" spans="1:15" outlineLevel="1" x14ac:dyDescent="0.2">
      <c r="A2478" s="22">
        <f>A2477+1</f>
        <v>44266</v>
      </c>
      <c r="B2478" s="24">
        <v>165.1</v>
      </c>
      <c r="C2478" s="24">
        <v>161.1</v>
      </c>
      <c r="D2478" s="24">
        <v>157.15</v>
      </c>
      <c r="E2478" s="24">
        <v>161.1</v>
      </c>
      <c r="F2478" s="24">
        <v>148.85</v>
      </c>
      <c r="G2478" s="24"/>
      <c r="H2478" s="24"/>
      <c r="I2478" s="24"/>
      <c r="J2478" s="24"/>
      <c r="K2478" s="24"/>
      <c r="L2478" s="24"/>
      <c r="M2478" s="24">
        <v>118</v>
      </c>
      <c r="N2478" s="24">
        <f>VLOOKUP(A2478,Platts!B:C,2,TRUE)</f>
        <v>171.05</v>
      </c>
      <c r="O2478" s="76">
        <f t="shared" si="175"/>
        <v>0.96521484945922231</v>
      </c>
    </row>
    <row r="2479" spans="1:15" outlineLevel="1" x14ac:dyDescent="0.2">
      <c r="A2479" s="22">
        <f>A2478+1</f>
        <v>44267</v>
      </c>
      <c r="B2479" s="24">
        <v>159.94999999999999</v>
      </c>
      <c r="C2479" s="24">
        <v>156.05000000000001</v>
      </c>
      <c r="D2479" s="24">
        <v>152.25</v>
      </c>
      <c r="E2479" s="24">
        <v>156.1</v>
      </c>
      <c r="F2479" s="24">
        <v>144.25</v>
      </c>
      <c r="G2479" s="24"/>
      <c r="H2479" s="24"/>
      <c r="I2479" s="24"/>
      <c r="J2479" s="24"/>
      <c r="K2479" s="24"/>
      <c r="L2479" s="24"/>
      <c r="M2479" s="24">
        <v>112.9</v>
      </c>
      <c r="N2479" s="24">
        <f>VLOOKUP(A2479,Platts!B:C,2,TRUE)</f>
        <v>165.7</v>
      </c>
      <c r="O2479" s="76">
        <f t="shared" ref="O2479:O2483" si="176">+B2479/N2479</f>
        <v>0.96529873264936628</v>
      </c>
    </row>
    <row r="2480" spans="1:15" outlineLevel="1" x14ac:dyDescent="0.2">
      <c r="A2480" s="22">
        <f>A2479+3</f>
        <v>44270</v>
      </c>
      <c r="B2480" s="24">
        <v>158.15</v>
      </c>
      <c r="C2480" s="24">
        <v>154.30000000000001</v>
      </c>
      <c r="D2480" s="24">
        <v>150.5</v>
      </c>
      <c r="E2480" s="24">
        <v>154.30000000000001</v>
      </c>
      <c r="F2480" s="24">
        <v>142.6</v>
      </c>
      <c r="G2480" s="24"/>
      <c r="H2480" s="24"/>
      <c r="I2480" s="24"/>
      <c r="J2480" s="24"/>
      <c r="K2480" s="24"/>
      <c r="L2480" s="24"/>
      <c r="M2480" s="24">
        <v>112.25</v>
      </c>
      <c r="N2480" s="24">
        <f>VLOOKUP(A2480,Platts!B:C,2,TRUE)</f>
        <v>163.65</v>
      </c>
      <c r="O2480" s="76">
        <f t="shared" si="176"/>
        <v>0.96639168958142374</v>
      </c>
    </row>
    <row r="2481" spans="1:15" outlineLevel="1" x14ac:dyDescent="0.2">
      <c r="A2481" s="22">
        <f>A2480+1</f>
        <v>44271</v>
      </c>
      <c r="B2481" s="24">
        <v>159.80000000000001</v>
      </c>
      <c r="C2481" s="24">
        <v>155.80000000000001</v>
      </c>
      <c r="D2481" s="24">
        <v>151.9</v>
      </c>
      <c r="E2481" s="24">
        <v>155.80000000000001</v>
      </c>
      <c r="F2481" s="24">
        <v>143.69999999999999</v>
      </c>
      <c r="G2481" s="24"/>
      <c r="H2481" s="24"/>
      <c r="I2481" s="24"/>
      <c r="J2481" s="24"/>
      <c r="K2481" s="24"/>
      <c r="L2481" s="24"/>
      <c r="M2481" s="24">
        <v>113.95</v>
      </c>
      <c r="N2481" s="24">
        <f>VLOOKUP(A2481,Platts!B:C,2,TRUE)</f>
        <v>166.3</v>
      </c>
      <c r="O2481" s="76">
        <f t="shared" si="176"/>
        <v>0.96091401082381234</v>
      </c>
    </row>
    <row r="2482" spans="1:15" outlineLevel="1" x14ac:dyDescent="0.2">
      <c r="A2482" s="22">
        <f>A2481+1</f>
        <v>44272</v>
      </c>
      <c r="B2482" s="24">
        <v>160.05000000000001</v>
      </c>
      <c r="C2482" s="24">
        <v>155.9</v>
      </c>
      <c r="D2482" s="24">
        <v>151.94999999999999</v>
      </c>
      <c r="E2482" s="24">
        <v>155.85</v>
      </c>
      <c r="F2482" s="24">
        <v>143.69999999999999</v>
      </c>
      <c r="G2482" s="24"/>
      <c r="H2482" s="24"/>
      <c r="I2482" s="24"/>
      <c r="J2482" s="24"/>
      <c r="K2482" s="24"/>
      <c r="L2482" s="24"/>
      <c r="M2482" s="24">
        <v>113.35</v>
      </c>
      <c r="N2482" s="24">
        <f>VLOOKUP(A2482,Platts!B:C,2,TRUE)</f>
        <v>165.85</v>
      </c>
      <c r="O2482" s="76">
        <f t="shared" si="176"/>
        <v>0.96502864033765456</v>
      </c>
    </row>
    <row r="2483" spans="1:15" outlineLevel="1" x14ac:dyDescent="0.2">
      <c r="A2483" s="22">
        <f>A2482+1</f>
        <v>44273</v>
      </c>
      <c r="B2483" s="24">
        <v>160.25</v>
      </c>
      <c r="C2483" s="24">
        <v>156</v>
      </c>
      <c r="D2483" s="24">
        <v>152.05000000000001</v>
      </c>
      <c r="E2483" s="24">
        <v>156</v>
      </c>
      <c r="F2483" s="24">
        <v>143.75</v>
      </c>
      <c r="G2483" s="24"/>
      <c r="H2483" s="24"/>
      <c r="I2483" s="24"/>
      <c r="J2483" s="24"/>
      <c r="K2483" s="24"/>
      <c r="L2483" s="24"/>
      <c r="M2483" s="24">
        <v>113.85</v>
      </c>
      <c r="N2483" s="24">
        <f>VLOOKUP(A2483,Platts!B:C,2,TRUE)</f>
        <v>166</v>
      </c>
      <c r="O2483" s="76">
        <f t="shared" si="176"/>
        <v>0.96536144578313254</v>
      </c>
    </row>
    <row r="2484" spans="1:15" outlineLevel="1" x14ac:dyDescent="0.2">
      <c r="A2484" s="22">
        <f>A2483+1</f>
        <v>44274</v>
      </c>
      <c r="B2484" s="24">
        <v>154.55000000000001</v>
      </c>
      <c r="C2484" s="24">
        <v>150.44999999999999</v>
      </c>
      <c r="D2484" s="24">
        <v>146.5</v>
      </c>
      <c r="E2484" s="24">
        <v>150.5</v>
      </c>
      <c r="F2484" s="24">
        <v>138.35</v>
      </c>
      <c r="G2484" s="24"/>
      <c r="H2484" s="24"/>
      <c r="I2484" s="24"/>
      <c r="J2484" s="24"/>
      <c r="K2484" s="24"/>
      <c r="L2484" s="24"/>
      <c r="M2484" s="24">
        <v>107.55</v>
      </c>
      <c r="N2484" s="24">
        <f>VLOOKUP(A2484,Platts!B:C,2,TRUE)</f>
        <v>160.19999999999999</v>
      </c>
      <c r="O2484" s="76">
        <f t="shared" ref="O2484:O2488" si="177">+B2484/N2484</f>
        <v>0.96473158551810256</v>
      </c>
    </row>
    <row r="2485" spans="1:15" outlineLevel="1" x14ac:dyDescent="0.2">
      <c r="A2485" s="22">
        <f>A2484+3</f>
        <v>44277</v>
      </c>
      <c r="B2485" s="24">
        <v>151.05000000000001</v>
      </c>
      <c r="C2485" s="24">
        <v>147.1</v>
      </c>
      <c r="D2485" s="24">
        <v>143.30000000000001</v>
      </c>
      <c r="E2485" s="24">
        <v>147.1</v>
      </c>
      <c r="F2485" s="24">
        <v>135.35</v>
      </c>
      <c r="G2485" s="24"/>
      <c r="H2485" s="24"/>
      <c r="I2485" s="24"/>
      <c r="J2485" s="24"/>
      <c r="K2485" s="24"/>
      <c r="L2485" s="24"/>
      <c r="M2485" s="24">
        <v>105.65</v>
      </c>
      <c r="N2485" s="24">
        <f>VLOOKUP(A2485,Platts!B:C,2,TRUE)</f>
        <v>156.35</v>
      </c>
      <c r="O2485" s="76">
        <f t="shared" si="177"/>
        <v>0.96610169491525433</v>
      </c>
    </row>
    <row r="2486" spans="1:15" outlineLevel="1" x14ac:dyDescent="0.2">
      <c r="A2486" s="22">
        <f>A2485+1</f>
        <v>44278</v>
      </c>
      <c r="B2486" s="24">
        <v>155.15</v>
      </c>
      <c r="C2486" s="24">
        <v>151.19999999999999</v>
      </c>
      <c r="D2486" s="24">
        <v>147.55000000000001</v>
      </c>
      <c r="E2486" s="24">
        <v>151.30000000000001</v>
      </c>
      <c r="F2486" s="24">
        <v>139.80000000000001</v>
      </c>
      <c r="G2486" s="24"/>
      <c r="H2486" s="24"/>
      <c r="I2486" s="24"/>
      <c r="J2486" s="24"/>
      <c r="K2486" s="24"/>
      <c r="L2486" s="24"/>
      <c r="M2486" s="24">
        <v>110.05</v>
      </c>
      <c r="N2486" s="24">
        <f>VLOOKUP(A2486,Platts!B:C,2,TRUE)</f>
        <v>160.5</v>
      </c>
      <c r="O2486" s="76">
        <f t="shared" si="177"/>
        <v>0.96666666666666667</v>
      </c>
    </row>
    <row r="2487" spans="1:15" outlineLevel="1" x14ac:dyDescent="0.2">
      <c r="A2487" s="22">
        <f>A2486+1</f>
        <v>44279</v>
      </c>
      <c r="B2487" s="24">
        <v>155.80000000000001</v>
      </c>
      <c r="C2487" s="24">
        <v>151.85</v>
      </c>
      <c r="D2487" s="24">
        <v>148.25</v>
      </c>
      <c r="E2487" s="24">
        <v>151.94999999999999</v>
      </c>
      <c r="F2487" s="24">
        <v>140.65</v>
      </c>
      <c r="G2487" s="24"/>
      <c r="H2487" s="24"/>
      <c r="I2487" s="24"/>
      <c r="J2487" s="24"/>
      <c r="K2487" s="24"/>
      <c r="L2487" s="24"/>
      <c r="M2487" s="24">
        <v>110.65</v>
      </c>
      <c r="N2487" s="24">
        <f>VLOOKUP(A2487,Platts!B:C,2,TRUE)</f>
        <v>159.55000000000001</v>
      </c>
      <c r="O2487" s="76">
        <f t="shared" si="177"/>
        <v>0.9764963961140708</v>
      </c>
    </row>
    <row r="2488" spans="1:15" outlineLevel="1" x14ac:dyDescent="0.2">
      <c r="A2488" s="22">
        <f>A2487+1</f>
        <v>44280</v>
      </c>
      <c r="B2488" s="24">
        <v>155.69999999999999</v>
      </c>
      <c r="C2488" s="24">
        <v>151.35</v>
      </c>
      <c r="D2488" s="24">
        <v>147.55000000000001</v>
      </c>
      <c r="E2488" s="24">
        <v>151.75</v>
      </c>
      <c r="F2488" s="24">
        <v>140.15</v>
      </c>
      <c r="G2488" s="24"/>
      <c r="H2488" s="24"/>
      <c r="I2488" s="24"/>
      <c r="J2488" s="24"/>
      <c r="K2488" s="24"/>
      <c r="L2488" s="24"/>
      <c r="M2488" s="24">
        <v>110.8</v>
      </c>
      <c r="N2488" s="24">
        <f>VLOOKUP(A2488,Platts!B:C,2,TRUE)</f>
        <v>160.19999999999999</v>
      </c>
      <c r="O2488" s="76">
        <f t="shared" si="177"/>
        <v>0.9719101123595506</v>
      </c>
    </row>
    <row r="2489" spans="1:15" outlineLevel="1" x14ac:dyDescent="0.2">
      <c r="A2489" s="22">
        <f>A2488+1</f>
        <v>44281</v>
      </c>
      <c r="B2489" s="24">
        <v>156.94999999999999</v>
      </c>
      <c r="C2489" s="24">
        <v>152.5</v>
      </c>
      <c r="D2489" s="24">
        <v>148.65</v>
      </c>
      <c r="E2489" s="24">
        <v>152.69999999999999</v>
      </c>
      <c r="F2489" s="24">
        <v>140.94999999999999</v>
      </c>
      <c r="G2489" s="24"/>
      <c r="H2489" s="24"/>
      <c r="I2489" s="24"/>
      <c r="J2489" s="24"/>
      <c r="K2489" s="24"/>
      <c r="L2489" s="24"/>
      <c r="M2489" s="24">
        <v>111.5</v>
      </c>
      <c r="N2489" s="24">
        <f>VLOOKUP(A2489,Platts!B:C,2,TRUE)</f>
        <v>161.44999999999999</v>
      </c>
      <c r="O2489" s="76">
        <f t="shared" ref="O2489:O2493" si="178">+B2489/N2489</f>
        <v>0.97212759368225454</v>
      </c>
    </row>
    <row r="2490" spans="1:15" outlineLevel="1" x14ac:dyDescent="0.2">
      <c r="A2490" s="22">
        <f>A2489+3</f>
        <v>44284</v>
      </c>
      <c r="B2490" s="24">
        <v>163.15</v>
      </c>
      <c r="C2490" s="24">
        <v>158.55000000000001</v>
      </c>
      <c r="D2490" s="24">
        <v>154.55000000000001</v>
      </c>
      <c r="E2490" s="24">
        <v>158.75</v>
      </c>
      <c r="F2490" s="24">
        <v>146.69999999999999</v>
      </c>
      <c r="G2490" s="24"/>
      <c r="H2490" s="24"/>
      <c r="I2490" s="24"/>
      <c r="J2490" s="24"/>
      <c r="K2490" s="24"/>
      <c r="L2490" s="24"/>
      <c r="M2490" s="24">
        <v>117.05</v>
      </c>
      <c r="N2490" s="24">
        <f>VLOOKUP(A2490,Platts!B:C,2,TRUE)</f>
        <v>167.7</v>
      </c>
      <c r="O2490" s="76">
        <f t="shared" si="178"/>
        <v>0.97286821705426363</v>
      </c>
    </row>
    <row r="2491" spans="1:15" outlineLevel="1" x14ac:dyDescent="0.2">
      <c r="A2491" s="22">
        <f>A2490+1</f>
        <v>44285</v>
      </c>
      <c r="B2491" s="24">
        <v>161.55000000000001</v>
      </c>
      <c r="C2491" s="24">
        <v>156.75</v>
      </c>
      <c r="D2491" s="24">
        <v>152.75</v>
      </c>
      <c r="E2491" s="24">
        <v>157</v>
      </c>
      <c r="F2491" s="24">
        <v>145.05000000000001</v>
      </c>
      <c r="G2491" s="24"/>
      <c r="H2491" s="24"/>
      <c r="I2491" s="24"/>
      <c r="J2491" s="24"/>
      <c r="K2491" s="24"/>
      <c r="L2491" s="24"/>
      <c r="M2491" s="24">
        <v>115.3</v>
      </c>
      <c r="N2491" s="24">
        <f>VLOOKUP(A2491,Platts!B:C,2,TRUE)</f>
        <v>166.55</v>
      </c>
      <c r="O2491" s="76">
        <f t="shared" si="178"/>
        <v>0.96997898528970283</v>
      </c>
    </row>
    <row r="2492" spans="1:15" outlineLevel="1" x14ac:dyDescent="0.2">
      <c r="A2492" s="22">
        <f>A2491+1</f>
        <v>44286</v>
      </c>
      <c r="B2492" s="24">
        <v>161.05000000000001</v>
      </c>
      <c r="C2492" s="24">
        <v>155.55000000000001</v>
      </c>
      <c r="D2492" s="24">
        <v>151.5</v>
      </c>
      <c r="E2492" s="24">
        <v>156.05000000000001</v>
      </c>
      <c r="F2492" s="24">
        <v>143.85</v>
      </c>
      <c r="G2492" s="24"/>
      <c r="H2492" s="24"/>
      <c r="I2492" s="24"/>
      <c r="J2492" s="24"/>
      <c r="K2492" s="24"/>
      <c r="L2492" s="24"/>
      <c r="M2492" s="24">
        <v>114.15</v>
      </c>
      <c r="N2492" s="24">
        <f>VLOOKUP(A2492,Platts!B:C,2,TRUE)</f>
        <v>164.75</v>
      </c>
      <c r="O2492" s="76">
        <f t="shared" si="178"/>
        <v>0.97754172989377852</v>
      </c>
    </row>
    <row r="2493" spans="1:15" outlineLevel="1" x14ac:dyDescent="0.2">
      <c r="A2493" s="22">
        <f>A2492+1</f>
        <v>44287</v>
      </c>
      <c r="B2493" s="24">
        <v>158.94999999999999</v>
      </c>
      <c r="C2493" s="24">
        <v>154.80000000000001</v>
      </c>
      <c r="D2493" s="24">
        <v>150.9</v>
      </c>
      <c r="E2493" s="24">
        <v>146.9</v>
      </c>
      <c r="F2493" s="24">
        <v>136.05000000000001</v>
      </c>
      <c r="G2493" s="24"/>
      <c r="H2493" s="24"/>
      <c r="I2493" s="24"/>
      <c r="J2493" s="24"/>
      <c r="K2493" s="24"/>
      <c r="L2493" s="24"/>
      <c r="M2493" s="24">
        <v>111.55</v>
      </c>
      <c r="N2493" s="24">
        <f>VLOOKUP(A2493,Platts!B:C,2,TRUE)</f>
        <v>167</v>
      </c>
      <c r="O2493" s="76">
        <f t="shared" si="178"/>
        <v>0.95179640718562863</v>
      </c>
    </row>
    <row r="2494" spans="1:15" outlineLevel="1" x14ac:dyDescent="0.2">
      <c r="A2494" s="123">
        <f>A2493+1</f>
        <v>44288</v>
      </c>
      <c r="B2494" s="91">
        <f>B2493</f>
        <v>158.94999999999999</v>
      </c>
      <c r="C2494" s="91">
        <f t="shared" ref="C2494:M2494" si="179">C2493</f>
        <v>154.80000000000001</v>
      </c>
      <c r="D2494" s="91">
        <f t="shared" si="179"/>
        <v>150.9</v>
      </c>
      <c r="E2494" s="91">
        <f t="shared" si="179"/>
        <v>146.9</v>
      </c>
      <c r="F2494" s="91">
        <f t="shared" si="179"/>
        <v>136.05000000000001</v>
      </c>
      <c r="G2494" s="91">
        <f t="shared" si="179"/>
        <v>0</v>
      </c>
      <c r="H2494" s="91">
        <f t="shared" si="179"/>
        <v>0</v>
      </c>
      <c r="I2494" s="91">
        <f t="shared" si="179"/>
        <v>0</v>
      </c>
      <c r="J2494" s="91">
        <f t="shared" si="179"/>
        <v>0</v>
      </c>
      <c r="K2494" s="91">
        <f t="shared" si="179"/>
        <v>0</v>
      </c>
      <c r="L2494" s="91">
        <f t="shared" si="179"/>
        <v>0</v>
      </c>
      <c r="M2494" s="91">
        <f t="shared" si="179"/>
        <v>111.55</v>
      </c>
      <c r="N2494" s="91">
        <f>VLOOKUP(A2494,Platts!B:C,2,TRUE)</f>
        <v>167</v>
      </c>
      <c r="O2494" s="101">
        <f t="shared" ref="O2494:O2498" si="180">+B2494/N2494</f>
        <v>0.95179640718562863</v>
      </c>
    </row>
    <row r="2495" spans="1:15" outlineLevel="1" x14ac:dyDescent="0.2">
      <c r="A2495" s="22">
        <f>A2494+3</f>
        <v>44291</v>
      </c>
      <c r="B2495" s="24">
        <v>160.55000000000001</v>
      </c>
      <c r="C2495" s="24">
        <v>156.35</v>
      </c>
      <c r="D2495" s="24">
        <v>152.55000000000001</v>
      </c>
      <c r="E2495" s="24">
        <v>148.9</v>
      </c>
      <c r="F2495" s="24">
        <v>137.69999999999999</v>
      </c>
      <c r="G2495" s="24"/>
      <c r="H2495" s="24"/>
      <c r="I2495" s="24"/>
      <c r="J2495" s="24"/>
      <c r="K2495" s="24"/>
      <c r="L2495" s="24"/>
      <c r="M2495" s="24">
        <v>119.5</v>
      </c>
      <c r="N2495" s="24">
        <f>VLOOKUP(A2495,Platts!B:C,2,TRUE)</f>
        <v>167.7</v>
      </c>
      <c r="O2495" s="76">
        <f t="shared" si="180"/>
        <v>0.95736434108527146</v>
      </c>
    </row>
    <row r="2496" spans="1:15" outlineLevel="1" x14ac:dyDescent="0.2">
      <c r="A2496" s="22">
        <f>A2495+1</f>
        <v>44292</v>
      </c>
      <c r="B2496" s="24">
        <v>161.9</v>
      </c>
      <c r="C2496" s="24">
        <v>157.55000000000001</v>
      </c>
      <c r="D2496" s="24">
        <v>153.65</v>
      </c>
      <c r="E2496" s="24">
        <v>149.80000000000001</v>
      </c>
      <c r="F2496" s="24">
        <v>138.55000000000001</v>
      </c>
      <c r="G2496" s="24"/>
      <c r="H2496" s="24"/>
      <c r="I2496" s="24"/>
      <c r="J2496" s="24"/>
      <c r="K2496" s="24"/>
      <c r="L2496" s="24"/>
      <c r="M2496" s="24">
        <v>119.75</v>
      </c>
      <c r="N2496" s="24">
        <f>VLOOKUP(A2496,Platts!B:C,2,TRUE)</f>
        <v>170.85</v>
      </c>
      <c r="O2496" s="76">
        <f t="shared" si="180"/>
        <v>0.94761486684225937</v>
      </c>
    </row>
    <row r="2497" spans="1:15" outlineLevel="1" x14ac:dyDescent="0.2">
      <c r="A2497" s="22">
        <f>A2496+1</f>
        <v>44293</v>
      </c>
      <c r="B2497" s="24">
        <v>164.7</v>
      </c>
      <c r="C2497" s="24">
        <v>160.1</v>
      </c>
      <c r="D2497" s="24">
        <v>156.1</v>
      </c>
      <c r="E2497" s="24">
        <v>152.19999999999999</v>
      </c>
      <c r="F2497" s="24">
        <v>140.69999999999999</v>
      </c>
      <c r="G2497" s="24"/>
      <c r="H2497" s="24"/>
      <c r="I2497" s="24"/>
      <c r="J2497" s="24"/>
      <c r="K2497" s="24"/>
      <c r="L2497" s="24"/>
      <c r="M2497" s="24">
        <v>121.95</v>
      </c>
      <c r="N2497" s="24">
        <f>VLOOKUP(A2497,Platts!B:C,2,TRUE)</f>
        <v>172.9</v>
      </c>
      <c r="O2497" s="76">
        <f t="shared" si="180"/>
        <v>0.95257374204742618</v>
      </c>
    </row>
    <row r="2498" spans="1:15" outlineLevel="1" x14ac:dyDescent="0.2">
      <c r="A2498" s="22">
        <f>A2497+1</f>
        <v>44294</v>
      </c>
      <c r="B2498" s="24">
        <v>165.3</v>
      </c>
      <c r="C2498" s="24">
        <v>160.75</v>
      </c>
      <c r="D2498" s="24">
        <v>156.69999999999999</v>
      </c>
      <c r="E2498" s="24">
        <v>152.69999999999999</v>
      </c>
      <c r="F2498" s="24">
        <v>141.35</v>
      </c>
      <c r="G2498" s="24"/>
      <c r="H2498" s="24"/>
      <c r="I2498" s="24"/>
      <c r="J2498" s="24"/>
      <c r="K2498" s="24"/>
      <c r="L2498" s="24"/>
      <c r="M2498" s="24">
        <v>122.6</v>
      </c>
      <c r="N2498" s="24">
        <f>VLOOKUP(A2498,Platts!B:C,2,TRUE)</f>
        <v>172.15</v>
      </c>
      <c r="O2498" s="76">
        <f t="shared" si="180"/>
        <v>0.96020911995352898</v>
      </c>
    </row>
    <row r="2499" spans="1:15" outlineLevel="1" x14ac:dyDescent="0.2">
      <c r="A2499" s="22">
        <f>A2498+1</f>
        <v>44295</v>
      </c>
      <c r="B2499" s="24">
        <v>165.75</v>
      </c>
      <c r="C2499" s="24">
        <v>161.15</v>
      </c>
      <c r="D2499" s="24">
        <v>156.9</v>
      </c>
      <c r="E2499" s="24">
        <v>152.69999999999999</v>
      </c>
      <c r="F2499" s="24">
        <v>140.9</v>
      </c>
      <c r="G2499" s="24"/>
      <c r="H2499" s="24"/>
      <c r="I2499" s="24"/>
      <c r="J2499" s="24"/>
      <c r="K2499" s="24"/>
      <c r="L2499" s="24"/>
      <c r="M2499" s="24">
        <v>121.65</v>
      </c>
      <c r="N2499" s="24">
        <f>VLOOKUP(A2499,Platts!B:C,2,TRUE)</f>
        <v>172.35</v>
      </c>
      <c r="O2499" s="76">
        <f t="shared" ref="O2499:O2500" si="181">+B2499/N2499</f>
        <v>0.96170583115752828</v>
      </c>
    </row>
    <row r="2500" spans="1:15" outlineLevel="1" x14ac:dyDescent="0.2">
      <c r="A2500" s="22">
        <f>A2499+3</f>
        <v>44298</v>
      </c>
      <c r="B2500" s="24">
        <v>166.65</v>
      </c>
      <c r="C2500" s="24">
        <v>162.25</v>
      </c>
      <c r="D2500" s="24">
        <v>158.05000000000001</v>
      </c>
      <c r="E2500" s="24">
        <v>154.05000000000001</v>
      </c>
      <c r="F2500" s="24">
        <v>142.25</v>
      </c>
      <c r="G2500" s="24"/>
      <c r="H2500" s="24"/>
      <c r="I2500" s="24"/>
      <c r="J2500" s="24"/>
      <c r="K2500" s="24"/>
      <c r="L2500" s="24"/>
      <c r="M2500" s="24">
        <v>123.35</v>
      </c>
      <c r="N2500" s="24">
        <f>VLOOKUP(A2500,Platts!B:C,2,TRUE)</f>
        <v>173</v>
      </c>
      <c r="O2500" s="76">
        <f t="shared" si="181"/>
        <v>0.9632947976878613</v>
      </c>
    </row>
    <row r="2501" spans="1:15" outlineLevel="1" x14ac:dyDescent="0.2">
      <c r="A2501" s="22">
        <f>A2500+1</f>
        <v>44299</v>
      </c>
      <c r="B2501" s="24">
        <v>166.15</v>
      </c>
      <c r="C2501" s="24">
        <v>161.85</v>
      </c>
      <c r="D2501" s="24">
        <v>157.9</v>
      </c>
      <c r="E2501" s="24">
        <v>153.80000000000001</v>
      </c>
      <c r="F2501" s="24">
        <v>142.1</v>
      </c>
      <c r="G2501" s="24"/>
      <c r="H2501" s="24"/>
      <c r="I2501" s="24"/>
      <c r="J2501" s="24"/>
      <c r="K2501" s="24"/>
      <c r="L2501" s="24"/>
      <c r="M2501" s="24">
        <v>122.05</v>
      </c>
      <c r="N2501" s="24">
        <f>VLOOKUP(A2501,Platts!B:C,2,TRUE)</f>
        <v>172.35</v>
      </c>
      <c r="O2501" s="76">
        <f>+B2501/N2501</f>
        <v>0.96402668987525386</v>
      </c>
    </row>
    <row r="2502" spans="1:15" outlineLevel="1" x14ac:dyDescent="0.2">
      <c r="A2502" s="22">
        <f>A2501+1</f>
        <v>44300</v>
      </c>
      <c r="B2502" s="24">
        <v>166.45</v>
      </c>
      <c r="C2502" s="24">
        <v>162.15</v>
      </c>
      <c r="D2502" s="24">
        <v>158.1</v>
      </c>
      <c r="E2502" s="24">
        <v>154</v>
      </c>
      <c r="F2502" s="24">
        <v>142.35</v>
      </c>
      <c r="G2502" s="24"/>
      <c r="H2502" s="24"/>
      <c r="I2502" s="24"/>
      <c r="J2502" s="24"/>
      <c r="K2502" s="24"/>
      <c r="L2502" s="24"/>
      <c r="M2502" s="24">
        <v>122.4</v>
      </c>
      <c r="N2502" s="24">
        <f>VLOOKUP(A2502,Platts!B:C,2,TRUE)</f>
        <v>172.65</v>
      </c>
      <c r="O2502" s="76">
        <f>+B2502/N2502</f>
        <v>0.96408919779901525</v>
      </c>
    </row>
    <row r="2503" spans="1:15" outlineLevel="1" x14ac:dyDescent="0.2">
      <c r="A2503" s="22">
        <f>A2502+1</f>
        <v>44301</v>
      </c>
      <c r="B2503" s="24">
        <v>172.2</v>
      </c>
      <c r="C2503" s="24">
        <v>167.75</v>
      </c>
      <c r="D2503" s="24">
        <v>163.65</v>
      </c>
      <c r="E2503" s="24">
        <v>159.44999999999999</v>
      </c>
      <c r="F2503" s="24">
        <v>147.44999999999999</v>
      </c>
      <c r="G2503" s="24"/>
      <c r="H2503" s="24"/>
      <c r="I2503" s="24"/>
      <c r="J2503" s="24"/>
      <c r="K2503" s="24"/>
      <c r="L2503" s="24"/>
      <c r="M2503" s="24">
        <v>127.35</v>
      </c>
      <c r="N2503" s="24">
        <f>VLOOKUP(A2503,Platts!B:C,2,TRUE)</f>
        <v>177.3</v>
      </c>
      <c r="O2503" s="76">
        <f>+B2503/N2503</f>
        <v>0.97123519458544827</v>
      </c>
    </row>
    <row r="2504" spans="1:15" outlineLevel="1" x14ac:dyDescent="0.2">
      <c r="A2504" s="22">
        <f>A2503+1</f>
        <v>44302</v>
      </c>
      <c r="B2504" s="24">
        <v>172.25</v>
      </c>
      <c r="C2504" s="24">
        <v>167.85</v>
      </c>
      <c r="D2504" s="24">
        <v>163.75</v>
      </c>
      <c r="E2504" s="24">
        <v>159.6</v>
      </c>
      <c r="F2504" s="24">
        <v>147.85</v>
      </c>
      <c r="G2504" s="24"/>
      <c r="H2504" s="24"/>
      <c r="I2504" s="24"/>
      <c r="J2504" s="24"/>
      <c r="K2504" s="24"/>
      <c r="L2504" s="24"/>
      <c r="M2504" s="24">
        <v>127.45</v>
      </c>
      <c r="N2504" s="24">
        <f>VLOOKUP(A2504,Platts!B:C,2,TRUE)</f>
        <v>177.85</v>
      </c>
      <c r="O2504" s="76">
        <f t="shared" ref="O2504:O2505" si="182">+B2504/N2504</f>
        <v>0.96851279167838067</v>
      </c>
    </row>
    <row r="2505" spans="1:15" outlineLevel="1" x14ac:dyDescent="0.2">
      <c r="A2505" s="22">
        <f>A2504+3</f>
        <v>44305</v>
      </c>
      <c r="B2505" s="24">
        <v>176.8</v>
      </c>
      <c r="C2505" s="24">
        <v>172.4</v>
      </c>
      <c r="D2505" s="24">
        <v>168.2</v>
      </c>
      <c r="E2505" s="24">
        <v>164.2</v>
      </c>
      <c r="F2505" s="24">
        <v>152.30000000000001</v>
      </c>
      <c r="G2505" s="24"/>
      <c r="H2505" s="24"/>
      <c r="I2505" s="24"/>
      <c r="J2505" s="24"/>
      <c r="K2505" s="24"/>
      <c r="L2505" s="24"/>
      <c r="M2505" s="24">
        <v>132.1</v>
      </c>
      <c r="N2505" s="24">
        <f>VLOOKUP(A2505,Platts!B:C,2,TRUE)</f>
        <v>181.2</v>
      </c>
      <c r="O2505" s="76">
        <f t="shared" si="182"/>
        <v>0.97571743929359833</v>
      </c>
    </row>
    <row r="2506" spans="1:15" outlineLevel="1" x14ac:dyDescent="0.2">
      <c r="A2506" s="22">
        <f>A2505+1</f>
        <v>44306</v>
      </c>
      <c r="B2506" s="24">
        <v>182.75</v>
      </c>
      <c r="C2506" s="24">
        <v>178.25</v>
      </c>
      <c r="D2506" s="24">
        <v>173.8</v>
      </c>
      <c r="E2506" s="24">
        <v>169.6</v>
      </c>
      <c r="F2506" s="24">
        <v>157.30000000000001</v>
      </c>
      <c r="G2506" s="24"/>
      <c r="H2506" s="24"/>
      <c r="I2506" s="24"/>
      <c r="J2506" s="24"/>
      <c r="K2506" s="24"/>
      <c r="L2506" s="24"/>
      <c r="M2506" s="24">
        <v>136.9</v>
      </c>
      <c r="N2506" s="24">
        <f>VLOOKUP(A2506,Platts!B:C,2,TRUE)</f>
        <v>187.75</v>
      </c>
      <c r="O2506" s="76">
        <f>+B2506/N2506</f>
        <v>0.97336884154460723</v>
      </c>
    </row>
    <row r="2507" spans="1:15" outlineLevel="1" x14ac:dyDescent="0.2">
      <c r="A2507" s="22">
        <f>A2506+1</f>
        <v>44307</v>
      </c>
      <c r="B2507" s="24">
        <v>180.95</v>
      </c>
      <c r="C2507" s="24">
        <v>176.45</v>
      </c>
      <c r="D2507" s="24">
        <v>172.05</v>
      </c>
      <c r="E2507" s="24">
        <v>167.85</v>
      </c>
      <c r="F2507" s="24">
        <v>155.6</v>
      </c>
      <c r="G2507" s="24"/>
      <c r="H2507" s="24"/>
      <c r="I2507" s="24"/>
      <c r="J2507" s="24"/>
      <c r="K2507" s="24"/>
      <c r="L2507" s="24"/>
      <c r="M2507" s="24">
        <v>134.85</v>
      </c>
      <c r="N2507" s="24">
        <f>VLOOKUP(A2507,Platts!B:C,2,TRUE)</f>
        <v>185.75</v>
      </c>
      <c r="O2507" s="76">
        <f>+B2507/N2507</f>
        <v>0.97415881561238216</v>
      </c>
    </row>
    <row r="2508" spans="1:15" outlineLevel="1" x14ac:dyDescent="0.2">
      <c r="A2508" s="22">
        <f>A2507+1</f>
        <v>44308</v>
      </c>
      <c r="B2508" s="24">
        <v>179.15</v>
      </c>
      <c r="C2508" s="24">
        <v>174.8</v>
      </c>
      <c r="D2508" s="24">
        <v>170.5</v>
      </c>
      <c r="E2508" s="24">
        <v>166.2</v>
      </c>
      <c r="F2508" s="24">
        <v>154.1</v>
      </c>
      <c r="G2508" s="24"/>
      <c r="H2508" s="24"/>
      <c r="I2508" s="24"/>
      <c r="J2508" s="24"/>
      <c r="K2508" s="24"/>
      <c r="L2508" s="24"/>
      <c r="M2508" s="24">
        <v>133.55000000000001</v>
      </c>
      <c r="N2508" s="24">
        <f>VLOOKUP(A2508,Platts!B:C,2,TRUE)</f>
        <v>183.6</v>
      </c>
      <c r="O2508" s="76">
        <f>+B2508/N2508</f>
        <v>0.97576252723311552</v>
      </c>
    </row>
    <row r="2509" spans="1:15" outlineLevel="1" x14ac:dyDescent="0.2">
      <c r="A2509" s="22">
        <f>A2508+1</f>
        <v>44309</v>
      </c>
      <c r="B2509" s="24">
        <v>181.1</v>
      </c>
      <c r="C2509" s="24">
        <v>176.55</v>
      </c>
      <c r="D2509" s="24">
        <v>172.35</v>
      </c>
      <c r="E2509" s="24">
        <v>168.1</v>
      </c>
      <c r="F2509" s="24">
        <v>156</v>
      </c>
      <c r="G2509" s="24"/>
      <c r="H2509" s="24"/>
      <c r="I2509" s="24"/>
      <c r="J2509" s="24"/>
      <c r="K2509" s="24"/>
      <c r="L2509" s="24"/>
      <c r="M2509" s="24">
        <v>135.4</v>
      </c>
      <c r="N2509" s="24">
        <f>VLOOKUP(A2509,Platts!B:C,2,TRUE)</f>
        <v>185.1</v>
      </c>
      <c r="O2509" s="76">
        <f t="shared" ref="O2509" si="183">+B2509/N2509</f>
        <v>0.97839005942733659</v>
      </c>
    </row>
    <row r="2510" spans="1:15" outlineLevel="1" x14ac:dyDescent="0.2">
      <c r="A2510" s="22">
        <f>A2509+3</f>
        <v>44312</v>
      </c>
      <c r="B2510" s="24">
        <v>187.7</v>
      </c>
      <c r="C2510" s="24">
        <v>183.15</v>
      </c>
      <c r="D2510" s="24">
        <v>178.7</v>
      </c>
      <c r="E2510" s="24">
        <v>174.25</v>
      </c>
      <c r="F2510" s="24">
        <v>161.94999999999999</v>
      </c>
      <c r="G2510" s="24"/>
      <c r="H2510" s="24"/>
      <c r="I2510" s="24"/>
      <c r="J2510" s="24"/>
      <c r="K2510" s="24"/>
      <c r="L2510" s="24"/>
      <c r="M2510" s="24">
        <v>140.85</v>
      </c>
      <c r="N2510" s="24">
        <f>VLOOKUP(A2510,Platts!B:C,2,TRUE)</f>
        <v>191.45</v>
      </c>
      <c r="O2510" s="76">
        <f>+B2510/N2510</f>
        <v>0.98041264037607734</v>
      </c>
    </row>
    <row r="2511" spans="1:15" outlineLevel="1" x14ac:dyDescent="0.2">
      <c r="A2511" s="22">
        <f>A2510+1</f>
        <v>44313</v>
      </c>
      <c r="B2511" s="24">
        <v>190.35</v>
      </c>
      <c r="C2511" s="24">
        <v>185.8</v>
      </c>
      <c r="D2511" s="24">
        <v>181.35</v>
      </c>
      <c r="E2511" s="24">
        <v>176.9</v>
      </c>
      <c r="F2511" s="24">
        <v>164.75</v>
      </c>
      <c r="G2511" s="24"/>
      <c r="H2511" s="24"/>
      <c r="I2511" s="24"/>
      <c r="J2511" s="24"/>
      <c r="K2511" s="24"/>
      <c r="L2511" s="24"/>
      <c r="M2511" s="24">
        <v>143.19999999999999</v>
      </c>
      <c r="N2511" s="24">
        <f>VLOOKUP(A2511,Platts!B:C,2,TRUE)</f>
        <v>193.85</v>
      </c>
      <c r="O2511" s="76">
        <f t="shared" ref="O2511:O2514" si="184">+B2511/N2511</f>
        <v>0.98194480268248641</v>
      </c>
    </row>
    <row r="2512" spans="1:15" outlineLevel="1" x14ac:dyDescent="0.2">
      <c r="A2512" s="22">
        <f t="shared" ref="A2512:A2514" si="185">A2511+1</f>
        <v>44314</v>
      </c>
      <c r="B2512" s="24">
        <v>187.65</v>
      </c>
      <c r="C2512" s="24">
        <v>183.05</v>
      </c>
      <c r="D2512" s="24">
        <v>178.7</v>
      </c>
      <c r="E2512" s="24">
        <v>174.2</v>
      </c>
      <c r="F2512" s="24">
        <v>161.69999999999999</v>
      </c>
      <c r="G2512" s="24"/>
      <c r="H2512" s="24"/>
      <c r="I2512" s="24"/>
      <c r="J2512" s="24"/>
      <c r="K2512" s="24"/>
      <c r="L2512" s="24"/>
      <c r="M2512" s="24">
        <v>140.69999999999999</v>
      </c>
      <c r="N2512" s="24">
        <f>VLOOKUP(A2512,Platts!B:C,2,TRUE)</f>
        <v>190.45</v>
      </c>
      <c r="O2512" s="76">
        <f t="shared" si="184"/>
        <v>0.98529797847204004</v>
      </c>
    </row>
    <row r="2513" spans="1:15" outlineLevel="1" x14ac:dyDescent="0.2">
      <c r="A2513" s="22">
        <f t="shared" si="185"/>
        <v>44315</v>
      </c>
      <c r="B2513" s="24">
        <v>187.85</v>
      </c>
      <c r="C2513" s="24">
        <v>183.45</v>
      </c>
      <c r="D2513" s="24">
        <v>179.25</v>
      </c>
      <c r="E2513" s="24">
        <v>174.9</v>
      </c>
      <c r="F2513" s="24">
        <v>162.85</v>
      </c>
      <c r="G2513" s="24"/>
      <c r="H2513" s="24"/>
      <c r="I2513" s="24"/>
      <c r="J2513" s="24"/>
      <c r="K2513" s="24"/>
      <c r="L2513" s="24"/>
      <c r="M2513" s="24">
        <v>141.55000000000001</v>
      </c>
      <c r="N2513" s="24">
        <f>VLOOKUP(A2513,Platts!B:C,2,TRUE)</f>
        <v>190.45</v>
      </c>
      <c r="O2513" s="76">
        <f t="shared" si="184"/>
        <v>0.98634812286689422</v>
      </c>
    </row>
    <row r="2514" spans="1:15" outlineLevel="1" x14ac:dyDescent="0.2">
      <c r="A2514" s="22">
        <f t="shared" si="185"/>
        <v>44316</v>
      </c>
      <c r="B2514" s="24">
        <v>184.25</v>
      </c>
      <c r="C2514" s="24">
        <v>179.8</v>
      </c>
      <c r="D2514" s="24">
        <v>175.6</v>
      </c>
      <c r="E2514" s="24">
        <v>171.5</v>
      </c>
      <c r="F2514" s="24">
        <v>159.19999999999999</v>
      </c>
      <c r="G2514" s="24"/>
      <c r="H2514" s="24"/>
      <c r="I2514" s="24"/>
      <c r="J2514" s="24"/>
      <c r="K2514" s="24"/>
      <c r="L2514" s="24"/>
      <c r="M2514" s="24">
        <v>138</v>
      </c>
      <c r="N2514" s="24">
        <f>VLOOKUP(A2514,Platts!B:C,2,TRUE)</f>
        <v>186.45</v>
      </c>
      <c r="O2514" s="76">
        <f t="shared" si="184"/>
        <v>0.98820058997050153</v>
      </c>
    </row>
    <row r="2515" spans="1:15" outlineLevel="1" x14ac:dyDescent="0.2">
      <c r="A2515" s="22">
        <f>A2514+3</f>
        <v>44319</v>
      </c>
      <c r="B2515" s="24">
        <v>182.9</v>
      </c>
      <c r="C2515" s="24">
        <v>178.75</v>
      </c>
      <c r="D2515" s="24">
        <v>174.55</v>
      </c>
      <c r="E2515" s="24">
        <v>174.55</v>
      </c>
      <c r="F2515" s="24">
        <v>162.6</v>
      </c>
      <c r="G2515" s="24"/>
      <c r="H2515" s="24"/>
      <c r="I2515" s="24"/>
      <c r="J2515" s="24"/>
      <c r="K2515" s="24"/>
      <c r="L2515" s="24"/>
      <c r="M2515" s="24">
        <v>141.19999999999999</v>
      </c>
      <c r="N2515" s="24">
        <f>VLOOKUP(A2515,Platts!B:C,2,TRUE)</f>
        <v>186.45</v>
      </c>
      <c r="O2515" s="76">
        <f>+B2515/N2515</f>
        <v>0.98096004290694561</v>
      </c>
    </row>
    <row r="2516" spans="1:15" outlineLevel="1" x14ac:dyDescent="0.2">
      <c r="A2516" s="22">
        <f>A2515+1</f>
        <v>44320</v>
      </c>
      <c r="B2516" s="24">
        <v>185.6</v>
      </c>
      <c r="C2516" s="24">
        <v>181.35</v>
      </c>
      <c r="D2516" s="24">
        <v>177.05</v>
      </c>
      <c r="E2516" s="24">
        <v>177.05</v>
      </c>
      <c r="F2516" s="24">
        <v>165</v>
      </c>
      <c r="G2516" s="24"/>
      <c r="H2516" s="24"/>
      <c r="I2516" s="24"/>
      <c r="J2516" s="24"/>
      <c r="K2516" s="24"/>
      <c r="L2516" s="24"/>
      <c r="M2516" s="24">
        <v>143.85</v>
      </c>
      <c r="N2516" s="24">
        <f>VLOOKUP(A2516,Platts!B:C,2,TRUE)</f>
        <v>189.65</v>
      </c>
      <c r="O2516" s="76">
        <f t="shared" ref="O2516:O2519" si="186">+B2516/N2516</f>
        <v>0.97864487213287632</v>
      </c>
    </row>
    <row r="2517" spans="1:15" outlineLevel="1" x14ac:dyDescent="0.2">
      <c r="A2517" s="22">
        <f t="shared" ref="A2517:A2519" si="187">A2516+1</f>
        <v>44321</v>
      </c>
      <c r="B2517" s="24">
        <v>186.6</v>
      </c>
      <c r="C2517" s="24">
        <v>182.35</v>
      </c>
      <c r="D2517" s="24">
        <v>178.05</v>
      </c>
      <c r="E2517" s="24">
        <v>178.05</v>
      </c>
      <c r="F2517" s="24">
        <v>165.8</v>
      </c>
      <c r="G2517" s="24"/>
      <c r="H2517" s="24"/>
      <c r="I2517" s="24"/>
      <c r="J2517" s="24"/>
      <c r="K2517" s="24"/>
      <c r="L2517" s="24"/>
      <c r="M2517" s="24">
        <v>144.30000000000001</v>
      </c>
      <c r="N2517" s="24">
        <f>VLOOKUP(A2517,Platts!B:C,2,TRUE)</f>
        <v>192.7</v>
      </c>
      <c r="O2517" s="76">
        <f t="shared" si="186"/>
        <v>0.96834457706279198</v>
      </c>
    </row>
    <row r="2518" spans="1:15" outlineLevel="1" x14ac:dyDescent="0.2">
      <c r="A2518" s="22">
        <f t="shared" si="187"/>
        <v>44322</v>
      </c>
      <c r="B2518" s="24">
        <v>195.65</v>
      </c>
      <c r="C2518" s="24">
        <v>191.2</v>
      </c>
      <c r="D2518" s="24">
        <v>186.5</v>
      </c>
      <c r="E2518" s="24">
        <v>186.6</v>
      </c>
      <c r="F2518" s="24">
        <v>173.9</v>
      </c>
      <c r="G2518" s="24"/>
      <c r="H2518" s="24"/>
      <c r="I2518" s="24"/>
      <c r="J2518" s="24"/>
      <c r="K2518" s="24"/>
      <c r="L2518" s="24"/>
      <c r="M2518" s="24">
        <v>151.9</v>
      </c>
      <c r="N2518" s="24">
        <f>VLOOKUP(A2518,Platts!B:C,2,TRUE)</f>
        <v>202.65</v>
      </c>
      <c r="O2518" s="76">
        <f t="shared" si="186"/>
        <v>0.9654576856649395</v>
      </c>
    </row>
    <row r="2519" spans="1:15" outlineLevel="1" x14ac:dyDescent="0.2">
      <c r="A2519" s="22">
        <f t="shared" si="187"/>
        <v>44323</v>
      </c>
      <c r="B2519" s="24">
        <v>205.5</v>
      </c>
      <c r="C2519" s="24">
        <v>200.85</v>
      </c>
      <c r="D2519" s="24">
        <v>196.1</v>
      </c>
      <c r="E2519" s="24">
        <v>196.1</v>
      </c>
      <c r="F2519" s="24">
        <v>182.95</v>
      </c>
      <c r="G2519" s="24"/>
      <c r="H2519" s="24"/>
      <c r="I2519" s="24"/>
      <c r="J2519" s="24"/>
      <c r="K2519" s="24"/>
      <c r="L2519" s="24"/>
      <c r="M2519" s="24">
        <v>159.9</v>
      </c>
      <c r="N2519" s="24">
        <f>VLOOKUP(A2519,Platts!B:C,2,TRUE)</f>
        <v>212.75</v>
      </c>
      <c r="O2519" s="76">
        <f t="shared" si="186"/>
        <v>0.96592244418331374</v>
      </c>
    </row>
    <row r="2520" spans="1:15" outlineLevel="1" x14ac:dyDescent="0.2">
      <c r="A2520" s="22">
        <f>A2519+3</f>
        <v>44326</v>
      </c>
      <c r="B2520" s="24">
        <v>222.5</v>
      </c>
      <c r="C2520" s="24">
        <v>216.75</v>
      </c>
      <c r="D2520" s="24">
        <v>210.8</v>
      </c>
      <c r="E2520" s="24">
        <v>210.9</v>
      </c>
      <c r="F2520" s="24">
        <v>194.95</v>
      </c>
      <c r="G2520" s="24"/>
      <c r="H2520" s="24"/>
      <c r="I2520" s="24"/>
      <c r="J2520" s="24"/>
      <c r="K2520" s="24"/>
      <c r="L2520" s="24"/>
      <c r="M2520" s="24">
        <v>169.9</v>
      </c>
      <c r="N2520" s="24">
        <f>VLOOKUP(A2520,Platts!B:C,2,TRUE)</f>
        <v>229.55</v>
      </c>
      <c r="O2520" s="76">
        <f>+B2520/N2520</f>
        <v>0.9692877368764975</v>
      </c>
    </row>
    <row r="2521" spans="1:15" outlineLevel="1" x14ac:dyDescent="0.2">
      <c r="A2521" s="22">
        <f>A2520+1</f>
        <v>44327</v>
      </c>
      <c r="B2521" s="24">
        <v>221.3</v>
      </c>
      <c r="C2521" s="24">
        <v>215.75</v>
      </c>
      <c r="D2521" s="24">
        <v>209.85</v>
      </c>
      <c r="E2521" s="24">
        <v>209.8</v>
      </c>
      <c r="F2521" s="24">
        <v>193.75</v>
      </c>
      <c r="G2521" s="24"/>
      <c r="H2521" s="24"/>
      <c r="I2521" s="24"/>
      <c r="J2521" s="24"/>
      <c r="K2521" s="24"/>
      <c r="L2521" s="24"/>
      <c r="M2521" s="24">
        <v>165.1</v>
      </c>
      <c r="N2521" s="24">
        <f>VLOOKUP(A2521,Platts!B:C,2,TRUE)</f>
        <v>228.9</v>
      </c>
      <c r="O2521" s="76">
        <f t="shared" ref="O2521:O2523" si="188">+B2521/N2521</f>
        <v>0.96679772826561816</v>
      </c>
    </row>
    <row r="2522" spans="1:15" outlineLevel="1" x14ac:dyDescent="0.2">
      <c r="A2522" s="22">
        <f t="shared" ref="A2522:A2586" si="189">A2521+1</f>
        <v>44328</v>
      </c>
      <c r="B2522" s="24">
        <v>226</v>
      </c>
      <c r="C2522" s="24">
        <v>220</v>
      </c>
      <c r="D2522" s="24">
        <v>214.1</v>
      </c>
      <c r="E2522" s="24">
        <v>213.95</v>
      </c>
      <c r="F2522" s="24">
        <v>197.85</v>
      </c>
      <c r="G2522" s="24"/>
      <c r="H2522" s="24"/>
      <c r="I2522" s="24"/>
      <c r="J2522" s="24"/>
      <c r="K2522" s="24"/>
      <c r="L2522" s="24"/>
      <c r="M2522" s="24">
        <v>169.2</v>
      </c>
      <c r="N2522" s="24">
        <f>VLOOKUP(A2522,Platts!B:C,2,TRUE)</f>
        <v>233.1</v>
      </c>
      <c r="O2522" s="76">
        <f t="shared" si="188"/>
        <v>0.96954096954096958</v>
      </c>
    </row>
    <row r="2523" spans="1:15" outlineLevel="1" x14ac:dyDescent="0.2">
      <c r="A2523" s="22">
        <f t="shared" si="189"/>
        <v>44329</v>
      </c>
      <c r="B2523" s="91">
        <f>B2522</f>
        <v>226</v>
      </c>
      <c r="C2523" s="91">
        <f t="shared" ref="C2523:M2523" si="190">C2522</f>
        <v>220</v>
      </c>
      <c r="D2523" s="91">
        <f t="shared" si="190"/>
        <v>214.1</v>
      </c>
      <c r="E2523" s="91">
        <f t="shared" si="190"/>
        <v>213.95</v>
      </c>
      <c r="F2523" s="91">
        <f t="shared" si="190"/>
        <v>197.85</v>
      </c>
      <c r="G2523" s="91">
        <f t="shared" si="190"/>
        <v>0</v>
      </c>
      <c r="H2523" s="91">
        <f t="shared" si="190"/>
        <v>0</v>
      </c>
      <c r="I2523" s="91">
        <f t="shared" si="190"/>
        <v>0</v>
      </c>
      <c r="J2523" s="91">
        <f t="shared" si="190"/>
        <v>0</v>
      </c>
      <c r="K2523" s="91">
        <f t="shared" si="190"/>
        <v>0</v>
      </c>
      <c r="L2523" s="91">
        <f t="shared" si="190"/>
        <v>0</v>
      </c>
      <c r="M2523" s="91">
        <f t="shared" si="190"/>
        <v>169.2</v>
      </c>
      <c r="N2523" s="91">
        <f>VLOOKUP(A2523,Platts!B:C,2,TRUE)</f>
        <v>233.1</v>
      </c>
      <c r="O2523" s="101">
        <f t="shared" si="188"/>
        <v>0.96954096954096958</v>
      </c>
    </row>
    <row r="2524" spans="1:15" outlineLevel="1" x14ac:dyDescent="0.2">
      <c r="A2524" s="22">
        <f t="shared" si="189"/>
        <v>44330</v>
      </c>
      <c r="B2524" s="24">
        <v>202.05</v>
      </c>
      <c r="C2524" s="24">
        <v>196.3</v>
      </c>
      <c r="D2524" s="24">
        <v>191.25</v>
      </c>
      <c r="E2524" s="24">
        <v>191.25</v>
      </c>
      <c r="F2524" s="24">
        <v>177.15</v>
      </c>
      <c r="G2524" s="24"/>
      <c r="H2524" s="24"/>
      <c r="I2524" s="24"/>
      <c r="J2524" s="24"/>
      <c r="K2524" s="24"/>
      <c r="L2524" s="24"/>
      <c r="M2524" s="24">
        <v>151.05000000000001</v>
      </c>
      <c r="N2524" s="24">
        <f>VLOOKUP(A2524,Platts!B:C,2,TRUE)</f>
        <v>209.35</v>
      </c>
      <c r="O2524" s="76">
        <f t="shared" ref="O2524" si="191">+B2524/N2524</f>
        <v>0.96513016479579661</v>
      </c>
    </row>
    <row r="2525" spans="1:15" outlineLevel="1" x14ac:dyDescent="0.2">
      <c r="A2525" s="22">
        <f>A2524+3</f>
        <v>44333</v>
      </c>
      <c r="B2525" s="24">
        <v>207.6</v>
      </c>
      <c r="C2525" s="24">
        <v>202.35</v>
      </c>
      <c r="D2525" s="24">
        <v>197</v>
      </c>
      <c r="E2525" s="24">
        <v>197</v>
      </c>
      <c r="F2525" s="24">
        <v>182.15</v>
      </c>
      <c r="G2525" s="24"/>
      <c r="H2525" s="24"/>
      <c r="I2525" s="24"/>
      <c r="J2525" s="24"/>
      <c r="K2525" s="24"/>
      <c r="L2525" s="24"/>
      <c r="M2525" s="24">
        <v>155.05000000000001</v>
      </c>
      <c r="N2525" s="24">
        <f>VLOOKUP(A2525,Platts!B:C,2,TRUE)</f>
        <v>217</v>
      </c>
      <c r="O2525" s="76">
        <f>+B2525/N2525</f>
        <v>0.95668202764976951</v>
      </c>
    </row>
    <row r="2526" spans="1:15" outlineLevel="1" x14ac:dyDescent="0.2">
      <c r="A2526" s="22">
        <f t="shared" si="189"/>
        <v>44334</v>
      </c>
      <c r="B2526" s="24">
        <v>213.95</v>
      </c>
      <c r="C2526" s="24">
        <v>208.5</v>
      </c>
      <c r="D2526" s="24">
        <v>203.2</v>
      </c>
      <c r="E2526" s="24">
        <v>203.2</v>
      </c>
      <c r="F2526" s="24">
        <v>188.1</v>
      </c>
      <c r="G2526" s="24"/>
      <c r="H2526" s="24"/>
      <c r="I2526" s="24"/>
      <c r="J2526" s="24"/>
      <c r="K2526" s="24"/>
      <c r="L2526" s="24"/>
      <c r="M2526" s="24">
        <v>161.1</v>
      </c>
      <c r="N2526" s="24">
        <f>VLOOKUP(A2526,Platts!B:C,2,TRUE)</f>
        <v>223.75</v>
      </c>
      <c r="O2526" s="76">
        <f t="shared" ref="O2526:O2529" si="192">+B2526/N2526</f>
        <v>0.95620111731843571</v>
      </c>
    </row>
    <row r="2527" spans="1:15" outlineLevel="1" x14ac:dyDescent="0.2">
      <c r="A2527" s="22">
        <f t="shared" si="189"/>
        <v>44335</v>
      </c>
      <c r="B2527" s="24">
        <v>206.25</v>
      </c>
      <c r="C2527" s="24">
        <v>200.75</v>
      </c>
      <c r="D2527" s="24">
        <v>195.7</v>
      </c>
      <c r="E2527" s="24">
        <v>195.7</v>
      </c>
      <c r="F2527" s="24">
        <v>181.3</v>
      </c>
      <c r="G2527" s="24"/>
      <c r="H2527" s="24"/>
      <c r="I2527" s="24"/>
      <c r="J2527" s="24"/>
      <c r="K2527" s="24"/>
      <c r="L2527" s="24"/>
      <c r="M2527" s="24">
        <v>154.85</v>
      </c>
      <c r="N2527" s="24">
        <f>VLOOKUP(A2527,Platts!B:C,2,TRUE)</f>
        <v>215.45</v>
      </c>
      <c r="O2527" s="76">
        <f t="shared" si="192"/>
        <v>0.95729867718728245</v>
      </c>
    </row>
    <row r="2528" spans="1:15" outlineLevel="1" x14ac:dyDescent="0.2">
      <c r="A2528" s="22">
        <f t="shared" si="189"/>
        <v>44336</v>
      </c>
      <c r="B2528" s="24">
        <v>201.3</v>
      </c>
      <c r="C2528" s="24">
        <v>195.85</v>
      </c>
      <c r="D2528" s="24">
        <v>190.75</v>
      </c>
      <c r="E2528" s="24">
        <v>190.75</v>
      </c>
      <c r="F2528" s="24">
        <v>176.35</v>
      </c>
      <c r="G2528" s="24"/>
      <c r="H2528" s="24"/>
      <c r="I2528" s="24"/>
      <c r="J2528" s="24"/>
      <c r="K2528" s="24"/>
      <c r="L2528" s="24"/>
      <c r="M2528" s="24">
        <v>149.15</v>
      </c>
      <c r="N2528" s="24">
        <f>VLOOKUP(A2528,Platts!B:C,2,TRUE)</f>
        <v>210.85</v>
      </c>
      <c r="O2528" s="76">
        <f t="shared" si="192"/>
        <v>0.95470713777566996</v>
      </c>
    </row>
    <row r="2529" spans="1:15" outlineLevel="1" x14ac:dyDescent="0.2">
      <c r="A2529" s="22">
        <f t="shared" si="189"/>
        <v>44337</v>
      </c>
      <c r="B2529" s="24">
        <v>191.55</v>
      </c>
      <c r="C2529" s="24">
        <v>185.7</v>
      </c>
      <c r="D2529" s="24">
        <v>180.35</v>
      </c>
      <c r="E2529" s="24">
        <v>180.3</v>
      </c>
      <c r="F2529" s="24">
        <v>165.6</v>
      </c>
      <c r="G2529" s="24"/>
      <c r="H2529" s="24"/>
      <c r="I2529" s="24"/>
      <c r="J2529" s="24"/>
      <c r="K2529" s="24"/>
      <c r="L2529" s="24"/>
      <c r="M2529" s="24">
        <v>139.05000000000001</v>
      </c>
      <c r="N2529" s="24">
        <f>VLOOKUP(A2529,Platts!B:C,2,TRUE)</f>
        <v>200.1</v>
      </c>
      <c r="O2529" s="76">
        <f t="shared" si="192"/>
        <v>0.95727136431784121</v>
      </c>
    </row>
    <row r="2530" spans="1:15" outlineLevel="1" x14ac:dyDescent="0.2">
      <c r="A2530" s="22">
        <f>A2529+3</f>
        <v>44340</v>
      </c>
      <c r="B2530" s="24">
        <v>182.45</v>
      </c>
      <c r="C2530" s="24">
        <v>176.45</v>
      </c>
      <c r="D2530" s="24">
        <v>170.95</v>
      </c>
      <c r="E2530" s="24">
        <v>170.95</v>
      </c>
      <c r="F2530" s="24">
        <v>156.4</v>
      </c>
      <c r="G2530" s="24"/>
      <c r="H2530" s="24"/>
      <c r="I2530" s="24"/>
      <c r="J2530" s="24"/>
      <c r="K2530" s="24"/>
      <c r="L2530" s="24"/>
      <c r="M2530" s="24">
        <v>129.55000000000001</v>
      </c>
      <c r="N2530" s="24">
        <f>VLOOKUP(A2530,Platts!B:C,2,TRUE)</f>
        <v>188.25</v>
      </c>
      <c r="O2530" s="76">
        <f>+B2530/N2530</f>
        <v>0.9691899070385126</v>
      </c>
    </row>
    <row r="2531" spans="1:15" outlineLevel="1" x14ac:dyDescent="0.2">
      <c r="A2531" s="22">
        <f t="shared" si="189"/>
        <v>44341</v>
      </c>
      <c r="B2531" s="24">
        <v>185.9</v>
      </c>
      <c r="C2531" s="24">
        <v>179.8</v>
      </c>
      <c r="D2531" s="24">
        <v>174.4</v>
      </c>
      <c r="E2531" s="24">
        <v>174.4</v>
      </c>
      <c r="F2531" s="24">
        <v>159.5</v>
      </c>
      <c r="G2531" s="24"/>
      <c r="H2531" s="24"/>
      <c r="I2531" s="24"/>
      <c r="J2531" s="24"/>
      <c r="K2531" s="24"/>
      <c r="L2531" s="24"/>
      <c r="M2531" s="24">
        <v>132.1</v>
      </c>
      <c r="N2531" s="24">
        <f>VLOOKUP(A2531,Platts!B:C,2,TRUE)</f>
        <v>191.65</v>
      </c>
      <c r="O2531" s="76">
        <f t="shared" ref="O2531:O2532" si="193">+B2531/N2531</f>
        <v>0.96999739107748495</v>
      </c>
    </row>
    <row r="2532" spans="1:15" outlineLevel="1" x14ac:dyDescent="0.2">
      <c r="A2532" s="22">
        <f t="shared" si="189"/>
        <v>44342</v>
      </c>
      <c r="B2532" s="91">
        <f>B2531</f>
        <v>185.9</v>
      </c>
      <c r="C2532" s="91">
        <f t="shared" ref="C2532:M2532" si="194">C2531</f>
        <v>179.8</v>
      </c>
      <c r="D2532" s="91">
        <f t="shared" si="194"/>
        <v>174.4</v>
      </c>
      <c r="E2532" s="91">
        <f t="shared" si="194"/>
        <v>174.4</v>
      </c>
      <c r="F2532" s="91">
        <f t="shared" si="194"/>
        <v>159.5</v>
      </c>
      <c r="G2532" s="91">
        <f t="shared" si="194"/>
        <v>0</v>
      </c>
      <c r="H2532" s="91">
        <f t="shared" si="194"/>
        <v>0</v>
      </c>
      <c r="I2532" s="91">
        <f t="shared" si="194"/>
        <v>0</v>
      </c>
      <c r="J2532" s="91">
        <f t="shared" si="194"/>
        <v>0</v>
      </c>
      <c r="K2532" s="91">
        <f t="shared" si="194"/>
        <v>0</v>
      </c>
      <c r="L2532" s="91">
        <f t="shared" si="194"/>
        <v>0</v>
      </c>
      <c r="M2532" s="91">
        <f t="shared" si="194"/>
        <v>132.1</v>
      </c>
      <c r="N2532" s="91">
        <f>VLOOKUP(A2532,Platts!B:C,2,TRUE)</f>
        <v>191.65</v>
      </c>
      <c r="O2532" s="101">
        <f t="shared" si="193"/>
        <v>0.96999739107748495</v>
      </c>
    </row>
    <row r="2533" spans="1:15" outlineLevel="1" x14ac:dyDescent="0.2">
      <c r="A2533" s="22">
        <f t="shared" si="189"/>
        <v>44343</v>
      </c>
      <c r="B2533" s="24">
        <v>183.5</v>
      </c>
      <c r="C2533" s="24">
        <v>177.45</v>
      </c>
      <c r="D2533" s="24">
        <v>172.05</v>
      </c>
      <c r="E2533" s="24">
        <v>172.05</v>
      </c>
      <c r="F2533" s="24">
        <v>157.55000000000001</v>
      </c>
      <c r="G2533" s="24"/>
      <c r="H2533" s="24"/>
      <c r="I2533" s="24"/>
      <c r="J2533" s="24"/>
      <c r="K2533" s="24"/>
      <c r="L2533" s="24"/>
      <c r="M2533" s="24">
        <v>131.05000000000001</v>
      </c>
      <c r="N2533" s="24">
        <f>VLOOKUP(A2533,Platts!B:C,2,TRUE)</f>
        <v>187.65</v>
      </c>
      <c r="O2533" s="76">
        <f t="shared" ref="O2533" si="195">+B2533/N2533</f>
        <v>0.97788435917932315</v>
      </c>
    </row>
    <row r="2534" spans="1:15" outlineLevel="1" x14ac:dyDescent="0.2">
      <c r="A2534" s="22">
        <f t="shared" si="189"/>
        <v>44344</v>
      </c>
      <c r="B2534" s="24">
        <v>184.95</v>
      </c>
      <c r="C2534" s="24">
        <v>178.95</v>
      </c>
      <c r="D2534" s="24">
        <v>173.55</v>
      </c>
      <c r="E2534" s="24">
        <v>173.6</v>
      </c>
      <c r="F2534" s="24">
        <v>159.25</v>
      </c>
      <c r="G2534" s="24"/>
      <c r="H2534" s="24"/>
      <c r="I2534" s="24"/>
      <c r="J2534" s="24"/>
      <c r="K2534" s="24"/>
      <c r="L2534" s="24"/>
      <c r="M2534" s="24">
        <v>132.44999999999999</v>
      </c>
      <c r="N2534" s="24">
        <f>VLOOKUP(A2534,Platts!B:C,2,TRUE)</f>
        <v>189.55</v>
      </c>
      <c r="O2534" s="76">
        <f t="shared" ref="O2534" si="196">+B2534/N2534</f>
        <v>0.97573199683460821</v>
      </c>
    </row>
    <row r="2535" spans="1:15" outlineLevel="1" x14ac:dyDescent="0.2">
      <c r="A2535" s="123">
        <f>A2534+3</f>
        <v>44347</v>
      </c>
      <c r="B2535" s="91">
        <f>B2534</f>
        <v>184.95</v>
      </c>
      <c r="C2535" s="24">
        <v>188.2</v>
      </c>
      <c r="D2535" s="24">
        <f>C2536-9.5</f>
        <v>182.6</v>
      </c>
      <c r="E2535" s="91">
        <f>E2534</f>
        <v>173.6</v>
      </c>
      <c r="F2535" s="24">
        <f>E2536-9.65</f>
        <v>182.54999999999998</v>
      </c>
      <c r="G2535" s="24"/>
      <c r="H2535" s="24"/>
      <c r="I2535" s="24"/>
      <c r="J2535" s="24"/>
      <c r="K2535" s="24"/>
      <c r="L2535" s="24"/>
      <c r="M2535" s="24">
        <f>M2536-7.6</f>
        <v>140.55000000000001</v>
      </c>
      <c r="N2535" s="24">
        <f>VLOOKUP(A2535,Platts!B:C,2,TRUE)</f>
        <v>198.75</v>
      </c>
      <c r="O2535" s="76">
        <f>+B2535/N2535</f>
        <v>0.93056603773584901</v>
      </c>
    </row>
    <row r="2536" spans="1:15" outlineLevel="1" x14ac:dyDescent="0.2">
      <c r="A2536" s="22">
        <f t="shared" si="189"/>
        <v>44348</v>
      </c>
      <c r="B2536" s="24">
        <v>198.2</v>
      </c>
      <c r="C2536" s="24">
        <v>192.1</v>
      </c>
      <c r="D2536" s="24">
        <v>186.25</v>
      </c>
      <c r="E2536" s="24">
        <v>192.2</v>
      </c>
      <c r="F2536" s="24">
        <v>176.2</v>
      </c>
      <c r="G2536" s="24"/>
      <c r="H2536" s="24"/>
      <c r="I2536" s="24"/>
      <c r="J2536" s="24"/>
      <c r="K2536" s="24"/>
      <c r="L2536" s="24"/>
      <c r="M2536" s="24">
        <v>148.15</v>
      </c>
      <c r="N2536" s="24">
        <f>VLOOKUP(A2536,Platts!B:C,2,TRUE)</f>
        <v>209.1</v>
      </c>
      <c r="O2536" s="76">
        <f t="shared" ref="O2536" si="197">+B2536/N2536</f>
        <v>0.94787183165949307</v>
      </c>
    </row>
    <row r="2537" spans="1:15" outlineLevel="1" x14ac:dyDescent="0.2">
      <c r="A2537" s="22">
        <f t="shared" si="189"/>
        <v>44349</v>
      </c>
      <c r="B2537" s="24">
        <v>198.5</v>
      </c>
      <c r="C2537" s="24">
        <v>192.45</v>
      </c>
      <c r="D2537" s="24">
        <v>186.55</v>
      </c>
      <c r="E2537" s="24">
        <v>192.3</v>
      </c>
      <c r="F2537" s="24">
        <v>176.35</v>
      </c>
      <c r="G2537" s="24"/>
      <c r="H2537" s="24"/>
      <c r="I2537" s="24"/>
      <c r="J2537" s="24"/>
      <c r="K2537" s="24"/>
      <c r="L2537" s="24"/>
      <c r="M2537" s="24">
        <v>146.30000000000001</v>
      </c>
      <c r="N2537" s="24">
        <f>VLOOKUP(A2537,Platts!B:C,2,TRUE)</f>
        <v>209.45</v>
      </c>
      <c r="O2537" s="76">
        <f t="shared" ref="O2537" si="198">+B2537/N2537</f>
        <v>0.94772021962282171</v>
      </c>
    </row>
    <row r="2538" spans="1:15" outlineLevel="1" x14ac:dyDescent="0.2">
      <c r="A2538" s="22">
        <f t="shared" si="189"/>
        <v>44350</v>
      </c>
      <c r="B2538" s="24">
        <v>201.15</v>
      </c>
      <c r="C2538" s="24">
        <v>194.85</v>
      </c>
      <c r="D2538" s="24">
        <v>188.7</v>
      </c>
      <c r="E2538" s="24">
        <v>194.85</v>
      </c>
      <c r="F2538" s="24">
        <v>177.7</v>
      </c>
      <c r="G2538" s="24"/>
      <c r="H2538" s="24"/>
      <c r="I2538" s="24"/>
      <c r="J2538" s="24"/>
      <c r="K2538" s="24"/>
      <c r="L2538" s="24"/>
      <c r="M2538" s="24">
        <v>144.75</v>
      </c>
      <c r="N2538" s="24">
        <f>VLOOKUP(A2538,Platts!B:C,2,TRUE)</f>
        <v>211.2</v>
      </c>
      <c r="O2538" s="76">
        <f t="shared" ref="O2538" si="199">+B2538/N2538</f>
        <v>0.95241477272727282</v>
      </c>
    </row>
    <row r="2539" spans="1:15" outlineLevel="1" x14ac:dyDescent="0.2">
      <c r="A2539" s="22">
        <f t="shared" si="189"/>
        <v>44351</v>
      </c>
      <c r="B2539" s="24">
        <v>199.05</v>
      </c>
      <c r="C2539" s="24">
        <v>192.65</v>
      </c>
      <c r="D2539" s="24">
        <v>186.6</v>
      </c>
      <c r="E2539" s="24">
        <v>192.7</v>
      </c>
      <c r="F2539" s="24">
        <v>175.65</v>
      </c>
      <c r="G2539" s="24"/>
      <c r="H2539" s="24"/>
      <c r="I2539" s="24"/>
      <c r="J2539" s="24"/>
      <c r="K2539" s="24"/>
      <c r="L2539" s="24"/>
      <c r="M2539" s="24">
        <v>142.69999999999999</v>
      </c>
      <c r="N2539" s="24">
        <f>VLOOKUP(A2539,Platts!B:C,2,TRUE)</f>
        <v>208.35</v>
      </c>
      <c r="O2539" s="76">
        <f t="shared" ref="O2539" si="200">+B2539/N2539</f>
        <v>0.95536357091432689</v>
      </c>
    </row>
    <row r="2540" spans="1:15" outlineLevel="1" x14ac:dyDescent="0.2">
      <c r="A2540" s="22">
        <f>A2539+3</f>
        <v>44354</v>
      </c>
      <c r="B2540" s="24">
        <v>194.5</v>
      </c>
      <c r="C2540" s="24">
        <v>188.25</v>
      </c>
      <c r="D2540" s="24">
        <v>182.2</v>
      </c>
      <c r="E2540" s="24">
        <v>188.3</v>
      </c>
      <c r="F2540" s="24">
        <v>171.5</v>
      </c>
      <c r="G2540" s="24"/>
      <c r="H2540" s="24"/>
      <c r="I2540" s="24"/>
      <c r="J2540" s="24"/>
      <c r="K2540" s="24"/>
      <c r="L2540" s="24"/>
      <c r="M2540" s="24">
        <v>138.80000000000001</v>
      </c>
      <c r="N2540" s="24">
        <f>VLOOKUP(A2540,Platts!B:C,2,TRUE)</f>
        <v>202.85</v>
      </c>
      <c r="O2540" s="76">
        <f>+B2540/N2540</f>
        <v>0.95883657875277306</v>
      </c>
    </row>
    <row r="2541" spans="1:15" outlineLevel="1" x14ac:dyDescent="0.2">
      <c r="A2541" s="22">
        <f t="shared" si="189"/>
        <v>44355</v>
      </c>
      <c r="B2541" s="24">
        <v>200.65</v>
      </c>
      <c r="C2541" s="24">
        <v>193.95</v>
      </c>
      <c r="D2541" s="24">
        <v>187.55</v>
      </c>
      <c r="E2541" s="24">
        <v>193.95</v>
      </c>
      <c r="F2541" s="24">
        <v>176.35</v>
      </c>
      <c r="G2541" s="24"/>
      <c r="H2541" s="24"/>
      <c r="I2541" s="24"/>
      <c r="J2541" s="24"/>
      <c r="K2541" s="24"/>
      <c r="L2541" s="24"/>
      <c r="M2541" s="24">
        <v>145.05000000000001</v>
      </c>
      <c r="N2541" s="24">
        <f>VLOOKUP(A2541,Platts!B:C,2,TRUE)</f>
        <v>210.4</v>
      </c>
      <c r="O2541" s="76">
        <f t="shared" ref="O2541:O2544" si="201">+B2541/N2541</f>
        <v>0.95365969581749055</v>
      </c>
    </row>
    <row r="2542" spans="1:15" outlineLevel="1" x14ac:dyDescent="0.2">
      <c r="A2542" s="22">
        <f t="shared" si="189"/>
        <v>44356</v>
      </c>
      <c r="B2542" s="24">
        <v>204.95</v>
      </c>
      <c r="C2542" s="24">
        <v>198.3</v>
      </c>
      <c r="D2542" s="24">
        <v>192</v>
      </c>
      <c r="E2542" s="24">
        <v>198.35</v>
      </c>
      <c r="F2542" s="24">
        <v>181.1</v>
      </c>
      <c r="G2542" s="24"/>
      <c r="H2542" s="24"/>
      <c r="I2542" s="24"/>
      <c r="J2542" s="24"/>
      <c r="K2542" s="24"/>
      <c r="L2542" s="24"/>
      <c r="M2542" s="24">
        <v>148</v>
      </c>
      <c r="N2542" s="24">
        <f>VLOOKUP(A2542,Platts!B:C,2,TRUE)</f>
        <v>213.5</v>
      </c>
      <c r="O2542" s="76">
        <f t="shared" si="201"/>
        <v>0.95995316159250577</v>
      </c>
    </row>
    <row r="2543" spans="1:15" outlineLevel="1" x14ac:dyDescent="0.2">
      <c r="A2543" s="22">
        <f t="shared" si="189"/>
        <v>44357</v>
      </c>
      <c r="B2543" s="24">
        <v>208.45</v>
      </c>
      <c r="C2543" s="24">
        <v>201.65</v>
      </c>
      <c r="D2543" s="24">
        <v>195.25</v>
      </c>
      <c r="E2543" s="24">
        <v>201.8</v>
      </c>
      <c r="F2543" s="24">
        <v>183.95</v>
      </c>
      <c r="G2543" s="24"/>
      <c r="H2543" s="24"/>
      <c r="I2543" s="24"/>
      <c r="J2543" s="24"/>
      <c r="K2543" s="24"/>
      <c r="L2543" s="24"/>
      <c r="M2543" s="24">
        <v>150.15</v>
      </c>
      <c r="N2543" s="24">
        <f>VLOOKUP(A2543,Platts!B:C,2,TRUE)</f>
        <v>217</v>
      </c>
      <c r="O2543" s="76">
        <f t="shared" si="201"/>
        <v>0.96059907834101377</v>
      </c>
    </row>
    <row r="2544" spans="1:15" outlineLevel="1" x14ac:dyDescent="0.2">
      <c r="A2544" s="22">
        <f t="shared" si="189"/>
        <v>44358</v>
      </c>
      <c r="B2544" s="24">
        <v>210.35</v>
      </c>
      <c r="C2544" s="24">
        <v>203.5</v>
      </c>
      <c r="D2544" s="24">
        <v>197</v>
      </c>
      <c r="E2544" s="24">
        <v>203.55</v>
      </c>
      <c r="F2544" s="24">
        <v>185.3</v>
      </c>
      <c r="G2544" s="24"/>
      <c r="H2544" s="24"/>
      <c r="I2544" s="24"/>
      <c r="J2544" s="24"/>
      <c r="K2544" s="24"/>
      <c r="L2544" s="24"/>
      <c r="M2544" s="24">
        <v>150.94999999999999</v>
      </c>
      <c r="N2544" s="24">
        <f>VLOOKUP(A2544,Platts!B:C,2,TRUE)</f>
        <v>219.95</v>
      </c>
      <c r="O2544" s="76">
        <f t="shared" si="201"/>
        <v>0.95635371675380776</v>
      </c>
    </row>
    <row r="2545" spans="1:15" outlineLevel="1" x14ac:dyDescent="0.2">
      <c r="A2545" s="22">
        <f>A2544+3</f>
        <v>44361</v>
      </c>
      <c r="B2545" s="24">
        <v>212.05</v>
      </c>
      <c r="C2545" s="24">
        <v>205.05</v>
      </c>
      <c r="D2545" s="24">
        <v>198.55</v>
      </c>
      <c r="E2545" s="24">
        <v>205.15</v>
      </c>
      <c r="F2545" s="24">
        <v>187.05</v>
      </c>
      <c r="G2545" s="24"/>
      <c r="H2545" s="24"/>
      <c r="I2545" s="24"/>
      <c r="J2545" s="24"/>
      <c r="K2545" s="24"/>
      <c r="L2545" s="24"/>
      <c r="M2545" s="24">
        <v>152.75</v>
      </c>
      <c r="N2545" s="24">
        <f>VLOOKUP(A2545,Platts!B:C,2,TRUE)</f>
        <v>222.3</v>
      </c>
      <c r="O2545" s="76">
        <f>+B2545/N2545</f>
        <v>0.95389113810166437</v>
      </c>
    </row>
    <row r="2546" spans="1:15" outlineLevel="1" x14ac:dyDescent="0.2">
      <c r="A2546" s="22">
        <f t="shared" si="189"/>
        <v>44362</v>
      </c>
      <c r="B2546" s="24">
        <v>211.85</v>
      </c>
      <c r="C2546" s="24">
        <v>204.8</v>
      </c>
      <c r="D2546" s="24">
        <v>198.45</v>
      </c>
      <c r="E2546" s="24">
        <v>204.95</v>
      </c>
      <c r="F2546" s="24">
        <v>187.05</v>
      </c>
      <c r="G2546" s="24"/>
      <c r="H2546" s="24"/>
      <c r="I2546" s="24"/>
      <c r="J2546" s="24"/>
      <c r="K2546" s="24"/>
      <c r="L2546" s="24"/>
      <c r="M2546" s="24">
        <v>153.19999999999999</v>
      </c>
      <c r="N2546" s="24">
        <f>VLOOKUP(A2546,Platts!B:C,2,TRUE)</f>
        <v>222.35</v>
      </c>
      <c r="O2546" s="76">
        <f t="shared" ref="O2546:O2549" si="202">+B2546/N2546</f>
        <v>0.95277715313694622</v>
      </c>
    </row>
    <row r="2547" spans="1:15" outlineLevel="1" x14ac:dyDescent="0.2">
      <c r="A2547" s="22">
        <f t="shared" si="189"/>
        <v>44363</v>
      </c>
      <c r="B2547" s="24">
        <v>205.8</v>
      </c>
      <c r="C2547" s="24">
        <v>198.8</v>
      </c>
      <c r="D2547" s="24">
        <v>192.55</v>
      </c>
      <c r="E2547" s="24">
        <v>199.05</v>
      </c>
      <c r="F2547" s="24">
        <v>181</v>
      </c>
      <c r="G2547" s="24"/>
      <c r="H2547" s="24"/>
      <c r="I2547" s="24"/>
      <c r="J2547" s="24"/>
      <c r="K2547" s="24"/>
      <c r="L2547" s="24"/>
      <c r="M2547" s="24">
        <v>145.30000000000001</v>
      </c>
      <c r="N2547" s="24">
        <f>VLOOKUP(A2547,Platts!B:C,2,TRUE)</f>
        <v>213.65</v>
      </c>
      <c r="O2547" s="76">
        <f t="shared" si="202"/>
        <v>0.96325766440439975</v>
      </c>
    </row>
    <row r="2548" spans="1:15" outlineLevel="1" x14ac:dyDescent="0.2">
      <c r="A2548" s="22">
        <f t="shared" si="189"/>
        <v>44364</v>
      </c>
      <c r="B2548" s="24">
        <v>209.45</v>
      </c>
      <c r="C2548" s="24">
        <v>202.15</v>
      </c>
      <c r="D2548" s="24">
        <v>195.65</v>
      </c>
      <c r="E2548" s="24">
        <v>202.45</v>
      </c>
      <c r="F2548" s="24">
        <v>183.85</v>
      </c>
      <c r="G2548" s="24"/>
      <c r="H2548" s="24"/>
      <c r="I2548" s="24"/>
      <c r="J2548" s="24"/>
      <c r="K2548" s="24"/>
      <c r="L2548" s="24"/>
      <c r="M2548" s="24">
        <v>146.30000000000001</v>
      </c>
      <c r="N2548" s="24">
        <f>VLOOKUP(A2548,Platts!B:C,2,TRUE)</f>
        <v>220.8</v>
      </c>
      <c r="O2548" s="76">
        <f t="shared" si="202"/>
        <v>0.94859601449275355</v>
      </c>
    </row>
    <row r="2549" spans="1:15" outlineLevel="1" x14ac:dyDescent="0.2">
      <c r="A2549" s="22">
        <f t="shared" si="189"/>
        <v>44365</v>
      </c>
      <c r="B2549" s="24">
        <v>207.05</v>
      </c>
      <c r="C2549" s="24">
        <v>199.55</v>
      </c>
      <c r="D2549" s="24">
        <v>192.95</v>
      </c>
      <c r="E2549" s="24">
        <v>199.8</v>
      </c>
      <c r="F2549" s="24">
        <v>180.95</v>
      </c>
      <c r="G2549" s="24"/>
      <c r="H2549" s="24"/>
      <c r="I2549" s="24"/>
      <c r="J2549" s="24"/>
      <c r="K2549" s="24"/>
      <c r="L2549" s="24"/>
      <c r="M2549" s="24">
        <v>143.05000000000001</v>
      </c>
      <c r="N2549" s="24">
        <f>VLOOKUP(A2549,Platts!B:C,2,TRUE)</f>
        <v>217.3</v>
      </c>
      <c r="O2549" s="76">
        <f t="shared" si="202"/>
        <v>0.95283018867924529</v>
      </c>
    </row>
    <row r="2550" spans="1:15" outlineLevel="1" x14ac:dyDescent="0.2">
      <c r="A2550" s="22">
        <f>A2549+3</f>
        <v>44368</v>
      </c>
      <c r="B2550" s="24">
        <v>197.2</v>
      </c>
      <c r="C2550" s="24">
        <v>189.95</v>
      </c>
      <c r="D2550" s="24">
        <v>183.3</v>
      </c>
      <c r="E2550" s="24">
        <v>190.2</v>
      </c>
      <c r="F2550" s="24">
        <v>171.35</v>
      </c>
      <c r="G2550" s="24"/>
      <c r="H2550" s="24"/>
      <c r="I2550" s="24"/>
      <c r="J2550" s="24"/>
      <c r="K2550" s="24"/>
      <c r="L2550" s="24"/>
      <c r="M2550" s="24">
        <v>133.35</v>
      </c>
      <c r="N2550" s="24">
        <f>VLOOKUP(A2550,Platts!B:C,2,TRUE)</f>
        <v>206.55</v>
      </c>
      <c r="O2550" s="76">
        <f>+B2550/N2550</f>
        <v>0.95473251028806572</v>
      </c>
    </row>
    <row r="2551" spans="1:15" outlineLevel="1" x14ac:dyDescent="0.2">
      <c r="A2551" s="22">
        <f t="shared" si="189"/>
        <v>44369</v>
      </c>
      <c r="B2551" s="24">
        <v>204.65</v>
      </c>
      <c r="C2551" s="24">
        <v>196.95</v>
      </c>
      <c r="D2551" s="24">
        <v>189.95</v>
      </c>
      <c r="E2551" s="24">
        <v>197.15</v>
      </c>
      <c r="F2551" s="24">
        <v>177.8</v>
      </c>
      <c r="G2551" s="24"/>
      <c r="H2551" s="24"/>
      <c r="I2551" s="24"/>
      <c r="J2551" s="24"/>
      <c r="K2551" s="24"/>
      <c r="L2551" s="24"/>
      <c r="M2551" s="24">
        <v>138.75</v>
      </c>
      <c r="N2551" s="24">
        <f>VLOOKUP(A2551,Platts!B:C,2,TRUE)</f>
        <v>212.7</v>
      </c>
      <c r="O2551" s="76">
        <f t="shared" ref="O2551:O2553" si="203">+B2551/N2551</f>
        <v>0.96215326751292907</v>
      </c>
    </row>
    <row r="2552" spans="1:15" outlineLevel="1" x14ac:dyDescent="0.2">
      <c r="A2552" s="22">
        <f t="shared" si="189"/>
        <v>44370</v>
      </c>
      <c r="B2552" s="24">
        <v>209.45</v>
      </c>
      <c r="C2552" s="24">
        <v>201.5</v>
      </c>
      <c r="D2552" s="24">
        <v>194.25</v>
      </c>
      <c r="E2552" s="24">
        <v>201.55</v>
      </c>
      <c r="F2552" s="24">
        <v>181.55</v>
      </c>
      <c r="G2552" s="24"/>
      <c r="H2552" s="24"/>
      <c r="I2552" s="24"/>
      <c r="J2552" s="24"/>
      <c r="K2552" s="24"/>
      <c r="L2552" s="24"/>
      <c r="M2552" s="24">
        <v>144.05000000000001</v>
      </c>
      <c r="N2552" s="24">
        <f>VLOOKUP(A2552,Platts!B:C,2,TRUE)</f>
        <v>216.6</v>
      </c>
      <c r="O2552" s="76">
        <f t="shared" si="203"/>
        <v>0.96698984302862412</v>
      </c>
    </row>
    <row r="2553" spans="1:15" outlineLevel="1" x14ac:dyDescent="0.2">
      <c r="A2553" s="22">
        <f t="shared" si="189"/>
        <v>44371</v>
      </c>
      <c r="B2553" s="24">
        <v>207.05</v>
      </c>
      <c r="C2553" s="24">
        <v>199.25</v>
      </c>
      <c r="D2553" s="24">
        <v>192.15</v>
      </c>
      <c r="E2553" s="24">
        <v>199.4</v>
      </c>
      <c r="F2553" s="24">
        <v>180.15</v>
      </c>
      <c r="G2553" s="24"/>
      <c r="H2553" s="24"/>
      <c r="I2553" s="24"/>
      <c r="J2553" s="24"/>
      <c r="K2553" s="24"/>
      <c r="L2553" s="24"/>
      <c r="M2553" s="24">
        <v>141.69999999999999</v>
      </c>
      <c r="N2553" s="24">
        <f>VLOOKUP(A2553,Platts!B:C,2,TRUE)</f>
        <v>214.9</v>
      </c>
      <c r="O2553" s="76">
        <f t="shared" si="203"/>
        <v>0.9634713820381573</v>
      </c>
    </row>
    <row r="2554" spans="1:15" outlineLevel="1" x14ac:dyDescent="0.2">
      <c r="A2554" s="22">
        <f t="shared" si="189"/>
        <v>44372</v>
      </c>
      <c r="B2554" s="24">
        <v>211.45</v>
      </c>
      <c r="C2554" s="24">
        <v>203.55</v>
      </c>
      <c r="D2554" s="24">
        <v>196.55</v>
      </c>
      <c r="E2554" s="24">
        <v>203.8</v>
      </c>
      <c r="F2554" s="24">
        <v>184.55</v>
      </c>
      <c r="G2554" s="24"/>
      <c r="H2554" s="24"/>
      <c r="I2554" s="24"/>
      <c r="J2554" s="24"/>
      <c r="K2554" s="24"/>
      <c r="L2554" s="24"/>
      <c r="M2554" s="24">
        <v>145.25</v>
      </c>
      <c r="N2554" s="24">
        <f>VLOOKUP(A2554,Platts!B:C,2,TRUE)</f>
        <v>218.7</v>
      </c>
      <c r="O2554" s="76">
        <f t="shared" ref="O2554" si="204">+B2554/N2554</f>
        <v>0.96684956561499769</v>
      </c>
    </row>
    <row r="2555" spans="1:15" outlineLevel="1" x14ac:dyDescent="0.2">
      <c r="A2555" s="22">
        <f>A2554+3</f>
        <v>44375</v>
      </c>
      <c r="B2555" s="24">
        <v>213</v>
      </c>
      <c r="C2555" s="24">
        <v>205.2</v>
      </c>
      <c r="D2555" s="24">
        <v>198.6</v>
      </c>
      <c r="E2555" s="24">
        <v>205.7</v>
      </c>
      <c r="F2555" s="24">
        <v>187.1</v>
      </c>
      <c r="G2555" s="24"/>
      <c r="H2555" s="24"/>
      <c r="I2555" s="24"/>
      <c r="J2555" s="24"/>
      <c r="K2555" s="24"/>
      <c r="L2555" s="24"/>
      <c r="M2555" s="24">
        <v>149.94999999999999</v>
      </c>
      <c r="N2555" s="24">
        <f>VLOOKUP(A2555,Platts!B:C,2,TRUE)</f>
        <v>220.05</v>
      </c>
      <c r="O2555" s="76">
        <f>+B2555/N2555</f>
        <v>0.96796182685753229</v>
      </c>
    </row>
    <row r="2556" spans="1:15" outlineLevel="1" x14ac:dyDescent="0.2">
      <c r="A2556" s="22">
        <f t="shared" si="189"/>
        <v>44376</v>
      </c>
      <c r="B2556" s="24">
        <v>206.9</v>
      </c>
      <c r="C2556" s="24">
        <v>199.15</v>
      </c>
      <c r="D2556" s="24">
        <v>192.7</v>
      </c>
      <c r="E2556" s="24">
        <v>199.65</v>
      </c>
      <c r="F2556" s="24">
        <v>181.45</v>
      </c>
      <c r="G2556" s="24"/>
      <c r="H2556" s="24"/>
      <c r="I2556" s="24"/>
      <c r="J2556" s="24"/>
      <c r="K2556" s="24"/>
      <c r="L2556" s="24"/>
      <c r="M2556" s="24">
        <v>143.69999999999999</v>
      </c>
      <c r="N2556" s="24">
        <f>VLOOKUP(A2556,Platts!B:C,2,TRUE)</f>
        <v>214.1</v>
      </c>
      <c r="O2556" s="76">
        <f t="shared" ref="O2556" si="205">+B2556/N2556</f>
        <v>0.96637085474077544</v>
      </c>
    </row>
    <row r="2557" spans="1:15" outlineLevel="1" x14ac:dyDescent="0.2">
      <c r="A2557" s="22">
        <f t="shared" si="189"/>
        <v>44377</v>
      </c>
      <c r="B2557" s="24">
        <v>211.5</v>
      </c>
      <c r="C2557" s="24">
        <v>203.5</v>
      </c>
      <c r="D2557" s="24">
        <v>196.9</v>
      </c>
      <c r="E2557" s="24">
        <v>203.95</v>
      </c>
      <c r="F2557" s="24">
        <v>185.3</v>
      </c>
      <c r="G2557" s="24"/>
      <c r="H2557" s="24"/>
      <c r="I2557" s="24"/>
      <c r="J2557" s="24"/>
      <c r="K2557" s="24"/>
      <c r="L2557" s="24"/>
      <c r="M2557" s="24">
        <v>146.35</v>
      </c>
      <c r="N2557" s="24">
        <f>VLOOKUP(A2557,Platts!B:C,2,TRUE)</f>
        <v>218.4</v>
      </c>
      <c r="O2557" s="76">
        <f t="shared" ref="O2557:O2559" si="206">+B2557/N2557</f>
        <v>0.96840659340659341</v>
      </c>
    </row>
    <row r="2558" spans="1:15" outlineLevel="1" x14ac:dyDescent="0.2">
      <c r="A2558" s="22">
        <f t="shared" si="189"/>
        <v>44378</v>
      </c>
      <c r="B2558" s="24">
        <v>205.2</v>
      </c>
      <c r="C2558" s="24">
        <v>198.2</v>
      </c>
      <c r="D2558" s="24">
        <v>192.2</v>
      </c>
      <c r="E2558" s="24">
        <v>186.3</v>
      </c>
      <c r="F2558" s="24">
        <v>169.2</v>
      </c>
      <c r="G2558" s="24"/>
      <c r="H2558" s="24"/>
      <c r="I2558" s="24"/>
      <c r="J2558" s="24"/>
      <c r="K2558" s="24"/>
      <c r="L2558" s="24"/>
      <c r="M2558" s="24">
        <v>147.44999999999999</v>
      </c>
      <c r="N2558" s="24">
        <f>VLOOKUP(A2558,Platts!B:C,2,TRUE)</f>
        <v>218.8</v>
      </c>
      <c r="O2558" s="76">
        <f t="shared" si="206"/>
        <v>0.9378427787934186</v>
      </c>
    </row>
    <row r="2559" spans="1:15" outlineLevel="1" x14ac:dyDescent="0.2">
      <c r="A2559" s="22">
        <f t="shared" si="189"/>
        <v>44379</v>
      </c>
      <c r="B2559" s="24">
        <v>203.65</v>
      </c>
      <c r="C2559" s="24">
        <v>196.7</v>
      </c>
      <c r="D2559" s="24">
        <v>190.65</v>
      </c>
      <c r="E2559" s="24">
        <v>184.75</v>
      </c>
      <c r="F2559" s="24">
        <v>167.55</v>
      </c>
      <c r="G2559" s="24"/>
      <c r="H2559" s="24"/>
      <c r="I2559" s="24"/>
      <c r="J2559" s="24"/>
      <c r="K2559" s="24"/>
      <c r="L2559" s="24"/>
      <c r="M2559" s="24">
        <v>145.30000000000001</v>
      </c>
      <c r="N2559" s="24">
        <f>VLOOKUP(A2559,Platts!B:C,2,TRUE)</f>
        <v>217.3</v>
      </c>
      <c r="O2559" s="76">
        <f t="shared" si="206"/>
        <v>0.93718361711919007</v>
      </c>
    </row>
    <row r="2560" spans="1:15" outlineLevel="1" x14ac:dyDescent="0.2">
      <c r="A2560" s="22">
        <f>A2559+3</f>
        <v>44382</v>
      </c>
      <c r="B2560" s="24">
        <v>208.75</v>
      </c>
      <c r="C2560" s="24">
        <v>201.5</v>
      </c>
      <c r="D2560" s="24">
        <v>195.3</v>
      </c>
      <c r="E2560" s="24">
        <v>189</v>
      </c>
      <c r="F2560" s="24">
        <v>171.25</v>
      </c>
      <c r="G2560" s="24"/>
      <c r="H2560" s="24"/>
      <c r="I2560" s="24"/>
      <c r="J2560" s="24"/>
      <c r="K2560" s="24"/>
      <c r="L2560" s="24"/>
      <c r="M2560" s="24">
        <v>148.80000000000001</v>
      </c>
      <c r="N2560" s="24">
        <f>VLOOKUP(A2560,Platts!B:C,2,TRUE)</f>
        <v>221.4</v>
      </c>
      <c r="O2560" s="76">
        <f>+B2560/N2560</f>
        <v>0.94286359530261965</v>
      </c>
    </row>
    <row r="2561" spans="1:15" outlineLevel="1" x14ac:dyDescent="0.2">
      <c r="A2561" s="22">
        <f t="shared" si="189"/>
        <v>44383</v>
      </c>
      <c r="B2561" s="24">
        <v>209.15</v>
      </c>
      <c r="C2561" s="24">
        <v>201.95</v>
      </c>
      <c r="D2561" s="24">
        <v>195.75</v>
      </c>
      <c r="E2561" s="24">
        <v>189.55</v>
      </c>
      <c r="F2561" s="24">
        <v>171.8</v>
      </c>
      <c r="G2561" s="24"/>
      <c r="H2561" s="24"/>
      <c r="I2561" s="24"/>
      <c r="J2561" s="24"/>
      <c r="K2561" s="24"/>
      <c r="L2561" s="24"/>
      <c r="M2561" s="24">
        <v>148.94999999999999</v>
      </c>
      <c r="N2561" s="24">
        <f>VLOOKUP(A2561,Platts!B:C,2,TRUE)</f>
        <v>222</v>
      </c>
      <c r="O2561" s="76">
        <f t="shared" ref="O2561:O2564" si="207">+B2561/N2561</f>
        <v>0.9421171171171171</v>
      </c>
    </row>
    <row r="2562" spans="1:15" outlineLevel="1" x14ac:dyDescent="0.2">
      <c r="A2562" s="22">
        <f t="shared" si="189"/>
        <v>44384</v>
      </c>
      <c r="B2562" s="24">
        <v>209.9</v>
      </c>
      <c r="C2562" s="24">
        <v>202.8</v>
      </c>
      <c r="D2562" s="24">
        <v>196.7</v>
      </c>
      <c r="E2562" s="24">
        <v>190.7</v>
      </c>
      <c r="F2562" s="24">
        <v>172.9</v>
      </c>
      <c r="G2562" s="24"/>
      <c r="H2562" s="24"/>
      <c r="I2562" s="24"/>
      <c r="J2562" s="24"/>
      <c r="K2562" s="24"/>
      <c r="L2562" s="24"/>
      <c r="M2562" s="24">
        <v>150.15</v>
      </c>
      <c r="N2562" s="24">
        <f>VLOOKUP(A2562,Platts!B:C,2,TRUE)</f>
        <v>222.85</v>
      </c>
      <c r="O2562" s="76">
        <f t="shared" si="207"/>
        <v>0.94188916311420245</v>
      </c>
    </row>
    <row r="2563" spans="1:15" outlineLevel="1" x14ac:dyDescent="0.2">
      <c r="A2563" s="22">
        <f t="shared" si="189"/>
        <v>44385</v>
      </c>
      <c r="B2563" s="24">
        <v>206.05</v>
      </c>
      <c r="C2563" s="24">
        <v>199</v>
      </c>
      <c r="D2563" s="24">
        <v>193.05</v>
      </c>
      <c r="E2563" s="24">
        <v>187.05</v>
      </c>
      <c r="F2563" s="24">
        <v>169.55</v>
      </c>
      <c r="G2563" s="24"/>
      <c r="H2563" s="24"/>
      <c r="I2563" s="24"/>
      <c r="J2563" s="24"/>
      <c r="K2563" s="24"/>
      <c r="L2563" s="24"/>
      <c r="M2563" s="24">
        <v>146.80000000000001</v>
      </c>
      <c r="N2563" s="24">
        <f>VLOOKUP(A2563,Platts!B:C,2,TRUE)</f>
        <v>218.2</v>
      </c>
      <c r="O2563" s="76">
        <f t="shared" si="207"/>
        <v>0.94431714023831359</v>
      </c>
    </row>
    <row r="2564" spans="1:15" outlineLevel="1" x14ac:dyDescent="0.2">
      <c r="A2564" s="22">
        <f t="shared" si="189"/>
        <v>44386</v>
      </c>
      <c r="B2564" s="24">
        <v>204.75</v>
      </c>
      <c r="C2564" s="24">
        <v>197.85</v>
      </c>
      <c r="D2564" s="24">
        <v>192</v>
      </c>
      <c r="E2564" s="24">
        <v>186.25</v>
      </c>
      <c r="F2564" s="24">
        <v>169.55</v>
      </c>
      <c r="G2564" s="24"/>
      <c r="H2564" s="24"/>
      <c r="I2564" s="24"/>
      <c r="J2564" s="24"/>
      <c r="K2564" s="24"/>
      <c r="L2564" s="24"/>
      <c r="M2564" s="24">
        <v>146.19999999999999</v>
      </c>
      <c r="N2564" s="24">
        <f>VLOOKUP(A2564,Platts!B:C,2,TRUE)</f>
        <v>216.5</v>
      </c>
      <c r="O2564" s="76">
        <f t="shared" si="207"/>
        <v>0.94572748267898388</v>
      </c>
    </row>
    <row r="2565" spans="1:15" outlineLevel="1" x14ac:dyDescent="0.2">
      <c r="A2565" s="22">
        <f>A2564+3</f>
        <v>44389</v>
      </c>
      <c r="B2565" s="24">
        <v>207.95</v>
      </c>
      <c r="C2565" s="24">
        <v>201.15</v>
      </c>
      <c r="D2565" s="24">
        <v>195.35</v>
      </c>
      <c r="E2565" s="24">
        <v>189.55</v>
      </c>
      <c r="F2565" s="24">
        <v>172.8</v>
      </c>
      <c r="G2565" s="24"/>
      <c r="H2565" s="24"/>
      <c r="I2565" s="24"/>
      <c r="J2565" s="24"/>
      <c r="K2565" s="24"/>
      <c r="L2565" s="24"/>
      <c r="M2565" s="24">
        <v>150.05000000000001</v>
      </c>
      <c r="N2565" s="24">
        <f>VLOOKUP(A2565,Platts!B:C,2,TRUE)</f>
        <v>218.45</v>
      </c>
      <c r="O2565" s="76">
        <f>+B2565/N2565</f>
        <v>0.95193408102540622</v>
      </c>
    </row>
    <row r="2566" spans="1:15" outlineLevel="1" x14ac:dyDescent="0.2">
      <c r="A2566" s="22">
        <f t="shared" si="189"/>
        <v>44390</v>
      </c>
      <c r="B2566" s="24">
        <v>210.2</v>
      </c>
      <c r="C2566" s="24">
        <v>203.85</v>
      </c>
      <c r="D2566" s="24">
        <v>198.1</v>
      </c>
      <c r="E2566" s="24">
        <v>192.55</v>
      </c>
      <c r="F2566" s="24">
        <v>175.8</v>
      </c>
      <c r="G2566" s="24"/>
      <c r="H2566" s="24"/>
      <c r="I2566" s="24"/>
      <c r="J2566" s="24"/>
      <c r="K2566" s="24"/>
      <c r="L2566" s="24"/>
      <c r="M2566" s="24">
        <v>152.94999999999999</v>
      </c>
      <c r="N2566" s="24">
        <f>VLOOKUP(A2566,Platts!B:C,2,TRUE)</f>
        <v>217.86</v>
      </c>
      <c r="O2566" s="76">
        <f>+B2566/N2566</f>
        <v>0.96483980537960146</v>
      </c>
    </row>
    <row r="2567" spans="1:15" outlineLevel="1" x14ac:dyDescent="0.2">
      <c r="A2567" s="22">
        <f t="shared" si="189"/>
        <v>44391</v>
      </c>
      <c r="B2567" s="24">
        <v>209.95</v>
      </c>
      <c r="C2567" s="24">
        <v>204.55</v>
      </c>
      <c r="D2567" s="24">
        <v>199.2</v>
      </c>
      <c r="E2567" s="24">
        <v>193.85</v>
      </c>
      <c r="F2567" s="24">
        <v>178.2</v>
      </c>
      <c r="G2567" s="24"/>
      <c r="H2567" s="24"/>
      <c r="I2567" s="24"/>
      <c r="J2567" s="24"/>
      <c r="K2567" s="24"/>
      <c r="L2567" s="24"/>
      <c r="M2567" s="24">
        <v>157.19999999999999</v>
      </c>
      <c r="N2567" s="24">
        <f>VLOOKUP(A2567,Platts!B:C,2,TRUE)</f>
        <v>217.85</v>
      </c>
      <c r="O2567" s="76">
        <f t="shared" ref="O2567:O2569" si="208">+B2567/N2567</f>
        <v>0.96373651595134269</v>
      </c>
    </row>
    <row r="2568" spans="1:15" outlineLevel="1" x14ac:dyDescent="0.2">
      <c r="A2568" s="22">
        <f t="shared" si="189"/>
        <v>44392</v>
      </c>
      <c r="B2568" s="24">
        <v>214.05</v>
      </c>
      <c r="C2568" s="24">
        <v>208.6</v>
      </c>
      <c r="D2568" s="24">
        <v>203.3</v>
      </c>
      <c r="E2568" s="24">
        <v>198</v>
      </c>
      <c r="F2568" s="24">
        <v>182.6</v>
      </c>
      <c r="G2568" s="24"/>
      <c r="H2568" s="24"/>
      <c r="I2568" s="24"/>
      <c r="J2568" s="24"/>
      <c r="K2568" s="24"/>
      <c r="L2568" s="24"/>
      <c r="M2568" s="24">
        <v>162</v>
      </c>
      <c r="N2568" s="24">
        <f>VLOOKUP(A2568,Platts!B:C,2,TRUE)</f>
        <v>222.3</v>
      </c>
      <c r="O2568" s="76">
        <f t="shared" si="208"/>
        <v>0.96288798920377872</v>
      </c>
    </row>
    <row r="2569" spans="1:15" outlineLevel="1" x14ac:dyDescent="0.2">
      <c r="A2569" s="22">
        <f t="shared" si="189"/>
        <v>44393</v>
      </c>
      <c r="B2569" s="24">
        <v>213.8</v>
      </c>
      <c r="C2569" s="24">
        <v>208.75</v>
      </c>
      <c r="D2569" s="24">
        <v>203.85</v>
      </c>
      <c r="E2569" s="24">
        <v>198.95</v>
      </c>
      <c r="F2569" s="24">
        <v>184.8</v>
      </c>
      <c r="G2569" s="24"/>
      <c r="H2569" s="24"/>
      <c r="I2569" s="24"/>
      <c r="J2569" s="24"/>
      <c r="K2569" s="24"/>
      <c r="L2569" s="24"/>
      <c r="M2569" s="24">
        <v>164.55</v>
      </c>
      <c r="N2569" s="24">
        <f>VLOOKUP(A2569,Platts!B:C,2,TRUE)</f>
        <v>221.1</v>
      </c>
      <c r="O2569" s="76">
        <f t="shared" si="208"/>
        <v>0.96698326549072822</v>
      </c>
    </row>
    <row r="2570" spans="1:15" outlineLevel="1" x14ac:dyDescent="0.2">
      <c r="A2570" s="22">
        <f>A2569+3</f>
        <v>44396</v>
      </c>
      <c r="B2570" s="24">
        <v>213.05</v>
      </c>
      <c r="C2570" s="24">
        <v>207.75</v>
      </c>
      <c r="D2570" s="24">
        <v>202.8</v>
      </c>
      <c r="E2570" s="24">
        <v>198</v>
      </c>
      <c r="F2570" s="24">
        <v>183.55</v>
      </c>
      <c r="G2570" s="24"/>
      <c r="H2570" s="24"/>
      <c r="I2570" s="24"/>
      <c r="J2570" s="24"/>
      <c r="K2570" s="24"/>
      <c r="L2570" s="24"/>
      <c r="M2570" s="24">
        <v>164.15</v>
      </c>
      <c r="N2570" s="24">
        <f>VLOOKUP(A2570,Platts!B:C,2,TRUE)</f>
        <v>220.05</v>
      </c>
      <c r="O2570" s="76">
        <f t="shared" ref="O2570:O2574" si="209">+B2570/N2570</f>
        <v>0.96818904794364913</v>
      </c>
    </row>
    <row r="2571" spans="1:15" outlineLevel="1" x14ac:dyDescent="0.2">
      <c r="A2571" s="22">
        <f t="shared" si="189"/>
        <v>44397</v>
      </c>
      <c r="B2571" s="91">
        <f>B2570</f>
        <v>213.05</v>
      </c>
      <c r="C2571" s="91">
        <f t="shared" ref="C2571:M2571" si="210">C2570</f>
        <v>207.75</v>
      </c>
      <c r="D2571" s="91">
        <f t="shared" si="210"/>
        <v>202.8</v>
      </c>
      <c r="E2571" s="91">
        <f t="shared" si="210"/>
        <v>198</v>
      </c>
      <c r="F2571" s="91">
        <f t="shared" si="210"/>
        <v>183.55</v>
      </c>
      <c r="G2571" s="91">
        <f t="shared" si="210"/>
        <v>0</v>
      </c>
      <c r="H2571" s="91">
        <f t="shared" si="210"/>
        <v>0</v>
      </c>
      <c r="I2571" s="91">
        <f t="shared" si="210"/>
        <v>0</v>
      </c>
      <c r="J2571" s="91">
        <f t="shared" si="210"/>
        <v>0</v>
      </c>
      <c r="K2571" s="91">
        <f t="shared" si="210"/>
        <v>0</v>
      </c>
      <c r="L2571" s="91">
        <f t="shared" si="210"/>
        <v>0</v>
      </c>
      <c r="M2571" s="91">
        <f t="shared" si="210"/>
        <v>164.15</v>
      </c>
      <c r="N2571" s="24">
        <f>VLOOKUP(A2571,Platts!B:C,2,TRUE)</f>
        <v>220.05</v>
      </c>
      <c r="O2571" s="76">
        <f t="shared" si="209"/>
        <v>0.96818904794364913</v>
      </c>
    </row>
    <row r="2572" spans="1:15" outlineLevel="1" x14ac:dyDescent="0.2">
      <c r="A2572" s="22">
        <f t="shared" si="189"/>
        <v>44398</v>
      </c>
      <c r="B2572" s="24">
        <v>206.75</v>
      </c>
      <c r="C2572" s="24">
        <v>201.4</v>
      </c>
      <c r="D2572" s="24">
        <v>196.5</v>
      </c>
      <c r="E2572" s="24">
        <v>191.25</v>
      </c>
      <c r="F2572" s="24">
        <v>176.25</v>
      </c>
      <c r="G2572" s="24"/>
      <c r="H2572" s="24"/>
      <c r="I2572" s="24"/>
      <c r="J2572" s="24"/>
      <c r="K2572" s="24"/>
      <c r="L2572" s="24"/>
      <c r="M2572" s="24">
        <v>155.75</v>
      </c>
      <c r="N2572" s="24">
        <f>VLOOKUP(A2572,Platts!B:C,2,TRUE)</f>
        <v>213.6</v>
      </c>
      <c r="O2572" s="76">
        <f t="shared" si="209"/>
        <v>0.96793071161048694</v>
      </c>
    </row>
    <row r="2573" spans="1:15" outlineLevel="1" x14ac:dyDescent="0.2">
      <c r="A2573" s="22">
        <f t="shared" si="189"/>
        <v>44399</v>
      </c>
      <c r="B2573" s="24">
        <v>198</v>
      </c>
      <c r="C2573" s="24">
        <v>193.4</v>
      </c>
      <c r="D2573" s="24">
        <v>189.2</v>
      </c>
      <c r="E2573" s="24">
        <v>185</v>
      </c>
      <c r="F2573" s="24">
        <v>172.75</v>
      </c>
      <c r="G2573" s="24"/>
      <c r="H2573" s="24"/>
      <c r="I2573" s="24"/>
      <c r="J2573" s="24"/>
      <c r="K2573" s="24"/>
      <c r="L2573" s="24"/>
      <c r="M2573" s="24">
        <v>154.6</v>
      </c>
      <c r="N2573" s="24">
        <f>VLOOKUP(A2573,Platts!B:C,2,TRUE)</f>
        <v>201.5</v>
      </c>
      <c r="O2573" s="76">
        <f t="shared" si="209"/>
        <v>0.98263027295285355</v>
      </c>
    </row>
    <row r="2574" spans="1:15" outlineLevel="1" x14ac:dyDescent="0.2">
      <c r="A2574" s="22">
        <f t="shared" si="189"/>
        <v>44400</v>
      </c>
      <c r="B2574" s="24">
        <v>197.25</v>
      </c>
      <c r="C2574" s="24">
        <v>193.05</v>
      </c>
      <c r="D2574" s="24">
        <v>188.8</v>
      </c>
      <c r="E2574" s="24">
        <v>184.55</v>
      </c>
      <c r="F2574" s="24">
        <v>171.8</v>
      </c>
      <c r="G2574" s="24"/>
      <c r="H2574" s="24"/>
      <c r="I2574" s="24"/>
      <c r="J2574" s="24"/>
      <c r="K2574" s="24"/>
      <c r="L2574" s="24"/>
      <c r="M2574" s="24">
        <v>152.55000000000001</v>
      </c>
      <c r="N2574" s="24">
        <f>VLOOKUP(A2574,Platts!B:C,2,TRUE)</f>
        <v>201.9</v>
      </c>
      <c r="O2574" s="76">
        <f t="shared" si="209"/>
        <v>0.97696879643387813</v>
      </c>
    </row>
    <row r="2575" spans="1:15" outlineLevel="1" x14ac:dyDescent="0.2">
      <c r="A2575" s="22">
        <f>A2574+3</f>
        <v>44403</v>
      </c>
      <c r="B2575" s="24">
        <v>199.3</v>
      </c>
      <c r="C2575" s="24">
        <v>195.1</v>
      </c>
      <c r="D2575" s="24">
        <v>190.85</v>
      </c>
      <c r="E2575" s="24">
        <v>186.55</v>
      </c>
      <c r="F2575" s="24">
        <v>173.95</v>
      </c>
      <c r="G2575" s="24"/>
      <c r="H2575" s="24"/>
      <c r="I2575" s="24"/>
      <c r="J2575" s="24"/>
      <c r="K2575" s="24"/>
      <c r="L2575" s="24"/>
      <c r="M2575" s="24">
        <v>156.44999999999999</v>
      </c>
      <c r="N2575" s="24">
        <f>VLOOKUP(A2575,Platts!B:C,2,TRUE)</f>
        <v>202.95</v>
      </c>
      <c r="O2575" s="76">
        <f t="shared" ref="O2575:O2579" si="211">+B2575/N2575</f>
        <v>0.9820152746982016</v>
      </c>
    </row>
    <row r="2576" spans="1:15" outlineLevel="1" x14ac:dyDescent="0.2">
      <c r="A2576" s="22">
        <f t="shared" si="189"/>
        <v>44404</v>
      </c>
      <c r="B2576" s="24">
        <v>197.2</v>
      </c>
      <c r="C2576" s="24">
        <v>193.05</v>
      </c>
      <c r="D2576" s="24">
        <v>188.7</v>
      </c>
      <c r="E2576" s="24">
        <v>184.45</v>
      </c>
      <c r="F2576" s="24">
        <v>171.7</v>
      </c>
      <c r="G2576" s="24"/>
      <c r="H2576" s="24"/>
      <c r="I2576" s="24"/>
      <c r="J2576" s="24"/>
      <c r="K2576" s="24"/>
      <c r="L2576" s="24"/>
      <c r="M2576" s="24">
        <v>154.94999999999999</v>
      </c>
      <c r="N2576" s="24">
        <f>VLOOKUP(A2576,Platts!B:C,2,TRUE)</f>
        <v>200.45</v>
      </c>
      <c r="O2576" s="76">
        <f t="shared" si="211"/>
        <v>0.98378648041905714</v>
      </c>
    </row>
    <row r="2577" spans="1:15" outlineLevel="1" x14ac:dyDescent="0.2">
      <c r="A2577" s="22">
        <f t="shared" si="189"/>
        <v>44405</v>
      </c>
      <c r="B2577" s="24">
        <v>199.7</v>
      </c>
      <c r="C2577" s="24">
        <v>195.9</v>
      </c>
      <c r="D2577" s="24">
        <v>192.05</v>
      </c>
      <c r="E2577" s="24">
        <v>187.95</v>
      </c>
      <c r="F2577" s="24">
        <v>175.55</v>
      </c>
      <c r="G2577" s="24"/>
      <c r="H2577" s="24"/>
      <c r="I2577" s="24"/>
      <c r="J2577" s="24"/>
      <c r="K2577" s="24"/>
      <c r="L2577" s="24"/>
      <c r="M2577" s="24">
        <v>157.9</v>
      </c>
      <c r="N2577" s="24">
        <f>VLOOKUP(A2577,Platts!B:C,2,TRUE)</f>
        <v>201.25</v>
      </c>
      <c r="O2577" s="76">
        <f t="shared" si="211"/>
        <v>0.99229813664596267</v>
      </c>
    </row>
    <row r="2578" spans="1:15" outlineLevel="1" x14ac:dyDescent="0.2">
      <c r="A2578" s="22">
        <f t="shared" si="189"/>
        <v>44406</v>
      </c>
      <c r="B2578" s="24">
        <v>193.45</v>
      </c>
      <c r="C2578" s="24">
        <v>190.45</v>
      </c>
      <c r="D2578" s="24">
        <v>186.95</v>
      </c>
      <c r="E2578" s="24">
        <v>183.15</v>
      </c>
      <c r="F2578" s="24">
        <v>172.65</v>
      </c>
      <c r="G2578" s="24"/>
      <c r="H2578" s="24"/>
      <c r="I2578" s="24"/>
      <c r="J2578" s="24"/>
      <c r="K2578" s="24"/>
      <c r="L2578" s="24"/>
      <c r="M2578" s="24">
        <v>158.80000000000001</v>
      </c>
      <c r="N2578" s="24">
        <f>VLOOKUP(A2578,Platts!B:C,2,TRUE)</f>
        <v>195</v>
      </c>
      <c r="O2578" s="76">
        <f t="shared" si="211"/>
        <v>0.99205128205128201</v>
      </c>
    </row>
    <row r="2579" spans="1:15" outlineLevel="1" x14ac:dyDescent="0.2">
      <c r="A2579" s="22">
        <f t="shared" si="189"/>
        <v>44407</v>
      </c>
      <c r="B2579" s="24">
        <v>179.65</v>
      </c>
      <c r="C2579" s="24">
        <v>176.55</v>
      </c>
      <c r="D2579" s="24">
        <v>173.3</v>
      </c>
      <c r="E2579" s="24">
        <v>169.8</v>
      </c>
      <c r="F2579" s="24">
        <v>159.30000000000001</v>
      </c>
      <c r="G2579" s="24"/>
      <c r="H2579" s="24"/>
      <c r="I2579" s="24"/>
      <c r="J2579" s="24"/>
      <c r="K2579" s="24"/>
      <c r="L2579" s="24"/>
      <c r="M2579" s="24">
        <v>145.05000000000001</v>
      </c>
      <c r="N2579" s="24">
        <f>VLOOKUP(A2579,Platts!B:C,2,TRUE)</f>
        <v>180.5</v>
      </c>
      <c r="O2579" s="76">
        <f t="shared" si="211"/>
        <v>0.99529085872576184</v>
      </c>
    </row>
    <row r="2580" spans="1:15" outlineLevel="1" x14ac:dyDescent="0.2">
      <c r="A2580" s="22">
        <f>A2579+3</f>
        <v>44410</v>
      </c>
      <c r="B2580" s="24">
        <v>177.95</v>
      </c>
      <c r="C2580" s="24">
        <v>174.6</v>
      </c>
      <c r="D2580" s="24">
        <v>170.95</v>
      </c>
      <c r="E2580" s="24">
        <v>170.95</v>
      </c>
      <c r="F2580" s="24">
        <v>159.94999999999999</v>
      </c>
      <c r="G2580" s="24"/>
      <c r="H2580" s="24"/>
      <c r="I2580" s="24"/>
      <c r="J2580" s="24"/>
      <c r="K2580" s="24"/>
      <c r="L2580" s="24"/>
      <c r="M2580" s="24">
        <v>145.4</v>
      </c>
      <c r="N2580" s="24">
        <f>VLOOKUP(A2580,Platts!B:C,2,TRUE)</f>
        <v>183.4</v>
      </c>
      <c r="O2580" s="76">
        <f t="shared" ref="O2580:O2584" si="212">+B2580/N2580</f>
        <v>0.97028353326063244</v>
      </c>
    </row>
    <row r="2581" spans="1:15" outlineLevel="1" x14ac:dyDescent="0.2">
      <c r="A2581" s="22">
        <f t="shared" si="189"/>
        <v>44411</v>
      </c>
      <c r="B2581" s="24">
        <v>179.1</v>
      </c>
      <c r="C2581" s="24">
        <v>175.45</v>
      </c>
      <c r="D2581" s="24">
        <v>171.8</v>
      </c>
      <c r="E2581" s="24">
        <v>171.7</v>
      </c>
      <c r="F2581" s="24">
        <v>160.25</v>
      </c>
      <c r="G2581" s="24"/>
      <c r="H2581" s="24"/>
      <c r="I2581" s="24"/>
      <c r="J2581" s="24"/>
      <c r="K2581" s="24"/>
      <c r="L2581" s="24"/>
      <c r="M2581" s="24">
        <v>145</v>
      </c>
      <c r="N2581" s="24">
        <f>VLOOKUP(A2581,Platts!B:C,2,TRUE)</f>
        <v>184.15</v>
      </c>
      <c r="O2581" s="76">
        <f t="shared" si="212"/>
        <v>0.97257670377409711</v>
      </c>
    </row>
    <row r="2582" spans="1:15" outlineLevel="1" x14ac:dyDescent="0.2">
      <c r="A2582" s="22">
        <f t="shared" si="189"/>
        <v>44412</v>
      </c>
      <c r="B2582" s="24">
        <v>178.95</v>
      </c>
      <c r="C2582" s="24">
        <v>175.2</v>
      </c>
      <c r="D2582" s="24">
        <v>171.2</v>
      </c>
      <c r="E2582" s="24">
        <v>171.2</v>
      </c>
      <c r="F2582" s="24">
        <v>159.55000000000001</v>
      </c>
      <c r="G2582" s="24"/>
      <c r="H2582" s="24"/>
      <c r="I2582" s="24"/>
      <c r="J2582" s="24"/>
      <c r="K2582" s="24"/>
      <c r="L2582" s="24"/>
      <c r="M2582" s="24">
        <v>143.05000000000001</v>
      </c>
      <c r="N2582" s="24">
        <f>VLOOKUP(A2582,Platts!B:C,2,TRUE)</f>
        <v>183.15</v>
      </c>
      <c r="O2582" s="76">
        <f t="shared" si="212"/>
        <v>0.97706797706797699</v>
      </c>
    </row>
    <row r="2583" spans="1:15" outlineLevel="1" x14ac:dyDescent="0.2">
      <c r="A2583" s="22">
        <f t="shared" si="189"/>
        <v>44413</v>
      </c>
      <c r="B2583" s="24">
        <v>166.65</v>
      </c>
      <c r="C2583" s="24">
        <v>163.25</v>
      </c>
      <c r="D2583" s="24">
        <v>159.69999999999999</v>
      </c>
      <c r="E2583" s="24">
        <v>159.30000000000001</v>
      </c>
      <c r="F2583" s="24">
        <v>147.55000000000001</v>
      </c>
      <c r="G2583" s="24"/>
      <c r="H2583" s="24"/>
      <c r="I2583" s="24"/>
      <c r="J2583" s="24"/>
      <c r="K2583" s="24"/>
      <c r="L2583" s="24"/>
      <c r="M2583" s="24">
        <v>132.05000000000001</v>
      </c>
      <c r="N2583" s="24">
        <f>VLOOKUP(A2583,Platts!B:C,2,TRUE)</f>
        <v>170.05</v>
      </c>
      <c r="O2583" s="76">
        <f t="shared" si="212"/>
        <v>0.98000588062334604</v>
      </c>
    </row>
    <row r="2584" spans="1:15" outlineLevel="1" x14ac:dyDescent="0.2">
      <c r="A2584" s="22">
        <f t="shared" si="189"/>
        <v>44414</v>
      </c>
      <c r="B2584" s="24">
        <v>168.05</v>
      </c>
      <c r="C2584" s="24">
        <v>164.95</v>
      </c>
      <c r="D2584" s="24">
        <v>161.25</v>
      </c>
      <c r="E2584" s="24">
        <v>161.25</v>
      </c>
      <c r="F2584" s="24">
        <v>150.05000000000001</v>
      </c>
      <c r="G2584" s="24"/>
      <c r="H2584" s="24"/>
      <c r="I2584" s="24"/>
      <c r="J2584" s="24"/>
      <c r="K2584" s="24"/>
      <c r="L2584" s="24"/>
      <c r="M2584" s="24">
        <v>134.94999999999999</v>
      </c>
      <c r="N2584" s="24">
        <f>VLOOKUP(A2584,Platts!B:C,2,TRUE)</f>
        <v>171.2</v>
      </c>
      <c r="O2584" s="76">
        <f t="shared" si="212"/>
        <v>0.98160046728971972</v>
      </c>
    </row>
    <row r="2585" spans="1:15" outlineLevel="1" x14ac:dyDescent="0.2">
      <c r="A2585" s="22">
        <f>A2584+3</f>
        <v>44417</v>
      </c>
      <c r="B2585" s="91">
        <f>B2584</f>
        <v>168.05</v>
      </c>
      <c r="C2585" s="91">
        <f t="shared" ref="C2585:M2585" si="213">C2584</f>
        <v>164.95</v>
      </c>
      <c r="D2585" s="91">
        <f t="shared" si="213"/>
        <v>161.25</v>
      </c>
      <c r="E2585" s="91">
        <f t="shared" si="213"/>
        <v>161.25</v>
      </c>
      <c r="F2585" s="91">
        <f t="shared" si="213"/>
        <v>150.05000000000001</v>
      </c>
      <c r="G2585" s="91">
        <f t="shared" si="213"/>
        <v>0</v>
      </c>
      <c r="H2585" s="91">
        <f t="shared" si="213"/>
        <v>0</v>
      </c>
      <c r="I2585" s="91">
        <f t="shared" si="213"/>
        <v>0</v>
      </c>
      <c r="J2585" s="91">
        <f t="shared" si="213"/>
        <v>0</v>
      </c>
      <c r="K2585" s="91">
        <f t="shared" si="213"/>
        <v>0</v>
      </c>
      <c r="L2585" s="91">
        <f t="shared" si="213"/>
        <v>0</v>
      </c>
      <c r="M2585" s="91">
        <f t="shared" si="213"/>
        <v>134.94999999999999</v>
      </c>
      <c r="N2585" s="24">
        <f>VLOOKUP(A2585,Platts!B:C,2,TRUE)</f>
        <v>171.2</v>
      </c>
      <c r="O2585" s="76">
        <f t="shared" ref="O2585:O2590" si="214">+B2585/N2585</f>
        <v>0.98160046728971972</v>
      </c>
    </row>
    <row r="2586" spans="1:15" outlineLevel="1" x14ac:dyDescent="0.2">
      <c r="A2586" s="22">
        <f t="shared" si="189"/>
        <v>44418</v>
      </c>
      <c r="B2586" s="24">
        <v>160</v>
      </c>
      <c r="C2586" s="24">
        <v>156.80000000000001</v>
      </c>
      <c r="D2586" s="24">
        <v>153.19999999999999</v>
      </c>
      <c r="E2586" s="24">
        <v>153.15</v>
      </c>
      <c r="F2586" s="24">
        <v>142.05000000000001</v>
      </c>
      <c r="G2586" s="24"/>
      <c r="H2586" s="24"/>
      <c r="I2586" s="24"/>
      <c r="J2586" s="24"/>
      <c r="K2586" s="24"/>
      <c r="L2586" s="24"/>
      <c r="M2586" s="24">
        <v>126.8</v>
      </c>
      <c r="N2586" s="24">
        <f>VLOOKUP(A2586,Platts!B:C,2,TRUE)</f>
        <v>162.19999999999999</v>
      </c>
      <c r="O2586" s="76">
        <f t="shared" si="214"/>
        <v>0.98643649815043166</v>
      </c>
    </row>
    <row r="2587" spans="1:15" outlineLevel="1" x14ac:dyDescent="0.2">
      <c r="A2587" s="22">
        <f t="shared" ref="A2587:A2589" si="215">A2586+1</f>
        <v>44419</v>
      </c>
      <c r="B2587" s="24">
        <v>163.75</v>
      </c>
      <c r="C2587" s="24">
        <v>160.35</v>
      </c>
      <c r="D2587" s="24">
        <v>156.44999999999999</v>
      </c>
      <c r="E2587" s="24">
        <v>156.5</v>
      </c>
      <c r="F2587" s="24">
        <v>145.19999999999999</v>
      </c>
      <c r="G2587" s="24"/>
      <c r="H2587" s="24"/>
      <c r="I2587" s="24"/>
      <c r="J2587" s="24"/>
      <c r="K2587" s="24"/>
      <c r="L2587" s="24"/>
      <c r="M2587" s="24">
        <v>130.69999999999999</v>
      </c>
      <c r="N2587" s="24">
        <f>VLOOKUP(A2587,Platts!B:C,2,TRUE)</f>
        <v>166.2</v>
      </c>
      <c r="O2587" s="76">
        <f t="shared" si="214"/>
        <v>0.98525872442839957</v>
      </c>
    </row>
    <row r="2588" spans="1:15" outlineLevel="1" x14ac:dyDescent="0.2">
      <c r="A2588" s="22">
        <f t="shared" si="215"/>
        <v>44420</v>
      </c>
      <c r="B2588" s="24">
        <v>159.25</v>
      </c>
      <c r="C2588" s="24">
        <v>155.9</v>
      </c>
      <c r="D2588" s="24">
        <v>152.1</v>
      </c>
      <c r="E2588" s="24">
        <v>152.25</v>
      </c>
      <c r="F2588" s="24">
        <v>140.94999999999999</v>
      </c>
      <c r="G2588" s="24"/>
      <c r="H2588" s="24"/>
      <c r="I2588" s="24"/>
      <c r="J2588" s="24"/>
      <c r="K2588" s="24"/>
      <c r="L2588" s="24"/>
      <c r="M2588" s="24">
        <v>126.45</v>
      </c>
      <c r="N2588" s="24">
        <f>VLOOKUP(A2588,Platts!B:C,2,TRUE)</f>
        <v>161.44999999999999</v>
      </c>
      <c r="O2588" s="76">
        <f t="shared" si="214"/>
        <v>0.98637349024465781</v>
      </c>
    </row>
    <row r="2589" spans="1:15" outlineLevel="1" x14ac:dyDescent="0.2">
      <c r="A2589" s="22">
        <f t="shared" si="215"/>
        <v>44421</v>
      </c>
      <c r="B2589" s="24">
        <v>159.15</v>
      </c>
      <c r="C2589" s="24">
        <v>155.9</v>
      </c>
      <c r="D2589" s="24">
        <v>152.35</v>
      </c>
      <c r="E2589" s="24">
        <v>152.25</v>
      </c>
      <c r="F2589" s="24">
        <v>141.69999999999999</v>
      </c>
      <c r="G2589" s="24"/>
      <c r="H2589" s="24"/>
      <c r="I2589" s="24"/>
      <c r="J2589" s="24"/>
      <c r="K2589" s="24"/>
      <c r="L2589" s="24"/>
      <c r="M2589" s="24">
        <v>127.55</v>
      </c>
      <c r="N2589" s="24">
        <f>VLOOKUP(A2589,Platts!B:C,2,TRUE)</f>
        <v>160.85</v>
      </c>
      <c r="O2589" s="76">
        <f t="shared" si="214"/>
        <v>0.98943114703139579</v>
      </c>
    </row>
    <row r="2590" spans="1:15" outlineLevel="1" x14ac:dyDescent="0.2">
      <c r="A2590" s="22">
        <f>A2589+3</f>
        <v>44424</v>
      </c>
      <c r="B2590" s="24">
        <v>160.75</v>
      </c>
      <c r="C2590" s="24">
        <v>157.65</v>
      </c>
      <c r="D2590" s="24">
        <v>154.25</v>
      </c>
      <c r="E2590" s="24">
        <v>154.4</v>
      </c>
      <c r="F2590" s="24">
        <v>144.6</v>
      </c>
      <c r="G2590" s="24"/>
      <c r="H2590" s="24"/>
      <c r="I2590" s="24"/>
      <c r="J2590" s="24"/>
      <c r="K2590" s="24"/>
      <c r="L2590" s="24"/>
      <c r="M2590" s="24">
        <v>131.35</v>
      </c>
      <c r="N2590" s="24">
        <f>VLOOKUP(A2590,Platts!B:C,2,TRUE)</f>
        <v>162.5</v>
      </c>
      <c r="O2590" s="76">
        <f t="shared" si="214"/>
        <v>0.98923076923076925</v>
      </c>
    </row>
    <row r="2591" spans="1:15" outlineLevel="1" x14ac:dyDescent="0.2">
      <c r="A2591" s="22">
        <f t="shared" ref="A2591:A2604" si="216">A2590+1</f>
        <v>44425</v>
      </c>
      <c r="B2591" s="24">
        <v>157.9</v>
      </c>
      <c r="C2591" s="24">
        <v>155</v>
      </c>
      <c r="D2591" s="24">
        <v>151.85</v>
      </c>
      <c r="E2591" s="24">
        <v>151.9</v>
      </c>
      <c r="F2591" s="24">
        <v>142.6</v>
      </c>
      <c r="G2591" s="24"/>
      <c r="H2591" s="24"/>
      <c r="I2591" s="24"/>
      <c r="J2591" s="24"/>
      <c r="K2591" s="24"/>
      <c r="L2591" s="24"/>
      <c r="M2591" s="24">
        <v>129.65</v>
      </c>
      <c r="N2591" s="24">
        <f>VLOOKUP(A2591,Platts!B:C,2,TRUE)</f>
        <v>159.5</v>
      </c>
      <c r="O2591" s="76">
        <f t="shared" ref="O2591:O2595" si="217">+B2591/N2591</f>
        <v>0.98996865203761764</v>
      </c>
    </row>
    <row r="2592" spans="1:15" outlineLevel="1" x14ac:dyDescent="0.2">
      <c r="A2592" s="22">
        <f t="shared" si="216"/>
        <v>44426</v>
      </c>
      <c r="B2592" s="24">
        <v>149.55000000000001</v>
      </c>
      <c r="C2592" s="24">
        <v>146.9</v>
      </c>
      <c r="D2592" s="24">
        <v>144.15</v>
      </c>
      <c r="E2592" s="24">
        <v>144.19999999999999</v>
      </c>
      <c r="F2592" s="24">
        <v>136.05000000000001</v>
      </c>
      <c r="G2592" s="24"/>
      <c r="H2592" s="24"/>
      <c r="I2592" s="24"/>
      <c r="J2592" s="24"/>
      <c r="K2592" s="24"/>
      <c r="L2592" s="24"/>
      <c r="M2592" s="24">
        <v>124.6</v>
      </c>
      <c r="N2592" s="24">
        <f>VLOOKUP(A2592,Platts!B:C,2,TRUE)</f>
        <v>153.05000000000001</v>
      </c>
      <c r="O2592" s="76">
        <f t="shared" si="217"/>
        <v>0.97713165632146359</v>
      </c>
    </row>
    <row r="2593" spans="1:15" outlineLevel="1" x14ac:dyDescent="0.2">
      <c r="A2593" s="22">
        <f t="shared" si="216"/>
        <v>44427</v>
      </c>
      <c r="B2593" s="24">
        <v>128.44999999999999</v>
      </c>
      <c r="C2593" s="24">
        <v>126.35</v>
      </c>
      <c r="D2593" s="24">
        <v>124.2</v>
      </c>
      <c r="E2593" s="24">
        <v>124.6</v>
      </c>
      <c r="F2593" s="24">
        <v>118.2</v>
      </c>
      <c r="G2593" s="24"/>
      <c r="H2593" s="24"/>
      <c r="I2593" s="24"/>
      <c r="J2593" s="24"/>
      <c r="K2593" s="24"/>
      <c r="L2593" s="24"/>
      <c r="M2593" s="24">
        <v>108.45</v>
      </c>
      <c r="N2593" s="24">
        <f>VLOOKUP(A2593,Platts!B:C,2,TRUE)</f>
        <v>130.19999999999999</v>
      </c>
      <c r="O2593" s="76">
        <f t="shared" si="217"/>
        <v>0.98655913978494625</v>
      </c>
    </row>
    <row r="2594" spans="1:15" outlineLevel="1" x14ac:dyDescent="0.2">
      <c r="A2594" s="22">
        <f t="shared" si="216"/>
        <v>44428</v>
      </c>
      <c r="B2594" s="24">
        <v>138.1</v>
      </c>
      <c r="C2594" s="24">
        <v>135.69999999999999</v>
      </c>
      <c r="D2594" s="24">
        <v>133.30000000000001</v>
      </c>
      <c r="E2594" s="24">
        <v>133.30000000000001</v>
      </c>
      <c r="F2594" s="24">
        <v>126.3</v>
      </c>
      <c r="G2594" s="24"/>
      <c r="H2594" s="24"/>
      <c r="I2594" s="24"/>
      <c r="J2594" s="24"/>
      <c r="K2594" s="24"/>
      <c r="L2594" s="24"/>
      <c r="M2594" s="24">
        <v>117.25</v>
      </c>
      <c r="N2594" s="24">
        <f>VLOOKUP(A2594,Platts!B:C,2,TRUE)</f>
        <v>139.1</v>
      </c>
      <c r="O2594" s="76">
        <f t="shared" si="217"/>
        <v>0.99281092739036669</v>
      </c>
    </row>
    <row r="2595" spans="1:15" outlineLevel="1" x14ac:dyDescent="0.2">
      <c r="A2595" s="22">
        <f>A2594+3</f>
        <v>44431</v>
      </c>
      <c r="B2595" s="24">
        <v>135.30000000000001</v>
      </c>
      <c r="C2595" s="24">
        <v>132.94999999999999</v>
      </c>
      <c r="D2595" s="24">
        <v>130.30000000000001</v>
      </c>
      <c r="E2595" s="24">
        <v>130.44999999999999</v>
      </c>
      <c r="F2595" s="24">
        <v>123.5</v>
      </c>
      <c r="G2595" s="24"/>
      <c r="H2595" s="24"/>
      <c r="I2595" s="24"/>
      <c r="J2595" s="24"/>
      <c r="K2595" s="24"/>
      <c r="L2595" s="24"/>
      <c r="M2595" s="24">
        <v>113.65</v>
      </c>
      <c r="N2595" s="24">
        <f>VLOOKUP(A2595,Platts!B:C,2,TRUE)</f>
        <v>136.5</v>
      </c>
      <c r="O2595" s="76">
        <f t="shared" si="217"/>
        <v>0.99120879120879124</v>
      </c>
    </row>
    <row r="2596" spans="1:15" outlineLevel="1" x14ac:dyDescent="0.2">
      <c r="A2596" s="22">
        <f t="shared" si="216"/>
        <v>44432</v>
      </c>
      <c r="B2596" s="24">
        <v>147.44999999999999</v>
      </c>
      <c r="C2596" s="24">
        <v>144.9</v>
      </c>
      <c r="D2596" s="24">
        <v>142.1</v>
      </c>
      <c r="E2596" s="24">
        <v>142.05000000000001</v>
      </c>
      <c r="F2596" s="24">
        <v>134.55000000000001</v>
      </c>
      <c r="G2596" s="24"/>
      <c r="H2596" s="24"/>
      <c r="I2596" s="24"/>
      <c r="J2596" s="24"/>
      <c r="K2596" s="24"/>
      <c r="L2596" s="24"/>
      <c r="M2596" s="24">
        <v>124.05</v>
      </c>
      <c r="N2596" s="24">
        <f>VLOOKUP(A2596,Platts!B:C,2,TRUE)</f>
        <v>148.6</v>
      </c>
      <c r="O2596" s="76">
        <f t="shared" ref="O2596:O2600" si="218">+B2596/N2596</f>
        <v>0.99226110363391651</v>
      </c>
    </row>
    <row r="2597" spans="1:15" outlineLevel="1" x14ac:dyDescent="0.2">
      <c r="A2597" s="22">
        <f t="shared" si="216"/>
        <v>44433</v>
      </c>
      <c r="B2597" s="24">
        <v>147.85</v>
      </c>
      <c r="C2597" s="24">
        <v>145.65</v>
      </c>
      <c r="D2597" s="24">
        <v>143.05000000000001</v>
      </c>
      <c r="E2597" s="24">
        <v>143.05000000000001</v>
      </c>
      <c r="F2597" s="24">
        <v>135.55000000000001</v>
      </c>
      <c r="G2597" s="24"/>
      <c r="H2597" s="24"/>
      <c r="I2597" s="24"/>
      <c r="J2597" s="24"/>
      <c r="K2597" s="24"/>
      <c r="L2597" s="24"/>
      <c r="M2597" s="24">
        <v>125.05</v>
      </c>
      <c r="N2597" s="24">
        <f>VLOOKUP(A2597,Platts!B:C,2,TRUE)</f>
        <v>149.44999999999999</v>
      </c>
      <c r="O2597" s="76">
        <f t="shared" si="218"/>
        <v>0.98929407828705251</v>
      </c>
    </row>
    <row r="2598" spans="1:15" outlineLevel="1" x14ac:dyDescent="0.2">
      <c r="A2598" s="22">
        <f t="shared" si="216"/>
        <v>44434</v>
      </c>
      <c r="B2598" s="24">
        <v>153.94999999999999</v>
      </c>
      <c r="C2598" s="24">
        <v>151.44999999999999</v>
      </c>
      <c r="D2598" s="24">
        <v>148.35</v>
      </c>
      <c r="E2598" s="24">
        <v>148.35</v>
      </c>
      <c r="F2598" s="24">
        <v>139.35</v>
      </c>
      <c r="G2598" s="24"/>
      <c r="H2598" s="24"/>
      <c r="I2598" s="24"/>
      <c r="J2598" s="24"/>
      <c r="K2598" s="24"/>
      <c r="L2598" s="24"/>
      <c r="M2598" s="24">
        <v>127.55</v>
      </c>
      <c r="N2598" s="24">
        <f>VLOOKUP(A2598,Platts!B:C,2,TRUE)</f>
        <v>153.35</v>
      </c>
      <c r="O2598" s="76">
        <f t="shared" si="218"/>
        <v>1.0039126181936746</v>
      </c>
    </row>
    <row r="2599" spans="1:15" outlineLevel="1" x14ac:dyDescent="0.2">
      <c r="A2599" s="22">
        <f t="shared" si="216"/>
        <v>44435</v>
      </c>
      <c r="B2599" s="24">
        <v>157.55000000000001</v>
      </c>
      <c r="C2599" s="24">
        <v>155.6</v>
      </c>
      <c r="D2599" s="24">
        <v>152.44999999999999</v>
      </c>
      <c r="E2599" s="24">
        <v>143.19999999999999</v>
      </c>
      <c r="F2599" s="24">
        <v>134.65</v>
      </c>
      <c r="G2599" s="24"/>
      <c r="H2599" s="24"/>
      <c r="I2599" s="24"/>
      <c r="J2599" s="24"/>
      <c r="K2599" s="24"/>
      <c r="L2599" s="24"/>
      <c r="M2599" s="24">
        <v>131.30000000000001</v>
      </c>
      <c r="N2599" s="24">
        <f>VLOOKUP(A2599,Platts!B:C,2,TRUE)</f>
        <v>159.05000000000001</v>
      </c>
      <c r="O2599" s="76">
        <f t="shared" si="218"/>
        <v>0.99056900345803212</v>
      </c>
    </row>
    <row r="2600" spans="1:15" outlineLevel="1" x14ac:dyDescent="0.2">
      <c r="A2600" s="22">
        <f>A2599+3</f>
        <v>44438</v>
      </c>
      <c r="B2600" s="24">
        <v>156.85</v>
      </c>
      <c r="C2600" s="24">
        <v>155.05000000000001</v>
      </c>
      <c r="D2600" s="24">
        <v>152.1</v>
      </c>
      <c r="E2600" s="24">
        <v>152.05000000000001</v>
      </c>
      <c r="F2600" s="24">
        <v>143.55000000000001</v>
      </c>
      <c r="G2600" s="24"/>
      <c r="H2600" s="24"/>
      <c r="I2600" s="24"/>
      <c r="J2600" s="24"/>
      <c r="K2600" s="24"/>
      <c r="L2600" s="24"/>
      <c r="M2600" s="24">
        <v>132.55000000000001</v>
      </c>
      <c r="N2600" s="24">
        <f>VLOOKUP(A2600,Platts!B:C,2,TRUE)</f>
        <v>157.75</v>
      </c>
      <c r="O2600" s="76">
        <f t="shared" si="218"/>
        <v>0.99429477020602219</v>
      </c>
    </row>
    <row r="2601" spans="1:15" outlineLevel="1" x14ac:dyDescent="0.2">
      <c r="A2601" s="22">
        <f t="shared" si="216"/>
        <v>44439</v>
      </c>
      <c r="B2601" s="24">
        <v>151.55000000000001</v>
      </c>
      <c r="C2601" s="24">
        <v>149.55000000000001</v>
      </c>
      <c r="D2601" s="24">
        <v>147.05000000000001</v>
      </c>
      <c r="E2601" s="24">
        <v>146.94999999999999</v>
      </c>
      <c r="F2601" s="24">
        <v>138.65</v>
      </c>
      <c r="G2601" s="24"/>
      <c r="H2601" s="24"/>
      <c r="I2601" s="24"/>
      <c r="J2601" s="24"/>
      <c r="K2601" s="24"/>
      <c r="L2601" s="24"/>
      <c r="M2601" s="24">
        <v>126.85</v>
      </c>
      <c r="N2601" s="24">
        <f>VLOOKUP(A2601,Platts!B:C,2,TRUE)</f>
        <v>152.6</v>
      </c>
      <c r="O2601" s="76">
        <f t="shared" ref="O2601:O2603" si="219">+B2601/N2601</f>
        <v>0.99311926605504597</v>
      </c>
    </row>
    <row r="2602" spans="1:15" outlineLevel="1" x14ac:dyDescent="0.2">
      <c r="A2602" s="22">
        <f t="shared" si="216"/>
        <v>44440</v>
      </c>
      <c r="B2602" s="24">
        <v>141.6</v>
      </c>
      <c r="C2602" s="24">
        <v>139.25</v>
      </c>
      <c r="D2602" s="24">
        <v>136.30000000000001</v>
      </c>
      <c r="E2602" s="24">
        <v>139.19999999999999</v>
      </c>
      <c r="F2602" s="24">
        <v>130.65</v>
      </c>
      <c r="G2602" s="24"/>
      <c r="H2602" s="24"/>
      <c r="I2602" s="24"/>
      <c r="J2602" s="24"/>
      <c r="K2602" s="24"/>
      <c r="L2602" s="24"/>
      <c r="M2602" s="24">
        <v>119.5</v>
      </c>
      <c r="N2602" s="24">
        <f>VLOOKUP(A2602,Platts!B:C,2,TRUE)</f>
        <v>143.55000000000001</v>
      </c>
      <c r="O2602" s="76">
        <f t="shared" si="219"/>
        <v>0.98641588296760696</v>
      </c>
    </row>
    <row r="2603" spans="1:15" outlineLevel="1" x14ac:dyDescent="0.2">
      <c r="A2603" s="22">
        <f t="shared" si="216"/>
        <v>44441</v>
      </c>
      <c r="B2603" s="24">
        <v>137.80000000000001</v>
      </c>
      <c r="C2603" s="24">
        <v>135.65</v>
      </c>
      <c r="D2603" s="24">
        <v>133.19999999999999</v>
      </c>
      <c r="E2603" s="24">
        <v>135.44999999999999</v>
      </c>
      <c r="F2603" s="24">
        <v>127.95</v>
      </c>
      <c r="G2603" s="24"/>
      <c r="H2603" s="24"/>
      <c r="I2603" s="24"/>
      <c r="J2603" s="24"/>
      <c r="K2603" s="24"/>
      <c r="L2603" s="24"/>
      <c r="M2603" s="24">
        <v>117.35</v>
      </c>
      <c r="N2603" s="24">
        <f>VLOOKUP(A2603,Platts!B:C,2,TRUE)</f>
        <v>139.69999999999999</v>
      </c>
      <c r="O2603" s="76">
        <f t="shared" si="219"/>
        <v>0.98639942734430941</v>
      </c>
    </row>
    <row r="2604" spans="1:15" outlineLevel="1" x14ac:dyDescent="0.2">
      <c r="A2604" s="22">
        <f t="shared" si="216"/>
        <v>44442</v>
      </c>
      <c r="B2604" s="24">
        <v>142.19999999999999</v>
      </c>
      <c r="C2604" s="24">
        <v>139.80000000000001</v>
      </c>
      <c r="D2604" s="24">
        <v>137.19999999999999</v>
      </c>
      <c r="E2604" s="24">
        <v>139.80000000000001</v>
      </c>
      <c r="F2604" s="24">
        <v>131.9</v>
      </c>
      <c r="G2604" s="24"/>
      <c r="H2604" s="24"/>
      <c r="I2604" s="24"/>
      <c r="J2604" s="24"/>
      <c r="K2604" s="24"/>
      <c r="L2604" s="24"/>
      <c r="M2604" s="24">
        <v>121.1</v>
      </c>
      <c r="N2604" s="24">
        <f>VLOOKUP(A2604,Platts!B:C,2,TRUE)</f>
        <v>145.05000000000001</v>
      </c>
      <c r="O2604" s="76">
        <f t="shared" ref="O2604:O2605" si="220">+B2604/N2604</f>
        <v>0.98035160289555312</v>
      </c>
    </row>
    <row r="2605" spans="1:15" outlineLevel="1" x14ac:dyDescent="0.2">
      <c r="A2605" s="22">
        <f>A2604+3</f>
        <v>44445</v>
      </c>
      <c r="B2605" s="24">
        <v>130.19999999999999</v>
      </c>
      <c r="C2605" s="24">
        <v>128</v>
      </c>
      <c r="D2605" s="24">
        <v>125.75</v>
      </c>
      <c r="E2605" s="24">
        <v>128</v>
      </c>
      <c r="F2605" s="24">
        <v>121.1</v>
      </c>
      <c r="G2605" s="24"/>
      <c r="H2605" s="24"/>
      <c r="I2605" s="24"/>
      <c r="J2605" s="24"/>
      <c r="K2605" s="24"/>
      <c r="L2605" s="24"/>
      <c r="M2605" s="24">
        <v>111.1</v>
      </c>
      <c r="N2605" s="24">
        <f>VLOOKUP(A2605,Platts!B:C,2,TRUE)</f>
        <v>131.5</v>
      </c>
      <c r="O2605" s="76">
        <f t="shared" si="220"/>
        <v>0.99011406844106453</v>
      </c>
    </row>
    <row r="2606" spans="1:15" outlineLevel="1" x14ac:dyDescent="0.2">
      <c r="A2606" s="22">
        <f>A2605+1</f>
        <v>44446</v>
      </c>
      <c r="B2606" s="24">
        <v>136.44999999999999</v>
      </c>
      <c r="C2606" s="24">
        <v>134.15</v>
      </c>
      <c r="D2606" s="24">
        <v>131.9</v>
      </c>
      <c r="E2606" s="24">
        <v>134.19999999999999</v>
      </c>
      <c r="F2606" s="24">
        <v>127.3</v>
      </c>
      <c r="G2606" s="24"/>
      <c r="H2606" s="24"/>
      <c r="I2606" s="24"/>
      <c r="J2606" s="24"/>
      <c r="K2606" s="24"/>
      <c r="L2606" s="24"/>
      <c r="M2606" s="24">
        <v>117.45</v>
      </c>
      <c r="N2606" s="24">
        <f>VLOOKUP(A2606,Platts!B:C,2,TRUE)</f>
        <v>137.85</v>
      </c>
      <c r="O2606" s="76">
        <f t="shared" ref="O2606" si="221">+B2606/N2606</f>
        <v>0.98984403336960458</v>
      </c>
    </row>
    <row r="2607" spans="1:15" outlineLevel="1" x14ac:dyDescent="0.2">
      <c r="A2607" s="22">
        <f>A2606+1</f>
        <v>44447</v>
      </c>
      <c r="B2607" s="24">
        <v>131.85</v>
      </c>
      <c r="C2607" s="24">
        <v>129.69999999999999</v>
      </c>
      <c r="D2607" s="24">
        <v>127.45</v>
      </c>
      <c r="E2607" s="24">
        <v>129.69999999999999</v>
      </c>
      <c r="F2607" s="24">
        <v>123.2</v>
      </c>
      <c r="G2607" s="24"/>
      <c r="H2607" s="24"/>
      <c r="I2607" s="24"/>
      <c r="J2607" s="24"/>
      <c r="K2607" s="24"/>
      <c r="L2607" s="24"/>
      <c r="M2607" s="24">
        <v>114.15</v>
      </c>
      <c r="N2607" s="24">
        <f>VLOOKUP(A2607,Platts!B:C,2,TRUE)</f>
        <v>133.05000000000001</v>
      </c>
      <c r="O2607" s="76">
        <f t="shared" ref="O2607:O2608" si="222">+B2607/N2607</f>
        <v>0.99098083427282968</v>
      </c>
    </row>
    <row r="2608" spans="1:15" outlineLevel="1" x14ac:dyDescent="0.2">
      <c r="A2608" s="22">
        <f>A2607+1</f>
        <v>44448</v>
      </c>
      <c r="B2608" s="24">
        <v>129.30000000000001</v>
      </c>
      <c r="C2608" s="24">
        <v>127.2</v>
      </c>
      <c r="D2608" s="24">
        <v>125.2</v>
      </c>
      <c r="E2608" s="24">
        <v>127.2</v>
      </c>
      <c r="F2608" s="24">
        <v>121.2</v>
      </c>
      <c r="G2608" s="24"/>
      <c r="H2608" s="24"/>
      <c r="I2608" s="24"/>
      <c r="J2608" s="24"/>
      <c r="K2608" s="24"/>
      <c r="L2608" s="24"/>
      <c r="M2608" s="24">
        <v>112.65</v>
      </c>
      <c r="N2608" s="24">
        <f>VLOOKUP(A2608,Platts!B:C,2,TRUE)</f>
        <v>130.5</v>
      </c>
      <c r="O2608" s="76">
        <f t="shared" si="222"/>
        <v>0.99080459770114948</v>
      </c>
    </row>
    <row r="2609" spans="1:15" outlineLevel="1" x14ac:dyDescent="0.2">
      <c r="A2609" s="22">
        <f>A2608+1</f>
        <v>44449</v>
      </c>
      <c r="B2609" s="24">
        <v>128.05000000000001</v>
      </c>
      <c r="C2609" s="24">
        <v>126.05</v>
      </c>
      <c r="D2609" s="24">
        <v>124.15</v>
      </c>
      <c r="E2609" s="24">
        <v>126.15</v>
      </c>
      <c r="F2609" s="24">
        <v>120.4</v>
      </c>
      <c r="G2609" s="24"/>
      <c r="H2609" s="24"/>
      <c r="I2609" s="24"/>
      <c r="J2609" s="24"/>
      <c r="K2609" s="24"/>
      <c r="L2609" s="24"/>
      <c r="M2609" s="24">
        <v>112.1</v>
      </c>
      <c r="N2609" s="24">
        <f>VLOOKUP(A2609,Platts!B:C,2,TRUE)</f>
        <v>128.75</v>
      </c>
      <c r="O2609" s="76">
        <f t="shared" ref="O2609:O2610" si="223">+B2609/N2609</f>
        <v>0.99456310679611659</v>
      </c>
    </row>
    <row r="2610" spans="1:15" outlineLevel="1" x14ac:dyDescent="0.2">
      <c r="A2610" s="22">
        <f>A2609+3</f>
        <v>44452</v>
      </c>
      <c r="B2610" s="24">
        <v>121.85</v>
      </c>
      <c r="C2610" s="24">
        <v>120.15</v>
      </c>
      <c r="D2610" s="24">
        <v>118.5</v>
      </c>
      <c r="E2610" s="24">
        <v>120.2</v>
      </c>
      <c r="F2610" s="24">
        <v>115.15</v>
      </c>
      <c r="G2610" s="24"/>
      <c r="H2610" s="24"/>
      <c r="I2610" s="24"/>
      <c r="J2610" s="24"/>
      <c r="K2610" s="24"/>
      <c r="L2610" s="24"/>
      <c r="M2610" s="24">
        <v>107.95</v>
      </c>
      <c r="N2610" s="24">
        <f>VLOOKUP(A2610,Platts!B:C,2,TRUE)</f>
        <v>122.6</v>
      </c>
      <c r="O2610" s="76">
        <f t="shared" si="223"/>
        <v>0.99388254486133765</v>
      </c>
    </row>
    <row r="2611" spans="1:15" outlineLevel="1" x14ac:dyDescent="0.2">
      <c r="A2611" s="22">
        <f t="shared" ref="A2611:A2644" si="224">A2610+1</f>
        <v>44453</v>
      </c>
      <c r="B2611" s="24">
        <v>120.15</v>
      </c>
      <c r="C2611" s="24">
        <v>118.6</v>
      </c>
      <c r="D2611" s="24">
        <v>117.2</v>
      </c>
      <c r="E2611" s="24">
        <v>118.7</v>
      </c>
      <c r="F2611" s="24">
        <v>114.4</v>
      </c>
      <c r="G2611" s="24"/>
      <c r="H2611" s="24"/>
      <c r="I2611" s="24"/>
      <c r="J2611" s="24"/>
      <c r="K2611" s="24"/>
      <c r="L2611" s="24"/>
      <c r="M2611" s="24">
        <v>108.2</v>
      </c>
      <c r="N2611" s="24">
        <f>VLOOKUP(A2611,Platts!B:C,2,TRUE)</f>
        <v>120.35</v>
      </c>
      <c r="O2611" s="76">
        <f t="shared" ref="O2611" si="225">+B2611/N2611</f>
        <v>0.99833818030743671</v>
      </c>
    </row>
    <row r="2612" spans="1:15" outlineLevel="1" x14ac:dyDescent="0.2">
      <c r="A2612" s="22">
        <f t="shared" si="224"/>
        <v>44454</v>
      </c>
      <c r="B2612" s="24">
        <v>115.05000000000001</v>
      </c>
      <c r="C2612" s="24">
        <v>113.75</v>
      </c>
      <c r="D2612" s="24">
        <v>112.55</v>
      </c>
      <c r="E2612" s="24">
        <v>113.85</v>
      </c>
      <c r="F2612" s="24">
        <v>110.25</v>
      </c>
      <c r="G2612" s="24"/>
      <c r="H2612" s="24"/>
      <c r="I2612" s="24"/>
      <c r="J2612" s="24"/>
      <c r="K2612" s="24"/>
      <c r="L2612" s="24"/>
      <c r="M2612" s="24">
        <v>104.89999999999999</v>
      </c>
      <c r="N2612" s="24">
        <f>VLOOKUP(A2612,Platts!B:C,2,TRUE)</f>
        <v>113.4</v>
      </c>
      <c r="O2612" s="76">
        <f t="shared" ref="O2612" si="226">+B2612/N2612</f>
        <v>1.0145502645502646</v>
      </c>
    </row>
    <row r="2613" spans="1:15" outlineLevel="1" x14ac:dyDescent="0.2">
      <c r="A2613" s="22">
        <f t="shared" si="224"/>
        <v>44455</v>
      </c>
      <c r="B2613" s="24">
        <v>107.4</v>
      </c>
      <c r="C2613" s="24">
        <v>106.4</v>
      </c>
      <c r="D2613" s="24">
        <v>105.55</v>
      </c>
      <c r="E2613" s="24">
        <v>106.5</v>
      </c>
      <c r="F2613" s="24">
        <v>104.05</v>
      </c>
      <c r="G2613" s="24"/>
      <c r="H2613" s="24"/>
      <c r="I2613" s="24"/>
      <c r="J2613" s="24"/>
      <c r="K2613" s="24"/>
      <c r="L2613" s="24"/>
      <c r="M2613" s="24">
        <v>100.55</v>
      </c>
      <c r="N2613" s="24">
        <f>VLOOKUP(A2613,Platts!B:C,2,TRUE)</f>
        <v>106.5</v>
      </c>
      <c r="O2613" s="76">
        <f t="shared" ref="O2613" si="227">+B2613/N2613</f>
        <v>1.0084507042253521</v>
      </c>
    </row>
    <row r="2614" spans="1:15" outlineLevel="1" x14ac:dyDescent="0.2">
      <c r="A2614" s="22">
        <f t="shared" si="224"/>
        <v>44456</v>
      </c>
      <c r="B2614" s="24">
        <v>101.65</v>
      </c>
      <c r="C2614" s="24">
        <v>100.65</v>
      </c>
      <c r="D2614" s="24">
        <v>99.95</v>
      </c>
      <c r="E2614" s="24">
        <v>100.8</v>
      </c>
      <c r="F2614" s="24">
        <v>98.45</v>
      </c>
      <c r="G2614" s="24"/>
      <c r="H2614" s="24"/>
      <c r="I2614" s="24"/>
      <c r="J2614" s="24"/>
      <c r="K2614" s="24"/>
      <c r="L2614" s="24"/>
      <c r="M2614" s="24">
        <v>94.8</v>
      </c>
      <c r="N2614" s="24">
        <f>VLOOKUP(A2614,Platts!B:C,2,TRUE)</f>
        <v>100.8</v>
      </c>
      <c r="O2614" s="76">
        <f t="shared" ref="O2614:O2616" si="228">+B2614/N2614</f>
        <v>1.0084325396825398</v>
      </c>
    </row>
    <row r="2615" spans="1:15" outlineLevel="1" x14ac:dyDescent="0.2">
      <c r="A2615" s="22">
        <f>A2614+3</f>
        <v>44459</v>
      </c>
      <c r="B2615" s="24">
        <v>92.5</v>
      </c>
      <c r="C2615" s="24">
        <v>91.8</v>
      </c>
      <c r="D2615" s="24">
        <v>91.2</v>
      </c>
      <c r="E2615" s="24">
        <v>91.9</v>
      </c>
      <c r="F2615" s="24">
        <v>89.8</v>
      </c>
      <c r="G2615" s="24"/>
      <c r="H2615" s="24"/>
      <c r="I2615" s="24"/>
      <c r="J2615" s="24"/>
      <c r="K2615" s="24"/>
      <c r="L2615" s="24"/>
      <c r="M2615" s="24">
        <v>87.05</v>
      </c>
      <c r="N2615" s="24">
        <f>VLOOKUP(A2615,Platts!B:C,2,TRUE)</f>
        <v>94</v>
      </c>
      <c r="O2615" s="76">
        <f t="shared" si="228"/>
        <v>0.98404255319148937</v>
      </c>
    </row>
    <row r="2616" spans="1:15" outlineLevel="1" x14ac:dyDescent="0.2">
      <c r="A2616" s="22">
        <f t="shared" si="224"/>
        <v>44460</v>
      </c>
      <c r="B2616" s="24">
        <v>93.7</v>
      </c>
      <c r="C2616" s="24">
        <v>92.7</v>
      </c>
      <c r="D2616" s="24">
        <v>91.95</v>
      </c>
      <c r="E2616" s="24">
        <v>92.8</v>
      </c>
      <c r="F2616" s="24">
        <v>90.9</v>
      </c>
      <c r="G2616" s="24"/>
      <c r="H2616" s="24"/>
      <c r="I2616" s="24"/>
      <c r="J2616" s="24"/>
      <c r="K2616" s="24"/>
      <c r="L2616" s="24"/>
      <c r="M2616" s="24">
        <v>87.75</v>
      </c>
      <c r="N2616" s="24">
        <f>VLOOKUP(A2616,Platts!B:C,2,TRUE)</f>
        <v>94</v>
      </c>
      <c r="O2616" s="76">
        <f t="shared" si="228"/>
        <v>0.9968085106382979</v>
      </c>
    </row>
    <row r="2617" spans="1:15" outlineLevel="1" x14ac:dyDescent="0.2">
      <c r="A2617" s="22">
        <f t="shared" si="224"/>
        <v>44461</v>
      </c>
      <c r="B2617" s="24">
        <v>107.6</v>
      </c>
      <c r="C2617" s="24">
        <v>106.35</v>
      </c>
      <c r="D2617" s="24">
        <v>105.35</v>
      </c>
      <c r="E2617" s="24">
        <v>106.45</v>
      </c>
      <c r="F2617" s="24">
        <v>103.55</v>
      </c>
      <c r="G2617" s="24"/>
      <c r="H2617" s="24"/>
      <c r="I2617" s="24"/>
      <c r="J2617" s="24"/>
      <c r="K2617" s="24"/>
      <c r="L2617" s="24"/>
      <c r="M2617" s="24">
        <v>100.3</v>
      </c>
      <c r="N2617" s="24">
        <f>VLOOKUP(A2617,Platts!B:C,2,TRUE)</f>
        <v>107.55</v>
      </c>
      <c r="O2617" s="76">
        <f t="shared" ref="O2617" si="229">+B2617/N2617</f>
        <v>1.00046490004649</v>
      </c>
    </row>
    <row r="2618" spans="1:15" outlineLevel="1" x14ac:dyDescent="0.2">
      <c r="A2618" s="22">
        <f t="shared" si="224"/>
        <v>44462</v>
      </c>
      <c r="B2618" s="24">
        <v>109.45</v>
      </c>
      <c r="C2618" s="24">
        <v>108.25</v>
      </c>
      <c r="D2618" s="24">
        <v>107.35</v>
      </c>
      <c r="E2618" s="24">
        <v>108.3</v>
      </c>
      <c r="F2618" s="24">
        <v>105.5</v>
      </c>
      <c r="G2618" s="24"/>
      <c r="H2618" s="24"/>
      <c r="I2618" s="24"/>
      <c r="J2618" s="24"/>
      <c r="K2618" s="24"/>
      <c r="L2618" s="24"/>
      <c r="M2618" s="24">
        <v>101.65</v>
      </c>
      <c r="N2618" s="24">
        <f>VLOOKUP(A2618,Platts!B:C,2,TRUE)</f>
        <v>108.9</v>
      </c>
      <c r="O2618" s="76">
        <f t="shared" ref="O2618" si="230">+B2618/N2618</f>
        <v>1.005050505050505</v>
      </c>
    </row>
    <row r="2619" spans="1:15" outlineLevel="1" x14ac:dyDescent="0.2">
      <c r="A2619" s="22">
        <f t="shared" si="224"/>
        <v>44463</v>
      </c>
      <c r="B2619" s="24">
        <v>110.5</v>
      </c>
      <c r="C2619" s="24">
        <v>109.2</v>
      </c>
      <c r="D2619" s="24">
        <v>108.15</v>
      </c>
      <c r="E2619" s="24">
        <v>109.1</v>
      </c>
      <c r="F2619" s="24">
        <v>105.8</v>
      </c>
      <c r="G2619" s="24"/>
      <c r="H2619" s="24"/>
      <c r="I2619" s="24"/>
      <c r="J2619" s="24"/>
      <c r="K2619" s="24"/>
      <c r="L2619" s="24"/>
      <c r="M2619" s="24">
        <v>101.3</v>
      </c>
      <c r="N2619" s="24">
        <f>VLOOKUP(A2619,Platts!B:C,2,TRUE)</f>
        <v>110.15</v>
      </c>
      <c r="O2619" s="76">
        <f t="shared" ref="O2619" si="231">+B2619/N2619</f>
        <v>1.0031774852473898</v>
      </c>
    </row>
    <row r="2620" spans="1:15" outlineLevel="1" x14ac:dyDescent="0.2">
      <c r="A2620" s="22">
        <f>A2619+3</f>
        <v>44466</v>
      </c>
      <c r="B2620" s="24">
        <v>119.2</v>
      </c>
      <c r="C2620" s="24">
        <v>117.95</v>
      </c>
      <c r="D2620" s="24">
        <v>116.6</v>
      </c>
      <c r="E2620" s="24">
        <v>117.8</v>
      </c>
      <c r="F2620" s="24">
        <v>114.2</v>
      </c>
      <c r="G2620" s="24"/>
      <c r="H2620" s="24"/>
      <c r="I2620" s="24"/>
      <c r="J2620" s="24"/>
      <c r="K2620" s="24"/>
      <c r="L2620" s="24"/>
      <c r="M2620" s="24">
        <v>108.95</v>
      </c>
      <c r="N2620" s="24">
        <f>VLOOKUP(A2620,Platts!B:C,2,TRUE)</f>
        <v>118.65</v>
      </c>
      <c r="O2620" s="76">
        <f t="shared" ref="O2620:O2624" si="232">+B2620/N2620</f>
        <v>1.0046354825115886</v>
      </c>
    </row>
    <row r="2621" spans="1:15" outlineLevel="1" x14ac:dyDescent="0.2">
      <c r="A2621" s="22">
        <f t="shared" si="224"/>
        <v>44467</v>
      </c>
      <c r="B2621" s="24">
        <v>112.45</v>
      </c>
      <c r="C2621" s="24">
        <v>111.45</v>
      </c>
      <c r="D2621" s="24">
        <v>110.55</v>
      </c>
      <c r="E2621" s="24">
        <v>111.4</v>
      </c>
      <c r="F2621" s="24">
        <v>108.45</v>
      </c>
      <c r="G2621" s="24"/>
      <c r="H2621" s="24"/>
      <c r="I2621" s="24"/>
      <c r="J2621" s="24"/>
      <c r="K2621" s="24"/>
      <c r="L2621" s="24"/>
      <c r="M2621" s="24">
        <v>105.45</v>
      </c>
      <c r="N2621" s="24">
        <f>VLOOKUP(A2621,Platts!B:C,2,TRUE)</f>
        <v>112.35</v>
      </c>
      <c r="O2621" s="76">
        <f t="shared" si="232"/>
        <v>1.000890075656431</v>
      </c>
    </row>
    <row r="2622" spans="1:15" outlineLevel="1" x14ac:dyDescent="0.2">
      <c r="A2622" s="22">
        <f t="shared" si="224"/>
        <v>44468</v>
      </c>
      <c r="B2622" s="24">
        <v>115.15</v>
      </c>
      <c r="C2622" s="24">
        <v>114.25</v>
      </c>
      <c r="D2622" s="24">
        <v>113.5</v>
      </c>
      <c r="E2622" s="24">
        <v>114.2</v>
      </c>
      <c r="F2622" s="24">
        <v>111.55</v>
      </c>
      <c r="G2622" s="24"/>
      <c r="H2622" s="24"/>
      <c r="I2622" s="24"/>
      <c r="J2622" s="24"/>
      <c r="K2622" s="24"/>
      <c r="L2622" s="24"/>
      <c r="M2622" s="24">
        <v>107.35</v>
      </c>
      <c r="N2622" s="24">
        <f>VLOOKUP(A2622,Platts!B:C,2,TRUE)</f>
        <v>114.8</v>
      </c>
      <c r="O2622" s="76">
        <f t="shared" si="232"/>
        <v>1.003048780487805</v>
      </c>
    </row>
    <row r="2623" spans="1:15" outlineLevel="1" x14ac:dyDescent="0.2">
      <c r="A2623" s="22">
        <f t="shared" si="224"/>
        <v>44469</v>
      </c>
      <c r="B2623" s="24">
        <v>117.95</v>
      </c>
      <c r="C2623" s="24">
        <v>117.05</v>
      </c>
      <c r="D2623" s="24">
        <v>116.15</v>
      </c>
      <c r="E2623" s="24">
        <v>116.6</v>
      </c>
      <c r="F2623" s="24">
        <v>114</v>
      </c>
      <c r="G2623" s="24"/>
      <c r="H2623" s="24"/>
      <c r="I2623" s="24"/>
      <c r="J2623" s="24"/>
      <c r="K2623" s="24"/>
      <c r="L2623" s="24"/>
      <c r="M2623" s="24">
        <v>110.1</v>
      </c>
      <c r="N2623" s="24">
        <f>VLOOKUP(A2623,Platts!B:C,2,TRUE)</f>
        <v>118.25</v>
      </c>
      <c r="O2623" s="76">
        <f t="shared" si="232"/>
        <v>0.99746300211416494</v>
      </c>
    </row>
    <row r="2624" spans="1:15" outlineLevel="1" x14ac:dyDescent="0.2">
      <c r="A2624" s="22">
        <f t="shared" si="224"/>
        <v>44470</v>
      </c>
      <c r="B2624" s="24">
        <v>113.85</v>
      </c>
      <c r="C2624" s="24">
        <v>113.15</v>
      </c>
      <c r="D2624" s="24">
        <v>112.8</v>
      </c>
      <c r="E2624" s="24">
        <v>111.95</v>
      </c>
      <c r="F2624" s="24">
        <v>109.15</v>
      </c>
      <c r="G2624" s="24"/>
      <c r="H2624" s="24"/>
      <c r="I2624" s="24"/>
      <c r="J2624" s="24"/>
      <c r="K2624" s="24"/>
      <c r="L2624" s="24"/>
      <c r="M2624" s="24">
        <v>107.8</v>
      </c>
      <c r="N2624" s="24">
        <f>VLOOKUP(A2624,Platts!B:C,2,TRUE)</f>
        <v>117</v>
      </c>
      <c r="O2624" s="76">
        <f t="shared" si="232"/>
        <v>0.97307692307692306</v>
      </c>
    </row>
    <row r="2625" spans="1:15" outlineLevel="1" x14ac:dyDescent="0.2">
      <c r="A2625" s="22">
        <f>A2624+3</f>
        <v>44473</v>
      </c>
      <c r="B2625" s="24">
        <v>116.5</v>
      </c>
      <c r="C2625" s="24">
        <v>115.65</v>
      </c>
      <c r="D2625" s="24">
        <v>114.75</v>
      </c>
      <c r="E2625" s="24">
        <v>113.85</v>
      </c>
      <c r="F2625" s="24">
        <v>111.05</v>
      </c>
      <c r="G2625" s="24"/>
      <c r="H2625" s="24"/>
      <c r="I2625" s="24"/>
      <c r="J2625" s="24"/>
      <c r="K2625" s="24"/>
      <c r="L2625" s="24"/>
      <c r="M2625" s="24">
        <v>109.7</v>
      </c>
      <c r="N2625" s="24">
        <f>VLOOKUP(A2625,Platts!B:C,2,TRUE)</f>
        <v>117.8</v>
      </c>
      <c r="O2625" s="76">
        <f t="shared" ref="O2625" si="233">+B2625/N2625</f>
        <v>0.98896434634974539</v>
      </c>
    </row>
    <row r="2626" spans="1:15" outlineLevel="1" x14ac:dyDescent="0.2">
      <c r="A2626" s="22">
        <f t="shared" si="224"/>
        <v>44474</v>
      </c>
      <c r="B2626" s="24">
        <v>116.6</v>
      </c>
      <c r="C2626" s="24">
        <v>115.8</v>
      </c>
      <c r="D2626" s="24">
        <v>114.95</v>
      </c>
      <c r="E2626" s="24">
        <v>113.8</v>
      </c>
      <c r="F2626" s="24">
        <v>111.05</v>
      </c>
      <c r="G2626" s="24"/>
      <c r="H2626" s="24"/>
      <c r="I2626" s="24"/>
      <c r="J2626" s="24"/>
      <c r="K2626" s="24"/>
      <c r="L2626" s="24"/>
      <c r="M2626" s="24">
        <v>110.45</v>
      </c>
      <c r="N2626" s="24">
        <f>VLOOKUP(A2626,Platts!B:C,2,TRUE)</f>
        <v>117.8</v>
      </c>
      <c r="O2626" s="76">
        <f t="shared" ref="O2626" si="234">+B2626/N2626</f>
        <v>0.98981324278438032</v>
      </c>
    </row>
    <row r="2627" spans="1:15" outlineLevel="1" x14ac:dyDescent="0.2">
      <c r="A2627" s="22">
        <f t="shared" si="224"/>
        <v>44475</v>
      </c>
      <c r="B2627" s="24">
        <v>116.95</v>
      </c>
      <c r="C2627" s="24">
        <v>116.1</v>
      </c>
      <c r="D2627" s="24">
        <v>117.2</v>
      </c>
      <c r="E2627" s="24">
        <v>114.2</v>
      </c>
      <c r="F2627" s="24">
        <v>111.7</v>
      </c>
      <c r="G2627" s="24"/>
      <c r="H2627" s="24"/>
      <c r="I2627" s="24"/>
      <c r="J2627" s="24"/>
      <c r="K2627" s="24"/>
      <c r="L2627" s="24"/>
      <c r="M2627" s="24">
        <v>110.7</v>
      </c>
      <c r="N2627" s="24">
        <f>VLOOKUP(A2627,Platts!B:C,2,TRUE)</f>
        <v>117.8</v>
      </c>
      <c r="O2627" s="76">
        <f t="shared" ref="O2627" si="235">+B2627/N2627</f>
        <v>0.99278438030560279</v>
      </c>
    </row>
    <row r="2628" spans="1:15" outlineLevel="1" x14ac:dyDescent="0.2">
      <c r="A2628" s="22">
        <f t="shared" si="224"/>
        <v>44476</v>
      </c>
      <c r="B2628" s="24">
        <v>117.3</v>
      </c>
      <c r="C2628" s="24">
        <v>116.45</v>
      </c>
      <c r="D2628" s="24">
        <v>115.6</v>
      </c>
      <c r="E2628" s="24">
        <v>114.85</v>
      </c>
      <c r="F2628" s="24">
        <v>112.1</v>
      </c>
      <c r="G2628" s="24"/>
      <c r="H2628" s="24"/>
      <c r="I2628" s="24"/>
      <c r="J2628" s="24"/>
      <c r="K2628" s="24"/>
      <c r="L2628" s="24"/>
      <c r="M2628" s="24">
        <v>111.2</v>
      </c>
      <c r="N2628" s="24">
        <f>VLOOKUP(A2628,Platts!B:C,2,TRUE)</f>
        <v>117.8</v>
      </c>
      <c r="O2628" s="76">
        <f t="shared" ref="O2628:O2635" si="236">+B2628/N2628</f>
        <v>0.99575551782682514</v>
      </c>
    </row>
    <row r="2629" spans="1:15" outlineLevel="1" x14ac:dyDescent="0.2">
      <c r="A2629" s="22">
        <f t="shared" si="224"/>
        <v>44477</v>
      </c>
      <c r="B2629" s="24">
        <v>124.65</v>
      </c>
      <c r="C2629" s="24">
        <v>123.45</v>
      </c>
      <c r="D2629" s="24">
        <v>122.3</v>
      </c>
      <c r="E2629" s="24">
        <v>123.9</v>
      </c>
      <c r="F2629" s="24">
        <v>121.1</v>
      </c>
      <c r="G2629" s="24"/>
      <c r="H2629" s="24"/>
      <c r="I2629" s="24"/>
      <c r="J2629" s="24"/>
      <c r="K2629" s="24"/>
      <c r="L2629" s="24"/>
      <c r="M2629" s="24">
        <v>116.3</v>
      </c>
      <c r="N2629" s="24">
        <f>VLOOKUP(A2629,Platts!B:C,2,TRUE)</f>
        <v>125.05</v>
      </c>
      <c r="O2629" s="76">
        <f t="shared" si="236"/>
        <v>0.99680127948820474</v>
      </c>
    </row>
    <row r="2630" spans="1:15" outlineLevel="1" x14ac:dyDescent="0.2">
      <c r="A2630" s="22">
        <f>A2629+3</f>
        <v>44480</v>
      </c>
      <c r="B2630" s="24">
        <v>134.44999999999999</v>
      </c>
      <c r="C2630" s="24">
        <v>133.94999999999999</v>
      </c>
      <c r="D2630" s="24">
        <v>132.4</v>
      </c>
      <c r="E2630" s="24">
        <v>131.44999999999999</v>
      </c>
      <c r="F2630" s="24">
        <v>127.7</v>
      </c>
      <c r="G2630" s="24"/>
      <c r="H2630" s="24"/>
      <c r="I2630" s="24"/>
      <c r="J2630" s="24"/>
      <c r="K2630" s="24"/>
      <c r="L2630" s="24"/>
      <c r="M2630" s="24">
        <v>126.7</v>
      </c>
      <c r="N2630" s="24">
        <f>VLOOKUP(A2630,Platts!B:C,2,TRUE)</f>
        <v>136.94999999999999</v>
      </c>
      <c r="O2630" s="76">
        <f t="shared" si="236"/>
        <v>0.98174516246805399</v>
      </c>
    </row>
    <row r="2631" spans="1:15" outlineLevel="1" x14ac:dyDescent="0.2">
      <c r="A2631" s="22">
        <f t="shared" si="224"/>
        <v>44481</v>
      </c>
      <c r="B2631" s="24">
        <v>127.65</v>
      </c>
      <c r="C2631" s="24">
        <v>126.35</v>
      </c>
      <c r="D2631" s="24">
        <v>125</v>
      </c>
      <c r="E2631" s="24">
        <v>123.8</v>
      </c>
      <c r="F2631" s="24">
        <v>120.05</v>
      </c>
      <c r="G2631" s="24"/>
      <c r="H2631" s="24"/>
      <c r="I2631" s="24"/>
      <c r="J2631" s="24"/>
      <c r="K2631" s="24"/>
      <c r="L2631" s="24"/>
      <c r="M2631" s="24">
        <v>118.05</v>
      </c>
      <c r="N2631" s="24">
        <f>VLOOKUP(A2631,Platts!B:C,2,TRUE)</f>
        <v>128.5</v>
      </c>
      <c r="O2631" s="76">
        <f t="shared" si="236"/>
        <v>0.99338521400778212</v>
      </c>
    </row>
    <row r="2632" spans="1:15" outlineLevel="1" x14ac:dyDescent="0.2">
      <c r="A2632" s="22">
        <f t="shared" si="224"/>
        <v>44482</v>
      </c>
      <c r="B2632" s="24">
        <v>120.35</v>
      </c>
      <c r="C2632" s="24">
        <v>119</v>
      </c>
      <c r="D2632" s="24">
        <v>117.6</v>
      </c>
      <c r="E2632" s="24">
        <v>116.4</v>
      </c>
      <c r="F2632" s="24">
        <v>113.35</v>
      </c>
      <c r="G2632" s="24"/>
      <c r="H2632" s="24"/>
      <c r="I2632" s="24"/>
      <c r="J2632" s="24"/>
      <c r="K2632" s="24"/>
      <c r="L2632" s="24"/>
      <c r="M2632" s="24">
        <v>112.05</v>
      </c>
      <c r="N2632" s="24">
        <f>VLOOKUP(A2632,Platts!B:C,2,TRUE)</f>
        <v>123.6</v>
      </c>
      <c r="O2632" s="76">
        <f t="shared" si="236"/>
        <v>0.97370550161812297</v>
      </c>
    </row>
    <row r="2633" spans="1:15" outlineLevel="1" x14ac:dyDescent="0.2">
      <c r="A2633" s="22">
        <f t="shared" si="224"/>
        <v>44483</v>
      </c>
      <c r="B2633" s="24">
        <v>123.4</v>
      </c>
      <c r="C2633" s="24">
        <v>121.35</v>
      </c>
      <c r="D2633" s="24">
        <v>119.45</v>
      </c>
      <c r="E2633" s="24">
        <v>117.85</v>
      </c>
      <c r="F2633" s="24">
        <v>114.05</v>
      </c>
      <c r="G2633" s="24"/>
      <c r="H2633" s="24"/>
      <c r="I2633" s="24"/>
      <c r="J2633" s="24"/>
      <c r="K2633" s="24"/>
      <c r="L2633" s="24"/>
      <c r="M2633" s="24">
        <v>113.45</v>
      </c>
      <c r="N2633" s="24">
        <f>VLOOKUP(A2633,Platts!B:C,2,TRUE)</f>
        <v>126</v>
      </c>
      <c r="O2633" s="76">
        <f t="shared" si="236"/>
        <v>0.97936507936507944</v>
      </c>
    </row>
    <row r="2634" spans="1:15" outlineLevel="1" x14ac:dyDescent="0.2">
      <c r="A2634" s="22">
        <f t="shared" si="224"/>
        <v>44484</v>
      </c>
      <c r="B2634" s="24">
        <v>122.2</v>
      </c>
      <c r="C2634" s="24">
        <v>119.9</v>
      </c>
      <c r="D2634" s="24">
        <v>117.6</v>
      </c>
      <c r="E2634" s="24">
        <v>115.75</v>
      </c>
      <c r="F2634" s="24">
        <v>111.1</v>
      </c>
      <c r="G2634" s="24"/>
      <c r="H2634" s="24"/>
      <c r="I2634" s="24"/>
      <c r="J2634" s="24"/>
      <c r="K2634" s="24"/>
      <c r="L2634" s="24"/>
      <c r="M2634" s="24">
        <v>109.15</v>
      </c>
      <c r="N2634" s="24">
        <f>VLOOKUP(A2634,Platts!B:C,2,TRUE)</f>
        <v>125.45</v>
      </c>
      <c r="O2634" s="76">
        <f t="shared" si="236"/>
        <v>0.97409326424870468</v>
      </c>
    </row>
    <row r="2635" spans="1:15" outlineLevel="1" x14ac:dyDescent="0.2">
      <c r="A2635" s="22">
        <f>A2634+3</f>
        <v>44487</v>
      </c>
      <c r="B2635" s="24">
        <v>121.8</v>
      </c>
      <c r="C2635" s="24">
        <v>119.25</v>
      </c>
      <c r="D2635" s="24">
        <v>116.75</v>
      </c>
      <c r="E2635" s="24">
        <v>114.55</v>
      </c>
      <c r="F2635" s="24">
        <v>108.8</v>
      </c>
      <c r="G2635" s="24"/>
      <c r="H2635" s="24"/>
      <c r="I2635" s="24"/>
      <c r="J2635" s="24"/>
      <c r="K2635" s="24"/>
      <c r="L2635" s="24"/>
      <c r="M2635" s="24">
        <v>107.1</v>
      </c>
      <c r="N2635" s="24">
        <f>VLOOKUP(A2635,Platts!B:C,2,TRUE)</f>
        <v>124.15</v>
      </c>
      <c r="O2635" s="76">
        <f t="shared" si="236"/>
        <v>0.98107128473620608</v>
      </c>
    </row>
    <row r="2636" spans="1:15" outlineLevel="1" x14ac:dyDescent="0.2">
      <c r="A2636" s="22">
        <f t="shared" si="224"/>
        <v>44488</v>
      </c>
      <c r="B2636" s="24">
        <v>121.95</v>
      </c>
      <c r="C2636" s="24">
        <v>119.55</v>
      </c>
      <c r="D2636" s="24">
        <v>117.2</v>
      </c>
      <c r="E2636" s="24">
        <v>115</v>
      </c>
      <c r="F2636" s="24">
        <v>109.15</v>
      </c>
      <c r="G2636" s="24"/>
      <c r="H2636" s="24"/>
      <c r="I2636" s="24"/>
      <c r="J2636" s="24"/>
      <c r="K2636" s="24"/>
      <c r="L2636" s="24"/>
      <c r="M2636" s="24">
        <v>107.2</v>
      </c>
      <c r="N2636" s="24">
        <f>VLOOKUP(A2636,Platts!B:C,2,TRUE)</f>
        <v>123.5</v>
      </c>
      <c r="O2636" s="76">
        <f t="shared" ref="O2636:O2639" si="237">+B2636/N2636</f>
        <v>0.98744939271255061</v>
      </c>
    </row>
    <row r="2637" spans="1:15" outlineLevel="1" x14ac:dyDescent="0.2">
      <c r="A2637" s="22">
        <f t="shared" si="224"/>
        <v>44489</v>
      </c>
      <c r="B2637" s="24">
        <v>121.3</v>
      </c>
      <c r="C2637" s="24">
        <v>119.2</v>
      </c>
      <c r="D2637" s="24">
        <v>117.05</v>
      </c>
      <c r="E2637" s="24">
        <v>115.35</v>
      </c>
      <c r="F2637" s="24">
        <v>110.2</v>
      </c>
      <c r="G2637" s="24"/>
      <c r="H2637" s="24"/>
      <c r="I2637" s="24"/>
      <c r="J2637" s="24"/>
      <c r="K2637" s="24"/>
      <c r="L2637" s="24"/>
      <c r="M2637" s="24">
        <v>108.7</v>
      </c>
      <c r="N2637" s="24">
        <f>VLOOKUP(A2637,Platts!B:C,2,TRUE)</f>
        <v>124.45</v>
      </c>
      <c r="O2637" s="76">
        <f t="shared" si="237"/>
        <v>0.97468862997187622</v>
      </c>
    </row>
    <row r="2638" spans="1:15" outlineLevel="1" x14ac:dyDescent="0.2">
      <c r="A2638" s="22">
        <f t="shared" si="224"/>
        <v>44490</v>
      </c>
      <c r="B2638" s="24">
        <v>116.45</v>
      </c>
      <c r="C2638" s="24">
        <v>114.45</v>
      </c>
      <c r="D2638" s="24">
        <v>112.35</v>
      </c>
      <c r="E2638" s="24">
        <v>117.2</v>
      </c>
      <c r="F2638" s="24">
        <v>110.5</v>
      </c>
      <c r="G2638" s="24"/>
      <c r="H2638" s="24"/>
      <c r="I2638" s="24"/>
      <c r="J2638" s="24"/>
      <c r="K2638" s="24"/>
      <c r="L2638" s="24"/>
      <c r="M2638" s="24">
        <v>103.45</v>
      </c>
      <c r="N2638" s="24">
        <f>VLOOKUP(A2638,Platts!B:C,2,TRUE)</f>
        <v>117.5</v>
      </c>
      <c r="O2638" s="76">
        <f t="shared" si="237"/>
        <v>0.99106382978723406</v>
      </c>
    </row>
    <row r="2639" spans="1:15" outlineLevel="1" x14ac:dyDescent="0.2">
      <c r="A2639" s="22">
        <f t="shared" si="224"/>
        <v>44491</v>
      </c>
      <c r="B2639" s="24">
        <v>118.3</v>
      </c>
      <c r="C2639" s="24">
        <v>116.4</v>
      </c>
      <c r="D2639" s="24">
        <v>114.55</v>
      </c>
      <c r="E2639" s="24">
        <v>112.8</v>
      </c>
      <c r="F2639" s="24">
        <v>107.7</v>
      </c>
      <c r="G2639" s="24"/>
      <c r="H2639" s="24"/>
      <c r="I2639" s="24"/>
      <c r="J2639" s="24"/>
      <c r="K2639" s="24"/>
      <c r="L2639" s="24"/>
      <c r="M2639" s="24">
        <v>106.25</v>
      </c>
      <c r="N2639" s="24">
        <f>VLOOKUP(A2639,Platts!B:C,2,TRUE)</f>
        <v>120.35</v>
      </c>
      <c r="O2639" s="76">
        <f t="shared" si="237"/>
        <v>0.98296634815122563</v>
      </c>
    </row>
    <row r="2640" spans="1:15" outlineLevel="1" x14ac:dyDescent="0.2">
      <c r="A2640" s="22">
        <f>A2639+3</f>
        <v>44494</v>
      </c>
      <c r="B2640" s="24">
        <v>117.5</v>
      </c>
      <c r="C2640" s="24">
        <v>116.05</v>
      </c>
      <c r="D2640" s="24">
        <v>114.35</v>
      </c>
      <c r="E2640" s="24">
        <v>112.65</v>
      </c>
      <c r="F2640" s="24">
        <v>108.05</v>
      </c>
      <c r="G2640" s="24"/>
      <c r="H2640" s="24"/>
      <c r="I2640" s="24"/>
      <c r="J2640" s="24"/>
      <c r="K2640" s="24"/>
      <c r="L2640" s="24"/>
      <c r="M2640" s="24">
        <v>106.55</v>
      </c>
      <c r="N2640" s="24">
        <f>VLOOKUP(A2640,Platts!B:C,2,TRUE)</f>
        <v>119.75</v>
      </c>
      <c r="O2640" s="76">
        <f t="shared" ref="O2640" si="238">+B2640/N2640</f>
        <v>0.98121085594989566</v>
      </c>
    </row>
    <row r="2641" spans="1:15" outlineLevel="1" x14ac:dyDescent="0.2">
      <c r="A2641" s="22">
        <f t="shared" si="224"/>
        <v>44495</v>
      </c>
      <c r="B2641" s="24">
        <v>120.35</v>
      </c>
      <c r="C2641" s="24">
        <v>118.8</v>
      </c>
      <c r="D2641" s="24">
        <v>117.25</v>
      </c>
      <c r="E2641" s="24">
        <v>115.95</v>
      </c>
      <c r="F2641" s="24">
        <v>111.6</v>
      </c>
      <c r="G2641" s="24"/>
      <c r="H2641" s="24"/>
      <c r="I2641" s="24"/>
      <c r="J2641" s="24"/>
      <c r="K2641" s="24"/>
      <c r="L2641" s="24"/>
      <c r="M2641" s="24">
        <v>109.95</v>
      </c>
      <c r="N2641" s="24">
        <f>VLOOKUP(A2641,Platts!B:C,2,TRUE)</f>
        <v>122.75</v>
      </c>
      <c r="O2641" s="76">
        <f>+B2641/N2641</f>
        <v>0.980448065173116</v>
      </c>
    </row>
    <row r="2642" spans="1:15" outlineLevel="1" x14ac:dyDescent="0.2">
      <c r="A2642" s="22">
        <f t="shared" si="224"/>
        <v>44496</v>
      </c>
      <c r="B2642" s="24">
        <v>117.75</v>
      </c>
      <c r="C2642" s="24">
        <v>116.25</v>
      </c>
      <c r="D2642" s="24">
        <v>115.05</v>
      </c>
      <c r="E2642" s="24">
        <v>114</v>
      </c>
      <c r="F2642" s="24">
        <v>110.25</v>
      </c>
      <c r="G2642" s="24"/>
      <c r="H2642" s="24"/>
      <c r="I2642" s="24"/>
      <c r="J2642" s="24"/>
      <c r="K2642" s="24"/>
      <c r="L2642" s="24"/>
      <c r="M2642" s="24">
        <v>108.4</v>
      </c>
      <c r="N2642" s="24">
        <f>VLOOKUP(A2642,Platts!B:C,2,TRUE)</f>
        <v>119.65</v>
      </c>
      <c r="O2642" s="76">
        <f t="shared" ref="O2642:O2655" si="239">+B2642/N2642</f>
        <v>0.98412035102381945</v>
      </c>
    </row>
    <row r="2643" spans="1:15" outlineLevel="1" x14ac:dyDescent="0.2">
      <c r="A2643" s="22">
        <f t="shared" si="224"/>
        <v>44497</v>
      </c>
      <c r="B2643" s="24">
        <v>110.85</v>
      </c>
      <c r="C2643" s="24">
        <v>109.2</v>
      </c>
      <c r="D2643" s="24">
        <v>108.05</v>
      </c>
      <c r="E2643" s="24">
        <v>113.8</v>
      </c>
      <c r="F2643" s="24">
        <v>106.9</v>
      </c>
      <c r="G2643" s="24"/>
      <c r="H2643" s="24"/>
      <c r="I2643" s="24"/>
      <c r="J2643" s="24"/>
      <c r="K2643" s="24"/>
      <c r="L2643" s="24"/>
      <c r="M2643" s="24">
        <v>101.6</v>
      </c>
      <c r="N2643" s="24">
        <f>VLOOKUP(A2643,Platts!B:C,2,TRUE)</f>
        <v>113.15</v>
      </c>
      <c r="O2643" s="76">
        <f t="shared" si="239"/>
        <v>0.97967300044189121</v>
      </c>
    </row>
    <row r="2644" spans="1:15" outlineLevel="1" x14ac:dyDescent="0.2">
      <c r="A2644" s="22">
        <f t="shared" si="224"/>
        <v>44498</v>
      </c>
      <c r="B2644" s="24">
        <v>106.05</v>
      </c>
      <c r="C2644" s="24">
        <v>104.05</v>
      </c>
      <c r="D2644" s="24">
        <v>102.7</v>
      </c>
      <c r="E2644" s="24">
        <v>101.45</v>
      </c>
      <c r="F2644" s="24">
        <v>97.8</v>
      </c>
      <c r="G2644" s="24"/>
      <c r="H2644" s="24"/>
      <c r="I2644" s="24"/>
      <c r="J2644" s="24"/>
      <c r="K2644" s="24"/>
      <c r="L2644" s="24"/>
      <c r="M2644" s="24">
        <v>96.05</v>
      </c>
      <c r="N2644" s="24">
        <f>VLOOKUP(A2644,Platts!B:C,2,TRUE)</f>
        <v>106.75</v>
      </c>
      <c r="O2644" s="76">
        <f t="shared" si="239"/>
        <v>0.99344262295081964</v>
      </c>
    </row>
    <row r="2645" spans="1:15" outlineLevel="1" x14ac:dyDescent="0.2">
      <c r="A2645" s="22">
        <f>A2644+3</f>
        <v>44501</v>
      </c>
      <c r="B2645" s="24">
        <v>100.2</v>
      </c>
      <c r="C2645" s="24">
        <v>99.05</v>
      </c>
      <c r="D2645" s="24">
        <v>98</v>
      </c>
      <c r="E2645" s="24">
        <v>98.05</v>
      </c>
      <c r="F2645" s="24">
        <v>94.45</v>
      </c>
      <c r="G2645" s="24"/>
      <c r="H2645" s="24"/>
      <c r="I2645" s="24"/>
      <c r="J2645" s="24"/>
      <c r="K2645" s="24"/>
      <c r="L2645" s="24"/>
      <c r="M2645" s="24">
        <v>93.2</v>
      </c>
      <c r="N2645" s="24">
        <f>VLOOKUP(A2645,Platts!B:C,2,TRUE)</f>
        <v>103.3</v>
      </c>
      <c r="O2645" s="76">
        <f t="shared" si="239"/>
        <v>0.96999031945788972</v>
      </c>
    </row>
    <row r="2646" spans="1:15" outlineLevel="1" x14ac:dyDescent="0.2">
      <c r="A2646" s="22">
        <f>A2645+1</f>
        <v>44502</v>
      </c>
      <c r="B2646" s="24">
        <v>94.85</v>
      </c>
      <c r="C2646" s="24">
        <v>93.85</v>
      </c>
      <c r="D2646" s="24">
        <v>92.45</v>
      </c>
      <c r="E2646" s="24">
        <v>92.95</v>
      </c>
      <c r="F2646" s="24">
        <v>90.3</v>
      </c>
      <c r="G2646" s="24"/>
      <c r="H2646" s="24"/>
      <c r="I2646" s="24"/>
      <c r="J2646" s="24"/>
      <c r="K2646" s="24"/>
      <c r="L2646" s="24"/>
      <c r="M2646" s="24">
        <v>88.95</v>
      </c>
      <c r="N2646" s="24">
        <f>VLOOKUP(A2646,Platts!B:C,2,TRUE)</f>
        <v>96.45</v>
      </c>
      <c r="O2646" s="76">
        <f t="shared" si="239"/>
        <v>0.98341109383100045</v>
      </c>
    </row>
    <row r="2647" spans="1:15" outlineLevel="1" x14ac:dyDescent="0.2">
      <c r="A2647" s="22">
        <f t="shared" ref="A2647:A2711" si="240">A2646+1</f>
        <v>44503</v>
      </c>
      <c r="B2647" s="24">
        <v>97.35</v>
      </c>
      <c r="C2647" s="24">
        <v>96.35</v>
      </c>
      <c r="D2647" s="24">
        <v>95.45</v>
      </c>
      <c r="E2647" s="24">
        <v>95.4</v>
      </c>
      <c r="F2647" s="24">
        <v>92.7</v>
      </c>
      <c r="G2647" s="24"/>
      <c r="H2647" s="24"/>
      <c r="I2647" s="24"/>
      <c r="J2647" s="24"/>
      <c r="K2647" s="24"/>
      <c r="L2647" s="24"/>
      <c r="M2647" s="24">
        <v>91.65</v>
      </c>
      <c r="N2647" s="24">
        <f>VLOOKUP(A2647,Platts!B:C,2,TRUE)</f>
        <v>99.7</v>
      </c>
      <c r="O2647" s="76">
        <f t="shared" si="239"/>
        <v>0.97642928786359073</v>
      </c>
    </row>
    <row r="2648" spans="1:15" outlineLevel="1" x14ac:dyDescent="0.2">
      <c r="A2648" s="22">
        <f t="shared" si="240"/>
        <v>44504</v>
      </c>
      <c r="B2648" s="91">
        <v>97.35</v>
      </c>
      <c r="C2648" s="91">
        <v>96.35</v>
      </c>
      <c r="D2648" s="91">
        <v>95.45</v>
      </c>
      <c r="E2648" s="91">
        <v>95.4</v>
      </c>
      <c r="F2648" s="91">
        <v>92.7</v>
      </c>
      <c r="G2648" s="91"/>
      <c r="H2648" s="91"/>
      <c r="I2648" s="91"/>
      <c r="J2648" s="91"/>
      <c r="K2648" s="91"/>
      <c r="L2648" s="91"/>
      <c r="M2648" s="91">
        <v>91.65</v>
      </c>
      <c r="N2648" s="91">
        <f>VLOOKUP(A2648,Platts!B:C,2,TRUE)</f>
        <v>99.7</v>
      </c>
      <c r="O2648" s="101">
        <f t="shared" si="239"/>
        <v>0.97642928786359073</v>
      </c>
    </row>
    <row r="2649" spans="1:15" outlineLevel="1" x14ac:dyDescent="0.2">
      <c r="A2649" s="22">
        <f t="shared" si="240"/>
        <v>44505</v>
      </c>
      <c r="B2649" s="24">
        <v>91.4</v>
      </c>
      <c r="C2649" s="24">
        <v>90.4</v>
      </c>
      <c r="D2649" s="24">
        <v>89.45</v>
      </c>
      <c r="E2649" s="24">
        <v>89.45</v>
      </c>
      <c r="F2649" s="24">
        <v>86.7</v>
      </c>
      <c r="G2649" s="24"/>
      <c r="H2649" s="24"/>
      <c r="I2649" s="24"/>
      <c r="J2649" s="24"/>
      <c r="K2649" s="24"/>
      <c r="L2649" s="24"/>
      <c r="M2649" s="24">
        <v>85.5</v>
      </c>
      <c r="N2649" s="24">
        <f>VLOOKUP(A2649,Platts!B:C,2,TRUE)</f>
        <v>92.75</v>
      </c>
      <c r="O2649" s="76">
        <f t="shared" si="239"/>
        <v>0.98544474393531001</v>
      </c>
    </row>
    <row r="2650" spans="1:15" outlineLevel="1" x14ac:dyDescent="0.2">
      <c r="A2650" s="22">
        <f>A2649+3</f>
        <v>44508</v>
      </c>
      <c r="B2650" s="24">
        <v>92.25</v>
      </c>
      <c r="C2650" s="24">
        <v>91.25</v>
      </c>
      <c r="D2650" s="24">
        <v>90.45</v>
      </c>
      <c r="E2650" s="24">
        <v>90.45</v>
      </c>
      <c r="F2650" s="24">
        <v>88</v>
      </c>
      <c r="G2650" s="24"/>
      <c r="H2650" s="24"/>
      <c r="I2650" s="24"/>
      <c r="J2650" s="24"/>
      <c r="K2650" s="24"/>
      <c r="L2650" s="24"/>
      <c r="M2650" s="24">
        <v>86.8</v>
      </c>
      <c r="N2650" s="24">
        <f>VLOOKUP(A2650,Platts!B:C,2,TRUE)</f>
        <v>93.85</v>
      </c>
      <c r="O2650" s="76">
        <f t="shared" si="239"/>
        <v>0.9829515183803943</v>
      </c>
    </row>
    <row r="2651" spans="1:15" outlineLevel="1" x14ac:dyDescent="0.2">
      <c r="A2651" s="22">
        <f t="shared" si="240"/>
        <v>44509</v>
      </c>
      <c r="B2651" s="24">
        <v>91.05</v>
      </c>
      <c r="C2651" s="24">
        <v>90.2</v>
      </c>
      <c r="D2651" s="24">
        <v>89.55</v>
      </c>
      <c r="E2651" s="24">
        <v>89.5</v>
      </c>
      <c r="F2651" s="24">
        <v>87.5</v>
      </c>
      <c r="G2651" s="24"/>
      <c r="H2651" s="24"/>
      <c r="I2651" s="24"/>
      <c r="J2651" s="24"/>
      <c r="K2651" s="24"/>
      <c r="L2651" s="24"/>
      <c r="M2651" s="24">
        <v>86.45</v>
      </c>
      <c r="N2651" s="24">
        <f>VLOOKUP(A2651,Platts!B:C,2,TRUE)</f>
        <v>92.45</v>
      </c>
      <c r="O2651" s="76">
        <f t="shared" si="239"/>
        <v>0.98485667928610054</v>
      </c>
    </row>
    <row r="2652" spans="1:15" outlineLevel="1" x14ac:dyDescent="0.2">
      <c r="A2652" s="22">
        <f t="shared" si="240"/>
        <v>44510</v>
      </c>
      <c r="B2652" s="24">
        <v>88.05</v>
      </c>
      <c r="C2652" s="24">
        <v>87.4</v>
      </c>
      <c r="D2652" s="24">
        <v>86.9</v>
      </c>
      <c r="E2652" s="24">
        <v>86.9</v>
      </c>
      <c r="F2652" s="24">
        <v>85.4</v>
      </c>
      <c r="G2652" s="24"/>
      <c r="H2652" s="24"/>
      <c r="I2652" s="24"/>
      <c r="J2652" s="24"/>
      <c r="K2652" s="24"/>
      <c r="L2652" s="24"/>
      <c r="M2652" s="24">
        <v>84.3</v>
      </c>
      <c r="N2652" s="24">
        <f>VLOOKUP(A2652,Platts!B:C,2,TRUE)</f>
        <v>89.5</v>
      </c>
      <c r="O2652" s="76">
        <f t="shared" si="239"/>
        <v>0.98379888268156424</v>
      </c>
    </row>
    <row r="2653" spans="1:15" outlineLevel="1" x14ac:dyDescent="0.2">
      <c r="A2653" s="22">
        <f t="shared" si="240"/>
        <v>44511</v>
      </c>
      <c r="B2653" s="24">
        <v>92.85</v>
      </c>
      <c r="C2653" s="24">
        <v>91.85</v>
      </c>
      <c r="D2653" s="24">
        <v>91.05</v>
      </c>
      <c r="E2653" s="24">
        <v>91.05</v>
      </c>
      <c r="F2653" s="24">
        <v>88.9</v>
      </c>
      <c r="G2653" s="24"/>
      <c r="H2653" s="24"/>
      <c r="I2653" s="24"/>
      <c r="J2653" s="24"/>
      <c r="K2653" s="24"/>
      <c r="L2653" s="24"/>
      <c r="M2653" s="24">
        <v>87.7</v>
      </c>
      <c r="N2653" s="24">
        <f>VLOOKUP(A2653,Platts!B:C,2,TRUE)</f>
        <v>94.2</v>
      </c>
      <c r="O2653" s="76">
        <f t="shared" si="239"/>
        <v>0.98566878980891715</v>
      </c>
    </row>
    <row r="2654" spans="1:15" outlineLevel="1" x14ac:dyDescent="0.2">
      <c r="A2654" s="22">
        <f t="shared" si="240"/>
        <v>44512</v>
      </c>
      <c r="B2654" s="24">
        <v>88.3</v>
      </c>
      <c r="C2654" s="24">
        <v>87.4</v>
      </c>
      <c r="D2654" s="24">
        <v>86.75</v>
      </c>
      <c r="E2654" s="24">
        <v>86.75</v>
      </c>
      <c r="F2654" s="24">
        <v>84.8</v>
      </c>
      <c r="G2654" s="24"/>
      <c r="H2654" s="24"/>
      <c r="I2654" s="24"/>
      <c r="J2654" s="24"/>
      <c r="K2654" s="24"/>
      <c r="L2654" s="24"/>
      <c r="M2654" s="24">
        <v>83.9</v>
      </c>
      <c r="N2654" s="24">
        <f>VLOOKUP(A2654,Platts!B:C,2,TRUE)</f>
        <v>89.75</v>
      </c>
      <c r="O2654" s="76">
        <f t="shared" si="239"/>
        <v>0.98384401114206121</v>
      </c>
    </row>
    <row r="2655" spans="1:15" outlineLevel="1" x14ac:dyDescent="0.2">
      <c r="A2655" s="22">
        <f>A2654+3</f>
        <v>44515</v>
      </c>
      <c r="B2655" s="24">
        <v>88.15</v>
      </c>
      <c r="C2655" s="24">
        <v>87.4</v>
      </c>
      <c r="D2655" s="24">
        <v>86.85</v>
      </c>
      <c r="E2655" s="24">
        <v>86.85</v>
      </c>
      <c r="F2655" s="24">
        <v>85.2</v>
      </c>
      <c r="G2655" s="24"/>
      <c r="H2655" s="24"/>
      <c r="I2655" s="24"/>
      <c r="J2655" s="24"/>
      <c r="K2655" s="24"/>
      <c r="L2655" s="24"/>
      <c r="M2655" s="24">
        <v>84.4</v>
      </c>
      <c r="N2655" s="24">
        <f>VLOOKUP(A2655,Platts!B:C,2,TRUE)</f>
        <v>89.15</v>
      </c>
      <c r="O2655" s="76">
        <f t="shared" si="239"/>
        <v>0.98878295008412787</v>
      </c>
    </row>
    <row r="2656" spans="1:15" outlineLevel="1" x14ac:dyDescent="0.2">
      <c r="A2656" s="22">
        <f t="shared" si="240"/>
        <v>44516</v>
      </c>
      <c r="B2656" s="24">
        <v>89.15</v>
      </c>
      <c r="C2656" s="24">
        <v>88.45</v>
      </c>
      <c r="D2656" s="24">
        <v>87.85</v>
      </c>
      <c r="E2656" s="24">
        <v>87.8</v>
      </c>
      <c r="F2656" s="24">
        <v>86.2</v>
      </c>
      <c r="G2656" s="24"/>
      <c r="H2656" s="24"/>
      <c r="I2656" s="24"/>
      <c r="J2656" s="24"/>
      <c r="K2656" s="24"/>
      <c r="L2656" s="24"/>
      <c r="M2656" s="24">
        <v>85.35</v>
      </c>
      <c r="N2656" s="24">
        <f>VLOOKUP(A2656,Platts!B:C,2,TRUE)</f>
        <v>90.4</v>
      </c>
      <c r="O2656" s="76">
        <f t="shared" ref="O2656:O2660" si="241">+B2656/N2656</f>
        <v>0.98617256637168138</v>
      </c>
    </row>
    <row r="2657" spans="1:15" outlineLevel="1" x14ac:dyDescent="0.2">
      <c r="A2657" s="22">
        <f t="shared" si="240"/>
        <v>44517</v>
      </c>
      <c r="B2657" s="24">
        <v>88.75</v>
      </c>
      <c r="C2657" s="24">
        <v>88.1</v>
      </c>
      <c r="D2657" s="24">
        <v>87.55</v>
      </c>
      <c r="E2657" s="24">
        <v>87.5</v>
      </c>
      <c r="F2657" s="24">
        <v>85.9</v>
      </c>
      <c r="G2657" s="24"/>
      <c r="H2657" s="24"/>
      <c r="I2657" s="24"/>
      <c r="J2657" s="24"/>
      <c r="K2657" s="24"/>
      <c r="L2657" s="24"/>
      <c r="M2657" s="24">
        <v>85.05</v>
      </c>
      <c r="N2657" s="24">
        <f>VLOOKUP(A2657,Platts!B:C,2,TRUE)</f>
        <v>89.95</v>
      </c>
      <c r="O2657" s="76">
        <f t="shared" si="241"/>
        <v>0.98665925514174535</v>
      </c>
    </row>
    <row r="2658" spans="1:15" outlineLevel="1" x14ac:dyDescent="0.2">
      <c r="A2658" s="22">
        <f t="shared" si="240"/>
        <v>44518</v>
      </c>
      <c r="B2658" s="24">
        <v>86.3</v>
      </c>
      <c r="C2658" s="24">
        <v>85.55</v>
      </c>
      <c r="D2658" s="24">
        <v>85.2</v>
      </c>
      <c r="E2658" s="24">
        <v>85.15</v>
      </c>
      <c r="F2658" s="24">
        <v>83.75</v>
      </c>
      <c r="G2658" s="24"/>
      <c r="H2658" s="24"/>
      <c r="I2658" s="24"/>
      <c r="J2658" s="24"/>
      <c r="K2658" s="24"/>
      <c r="L2658" s="24"/>
      <c r="M2658" s="24">
        <v>82.9</v>
      </c>
      <c r="N2658" s="24">
        <f>VLOOKUP(A2658,Platts!B:C,2,TRUE)</f>
        <v>87.2</v>
      </c>
      <c r="O2658" s="76">
        <f t="shared" si="241"/>
        <v>0.98967889908256879</v>
      </c>
    </row>
    <row r="2659" spans="1:15" outlineLevel="1" x14ac:dyDescent="0.2">
      <c r="A2659" s="22">
        <f t="shared" si="240"/>
        <v>44519</v>
      </c>
      <c r="B2659" s="24">
        <v>91.25</v>
      </c>
      <c r="C2659" s="24">
        <v>90.45</v>
      </c>
      <c r="D2659" s="24">
        <v>90</v>
      </c>
      <c r="E2659" s="24">
        <v>89.95</v>
      </c>
      <c r="F2659" s="24">
        <v>88.45</v>
      </c>
      <c r="G2659" s="24"/>
      <c r="H2659" s="24"/>
      <c r="I2659" s="24"/>
      <c r="J2659" s="24"/>
      <c r="K2659" s="24"/>
      <c r="L2659" s="24"/>
      <c r="M2659" s="24">
        <v>87.6</v>
      </c>
      <c r="N2659" s="24">
        <f>VLOOKUP(A2659,Platts!B:C,2,TRUE)</f>
        <v>91.3</v>
      </c>
      <c r="O2659" s="76">
        <f t="shared" si="241"/>
        <v>0.9994523548740416</v>
      </c>
    </row>
    <row r="2660" spans="1:15" outlineLevel="1" x14ac:dyDescent="0.2">
      <c r="A2660" s="22">
        <f>A2659+3</f>
        <v>44522</v>
      </c>
      <c r="B2660" s="24">
        <v>94.75</v>
      </c>
      <c r="C2660" s="24">
        <v>94</v>
      </c>
      <c r="D2660" s="24">
        <v>93.45</v>
      </c>
      <c r="E2660" s="24">
        <v>93.4</v>
      </c>
      <c r="F2660" s="24">
        <v>91.6</v>
      </c>
      <c r="G2660" s="24"/>
      <c r="H2660" s="24"/>
      <c r="I2660" s="24"/>
      <c r="J2660" s="24"/>
      <c r="K2660" s="24"/>
      <c r="L2660" s="24"/>
      <c r="M2660" s="24">
        <v>90.75</v>
      </c>
      <c r="N2660" s="24">
        <f>VLOOKUP(A2660,Platts!B:C,2,TRUE)</f>
        <v>94.7</v>
      </c>
      <c r="O2660" s="76">
        <f t="shared" si="241"/>
        <v>1.0005279831045406</v>
      </c>
    </row>
    <row r="2661" spans="1:15" outlineLevel="1" x14ac:dyDescent="0.2">
      <c r="A2661" s="22">
        <f t="shared" si="240"/>
        <v>44523</v>
      </c>
      <c r="B2661" s="24">
        <v>98.7</v>
      </c>
      <c r="C2661" s="24">
        <v>98.05</v>
      </c>
      <c r="D2661" s="24">
        <v>97.4</v>
      </c>
      <c r="E2661" s="24">
        <v>97.45</v>
      </c>
      <c r="F2661" s="24">
        <v>95.45</v>
      </c>
      <c r="G2661" s="24"/>
      <c r="H2661" s="24"/>
      <c r="I2661" s="24"/>
      <c r="J2661" s="24"/>
      <c r="K2661" s="24"/>
      <c r="L2661" s="24"/>
      <c r="M2661" s="24">
        <v>94.45</v>
      </c>
      <c r="N2661" s="24">
        <f>VLOOKUP(A2661,Platts!B:C,2,TRUE)</f>
        <v>99.45</v>
      </c>
      <c r="O2661" s="76">
        <f t="shared" ref="O2661:O2670" si="242">+B2661/N2661</f>
        <v>0.9924585218702866</v>
      </c>
    </row>
    <row r="2662" spans="1:15" outlineLevel="1" x14ac:dyDescent="0.2">
      <c r="A2662" s="22">
        <f t="shared" si="240"/>
        <v>44524</v>
      </c>
      <c r="B2662" s="24">
        <v>103.3</v>
      </c>
      <c r="C2662" s="24">
        <v>102.8</v>
      </c>
      <c r="D2662" s="24">
        <v>102.3</v>
      </c>
      <c r="E2662" s="24">
        <v>102.25</v>
      </c>
      <c r="F2662" s="24">
        <v>100.55</v>
      </c>
      <c r="G2662" s="24"/>
      <c r="H2662" s="24"/>
      <c r="I2662" s="24"/>
      <c r="J2662" s="24"/>
      <c r="K2662" s="24"/>
      <c r="L2662" s="24"/>
      <c r="M2662" s="24">
        <v>99.55</v>
      </c>
      <c r="N2662" s="24">
        <f>VLOOKUP(A2662,Platts!B:C,2,TRUE)</f>
        <v>103.45</v>
      </c>
      <c r="O2662" s="76">
        <f t="shared" si="242"/>
        <v>0.99855002416626382</v>
      </c>
    </row>
    <row r="2663" spans="1:15" outlineLevel="1" x14ac:dyDescent="0.2">
      <c r="A2663" s="22">
        <f t="shared" si="240"/>
        <v>44525</v>
      </c>
      <c r="B2663" s="24">
        <v>100.55</v>
      </c>
      <c r="C2663" s="24">
        <v>100.05</v>
      </c>
      <c r="D2663" s="24">
        <v>99.6</v>
      </c>
      <c r="E2663" s="24">
        <v>99.6</v>
      </c>
      <c r="F2663" s="24">
        <v>97.95</v>
      </c>
      <c r="G2663" s="24"/>
      <c r="H2663" s="24"/>
      <c r="I2663" s="24"/>
      <c r="J2663" s="24"/>
      <c r="K2663" s="24"/>
      <c r="L2663" s="24"/>
      <c r="M2663" s="24">
        <v>96.95</v>
      </c>
      <c r="N2663" s="24">
        <f>VLOOKUP(A2663,Platts!B:C,2,TRUE)</f>
        <v>100.1</v>
      </c>
      <c r="O2663" s="76">
        <f t="shared" si="242"/>
        <v>1.0044955044955046</v>
      </c>
    </row>
    <row r="2664" spans="1:15" outlineLevel="1" x14ac:dyDescent="0.2">
      <c r="A2664" s="22">
        <f t="shared" si="240"/>
        <v>44526</v>
      </c>
      <c r="B2664" s="24">
        <v>96.2</v>
      </c>
      <c r="C2664" s="24">
        <v>95.85</v>
      </c>
      <c r="D2664" s="24">
        <v>95.4</v>
      </c>
      <c r="E2664" s="24">
        <v>95.4</v>
      </c>
      <c r="F2664" s="24">
        <v>93.8</v>
      </c>
      <c r="G2664" s="24"/>
      <c r="H2664" s="24"/>
      <c r="I2664" s="24"/>
      <c r="J2664" s="24"/>
      <c r="K2664" s="24"/>
      <c r="L2664" s="24"/>
      <c r="M2664" s="24">
        <v>92.05</v>
      </c>
      <c r="N2664" s="24">
        <f>VLOOKUP(A2664,Platts!B:C,2,TRUE)</f>
        <v>96.65</v>
      </c>
      <c r="O2664" s="76">
        <f t="shared" si="242"/>
        <v>0.99534402483186757</v>
      </c>
    </row>
    <row r="2665" spans="1:15" outlineLevel="1" x14ac:dyDescent="0.2">
      <c r="A2665" s="22">
        <f>A2664+3</f>
        <v>44529</v>
      </c>
      <c r="B2665" s="24">
        <v>102.8</v>
      </c>
      <c r="C2665" s="24">
        <v>102.45</v>
      </c>
      <c r="D2665" s="24">
        <v>102</v>
      </c>
      <c r="E2665" s="24">
        <v>102.55</v>
      </c>
      <c r="F2665" s="24">
        <v>101.95</v>
      </c>
      <c r="G2665" s="24"/>
      <c r="H2665" s="24"/>
      <c r="I2665" s="24"/>
      <c r="J2665" s="24"/>
      <c r="K2665" s="24"/>
      <c r="L2665" s="24"/>
      <c r="M2665" s="24">
        <v>100.2</v>
      </c>
      <c r="N2665" s="24">
        <f>VLOOKUP(A2665,Platts!B:C,2,TRUE)</f>
        <v>99.95</v>
      </c>
      <c r="O2665" s="76">
        <f t="shared" si="242"/>
        <v>1.0285142571285641</v>
      </c>
    </row>
    <row r="2666" spans="1:15" outlineLevel="1" x14ac:dyDescent="0.2">
      <c r="A2666" s="22">
        <f t="shared" si="240"/>
        <v>44530</v>
      </c>
      <c r="B2666" s="24">
        <v>102.2</v>
      </c>
      <c r="C2666" s="24">
        <v>102</v>
      </c>
      <c r="D2666" s="24">
        <v>101.65</v>
      </c>
      <c r="E2666" s="24">
        <v>101.6</v>
      </c>
      <c r="F2666" s="24">
        <v>100.3</v>
      </c>
      <c r="G2666" s="24"/>
      <c r="H2666" s="24"/>
      <c r="I2666" s="24"/>
      <c r="J2666" s="24"/>
      <c r="K2666" s="24"/>
      <c r="L2666" s="24"/>
      <c r="M2666" s="24">
        <v>99.45</v>
      </c>
      <c r="N2666" s="24">
        <f>VLOOKUP(A2666,Platts!B:C,2,TRUE)</f>
        <v>100.1</v>
      </c>
      <c r="O2666" s="76">
        <f t="shared" si="242"/>
        <v>1.020979020979021</v>
      </c>
    </row>
    <row r="2667" spans="1:15" outlineLevel="1" x14ac:dyDescent="0.2">
      <c r="A2667" s="22">
        <f t="shared" si="240"/>
        <v>44531</v>
      </c>
      <c r="B2667" s="24">
        <v>102.95</v>
      </c>
      <c r="C2667" s="24">
        <v>102.6</v>
      </c>
      <c r="D2667" s="24">
        <v>102.2</v>
      </c>
      <c r="E2667" s="24">
        <v>102.65</v>
      </c>
      <c r="F2667" s="24">
        <v>101.15</v>
      </c>
      <c r="G2667" s="24"/>
      <c r="H2667" s="24"/>
      <c r="I2667" s="24"/>
      <c r="J2667" s="24"/>
      <c r="K2667" s="24"/>
      <c r="L2667" s="24"/>
      <c r="M2667" s="24">
        <v>100.3</v>
      </c>
      <c r="N2667" s="24">
        <f>VLOOKUP(A2667,Platts!B:C,2,TRUE)</f>
        <v>101.4</v>
      </c>
      <c r="O2667" s="76">
        <f t="shared" si="242"/>
        <v>1.0152859960552267</v>
      </c>
    </row>
    <row r="2668" spans="1:15" outlineLevel="1" x14ac:dyDescent="0.2">
      <c r="A2668" s="22">
        <f t="shared" si="240"/>
        <v>44532</v>
      </c>
      <c r="B2668" s="24">
        <v>100.35</v>
      </c>
      <c r="C2668" s="24">
        <v>100.2</v>
      </c>
      <c r="D2668" s="24">
        <v>100</v>
      </c>
      <c r="E2668" s="24">
        <v>100.2</v>
      </c>
      <c r="F2668" s="24">
        <v>98.85</v>
      </c>
      <c r="G2668" s="24"/>
      <c r="H2668" s="24"/>
      <c r="I2668" s="24"/>
      <c r="J2668" s="24"/>
      <c r="K2668" s="24"/>
      <c r="L2668" s="24"/>
      <c r="M2668" s="24">
        <v>97.7</v>
      </c>
      <c r="N2668" s="24">
        <f>VLOOKUP(A2668,Platts!B:C,2,TRUE)</f>
        <v>98.35</v>
      </c>
      <c r="O2668" s="76">
        <f t="shared" si="242"/>
        <v>1.0203355363497713</v>
      </c>
    </row>
    <row r="2669" spans="1:15" outlineLevel="1" x14ac:dyDescent="0.2">
      <c r="A2669" s="22">
        <f t="shared" si="240"/>
        <v>44533</v>
      </c>
      <c r="B2669" s="24">
        <v>101.5</v>
      </c>
      <c r="C2669" s="24">
        <v>101.45</v>
      </c>
      <c r="D2669" s="24">
        <v>101.2</v>
      </c>
      <c r="E2669" s="24">
        <v>101.5</v>
      </c>
      <c r="F2669" s="24">
        <v>99.95</v>
      </c>
      <c r="G2669" s="24"/>
      <c r="H2669" s="24"/>
      <c r="I2669" s="24"/>
      <c r="J2669" s="24"/>
      <c r="K2669" s="24"/>
      <c r="L2669" s="24"/>
      <c r="M2669" s="24">
        <v>98.45</v>
      </c>
      <c r="N2669" s="24">
        <f>VLOOKUP(A2669,Platts!B:C,2,TRUE)</f>
        <v>98.5</v>
      </c>
      <c r="O2669" s="76">
        <f t="shared" si="242"/>
        <v>1.0304568527918783</v>
      </c>
    </row>
    <row r="2670" spans="1:15" outlineLevel="1" x14ac:dyDescent="0.2">
      <c r="A2670" s="22">
        <f>A2669+3</f>
        <v>44536</v>
      </c>
      <c r="B2670" s="24">
        <v>104.45</v>
      </c>
      <c r="C2670" s="24">
        <v>104.45</v>
      </c>
      <c r="D2670" s="24">
        <v>104.3</v>
      </c>
      <c r="E2670" s="24">
        <v>104.3</v>
      </c>
      <c r="F2670" s="24">
        <v>102.55</v>
      </c>
      <c r="G2670" s="24"/>
      <c r="H2670" s="24"/>
      <c r="I2670" s="24"/>
      <c r="J2670" s="24"/>
      <c r="K2670" s="24"/>
      <c r="L2670" s="24"/>
      <c r="M2670" s="24">
        <v>100.55</v>
      </c>
      <c r="N2670" s="24">
        <f>VLOOKUP(A2670,Platts!B:C,2,TRUE)</f>
        <v>100.4</v>
      </c>
      <c r="O2670" s="76">
        <f t="shared" si="242"/>
        <v>1.0403386454183268</v>
      </c>
    </row>
    <row r="2671" spans="1:15" outlineLevel="1" x14ac:dyDescent="0.2">
      <c r="A2671" s="22">
        <f t="shared" si="240"/>
        <v>44537</v>
      </c>
      <c r="B2671" s="24">
        <v>112.1</v>
      </c>
      <c r="C2671" s="24">
        <v>111.8</v>
      </c>
      <c r="D2671" s="24">
        <v>111.3</v>
      </c>
      <c r="E2671" s="24">
        <v>111.8</v>
      </c>
      <c r="F2671" s="24">
        <v>109.4</v>
      </c>
      <c r="G2671" s="24"/>
      <c r="H2671" s="24"/>
      <c r="I2671" s="24"/>
      <c r="J2671" s="24"/>
      <c r="K2671" s="24"/>
      <c r="L2671" s="24"/>
      <c r="M2671" s="24">
        <v>107.7</v>
      </c>
      <c r="N2671" s="24">
        <f>VLOOKUP(A2671,Platts!B:C,2,TRUE)</f>
        <v>108.55</v>
      </c>
      <c r="O2671" s="76">
        <f t="shared" ref="O2671:O2674" si="243">+B2671/N2671</f>
        <v>1.0327038231229848</v>
      </c>
    </row>
    <row r="2672" spans="1:15" outlineLevel="1" x14ac:dyDescent="0.2">
      <c r="A2672" s="22">
        <f t="shared" si="240"/>
        <v>44538</v>
      </c>
      <c r="B2672" s="24">
        <v>112.35</v>
      </c>
      <c r="C2672" s="24">
        <v>112.2</v>
      </c>
      <c r="D2672" s="24">
        <v>111.8</v>
      </c>
      <c r="E2672" s="24">
        <v>112.25</v>
      </c>
      <c r="F2672" s="24">
        <v>109.7</v>
      </c>
      <c r="G2672" s="24"/>
      <c r="H2672" s="24"/>
      <c r="I2672" s="24"/>
      <c r="J2672" s="24"/>
      <c r="K2672" s="24"/>
      <c r="L2672" s="24"/>
      <c r="M2672" s="24">
        <v>108.45</v>
      </c>
      <c r="N2672" s="24">
        <f>VLOOKUP(A2672,Platts!B:C,2,TRUE)</f>
        <v>107</v>
      </c>
      <c r="O2672" s="76">
        <f t="shared" si="243"/>
        <v>1.05</v>
      </c>
    </row>
    <row r="2673" spans="1:15" outlineLevel="1" x14ac:dyDescent="0.2">
      <c r="A2673" s="22">
        <f t="shared" si="240"/>
        <v>44539</v>
      </c>
      <c r="B2673" s="24">
        <v>109.05</v>
      </c>
      <c r="C2673" s="24">
        <v>109.2</v>
      </c>
      <c r="D2673" s="24">
        <v>109</v>
      </c>
      <c r="E2673" s="24">
        <v>109.15</v>
      </c>
      <c r="F2673" s="24">
        <v>107.25</v>
      </c>
      <c r="G2673" s="24"/>
      <c r="H2673" s="24"/>
      <c r="I2673" s="24"/>
      <c r="J2673" s="24"/>
      <c r="K2673" s="24"/>
      <c r="L2673" s="24"/>
      <c r="M2673" s="24">
        <v>105.65</v>
      </c>
      <c r="N2673" s="24">
        <f>VLOOKUP(A2673,Platts!B:C,2,TRUE)</f>
        <v>106.7</v>
      </c>
      <c r="O2673" s="76">
        <f t="shared" si="243"/>
        <v>1.0220243673851921</v>
      </c>
    </row>
    <row r="2674" spans="1:15" outlineLevel="1" x14ac:dyDescent="0.2">
      <c r="A2674" s="22">
        <f t="shared" si="240"/>
        <v>44540</v>
      </c>
      <c r="B2674" s="24">
        <v>108.15</v>
      </c>
      <c r="C2674" s="24">
        <v>108.35</v>
      </c>
      <c r="D2674" s="24">
        <v>108.1</v>
      </c>
      <c r="E2674" s="24">
        <v>108.2</v>
      </c>
      <c r="F2674" s="24">
        <v>106.35</v>
      </c>
      <c r="G2674" s="24"/>
      <c r="H2674" s="24"/>
      <c r="I2674" s="24"/>
      <c r="J2674" s="24"/>
      <c r="K2674" s="24"/>
      <c r="L2674" s="24"/>
      <c r="M2674" s="24">
        <v>105.7</v>
      </c>
      <c r="N2674" s="24">
        <f>VLOOKUP(A2674,Platts!B:C,2,TRUE)</f>
        <v>102.6</v>
      </c>
      <c r="O2674" s="76">
        <f t="shared" si="243"/>
        <v>1.0540935672514622</v>
      </c>
    </row>
    <row r="2675" spans="1:15" outlineLevel="1" x14ac:dyDescent="0.2">
      <c r="A2675" s="22">
        <f>A2674+3</f>
        <v>44543</v>
      </c>
      <c r="B2675" s="24">
        <v>115.65</v>
      </c>
      <c r="C2675" s="24">
        <v>116.05</v>
      </c>
      <c r="D2675" s="24">
        <v>115.65</v>
      </c>
      <c r="E2675" s="24">
        <v>115.7</v>
      </c>
      <c r="F2675" s="24">
        <v>113.65</v>
      </c>
      <c r="G2675" s="24"/>
      <c r="H2675" s="24"/>
      <c r="I2675" s="24"/>
      <c r="J2675" s="24"/>
      <c r="K2675" s="24"/>
      <c r="L2675" s="24"/>
      <c r="M2675" s="24">
        <v>111.9</v>
      </c>
      <c r="N2675" s="24">
        <f>VLOOKUP(A2675,Platts!B:C,2,TRUE)</f>
        <v>110.2</v>
      </c>
      <c r="O2675" s="76">
        <f t="shared" ref="O2675:O2678" si="244">+B2675/N2675</f>
        <v>1.0494555353901998</v>
      </c>
    </row>
    <row r="2676" spans="1:15" outlineLevel="1" x14ac:dyDescent="0.2">
      <c r="A2676" s="22">
        <f t="shared" si="240"/>
        <v>44544</v>
      </c>
      <c r="B2676" s="24">
        <v>112.9</v>
      </c>
      <c r="C2676" s="24">
        <v>113.5</v>
      </c>
      <c r="D2676" s="24">
        <v>113.15</v>
      </c>
      <c r="E2676" s="24">
        <v>113.05</v>
      </c>
      <c r="F2676" s="24">
        <v>111.15</v>
      </c>
      <c r="G2676" s="78"/>
      <c r="H2676" s="78"/>
      <c r="I2676" s="78"/>
      <c r="J2676" s="78"/>
      <c r="K2676" s="78"/>
      <c r="L2676" s="78"/>
      <c r="M2676" s="24">
        <v>109.25</v>
      </c>
      <c r="N2676" s="24">
        <f>VLOOKUP(A2676,Platts!B:C,2,TRUE)</f>
        <v>108.25</v>
      </c>
      <c r="O2676" s="76">
        <f t="shared" si="244"/>
        <v>1.0429561200923787</v>
      </c>
    </row>
    <row r="2677" spans="1:15" outlineLevel="1" x14ac:dyDescent="0.2">
      <c r="A2677" s="22">
        <f t="shared" si="240"/>
        <v>44545</v>
      </c>
      <c r="B2677" s="24">
        <v>111.95</v>
      </c>
      <c r="C2677" s="24">
        <v>112.95</v>
      </c>
      <c r="D2677" s="24">
        <v>112.7</v>
      </c>
      <c r="E2677" s="24">
        <v>112.55</v>
      </c>
      <c r="F2677" s="24">
        <v>111.7</v>
      </c>
      <c r="G2677" s="78"/>
      <c r="H2677" s="78"/>
      <c r="I2677" s="78"/>
      <c r="J2677" s="78"/>
      <c r="K2677" s="78"/>
      <c r="L2677" s="78"/>
      <c r="M2677" s="24">
        <v>109.65</v>
      </c>
      <c r="N2677" s="24">
        <f>VLOOKUP(A2677,Platts!B:C,2,TRUE)</f>
        <v>109.7</v>
      </c>
      <c r="O2677" s="76">
        <f t="shared" si="244"/>
        <v>1.0205104831358249</v>
      </c>
    </row>
    <row r="2678" spans="1:15" outlineLevel="1" x14ac:dyDescent="0.2">
      <c r="A2678" s="22">
        <f t="shared" si="240"/>
        <v>44546</v>
      </c>
      <c r="B2678" s="24">
        <v>117.05</v>
      </c>
      <c r="C2678" s="24">
        <v>117.9</v>
      </c>
      <c r="D2678" s="24">
        <v>117.55</v>
      </c>
      <c r="E2678" s="24">
        <v>117.4</v>
      </c>
      <c r="F2678" s="24">
        <v>115.8</v>
      </c>
      <c r="G2678" s="78"/>
      <c r="H2678" s="78"/>
      <c r="I2678" s="78"/>
      <c r="J2678" s="78"/>
      <c r="K2678" s="78"/>
      <c r="L2678" s="78"/>
      <c r="M2678" s="24">
        <v>113.95</v>
      </c>
      <c r="N2678" s="24">
        <f>VLOOKUP(A2678,Platts!B:C,2,TRUE)</f>
        <v>114.7</v>
      </c>
      <c r="O2678" s="76">
        <f t="shared" si="244"/>
        <v>1.0204882301656495</v>
      </c>
    </row>
    <row r="2679" spans="1:15" outlineLevel="1" x14ac:dyDescent="0.2">
      <c r="A2679" s="22">
        <f t="shared" si="240"/>
        <v>44547</v>
      </c>
      <c r="B2679" s="24">
        <v>119.65</v>
      </c>
      <c r="C2679" s="24">
        <v>120.05</v>
      </c>
      <c r="D2679" s="24">
        <v>119.65</v>
      </c>
      <c r="E2679" s="24">
        <v>119.85</v>
      </c>
      <c r="F2679" s="24">
        <v>117.9</v>
      </c>
      <c r="G2679" s="78"/>
      <c r="H2679" s="78"/>
      <c r="I2679" s="78"/>
      <c r="J2679" s="78"/>
      <c r="K2679" s="78"/>
      <c r="L2679" s="78"/>
      <c r="M2679" s="24">
        <v>116.1</v>
      </c>
      <c r="N2679" s="24">
        <f>VLOOKUP(A2679,Platts!B:C,2,TRUE)</f>
        <v>118.25</v>
      </c>
      <c r="O2679" s="76">
        <f t="shared" ref="O2679:O2689" si="245">+B2679/N2679</f>
        <v>1.0118393234672305</v>
      </c>
    </row>
    <row r="2680" spans="1:15" outlineLevel="1" x14ac:dyDescent="0.2">
      <c r="A2680" s="22">
        <f>A2679+3</f>
        <v>44550</v>
      </c>
      <c r="B2680" s="24">
        <v>125.05</v>
      </c>
      <c r="C2680" s="24">
        <v>125.15</v>
      </c>
      <c r="D2680" s="24">
        <v>124.85</v>
      </c>
      <c r="E2680" s="24">
        <v>125.05</v>
      </c>
      <c r="F2680" s="24">
        <v>122.55</v>
      </c>
      <c r="G2680" s="78"/>
      <c r="H2680" s="78"/>
      <c r="I2680" s="78"/>
      <c r="J2680" s="78"/>
      <c r="K2680" s="78"/>
      <c r="L2680" s="78"/>
      <c r="M2680" s="24">
        <v>120.05</v>
      </c>
      <c r="N2680" s="24">
        <f>VLOOKUP(A2680,Platts!B:C,2,TRUE)</f>
        <v>123.2</v>
      </c>
      <c r="O2680" s="76">
        <f t="shared" si="245"/>
        <v>1.0150162337662336</v>
      </c>
    </row>
    <row r="2681" spans="1:15" outlineLevel="1" x14ac:dyDescent="0.2">
      <c r="A2681" s="22">
        <f t="shared" si="240"/>
        <v>44551</v>
      </c>
      <c r="B2681" s="24">
        <v>126.7</v>
      </c>
      <c r="C2681" s="24">
        <v>127.4</v>
      </c>
      <c r="D2681" s="24">
        <v>127.3</v>
      </c>
      <c r="E2681" s="24">
        <v>127.2</v>
      </c>
      <c r="F2681" s="24">
        <v>125.45</v>
      </c>
      <c r="G2681" s="78"/>
      <c r="H2681" s="78"/>
      <c r="I2681" s="78"/>
      <c r="J2681" s="78"/>
      <c r="K2681" s="78"/>
      <c r="L2681" s="78"/>
      <c r="M2681" s="24">
        <v>123.7</v>
      </c>
      <c r="N2681" s="24">
        <f>VLOOKUP(A2681,Platts!B:C,2,TRUE)</f>
        <v>123.8</v>
      </c>
      <c r="O2681" s="76">
        <f t="shared" si="245"/>
        <v>1.0234248788368336</v>
      </c>
    </row>
    <row r="2682" spans="1:15" outlineLevel="1" x14ac:dyDescent="0.2">
      <c r="A2682" s="22">
        <f t="shared" si="240"/>
        <v>44552</v>
      </c>
      <c r="B2682" s="24">
        <v>125.65</v>
      </c>
      <c r="C2682" s="24">
        <v>126.45</v>
      </c>
      <c r="D2682" s="24">
        <v>126.2</v>
      </c>
      <c r="E2682" s="24">
        <v>126.15</v>
      </c>
      <c r="F2682" s="24">
        <v>124.85</v>
      </c>
      <c r="G2682" s="78"/>
      <c r="H2682" s="78"/>
      <c r="I2682" s="78"/>
      <c r="J2682" s="78"/>
      <c r="K2682" s="78"/>
      <c r="L2682" s="78"/>
      <c r="M2682" s="24">
        <v>122.6</v>
      </c>
      <c r="N2682" s="24">
        <f>VLOOKUP(A2682,Platts!B:C,2,TRUE)</f>
        <v>122.6</v>
      </c>
      <c r="O2682" s="76">
        <f t="shared" si="245"/>
        <v>1.0248776508972268</v>
      </c>
    </row>
    <row r="2683" spans="1:15" outlineLevel="1" x14ac:dyDescent="0.2">
      <c r="A2683" s="22">
        <f t="shared" si="240"/>
        <v>44553</v>
      </c>
      <c r="B2683" s="24">
        <v>124.15</v>
      </c>
      <c r="C2683" s="24">
        <v>124.6</v>
      </c>
      <c r="D2683" s="24">
        <v>124.4</v>
      </c>
      <c r="E2683" s="24">
        <v>124.45</v>
      </c>
      <c r="F2683" s="24">
        <v>122.75</v>
      </c>
      <c r="G2683" s="78"/>
      <c r="H2683" s="78"/>
      <c r="I2683" s="78"/>
      <c r="J2683" s="78"/>
      <c r="K2683" s="78"/>
      <c r="L2683" s="78"/>
      <c r="M2683" s="24">
        <v>120.8</v>
      </c>
      <c r="N2683" s="24">
        <f>VLOOKUP(A2683,Platts!B:C,2,TRUE)</f>
        <v>123.75</v>
      </c>
      <c r="O2683" s="76">
        <f t="shared" si="245"/>
        <v>1.0032323232323233</v>
      </c>
    </row>
    <row r="2684" spans="1:15" outlineLevel="1" x14ac:dyDescent="0.2">
      <c r="A2684" s="22">
        <f t="shared" si="240"/>
        <v>44554</v>
      </c>
      <c r="B2684" s="24">
        <v>127.2</v>
      </c>
      <c r="C2684" s="24">
        <v>127.4</v>
      </c>
      <c r="D2684" s="24">
        <v>127.15</v>
      </c>
      <c r="E2684" s="24">
        <v>127.3</v>
      </c>
      <c r="F2684" s="24">
        <v>124.95</v>
      </c>
      <c r="G2684" s="78"/>
      <c r="H2684" s="78"/>
      <c r="I2684" s="78"/>
      <c r="J2684" s="78"/>
      <c r="K2684" s="78"/>
      <c r="L2684" s="78"/>
      <c r="M2684" s="24">
        <v>123.2</v>
      </c>
      <c r="N2684" s="24">
        <f>VLOOKUP(A2684,Platts!B:C,2,TRUE)</f>
        <v>125.05</v>
      </c>
      <c r="O2684" s="76">
        <f t="shared" si="245"/>
        <v>1.0171931227508997</v>
      </c>
    </row>
    <row r="2685" spans="1:15" outlineLevel="1" x14ac:dyDescent="0.2">
      <c r="A2685" s="22">
        <f>A2684+3</f>
        <v>44557</v>
      </c>
      <c r="B2685" s="91">
        <v>127.2</v>
      </c>
      <c r="C2685" s="91">
        <v>127.4</v>
      </c>
      <c r="D2685" s="91">
        <v>127.15</v>
      </c>
      <c r="E2685" s="91">
        <v>127.3</v>
      </c>
      <c r="F2685" s="91">
        <v>124.95</v>
      </c>
      <c r="G2685" s="130"/>
      <c r="H2685" s="130"/>
      <c r="I2685" s="130"/>
      <c r="J2685" s="130"/>
      <c r="K2685" s="130"/>
      <c r="L2685" s="130"/>
      <c r="M2685" s="91">
        <v>123.2</v>
      </c>
      <c r="N2685" s="91">
        <f>VLOOKUP(A2685,Platts!B:C,2,TRUE)</f>
        <v>125.05</v>
      </c>
      <c r="O2685" s="101">
        <f>+B2686/N2685</f>
        <v>0.94602159136345465</v>
      </c>
    </row>
    <row r="2686" spans="1:15" outlineLevel="1" x14ac:dyDescent="0.2">
      <c r="A2686" s="22">
        <f t="shared" si="240"/>
        <v>44558</v>
      </c>
      <c r="B2686" s="24">
        <v>118.3</v>
      </c>
      <c r="C2686" s="24">
        <v>118.05</v>
      </c>
      <c r="D2686" s="24">
        <v>117.45</v>
      </c>
      <c r="E2686" s="24">
        <v>118</v>
      </c>
      <c r="F2686" s="24">
        <v>115.55</v>
      </c>
      <c r="G2686" s="78"/>
      <c r="H2686" s="78"/>
      <c r="I2686" s="78"/>
      <c r="J2686" s="78"/>
      <c r="K2686" s="78"/>
      <c r="L2686" s="78"/>
      <c r="M2686" s="24">
        <v>113.7</v>
      </c>
      <c r="N2686" s="24">
        <f>VLOOKUP(A2686,Platts!B:C,2,TRUE)</f>
        <v>117.7</v>
      </c>
      <c r="O2686" s="76">
        <f>+B2687/N2686</f>
        <v>0.99617672047578587</v>
      </c>
    </row>
    <row r="2687" spans="1:15" outlineLevel="1" x14ac:dyDescent="0.2">
      <c r="A2687" s="22">
        <f t="shared" si="240"/>
        <v>44559</v>
      </c>
      <c r="B2687" s="24">
        <v>117.25</v>
      </c>
      <c r="C2687" s="24">
        <v>116.85</v>
      </c>
      <c r="D2687" s="24">
        <v>116.25</v>
      </c>
      <c r="E2687" s="24">
        <v>116.9</v>
      </c>
      <c r="F2687" s="24">
        <v>114.45</v>
      </c>
      <c r="G2687" s="78"/>
      <c r="H2687" s="78"/>
      <c r="I2687" s="78"/>
      <c r="J2687" s="78"/>
      <c r="K2687" s="78"/>
      <c r="L2687" s="78"/>
      <c r="M2687" s="24">
        <v>112.2</v>
      </c>
      <c r="N2687" s="24">
        <f>VLOOKUP(A2687,Platts!B:C,2,TRUE)</f>
        <v>118.05</v>
      </c>
      <c r="O2687" s="76">
        <f>+B2688/N2687</f>
        <v>0.9970351545955104</v>
      </c>
    </row>
    <row r="2688" spans="1:15" outlineLevel="1" x14ac:dyDescent="0.2">
      <c r="A2688" s="22">
        <f t="shared" si="240"/>
        <v>44560</v>
      </c>
      <c r="B2688" s="24">
        <v>117.7</v>
      </c>
      <c r="C2688" s="24">
        <v>117.35</v>
      </c>
      <c r="D2688" s="24">
        <v>116.65</v>
      </c>
      <c r="E2688" s="24">
        <v>117.2</v>
      </c>
      <c r="F2688" s="24">
        <v>114.95</v>
      </c>
      <c r="G2688" s="78"/>
      <c r="H2688" s="78"/>
      <c r="I2688" s="78"/>
      <c r="J2688" s="78"/>
      <c r="K2688" s="78"/>
      <c r="L2688" s="78"/>
      <c r="M2688" s="24">
        <v>112.75</v>
      </c>
      <c r="N2688" s="24">
        <f>VLOOKUP(A2688,Platts!B:C,2,TRUE)</f>
        <v>117.25</v>
      </c>
      <c r="O2688" s="76">
        <f t="shared" si="245"/>
        <v>1.0038379530916846</v>
      </c>
    </row>
    <row r="2689" spans="1:15" outlineLevel="1" x14ac:dyDescent="0.2">
      <c r="A2689" s="22">
        <f t="shared" si="240"/>
        <v>44561</v>
      </c>
      <c r="B2689" s="24">
        <v>119.45</v>
      </c>
      <c r="C2689" s="24">
        <v>119.1</v>
      </c>
      <c r="D2689" s="24">
        <v>118.55</v>
      </c>
      <c r="E2689" s="24">
        <v>119.05</v>
      </c>
      <c r="F2689" s="24">
        <v>116.65</v>
      </c>
      <c r="G2689" s="78"/>
      <c r="H2689" s="78"/>
      <c r="I2689" s="78"/>
      <c r="J2689" s="78"/>
      <c r="K2689" s="78"/>
      <c r="L2689" s="78"/>
      <c r="M2689" s="24">
        <v>114.75</v>
      </c>
      <c r="N2689" s="24">
        <f>VLOOKUP(A2689,Platts!B:C,2,TRUE)</f>
        <v>119</v>
      </c>
      <c r="O2689" s="76">
        <f t="shared" si="245"/>
        <v>1.003781512605042</v>
      </c>
    </row>
    <row r="2690" spans="1:15" x14ac:dyDescent="0.2">
      <c r="A2690" s="22">
        <f>A2689+3</f>
        <v>44564</v>
      </c>
      <c r="B2690" s="24">
        <v>122.45</v>
      </c>
      <c r="C2690" s="24">
        <v>121.95</v>
      </c>
      <c r="D2690" s="24">
        <v>121.2</v>
      </c>
      <c r="E2690" s="24">
        <v>119.95</v>
      </c>
      <c r="F2690" s="24">
        <v>116.95</v>
      </c>
      <c r="G2690" s="78"/>
      <c r="H2690" s="78"/>
      <c r="I2690" s="78"/>
      <c r="J2690" s="78"/>
      <c r="K2690" s="78"/>
      <c r="L2690" s="78"/>
      <c r="M2690" s="24">
        <v>106.45</v>
      </c>
      <c r="N2690" s="24">
        <f>VLOOKUP(A2690,Platts!B:C,2,TRUE)</f>
        <v>119.5</v>
      </c>
      <c r="O2690" s="76">
        <f t="shared" ref="O2690:O2694" si="246">+B2690/N2690</f>
        <v>1.0246861924686193</v>
      </c>
    </row>
    <row r="2691" spans="1:15" x14ac:dyDescent="0.2">
      <c r="A2691" s="22">
        <f t="shared" si="240"/>
        <v>44565</v>
      </c>
      <c r="B2691" s="24">
        <v>122.35</v>
      </c>
      <c r="C2691" s="24">
        <v>121.95</v>
      </c>
      <c r="D2691" s="24">
        <v>121.1</v>
      </c>
      <c r="E2691" s="24">
        <v>122.3</v>
      </c>
      <c r="F2691" s="24">
        <v>120.05</v>
      </c>
      <c r="G2691" s="78"/>
      <c r="H2691" s="78"/>
      <c r="I2691" s="78"/>
      <c r="J2691" s="78"/>
      <c r="K2691" s="78"/>
      <c r="L2691" s="78"/>
      <c r="M2691" s="24">
        <v>106.35</v>
      </c>
      <c r="N2691" s="24">
        <f>VLOOKUP(A2691,Platts!B:C,2,TRUE)</f>
        <v>122.9</v>
      </c>
      <c r="O2691" s="76">
        <f t="shared" si="246"/>
        <v>0.99552481692432859</v>
      </c>
    </row>
    <row r="2692" spans="1:15" x14ac:dyDescent="0.2">
      <c r="A2692" s="22">
        <f t="shared" si="240"/>
        <v>44566</v>
      </c>
      <c r="B2692" s="24">
        <v>124.25</v>
      </c>
      <c r="C2692" s="24">
        <v>123.9</v>
      </c>
      <c r="D2692" s="24">
        <v>123.15</v>
      </c>
      <c r="E2692" s="24">
        <v>124.05</v>
      </c>
      <c r="F2692" s="24">
        <v>122.15</v>
      </c>
      <c r="G2692" s="78"/>
      <c r="H2692" s="78"/>
      <c r="I2692" s="78"/>
      <c r="J2692" s="78"/>
      <c r="K2692" s="78"/>
      <c r="L2692" s="78"/>
      <c r="M2692" s="24">
        <v>108.25</v>
      </c>
      <c r="N2692" s="24">
        <f>VLOOKUP(A2692,Platts!B:C,2,TRUE)</f>
        <v>125.35</v>
      </c>
      <c r="O2692" s="76">
        <f t="shared" si="246"/>
        <v>0.99122457120063823</v>
      </c>
    </row>
    <row r="2693" spans="1:15" x14ac:dyDescent="0.2">
      <c r="A2693" s="22">
        <f t="shared" si="240"/>
        <v>44567</v>
      </c>
      <c r="B2693" s="24">
        <v>127.45</v>
      </c>
      <c r="C2693" s="24">
        <v>126.95</v>
      </c>
      <c r="D2693" s="24">
        <v>126.3</v>
      </c>
      <c r="E2693" s="24">
        <v>127.05</v>
      </c>
      <c r="F2693" s="24">
        <v>125.25</v>
      </c>
      <c r="G2693" s="78"/>
      <c r="H2693" s="78"/>
      <c r="I2693" s="78"/>
      <c r="J2693" s="78"/>
      <c r="K2693" s="78"/>
      <c r="L2693" s="78"/>
      <c r="M2693" s="24">
        <v>111.4</v>
      </c>
      <c r="N2693" s="24">
        <f>VLOOKUP(A2693,Platts!B:C,2,TRUE)</f>
        <v>128.25</v>
      </c>
      <c r="O2693" s="76">
        <f t="shared" si="246"/>
        <v>0.99376218323586751</v>
      </c>
    </row>
    <row r="2694" spans="1:15" x14ac:dyDescent="0.2">
      <c r="A2694" s="22">
        <f t="shared" si="240"/>
        <v>44568</v>
      </c>
      <c r="B2694" s="24">
        <v>127.35</v>
      </c>
      <c r="C2694" s="24">
        <v>127</v>
      </c>
      <c r="D2694" s="24">
        <v>126.45</v>
      </c>
      <c r="E2694" s="24">
        <v>125.45</v>
      </c>
      <c r="F2694" s="24">
        <v>121.8</v>
      </c>
      <c r="G2694" s="78"/>
      <c r="H2694" s="78"/>
      <c r="I2694" s="78"/>
      <c r="J2694" s="78"/>
      <c r="K2694" s="78"/>
      <c r="L2694" s="78"/>
      <c r="M2694" s="24">
        <v>110.45</v>
      </c>
      <c r="N2694" s="24">
        <f>VLOOKUP(A2694,Platts!B:C,2,TRUE)</f>
        <v>127.3</v>
      </c>
      <c r="O2694" s="76">
        <f t="shared" si="246"/>
        <v>1.0003927729772191</v>
      </c>
    </row>
    <row r="2695" spans="1:15" x14ac:dyDescent="0.2">
      <c r="A2695" s="22">
        <f>A2694+3</f>
        <v>44571</v>
      </c>
      <c r="B2695" s="24">
        <v>125.25</v>
      </c>
      <c r="C2695" s="24">
        <v>124.9</v>
      </c>
      <c r="D2695" s="24">
        <v>124.3</v>
      </c>
      <c r="E2695" s="24">
        <v>123.25</v>
      </c>
      <c r="F2695" s="24">
        <v>119.65</v>
      </c>
      <c r="G2695" s="78"/>
      <c r="H2695" s="78"/>
      <c r="I2695" s="78"/>
      <c r="J2695" s="78"/>
      <c r="K2695" s="78"/>
      <c r="L2695" s="78"/>
      <c r="M2695" s="24">
        <v>108.75</v>
      </c>
      <c r="N2695" s="24">
        <f>VLOOKUP(A2695,Platts!B:C,2,TRUE)</f>
        <v>125.45</v>
      </c>
      <c r="O2695" s="76">
        <f t="shared" ref="O2695:O2699" si="247">+B2695/N2695</f>
        <v>0.99840573933838184</v>
      </c>
    </row>
    <row r="2696" spans="1:15" x14ac:dyDescent="0.2">
      <c r="A2696" s="22">
        <f t="shared" si="240"/>
        <v>44572</v>
      </c>
      <c r="B2696" s="24">
        <v>128.44999999999999</v>
      </c>
      <c r="C2696" s="24">
        <v>128</v>
      </c>
      <c r="D2696" s="24">
        <v>127.25</v>
      </c>
      <c r="E2696" s="24">
        <v>126.25</v>
      </c>
      <c r="F2696" s="24">
        <v>122.6</v>
      </c>
      <c r="G2696" s="78"/>
      <c r="H2696" s="78"/>
      <c r="I2696" s="78"/>
      <c r="J2696" s="78"/>
      <c r="K2696" s="78"/>
      <c r="L2696" s="78"/>
      <c r="M2696" s="24">
        <v>111.85</v>
      </c>
      <c r="N2696" s="24">
        <f>VLOOKUP(A2696,Platts!B:C,2,TRUE)</f>
        <v>128.6</v>
      </c>
      <c r="O2696" s="76">
        <f t="shared" si="247"/>
        <v>0.99883359253499215</v>
      </c>
    </row>
    <row r="2697" spans="1:15" x14ac:dyDescent="0.2">
      <c r="A2697" s="22">
        <f t="shared" si="240"/>
        <v>44573</v>
      </c>
      <c r="B2697" s="24">
        <v>131.4</v>
      </c>
      <c r="C2697" s="24">
        <v>130.94999999999999</v>
      </c>
      <c r="D2697" s="24">
        <v>129.9</v>
      </c>
      <c r="E2697" s="24">
        <v>128.69999999999999</v>
      </c>
      <c r="F2697" s="24">
        <v>124.8</v>
      </c>
      <c r="G2697" s="78"/>
      <c r="H2697" s="78"/>
      <c r="I2697" s="78"/>
      <c r="J2697" s="78"/>
      <c r="K2697" s="78"/>
      <c r="L2697" s="78"/>
      <c r="M2697" s="24">
        <v>113.85</v>
      </c>
      <c r="N2697" s="24">
        <f>VLOOKUP(A2697,Platts!B:C,2,TRUE)</f>
        <v>131.6</v>
      </c>
      <c r="O2697" s="76">
        <f t="shared" si="247"/>
        <v>0.99848024316109429</v>
      </c>
    </row>
    <row r="2698" spans="1:15" x14ac:dyDescent="0.2">
      <c r="A2698" s="22">
        <f t="shared" si="240"/>
        <v>44574</v>
      </c>
      <c r="B2698" s="24">
        <v>127.15</v>
      </c>
      <c r="C2698" s="24">
        <v>126.85</v>
      </c>
      <c r="D2698" s="24">
        <v>126</v>
      </c>
      <c r="E2698" s="24">
        <v>124.95</v>
      </c>
      <c r="F2698" s="24">
        <v>121.35</v>
      </c>
      <c r="G2698" s="78"/>
      <c r="H2698" s="78"/>
      <c r="I2698" s="78"/>
      <c r="J2698" s="78"/>
      <c r="K2698" s="78"/>
      <c r="L2698" s="78"/>
      <c r="M2698" s="24">
        <v>109.9</v>
      </c>
      <c r="N2698" s="24">
        <f>VLOOKUP(A2698,Platts!B:C,2,TRUE)</f>
        <v>127.95</v>
      </c>
      <c r="O2698" s="76">
        <f t="shared" si="247"/>
        <v>0.99374755763970302</v>
      </c>
    </row>
    <row r="2699" spans="1:15" x14ac:dyDescent="0.2">
      <c r="A2699" s="22">
        <f t="shared" si="240"/>
        <v>44575</v>
      </c>
      <c r="B2699" s="24">
        <v>126.8</v>
      </c>
      <c r="C2699" s="24">
        <v>126.45</v>
      </c>
      <c r="D2699" s="24">
        <v>125.75</v>
      </c>
      <c r="E2699" s="24">
        <v>124.7</v>
      </c>
      <c r="F2699" s="24">
        <v>120.8</v>
      </c>
      <c r="G2699" s="78"/>
      <c r="H2699" s="78"/>
      <c r="I2699" s="78"/>
      <c r="J2699" s="78"/>
      <c r="K2699" s="78"/>
      <c r="L2699" s="78"/>
      <c r="M2699" s="24">
        <v>110.35</v>
      </c>
      <c r="N2699" s="24">
        <f>VLOOKUP(A2699,Platts!B:C,2,TRUE)</f>
        <v>126.75</v>
      </c>
      <c r="O2699" s="76">
        <f t="shared" si="247"/>
        <v>1.0003944773175542</v>
      </c>
    </row>
    <row r="2700" spans="1:15" x14ac:dyDescent="0.2">
      <c r="A2700" s="22">
        <f>A2699+3</f>
        <v>44578</v>
      </c>
      <c r="B2700" s="24">
        <v>124.05</v>
      </c>
      <c r="C2700" s="24">
        <v>123.65</v>
      </c>
      <c r="D2700" s="24">
        <v>122.95</v>
      </c>
      <c r="E2700" s="24">
        <v>122</v>
      </c>
      <c r="F2700" s="24">
        <v>118.35</v>
      </c>
      <c r="G2700" s="78"/>
      <c r="H2700" s="78"/>
      <c r="I2700" s="78"/>
      <c r="J2700" s="78"/>
      <c r="K2700" s="78"/>
      <c r="L2700" s="78"/>
      <c r="M2700" s="24">
        <v>106.9</v>
      </c>
      <c r="N2700" s="24">
        <f>VLOOKUP(A2700,Platts!B:C,2,TRUE)</f>
        <v>124</v>
      </c>
      <c r="O2700" s="76">
        <f t="shared" ref="O2700:O2704" si="248">+B2700/N2700</f>
        <v>1.0004032258064517</v>
      </c>
    </row>
    <row r="2701" spans="1:15" x14ac:dyDescent="0.2">
      <c r="A2701" s="22">
        <f t="shared" si="240"/>
        <v>44579</v>
      </c>
      <c r="B2701" s="24">
        <v>127</v>
      </c>
      <c r="C2701" s="24">
        <v>126.85</v>
      </c>
      <c r="D2701" s="24">
        <v>126.2</v>
      </c>
      <c r="E2701" s="24">
        <v>125.45</v>
      </c>
      <c r="F2701" s="24">
        <v>122.3</v>
      </c>
      <c r="G2701" s="78"/>
      <c r="H2701" s="78"/>
      <c r="I2701" s="78"/>
      <c r="J2701" s="78"/>
      <c r="K2701" s="78"/>
      <c r="L2701" s="78"/>
      <c r="M2701" s="24">
        <v>111.05</v>
      </c>
      <c r="N2701" s="24">
        <f>VLOOKUP(A2701,Platts!B:C,2,TRUE)</f>
        <v>127.3</v>
      </c>
      <c r="O2701" s="76">
        <f t="shared" si="248"/>
        <v>0.99764336213668503</v>
      </c>
    </row>
    <row r="2702" spans="1:15" x14ac:dyDescent="0.2">
      <c r="A2702" s="22">
        <f t="shared" si="240"/>
        <v>44580</v>
      </c>
      <c r="B2702" s="24">
        <v>131.15</v>
      </c>
      <c r="C2702" s="24">
        <v>131.1</v>
      </c>
      <c r="D2702" s="24">
        <v>130.5</v>
      </c>
      <c r="E2702" s="24">
        <v>129.69999999999999</v>
      </c>
      <c r="F2702" s="24">
        <v>126.6</v>
      </c>
      <c r="G2702" s="78"/>
      <c r="H2702" s="78"/>
      <c r="I2702" s="78"/>
      <c r="J2702" s="78"/>
      <c r="K2702" s="78"/>
      <c r="L2702" s="78"/>
      <c r="M2702" s="24">
        <v>115.7</v>
      </c>
      <c r="N2702" s="24">
        <f>VLOOKUP(A2702,Platts!B:C,2,TRUE)</f>
        <v>130.19999999999999</v>
      </c>
      <c r="O2702" s="76">
        <f t="shared" si="248"/>
        <v>1.0072964669738864</v>
      </c>
    </row>
    <row r="2703" spans="1:15" x14ac:dyDescent="0.2">
      <c r="A2703" s="22">
        <f t="shared" si="240"/>
        <v>44581</v>
      </c>
      <c r="B2703" s="24">
        <v>133.5</v>
      </c>
      <c r="C2703" s="24">
        <v>133.5</v>
      </c>
      <c r="D2703" s="24">
        <v>132.94999999999999</v>
      </c>
      <c r="E2703" s="24">
        <v>132.4</v>
      </c>
      <c r="F2703" s="24">
        <v>129.25</v>
      </c>
      <c r="G2703" s="78"/>
      <c r="H2703" s="78"/>
      <c r="I2703" s="78"/>
      <c r="J2703" s="78"/>
      <c r="K2703" s="78"/>
      <c r="L2703" s="78"/>
      <c r="M2703" s="24">
        <v>117.9</v>
      </c>
      <c r="N2703" s="24">
        <f>VLOOKUP(A2703,Platts!B:C,2,TRUE)</f>
        <v>133.65</v>
      </c>
      <c r="O2703" s="76">
        <f t="shared" si="248"/>
        <v>0.99887766554433222</v>
      </c>
    </row>
    <row r="2704" spans="1:15" x14ac:dyDescent="0.2">
      <c r="A2704" s="22">
        <f t="shared" si="240"/>
        <v>44582</v>
      </c>
      <c r="B2704" s="24">
        <v>137.35</v>
      </c>
      <c r="C2704" s="24">
        <v>137.4</v>
      </c>
      <c r="D2704" s="24">
        <v>136.85</v>
      </c>
      <c r="E2704" s="24">
        <v>136.15</v>
      </c>
      <c r="F2704" s="24">
        <v>133.30000000000001</v>
      </c>
      <c r="G2704" s="78"/>
      <c r="H2704" s="78"/>
      <c r="I2704" s="78"/>
      <c r="J2704" s="78"/>
      <c r="K2704" s="78"/>
      <c r="L2704" s="78"/>
      <c r="M2704" s="24">
        <v>122.35</v>
      </c>
      <c r="N2704" s="24">
        <f>VLOOKUP(A2704,Platts!B:C,2,TRUE)</f>
        <v>137.4</v>
      </c>
      <c r="O2704" s="76">
        <f t="shared" si="248"/>
        <v>0.99963609898107708</v>
      </c>
    </row>
    <row r="2705" spans="1:15" x14ac:dyDescent="0.2">
      <c r="A2705" s="22">
        <f>A2704+3</f>
        <v>44585</v>
      </c>
      <c r="B2705" s="24">
        <v>133.25</v>
      </c>
      <c r="C2705" s="24">
        <v>133.44999999999999</v>
      </c>
      <c r="D2705" s="24">
        <v>132.9</v>
      </c>
      <c r="E2705" s="24">
        <v>132.25</v>
      </c>
      <c r="F2705" s="24">
        <v>129.35</v>
      </c>
      <c r="G2705" s="78"/>
      <c r="H2705" s="78"/>
      <c r="I2705" s="78"/>
      <c r="J2705" s="78"/>
      <c r="K2705" s="78"/>
      <c r="L2705" s="78"/>
      <c r="M2705" s="24">
        <v>126.05</v>
      </c>
      <c r="N2705" s="24">
        <f>VLOOKUP(A2705,Platts!B:C,2,TRUE)</f>
        <v>133.69999999999999</v>
      </c>
      <c r="O2705" s="76">
        <f t="shared" ref="O2705:O2709" si="249">+B2705/N2705</f>
        <v>0.99663425579655951</v>
      </c>
    </row>
    <row r="2706" spans="1:15" x14ac:dyDescent="0.2">
      <c r="A2706" s="22">
        <f t="shared" si="240"/>
        <v>44586</v>
      </c>
      <c r="B2706" s="24">
        <v>137.19999999999999</v>
      </c>
      <c r="C2706" s="24">
        <v>137.65</v>
      </c>
      <c r="D2706" s="24">
        <v>137.19999999999999</v>
      </c>
      <c r="E2706" s="24">
        <v>136.55000000000001</v>
      </c>
      <c r="F2706" s="24">
        <v>133.85</v>
      </c>
      <c r="G2706" s="78"/>
      <c r="H2706" s="78"/>
      <c r="I2706" s="78"/>
      <c r="J2706" s="78"/>
      <c r="K2706" s="78"/>
      <c r="L2706" s="78"/>
      <c r="M2706" s="24">
        <v>123.4</v>
      </c>
      <c r="N2706" s="24">
        <f>VLOOKUP(A2706,Platts!B:C,2,TRUE)</f>
        <v>137.85</v>
      </c>
      <c r="O2706" s="76">
        <f t="shared" si="249"/>
        <v>0.99528472977874494</v>
      </c>
    </row>
    <row r="2707" spans="1:15" x14ac:dyDescent="0.2">
      <c r="A2707" s="22">
        <f t="shared" si="240"/>
        <v>44587</v>
      </c>
      <c r="B2707" s="24">
        <v>137.44999999999999</v>
      </c>
      <c r="C2707" s="24">
        <v>137.55000000000001</v>
      </c>
      <c r="D2707" s="24">
        <v>136.85</v>
      </c>
      <c r="E2707" s="24">
        <v>135.94999999999999</v>
      </c>
      <c r="F2707" s="24">
        <v>132.9</v>
      </c>
      <c r="G2707" s="78"/>
      <c r="H2707" s="78"/>
      <c r="I2707" s="78"/>
      <c r="J2707" s="78"/>
      <c r="K2707" s="78"/>
      <c r="L2707" s="78"/>
      <c r="M2707" s="24">
        <v>122.05</v>
      </c>
      <c r="N2707" s="24">
        <f>VLOOKUP(A2707,Platts!B:C,2,TRUE)</f>
        <v>138.1</v>
      </c>
      <c r="O2707" s="76">
        <f t="shared" si="249"/>
        <v>0.99529326574945687</v>
      </c>
    </row>
    <row r="2708" spans="1:15" x14ac:dyDescent="0.2">
      <c r="A2708" s="22">
        <f t="shared" si="240"/>
        <v>44588</v>
      </c>
      <c r="B2708" s="24">
        <v>137.9</v>
      </c>
      <c r="C2708" s="24">
        <v>137.65</v>
      </c>
      <c r="D2708" s="24">
        <v>136.85</v>
      </c>
      <c r="E2708" s="24">
        <v>136</v>
      </c>
      <c r="F2708" s="24">
        <v>132.55000000000001</v>
      </c>
      <c r="G2708" s="78"/>
      <c r="H2708" s="78"/>
      <c r="I2708" s="78"/>
      <c r="J2708" s="78"/>
      <c r="K2708" s="78"/>
      <c r="L2708" s="78"/>
      <c r="M2708" s="24">
        <v>121.55</v>
      </c>
      <c r="N2708" s="24">
        <f>VLOOKUP(A2708,Platts!B:C,2,TRUE)</f>
        <v>138.75</v>
      </c>
      <c r="O2708" s="76">
        <f t="shared" si="249"/>
        <v>0.99387387387387394</v>
      </c>
    </row>
    <row r="2709" spans="1:15" x14ac:dyDescent="0.2">
      <c r="A2709" s="22">
        <f t="shared" si="240"/>
        <v>44589</v>
      </c>
      <c r="B2709" s="24">
        <v>147</v>
      </c>
      <c r="C2709" s="24">
        <v>146</v>
      </c>
      <c r="D2709" s="24">
        <v>144.6</v>
      </c>
      <c r="E2709" s="24">
        <v>143.30000000000001</v>
      </c>
      <c r="F2709" s="24">
        <v>138.69999999999999</v>
      </c>
      <c r="G2709" s="78"/>
      <c r="H2709" s="78"/>
      <c r="I2709" s="78"/>
      <c r="J2709" s="78"/>
      <c r="K2709" s="78"/>
      <c r="L2709" s="78"/>
      <c r="M2709" s="24">
        <v>127.5</v>
      </c>
      <c r="N2709" s="24">
        <f>VLOOKUP(A2709,Platts!B:C,2,TRUE)</f>
        <v>147.9</v>
      </c>
      <c r="O2709" s="76">
        <f t="shared" si="249"/>
        <v>0.99391480730223125</v>
      </c>
    </row>
    <row r="2710" spans="1:15" x14ac:dyDescent="0.2">
      <c r="A2710" s="22">
        <f>A2709+3</f>
        <v>44592</v>
      </c>
      <c r="B2710" s="24">
        <v>136.65</v>
      </c>
      <c r="C2710" s="24">
        <v>135.80000000000001</v>
      </c>
      <c r="D2710" s="24">
        <v>134.9</v>
      </c>
      <c r="E2710" s="24">
        <v>133.55000000000001</v>
      </c>
      <c r="F2710" s="24">
        <v>129.80000000000001</v>
      </c>
      <c r="G2710" s="78"/>
      <c r="H2710" s="78"/>
      <c r="I2710" s="78"/>
      <c r="J2710" s="78"/>
      <c r="K2710" s="78"/>
      <c r="L2710" s="78"/>
      <c r="M2710" s="24">
        <v>118.05</v>
      </c>
      <c r="N2710" s="24">
        <f>VLOOKUP(A2710,Platts!B:C,2,TRUE)</f>
        <v>141.75</v>
      </c>
      <c r="O2710" s="76">
        <f t="shared" ref="O2710:O2714" si="250">+B2710/N2710</f>
        <v>0.96402116402116411</v>
      </c>
    </row>
    <row r="2711" spans="1:15" x14ac:dyDescent="0.2">
      <c r="A2711" s="22">
        <f t="shared" si="240"/>
        <v>44593</v>
      </c>
      <c r="B2711" s="91">
        <v>136.65</v>
      </c>
      <c r="C2711" s="91">
        <v>135.80000000000001</v>
      </c>
      <c r="D2711" s="91">
        <v>134.9</v>
      </c>
      <c r="E2711" s="91">
        <v>133.55000000000001</v>
      </c>
      <c r="F2711" s="91">
        <v>129.80000000000001</v>
      </c>
      <c r="G2711" s="130"/>
      <c r="H2711" s="130"/>
      <c r="I2711" s="130"/>
      <c r="J2711" s="130"/>
      <c r="K2711" s="130"/>
      <c r="L2711" s="130"/>
      <c r="M2711" s="91">
        <v>118.05</v>
      </c>
      <c r="N2711" s="91">
        <f>VLOOKUP(A2711,Platts!B:C,2,TRUE)</f>
        <v>141.75</v>
      </c>
      <c r="O2711" s="101">
        <f t="shared" si="250"/>
        <v>0.96402116402116411</v>
      </c>
    </row>
    <row r="2712" spans="1:15" x14ac:dyDescent="0.2">
      <c r="A2712" s="22">
        <f t="shared" ref="A2712:A2714" si="251">A2711+1</f>
        <v>44594</v>
      </c>
      <c r="B2712" s="91">
        <v>136.65</v>
      </c>
      <c r="C2712" s="91">
        <v>135.80000000000001</v>
      </c>
      <c r="D2712" s="91">
        <v>134.9</v>
      </c>
      <c r="E2712" s="91">
        <v>133.55000000000001</v>
      </c>
      <c r="F2712" s="91">
        <v>129.80000000000001</v>
      </c>
      <c r="G2712" s="130"/>
      <c r="H2712" s="130"/>
      <c r="I2712" s="130"/>
      <c r="J2712" s="130"/>
      <c r="K2712" s="130"/>
      <c r="L2712" s="130"/>
      <c r="M2712" s="91">
        <v>118.05</v>
      </c>
      <c r="N2712" s="91">
        <f>VLOOKUP(A2712,Platts!B:C,2,TRUE)</f>
        <v>141.75</v>
      </c>
      <c r="O2712" s="101">
        <f t="shared" si="250"/>
        <v>0.96402116402116411</v>
      </c>
    </row>
    <row r="2713" spans="1:15" x14ac:dyDescent="0.2">
      <c r="A2713" s="22">
        <f t="shared" si="251"/>
        <v>44595</v>
      </c>
      <c r="B2713" s="24">
        <v>144.55000000000001</v>
      </c>
      <c r="C2713" s="24">
        <v>143.55000000000001</v>
      </c>
      <c r="D2713" s="24">
        <v>142.30000000000001</v>
      </c>
      <c r="E2713" s="24">
        <v>142.30000000000001</v>
      </c>
      <c r="F2713" s="24">
        <v>138.35</v>
      </c>
      <c r="G2713" s="78"/>
      <c r="H2713" s="78"/>
      <c r="I2713" s="78"/>
      <c r="J2713" s="78"/>
      <c r="K2713" s="78"/>
      <c r="L2713" s="78"/>
      <c r="M2713" s="24">
        <v>126.65</v>
      </c>
      <c r="N2713" s="24">
        <f>VLOOKUP(A2713,Platts!B:C,2,TRUE)</f>
        <v>145.94999999999999</v>
      </c>
      <c r="O2713" s="76">
        <f t="shared" si="250"/>
        <v>0.99040767386091144</v>
      </c>
    </row>
    <row r="2714" spans="1:15" x14ac:dyDescent="0.2">
      <c r="A2714" s="22">
        <f t="shared" si="251"/>
        <v>44596</v>
      </c>
      <c r="B2714" s="24">
        <v>145.15</v>
      </c>
      <c r="C2714" s="24">
        <v>143.94999999999999</v>
      </c>
      <c r="D2714" s="24">
        <v>142.69999999999999</v>
      </c>
      <c r="E2714" s="24">
        <v>142.69999999999999</v>
      </c>
      <c r="F2714" s="24">
        <v>138.94999999999999</v>
      </c>
      <c r="G2714" s="78"/>
      <c r="H2714" s="78"/>
      <c r="I2714" s="78"/>
      <c r="J2714" s="78"/>
      <c r="K2714" s="78"/>
      <c r="L2714" s="78"/>
      <c r="M2714" s="24">
        <v>126.95</v>
      </c>
      <c r="N2714" s="24">
        <f>VLOOKUP(A2714,Platts!B:C,2,TRUE)</f>
        <v>146.6</v>
      </c>
      <c r="O2714" s="76">
        <f t="shared" si="250"/>
        <v>0.99010914051841759</v>
      </c>
    </row>
    <row r="2715" spans="1:15" x14ac:dyDescent="0.2">
      <c r="A2715" s="22">
        <f>A2714+3</f>
        <v>44599</v>
      </c>
      <c r="B2715" s="24">
        <v>148.55000000000001</v>
      </c>
      <c r="C2715" s="24">
        <v>147.1</v>
      </c>
      <c r="D2715" s="24">
        <v>145.69999999999999</v>
      </c>
      <c r="E2715" s="24">
        <v>145.69999999999999</v>
      </c>
      <c r="F2715" s="24">
        <v>141.30000000000001</v>
      </c>
      <c r="G2715" s="78"/>
      <c r="H2715" s="78"/>
      <c r="I2715" s="78"/>
      <c r="J2715" s="78"/>
      <c r="K2715" s="78"/>
      <c r="L2715" s="78"/>
      <c r="M2715" s="24">
        <v>128.19999999999999</v>
      </c>
      <c r="N2715" s="24">
        <f>VLOOKUP(A2715,Platts!B:C,2,TRUE)</f>
        <v>149.4</v>
      </c>
      <c r="O2715" s="76">
        <f t="shared" ref="O2715:O2719" si="252">+B2715/N2715</f>
        <v>0.99431057563587688</v>
      </c>
    </row>
    <row r="2716" spans="1:15" x14ac:dyDescent="0.2">
      <c r="A2716" s="22">
        <f t="shared" ref="A2716:A2780" si="253">A2715+1</f>
        <v>44600</v>
      </c>
      <c r="B2716" s="24">
        <v>148.5</v>
      </c>
      <c r="C2716" s="24">
        <v>147.05000000000001</v>
      </c>
      <c r="D2716" s="24">
        <v>145.55000000000001</v>
      </c>
      <c r="E2716" s="24">
        <v>145.55000000000001</v>
      </c>
      <c r="F2716" s="24">
        <v>141.06</v>
      </c>
      <c r="G2716" s="78"/>
      <c r="H2716" s="78"/>
      <c r="I2716" s="78"/>
      <c r="J2716" s="78"/>
      <c r="K2716" s="78"/>
      <c r="L2716" s="78"/>
      <c r="M2716" s="24">
        <v>127.75</v>
      </c>
      <c r="N2716" s="24">
        <f>VLOOKUP(A2716,Platts!B:C,2,TRUE)</f>
        <v>149.94999999999999</v>
      </c>
      <c r="O2716" s="76">
        <f t="shared" si="252"/>
        <v>0.99033011003667892</v>
      </c>
    </row>
    <row r="2717" spans="1:15" x14ac:dyDescent="0.2">
      <c r="A2717" s="22">
        <f t="shared" si="253"/>
        <v>44601</v>
      </c>
      <c r="B2717" s="24">
        <v>145.44999999999999</v>
      </c>
      <c r="C2717" s="24">
        <v>144.25</v>
      </c>
      <c r="D2717" s="24">
        <v>142.94999999999999</v>
      </c>
      <c r="E2717" s="24">
        <v>142.94999999999999</v>
      </c>
      <c r="F2717" s="24">
        <v>138.55000000000001</v>
      </c>
      <c r="G2717" s="78"/>
      <c r="H2717" s="78"/>
      <c r="I2717" s="78"/>
      <c r="J2717" s="78"/>
      <c r="K2717" s="78"/>
      <c r="L2717" s="78"/>
      <c r="M2717" s="24">
        <v>125.15</v>
      </c>
      <c r="N2717" s="24">
        <f>VLOOKUP(A2717,Platts!B:C,2,TRUE)</f>
        <v>146.75</v>
      </c>
      <c r="O2717" s="76">
        <f t="shared" si="252"/>
        <v>0.9911413969335604</v>
      </c>
    </row>
    <row r="2718" spans="1:15" x14ac:dyDescent="0.2">
      <c r="A2718" s="22">
        <f t="shared" si="253"/>
        <v>44602</v>
      </c>
      <c r="B2718" s="24">
        <v>153.25</v>
      </c>
      <c r="C2718" s="24">
        <v>152</v>
      </c>
      <c r="D2718" s="24">
        <v>150.5</v>
      </c>
      <c r="E2718" s="24">
        <v>150.5</v>
      </c>
      <c r="F2718" s="24">
        <v>145.69999999999999</v>
      </c>
      <c r="G2718" s="78"/>
      <c r="H2718" s="78"/>
      <c r="I2718" s="78"/>
      <c r="J2718" s="78"/>
      <c r="K2718" s="78"/>
      <c r="L2718" s="78"/>
      <c r="M2718" s="24">
        <v>131.69999999999999</v>
      </c>
      <c r="N2718" s="24">
        <f>VLOOKUP(A2718,Platts!B:C,2,TRUE)</f>
        <v>153.75</v>
      </c>
      <c r="O2718" s="76">
        <f t="shared" si="252"/>
        <v>0.99674796747967476</v>
      </c>
    </row>
    <row r="2719" spans="1:15" x14ac:dyDescent="0.2">
      <c r="A2719" s="22">
        <f t="shared" si="253"/>
        <v>44603</v>
      </c>
      <c r="B2719" s="24">
        <v>149.44999999999999</v>
      </c>
      <c r="C2719" s="24">
        <v>148.44999999999999</v>
      </c>
      <c r="D2719" s="24">
        <v>147.19999999999999</v>
      </c>
      <c r="E2719" s="24">
        <v>147.19999999999999</v>
      </c>
      <c r="F2719" s="24">
        <v>142.75</v>
      </c>
      <c r="G2719" s="78"/>
      <c r="H2719" s="78"/>
      <c r="I2719" s="78"/>
      <c r="J2719" s="78"/>
      <c r="K2719" s="78"/>
      <c r="L2719" s="78"/>
      <c r="M2719" s="24">
        <v>128.65</v>
      </c>
      <c r="N2719" s="24">
        <f>VLOOKUP(A2719,Platts!B:C,2,TRUE)</f>
        <v>150.15</v>
      </c>
      <c r="O2719" s="76">
        <f t="shared" si="252"/>
        <v>0.99533799533799527</v>
      </c>
    </row>
    <row r="2720" spans="1:15" x14ac:dyDescent="0.2">
      <c r="A2720" s="22">
        <f>A2719+3</f>
        <v>44606</v>
      </c>
      <c r="B2720" s="24">
        <v>148.25</v>
      </c>
      <c r="C2720" s="24">
        <v>147.4</v>
      </c>
      <c r="D2720" s="24">
        <v>146.1</v>
      </c>
      <c r="E2720" s="24">
        <v>146.1</v>
      </c>
      <c r="F2720" s="24">
        <v>141.5</v>
      </c>
      <c r="G2720" s="78"/>
      <c r="H2720" s="78"/>
      <c r="I2720" s="78"/>
      <c r="J2720" s="78"/>
      <c r="K2720" s="78"/>
      <c r="L2720" s="78"/>
      <c r="M2720" s="24">
        <v>128.69999999999999</v>
      </c>
      <c r="N2720" s="24">
        <f>VLOOKUP(A2720,Platts!B:C,2,TRUE)</f>
        <v>149.4</v>
      </c>
      <c r="O2720" s="76">
        <f t="shared" ref="O2720:O2783" si="254">+B2720/N2720</f>
        <v>0.9923025435073628</v>
      </c>
    </row>
    <row r="2721" spans="1:15" x14ac:dyDescent="0.2">
      <c r="A2721" s="22">
        <f t="shared" si="253"/>
        <v>44607</v>
      </c>
      <c r="B2721" s="24">
        <v>136.69999999999999</v>
      </c>
      <c r="C2721" s="24">
        <v>136.19999999999999</v>
      </c>
      <c r="D2721" s="24">
        <v>135.44999999999999</v>
      </c>
      <c r="E2721" s="24">
        <v>135.30000000000001</v>
      </c>
      <c r="F2721" s="24">
        <v>132.05000000000001</v>
      </c>
      <c r="G2721" s="78"/>
      <c r="H2721" s="78"/>
      <c r="I2721" s="78"/>
      <c r="J2721" s="78"/>
      <c r="K2721" s="78"/>
      <c r="L2721" s="78"/>
      <c r="M2721" s="24">
        <v>120.55</v>
      </c>
      <c r="N2721" s="24">
        <f>VLOOKUP(A2721,Platts!B:C,2,TRUE)</f>
        <v>136.19999999999999</v>
      </c>
      <c r="O2721" s="76">
        <f t="shared" si="254"/>
        <v>1.0036710719530102</v>
      </c>
    </row>
    <row r="2722" spans="1:15" x14ac:dyDescent="0.2">
      <c r="A2722" s="22">
        <f t="shared" si="253"/>
        <v>44608</v>
      </c>
      <c r="B2722" s="24">
        <v>140.44999999999999</v>
      </c>
      <c r="C2722" s="24">
        <v>140.15</v>
      </c>
      <c r="D2722" s="24">
        <v>139.4</v>
      </c>
      <c r="E2722" s="24">
        <v>139.25</v>
      </c>
      <c r="F2722" s="24">
        <v>135.80000000000001</v>
      </c>
      <c r="G2722" s="78"/>
      <c r="H2722" s="78"/>
      <c r="I2722" s="78"/>
      <c r="J2722" s="78"/>
      <c r="K2722" s="78"/>
      <c r="L2722" s="78"/>
      <c r="M2722" s="24">
        <v>123.55</v>
      </c>
      <c r="N2722" s="24">
        <f>VLOOKUP(A2722,Platts!B:C,2,TRUE)</f>
        <v>140.30000000000001</v>
      </c>
      <c r="O2722" s="76">
        <f t="shared" si="254"/>
        <v>1.0010691375623662</v>
      </c>
    </row>
    <row r="2723" spans="1:15" x14ac:dyDescent="0.2">
      <c r="A2723" s="22">
        <f t="shared" si="253"/>
        <v>44609</v>
      </c>
      <c r="B2723" s="24">
        <v>130.15</v>
      </c>
      <c r="C2723" s="24">
        <v>130.19999999999999</v>
      </c>
      <c r="D2723" s="24">
        <v>129.80000000000001</v>
      </c>
      <c r="E2723" s="24">
        <v>129.69999999999999</v>
      </c>
      <c r="F2723" s="24">
        <v>126.8</v>
      </c>
      <c r="G2723" s="78"/>
      <c r="H2723" s="78"/>
      <c r="I2723" s="78"/>
      <c r="J2723" s="78"/>
      <c r="K2723" s="78"/>
      <c r="L2723" s="78"/>
      <c r="M2723" s="24">
        <v>114.5</v>
      </c>
      <c r="N2723" s="24">
        <f>VLOOKUP(A2723,Platts!B:C,2,TRUE)</f>
        <v>130.65</v>
      </c>
      <c r="O2723" s="76">
        <f t="shared" si="254"/>
        <v>0.99617298124760811</v>
      </c>
    </row>
    <row r="2724" spans="1:15" x14ac:dyDescent="0.2">
      <c r="A2724" s="22">
        <f t="shared" si="253"/>
        <v>44610</v>
      </c>
      <c r="B2724" s="24">
        <v>133.55000000000001</v>
      </c>
      <c r="C2724" s="24">
        <v>133.4</v>
      </c>
      <c r="D2724" s="24">
        <v>133.1</v>
      </c>
      <c r="E2724" s="24">
        <v>132.94999999999999</v>
      </c>
      <c r="F2724" s="24">
        <v>130.35</v>
      </c>
      <c r="G2724" s="78"/>
      <c r="H2724" s="78"/>
      <c r="I2724" s="78"/>
      <c r="J2724" s="78"/>
      <c r="K2724" s="78"/>
      <c r="L2724" s="78"/>
      <c r="M2724" s="24">
        <v>117.8</v>
      </c>
      <c r="N2724" s="24">
        <f>VLOOKUP(A2724,Platts!B:C,2,TRUE)</f>
        <v>133.5</v>
      </c>
      <c r="O2724" s="76">
        <f t="shared" si="254"/>
        <v>1.000374531835206</v>
      </c>
    </row>
    <row r="2725" spans="1:15" x14ac:dyDescent="0.2">
      <c r="A2725" s="22">
        <f>A2724+3</f>
        <v>44613</v>
      </c>
      <c r="B2725" s="24">
        <v>139.25</v>
      </c>
      <c r="C2725" s="24">
        <v>139.05000000000001</v>
      </c>
      <c r="D2725" s="24">
        <v>138.5</v>
      </c>
      <c r="E2725" s="24">
        <v>138.35</v>
      </c>
      <c r="F2725" s="24">
        <v>135.4</v>
      </c>
      <c r="G2725" s="78"/>
      <c r="H2725" s="78"/>
      <c r="I2725" s="78"/>
      <c r="J2725" s="78"/>
      <c r="K2725" s="78"/>
      <c r="L2725" s="78"/>
      <c r="M2725" s="24">
        <v>122.35</v>
      </c>
      <c r="N2725" s="24">
        <f>VLOOKUP(A2725,Platts!B:C,2,TRUE)</f>
        <v>139</v>
      </c>
      <c r="O2725" s="76">
        <f t="shared" si="254"/>
        <v>1.0017985611510791</v>
      </c>
    </row>
    <row r="2726" spans="1:15" x14ac:dyDescent="0.2">
      <c r="A2726" s="22">
        <f t="shared" si="253"/>
        <v>44614</v>
      </c>
      <c r="B2726" s="24">
        <v>136.25</v>
      </c>
      <c r="C2726" s="24">
        <v>136.1</v>
      </c>
      <c r="D2726" s="24">
        <v>135.6</v>
      </c>
      <c r="E2726" s="24">
        <v>135.55000000000001</v>
      </c>
      <c r="F2726" s="24">
        <v>132.4</v>
      </c>
      <c r="G2726" s="78"/>
      <c r="H2726" s="78"/>
      <c r="I2726" s="78"/>
      <c r="J2726" s="78"/>
      <c r="K2726" s="78"/>
      <c r="L2726" s="78"/>
      <c r="M2726" s="24">
        <v>119.35</v>
      </c>
      <c r="N2726" s="24">
        <f>VLOOKUP(A2726,Platts!B:C,2,TRUE)</f>
        <v>136.75</v>
      </c>
      <c r="O2726" s="76">
        <f t="shared" si="254"/>
        <v>0.99634369287020108</v>
      </c>
    </row>
    <row r="2727" spans="1:15" x14ac:dyDescent="0.2">
      <c r="A2727" s="22">
        <f t="shared" si="253"/>
        <v>44615</v>
      </c>
      <c r="B2727" s="24">
        <v>139.35</v>
      </c>
      <c r="C2727" s="24">
        <v>139.4</v>
      </c>
      <c r="D2727" s="24">
        <v>139</v>
      </c>
      <c r="E2727" s="24">
        <v>138.85</v>
      </c>
      <c r="F2727" s="24">
        <v>135.80000000000001</v>
      </c>
      <c r="G2727" s="78"/>
      <c r="H2727" s="78"/>
      <c r="I2727" s="78"/>
      <c r="J2727" s="78"/>
      <c r="K2727" s="78"/>
      <c r="L2727" s="78"/>
      <c r="M2727" s="24">
        <v>123.3</v>
      </c>
      <c r="N2727" s="24">
        <f>VLOOKUP(A2727,Platts!B:C,2,TRUE)</f>
        <v>138.05000000000001</v>
      </c>
      <c r="O2727" s="76">
        <f t="shared" si="254"/>
        <v>1.0094168779427741</v>
      </c>
    </row>
    <row r="2728" spans="1:15" x14ac:dyDescent="0.2">
      <c r="A2728" s="22">
        <f t="shared" si="253"/>
        <v>44616</v>
      </c>
      <c r="B2728" s="24">
        <v>138.75</v>
      </c>
      <c r="C2728" s="24">
        <v>139.19999999999999</v>
      </c>
      <c r="D2728" s="24">
        <v>138.9</v>
      </c>
      <c r="E2728" s="24">
        <v>138.85</v>
      </c>
      <c r="F2728" s="24">
        <v>136.1</v>
      </c>
      <c r="G2728" s="78"/>
      <c r="H2728" s="78"/>
      <c r="I2728" s="78"/>
      <c r="J2728" s="78"/>
      <c r="K2728" s="78"/>
      <c r="L2728" s="78"/>
      <c r="M2728" s="24">
        <v>123.7</v>
      </c>
      <c r="N2728" s="24">
        <f>VLOOKUP(A2728,Platts!B:C,2,TRUE)</f>
        <v>136.94999999999999</v>
      </c>
      <c r="O2728" s="76">
        <f t="shared" si="254"/>
        <v>1.0131434830230013</v>
      </c>
    </row>
    <row r="2729" spans="1:15" x14ac:dyDescent="0.2">
      <c r="A2729" s="22">
        <f t="shared" si="253"/>
        <v>44617</v>
      </c>
      <c r="B2729" s="24">
        <v>136.80000000000001</v>
      </c>
      <c r="C2729" s="24">
        <v>137.35</v>
      </c>
      <c r="D2729" s="24">
        <v>137.1</v>
      </c>
      <c r="E2729" s="24">
        <v>136.94999999999999</v>
      </c>
      <c r="F2729" s="24">
        <v>134.25</v>
      </c>
      <c r="G2729" s="78"/>
      <c r="H2729" s="78"/>
      <c r="I2729" s="78"/>
      <c r="J2729" s="78"/>
      <c r="K2729" s="78"/>
      <c r="L2729" s="78"/>
      <c r="M2729" s="24">
        <v>121.9</v>
      </c>
      <c r="N2729" s="24">
        <f>VLOOKUP(A2729,Platts!B:C,2,TRUE)</f>
        <v>133.44999999999999</v>
      </c>
      <c r="O2729" s="76">
        <f t="shared" si="254"/>
        <v>1.0251030348445112</v>
      </c>
    </row>
    <row r="2730" spans="1:15" x14ac:dyDescent="0.2">
      <c r="A2730" s="22">
        <f>A2729+3</f>
        <v>44620</v>
      </c>
      <c r="B2730" s="24">
        <v>140.55000000000001</v>
      </c>
      <c r="C2730" s="24">
        <v>142.1</v>
      </c>
      <c r="D2730" s="24">
        <v>142</v>
      </c>
      <c r="E2730" s="24">
        <v>141.85</v>
      </c>
      <c r="F2730" s="24">
        <v>139.4</v>
      </c>
      <c r="G2730" s="78"/>
      <c r="H2730" s="78"/>
      <c r="I2730" s="78"/>
      <c r="J2730" s="78"/>
      <c r="K2730" s="78"/>
      <c r="L2730" s="78"/>
      <c r="M2730" s="24">
        <v>128.80000000000001</v>
      </c>
      <c r="N2730" s="24">
        <f>VLOOKUP(A2730,Platts!B:C,2,TRUE)</f>
        <v>139.1</v>
      </c>
      <c r="O2730" s="76">
        <f t="shared" si="254"/>
        <v>1.0104241552839686</v>
      </c>
    </row>
    <row r="2731" spans="1:15" x14ac:dyDescent="0.2">
      <c r="A2731" s="22">
        <f t="shared" si="253"/>
        <v>44621</v>
      </c>
      <c r="B2731" s="24">
        <v>148.85</v>
      </c>
      <c r="C2731" s="24">
        <v>149.25</v>
      </c>
      <c r="D2731" s="24">
        <v>148.94999999999999</v>
      </c>
      <c r="E2731" s="24">
        <v>149.05000000000001</v>
      </c>
      <c r="F2731" s="24">
        <v>147.15</v>
      </c>
      <c r="G2731" s="78"/>
      <c r="H2731" s="78"/>
      <c r="I2731" s="78"/>
      <c r="J2731" s="78"/>
      <c r="K2731" s="78"/>
      <c r="L2731" s="78"/>
      <c r="M2731" s="24">
        <v>135</v>
      </c>
      <c r="N2731" s="24">
        <f>VLOOKUP(A2731,Platts!B:C,2,TRUE)</f>
        <v>144.44999999999999</v>
      </c>
      <c r="O2731" s="76">
        <f t="shared" si="254"/>
        <v>1.0304603669089651</v>
      </c>
    </row>
    <row r="2732" spans="1:15" x14ac:dyDescent="0.2">
      <c r="A2732" s="22">
        <f t="shared" si="253"/>
        <v>44622</v>
      </c>
      <c r="B2732" s="24">
        <v>149.55000000000001</v>
      </c>
      <c r="C2732" s="24">
        <v>149.80000000000001</v>
      </c>
      <c r="D2732" s="24">
        <v>149.44999999999999</v>
      </c>
      <c r="E2732" s="24">
        <v>149.65</v>
      </c>
      <c r="F2732" s="24">
        <v>147.65</v>
      </c>
      <c r="G2732" s="78"/>
      <c r="H2732" s="78"/>
      <c r="I2732" s="78"/>
      <c r="J2732" s="78"/>
      <c r="K2732" s="78"/>
      <c r="L2732" s="78"/>
      <c r="M2732" s="24">
        <v>135.6</v>
      </c>
      <c r="N2732" s="24">
        <f>VLOOKUP(A2732,Platts!B:C,2,TRUE)</f>
        <v>145</v>
      </c>
      <c r="O2732" s="76">
        <f t="shared" si="254"/>
        <v>1.0313793103448277</v>
      </c>
    </row>
    <row r="2733" spans="1:15" x14ac:dyDescent="0.2">
      <c r="A2733" s="22">
        <f t="shared" si="253"/>
        <v>44623</v>
      </c>
      <c r="B2733" s="24">
        <v>158.05000000000001</v>
      </c>
      <c r="C2733" s="24">
        <v>157.9</v>
      </c>
      <c r="D2733" s="24">
        <v>157.19999999999999</v>
      </c>
      <c r="E2733" s="24">
        <v>157.69999999999999</v>
      </c>
      <c r="F2733" s="24">
        <v>155</v>
      </c>
      <c r="G2733" s="78"/>
      <c r="H2733" s="78"/>
      <c r="I2733" s="78"/>
      <c r="J2733" s="78"/>
      <c r="K2733" s="78"/>
      <c r="L2733" s="78"/>
      <c r="M2733" s="24">
        <v>143</v>
      </c>
      <c r="N2733" s="24">
        <f>VLOOKUP(A2733,Platts!B:C,2,TRUE)</f>
        <v>153</v>
      </c>
      <c r="O2733" s="76">
        <f t="shared" si="254"/>
        <v>1.0330065359477125</v>
      </c>
    </row>
    <row r="2734" spans="1:15" x14ac:dyDescent="0.2">
      <c r="A2734" s="22">
        <f t="shared" si="253"/>
        <v>44624</v>
      </c>
      <c r="B2734" s="24">
        <v>157.05000000000001</v>
      </c>
      <c r="C2734" s="24">
        <v>157.4</v>
      </c>
      <c r="D2734" s="24">
        <v>156.75</v>
      </c>
      <c r="E2734" s="24">
        <v>157.05000000000001</v>
      </c>
      <c r="F2734" s="24">
        <v>154.69999999999999</v>
      </c>
      <c r="G2734" s="78"/>
      <c r="H2734" s="78"/>
      <c r="I2734" s="78"/>
      <c r="J2734" s="78"/>
      <c r="K2734" s="78"/>
      <c r="L2734" s="78"/>
      <c r="M2734" s="24">
        <v>142.6</v>
      </c>
      <c r="N2734" s="24">
        <f>VLOOKUP(A2734,Platts!B:C,2,TRUE)</f>
        <v>152.4</v>
      </c>
      <c r="O2734" s="76">
        <f t="shared" si="254"/>
        <v>1.030511811023622</v>
      </c>
    </row>
    <row r="2735" spans="1:15" x14ac:dyDescent="0.2">
      <c r="A2735" s="22">
        <f>A2734+3</f>
        <v>44627</v>
      </c>
      <c r="B2735" s="24">
        <v>166.25</v>
      </c>
      <c r="C2735" s="24">
        <v>166.2</v>
      </c>
      <c r="D2735" s="24">
        <v>166.65</v>
      </c>
      <c r="E2735" s="24">
        <v>166.1</v>
      </c>
      <c r="F2735" s="24">
        <v>163.35</v>
      </c>
      <c r="G2735" s="78"/>
      <c r="H2735" s="78"/>
      <c r="I2735" s="78"/>
      <c r="J2735" s="78"/>
      <c r="K2735" s="78"/>
      <c r="L2735" s="78"/>
      <c r="M2735" s="24">
        <v>151.25</v>
      </c>
      <c r="N2735" s="24">
        <f>VLOOKUP(A2735,Platts!B:C,2,TRUE)</f>
        <v>162.75</v>
      </c>
      <c r="O2735" s="76">
        <f t="shared" si="254"/>
        <v>1.021505376344086</v>
      </c>
    </row>
    <row r="2736" spans="1:15" x14ac:dyDescent="0.2">
      <c r="A2736" s="22">
        <f t="shared" si="253"/>
        <v>44628</v>
      </c>
      <c r="B2736" s="24">
        <v>165.65</v>
      </c>
      <c r="C2736" s="24">
        <v>165.6</v>
      </c>
      <c r="D2736" s="24">
        <v>165</v>
      </c>
      <c r="E2736" s="24">
        <v>165.45</v>
      </c>
      <c r="F2736" s="24">
        <v>162.69999999999999</v>
      </c>
      <c r="G2736" s="78"/>
      <c r="H2736" s="78"/>
      <c r="I2736" s="78"/>
      <c r="J2736" s="78"/>
      <c r="K2736" s="78"/>
      <c r="L2736" s="78"/>
      <c r="M2736" s="24">
        <v>150.1</v>
      </c>
      <c r="N2736" s="24">
        <f>VLOOKUP(A2736,Platts!B:C,2,TRUE)</f>
        <v>162.25</v>
      </c>
      <c r="O2736" s="76">
        <f t="shared" si="254"/>
        <v>1.0209553158705702</v>
      </c>
    </row>
    <row r="2737" spans="1:15" x14ac:dyDescent="0.2">
      <c r="A2737" s="22">
        <f t="shared" si="253"/>
        <v>44629</v>
      </c>
      <c r="B2737" s="24">
        <v>163.25</v>
      </c>
      <c r="C2737" s="24">
        <v>164.15</v>
      </c>
      <c r="D2737" s="24">
        <v>163.80000000000001</v>
      </c>
      <c r="E2737" s="24">
        <v>163.75</v>
      </c>
      <c r="F2737" s="24">
        <v>161.75</v>
      </c>
      <c r="G2737" s="78"/>
      <c r="H2737" s="78"/>
      <c r="I2737" s="78"/>
      <c r="J2737" s="78"/>
      <c r="K2737" s="78"/>
      <c r="L2737" s="78"/>
      <c r="M2737" s="24">
        <v>149.4</v>
      </c>
      <c r="N2737" s="24">
        <f>VLOOKUP(A2737,Platts!B:C,2,TRUE)</f>
        <v>157.55000000000001</v>
      </c>
      <c r="O2737" s="76">
        <f t="shared" si="254"/>
        <v>1.0361789907965724</v>
      </c>
    </row>
    <row r="2738" spans="1:15" x14ac:dyDescent="0.2">
      <c r="A2738" s="22">
        <f t="shared" si="253"/>
        <v>44630</v>
      </c>
      <c r="B2738" s="24">
        <v>162.6</v>
      </c>
      <c r="C2738" s="24">
        <v>163.80000000000001</v>
      </c>
      <c r="D2738" s="24">
        <v>163.65</v>
      </c>
      <c r="E2738" s="24">
        <v>163.35</v>
      </c>
      <c r="F2738" s="24">
        <v>161.5</v>
      </c>
      <c r="G2738" s="78"/>
      <c r="H2738" s="78"/>
      <c r="I2738" s="78"/>
      <c r="J2738" s="78"/>
      <c r="K2738" s="78"/>
      <c r="L2738" s="78"/>
      <c r="M2738" s="24">
        <v>148.94999999999999</v>
      </c>
      <c r="N2738" s="24">
        <f>VLOOKUP(A2738,Platts!B:C,2,TRUE)</f>
        <v>156.35</v>
      </c>
      <c r="O2738" s="76">
        <f t="shared" si="254"/>
        <v>1.0399744163735209</v>
      </c>
    </row>
    <row r="2739" spans="1:15" x14ac:dyDescent="0.2">
      <c r="A2739" s="22">
        <f t="shared" si="253"/>
        <v>44631</v>
      </c>
      <c r="B2739" s="24">
        <v>157.25</v>
      </c>
      <c r="C2739" s="24">
        <v>159.75</v>
      </c>
      <c r="D2739" s="24">
        <v>160.44999999999999</v>
      </c>
      <c r="E2739" s="24">
        <v>159.15</v>
      </c>
      <c r="F2739" s="24">
        <v>159.30000000000001</v>
      </c>
      <c r="G2739" s="78"/>
      <c r="H2739" s="78"/>
      <c r="I2739" s="78"/>
      <c r="J2739" s="78"/>
      <c r="K2739" s="78"/>
      <c r="L2739" s="78"/>
      <c r="M2739" s="24">
        <v>147.44999999999999</v>
      </c>
      <c r="N2739" s="24">
        <f>VLOOKUP(A2739,Platts!B:C,2,TRUE)</f>
        <v>154.5</v>
      </c>
      <c r="O2739" s="76">
        <f t="shared" si="254"/>
        <v>1.0177993527508091</v>
      </c>
    </row>
    <row r="2740" spans="1:15" x14ac:dyDescent="0.2">
      <c r="A2740" s="22">
        <f>A2739+3</f>
        <v>44634</v>
      </c>
      <c r="B2740" s="24">
        <v>147.5</v>
      </c>
      <c r="C2740" s="24">
        <v>148.6</v>
      </c>
      <c r="D2740" s="24">
        <v>149.1</v>
      </c>
      <c r="E2740" s="24">
        <v>148.35</v>
      </c>
      <c r="F2740" s="24">
        <v>147.94999999999999</v>
      </c>
      <c r="G2740" s="78"/>
      <c r="H2740" s="78"/>
      <c r="I2740" s="78"/>
      <c r="J2740" s="78"/>
      <c r="K2740" s="78"/>
      <c r="L2740" s="78"/>
      <c r="M2740" s="24">
        <v>136.19999999999999</v>
      </c>
      <c r="N2740" s="24">
        <f>VLOOKUP(A2740,Platts!B:C,2,TRUE)</f>
        <v>144.9</v>
      </c>
      <c r="O2740" s="76">
        <f t="shared" si="254"/>
        <v>1.0179434092477571</v>
      </c>
    </row>
    <row r="2741" spans="1:15" x14ac:dyDescent="0.2">
      <c r="A2741" s="22">
        <f t="shared" si="253"/>
        <v>44635</v>
      </c>
      <c r="B2741" s="24">
        <v>138.65</v>
      </c>
      <c r="C2741" s="24">
        <v>139.65</v>
      </c>
      <c r="D2741" s="24">
        <v>140.05000000000001</v>
      </c>
      <c r="E2741" s="24">
        <v>139.44999999999999</v>
      </c>
      <c r="F2741" s="24">
        <v>139</v>
      </c>
      <c r="G2741" s="78"/>
      <c r="H2741" s="78"/>
      <c r="I2741" s="78"/>
      <c r="J2741" s="78"/>
      <c r="K2741" s="78"/>
      <c r="L2741" s="78"/>
      <c r="M2741" s="24">
        <v>128.19999999999999</v>
      </c>
      <c r="N2741" s="24">
        <f>VLOOKUP(A2741,Platts!B:C,2,TRUE)</f>
        <v>135.55000000000001</v>
      </c>
      <c r="O2741" s="76">
        <f t="shared" si="254"/>
        <v>1.0228697897454813</v>
      </c>
    </row>
    <row r="2742" spans="1:15" x14ac:dyDescent="0.2">
      <c r="A2742" s="22">
        <f t="shared" si="253"/>
        <v>44636</v>
      </c>
      <c r="B2742" s="24">
        <v>149.1</v>
      </c>
      <c r="C2742" s="24">
        <v>150.4</v>
      </c>
      <c r="D2742" s="24">
        <v>150.55000000000001</v>
      </c>
      <c r="E2742" s="24">
        <v>150.15</v>
      </c>
      <c r="F2742" s="24">
        <v>149.85</v>
      </c>
      <c r="G2742" s="78"/>
      <c r="H2742" s="78"/>
      <c r="I2742" s="78"/>
      <c r="J2742" s="78"/>
      <c r="K2742" s="78"/>
      <c r="L2742" s="78"/>
      <c r="M2742" s="24">
        <v>138.6</v>
      </c>
      <c r="N2742" s="24">
        <f>VLOOKUP(A2742,Platts!B:C,2,TRUE)</f>
        <v>145.44999999999999</v>
      </c>
      <c r="O2742" s="76">
        <f t="shared" si="254"/>
        <v>1.0250945342041939</v>
      </c>
    </row>
    <row r="2743" spans="1:15" x14ac:dyDescent="0.2">
      <c r="A2743" s="22">
        <f t="shared" si="253"/>
        <v>44637</v>
      </c>
      <c r="B2743" s="24">
        <v>148.94999999999999</v>
      </c>
      <c r="C2743" s="24">
        <v>150.19999999999999</v>
      </c>
      <c r="D2743" s="24">
        <v>150.5</v>
      </c>
      <c r="E2743" s="24">
        <v>150</v>
      </c>
      <c r="F2743" s="24">
        <v>149.4</v>
      </c>
      <c r="G2743" s="78"/>
      <c r="H2743" s="78"/>
      <c r="I2743" s="78"/>
      <c r="J2743" s="78"/>
      <c r="K2743" s="78"/>
      <c r="L2743" s="78"/>
      <c r="M2743" s="24">
        <v>138.55000000000001</v>
      </c>
      <c r="N2743" s="24">
        <f>VLOOKUP(A2743,Platts!B:C,2,TRUE)</f>
        <v>146.9</v>
      </c>
      <c r="O2743" s="76">
        <f t="shared" si="254"/>
        <v>1.0139550714771952</v>
      </c>
    </row>
    <row r="2744" spans="1:15" x14ac:dyDescent="0.2">
      <c r="A2744" s="22">
        <f t="shared" si="253"/>
        <v>44638</v>
      </c>
      <c r="B2744" s="24">
        <v>153.35</v>
      </c>
      <c r="C2744" s="24">
        <v>153.94999999999999</v>
      </c>
      <c r="D2744" s="24">
        <v>153.94999999999999</v>
      </c>
      <c r="E2744" s="24">
        <v>153.75</v>
      </c>
      <c r="F2744" s="24">
        <v>152.75</v>
      </c>
      <c r="G2744" s="78"/>
      <c r="H2744" s="78"/>
      <c r="I2744" s="78"/>
      <c r="J2744" s="78"/>
      <c r="K2744" s="78"/>
      <c r="L2744" s="78"/>
      <c r="M2744" s="24">
        <v>141.65</v>
      </c>
      <c r="N2744" s="24">
        <f>VLOOKUP(A2744,Platts!B:C,2,TRUE)</f>
        <v>151.35</v>
      </c>
      <c r="O2744" s="76">
        <f t="shared" si="254"/>
        <v>1.013214403700033</v>
      </c>
    </row>
    <row r="2745" spans="1:15" x14ac:dyDescent="0.2">
      <c r="A2745" s="22">
        <f>A2744+3</f>
        <v>44641</v>
      </c>
      <c r="B2745" s="24">
        <v>150.05000000000001</v>
      </c>
      <c r="C2745" s="24">
        <v>150.9</v>
      </c>
      <c r="D2745" s="24">
        <v>150.94999999999999</v>
      </c>
      <c r="E2745" s="24">
        <v>150.69999999999999</v>
      </c>
      <c r="F2745" s="24">
        <v>149.94999999999999</v>
      </c>
      <c r="G2745" s="78"/>
      <c r="H2745" s="78"/>
      <c r="I2745" s="78"/>
      <c r="J2745" s="78"/>
      <c r="K2745" s="78"/>
      <c r="L2745" s="78"/>
      <c r="M2745" s="24">
        <v>138.94999999999999</v>
      </c>
      <c r="N2745" s="24">
        <f>VLOOKUP(A2745,Platts!B:C,2,TRUE)</f>
        <v>147.9</v>
      </c>
      <c r="O2745" s="76">
        <f t="shared" si="254"/>
        <v>1.0145368492224476</v>
      </c>
    </row>
    <row r="2746" spans="1:15" x14ac:dyDescent="0.2">
      <c r="A2746" s="22">
        <f t="shared" si="253"/>
        <v>44642</v>
      </c>
      <c r="B2746" s="24">
        <v>144.69999999999999</v>
      </c>
      <c r="C2746" s="24">
        <v>146.15</v>
      </c>
      <c r="D2746" s="24">
        <v>146.69999999999999</v>
      </c>
      <c r="E2746" s="24">
        <v>145.85</v>
      </c>
      <c r="F2746" s="24">
        <v>146.15</v>
      </c>
      <c r="G2746" s="78"/>
      <c r="H2746" s="78"/>
      <c r="I2746" s="78"/>
      <c r="J2746" s="78"/>
      <c r="K2746" s="78"/>
      <c r="L2746" s="78"/>
      <c r="M2746" s="24">
        <v>136.1</v>
      </c>
      <c r="N2746" s="24">
        <f>VLOOKUP(A2746,Platts!B:C,2,TRUE)</f>
        <v>143.5</v>
      </c>
      <c r="O2746" s="76">
        <f t="shared" si="254"/>
        <v>1.0083623693379791</v>
      </c>
    </row>
    <row r="2747" spans="1:15" x14ac:dyDescent="0.2">
      <c r="A2747" s="22">
        <f t="shared" si="253"/>
        <v>44643</v>
      </c>
      <c r="B2747" s="24">
        <v>147.85</v>
      </c>
      <c r="C2747" s="24">
        <v>149.1</v>
      </c>
      <c r="D2747" s="24">
        <v>149.55000000000001</v>
      </c>
      <c r="E2747" s="24">
        <v>148.94999999999999</v>
      </c>
      <c r="F2747" s="24">
        <v>148.94999999999999</v>
      </c>
      <c r="G2747" s="78"/>
      <c r="H2747" s="78"/>
      <c r="I2747" s="78"/>
      <c r="J2747" s="78"/>
      <c r="K2747" s="78"/>
      <c r="L2747" s="78"/>
      <c r="M2747" s="24">
        <v>138.55000000000001</v>
      </c>
      <c r="N2747" s="24">
        <f>VLOOKUP(A2747,Platts!B:C,2,TRUE)</f>
        <v>146.44999999999999</v>
      </c>
      <c r="O2747" s="76">
        <f t="shared" si="254"/>
        <v>1.00955957664732</v>
      </c>
    </row>
    <row r="2748" spans="1:15" x14ac:dyDescent="0.2">
      <c r="A2748" s="22">
        <f t="shared" si="253"/>
        <v>44644</v>
      </c>
      <c r="B2748" s="24">
        <v>147.65</v>
      </c>
      <c r="C2748" s="24">
        <v>148.80000000000001</v>
      </c>
      <c r="D2748" s="24">
        <v>149.19999999999999</v>
      </c>
      <c r="E2748" s="24">
        <v>148.55000000000001</v>
      </c>
      <c r="F2748" s="24">
        <v>148.44999999999999</v>
      </c>
      <c r="G2748" s="78"/>
      <c r="H2748" s="78"/>
      <c r="I2748" s="78"/>
      <c r="J2748" s="78"/>
      <c r="K2748" s="78"/>
      <c r="L2748" s="78"/>
      <c r="M2748" s="24">
        <v>138.69999999999999</v>
      </c>
      <c r="N2748" s="24">
        <f>VLOOKUP(A2748,Platts!B:C,2,TRUE)</f>
        <v>146.35</v>
      </c>
      <c r="O2748" s="76">
        <f t="shared" si="254"/>
        <v>1.0088828151691152</v>
      </c>
    </row>
    <row r="2749" spans="1:15" x14ac:dyDescent="0.2">
      <c r="A2749" s="22">
        <f t="shared" si="253"/>
        <v>44645</v>
      </c>
      <c r="B2749" s="24">
        <v>153.44999999999999</v>
      </c>
      <c r="C2749" s="24">
        <v>154.5</v>
      </c>
      <c r="D2749" s="24">
        <v>154.75</v>
      </c>
      <c r="E2749" s="24">
        <v>154.15</v>
      </c>
      <c r="F2749" s="24">
        <v>153.85</v>
      </c>
      <c r="G2749" s="78"/>
      <c r="H2749" s="78"/>
      <c r="I2749" s="78"/>
      <c r="J2749" s="78"/>
      <c r="K2749" s="78"/>
      <c r="L2749" s="78"/>
      <c r="M2749" s="24">
        <v>144.05000000000001</v>
      </c>
      <c r="N2749" s="24">
        <f>VLOOKUP(A2749,Platts!B:C,2,TRUE)</f>
        <v>150.80000000000001</v>
      </c>
      <c r="O2749" s="76">
        <f t="shared" si="254"/>
        <v>1.017572944297082</v>
      </c>
    </row>
    <row r="2750" spans="1:15" x14ac:dyDescent="0.2">
      <c r="A2750" s="22">
        <f>A2749+3</f>
        <v>44648</v>
      </c>
      <c r="B2750" s="24">
        <v>153.25</v>
      </c>
      <c r="C2750" s="24">
        <v>154.44999999999999</v>
      </c>
      <c r="D2750" s="24">
        <v>154.69999999999999</v>
      </c>
      <c r="E2750" s="24">
        <v>154.15</v>
      </c>
      <c r="F2750" s="24">
        <v>153.69999999999999</v>
      </c>
      <c r="G2750" s="24"/>
      <c r="H2750" s="24"/>
      <c r="I2750" s="24"/>
      <c r="J2750" s="24"/>
      <c r="K2750" s="24"/>
      <c r="L2750" s="24"/>
      <c r="M2750" s="24">
        <v>143.69999999999999</v>
      </c>
      <c r="N2750" s="24">
        <f>VLOOKUP(A2750,Platts!B:C,2,TRUE)</f>
        <v>152.4</v>
      </c>
      <c r="O2750" s="76">
        <f t="shared" si="254"/>
        <v>1.0055774278215224</v>
      </c>
    </row>
    <row r="2751" spans="1:15" x14ac:dyDescent="0.2">
      <c r="A2751" s="22">
        <f t="shared" si="253"/>
        <v>44649</v>
      </c>
      <c r="B2751" s="24">
        <v>153.44999999999999</v>
      </c>
      <c r="C2751" s="24">
        <v>154.44999999999999</v>
      </c>
      <c r="D2751" s="24">
        <v>154.80000000000001</v>
      </c>
      <c r="E2751" s="24">
        <v>154.19999999999999</v>
      </c>
      <c r="F2751" s="24">
        <v>154.05000000000001</v>
      </c>
      <c r="G2751" s="24"/>
      <c r="H2751" s="24"/>
      <c r="I2751" s="24"/>
      <c r="J2751" s="24"/>
      <c r="K2751" s="24"/>
      <c r="L2751" s="24"/>
      <c r="M2751" s="24">
        <v>143.9</v>
      </c>
      <c r="N2751" s="24">
        <f>VLOOKUP(A2751,Platts!B:C,2,TRUE)</f>
        <v>152.94999999999999</v>
      </c>
      <c r="O2751" s="76">
        <f t="shared" si="254"/>
        <v>1.0032690421706441</v>
      </c>
    </row>
    <row r="2752" spans="1:15" x14ac:dyDescent="0.2">
      <c r="A2752" s="22">
        <f t="shared" si="253"/>
        <v>44650</v>
      </c>
      <c r="B2752" s="24">
        <v>159.1</v>
      </c>
      <c r="C2752" s="24">
        <v>160.15</v>
      </c>
      <c r="D2752" s="24">
        <v>160.35</v>
      </c>
      <c r="E2752" s="24">
        <v>159.94999999999999</v>
      </c>
      <c r="F2752" s="24">
        <v>159.55000000000001</v>
      </c>
      <c r="G2752" s="24"/>
      <c r="H2752" s="24"/>
      <c r="I2752" s="24"/>
      <c r="J2752" s="24"/>
      <c r="K2752" s="24"/>
      <c r="L2752" s="24"/>
      <c r="M2752" s="24">
        <v>150.15</v>
      </c>
      <c r="N2752" s="24">
        <f>VLOOKUP(A2752,Platts!B:C,2,TRUE)</f>
        <v>158.19999999999999</v>
      </c>
      <c r="O2752" s="76">
        <f t="shared" si="254"/>
        <v>1.0056890012642226</v>
      </c>
    </row>
    <row r="2753" spans="1:15" x14ac:dyDescent="0.2">
      <c r="A2753" s="22">
        <f t="shared" si="253"/>
        <v>44651</v>
      </c>
      <c r="B2753" s="24">
        <v>158.35</v>
      </c>
      <c r="C2753" s="24">
        <v>159.55000000000001</v>
      </c>
      <c r="D2753" s="24">
        <v>159.85</v>
      </c>
      <c r="E2753" s="24">
        <v>159.15</v>
      </c>
      <c r="F2753" s="24">
        <v>159.35</v>
      </c>
      <c r="G2753" s="24"/>
      <c r="H2753" s="24"/>
      <c r="I2753" s="24"/>
      <c r="J2753" s="24"/>
      <c r="K2753" s="24"/>
      <c r="L2753" s="24"/>
      <c r="M2753" s="24">
        <v>149.35</v>
      </c>
      <c r="N2753" s="24">
        <f>VLOOKUP(A2753,Platts!B:C,2,TRUE)</f>
        <v>158.30000000000001</v>
      </c>
      <c r="O2753" s="76">
        <f t="shared" si="254"/>
        <v>1.0003158559696776</v>
      </c>
    </row>
    <row r="2754" spans="1:15" x14ac:dyDescent="0.2">
      <c r="A2754" s="22">
        <f t="shared" si="253"/>
        <v>44652</v>
      </c>
      <c r="B2754" s="24">
        <v>160.5</v>
      </c>
      <c r="C2754" s="24">
        <v>160.85</v>
      </c>
      <c r="D2754" s="24">
        <v>160.75</v>
      </c>
      <c r="E2754" s="24">
        <v>160.05000000000001</v>
      </c>
      <c r="F2754" s="24">
        <v>157.4</v>
      </c>
      <c r="G2754" s="24"/>
      <c r="H2754" s="24"/>
      <c r="I2754" s="24"/>
      <c r="J2754" s="24"/>
      <c r="K2754" s="24"/>
      <c r="L2754" s="24"/>
      <c r="M2754" s="24">
        <v>150</v>
      </c>
      <c r="N2754" s="24">
        <f>VLOOKUP(A2754,Platts!B:C,2,TRUE)</f>
        <v>159.85</v>
      </c>
      <c r="O2754" s="76">
        <f t="shared" si="254"/>
        <v>1.0040663121676572</v>
      </c>
    </row>
    <row r="2755" spans="1:15" x14ac:dyDescent="0.2">
      <c r="A2755" s="22">
        <f>A2754+3</f>
        <v>44655</v>
      </c>
      <c r="B2755" s="24">
        <v>163.75</v>
      </c>
      <c r="C2755" s="24">
        <v>164</v>
      </c>
      <c r="D2755" s="24">
        <v>163.95</v>
      </c>
      <c r="E2755" s="24">
        <v>163.25</v>
      </c>
      <c r="F2755" s="24">
        <v>160.6</v>
      </c>
      <c r="G2755" s="24"/>
      <c r="H2755" s="24"/>
      <c r="I2755" s="24"/>
      <c r="J2755" s="24"/>
      <c r="K2755" s="24"/>
      <c r="L2755" s="24"/>
      <c r="M2755" s="24">
        <v>153.19999999999999</v>
      </c>
      <c r="N2755" s="24">
        <f>VLOOKUP(A2755,Platts!B:C,2,TRUE)</f>
        <v>160.80000000000001</v>
      </c>
      <c r="O2755" s="76">
        <f t="shared" si="254"/>
        <v>1.0183457711442785</v>
      </c>
    </row>
    <row r="2756" spans="1:15" x14ac:dyDescent="0.2">
      <c r="A2756" s="22">
        <f t="shared" si="253"/>
        <v>44656</v>
      </c>
      <c r="B2756" s="24">
        <v>162.69999999999999</v>
      </c>
      <c r="C2756" s="24">
        <v>162.94999999999999</v>
      </c>
      <c r="D2756" s="24">
        <v>162.94999999999999</v>
      </c>
      <c r="E2756" s="24">
        <v>162.19999999999999</v>
      </c>
      <c r="F2756" s="24">
        <v>160.15</v>
      </c>
      <c r="G2756" s="24"/>
      <c r="H2756" s="24"/>
      <c r="I2756" s="24"/>
      <c r="J2756" s="24"/>
      <c r="K2756" s="24"/>
      <c r="L2756" s="24"/>
      <c r="M2756" s="24">
        <v>152.55000000000001</v>
      </c>
      <c r="N2756" s="24">
        <f>VLOOKUP(A2756,Platts!B:C,2,TRUE)</f>
        <v>160.80000000000001</v>
      </c>
      <c r="O2756" s="76">
        <f t="shared" si="254"/>
        <v>1.0118159203980097</v>
      </c>
    </row>
    <row r="2757" spans="1:15" x14ac:dyDescent="0.2">
      <c r="A2757" s="22">
        <f t="shared" si="253"/>
        <v>44657</v>
      </c>
      <c r="B2757" s="24">
        <v>161.85</v>
      </c>
      <c r="C2757" s="24">
        <v>162.19999999999999</v>
      </c>
      <c r="D2757" s="24">
        <v>162.15</v>
      </c>
      <c r="E2757" s="24">
        <v>161.44999999999999</v>
      </c>
      <c r="F2757" s="24">
        <v>158.6</v>
      </c>
      <c r="G2757" s="24"/>
      <c r="H2757" s="24"/>
      <c r="I2757" s="24"/>
      <c r="J2757" s="24"/>
      <c r="K2757" s="24"/>
      <c r="L2757" s="24"/>
      <c r="M2757" s="24">
        <v>151.15</v>
      </c>
      <c r="N2757" s="24">
        <f>VLOOKUP(A2757,Platts!B:C,2,TRUE)</f>
        <v>160.19999999999999</v>
      </c>
      <c r="O2757" s="76">
        <f t="shared" si="254"/>
        <v>1.0102996254681649</v>
      </c>
    </row>
    <row r="2758" spans="1:15" x14ac:dyDescent="0.2">
      <c r="A2758" s="22">
        <f t="shared" si="253"/>
        <v>44658</v>
      </c>
      <c r="B2758" s="24">
        <v>156.9</v>
      </c>
      <c r="C2758" s="24">
        <v>157.4</v>
      </c>
      <c r="D2758" s="24">
        <v>157.35</v>
      </c>
      <c r="E2758" s="24">
        <v>156.69999999999999</v>
      </c>
      <c r="F2758" s="24">
        <v>153.65</v>
      </c>
      <c r="G2758" s="24"/>
      <c r="H2758" s="24"/>
      <c r="I2758" s="24"/>
      <c r="J2758" s="24"/>
      <c r="K2758" s="24"/>
      <c r="L2758" s="24"/>
      <c r="M2758" s="24">
        <v>146.05000000000001</v>
      </c>
      <c r="N2758" s="24">
        <f>VLOOKUP(A2758,Platts!B:C,2,TRUE)</f>
        <v>155.05000000000001</v>
      </c>
      <c r="O2758" s="76">
        <f t="shared" si="254"/>
        <v>1.0119316349564655</v>
      </c>
    </row>
    <row r="2759" spans="1:15" x14ac:dyDescent="0.2">
      <c r="A2759" s="22">
        <f t="shared" si="253"/>
        <v>44659</v>
      </c>
      <c r="B2759" s="24">
        <v>154.85</v>
      </c>
      <c r="C2759" s="24">
        <v>155.35</v>
      </c>
      <c r="D2759" s="24">
        <v>155.4</v>
      </c>
      <c r="E2759" s="24">
        <v>154.80000000000001</v>
      </c>
      <c r="F2759" s="24">
        <v>152.35</v>
      </c>
      <c r="G2759" s="24"/>
      <c r="H2759" s="24"/>
      <c r="I2759" s="24"/>
      <c r="J2759" s="24"/>
      <c r="K2759" s="24"/>
      <c r="L2759" s="24"/>
      <c r="M2759" s="24">
        <v>145.25</v>
      </c>
      <c r="N2759" s="24">
        <f>VLOOKUP(A2759,Platts!B:C,2,TRUE)</f>
        <v>154.65</v>
      </c>
      <c r="O2759" s="76">
        <f t="shared" si="254"/>
        <v>1.0012932428063368</v>
      </c>
    </row>
    <row r="2760" spans="1:15" x14ac:dyDescent="0.2">
      <c r="A2760" s="22">
        <f>A2759+3</f>
        <v>44662</v>
      </c>
      <c r="B2760" s="24">
        <v>151.75</v>
      </c>
      <c r="C2760" s="24">
        <v>152.05000000000001</v>
      </c>
      <c r="D2760" s="24">
        <v>152</v>
      </c>
      <c r="E2760" s="24">
        <v>151.35</v>
      </c>
      <c r="F2760" s="24">
        <v>148.75</v>
      </c>
      <c r="G2760" s="24"/>
      <c r="H2760" s="24"/>
      <c r="I2760" s="24"/>
      <c r="J2760" s="24"/>
      <c r="K2760" s="24"/>
      <c r="L2760" s="24"/>
      <c r="M2760" s="24">
        <v>141.55000000000001</v>
      </c>
      <c r="N2760" s="24">
        <f>VLOOKUP(A2760,Platts!B:C,2,TRUE)</f>
        <v>150.6</v>
      </c>
      <c r="O2760" s="76">
        <f t="shared" si="254"/>
        <v>1.0076361221779548</v>
      </c>
    </row>
    <row r="2761" spans="1:15" x14ac:dyDescent="0.2">
      <c r="A2761" s="22">
        <f t="shared" si="253"/>
        <v>44663</v>
      </c>
      <c r="B2761" s="24">
        <v>155.15</v>
      </c>
      <c r="C2761" s="24">
        <v>155.6</v>
      </c>
      <c r="D2761" s="24">
        <v>155.6</v>
      </c>
      <c r="E2761" s="24">
        <v>155</v>
      </c>
      <c r="F2761" s="24">
        <v>152.65</v>
      </c>
      <c r="G2761" s="24"/>
      <c r="H2761" s="24"/>
      <c r="I2761" s="24"/>
      <c r="J2761" s="24"/>
      <c r="K2761" s="24"/>
      <c r="L2761" s="24"/>
      <c r="M2761" s="24">
        <v>145.30000000000001</v>
      </c>
      <c r="N2761" s="24">
        <f>VLOOKUP(A2761,Platts!B:C,2,TRUE)</f>
        <v>154.85</v>
      </c>
      <c r="O2761" s="76">
        <f t="shared" si="254"/>
        <v>1.001937358734259</v>
      </c>
    </row>
    <row r="2762" spans="1:15" x14ac:dyDescent="0.2">
      <c r="A2762" s="22">
        <f t="shared" si="253"/>
        <v>44664</v>
      </c>
      <c r="B2762" s="24">
        <v>151.65</v>
      </c>
      <c r="C2762" s="24">
        <v>151.94999999999999</v>
      </c>
      <c r="D2762" s="24">
        <v>152.05000000000001</v>
      </c>
      <c r="E2762" s="24">
        <v>151.44999999999999</v>
      </c>
      <c r="F2762" s="24">
        <v>149.05000000000001</v>
      </c>
      <c r="G2762" s="24"/>
      <c r="H2762" s="24"/>
      <c r="I2762" s="24"/>
      <c r="J2762" s="24"/>
      <c r="K2762" s="24"/>
      <c r="L2762" s="24"/>
      <c r="M2762" s="24">
        <v>142.15</v>
      </c>
      <c r="N2762" s="24">
        <f>VLOOKUP(A2762,Platts!B:C,2,TRUE)</f>
        <v>151.4</v>
      </c>
      <c r="O2762" s="76">
        <f t="shared" si="254"/>
        <v>1.0016512549537648</v>
      </c>
    </row>
    <row r="2763" spans="1:15" x14ac:dyDescent="0.2">
      <c r="A2763" s="22">
        <f t="shared" si="253"/>
        <v>44665</v>
      </c>
      <c r="B2763" s="24">
        <v>153.85</v>
      </c>
      <c r="C2763" s="24">
        <v>154.35</v>
      </c>
      <c r="D2763" s="24">
        <v>154.4</v>
      </c>
      <c r="E2763" s="24">
        <v>153.75</v>
      </c>
      <c r="F2763" s="24">
        <v>151.44999999999999</v>
      </c>
      <c r="G2763" s="24"/>
      <c r="H2763" s="24"/>
      <c r="I2763" s="24"/>
      <c r="J2763" s="24"/>
      <c r="K2763" s="24"/>
      <c r="L2763" s="24"/>
      <c r="M2763" s="24">
        <v>144.4</v>
      </c>
      <c r="N2763" s="24">
        <f>VLOOKUP(A2763,Platts!B:C,2,TRUE)</f>
        <v>152.80000000000001</v>
      </c>
      <c r="O2763" s="76">
        <f t="shared" si="254"/>
        <v>1.0068717277486909</v>
      </c>
    </row>
    <row r="2764" spans="1:15" x14ac:dyDescent="0.2">
      <c r="A2764" s="22">
        <f>A2763+4</f>
        <v>44669</v>
      </c>
      <c r="B2764" s="24">
        <v>154.80000000000001</v>
      </c>
      <c r="C2764" s="24">
        <v>155.15</v>
      </c>
      <c r="D2764" s="24">
        <v>155.15</v>
      </c>
      <c r="E2764" s="24">
        <v>154.5</v>
      </c>
      <c r="F2764" s="24">
        <v>152.15</v>
      </c>
      <c r="G2764" s="24"/>
      <c r="H2764" s="24"/>
      <c r="I2764" s="24"/>
      <c r="J2764" s="24"/>
      <c r="K2764" s="24"/>
      <c r="L2764" s="24"/>
      <c r="M2764" s="24">
        <v>145.05000000000001</v>
      </c>
      <c r="N2764" s="24">
        <f>VLOOKUP(A2764,Platts!B:C,2,TRUE)</f>
        <v>153.85</v>
      </c>
      <c r="O2764" s="76">
        <f t="shared" si="254"/>
        <v>1.0061748456288593</v>
      </c>
    </row>
    <row r="2765" spans="1:15" x14ac:dyDescent="0.2">
      <c r="A2765" s="22">
        <f t="shared" si="253"/>
        <v>44670</v>
      </c>
      <c r="B2765" s="24">
        <v>150.9</v>
      </c>
      <c r="C2765" s="24">
        <v>151.30000000000001</v>
      </c>
      <c r="D2765" s="24">
        <v>151.35</v>
      </c>
      <c r="E2765" s="24">
        <v>150.80000000000001</v>
      </c>
      <c r="F2765" s="24">
        <v>148.65</v>
      </c>
      <c r="G2765" s="24"/>
      <c r="H2765" s="24"/>
      <c r="I2765" s="24"/>
      <c r="J2765" s="24"/>
      <c r="K2765" s="24"/>
      <c r="L2765" s="24"/>
      <c r="M2765" s="24">
        <v>141.69999999999999</v>
      </c>
      <c r="N2765" s="24">
        <f>VLOOKUP(A2765,Platts!B:C,2,TRUE)</f>
        <v>149.85</v>
      </c>
      <c r="O2765" s="76">
        <f t="shared" si="254"/>
        <v>1.0070070070070072</v>
      </c>
    </row>
    <row r="2766" spans="1:15" x14ac:dyDescent="0.2">
      <c r="A2766" s="22">
        <f t="shared" si="253"/>
        <v>44671</v>
      </c>
      <c r="B2766" s="24">
        <v>151.35</v>
      </c>
      <c r="C2766" s="24">
        <v>151.75</v>
      </c>
      <c r="D2766" s="24">
        <v>151.80000000000001</v>
      </c>
      <c r="E2766" s="24">
        <v>151.35</v>
      </c>
      <c r="F2766" s="24">
        <v>149.30000000000001</v>
      </c>
      <c r="G2766" s="24"/>
      <c r="H2766" s="24"/>
      <c r="I2766" s="24"/>
      <c r="J2766" s="24"/>
      <c r="K2766" s="24"/>
      <c r="L2766" s="24"/>
      <c r="M2766" s="24">
        <v>142.55000000000001</v>
      </c>
      <c r="N2766" s="24">
        <f>VLOOKUP(A2766,Platts!B:C,2,TRUE)</f>
        <v>150.69999999999999</v>
      </c>
      <c r="O2766" s="76">
        <f t="shared" si="254"/>
        <v>1.004313205043132</v>
      </c>
    </row>
    <row r="2767" spans="1:15" x14ac:dyDescent="0.2">
      <c r="A2767" s="22">
        <f t="shared" si="253"/>
        <v>44672</v>
      </c>
      <c r="B2767" s="24">
        <v>151</v>
      </c>
      <c r="C2767" s="24">
        <v>151.35</v>
      </c>
      <c r="D2767" s="24">
        <v>151.44999999999999</v>
      </c>
      <c r="E2767" s="24">
        <v>151.19999999999999</v>
      </c>
      <c r="F2767" s="24">
        <v>148.9</v>
      </c>
      <c r="G2767" s="24"/>
      <c r="H2767" s="24"/>
      <c r="I2767" s="24"/>
      <c r="J2767" s="24"/>
      <c r="K2767" s="24"/>
      <c r="L2767" s="24"/>
      <c r="M2767" s="24">
        <v>142.5</v>
      </c>
      <c r="N2767" s="24">
        <f>VLOOKUP(A2767,Platts!B:C,2,TRUE)</f>
        <v>150.05000000000001</v>
      </c>
      <c r="O2767" s="76">
        <f t="shared" si="254"/>
        <v>1.0063312229256913</v>
      </c>
    </row>
    <row r="2768" spans="1:15" x14ac:dyDescent="0.2">
      <c r="A2768" s="22">
        <f t="shared" si="253"/>
        <v>44673</v>
      </c>
      <c r="B2768" s="24">
        <v>151.05000000000001</v>
      </c>
      <c r="C2768" s="24">
        <v>151.5</v>
      </c>
      <c r="D2768" s="24">
        <v>151.5</v>
      </c>
      <c r="E2768" s="24">
        <v>151.25</v>
      </c>
      <c r="F2768" s="24">
        <v>149.25</v>
      </c>
      <c r="G2768" s="24"/>
      <c r="H2768" s="24"/>
      <c r="I2768" s="24"/>
      <c r="J2768" s="24"/>
      <c r="K2768" s="24"/>
      <c r="L2768" s="24"/>
      <c r="M2768" s="24">
        <v>142.44999999999999</v>
      </c>
      <c r="N2768" s="24">
        <f>VLOOKUP(A2768,Platts!B:C,2,TRUE)</f>
        <v>150.5</v>
      </c>
      <c r="O2768" s="76">
        <f t="shared" si="254"/>
        <v>1.0036544850498339</v>
      </c>
    </row>
    <row r="2769" spans="1:15" x14ac:dyDescent="0.2">
      <c r="A2769" s="22">
        <f>A2768+3</f>
        <v>44676</v>
      </c>
      <c r="B2769" s="24">
        <v>136.05000000000001</v>
      </c>
      <c r="C2769" s="24">
        <v>136.55000000000001</v>
      </c>
      <c r="D2769" s="24">
        <v>136.85</v>
      </c>
      <c r="E2769" s="24">
        <v>136.75</v>
      </c>
      <c r="F2769" s="24">
        <v>135.30000000000001</v>
      </c>
      <c r="G2769" s="24"/>
      <c r="H2769" s="24"/>
      <c r="I2769" s="24"/>
      <c r="J2769" s="24"/>
      <c r="K2769" s="24"/>
      <c r="L2769" s="24"/>
      <c r="M2769" s="24">
        <v>129.44999999999999</v>
      </c>
      <c r="N2769" s="24">
        <f>VLOOKUP(A2769,Platts!B:C,2,TRUE)</f>
        <v>135.75</v>
      </c>
      <c r="O2769" s="76">
        <f t="shared" si="254"/>
        <v>1.0022099447513813</v>
      </c>
    </row>
    <row r="2770" spans="1:15" x14ac:dyDescent="0.2">
      <c r="A2770" s="22">
        <f t="shared" si="253"/>
        <v>44677</v>
      </c>
      <c r="B2770" s="24">
        <v>139.44999999999999</v>
      </c>
      <c r="C2770" s="24">
        <v>139.80000000000001</v>
      </c>
      <c r="D2770" s="24">
        <v>139.80000000000001</v>
      </c>
      <c r="E2770" s="24">
        <v>139.5</v>
      </c>
      <c r="F2770" s="24">
        <v>137.69999999999999</v>
      </c>
      <c r="G2770" s="24"/>
      <c r="H2770" s="24"/>
      <c r="I2770" s="24"/>
      <c r="J2770" s="24"/>
      <c r="K2770" s="24"/>
      <c r="L2770" s="24"/>
      <c r="M2770" s="24">
        <v>130.85</v>
      </c>
      <c r="N2770" s="24">
        <f>VLOOKUP(A2770,Platts!B:C,2,TRUE)</f>
        <v>138.94999999999999</v>
      </c>
      <c r="O2770" s="76">
        <f t="shared" si="254"/>
        <v>1.0035984166966534</v>
      </c>
    </row>
    <row r="2771" spans="1:15" x14ac:dyDescent="0.2">
      <c r="A2771" s="22">
        <f t="shared" si="253"/>
        <v>44678</v>
      </c>
      <c r="B2771" s="24">
        <v>140.80000000000001</v>
      </c>
      <c r="C2771" s="24">
        <v>141.19999999999999</v>
      </c>
      <c r="D2771" s="24">
        <v>141.19999999999999</v>
      </c>
      <c r="E2771" s="24">
        <v>140.80000000000001</v>
      </c>
      <c r="F2771" s="24">
        <v>138.85</v>
      </c>
      <c r="G2771" s="24"/>
      <c r="H2771" s="24"/>
      <c r="I2771" s="24"/>
      <c r="J2771" s="24"/>
      <c r="K2771" s="24"/>
      <c r="L2771" s="24"/>
      <c r="M2771" s="24">
        <v>132.6</v>
      </c>
      <c r="N2771" s="24">
        <f>VLOOKUP(A2771,Platts!B:C,2,TRUE)</f>
        <v>140.44999999999999</v>
      </c>
      <c r="O2771" s="76">
        <f t="shared" si="254"/>
        <v>1.0024919900320399</v>
      </c>
    </row>
    <row r="2772" spans="1:15" x14ac:dyDescent="0.2">
      <c r="A2772" s="22">
        <f t="shared" si="253"/>
        <v>44679</v>
      </c>
      <c r="B2772" s="24">
        <v>142.15</v>
      </c>
      <c r="C2772" s="24">
        <v>142.75</v>
      </c>
      <c r="D2772" s="24">
        <v>142.9</v>
      </c>
      <c r="E2772" s="24">
        <v>142.55000000000001</v>
      </c>
      <c r="F2772" s="24">
        <v>140.65</v>
      </c>
      <c r="G2772" s="24"/>
      <c r="H2772" s="24"/>
      <c r="I2772" s="24"/>
      <c r="J2772" s="24"/>
      <c r="K2772" s="24"/>
      <c r="L2772" s="24"/>
      <c r="M2772" s="24">
        <v>134.5</v>
      </c>
      <c r="N2772" s="24">
        <f>VLOOKUP(A2772,Platts!B:C,2,TRUE)</f>
        <v>142</v>
      </c>
      <c r="O2772" s="76">
        <f t="shared" si="254"/>
        <v>1.001056338028169</v>
      </c>
    </row>
    <row r="2773" spans="1:15" x14ac:dyDescent="0.2">
      <c r="A2773" s="22">
        <f t="shared" si="253"/>
        <v>44680</v>
      </c>
      <c r="B2773" s="24">
        <v>142.5</v>
      </c>
      <c r="C2773" s="24">
        <v>143</v>
      </c>
      <c r="D2773" s="24">
        <v>143</v>
      </c>
      <c r="E2773" s="24">
        <v>142.5</v>
      </c>
      <c r="F2773" s="24">
        <v>140.80000000000001</v>
      </c>
      <c r="G2773" s="24"/>
      <c r="H2773" s="24"/>
      <c r="I2773" s="24"/>
      <c r="J2773" s="24"/>
      <c r="K2773" s="24"/>
      <c r="L2773" s="24"/>
      <c r="M2773" s="24">
        <v>134.5</v>
      </c>
      <c r="N2773" s="24">
        <f>VLOOKUP(A2773,Platts!B:C,2,TRUE)</f>
        <v>142.35</v>
      </c>
      <c r="O2773" s="76">
        <f t="shared" si="254"/>
        <v>1.0010537407797682</v>
      </c>
    </row>
    <row r="2774" spans="1:15" x14ac:dyDescent="0.2">
      <c r="A2774" s="22">
        <f>A2773+3</f>
        <v>44683</v>
      </c>
      <c r="B2774" s="91">
        <f>B2773</f>
        <v>142.5</v>
      </c>
      <c r="C2774" s="91">
        <f t="shared" ref="C2774:M2774" si="255">C2773</f>
        <v>143</v>
      </c>
      <c r="D2774" s="91">
        <f t="shared" si="255"/>
        <v>143</v>
      </c>
      <c r="E2774" s="91">
        <f t="shared" si="255"/>
        <v>142.5</v>
      </c>
      <c r="F2774" s="91">
        <f t="shared" si="255"/>
        <v>140.80000000000001</v>
      </c>
      <c r="G2774" s="91">
        <f t="shared" si="255"/>
        <v>0</v>
      </c>
      <c r="H2774" s="91">
        <f t="shared" si="255"/>
        <v>0</v>
      </c>
      <c r="I2774" s="91">
        <f t="shared" si="255"/>
        <v>0</v>
      </c>
      <c r="J2774" s="91">
        <f t="shared" si="255"/>
        <v>0</v>
      </c>
      <c r="K2774" s="91">
        <f t="shared" si="255"/>
        <v>0</v>
      </c>
      <c r="L2774" s="91">
        <f t="shared" si="255"/>
        <v>0</v>
      </c>
      <c r="M2774" s="91">
        <f t="shared" si="255"/>
        <v>134.5</v>
      </c>
      <c r="N2774" s="24">
        <f>VLOOKUP(A2774,Platts!B:C,2,TRUE)</f>
        <v>142.35</v>
      </c>
      <c r="O2774" s="76">
        <f t="shared" si="254"/>
        <v>1.0010537407797682</v>
      </c>
    </row>
    <row r="2775" spans="1:15" x14ac:dyDescent="0.2">
      <c r="A2775" s="22">
        <f t="shared" si="253"/>
        <v>44684</v>
      </c>
      <c r="B2775" s="91">
        <f>B2774</f>
        <v>142.5</v>
      </c>
      <c r="C2775" s="91">
        <f t="shared" ref="C2775" si="256">C2774</f>
        <v>143</v>
      </c>
      <c r="D2775" s="91">
        <f t="shared" ref="D2775" si="257">D2774</f>
        <v>143</v>
      </c>
      <c r="E2775" s="91">
        <f t="shared" ref="E2775" si="258">E2774</f>
        <v>142.5</v>
      </c>
      <c r="F2775" s="91">
        <f t="shared" ref="F2775" si="259">F2774</f>
        <v>140.80000000000001</v>
      </c>
      <c r="G2775" s="91">
        <f t="shared" ref="G2775" si="260">G2774</f>
        <v>0</v>
      </c>
      <c r="H2775" s="91">
        <f t="shared" ref="H2775" si="261">H2774</f>
        <v>0</v>
      </c>
      <c r="I2775" s="91">
        <f t="shared" ref="I2775" si="262">I2774</f>
        <v>0</v>
      </c>
      <c r="J2775" s="91">
        <f t="shared" ref="J2775" si="263">J2774</f>
        <v>0</v>
      </c>
      <c r="K2775" s="91">
        <f t="shared" ref="K2775" si="264">K2774</f>
        <v>0</v>
      </c>
      <c r="L2775" s="91">
        <f t="shared" ref="L2775" si="265">L2774</f>
        <v>0</v>
      </c>
      <c r="M2775" s="91">
        <f t="shared" ref="M2775" si="266">M2774</f>
        <v>134.5</v>
      </c>
      <c r="N2775" s="24">
        <f>VLOOKUP(A2775,Platts!B:C,2,TRUE)</f>
        <v>142.35</v>
      </c>
      <c r="O2775" s="76">
        <f t="shared" si="254"/>
        <v>1.0010537407797682</v>
      </c>
    </row>
    <row r="2776" spans="1:15" x14ac:dyDescent="0.2">
      <c r="A2776" s="22">
        <f t="shared" si="253"/>
        <v>44685</v>
      </c>
      <c r="B2776" s="24">
        <v>142.85</v>
      </c>
      <c r="C2776" s="24">
        <v>142.75</v>
      </c>
      <c r="D2776" s="24">
        <v>142.4</v>
      </c>
      <c r="E2776" s="24">
        <v>142.4</v>
      </c>
      <c r="F2776" s="24">
        <v>140.25</v>
      </c>
      <c r="G2776" s="24"/>
      <c r="H2776" s="24"/>
      <c r="I2776" s="24"/>
      <c r="J2776" s="24"/>
      <c r="K2776" s="24"/>
      <c r="L2776" s="24"/>
      <c r="M2776" s="24">
        <v>133.94999999999999</v>
      </c>
      <c r="N2776" s="24">
        <f>VLOOKUP(A2776,Platts!B:C,2,TRUE)</f>
        <v>142.9</v>
      </c>
      <c r="O2776" s="76">
        <f t="shared" si="254"/>
        <v>0.99965010496850937</v>
      </c>
    </row>
    <row r="2777" spans="1:15" x14ac:dyDescent="0.2">
      <c r="A2777" s="22">
        <f t="shared" si="253"/>
        <v>44686</v>
      </c>
      <c r="B2777" s="24">
        <v>145.69999999999999</v>
      </c>
      <c r="C2777" s="24">
        <v>145.35</v>
      </c>
      <c r="D2777" s="24">
        <v>144.69999999999999</v>
      </c>
      <c r="E2777" s="24">
        <v>144.55000000000001</v>
      </c>
      <c r="F2777" s="24">
        <v>142.30000000000001</v>
      </c>
      <c r="G2777" s="24"/>
      <c r="H2777" s="24"/>
      <c r="I2777" s="24"/>
      <c r="J2777" s="24"/>
      <c r="K2777" s="24"/>
      <c r="L2777" s="24"/>
      <c r="M2777" s="24">
        <v>135.55000000000001</v>
      </c>
      <c r="N2777" s="24">
        <f>VLOOKUP(A2777,Platts!B:C,2,TRUE)</f>
        <v>145.80000000000001</v>
      </c>
      <c r="O2777" s="76">
        <f t="shared" si="254"/>
        <v>0.99931412894375837</v>
      </c>
    </row>
    <row r="2778" spans="1:15" x14ac:dyDescent="0.2">
      <c r="A2778" s="22">
        <f t="shared" si="253"/>
        <v>44687</v>
      </c>
      <c r="B2778" s="24">
        <v>138.5</v>
      </c>
      <c r="C2778" s="24">
        <v>138.1</v>
      </c>
      <c r="D2778" s="24">
        <v>137.5</v>
      </c>
      <c r="E2778" s="24">
        <v>137.44999999999999</v>
      </c>
      <c r="F2778" s="24">
        <v>135.1</v>
      </c>
      <c r="G2778" s="24"/>
      <c r="H2778" s="24"/>
      <c r="I2778" s="24"/>
      <c r="J2778" s="24"/>
      <c r="K2778" s="24"/>
      <c r="L2778" s="24"/>
      <c r="M2778" s="24">
        <v>128.35</v>
      </c>
      <c r="N2778" s="24">
        <f>VLOOKUP(A2778,Platts!B:C,2,TRUE)</f>
        <v>139</v>
      </c>
      <c r="O2778" s="76">
        <f t="shared" si="254"/>
        <v>0.99640287769784175</v>
      </c>
    </row>
    <row r="2779" spans="1:15" x14ac:dyDescent="0.2">
      <c r="A2779" s="22">
        <f>A2778+3</f>
        <v>44690</v>
      </c>
      <c r="B2779" s="24">
        <v>130</v>
      </c>
      <c r="C2779" s="24">
        <v>129.4</v>
      </c>
      <c r="D2779" s="24">
        <v>128.65</v>
      </c>
      <c r="E2779" s="24">
        <v>128.6</v>
      </c>
      <c r="F2779" s="24">
        <v>126.25</v>
      </c>
      <c r="G2779" s="24"/>
      <c r="H2779" s="24"/>
      <c r="I2779" s="24"/>
      <c r="J2779" s="24"/>
      <c r="K2779" s="24"/>
      <c r="L2779" s="24"/>
      <c r="M2779" s="24">
        <v>119.55</v>
      </c>
      <c r="N2779" s="24">
        <f>VLOOKUP(A2779,Platts!B:C,2,TRUE)</f>
        <v>131.35</v>
      </c>
      <c r="O2779" s="76">
        <f t="shared" si="254"/>
        <v>0.98972211648267994</v>
      </c>
    </row>
    <row r="2780" spans="1:15" x14ac:dyDescent="0.2">
      <c r="A2780" s="22">
        <f t="shared" si="253"/>
        <v>44691</v>
      </c>
      <c r="B2780" s="24">
        <v>126.55</v>
      </c>
      <c r="C2780" s="24">
        <v>125.4</v>
      </c>
      <c r="D2780" s="24">
        <v>124.4</v>
      </c>
      <c r="E2780" s="24">
        <v>124.4</v>
      </c>
      <c r="F2780" s="24">
        <v>121.6</v>
      </c>
      <c r="G2780" s="24"/>
      <c r="H2780" s="24"/>
      <c r="I2780" s="24"/>
      <c r="J2780" s="24"/>
      <c r="K2780" s="24"/>
      <c r="L2780" s="24"/>
      <c r="M2780" s="24">
        <v>115.35</v>
      </c>
      <c r="N2780" s="24">
        <f>VLOOKUP(A2780,Platts!B:C,2,TRUE)</f>
        <v>128.1</v>
      </c>
      <c r="O2780" s="76">
        <f t="shared" si="254"/>
        <v>0.98790007806401248</v>
      </c>
    </row>
    <row r="2781" spans="1:15" x14ac:dyDescent="0.2">
      <c r="A2781" s="22">
        <f t="shared" ref="A2781:A2845" si="267">A2780+1</f>
        <v>44692</v>
      </c>
      <c r="B2781" s="24">
        <v>131.55000000000001</v>
      </c>
      <c r="C2781" s="24">
        <v>130.5</v>
      </c>
      <c r="D2781" s="24">
        <v>129.69999999999999</v>
      </c>
      <c r="E2781" s="24">
        <v>129.69999999999999</v>
      </c>
      <c r="F2781" s="24">
        <v>126.95</v>
      </c>
      <c r="G2781" s="24"/>
      <c r="H2781" s="24"/>
      <c r="I2781" s="24"/>
      <c r="J2781" s="24"/>
      <c r="K2781" s="24"/>
      <c r="L2781" s="24"/>
      <c r="M2781" s="24">
        <v>120.45</v>
      </c>
      <c r="N2781" s="24">
        <f>VLOOKUP(A2781,Platts!B:C,2,TRUE)</f>
        <v>133.5</v>
      </c>
      <c r="O2781" s="76">
        <f t="shared" si="254"/>
        <v>0.98539325842696635</v>
      </c>
    </row>
    <row r="2782" spans="1:15" x14ac:dyDescent="0.2">
      <c r="A2782" s="22">
        <f t="shared" si="267"/>
        <v>44693</v>
      </c>
      <c r="B2782" s="24">
        <v>125.3</v>
      </c>
      <c r="C2782" s="24">
        <v>124.25</v>
      </c>
      <c r="D2782" s="24">
        <v>123.4</v>
      </c>
      <c r="E2782" s="24">
        <v>123.4</v>
      </c>
      <c r="F2782" s="24">
        <v>120.8</v>
      </c>
      <c r="G2782" s="24"/>
      <c r="H2782" s="24"/>
      <c r="I2782" s="24"/>
      <c r="J2782" s="24"/>
      <c r="K2782" s="24"/>
      <c r="L2782" s="24"/>
      <c r="M2782" s="24">
        <v>114.45</v>
      </c>
      <c r="N2782" s="24">
        <f>VLOOKUP(A2782,Platts!B:C,2,TRUE)</f>
        <v>127.55</v>
      </c>
      <c r="O2782" s="76">
        <f t="shared" si="254"/>
        <v>0.98235985887887101</v>
      </c>
    </row>
    <row r="2783" spans="1:15" x14ac:dyDescent="0.2">
      <c r="A2783" s="22">
        <f t="shared" si="267"/>
        <v>44694</v>
      </c>
      <c r="B2783" s="24">
        <v>125.85</v>
      </c>
      <c r="C2783" s="24">
        <v>124.9</v>
      </c>
      <c r="D2783" s="24">
        <v>124.1</v>
      </c>
      <c r="E2783" s="24">
        <v>124.05</v>
      </c>
      <c r="F2783" s="24">
        <v>121.35</v>
      </c>
      <c r="G2783" s="24"/>
      <c r="H2783" s="24"/>
      <c r="I2783" s="24"/>
      <c r="J2783" s="24"/>
      <c r="K2783" s="24"/>
      <c r="L2783" s="24"/>
      <c r="M2783" s="24">
        <v>114.8</v>
      </c>
      <c r="N2783" s="24">
        <f>VLOOKUP(A2783,Platts!B:C,2,TRUE)</f>
        <v>127.35</v>
      </c>
      <c r="O2783" s="76">
        <f t="shared" si="254"/>
        <v>0.9882214369846879</v>
      </c>
    </row>
    <row r="2784" spans="1:15" x14ac:dyDescent="0.2">
      <c r="A2784" s="22">
        <f>A2783+3</f>
        <v>44697</v>
      </c>
      <c r="B2784" s="91">
        <f>B2783</f>
        <v>125.85</v>
      </c>
      <c r="C2784" s="91">
        <f t="shared" ref="C2784:M2784" si="268">C2783</f>
        <v>124.9</v>
      </c>
      <c r="D2784" s="91">
        <f t="shared" si="268"/>
        <v>124.1</v>
      </c>
      <c r="E2784" s="91">
        <f t="shared" si="268"/>
        <v>124.05</v>
      </c>
      <c r="F2784" s="91">
        <f t="shared" si="268"/>
        <v>121.35</v>
      </c>
      <c r="G2784" s="91">
        <f t="shared" si="268"/>
        <v>0</v>
      </c>
      <c r="H2784" s="91">
        <f t="shared" si="268"/>
        <v>0</v>
      </c>
      <c r="I2784" s="91">
        <f t="shared" si="268"/>
        <v>0</v>
      </c>
      <c r="J2784" s="91">
        <f t="shared" si="268"/>
        <v>0</v>
      </c>
      <c r="K2784" s="91">
        <f t="shared" si="268"/>
        <v>0</v>
      </c>
      <c r="L2784" s="91">
        <f t="shared" si="268"/>
        <v>0</v>
      </c>
      <c r="M2784" s="91">
        <f t="shared" si="268"/>
        <v>114.8</v>
      </c>
      <c r="N2784" s="24">
        <f>VLOOKUP(A2784,Platts!B:C,2,TRUE)</f>
        <v>127.35</v>
      </c>
      <c r="O2784" s="76">
        <f t="shared" ref="O2784:O2788" si="269">+B2784/N2784</f>
        <v>0.9882214369846879</v>
      </c>
    </row>
    <row r="2785" spans="1:15" x14ac:dyDescent="0.2">
      <c r="A2785" s="22">
        <f t="shared" si="267"/>
        <v>44698</v>
      </c>
      <c r="B2785" s="24">
        <v>128.35</v>
      </c>
      <c r="C2785" s="24">
        <v>127.35</v>
      </c>
      <c r="D2785" s="24">
        <v>126.45</v>
      </c>
      <c r="E2785" s="24">
        <v>126.4</v>
      </c>
      <c r="F2785" s="24">
        <v>123.7</v>
      </c>
      <c r="G2785" s="24"/>
      <c r="H2785" s="24"/>
      <c r="I2785" s="24"/>
      <c r="J2785" s="24"/>
      <c r="K2785" s="24"/>
      <c r="L2785" s="24"/>
      <c r="M2785" s="24">
        <v>117.05</v>
      </c>
      <c r="N2785" s="24">
        <f>VLOOKUP(A2785,Platts!B:C,2,TRUE)</f>
        <v>130.15</v>
      </c>
      <c r="O2785" s="76">
        <f t="shared" si="269"/>
        <v>0.98616980407222432</v>
      </c>
    </row>
    <row r="2786" spans="1:15" x14ac:dyDescent="0.2">
      <c r="A2786" s="22">
        <f t="shared" si="267"/>
        <v>44699</v>
      </c>
      <c r="B2786" s="24">
        <v>125.1</v>
      </c>
      <c r="C2786" s="24">
        <v>123.75</v>
      </c>
      <c r="D2786" s="24">
        <v>122.7</v>
      </c>
      <c r="E2786" s="24">
        <v>122.65</v>
      </c>
      <c r="F2786" s="24">
        <v>119.7</v>
      </c>
      <c r="G2786" s="24"/>
      <c r="H2786" s="24"/>
      <c r="I2786" s="24"/>
      <c r="J2786" s="24"/>
      <c r="K2786" s="24"/>
      <c r="L2786" s="24"/>
      <c r="M2786" s="24">
        <v>112.75</v>
      </c>
      <c r="N2786" s="24">
        <f>VLOOKUP(A2786,Platts!B:C,2,TRUE)</f>
        <v>126.60000000000001</v>
      </c>
      <c r="O2786" s="76">
        <f t="shared" si="269"/>
        <v>0.98815165876777245</v>
      </c>
    </row>
    <row r="2787" spans="1:15" x14ac:dyDescent="0.2">
      <c r="A2787" s="22">
        <f t="shared" si="267"/>
        <v>44700</v>
      </c>
      <c r="B2787" s="24">
        <v>127.7</v>
      </c>
      <c r="C2787" s="24">
        <v>125.45</v>
      </c>
      <c r="D2787" s="24">
        <v>124.25</v>
      </c>
      <c r="E2787" s="24">
        <v>124.25</v>
      </c>
      <c r="F2787" s="24">
        <v>121.05</v>
      </c>
      <c r="G2787" s="24"/>
      <c r="H2787" s="24"/>
      <c r="I2787" s="24"/>
      <c r="J2787" s="24"/>
      <c r="K2787" s="24"/>
      <c r="L2787" s="24"/>
      <c r="M2787" s="24">
        <v>114.2</v>
      </c>
      <c r="N2787" s="24">
        <f>VLOOKUP(A2787,Platts!B:C,2,TRUE)</f>
        <v>129.4</v>
      </c>
      <c r="O2787" s="76">
        <f t="shared" si="269"/>
        <v>0.98686244204018547</v>
      </c>
    </row>
    <row r="2788" spans="1:15" x14ac:dyDescent="0.2">
      <c r="A2788" s="22">
        <f t="shared" si="267"/>
        <v>44701</v>
      </c>
      <c r="B2788" s="24">
        <v>134.15</v>
      </c>
      <c r="C2788" s="24">
        <v>132.19999999999999</v>
      </c>
      <c r="D2788" s="24">
        <v>130.5</v>
      </c>
      <c r="E2788" s="24">
        <v>130.44999999999999</v>
      </c>
      <c r="F2788" s="24">
        <v>128.85</v>
      </c>
      <c r="G2788" s="24"/>
      <c r="H2788" s="24"/>
      <c r="I2788" s="24"/>
      <c r="J2788" s="24"/>
      <c r="K2788" s="24"/>
      <c r="L2788" s="24"/>
      <c r="M2788" s="24">
        <v>117.5</v>
      </c>
      <c r="N2788" s="24">
        <f>VLOOKUP(A2788,Platts!B:C,2,TRUE)</f>
        <v>136.25</v>
      </c>
      <c r="O2788" s="76">
        <f t="shared" si="269"/>
        <v>0.98458715596330282</v>
      </c>
    </row>
    <row r="2789" spans="1:15" x14ac:dyDescent="0.2">
      <c r="A2789" s="22">
        <f>A2788+3</f>
        <v>44704</v>
      </c>
      <c r="B2789" s="24">
        <v>133.94999999999999</v>
      </c>
      <c r="C2789" s="24">
        <v>132.05000000000001</v>
      </c>
      <c r="D2789" s="24">
        <v>130.4</v>
      </c>
      <c r="E2789" s="24">
        <v>130.44999999999999</v>
      </c>
      <c r="F2789" s="24">
        <v>125.7</v>
      </c>
      <c r="G2789" s="24"/>
      <c r="H2789" s="24"/>
      <c r="I2789" s="24"/>
      <c r="J2789" s="24"/>
      <c r="K2789" s="24"/>
      <c r="L2789" s="24"/>
      <c r="M2789" s="24">
        <v>117.5</v>
      </c>
      <c r="N2789" s="24">
        <f>VLOOKUP(A2789,Platts!B:C,2,TRUE)</f>
        <v>135.94999999999999</v>
      </c>
      <c r="O2789" s="76">
        <f t="shared" ref="O2789:O2793" si="270">+B2789/N2789</f>
        <v>0.98528870908422217</v>
      </c>
    </row>
    <row r="2790" spans="1:15" x14ac:dyDescent="0.2">
      <c r="A2790" s="22">
        <f t="shared" si="267"/>
        <v>44705</v>
      </c>
      <c r="B2790" s="24">
        <v>128.85</v>
      </c>
      <c r="C2790" s="24">
        <v>127.15</v>
      </c>
      <c r="D2790" s="24">
        <v>125.55</v>
      </c>
      <c r="E2790" s="24">
        <v>125.55</v>
      </c>
      <c r="F2790" s="24">
        <v>121.55</v>
      </c>
      <c r="G2790" s="24"/>
      <c r="H2790" s="24"/>
      <c r="I2790" s="24"/>
      <c r="J2790" s="24"/>
      <c r="K2790" s="24"/>
      <c r="L2790" s="24"/>
      <c r="M2790" s="24">
        <v>113.5</v>
      </c>
      <c r="N2790" s="24">
        <f>VLOOKUP(A2790,Platts!B:C,2,TRUE)</f>
        <v>130.5</v>
      </c>
      <c r="O2790" s="76">
        <f t="shared" si="270"/>
        <v>0.9873563218390804</v>
      </c>
    </row>
    <row r="2791" spans="1:15" x14ac:dyDescent="0.2">
      <c r="A2791" s="22">
        <f t="shared" si="267"/>
        <v>44706</v>
      </c>
      <c r="B2791" s="24">
        <v>131.94999999999999</v>
      </c>
      <c r="C2791" s="24">
        <v>130.15</v>
      </c>
      <c r="D2791" s="24">
        <v>128.5</v>
      </c>
      <c r="E2791" s="24">
        <v>128.55000000000001</v>
      </c>
      <c r="F2791" s="24">
        <v>124.3</v>
      </c>
      <c r="G2791" s="24"/>
      <c r="H2791" s="24"/>
      <c r="I2791" s="24"/>
      <c r="J2791" s="24"/>
      <c r="K2791" s="24"/>
      <c r="L2791" s="24"/>
      <c r="M2791" s="24">
        <v>116.25</v>
      </c>
      <c r="N2791" s="24">
        <f>VLOOKUP(A2791,Platts!B:C,2,TRUE)</f>
        <v>133.4</v>
      </c>
      <c r="O2791" s="76">
        <f t="shared" si="270"/>
        <v>0.98913043478260854</v>
      </c>
    </row>
    <row r="2792" spans="1:15" x14ac:dyDescent="0.2">
      <c r="A2792" s="22">
        <f t="shared" si="267"/>
        <v>44707</v>
      </c>
      <c r="B2792" s="24">
        <v>129.80000000000001</v>
      </c>
      <c r="C2792" s="24">
        <v>128</v>
      </c>
      <c r="D2792" s="24">
        <v>126.45</v>
      </c>
      <c r="E2792" s="24">
        <v>126.45</v>
      </c>
      <c r="F2792" s="24">
        <v>122.4</v>
      </c>
      <c r="G2792" s="24"/>
      <c r="H2792" s="24"/>
      <c r="I2792" s="24"/>
      <c r="J2792" s="24"/>
      <c r="K2792" s="24"/>
      <c r="L2792" s="24"/>
      <c r="M2792" s="24">
        <v>114.45</v>
      </c>
      <c r="N2792" s="24">
        <f>VLOOKUP(A2792,Platts!B:C,2,TRUE)</f>
        <v>131.25</v>
      </c>
      <c r="O2792" s="76">
        <f t="shared" si="270"/>
        <v>0.98895238095238103</v>
      </c>
    </row>
    <row r="2793" spans="1:15" x14ac:dyDescent="0.2">
      <c r="A2793" s="22">
        <f t="shared" si="267"/>
        <v>44708</v>
      </c>
      <c r="B2793" s="24">
        <v>133.44999999999999</v>
      </c>
      <c r="C2793" s="24">
        <v>131.69999999999999</v>
      </c>
      <c r="D2793" s="24">
        <v>130.30000000000001</v>
      </c>
      <c r="E2793" s="24">
        <v>130.30000000000001</v>
      </c>
      <c r="F2793" s="24">
        <v>126.3</v>
      </c>
      <c r="G2793" s="24"/>
      <c r="H2793" s="24"/>
      <c r="I2793" s="24"/>
      <c r="J2793" s="24"/>
      <c r="K2793" s="24"/>
      <c r="L2793" s="24"/>
      <c r="M2793" s="24">
        <v>118.35</v>
      </c>
      <c r="N2793" s="24">
        <f>VLOOKUP(A2793,Platts!B:C,2,TRUE)</f>
        <v>134.44999999999999</v>
      </c>
      <c r="O2793" s="76">
        <f t="shared" si="270"/>
        <v>0.99256229081442915</v>
      </c>
    </row>
    <row r="2794" spans="1:15" x14ac:dyDescent="0.2">
      <c r="A2794" s="22">
        <f>A2793+3</f>
        <v>44711</v>
      </c>
      <c r="B2794" s="24">
        <v>135.4</v>
      </c>
      <c r="C2794" s="24">
        <v>133.69999999999999</v>
      </c>
      <c r="D2794" s="24">
        <v>132.25</v>
      </c>
      <c r="E2794" s="24">
        <v>132.25</v>
      </c>
      <c r="F2794" s="24">
        <v>128.25</v>
      </c>
      <c r="G2794" s="24"/>
      <c r="H2794" s="24"/>
      <c r="I2794" s="24"/>
      <c r="J2794" s="24"/>
      <c r="K2794" s="24"/>
      <c r="L2794" s="24"/>
      <c r="M2794" s="24">
        <v>120.35</v>
      </c>
      <c r="N2794" s="24">
        <f>VLOOKUP(A2794,Platts!B:C,2,TRUE)</f>
        <v>136.6</v>
      </c>
      <c r="O2794" s="76">
        <f t="shared" ref="O2794:O2798" si="271">+B2794/N2794</f>
        <v>0.99121522693997077</v>
      </c>
    </row>
    <row r="2795" spans="1:15" x14ac:dyDescent="0.2">
      <c r="A2795" s="22">
        <f t="shared" si="267"/>
        <v>44712</v>
      </c>
      <c r="B2795" s="24">
        <v>135.15</v>
      </c>
      <c r="C2795" s="24">
        <v>133.35</v>
      </c>
      <c r="D2795" s="24">
        <v>131.80000000000001</v>
      </c>
      <c r="E2795" s="24">
        <v>131.69999999999999</v>
      </c>
      <c r="F2795" s="24">
        <v>127.75</v>
      </c>
      <c r="G2795" s="24"/>
      <c r="H2795" s="24"/>
      <c r="I2795" s="24"/>
      <c r="J2795" s="24"/>
      <c r="K2795" s="24"/>
      <c r="L2795" s="24"/>
      <c r="M2795" s="24">
        <v>119.55</v>
      </c>
      <c r="N2795" s="24">
        <f>VLOOKUP(A2795,Platts!B:C,2,TRUE)</f>
        <v>136.5</v>
      </c>
      <c r="O2795" s="76">
        <f t="shared" si="271"/>
        <v>0.99010989010989015</v>
      </c>
    </row>
    <row r="2796" spans="1:15" x14ac:dyDescent="0.2">
      <c r="A2796" s="22">
        <f t="shared" si="267"/>
        <v>44713</v>
      </c>
      <c r="B2796" s="24">
        <v>133.4</v>
      </c>
      <c r="C2796" s="24">
        <v>131.80000000000001</v>
      </c>
      <c r="D2796" s="24">
        <v>130.35</v>
      </c>
      <c r="E2796" s="24">
        <v>131.80000000000001</v>
      </c>
      <c r="F2796" s="24">
        <v>127.55</v>
      </c>
      <c r="G2796" s="24"/>
      <c r="H2796" s="24"/>
      <c r="I2796" s="24"/>
      <c r="J2796" s="24"/>
      <c r="K2796" s="24"/>
      <c r="L2796" s="24"/>
      <c r="M2796" s="24">
        <v>118.85</v>
      </c>
      <c r="N2796" s="24">
        <f>VLOOKUP(A2796,Platts!B:C,2,TRUE)</f>
        <v>136.55000000000001</v>
      </c>
      <c r="O2796" s="76">
        <f t="shared" si="271"/>
        <v>0.97693152691321861</v>
      </c>
    </row>
    <row r="2797" spans="1:15" x14ac:dyDescent="0.2">
      <c r="A2797" s="22">
        <f t="shared" si="267"/>
        <v>44714</v>
      </c>
      <c r="B2797" s="24">
        <v>140.94999999999999</v>
      </c>
      <c r="C2797" s="24">
        <v>139.35</v>
      </c>
      <c r="D2797" s="24">
        <v>137.85</v>
      </c>
      <c r="E2797" s="24">
        <v>139.35</v>
      </c>
      <c r="F2797" s="24">
        <v>135.05000000000001</v>
      </c>
      <c r="G2797" s="24"/>
      <c r="H2797" s="24"/>
      <c r="I2797" s="24"/>
      <c r="J2797" s="24"/>
      <c r="K2797" s="24"/>
      <c r="L2797" s="24"/>
      <c r="M2797" s="24">
        <v>126.25</v>
      </c>
      <c r="N2797" s="24">
        <f>VLOOKUP(A2797,Platts!B:C,2,TRUE)</f>
        <v>143.65</v>
      </c>
      <c r="O2797" s="76">
        <f t="shared" si="271"/>
        <v>0.98120431604594494</v>
      </c>
    </row>
    <row r="2798" spans="1:15" x14ac:dyDescent="0.2">
      <c r="A2798" s="22">
        <f t="shared" si="267"/>
        <v>44715</v>
      </c>
      <c r="B2798" s="24">
        <v>142.75</v>
      </c>
      <c r="C2798" s="24">
        <v>141.05000000000001</v>
      </c>
      <c r="D2798" s="24">
        <v>139.55000000000001</v>
      </c>
      <c r="E2798" s="24">
        <v>141.1</v>
      </c>
      <c r="F2798" s="24">
        <v>136.69999999999999</v>
      </c>
      <c r="G2798" s="24"/>
      <c r="H2798" s="24"/>
      <c r="I2798" s="24"/>
      <c r="J2798" s="24"/>
      <c r="K2798" s="24"/>
      <c r="L2798" s="24"/>
      <c r="M2798" s="24">
        <v>126.8</v>
      </c>
      <c r="N2798" s="24">
        <f>VLOOKUP(A2798,Platts!B:C,2,TRUE)</f>
        <v>143.65</v>
      </c>
      <c r="O2798" s="76">
        <f t="shared" si="271"/>
        <v>0.99373477201531502</v>
      </c>
    </row>
    <row r="2799" spans="1:15" x14ac:dyDescent="0.2">
      <c r="A2799" s="22">
        <f>A2798+3</f>
        <v>44718</v>
      </c>
      <c r="B2799" s="24">
        <v>144.25</v>
      </c>
      <c r="C2799" s="24">
        <v>142.6</v>
      </c>
      <c r="D2799" s="24">
        <v>141.15</v>
      </c>
      <c r="E2799" s="24">
        <v>142.6</v>
      </c>
      <c r="F2799" s="24">
        <v>138.4</v>
      </c>
      <c r="G2799" s="24"/>
      <c r="H2799" s="24"/>
      <c r="I2799" s="24"/>
      <c r="J2799" s="24"/>
      <c r="K2799" s="24"/>
      <c r="L2799" s="24"/>
      <c r="M2799" s="24">
        <v>129.55000000000001</v>
      </c>
      <c r="N2799" s="24">
        <f>VLOOKUP(A2799,Platts!B:C,2,TRUE)</f>
        <v>146.75</v>
      </c>
      <c r="O2799" s="76">
        <f t="shared" ref="O2799:O2803" si="272">+B2799/N2799</f>
        <v>0.98296422487223167</v>
      </c>
    </row>
    <row r="2800" spans="1:15" x14ac:dyDescent="0.2">
      <c r="A2800" s="22">
        <f t="shared" si="267"/>
        <v>44719</v>
      </c>
      <c r="B2800" s="24">
        <v>144.65</v>
      </c>
      <c r="C2800" s="24">
        <v>143.30000000000001</v>
      </c>
      <c r="D2800" s="24">
        <v>142</v>
      </c>
      <c r="E2800" s="24">
        <v>143.30000000000001</v>
      </c>
      <c r="F2800" s="24">
        <v>139.55000000000001</v>
      </c>
      <c r="G2800" s="24"/>
      <c r="H2800" s="24"/>
      <c r="I2800" s="24"/>
      <c r="J2800" s="24"/>
      <c r="K2800" s="24"/>
      <c r="L2800" s="24"/>
      <c r="M2800" s="24">
        <v>131.15</v>
      </c>
      <c r="N2800" s="24">
        <f>VLOOKUP(A2800,Platts!B:C,2,TRUE)</f>
        <v>147.25</v>
      </c>
      <c r="O2800" s="76">
        <f t="shared" si="272"/>
        <v>0.98234295415959261</v>
      </c>
    </row>
    <row r="2801" spans="1:15" x14ac:dyDescent="0.2">
      <c r="A2801" s="22">
        <f t="shared" si="267"/>
        <v>44720</v>
      </c>
      <c r="B2801" s="24">
        <v>144.85</v>
      </c>
      <c r="C2801" s="24">
        <v>143.6</v>
      </c>
      <c r="D2801" s="24">
        <v>142.5</v>
      </c>
      <c r="E2801" s="24">
        <v>143.6</v>
      </c>
      <c r="F2801" s="24">
        <v>139.94999999999999</v>
      </c>
      <c r="G2801" s="24"/>
      <c r="H2801" s="24"/>
      <c r="I2801" s="24"/>
      <c r="J2801" s="24"/>
      <c r="K2801" s="24"/>
      <c r="L2801" s="24"/>
      <c r="M2801" s="24">
        <v>131.65</v>
      </c>
      <c r="N2801" s="24">
        <f>VLOOKUP(A2801,Platts!B:C,2,TRUE)</f>
        <v>146.9</v>
      </c>
      <c r="O2801" s="76">
        <f t="shared" si="272"/>
        <v>0.98604492852280456</v>
      </c>
    </row>
    <row r="2802" spans="1:15" x14ac:dyDescent="0.2">
      <c r="A2802" s="22">
        <f t="shared" si="267"/>
        <v>44721</v>
      </c>
      <c r="B2802" s="24">
        <v>141.94999999999999</v>
      </c>
      <c r="C2802" s="24">
        <v>140.75</v>
      </c>
      <c r="D2802" s="24">
        <v>139.55000000000001</v>
      </c>
      <c r="E2802" s="24">
        <v>140.75</v>
      </c>
      <c r="F2802" s="24">
        <v>137.19999999999999</v>
      </c>
      <c r="G2802" s="24"/>
      <c r="H2802" s="24"/>
      <c r="I2802" s="24"/>
      <c r="J2802" s="24"/>
      <c r="K2802" s="24"/>
      <c r="L2802" s="24"/>
      <c r="M2802" s="24">
        <v>128.94999999999999</v>
      </c>
      <c r="N2802" s="24">
        <f>VLOOKUP(A2802,Platts!B:C,2,TRUE)</f>
        <v>143.85</v>
      </c>
      <c r="O2802" s="76">
        <f t="shared" si="272"/>
        <v>0.98679179701077502</v>
      </c>
    </row>
    <row r="2803" spans="1:15" x14ac:dyDescent="0.2">
      <c r="A2803" s="22">
        <f t="shared" si="267"/>
        <v>44722</v>
      </c>
      <c r="B2803" s="24">
        <v>139.94999999999999</v>
      </c>
      <c r="C2803" s="24">
        <v>138.69999999999999</v>
      </c>
      <c r="D2803" s="24">
        <v>137.5</v>
      </c>
      <c r="E2803" s="24">
        <v>138.75</v>
      </c>
      <c r="F2803" s="24">
        <v>135</v>
      </c>
      <c r="G2803" s="24"/>
      <c r="H2803" s="24"/>
      <c r="I2803" s="24"/>
      <c r="J2803" s="24"/>
      <c r="K2803" s="24"/>
      <c r="L2803" s="24"/>
      <c r="M2803" s="24">
        <v>126.7</v>
      </c>
      <c r="N2803" s="24">
        <f>VLOOKUP(A2803,Platts!B:C,2,TRUE)</f>
        <v>141.54999999999998</v>
      </c>
      <c r="O2803" s="76">
        <f t="shared" si="272"/>
        <v>0.98869657364888741</v>
      </c>
    </row>
    <row r="2804" spans="1:15" x14ac:dyDescent="0.2">
      <c r="A2804" s="22">
        <f>A2803+3</f>
        <v>44725</v>
      </c>
      <c r="B2804" s="24">
        <v>134.9</v>
      </c>
      <c r="C2804" s="24">
        <v>133.6</v>
      </c>
      <c r="D2804" s="24">
        <v>132.4</v>
      </c>
      <c r="E2804" s="24">
        <v>133.65</v>
      </c>
      <c r="F2804" s="24">
        <v>129.94999999999999</v>
      </c>
      <c r="G2804" s="24"/>
      <c r="H2804" s="24"/>
      <c r="I2804" s="24"/>
      <c r="J2804" s="24"/>
      <c r="K2804" s="24"/>
      <c r="L2804" s="24"/>
      <c r="M2804" s="24">
        <v>121.55</v>
      </c>
      <c r="N2804" s="24">
        <f>VLOOKUP(A2804,Platts!B:C,2,TRUE)</f>
        <v>136.6</v>
      </c>
      <c r="O2804" s="76">
        <f t="shared" ref="O2804:O2808" si="273">+B2804/N2804</f>
        <v>0.98755490483162522</v>
      </c>
    </row>
    <row r="2805" spans="1:15" x14ac:dyDescent="0.2">
      <c r="A2805" s="22">
        <f t="shared" si="267"/>
        <v>44726</v>
      </c>
      <c r="B2805" s="24">
        <v>133.19999999999999</v>
      </c>
      <c r="C2805" s="24">
        <v>131.9</v>
      </c>
      <c r="D2805" s="24">
        <v>130.69999999999999</v>
      </c>
      <c r="E2805" s="24">
        <v>132</v>
      </c>
      <c r="F2805" s="24">
        <v>128.25</v>
      </c>
      <c r="G2805" s="24"/>
      <c r="H2805" s="24"/>
      <c r="I2805" s="24"/>
      <c r="J2805" s="24"/>
      <c r="K2805" s="24"/>
      <c r="L2805" s="24"/>
      <c r="M2805" s="24">
        <v>120.1</v>
      </c>
      <c r="N2805" s="24">
        <f>VLOOKUP(A2805,Platts!B:C,2,TRUE)</f>
        <v>134.19999999999999</v>
      </c>
      <c r="O2805" s="76">
        <f t="shared" si="273"/>
        <v>0.99254843517138602</v>
      </c>
    </row>
    <row r="2806" spans="1:15" x14ac:dyDescent="0.2">
      <c r="A2806" s="22">
        <f t="shared" si="267"/>
        <v>44727</v>
      </c>
      <c r="B2806" s="24">
        <v>129.6</v>
      </c>
      <c r="C2806" s="24">
        <v>128.6</v>
      </c>
      <c r="D2806" s="24">
        <v>127.65</v>
      </c>
      <c r="E2806" s="24">
        <v>128.6</v>
      </c>
      <c r="F2806" s="24">
        <v>125.6</v>
      </c>
      <c r="G2806" s="24"/>
      <c r="H2806" s="24"/>
      <c r="I2806" s="24"/>
      <c r="J2806" s="24"/>
      <c r="K2806" s="24"/>
      <c r="L2806" s="24"/>
      <c r="M2806" s="24">
        <v>117.8</v>
      </c>
      <c r="N2806" s="24">
        <f>VLOOKUP(A2806,Platts!B:C,2,TRUE)</f>
        <v>130.85</v>
      </c>
      <c r="O2806" s="76">
        <f t="shared" si="273"/>
        <v>0.99044707680550248</v>
      </c>
    </row>
    <row r="2807" spans="1:15" x14ac:dyDescent="0.2">
      <c r="A2807" s="22">
        <f t="shared" si="267"/>
        <v>44728</v>
      </c>
      <c r="B2807" s="24">
        <v>128</v>
      </c>
      <c r="C2807" s="24">
        <v>127</v>
      </c>
      <c r="D2807" s="24">
        <v>126.05</v>
      </c>
      <c r="E2807" s="24">
        <v>127</v>
      </c>
      <c r="F2807" s="24">
        <v>124</v>
      </c>
      <c r="G2807" s="24"/>
      <c r="H2807" s="24"/>
      <c r="I2807" s="24"/>
      <c r="J2807" s="24"/>
      <c r="K2807" s="24"/>
      <c r="L2807" s="24"/>
      <c r="M2807" s="24">
        <v>116.35</v>
      </c>
      <c r="N2807" s="24">
        <f>VLOOKUP(A2807,Platts!B:C,2,TRUE)</f>
        <v>129.5</v>
      </c>
      <c r="O2807" s="76">
        <f t="shared" si="273"/>
        <v>0.98841698841698844</v>
      </c>
    </row>
    <row r="2808" spans="1:15" x14ac:dyDescent="0.2">
      <c r="A2808" s="22">
        <f t="shared" si="267"/>
        <v>44729</v>
      </c>
      <c r="B2808" s="24">
        <v>120.05</v>
      </c>
      <c r="C2808" s="24">
        <v>119.3</v>
      </c>
      <c r="D2808" s="24">
        <v>118.45</v>
      </c>
      <c r="E2808" s="24">
        <v>119.3</v>
      </c>
      <c r="F2808" s="24">
        <v>116.85</v>
      </c>
      <c r="G2808" s="24"/>
      <c r="H2808" s="24"/>
      <c r="I2808" s="24"/>
      <c r="J2808" s="24"/>
      <c r="K2808" s="24"/>
      <c r="L2808" s="24"/>
      <c r="M2808" s="24">
        <v>109.95</v>
      </c>
      <c r="N2808" s="24">
        <f>VLOOKUP(A2808,Platts!B:C,2,TRUE)</f>
        <v>122.15</v>
      </c>
      <c r="O2808" s="76">
        <f t="shared" si="273"/>
        <v>0.98280802292263603</v>
      </c>
    </row>
    <row r="2809" spans="1:15" x14ac:dyDescent="0.2">
      <c r="A2809" s="22">
        <f>A2808+3</f>
        <v>44732</v>
      </c>
      <c r="B2809" s="24">
        <v>110.85</v>
      </c>
      <c r="C2809" s="24">
        <v>110.45</v>
      </c>
      <c r="D2809" s="24">
        <v>110</v>
      </c>
      <c r="E2809" s="24">
        <v>110.45</v>
      </c>
      <c r="F2809" s="24">
        <v>109.15</v>
      </c>
      <c r="G2809" s="24"/>
      <c r="H2809" s="24"/>
      <c r="I2809" s="24"/>
      <c r="J2809" s="24"/>
      <c r="K2809" s="24"/>
      <c r="L2809" s="24"/>
      <c r="M2809" s="24">
        <v>104.3</v>
      </c>
      <c r="N2809" s="24">
        <f>VLOOKUP(A2809,Platts!B:C,2,TRUE)</f>
        <v>112.35000000000001</v>
      </c>
      <c r="O2809" s="76">
        <f t="shared" ref="O2809:O2813" si="274">+B2809/N2809</f>
        <v>0.98664886515353789</v>
      </c>
    </row>
    <row r="2810" spans="1:15" x14ac:dyDescent="0.2">
      <c r="A2810" s="22">
        <f t="shared" si="267"/>
        <v>44733</v>
      </c>
      <c r="B2810" s="24">
        <v>114.95</v>
      </c>
      <c r="C2810" s="24">
        <v>114.25</v>
      </c>
      <c r="D2810" s="24">
        <v>113.6</v>
      </c>
      <c r="E2810" s="24">
        <v>114.2</v>
      </c>
      <c r="F2810" s="24">
        <v>112.35</v>
      </c>
      <c r="G2810" s="24"/>
      <c r="H2810" s="24"/>
      <c r="I2810" s="24"/>
      <c r="J2810" s="24"/>
      <c r="K2810" s="24"/>
      <c r="L2810" s="24"/>
      <c r="M2810" s="24">
        <v>108.5</v>
      </c>
      <c r="N2810" s="24">
        <f>VLOOKUP(A2810,Platts!B:C,2,TRUE)</f>
        <v>115.9</v>
      </c>
      <c r="O2810" s="76">
        <f t="shared" si="274"/>
        <v>0.99180327868852458</v>
      </c>
    </row>
    <row r="2811" spans="1:15" x14ac:dyDescent="0.2">
      <c r="A2811" s="22">
        <f t="shared" si="267"/>
        <v>44734</v>
      </c>
      <c r="B2811" s="24">
        <v>108.2</v>
      </c>
      <c r="C2811" s="24">
        <v>107.75</v>
      </c>
      <c r="D2811" s="24">
        <v>107.25</v>
      </c>
      <c r="E2811" s="24">
        <v>107.75</v>
      </c>
      <c r="F2811" s="24">
        <v>106.25</v>
      </c>
      <c r="G2811" s="24"/>
      <c r="H2811" s="24"/>
      <c r="I2811" s="24"/>
      <c r="J2811" s="24"/>
      <c r="K2811" s="24"/>
      <c r="L2811" s="24"/>
      <c r="M2811" s="24">
        <v>102.25</v>
      </c>
      <c r="N2811" s="24">
        <f>VLOOKUP(A2811,Platts!B:C,2,TRUE)</f>
        <v>109.4</v>
      </c>
      <c r="O2811" s="76">
        <f t="shared" si="274"/>
        <v>0.98903107861060324</v>
      </c>
    </row>
    <row r="2812" spans="1:15" x14ac:dyDescent="0.2">
      <c r="A2812" s="22">
        <f t="shared" si="267"/>
        <v>44735</v>
      </c>
      <c r="B2812" s="24">
        <v>115.7</v>
      </c>
      <c r="C2812" s="24">
        <v>114.95</v>
      </c>
      <c r="D2812" s="24">
        <v>114.35</v>
      </c>
      <c r="E2812" s="24">
        <v>114.95</v>
      </c>
      <c r="F2812" s="24">
        <v>113.2</v>
      </c>
      <c r="G2812" s="24"/>
      <c r="H2812" s="24"/>
      <c r="I2812" s="24"/>
      <c r="J2812" s="24"/>
      <c r="K2812" s="24"/>
      <c r="L2812" s="24"/>
      <c r="M2812" s="24">
        <v>108.95</v>
      </c>
      <c r="N2812" s="24">
        <f>VLOOKUP(A2812,Platts!B:C,2,TRUE)</f>
        <v>116.05000000000001</v>
      </c>
      <c r="O2812" s="76">
        <f t="shared" si="274"/>
        <v>0.99698405859543293</v>
      </c>
    </row>
    <row r="2813" spans="1:15" x14ac:dyDescent="0.2">
      <c r="A2813" s="22">
        <f t="shared" si="267"/>
        <v>44736</v>
      </c>
      <c r="B2813" s="24">
        <v>114.1</v>
      </c>
      <c r="C2813" s="24">
        <v>113.5</v>
      </c>
      <c r="D2813" s="24">
        <v>113.05</v>
      </c>
      <c r="E2813" s="24">
        <v>113.5</v>
      </c>
      <c r="F2813" s="24">
        <v>111.95</v>
      </c>
      <c r="G2813" s="24"/>
      <c r="H2813" s="24"/>
      <c r="I2813" s="24"/>
      <c r="J2813" s="24"/>
      <c r="K2813" s="24"/>
      <c r="L2813" s="24"/>
      <c r="M2813" s="24">
        <v>107.7</v>
      </c>
      <c r="N2813" s="24">
        <f>VLOOKUP(A2813,Platts!B:C,2,TRUE)</f>
        <v>115.00000000000001</v>
      </c>
      <c r="O2813" s="76">
        <f t="shared" si="274"/>
        <v>0.99217391304347813</v>
      </c>
    </row>
    <row r="2814" spans="1:15" x14ac:dyDescent="0.2">
      <c r="A2814" s="22">
        <f>A2813+3</f>
        <v>44739</v>
      </c>
      <c r="B2814" s="24">
        <v>120</v>
      </c>
      <c r="C2814" s="24">
        <v>119.3</v>
      </c>
      <c r="D2814" s="24">
        <v>118.75</v>
      </c>
      <c r="E2814" s="24">
        <v>119.35</v>
      </c>
      <c r="F2814" s="24">
        <v>117.65</v>
      </c>
      <c r="G2814" s="24"/>
      <c r="H2814" s="24"/>
      <c r="I2814" s="24"/>
      <c r="J2814" s="24"/>
      <c r="K2814" s="24"/>
      <c r="L2814" s="24"/>
      <c r="M2814" s="24">
        <v>113.45</v>
      </c>
      <c r="N2814" s="24">
        <f>VLOOKUP(A2814,Platts!B:C,2,TRUE)</f>
        <v>119.60000000000001</v>
      </c>
      <c r="O2814" s="76">
        <f t="shared" ref="O2814" si="275">+B2814/N2814</f>
        <v>1.0033444816053512</v>
      </c>
    </row>
    <row r="2815" spans="1:15" x14ac:dyDescent="0.2">
      <c r="A2815" s="22">
        <f t="shared" si="267"/>
        <v>44740</v>
      </c>
      <c r="B2815" s="24">
        <v>125.05</v>
      </c>
      <c r="C2815" s="24">
        <v>124.4</v>
      </c>
      <c r="D2815" s="24">
        <v>123.85</v>
      </c>
      <c r="E2815" s="24">
        <v>124.4</v>
      </c>
      <c r="F2815" s="24">
        <v>122.55</v>
      </c>
      <c r="G2815" s="24"/>
      <c r="H2815" s="24"/>
      <c r="I2815" s="24"/>
      <c r="J2815" s="24"/>
      <c r="K2815" s="24"/>
      <c r="L2815" s="24"/>
      <c r="M2815" s="24">
        <v>120.7</v>
      </c>
      <c r="N2815" s="24">
        <f>VLOOKUP(A2815,Platts!B:C,2,TRUE)</f>
        <v>125.00000000000001</v>
      </c>
      <c r="O2815" s="76">
        <f t="shared" ref="O2815:O2823" si="276">+B2815/N2815</f>
        <v>1.0004</v>
      </c>
    </row>
    <row r="2816" spans="1:15" x14ac:dyDescent="0.2">
      <c r="A2816" s="22">
        <f t="shared" si="267"/>
        <v>44741</v>
      </c>
      <c r="B2816" s="24">
        <v>123.3</v>
      </c>
      <c r="C2816" s="24">
        <v>122.65</v>
      </c>
      <c r="D2816" s="24">
        <v>122</v>
      </c>
      <c r="E2816" s="24">
        <v>122.6</v>
      </c>
      <c r="F2816" s="24">
        <v>120.7</v>
      </c>
      <c r="G2816" s="24"/>
      <c r="H2816" s="24"/>
      <c r="I2816" s="24"/>
      <c r="J2816" s="24"/>
      <c r="K2816" s="24"/>
      <c r="L2816" s="24"/>
      <c r="M2816" s="24">
        <v>115.65</v>
      </c>
      <c r="N2816" s="24">
        <f>VLOOKUP(A2816,Platts!B:C,2,TRUE)</f>
        <v>123.20000000000002</v>
      </c>
      <c r="O2816" s="76">
        <f t="shared" si="276"/>
        <v>1.0008116883116882</v>
      </c>
    </row>
    <row r="2817" spans="1:15" x14ac:dyDescent="0.2">
      <c r="A2817" s="22">
        <f t="shared" si="267"/>
        <v>44742</v>
      </c>
      <c r="B2817" s="24">
        <v>119.2</v>
      </c>
      <c r="C2817" s="24">
        <v>118.65</v>
      </c>
      <c r="D2817" s="24">
        <v>118.2</v>
      </c>
      <c r="E2817" s="24">
        <v>118.65</v>
      </c>
      <c r="F2817" s="24">
        <v>116.95</v>
      </c>
      <c r="G2817" s="24"/>
      <c r="H2817" s="24"/>
      <c r="I2817" s="24"/>
      <c r="J2817" s="24"/>
      <c r="K2817" s="24"/>
      <c r="L2817" s="24"/>
      <c r="M2817" s="24">
        <v>111.65</v>
      </c>
      <c r="N2817" s="24">
        <f>VLOOKUP(A2817,Platts!B:C,2,TRUE)</f>
        <v>120.10000000000002</v>
      </c>
      <c r="O2817" s="76">
        <f t="shared" si="276"/>
        <v>0.99250624479600313</v>
      </c>
    </row>
    <row r="2818" spans="1:15" x14ac:dyDescent="0.2">
      <c r="A2818" s="22">
        <f t="shared" si="267"/>
        <v>44743</v>
      </c>
      <c r="B2818" s="24">
        <v>114.7</v>
      </c>
      <c r="C2818" s="24">
        <v>114.15</v>
      </c>
      <c r="D2818" s="24">
        <v>113.55</v>
      </c>
      <c r="E2818" s="24">
        <v>112.9</v>
      </c>
      <c r="F2818" s="24">
        <v>111.05</v>
      </c>
      <c r="G2818" s="24"/>
      <c r="H2818" s="24"/>
      <c r="I2818" s="24"/>
      <c r="J2818" s="24"/>
      <c r="K2818" s="24"/>
      <c r="L2818" s="24"/>
      <c r="M2818" s="24">
        <v>108.15</v>
      </c>
      <c r="N2818" s="24">
        <f>VLOOKUP(A2818,Platts!B:C,2,TRUE)</f>
        <v>116.45000000000002</v>
      </c>
      <c r="O2818" s="76">
        <f t="shared" si="276"/>
        <v>0.98497209102619143</v>
      </c>
    </row>
    <row r="2819" spans="1:15" x14ac:dyDescent="0.2">
      <c r="A2819" s="22">
        <f>A2818+3</f>
        <v>44746</v>
      </c>
      <c r="B2819" s="24">
        <v>108.7</v>
      </c>
      <c r="C2819" s="24">
        <v>108.25</v>
      </c>
      <c r="D2819" s="24">
        <v>107.7</v>
      </c>
      <c r="E2819" s="24">
        <v>107.2</v>
      </c>
      <c r="F2819" s="24">
        <v>105.2</v>
      </c>
      <c r="G2819" s="24"/>
      <c r="H2819" s="24"/>
      <c r="I2819" s="24"/>
      <c r="J2819" s="24"/>
      <c r="K2819" s="24"/>
      <c r="L2819" s="24"/>
      <c r="M2819" s="24">
        <v>102.25</v>
      </c>
      <c r="N2819" s="24">
        <f>VLOOKUP(A2819,Platts!B:C,2,TRUE)</f>
        <v>109.90000000000002</v>
      </c>
      <c r="O2819" s="76">
        <f t="shared" si="276"/>
        <v>0.98908098271155576</v>
      </c>
    </row>
    <row r="2820" spans="1:15" x14ac:dyDescent="0.2">
      <c r="A2820" s="22">
        <f t="shared" si="267"/>
        <v>44747</v>
      </c>
      <c r="B2820" s="24">
        <v>113.15</v>
      </c>
      <c r="C2820" s="24">
        <v>112.55</v>
      </c>
      <c r="D2820" s="24">
        <v>111.95</v>
      </c>
      <c r="E2820" s="24">
        <v>111.3</v>
      </c>
      <c r="F2820" s="24">
        <v>109.45</v>
      </c>
      <c r="G2820" s="24"/>
      <c r="H2820" s="24"/>
      <c r="I2820" s="24"/>
      <c r="J2820" s="24"/>
      <c r="K2820" s="24"/>
      <c r="L2820" s="24"/>
      <c r="M2820" s="24">
        <v>106.55</v>
      </c>
      <c r="N2820" s="24">
        <f>VLOOKUP(A2820,Platts!B:C,2,TRUE)</f>
        <v>114.3</v>
      </c>
      <c r="O2820" s="76">
        <f t="shared" si="276"/>
        <v>0.98993875765529316</v>
      </c>
    </row>
    <row r="2821" spans="1:15" x14ac:dyDescent="0.2">
      <c r="A2821" s="22">
        <f t="shared" si="267"/>
        <v>44748</v>
      </c>
      <c r="B2821" s="24">
        <v>111.5</v>
      </c>
      <c r="C2821" s="24">
        <v>110.85</v>
      </c>
      <c r="D2821" s="24">
        <v>110.3</v>
      </c>
      <c r="E2821" s="24">
        <v>109.55</v>
      </c>
      <c r="F2821" s="24">
        <v>107.8</v>
      </c>
      <c r="G2821" s="24"/>
      <c r="H2821" s="24"/>
      <c r="I2821" s="24"/>
      <c r="J2821" s="24"/>
      <c r="K2821" s="24"/>
      <c r="L2821" s="24"/>
      <c r="M2821" s="24">
        <v>104.85</v>
      </c>
      <c r="N2821" s="24">
        <f>VLOOKUP(A2821,Platts!B:C,2,TRUE)</f>
        <v>112.35</v>
      </c>
      <c r="O2821" s="76">
        <f t="shared" si="276"/>
        <v>0.99243435692033832</v>
      </c>
    </row>
    <row r="2822" spans="1:15" x14ac:dyDescent="0.2">
      <c r="A2822" s="22">
        <f t="shared" si="267"/>
        <v>44749</v>
      </c>
      <c r="B2822" s="24">
        <v>113.8</v>
      </c>
      <c r="C2822" s="24">
        <v>113</v>
      </c>
      <c r="D2822" s="24">
        <v>112.25</v>
      </c>
      <c r="E2822" s="24">
        <v>111.55</v>
      </c>
      <c r="F2822" s="24">
        <v>109.6</v>
      </c>
      <c r="G2822" s="24"/>
      <c r="H2822" s="24"/>
      <c r="I2822" s="24"/>
      <c r="J2822" s="24"/>
      <c r="K2822" s="24"/>
      <c r="L2822" s="24"/>
      <c r="M2822" s="24">
        <v>106.85</v>
      </c>
      <c r="N2822" s="24">
        <f>VLOOKUP(A2822,Platts!B:C,2,TRUE)</f>
        <v>114.85</v>
      </c>
      <c r="O2822" s="76">
        <f t="shared" si="276"/>
        <v>0.99085764040052249</v>
      </c>
    </row>
    <row r="2823" spans="1:15" x14ac:dyDescent="0.2">
      <c r="A2823" s="22">
        <f t="shared" si="267"/>
        <v>44750</v>
      </c>
      <c r="B2823" s="24">
        <v>113.15</v>
      </c>
      <c r="C2823" s="24">
        <v>112.35</v>
      </c>
      <c r="D2823" s="24">
        <v>111.55</v>
      </c>
      <c r="E2823" s="24">
        <v>110.75</v>
      </c>
      <c r="F2823" s="24">
        <v>109.05</v>
      </c>
      <c r="G2823" s="24"/>
      <c r="H2823" s="24"/>
      <c r="I2823" s="24"/>
      <c r="J2823" s="24"/>
      <c r="K2823" s="24"/>
      <c r="L2823" s="24"/>
      <c r="M2823" s="24">
        <v>106.3</v>
      </c>
      <c r="N2823" s="24">
        <f>VLOOKUP(A2823,Platts!B:C,2,TRUE)</f>
        <v>114.05</v>
      </c>
      <c r="O2823" s="76">
        <f t="shared" si="276"/>
        <v>0.99210872424375285</v>
      </c>
    </row>
    <row r="2824" spans="1:15" x14ac:dyDescent="0.2">
      <c r="A2824" s="22">
        <f>A2823+3</f>
        <v>44753</v>
      </c>
      <c r="B2824" s="91">
        <f>B2823</f>
        <v>113.15</v>
      </c>
      <c r="C2824" s="91">
        <f t="shared" ref="C2824:M2824" si="277">C2823</f>
        <v>112.35</v>
      </c>
      <c r="D2824" s="91">
        <f t="shared" si="277"/>
        <v>111.55</v>
      </c>
      <c r="E2824" s="91">
        <f t="shared" si="277"/>
        <v>110.75</v>
      </c>
      <c r="F2824" s="91">
        <f t="shared" si="277"/>
        <v>109.05</v>
      </c>
      <c r="G2824" s="91">
        <f t="shared" si="277"/>
        <v>0</v>
      </c>
      <c r="H2824" s="91">
        <f t="shared" si="277"/>
        <v>0</v>
      </c>
      <c r="I2824" s="91">
        <f t="shared" si="277"/>
        <v>0</v>
      </c>
      <c r="J2824" s="91">
        <f t="shared" si="277"/>
        <v>0</v>
      </c>
      <c r="K2824" s="91">
        <f t="shared" si="277"/>
        <v>0</v>
      </c>
      <c r="L2824" s="91">
        <f t="shared" si="277"/>
        <v>0</v>
      </c>
      <c r="M2824" s="91">
        <f t="shared" si="277"/>
        <v>106.3</v>
      </c>
      <c r="N2824" s="91">
        <f>VLOOKUP(A2824,Platts!B:C,2,TRUE)</f>
        <v>114.05</v>
      </c>
      <c r="O2824" s="101">
        <f t="shared" ref="O2824:O2853" si="278">+B2824/N2824</f>
        <v>0.99210872424375285</v>
      </c>
    </row>
    <row r="2825" spans="1:15" x14ac:dyDescent="0.2">
      <c r="A2825" s="22">
        <f t="shared" si="267"/>
        <v>44754</v>
      </c>
      <c r="B2825" s="24">
        <v>105</v>
      </c>
      <c r="C2825" s="24">
        <v>104.3</v>
      </c>
      <c r="D2825" s="24">
        <v>103.7</v>
      </c>
      <c r="E2825" s="24">
        <v>103.2</v>
      </c>
      <c r="F2825" s="24">
        <v>99.85</v>
      </c>
      <c r="G2825" s="24"/>
      <c r="H2825" s="24"/>
      <c r="I2825" s="24"/>
      <c r="J2825" s="24"/>
      <c r="K2825" s="24"/>
      <c r="L2825" s="24"/>
      <c r="M2825" s="24">
        <v>98.95</v>
      </c>
      <c r="N2825" s="24">
        <f>VLOOKUP(A2825,Platts!B:C,2,TRUE)</f>
        <v>105.8</v>
      </c>
      <c r="O2825" s="24">
        <f t="shared" si="278"/>
        <v>0.99243856332703217</v>
      </c>
    </row>
    <row r="2826" spans="1:15" x14ac:dyDescent="0.2">
      <c r="A2826" s="22">
        <f t="shared" si="267"/>
        <v>44755</v>
      </c>
      <c r="B2826" s="24">
        <v>109</v>
      </c>
      <c r="C2826" s="24">
        <v>108.35</v>
      </c>
      <c r="D2826" s="24">
        <v>107.75</v>
      </c>
      <c r="E2826" s="24">
        <v>107.1</v>
      </c>
      <c r="F2826" s="24">
        <v>105.35</v>
      </c>
      <c r="G2826" s="24"/>
      <c r="H2826" s="24"/>
      <c r="I2826" s="24"/>
      <c r="J2826" s="24"/>
      <c r="K2826" s="24"/>
      <c r="L2826" s="24"/>
      <c r="M2826" s="24">
        <v>102.85</v>
      </c>
      <c r="N2826" s="24">
        <f>VLOOKUP(A2826,Platts!B:C,2,TRUE)</f>
        <v>109.4</v>
      </c>
      <c r="O2826" s="24">
        <f t="shared" si="278"/>
        <v>0.99634369287020108</v>
      </c>
    </row>
    <row r="2827" spans="1:15" x14ac:dyDescent="0.2">
      <c r="A2827" s="22">
        <f t="shared" si="267"/>
        <v>44756</v>
      </c>
      <c r="B2827" s="24">
        <v>100</v>
      </c>
      <c r="C2827" s="24">
        <v>99.7</v>
      </c>
      <c r="D2827" s="24">
        <v>99.35</v>
      </c>
      <c r="E2827" s="24">
        <v>98.9</v>
      </c>
      <c r="F2827" s="24">
        <v>97.65</v>
      </c>
      <c r="G2827" s="24"/>
      <c r="H2827" s="24"/>
      <c r="I2827" s="24"/>
      <c r="J2827" s="24"/>
      <c r="K2827" s="24"/>
      <c r="L2827" s="24"/>
      <c r="M2827" s="24">
        <v>95.35</v>
      </c>
      <c r="N2827" s="24">
        <f>VLOOKUP(A2827,Platts!B:C,2,TRUE)</f>
        <v>100.25</v>
      </c>
      <c r="O2827" s="24">
        <f t="shared" si="278"/>
        <v>0.99750623441396513</v>
      </c>
    </row>
    <row r="2828" spans="1:15" x14ac:dyDescent="0.2">
      <c r="A2828" s="22">
        <f t="shared" si="267"/>
        <v>44757</v>
      </c>
      <c r="B2828" s="24">
        <v>96.55</v>
      </c>
      <c r="C2828" s="24">
        <v>96.3</v>
      </c>
      <c r="D2828" s="24">
        <v>96</v>
      </c>
      <c r="E2828" s="24">
        <v>95.7</v>
      </c>
      <c r="F2828" s="24">
        <v>94.45</v>
      </c>
      <c r="G2828" s="24"/>
      <c r="H2828" s="24"/>
      <c r="I2828" s="24"/>
      <c r="J2828" s="24"/>
      <c r="K2828" s="24"/>
      <c r="L2828" s="24"/>
      <c r="M2828" s="24">
        <v>92.35</v>
      </c>
      <c r="N2828" s="24">
        <f>VLOOKUP(A2828,Platts!B:C,2,TRUE)</f>
        <v>96.35</v>
      </c>
      <c r="O2828" s="24">
        <f t="shared" si="278"/>
        <v>1.0020757654385055</v>
      </c>
    </row>
    <row r="2829" spans="1:15" x14ac:dyDescent="0.2">
      <c r="A2829" s="22">
        <f>A2828+3</f>
        <v>44760</v>
      </c>
      <c r="B2829" s="24">
        <v>100.85</v>
      </c>
      <c r="C2829" s="24">
        <v>100.6</v>
      </c>
      <c r="D2829" s="24">
        <v>100.35</v>
      </c>
      <c r="E2829" s="24">
        <v>100.05</v>
      </c>
      <c r="F2829" s="24">
        <v>98.8</v>
      </c>
      <c r="G2829" s="24"/>
      <c r="H2829" s="24"/>
      <c r="I2829" s="24"/>
      <c r="J2829" s="24"/>
      <c r="K2829" s="24"/>
      <c r="L2829" s="24"/>
      <c r="M2829" s="24">
        <v>97.8</v>
      </c>
      <c r="N2829" s="24">
        <v>97.05</v>
      </c>
      <c r="O2829" s="24">
        <f t="shared" si="278"/>
        <v>1.039155074703761</v>
      </c>
    </row>
    <row r="2830" spans="1:15" x14ac:dyDescent="0.2">
      <c r="A2830" s="22">
        <f t="shared" si="267"/>
        <v>44761</v>
      </c>
      <c r="B2830" s="24">
        <v>96.8</v>
      </c>
      <c r="C2830" s="24">
        <v>97.05</v>
      </c>
      <c r="D2830" s="24">
        <v>97.1</v>
      </c>
      <c r="E2830" s="24">
        <v>97</v>
      </c>
      <c r="F2830" s="24">
        <v>96.25</v>
      </c>
      <c r="G2830" s="24"/>
      <c r="H2830" s="24"/>
      <c r="I2830" s="24"/>
      <c r="J2830" s="24"/>
      <c r="K2830" s="24"/>
      <c r="L2830" s="24"/>
      <c r="M2830" s="24">
        <v>95.1</v>
      </c>
      <c r="N2830" s="24">
        <v>94.5</v>
      </c>
      <c r="O2830" s="24">
        <f t="shared" si="278"/>
        <v>1.0243386243386243</v>
      </c>
    </row>
    <row r="2831" spans="1:15" x14ac:dyDescent="0.2">
      <c r="A2831" s="22">
        <f t="shared" si="267"/>
        <v>44762</v>
      </c>
      <c r="B2831" s="24">
        <v>99.65</v>
      </c>
      <c r="C2831" s="24">
        <v>100.3</v>
      </c>
      <c r="D2831" s="24">
        <v>100.6</v>
      </c>
      <c r="E2831" s="24">
        <v>100.7</v>
      </c>
      <c r="F2831" s="24">
        <v>99.95</v>
      </c>
      <c r="G2831" s="24"/>
      <c r="H2831" s="24"/>
      <c r="I2831" s="24"/>
      <c r="J2831" s="24"/>
      <c r="K2831" s="24"/>
      <c r="L2831" s="24"/>
      <c r="M2831" s="24">
        <v>98.95</v>
      </c>
      <c r="N2831" s="24">
        <v>98.5</v>
      </c>
      <c r="O2831" s="24">
        <f t="shared" si="278"/>
        <v>1.0116751269035533</v>
      </c>
    </row>
    <row r="2832" spans="1:15" x14ac:dyDescent="0.2">
      <c r="A2832" s="22">
        <f t="shared" si="267"/>
        <v>44763</v>
      </c>
      <c r="B2832" s="24">
        <v>98.15</v>
      </c>
      <c r="C2832" s="24">
        <v>99.05</v>
      </c>
      <c r="D2832" s="24">
        <v>99.5</v>
      </c>
      <c r="E2832" s="24">
        <v>99.55</v>
      </c>
      <c r="F2832" s="24">
        <v>98.85</v>
      </c>
      <c r="G2832" s="24"/>
      <c r="H2832" s="24"/>
      <c r="I2832" s="24"/>
      <c r="J2832" s="24"/>
      <c r="K2832" s="24"/>
      <c r="L2832" s="24"/>
      <c r="M2832" s="24">
        <v>97.8</v>
      </c>
      <c r="N2832" s="24">
        <v>97.3</v>
      </c>
      <c r="O2832" s="24">
        <f t="shared" si="278"/>
        <v>1.0087358684480987</v>
      </c>
    </row>
    <row r="2833" spans="1:15" x14ac:dyDescent="0.2">
      <c r="A2833" s="22">
        <f t="shared" si="267"/>
        <v>44764</v>
      </c>
      <c r="B2833" s="24">
        <v>103.2</v>
      </c>
      <c r="C2833" s="24">
        <v>103.95</v>
      </c>
      <c r="D2833" s="24">
        <v>104.35</v>
      </c>
      <c r="E2833" s="24">
        <v>104.3</v>
      </c>
      <c r="F2833" s="24">
        <v>103.5</v>
      </c>
      <c r="G2833" s="24"/>
      <c r="H2833" s="24"/>
      <c r="I2833" s="24"/>
      <c r="J2833" s="24"/>
      <c r="K2833" s="24"/>
      <c r="L2833" s="24"/>
      <c r="M2833" s="24">
        <v>102.5</v>
      </c>
      <c r="N2833" s="24">
        <v>101.95</v>
      </c>
      <c r="O2833" s="24">
        <f t="shared" si="278"/>
        <v>1.0122609122118686</v>
      </c>
    </row>
    <row r="2834" spans="1:15" x14ac:dyDescent="0.2">
      <c r="A2834" s="22">
        <f>A2833+3</f>
        <v>44767</v>
      </c>
      <c r="B2834" s="24">
        <v>105.5</v>
      </c>
      <c r="C2834" s="24">
        <v>106.3</v>
      </c>
      <c r="D2834" s="24">
        <v>106.5</v>
      </c>
      <c r="E2834" s="24">
        <v>106.35</v>
      </c>
      <c r="F2834" s="24">
        <v>105.5</v>
      </c>
      <c r="G2834" s="24"/>
      <c r="H2834" s="24"/>
      <c r="I2834" s="24"/>
      <c r="J2834" s="24"/>
      <c r="K2834" s="24"/>
      <c r="L2834" s="24"/>
      <c r="M2834" s="24">
        <v>104.35</v>
      </c>
      <c r="N2834" s="24">
        <v>103.75</v>
      </c>
      <c r="O2834" s="24">
        <f t="shared" si="278"/>
        <v>1.0168674698795181</v>
      </c>
    </row>
    <row r="2835" spans="1:15" x14ac:dyDescent="0.2">
      <c r="A2835" s="22">
        <f t="shared" si="267"/>
        <v>44768</v>
      </c>
      <c r="B2835" s="24">
        <v>111.75</v>
      </c>
      <c r="C2835" s="24">
        <v>112.2</v>
      </c>
      <c r="D2835" s="24">
        <v>112.2</v>
      </c>
      <c r="E2835" s="24">
        <v>112</v>
      </c>
      <c r="F2835" s="24">
        <v>110.8</v>
      </c>
      <c r="G2835" s="24"/>
      <c r="H2835" s="24"/>
      <c r="I2835" s="24"/>
      <c r="J2835" s="24"/>
      <c r="K2835" s="24"/>
      <c r="L2835" s="24"/>
      <c r="M2835" s="24">
        <v>109.55</v>
      </c>
      <c r="N2835" s="24">
        <v>109</v>
      </c>
      <c r="O2835" s="24">
        <f t="shared" si="278"/>
        <v>1.025229357798165</v>
      </c>
    </row>
    <row r="2836" spans="1:15" x14ac:dyDescent="0.2">
      <c r="A2836" s="22">
        <f t="shared" si="267"/>
        <v>44769</v>
      </c>
      <c r="B2836" s="24">
        <v>112</v>
      </c>
      <c r="C2836" s="24">
        <v>112.25</v>
      </c>
      <c r="D2836" s="24">
        <v>112.35</v>
      </c>
      <c r="E2836" s="24">
        <v>112.25</v>
      </c>
      <c r="F2836" s="24">
        <v>111.2</v>
      </c>
      <c r="G2836" s="24"/>
      <c r="H2836" s="24"/>
      <c r="I2836" s="24"/>
      <c r="J2836" s="24"/>
      <c r="K2836" s="24"/>
      <c r="L2836" s="24"/>
      <c r="M2836" s="24">
        <v>109.95</v>
      </c>
      <c r="N2836" s="24">
        <v>109.45</v>
      </c>
      <c r="O2836" s="24">
        <f t="shared" si="278"/>
        <v>1.0232983097304704</v>
      </c>
    </row>
    <row r="2837" spans="1:15" x14ac:dyDescent="0.2">
      <c r="A2837" s="22">
        <f t="shared" si="267"/>
        <v>44770</v>
      </c>
      <c r="B2837" s="24">
        <v>119.4</v>
      </c>
      <c r="C2837" s="24">
        <v>118.9</v>
      </c>
      <c r="D2837" s="24">
        <v>118.7</v>
      </c>
      <c r="E2837" s="24">
        <v>118.3</v>
      </c>
      <c r="F2837" s="24">
        <v>117</v>
      </c>
      <c r="G2837" s="24"/>
      <c r="H2837" s="24"/>
      <c r="I2837" s="24"/>
      <c r="J2837" s="24"/>
      <c r="K2837" s="24"/>
      <c r="L2837" s="24"/>
      <c r="M2837" s="24">
        <v>115.75</v>
      </c>
      <c r="N2837" s="24">
        <v>115.25</v>
      </c>
      <c r="O2837" s="24">
        <f t="shared" si="278"/>
        <v>1.036008676789588</v>
      </c>
    </row>
    <row r="2838" spans="1:15" x14ac:dyDescent="0.2">
      <c r="A2838" s="22">
        <f t="shared" si="267"/>
        <v>44771</v>
      </c>
      <c r="B2838" s="24">
        <v>115.25</v>
      </c>
      <c r="C2838" s="24">
        <v>114.75</v>
      </c>
      <c r="D2838" s="24">
        <v>114.45</v>
      </c>
      <c r="E2838" s="24">
        <v>114.2</v>
      </c>
      <c r="F2838" s="24">
        <v>113.15</v>
      </c>
      <c r="G2838" s="24"/>
      <c r="H2838" s="24"/>
      <c r="I2838" s="24"/>
      <c r="J2838" s="24"/>
      <c r="K2838" s="24"/>
      <c r="L2838" s="24"/>
      <c r="M2838" s="24">
        <v>112</v>
      </c>
      <c r="N2838" s="24">
        <v>111.3</v>
      </c>
      <c r="O2838" s="24">
        <f t="shared" si="278"/>
        <v>1.0354896675651393</v>
      </c>
    </row>
    <row r="2839" spans="1:15" x14ac:dyDescent="0.2">
      <c r="A2839" s="22">
        <f>A2838+3</f>
        <v>44774</v>
      </c>
      <c r="B2839" s="24">
        <v>113.85</v>
      </c>
      <c r="C2839" s="24">
        <v>113.6</v>
      </c>
      <c r="D2839" s="24">
        <v>113.35</v>
      </c>
      <c r="E2839" s="24">
        <v>113.4</v>
      </c>
      <c r="F2839" s="24">
        <v>112.45</v>
      </c>
      <c r="G2839" s="24"/>
      <c r="H2839" s="24"/>
      <c r="I2839" s="24"/>
      <c r="J2839" s="24"/>
      <c r="K2839" s="24"/>
      <c r="L2839" s="24"/>
      <c r="M2839" s="24">
        <v>111.3</v>
      </c>
      <c r="N2839" s="24">
        <v>110.95</v>
      </c>
      <c r="O2839" s="24">
        <f t="shared" si="278"/>
        <v>1.0261378999549347</v>
      </c>
    </row>
    <row r="2840" spans="1:15" x14ac:dyDescent="0.2">
      <c r="A2840" s="22">
        <f t="shared" si="267"/>
        <v>44775</v>
      </c>
      <c r="B2840" s="24">
        <v>114.35</v>
      </c>
      <c r="C2840" s="24">
        <v>114.05</v>
      </c>
      <c r="D2840" s="24">
        <v>113.8</v>
      </c>
      <c r="E2840" s="24">
        <v>113.8</v>
      </c>
      <c r="F2840" s="24">
        <v>112.95</v>
      </c>
      <c r="G2840" s="24"/>
      <c r="H2840" s="24"/>
      <c r="I2840" s="24"/>
      <c r="J2840" s="24"/>
      <c r="K2840" s="24"/>
      <c r="L2840" s="24"/>
      <c r="M2840" s="24">
        <v>111.9</v>
      </c>
      <c r="N2840" s="24">
        <v>111.45</v>
      </c>
      <c r="O2840" s="24">
        <f t="shared" si="278"/>
        <v>1.0260206370569762</v>
      </c>
    </row>
    <row r="2841" spans="1:15" x14ac:dyDescent="0.2">
      <c r="A2841" s="22">
        <f t="shared" si="267"/>
        <v>44776</v>
      </c>
      <c r="B2841" s="24">
        <v>109.1</v>
      </c>
      <c r="C2841" s="24">
        <v>108.8</v>
      </c>
      <c r="D2841" s="24">
        <v>108.45</v>
      </c>
      <c r="E2841" s="24">
        <v>108.45</v>
      </c>
      <c r="F2841" s="24">
        <v>107.45</v>
      </c>
      <c r="G2841" s="24"/>
      <c r="H2841" s="24"/>
      <c r="I2841" s="24"/>
      <c r="J2841" s="24"/>
      <c r="K2841" s="24"/>
      <c r="L2841" s="24"/>
      <c r="M2841" s="24">
        <v>106.45</v>
      </c>
      <c r="N2841" s="24">
        <v>105.9</v>
      </c>
      <c r="O2841" s="24">
        <f t="shared" si="278"/>
        <v>1.0302171860245513</v>
      </c>
    </row>
    <row r="2842" spans="1:15" x14ac:dyDescent="0.2">
      <c r="A2842" s="22">
        <f t="shared" si="267"/>
        <v>44777</v>
      </c>
      <c r="B2842" s="24">
        <v>105.3</v>
      </c>
      <c r="C2842" s="24">
        <v>105.3</v>
      </c>
      <c r="D2842" s="24">
        <v>105.25</v>
      </c>
      <c r="E2842" s="24">
        <v>105.35</v>
      </c>
      <c r="F2842" s="24">
        <v>104.7</v>
      </c>
      <c r="G2842" s="24"/>
      <c r="H2842" s="24"/>
      <c r="I2842" s="24"/>
      <c r="J2842" s="24"/>
      <c r="K2842" s="24"/>
      <c r="L2842" s="24"/>
      <c r="M2842" s="24">
        <v>103.55</v>
      </c>
      <c r="N2842" s="24">
        <v>102.95</v>
      </c>
      <c r="O2842" s="24">
        <f t="shared" si="278"/>
        <v>1.0228266148615832</v>
      </c>
    </row>
    <row r="2843" spans="1:15" x14ac:dyDescent="0.2">
      <c r="A2843" s="22">
        <f t="shared" si="267"/>
        <v>44778</v>
      </c>
      <c r="B2843" s="24">
        <v>108.65</v>
      </c>
      <c r="C2843" s="24">
        <v>108.7</v>
      </c>
      <c r="D2843" s="24">
        <v>108.6</v>
      </c>
      <c r="E2843" s="24">
        <v>108.6</v>
      </c>
      <c r="F2843" s="24">
        <v>107.8</v>
      </c>
      <c r="G2843" s="24"/>
      <c r="H2843" s="24"/>
      <c r="I2843" s="24"/>
      <c r="J2843" s="24"/>
      <c r="K2843" s="24"/>
      <c r="L2843" s="24"/>
      <c r="M2843" s="24">
        <v>106.85</v>
      </c>
      <c r="N2843" s="24">
        <v>106.45</v>
      </c>
      <c r="O2843" s="24">
        <f t="shared" si="278"/>
        <v>1.0206669798027244</v>
      </c>
    </row>
    <row r="2844" spans="1:15" x14ac:dyDescent="0.2">
      <c r="A2844" s="22">
        <f>A2843+3</f>
        <v>44781</v>
      </c>
      <c r="B2844" s="24">
        <v>110.15</v>
      </c>
      <c r="C2844" s="24">
        <v>110.15</v>
      </c>
      <c r="D2844" s="24">
        <v>110.05</v>
      </c>
      <c r="E2844" s="24">
        <v>110.05</v>
      </c>
      <c r="F2844" s="24">
        <v>109.2</v>
      </c>
      <c r="G2844" s="24"/>
      <c r="H2844" s="24"/>
      <c r="I2844" s="24"/>
      <c r="J2844" s="24"/>
      <c r="K2844" s="24"/>
      <c r="L2844" s="24"/>
      <c r="M2844" s="24">
        <v>108.15</v>
      </c>
      <c r="N2844" s="24">
        <v>107.7</v>
      </c>
      <c r="O2844" s="24">
        <f t="shared" si="278"/>
        <v>1.0227483751160631</v>
      </c>
    </row>
    <row r="2845" spans="1:15" x14ac:dyDescent="0.2">
      <c r="A2845" s="22">
        <f t="shared" si="267"/>
        <v>44782</v>
      </c>
      <c r="B2845" s="91">
        <f>B2844</f>
        <v>110.15</v>
      </c>
      <c r="C2845" s="91">
        <f t="shared" ref="C2845:N2845" si="279">C2844</f>
        <v>110.15</v>
      </c>
      <c r="D2845" s="91">
        <f t="shared" si="279"/>
        <v>110.05</v>
      </c>
      <c r="E2845" s="91">
        <f t="shared" si="279"/>
        <v>110.05</v>
      </c>
      <c r="F2845" s="91">
        <f t="shared" si="279"/>
        <v>109.2</v>
      </c>
      <c r="G2845" s="91">
        <f t="shared" si="279"/>
        <v>0</v>
      </c>
      <c r="H2845" s="91">
        <f t="shared" si="279"/>
        <v>0</v>
      </c>
      <c r="I2845" s="91">
        <f t="shared" si="279"/>
        <v>0</v>
      </c>
      <c r="J2845" s="91">
        <f t="shared" si="279"/>
        <v>0</v>
      </c>
      <c r="K2845" s="91">
        <f t="shared" si="279"/>
        <v>0</v>
      </c>
      <c r="L2845" s="91">
        <f t="shared" si="279"/>
        <v>0</v>
      </c>
      <c r="M2845" s="91">
        <f t="shared" si="279"/>
        <v>108.15</v>
      </c>
      <c r="N2845" s="91">
        <f t="shared" si="279"/>
        <v>107.7</v>
      </c>
      <c r="O2845" s="24">
        <f t="shared" si="278"/>
        <v>1.0227483751160631</v>
      </c>
    </row>
    <row r="2846" spans="1:15" x14ac:dyDescent="0.2">
      <c r="A2846" s="22">
        <f t="shared" ref="A2846:A2848" si="280">A2845+1</f>
        <v>44783</v>
      </c>
      <c r="B2846" s="24">
        <v>109.55</v>
      </c>
      <c r="C2846" s="24">
        <v>109.35</v>
      </c>
      <c r="D2846" s="24">
        <v>109.05</v>
      </c>
      <c r="E2846" s="24">
        <v>109.05</v>
      </c>
      <c r="F2846" s="24">
        <v>108.2</v>
      </c>
      <c r="G2846" s="24"/>
      <c r="H2846" s="24"/>
      <c r="I2846" s="24"/>
      <c r="J2846" s="24"/>
      <c r="K2846" s="24"/>
      <c r="L2846" s="24"/>
      <c r="M2846" s="24">
        <v>107.25</v>
      </c>
      <c r="N2846" s="24">
        <v>106.65</v>
      </c>
      <c r="O2846" s="24">
        <f t="shared" si="278"/>
        <v>1.027191748710736</v>
      </c>
    </row>
    <row r="2847" spans="1:15" x14ac:dyDescent="0.2">
      <c r="A2847" s="22">
        <f t="shared" si="280"/>
        <v>44784</v>
      </c>
      <c r="B2847" s="24">
        <v>111.7</v>
      </c>
      <c r="C2847" s="24">
        <v>111.55</v>
      </c>
      <c r="D2847" s="24">
        <v>111.25</v>
      </c>
      <c r="E2847" s="24">
        <v>111.25</v>
      </c>
      <c r="F2847" s="24">
        <v>110.35</v>
      </c>
      <c r="G2847" s="24"/>
      <c r="H2847" s="24"/>
      <c r="I2847" s="24"/>
      <c r="J2847" s="24"/>
      <c r="K2847" s="24"/>
      <c r="L2847" s="24"/>
      <c r="M2847" s="24">
        <v>109.3</v>
      </c>
      <c r="N2847" s="24">
        <v>108.95</v>
      </c>
      <c r="O2847" s="24">
        <f t="shared" si="278"/>
        <v>1.0252409362092703</v>
      </c>
    </row>
    <row r="2848" spans="1:15" x14ac:dyDescent="0.2">
      <c r="A2848" s="22">
        <f t="shared" si="280"/>
        <v>44785</v>
      </c>
      <c r="B2848" s="24">
        <v>110.3</v>
      </c>
      <c r="C2848" s="24">
        <v>110.25</v>
      </c>
      <c r="D2848" s="24">
        <v>110</v>
      </c>
      <c r="E2848" s="24">
        <v>110.05</v>
      </c>
      <c r="F2848" s="24">
        <v>109.05</v>
      </c>
      <c r="G2848" s="24"/>
      <c r="H2848" s="24"/>
      <c r="I2848" s="24"/>
      <c r="J2848" s="24"/>
      <c r="K2848" s="24"/>
      <c r="L2848" s="24"/>
      <c r="M2848" s="24">
        <v>108</v>
      </c>
      <c r="N2848" s="24">
        <v>107.35</v>
      </c>
      <c r="O2848" s="24">
        <f t="shared" si="278"/>
        <v>1.0274802049371217</v>
      </c>
    </row>
    <row r="2849" spans="1:15" x14ac:dyDescent="0.2">
      <c r="A2849" s="22">
        <f>A2848+3</f>
        <v>44788</v>
      </c>
      <c r="B2849" s="24">
        <v>105.85</v>
      </c>
      <c r="C2849" s="24">
        <v>105.85</v>
      </c>
      <c r="D2849" s="24">
        <v>105.75</v>
      </c>
      <c r="E2849" s="24">
        <v>105.65</v>
      </c>
      <c r="F2849" s="24">
        <v>104.8</v>
      </c>
      <c r="G2849" s="24"/>
      <c r="H2849" s="24"/>
      <c r="I2849" s="24"/>
      <c r="J2849" s="24"/>
      <c r="K2849" s="24"/>
      <c r="L2849" s="24"/>
      <c r="M2849" s="24">
        <v>103.75</v>
      </c>
      <c r="N2849" s="24">
        <v>103.25</v>
      </c>
      <c r="O2849" s="24">
        <f t="shared" si="278"/>
        <v>1.0251815980629539</v>
      </c>
    </row>
    <row r="2850" spans="1:15" x14ac:dyDescent="0.2">
      <c r="A2850" s="22">
        <f t="shared" ref="A2850:A2878" si="281">A2849+1</f>
        <v>44789</v>
      </c>
      <c r="B2850" s="24">
        <v>105.2</v>
      </c>
      <c r="C2850" s="24">
        <v>105.2</v>
      </c>
      <c r="D2850" s="24">
        <v>105.1</v>
      </c>
      <c r="E2850" s="24">
        <v>105.1</v>
      </c>
      <c r="F2850" s="24">
        <v>104.3</v>
      </c>
      <c r="G2850" s="24"/>
      <c r="H2850" s="24"/>
      <c r="I2850" s="24"/>
      <c r="J2850" s="24"/>
      <c r="K2850" s="24"/>
      <c r="L2850" s="24"/>
      <c r="M2850" s="24">
        <v>103.25</v>
      </c>
      <c r="N2850" s="24">
        <v>102.75</v>
      </c>
      <c r="O2850" s="24">
        <f t="shared" si="278"/>
        <v>1.0238442822384428</v>
      </c>
    </row>
    <row r="2851" spans="1:15" x14ac:dyDescent="0.2">
      <c r="A2851" s="22">
        <f t="shared" si="281"/>
        <v>44790</v>
      </c>
      <c r="B2851" s="24">
        <v>101.55</v>
      </c>
      <c r="C2851" s="24">
        <v>101.65</v>
      </c>
      <c r="D2851" s="24">
        <v>101.6</v>
      </c>
      <c r="E2851" s="24">
        <v>101.55</v>
      </c>
      <c r="F2851" s="24">
        <v>100.95</v>
      </c>
      <c r="G2851" s="24"/>
      <c r="H2851" s="24"/>
      <c r="I2851" s="24"/>
      <c r="J2851" s="24"/>
      <c r="K2851" s="24"/>
      <c r="L2851" s="24"/>
      <c r="M2851" s="24">
        <v>100.2</v>
      </c>
      <c r="N2851" s="24">
        <v>99.75</v>
      </c>
      <c r="O2851" s="24">
        <f t="shared" si="278"/>
        <v>1.0180451127819548</v>
      </c>
    </row>
    <row r="2852" spans="1:15" x14ac:dyDescent="0.2">
      <c r="A2852" s="22">
        <f t="shared" si="281"/>
        <v>44791</v>
      </c>
      <c r="B2852" s="24">
        <v>101.65</v>
      </c>
      <c r="C2852" s="24">
        <v>101.55</v>
      </c>
      <c r="D2852" s="24">
        <v>101.4</v>
      </c>
      <c r="E2852" s="24">
        <v>101.35</v>
      </c>
      <c r="F2852" s="24">
        <v>100.65</v>
      </c>
      <c r="G2852" s="24"/>
      <c r="H2852" s="24"/>
      <c r="I2852" s="24"/>
      <c r="J2852" s="24"/>
      <c r="K2852" s="24"/>
      <c r="L2852" s="24">
        <v>100.65</v>
      </c>
      <c r="M2852" s="24">
        <v>99.85</v>
      </c>
      <c r="N2852" s="24">
        <v>99.15</v>
      </c>
      <c r="O2852" s="24">
        <f t="shared" si="278"/>
        <v>1.0252143217347454</v>
      </c>
    </row>
    <row r="2853" spans="1:15" x14ac:dyDescent="0.2">
      <c r="A2853" s="22">
        <f t="shared" si="281"/>
        <v>44792</v>
      </c>
      <c r="B2853" s="24">
        <v>100.7</v>
      </c>
      <c r="C2853" s="24">
        <v>100.9</v>
      </c>
      <c r="D2853" s="24">
        <v>100.85</v>
      </c>
      <c r="E2853" s="24">
        <v>100.8</v>
      </c>
      <c r="F2853" s="24">
        <v>100.05</v>
      </c>
      <c r="G2853" s="24"/>
      <c r="H2853" s="24"/>
      <c r="I2853" s="24"/>
      <c r="J2853" s="24"/>
      <c r="K2853" s="24"/>
      <c r="L2853" s="24"/>
      <c r="M2853" s="24">
        <v>99.1</v>
      </c>
      <c r="N2853" s="24">
        <v>98.6</v>
      </c>
      <c r="O2853" s="24">
        <f t="shared" si="278"/>
        <v>1.0212981744421907</v>
      </c>
    </row>
    <row r="2854" spans="1:15" x14ac:dyDescent="0.2">
      <c r="A2854" s="22">
        <f>A2853+3</f>
        <v>44795</v>
      </c>
      <c r="B2854" s="24">
        <v>101.65</v>
      </c>
      <c r="C2854" s="24">
        <v>101.75</v>
      </c>
      <c r="D2854" s="24">
        <v>101.75</v>
      </c>
      <c r="E2854" s="24">
        <v>101.7</v>
      </c>
      <c r="F2854" s="24">
        <v>101.05</v>
      </c>
      <c r="G2854" s="24"/>
      <c r="H2854" s="24"/>
      <c r="I2854" s="24"/>
      <c r="J2854" s="24"/>
      <c r="K2854" s="24"/>
      <c r="L2854" s="24"/>
      <c r="M2854" s="24">
        <v>100.2</v>
      </c>
      <c r="N2854" s="24">
        <v>99.85</v>
      </c>
      <c r="O2854" s="24">
        <f t="shared" ref="O2854:O2888" si="282">+B2854/N2854</f>
        <v>1.0180270405608414</v>
      </c>
    </row>
    <row r="2855" spans="1:15" x14ac:dyDescent="0.2">
      <c r="A2855" s="22">
        <f t="shared" si="281"/>
        <v>44796</v>
      </c>
      <c r="B2855" s="24">
        <v>103.15</v>
      </c>
      <c r="C2855" s="24">
        <v>103.25</v>
      </c>
      <c r="D2855" s="24">
        <v>103.25</v>
      </c>
      <c r="E2855" s="24">
        <v>103.2</v>
      </c>
      <c r="F2855" s="24">
        <v>102.4</v>
      </c>
      <c r="G2855" s="24"/>
      <c r="H2855" s="24"/>
      <c r="I2855" s="24"/>
      <c r="J2855" s="24"/>
      <c r="K2855" s="24"/>
      <c r="L2855" s="24"/>
      <c r="M2855" s="24">
        <v>101.5</v>
      </c>
      <c r="N2855" s="24">
        <v>101</v>
      </c>
      <c r="O2855" s="24">
        <f t="shared" si="282"/>
        <v>1.0212871287128713</v>
      </c>
    </row>
    <row r="2856" spans="1:15" x14ac:dyDescent="0.2">
      <c r="A2856" s="22">
        <f t="shared" si="281"/>
        <v>44797</v>
      </c>
      <c r="B2856" s="24">
        <v>103.35</v>
      </c>
      <c r="C2856" s="24">
        <v>103.4</v>
      </c>
      <c r="D2856" s="24">
        <v>103.25</v>
      </c>
      <c r="E2856" s="24">
        <v>103.2</v>
      </c>
      <c r="F2856" s="24">
        <v>102.4</v>
      </c>
      <c r="G2856" s="24"/>
      <c r="H2856" s="24"/>
      <c r="I2856" s="24"/>
      <c r="J2856" s="24"/>
      <c r="K2856" s="24"/>
      <c r="L2856" s="24"/>
      <c r="M2856" s="24">
        <v>101.35</v>
      </c>
      <c r="N2856" s="24">
        <v>100.95</v>
      </c>
      <c r="O2856" s="24">
        <f t="shared" si="282"/>
        <v>1.0237741456166418</v>
      </c>
    </row>
    <row r="2857" spans="1:15" x14ac:dyDescent="0.2">
      <c r="A2857" s="22">
        <f t="shared" si="281"/>
        <v>44798</v>
      </c>
      <c r="B2857" s="24">
        <v>102.95</v>
      </c>
      <c r="C2857" s="24">
        <v>102.95</v>
      </c>
      <c r="D2857" s="24">
        <v>102.85</v>
      </c>
      <c r="E2857" s="24">
        <v>102.8</v>
      </c>
      <c r="F2857" s="24">
        <v>101.75</v>
      </c>
      <c r="G2857" s="24"/>
      <c r="H2857" s="24"/>
      <c r="I2857" s="24"/>
      <c r="J2857" s="24"/>
      <c r="K2857" s="24"/>
      <c r="L2857" s="24"/>
      <c r="M2857" s="24">
        <v>100.55</v>
      </c>
      <c r="N2857" s="24">
        <v>100.05</v>
      </c>
      <c r="O2857" s="24">
        <f t="shared" si="282"/>
        <v>1.0289855072463769</v>
      </c>
    </row>
    <row r="2858" spans="1:15" x14ac:dyDescent="0.2">
      <c r="A2858" s="22">
        <f t="shared" si="281"/>
        <v>44799</v>
      </c>
      <c r="B2858" s="24">
        <v>106.1</v>
      </c>
      <c r="C2858" s="24">
        <v>105.8</v>
      </c>
      <c r="D2858" s="24">
        <v>105.5</v>
      </c>
      <c r="E2858" s="24">
        <v>105.45</v>
      </c>
      <c r="F2858" s="24">
        <v>104.3</v>
      </c>
      <c r="G2858" s="24"/>
      <c r="H2858" s="24"/>
      <c r="I2858" s="24"/>
      <c r="J2858" s="24"/>
      <c r="K2858" s="24"/>
      <c r="L2858" s="24"/>
      <c r="M2858" s="24">
        <v>102.95</v>
      </c>
      <c r="N2858" s="24">
        <v>102.05</v>
      </c>
      <c r="O2858" s="24">
        <f t="shared" si="282"/>
        <v>1.03968642822146</v>
      </c>
    </row>
    <row r="2859" spans="1:15" x14ac:dyDescent="0.2">
      <c r="A2859" s="22">
        <f>A2858+3</f>
        <v>44802</v>
      </c>
      <c r="B2859" s="24">
        <v>102.05</v>
      </c>
      <c r="C2859" s="24">
        <v>101.55</v>
      </c>
      <c r="D2859" s="24">
        <v>101.25</v>
      </c>
      <c r="E2859" s="24">
        <v>101.25</v>
      </c>
      <c r="F2859" s="24">
        <v>100.1</v>
      </c>
      <c r="G2859" s="24"/>
      <c r="H2859" s="24"/>
      <c r="I2859" s="24"/>
      <c r="J2859" s="24"/>
      <c r="K2859" s="24"/>
      <c r="L2859" s="24"/>
      <c r="M2859" s="24">
        <v>98.65</v>
      </c>
      <c r="N2859" s="24">
        <v>98</v>
      </c>
      <c r="O2859" s="24">
        <f t="shared" si="282"/>
        <v>1.0413265306122448</v>
      </c>
    </row>
    <row r="2860" spans="1:15" x14ac:dyDescent="0.2">
      <c r="A2860" s="22">
        <f t="shared" si="281"/>
        <v>44803</v>
      </c>
      <c r="B2860" s="24">
        <v>97.55</v>
      </c>
      <c r="C2860" s="24">
        <v>97.25</v>
      </c>
      <c r="D2860" s="24">
        <v>96.95</v>
      </c>
      <c r="E2860" s="24">
        <v>96.95</v>
      </c>
      <c r="F2860" s="24">
        <v>95.85</v>
      </c>
      <c r="G2860" s="24"/>
      <c r="H2860" s="24"/>
      <c r="I2860" s="24"/>
      <c r="J2860" s="24"/>
      <c r="K2860" s="24"/>
      <c r="L2860" s="24"/>
      <c r="M2860" s="24">
        <v>94.45</v>
      </c>
      <c r="N2860" s="24">
        <v>93.85</v>
      </c>
      <c r="O2860" s="24">
        <f t="shared" si="282"/>
        <v>1.0394246137453382</v>
      </c>
    </row>
    <row r="2861" spans="1:15" x14ac:dyDescent="0.2">
      <c r="A2861" s="22">
        <f t="shared" si="281"/>
        <v>44804</v>
      </c>
      <c r="B2861" s="24">
        <v>101.35</v>
      </c>
      <c r="C2861" s="24">
        <v>100.8</v>
      </c>
      <c r="D2861" s="24">
        <v>100.4</v>
      </c>
      <c r="E2861" s="24">
        <v>100.4</v>
      </c>
      <c r="F2861" s="24">
        <v>99.25</v>
      </c>
      <c r="G2861" s="24"/>
      <c r="H2861" s="24"/>
      <c r="I2861" s="24"/>
      <c r="J2861" s="24"/>
      <c r="K2861" s="24"/>
      <c r="L2861" s="24"/>
      <c r="M2861" s="24">
        <v>97.9</v>
      </c>
      <c r="N2861" s="24">
        <v>97.25</v>
      </c>
      <c r="O2861" s="24">
        <f t="shared" si="282"/>
        <v>1.042159383033419</v>
      </c>
    </row>
    <row r="2862" spans="1:15" x14ac:dyDescent="0.2">
      <c r="A2862" s="22">
        <f t="shared" si="281"/>
        <v>44805</v>
      </c>
      <c r="B2862" s="24">
        <v>95.25</v>
      </c>
      <c r="C2862" s="24">
        <v>94.75</v>
      </c>
      <c r="D2862" s="24">
        <v>94.25</v>
      </c>
      <c r="E2862" s="24">
        <v>94.75</v>
      </c>
      <c r="F2862" s="24">
        <v>93.3</v>
      </c>
      <c r="G2862" s="24"/>
      <c r="H2862" s="24"/>
      <c r="I2862" s="24"/>
      <c r="J2862" s="24"/>
      <c r="K2862" s="24"/>
      <c r="L2862" s="24"/>
      <c r="M2862" s="24">
        <v>91.8</v>
      </c>
      <c r="N2862" s="24">
        <v>91.15</v>
      </c>
      <c r="O2862" s="24">
        <f t="shared" si="282"/>
        <v>1.0449808008776742</v>
      </c>
    </row>
    <row r="2863" spans="1:15" x14ac:dyDescent="0.2">
      <c r="A2863" s="22">
        <f t="shared" si="281"/>
        <v>44806</v>
      </c>
      <c r="B2863" s="24">
        <v>94.5</v>
      </c>
      <c r="C2863" s="24">
        <v>94</v>
      </c>
      <c r="D2863" s="24">
        <v>93.55</v>
      </c>
      <c r="E2863" s="24">
        <v>94.05</v>
      </c>
      <c r="F2863" s="24">
        <v>92.55</v>
      </c>
      <c r="G2863" s="24"/>
      <c r="H2863" s="24"/>
      <c r="I2863" s="24"/>
      <c r="J2863" s="24"/>
      <c r="K2863" s="24"/>
      <c r="L2863" s="24"/>
      <c r="M2863" s="24">
        <v>91.2</v>
      </c>
      <c r="N2863" s="24">
        <v>90.45</v>
      </c>
      <c r="O2863" s="24">
        <f t="shared" si="282"/>
        <v>1.044776119402985</v>
      </c>
    </row>
    <row r="2864" spans="1:15" x14ac:dyDescent="0.2">
      <c r="A2864" s="22">
        <f>A2863+3</f>
        <v>44809</v>
      </c>
      <c r="B2864" s="24">
        <v>97.3</v>
      </c>
      <c r="C2864" s="24">
        <v>96.9</v>
      </c>
      <c r="D2864" s="24">
        <v>96.5</v>
      </c>
      <c r="E2864" s="24">
        <v>96.95</v>
      </c>
      <c r="F2864" s="24">
        <v>95.6</v>
      </c>
      <c r="G2864" s="24"/>
      <c r="H2864" s="24"/>
      <c r="I2864" s="24"/>
      <c r="J2864" s="24"/>
      <c r="K2864" s="24"/>
      <c r="L2864" s="24"/>
      <c r="M2864" s="24">
        <v>94.1</v>
      </c>
      <c r="N2864" s="24">
        <v>93.3</v>
      </c>
      <c r="O2864" s="24">
        <f t="shared" si="282"/>
        <v>1.0428724544480172</v>
      </c>
    </row>
    <row r="2865" spans="1:15" x14ac:dyDescent="0.2">
      <c r="A2865" s="22">
        <f t="shared" si="281"/>
        <v>44810</v>
      </c>
      <c r="B2865" s="24">
        <v>96.8</v>
      </c>
      <c r="C2865" s="24">
        <v>96.4</v>
      </c>
      <c r="D2865" s="24">
        <v>95.95</v>
      </c>
      <c r="E2865" s="24">
        <v>96.4</v>
      </c>
      <c r="F2865" s="24">
        <v>95.05</v>
      </c>
      <c r="G2865" s="24"/>
      <c r="H2865" s="24"/>
      <c r="I2865" s="24"/>
      <c r="J2865" s="24"/>
      <c r="K2865" s="24"/>
      <c r="L2865" s="24"/>
      <c r="M2865" s="24">
        <v>93.65</v>
      </c>
      <c r="N2865" s="24">
        <v>92.8</v>
      </c>
      <c r="O2865" s="24">
        <f t="shared" si="282"/>
        <v>1.0431034482758621</v>
      </c>
    </row>
    <row r="2866" spans="1:15" x14ac:dyDescent="0.2">
      <c r="A2866" s="22">
        <f t="shared" si="281"/>
        <v>44811</v>
      </c>
      <c r="B2866" s="24">
        <v>96.65</v>
      </c>
      <c r="C2866" s="24">
        <v>96.2</v>
      </c>
      <c r="D2866" s="24">
        <v>95.75</v>
      </c>
      <c r="E2866" s="24">
        <v>96.2</v>
      </c>
      <c r="F2866" s="24">
        <v>94.9</v>
      </c>
      <c r="G2866" s="24"/>
      <c r="H2866" s="24"/>
      <c r="I2866" s="24"/>
      <c r="J2866" s="24"/>
      <c r="K2866" s="24"/>
      <c r="L2866" s="24"/>
      <c r="M2866" s="24">
        <v>93.5</v>
      </c>
      <c r="N2866" s="24">
        <v>92.85</v>
      </c>
      <c r="O2866" s="24">
        <f t="shared" si="282"/>
        <v>1.0409262250942382</v>
      </c>
    </row>
    <row r="2867" spans="1:15" x14ac:dyDescent="0.2">
      <c r="A2867" s="22">
        <f t="shared" si="281"/>
        <v>44812</v>
      </c>
      <c r="B2867" s="24">
        <v>99.45</v>
      </c>
      <c r="C2867" s="24">
        <v>98.95</v>
      </c>
      <c r="D2867" s="24">
        <v>98.45</v>
      </c>
      <c r="E2867" s="24">
        <v>98.9</v>
      </c>
      <c r="F2867" s="24">
        <v>97.45</v>
      </c>
      <c r="G2867" s="24"/>
      <c r="H2867" s="24"/>
      <c r="I2867" s="24"/>
      <c r="J2867" s="24"/>
      <c r="K2867" s="24"/>
      <c r="L2867" s="24"/>
      <c r="M2867" s="24">
        <v>96</v>
      </c>
      <c r="N2867" s="24">
        <v>95.3</v>
      </c>
      <c r="O2867" s="24">
        <f t="shared" si="282"/>
        <v>1.0435466946484786</v>
      </c>
    </row>
    <row r="2868" spans="1:15" x14ac:dyDescent="0.2">
      <c r="A2868" s="22">
        <f t="shared" si="281"/>
        <v>44813</v>
      </c>
      <c r="B2868" s="24">
        <v>103</v>
      </c>
      <c r="C2868" s="24">
        <v>102.45</v>
      </c>
      <c r="D2868" s="24">
        <v>101.9</v>
      </c>
      <c r="E2868" s="24">
        <v>102.45</v>
      </c>
      <c r="F2868" s="24">
        <v>100.8</v>
      </c>
      <c r="G2868" s="24"/>
      <c r="H2868" s="24"/>
      <c r="I2868" s="24"/>
      <c r="J2868" s="24"/>
      <c r="K2868" s="24"/>
      <c r="L2868" s="24"/>
      <c r="M2868" s="24">
        <v>99.15</v>
      </c>
      <c r="N2868" s="24">
        <v>98.5</v>
      </c>
      <c r="O2868" s="24">
        <f t="shared" si="282"/>
        <v>1.0456852791878173</v>
      </c>
    </row>
    <row r="2869" spans="1:15" x14ac:dyDescent="0.2">
      <c r="A2869" s="22">
        <f>A2868+3</f>
        <v>44816</v>
      </c>
      <c r="B2869" s="24">
        <v>101.8</v>
      </c>
      <c r="C2869" s="24">
        <v>101.25</v>
      </c>
      <c r="D2869" s="24">
        <v>100.75</v>
      </c>
      <c r="E2869" s="24">
        <v>101.3</v>
      </c>
      <c r="F2869" s="24">
        <v>99.7</v>
      </c>
      <c r="G2869" s="24"/>
      <c r="H2869" s="24"/>
      <c r="I2869" s="24"/>
      <c r="J2869" s="24"/>
      <c r="K2869" s="24"/>
      <c r="L2869" s="24"/>
      <c r="M2869" s="24">
        <v>98.2</v>
      </c>
      <c r="N2869" s="24">
        <v>97.45</v>
      </c>
      <c r="O2869" s="24">
        <f t="shared" si="282"/>
        <v>1.0446382760389943</v>
      </c>
    </row>
    <row r="2870" spans="1:15" x14ac:dyDescent="0.2">
      <c r="A2870" s="22">
        <f t="shared" si="281"/>
        <v>44817</v>
      </c>
      <c r="B2870" s="24">
        <v>103.4</v>
      </c>
      <c r="C2870" s="24">
        <v>102.9</v>
      </c>
      <c r="D2870" s="24">
        <v>102.45</v>
      </c>
      <c r="E2870" s="24">
        <v>102.9</v>
      </c>
      <c r="F2870" s="24">
        <v>101.4</v>
      </c>
      <c r="G2870" s="24"/>
      <c r="H2870" s="24"/>
      <c r="I2870" s="24"/>
      <c r="J2870" s="24"/>
      <c r="K2870" s="24"/>
      <c r="L2870" s="24"/>
      <c r="M2870" s="24">
        <v>99.8</v>
      </c>
      <c r="N2870" s="24">
        <v>99</v>
      </c>
      <c r="O2870" s="24">
        <f t="shared" si="282"/>
        <v>1.0444444444444445</v>
      </c>
    </row>
    <row r="2871" spans="1:15" x14ac:dyDescent="0.2">
      <c r="A2871" s="22">
        <f t="shared" si="281"/>
        <v>44818</v>
      </c>
      <c r="B2871" s="24">
        <v>100.4</v>
      </c>
      <c r="C2871" s="24">
        <v>99.95</v>
      </c>
      <c r="D2871" s="24">
        <v>99.55</v>
      </c>
      <c r="E2871" s="24">
        <v>100</v>
      </c>
      <c r="F2871" s="24">
        <v>98.7</v>
      </c>
      <c r="G2871" s="24"/>
      <c r="H2871" s="24"/>
      <c r="I2871" s="24"/>
      <c r="J2871" s="24"/>
      <c r="K2871" s="24"/>
      <c r="L2871" s="24"/>
      <c r="M2871" s="24">
        <v>97.3</v>
      </c>
      <c r="N2871" s="24">
        <v>96.65</v>
      </c>
      <c r="O2871" s="24">
        <f t="shared" si="282"/>
        <v>1.0387997930677704</v>
      </c>
    </row>
    <row r="2872" spans="1:15" x14ac:dyDescent="0.2">
      <c r="A2872" s="22">
        <f t="shared" si="281"/>
        <v>44819</v>
      </c>
      <c r="B2872" s="24">
        <v>100.5</v>
      </c>
      <c r="C2872" s="24">
        <v>100.05</v>
      </c>
      <c r="D2872" s="24">
        <v>99.65</v>
      </c>
      <c r="E2872" s="24">
        <v>100.1</v>
      </c>
      <c r="F2872" s="24">
        <v>98.8</v>
      </c>
      <c r="G2872" s="24"/>
      <c r="H2872" s="24"/>
      <c r="I2872" s="24"/>
      <c r="J2872" s="24"/>
      <c r="K2872" s="24"/>
      <c r="L2872" s="24"/>
      <c r="M2872" s="24">
        <v>97.4</v>
      </c>
      <c r="N2872" s="24">
        <v>96.55</v>
      </c>
      <c r="O2872" s="24">
        <f t="shared" si="282"/>
        <v>1.0409114448472294</v>
      </c>
    </row>
    <row r="2873" spans="1:15" x14ac:dyDescent="0.2">
      <c r="A2873" s="22">
        <f t="shared" si="281"/>
        <v>44820</v>
      </c>
      <c r="B2873" s="24">
        <v>97.9</v>
      </c>
      <c r="C2873" s="24">
        <v>97.45</v>
      </c>
      <c r="D2873" s="24">
        <v>97.15</v>
      </c>
      <c r="E2873" s="24">
        <v>97.5</v>
      </c>
      <c r="F2873" s="24">
        <v>96.35</v>
      </c>
      <c r="G2873" s="24"/>
      <c r="H2873" s="24"/>
      <c r="I2873" s="24"/>
      <c r="J2873" s="24"/>
      <c r="K2873" s="24"/>
      <c r="L2873" s="24"/>
      <c r="M2873" s="24">
        <v>94.95</v>
      </c>
      <c r="N2873" s="24">
        <v>94.2</v>
      </c>
      <c r="O2873" s="24">
        <f t="shared" si="282"/>
        <v>1.0392781316348196</v>
      </c>
    </row>
    <row r="2874" spans="1:15" x14ac:dyDescent="0.2">
      <c r="A2874" s="22">
        <f>A2873+3</f>
        <v>44823</v>
      </c>
      <c r="B2874" s="24">
        <v>96.95</v>
      </c>
      <c r="C2874" s="24">
        <v>96.5</v>
      </c>
      <c r="D2874" s="24">
        <v>96.15</v>
      </c>
      <c r="E2874" s="24">
        <v>96.5</v>
      </c>
      <c r="F2874" s="24">
        <v>95.35</v>
      </c>
      <c r="G2874" s="24"/>
      <c r="H2874" s="24"/>
      <c r="I2874" s="24"/>
      <c r="J2874" s="24"/>
      <c r="K2874" s="24"/>
      <c r="L2874" s="24"/>
      <c r="M2874" s="24">
        <v>94.15</v>
      </c>
      <c r="N2874" s="24">
        <v>93.35</v>
      </c>
      <c r="O2874" s="24">
        <f t="shared" si="282"/>
        <v>1.0385645420460632</v>
      </c>
    </row>
    <row r="2875" spans="1:15" x14ac:dyDescent="0.2">
      <c r="A2875" s="22">
        <f t="shared" si="281"/>
        <v>44824</v>
      </c>
      <c r="B2875" s="24">
        <v>96</v>
      </c>
      <c r="C2875" s="24">
        <v>95.4</v>
      </c>
      <c r="D2875" s="24">
        <v>95</v>
      </c>
      <c r="E2875" s="24">
        <v>95.45</v>
      </c>
      <c r="F2875" s="24">
        <v>94.2</v>
      </c>
      <c r="G2875" s="24"/>
      <c r="H2875" s="24"/>
      <c r="I2875" s="24"/>
      <c r="J2875" s="24"/>
      <c r="K2875" s="24"/>
      <c r="L2875" s="24"/>
      <c r="M2875" s="24">
        <v>92.9</v>
      </c>
      <c r="N2875" s="24">
        <v>92.4</v>
      </c>
      <c r="O2875" s="24">
        <f t="shared" si="282"/>
        <v>1.0389610389610389</v>
      </c>
    </row>
    <row r="2876" spans="1:15" x14ac:dyDescent="0.2">
      <c r="A2876" s="22">
        <f t="shared" si="281"/>
        <v>44825</v>
      </c>
      <c r="B2876" s="24">
        <v>95.5</v>
      </c>
      <c r="C2876" s="24">
        <v>94.75</v>
      </c>
      <c r="D2876" s="24">
        <v>94.25</v>
      </c>
      <c r="E2876" s="24">
        <v>94.85</v>
      </c>
      <c r="F2876" s="24">
        <v>93.5</v>
      </c>
      <c r="G2876" s="24"/>
      <c r="H2876" s="24"/>
      <c r="I2876" s="24"/>
      <c r="J2876" s="24"/>
      <c r="K2876" s="24"/>
      <c r="L2876" s="24"/>
      <c r="M2876" s="24">
        <v>92.25</v>
      </c>
      <c r="N2876" s="24">
        <v>91.65</v>
      </c>
      <c r="O2876" s="24">
        <f t="shared" si="282"/>
        <v>1.0420076377523186</v>
      </c>
    </row>
    <row r="2877" spans="1:15" x14ac:dyDescent="0.2">
      <c r="A2877" s="22">
        <f t="shared" si="281"/>
        <v>44826</v>
      </c>
      <c r="B2877" s="24">
        <v>97.85</v>
      </c>
      <c r="C2877" s="24">
        <v>97.1</v>
      </c>
      <c r="D2877" s="24">
        <v>96.6</v>
      </c>
      <c r="E2877" s="24">
        <v>97.2</v>
      </c>
      <c r="F2877" s="24">
        <v>95.7</v>
      </c>
      <c r="G2877" s="24"/>
      <c r="H2877" s="24"/>
      <c r="I2877" s="24"/>
      <c r="J2877" s="24"/>
      <c r="K2877" s="24"/>
      <c r="L2877" s="24"/>
      <c r="M2877" s="24">
        <v>94.15</v>
      </c>
      <c r="N2877" s="24">
        <v>93.5</v>
      </c>
      <c r="O2877" s="24">
        <f t="shared" si="282"/>
        <v>1.0465240641711229</v>
      </c>
    </row>
    <row r="2878" spans="1:15" x14ac:dyDescent="0.2">
      <c r="A2878" s="22">
        <f t="shared" si="281"/>
        <v>44827</v>
      </c>
      <c r="B2878" s="24">
        <v>97.7</v>
      </c>
      <c r="C2878" s="24">
        <v>96.7</v>
      </c>
      <c r="D2878" s="24">
        <v>96.2</v>
      </c>
      <c r="E2878" s="24">
        <v>96.85</v>
      </c>
      <c r="F2878" s="24">
        <v>95.2</v>
      </c>
      <c r="G2878" s="24"/>
      <c r="H2878" s="24"/>
      <c r="I2878" s="24"/>
      <c r="J2878" s="24"/>
      <c r="K2878" s="24"/>
      <c r="L2878" s="24"/>
      <c r="M2878" s="24">
        <v>93.6</v>
      </c>
      <c r="N2878" s="24">
        <v>95.8</v>
      </c>
      <c r="O2878" s="24">
        <f t="shared" si="282"/>
        <v>1.0198329853862214</v>
      </c>
    </row>
    <row r="2879" spans="1:15" x14ac:dyDescent="0.2">
      <c r="A2879" s="22">
        <f>A2878+3</f>
        <v>44830</v>
      </c>
      <c r="B2879" s="24">
        <v>95.8</v>
      </c>
      <c r="C2879" s="24">
        <v>94.65</v>
      </c>
      <c r="D2879" s="24">
        <v>94.15</v>
      </c>
      <c r="E2879" s="24">
        <v>94.95</v>
      </c>
      <c r="F2879" s="24">
        <v>93.05</v>
      </c>
      <c r="G2879" s="24"/>
      <c r="H2879" s="24"/>
      <c r="I2879" s="24"/>
      <c r="J2879" s="24"/>
      <c r="K2879" s="24"/>
      <c r="L2879" s="24"/>
      <c r="M2879" s="24">
        <v>91.5</v>
      </c>
      <c r="N2879" s="24">
        <v>90.75</v>
      </c>
      <c r="O2879" s="24">
        <f t="shared" si="282"/>
        <v>1.0556473829201101</v>
      </c>
    </row>
    <row r="2880" spans="1:15" x14ac:dyDescent="0.2">
      <c r="A2880" s="22">
        <f t="shared" ref="A2880:A2945" si="283">A2879+1</f>
        <v>44831</v>
      </c>
      <c r="B2880" s="24">
        <v>96.95</v>
      </c>
      <c r="C2880" s="24">
        <v>95.95</v>
      </c>
      <c r="D2880" s="24">
        <v>95.35</v>
      </c>
      <c r="E2880" s="24">
        <v>96.05</v>
      </c>
      <c r="F2880" s="24">
        <v>94.25</v>
      </c>
      <c r="G2880" s="24"/>
      <c r="H2880" s="24"/>
      <c r="I2880" s="24"/>
      <c r="J2880" s="24"/>
      <c r="K2880" s="24"/>
      <c r="L2880" s="24"/>
      <c r="M2880" s="24">
        <v>92.7</v>
      </c>
      <c r="N2880" s="24">
        <v>91.95</v>
      </c>
      <c r="O2880" s="24">
        <f t="shared" si="282"/>
        <v>1.0543773790103317</v>
      </c>
    </row>
    <row r="2881" spans="1:15" x14ac:dyDescent="0.2">
      <c r="A2881" s="22">
        <f t="shared" si="283"/>
        <v>44832</v>
      </c>
      <c r="B2881" s="24">
        <v>94.35</v>
      </c>
      <c r="C2881" s="24">
        <v>93.3</v>
      </c>
      <c r="D2881" s="24">
        <v>92.6</v>
      </c>
      <c r="E2881" s="24">
        <v>93.4</v>
      </c>
      <c r="F2881" s="24">
        <v>91.5</v>
      </c>
      <c r="G2881" s="24"/>
      <c r="H2881" s="24"/>
      <c r="I2881" s="24"/>
      <c r="J2881" s="24"/>
      <c r="K2881" s="24"/>
      <c r="L2881" s="24"/>
      <c r="M2881" s="24">
        <v>90.2</v>
      </c>
      <c r="N2881" s="24">
        <v>89.35</v>
      </c>
      <c r="O2881" s="24">
        <f t="shared" si="282"/>
        <v>1.0559597090095132</v>
      </c>
    </row>
    <row r="2882" spans="1:15" x14ac:dyDescent="0.2">
      <c r="A2882" s="22">
        <f t="shared" si="283"/>
        <v>44833</v>
      </c>
      <c r="B2882" s="24">
        <v>95.25</v>
      </c>
      <c r="C2882" s="24">
        <v>94.05</v>
      </c>
      <c r="D2882" s="24">
        <v>93.4</v>
      </c>
      <c r="E2882" s="24">
        <v>94.2</v>
      </c>
      <c r="F2882" s="24">
        <v>92.3</v>
      </c>
      <c r="G2882" s="24"/>
      <c r="H2882" s="24"/>
      <c r="I2882" s="24"/>
      <c r="J2882" s="24"/>
      <c r="K2882" s="24"/>
      <c r="L2882" s="24"/>
      <c r="M2882" s="24">
        <v>90.8</v>
      </c>
      <c r="N2882" s="24">
        <v>90.05</v>
      </c>
      <c r="O2882" s="24">
        <f t="shared" si="282"/>
        <v>1.0577456968350916</v>
      </c>
    </row>
    <row r="2883" spans="1:15" x14ac:dyDescent="0.2">
      <c r="A2883" s="22">
        <f t="shared" si="283"/>
        <v>44834</v>
      </c>
      <c r="B2883" s="24">
        <v>95.4</v>
      </c>
      <c r="C2883" s="24">
        <v>94.2</v>
      </c>
      <c r="D2883" s="24">
        <v>93.5</v>
      </c>
      <c r="E2883" s="24">
        <v>94.4</v>
      </c>
      <c r="F2883" s="24">
        <v>92.3</v>
      </c>
      <c r="G2883" s="24"/>
      <c r="H2883" s="24"/>
      <c r="I2883" s="24"/>
      <c r="J2883" s="24"/>
      <c r="K2883" s="24"/>
      <c r="L2883" s="24"/>
      <c r="M2883" s="24">
        <v>90.75</v>
      </c>
      <c r="N2883" s="24">
        <v>90</v>
      </c>
      <c r="O2883" s="24">
        <f t="shared" si="282"/>
        <v>1.06</v>
      </c>
    </row>
    <row r="2884" spans="1:15" x14ac:dyDescent="0.2">
      <c r="A2884" s="22">
        <f>A2883+3</f>
        <v>44837</v>
      </c>
      <c r="B2884" s="24">
        <v>92.15</v>
      </c>
      <c r="C2884" s="24">
        <v>91.45</v>
      </c>
      <c r="D2884" s="24">
        <v>90.85</v>
      </c>
      <c r="E2884" s="24">
        <v>90.3</v>
      </c>
      <c r="F2884" s="24">
        <v>88.65</v>
      </c>
      <c r="G2884" s="24"/>
      <c r="H2884" s="24"/>
      <c r="I2884" s="24"/>
      <c r="J2884" s="24"/>
      <c r="K2884" s="24"/>
      <c r="L2884" s="24"/>
      <c r="M2884" s="24">
        <v>87.05</v>
      </c>
      <c r="N2884" s="24">
        <v>87.8</v>
      </c>
      <c r="O2884" s="24">
        <f t="shared" si="282"/>
        <v>1.0495444191343966</v>
      </c>
    </row>
    <row r="2885" spans="1:15" x14ac:dyDescent="0.2">
      <c r="A2885" s="22">
        <f t="shared" si="283"/>
        <v>44838</v>
      </c>
      <c r="B2885" s="24">
        <v>93.65</v>
      </c>
      <c r="C2885" s="24">
        <v>92.9</v>
      </c>
      <c r="D2885" s="24">
        <v>92.25</v>
      </c>
      <c r="E2885" s="24">
        <v>91.55</v>
      </c>
      <c r="F2885" s="24">
        <v>89.8</v>
      </c>
      <c r="G2885" s="24"/>
      <c r="H2885" s="24"/>
      <c r="I2885" s="24"/>
      <c r="J2885" s="24"/>
      <c r="K2885" s="24"/>
      <c r="L2885" s="24"/>
      <c r="M2885" s="24">
        <v>88.3</v>
      </c>
      <c r="N2885" s="24">
        <v>89.05</v>
      </c>
      <c r="O2885" s="24">
        <f t="shared" si="282"/>
        <v>1.0516563728242561</v>
      </c>
    </row>
    <row r="2886" spans="1:15" x14ac:dyDescent="0.2">
      <c r="A2886" s="22">
        <f t="shared" si="283"/>
        <v>44839</v>
      </c>
      <c r="B2886" s="24">
        <v>94.05</v>
      </c>
      <c r="C2886" s="24">
        <v>93.35</v>
      </c>
      <c r="D2886" s="24">
        <v>92.75</v>
      </c>
      <c r="E2886" s="24">
        <v>92.25</v>
      </c>
      <c r="F2886" s="24">
        <v>90.65</v>
      </c>
      <c r="G2886" s="24"/>
      <c r="H2886" s="24"/>
      <c r="I2886" s="24"/>
      <c r="J2886" s="24"/>
      <c r="K2886" s="24"/>
      <c r="L2886" s="24"/>
      <c r="M2886" s="24">
        <v>89.05</v>
      </c>
      <c r="N2886" s="24">
        <v>89.85</v>
      </c>
      <c r="O2886" s="24">
        <f t="shared" si="282"/>
        <v>1.0467445742904842</v>
      </c>
    </row>
    <row r="2887" spans="1:15" x14ac:dyDescent="0.2">
      <c r="A2887" s="22">
        <f t="shared" si="283"/>
        <v>44840</v>
      </c>
      <c r="B2887" s="24">
        <v>94.2</v>
      </c>
      <c r="C2887" s="24">
        <v>93.5</v>
      </c>
      <c r="D2887" s="24">
        <v>92.75</v>
      </c>
      <c r="E2887" s="24">
        <v>92.3</v>
      </c>
      <c r="F2887" s="24">
        <v>90.45</v>
      </c>
      <c r="G2887" s="24"/>
      <c r="H2887" s="24"/>
      <c r="I2887" s="24"/>
      <c r="J2887" s="24"/>
      <c r="K2887" s="24"/>
      <c r="L2887" s="24"/>
      <c r="M2887" s="24">
        <v>89.05</v>
      </c>
      <c r="N2887" s="24">
        <v>89.75</v>
      </c>
      <c r="O2887" s="24">
        <f t="shared" si="282"/>
        <v>1.0495821727019499</v>
      </c>
    </row>
    <row r="2888" spans="1:15" x14ac:dyDescent="0.2">
      <c r="A2888" s="22">
        <f t="shared" si="283"/>
        <v>44841</v>
      </c>
      <c r="B2888" s="24">
        <v>94.2</v>
      </c>
      <c r="C2888" s="24">
        <v>93.5</v>
      </c>
      <c r="D2888" s="24">
        <v>92.9</v>
      </c>
      <c r="E2888" s="24">
        <v>92.4</v>
      </c>
      <c r="F2888" s="24">
        <v>90.9</v>
      </c>
      <c r="G2888" s="24"/>
      <c r="H2888" s="24"/>
      <c r="I2888" s="24"/>
      <c r="J2888" s="24"/>
      <c r="K2888" s="24"/>
      <c r="L2888" s="24"/>
      <c r="M2888" s="24">
        <v>89.3</v>
      </c>
      <c r="N2888" s="24">
        <v>90.1</v>
      </c>
      <c r="O2888" s="24">
        <f t="shared" si="282"/>
        <v>1.0455049944506105</v>
      </c>
    </row>
    <row r="2889" spans="1:15" x14ac:dyDescent="0.2">
      <c r="A2889" s="22">
        <f>A2888+3</f>
        <v>44844</v>
      </c>
      <c r="B2889" s="24">
        <v>96.85</v>
      </c>
      <c r="C2889" s="24">
        <v>95.55</v>
      </c>
      <c r="D2889" s="24">
        <v>94.75</v>
      </c>
      <c r="E2889" s="24">
        <v>94</v>
      </c>
      <c r="F2889" s="24">
        <v>92.15</v>
      </c>
      <c r="G2889" s="24"/>
      <c r="H2889" s="24"/>
      <c r="I2889" s="24"/>
      <c r="J2889" s="24"/>
      <c r="K2889" s="24"/>
      <c r="L2889" s="24"/>
      <c r="M2889" s="24">
        <v>90.55</v>
      </c>
      <c r="N2889" s="24">
        <v>91.45</v>
      </c>
      <c r="O2889" s="24">
        <f t="shared" ref="O2889:O2893" si="284">+B2889/N2889</f>
        <v>1.0590486604702023</v>
      </c>
    </row>
    <row r="2890" spans="1:15" x14ac:dyDescent="0.2">
      <c r="A2890" s="22">
        <f t="shared" si="283"/>
        <v>44845</v>
      </c>
      <c r="B2890" s="24">
        <v>94.65</v>
      </c>
      <c r="C2890" s="24">
        <v>93.15</v>
      </c>
      <c r="D2890" s="24">
        <v>92.1</v>
      </c>
      <c r="E2890" s="24">
        <v>91.2</v>
      </c>
      <c r="F2890" s="24">
        <v>88.95</v>
      </c>
      <c r="G2890" s="24"/>
      <c r="H2890" s="24"/>
      <c r="I2890" s="24"/>
      <c r="J2890" s="24"/>
      <c r="K2890" s="24"/>
      <c r="L2890" s="24"/>
      <c r="M2890" s="24">
        <v>87.25</v>
      </c>
      <c r="N2890" s="24">
        <v>88.05</v>
      </c>
      <c r="O2890" s="24">
        <f t="shared" si="284"/>
        <v>1.0749574105621806</v>
      </c>
    </row>
    <row r="2891" spans="1:15" x14ac:dyDescent="0.2">
      <c r="A2891" s="22">
        <f t="shared" si="283"/>
        <v>44846</v>
      </c>
      <c r="B2891" s="24">
        <v>93.85</v>
      </c>
      <c r="C2891" s="24">
        <v>92.4</v>
      </c>
      <c r="D2891" s="24">
        <v>91.2</v>
      </c>
      <c r="E2891" s="24">
        <v>90.1</v>
      </c>
      <c r="F2891" s="24">
        <v>87.55</v>
      </c>
      <c r="G2891" s="24"/>
      <c r="H2891" s="24"/>
      <c r="I2891" s="24"/>
      <c r="J2891" s="24"/>
      <c r="K2891" s="24"/>
      <c r="L2891" s="24"/>
      <c r="M2891" s="24">
        <v>85.6</v>
      </c>
      <c r="N2891" s="24">
        <v>86.65</v>
      </c>
      <c r="O2891" s="24">
        <f t="shared" si="284"/>
        <v>1.0830929024812463</v>
      </c>
    </row>
    <row r="2892" spans="1:15" x14ac:dyDescent="0.2">
      <c r="A2892" s="22">
        <f t="shared" si="283"/>
        <v>44847</v>
      </c>
      <c r="B2892" s="24">
        <v>91.75</v>
      </c>
      <c r="C2892" s="24">
        <v>90.45</v>
      </c>
      <c r="D2892" s="24">
        <v>89.5</v>
      </c>
      <c r="E2892" s="24">
        <v>88.7</v>
      </c>
      <c r="F2892" s="24">
        <v>86.5</v>
      </c>
      <c r="G2892" s="24"/>
      <c r="H2892" s="24"/>
      <c r="I2892" s="24"/>
      <c r="J2892" s="24"/>
      <c r="K2892" s="24"/>
      <c r="L2892" s="24"/>
      <c r="M2892" s="24">
        <v>84.5</v>
      </c>
      <c r="N2892" s="24">
        <v>85.45</v>
      </c>
      <c r="O2892" s="24">
        <f t="shared" si="284"/>
        <v>1.0737273259215916</v>
      </c>
    </row>
    <row r="2893" spans="1:15" x14ac:dyDescent="0.2">
      <c r="A2893" s="22">
        <f t="shared" si="283"/>
        <v>44848</v>
      </c>
      <c r="B2893" s="24">
        <v>94</v>
      </c>
      <c r="C2893" s="24">
        <v>92.75</v>
      </c>
      <c r="D2893" s="24">
        <v>91.8</v>
      </c>
      <c r="E2893" s="24">
        <v>90.9</v>
      </c>
      <c r="F2893" s="24">
        <v>88.8</v>
      </c>
      <c r="G2893" s="24"/>
      <c r="H2893" s="24"/>
      <c r="I2893" s="24"/>
      <c r="J2893" s="24"/>
      <c r="K2893" s="24"/>
      <c r="L2893" s="24"/>
      <c r="M2893" s="24">
        <v>86.95</v>
      </c>
      <c r="N2893" s="24">
        <v>87.95</v>
      </c>
      <c r="O2893" s="24">
        <f t="shared" si="284"/>
        <v>1.0687890847072199</v>
      </c>
    </row>
    <row r="2894" spans="1:15" x14ac:dyDescent="0.2">
      <c r="A2894" s="22">
        <f>A2893+3</f>
        <v>44851</v>
      </c>
      <c r="B2894" s="24">
        <v>91.65</v>
      </c>
      <c r="C2894" s="24">
        <v>90.3</v>
      </c>
      <c r="D2894" s="24">
        <v>89.4</v>
      </c>
      <c r="E2894" s="24">
        <v>88.55</v>
      </c>
      <c r="F2894" s="24">
        <v>86.45</v>
      </c>
      <c r="G2894" s="24"/>
      <c r="H2894" s="24"/>
      <c r="I2894" s="24"/>
      <c r="J2894" s="24"/>
      <c r="K2894" s="24"/>
      <c r="L2894" s="24"/>
      <c r="M2894" s="24">
        <v>84.7</v>
      </c>
      <c r="N2894" s="24">
        <v>85.75</v>
      </c>
      <c r="O2894" s="24">
        <f t="shared" ref="O2894:O2928" si="285">+B2894/N2894</f>
        <v>1.068804664723032</v>
      </c>
    </row>
    <row r="2895" spans="1:15" x14ac:dyDescent="0.2">
      <c r="A2895" s="22">
        <f t="shared" si="283"/>
        <v>44852</v>
      </c>
      <c r="B2895" s="24">
        <v>92.8</v>
      </c>
      <c r="C2895" s="24">
        <v>91.4</v>
      </c>
      <c r="D2895" s="24">
        <v>90.4</v>
      </c>
      <c r="E2895" s="24">
        <v>89.5</v>
      </c>
      <c r="F2895" s="24">
        <v>87.3</v>
      </c>
      <c r="G2895" s="24"/>
      <c r="H2895" s="24"/>
      <c r="I2895" s="24"/>
      <c r="J2895" s="24"/>
      <c r="K2895" s="24"/>
      <c r="L2895" s="24"/>
      <c r="M2895" s="24">
        <v>85.5</v>
      </c>
      <c r="N2895" s="24">
        <v>86.5</v>
      </c>
      <c r="O2895" s="24">
        <f t="shared" si="285"/>
        <v>1.0728323699421964</v>
      </c>
    </row>
    <row r="2896" spans="1:15" x14ac:dyDescent="0.2">
      <c r="A2896" s="22">
        <f t="shared" si="283"/>
        <v>44853</v>
      </c>
      <c r="B2896" s="24">
        <v>92.15</v>
      </c>
      <c r="C2896" s="24">
        <v>90.75</v>
      </c>
      <c r="D2896" s="24">
        <v>89.75</v>
      </c>
      <c r="E2896" s="24">
        <v>88.85</v>
      </c>
      <c r="F2896" s="24">
        <v>86.65</v>
      </c>
      <c r="G2896" s="24"/>
      <c r="H2896" s="24"/>
      <c r="I2896" s="24"/>
      <c r="J2896" s="24"/>
      <c r="K2896" s="24"/>
      <c r="L2896" s="24"/>
      <c r="M2896" s="24">
        <v>84.8</v>
      </c>
      <c r="N2896" s="24">
        <v>85.85</v>
      </c>
      <c r="O2896" s="24">
        <f t="shared" si="285"/>
        <v>1.0733838089691323</v>
      </c>
    </row>
    <row r="2897" spans="1:15" x14ac:dyDescent="0.2">
      <c r="A2897" s="22">
        <f t="shared" si="283"/>
        <v>44854</v>
      </c>
      <c r="B2897" s="24">
        <v>90</v>
      </c>
      <c r="C2897" s="24">
        <v>88.7</v>
      </c>
      <c r="D2897" s="24">
        <v>87.85</v>
      </c>
      <c r="E2897" s="24">
        <v>87.05</v>
      </c>
      <c r="F2897" s="24">
        <v>85.05</v>
      </c>
      <c r="G2897" s="24"/>
      <c r="H2897" s="24"/>
      <c r="I2897" s="24"/>
      <c r="J2897" s="24"/>
      <c r="K2897" s="24"/>
      <c r="L2897" s="24"/>
      <c r="M2897" s="24">
        <v>83.35</v>
      </c>
      <c r="N2897" s="24">
        <v>84.25</v>
      </c>
      <c r="O2897" s="24">
        <f t="shared" si="285"/>
        <v>1.0682492581602374</v>
      </c>
    </row>
    <row r="2898" spans="1:15" x14ac:dyDescent="0.2">
      <c r="A2898" s="22">
        <f t="shared" si="283"/>
        <v>44855</v>
      </c>
      <c r="B2898" s="24">
        <v>91.65</v>
      </c>
      <c r="C2898" s="24">
        <v>90.35</v>
      </c>
      <c r="D2898" s="24">
        <v>89.45</v>
      </c>
      <c r="E2898" s="24">
        <v>88.7</v>
      </c>
      <c r="F2898" s="24">
        <v>86.65</v>
      </c>
      <c r="G2898" s="24"/>
      <c r="H2898" s="24"/>
      <c r="I2898" s="24"/>
      <c r="J2898" s="24"/>
      <c r="K2898" s="24"/>
      <c r="L2898" s="24"/>
      <c r="M2898" s="24">
        <v>84.65</v>
      </c>
      <c r="N2898" s="24">
        <v>85.7</v>
      </c>
      <c r="O2898" s="24">
        <f t="shared" si="285"/>
        <v>1.0694282380396734</v>
      </c>
    </row>
    <row r="2899" spans="1:15" x14ac:dyDescent="0.2">
      <c r="A2899" s="22">
        <f>A2898+3</f>
        <v>44858</v>
      </c>
      <c r="B2899" s="91">
        <f>B2898</f>
        <v>91.65</v>
      </c>
      <c r="C2899" s="91">
        <f t="shared" ref="C2899:N2899" si="286">C2898</f>
        <v>90.35</v>
      </c>
      <c r="D2899" s="91">
        <f t="shared" si="286"/>
        <v>89.45</v>
      </c>
      <c r="E2899" s="91">
        <f t="shared" si="286"/>
        <v>88.7</v>
      </c>
      <c r="F2899" s="91">
        <f t="shared" si="286"/>
        <v>86.65</v>
      </c>
      <c r="G2899" s="91">
        <f t="shared" si="286"/>
        <v>0</v>
      </c>
      <c r="H2899" s="91">
        <f t="shared" si="286"/>
        <v>0</v>
      </c>
      <c r="I2899" s="91">
        <f t="shared" si="286"/>
        <v>0</v>
      </c>
      <c r="J2899" s="91">
        <f t="shared" si="286"/>
        <v>0</v>
      </c>
      <c r="K2899" s="91">
        <f t="shared" si="286"/>
        <v>0</v>
      </c>
      <c r="L2899" s="91">
        <f t="shared" si="286"/>
        <v>0</v>
      </c>
      <c r="M2899" s="91">
        <f t="shared" si="286"/>
        <v>84.65</v>
      </c>
      <c r="N2899" s="91">
        <f t="shared" si="286"/>
        <v>85.7</v>
      </c>
      <c r="O2899" s="91">
        <f t="shared" si="285"/>
        <v>1.0694282380396734</v>
      </c>
    </row>
    <row r="2900" spans="1:15" x14ac:dyDescent="0.2">
      <c r="A2900" s="22">
        <f t="shared" si="283"/>
        <v>44859</v>
      </c>
      <c r="B2900" s="24">
        <v>88.95</v>
      </c>
      <c r="C2900" s="24">
        <v>87.6</v>
      </c>
      <c r="D2900" s="24">
        <v>86.6</v>
      </c>
      <c r="E2900" s="24">
        <v>85.8</v>
      </c>
      <c r="F2900" s="24">
        <v>83.8</v>
      </c>
      <c r="G2900" s="24"/>
      <c r="H2900" s="24"/>
      <c r="I2900" s="24"/>
      <c r="J2900" s="24"/>
      <c r="K2900" s="24"/>
      <c r="L2900" s="24"/>
      <c r="M2900" s="24">
        <v>82</v>
      </c>
      <c r="N2900" s="24">
        <v>82.95</v>
      </c>
      <c r="O2900" s="24">
        <f t="shared" si="285"/>
        <v>1.0723327305605788</v>
      </c>
    </row>
    <row r="2901" spans="1:15" x14ac:dyDescent="0.2">
      <c r="A2901" s="22">
        <f t="shared" si="283"/>
        <v>44860</v>
      </c>
      <c r="B2901" s="24">
        <v>86.5</v>
      </c>
      <c r="C2901" s="24">
        <v>85.2</v>
      </c>
      <c r="D2901" s="24">
        <v>84.25</v>
      </c>
      <c r="E2901" s="24">
        <v>83.5</v>
      </c>
      <c r="F2901" s="24">
        <v>81.5</v>
      </c>
      <c r="G2901" s="24"/>
      <c r="H2901" s="24"/>
      <c r="I2901" s="24"/>
      <c r="J2901" s="24"/>
      <c r="K2901" s="24"/>
      <c r="L2901" s="24"/>
      <c r="M2901" s="24">
        <v>79.7</v>
      </c>
      <c r="N2901" s="24">
        <v>80.75</v>
      </c>
      <c r="O2901" s="24">
        <f t="shared" si="285"/>
        <v>1.0712074303405572</v>
      </c>
    </row>
    <row r="2902" spans="1:15" x14ac:dyDescent="0.2">
      <c r="A2902" s="22">
        <f t="shared" si="283"/>
        <v>44861</v>
      </c>
      <c r="B2902" s="24">
        <v>81.55</v>
      </c>
      <c r="C2902" s="24">
        <v>80.349999999999994</v>
      </c>
      <c r="D2902" s="24">
        <v>79.5</v>
      </c>
      <c r="E2902" s="24">
        <v>78.75</v>
      </c>
      <c r="F2902" s="24">
        <v>76.849999999999994</v>
      </c>
      <c r="G2902" s="24"/>
      <c r="H2902" s="24"/>
      <c r="I2902" s="24"/>
      <c r="J2902" s="24"/>
      <c r="K2902" s="24"/>
      <c r="L2902" s="24"/>
      <c r="M2902" s="24">
        <v>75.349999999999994</v>
      </c>
      <c r="N2902" s="24">
        <v>76.349999999999994</v>
      </c>
      <c r="O2902" s="24">
        <f t="shared" si="285"/>
        <v>1.0681074001309758</v>
      </c>
    </row>
    <row r="2903" spans="1:15" x14ac:dyDescent="0.2">
      <c r="A2903" s="22">
        <f t="shared" si="283"/>
        <v>44862</v>
      </c>
      <c r="B2903" s="24">
        <v>81</v>
      </c>
      <c r="C2903" s="24">
        <v>79.650000000000006</v>
      </c>
      <c r="D2903" s="24">
        <v>79.05</v>
      </c>
      <c r="E2903" s="24">
        <v>78.45</v>
      </c>
      <c r="F2903" s="24">
        <v>76.8</v>
      </c>
      <c r="G2903" s="24"/>
      <c r="H2903" s="24"/>
      <c r="I2903" s="24"/>
      <c r="J2903" s="24"/>
      <c r="K2903" s="24"/>
      <c r="L2903" s="24"/>
      <c r="M2903" s="24">
        <v>75.349999999999994</v>
      </c>
      <c r="N2903" s="24">
        <v>76.150000000000006</v>
      </c>
      <c r="O2903" s="24">
        <f t="shared" si="285"/>
        <v>1.0636900853578464</v>
      </c>
    </row>
    <row r="2904" spans="1:15" x14ac:dyDescent="0.2">
      <c r="A2904" s="22">
        <f>A2903+3</f>
        <v>44865</v>
      </c>
      <c r="B2904" s="24">
        <v>78.95</v>
      </c>
      <c r="C2904" s="24">
        <v>77.55</v>
      </c>
      <c r="D2904" s="24">
        <v>76.849999999999994</v>
      </c>
      <c r="E2904" s="24">
        <v>76.400000000000006</v>
      </c>
      <c r="F2904" s="24">
        <v>74.95</v>
      </c>
      <c r="G2904" s="24"/>
      <c r="H2904" s="24"/>
      <c r="I2904" s="24"/>
      <c r="J2904" s="24"/>
      <c r="K2904" s="24"/>
      <c r="L2904" s="24"/>
      <c r="M2904" s="24">
        <v>73.599999999999994</v>
      </c>
      <c r="N2904" s="24">
        <v>74.3</v>
      </c>
      <c r="O2904" s="24">
        <f t="shared" si="285"/>
        <v>1.0625841184387619</v>
      </c>
    </row>
    <row r="2905" spans="1:15" x14ac:dyDescent="0.2">
      <c r="A2905" s="22">
        <f t="shared" si="283"/>
        <v>44866</v>
      </c>
      <c r="B2905" s="24">
        <v>78.5</v>
      </c>
      <c r="C2905" s="24">
        <v>77.55</v>
      </c>
      <c r="D2905" s="24">
        <v>76.900000000000006</v>
      </c>
      <c r="E2905" s="24">
        <v>77.05</v>
      </c>
      <c r="F2905" s="24">
        <v>75.349999999999994</v>
      </c>
      <c r="G2905" s="24"/>
      <c r="H2905" s="24"/>
      <c r="I2905" s="24"/>
      <c r="J2905" s="24"/>
      <c r="K2905" s="24"/>
      <c r="L2905" s="24"/>
      <c r="M2905" s="24">
        <v>74.099999999999994</v>
      </c>
      <c r="N2905" s="24">
        <v>74.7</v>
      </c>
      <c r="O2905" s="24">
        <f t="shared" si="285"/>
        <v>1.0508701472556894</v>
      </c>
    </row>
    <row r="2906" spans="1:15" x14ac:dyDescent="0.2">
      <c r="A2906" s="22">
        <f t="shared" si="283"/>
        <v>44867</v>
      </c>
      <c r="B2906" s="24">
        <v>80.8</v>
      </c>
      <c r="C2906" s="24">
        <v>79.8</v>
      </c>
      <c r="D2906" s="24">
        <v>79.099999999999994</v>
      </c>
      <c r="E2906" s="24">
        <v>79.099999999999994</v>
      </c>
      <c r="F2906" s="24">
        <v>77.5</v>
      </c>
      <c r="G2906" s="24"/>
      <c r="H2906" s="24"/>
      <c r="I2906" s="24"/>
      <c r="J2906" s="24"/>
      <c r="K2906" s="24"/>
      <c r="L2906" s="24"/>
      <c r="M2906" s="24">
        <v>76.05</v>
      </c>
      <c r="N2906" s="24">
        <v>76.849999999999994</v>
      </c>
      <c r="O2906" s="24">
        <f t="shared" si="285"/>
        <v>1.0513988288874432</v>
      </c>
    </row>
    <row r="2907" spans="1:15" x14ac:dyDescent="0.2">
      <c r="A2907" s="22">
        <f t="shared" si="283"/>
        <v>44868</v>
      </c>
      <c r="B2907" s="24">
        <v>81.650000000000006</v>
      </c>
      <c r="C2907" s="24">
        <v>80.599999999999994</v>
      </c>
      <c r="D2907" s="24">
        <v>79.900000000000006</v>
      </c>
      <c r="E2907" s="24">
        <v>80</v>
      </c>
      <c r="F2907" s="24">
        <v>78.3</v>
      </c>
      <c r="G2907" s="24"/>
      <c r="H2907" s="24"/>
      <c r="I2907" s="24"/>
      <c r="J2907" s="24"/>
      <c r="K2907" s="24"/>
      <c r="L2907" s="24"/>
      <c r="M2907" s="24">
        <v>76.900000000000006</v>
      </c>
      <c r="N2907" s="24">
        <v>77.75</v>
      </c>
      <c r="O2907" s="24">
        <f t="shared" si="285"/>
        <v>1.0501607717041801</v>
      </c>
    </row>
    <row r="2908" spans="1:15" x14ac:dyDescent="0.2">
      <c r="A2908" s="22">
        <f t="shared" si="283"/>
        <v>44869</v>
      </c>
      <c r="B2908" s="24">
        <v>86.15</v>
      </c>
      <c r="C2908" s="24">
        <v>85.05</v>
      </c>
      <c r="D2908" s="24">
        <v>84.3</v>
      </c>
      <c r="E2908" s="24">
        <v>84.35</v>
      </c>
      <c r="F2908" s="24">
        <v>82.45</v>
      </c>
      <c r="G2908" s="24"/>
      <c r="H2908" s="24"/>
      <c r="I2908" s="24"/>
      <c r="J2908" s="24"/>
      <c r="K2908" s="24"/>
      <c r="L2908" s="24"/>
      <c r="M2908" s="24">
        <v>80.599999999999994</v>
      </c>
      <c r="N2908" s="24">
        <v>81.55</v>
      </c>
      <c r="O2908" s="24">
        <f t="shared" si="285"/>
        <v>1.0564071122011036</v>
      </c>
    </row>
    <row r="2909" spans="1:15" x14ac:dyDescent="0.2">
      <c r="A2909" s="22">
        <f>A2908+3</f>
        <v>44872</v>
      </c>
      <c r="B2909" s="24">
        <v>86.25</v>
      </c>
      <c r="C2909" s="24">
        <v>85.25</v>
      </c>
      <c r="D2909" s="24">
        <v>84.55</v>
      </c>
      <c r="E2909" s="24">
        <v>84.6</v>
      </c>
      <c r="F2909" s="24">
        <v>82.85</v>
      </c>
      <c r="G2909" s="24"/>
      <c r="H2909" s="24"/>
      <c r="I2909" s="24"/>
      <c r="J2909" s="24"/>
      <c r="K2909" s="24"/>
      <c r="L2909" s="24"/>
      <c r="M2909" s="24">
        <v>81.25</v>
      </c>
      <c r="N2909" s="24">
        <v>81.95</v>
      </c>
      <c r="O2909" s="24">
        <f t="shared" si="285"/>
        <v>1.0524710189139719</v>
      </c>
    </row>
    <row r="2910" spans="1:15" x14ac:dyDescent="0.2">
      <c r="A2910" s="22">
        <f t="shared" si="283"/>
        <v>44873</v>
      </c>
      <c r="B2910" s="24">
        <v>87.9</v>
      </c>
      <c r="C2910" s="24">
        <v>86.8</v>
      </c>
      <c r="D2910" s="24">
        <v>86</v>
      </c>
      <c r="E2910" s="24">
        <v>85.15</v>
      </c>
      <c r="F2910" s="24">
        <v>84.2</v>
      </c>
      <c r="G2910" s="24"/>
      <c r="H2910" s="24"/>
      <c r="I2910" s="24"/>
      <c r="J2910" s="24"/>
      <c r="K2910" s="24"/>
      <c r="L2910" s="24"/>
      <c r="M2910" s="24">
        <v>82.55</v>
      </c>
      <c r="N2910" s="24">
        <v>83.55</v>
      </c>
      <c r="O2910" s="24">
        <f t="shared" si="285"/>
        <v>1.052064631956912</v>
      </c>
    </row>
    <row r="2911" spans="1:15" x14ac:dyDescent="0.2">
      <c r="A2911" s="22">
        <f t="shared" si="283"/>
        <v>44874</v>
      </c>
      <c r="B2911" s="24">
        <v>88.35</v>
      </c>
      <c r="C2911" s="24">
        <v>87.5</v>
      </c>
      <c r="D2911" s="24">
        <v>86.75</v>
      </c>
      <c r="E2911" s="24">
        <v>86.8</v>
      </c>
      <c r="F2911" s="24">
        <v>85.05</v>
      </c>
      <c r="G2911" s="24"/>
      <c r="H2911" s="24"/>
      <c r="I2911" s="24"/>
      <c r="J2911" s="24"/>
      <c r="K2911" s="24"/>
      <c r="L2911" s="24"/>
      <c r="M2911" s="24">
        <v>83.35</v>
      </c>
      <c r="N2911" s="24">
        <v>84.25</v>
      </c>
      <c r="O2911" s="24">
        <f t="shared" si="285"/>
        <v>1.0486646884272997</v>
      </c>
    </row>
    <row r="2912" spans="1:15" x14ac:dyDescent="0.2">
      <c r="A2912" s="22">
        <f t="shared" si="283"/>
        <v>44875</v>
      </c>
      <c r="B2912" s="24">
        <v>86.8</v>
      </c>
      <c r="C2912" s="24">
        <v>86</v>
      </c>
      <c r="D2912" s="24">
        <v>85.35</v>
      </c>
      <c r="E2912" s="24">
        <v>85.4</v>
      </c>
      <c r="F2912" s="24">
        <v>83.6</v>
      </c>
      <c r="G2912" s="24"/>
      <c r="H2912" s="24"/>
      <c r="I2912" s="24"/>
      <c r="J2912" s="24"/>
      <c r="K2912" s="24"/>
      <c r="L2912" s="24"/>
      <c r="M2912" s="24">
        <v>82.05</v>
      </c>
      <c r="N2912" s="24">
        <v>82.85</v>
      </c>
      <c r="O2912" s="24">
        <f t="shared" si="285"/>
        <v>1.0476765238382619</v>
      </c>
    </row>
    <row r="2913" spans="1:15" x14ac:dyDescent="0.2">
      <c r="A2913" s="22">
        <f t="shared" si="283"/>
        <v>44876</v>
      </c>
      <c r="B2913" s="24">
        <v>91.25</v>
      </c>
      <c r="C2913" s="24">
        <v>90.4</v>
      </c>
      <c r="D2913" s="24">
        <v>89.65</v>
      </c>
      <c r="E2913" s="24">
        <v>89.65</v>
      </c>
      <c r="F2913" s="24">
        <v>87.7</v>
      </c>
      <c r="G2913" s="24"/>
      <c r="H2913" s="24"/>
      <c r="I2913" s="24"/>
      <c r="J2913" s="24"/>
      <c r="K2913" s="24"/>
      <c r="L2913" s="24"/>
      <c r="M2913" s="24">
        <v>86.05</v>
      </c>
      <c r="N2913" s="24">
        <v>86.85</v>
      </c>
      <c r="O2913" s="24">
        <f t="shared" si="285"/>
        <v>1.0506620610247555</v>
      </c>
    </row>
    <row r="2914" spans="1:15" x14ac:dyDescent="0.2">
      <c r="A2914" s="22">
        <f>A2913+3</f>
        <v>44879</v>
      </c>
      <c r="B2914" s="24">
        <v>93.8</v>
      </c>
      <c r="C2914" s="24">
        <v>92.9</v>
      </c>
      <c r="D2914" s="24">
        <v>92.15</v>
      </c>
      <c r="E2914" s="24">
        <v>91.9</v>
      </c>
      <c r="F2914" s="24">
        <v>89.8</v>
      </c>
      <c r="G2914" s="24"/>
      <c r="H2914" s="24"/>
      <c r="I2914" s="24"/>
      <c r="J2914" s="24"/>
      <c r="K2914" s="24"/>
      <c r="L2914" s="24"/>
      <c r="M2914" s="24">
        <v>87.95</v>
      </c>
      <c r="N2914" s="24">
        <v>88.95</v>
      </c>
      <c r="O2914" s="24">
        <f t="shared" si="285"/>
        <v>1.0545250140528386</v>
      </c>
    </row>
    <row r="2915" spans="1:15" x14ac:dyDescent="0.2">
      <c r="A2915" s="22">
        <f t="shared" si="283"/>
        <v>44880</v>
      </c>
      <c r="B2915" s="24">
        <v>94.45</v>
      </c>
      <c r="C2915" s="24">
        <v>93.55</v>
      </c>
      <c r="D2915" s="24">
        <v>92.75</v>
      </c>
      <c r="E2915" s="24">
        <v>92.85</v>
      </c>
      <c r="F2915" s="24">
        <v>90.75</v>
      </c>
      <c r="G2915" s="24"/>
      <c r="H2915" s="24"/>
      <c r="I2915" s="24"/>
      <c r="J2915" s="24"/>
      <c r="K2915" s="24"/>
      <c r="L2915" s="24"/>
      <c r="M2915" s="24">
        <v>89.1</v>
      </c>
      <c r="N2915" s="24">
        <v>90.1</v>
      </c>
      <c r="O2915" s="24">
        <f t="shared" si="285"/>
        <v>1.0482796892341844</v>
      </c>
    </row>
    <row r="2916" spans="1:15" x14ac:dyDescent="0.2">
      <c r="A2916" s="22">
        <f t="shared" si="283"/>
        <v>44881</v>
      </c>
      <c r="B2916" s="24">
        <v>96.8</v>
      </c>
      <c r="C2916" s="24">
        <v>95.75</v>
      </c>
      <c r="D2916" s="24">
        <v>95</v>
      </c>
      <c r="E2916" s="24">
        <v>94.95</v>
      </c>
      <c r="F2916" s="24">
        <v>95.8</v>
      </c>
      <c r="G2916" s="24"/>
      <c r="H2916" s="24"/>
      <c r="I2916" s="24"/>
      <c r="J2916" s="24"/>
      <c r="K2916" s="24"/>
      <c r="L2916" s="24"/>
      <c r="M2916" s="24">
        <v>90.95</v>
      </c>
      <c r="N2916" s="24">
        <v>91.95</v>
      </c>
      <c r="O2916" s="24">
        <f t="shared" si="285"/>
        <v>1.0527460576400216</v>
      </c>
    </row>
    <row r="2917" spans="1:15" x14ac:dyDescent="0.2">
      <c r="A2917" s="22">
        <f t="shared" si="283"/>
        <v>44882</v>
      </c>
      <c r="B2917" s="24">
        <v>97.2</v>
      </c>
      <c r="C2917" s="24">
        <v>96.3</v>
      </c>
      <c r="D2917" s="24">
        <v>95.5</v>
      </c>
      <c r="E2917" s="24">
        <v>95.55</v>
      </c>
      <c r="F2917" s="24">
        <v>93.45</v>
      </c>
      <c r="G2917" s="24"/>
      <c r="H2917" s="24"/>
      <c r="I2917" s="24"/>
      <c r="J2917" s="24"/>
      <c r="K2917" s="24"/>
      <c r="L2917" s="24"/>
      <c r="M2917" s="24">
        <v>91.65</v>
      </c>
      <c r="N2917" s="24">
        <v>92.6</v>
      </c>
      <c r="O2917" s="24">
        <f t="shared" si="285"/>
        <v>1.0496760259179267</v>
      </c>
    </row>
    <row r="2918" spans="1:15" x14ac:dyDescent="0.2">
      <c r="A2918" s="22">
        <f t="shared" si="283"/>
        <v>44883</v>
      </c>
      <c r="B2918" s="24">
        <v>98.35</v>
      </c>
      <c r="C2918" s="24">
        <v>97.5</v>
      </c>
      <c r="D2918" s="24">
        <v>96.8</v>
      </c>
      <c r="E2918" s="24">
        <v>96.8</v>
      </c>
      <c r="F2918" s="24">
        <v>94.85</v>
      </c>
      <c r="G2918" s="24"/>
      <c r="H2918" s="24"/>
      <c r="I2918" s="24"/>
      <c r="J2918" s="24"/>
      <c r="K2918" s="24"/>
      <c r="L2918" s="24"/>
      <c r="M2918" s="24">
        <v>93.05</v>
      </c>
      <c r="N2918" s="24">
        <v>94.1</v>
      </c>
      <c r="O2918" s="24">
        <f t="shared" si="285"/>
        <v>1.045164718384697</v>
      </c>
    </row>
    <row r="2919" spans="1:15" x14ac:dyDescent="0.2">
      <c r="A2919" s="22">
        <f>A2918+3</f>
        <v>44886</v>
      </c>
      <c r="B2919" s="24">
        <v>95.15</v>
      </c>
      <c r="C2919" s="24">
        <v>94.35</v>
      </c>
      <c r="D2919" s="24">
        <v>93.7</v>
      </c>
      <c r="E2919" s="24">
        <v>93.75</v>
      </c>
      <c r="F2919" s="24">
        <v>91.9</v>
      </c>
      <c r="G2919" s="24"/>
      <c r="H2919" s="24"/>
      <c r="I2919" s="24"/>
      <c r="J2919" s="24"/>
      <c r="K2919" s="24"/>
      <c r="L2919" s="24"/>
      <c r="M2919" s="24">
        <v>90</v>
      </c>
      <c r="N2919" s="24">
        <v>90.95</v>
      </c>
      <c r="O2919" s="24">
        <f t="shared" si="285"/>
        <v>1.046179219351292</v>
      </c>
    </row>
    <row r="2920" spans="1:15" x14ac:dyDescent="0.2">
      <c r="A2920" s="22">
        <f t="shared" si="283"/>
        <v>44887</v>
      </c>
      <c r="B2920" s="24">
        <v>93.35</v>
      </c>
      <c r="C2920" s="24">
        <v>92.6</v>
      </c>
      <c r="D2920" s="24">
        <v>91.95</v>
      </c>
      <c r="E2920" s="24">
        <v>91.95</v>
      </c>
      <c r="F2920" s="24">
        <v>90.05</v>
      </c>
      <c r="G2920" s="24"/>
      <c r="H2920" s="24"/>
      <c r="I2920" s="24"/>
      <c r="J2920" s="24"/>
      <c r="K2920" s="24"/>
      <c r="L2920" s="24"/>
      <c r="M2920" s="24">
        <v>88.35</v>
      </c>
      <c r="N2920" s="24">
        <v>89.25</v>
      </c>
      <c r="O2920" s="24">
        <f t="shared" si="285"/>
        <v>1.0459383753501399</v>
      </c>
    </row>
    <row r="2921" spans="1:15" x14ac:dyDescent="0.2">
      <c r="A2921" s="22">
        <f t="shared" si="283"/>
        <v>44888</v>
      </c>
      <c r="B2921" s="24">
        <v>95.4</v>
      </c>
      <c r="C2921" s="24">
        <v>94.65</v>
      </c>
      <c r="D2921" s="24">
        <v>94</v>
      </c>
      <c r="E2921" s="24">
        <v>94.05</v>
      </c>
      <c r="F2921" s="24">
        <v>92.2</v>
      </c>
      <c r="G2921" s="24"/>
      <c r="H2921" s="24"/>
      <c r="I2921" s="24"/>
      <c r="J2921" s="24"/>
      <c r="K2921" s="24"/>
      <c r="L2921" s="24"/>
      <c r="M2921" s="24">
        <v>90.5</v>
      </c>
      <c r="N2921" s="24">
        <v>91.45</v>
      </c>
      <c r="O2921" s="24">
        <f t="shared" si="285"/>
        <v>1.0431930016402406</v>
      </c>
    </row>
    <row r="2922" spans="1:15" x14ac:dyDescent="0.2">
      <c r="A2922" s="22">
        <f t="shared" si="283"/>
        <v>44889</v>
      </c>
      <c r="B2922" s="24">
        <v>95.65</v>
      </c>
      <c r="C2922" s="24">
        <v>95</v>
      </c>
      <c r="D2922" s="24">
        <v>94.4</v>
      </c>
      <c r="E2922" s="24">
        <v>94.45</v>
      </c>
      <c r="F2922" s="24">
        <v>92.75</v>
      </c>
      <c r="G2922" s="24"/>
      <c r="H2922" s="24"/>
      <c r="I2922" s="24"/>
      <c r="J2922" s="24"/>
      <c r="K2922" s="24"/>
      <c r="L2922" s="24"/>
      <c r="M2922" s="24">
        <v>91.05</v>
      </c>
      <c r="N2922" s="24">
        <v>91.9</v>
      </c>
      <c r="O2922" s="24">
        <f t="shared" si="285"/>
        <v>1.0408052230685527</v>
      </c>
    </row>
    <row r="2923" spans="1:15" x14ac:dyDescent="0.2">
      <c r="A2923" s="22">
        <f t="shared" si="283"/>
        <v>44890</v>
      </c>
      <c r="B2923" s="24">
        <v>98.9</v>
      </c>
      <c r="C2923" s="24">
        <v>98.2</v>
      </c>
      <c r="D2923" s="24">
        <v>97.5</v>
      </c>
      <c r="E2923" s="24">
        <v>97.55</v>
      </c>
      <c r="F2923" s="24">
        <v>95.85</v>
      </c>
      <c r="G2923" s="24"/>
      <c r="H2923" s="24"/>
      <c r="I2923" s="24"/>
      <c r="J2923" s="24"/>
      <c r="K2923" s="24"/>
      <c r="L2923" s="24"/>
      <c r="M2923" s="24">
        <v>94.3</v>
      </c>
      <c r="N2923" s="24">
        <v>95.05</v>
      </c>
      <c r="O2923" s="24">
        <f t="shared" si="285"/>
        <v>1.0405049973698055</v>
      </c>
    </row>
    <row r="2924" spans="1:15" x14ac:dyDescent="0.2">
      <c r="A2924" s="22">
        <f>A2923+3</f>
        <v>44893</v>
      </c>
      <c r="B2924" s="24">
        <v>98.2</v>
      </c>
      <c r="C2924" s="24">
        <v>97.4</v>
      </c>
      <c r="D2924" s="24">
        <v>96.7</v>
      </c>
      <c r="E2924" s="24">
        <v>96.75</v>
      </c>
      <c r="F2924" s="24">
        <v>94.95</v>
      </c>
      <c r="G2924" s="24"/>
      <c r="H2924" s="24"/>
      <c r="I2924" s="24"/>
      <c r="J2924" s="24"/>
      <c r="K2924" s="24"/>
      <c r="L2924" s="24"/>
      <c r="M2924" s="24">
        <v>93.3</v>
      </c>
      <c r="N2924" s="24">
        <v>94.15</v>
      </c>
      <c r="O2924" s="24">
        <f t="shared" si="285"/>
        <v>1.0430164630908125</v>
      </c>
    </row>
    <row r="2925" spans="1:15" x14ac:dyDescent="0.2">
      <c r="A2925" s="22">
        <f t="shared" si="283"/>
        <v>44894</v>
      </c>
      <c r="B2925" s="24">
        <v>100.6</v>
      </c>
      <c r="C2925" s="24">
        <v>99.7</v>
      </c>
      <c r="D2925" s="24">
        <v>98.9</v>
      </c>
      <c r="E2925" s="24">
        <v>98.9</v>
      </c>
      <c r="F2925" s="24">
        <v>97</v>
      </c>
      <c r="G2925" s="24"/>
      <c r="H2925" s="24"/>
      <c r="I2925" s="24"/>
      <c r="J2925" s="24"/>
      <c r="K2925" s="24"/>
      <c r="L2925" s="24"/>
      <c r="M2925" s="24">
        <v>95.2</v>
      </c>
      <c r="N2925" s="24">
        <v>96.2</v>
      </c>
      <c r="O2925" s="24">
        <f t="shared" si="285"/>
        <v>1.0457380457380456</v>
      </c>
    </row>
    <row r="2926" spans="1:15" x14ac:dyDescent="0.2">
      <c r="A2926" s="22">
        <f t="shared" si="283"/>
        <v>44895</v>
      </c>
      <c r="B2926" s="24">
        <v>100.65</v>
      </c>
      <c r="C2926" s="24">
        <v>99.65</v>
      </c>
      <c r="D2926" s="24">
        <v>98.95</v>
      </c>
      <c r="E2926" s="24">
        <v>99</v>
      </c>
      <c r="F2926" s="24">
        <v>97.1</v>
      </c>
      <c r="G2926" s="24"/>
      <c r="H2926" s="24"/>
      <c r="I2926" s="24"/>
      <c r="J2926" s="24"/>
      <c r="K2926" s="24"/>
      <c r="L2926" s="24"/>
      <c r="M2926" s="24">
        <v>95.3</v>
      </c>
      <c r="N2926" s="24">
        <v>96.2</v>
      </c>
      <c r="O2926" s="24">
        <f t="shared" si="285"/>
        <v>1.0462577962577964</v>
      </c>
    </row>
    <row r="2927" spans="1:15" x14ac:dyDescent="0.2">
      <c r="A2927" s="22">
        <f t="shared" si="283"/>
        <v>44896</v>
      </c>
      <c r="B2927" s="24">
        <v>101.95</v>
      </c>
      <c r="C2927" s="24">
        <v>101.25</v>
      </c>
      <c r="D2927" s="24">
        <v>100.7</v>
      </c>
      <c r="E2927" s="24">
        <v>101.3</v>
      </c>
      <c r="F2927" s="24">
        <v>99.45</v>
      </c>
      <c r="G2927" s="24"/>
      <c r="H2927" s="24"/>
      <c r="I2927" s="24"/>
      <c r="J2927" s="24"/>
      <c r="K2927" s="24"/>
      <c r="L2927" s="24"/>
      <c r="M2927" s="24">
        <v>97.65</v>
      </c>
      <c r="N2927" s="24">
        <v>98.55</v>
      </c>
      <c r="O2927" s="24">
        <f t="shared" si="285"/>
        <v>1.0345002536783359</v>
      </c>
    </row>
    <row r="2928" spans="1:15" x14ac:dyDescent="0.2">
      <c r="A2928" s="22">
        <f t="shared" si="283"/>
        <v>44897</v>
      </c>
      <c r="B2928" s="24">
        <v>106</v>
      </c>
      <c r="C2928" s="24">
        <v>105.2</v>
      </c>
      <c r="D2928" s="24">
        <v>104.65</v>
      </c>
      <c r="E2928" s="24">
        <v>102.25</v>
      </c>
      <c r="F2928" s="24">
        <v>103.45</v>
      </c>
      <c r="G2928" s="24"/>
      <c r="H2928" s="24"/>
      <c r="I2928" s="24"/>
      <c r="J2928" s="24"/>
      <c r="K2928" s="24"/>
      <c r="L2928" s="24"/>
      <c r="M2928" s="24">
        <v>101.75</v>
      </c>
      <c r="N2928" s="24">
        <v>102.55</v>
      </c>
      <c r="O2928" s="24">
        <f t="shared" si="285"/>
        <v>1.0336421257922965</v>
      </c>
    </row>
    <row r="2929" spans="1:15" x14ac:dyDescent="0.2">
      <c r="A2929" s="22">
        <f>A2928+3</f>
        <v>44900</v>
      </c>
      <c r="B2929" s="24">
        <v>108.5</v>
      </c>
      <c r="C2929" s="24">
        <v>107.85</v>
      </c>
      <c r="D2929" s="24">
        <v>107.35</v>
      </c>
      <c r="E2929" s="24">
        <v>107.85</v>
      </c>
      <c r="F2929" s="24">
        <v>106.2</v>
      </c>
      <c r="G2929" s="24"/>
      <c r="H2929" s="24"/>
      <c r="I2929" s="24"/>
      <c r="J2929" s="24"/>
      <c r="K2929" s="24"/>
      <c r="L2929" s="24"/>
      <c r="M2929" s="24">
        <v>104.6</v>
      </c>
      <c r="N2929" s="24">
        <v>105.4</v>
      </c>
      <c r="O2929" s="24">
        <f t="shared" ref="O2929:O2933" si="287">+B2929/N2929</f>
        <v>1.0294117647058822</v>
      </c>
    </row>
    <row r="2930" spans="1:15" x14ac:dyDescent="0.2">
      <c r="A2930" s="22">
        <f t="shared" si="283"/>
        <v>44901</v>
      </c>
      <c r="B2930" s="24">
        <v>108.3</v>
      </c>
      <c r="C2930" s="24">
        <v>107.75</v>
      </c>
      <c r="D2930" s="24">
        <v>107.25</v>
      </c>
      <c r="E2930" s="24">
        <v>107.75</v>
      </c>
      <c r="F2930" s="24">
        <v>106.2</v>
      </c>
      <c r="G2930" s="24"/>
      <c r="H2930" s="24"/>
      <c r="I2930" s="24"/>
      <c r="J2930" s="24"/>
      <c r="K2930" s="24"/>
      <c r="L2930" s="24"/>
      <c r="M2930" s="24">
        <v>104.6</v>
      </c>
      <c r="N2930" s="24">
        <v>105.35</v>
      </c>
      <c r="O2930" s="24">
        <f t="shared" si="287"/>
        <v>1.0280018984337922</v>
      </c>
    </row>
    <row r="2931" spans="1:15" x14ac:dyDescent="0.2">
      <c r="A2931" s="22">
        <f t="shared" si="283"/>
        <v>44902</v>
      </c>
      <c r="B2931" s="24">
        <v>106.15</v>
      </c>
      <c r="C2931" s="24">
        <v>105.6</v>
      </c>
      <c r="D2931" s="24">
        <v>105.15</v>
      </c>
      <c r="E2931" s="24">
        <v>105.65</v>
      </c>
      <c r="F2931" s="24">
        <v>104.1</v>
      </c>
      <c r="G2931" s="24"/>
      <c r="H2931" s="24"/>
      <c r="I2931" s="24"/>
      <c r="J2931" s="24"/>
      <c r="K2931" s="24"/>
      <c r="L2931" s="24"/>
      <c r="M2931" s="24">
        <v>102.45</v>
      </c>
      <c r="N2931" s="24">
        <v>103.35</v>
      </c>
      <c r="O2931" s="24">
        <f t="shared" si="287"/>
        <v>1.0270924044508951</v>
      </c>
    </row>
    <row r="2932" spans="1:15" x14ac:dyDescent="0.2">
      <c r="A2932" s="22">
        <f t="shared" si="283"/>
        <v>44903</v>
      </c>
      <c r="B2932" s="24">
        <v>109.1</v>
      </c>
      <c r="C2932" s="24">
        <v>108.5</v>
      </c>
      <c r="D2932" s="24">
        <v>107.95</v>
      </c>
      <c r="E2932" s="24">
        <v>108.55</v>
      </c>
      <c r="F2932" s="24">
        <v>106.85</v>
      </c>
      <c r="G2932" s="24"/>
      <c r="H2932" s="24"/>
      <c r="I2932" s="24"/>
      <c r="J2932" s="24"/>
      <c r="K2932" s="24"/>
      <c r="L2932" s="24"/>
      <c r="M2932" s="24">
        <v>105.3</v>
      </c>
      <c r="N2932" s="24">
        <v>106.05</v>
      </c>
      <c r="O2932" s="24">
        <f t="shared" si="287"/>
        <v>1.0287600188590287</v>
      </c>
    </row>
    <row r="2933" spans="1:15" x14ac:dyDescent="0.2">
      <c r="A2933" s="22">
        <f t="shared" si="283"/>
        <v>44904</v>
      </c>
      <c r="B2933" s="24">
        <v>111.35</v>
      </c>
      <c r="C2933" s="24">
        <v>110.7</v>
      </c>
      <c r="D2933" s="24">
        <v>110.15</v>
      </c>
      <c r="E2933" s="24">
        <v>110.7</v>
      </c>
      <c r="F2933" s="24">
        <v>108.95</v>
      </c>
      <c r="G2933" s="24"/>
      <c r="H2933" s="24"/>
      <c r="I2933" s="24"/>
      <c r="J2933" s="24"/>
      <c r="K2933" s="24"/>
      <c r="L2933" s="24"/>
      <c r="M2933" s="24">
        <v>107.3</v>
      </c>
      <c r="N2933" s="24">
        <v>107.95</v>
      </c>
      <c r="O2933" s="24">
        <f t="shared" si="287"/>
        <v>1.0314960629921259</v>
      </c>
    </row>
    <row r="2934" spans="1:15" x14ac:dyDescent="0.2">
      <c r="A2934" s="22">
        <f>A2933+3</f>
        <v>44907</v>
      </c>
      <c r="B2934" s="24">
        <v>109.3</v>
      </c>
      <c r="C2934" s="24">
        <v>108.6</v>
      </c>
      <c r="D2934" s="24">
        <v>108.05</v>
      </c>
      <c r="E2934" s="24">
        <v>108.65</v>
      </c>
      <c r="F2934" s="24">
        <v>106.85</v>
      </c>
      <c r="G2934" s="24"/>
      <c r="H2934" s="24"/>
      <c r="I2934" s="24"/>
      <c r="J2934" s="24"/>
      <c r="K2934" s="24"/>
      <c r="L2934" s="24"/>
      <c r="M2934" s="24">
        <v>105</v>
      </c>
      <c r="N2934" s="24">
        <v>105.95</v>
      </c>
      <c r="O2934" s="24">
        <f t="shared" ref="O2934:O2948" si="288">+B2934/N2934</f>
        <v>1.0316186880604057</v>
      </c>
    </row>
    <row r="2935" spans="1:15" x14ac:dyDescent="0.2">
      <c r="A2935" s="22">
        <f t="shared" si="283"/>
        <v>44908</v>
      </c>
      <c r="B2935" s="24">
        <v>109.35</v>
      </c>
      <c r="C2935" s="24">
        <v>108.55</v>
      </c>
      <c r="D2935" s="24">
        <v>108</v>
      </c>
      <c r="E2935" s="24">
        <v>108.6</v>
      </c>
      <c r="F2935" s="24">
        <v>106.8</v>
      </c>
      <c r="G2935" s="24"/>
      <c r="H2935" s="24"/>
      <c r="I2935" s="24"/>
      <c r="J2935" s="24"/>
      <c r="K2935" s="24"/>
      <c r="L2935" s="24"/>
      <c r="M2935" s="24">
        <v>105.05</v>
      </c>
      <c r="N2935" s="24">
        <v>105.95</v>
      </c>
      <c r="O2935" s="24">
        <f t="shared" si="288"/>
        <v>1.0320906087777253</v>
      </c>
    </row>
    <row r="2936" spans="1:15" x14ac:dyDescent="0.2">
      <c r="A2936" s="22">
        <f t="shared" si="283"/>
        <v>44909</v>
      </c>
      <c r="B2936" s="24">
        <v>108.55</v>
      </c>
      <c r="C2936" s="24">
        <v>107.8</v>
      </c>
      <c r="D2936" s="24">
        <v>107.25</v>
      </c>
      <c r="E2936" s="24">
        <v>107.9</v>
      </c>
      <c r="F2936" s="24">
        <v>106.15</v>
      </c>
      <c r="G2936" s="24"/>
      <c r="H2936" s="24"/>
      <c r="I2936" s="24"/>
      <c r="J2936" s="24"/>
      <c r="K2936" s="24"/>
      <c r="L2936" s="24"/>
      <c r="M2936" s="24">
        <v>104.35</v>
      </c>
      <c r="N2936" s="24">
        <v>105.25</v>
      </c>
      <c r="O2936" s="24">
        <f t="shared" si="288"/>
        <v>1.031353919239905</v>
      </c>
    </row>
    <row r="2937" spans="1:15" x14ac:dyDescent="0.2">
      <c r="A2937" s="22">
        <f t="shared" si="283"/>
        <v>44910</v>
      </c>
      <c r="B2937" s="24">
        <v>111.6</v>
      </c>
      <c r="C2937" s="24">
        <v>110.7</v>
      </c>
      <c r="D2937" s="24">
        <v>110.05</v>
      </c>
      <c r="E2937" s="24">
        <v>110.75</v>
      </c>
      <c r="F2937" s="24">
        <v>108.75</v>
      </c>
      <c r="G2937" s="24"/>
      <c r="H2937" s="24"/>
      <c r="I2937" s="24"/>
      <c r="J2937" s="24"/>
      <c r="K2937" s="24"/>
      <c r="L2937" s="24"/>
      <c r="M2937" s="24">
        <v>107</v>
      </c>
      <c r="N2937" s="24">
        <v>108.05</v>
      </c>
      <c r="O2937" s="24">
        <f t="shared" si="288"/>
        <v>1.0328551596483109</v>
      </c>
    </row>
    <row r="2938" spans="1:15" x14ac:dyDescent="0.2">
      <c r="A2938" s="22">
        <f t="shared" si="283"/>
        <v>44911</v>
      </c>
      <c r="B2938" s="24">
        <v>111.35</v>
      </c>
      <c r="C2938" s="24">
        <v>110.55</v>
      </c>
      <c r="D2938" s="24">
        <v>109.9</v>
      </c>
      <c r="E2938" s="24">
        <v>110.6</v>
      </c>
      <c r="F2938" s="24">
        <v>108.7</v>
      </c>
      <c r="G2938" s="24"/>
      <c r="H2938" s="24"/>
      <c r="I2938" s="24"/>
      <c r="J2938" s="24"/>
      <c r="K2938" s="24"/>
      <c r="L2938" s="24"/>
      <c r="M2938" s="24">
        <v>106.9</v>
      </c>
      <c r="N2938" s="24">
        <v>107.9</v>
      </c>
      <c r="O2938" s="24">
        <f t="shared" si="288"/>
        <v>1.031974050046339</v>
      </c>
    </row>
    <row r="2939" spans="1:15" x14ac:dyDescent="0.2">
      <c r="A2939" s="22">
        <f>A2938+3</f>
        <v>44914</v>
      </c>
      <c r="B2939" s="24">
        <v>107.55</v>
      </c>
      <c r="C2939" s="24">
        <v>106.75</v>
      </c>
      <c r="D2939" s="24">
        <v>106.15</v>
      </c>
      <c r="E2939" s="24">
        <v>106.85</v>
      </c>
      <c r="F2939" s="24">
        <v>105.05</v>
      </c>
      <c r="G2939" s="24"/>
      <c r="H2939" s="24"/>
      <c r="I2939" s="24"/>
      <c r="J2939" s="24"/>
      <c r="K2939" s="24"/>
      <c r="L2939" s="24"/>
      <c r="M2939" s="24">
        <v>103.25</v>
      </c>
      <c r="N2939" s="24">
        <v>104.2</v>
      </c>
      <c r="O2939" s="24">
        <f t="shared" si="288"/>
        <v>1.0321497120921304</v>
      </c>
    </row>
    <row r="2940" spans="1:15" x14ac:dyDescent="0.2">
      <c r="A2940" s="22">
        <f t="shared" si="283"/>
        <v>44915</v>
      </c>
      <c r="B2940" s="24">
        <v>109.35</v>
      </c>
      <c r="C2940" s="24">
        <v>108.55</v>
      </c>
      <c r="D2940" s="24">
        <v>107.85</v>
      </c>
      <c r="E2940" s="24">
        <v>108.5</v>
      </c>
      <c r="F2940" s="24">
        <v>106.45</v>
      </c>
      <c r="G2940" s="24"/>
      <c r="H2940" s="24"/>
      <c r="I2940" s="24"/>
      <c r="J2940" s="24"/>
      <c r="K2940" s="24"/>
      <c r="L2940" s="24"/>
      <c r="M2940" s="24">
        <v>104.55</v>
      </c>
      <c r="N2940" s="24">
        <v>105.65</v>
      </c>
      <c r="O2940" s="24">
        <f t="shared" si="288"/>
        <v>1.0350212967345005</v>
      </c>
    </row>
    <row r="2941" spans="1:15" x14ac:dyDescent="0.2">
      <c r="A2941" s="22">
        <f t="shared" si="283"/>
        <v>44916</v>
      </c>
      <c r="B2941" s="24">
        <v>113.1</v>
      </c>
      <c r="C2941" s="24">
        <v>112.25</v>
      </c>
      <c r="D2941" s="24">
        <v>111.55</v>
      </c>
      <c r="E2941" s="24">
        <v>112.1</v>
      </c>
      <c r="F2941" s="24">
        <v>110.2</v>
      </c>
      <c r="G2941" s="24"/>
      <c r="H2941" s="24"/>
      <c r="I2941" s="24"/>
      <c r="J2941" s="24"/>
      <c r="K2941" s="24"/>
      <c r="L2941" s="24"/>
      <c r="M2941" s="24">
        <v>108.25</v>
      </c>
      <c r="N2941" s="24">
        <v>109.25</v>
      </c>
      <c r="O2941" s="24">
        <f t="shared" si="288"/>
        <v>1.0352402745995424</v>
      </c>
    </row>
    <row r="2942" spans="1:15" x14ac:dyDescent="0.2">
      <c r="A2942" s="22">
        <f t="shared" si="283"/>
        <v>44917</v>
      </c>
      <c r="B2942" s="24">
        <v>110.7</v>
      </c>
      <c r="C2942" s="24">
        <v>109.75</v>
      </c>
      <c r="D2942" s="24">
        <v>109.05</v>
      </c>
      <c r="E2942" s="24">
        <v>109.85</v>
      </c>
      <c r="F2942" s="24">
        <v>107.75</v>
      </c>
      <c r="G2942" s="24"/>
      <c r="H2942" s="24"/>
      <c r="I2942" s="24"/>
      <c r="J2942" s="24"/>
      <c r="K2942" s="24"/>
      <c r="L2942" s="24"/>
      <c r="M2942" s="24">
        <v>105.85</v>
      </c>
      <c r="N2942" s="24">
        <v>106.85</v>
      </c>
      <c r="O2942" s="24">
        <f t="shared" si="288"/>
        <v>1.0360318203088443</v>
      </c>
    </row>
    <row r="2943" spans="1:15" x14ac:dyDescent="0.2">
      <c r="A2943" s="22">
        <f t="shared" si="283"/>
        <v>44918</v>
      </c>
      <c r="B2943" s="24">
        <v>111.65</v>
      </c>
      <c r="C2943" s="24">
        <v>110.65</v>
      </c>
      <c r="D2943" s="24">
        <v>109.9</v>
      </c>
      <c r="E2943" s="24">
        <v>110.65</v>
      </c>
      <c r="F2943" s="24">
        <v>108.55</v>
      </c>
      <c r="G2943" s="24"/>
      <c r="H2943" s="24"/>
      <c r="I2943" s="24"/>
      <c r="J2943" s="24"/>
      <c r="K2943" s="24"/>
      <c r="L2943" s="24"/>
      <c r="M2943" s="24">
        <v>106.8</v>
      </c>
      <c r="N2943" s="24">
        <v>107.55</v>
      </c>
      <c r="O2943" s="24">
        <f t="shared" si="288"/>
        <v>1.0381218038121804</v>
      </c>
    </row>
    <row r="2944" spans="1:15" x14ac:dyDescent="0.2">
      <c r="A2944" s="22">
        <f>A2943+3</f>
        <v>44921</v>
      </c>
      <c r="B2944" s="91">
        <v>111.65</v>
      </c>
      <c r="C2944" s="91">
        <v>110.65</v>
      </c>
      <c r="D2944" s="91">
        <v>109.9</v>
      </c>
      <c r="E2944" s="91">
        <v>110.65</v>
      </c>
      <c r="F2944" s="91">
        <v>108.55</v>
      </c>
      <c r="G2944" s="91"/>
      <c r="H2944" s="91"/>
      <c r="I2944" s="91"/>
      <c r="J2944" s="91"/>
      <c r="K2944" s="91"/>
      <c r="L2944" s="91"/>
      <c r="M2944" s="91">
        <v>106.8</v>
      </c>
      <c r="N2944" s="91">
        <v>107.55</v>
      </c>
      <c r="O2944" s="24">
        <f t="shared" si="288"/>
        <v>1.0381218038121804</v>
      </c>
    </row>
    <row r="2945" spans="1:15" x14ac:dyDescent="0.2">
      <c r="A2945" s="22">
        <f t="shared" si="283"/>
        <v>44922</v>
      </c>
      <c r="B2945" s="9">
        <v>113.5</v>
      </c>
      <c r="C2945" s="9">
        <v>112.45</v>
      </c>
      <c r="D2945" s="9">
        <v>111.7</v>
      </c>
      <c r="E2945" s="9">
        <v>112.7</v>
      </c>
      <c r="F2945" s="9">
        <v>110.35</v>
      </c>
      <c r="G2945" s="9"/>
      <c r="H2945" s="9"/>
      <c r="I2945" s="9"/>
      <c r="J2945" s="9"/>
      <c r="K2945" s="9"/>
      <c r="L2945" s="9"/>
      <c r="M2945" s="9">
        <v>108.3</v>
      </c>
      <c r="N2945" s="9">
        <v>109.45</v>
      </c>
      <c r="O2945" s="24">
        <f t="shared" si="288"/>
        <v>1.0370031978072178</v>
      </c>
    </row>
    <row r="2946" spans="1:15" x14ac:dyDescent="0.2">
      <c r="A2946" s="22">
        <f t="shared" ref="A2946:A2948" si="289">A2945+1</f>
        <v>44923</v>
      </c>
      <c r="B2946" s="9">
        <v>113.55</v>
      </c>
      <c r="C2946" s="9">
        <v>112.5</v>
      </c>
      <c r="D2946" s="9">
        <v>111.7</v>
      </c>
      <c r="E2946" s="9">
        <v>112.55</v>
      </c>
      <c r="F2946" s="9">
        <v>110.2</v>
      </c>
      <c r="G2946" s="9"/>
      <c r="H2946" s="9"/>
      <c r="I2946" s="9"/>
      <c r="J2946" s="9"/>
      <c r="K2946" s="9"/>
      <c r="L2946" s="9"/>
      <c r="M2946" s="9">
        <v>108.2</v>
      </c>
      <c r="N2946" s="9">
        <v>109.35</v>
      </c>
      <c r="O2946" s="24">
        <f t="shared" si="288"/>
        <v>1.03840877914952</v>
      </c>
    </row>
    <row r="2947" spans="1:15" x14ac:dyDescent="0.2">
      <c r="A2947" s="22">
        <f t="shared" si="289"/>
        <v>44924</v>
      </c>
      <c r="B2947" s="9">
        <v>114.95</v>
      </c>
      <c r="C2947" s="9">
        <v>113.9</v>
      </c>
      <c r="D2947" s="9">
        <v>113.1</v>
      </c>
      <c r="E2947" s="9">
        <v>113.95</v>
      </c>
      <c r="F2947" s="9">
        <v>111.65</v>
      </c>
      <c r="G2947" s="9"/>
      <c r="H2947" s="9"/>
      <c r="I2947" s="9"/>
      <c r="J2947" s="9"/>
      <c r="K2947" s="9"/>
      <c r="L2947" s="9"/>
      <c r="M2947" s="9">
        <v>109.8</v>
      </c>
      <c r="N2947" s="9">
        <v>110.85</v>
      </c>
      <c r="O2947" s="24">
        <f t="shared" si="288"/>
        <v>1.0369869192602617</v>
      </c>
    </row>
    <row r="2948" spans="1:15" x14ac:dyDescent="0.2">
      <c r="A2948" s="22">
        <f t="shared" si="289"/>
        <v>44925</v>
      </c>
      <c r="B2948" s="24">
        <v>116.7</v>
      </c>
      <c r="C2948" s="24">
        <v>115.65</v>
      </c>
      <c r="D2948" s="24">
        <v>114.9</v>
      </c>
      <c r="E2948" s="24">
        <v>115.7</v>
      </c>
      <c r="F2948" s="24">
        <v>113.4</v>
      </c>
      <c r="G2948" s="24"/>
      <c r="H2948" s="24"/>
      <c r="I2948" s="24"/>
      <c r="J2948" s="24"/>
      <c r="K2948" s="24"/>
      <c r="L2948" s="24"/>
      <c r="M2948" s="24">
        <v>111.4</v>
      </c>
      <c r="N2948" s="24">
        <v>112.55</v>
      </c>
      <c r="O2948" s="24">
        <f t="shared" si="288"/>
        <v>1.0368725011106175</v>
      </c>
    </row>
    <row r="2949" spans="1:15" x14ac:dyDescent="0.2">
      <c r="A2949" s="22">
        <f>A2948+3</f>
        <v>44928</v>
      </c>
      <c r="B2949" s="91">
        <f>+B2948</f>
        <v>116.7</v>
      </c>
      <c r="C2949" s="91">
        <f t="shared" ref="C2949:N2949" si="290">+C2948</f>
        <v>115.65</v>
      </c>
      <c r="D2949" s="91">
        <f t="shared" si="290"/>
        <v>114.9</v>
      </c>
      <c r="E2949" s="91">
        <f t="shared" si="290"/>
        <v>115.7</v>
      </c>
      <c r="F2949" s="91">
        <f t="shared" si="290"/>
        <v>113.4</v>
      </c>
      <c r="G2949" s="91">
        <f t="shared" si="290"/>
        <v>0</v>
      </c>
      <c r="H2949" s="91">
        <f t="shared" si="290"/>
        <v>0</v>
      </c>
      <c r="I2949" s="91">
        <f t="shared" si="290"/>
        <v>0</v>
      </c>
      <c r="J2949" s="91">
        <f t="shared" si="290"/>
        <v>0</v>
      </c>
      <c r="K2949" s="91">
        <f t="shared" si="290"/>
        <v>0</v>
      </c>
      <c r="L2949" s="91">
        <f t="shared" si="290"/>
        <v>0</v>
      </c>
      <c r="M2949" s="91">
        <f t="shared" si="290"/>
        <v>111.4</v>
      </c>
      <c r="N2949" s="91">
        <f t="shared" si="290"/>
        <v>112.55</v>
      </c>
      <c r="O2949" s="24">
        <f t="shared" ref="O2949:O2998" si="291">+B2949/N2949</f>
        <v>1.0368725011106175</v>
      </c>
    </row>
    <row r="2950" spans="1:15" x14ac:dyDescent="0.2">
      <c r="A2950" s="22">
        <f t="shared" ref="A2950:A3015" si="292">A2949+1</f>
        <v>44929</v>
      </c>
      <c r="B2950" s="24">
        <v>116.3</v>
      </c>
      <c r="C2950" s="24">
        <v>115.4</v>
      </c>
      <c r="D2950" s="24">
        <v>114.7</v>
      </c>
      <c r="E2950" s="24">
        <v>114.1</v>
      </c>
      <c r="F2950" s="24">
        <v>112.15</v>
      </c>
      <c r="G2950" s="24"/>
      <c r="H2950" s="24"/>
      <c r="I2950" s="24"/>
      <c r="J2950" s="24"/>
      <c r="K2950" s="24"/>
      <c r="L2950" s="24"/>
      <c r="M2950" s="24">
        <v>110.3</v>
      </c>
      <c r="N2950" s="24">
        <v>106.6</v>
      </c>
      <c r="O2950" s="24">
        <f t="shared" si="291"/>
        <v>1.0909943714821764</v>
      </c>
    </row>
    <row r="2951" spans="1:15" x14ac:dyDescent="0.2">
      <c r="A2951" s="22">
        <f t="shared" si="292"/>
        <v>44930</v>
      </c>
      <c r="B2951" s="24">
        <v>115.35</v>
      </c>
      <c r="C2951" s="24">
        <v>114.4</v>
      </c>
      <c r="D2951" s="24">
        <v>113.7</v>
      </c>
      <c r="E2951" s="24">
        <v>112.95</v>
      </c>
      <c r="F2951" s="24">
        <v>111</v>
      </c>
      <c r="G2951" s="24"/>
      <c r="H2951" s="24"/>
      <c r="I2951" s="24"/>
      <c r="J2951" s="24"/>
      <c r="K2951" s="24"/>
      <c r="L2951" s="24"/>
      <c r="M2951" s="24">
        <v>109.1</v>
      </c>
      <c r="N2951" s="24">
        <v>105.3</v>
      </c>
      <c r="O2951" s="24">
        <f t="shared" si="291"/>
        <v>1.0954415954415955</v>
      </c>
    </row>
    <row r="2952" spans="1:15" x14ac:dyDescent="0.2">
      <c r="A2952" s="22">
        <f t="shared" si="292"/>
        <v>44931</v>
      </c>
      <c r="B2952" s="24">
        <v>115.35</v>
      </c>
      <c r="C2952" s="24">
        <v>114.5</v>
      </c>
      <c r="D2952" s="24">
        <v>113.75</v>
      </c>
      <c r="E2952" s="24">
        <v>113</v>
      </c>
      <c r="F2952" s="24">
        <v>111.05</v>
      </c>
      <c r="G2952" s="24"/>
      <c r="H2952" s="24"/>
      <c r="I2952" s="24"/>
      <c r="J2952" s="24"/>
      <c r="K2952" s="24"/>
      <c r="L2952" s="24"/>
      <c r="M2952" s="24">
        <v>109.25</v>
      </c>
      <c r="N2952" s="24">
        <v>105.9</v>
      </c>
      <c r="O2952" s="24">
        <f t="shared" si="291"/>
        <v>1.0892351274787535</v>
      </c>
    </row>
    <row r="2953" spans="1:15" x14ac:dyDescent="0.2">
      <c r="A2953" s="22">
        <f t="shared" si="292"/>
        <v>44932</v>
      </c>
      <c r="B2953" s="24">
        <v>117.7</v>
      </c>
      <c r="C2953" s="24">
        <v>116.8</v>
      </c>
      <c r="D2953" s="24">
        <v>116</v>
      </c>
      <c r="E2953" s="24">
        <v>115.2</v>
      </c>
      <c r="F2953" s="24">
        <v>113.1</v>
      </c>
      <c r="G2953" s="24"/>
      <c r="H2953" s="24"/>
      <c r="I2953" s="24"/>
      <c r="J2953" s="24"/>
      <c r="K2953" s="24"/>
      <c r="L2953" s="24"/>
      <c r="M2953" s="24">
        <v>111.25</v>
      </c>
      <c r="N2953" s="24">
        <v>107.7</v>
      </c>
      <c r="O2953" s="24">
        <f t="shared" si="291"/>
        <v>1.0928505106778088</v>
      </c>
    </row>
    <row r="2954" spans="1:15" x14ac:dyDescent="0.2">
      <c r="A2954" s="22">
        <f>A2953+3</f>
        <v>44935</v>
      </c>
      <c r="B2954" s="24">
        <v>117.2</v>
      </c>
      <c r="C2954" s="24">
        <v>116.25</v>
      </c>
      <c r="D2954" s="24">
        <v>115.55</v>
      </c>
      <c r="E2954" s="24">
        <v>114.85</v>
      </c>
      <c r="F2954" s="24">
        <v>112.8</v>
      </c>
      <c r="G2954" s="24"/>
      <c r="H2954" s="24"/>
      <c r="I2954" s="24"/>
      <c r="J2954" s="24"/>
      <c r="K2954" s="24"/>
      <c r="L2954" s="24"/>
      <c r="M2954" s="24">
        <v>110.85</v>
      </c>
      <c r="N2954" s="24">
        <v>107.3</v>
      </c>
      <c r="O2954" s="24">
        <f t="shared" si="291"/>
        <v>1.092264678471575</v>
      </c>
    </row>
    <row r="2955" spans="1:15" x14ac:dyDescent="0.2">
      <c r="A2955" s="22">
        <f t="shared" si="292"/>
        <v>44936</v>
      </c>
      <c r="B2955" s="24">
        <v>120.05</v>
      </c>
      <c r="C2955" s="24">
        <v>119.15</v>
      </c>
      <c r="D2955" s="24">
        <v>118.45</v>
      </c>
      <c r="E2955" s="24">
        <v>117.7</v>
      </c>
      <c r="F2955" s="24">
        <v>115.65</v>
      </c>
      <c r="G2955" s="24"/>
      <c r="H2955" s="24"/>
      <c r="I2955" s="24"/>
      <c r="J2955" s="24"/>
      <c r="K2955" s="24"/>
      <c r="L2955" s="24"/>
      <c r="M2955" s="24">
        <v>113.75</v>
      </c>
      <c r="N2955" s="24">
        <v>109.85</v>
      </c>
      <c r="O2955" s="24">
        <f t="shared" si="291"/>
        <v>1.0928538916704598</v>
      </c>
    </row>
    <row r="2956" spans="1:15" x14ac:dyDescent="0.2">
      <c r="A2956" s="22">
        <f t="shared" si="292"/>
        <v>44937</v>
      </c>
      <c r="B2956" s="24">
        <v>122.15</v>
      </c>
      <c r="C2956" s="24">
        <v>121.25</v>
      </c>
      <c r="D2956" s="24">
        <v>120.45</v>
      </c>
      <c r="E2956" s="24">
        <v>119.65</v>
      </c>
      <c r="F2956" s="24">
        <v>117.65</v>
      </c>
      <c r="G2956" s="24"/>
      <c r="H2956" s="24"/>
      <c r="I2956" s="24"/>
      <c r="J2956" s="24"/>
      <c r="K2956" s="24"/>
      <c r="L2956" s="24"/>
      <c r="M2956" s="24">
        <v>115.7</v>
      </c>
      <c r="N2956" s="24">
        <v>112</v>
      </c>
      <c r="O2956" s="24">
        <f t="shared" si="291"/>
        <v>1.090625</v>
      </c>
    </row>
    <row r="2957" spans="1:15" x14ac:dyDescent="0.2">
      <c r="A2957" s="22">
        <f t="shared" si="292"/>
        <v>44938</v>
      </c>
      <c r="B2957" s="24">
        <v>122.3</v>
      </c>
      <c r="C2957" s="24">
        <v>121.4</v>
      </c>
      <c r="D2957" s="24">
        <v>120.6</v>
      </c>
      <c r="E2957" s="24">
        <v>119.9</v>
      </c>
      <c r="F2957" s="24">
        <v>117.8</v>
      </c>
      <c r="G2957" s="24"/>
      <c r="H2957" s="24"/>
      <c r="I2957" s="24"/>
      <c r="J2957" s="24"/>
      <c r="K2957" s="24"/>
      <c r="L2957" s="24"/>
      <c r="M2957" s="24">
        <v>115.8</v>
      </c>
      <c r="N2957" s="24">
        <v>112.45</v>
      </c>
      <c r="O2957" s="24">
        <f t="shared" si="291"/>
        <v>1.0875944864384171</v>
      </c>
    </row>
    <row r="2958" spans="1:15" x14ac:dyDescent="0.2">
      <c r="A2958" s="22">
        <f t="shared" si="292"/>
        <v>44939</v>
      </c>
      <c r="B2958" s="24">
        <v>125.6</v>
      </c>
      <c r="C2958" s="24">
        <v>124.6</v>
      </c>
      <c r="D2958" s="24">
        <v>123.75</v>
      </c>
      <c r="E2958" s="24">
        <v>122.95</v>
      </c>
      <c r="F2958" s="24">
        <v>120.7</v>
      </c>
      <c r="G2958" s="24"/>
      <c r="H2958" s="24"/>
      <c r="I2958" s="24"/>
      <c r="J2958" s="24"/>
      <c r="K2958" s="24"/>
      <c r="L2958" s="24"/>
      <c r="M2958" s="24">
        <v>118.75</v>
      </c>
      <c r="N2958" s="24">
        <v>115.1</v>
      </c>
      <c r="O2958" s="24">
        <f t="shared" si="291"/>
        <v>1.0912250217202433</v>
      </c>
    </row>
    <row r="2959" spans="1:15" x14ac:dyDescent="0.2">
      <c r="A2959" s="22">
        <f>A2958+3</f>
        <v>44942</v>
      </c>
      <c r="B2959" s="24">
        <v>119.45</v>
      </c>
      <c r="C2959" s="24">
        <v>118.6</v>
      </c>
      <c r="D2959" s="24">
        <v>117.8</v>
      </c>
      <c r="E2959" s="24">
        <v>117.05</v>
      </c>
      <c r="F2959" s="24">
        <v>114.9</v>
      </c>
      <c r="G2959" s="24"/>
      <c r="H2959" s="24"/>
      <c r="I2959" s="24"/>
      <c r="J2959" s="24"/>
      <c r="K2959" s="24"/>
      <c r="L2959" s="24"/>
      <c r="M2959" s="24">
        <v>112.9</v>
      </c>
      <c r="N2959" s="24">
        <v>109.25</v>
      </c>
      <c r="O2959" s="24">
        <f t="shared" si="291"/>
        <v>1.0933638443935927</v>
      </c>
    </row>
    <row r="2960" spans="1:15" x14ac:dyDescent="0.2">
      <c r="A2960" s="22">
        <f t="shared" si="292"/>
        <v>44943</v>
      </c>
      <c r="B2960" s="24">
        <v>120.7</v>
      </c>
      <c r="C2960" s="24">
        <v>119.95</v>
      </c>
      <c r="D2960" s="24">
        <v>119.1</v>
      </c>
      <c r="E2960" s="24">
        <v>118.3</v>
      </c>
      <c r="F2960" s="24">
        <v>116.15</v>
      </c>
      <c r="G2960" s="24"/>
      <c r="H2960" s="24"/>
      <c r="I2960" s="24"/>
      <c r="J2960" s="24"/>
      <c r="K2960" s="24"/>
      <c r="L2960" s="24"/>
      <c r="M2960" s="24">
        <v>114.3</v>
      </c>
      <c r="N2960" s="24">
        <v>110.6</v>
      </c>
      <c r="O2960" s="24">
        <f t="shared" si="291"/>
        <v>1.0913200723327305</v>
      </c>
    </row>
    <row r="2961" spans="1:15" x14ac:dyDescent="0.2">
      <c r="A2961" s="22">
        <f t="shared" si="292"/>
        <v>44944</v>
      </c>
      <c r="B2961" s="24">
        <v>121.65</v>
      </c>
      <c r="C2961" s="24">
        <v>121.1</v>
      </c>
      <c r="D2961" s="24">
        <v>120.4</v>
      </c>
      <c r="E2961" s="24">
        <v>119.7</v>
      </c>
      <c r="F2961" s="24">
        <v>117.6</v>
      </c>
      <c r="G2961" s="24"/>
      <c r="H2961" s="24"/>
      <c r="I2961" s="24"/>
      <c r="J2961" s="24"/>
      <c r="K2961" s="24"/>
      <c r="L2961" s="24"/>
      <c r="M2961" s="24">
        <v>115.6</v>
      </c>
      <c r="N2961" s="24">
        <v>112.15</v>
      </c>
      <c r="O2961" s="24">
        <f t="shared" si="291"/>
        <v>1.084707980383415</v>
      </c>
    </row>
    <row r="2962" spans="1:15" x14ac:dyDescent="0.2">
      <c r="A2962" s="22">
        <f t="shared" si="292"/>
        <v>44945</v>
      </c>
      <c r="B2962" s="24">
        <v>123.95</v>
      </c>
      <c r="C2962" s="24">
        <v>123.4</v>
      </c>
      <c r="D2962" s="24">
        <v>122.7</v>
      </c>
      <c r="E2962" s="24">
        <v>122</v>
      </c>
      <c r="F2962" s="24">
        <v>120.1</v>
      </c>
      <c r="G2962" s="24"/>
      <c r="H2962" s="24"/>
      <c r="I2962" s="24"/>
      <c r="J2962" s="24"/>
      <c r="K2962" s="24"/>
      <c r="L2962" s="24"/>
      <c r="M2962" s="24">
        <v>118.05</v>
      </c>
      <c r="N2962" s="24">
        <v>114.4</v>
      </c>
      <c r="O2962" s="24">
        <f t="shared" si="291"/>
        <v>1.083479020979021</v>
      </c>
    </row>
    <row r="2963" spans="1:15" x14ac:dyDescent="0.2">
      <c r="A2963" s="22">
        <f t="shared" si="292"/>
        <v>44946</v>
      </c>
      <c r="B2963" s="24">
        <v>125.85</v>
      </c>
      <c r="C2963" s="24">
        <v>125</v>
      </c>
      <c r="D2963" s="24">
        <v>124.3</v>
      </c>
      <c r="E2963" s="24">
        <v>123.55</v>
      </c>
      <c r="F2963" s="24">
        <v>121.45</v>
      </c>
      <c r="G2963" s="24"/>
      <c r="H2963" s="24"/>
      <c r="I2963" s="24"/>
      <c r="J2963" s="24"/>
      <c r="K2963" s="24"/>
      <c r="L2963" s="24"/>
      <c r="M2963" s="24">
        <v>119.55</v>
      </c>
      <c r="N2963" s="24">
        <v>115.8</v>
      </c>
      <c r="O2963" s="24">
        <f t="shared" si="291"/>
        <v>1.0867875647668395</v>
      </c>
    </row>
    <row r="2964" spans="1:15" x14ac:dyDescent="0.2">
      <c r="A2964" s="22">
        <f>A2963+3</f>
        <v>44949</v>
      </c>
      <c r="B2964" s="24">
        <f>+B2963</f>
        <v>125.85</v>
      </c>
      <c r="C2964" s="24">
        <f t="shared" ref="C2964:N2965" si="293">+C2963</f>
        <v>125</v>
      </c>
      <c r="D2964" s="24">
        <f t="shared" si="293"/>
        <v>124.3</v>
      </c>
      <c r="E2964" s="24">
        <f t="shared" si="293"/>
        <v>123.55</v>
      </c>
      <c r="F2964" s="24">
        <f t="shared" si="293"/>
        <v>121.45</v>
      </c>
      <c r="G2964" s="24">
        <f t="shared" si="293"/>
        <v>0</v>
      </c>
      <c r="H2964" s="24">
        <f t="shared" si="293"/>
        <v>0</v>
      </c>
      <c r="I2964" s="24">
        <f t="shared" si="293"/>
        <v>0</v>
      </c>
      <c r="J2964" s="24">
        <f t="shared" si="293"/>
        <v>0</v>
      </c>
      <c r="K2964" s="24">
        <f t="shared" si="293"/>
        <v>0</v>
      </c>
      <c r="L2964" s="24">
        <f t="shared" si="293"/>
        <v>0</v>
      </c>
      <c r="M2964" s="24">
        <f t="shared" si="293"/>
        <v>119.55</v>
      </c>
      <c r="N2964" s="24">
        <f t="shared" si="293"/>
        <v>115.8</v>
      </c>
      <c r="O2964" s="24">
        <f t="shared" si="291"/>
        <v>1.0867875647668395</v>
      </c>
    </row>
    <row r="2965" spans="1:15" x14ac:dyDescent="0.2">
      <c r="A2965" s="22">
        <f t="shared" si="292"/>
        <v>44950</v>
      </c>
      <c r="B2965" s="24">
        <f>+B2964</f>
        <v>125.85</v>
      </c>
      <c r="C2965" s="24">
        <f t="shared" si="293"/>
        <v>125</v>
      </c>
      <c r="D2965" s="24">
        <f t="shared" si="293"/>
        <v>124.3</v>
      </c>
      <c r="E2965" s="24">
        <f t="shared" si="293"/>
        <v>123.55</v>
      </c>
      <c r="F2965" s="24">
        <f t="shared" si="293"/>
        <v>121.45</v>
      </c>
      <c r="G2965" s="24">
        <f t="shared" si="293"/>
        <v>0</v>
      </c>
      <c r="H2965" s="24">
        <f t="shared" si="293"/>
        <v>0</v>
      </c>
      <c r="I2965" s="24">
        <f t="shared" si="293"/>
        <v>0</v>
      </c>
      <c r="J2965" s="24">
        <f t="shared" si="293"/>
        <v>0</v>
      </c>
      <c r="K2965" s="24">
        <f t="shared" si="293"/>
        <v>0</v>
      </c>
      <c r="L2965" s="24">
        <f t="shared" si="293"/>
        <v>0</v>
      </c>
      <c r="M2965" s="24">
        <f t="shared" si="293"/>
        <v>119.55</v>
      </c>
      <c r="N2965" s="24">
        <f t="shared" si="293"/>
        <v>115.8</v>
      </c>
      <c r="O2965" s="24">
        <f t="shared" si="291"/>
        <v>1.0867875647668395</v>
      </c>
    </row>
    <row r="2966" spans="1:15" x14ac:dyDescent="0.2">
      <c r="A2966" s="22">
        <f t="shared" si="292"/>
        <v>44951</v>
      </c>
      <c r="B2966" s="24">
        <v>125.8</v>
      </c>
      <c r="C2966" s="24">
        <v>125.1</v>
      </c>
      <c r="D2966" s="24">
        <v>124.35</v>
      </c>
      <c r="E2966" s="24">
        <v>123.45</v>
      </c>
      <c r="F2966" s="24">
        <v>121.35</v>
      </c>
      <c r="G2966" s="24"/>
      <c r="H2966" s="24"/>
      <c r="I2966" s="24"/>
      <c r="J2966" s="24"/>
      <c r="K2966" s="24"/>
      <c r="L2966" s="24"/>
      <c r="M2966" s="24">
        <v>119.5</v>
      </c>
      <c r="N2966" s="24">
        <v>115.6</v>
      </c>
      <c r="O2966" s="24">
        <f t="shared" si="291"/>
        <v>1.0882352941176472</v>
      </c>
    </row>
    <row r="2967" spans="1:15" x14ac:dyDescent="0.2">
      <c r="A2967" s="22">
        <f t="shared" si="292"/>
        <v>44952</v>
      </c>
      <c r="B2967" s="24">
        <v>126.2</v>
      </c>
      <c r="C2967" s="24">
        <v>125.5</v>
      </c>
      <c r="D2967" s="24">
        <v>124.75</v>
      </c>
      <c r="E2967" s="24">
        <v>124.05</v>
      </c>
      <c r="F2967" s="24">
        <v>121.8</v>
      </c>
      <c r="G2967" s="24"/>
      <c r="H2967" s="24"/>
      <c r="I2967" s="24"/>
      <c r="J2967" s="24"/>
      <c r="K2967" s="24"/>
      <c r="L2967" s="24"/>
      <c r="M2967" s="24">
        <v>119.8</v>
      </c>
      <c r="N2967" s="24">
        <v>116.2</v>
      </c>
      <c r="O2967" s="24">
        <f t="shared" si="291"/>
        <v>1.0860585197934596</v>
      </c>
    </row>
    <row r="2968" spans="1:15" x14ac:dyDescent="0.2">
      <c r="A2968" s="22">
        <f t="shared" si="292"/>
        <v>44953</v>
      </c>
      <c r="B2968" s="24">
        <v>128.85</v>
      </c>
      <c r="C2968" s="24">
        <v>128</v>
      </c>
      <c r="D2968" s="24">
        <v>127.15</v>
      </c>
      <c r="E2968" s="24">
        <v>126.05</v>
      </c>
      <c r="F2968" s="24">
        <v>123.75</v>
      </c>
      <c r="G2968" s="24"/>
      <c r="H2968" s="24"/>
      <c r="I2968" s="24"/>
      <c r="J2968" s="24"/>
      <c r="K2968" s="24"/>
      <c r="L2968" s="24"/>
      <c r="M2968" s="24">
        <v>121.75</v>
      </c>
      <c r="N2968" s="24">
        <v>117.85</v>
      </c>
      <c r="O2968" s="24">
        <f t="shared" si="291"/>
        <v>1.0933389902418329</v>
      </c>
    </row>
    <row r="2969" spans="1:15" x14ac:dyDescent="0.2">
      <c r="A2969" s="22">
        <f>A2968+3</f>
        <v>44956</v>
      </c>
      <c r="B2969" s="24">
        <v>128.85</v>
      </c>
      <c r="C2969" s="24">
        <v>128.25</v>
      </c>
      <c r="D2969" s="24">
        <v>127.5</v>
      </c>
      <c r="E2969" s="24">
        <v>126.65</v>
      </c>
      <c r="F2969" s="24">
        <v>124.5</v>
      </c>
      <c r="G2969" s="24"/>
      <c r="H2969" s="24"/>
      <c r="I2969" s="24"/>
      <c r="J2969" s="24"/>
      <c r="K2969" s="24"/>
      <c r="L2969" s="24"/>
      <c r="M2969" s="24">
        <v>122.5</v>
      </c>
      <c r="N2969" s="24">
        <v>118.55</v>
      </c>
      <c r="O2969" s="24">
        <f t="shared" si="291"/>
        <v>1.0868831716575285</v>
      </c>
    </row>
    <row r="2970" spans="1:15" x14ac:dyDescent="0.2">
      <c r="A2970" s="22">
        <f t="shared" si="292"/>
        <v>44957</v>
      </c>
      <c r="B2970" s="24">
        <v>128.15</v>
      </c>
      <c r="C2970" s="24">
        <v>127.45</v>
      </c>
      <c r="D2970" s="24">
        <v>126.7</v>
      </c>
      <c r="E2970" s="24">
        <v>125.9</v>
      </c>
      <c r="F2970" s="24">
        <v>123.75</v>
      </c>
      <c r="G2970" s="24"/>
      <c r="H2970" s="24"/>
      <c r="I2970" s="24"/>
      <c r="J2970" s="24"/>
      <c r="K2970" s="24"/>
      <c r="L2970" s="24"/>
      <c r="M2970" s="24">
        <v>121.75</v>
      </c>
      <c r="N2970" s="24">
        <v>117.9</v>
      </c>
      <c r="O2970" s="24">
        <f t="shared" si="291"/>
        <v>1.0869380831212891</v>
      </c>
    </row>
    <row r="2971" spans="1:15" x14ac:dyDescent="0.2">
      <c r="A2971" s="22">
        <f t="shared" si="292"/>
        <v>44958</v>
      </c>
      <c r="B2971" s="24">
        <v>126.1</v>
      </c>
      <c r="C2971" s="24">
        <v>125.5</v>
      </c>
      <c r="D2971" s="24">
        <v>124.8</v>
      </c>
      <c r="E2971" s="24">
        <v>124.8</v>
      </c>
      <c r="F2971" s="24">
        <v>122.65</v>
      </c>
      <c r="G2971" s="24"/>
      <c r="H2971" s="24"/>
      <c r="I2971" s="24"/>
      <c r="J2971" s="24"/>
      <c r="K2971" s="24"/>
      <c r="L2971" s="24"/>
      <c r="M2971" s="24">
        <v>120.6</v>
      </c>
      <c r="N2971" s="24">
        <v>116.15</v>
      </c>
      <c r="O2971" s="24">
        <f t="shared" si="291"/>
        <v>1.085665088247955</v>
      </c>
    </row>
    <row r="2972" spans="1:15" x14ac:dyDescent="0.2">
      <c r="A2972" s="22">
        <f t="shared" si="292"/>
        <v>44959</v>
      </c>
      <c r="B2972" s="24">
        <v>123.95</v>
      </c>
      <c r="C2972" s="24">
        <v>123.2</v>
      </c>
      <c r="D2972" s="24">
        <v>122.45</v>
      </c>
      <c r="E2972" s="24">
        <v>122.45</v>
      </c>
      <c r="F2972" s="24">
        <v>120.3</v>
      </c>
      <c r="G2972" s="24"/>
      <c r="H2972" s="24"/>
      <c r="I2972" s="24"/>
      <c r="J2972" s="24"/>
      <c r="K2972" s="24"/>
      <c r="L2972" s="24"/>
      <c r="M2972" s="24">
        <v>118.3</v>
      </c>
      <c r="N2972" s="24">
        <v>114.1</v>
      </c>
      <c r="O2972" s="24">
        <f t="shared" si="291"/>
        <v>1.0863277826468012</v>
      </c>
    </row>
    <row r="2973" spans="1:15" x14ac:dyDescent="0.2">
      <c r="A2973" s="22">
        <f t="shared" si="292"/>
        <v>44960</v>
      </c>
      <c r="B2973" s="24">
        <v>125.25</v>
      </c>
      <c r="C2973" s="24">
        <v>124.45</v>
      </c>
      <c r="D2973" s="24">
        <v>123.55</v>
      </c>
      <c r="E2973" s="24">
        <v>123.6</v>
      </c>
      <c r="F2973" s="24">
        <v>121.3</v>
      </c>
      <c r="G2973" s="24"/>
      <c r="H2973" s="24"/>
      <c r="I2973" s="24"/>
      <c r="J2973" s="24"/>
      <c r="K2973" s="24"/>
      <c r="L2973" s="24"/>
      <c r="M2973" s="24">
        <v>119.15</v>
      </c>
      <c r="N2973" s="24">
        <v>115.3</v>
      </c>
      <c r="O2973" s="24">
        <f t="shared" si="291"/>
        <v>1.0862966175195143</v>
      </c>
    </row>
    <row r="2974" spans="1:15" x14ac:dyDescent="0.2">
      <c r="A2974" s="22">
        <f>A2973+3</f>
        <v>44963</v>
      </c>
      <c r="B2974" s="24">
        <v>123.5</v>
      </c>
      <c r="C2974" s="24">
        <v>122.65</v>
      </c>
      <c r="D2974" s="24">
        <v>121.75</v>
      </c>
      <c r="E2974" s="24">
        <v>121.7</v>
      </c>
      <c r="F2974" s="24">
        <v>119.25</v>
      </c>
      <c r="G2974" s="24"/>
      <c r="H2974" s="24"/>
      <c r="I2974" s="24"/>
      <c r="J2974" s="24"/>
      <c r="K2974" s="24"/>
      <c r="L2974" s="24"/>
      <c r="M2974" s="24">
        <v>117.15</v>
      </c>
      <c r="N2974" s="24">
        <v>112.85</v>
      </c>
      <c r="O2974" s="24">
        <f t="shared" si="291"/>
        <v>1.0943730615861764</v>
      </c>
    </row>
    <row r="2975" spans="1:15" x14ac:dyDescent="0.2">
      <c r="A2975" s="22">
        <f t="shared" si="292"/>
        <v>44964</v>
      </c>
      <c r="B2975" s="24">
        <v>120.5</v>
      </c>
      <c r="C2975" s="24">
        <v>119.7</v>
      </c>
      <c r="D2975" s="24">
        <v>118.85</v>
      </c>
      <c r="E2975" s="24">
        <v>118.85</v>
      </c>
      <c r="F2975" s="24">
        <v>116.5</v>
      </c>
      <c r="G2975" s="24"/>
      <c r="H2975" s="24"/>
      <c r="I2975" s="24"/>
      <c r="J2975" s="24"/>
      <c r="K2975" s="24"/>
      <c r="L2975" s="24"/>
      <c r="M2975" s="24">
        <v>114.4</v>
      </c>
      <c r="N2975" s="24">
        <v>110.4</v>
      </c>
      <c r="O2975" s="24">
        <f t="shared" si="291"/>
        <v>1.0914855072463767</v>
      </c>
    </row>
    <row r="2976" spans="1:15" x14ac:dyDescent="0.2">
      <c r="A2976" s="22">
        <f t="shared" si="292"/>
        <v>44965</v>
      </c>
      <c r="B2976" s="24">
        <v>121.75</v>
      </c>
      <c r="C2976" s="24">
        <v>120.85</v>
      </c>
      <c r="D2976" s="24">
        <v>119.95</v>
      </c>
      <c r="E2976" s="24">
        <v>119.95</v>
      </c>
      <c r="F2976" s="24">
        <v>117.65</v>
      </c>
      <c r="G2976" s="24"/>
      <c r="H2976" s="24"/>
      <c r="I2976" s="24"/>
      <c r="J2976" s="24"/>
      <c r="K2976" s="24"/>
      <c r="L2976" s="24"/>
      <c r="M2976" s="24">
        <v>115.25</v>
      </c>
      <c r="N2976" s="24">
        <v>111.15</v>
      </c>
      <c r="O2976" s="24">
        <f t="shared" si="291"/>
        <v>1.0953666216824112</v>
      </c>
    </row>
    <row r="2977" spans="1:15" x14ac:dyDescent="0.2">
      <c r="A2977" s="22">
        <f t="shared" si="292"/>
        <v>44966</v>
      </c>
      <c r="B2977" s="24">
        <v>124.4</v>
      </c>
      <c r="C2977" s="24">
        <v>123.4</v>
      </c>
      <c r="D2977" s="24">
        <v>122.45</v>
      </c>
      <c r="E2977" s="24">
        <v>122.45</v>
      </c>
      <c r="F2977" s="24">
        <v>119.8</v>
      </c>
      <c r="G2977" s="24"/>
      <c r="H2977" s="24"/>
      <c r="I2977" s="24"/>
      <c r="J2977" s="24"/>
      <c r="K2977" s="24"/>
      <c r="L2977" s="24"/>
      <c r="M2977" s="24">
        <v>117.55</v>
      </c>
      <c r="N2977" s="24">
        <v>113.75</v>
      </c>
      <c r="O2977" s="24">
        <f t="shared" si="291"/>
        <v>1.0936263736263736</v>
      </c>
    </row>
    <row r="2978" spans="1:15" x14ac:dyDescent="0.2">
      <c r="A2978" s="22">
        <f t="shared" si="292"/>
        <v>44967</v>
      </c>
      <c r="B2978" s="24">
        <v>125</v>
      </c>
      <c r="C2978" s="24">
        <v>124</v>
      </c>
      <c r="D2978" s="24">
        <v>123</v>
      </c>
      <c r="E2978" s="24">
        <v>123</v>
      </c>
      <c r="F2978" s="24">
        <v>120.3</v>
      </c>
      <c r="G2978" s="24"/>
      <c r="H2978" s="24"/>
      <c r="I2978" s="24"/>
      <c r="J2978" s="24"/>
      <c r="K2978" s="24"/>
      <c r="L2978" s="24"/>
      <c r="M2978" s="24">
        <v>118.05</v>
      </c>
      <c r="N2978" s="24">
        <v>113.95</v>
      </c>
      <c r="O2978" s="24">
        <f t="shared" si="291"/>
        <v>1.0969723562966214</v>
      </c>
    </row>
    <row r="2979" spans="1:15" x14ac:dyDescent="0.2">
      <c r="A2979" s="22">
        <f>A2978+3</f>
        <v>44970</v>
      </c>
      <c r="B2979" s="24">
        <v>120.55</v>
      </c>
      <c r="C2979" s="24">
        <v>119.45</v>
      </c>
      <c r="D2979" s="24">
        <v>118.4</v>
      </c>
      <c r="E2979" s="24">
        <v>118.45</v>
      </c>
      <c r="F2979" s="24">
        <v>115.75</v>
      </c>
      <c r="G2979" s="24"/>
      <c r="H2979" s="24"/>
      <c r="I2979" s="24"/>
      <c r="J2979" s="24"/>
      <c r="K2979" s="24"/>
      <c r="L2979" s="24"/>
      <c r="M2979" s="24">
        <v>113.45</v>
      </c>
      <c r="N2979" s="24">
        <v>108.9</v>
      </c>
      <c r="O2979" s="24">
        <f t="shared" si="291"/>
        <v>1.1069788797061524</v>
      </c>
    </row>
    <row r="2980" spans="1:15" x14ac:dyDescent="0.2">
      <c r="A2980" s="22">
        <f t="shared" si="292"/>
        <v>44971</v>
      </c>
      <c r="B2980" s="24">
        <v>122.5</v>
      </c>
      <c r="C2980" s="24">
        <v>121.5</v>
      </c>
      <c r="D2980" s="24">
        <v>120.5</v>
      </c>
      <c r="E2980" s="24">
        <v>120.55</v>
      </c>
      <c r="F2980" s="24">
        <v>118</v>
      </c>
      <c r="G2980" s="24"/>
      <c r="H2980" s="24"/>
      <c r="I2980" s="24"/>
      <c r="J2980" s="24"/>
      <c r="K2980" s="24"/>
      <c r="L2980" s="24"/>
      <c r="M2980" s="24">
        <v>115.55</v>
      </c>
      <c r="N2980" s="24">
        <v>110.95</v>
      </c>
      <c r="O2980" s="24">
        <f t="shared" si="291"/>
        <v>1.1041009463722398</v>
      </c>
    </row>
    <row r="2981" spans="1:15" x14ac:dyDescent="0.2">
      <c r="A2981" s="22">
        <f t="shared" si="292"/>
        <v>44972</v>
      </c>
      <c r="B2981" s="24">
        <v>123.1</v>
      </c>
      <c r="C2981" s="24">
        <v>122</v>
      </c>
      <c r="D2981" s="24">
        <v>121</v>
      </c>
      <c r="E2981" s="24">
        <v>121</v>
      </c>
      <c r="F2981" s="24">
        <v>118.2</v>
      </c>
      <c r="G2981" s="24"/>
      <c r="H2981" s="24"/>
      <c r="I2981" s="24"/>
      <c r="J2981" s="24"/>
      <c r="K2981" s="24"/>
      <c r="L2981" s="24"/>
      <c r="M2981" s="24">
        <v>115.55</v>
      </c>
      <c r="N2981" s="24">
        <v>110.75</v>
      </c>
      <c r="O2981" s="24">
        <f t="shared" si="291"/>
        <v>1.111512415349887</v>
      </c>
    </row>
    <row r="2982" spans="1:15" x14ac:dyDescent="0.2">
      <c r="A2982" s="22">
        <f t="shared" si="292"/>
        <v>44973</v>
      </c>
      <c r="B2982" s="24">
        <v>124.4</v>
      </c>
      <c r="C2982" s="24">
        <v>123.35</v>
      </c>
      <c r="D2982" s="24">
        <v>122.3</v>
      </c>
      <c r="E2982" s="24">
        <v>122.35</v>
      </c>
      <c r="F2982" s="24">
        <v>119.6</v>
      </c>
      <c r="G2982" s="24"/>
      <c r="H2982" s="24"/>
      <c r="I2982" s="24"/>
      <c r="J2982" s="24"/>
      <c r="K2982" s="24"/>
      <c r="L2982" s="24"/>
      <c r="M2982" s="24">
        <v>116.85</v>
      </c>
      <c r="N2982" s="24">
        <v>111.4</v>
      </c>
      <c r="O2982" s="24">
        <f t="shared" si="291"/>
        <v>1.1166965888689409</v>
      </c>
    </row>
    <row r="2983" spans="1:15" x14ac:dyDescent="0.2">
      <c r="A2983" s="22">
        <f t="shared" si="292"/>
        <v>44974</v>
      </c>
      <c r="B2983" s="24">
        <v>126.5</v>
      </c>
      <c r="C2983" s="24">
        <v>125.55</v>
      </c>
      <c r="D2983" s="24">
        <v>124.65</v>
      </c>
      <c r="E2983" s="24">
        <v>124.7</v>
      </c>
      <c r="F2983" s="24">
        <v>121.9</v>
      </c>
      <c r="G2983" s="24"/>
      <c r="H2983" s="24"/>
      <c r="I2983" s="24"/>
      <c r="J2983" s="24"/>
      <c r="K2983" s="24"/>
      <c r="L2983" s="24"/>
      <c r="M2983" s="24">
        <v>119.5</v>
      </c>
      <c r="N2983" s="24">
        <v>113.05</v>
      </c>
      <c r="O2983" s="24">
        <f t="shared" si="291"/>
        <v>1.1189739053516143</v>
      </c>
    </row>
    <row r="2984" spans="1:15" x14ac:dyDescent="0.2">
      <c r="A2984" s="22">
        <f>A2983+3</f>
        <v>44977</v>
      </c>
      <c r="B2984" s="24">
        <v>128.5</v>
      </c>
      <c r="C2984" s="24">
        <v>127.65</v>
      </c>
      <c r="D2984" s="24">
        <v>126.7</v>
      </c>
      <c r="E2984" s="24">
        <v>126.7</v>
      </c>
      <c r="F2984" s="24">
        <v>124.1</v>
      </c>
      <c r="G2984" s="24"/>
      <c r="H2984" s="24"/>
      <c r="I2984" s="24"/>
      <c r="J2984" s="24"/>
      <c r="K2984" s="24"/>
      <c r="L2984" s="24"/>
      <c r="M2984" s="24">
        <v>121.55</v>
      </c>
      <c r="N2984" s="24">
        <v>116.75</v>
      </c>
      <c r="O2984" s="24">
        <f t="shared" si="291"/>
        <v>1.100642398286938</v>
      </c>
    </row>
    <row r="2985" spans="1:15" x14ac:dyDescent="0.2">
      <c r="A2985" s="22">
        <f t="shared" si="292"/>
        <v>44978</v>
      </c>
      <c r="B2985" s="24">
        <v>131.55000000000001</v>
      </c>
      <c r="C2985" s="24">
        <v>130.9</v>
      </c>
      <c r="D2985" s="24">
        <v>129.94999999999999</v>
      </c>
      <c r="E2985" s="24">
        <v>129.94999999999999</v>
      </c>
      <c r="F2985" s="24">
        <v>127.3</v>
      </c>
      <c r="G2985" s="24"/>
      <c r="H2985" s="24"/>
      <c r="I2985" s="24"/>
      <c r="J2985" s="24"/>
      <c r="K2985" s="24"/>
      <c r="L2985" s="24"/>
      <c r="M2985" s="24">
        <v>124.8</v>
      </c>
      <c r="N2985" s="24">
        <v>119.95</v>
      </c>
      <c r="O2985" s="24">
        <f t="shared" si="291"/>
        <v>1.0967069612338476</v>
      </c>
    </row>
    <row r="2986" spans="1:15" x14ac:dyDescent="0.2">
      <c r="A2986" s="22">
        <f t="shared" si="292"/>
        <v>44979</v>
      </c>
      <c r="B2986" s="24">
        <v>129.94999999999999</v>
      </c>
      <c r="C2986" s="24">
        <v>129.35</v>
      </c>
      <c r="D2986" s="24">
        <v>128.5</v>
      </c>
      <c r="E2986" s="24">
        <v>128.5</v>
      </c>
      <c r="F2986" s="24">
        <v>126.05</v>
      </c>
      <c r="G2986" s="24"/>
      <c r="H2986" s="24"/>
      <c r="I2986" s="24"/>
      <c r="J2986" s="24"/>
      <c r="K2986" s="24"/>
      <c r="L2986" s="24"/>
      <c r="M2986" s="24">
        <v>123.55</v>
      </c>
      <c r="N2986" s="24">
        <v>118.85</v>
      </c>
      <c r="O2986" s="24">
        <f t="shared" si="291"/>
        <v>1.0933950357593605</v>
      </c>
    </row>
    <row r="2987" spans="1:15" x14ac:dyDescent="0.2">
      <c r="A2987" s="22">
        <f t="shared" si="292"/>
        <v>44980</v>
      </c>
      <c r="B2987" s="24">
        <v>130.30000000000001</v>
      </c>
      <c r="C2987" s="24">
        <v>129.6</v>
      </c>
      <c r="D2987" s="24">
        <v>128.5</v>
      </c>
      <c r="E2987" s="24">
        <v>128.55000000000001</v>
      </c>
      <c r="F2987" s="24">
        <v>125.95</v>
      </c>
      <c r="G2987" s="24"/>
      <c r="H2987" s="24"/>
      <c r="I2987" s="24"/>
      <c r="J2987" s="24"/>
      <c r="K2987" s="24"/>
      <c r="L2987" s="24"/>
      <c r="M2987" s="24">
        <v>123.45</v>
      </c>
      <c r="N2987" s="24">
        <v>118.6</v>
      </c>
      <c r="O2987" s="24">
        <f t="shared" si="291"/>
        <v>1.0986509274873526</v>
      </c>
    </row>
    <row r="2988" spans="1:15" x14ac:dyDescent="0.2">
      <c r="A2988" s="22">
        <f t="shared" si="292"/>
        <v>44981</v>
      </c>
      <c r="B2988" s="24">
        <v>126.7</v>
      </c>
      <c r="C2988" s="24">
        <v>126.15</v>
      </c>
      <c r="D2988" s="24">
        <v>125.3</v>
      </c>
      <c r="E2988" s="24">
        <v>125.3</v>
      </c>
      <c r="F2988" s="24">
        <v>122.8</v>
      </c>
      <c r="G2988" s="24"/>
      <c r="H2988" s="24"/>
      <c r="I2988" s="24"/>
      <c r="J2988" s="24"/>
      <c r="K2988" s="24"/>
      <c r="L2988" s="24"/>
      <c r="M2988" s="24">
        <v>120.25</v>
      </c>
      <c r="N2988" s="24">
        <v>115.1</v>
      </c>
      <c r="O2988" s="24">
        <f t="shared" si="291"/>
        <v>1.1007819287576022</v>
      </c>
    </row>
    <row r="2989" spans="1:15" x14ac:dyDescent="0.2">
      <c r="A2989" s="22">
        <f>A2988+3</f>
        <v>44984</v>
      </c>
      <c r="B2989" s="24">
        <v>122.25</v>
      </c>
      <c r="C2989" s="24">
        <v>121.5</v>
      </c>
      <c r="D2989" s="24">
        <v>120.6</v>
      </c>
      <c r="E2989" s="24">
        <v>120.6</v>
      </c>
      <c r="F2989" s="24">
        <v>118.05</v>
      </c>
      <c r="G2989" s="24"/>
      <c r="H2989" s="24"/>
      <c r="I2989" s="24"/>
      <c r="J2989" s="24"/>
      <c r="K2989" s="24"/>
      <c r="L2989" s="24">
        <v>118.05</v>
      </c>
      <c r="M2989" s="24">
        <v>115.6</v>
      </c>
      <c r="N2989" s="24">
        <v>110.45</v>
      </c>
      <c r="O2989" s="24">
        <f t="shared" si="291"/>
        <v>1.1068356722498869</v>
      </c>
    </row>
    <row r="2990" spans="1:15" x14ac:dyDescent="0.2">
      <c r="A2990" s="22">
        <f t="shared" si="292"/>
        <v>44985</v>
      </c>
      <c r="B2990" s="24">
        <v>124.05</v>
      </c>
      <c r="C2990" s="24">
        <v>123.3</v>
      </c>
      <c r="D2990" s="24">
        <v>122.6</v>
      </c>
      <c r="E2990" s="24">
        <v>122.55</v>
      </c>
      <c r="F2990" s="24">
        <v>120.25</v>
      </c>
      <c r="G2990" s="24"/>
      <c r="H2990" s="24"/>
      <c r="I2990" s="24"/>
      <c r="J2990" s="24"/>
      <c r="K2990" s="24"/>
      <c r="L2990" s="24"/>
      <c r="M2990" s="24">
        <v>117.9</v>
      </c>
      <c r="N2990" s="24">
        <v>112.8</v>
      </c>
      <c r="O2990" s="24">
        <f t="shared" si="291"/>
        <v>1.0997340425531914</v>
      </c>
    </row>
    <row r="2991" spans="1:15" x14ac:dyDescent="0.2">
      <c r="A2991" s="22">
        <f t="shared" si="292"/>
        <v>44986</v>
      </c>
      <c r="B2991" s="24">
        <v>126.05</v>
      </c>
      <c r="C2991" s="24">
        <v>125.25</v>
      </c>
      <c r="D2991" s="24">
        <v>124.45</v>
      </c>
      <c r="E2991" s="24">
        <v>125.25</v>
      </c>
      <c r="F2991" s="24">
        <v>122.9</v>
      </c>
      <c r="G2991" s="24"/>
      <c r="H2991" s="24"/>
      <c r="I2991" s="24"/>
      <c r="J2991" s="24"/>
      <c r="K2991" s="24"/>
      <c r="L2991" s="24"/>
      <c r="M2991" s="24">
        <v>120.45</v>
      </c>
      <c r="N2991" s="24">
        <v>115.6</v>
      </c>
      <c r="O2991" s="24">
        <f t="shared" si="291"/>
        <v>1.0903979238754327</v>
      </c>
    </row>
    <row r="2992" spans="1:15" x14ac:dyDescent="0.2">
      <c r="A2992" s="22">
        <f t="shared" si="292"/>
        <v>44987</v>
      </c>
      <c r="B2992" s="24">
        <v>126.5</v>
      </c>
      <c r="C2992" s="24">
        <v>125.55</v>
      </c>
      <c r="D2992" s="24">
        <v>124.7</v>
      </c>
      <c r="E2992" s="24">
        <v>125.55</v>
      </c>
      <c r="F2992" s="24">
        <v>123.1</v>
      </c>
      <c r="G2992" s="24"/>
      <c r="H2992" s="24"/>
      <c r="I2992" s="24"/>
      <c r="J2992" s="24"/>
      <c r="K2992" s="24"/>
      <c r="L2992" s="24"/>
      <c r="M2992" s="24">
        <v>120.45</v>
      </c>
      <c r="N2992" s="24">
        <v>115.2</v>
      </c>
      <c r="O2992" s="24">
        <f t="shared" si="291"/>
        <v>1.0980902777777777</v>
      </c>
    </row>
    <row r="2993" spans="1:15" x14ac:dyDescent="0.2">
      <c r="A2993" s="22">
        <f t="shared" si="292"/>
        <v>44988</v>
      </c>
      <c r="B2993" s="24">
        <v>126.7</v>
      </c>
      <c r="C2993" s="24">
        <v>125.65</v>
      </c>
      <c r="D2993" s="24">
        <v>124.75</v>
      </c>
      <c r="E2993" s="24">
        <v>125.7</v>
      </c>
      <c r="F2993" s="24">
        <v>123.05</v>
      </c>
      <c r="G2993" s="24"/>
      <c r="H2993" s="24"/>
      <c r="I2993" s="24"/>
      <c r="J2993" s="24"/>
      <c r="K2993" s="24"/>
      <c r="L2993" s="24"/>
      <c r="M2993" s="24">
        <v>120.4</v>
      </c>
      <c r="N2993" s="24">
        <v>114.95</v>
      </c>
      <c r="O2993" s="24">
        <f t="shared" si="291"/>
        <v>1.1022183558068726</v>
      </c>
    </row>
    <row r="2994" spans="1:15" x14ac:dyDescent="0.2">
      <c r="A2994" s="22">
        <f>A2993+3</f>
        <v>44991</v>
      </c>
      <c r="B2994" s="24">
        <v>124.5</v>
      </c>
      <c r="C2994" s="24">
        <v>123.6</v>
      </c>
      <c r="D2994" s="24">
        <v>122.7</v>
      </c>
      <c r="E2994" s="24">
        <v>123.55</v>
      </c>
      <c r="F2994" s="24">
        <v>120.95</v>
      </c>
      <c r="G2994" s="24"/>
      <c r="H2994" s="24"/>
      <c r="I2994" s="24"/>
      <c r="J2994" s="24"/>
      <c r="K2994" s="24"/>
      <c r="L2994" s="24"/>
      <c r="M2994" s="24">
        <v>118.45</v>
      </c>
      <c r="N2994" s="24">
        <v>113.15</v>
      </c>
      <c r="O2994" s="24">
        <f t="shared" si="291"/>
        <v>1.1003093239063191</v>
      </c>
    </row>
    <row r="2995" spans="1:15" x14ac:dyDescent="0.2">
      <c r="A2995" s="22">
        <f t="shared" si="292"/>
        <v>44992</v>
      </c>
      <c r="B2995" s="24">
        <v>127.05</v>
      </c>
      <c r="C2995" s="24">
        <v>126.15</v>
      </c>
      <c r="D2995" s="24">
        <v>125.3</v>
      </c>
      <c r="E2995" s="24">
        <v>126.1</v>
      </c>
      <c r="F2995" s="24">
        <v>123.5</v>
      </c>
      <c r="G2995" s="24"/>
      <c r="H2995" s="24"/>
      <c r="I2995" s="24"/>
      <c r="J2995" s="24"/>
      <c r="K2995" s="24"/>
      <c r="L2995" s="24"/>
      <c r="M2995" s="24">
        <v>121.05</v>
      </c>
      <c r="N2995" s="24">
        <v>115.35</v>
      </c>
      <c r="O2995" s="24">
        <f t="shared" si="291"/>
        <v>1.1014304291287387</v>
      </c>
    </row>
    <row r="2996" spans="1:15" x14ac:dyDescent="0.2">
      <c r="A2996" s="22">
        <f t="shared" si="292"/>
        <v>44993</v>
      </c>
      <c r="B2996" s="24">
        <v>126.85</v>
      </c>
      <c r="C2996" s="24">
        <v>125.9</v>
      </c>
      <c r="D2996" s="24">
        <v>125.05</v>
      </c>
      <c r="E2996" s="24">
        <v>125.95</v>
      </c>
      <c r="F2996" s="24">
        <v>123.25</v>
      </c>
      <c r="G2996" s="24"/>
      <c r="H2996" s="24"/>
      <c r="I2996" s="24"/>
      <c r="J2996" s="24"/>
      <c r="K2996" s="24"/>
      <c r="L2996" s="24"/>
      <c r="M2996" s="24">
        <v>120.65</v>
      </c>
      <c r="N2996" s="24">
        <v>115.05</v>
      </c>
      <c r="O2996" s="24">
        <f t="shared" si="291"/>
        <v>1.1025641025641026</v>
      </c>
    </row>
    <row r="2997" spans="1:15" x14ac:dyDescent="0.2">
      <c r="A2997" s="22">
        <f t="shared" si="292"/>
        <v>44994</v>
      </c>
      <c r="B2997" s="24">
        <v>127.55</v>
      </c>
      <c r="C2997" s="24">
        <v>126.65</v>
      </c>
      <c r="D2997" s="24">
        <v>125.8</v>
      </c>
      <c r="E2997" s="24">
        <v>126.65</v>
      </c>
      <c r="F2997" s="24">
        <v>124.1</v>
      </c>
      <c r="G2997" s="24"/>
      <c r="H2997" s="24"/>
      <c r="I2997" s="24"/>
      <c r="J2997" s="24"/>
      <c r="K2997" s="24"/>
      <c r="L2997" s="24"/>
      <c r="M2997" s="24">
        <v>121.45</v>
      </c>
      <c r="N2997" s="24">
        <v>115.8</v>
      </c>
      <c r="O2997" s="24">
        <f t="shared" si="291"/>
        <v>1.1014680483592401</v>
      </c>
    </row>
    <row r="2998" spans="1:15" x14ac:dyDescent="0.2">
      <c r="A2998" s="22">
        <f t="shared" si="292"/>
        <v>44995</v>
      </c>
      <c r="B2998" s="24">
        <v>128.75</v>
      </c>
      <c r="C2998" s="24">
        <v>127.75</v>
      </c>
      <c r="D2998" s="24">
        <v>126.8</v>
      </c>
      <c r="E2998" s="24">
        <v>127.75</v>
      </c>
      <c r="F2998" s="24">
        <v>124.8</v>
      </c>
      <c r="G2998" s="24"/>
      <c r="H2998" s="24"/>
      <c r="I2998" s="24"/>
      <c r="J2998" s="24"/>
      <c r="K2998" s="24"/>
      <c r="L2998" s="24"/>
      <c r="M2998" s="24">
        <v>122.3</v>
      </c>
      <c r="N2998" s="24">
        <v>116.2</v>
      </c>
      <c r="O2998" s="24">
        <f t="shared" si="291"/>
        <v>1.1080034423407916</v>
      </c>
    </row>
    <row r="2999" spans="1:15" x14ac:dyDescent="0.2">
      <c r="A2999" s="22">
        <f>A2998+3</f>
        <v>44998</v>
      </c>
      <c r="B2999" s="24">
        <v>131.6</v>
      </c>
      <c r="C2999" s="24">
        <v>130.6</v>
      </c>
      <c r="D2999" s="24">
        <v>129.65</v>
      </c>
      <c r="E2999" s="24">
        <v>130.6</v>
      </c>
      <c r="F2999" s="24">
        <v>127.7</v>
      </c>
      <c r="G2999" s="24"/>
      <c r="H2999" s="24"/>
      <c r="I2999" s="24"/>
      <c r="J2999" s="24"/>
      <c r="K2999" s="24"/>
      <c r="L2999" s="24"/>
      <c r="M2999" s="24">
        <v>124.5</v>
      </c>
      <c r="N2999" s="24">
        <v>118</v>
      </c>
      <c r="O2999" s="24">
        <f t="shared" ref="O2999:O3038" si="294">+B2999/N2999</f>
        <v>1.1152542372881356</v>
      </c>
    </row>
    <row r="3000" spans="1:15" x14ac:dyDescent="0.2">
      <c r="A3000" s="22">
        <f t="shared" si="292"/>
        <v>44999</v>
      </c>
      <c r="B3000" s="24">
        <v>131.75</v>
      </c>
      <c r="C3000" s="24">
        <v>130.69999999999999</v>
      </c>
      <c r="D3000" s="24">
        <v>129.69999999999999</v>
      </c>
      <c r="E3000" s="24">
        <v>130.75</v>
      </c>
      <c r="F3000" s="24">
        <v>127.7</v>
      </c>
      <c r="G3000" s="24"/>
      <c r="H3000" s="24"/>
      <c r="I3000" s="24"/>
      <c r="J3000" s="24"/>
      <c r="K3000" s="24"/>
      <c r="L3000" s="24"/>
      <c r="M3000" s="24">
        <v>124.65</v>
      </c>
      <c r="N3000" s="24">
        <v>118.4</v>
      </c>
      <c r="O3000" s="24">
        <f t="shared" si="294"/>
        <v>1.1127533783783783</v>
      </c>
    </row>
    <row r="3001" spans="1:15" x14ac:dyDescent="0.2">
      <c r="A3001" s="22">
        <f t="shared" si="292"/>
        <v>45000</v>
      </c>
      <c r="B3001" s="24">
        <v>132.15</v>
      </c>
      <c r="C3001" s="24">
        <v>131.19999999999999</v>
      </c>
      <c r="D3001" s="24">
        <v>130.19999999999999</v>
      </c>
      <c r="E3001" s="24">
        <v>131.19999999999999</v>
      </c>
      <c r="F3001" s="24">
        <v>128.19999999999999</v>
      </c>
      <c r="G3001" s="24"/>
      <c r="H3001" s="24"/>
      <c r="I3001" s="24"/>
      <c r="J3001" s="24"/>
      <c r="K3001" s="24"/>
      <c r="L3001" s="24"/>
      <c r="M3001" s="24">
        <v>125.05</v>
      </c>
      <c r="N3001" s="24">
        <v>118.45</v>
      </c>
      <c r="O3001" s="24">
        <f t="shared" si="294"/>
        <v>1.115660616293795</v>
      </c>
    </row>
    <row r="3002" spans="1:15" x14ac:dyDescent="0.2">
      <c r="A3002" s="22">
        <f t="shared" si="292"/>
        <v>45001</v>
      </c>
      <c r="B3002" s="24">
        <v>129.05000000000001</v>
      </c>
      <c r="C3002" s="24">
        <v>128.05000000000001</v>
      </c>
      <c r="D3002" s="24">
        <v>127.05</v>
      </c>
      <c r="E3002" s="24">
        <v>128.05000000000001</v>
      </c>
      <c r="F3002" s="24">
        <v>124.95</v>
      </c>
      <c r="G3002" s="24"/>
      <c r="H3002" s="24"/>
      <c r="I3002" s="24"/>
      <c r="J3002" s="24"/>
      <c r="K3002" s="24"/>
      <c r="L3002" s="24"/>
      <c r="M3002" s="24">
        <v>121.85</v>
      </c>
      <c r="N3002" s="24">
        <v>115.75</v>
      </c>
      <c r="O3002" s="24">
        <f t="shared" si="294"/>
        <v>1.114902807775378</v>
      </c>
    </row>
    <row r="3003" spans="1:15" x14ac:dyDescent="0.2">
      <c r="A3003" s="22">
        <f t="shared" si="292"/>
        <v>45002</v>
      </c>
      <c r="B3003" s="24">
        <v>131.05000000000001</v>
      </c>
      <c r="C3003" s="24">
        <v>129.94999999999999</v>
      </c>
      <c r="D3003" s="24">
        <v>128.85</v>
      </c>
      <c r="E3003" s="24">
        <v>129.9</v>
      </c>
      <c r="F3003" s="24">
        <v>126.8</v>
      </c>
      <c r="G3003" s="24"/>
      <c r="H3003" s="24"/>
      <c r="I3003" s="24"/>
      <c r="J3003" s="24"/>
      <c r="K3003" s="24"/>
      <c r="L3003" s="24"/>
      <c r="M3003" s="24">
        <v>124</v>
      </c>
      <c r="N3003" s="24">
        <v>116.45</v>
      </c>
      <c r="O3003" s="24">
        <f t="shared" si="294"/>
        <v>1.1253756977243452</v>
      </c>
    </row>
    <row r="3004" spans="1:15" x14ac:dyDescent="0.2">
      <c r="A3004" s="22">
        <f>A3003+3</f>
        <v>45005</v>
      </c>
      <c r="B3004" s="24">
        <v>124.95</v>
      </c>
      <c r="C3004" s="24">
        <v>123.95</v>
      </c>
      <c r="D3004" s="24">
        <v>122.85</v>
      </c>
      <c r="E3004" s="24">
        <v>123.95</v>
      </c>
      <c r="F3004" s="24">
        <v>120.75</v>
      </c>
      <c r="G3004" s="24"/>
      <c r="H3004" s="24"/>
      <c r="I3004" s="24"/>
      <c r="J3004" s="24"/>
      <c r="K3004" s="24"/>
      <c r="L3004" s="24"/>
      <c r="M3004" s="24">
        <v>117.65</v>
      </c>
      <c r="N3004" s="24">
        <v>111.15</v>
      </c>
      <c r="O3004" s="24">
        <f t="shared" si="294"/>
        <v>1.1241565452091768</v>
      </c>
    </row>
    <row r="3005" spans="1:15" x14ac:dyDescent="0.2">
      <c r="A3005" s="22">
        <f t="shared" si="292"/>
        <v>45006</v>
      </c>
      <c r="B3005" s="24">
        <v>123.5</v>
      </c>
      <c r="C3005" s="24">
        <v>122.4</v>
      </c>
      <c r="D3005" s="24">
        <v>121.25</v>
      </c>
      <c r="E3005" s="24">
        <v>122.35</v>
      </c>
      <c r="F3005" s="24">
        <v>119.05</v>
      </c>
      <c r="G3005" s="24"/>
      <c r="H3005" s="24"/>
      <c r="I3005" s="24"/>
      <c r="J3005" s="24"/>
      <c r="K3005" s="24"/>
      <c r="L3005" s="24"/>
      <c r="M3005" s="24">
        <v>115.9</v>
      </c>
      <c r="N3005" s="24">
        <v>109.85</v>
      </c>
      <c r="O3005" s="24">
        <f t="shared" si="294"/>
        <v>1.1242603550295858</v>
      </c>
    </row>
    <row r="3006" spans="1:15" x14ac:dyDescent="0.2">
      <c r="A3006" s="22">
        <f t="shared" si="292"/>
        <v>45007</v>
      </c>
      <c r="B3006" s="24">
        <v>120.1</v>
      </c>
      <c r="C3006" s="24">
        <v>118.95</v>
      </c>
      <c r="D3006" s="24">
        <v>117.8</v>
      </c>
      <c r="E3006" s="24">
        <v>118.95</v>
      </c>
      <c r="F3006" s="24">
        <v>115.6</v>
      </c>
      <c r="G3006" s="24"/>
      <c r="H3006" s="24"/>
      <c r="I3006" s="24"/>
      <c r="J3006" s="24"/>
      <c r="K3006" s="24"/>
      <c r="L3006" s="24"/>
      <c r="M3006" s="24">
        <v>112.4</v>
      </c>
      <c r="N3006" s="24">
        <v>107.2</v>
      </c>
      <c r="O3006" s="24">
        <f t="shared" si="294"/>
        <v>1.1203358208955223</v>
      </c>
    </row>
    <row r="3007" spans="1:15" x14ac:dyDescent="0.2">
      <c r="A3007" s="22">
        <f t="shared" si="292"/>
        <v>45008</v>
      </c>
      <c r="B3007" s="24">
        <v>118</v>
      </c>
      <c r="C3007" s="24">
        <v>116.7</v>
      </c>
      <c r="D3007" s="24">
        <v>115.45</v>
      </c>
      <c r="E3007" s="24">
        <v>116.75</v>
      </c>
      <c r="F3007" s="24">
        <v>113.15</v>
      </c>
      <c r="G3007" s="24"/>
      <c r="H3007" s="24"/>
      <c r="I3007" s="24"/>
      <c r="J3007" s="24"/>
      <c r="K3007" s="24"/>
      <c r="L3007" s="24"/>
      <c r="M3007" s="24">
        <v>109.9</v>
      </c>
      <c r="N3007" s="24">
        <v>104.85</v>
      </c>
      <c r="O3007" s="24">
        <f t="shared" si="294"/>
        <v>1.1254172627563186</v>
      </c>
    </row>
    <row r="3008" spans="1:15" x14ac:dyDescent="0.2">
      <c r="A3008" s="22">
        <f t="shared" si="292"/>
        <v>45009</v>
      </c>
      <c r="B3008" s="24">
        <v>120.2</v>
      </c>
      <c r="C3008" s="24">
        <v>118.7</v>
      </c>
      <c r="D3008" s="24">
        <v>117.4</v>
      </c>
      <c r="E3008" s="24">
        <v>118.7</v>
      </c>
      <c r="F3008" s="24">
        <v>115</v>
      </c>
      <c r="G3008" s="24"/>
      <c r="H3008" s="24"/>
      <c r="I3008" s="24"/>
      <c r="J3008" s="24"/>
      <c r="K3008" s="24"/>
      <c r="L3008" s="24"/>
      <c r="M3008" s="24">
        <v>111.75</v>
      </c>
      <c r="N3008" s="24">
        <v>105.05</v>
      </c>
      <c r="O3008" s="24">
        <f t="shared" si="294"/>
        <v>1.1442170395049978</v>
      </c>
    </row>
    <row r="3009" spans="1:15" x14ac:dyDescent="0.2">
      <c r="A3009" s="22">
        <f>A3008+3</f>
        <v>45012</v>
      </c>
      <c r="B3009" s="24">
        <v>120.7</v>
      </c>
      <c r="C3009" s="24">
        <v>119.3</v>
      </c>
      <c r="D3009" s="24">
        <v>117.95</v>
      </c>
      <c r="E3009" s="24">
        <v>119.3</v>
      </c>
      <c r="F3009" s="24">
        <v>115.65</v>
      </c>
      <c r="G3009" s="24"/>
      <c r="H3009" s="24"/>
      <c r="I3009" s="24"/>
      <c r="J3009" s="24"/>
      <c r="K3009" s="24"/>
      <c r="L3009" s="24"/>
      <c r="M3009" s="24">
        <v>112.35</v>
      </c>
      <c r="N3009" s="24">
        <v>105.65</v>
      </c>
      <c r="O3009" s="24">
        <f t="shared" si="294"/>
        <v>1.1424514907714149</v>
      </c>
    </row>
    <row r="3010" spans="1:15" x14ac:dyDescent="0.2">
      <c r="A3010" s="22">
        <f t="shared" si="292"/>
        <v>45013</v>
      </c>
      <c r="B3010" s="24">
        <v>122.65</v>
      </c>
      <c r="C3010" s="24">
        <v>121.35</v>
      </c>
      <c r="D3010" s="24">
        <v>120.25</v>
      </c>
      <c r="E3010" s="24">
        <v>121.35</v>
      </c>
      <c r="F3010" s="24">
        <v>118.05</v>
      </c>
      <c r="G3010" s="24"/>
      <c r="H3010" s="24"/>
      <c r="I3010" s="24"/>
      <c r="J3010" s="24"/>
      <c r="K3010" s="24"/>
      <c r="L3010" s="24"/>
      <c r="M3010" s="24">
        <v>114.95</v>
      </c>
      <c r="N3010" s="24">
        <v>108</v>
      </c>
      <c r="O3010" s="24">
        <f t="shared" si="294"/>
        <v>1.1356481481481482</v>
      </c>
    </row>
    <row r="3011" spans="1:15" x14ac:dyDescent="0.2">
      <c r="A3011" s="22">
        <f t="shared" si="292"/>
        <v>45014</v>
      </c>
      <c r="B3011" s="24">
        <v>124.15</v>
      </c>
      <c r="C3011" s="24">
        <v>122.9</v>
      </c>
      <c r="D3011" s="24">
        <v>121.7</v>
      </c>
      <c r="E3011" s="24">
        <v>122.95</v>
      </c>
      <c r="F3011" s="24">
        <v>119.5</v>
      </c>
      <c r="G3011" s="24"/>
      <c r="H3011" s="24"/>
      <c r="I3011" s="24"/>
      <c r="J3011" s="24"/>
      <c r="K3011" s="24"/>
      <c r="L3011" s="24"/>
      <c r="M3011" s="24">
        <v>116.35</v>
      </c>
      <c r="N3011" s="24">
        <v>109.6</v>
      </c>
      <c r="O3011" s="24">
        <f t="shared" si="294"/>
        <v>1.1327554744525548</v>
      </c>
    </row>
    <row r="3012" spans="1:15" x14ac:dyDescent="0.2">
      <c r="A3012" s="22">
        <f t="shared" si="292"/>
        <v>45015</v>
      </c>
      <c r="B3012" s="24">
        <v>126.5</v>
      </c>
      <c r="C3012" s="24">
        <v>125.25</v>
      </c>
      <c r="D3012" s="24">
        <v>124.05</v>
      </c>
      <c r="E3012" s="24">
        <v>125.25</v>
      </c>
      <c r="F3012" s="24">
        <v>121.8</v>
      </c>
      <c r="G3012" s="24"/>
      <c r="H3012" s="24"/>
      <c r="I3012" s="24"/>
      <c r="J3012" s="24"/>
      <c r="K3012" s="24"/>
      <c r="L3012" s="24"/>
      <c r="M3012" s="24">
        <v>118.7</v>
      </c>
      <c r="N3012" s="24">
        <v>111.85</v>
      </c>
      <c r="O3012" s="24">
        <f t="shared" si="294"/>
        <v>1.1309789897183729</v>
      </c>
    </row>
    <row r="3013" spans="1:15" x14ac:dyDescent="0.2">
      <c r="A3013" s="22">
        <f t="shared" si="292"/>
        <v>45016</v>
      </c>
      <c r="B3013" s="24">
        <v>126.85</v>
      </c>
      <c r="C3013" s="24">
        <v>125.45</v>
      </c>
      <c r="D3013" s="24">
        <v>124.15</v>
      </c>
      <c r="E3013" s="24">
        <v>125.5</v>
      </c>
      <c r="F3013" s="24">
        <v>121.65</v>
      </c>
      <c r="G3013" s="24"/>
      <c r="H3013" s="24"/>
      <c r="I3013" s="24"/>
      <c r="J3013" s="24"/>
      <c r="K3013" s="24"/>
      <c r="L3013" s="24"/>
      <c r="M3013" s="24">
        <v>118.4</v>
      </c>
      <c r="N3013" s="24">
        <v>111.65</v>
      </c>
      <c r="O3013" s="24">
        <f t="shared" si="294"/>
        <v>1.1361397223466188</v>
      </c>
    </row>
    <row r="3014" spans="1:15" x14ac:dyDescent="0.2">
      <c r="A3014" s="22">
        <f>A3013+3</f>
        <v>45019</v>
      </c>
      <c r="B3014" s="24">
        <v>120.75</v>
      </c>
      <c r="C3014" s="24">
        <v>119.55</v>
      </c>
      <c r="D3014" s="24">
        <v>118.3</v>
      </c>
      <c r="E3014" s="24">
        <v>117.05</v>
      </c>
      <c r="F3014" s="24">
        <v>113.7</v>
      </c>
      <c r="G3014" s="24"/>
      <c r="H3014" s="24"/>
      <c r="I3014" s="24"/>
      <c r="J3014" s="24"/>
      <c r="K3014" s="24"/>
      <c r="L3014" s="24"/>
      <c r="M3014" s="24">
        <v>110.8</v>
      </c>
      <c r="N3014" s="24">
        <v>107</v>
      </c>
      <c r="O3014" s="24">
        <f t="shared" si="294"/>
        <v>1.1285046728971964</v>
      </c>
    </row>
    <row r="3015" spans="1:15" x14ac:dyDescent="0.2">
      <c r="A3015" s="22">
        <f t="shared" si="292"/>
        <v>45020</v>
      </c>
      <c r="B3015" s="24">
        <v>118.95</v>
      </c>
      <c r="C3015" s="24">
        <v>117.6</v>
      </c>
      <c r="D3015" s="24">
        <v>116.3</v>
      </c>
      <c r="E3015" s="24">
        <v>115.15</v>
      </c>
      <c r="F3015" s="24">
        <v>111.9</v>
      </c>
      <c r="G3015" s="24"/>
      <c r="H3015" s="24"/>
      <c r="I3015" s="24"/>
      <c r="J3015" s="24"/>
      <c r="K3015" s="24"/>
      <c r="L3015" s="24"/>
      <c r="M3015" s="24">
        <v>109</v>
      </c>
      <c r="N3015" s="24">
        <v>105.3</v>
      </c>
      <c r="O3015" s="24">
        <f t="shared" si="294"/>
        <v>1.1296296296296298</v>
      </c>
    </row>
    <row r="3016" spans="1:15" x14ac:dyDescent="0.2">
      <c r="A3016" s="22">
        <f t="shared" ref="A3016:A3018" si="295">A3015+1</f>
        <v>45021</v>
      </c>
      <c r="B3016" s="24">
        <v>117.4</v>
      </c>
      <c r="C3016" s="24">
        <v>116</v>
      </c>
      <c r="D3016" s="24">
        <v>114.85</v>
      </c>
      <c r="E3016" s="24">
        <v>113.55</v>
      </c>
      <c r="F3016" s="24">
        <v>110.45</v>
      </c>
      <c r="G3016" s="24"/>
      <c r="H3016" s="24"/>
      <c r="I3016" s="24"/>
      <c r="J3016" s="24"/>
      <c r="K3016" s="24"/>
      <c r="L3016" s="24"/>
      <c r="M3016" s="24">
        <v>107.7</v>
      </c>
      <c r="N3016" s="24">
        <v>103.95</v>
      </c>
      <c r="O3016" s="24">
        <f t="shared" si="294"/>
        <v>1.1293891293891294</v>
      </c>
    </row>
    <row r="3017" spans="1:15" x14ac:dyDescent="0.2">
      <c r="A3017" s="22">
        <f t="shared" si="295"/>
        <v>45022</v>
      </c>
      <c r="B3017" s="24">
        <v>117.4</v>
      </c>
      <c r="C3017" s="24">
        <v>115.95</v>
      </c>
      <c r="D3017" s="24">
        <v>114.65</v>
      </c>
      <c r="E3017" s="24">
        <v>113.45</v>
      </c>
      <c r="F3017" s="24">
        <v>110.05</v>
      </c>
      <c r="G3017" s="24"/>
      <c r="H3017" s="24"/>
      <c r="I3017" s="24"/>
      <c r="J3017" s="24"/>
      <c r="K3017" s="24"/>
      <c r="L3017" s="24"/>
      <c r="M3017" s="24">
        <v>107.1</v>
      </c>
      <c r="N3017" s="24">
        <v>103.3</v>
      </c>
      <c r="O3017" s="24">
        <f t="shared" si="294"/>
        <v>1.1364956437560505</v>
      </c>
    </row>
    <row r="3018" spans="1:15" x14ac:dyDescent="0.2">
      <c r="A3018" s="22">
        <f t="shared" si="295"/>
        <v>45023</v>
      </c>
      <c r="B3018" s="91">
        <f>+B3017</f>
        <v>117.4</v>
      </c>
      <c r="C3018" s="91">
        <f t="shared" ref="C3018:N3018" si="296">+C3017</f>
        <v>115.95</v>
      </c>
      <c r="D3018" s="91">
        <f t="shared" si="296"/>
        <v>114.65</v>
      </c>
      <c r="E3018" s="91">
        <f t="shared" si="296"/>
        <v>113.45</v>
      </c>
      <c r="F3018" s="91">
        <f t="shared" si="296"/>
        <v>110.05</v>
      </c>
      <c r="G3018" s="91">
        <f t="shared" si="296"/>
        <v>0</v>
      </c>
      <c r="H3018" s="91">
        <f t="shared" si="296"/>
        <v>0</v>
      </c>
      <c r="I3018" s="91">
        <f t="shared" si="296"/>
        <v>0</v>
      </c>
      <c r="J3018" s="91">
        <f t="shared" si="296"/>
        <v>0</v>
      </c>
      <c r="K3018" s="91">
        <f t="shared" si="296"/>
        <v>0</v>
      </c>
      <c r="L3018" s="91">
        <f t="shared" si="296"/>
        <v>0</v>
      </c>
      <c r="M3018" s="91">
        <f t="shared" si="296"/>
        <v>107.1</v>
      </c>
      <c r="N3018" s="91">
        <f t="shared" si="296"/>
        <v>103.3</v>
      </c>
      <c r="O3018" s="24">
        <f t="shared" si="294"/>
        <v>1.1364956437560505</v>
      </c>
    </row>
    <row r="3019" spans="1:15" x14ac:dyDescent="0.2">
      <c r="A3019" s="22">
        <f>A3018+3</f>
        <v>45026</v>
      </c>
      <c r="B3019" s="24">
        <v>117.5</v>
      </c>
      <c r="C3019" s="24">
        <v>115.9</v>
      </c>
      <c r="D3019" s="24">
        <v>114.55</v>
      </c>
      <c r="E3019" s="24">
        <v>113.25</v>
      </c>
      <c r="F3019" s="24">
        <v>109.9</v>
      </c>
      <c r="G3019" s="24"/>
      <c r="H3019" s="24"/>
      <c r="I3019" s="24"/>
      <c r="J3019" s="24"/>
      <c r="K3019" s="24"/>
      <c r="L3019" s="24"/>
      <c r="M3019" s="24">
        <v>106.8</v>
      </c>
      <c r="N3019" s="24">
        <v>103.05</v>
      </c>
      <c r="O3019" s="24">
        <f t="shared" si="294"/>
        <v>1.1402231926249393</v>
      </c>
    </row>
    <row r="3020" spans="1:15" x14ac:dyDescent="0.2">
      <c r="A3020" s="22">
        <f t="shared" ref="A3020:A3085" si="297">A3019+1</f>
        <v>45027</v>
      </c>
      <c r="B3020" s="24">
        <v>119.95</v>
      </c>
      <c r="C3020" s="24">
        <v>118.15</v>
      </c>
      <c r="D3020" s="24">
        <v>116.7</v>
      </c>
      <c r="E3020" s="24">
        <v>115.25</v>
      </c>
      <c r="F3020" s="24">
        <v>111.35</v>
      </c>
      <c r="G3020" s="24"/>
      <c r="H3020" s="24"/>
      <c r="I3020" s="24"/>
      <c r="J3020" s="24"/>
      <c r="K3020" s="24"/>
      <c r="L3020" s="24"/>
      <c r="M3020" s="24">
        <v>108.2</v>
      </c>
      <c r="N3020" s="24">
        <v>103.85</v>
      </c>
      <c r="O3020" s="24">
        <f t="shared" si="294"/>
        <v>1.1550312951372173</v>
      </c>
    </row>
    <row r="3021" spans="1:15" x14ac:dyDescent="0.2">
      <c r="A3021" s="22">
        <f t="shared" si="297"/>
        <v>45028</v>
      </c>
      <c r="B3021" s="24">
        <v>118.45</v>
      </c>
      <c r="C3021" s="24">
        <v>116.7</v>
      </c>
      <c r="D3021" s="24">
        <v>115.3</v>
      </c>
      <c r="E3021" s="24">
        <v>113.85</v>
      </c>
      <c r="F3021" s="24">
        <v>110</v>
      </c>
      <c r="G3021" s="24"/>
      <c r="H3021" s="24"/>
      <c r="I3021" s="24"/>
      <c r="J3021" s="24"/>
      <c r="K3021" s="24"/>
      <c r="L3021" s="24"/>
      <c r="M3021" s="24">
        <v>106.6</v>
      </c>
      <c r="N3021" s="24">
        <v>102.55</v>
      </c>
      <c r="O3021" s="24">
        <f t="shared" si="294"/>
        <v>1.1550463188688445</v>
      </c>
    </row>
    <row r="3022" spans="1:15" x14ac:dyDescent="0.2">
      <c r="A3022" s="22">
        <f t="shared" si="297"/>
        <v>45029</v>
      </c>
      <c r="B3022" s="24">
        <v>116.55</v>
      </c>
      <c r="C3022" s="24">
        <v>114.8</v>
      </c>
      <c r="D3022" s="24">
        <v>113.35</v>
      </c>
      <c r="E3022" s="24">
        <v>111.9</v>
      </c>
      <c r="F3022" s="24">
        <v>108.15</v>
      </c>
      <c r="G3022" s="24"/>
      <c r="H3022" s="24"/>
      <c r="I3022" s="24"/>
      <c r="J3022" s="24"/>
      <c r="K3022" s="24"/>
      <c r="L3022" s="24"/>
      <c r="M3022" s="24">
        <v>105</v>
      </c>
      <c r="N3022" s="24">
        <v>100.7</v>
      </c>
      <c r="O3022" s="24">
        <f t="shared" si="294"/>
        <v>1.1573982125124131</v>
      </c>
    </row>
    <row r="3023" spans="1:15" x14ac:dyDescent="0.2">
      <c r="A3023" s="22">
        <f t="shared" si="297"/>
        <v>45030</v>
      </c>
      <c r="B3023" s="24">
        <v>116.5</v>
      </c>
      <c r="C3023" s="24">
        <v>114.65</v>
      </c>
      <c r="D3023" s="24">
        <v>113.1</v>
      </c>
      <c r="E3023" s="24">
        <v>111.6</v>
      </c>
      <c r="F3023" s="24">
        <v>107.7</v>
      </c>
      <c r="G3023" s="24"/>
      <c r="H3023" s="24"/>
      <c r="I3023" s="24"/>
      <c r="J3023" s="24"/>
      <c r="K3023" s="24"/>
      <c r="L3023" s="24"/>
      <c r="M3023" s="24">
        <v>104.4</v>
      </c>
      <c r="N3023" s="24">
        <v>100.2</v>
      </c>
      <c r="O3023" s="24">
        <f t="shared" si="294"/>
        <v>1.1626746506986028</v>
      </c>
    </row>
    <row r="3024" spans="1:15" x14ac:dyDescent="0.2">
      <c r="A3024" s="22">
        <f>A3023+3</f>
        <v>45033</v>
      </c>
      <c r="B3024" s="24">
        <v>116.5</v>
      </c>
      <c r="C3024" s="24">
        <v>114.45</v>
      </c>
      <c r="D3024" s="24">
        <v>112.75</v>
      </c>
      <c r="E3024" s="24">
        <v>111.1</v>
      </c>
      <c r="F3024" s="24">
        <v>106.95</v>
      </c>
      <c r="G3024" s="24"/>
      <c r="H3024" s="24"/>
      <c r="I3024" s="24"/>
      <c r="J3024" s="24"/>
      <c r="K3024" s="24"/>
      <c r="L3024" s="24"/>
      <c r="M3024" s="24">
        <v>103.6</v>
      </c>
      <c r="N3024" s="24">
        <v>99.3</v>
      </c>
      <c r="O3024" s="24">
        <f t="shared" si="294"/>
        <v>1.1732124874118832</v>
      </c>
    </row>
    <row r="3025" spans="1:15" x14ac:dyDescent="0.2">
      <c r="A3025" s="22">
        <f t="shared" si="297"/>
        <v>45034</v>
      </c>
      <c r="B3025" s="24">
        <v>117.8</v>
      </c>
      <c r="C3025" s="24">
        <v>115.45</v>
      </c>
      <c r="D3025" s="24">
        <v>113.4</v>
      </c>
      <c r="E3025" s="24">
        <v>111.55</v>
      </c>
      <c r="F3025" s="24">
        <v>106.75</v>
      </c>
      <c r="G3025" s="24"/>
      <c r="H3025" s="24"/>
      <c r="I3025" s="24"/>
      <c r="J3025" s="24"/>
      <c r="K3025" s="24"/>
      <c r="L3025" s="24"/>
      <c r="M3025" s="24">
        <v>103.25</v>
      </c>
      <c r="N3025" s="24">
        <v>99.05</v>
      </c>
      <c r="O3025" s="24">
        <f t="shared" si="294"/>
        <v>1.1892983341746592</v>
      </c>
    </row>
    <row r="3026" spans="1:15" x14ac:dyDescent="0.2">
      <c r="A3026" s="22">
        <f t="shared" si="297"/>
        <v>45035</v>
      </c>
      <c r="B3026" s="24">
        <v>117.6</v>
      </c>
      <c r="C3026" s="24">
        <v>115.05</v>
      </c>
      <c r="D3026" s="24">
        <v>113</v>
      </c>
      <c r="E3026" s="24">
        <v>111.05</v>
      </c>
      <c r="F3026" s="24">
        <v>106.45</v>
      </c>
      <c r="G3026" s="24"/>
      <c r="H3026" s="24"/>
      <c r="I3026" s="24"/>
      <c r="J3026" s="24"/>
      <c r="K3026" s="24"/>
      <c r="L3026" s="24"/>
      <c r="M3026" s="24">
        <v>102.7</v>
      </c>
      <c r="N3026" s="24">
        <v>98.5</v>
      </c>
      <c r="O3026" s="24">
        <f t="shared" si="294"/>
        <v>1.1939086294416243</v>
      </c>
    </row>
    <row r="3027" spans="1:15" x14ac:dyDescent="0.2">
      <c r="A3027" s="22">
        <f t="shared" si="297"/>
        <v>45036</v>
      </c>
      <c r="B3027" s="24">
        <v>115.45</v>
      </c>
      <c r="C3027" s="24">
        <v>112.9</v>
      </c>
      <c r="D3027" s="24">
        <v>110.85</v>
      </c>
      <c r="E3027" s="24">
        <v>108.9</v>
      </c>
      <c r="F3027" s="24">
        <v>103.95</v>
      </c>
      <c r="G3027" s="24"/>
      <c r="H3027" s="24"/>
      <c r="I3027" s="24"/>
      <c r="J3027" s="24"/>
      <c r="K3027" s="24"/>
      <c r="L3027" s="24"/>
      <c r="M3027" s="24">
        <v>100.25</v>
      </c>
      <c r="N3027" s="24">
        <v>95.85</v>
      </c>
      <c r="O3027" s="24">
        <f t="shared" si="294"/>
        <v>1.2044861763171624</v>
      </c>
    </row>
    <row r="3028" spans="1:15" x14ac:dyDescent="0.2">
      <c r="A3028" s="22">
        <f t="shared" si="297"/>
        <v>45037</v>
      </c>
      <c r="B3028" s="24">
        <v>109.4</v>
      </c>
      <c r="C3028" s="24">
        <v>107.25</v>
      </c>
      <c r="D3028" s="24">
        <v>106.6</v>
      </c>
      <c r="E3028" s="24">
        <v>103.85</v>
      </c>
      <c r="F3028" s="24">
        <v>99.55</v>
      </c>
      <c r="G3028" s="24"/>
      <c r="H3028" s="24"/>
      <c r="I3028" s="24"/>
      <c r="J3028" s="24"/>
      <c r="K3028" s="24"/>
      <c r="L3028" s="24"/>
      <c r="M3028" s="24">
        <v>96.1</v>
      </c>
      <c r="N3028" s="24">
        <v>91.8</v>
      </c>
      <c r="O3028" s="24">
        <f t="shared" si="294"/>
        <v>1.1917211328976036</v>
      </c>
    </row>
    <row r="3029" spans="1:15" x14ac:dyDescent="0.2">
      <c r="A3029" s="22">
        <f>A3028+3</f>
        <v>45040</v>
      </c>
      <c r="B3029" s="24">
        <v>104.35</v>
      </c>
      <c r="C3029" s="24">
        <v>102.05</v>
      </c>
      <c r="D3029" s="24">
        <v>100.3</v>
      </c>
      <c r="E3029" s="24">
        <v>98.9</v>
      </c>
      <c r="F3029" s="24">
        <v>95.35</v>
      </c>
      <c r="G3029" s="24"/>
      <c r="H3029" s="24"/>
      <c r="I3029" s="24"/>
      <c r="J3029" s="24"/>
      <c r="K3029" s="24"/>
      <c r="L3029" s="24"/>
      <c r="M3029" s="24">
        <v>92.4</v>
      </c>
      <c r="N3029" s="24">
        <v>88.5</v>
      </c>
      <c r="O3029" s="24">
        <f t="shared" si="294"/>
        <v>1.1790960451977401</v>
      </c>
    </row>
    <row r="3030" spans="1:15" x14ac:dyDescent="0.2">
      <c r="A3030" s="22">
        <f t="shared" si="297"/>
        <v>45041</v>
      </c>
      <c r="B3030" s="24">
        <v>102.5</v>
      </c>
      <c r="C3030" s="24">
        <v>100.15</v>
      </c>
      <c r="D3030" s="24">
        <v>98.25</v>
      </c>
      <c r="E3030" s="24">
        <v>96.9</v>
      </c>
      <c r="F3030" s="24">
        <v>93.2</v>
      </c>
      <c r="G3030" s="24"/>
      <c r="H3030" s="24"/>
      <c r="I3030" s="24"/>
      <c r="J3030" s="24"/>
      <c r="K3030" s="24"/>
      <c r="L3030" s="24"/>
      <c r="M3030" s="24">
        <v>90.1</v>
      </c>
      <c r="N3030" s="24">
        <v>86.45</v>
      </c>
      <c r="O3030" s="24">
        <f t="shared" si="294"/>
        <v>1.1856564488143435</v>
      </c>
    </row>
    <row r="3031" spans="1:15" x14ac:dyDescent="0.2">
      <c r="A3031" s="22">
        <f t="shared" si="297"/>
        <v>45042</v>
      </c>
      <c r="B3031" s="24">
        <v>105.25</v>
      </c>
      <c r="C3031" s="24">
        <v>102.75</v>
      </c>
      <c r="D3031" s="24">
        <v>100.85</v>
      </c>
      <c r="E3031" s="24">
        <v>99.45</v>
      </c>
      <c r="F3031" s="24">
        <v>95.65</v>
      </c>
      <c r="G3031" s="24"/>
      <c r="H3031" s="24"/>
      <c r="I3031" s="24"/>
      <c r="J3031" s="24"/>
      <c r="K3031" s="24"/>
      <c r="L3031" s="24"/>
      <c r="M3031" s="24">
        <v>92.45</v>
      </c>
      <c r="N3031" s="24">
        <v>88.55</v>
      </c>
      <c r="O3031" s="24">
        <f t="shared" si="294"/>
        <v>1.1885940146809713</v>
      </c>
    </row>
    <row r="3032" spans="1:15" x14ac:dyDescent="0.2">
      <c r="A3032" s="22">
        <f t="shared" si="297"/>
        <v>45043</v>
      </c>
      <c r="B3032" s="24">
        <v>104</v>
      </c>
      <c r="C3032" s="24">
        <v>101.25</v>
      </c>
      <c r="D3032" s="24">
        <v>99.2</v>
      </c>
      <c r="E3032" s="24">
        <v>97.7</v>
      </c>
      <c r="F3032" s="24">
        <v>93.7</v>
      </c>
      <c r="G3032" s="24"/>
      <c r="H3032" s="24"/>
      <c r="I3032" s="24"/>
      <c r="J3032" s="24"/>
      <c r="K3032" s="24"/>
      <c r="L3032" s="24"/>
      <c r="M3032" s="24">
        <v>90.4</v>
      </c>
      <c r="N3032" s="24">
        <v>87.45</v>
      </c>
      <c r="O3032" s="24">
        <f t="shared" si="294"/>
        <v>1.1892510005717551</v>
      </c>
    </row>
    <row r="3033" spans="1:15" x14ac:dyDescent="0.2">
      <c r="A3033" s="22">
        <f t="shared" si="297"/>
        <v>45044</v>
      </c>
      <c r="B3033" s="24">
        <v>104.5</v>
      </c>
      <c r="C3033" s="24">
        <v>101.65</v>
      </c>
      <c r="D3033" s="24">
        <v>99.55</v>
      </c>
      <c r="E3033" s="24">
        <v>97.95</v>
      </c>
      <c r="F3033" s="24">
        <v>93.95</v>
      </c>
      <c r="G3033" s="24"/>
      <c r="H3033" s="24"/>
      <c r="I3033" s="24"/>
      <c r="J3033" s="24"/>
      <c r="K3033" s="24"/>
      <c r="L3033" s="24"/>
      <c r="M3033" s="24">
        <v>90.95</v>
      </c>
      <c r="N3033" s="24">
        <v>87.45</v>
      </c>
      <c r="O3033" s="24">
        <f t="shared" si="294"/>
        <v>1.1949685534591195</v>
      </c>
    </row>
    <row r="3034" spans="1:15" x14ac:dyDescent="0.2">
      <c r="A3034" s="22">
        <f>A3033+3</f>
        <v>45047</v>
      </c>
      <c r="B3034" s="24">
        <f>+B3033</f>
        <v>104.5</v>
      </c>
      <c r="C3034" s="24">
        <f t="shared" ref="C3034:N3034" si="298">+C3033</f>
        <v>101.65</v>
      </c>
      <c r="D3034" s="24">
        <f t="shared" si="298"/>
        <v>99.55</v>
      </c>
      <c r="E3034" s="24">
        <f t="shared" si="298"/>
        <v>97.95</v>
      </c>
      <c r="F3034" s="24">
        <f t="shared" si="298"/>
        <v>93.95</v>
      </c>
      <c r="G3034" s="24">
        <f t="shared" si="298"/>
        <v>0</v>
      </c>
      <c r="H3034" s="24">
        <f t="shared" si="298"/>
        <v>0</v>
      </c>
      <c r="I3034" s="24">
        <f t="shared" si="298"/>
        <v>0</v>
      </c>
      <c r="J3034" s="24">
        <f t="shared" si="298"/>
        <v>0</v>
      </c>
      <c r="K3034" s="24">
        <f t="shared" si="298"/>
        <v>0</v>
      </c>
      <c r="L3034" s="24">
        <f t="shared" si="298"/>
        <v>0</v>
      </c>
      <c r="M3034" s="24">
        <f t="shared" si="298"/>
        <v>90.95</v>
      </c>
      <c r="N3034" s="24">
        <f t="shared" si="298"/>
        <v>87.45</v>
      </c>
      <c r="O3034" s="24">
        <f t="shared" si="294"/>
        <v>1.1949685534591195</v>
      </c>
    </row>
    <row r="3035" spans="1:15" x14ac:dyDescent="0.2">
      <c r="A3035" s="22">
        <f t="shared" si="297"/>
        <v>45048</v>
      </c>
      <c r="B3035" s="24">
        <v>102.2</v>
      </c>
      <c r="C3035" s="24">
        <v>100.1</v>
      </c>
      <c r="D3035" s="24">
        <v>98.5</v>
      </c>
      <c r="E3035" s="24">
        <v>98.5</v>
      </c>
      <c r="F3035" s="24">
        <v>94.4</v>
      </c>
      <c r="G3035" s="24"/>
      <c r="H3035" s="24"/>
      <c r="I3035" s="24"/>
      <c r="J3035" s="24"/>
      <c r="K3035" s="24"/>
      <c r="L3035" s="24"/>
      <c r="M3035" s="24">
        <v>91.2</v>
      </c>
      <c r="N3035" s="24">
        <v>87.4</v>
      </c>
      <c r="O3035" s="24">
        <f t="shared" si="294"/>
        <v>1.1693363844393592</v>
      </c>
    </row>
    <row r="3036" spans="1:15" x14ac:dyDescent="0.2">
      <c r="A3036" s="22">
        <f t="shared" si="297"/>
        <v>45049</v>
      </c>
      <c r="B3036" s="24">
        <v>101.3</v>
      </c>
      <c r="C3036" s="24">
        <v>99.25</v>
      </c>
      <c r="D3036" s="24">
        <v>97.55</v>
      </c>
      <c r="E3036" s="24">
        <v>97.6</v>
      </c>
      <c r="F3036" s="24">
        <v>93.6</v>
      </c>
      <c r="G3036" s="24"/>
      <c r="H3036" s="24"/>
      <c r="I3036" s="24"/>
      <c r="J3036" s="24"/>
      <c r="K3036" s="24"/>
      <c r="L3036" s="24"/>
      <c r="M3036" s="24">
        <v>90.4</v>
      </c>
      <c r="N3036" s="24">
        <v>86.4</v>
      </c>
      <c r="O3036" s="24">
        <f t="shared" si="294"/>
        <v>1.1724537037037035</v>
      </c>
    </row>
    <row r="3037" spans="1:15" x14ac:dyDescent="0.2">
      <c r="A3037" s="22">
        <f t="shared" si="297"/>
        <v>45050</v>
      </c>
      <c r="B3037" s="24">
        <v>99.6</v>
      </c>
      <c r="C3037" s="24">
        <v>97.45</v>
      </c>
      <c r="D3037" s="24">
        <v>95.85</v>
      </c>
      <c r="E3037" s="24">
        <v>95.95</v>
      </c>
      <c r="F3037" s="24">
        <v>91.95</v>
      </c>
      <c r="G3037" s="24"/>
      <c r="H3037" s="24"/>
      <c r="I3037" s="24"/>
      <c r="J3037" s="24"/>
      <c r="K3037" s="24"/>
      <c r="L3037" s="24"/>
      <c r="M3037" s="24">
        <v>88.85</v>
      </c>
      <c r="N3037" s="24">
        <v>85.35</v>
      </c>
      <c r="O3037" s="24">
        <f t="shared" si="294"/>
        <v>1.1669595782073814</v>
      </c>
    </row>
    <row r="3038" spans="1:15" x14ac:dyDescent="0.2">
      <c r="A3038" s="22">
        <f t="shared" si="297"/>
        <v>45051</v>
      </c>
      <c r="B3038" s="24">
        <v>98.8</v>
      </c>
      <c r="C3038" s="24">
        <v>97</v>
      </c>
      <c r="D3038" s="24">
        <v>95.55</v>
      </c>
      <c r="E3038" s="24">
        <v>95.55</v>
      </c>
      <c r="F3038" s="24">
        <v>91.9</v>
      </c>
      <c r="G3038" s="24"/>
      <c r="H3038" s="24"/>
      <c r="I3038" s="24"/>
      <c r="J3038" s="24"/>
      <c r="K3038" s="24"/>
      <c r="L3038" s="24"/>
      <c r="M3038" s="24">
        <v>88.8</v>
      </c>
      <c r="N3038" s="24">
        <v>85.45</v>
      </c>
      <c r="O3038" s="24">
        <f t="shared" si="294"/>
        <v>1.1562317144528964</v>
      </c>
    </row>
    <row r="3039" spans="1:15" x14ac:dyDescent="0.2">
      <c r="A3039" s="22">
        <f>A3038+3</f>
        <v>45054</v>
      </c>
      <c r="B3039" s="24">
        <v>105.5</v>
      </c>
      <c r="C3039" s="24">
        <v>103.55</v>
      </c>
      <c r="D3039" s="24">
        <v>101.8</v>
      </c>
      <c r="E3039" s="24">
        <v>101.8</v>
      </c>
      <c r="F3039" s="24">
        <v>97.5</v>
      </c>
      <c r="G3039" s="24"/>
      <c r="H3039" s="24"/>
      <c r="I3039" s="24"/>
      <c r="J3039" s="24"/>
      <c r="K3039" s="24"/>
      <c r="L3039" s="24"/>
      <c r="M3039" s="24">
        <v>94.3</v>
      </c>
      <c r="N3039" s="24">
        <v>90.85</v>
      </c>
      <c r="O3039" s="24">
        <f t="shared" ref="O3039:O3104" si="299">+B3039/N3039</f>
        <v>1.1612548156301596</v>
      </c>
    </row>
    <row r="3040" spans="1:15" x14ac:dyDescent="0.2">
      <c r="A3040" s="22">
        <f t="shared" si="297"/>
        <v>45055</v>
      </c>
      <c r="B3040" s="24">
        <v>102</v>
      </c>
      <c r="C3040" s="24">
        <v>100.05</v>
      </c>
      <c r="D3040" s="24">
        <v>98.35</v>
      </c>
      <c r="E3040" s="24">
        <v>98.4</v>
      </c>
      <c r="F3040" s="24">
        <v>94.3</v>
      </c>
      <c r="G3040" s="24"/>
      <c r="H3040" s="24"/>
      <c r="I3040" s="24"/>
      <c r="J3040" s="24"/>
      <c r="K3040" s="24"/>
      <c r="L3040" s="24"/>
      <c r="M3040" s="24">
        <v>91.15</v>
      </c>
      <c r="N3040" s="24">
        <v>87.7</v>
      </c>
      <c r="O3040" s="24">
        <f t="shared" si="299"/>
        <v>1.1630558722919042</v>
      </c>
    </row>
    <row r="3041" spans="1:15" x14ac:dyDescent="0.2">
      <c r="A3041" s="22">
        <f t="shared" si="297"/>
        <v>45056</v>
      </c>
      <c r="B3041" s="24">
        <v>103.2</v>
      </c>
      <c r="C3041" s="24">
        <v>101.05</v>
      </c>
      <c r="D3041" s="24">
        <v>99.3</v>
      </c>
      <c r="E3041" s="24">
        <v>99.4</v>
      </c>
      <c r="F3041" s="24">
        <v>95.2</v>
      </c>
      <c r="G3041" s="24"/>
      <c r="H3041" s="24"/>
      <c r="I3041" s="24"/>
      <c r="J3041" s="24"/>
      <c r="K3041" s="24"/>
      <c r="L3041" s="24"/>
      <c r="M3041" s="24">
        <v>92.05</v>
      </c>
      <c r="N3041" s="24">
        <v>88.4</v>
      </c>
      <c r="O3041" s="24">
        <f t="shared" si="299"/>
        <v>1.1674208144796379</v>
      </c>
    </row>
    <row r="3042" spans="1:15" x14ac:dyDescent="0.2">
      <c r="A3042" s="22">
        <f t="shared" si="297"/>
        <v>45057</v>
      </c>
      <c r="B3042" s="24">
        <v>98.55</v>
      </c>
      <c r="C3042" s="24">
        <v>96.3</v>
      </c>
      <c r="D3042" s="24">
        <v>94.6</v>
      </c>
      <c r="E3042" s="24">
        <v>95.2</v>
      </c>
      <c r="F3042" s="24">
        <v>91.05</v>
      </c>
      <c r="G3042" s="24"/>
      <c r="H3042" s="24"/>
      <c r="I3042" s="24"/>
      <c r="J3042" s="24"/>
      <c r="K3042" s="24"/>
      <c r="L3042" s="24"/>
      <c r="M3042" s="24">
        <v>88.05</v>
      </c>
      <c r="N3042" s="24">
        <v>84.75</v>
      </c>
      <c r="O3042" s="24">
        <f t="shared" si="299"/>
        <v>1.1628318584070796</v>
      </c>
    </row>
    <row r="3043" spans="1:15" x14ac:dyDescent="0.2">
      <c r="A3043" s="22">
        <f t="shared" si="297"/>
        <v>45058</v>
      </c>
      <c r="B3043" s="24">
        <v>99.5</v>
      </c>
      <c r="C3043" s="24">
        <v>97</v>
      </c>
      <c r="D3043" s="24">
        <v>95.2</v>
      </c>
      <c r="E3043" s="24">
        <v>95.25</v>
      </c>
      <c r="F3043" s="24">
        <v>91.05</v>
      </c>
      <c r="G3043" s="24"/>
      <c r="H3043" s="24"/>
      <c r="I3043" s="24"/>
      <c r="J3043" s="24"/>
      <c r="K3043" s="24"/>
      <c r="L3043" s="24"/>
      <c r="M3043" s="24">
        <v>87.95</v>
      </c>
      <c r="N3043" s="24">
        <v>84.35</v>
      </c>
      <c r="O3043" s="24">
        <f t="shared" si="299"/>
        <v>1.1796087729697688</v>
      </c>
    </row>
    <row r="3044" spans="1:15" x14ac:dyDescent="0.2">
      <c r="A3044" s="22">
        <f>A3043+3</f>
        <v>45061</v>
      </c>
      <c r="B3044" s="24">
        <v>104.95</v>
      </c>
      <c r="C3044" s="24">
        <v>102.3</v>
      </c>
      <c r="D3044" s="24">
        <v>100.25</v>
      </c>
      <c r="E3044" s="24">
        <v>100.25</v>
      </c>
      <c r="F3044" s="24">
        <v>95.75</v>
      </c>
      <c r="G3044" s="24"/>
      <c r="H3044" s="24"/>
      <c r="I3044" s="24"/>
      <c r="J3044" s="24"/>
      <c r="K3044" s="24"/>
      <c r="L3044" s="24"/>
      <c r="M3044" s="24">
        <v>92.6</v>
      </c>
      <c r="N3044" s="24">
        <v>89</v>
      </c>
      <c r="O3044" s="24">
        <f t="shared" si="299"/>
        <v>1.1792134831460674</v>
      </c>
    </row>
    <row r="3045" spans="1:15" x14ac:dyDescent="0.2">
      <c r="A3045" s="22">
        <f t="shared" si="297"/>
        <v>45062</v>
      </c>
      <c r="B3045" s="24">
        <v>105.1</v>
      </c>
      <c r="C3045" s="24">
        <v>102.5</v>
      </c>
      <c r="D3045" s="24">
        <v>100.5</v>
      </c>
      <c r="E3045" s="24">
        <v>100.5</v>
      </c>
      <c r="F3045" s="24">
        <v>95.85</v>
      </c>
      <c r="G3045" s="24"/>
      <c r="H3045" s="24"/>
      <c r="I3045" s="24"/>
      <c r="J3045" s="24"/>
      <c r="K3045" s="24"/>
      <c r="L3045" s="24"/>
      <c r="M3045" s="24">
        <v>92.65</v>
      </c>
      <c r="N3045" s="24">
        <v>89.1</v>
      </c>
      <c r="O3045" s="24">
        <f t="shared" si="299"/>
        <v>1.1795735129068463</v>
      </c>
    </row>
    <row r="3046" spans="1:15" x14ac:dyDescent="0.2">
      <c r="A3046" s="22">
        <f t="shared" si="297"/>
        <v>45063</v>
      </c>
      <c r="B3046" s="24">
        <v>108.25</v>
      </c>
      <c r="C3046" s="24">
        <v>105.8</v>
      </c>
      <c r="D3046" s="24">
        <v>103.75</v>
      </c>
      <c r="E3046" s="24">
        <v>103.8</v>
      </c>
      <c r="F3046" s="24">
        <v>98.95</v>
      </c>
      <c r="G3046" s="24"/>
      <c r="H3046" s="24"/>
      <c r="I3046" s="24"/>
      <c r="J3046" s="24"/>
      <c r="K3046" s="24"/>
      <c r="L3046" s="24"/>
      <c r="M3046" s="24">
        <v>95.65</v>
      </c>
      <c r="N3046" s="24">
        <v>92.1</v>
      </c>
      <c r="O3046" s="24">
        <f t="shared" si="299"/>
        <v>1.1753528773072748</v>
      </c>
    </row>
    <row r="3047" spans="1:15" x14ac:dyDescent="0.2">
      <c r="A3047" s="22">
        <f t="shared" si="297"/>
        <v>45064</v>
      </c>
      <c r="B3047" s="24">
        <v>107.1</v>
      </c>
      <c r="C3047" s="24">
        <v>104.65</v>
      </c>
      <c r="D3047" s="24">
        <v>102.7</v>
      </c>
      <c r="E3047" s="24">
        <v>102.7</v>
      </c>
      <c r="F3047" s="24">
        <v>98.05</v>
      </c>
      <c r="G3047" s="24"/>
      <c r="H3047" s="24"/>
      <c r="I3047" s="24"/>
      <c r="J3047" s="24"/>
      <c r="K3047" s="24"/>
      <c r="L3047" s="24"/>
      <c r="M3047" s="24">
        <v>94.65</v>
      </c>
      <c r="N3047" s="24">
        <v>91.1</v>
      </c>
      <c r="O3047" s="24">
        <f t="shared" si="299"/>
        <v>1.1756311745334798</v>
      </c>
    </row>
    <row r="3048" spans="1:15" x14ac:dyDescent="0.2">
      <c r="A3048" s="22">
        <f t="shared" si="297"/>
        <v>45065</v>
      </c>
      <c r="B3048" s="24">
        <v>105.65</v>
      </c>
      <c r="C3048" s="24">
        <v>103.15</v>
      </c>
      <c r="D3048" s="24">
        <v>101.15</v>
      </c>
      <c r="E3048" s="24">
        <v>101.2</v>
      </c>
      <c r="F3048" s="24">
        <v>96.35</v>
      </c>
      <c r="G3048" s="24"/>
      <c r="H3048" s="24"/>
      <c r="I3048" s="24"/>
      <c r="J3048" s="24"/>
      <c r="K3048" s="24"/>
      <c r="L3048" s="24"/>
      <c r="M3048" s="24">
        <v>92.95</v>
      </c>
      <c r="N3048" s="24">
        <v>89.45</v>
      </c>
      <c r="O3048" s="24">
        <f t="shared" si="299"/>
        <v>1.1811067635550587</v>
      </c>
    </row>
    <row r="3049" spans="1:15" x14ac:dyDescent="0.2">
      <c r="A3049" s="22">
        <f>A3048+3</f>
        <v>45068</v>
      </c>
      <c r="B3049" s="24">
        <v>102.35</v>
      </c>
      <c r="C3049" s="24">
        <v>99.95</v>
      </c>
      <c r="D3049" s="24">
        <v>98.05</v>
      </c>
      <c r="E3049" s="24">
        <v>98.15</v>
      </c>
      <c r="F3049" s="24">
        <v>93.55</v>
      </c>
      <c r="G3049" s="24"/>
      <c r="H3049" s="24"/>
      <c r="I3049" s="24"/>
      <c r="J3049" s="24"/>
      <c r="K3049" s="24"/>
      <c r="L3049" s="24"/>
      <c r="M3049" s="24">
        <v>90.25</v>
      </c>
      <c r="N3049" s="24">
        <v>86.65</v>
      </c>
      <c r="O3049" s="24">
        <f t="shared" si="299"/>
        <v>1.1811886901327178</v>
      </c>
    </row>
    <row r="3050" spans="1:15" x14ac:dyDescent="0.2">
      <c r="A3050" s="22">
        <f t="shared" si="297"/>
        <v>45069</v>
      </c>
      <c r="B3050" s="24">
        <v>100.1</v>
      </c>
      <c r="C3050" s="24">
        <v>97.5</v>
      </c>
      <c r="D3050" s="24">
        <v>95.55</v>
      </c>
      <c r="E3050" s="24">
        <v>95.6</v>
      </c>
      <c r="F3050" s="24">
        <v>90.85</v>
      </c>
      <c r="G3050" s="24"/>
      <c r="H3050" s="24"/>
      <c r="I3050" s="24"/>
      <c r="J3050" s="24"/>
      <c r="K3050" s="24"/>
      <c r="L3050" s="24"/>
      <c r="M3050" s="24">
        <v>87.5</v>
      </c>
      <c r="N3050" s="24">
        <v>84.05</v>
      </c>
      <c r="O3050" s="24">
        <f t="shared" si="299"/>
        <v>1.190957763236169</v>
      </c>
    </row>
    <row r="3051" spans="1:15" x14ac:dyDescent="0.2">
      <c r="A3051" s="22">
        <f t="shared" si="297"/>
        <v>45070</v>
      </c>
      <c r="B3051" s="24">
        <v>95.65</v>
      </c>
      <c r="C3051" s="24">
        <v>93.15</v>
      </c>
      <c r="D3051" s="24">
        <v>91.4</v>
      </c>
      <c r="E3051" s="24">
        <v>91.45</v>
      </c>
      <c r="F3051" s="24">
        <v>87.2</v>
      </c>
      <c r="G3051" s="24"/>
      <c r="H3051" s="24"/>
      <c r="I3051" s="24"/>
      <c r="J3051" s="24"/>
      <c r="K3051" s="24"/>
      <c r="L3051" s="24"/>
      <c r="M3051" s="24">
        <v>84</v>
      </c>
      <c r="N3051" s="24">
        <v>80.5</v>
      </c>
      <c r="O3051" s="24">
        <f t="shared" si="299"/>
        <v>1.1881987577639752</v>
      </c>
    </row>
    <row r="3052" spans="1:15" x14ac:dyDescent="0.2">
      <c r="A3052" s="22">
        <f t="shared" si="297"/>
        <v>45071</v>
      </c>
      <c r="B3052" s="24">
        <v>95.75</v>
      </c>
      <c r="C3052" s="24">
        <v>93.2</v>
      </c>
      <c r="D3052" s="24">
        <v>91.3</v>
      </c>
      <c r="E3052" s="24">
        <v>91.4</v>
      </c>
      <c r="F3052" s="24">
        <v>87.05</v>
      </c>
      <c r="G3052" s="24"/>
      <c r="H3052" s="24"/>
      <c r="I3052" s="24"/>
      <c r="J3052" s="24"/>
      <c r="K3052" s="24"/>
      <c r="L3052" s="24"/>
      <c r="M3052" s="24">
        <v>84</v>
      </c>
      <c r="N3052" s="24">
        <v>80.599999999999994</v>
      </c>
      <c r="O3052" s="24">
        <f t="shared" si="299"/>
        <v>1.1879652605459059</v>
      </c>
    </row>
    <row r="3053" spans="1:15" x14ac:dyDescent="0.2">
      <c r="A3053" s="22">
        <f t="shared" si="297"/>
        <v>45072</v>
      </c>
      <c r="B3053" s="24">
        <v>100.55</v>
      </c>
      <c r="C3053" s="24">
        <v>98</v>
      </c>
      <c r="D3053" s="24">
        <v>96.05</v>
      </c>
      <c r="E3053" s="24">
        <v>96.1</v>
      </c>
      <c r="F3053" s="24">
        <v>91.6</v>
      </c>
      <c r="G3053" s="24"/>
      <c r="H3053" s="24"/>
      <c r="I3053" s="24"/>
      <c r="J3053" s="24"/>
      <c r="K3053" s="24"/>
      <c r="L3053" s="24"/>
      <c r="M3053" s="24">
        <v>88.55</v>
      </c>
      <c r="N3053" s="24">
        <v>85.15</v>
      </c>
      <c r="O3053" s="24">
        <f t="shared" si="299"/>
        <v>1.1808573106283029</v>
      </c>
    </row>
    <row r="3054" spans="1:15" x14ac:dyDescent="0.2">
      <c r="A3054" s="22">
        <f>A3053+3</f>
        <v>45075</v>
      </c>
      <c r="B3054" s="24">
        <f>+B3053</f>
        <v>100.55</v>
      </c>
      <c r="C3054" s="24">
        <f t="shared" ref="C3054:N3054" si="300">+C3053</f>
        <v>98</v>
      </c>
      <c r="D3054" s="24">
        <f t="shared" si="300"/>
        <v>96.05</v>
      </c>
      <c r="E3054" s="24">
        <f t="shared" si="300"/>
        <v>96.1</v>
      </c>
      <c r="F3054" s="24">
        <f t="shared" si="300"/>
        <v>91.6</v>
      </c>
      <c r="G3054" s="24">
        <f t="shared" si="300"/>
        <v>0</v>
      </c>
      <c r="H3054" s="24">
        <f t="shared" si="300"/>
        <v>0</v>
      </c>
      <c r="I3054" s="24">
        <f t="shared" si="300"/>
        <v>0</v>
      </c>
      <c r="J3054" s="24">
        <f t="shared" si="300"/>
        <v>0</v>
      </c>
      <c r="K3054" s="24">
        <f t="shared" si="300"/>
        <v>0</v>
      </c>
      <c r="L3054" s="24">
        <f t="shared" si="300"/>
        <v>0</v>
      </c>
      <c r="M3054" s="24">
        <f t="shared" si="300"/>
        <v>88.55</v>
      </c>
      <c r="N3054" s="24">
        <f t="shared" si="300"/>
        <v>85.15</v>
      </c>
      <c r="O3054" s="24">
        <f t="shared" si="299"/>
        <v>1.1808573106283029</v>
      </c>
    </row>
    <row r="3055" spans="1:15" x14ac:dyDescent="0.2">
      <c r="A3055" s="22">
        <f t="shared" si="297"/>
        <v>45076</v>
      </c>
      <c r="B3055" s="24">
        <v>101.05</v>
      </c>
      <c r="C3055" s="24">
        <v>98.3</v>
      </c>
      <c r="D3055" s="24">
        <v>96.3</v>
      </c>
      <c r="E3055" s="24">
        <v>96.35</v>
      </c>
      <c r="F3055" s="24">
        <v>91.95</v>
      </c>
      <c r="G3055" s="24"/>
      <c r="H3055" s="24"/>
      <c r="I3055" s="24"/>
      <c r="J3055" s="24"/>
      <c r="K3055" s="24"/>
      <c r="L3055" s="24"/>
      <c r="M3055" s="24">
        <v>88.65</v>
      </c>
      <c r="N3055" s="24">
        <v>85.05</v>
      </c>
      <c r="O3055" s="24">
        <f t="shared" si="299"/>
        <v>1.1881246325690771</v>
      </c>
    </row>
    <row r="3056" spans="1:15" x14ac:dyDescent="0.2">
      <c r="A3056" s="22">
        <f t="shared" si="297"/>
        <v>45077</v>
      </c>
      <c r="B3056" s="24">
        <v>101.7</v>
      </c>
      <c r="C3056" s="24">
        <v>98.9</v>
      </c>
      <c r="D3056" s="24">
        <v>96.6</v>
      </c>
      <c r="E3056" s="24">
        <v>96.8</v>
      </c>
      <c r="F3056" s="24">
        <v>92.15</v>
      </c>
      <c r="G3056" s="24"/>
      <c r="H3056" s="24"/>
      <c r="I3056" s="24"/>
      <c r="J3056" s="24"/>
      <c r="K3056" s="24"/>
      <c r="L3056" s="24"/>
      <c r="M3056" s="24">
        <v>88.6</v>
      </c>
      <c r="N3056" s="24">
        <v>85.15</v>
      </c>
      <c r="O3056" s="24">
        <f t="shared" si="299"/>
        <v>1.1943628890193776</v>
      </c>
    </row>
    <row r="3057" spans="1:15" x14ac:dyDescent="0.2">
      <c r="A3057" s="22">
        <f t="shared" si="297"/>
        <v>45078</v>
      </c>
      <c r="B3057" s="24">
        <v>100.55</v>
      </c>
      <c r="C3057" s="24">
        <v>98.35</v>
      </c>
      <c r="D3057" s="24">
        <v>96.6</v>
      </c>
      <c r="E3057" s="24">
        <v>98.5</v>
      </c>
      <c r="F3057" s="24">
        <v>93.75</v>
      </c>
      <c r="G3057" s="24"/>
      <c r="H3057" s="24"/>
      <c r="I3057" s="24"/>
      <c r="J3057" s="24"/>
      <c r="K3057" s="24"/>
      <c r="L3057" s="24"/>
      <c r="M3057" s="24">
        <v>90.35</v>
      </c>
      <c r="N3057" s="24">
        <v>86.7</v>
      </c>
      <c r="O3057" s="24">
        <f t="shared" si="299"/>
        <v>1.1597462514417531</v>
      </c>
    </row>
    <row r="3058" spans="1:15" x14ac:dyDescent="0.2">
      <c r="A3058" s="22">
        <f t="shared" si="297"/>
        <v>45079</v>
      </c>
      <c r="B3058" s="24">
        <f>+B3057</f>
        <v>100.55</v>
      </c>
      <c r="C3058" s="24">
        <f t="shared" ref="C3058" si="301">+C3057</f>
        <v>98.35</v>
      </c>
      <c r="D3058" s="24">
        <f t="shared" ref="D3058" si="302">+D3057</f>
        <v>96.6</v>
      </c>
      <c r="E3058" s="24">
        <f t="shared" ref="E3058" si="303">+E3057</f>
        <v>98.5</v>
      </c>
      <c r="F3058" s="24">
        <f t="shared" ref="F3058" si="304">+F3057</f>
        <v>93.75</v>
      </c>
      <c r="G3058" s="24">
        <f t="shared" ref="G3058" si="305">+G3057</f>
        <v>0</v>
      </c>
      <c r="H3058" s="24">
        <f t="shared" ref="H3058" si="306">+H3057</f>
        <v>0</v>
      </c>
      <c r="I3058" s="24">
        <f t="shared" ref="I3058" si="307">+I3057</f>
        <v>0</v>
      </c>
      <c r="J3058" s="24">
        <f t="shared" ref="J3058" si="308">+J3057</f>
        <v>0</v>
      </c>
      <c r="K3058" s="24">
        <f t="shared" ref="K3058" si="309">+K3057</f>
        <v>0</v>
      </c>
      <c r="L3058" s="24">
        <f t="shared" ref="L3058" si="310">+L3057</f>
        <v>0</v>
      </c>
      <c r="M3058" s="24">
        <f t="shared" ref="M3058" si="311">+M3057</f>
        <v>90.35</v>
      </c>
      <c r="N3058" s="24">
        <f t="shared" ref="N3058" si="312">+N3057</f>
        <v>86.7</v>
      </c>
      <c r="O3058" s="24">
        <f t="shared" si="299"/>
        <v>1.1597462514417531</v>
      </c>
    </row>
    <row r="3059" spans="1:15" x14ac:dyDescent="0.2">
      <c r="A3059" s="22">
        <f>A3058+3</f>
        <v>45082</v>
      </c>
      <c r="B3059" s="24">
        <v>105.3</v>
      </c>
      <c r="C3059" s="24">
        <v>103</v>
      </c>
      <c r="D3059" s="24">
        <v>100.85</v>
      </c>
      <c r="E3059" s="24">
        <v>103.05</v>
      </c>
      <c r="F3059" s="24">
        <v>97.6</v>
      </c>
      <c r="G3059" s="24"/>
      <c r="H3059" s="24"/>
      <c r="I3059" s="24"/>
      <c r="J3059" s="24"/>
      <c r="K3059" s="24"/>
      <c r="L3059" s="24"/>
      <c r="M3059" s="24">
        <v>93.95</v>
      </c>
      <c r="N3059" s="24">
        <v>90.55</v>
      </c>
      <c r="O3059" s="24">
        <f t="shared" si="299"/>
        <v>1.1628934290447266</v>
      </c>
    </row>
    <row r="3060" spans="1:15" x14ac:dyDescent="0.2">
      <c r="A3060" s="22">
        <f t="shared" si="297"/>
        <v>45083</v>
      </c>
      <c r="B3060" s="24">
        <v>106.2</v>
      </c>
      <c r="C3060" s="24">
        <v>103.9</v>
      </c>
      <c r="D3060" s="24">
        <v>101.75</v>
      </c>
      <c r="E3060" s="24">
        <v>103.9</v>
      </c>
      <c r="F3060" s="24">
        <v>98.35</v>
      </c>
      <c r="G3060" s="24"/>
      <c r="H3060" s="24"/>
      <c r="I3060" s="24"/>
      <c r="J3060" s="24"/>
      <c r="K3060" s="24"/>
      <c r="L3060" s="24"/>
      <c r="M3060" s="24">
        <v>94.3</v>
      </c>
      <c r="N3060" s="24">
        <v>90.35</v>
      </c>
      <c r="O3060" s="24">
        <f t="shared" si="299"/>
        <v>1.1754288876591037</v>
      </c>
    </row>
    <row r="3061" spans="1:15" x14ac:dyDescent="0.2">
      <c r="A3061" s="22">
        <f t="shared" si="297"/>
        <v>45084</v>
      </c>
      <c r="B3061" s="24">
        <v>108</v>
      </c>
      <c r="C3061" s="24">
        <v>105.65</v>
      </c>
      <c r="D3061" s="24">
        <v>103.5</v>
      </c>
      <c r="E3061" s="24">
        <v>105.7</v>
      </c>
      <c r="F3061" s="24">
        <v>100.15</v>
      </c>
      <c r="G3061" s="24"/>
      <c r="H3061" s="24"/>
      <c r="I3061" s="24"/>
      <c r="J3061" s="24"/>
      <c r="K3061" s="24"/>
      <c r="L3061" s="24"/>
      <c r="M3061" s="24">
        <v>96.1</v>
      </c>
      <c r="N3061" s="24">
        <v>92.25</v>
      </c>
      <c r="O3061" s="24">
        <f t="shared" si="299"/>
        <v>1.1707317073170731</v>
      </c>
    </row>
    <row r="3062" spans="1:15" x14ac:dyDescent="0.2">
      <c r="A3062" s="22">
        <f t="shared" si="297"/>
        <v>45085</v>
      </c>
      <c r="B3062" s="24">
        <v>110.35</v>
      </c>
      <c r="C3062" s="24">
        <v>108.2</v>
      </c>
      <c r="D3062" s="24">
        <v>106.1</v>
      </c>
      <c r="E3062" s="24">
        <v>108.25</v>
      </c>
      <c r="F3062" s="24">
        <v>102.65</v>
      </c>
      <c r="G3062" s="24"/>
      <c r="H3062" s="24"/>
      <c r="I3062" s="24"/>
      <c r="J3062" s="24"/>
      <c r="K3062" s="24"/>
      <c r="L3062" s="24"/>
      <c r="M3062" s="24">
        <v>98.4</v>
      </c>
      <c r="N3062" s="24">
        <v>94.55</v>
      </c>
      <c r="O3062" s="24">
        <f t="shared" si="299"/>
        <v>1.1671073506081437</v>
      </c>
    </row>
    <row r="3063" spans="1:15" x14ac:dyDescent="0.2">
      <c r="A3063" s="22">
        <f t="shared" si="297"/>
        <v>45086</v>
      </c>
      <c r="B3063" s="24">
        <v>112.75</v>
      </c>
      <c r="C3063" s="24">
        <v>110.65</v>
      </c>
      <c r="D3063" s="24">
        <v>108.65</v>
      </c>
      <c r="E3063" s="24">
        <v>110.7</v>
      </c>
      <c r="F3063" s="24">
        <v>105.2</v>
      </c>
      <c r="G3063" s="24"/>
      <c r="H3063" s="24"/>
      <c r="I3063" s="24"/>
      <c r="J3063" s="24"/>
      <c r="K3063" s="24"/>
      <c r="L3063" s="24"/>
      <c r="M3063" s="24">
        <v>101.2</v>
      </c>
      <c r="N3063" s="24">
        <v>97.35</v>
      </c>
      <c r="O3063" s="24">
        <f t="shared" si="299"/>
        <v>1.1581920903954803</v>
      </c>
    </row>
    <row r="3064" spans="1:15" x14ac:dyDescent="0.2">
      <c r="A3064" s="22">
        <f>A3063+3</f>
        <v>45089</v>
      </c>
      <c r="B3064" s="24">
        <v>109.25</v>
      </c>
      <c r="C3064" s="24">
        <v>107.2</v>
      </c>
      <c r="D3064" s="24">
        <v>105.45</v>
      </c>
      <c r="E3064" s="24">
        <v>107.3</v>
      </c>
      <c r="F3064" s="24">
        <v>102.25</v>
      </c>
      <c r="G3064" s="24"/>
      <c r="H3064" s="24"/>
      <c r="I3064" s="24"/>
      <c r="J3064" s="24"/>
      <c r="K3064" s="24"/>
      <c r="L3064" s="24"/>
      <c r="M3064" s="24">
        <v>98.35</v>
      </c>
      <c r="N3064" s="24">
        <v>94.55</v>
      </c>
      <c r="O3064" s="24">
        <f t="shared" si="299"/>
        <v>1.1554732945531465</v>
      </c>
    </row>
    <row r="3065" spans="1:15" x14ac:dyDescent="0.2">
      <c r="A3065" s="22">
        <f t="shared" si="297"/>
        <v>45090</v>
      </c>
      <c r="B3065" s="24">
        <v>111.6</v>
      </c>
      <c r="C3065" s="24">
        <v>109.55</v>
      </c>
      <c r="D3065" s="24">
        <v>107.8</v>
      </c>
      <c r="E3065" s="24">
        <v>109.65</v>
      </c>
      <c r="F3065" s="24">
        <v>104.7</v>
      </c>
      <c r="G3065" s="24"/>
      <c r="H3065" s="24"/>
      <c r="I3065" s="24"/>
      <c r="J3065" s="24"/>
      <c r="K3065" s="24"/>
      <c r="L3065" s="24"/>
      <c r="M3065" s="24">
        <v>100.8</v>
      </c>
      <c r="N3065" s="24">
        <v>97.1</v>
      </c>
      <c r="O3065" s="24">
        <f t="shared" si="299"/>
        <v>1.149330587023687</v>
      </c>
    </row>
    <row r="3066" spans="1:15" x14ac:dyDescent="0.2">
      <c r="A3066" s="22">
        <f t="shared" si="297"/>
        <v>45091</v>
      </c>
      <c r="B3066" s="24">
        <v>112.4</v>
      </c>
      <c r="C3066" s="24">
        <v>110.6</v>
      </c>
      <c r="D3066" s="24">
        <v>108.9</v>
      </c>
      <c r="E3066" s="24">
        <v>110.6</v>
      </c>
      <c r="F3066" s="24">
        <v>105.85</v>
      </c>
      <c r="G3066" s="24"/>
      <c r="H3066" s="24"/>
      <c r="I3066" s="24"/>
      <c r="J3066" s="24"/>
      <c r="K3066" s="24"/>
      <c r="L3066" s="24"/>
      <c r="M3066" s="24">
        <v>102</v>
      </c>
      <c r="N3066" s="24">
        <v>98.15</v>
      </c>
      <c r="O3066" s="24">
        <f t="shared" si="299"/>
        <v>1.1451859398879267</v>
      </c>
    </row>
    <row r="3067" spans="1:15" x14ac:dyDescent="0.2">
      <c r="A3067" s="22">
        <f t="shared" si="297"/>
        <v>45092</v>
      </c>
      <c r="B3067" s="24">
        <v>113.45</v>
      </c>
      <c r="C3067" s="24">
        <v>111.55</v>
      </c>
      <c r="D3067" s="24">
        <v>109.7</v>
      </c>
      <c r="E3067" s="24">
        <v>111.4</v>
      </c>
      <c r="F3067" s="24">
        <v>106.5</v>
      </c>
      <c r="G3067" s="24"/>
      <c r="H3067" s="24"/>
      <c r="I3067" s="24"/>
      <c r="J3067" s="24"/>
      <c r="K3067" s="24"/>
      <c r="L3067" s="24"/>
      <c r="M3067" s="24">
        <v>102.55</v>
      </c>
      <c r="N3067" s="24">
        <v>98.55</v>
      </c>
      <c r="O3067" s="24">
        <f t="shared" si="299"/>
        <v>1.1511922881785897</v>
      </c>
    </row>
    <row r="3068" spans="1:15" x14ac:dyDescent="0.2">
      <c r="A3068" s="22">
        <f t="shared" si="297"/>
        <v>45093</v>
      </c>
      <c r="B3068" s="24">
        <v>113.7</v>
      </c>
      <c r="C3068" s="24">
        <v>111.65</v>
      </c>
      <c r="D3068" s="24">
        <v>109.85</v>
      </c>
      <c r="E3068" s="24">
        <v>111.65</v>
      </c>
      <c r="F3068" s="24">
        <v>106.8</v>
      </c>
      <c r="G3068" s="24"/>
      <c r="H3068" s="24"/>
      <c r="I3068" s="24"/>
      <c r="J3068" s="24"/>
      <c r="K3068" s="24"/>
      <c r="L3068" s="24"/>
      <c r="M3068" s="24">
        <v>102.95</v>
      </c>
      <c r="N3068" s="24">
        <v>98.15</v>
      </c>
      <c r="O3068" s="24">
        <f t="shared" si="299"/>
        <v>1.1584309730005093</v>
      </c>
    </row>
    <row r="3069" spans="1:15" x14ac:dyDescent="0.2">
      <c r="A3069" s="22">
        <f>A3068+3</f>
        <v>45096</v>
      </c>
      <c r="B3069" s="24">
        <v>114</v>
      </c>
      <c r="C3069" s="24">
        <v>112</v>
      </c>
      <c r="D3069" s="24">
        <v>110.15</v>
      </c>
      <c r="E3069" s="24">
        <v>112.05</v>
      </c>
      <c r="F3069" s="24">
        <v>107.2</v>
      </c>
      <c r="G3069" s="24"/>
      <c r="H3069" s="24"/>
      <c r="I3069" s="24"/>
      <c r="J3069" s="24"/>
      <c r="K3069" s="24"/>
      <c r="L3069" s="24"/>
      <c r="M3069" s="24">
        <v>103.3</v>
      </c>
      <c r="N3069" s="24">
        <v>99.3</v>
      </c>
      <c r="O3069" s="24">
        <f t="shared" si="299"/>
        <v>1.148036253776435</v>
      </c>
    </row>
    <row r="3070" spans="1:15" x14ac:dyDescent="0.2">
      <c r="A3070" s="22">
        <f t="shared" si="297"/>
        <v>45097</v>
      </c>
      <c r="B3070" s="24">
        <v>112.8</v>
      </c>
      <c r="C3070" s="24">
        <v>111.05</v>
      </c>
      <c r="D3070" s="24">
        <v>109.25</v>
      </c>
      <c r="E3070" s="24">
        <v>111.1</v>
      </c>
      <c r="F3070" s="24">
        <v>106.45</v>
      </c>
      <c r="G3070" s="24"/>
      <c r="H3070" s="24"/>
      <c r="I3070" s="24"/>
      <c r="J3070" s="24"/>
      <c r="K3070" s="24"/>
      <c r="L3070" s="24"/>
      <c r="M3070" s="24">
        <v>102.6</v>
      </c>
      <c r="N3070" s="24">
        <v>98.95</v>
      </c>
      <c r="O3070" s="24">
        <f t="shared" si="299"/>
        <v>1.1399696816574028</v>
      </c>
    </row>
    <row r="3071" spans="1:15" x14ac:dyDescent="0.2">
      <c r="A3071" s="22">
        <f t="shared" si="297"/>
        <v>45098</v>
      </c>
      <c r="B3071" s="24">
        <v>110.85</v>
      </c>
      <c r="C3071" s="24">
        <v>108.95</v>
      </c>
      <c r="D3071" s="24">
        <v>107.2</v>
      </c>
      <c r="E3071" s="24">
        <v>109</v>
      </c>
      <c r="F3071" s="24">
        <v>104.4</v>
      </c>
      <c r="G3071" s="24"/>
      <c r="H3071" s="24"/>
      <c r="I3071" s="24"/>
      <c r="J3071" s="24"/>
      <c r="K3071" s="24"/>
      <c r="L3071" s="24"/>
      <c r="M3071" s="24">
        <v>100.6</v>
      </c>
      <c r="N3071" s="24">
        <v>96.6</v>
      </c>
      <c r="O3071" s="24">
        <f t="shared" si="299"/>
        <v>1.1475155279503106</v>
      </c>
    </row>
    <row r="3072" spans="1:15" x14ac:dyDescent="0.2">
      <c r="A3072" s="22">
        <f t="shared" si="297"/>
        <v>45099</v>
      </c>
      <c r="B3072" s="24">
        <v>111.35</v>
      </c>
      <c r="C3072" s="24">
        <v>109.55</v>
      </c>
      <c r="D3072" s="24">
        <v>107.65</v>
      </c>
      <c r="E3072" s="24">
        <v>109.7</v>
      </c>
      <c r="F3072" s="24">
        <v>104.9</v>
      </c>
      <c r="G3072" s="24"/>
      <c r="H3072" s="24"/>
      <c r="I3072" s="24"/>
      <c r="J3072" s="24"/>
      <c r="K3072" s="24"/>
      <c r="L3072" s="24"/>
      <c r="M3072" s="24">
        <v>101.05</v>
      </c>
      <c r="N3072" s="24">
        <v>97</v>
      </c>
      <c r="O3072" s="24">
        <f t="shared" si="299"/>
        <v>1.1479381443298968</v>
      </c>
    </row>
    <row r="3073" spans="1:15" x14ac:dyDescent="0.2">
      <c r="A3073" s="22">
        <f t="shared" si="297"/>
        <v>45100</v>
      </c>
      <c r="B3073" s="24">
        <v>109.1</v>
      </c>
      <c r="C3073" s="24">
        <v>107.35</v>
      </c>
      <c r="D3073" s="24">
        <v>105.6</v>
      </c>
      <c r="E3073" s="24">
        <v>107.35</v>
      </c>
      <c r="F3073" s="24">
        <v>102.75</v>
      </c>
      <c r="G3073" s="24"/>
      <c r="H3073" s="24"/>
      <c r="I3073" s="24"/>
      <c r="J3073" s="24"/>
      <c r="K3073" s="24"/>
      <c r="L3073" s="24"/>
      <c r="M3073" s="24">
        <v>99.05</v>
      </c>
      <c r="N3073" s="24">
        <v>95.05</v>
      </c>
      <c r="O3073" s="24">
        <f t="shared" si="299"/>
        <v>1.1478169384534456</v>
      </c>
    </row>
    <row r="3074" spans="1:15" x14ac:dyDescent="0.2">
      <c r="A3074" s="22">
        <f>A3073+3</f>
        <v>45103</v>
      </c>
      <c r="B3074" s="24">
        <v>109</v>
      </c>
      <c r="C3074" s="24">
        <v>107.3</v>
      </c>
      <c r="D3074" s="24">
        <v>105.6</v>
      </c>
      <c r="E3074" s="24">
        <v>107.3</v>
      </c>
      <c r="F3074" s="24">
        <v>102.95</v>
      </c>
      <c r="G3074" s="24"/>
      <c r="H3074" s="24"/>
      <c r="I3074" s="24"/>
      <c r="J3074" s="24"/>
      <c r="K3074" s="24"/>
      <c r="L3074" s="24"/>
      <c r="M3074" s="24">
        <v>99.25</v>
      </c>
      <c r="N3074" s="24">
        <v>95.5</v>
      </c>
      <c r="O3074" s="24">
        <f t="shared" si="299"/>
        <v>1.1413612565445026</v>
      </c>
    </row>
    <row r="3075" spans="1:15" x14ac:dyDescent="0.2">
      <c r="A3075" s="22">
        <f t="shared" si="297"/>
        <v>45104</v>
      </c>
      <c r="B3075" s="24">
        <v>112.6</v>
      </c>
      <c r="C3075" s="24">
        <v>111</v>
      </c>
      <c r="D3075" s="24">
        <v>109.45</v>
      </c>
      <c r="E3075" s="24">
        <v>111</v>
      </c>
      <c r="F3075" s="24">
        <v>106.7</v>
      </c>
      <c r="G3075" s="24"/>
      <c r="H3075" s="24"/>
      <c r="I3075" s="24"/>
      <c r="J3075" s="24"/>
      <c r="K3075" s="24"/>
      <c r="L3075" s="24"/>
      <c r="M3075" s="24">
        <v>103.35</v>
      </c>
      <c r="N3075" s="24">
        <v>99.7</v>
      </c>
      <c r="O3075" s="24">
        <f t="shared" si="299"/>
        <v>1.1293881644934805</v>
      </c>
    </row>
    <row r="3076" spans="1:15" x14ac:dyDescent="0.2">
      <c r="A3076" s="22">
        <f t="shared" si="297"/>
        <v>45105</v>
      </c>
      <c r="B3076" s="24">
        <v>112.25</v>
      </c>
      <c r="C3076" s="24">
        <v>110.6</v>
      </c>
      <c r="D3076" s="24">
        <v>108.95</v>
      </c>
      <c r="E3076" s="24">
        <v>110.55</v>
      </c>
      <c r="F3076" s="24">
        <v>106.35</v>
      </c>
      <c r="G3076" s="24"/>
      <c r="H3076" s="24"/>
      <c r="I3076" s="24"/>
      <c r="J3076" s="24"/>
      <c r="K3076" s="24"/>
      <c r="L3076" s="24"/>
      <c r="M3076" s="24">
        <v>102.8</v>
      </c>
      <c r="N3076" s="24">
        <v>99.55</v>
      </c>
      <c r="O3076" s="24">
        <f t="shared" si="299"/>
        <v>1.1275740833751884</v>
      </c>
    </row>
    <row r="3077" spans="1:15" x14ac:dyDescent="0.2">
      <c r="A3077" s="22">
        <f t="shared" si="297"/>
        <v>45106</v>
      </c>
      <c r="B3077" s="24">
        <f>+B3076</f>
        <v>112.25</v>
      </c>
      <c r="C3077" s="24">
        <f t="shared" ref="C3077:N3077" si="313">+C3076</f>
        <v>110.6</v>
      </c>
      <c r="D3077" s="24">
        <f t="shared" si="313"/>
        <v>108.95</v>
      </c>
      <c r="E3077" s="24">
        <f t="shared" si="313"/>
        <v>110.55</v>
      </c>
      <c r="F3077" s="24">
        <f t="shared" si="313"/>
        <v>106.35</v>
      </c>
      <c r="G3077" s="24">
        <f t="shared" si="313"/>
        <v>0</v>
      </c>
      <c r="H3077" s="24">
        <f t="shared" si="313"/>
        <v>0</v>
      </c>
      <c r="I3077" s="24">
        <f t="shared" si="313"/>
        <v>0</v>
      </c>
      <c r="J3077" s="24">
        <f t="shared" si="313"/>
        <v>0</v>
      </c>
      <c r="K3077" s="24">
        <f t="shared" si="313"/>
        <v>0</v>
      </c>
      <c r="L3077" s="24">
        <f t="shared" si="313"/>
        <v>0</v>
      </c>
      <c r="M3077" s="24">
        <f t="shared" si="313"/>
        <v>102.8</v>
      </c>
      <c r="N3077" s="24">
        <f t="shared" si="313"/>
        <v>99.55</v>
      </c>
      <c r="O3077" s="24">
        <f t="shared" si="299"/>
        <v>1.1275740833751884</v>
      </c>
    </row>
    <row r="3078" spans="1:15" x14ac:dyDescent="0.2">
      <c r="A3078" s="22">
        <f t="shared" si="297"/>
        <v>45107</v>
      </c>
      <c r="B3078" s="24">
        <v>110.75</v>
      </c>
      <c r="C3078" s="24">
        <v>108.9</v>
      </c>
      <c r="D3078" s="24">
        <v>107.15</v>
      </c>
      <c r="E3078" s="24">
        <v>109.15</v>
      </c>
      <c r="F3078" s="24">
        <v>104.5</v>
      </c>
      <c r="G3078" s="24"/>
      <c r="H3078" s="24"/>
      <c r="I3078" s="24"/>
      <c r="J3078" s="24"/>
      <c r="K3078" s="24"/>
      <c r="L3078" s="24"/>
      <c r="M3078" s="24">
        <v>100.75</v>
      </c>
      <c r="N3078" s="24">
        <v>97.9</v>
      </c>
      <c r="O3078" s="24">
        <f t="shared" si="299"/>
        <v>1.1312563840653727</v>
      </c>
    </row>
    <row r="3079" spans="1:15" x14ac:dyDescent="0.2">
      <c r="A3079" s="22">
        <f>A3078+3</f>
        <v>45110</v>
      </c>
      <c r="B3079" s="24">
        <v>108.45</v>
      </c>
      <c r="C3079" s="24">
        <v>106.75</v>
      </c>
      <c r="D3079" s="24">
        <v>105.3</v>
      </c>
      <c r="E3079" s="24">
        <v>103.9</v>
      </c>
      <c r="F3079" s="24">
        <v>100.1</v>
      </c>
      <c r="G3079" s="24"/>
      <c r="H3079" s="24"/>
      <c r="I3079" s="24"/>
      <c r="J3079" s="24"/>
      <c r="K3079" s="24"/>
      <c r="L3079" s="24"/>
      <c r="M3079" s="24">
        <v>96.85</v>
      </c>
      <c r="N3079" s="24">
        <v>96.3</v>
      </c>
      <c r="O3079" s="24">
        <f t="shared" si="299"/>
        <v>1.1261682242990654</v>
      </c>
    </row>
    <row r="3080" spans="1:15" x14ac:dyDescent="0.2">
      <c r="A3080" s="22">
        <f t="shared" si="297"/>
        <v>45111</v>
      </c>
      <c r="B3080" s="24">
        <v>109.05</v>
      </c>
      <c r="C3080" s="24">
        <v>107.35</v>
      </c>
      <c r="D3080" s="24">
        <v>105.9</v>
      </c>
      <c r="E3080" s="24">
        <v>104.6</v>
      </c>
      <c r="F3080" s="24">
        <v>100.9</v>
      </c>
      <c r="G3080" s="24"/>
      <c r="H3080" s="24"/>
      <c r="I3080" s="24"/>
      <c r="J3080" s="24"/>
      <c r="K3080" s="24"/>
      <c r="L3080" s="24"/>
      <c r="M3080" s="24">
        <v>97.5</v>
      </c>
      <c r="N3080" s="24">
        <v>96.85</v>
      </c>
      <c r="O3080" s="24">
        <f t="shared" si="299"/>
        <v>1.1259679917398038</v>
      </c>
    </row>
    <row r="3081" spans="1:15" x14ac:dyDescent="0.2">
      <c r="A3081" s="22">
        <f t="shared" si="297"/>
        <v>45112</v>
      </c>
      <c r="B3081" s="24">
        <v>109.7</v>
      </c>
      <c r="C3081" s="24">
        <v>108.1</v>
      </c>
      <c r="D3081" s="24">
        <v>106.65</v>
      </c>
      <c r="E3081" s="24">
        <v>105.3</v>
      </c>
      <c r="F3081" s="24">
        <v>101.4</v>
      </c>
      <c r="G3081" s="24"/>
      <c r="H3081" s="24"/>
      <c r="I3081" s="24"/>
      <c r="J3081" s="24"/>
      <c r="K3081" s="24"/>
      <c r="L3081" s="24"/>
      <c r="M3081" s="24">
        <v>98.2</v>
      </c>
      <c r="N3081" s="24">
        <v>97.05</v>
      </c>
      <c r="O3081" s="24">
        <f t="shared" si="299"/>
        <v>1.1303451828954147</v>
      </c>
    </row>
    <row r="3082" spans="1:15" x14ac:dyDescent="0.2">
      <c r="A3082" s="22">
        <f t="shared" si="297"/>
        <v>45113</v>
      </c>
      <c r="B3082" s="24">
        <v>110.1</v>
      </c>
      <c r="C3082" s="24">
        <v>108.4</v>
      </c>
      <c r="D3082" s="24">
        <v>106.85</v>
      </c>
      <c r="E3082" s="24">
        <v>105.4</v>
      </c>
      <c r="F3082" s="24">
        <v>101.55</v>
      </c>
      <c r="G3082" s="24"/>
      <c r="H3082" s="24"/>
      <c r="I3082" s="24"/>
      <c r="J3082" s="24"/>
      <c r="K3082" s="24"/>
      <c r="L3082" s="24"/>
      <c r="M3082" s="24">
        <v>98.35</v>
      </c>
      <c r="N3082" s="24">
        <v>97.05</v>
      </c>
      <c r="O3082" s="24">
        <f t="shared" si="299"/>
        <v>1.1344667697063369</v>
      </c>
    </row>
    <row r="3083" spans="1:15" x14ac:dyDescent="0.2">
      <c r="A3083" s="22">
        <f t="shared" si="297"/>
        <v>45114</v>
      </c>
      <c r="B3083" s="24">
        <v>107.55</v>
      </c>
      <c r="C3083" s="24">
        <v>105.75</v>
      </c>
      <c r="D3083" s="24">
        <v>104.15</v>
      </c>
      <c r="E3083" s="24">
        <v>103</v>
      </c>
      <c r="F3083" s="24">
        <v>99.1</v>
      </c>
      <c r="G3083" s="24"/>
      <c r="H3083" s="24"/>
      <c r="I3083" s="24"/>
      <c r="J3083" s="24"/>
      <c r="K3083" s="24"/>
      <c r="L3083" s="24"/>
      <c r="M3083" s="24">
        <v>96.1</v>
      </c>
      <c r="N3083" s="24">
        <v>95.25</v>
      </c>
      <c r="O3083" s="24">
        <f t="shared" si="299"/>
        <v>1.1291338582677164</v>
      </c>
    </row>
    <row r="3084" spans="1:15" x14ac:dyDescent="0.2">
      <c r="A3084" s="22">
        <f>A3083+3</f>
        <v>45117</v>
      </c>
      <c r="B3084" s="24">
        <v>103.75</v>
      </c>
      <c r="C3084" s="24">
        <v>102</v>
      </c>
      <c r="D3084" s="24">
        <v>100.55</v>
      </c>
      <c r="E3084" s="24">
        <v>99.33</v>
      </c>
      <c r="F3084" s="24">
        <v>95.5</v>
      </c>
      <c r="G3084" s="24"/>
      <c r="H3084" s="24"/>
      <c r="I3084" s="24"/>
      <c r="J3084" s="24"/>
      <c r="K3084" s="24"/>
      <c r="L3084" s="24"/>
      <c r="M3084" s="24">
        <v>92.5</v>
      </c>
      <c r="N3084" s="24">
        <v>91.65</v>
      </c>
      <c r="O3084" s="24">
        <f t="shared" si="299"/>
        <v>1.1320240043644298</v>
      </c>
    </row>
    <row r="3085" spans="1:15" x14ac:dyDescent="0.2">
      <c r="A3085" s="22">
        <f t="shared" si="297"/>
        <v>45118</v>
      </c>
      <c r="B3085" s="24">
        <v>105.85</v>
      </c>
      <c r="C3085" s="24">
        <v>104</v>
      </c>
      <c r="D3085" s="24">
        <v>102.5</v>
      </c>
      <c r="E3085" s="24">
        <v>101.05</v>
      </c>
      <c r="F3085" s="24">
        <v>97.3</v>
      </c>
      <c r="G3085" s="24"/>
      <c r="H3085" s="24"/>
      <c r="I3085" s="24"/>
      <c r="J3085" s="24"/>
      <c r="K3085" s="24"/>
      <c r="L3085" s="24"/>
      <c r="M3085" s="24">
        <v>94.35</v>
      </c>
      <c r="N3085" s="24">
        <v>93.25</v>
      </c>
      <c r="O3085" s="24">
        <f t="shared" si="299"/>
        <v>1.1351206434316354</v>
      </c>
    </row>
    <row r="3086" spans="1:15" x14ac:dyDescent="0.2">
      <c r="A3086" s="22">
        <f t="shared" ref="A3086:A3088" si="314">A3085+1</f>
        <v>45119</v>
      </c>
      <c r="B3086" s="24">
        <v>108.75</v>
      </c>
      <c r="C3086" s="24">
        <v>106.9</v>
      </c>
      <c r="D3086" s="24">
        <v>105.15</v>
      </c>
      <c r="E3086" s="24">
        <v>103.7</v>
      </c>
      <c r="F3086" s="24">
        <v>99.9</v>
      </c>
      <c r="G3086" s="24"/>
      <c r="H3086" s="24"/>
      <c r="I3086" s="24"/>
      <c r="J3086" s="24"/>
      <c r="K3086" s="24"/>
      <c r="L3086" s="24"/>
      <c r="M3086" s="24">
        <v>96.95</v>
      </c>
      <c r="N3086" s="24">
        <v>96.1</v>
      </c>
      <c r="O3086" s="24">
        <f t="shared" si="299"/>
        <v>1.131633714880333</v>
      </c>
    </row>
    <row r="3087" spans="1:15" x14ac:dyDescent="0.2">
      <c r="A3087" s="22">
        <f t="shared" si="314"/>
        <v>45120</v>
      </c>
      <c r="B3087" s="24">
        <v>109.95</v>
      </c>
      <c r="C3087" s="24">
        <v>108</v>
      </c>
      <c r="D3087" s="24">
        <v>106.45</v>
      </c>
      <c r="E3087" s="24">
        <v>104.95</v>
      </c>
      <c r="F3087" s="24">
        <v>101.05</v>
      </c>
      <c r="G3087" s="24"/>
      <c r="H3087" s="24"/>
      <c r="I3087" s="24"/>
      <c r="J3087" s="24"/>
      <c r="K3087" s="24"/>
      <c r="L3087" s="24"/>
      <c r="M3087" s="24">
        <v>97.9</v>
      </c>
      <c r="N3087" s="24">
        <v>96.95</v>
      </c>
      <c r="O3087" s="24">
        <f t="shared" si="299"/>
        <v>1.1340897369778236</v>
      </c>
    </row>
    <row r="3088" spans="1:15" x14ac:dyDescent="0.2">
      <c r="A3088" s="22">
        <f t="shared" si="314"/>
        <v>45121</v>
      </c>
      <c r="B3088" s="24">
        <v>114.6</v>
      </c>
      <c r="C3088" s="24">
        <v>112.5</v>
      </c>
      <c r="D3088" s="24">
        <v>110.75</v>
      </c>
      <c r="E3088" s="24">
        <v>109.1</v>
      </c>
      <c r="F3088" s="24">
        <v>104.95</v>
      </c>
      <c r="G3088" s="24"/>
      <c r="H3088" s="24"/>
      <c r="I3088" s="24"/>
      <c r="J3088" s="24"/>
      <c r="K3088" s="24"/>
      <c r="L3088" s="24"/>
      <c r="M3088" s="24">
        <v>101.75</v>
      </c>
      <c r="N3088" s="24">
        <v>100.7</v>
      </c>
      <c r="O3088" s="24">
        <f t="shared" si="299"/>
        <v>1.1380337636544189</v>
      </c>
    </row>
    <row r="3089" spans="1:15" x14ac:dyDescent="0.2">
      <c r="A3089" s="22">
        <f>A3088+3</f>
        <v>45124</v>
      </c>
      <c r="B3089" s="24">
        <v>112.3</v>
      </c>
      <c r="C3089" s="24">
        <v>110.25</v>
      </c>
      <c r="D3089" s="24">
        <v>108.5</v>
      </c>
      <c r="E3089" s="24">
        <v>106.95</v>
      </c>
      <c r="F3089" s="24">
        <v>102.85</v>
      </c>
      <c r="G3089" s="24"/>
      <c r="H3089" s="24"/>
      <c r="I3089" s="24"/>
      <c r="J3089" s="24"/>
      <c r="K3089" s="24"/>
      <c r="L3089" s="24"/>
      <c r="M3089" s="24">
        <v>99.55</v>
      </c>
      <c r="N3089" s="24">
        <v>98.5</v>
      </c>
      <c r="O3089" s="24">
        <f t="shared" si="299"/>
        <v>1.1401015228426397</v>
      </c>
    </row>
    <row r="3090" spans="1:15" x14ac:dyDescent="0.2">
      <c r="A3090" s="22">
        <f t="shared" ref="A3090:A3113" si="315">A3089+1</f>
        <v>45125</v>
      </c>
      <c r="B3090" s="24">
        <v>113.65</v>
      </c>
      <c r="C3090" s="24">
        <v>111.6</v>
      </c>
      <c r="D3090" s="24">
        <v>109.85</v>
      </c>
      <c r="E3090" s="24">
        <v>108.3</v>
      </c>
      <c r="F3090" s="24">
        <v>104.15</v>
      </c>
      <c r="G3090" s="24"/>
      <c r="H3090" s="24"/>
      <c r="I3090" s="24"/>
      <c r="J3090" s="24"/>
      <c r="K3090" s="24"/>
      <c r="L3090" s="24"/>
      <c r="M3090" s="24">
        <v>101.05</v>
      </c>
      <c r="N3090" s="24">
        <v>100.1</v>
      </c>
      <c r="O3090" s="24">
        <f t="shared" si="299"/>
        <v>1.1353646353646354</v>
      </c>
    </row>
    <row r="3091" spans="1:15" x14ac:dyDescent="0.2">
      <c r="A3091" s="22">
        <f t="shared" si="315"/>
        <v>45126</v>
      </c>
      <c r="B3091" s="24">
        <v>112.25</v>
      </c>
      <c r="C3091" s="24">
        <v>110.25</v>
      </c>
      <c r="D3091" s="24">
        <v>108.4</v>
      </c>
      <c r="E3091" s="24">
        <v>106.8</v>
      </c>
      <c r="F3091" s="24">
        <v>102.35</v>
      </c>
      <c r="G3091" s="24"/>
      <c r="H3091" s="24"/>
      <c r="I3091" s="24"/>
      <c r="J3091" s="24"/>
      <c r="K3091" s="24"/>
      <c r="L3091" s="24"/>
      <c r="M3091" s="24">
        <v>98.85</v>
      </c>
      <c r="N3091" s="24">
        <v>98.1</v>
      </c>
      <c r="O3091" s="24">
        <f t="shared" si="299"/>
        <v>1.1442405708460754</v>
      </c>
    </row>
    <row r="3092" spans="1:15" x14ac:dyDescent="0.2">
      <c r="A3092" s="22">
        <f t="shared" si="315"/>
        <v>45127</v>
      </c>
      <c r="B3092" s="24">
        <v>114.6</v>
      </c>
      <c r="C3092" s="24">
        <v>112.85</v>
      </c>
      <c r="D3092" s="24">
        <v>111</v>
      </c>
      <c r="E3092" s="24">
        <v>109.3</v>
      </c>
      <c r="F3092" s="24">
        <v>104.75</v>
      </c>
      <c r="G3092" s="24"/>
      <c r="H3092" s="24"/>
      <c r="I3092" s="24"/>
      <c r="J3092" s="24"/>
      <c r="K3092" s="24"/>
      <c r="L3092" s="24"/>
      <c r="M3092" s="24">
        <v>101.35</v>
      </c>
      <c r="N3092" s="24">
        <v>100.4</v>
      </c>
      <c r="O3092" s="24">
        <f t="shared" si="299"/>
        <v>1.141434262948207</v>
      </c>
    </row>
    <row r="3093" spans="1:15" x14ac:dyDescent="0.2">
      <c r="A3093" s="22">
        <f t="shared" si="315"/>
        <v>45128</v>
      </c>
      <c r="B3093" s="24">
        <v>113.7</v>
      </c>
      <c r="C3093" s="24">
        <v>111.9</v>
      </c>
      <c r="D3093" s="24">
        <v>110.2</v>
      </c>
      <c r="E3093" s="24">
        <v>108.6</v>
      </c>
      <c r="F3093" s="24">
        <v>104.3</v>
      </c>
      <c r="G3093" s="24"/>
      <c r="H3093" s="24"/>
      <c r="I3093" s="24"/>
      <c r="J3093" s="24"/>
      <c r="K3093" s="24"/>
      <c r="L3093" s="24"/>
      <c r="M3093" s="24">
        <v>101.1</v>
      </c>
      <c r="N3093" s="24">
        <v>100.15</v>
      </c>
      <c r="O3093" s="24">
        <f t="shared" si="299"/>
        <v>1.1352970544183725</v>
      </c>
    </row>
    <row r="3094" spans="1:15" x14ac:dyDescent="0.2">
      <c r="A3094" s="22">
        <f>A3093+3</f>
        <v>45131</v>
      </c>
      <c r="B3094" s="24">
        <v>112.55</v>
      </c>
      <c r="C3094" s="24">
        <v>110.9</v>
      </c>
      <c r="D3094" s="24">
        <v>109.1</v>
      </c>
      <c r="E3094" s="24">
        <v>107.5</v>
      </c>
      <c r="F3094" s="24">
        <v>103.1</v>
      </c>
      <c r="G3094" s="24"/>
      <c r="H3094" s="24"/>
      <c r="I3094" s="24"/>
      <c r="J3094" s="24"/>
      <c r="K3094" s="24"/>
      <c r="L3094" s="24"/>
      <c r="M3094" s="24">
        <v>99.75</v>
      </c>
      <c r="N3094" s="24">
        <v>98.85</v>
      </c>
      <c r="O3094" s="24">
        <f t="shared" si="299"/>
        <v>1.1385938290338897</v>
      </c>
    </row>
    <row r="3095" spans="1:15" x14ac:dyDescent="0.2">
      <c r="A3095" s="22">
        <f t="shared" si="315"/>
        <v>45132</v>
      </c>
      <c r="B3095" s="24">
        <v>114.7</v>
      </c>
      <c r="C3095" s="24">
        <v>113</v>
      </c>
      <c r="D3095" s="24">
        <v>111.35</v>
      </c>
      <c r="E3095" s="24">
        <v>109.35</v>
      </c>
      <c r="F3095" s="24">
        <v>105.65</v>
      </c>
      <c r="G3095" s="24"/>
      <c r="H3095" s="24"/>
      <c r="I3095" s="24"/>
      <c r="J3095" s="24"/>
      <c r="K3095" s="24"/>
      <c r="L3095" s="24"/>
      <c r="M3095" s="24">
        <v>102.2</v>
      </c>
      <c r="N3095" s="24">
        <v>101.35</v>
      </c>
      <c r="O3095" s="24">
        <f t="shared" si="299"/>
        <v>1.1317217562900839</v>
      </c>
    </row>
    <row r="3096" spans="1:15" x14ac:dyDescent="0.2">
      <c r="A3096" s="22">
        <f t="shared" si="315"/>
        <v>45133</v>
      </c>
      <c r="B3096" s="24">
        <v>115</v>
      </c>
      <c r="C3096" s="24">
        <v>113.35</v>
      </c>
      <c r="D3096" s="24">
        <v>111.65</v>
      </c>
      <c r="E3096" s="24">
        <v>110.3</v>
      </c>
      <c r="F3096" s="24">
        <v>106.15</v>
      </c>
      <c r="G3096" s="24"/>
      <c r="H3096" s="24"/>
      <c r="I3096" s="24"/>
      <c r="J3096" s="24"/>
      <c r="K3096" s="24"/>
      <c r="L3096" s="24"/>
      <c r="M3096" s="24">
        <v>102.5</v>
      </c>
      <c r="N3096" s="24">
        <v>101.9</v>
      </c>
      <c r="O3096" s="24">
        <f t="shared" si="299"/>
        <v>1.1285574092247301</v>
      </c>
    </row>
    <row r="3097" spans="1:15" x14ac:dyDescent="0.2">
      <c r="A3097" s="22">
        <f t="shared" si="315"/>
        <v>45134</v>
      </c>
      <c r="B3097" s="24">
        <v>111.75</v>
      </c>
      <c r="C3097" s="24">
        <v>109.7</v>
      </c>
      <c r="D3097" s="24">
        <v>108.2</v>
      </c>
      <c r="E3097" s="24">
        <v>106.8</v>
      </c>
      <c r="F3097" s="24">
        <v>102.7</v>
      </c>
      <c r="G3097" s="24"/>
      <c r="H3097" s="24"/>
      <c r="I3097" s="24"/>
      <c r="J3097" s="24"/>
      <c r="K3097" s="24"/>
      <c r="L3097" s="24"/>
      <c r="M3097" s="24">
        <v>99.4</v>
      </c>
      <c r="N3097" s="24">
        <v>98.4</v>
      </c>
      <c r="O3097" s="24">
        <f t="shared" si="299"/>
        <v>1.1356707317073169</v>
      </c>
    </row>
    <row r="3098" spans="1:15" x14ac:dyDescent="0.2">
      <c r="A3098" s="22">
        <f t="shared" si="315"/>
        <v>45135</v>
      </c>
      <c r="B3098" s="24">
        <v>108.05</v>
      </c>
      <c r="C3098" s="24">
        <v>106.25</v>
      </c>
      <c r="D3098" s="24">
        <v>104.75</v>
      </c>
      <c r="E3098" s="24">
        <v>103.4</v>
      </c>
      <c r="F3098" s="24">
        <v>99.35</v>
      </c>
      <c r="G3098" s="24"/>
      <c r="H3098" s="24"/>
      <c r="I3098" s="24"/>
      <c r="J3098" s="24"/>
      <c r="K3098" s="24"/>
      <c r="L3098" s="24"/>
      <c r="M3098" s="24">
        <v>96.05</v>
      </c>
      <c r="N3098" s="24">
        <v>95.1</v>
      </c>
      <c r="O3098" s="24">
        <f t="shared" si="299"/>
        <v>1.1361724500525763</v>
      </c>
    </row>
    <row r="3099" spans="1:15" x14ac:dyDescent="0.2">
      <c r="A3099" s="22">
        <f>A3098+3</f>
        <v>45138</v>
      </c>
      <c r="B3099" s="24">
        <v>109.2</v>
      </c>
      <c r="C3099" s="24">
        <v>107.4</v>
      </c>
      <c r="D3099" s="24">
        <v>105.8</v>
      </c>
      <c r="E3099" s="24">
        <v>104.45</v>
      </c>
      <c r="F3099" s="24">
        <v>100.5</v>
      </c>
      <c r="G3099" s="24"/>
      <c r="H3099" s="24"/>
      <c r="I3099" s="24"/>
      <c r="J3099" s="24"/>
      <c r="K3099" s="24"/>
      <c r="L3099" s="24"/>
      <c r="M3099" s="24">
        <v>97</v>
      </c>
      <c r="N3099" s="24">
        <v>96.05</v>
      </c>
      <c r="O3099" s="24">
        <f t="shared" si="299"/>
        <v>1.1369078604893286</v>
      </c>
    </row>
    <row r="3100" spans="1:15" x14ac:dyDescent="0.2">
      <c r="A3100" s="22">
        <f t="shared" si="315"/>
        <v>45139</v>
      </c>
      <c r="B3100" s="24">
        <v>106.7</v>
      </c>
      <c r="C3100" s="24">
        <v>105.1</v>
      </c>
      <c r="D3100" s="24">
        <v>103.55</v>
      </c>
      <c r="E3100" s="24">
        <v>103.7</v>
      </c>
      <c r="F3100" s="24">
        <v>99.75</v>
      </c>
      <c r="G3100" s="24"/>
      <c r="H3100" s="24"/>
      <c r="I3100" s="24"/>
      <c r="J3100" s="24"/>
      <c r="K3100" s="24"/>
      <c r="L3100" s="24"/>
      <c r="M3100" s="24">
        <v>96.45</v>
      </c>
      <c r="N3100" s="24">
        <v>95.65</v>
      </c>
      <c r="O3100" s="24">
        <f t="shared" si="299"/>
        <v>1.1155253528489284</v>
      </c>
    </row>
    <row r="3101" spans="1:15" x14ac:dyDescent="0.2">
      <c r="A3101" s="22">
        <f t="shared" si="315"/>
        <v>45140</v>
      </c>
      <c r="B3101" s="24">
        <v>103.8</v>
      </c>
      <c r="C3101" s="24">
        <v>102.45</v>
      </c>
      <c r="D3101" s="24">
        <v>100.85</v>
      </c>
      <c r="E3101" s="24">
        <v>100.9</v>
      </c>
      <c r="F3101" s="24">
        <v>97.2</v>
      </c>
      <c r="G3101" s="24"/>
      <c r="H3101" s="24"/>
      <c r="I3101" s="24"/>
      <c r="J3101" s="24"/>
      <c r="K3101" s="24"/>
      <c r="L3101" s="24"/>
      <c r="M3101" s="24">
        <v>93.85</v>
      </c>
      <c r="N3101" s="24">
        <v>92.8</v>
      </c>
      <c r="O3101" s="24">
        <f t="shared" si="299"/>
        <v>1.1185344827586208</v>
      </c>
    </row>
    <row r="3102" spans="1:15" x14ac:dyDescent="0.2">
      <c r="A3102" s="22">
        <f t="shared" si="315"/>
        <v>45141</v>
      </c>
      <c r="B3102" s="24">
        <v>100.7</v>
      </c>
      <c r="C3102" s="24">
        <v>99.25</v>
      </c>
      <c r="D3102" s="24">
        <v>97.95</v>
      </c>
      <c r="E3102" s="24">
        <v>98.1</v>
      </c>
      <c r="F3102" s="24">
        <v>95.15</v>
      </c>
      <c r="G3102" s="24"/>
      <c r="H3102" s="24"/>
      <c r="I3102" s="24"/>
      <c r="J3102" s="24"/>
      <c r="K3102" s="24"/>
      <c r="L3102" s="24"/>
      <c r="M3102" s="24">
        <v>92.3</v>
      </c>
      <c r="N3102" s="24">
        <v>91.25</v>
      </c>
      <c r="O3102" s="24">
        <f t="shared" si="299"/>
        <v>1.1035616438356164</v>
      </c>
    </row>
    <row r="3103" spans="1:15" x14ac:dyDescent="0.2">
      <c r="A3103" s="22">
        <f t="shared" si="315"/>
        <v>45142</v>
      </c>
      <c r="B3103" s="24">
        <v>101.85</v>
      </c>
      <c r="C3103" s="24">
        <v>100.15</v>
      </c>
      <c r="D3103" s="24">
        <v>98.95</v>
      </c>
      <c r="E3103" s="24">
        <v>99.05</v>
      </c>
      <c r="F3103" s="24">
        <v>95.9</v>
      </c>
      <c r="G3103" s="24"/>
      <c r="H3103" s="24"/>
      <c r="I3103" s="24"/>
      <c r="J3103" s="24"/>
      <c r="K3103" s="24"/>
      <c r="L3103" s="24"/>
      <c r="M3103" s="24">
        <v>93.1</v>
      </c>
      <c r="N3103" s="24">
        <v>92.55</v>
      </c>
      <c r="O3103" s="24">
        <f t="shared" ref="O3103" si="316">+B3103/N3103</f>
        <v>1.100486223662885</v>
      </c>
    </row>
    <row r="3104" spans="1:15" x14ac:dyDescent="0.2">
      <c r="A3104" s="22">
        <f>A3103+3</f>
        <v>45145</v>
      </c>
      <c r="B3104" s="24">
        <v>101.05</v>
      </c>
      <c r="C3104" s="24">
        <v>99.3</v>
      </c>
      <c r="D3104" s="24">
        <v>97.85</v>
      </c>
      <c r="E3104" s="24">
        <v>97.9</v>
      </c>
      <c r="F3104" s="24">
        <v>94.65</v>
      </c>
      <c r="G3104" s="24"/>
      <c r="H3104" s="24"/>
      <c r="I3104" s="24"/>
      <c r="J3104" s="24"/>
      <c r="K3104" s="24"/>
      <c r="L3104" s="24"/>
      <c r="M3104" s="24">
        <v>91.9</v>
      </c>
      <c r="N3104" s="24">
        <v>91.05</v>
      </c>
      <c r="O3104" s="24">
        <f t="shared" si="299"/>
        <v>1.1098297638660077</v>
      </c>
    </row>
    <row r="3105" spans="1:15" x14ac:dyDescent="0.2">
      <c r="A3105" s="22">
        <f t="shared" si="315"/>
        <v>45146</v>
      </c>
      <c r="B3105" s="24">
        <v>101.8</v>
      </c>
      <c r="C3105" s="24">
        <v>100.2</v>
      </c>
      <c r="D3105" s="24">
        <v>98.7</v>
      </c>
      <c r="E3105" s="24">
        <v>98.7</v>
      </c>
      <c r="F3105" s="24">
        <v>95.3</v>
      </c>
      <c r="G3105" s="24"/>
      <c r="H3105" s="24"/>
      <c r="I3105" s="24"/>
      <c r="J3105" s="24"/>
      <c r="K3105" s="24"/>
      <c r="L3105" s="24"/>
      <c r="M3105" s="24">
        <v>92.2</v>
      </c>
      <c r="N3105" s="24">
        <v>91.45</v>
      </c>
      <c r="O3105" s="24">
        <f t="shared" ref="O3105:O3113" si="317">+B3105/N3105</f>
        <v>1.1131765992345544</v>
      </c>
    </row>
    <row r="3106" spans="1:15" x14ac:dyDescent="0.2">
      <c r="A3106" s="22">
        <f t="shared" si="315"/>
        <v>45147</v>
      </c>
      <c r="B3106" s="24">
        <f>+B3105</f>
        <v>101.8</v>
      </c>
      <c r="C3106" s="24">
        <f t="shared" ref="C3106:N3106" si="318">+C3105</f>
        <v>100.2</v>
      </c>
      <c r="D3106" s="24">
        <f t="shared" si="318"/>
        <v>98.7</v>
      </c>
      <c r="E3106" s="24">
        <f t="shared" si="318"/>
        <v>98.7</v>
      </c>
      <c r="F3106" s="24">
        <f t="shared" si="318"/>
        <v>95.3</v>
      </c>
      <c r="G3106" s="24">
        <f t="shared" si="318"/>
        <v>0</v>
      </c>
      <c r="H3106" s="24">
        <f t="shared" si="318"/>
        <v>0</v>
      </c>
      <c r="I3106" s="24">
        <f t="shared" si="318"/>
        <v>0</v>
      </c>
      <c r="J3106" s="24">
        <f t="shared" si="318"/>
        <v>0</v>
      </c>
      <c r="K3106" s="24">
        <f t="shared" si="318"/>
        <v>0</v>
      </c>
      <c r="L3106" s="24">
        <f t="shared" si="318"/>
        <v>0</v>
      </c>
      <c r="M3106" s="24">
        <f t="shared" si="318"/>
        <v>92.2</v>
      </c>
      <c r="N3106" s="24">
        <f t="shared" si="318"/>
        <v>91.45</v>
      </c>
      <c r="O3106" s="24">
        <f t="shared" si="317"/>
        <v>1.1131765992345544</v>
      </c>
    </row>
    <row r="3107" spans="1:15" x14ac:dyDescent="0.2">
      <c r="A3107" s="22">
        <f t="shared" si="315"/>
        <v>45148</v>
      </c>
      <c r="B3107" s="24">
        <v>100.6</v>
      </c>
      <c r="C3107" s="24">
        <v>98.95</v>
      </c>
      <c r="D3107" s="24">
        <v>97.5</v>
      </c>
      <c r="E3107" s="24">
        <v>97.55</v>
      </c>
      <c r="F3107" s="24">
        <v>94.15</v>
      </c>
      <c r="G3107" s="24"/>
      <c r="H3107" s="24"/>
      <c r="I3107" s="24"/>
      <c r="J3107" s="24"/>
      <c r="K3107" s="24"/>
      <c r="L3107" s="24"/>
      <c r="M3107" s="24">
        <v>91.35</v>
      </c>
      <c r="N3107" s="24">
        <v>90.6</v>
      </c>
      <c r="O3107" s="24">
        <f t="shared" si="317"/>
        <v>1.1103752759381897</v>
      </c>
    </row>
    <row r="3108" spans="1:15" x14ac:dyDescent="0.2">
      <c r="A3108" s="22">
        <f t="shared" si="315"/>
        <v>45149</v>
      </c>
      <c r="B3108" s="24">
        <v>102.7</v>
      </c>
      <c r="C3108" s="24">
        <v>101</v>
      </c>
      <c r="D3108" s="24">
        <v>99.55</v>
      </c>
      <c r="E3108" s="24">
        <v>99.65</v>
      </c>
      <c r="F3108" s="24">
        <v>96.3</v>
      </c>
      <c r="G3108" s="24"/>
      <c r="H3108" s="24"/>
      <c r="I3108" s="24"/>
      <c r="J3108" s="24"/>
      <c r="K3108" s="24"/>
      <c r="L3108" s="24"/>
      <c r="M3108" s="24">
        <v>93.6</v>
      </c>
      <c r="N3108" s="24">
        <v>92.7</v>
      </c>
      <c r="O3108" s="24">
        <f t="shared" si="317"/>
        <v>1.1078748651564185</v>
      </c>
    </row>
    <row r="3109" spans="1:15" x14ac:dyDescent="0.2">
      <c r="A3109" s="22">
        <f>A3108+3</f>
        <v>45152</v>
      </c>
      <c r="B3109" s="9">
        <v>100.5</v>
      </c>
      <c r="C3109" s="9">
        <v>98.65</v>
      </c>
      <c r="D3109" s="9">
        <v>97.25</v>
      </c>
      <c r="E3109" s="9">
        <v>97.25</v>
      </c>
      <c r="F3109" s="9">
        <v>98.85</v>
      </c>
      <c r="G3109" s="9"/>
      <c r="H3109" s="9"/>
      <c r="I3109" s="9"/>
      <c r="J3109" s="9"/>
      <c r="K3109" s="9"/>
      <c r="L3109" s="9"/>
      <c r="M3109" s="9">
        <v>91.3</v>
      </c>
      <c r="N3109" s="9">
        <v>90.2</v>
      </c>
      <c r="O3109" s="24">
        <f t="shared" si="317"/>
        <v>1.1141906873614191</v>
      </c>
    </row>
    <row r="3110" spans="1:15" x14ac:dyDescent="0.2">
      <c r="A3110" s="22">
        <f t="shared" si="315"/>
        <v>45153</v>
      </c>
      <c r="B3110" s="9">
        <v>100.8</v>
      </c>
      <c r="C3110" s="9">
        <v>98.95</v>
      </c>
      <c r="D3110" s="9">
        <v>97.5</v>
      </c>
      <c r="E3110" s="9">
        <v>97.6</v>
      </c>
      <c r="F3110" s="9">
        <v>94.4</v>
      </c>
      <c r="G3110" s="9"/>
      <c r="H3110" s="9"/>
      <c r="I3110" s="9"/>
      <c r="J3110" s="9"/>
      <c r="K3110" s="9"/>
      <c r="L3110" s="9"/>
      <c r="M3110" s="9">
        <v>91.85</v>
      </c>
      <c r="N3110" s="9">
        <v>90.95</v>
      </c>
      <c r="O3110" s="24">
        <f t="shared" si="317"/>
        <v>1.108301264431006</v>
      </c>
    </row>
    <row r="3111" spans="1:15" x14ac:dyDescent="0.2">
      <c r="A3111" s="22">
        <f t="shared" si="315"/>
        <v>45154</v>
      </c>
      <c r="B3111" s="9">
        <v>100.8</v>
      </c>
      <c r="C3111" s="9">
        <v>98.85</v>
      </c>
      <c r="D3111" s="9">
        <v>97.3</v>
      </c>
      <c r="E3111" s="9">
        <v>97.35</v>
      </c>
      <c r="F3111" s="9">
        <v>93.95</v>
      </c>
      <c r="G3111" s="9"/>
      <c r="H3111" s="9"/>
      <c r="I3111" s="9"/>
      <c r="J3111" s="9"/>
      <c r="K3111" s="9"/>
      <c r="L3111" s="9"/>
      <c r="M3111" s="9">
        <v>91.4</v>
      </c>
      <c r="N3111" s="9">
        <v>90.25</v>
      </c>
      <c r="O3111" s="24">
        <f t="shared" si="317"/>
        <v>1.1168975069252076</v>
      </c>
    </row>
    <row r="3112" spans="1:15" x14ac:dyDescent="0.2">
      <c r="A3112" s="22">
        <f t="shared" si="315"/>
        <v>45155</v>
      </c>
      <c r="B3112" s="9">
        <v>105.4</v>
      </c>
      <c r="C3112" s="9">
        <v>103.25</v>
      </c>
      <c r="D3112" s="9">
        <v>101.65</v>
      </c>
      <c r="E3112" s="9">
        <v>101.75</v>
      </c>
      <c r="F3112" s="9">
        <v>98</v>
      </c>
      <c r="G3112" s="9"/>
      <c r="H3112" s="9"/>
      <c r="I3112" s="9"/>
      <c r="J3112" s="9"/>
      <c r="K3112" s="9"/>
      <c r="L3112" s="9"/>
      <c r="M3112" s="9">
        <v>95.3</v>
      </c>
      <c r="N3112" s="9">
        <v>94.25</v>
      </c>
      <c r="O3112" s="24">
        <f t="shared" si="317"/>
        <v>1.1183023872679045</v>
      </c>
    </row>
    <row r="3113" spans="1:15" x14ac:dyDescent="0.2">
      <c r="A3113" s="22">
        <f t="shared" si="315"/>
        <v>45156</v>
      </c>
      <c r="B3113" s="9">
        <v>107.2</v>
      </c>
      <c r="C3113" s="9">
        <v>105.05</v>
      </c>
      <c r="D3113" s="9">
        <v>103.35</v>
      </c>
      <c r="E3113" s="9">
        <v>103.35</v>
      </c>
      <c r="F3113" s="9">
        <v>99.55</v>
      </c>
      <c r="G3113" s="9"/>
      <c r="H3113" s="9"/>
      <c r="I3113" s="9"/>
      <c r="J3113" s="9"/>
      <c r="K3113" s="9"/>
      <c r="L3113" s="9"/>
      <c r="M3113" s="9">
        <v>96.7</v>
      </c>
      <c r="N3113" s="9">
        <v>95.55</v>
      </c>
      <c r="O3113" s="24">
        <f t="shared" si="317"/>
        <v>1.121925693354265</v>
      </c>
    </row>
  </sheetData>
  <pageMargins left="0.75" right="0.75" top="1" bottom="1" header="0.5" footer="0.5"/>
  <pageSetup paperSize="181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theme="3" tint="-0.499984740745262"/>
  </sheetPr>
  <dimension ref="A1:X3246"/>
  <sheetViews>
    <sheetView showGridLines="0" tabSelected="1" zoomScaleNormal="100" workbookViewId="0">
      <pane ySplit="3" topLeftCell="A3215" activePane="bottomLeft" state="frozen"/>
      <selection activeCell="B2250" sqref="B2250"/>
      <selection pane="bottomLeft" activeCell="J3243" sqref="J3243"/>
    </sheetView>
  </sheetViews>
  <sheetFormatPr defaultRowHeight="12.75" outlineLevelRow="1" x14ac:dyDescent="0.2"/>
  <cols>
    <col min="1" max="1" width="15.42578125" style="93" customWidth="1"/>
    <col min="2" max="2" width="17.85546875" style="93" customWidth="1"/>
    <col min="3" max="5" width="17.85546875" customWidth="1"/>
    <col min="6" max="6" width="6.7109375" customWidth="1"/>
    <col min="7" max="7" width="15.42578125" style="93" customWidth="1"/>
    <col min="8" max="11" width="18" customWidth="1"/>
  </cols>
  <sheetData>
    <row r="1" spans="1:12" ht="13.5" customHeight="1" x14ac:dyDescent="0.2">
      <c r="A1" s="134" t="s">
        <v>33</v>
      </c>
      <c r="B1" s="135"/>
      <c r="C1" s="135"/>
      <c r="D1" s="135"/>
      <c r="E1" s="135"/>
      <c r="F1" s="61">
        <f>MAX(F4:F50929)</f>
        <v>3239</v>
      </c>
      <c r="G1" s="134" t="s">
        <v>33</v>
      </c>
      <c r="H1" s="135"/>
      <c r="I1" s="135"/>
      <c r="J1" s="135"/>
      <c r="K1" s="135"/>
      <c r="L1" s="93"/>
    </row>
    <row r="2" spans="1:12" ht="12" customHeight="1" x14ac:dyDescent="0.2">
      <c r="A2" s="137" t="s">
        <v>34</v>
      </c>
      <c r="B2" s="135"/>
      <c r="C2" s="135"/>
      <c r="D2" s="135"/>
      <c r="E2" s="135"/>
      <c r="F2" s="62">
        <f>+F1+4</f>
        <v>3243</v>
      </c>
      <c r="G2" s="136" t="s">
        <v>35</v>
      </c>
      <c r="H2" s="135"/>
      <c r="I2" s="135"/>
      <c r="J2" s="135"/>
      <c r="K2" s="135"/>
      <c r="L2" s="93"/>
    </row>
    <row r="3" spans="1:12" x14ac:dyDescent="0.2">
      <c r="A3" s="118" t="s">
        <v>26</v>
      </c>
      <c r="B3" s="119" t="s">
        <v>36</v>
      </c>
      <c r="C3" s="119" t="s">
        <v>37</v>
      </c>
      <c r="D3" s="119" t="s">
        <v>38</v>
      </c>
      <c r="E3" s="119" t="s">
        <v>124</v>
      </c>
      <c r="F3" s="63"/>
      <c r="G3" s="118" t="s">
        <v>26</v>
      </c>
      <c r="H3" s="119" t="s">
        <v>40</v>
      </c>
      <c r="I3" s="119" t="s">
        <v>41</v>
      </c>
      <c r="J3" s="119" t="s">
        <v>42</v>
      </c>
      <c r="K3" s="119" t="s">
        <v>43</v>
      </c>
      <c r="L3" s="93"/>
    </row>
    <row r="4" spans="1:12" outlineLevel="1" x14ac:dyDescent="0.2">
      <c r="A4" s="42">
        <v>40324</v>
      </c>
      <c r="B4" s="43">
        <v>645</v>
      </c>
      <c r="C4" s="43">
        <v>726.02</v>
      </c>
      <c r="D4" s="43">
        <v>760.58</v>
      </c>
      <c r="E4" s="45"/>
      <c r="F4" s="62">
        <v>1</v>
      </c>
      <c r="G4" s="42">
        <f t="shared" ref="G4:G67" si="0">+A4</f>
        <v>40324</v>
      </c>
      <c r="H4" s="44">
        <v>600</v>
      </c>
      <c r="I4" s="44">
        <v>550.03499999999997</v>
      </c>
      <c r="J4" s="55">
        <v>683.43499999999995</v>
      </c>
      <c r="K4" s="44">
        <v>560</v>
      </c>
      <c r="L4" s="60"/>
    </row>
    <row r="5" spans="1:12" outlineLevel="1" x14ac:dyDescent="0.2">
      <c r="A5" s="42">
        <v>40325</v>
      </c>
      <c r="B5" s="43">
        <v>625</v>
      </c>
      <c r="C5" s="43">
        <v>732.86</v>
      </c>
      <c r="D5" s="43">
        <v>760.58</v>
      </c>
      <c r="E5" s="45"/>
      <c r="F5" s="62">
        <f t="shared" ref="F5:F68" si="1">F4+1</f>
        <v>2</v>
      </c>
      <c r="G5" s="42">
        <f t="shared" si="0"/>
        <v>40325</v>
      </c>
      <c r="H5" s="44">
        <v>600</v>
      </c>
      <c r="I5" s="44">
        <v>553.90499999999997</v>
      </c>
      <c r="J5" s="55">
        <v>683.43499999999995</v>
      </c>
      <c r="K5" s="44">
        <v>560</v>
      </c>
      <c r="L5" s="60"/>
    </row>
    <row r="6" spans="1:12" outlineLevel="1" x14ac:dyDescent="0.2">
      <c r="A6" s="42">
        <v>40332</v>
      </c>
      <c r="B6" s="43">
        <v>615</v>
      </c>
      <c r="C6" s="43">
        <v>743.71</v>
      </c>
      <c r="D6" s="43">
        <v>749.56</v>
      </c>
      <c r="E6" s="45"/>
      <c r="F6" s="62">
        <f t="shared" si="1"/>
        <v>3</v>
      </c>
      <c r="G6" s="42">
        <f t="shared" si="0"/>
        <v>40332</v>
      </c>
      <c r="H6" s="44">
        <v>595</v>
      </c>
      <c r="I6" s="44">
        <v>551.47500000000002</v>
      </c>
      <c r="J6" s="55">
        <v>672.41</v>
      </c>
      <c r="K6" s="44">
        <v>545</v>
      </c>
      <c r="L6" s="60"/>
    </row>
    <row r="7" spans="1:12" outlineLevel="1" x14ac:dyDescent="0.2">
      <c r="A7" s="42">
        <v>40333</v>
      </c>
      <c r="B7" s="43">
        <v>615</v>
      </c>
      <c r="C7" s="43">
        <v>732.67</v>
      </c>
      <c r="D7" s="43">
        <v>749.56</v>
      </c>
      <c r="E7" s="45"/>
      <c r="F7" s="62">
        <f t="shared" si="1"/>
        <v>4</v>
      </c>
      <c r="G7" s="42">
        <f t="shared" si="0"/>
        <v>40333</v>
      </c>
      <c r="H7" s="44">
        <v>595</v>
      </c>
      <c r="I7" s="44">
        <v>552.05999999999995</v>
      </c>
      <c r="J7" s="55">
        <v>672.41</v>
      </c>
      <c r="K7" s="44">
        <v>545</v>
      </c>
      <c r="L7" s="60"/>
    </row>
    <row r="8" spans="1:12" outlineLevel="1" x14ac:dyDescent="0.2">
      <c r="A8" s="42">
        <v>40336</v>
      </c>
      <c r="B8" s="43">
        <v>615</v>
      </c>
      <c r="C8" s="43">
        <v>728.52</v>
      </c>
      <c r="D8" s="43">
        <v>749.56</v>
      </c>
      <c r="E8" s="45"/>
      <c r="F8" s="62">
        <f t="shared" si="1"/>
        <v>5</v>
      </c>
      <c r="G8" s="42">
        <f t="shared" si="0"/>
        <v>40336</v>
      </c>
      <c r="H8" s="44">
        <v>595</v>
      </c>
      <c r="I8" s="44">
        <v>542.70000000000005</v>
      </c>
      <c r="J8" s="55">
        <v>672.41</v>
      </c>
      <c r="K8" s="44">
        <v>545</v>
      </c>
      <c r="L8" s="60"/>
    </row>
    <row r="9" spans="1:12" outlineLevel="1" x14ac:dyDescent="0.2">
      <c r="A9" s="42">
        <v>40337</v>
      </c>
      <c r="B9" s="43">
        <v>615</v>
      </c>
      <c r="C9" s="43">
        <v>730.05</v>
      </c>
      <c r="D9" s="43">
        <v>749.58</v>
      </c>
      <c r="E9" s="45"/>
      <c r="F9" s="62">
        <f t="shared" si="1"/>
        <v>6</v>
      </c>
      <c r="G9" s="42">
        <f t="shared" si="0"/>
        <v>40337</v>
      </c>
      <c r="H9" s="44">
        <v>595</v>
      </c>
      <c r="I9" s="44">
        <v>538.15499999999997</v>
      </c>
      <c r="J9" s="55">
        <v>672.41</v>
      </c>
      <c r="K9" s="44">
        <v>545</v>
      </c>
      <c r="L9" s="60"/>
    </row>
    <row r="10" spans="1:12" outlineLevel="1" x14ac:dyDescent="0.2">
      <c r="A10" s="42">
        <v>40338</v>
      </c>
      <c r="B10" s="43">
        <v>615</v>
      </c>
      <c r="C10" s="43">
        <v>736.27</v>
      </c>
      <c r="D10" s="43">
        <v>738.24</v>
      </c>
      <c r="E10" s="45"/>
      <c r="F10" s="62">
        <f t="shared" si="1"/>
        <v>7</v>
      </c>
      <c r="G10" s="42">
        <f t="shared" si="0"/>
        <v>40338</v>
      </c>
      <c r="H10" s="44">
        <v>595</v>
      </c>
      <c r="I10" s="44">
        <v>537.39</v>
      </c>
      <c r="J10" s="55">
        <v>672.41</v>
      </c>
      <c r="K10" s="44">
        <v>545</v>
      </c>
      <c r="L10" s="60"/>
    </row>
    <row r="11" spans="1:12" outlineLevel="1" x14ac:dyDescent="0.2">
      <c r="A11" s="42">
        <v>40339</v>
      </c>
      <c r="B11" s="43">
        <v>605</v>
      </c>
      <c r="C11" s="43">
        <v>738.83</v>
      </c>
      <c r="D11" s="43">
        <v>738.54</v>
      </c>
      <c r="E11" s="45"/>
      <c r="F11" s="62">
        <f t="shared" si="1"/>
        <v>8</v>
      </c>
      <c r="G11" s="42">
        <f t="shared" si="0"/>
        <v>40339</v>
      </c>
      <c r="H11" s="44">
        <v>565</v>
      </c>
      <c r="I11" s="44">
        <v>540.44500000000005</v>
      </c>
      <c r="J11" s="55">
        <v>672.41</v>
      </c>
      <c r="K11" s="44">
        <v>525</v>
      </c>
      <c r="L11" s="60"/>
    </row>
    <row r="12" spans="1:12" outlineLevel="1" x14ac:dyDescent="0.2">
      <c r="A12" s="42">
        <v>40340</v>
      </c>
      <c r="B12" s="43">
        <v>605</v>
      </c>
      <c r="C12" s="43">
        <v>728.96</v>
      </c>
      <c r="D12" s="43">
        <v>735.78</v>
      </c>
      <c r="E12" s="45"/>
      <c r="F12" s="62">
        <f t="shared" si="1"/>
        <v>9</v>
      </c>
      <c r="G12" s="42">
        <f t="shared" si="0"/>
        <v>40340</v>
      </c>
      <c r="H12" s="44">
        <v>565</v>
      </c>
      <c r="I12" s="44">
        <v>542.02499999999998</v>
      </c>
      <c r="J12" s="55">
        <v>672.41</v>
      </c>
      <c r="K12" s="44">
        <v>525</v>
      </c>
      <c r="L12" s="60"/>
    </row>
    <row r="13" spans="1:12" outlineLevel="1" x14ac:dyDescent="0.2">
      <c r="A13" s="42">
        <v>40343</v>
      </c>
      <c r="B13" s="43">
        <v>605</v>
      </c>
      <c r="C13" s="43">
        <v>743.67</v>
      </c>
      <c r="D13" s="43">
        <v>735.78</v>
      </c>
      <c r="E13" s="45"/>
      <c r="F13" s="62">
        <f t="shared" si="1"/>
        <v>10</v>
      </c>
      <c r="G13" s="42">
        <f t="shared" si="0"/>
        <v>40343</v>
      </c>
      <c r="H13" s="44">
        <v>565</v>
      </c>
      <c r="I13" s="44">
        <v>545.71499999999992</v>
      </c>
      <c r="J13" s="55">
        <v>672.41</v>
      </c>
      <c r="K13" s="44">
        <v>510</v>
      </c>
      <c r="L13" s="60"/>
    </row>
    <row r="14" spans="1:12" outlineLevel="1" x14ac:dyDescent="0.2">
      <c r="A14" s="42">
        <v>40345</v>
      </c>
      <c r="B14" s="43">
        <v>605</v>
      </c>
      <c r="C14" s="43">
        <v>745.9</v>
      </c>
      <c r="D14" s="43">
        <v>730.27</v>
      </c>
      <c r="E14" s="45"/>
      <c r="F14" s="62">
        <f t="shared" si="1"/>
        <v>11</v>
      </c>
      <c r="G14" s="42">
        <f t="shared" si="0"/>
        <v>40345</v>
      </c>
      <c r="H14" s="44">
        <v>565</v>
      </c>
      <c r="I14" s="44">
        <v>551.61</v>
      </c>
      <c r="J14" s="55">
        <v>644.85</v>
      </c>
      <c r="K14" s="44">
        <v>505</v>
      </c>
      <c r="L14" s="60"/>
    </row>
    <row r="15" spans="1:12" outlineLevel="1" x14ac:dyDescent="0.2">
      <c r="A15" s="42">
        <v>40346</v>
      </c>
      <c r="B15" s="43">
        <v>600</v>
      </c>
      <c r="C15" s="43">
        <v>748.08</v>
      </c>
      <c r="D15" s="43">
        <v>724.76</v>
      </c>
      <c r="E15" s="45"/>
      <c r="F15" s="62">
        <f t="shared" si="1"/>
        <v>12</v>
      </c>
      <c r="G15" s="42">
        <f t="shared" si="0"/>
        <v>40346</v>
      </c>
      <c r="H15" s="44">
        <v>560</v>
      </c>
      <c r="I15" s="44">
        <v>552.46500000000003</v>
      </c>
      <c r="J15" s="55">
        <v>644.85</v>
      </c>
      <c r="K15" s="44">
        <v>505</v>
      </c>
      <c r="L15" s="60"/>
    </row>
    <row r="16" spans="1:12" outlineLevel="1" x14ac:dyDescent="0.2">
      <c r="A16" s="42">
        <v>40347</v>
      </c>
      <c r="B16" s="43">
        <v>600</v>
      </c>
      <c r="C16" s="43">
        <v>747.9</v>
      </c>
      <c r="D16" s="43">
        <v>724.76</v>
      </c>
      <c r="E16" s="45"/>
      <c r="F16" s="62">
        <f t="shared" si="1"/>
        <v>13</v>
      </c>
      <c r="G16" s="42">
        <f t="shared" si="0"/>
        <v>40347</v>
      </c>
      <c r="H16" s="44">
        <v>560</v>
      </c>
      <c r="I16" s="44">
        <v>556.33500000000004</v>
      </c>
      <c r="J16" s="55">
        <v>644.85</v>
      </c>
      <c r="K16" s="44">
        <v>505</v>
      </c>
      <c r="L16" s="60"/>
    </row>
    <row r="17" spans="1:12" outlineLevel="1" x14ac:dyDescent="0.2">
      <c r="A17" s="42">
        <v>40351</v>
      </c>
      <c r="B17" s="43">
        <v>600</v>
      </c>
      <c r="C17" s="43">
        <v>744.09</v>
      </c>
      <c r="D17" s="43">
        <v>724.76</v>
      </c>
      <c r="E17" s="45"/>
      <c r="F17" s="62">
        <f t="shared" si="1"/>
        <v>14</v>
      </c>
      <c r="G17" s="42">
        <f t="shared" si="0"/>
        <v>40351</v>
      </c>
      <c r="H17" s="44">
        <v>560</v>
      </c>
      <c r="I17" s="44">
        <v>557.59500000000003</v>
      </c>
      <c r="J17" s="55">
        <v>644.85</v>
      </c>
      <c r="K17" s="44">
        <v>515</v>
      </c>
      <c r="L17" s="60"/>
    </row>
    <row r="18" spans="1:12" outlineLevel="1" x14ac:dyDescent="0.2">
      <c r="A18" s="42">
        <v>40353</v>
      </c>
      <c r="B18" s="43">
        <v>600</v>
      </c>
      <c r="C18" s="43">
        <v>757.99</v>
      </c>
      <c r="D18" s="43">
        <v>710.98</v>
      </c>
      <c r="E18" s="45"/>
      <c r="F18" s="62">
        <f t="shared" si="1"/>
        <v>15</v>
      </c>
      <c r="G18" s="42">
        <f t="shared" si="0"/>
        <v>40353</v>
      </c>
      <c r="H18" s="44">
        <v>560</v>
      </c>
      <c r="I18" s="44">
        <v>552.19499999999994</v>
      </c>
      <c r="J18" s="55">
        <v>644.85</v>
      </c>
      <c r="K18" s="44">
        <v>515</v>
      </c>
      <c r="L18" s="60"/>
    </row>
    <row r="19" spans="1:12" outlineLevel="1" x14ac:dyDescent="0.2">
      <c r="A19" s="42">
        <v>40354</v>
      </c>
      <c r="B19" s="43">
        <v>600</v>
      </c>
      <c r="C19" s="43">
        <v>756.82</v>
      </c>
      <c r="D19" s="43">
        <v>705.47</v>
      </c>
      <c r="E19" s="45"/>
      <c r="F19" s="62">
        <f t="shared" si="1"/>
        <v>16</v>
      </c>
      <c r="G19" s="42">
        <f t="shared" si="0"/>
        <v>40354</v>
      </c>
      <c r="H19" s="44">
        <v>560</v>
      </c>
      <c r="I19" s="44">
        <v>551.79</v>
      </c>
      <c r="J19" s="55">
        <v>644.85</v>
      </c>
      <c r="K19" s="44">
        <v>515</v>
      </c>
      <c r="L19" s="60"/>
    </row>
    <row r="20" spans="1:12" outlineLevel="1" x14ac:dyDescent="0.2">
      <c r="A20" s="42">
        <v>40357</v>
      </c>
      <c r="B20" s="43">
        <v>600</v>
      </c>
      <c r="C20" s="43">
        <v>758.6</v>
      </c>
      <c r="D20" s="43">
        <v>705.47</v>
      </c>
      <c r="E20" s="45"/>
      <c r="F20" s="62">
        <f t="shared" si="1"/>
        <v>17</v>
      </c>
      <c r="G20" s="42">
        <f t="shared" si="0"/>
        <v>40357</v>
      </c>
      <c r="H20" s="44">
        <v>560</v>
      </c>
      <c r="I20" s="44">
        <v>553.23</v>
      </c>
      <c r="J20" s="55">
        <v>644.85</v>
      </c>
      <c r="K20" s="44">
        <v>515</v>
      </c>
      <c r="L20" s="60"/>
    </row>
    <row r="21" spans="1:12" outlineLevel="1" x14ac:dyDescent="0.2">
      <c r="A21" s="42">
        <v>40358</v>
      </c>
      <c r="B21" s="43">
        <v>600</v>
      </c>
      <c r="C21" s="43">
        <v>749.38</v>
      </c>
      <c r="D21" s="43">
        <v>705.47</v>
      </c>
      <c r="E21" s="45"/>
      <c r="F21" s="62">
        <f t="shared" si="1"/>
        <v>18</v>
      </c>
      <c r="G21" s="42">
        <f t="shared" si="0"/>
        <v>40358</v>
      </c>
      <c r="H21" s="44">
        <v>560</v>
      </c>
      <c r="I21" s="44">
        <v>555.255</v>
      </c>
      <c r="J21" s="55">
        <v>644.85</v>
      </c>
      <c r="K21" s="44">
        <v>515</v>
      </c>
      <c r="L21" s="60"/>
    </row>
    <row r="22" spans="1:12" outlineLevel="1" x14ac:dyDescent="0.2">
      <c r="A22" s="42">
        <v>40360</v>
      </c>
      <c r="B22" s="43">
        <v>600</v>
      </c>
      <c r="C22" s="43">
        <v>767.09</v>
      </c>
      <c r="D22" s="43">
        <v>705.47</v>
      </c>
      <c r="E22" s="45"/>
      <c r="F22" s="62">
        <f t="shared" si="1"/>
        <v>19</v>
      </c>
      <c r="G22" s="42">
        <f t="shared" si="0"/>
        <v>40360</v>
      </c>
      <c r="H22" s="44">
        <v>560</v>
      </c>
      <c r="I22" s="44">
        <v>552.19499999999994</v>
      </c>
      <c r="J22" s="55">
        <v>644.85</v>
      </c>
      <c r="K22" s="44">
        <v>515</v>
      </c>
      <c r="L22" s="60"/>
    </row>
    <row r="23" spans="1:12" outlineLevel="1" x14ac:dyDescent="0.2">
      <c r="A23" s="42">
        <v>40361</v>
      </c>
      <c r="B23" s="43">
        <v>600</v>
      </c>
      <c r="C23" s="43">
        <v>761.7</v>
      </c>
      <c r="D23" s="43">
        <v>694.44</v>
      </c>
      <c r="E23" s="45"/>
      <c r="F23" s="62">
        <f t="shared" si="1"/>
        <v>20</v>
      </c>
      <c r="G23" s="42">
        <f t="shared" si="0"/>
        <v>40361</v>
      </c>
      <c r="H23" s="44">
        <v>560</v>
      </c>
      <c r="I23" s="44">
        <v>523.94000000000005</v>
      </c>
      <c r="J23" s="55">
        <v>644.85</v>
      </c>
      <c r="K23" s="44">
        <v>520</v>
      </c>
      <c r="L23" s="60"/>
    </row>
    <row r="24" spans="1:12" outlineLevel="1" x14ac:dyDescent="0.2">
      <c r="A24" s="42">
        <v>40365</v>
      </c>
      <c r="B24" s="43">
        <v>600</v>
      </c>
      <c r="C24" s="43">
        <v>751.84</v>
      </c>
      <c r="D24" s="43">
        <v>688.93</v>
      </c>
      <c r="E24" s="45"/>
      <c r="F24" s="62">
        <f t="shared" si="1"/>
        <v>21</v>
      </c>
      <c r="G24" s="42">
        <f t="shared" si="0"/>
        <v>40365</v>
      </c>
      <c r="H24" s="44">
        <v>560</v>
      </c>
      <c r="I24" s="44">
        <v>532.56500000000005</v>
      </c>
      <c r="J24" s="55">
        <v>644.85</v>
      </c>
      <c r="K24" s="44">
        <v>520</v>
      </c>
      <c r="L24" s="60"/>
    </row>
    <row r="25" spans="1:12" outlineLevel="1" x14ac:dyDescent="0.2">
      <c r="A25" s="42">
        <v>40366</v>
      </c>
      <c r="B25" s="43">
        <v>600</v>
      </c>
      <c r="C25" s="43">
        <v>738.45</v>
      </c>
      <c r="D25" s="43">
        <v>688.93</v>
      </c>
      <c r="E25" s="45"/>
      <c r="F25" s="62">
        <f t="shared" si="1"/>
        <v>22</v>
      </c>
      <c r="G25" s="42">
        <f t="shared" si="0"/>
        <v>40366</v>
      </c>
      <c r="H25" s="44">
        <v>560</v>
      </c>
      <c r="I25" s="44">
        <v>534.61</v>
      </c>
      <c r="J25" s="55">
        <v>644.85</v>
      </c>
      <c r="K25" s="44">
        <v>520</v>
      </c>
      <c r="L25" s="60"/>
    </row>
    <row r="26" spans="1:12" outlineLevel="1" x14ac:dyDescent="0.2">
      <c r="A26" s="42">
        <v>40367</v>
      </c>
      <c r="B26" s="43">
        <v>575</v>
      </c>
      <c r="C26" s="43">
        <v>740.79</v>
      </c>
      <c r="D26" s="43">
        <v>688.93</v>
      </c>
      <c r="E26" s="45"/>
      <c r="F26" s="62">
        <f t="shared" si="1"/>
        <v>23</v>
      </c>
      <c r="G26" s="42">
        <f t="shared" si="0"/>
        <v>40367</v>
      </c>
      <c r="H26" s="44">
        <v>555</v>
      </c>
      <c r="I26" s="44">
        <v>534.09500000000003</v>
      </c>
      <c r="J26" s="55">
        <v>644.85</v>
      </c>
      <c r="K26" s="44">
        <v>520</v>
      </c>
      <c r="L26" s="60"/>
    </row>
    <row r="27" spans="1:12" outlineLevel="1" x14ac:dyDescent="0.2">
      <c r="A27" s="42">
        <v>40368</v>
      </c>
      <c r="B27" s="43">
        <v>575</v>
      </c>
      <c r="C27" s="43">
        <v>739.56</v>
      </c>
      <c r="D27" s="43">
        <v>686.18</v>
      </c>
      <c r="E27" s="45"/>
      <c r="F27" s="62">
        <f t="shared" si="1"/>
        <v>24</v>
      </c>
      <c r="G27" s="42">
        <f t="shared" si="0"/>
        <v>40368</v>
      </c>
      <c r="H27" s="44">
        <v>555</v>
      </c>
      <c r="I27" s="44">
        <v>538.04999999999995</v>
      </c>
      <c r="J27" s="55">
        <v>644.85</v>
      </c>
      <c r="K27" s="44">
        <v>520</v>
      </c>
      <c r="L27" s="60"/>
    </row>
    <row r="28" spans="1:12" outlineLevel="1" x14ac:dyDescent="0.2">
      <c r="A28" s="42">
        <v>40371</v>
      </c>
      <c r="B28" s="43">
        <v>575</v>
      </c>
      <c r="C28" s="43">
        <v>735.4</v>
      </c>
      <c r="D28" s="43">
        <v>677.91</v>
      </c>
      <c r="E28" s="45"/>
      <c r="F28" s="62">
        <f t="shared" si="1"/>
        <v>25</v>
      </c>
      <c r="G28" s="42">
        <f t="shared" si="0"/>
        <v>40371</v>
      </c>
      <c r="H28" s="44">
        <v>555</v>
      </c>
      <c r="I28" s="44">
        <v>537.06999999999994</v>
      </c>
      <c r="J28" s="55">
        <v>644.85</v>
      </c>
      <c r="K28" s="44">
        <v>520</v>
      </c>
      <c r="L28" s="60"/>
    </row>
    <row r="29" spans="1:12" outlineLevel="1" x14ac:dyDescent="0.2">
      <c r="A29" s="42">
        <v>40373</v>
      </c>
      <c r="B29" s="43">
        <v>575</v>
      </c>
      <c r="C29" s="43">
        <v>746.28</v>
      </c>
      <c r="D29" s="43">
        <v>672.4</v>
      </c>
      <c r="E29" s="45"/>
      <c r="F29" s="62">
        <f t="shared" si="1"/>
        <v>26</v>
      </c>
      <c r="G29" s="42">
        <f t="shared" si="0"/>
        <v>40373</v>
      </c>
      <c r="H29" s="44">
        <v>555</v>
      </c>
      <c r="I29" s="44">
        <v>534.18499999999995</v>
      </c>
      <c r="J29" s="55">
        <v>633.83000000000004</v>
      </c>
      <c r="K29" s="44">
        <v>520</v>
      </c>
      <c r="L29" s="60"/>
    </row>
    <row r="30" spans="1:12" outlineLevel="1" x14ac:dyDescent="0.2">
      <c r="A30" s="42">
        <v>40374</v>
      </c>
      <c r="B30" s="43">
        <v>565</v>
      </c>
      <c r="C30" s="43">
        <v>716.67</v>
      </c>
      <c r="D30" s="43">
        <v>672.4</v>
      </c>
      <c r="E30" s="45"/>
      <c r="F30" s="62">
        <f t="shared" si="1"/>
        <v>27</v>
      </c>
      <c r="G30" s="42">
        <f t="shared" si="0"/>
        <v>40374</v>
      </c>
      <c r="H30" s="44">
        <v>550</v>
      </c>
      <c r="I30" s="44">
        <v>539.88</v>
      </c>
      <c r="J30" s="55">
        <v>633.83000000000004</v>
      </c>
      <c r="K30" s="44">
        <v>520</v>
      </c>
      <c r="L30" s="60"/>
    </row>
    <row r="31" spans="1:12" outlineLevel="1" x14ac:dyDescent="0.2">
      <c r="A31" s="42">
        <v>40375</v>
      </c>
      <c r="B31" s="43">
        <v>565</v>
      </c>
      <c r="C31" s="43">
        <v>704.9</v>
      </c>
      <c r="D31" s="43">
        <v>672.4</v>
      </c>
      <c r="E31" s="45"/>
      <c r="F31" s="62">
        <f t="shared" si="1"/>
        <v>28</v>
      </c>
      <c r="G31" s="42">
        <f t="shared" si="0"/>
        <v>40375</v>
      </c>
      <c r="H31" s="44">
        <v>550</v>
      </c>
      <c r="I31" s="44">
        <v>525.94499999999994</v>
      </c>
      <c r="J31" s="55">
        <v>633.83000000000004</v>
      </c>
      <c r="K31" s="44">
        <v>525</v>
      </c>
      <c r="L31" s="60"/>
    </row>
    <row r="32" spans="1:12" outlineLevel="1" x14ac:dyDescent="0.2">
      <c r="A32" s="42">
        <v>40378</v>
      </c>
      <c r="B32" s="43">
        <v>565</v>
      </c>
      <c r="C32" s="43">
        <v>706.81</v>
      </c>
      <c r="D32" s="43">
        <v>672.4</v>
      </c>
      <c r="E32" s="45"/>
      <c r="F32" s="62">
        <f t="shared" si="1"/>
        <v>29</v>
      </c>
      <c r="G32" s="42">
        <f t="shared" si="0"/>
        <v>40378</v>
      </c>
      <c r="H32" s="44">
        <v>550</v>
      </c>
      <c r="I32" s="44">
        <v>533</v>
      </c>
      <c r="J32" s="55">
        <v>633.83000000000004</v>
      </c>
      <c r="K32" s="44">
        <v>525</v>
      </c>
      <c r="L32" s="60"/>
    </row>
    <row r="33" spans="1:12" outlineLevel="1" x14ac:dyDescent="0.2">
      <c r="A33" s="42">
        <v>40379</v>
      </c>
      <c r="B33" s="43">
        <v>565</v>
      </c>
      <c r="C33" s="43">
        <v>703.98</v>
      </c>
      <c r="D33" s="43">
        <v>650.35</v>
      </c>
      <c r="E33" s="45"/>
      <c r="F33" s="62">
        <f t="shared" si="1"/>
        <v>30</v>
      </c>
      <c r="G33" s="42">
        <f t="shared" si="0"/>
        <v>40379</v>
      </c>
      <c r="H33" s="44">
        <v>550</v>
      </c>
      <c r="I33" s="44">
        <v>531.24</v>
      </c>
      <c r="J33" s="55">
        <v>633.83000000000004</v>
      </c>
      <c r="K33" s="44">
        <v>525</v>
      </c>
      <c r="L33" s="60"/>
    </row>
    <row r="34" spans="1:12" outlineLevel="1" x14ac:dyDescent="0.2">
      <c r="A34" s="42">
        <v>40380</v>
      </c>
      <c r="B34" s="43">
        <v>565</v>
      </c>
      <c r="C34" s="43">
        <v>698.09</v>
      </c>
      <c r="D34" s="43">
        <v>650.35</v>
      </c>
      <c r="E34" s="45"/>
      <c r="F34" s="62">
        <f t="shared" si="1"/>
        <v>31</v>
      </c>
      <c r="G34" s="42">
        <f t="shared" si="0"/>
        <v>40380</v>
      </c>
      <c r="H34" s="44">
        <v>550</v>
      </c>
      <c r="I34" s="44">
        <v>526.60500000000002</v>
      </c>
      <c r="J34" s="55">
        <v>633.83000000000004</v>
      </c>
      <c r="K34" s="44">
        <v>525</v>
      </c>
      <c r="L34" s="60"/>
    </row>
    <row r="35" spans="1:12" outlineLevel="1" x14ac:dyDescent="0.2">
      <c r="A35" s="42">
        <v>40381</v>
      </c>
      <c r="B35" s="43">
        <v>565</v>
      </c>
      <c r="C35" s="43">
        <v>704.41</v>
      </c>
      <c r="D35" s="43">
        <v>650.35</v>
      </c>
      <c r="E35" s="45"/>
      <c r="F35" s="62">
        <f t="shared" si="1"/>
        <v>32</v>
      </c>
      <c r="G35" s="42">
        <f t="shared" si="0"/>
        <v>40381</v>
      </c>
      <c r="H35" s="44">
        <v>550</v>
      </c>
      <c r="I35" s="44">
        <v>525.5</v>
      </c>
      <c r="J35" s="55">
        <v>633.83000000000004</v>
      </c>
      <c r="K35" s="44">
        <v>525</v>
      </c>
      <c r="L35" s="60"/>
    </row>
    <row r="36" spans="1:12" outlineLevel="1" x14ac:dyDescent="0.2">
      <c r="A36" s="42">
        <v>40382</v>
      </c>
      <c r="B36" s="43">
        <v>565</v>
      </c>
      <c r="C36" s="43">
        <v>700.05</v>
      </c>
      <c r="D36" s="43">
        <v>639.33000000000004</v>
      </c>
      <c r="E36" s="45"/>
      <c r="F36" s="62">
        <f t="shared" si="1"/>
        <v>33</v>
      </c>
      <c r="G36" s="42">
        <f t="shared" si="0"/>
        <v>40382</v>
      </c>
      <c r="H36" s="44">
        <v>550</v>
      </c>
      <c r="I36" s="44">
        <v>526.84500000000003</v>
      </c>
      <c r="J36" s="55">
        <v>633.83000000000004</v>
      </c>
      <c r="K36" s="44">
        <v>525</v>
      </c>
      <c r="L36" s="60"/>
    </row>
    <row r="37" spans="1:12" outlineLevel="1" x14ac:dyDescent="0.2">
      <c r="A37" s="42">
        <v>40385</v>
      </c>
      <c r="B37" s="43">
        <v>565</v>
      </c>
      <c r="C37" s="43">
        <v>706.7</v>
      </c>
      <c r="D37" s="43">
        <v>639.33000000000004</v>
      </c>
      <c r="E37" s="45"/>
      <c r="F37" s="62">
        <f t="shared" si="1"/>
        <v>34</v>
      </c>
      <c r="G37" s="42">
        <f t="shared" si="0"/>
        <v>40385</v>
      </c>
      <c r="H37" s="44">
        <v>550</v>
      </c>
      <c r="I37" s="44">
        <v>528.78</v>
      </c>
      <c r="J37" s="55">
        <v>633.83000000000004</v>
      </c>
      <c r="K37" s="44">
        <v>525</v>
      </c>
      <c r="L37" s="60"/>
    </row>
    <row r="38" spans="1:12" outlineLevel="1" x14ac:dyDescent="0.2">
      <c r="A38" s="42">
        <v>40386</v>
      </c>
      <c r="B38" s="43">
        <v>565</v>
      </c>
      <c r="C38" s="43">
        <v>707.25</v>
      </c>
      <c r="D38" s="43">
        <v>639.33000000000004</v>
      </c>
      <c r="E38" s="45"/>
      <c r="F38" s="62">
        <f t="shared" si="1"/>
        <v>35</v>
      </c>
      <c r="G38" s="42">
        <f t="shared" si="0"/>
        <v>40386</v>
      </c>
      <c r="H38" s="44">
        <v>550</v>
      </c>
      <c r="I38" s="44">
        <v>530.17499999999995</v>
      </c>
      <c r="J38" s="55">
        <v>633.83000000000004</v>
      </c>
      <c r="K38" s="44">
        <v>525</v>
      </c>
      <c r="L38" s="60"/>
    </row>
    <row r="39" spans="1:12" outlineLevel="1" x14ac:dyDescent="0.2">
      <c r="A39" s="42">
        <v>40387</v>
      </c>
      <c r="B39" s="43">
        <v>565</v>
      </c>
      <c r="C39" s="43">
        <v>713.95</v>
      </c>
      <c r="D39" s="43">
        <v>633.82000000000005</v>
      </c>
      <c r="E39" s="45"/>
      <c r="F39" s="62">
        <f t="shared" si="1"/>
        <v>36</v>
      </c>
      <c r="G39" s="42">
        <f t="shared" si="0"/>
        <v>40387</v>
      </c>
      <c r="H39" s="44">
        <v>550</v>
      </c>
      <c r="I39" s="44">
        <v>534.35500000000002</v>
      </c>
      <c r="J39" s="55">
        <v>633.83000000000004</v>
      </c>
      <c r="K39" s="44">
        <v>530</v>
      </c>
      <c r="L39" s="60"/>
    </row>
    <row r="40" spans="1:12" outlineLevel="1" x14ac:dyDescent="0.2">
      <c r="A40" s="42">
        <v>40388</v>
      </c>
      <c r="B40" s="43">
        <v>570</v>
      </c>
      <c r="C40" s="43">
        <v>712.32</v>
      </c>
      <c r="D40" s="43">
        <v>633.82000000000005</v>
      </c>
      <c r="E40" s="45"/>
      <c r="F40" s="62">
        <f t="shared" si="1"/>
        <v>37</v>
      </c>
      <c r="G40" s="42">
        <f t="shared" si="0"/>
        <v>40388</v>
      </c>
      <c r="H40" s="44">
        <v>555</v>
      </c>
      <c r="I40" s="44">
        <v>532.67499999999995</v>
      </c>
      <c r="J40" s="55">
        <v>633.83000000000004</v>
      </c>
      <c r="K40" s="44">
        <v>530</v>
      </c>
      <c r="L40" s="60"/>
    </row>
    <row r="41" spans="1:12" outlineLevel="1" x14ac:dyDescent="0.2">
      <c r="A41" s="42">
        <v>40389</v>
      </c>
      <c r="B41" s="43">
        <v>570</v>
      </c>
      <c r="C41" s="43">
        <v>710.84</v>
      </c>
      <c r="D41" s="43">
        <v>633.82000000000005</v>
      </c>
      <c r="E41" s="45"/>
      <c r="F41" s="62">
        <f t="shared" si="1"/>
        <v>38</v>
      </c>
      <c r="G41" s="42">
        <f t="shared" si="0"/>
        <v>40389</v>
      </c>
      <c r="H41" s="44">
        <v>555</v>
      </c>
      <c r="I41" s="44">
        <v>535.82500000000005</v>
      </c>
      <c r="J41" s="55">
        <v>633.83000000000004</v>
      </c>
      <c r="K41" s="44">
        <v>530</v>
      </c>
      <c r="L41" s="60"/>
    </row>
    <row r="42" spans="1:12" outlineLevel="1" x14ac:dyDescent="0.2">
      <c r="A42" s="42">
        <v>40392</v>
      </c>
      <c r="B42" s="43">
        <v>570</v>
      </c>
      <c r="C42" s="43">
        <v>718.96</v>
      </c>
      <c r="D42" s="43">
        <v>633.82000000000005</v>
      </c>
      <c r="E42" s="45"/>
      <c r="F42" s="62">
        <f t="shared" si="1"/>
        <v>39</v>
      </c>
      <c r="G42" s="42">
        <f t="shared" si="0"/>
        <v>40392</v>
      </c>
      <c r="H42" s="44">
        <v>555</v>
      </c>
      <c r="I42" s="44">
        <v>534.14499999999998</v>
      </c>
      <c r="J42" s="55">
        <v>633.83000000000004</v>
      </c>
      <c r="K42" s="44">
        <v>530</v>
      </c>
      <c r="L42" s="60"/>
    </row>
    <row r="43" spans="1:12" outlineLevel="1" x14ac:dyDescent="0.2">
      <c r="A43" s="42">
        <v>40393</v>
      </c>
      <c r="B43" s="43">
        <v>570</v>
      </c>
      <c r="C43" s="43">
        <v>720.71</v>
      </c>
      <c r="D43" s="43">
        <v>633.82000000000005</v>
      </c>
      <c r="E43" s="45"/>
      <c r="F43" s="62">
        <f t="shared" si="1"/>
        <v>40</v>
      </c>
      <c r="G43" s="42">
        <f t="shared" si="0"/>
        <v>40393</v>
      </c>
      <c r="H43" s="44">
        <v>555</v>
      </c>
      <c r="I43" s="44">
        <v>535.995</v>
      </c>
      <c r="J43" s="55">
        <v>633.83000000000004</v>
      </c>
      <c r="K43" s="44">
        <v>550</v>
      </c>
      <c r="L43" s="60"/>
    </row>
    <row r="44" spans="1:12" outlineLevel="1" x14ac:dyDescent="0.2">
      <c r="A44" s="42">
        <v>40394</v>
      </c>
      <c r="B44" s="43">
        <v>570</v>
      </c>
      <c r="C44" s="43">
        <v>716.73</v>
      </c>
      <c r="D44" s="43">
        <v>633.82000000000005</v>
      </c>
      <c r="E44" s="45"/>
      <c r="F44" s="62">
        <f t="shared" si="1"/>
        <v>41</v>
      </c>
      <c r="G44" s="42">
        <f t="shared" si="0"/>
        <v>40394</v>
      </c>
      <c r="H44" s="44">
        <v>555</v>
      </c>
      <c r="I44" s="44">
        <v>542.05999999999995</v>
      </c>
      <c r="J44" s="55">
        <v>633.83000000000004</v>
      </c>
      <c r="K44" s="44">
        <v>550</v>
      </c>
      <c r="L44" s="60"/>
    </row>
    <row r="45" spans="1:12" outlineLevel="1" x14ac:dyDescent="0.2">
      <c r="A45" s="42">
        <v>40395</v>
      </c>
      <c r="B45" s="43">
        <v>590</v>
      </c>
      <c r="C45" s="43">
        <v>716.62</v>
      </c>
      <c r="D45" s="43">
        <v>633.82000000000005</v>
      </c>
      <c r="E45" s="45"/>
      <c r="F45" s="62">
        <f t="shared" si="1"/>
        <v>42</v>
      </c>
      <c r="G45" s="42">
        <f t="shared" si="0"/>
        <v>40395</v>
      </c>
      <c r="H45" s="44">
        <v>580</v>
      </c>
      <c r="I45" s="44">
        <v>541.44499999999994</v>
      </c>
      <c r="J45" s="55">
        <v>633.83000000000004</v>
      </c>
      <c r="K45" s="44">
        <v>550</v>
      </c>
      <c r="L45" s="60"/>
    </row>
    <row r="46" spans="1:12" outlineLevel="1" x14ac:dyDescent="0.2">
      <c r="A46" s="42">
        <v>40396</v>
      </c>
      <c r="B46" s="43">
        <v>590</v>
      </c>
      <c r="C46" s="43">
        <v>737.98</v>
      </c>
      <c r="D46" s="43">
        <v>633.82000000000005</v>
      </c>
      <c r="E46" s="45"/>
      <c r="F46" s="62">
        <f t="shared" si="1"/>
        <v>43</v>
      </c>
      <c r="G46" s="42">
        <f t="shared" si="0"/>
        <v>40396</v>
      </c>
      <c r="H46" s="44">
        <v>580</v>
      </c>
      <c r="I46" s="44">
        <v>540.54500000000007</v>
      </c>
      <c r="J46" s="55">
        <v>633.83000000000004</v>
      </c>
      <c r="K46" s="44">
        <v>550</v>
      </c>
      <c r="L46" s="60"/>
    </row>
    <row r="47" spans="1:12" outlineLevel="1" x14ac:dyDescent="0.2">
      <c r="A47" s="42">
        <v>40399</v>
      </c>
      <c r="B47" s="43">
        <v>590</v>
      </c>
      <c r="C47" s="43">
        <v>734.76</v>
      </c>
      <c r="D47" s="43">
        <v>628.30999999999995</v>
      </c>
      <c r="E47" s="45"/>
      <c r="F47" s="62">
        <f t="shared" si="1"/>
        <v>44</v>
      </c>
      <c r="G47" s="42">
        <f t="shared" si="0"/>
        <v>40399</v>
      </c>
      <c r="H47" s="44">
        <v>580</v>
      </c>
      <c r="I47" s="44">
        <v>540.21499999999992</v>
      </c>
      <c r="J47" s="55">
        <v>633.83000000000004</v>
      </c>
      <c r="K47" s="44">
        <v>580</v>
      </c>
      <c r="L47" s="60"/>
    </row>
    <row r="48" spans="1:12" outlineLevel="1" x14ac:dyDescent="0.2">
      <c r="A48" s="42">
        <v>40400</v>
      </c>
      <c r="B48" s="43">
        <v>590</v>
      </c>
      <c r="C48" s="43">
        <v>726.72</v>
      </c>
      <c r="D48" s="43">
        <f>D47</f>
        <v>628.30999999999995</v>
      </c>
      <c r="E48" s="45"/>
      <c r="F48" s="62">
        <f t="shared" si="1"/>
        <v>45</v>
      </c>
      <c r="G48" s="42">
        <f t="shared" si="0"/>
        <v>40400</v>
      </c>
      <c r="H48" s="44">
        <v>580</v>
      </c>
      <c r="I48" s="44">
        <v>543.375</v>
      </c>
      <c r="J48" s="55">
        <v>633.83000000000004</v>
      </c>
      <c r="K48" s="44">
        <v>580</v>
      </c>
      <c r="L48" s="60"/>
    </row>
    <row r="49" spans="1:12" outlineLevel="1" x14ac:dyDescent="0.2">
      <c r="A49" s="42">
        <v>40401</v>
      </c>
      <c r="B49" s="43">
        <v>590</v>
      </c>
      <c r="C49" s="43">
        <v>715.23</v>
      </c>
      <c r="D49" s="43">
        <v>608.03385976836717</v>
      </c>
      <c r="E49" s="45"/>
      <c r="F49" s="62">
        <f t="shared" si="1"/>
        <v>46</v>
      </c>
      <c r="G49" s="42">
        <f t="shared" si="0"/>
        <v>40401</v>
      </c>
      <c r="H49" s="44">
        <v>580</v>
      </c>
      <c r="I49" s="44">
        <v>538.45499999999993</v>
      </c>
      <c r="J49" s="55">
        <v>633.83000000000004</v>
      </c>
      <c r="K49" s="44">
        <v>590</v>
      </c>
      <c r="L49" s="60"/>
    </row>
    <row r="50" spans="1:12" outlineLevel="1" x14ac:dyDescent="0.2">
      <c r="A50" s="42">
        <v>40402</v>
      </c>
      <c r="B50" s="43">
        <v>600</v>
      </c>
      <c r="C50" s="43">
        <v>713.79</v>
      </c>
      <c r="D50" s="43">
        <v>628.30999999999995</v>
      </c>
      <c r="E50" s="45"/>
      <c r="F50" s="62">
        <f t="shared" si="1"/>
        <v>47</v>
      </c>
      <c r="G50" s="42">
        <f t="shared" si="0"/>
        <v>40402</v>
      </c>
      <c r="H50" s="44">
        <v>590</v>
      </c>
      <c r="I50" s="44">
        <v>533.65499999999997</v>
      </c>
      <c r="J50" s="55">
        <v>633.83000000000004</v>
      </c>
      <c r="K50" s="44">
        <v>590</v>
      </c>
      <c r="L50" s="60"/>
    </row>
    <row r="51" spans="1:12" outlineLevel="1" x14ac:dyDescent="0.2">
      <c r="A51" s="42">
        <v>40403</v>
      </c>
      <c r="B51" s="43">
        <v>600</v>
      </c>
      <c r="C51" s="43">
        <v>708.18</v>
      </c>
      <c r="D51" s="43">
        <v>628.30999999999995</v>
      </c>
      <c r="E51" s="45"/>
      <c r="F51" s="62">
        <f t="shared" si="1"/>
        <v>48</v>
      </c>
      <c r="G51" s="42">
        <f t="shared" si="0"/>
        <v>40403</v>
      </c>
      <c r="H51" s="44">
        <v>590</v>
      </c>
      <c r="I51" s="44">
        <v>524.39499999999998</v>
      </c>
      <c r="J51" s="55">
        <v>633.83000000000004</v>
      </c>
      <c r="K51" s="44">
        <v>590</v>
      </c>
      <c r="L51" s="60"/>
    </row>
    <row r="52" spans="1:12" outlineLevel="1" x14ac:dyDescent="0.2">
      <c r="A52" s="42">
        <v>40406</v>
      </c>
      <c r="B52" s="43">
        <v>600</v>
      </c>
      <c r="C52" s="43">
        <v>706.37</v>
      </c>
      <c r="D52" s="43">
        <v>628.30999999999995</v>
      </c>
      <c r="E52" s="45"/>
      <c r="F52" s="62">
        <f t="shared" si="1"/>
        <v>49</v>
      </c>
      <c r="G52" s="42">
        <f t="shared" si="0"/>
        <v>40406</v>
      </c>
      <c r="H52" s="44">
        <v>590</v>
      </c>
      <c r="I52" s="44">
        <v>524.76</v>
      </c>
      <c r="J52" s="55">
        <v>633.83000000000004</v>
      </c>
      <c r="K52" s="44">
        <v>590</v>
      </c>
      <c r="L52" s="60"/>
    </row>
    <row r="53" spans="1:12" outlineLevel="1" x14ac:dyDescent="0.2">
      <c r="A53" s="42">
        <v>40408</v>
      </c>
      <c r="B53" s="43">
        <v>600</v>
      </c>
      <c r="C53" s="43">
        <v>707.47</v>
      </c>
      <c r="D53" s="43">
        <v>639.33000000000004</v>
      </c>
      <c r="E53" s="45"/>
      <c r="F53" s="62">
        <f t="shared" si="1"/>
        <v>50</v>
      </c>
      <c r="G53" s="42">
        <f t="shared" si="0"/>
        <v>40408</v>
      </c>
      <c r="H53" s="44">
        <v>590</v>
      </c>
      <c r="I53" s="44">
        <v>527.26</v>
      </c>
      <c r="J53" s="55">
        <v>633.83000000000004</v>
      </c>
      <c r="K53" s="44">
        <v>590</v>
      </c>
      <c r="L53" s="60"/>
    </row>
    <row r="54" spans="1:12" outlineLevel="1" x14ac:dyDescent="0.2">
      <c r="A54" s="42">
        <v>40409</v>
      </c>
      <c r="B54" s="43">
        <v>600</v>
      </c>
      <c r="C54" s="43">
        <v>708.13</v>
      </c>
      <c r="D54" s="43">
        <v>639.33000000000004</v>
      </c>
      <c r="E54" s="45"/>
      <c r="F54" s="62">
        <f t="shared" si="1"/>
        <v>51</v>
      </c>
      <c r="G54" s="42">
        <f t="shared" si="0"/>
        <v>40409</v>
      </c>
      <c r="H54" s="44">
        <v>590</v>
      </c>
      <c r="I54" s="44">
        <v>528.07999999999993</v>
      </c>
      <c r="J54" s="55">
        <v>633.83000000000004</v>
      </c>
      <c r="K54" s="44">
        <v>590</v>
      </c>
      <c r="L54" s="60"/>
    </row>
    <row r="55" spans="1:12" outlineLevel="1" x14ac:dyDescent="0.2">
      <c r="A55" s="42">
        <v>40410</v>
      </c>
      <c r="B55" s="43">
        <v>600</v>
      </c>
      <c r="C55" s="43">
        <v>697.29</v>
      </c>
      <c r="D55" s="43">
        <v>639.33000000000004</v>
      </c>
      <c r="E55" s="45"/>
      <c r="F55" s="62">
        <f t="shared" si="1"/>
        <v>52</v>
      </c>
      <c r="G55" s="42">
        <f t="shared" si="0"/>
        <v>40410</v>
      </c>
      <c r="H55" s="44">
        <v>590</v>
      </c>
      <c r="I55" s="44">
        <v>526.27500000000009</v>
      </c>
      <c r="J55" s="55">
        <v>633.83000000000004</v>
      </c>
      <c r="K55" s="44">
        <v>590</v>
      </c>
      <c r="L55" s="60"/>
    </row>
    <row r="56" spans="1:12" outlineLevel="1" x14ac:dyDescent="0.2">
      <c r="A56" s="42">
        <v>40413</v>
      </c>
      <c r="B56" s="43">
        <v>600</v>
      </c>
      <c r="C56" s="43">
        <v>696.52</v>
      </c>
      <c r="D56" s="43">
        <v>639.33000000000004</v>
      </c>
      <c r="E56" s="45"/>
      <c r="F56" s="62">
        <f t="shared" si="1"/>
        <v>53</v>
      </c>
      <c r="G56" s="42">
        <f t="shared" si="0"/>
        <v>40413</v>
      </c>
      <c r="H56" s="44">
        <v>590</v>
      </c>
      <c r="I56" s="44">
        <v>521.15499999999997</v>
      </c>
      <c r="J56" s="55">
        <v>633.83000000000004</v>
      </c>
      <c r="K56" s="44">
        <v>590</v>
      </c>
      <c r="L56" s="60"/>
    </row>
    <row r="57" spans="1:12" outlineLevel="1" x14ac:dyDescent="0.2">
      <c r="A57" s="42">
        <v>40414</v>
      </c>
      <c r="B57" s="43">
        <v>600</v>
      </c>
      <c r="C57" s="43">
        <v>710.47</v>
      </c>
      <c r="D57" s="43">
        <v>644.84</v>
      </c>
      <c r="E57" s="45"/>
      <c r="F57" s="62">
        <f t="shared" si="1"/>
        <v>54</v>
      </c>
      <c r="G57" s="42">
        <f t="shared" si="0"/>
        <v>40414</v>
      </c>
      <c r="H57" s="44">
        <v>590</v>
      </c>
      <c r="I57" s="44">
        <v>520.86500000000001</v>
      </c>
      <c r="J57" s="55">
        <v>633.83000000000004</v>
      </c>
      <c r="K57" s="44">
        <v>590</v>
      </c>
      <c r="L57" s="60"/>
    </row>
    <row r="58" spans="1:12" outlineLevel="1" x14ac:dyDescent="0.2">
      <c r="A58" s="42">
        <v>40415</v>
      </c>
      <c r="B58" s="43">
        <v>600</v>
      </c>
      <c r="C58" s="43">
        <v>708.34</v>
      </c>
      <c r="D58" s="43">
        <v>644.84</v>
      </c>
      <c r="E58" s="45"/>
      <c r="F58" s="62">
        <f t="shared" si="1"/>
        <v>55</v>
      </c>
      <c r="G58" s="42">
        <f t="shared" si="0"/>
        <v>40415</v>
      </c>
      <c r="H58" s="44">
        <v>590</v>
      </c>
      <c r="I58" s="44">
        <v>567.495</v>
      </c>
      <c r="J58" s="55">
        <v>633.83000000000004</v>
      </c>
      <c r="K58" s="44">
        <v>590</v>
      </c>
      <c r="L58" s="60"/>
    </row>
    <row r="59" spans="1:12" outlineLevel="1" x14ac:dyDescent="0.2">
      <c r="A59" s="42">
        <v>40416</v>
      </c>
      <c r="B59" s="43">
        <v>605</v>
      </c>
      <c r="C59" s="43">
        <v>711.87</v>
      </c>
      <c r="D59" s="43">
        <v>644.84</v>
      </c>
      <c r="E59" s="45"/>
      <c r="F59" s="62">
        <f t="shared" si="1"/>
        <v>56</v>
      </c>
      <c r="G59" s="42">
        <f t="shared" si="0"/>
        <v>40416</v>
      </c>
      <c r="H59" s="44">
        <v>585</v>
      </c>
      <c r="I59" s="44">
        <v>567.58500000000004</v>
      </c>
      <c r="J59" s="55">
        <v>633.83000000000004</v>
      </c>
      <c r="K59" s="44">
        <v>590</v>
      </c>
      <c r="L59" s="60"/>
    </row>
    <row r="60" spans="1:12" outlineLevel="1" x14ac:dyDescent="0.2">
      <c r="A60" s="42">
        <v>40417</v>
      </c>
      <c r="B60" s="43">
        <v>605</v>
      </c>
      <c r="C60" s="43">
        <v>714.62</v>
      </c>
      <c r="D60" s="43">
        <v>644.84</v>
      </c>
      <c r="E60" s="45"/>
      <c r="F60" s="62">
        <f t="shared" si="1"/>
        <v>57</v>
      </c>
      <c r="G60" s="42">
        <f t="shared" si="0"/>
        <v>40417</v>
      </c>
      <c r="H60" s="44">
        <v>585</v>
      </c>
      <c r="I60" s="44">
        <v>571.18499999999995</v>
      </c>
      <c r="J60" s="55">
        <v>633.83000000000004</v>
      </c>
      <c r="K60" s="44">
        <v>590</v>
      </c>
      <c r="L60" s="60"/>
    </row>
    <row r="61" spans="1:12" outlineLevel="1" x14ac:dyDescent="0.2">
      <c r="A61" s="42">
        <v>40420</v>
      </c>
      <c r="B61" s="43">
        <v>605</v>
      </c>
      <c r="C61" s="43">
        <v>714.62</v>
      </c>
      <c r="D61" s="43">
        <v>644.84</v>
      </c>
      <c r="E61" s="45"/>
      <c r="F61" s="62">
        <f t="shared" si="1"/>
        <v>58</v>
      </c>
      <c r="G61" s="42">
        <f t="shared" si="0"/>
        <v>40420</v>
      </c>
      <c r="H61" s="44">
        <v>585</v>
      </c>
      <c r="I61" s="44">
        <v>571.18499999999995</v>
      </c>
      <c r="J61" s="55">
        <v>633.83000000000004</v>
      </c>
      <c r="K61" s="44">
        <v>590</v>
      </c>
      <c r="L61" s="60"/>
    </row>
    <row r="62" spans="1:12" outlineLevel="1" x14ac:dyDescent="0.2">
      <c r="A62" s="42">
        <v>40421</v>
      </c>
      <c r="B62" s="43">
        <v>605</v>
      </c>
      <c r="C62" s="43">
        <v>711.93</v>
      </c>
      <c r="D62" s="43">
        <v>644.84</v>
      </c>
      <c r="E62" s="45"/>
      <c r="F62" s="62">
        <f t="shared" si="1"/>
        <v>59</v>
      </c>
      <c r="G62" s="42">
        <f t="shared" si="0"/>
        <v>40421</v>
      </c>
      <c r="H62" s="44">
        <v>585</v>
      </c>
      <c r="I62" s="44">
        <v>571.5</v>
      </c>
      <c r="J62" s="55">
        <v>655.875</v>
      </c>
      <c r="K62" s="44">
        <v>590</v>
      </c>
      <c r="L62" s="60"/>
    </row>
    <row r="63" spans="1:12" outlineLevel="1" x14ac:dyDescent="0.2">
      <c r="A63" s="42">
        <v>40422</v>
      </c>
      <c r="B63" s="43">
        <v>605</v>
      </c>
      <c r="C63" s="43">
        <v>716.97</v>
      </c>
      <c r="D63" s="43">
        <v>644.84</v>
      </c>
      <c r="E63" s="45"/>
      <c r="F63" s="62">
        <f t="shared" si="1"/>
        <v>60</v>
      </c>
      <c r="G63" s="42">
        <f t="shared" si="0"/>
        <v>40422</v>
      </c>
      <c r="H63" s="44">
        <v>585</v>
      </c>
      <c r="I63" s="44">
        <v>570.6</v>
      </c>
      <c r="J63" s="55">
        <v>655.875</v>
      </c>
      <c r="K63" s="44">
        <v>600</v>
      </c>
      <c r="L63" s="60"/>
    </row>
    <row r="64" spans="1:12" outlineLevel="1" x14ac:dyDescent="0.2">
      <c r="A64" s="42">
        <v>40423</v>
      </c>
      <c r="B64" s="43">
        <v>625</v>
      </c>
      <c r="C64" s="43">
        <v>724.61</v>
      </c>
      <c r="D64" s="43">
        <v>644.84</v>
      </c>
      <c r="E64" s="45"/>
      <c r="F64" s="62">
        <f t="shared" si="1"/>
        <v>61</v>
      </c>
      <c r="G64" s="42">
        <f t="shared" si="0"/>
        <v>40423</v>
      </c>
      <c r="H64" s="44">
        <v>590</v>
      </c>
      <c r="I64" s="44">
        <v>576</v>
      </c>
      <c r="J64" s="55">
        <v>655.875</v>
      </c>
      <c r="K64" s="44">
        <v>600</v>
      </c>
      <c r="L64" s="60"/>
    </row>
    <row r="65" spans="1:12" outlineLevel="1" x14ac:dyDescent="0.2">
      <c r="A65" s="42">
        <v>40424</v>
      </c>
      <c r="B65" s="43">
        <v>625</v>
      </c>
      <c r="C65" s="43">
        <v>727.27</v>
      </c>
      <c r="D65" s="43">
        <v>644.84</v>
      </c>
      <c r="E65" s="45"/>
      <c r="F65" s="62">
        <f t="shared" si="1"/>
        <v>62</v>
      </c>
      <c r="G65" s="42">
        <f t="shared" si="0"/>
        <v>40424</v>
      </c>
      <c r="H65" s="44">
        <v>590</v>
      </c>
      <c r="I65" s="44">
        <v>576.80999999999995</v>
      </c>
      <c r="J65" s="55">
        <v>655.875</v>
      </c>
      <c r="K65" s="44">
        <v>600</v>
      </c>
      <c r="L65" s="60"/>
    </row>
    <row r="66" spans="1:12" outlineLevel="1" x14ac:dyDescent="0.2">
      <c r="A66" s="42">
        <v>40428</v>
      </c>
      <c r="B66" s="43">
        <v>625</v>
      </c>
      <c r="C66" s="43">
        <v>718.17</v>
      </c>
      <c r="D66" s="43">
        <v>644.84</v>
      </c>
      <c r="E66" s="45">
        <f>Platts!R555*0.6+Platts!C555*1.6</f>
        <v>352.6</v>
      </c>
      <c r="F66" s="62">
        <f t="shared" si="1"/>
        <v>63</v>
      </c>
      <c r="G66" s="42">
        <f t="shared" si="0"/>
        <v>40428</v>
      </c>
      <c r="H66" s="44">
        <v>590</v>
      </c>
      <c r="I66" s="44">
        <v>579.32999999999993</v>
      </c>
      <c r="J66" s="55">
        <v>655.875</v>
      </c>
      <c r="K66" s="44">
        <v>600</v>
      </c>
      <c r="L66" s="60"/>
    </row>
    <row r="67" spans="1:12" outlineLevel="1" x14ac:dyDescent="0.2">
      <c r="A67" s="42">
        <v>40429</v>
      </c>
      <c r="B67" s="43">
        <v>625</v>
      </c>
      <c r="C67" s="43">
        <v>739.38</v>
      </c>
      <c r="D67" s="43">
        <v>655.86</v>
      </c>
      <c r="E67" s="45">
        <f>Platts!R556*0.6+Platts!C556*1.6</f>
        <v>351.4</v>
      </c>
      <c r="F67" s="62">
        <f t="shared" si="1"/>
        <v>64</v>
      </c>
      <c r="G67" s="42">
        <f t="shared" si="0"/>
        <v>40429</v>
      </c>
      <c r="H67" s="44">
        <v>590</v>
      </c>
      <c r="I67" s="44">
        <v>573.48</v>
      </c>
      <c r="J67" s="55">
        <v>655.875</v>
      </c>
      <c r="K67" s="44">
        <v>600</v>
      </c>
      <c r="L67" s="60"/>
    </row>
    <row r="68" spans="1:12" outlineLevel="1" x14ac:dyDescent="0.2">
      <c r="A68" s="42">
        <v>40430</v>
      </c>
      <c r="B68" s="43">
        <v>640</v>
      </c>
      <c r="C68" s="43">
        <v>737.99</v>
      </c>
      <c r="D68" s="43">
        <v>655.86</v>
      </c>
      <c r="E68" s="45">
        <f>Platts!R557*0.6+Platts!C557*1.6</f>
        <v>353.20000000000005</v>
      </c>
      <c r="F68" s="62">
        <f t="shared" si="1"/>
        <v>65</v>
      </c>
      <c r="G68" s="42">
        <f t="shared" ref="G68:G131" si="2">+A68</f>
        <v>40430</v>
      </c>
      <c r="H68" s="44">
        <v>620</v>
      </c>
      <c r="I68" s="44">
        <v>615.80500000000006</v>
      </c>
      <c r="J68" s="55">
        <v>655.875</v>
      </c>
      <c r="K68" s="44">
        <v>600</v>
      </c>
      <c r="L68" s="60"/>
    </row>
    <row r="69" spans="1:12" outlineLevel="1" x14ac:dyDescent="0.2">
      <c r="A69" s="42">
        <v>40431</v>
      </c>
      <c r="B69" s="43">
        <v>640</v>
      </c>
      <c r="C69" s="43">
        <v>738.8</v>
      </c>
      <c r="D69" s="43">
        <v>655.86</v>
      </c>
      <c r="E69" s="45">
        <f>Platts!R558*0.6+Platts!C558*1.6</f>
        <v>354.2</v>
      </c>
      <c r="F69" s="62">
        <f t="shared" ref="F69:F132" si="3">F68+1</f>
        <v>66</v>
      </c>
      <c r="G69" s="42">
        <f t="shared" si="2"/>
        <v>40431</v>
      </c>
      <c r="H69" s="44">
        <v>620</v>
      </c>
      <c r="I69" s="44">
        <v>616.67499999999995</v>
      </c>
      <c r="J69" s="55">
        <v>655.875</v>
      </c>
      <c r="K69" s="44">
        <v>600</v>
      </c>
      <c r="L69" s="60"/>
    </row>
    <row r="70" spans="1:12" outlineLevel="1" x14ac:dyDescent="0.2">
      <c r="A70" s="42">
        <v>40434</v>
      </c>
      <c r="B70" s="43">
        <v>640</v>
      </c>
      <c r="C70" s="43">
        <v>746.17</v>
      </c>
      <c r="D70" s="43">
        <v>655.86</v>
      </c>
      <c r="E70" s="45">
        <f>Platts!R559*0.6+Platts!C559*1.6</f>
        <v>358</v>
      </c>
      <c r="F70" s="62">
        <f t="shared" si="3"/>
        <v>67</v>
      </c>
      <c r="G70" s="42">
        <f t="shared" si="2"/>
        <v>40434</v>
      </c>
      <c r="H70" s="44">
        <v>620</v>
      </c>
      <c r="I70" s="44">
        <v>617.16499999999996</v>
      </c>
      <c r="J70" s="55">
        <v>655.875</v>
      </c>
      <c r="K70" s="44">
        <v>600</v>
      </c>
      <c r="L70" s="60"/>
    </row>
    <row r="71" spans="1:12" outlineLevel="1" x14ac:dyDescent="0.2">
      <c r="A71" s="42">
        <v>40435</v>
      </c>
      <c r="B71" s="43">
        <v>640</v>
      </c>
      <c r="C71" s="43">
        <v>753.19</v>
      </c>
      <c r="D71" s="43">
        <v>653.11</v>
      </c>
      <c r="E71" s="45">
        <f>Platts!R560*0.6+Platts!C560*1.6</f>
        <v>364.8</v>
      </c>
      <c r="F71" s="62">
        <f t="shared" si="3"/>
        <v>68</v>
      </c>
      <c r="G71" s="42">
        <f t="shared" si="2"/>
        <v>40435</v>
      </c>
      <c r="H71" s="44">
        <v>620</v>
      </c>
      <c r="I71" s="44">
        <v>620.85</v>
      </c>
      <c r="J71" s="55">
        <v>655.875</v>
      </c>
      <c r="K71" s="44">
        <v>600</v>
      </c>
      <c r="L71" s="60"/>
    </row>
    <row r="72" spans="1:12" outlineLevel="1" x14ac:dyDescent="0.2">
      <c r="A72" s="42">
        <v>40436</v>
      </c>
      <c r="B72" s="43">
        <v>640</v>
      </c>
      <c r="C72" s="43">
        <v>741.57</v>
      </c>
      <c r="D72" s="43">
        <v>653.11</v>
      </c>
      <c r="E72" s="45">
        <f>Platts!R561*0.6+Platts!C561*1.6</f>
        <v>367.20000000000005</v>
      </c>
      <c r="F72" s="62">
        <f t="shared" si="3"/>
        <v>69</v>
      </c>
      <c r="G72" s="42">
        <f t="shared" si="2"/>
        <v>40436</v>
      </c>
      <c r="H72" s="44">
        <v>620</v>
      </c>
      <c r="I72" s="44">
        <v>623.22499999999991</v>
      </c>
      <c r="J72" s="55">
        <v>655.875</v>
      </c>
      <c r="K72" s="44">
        <v>600</v>
      </c>
      <c r="L72" s="60"/>
    </row>
    <row r="73" spans="1:12" outlineLevel="1" x14ac:dyDescent="0.2">
      <c r="A73" s="42">
        <v>40437</v>
      </c>
      <c r="B73" s="43">
        <v>640</v>
      </c>
      <c r="C73" s="43">
        <v>746.02</v>
      </c>
      <c r="D73" s="43">
        <v>653.11</v>
      </c>
      <c r="E73" s="45">
        <f>Platts!R562*0.6+Platts!C562*1.6</f>
        <v>371</v>
      </c>
      <c r="F73" s="62">
        <f t="shared" si="3"/>
        <v>70</v>
      </c>
      <c r="G73" s="42">
        <f t="shared" si="2"/>
        <v>40437</v>
      </c>
      <c r="H73" s="44">
        <v>620</v>
      </c>
      <c r="I73" s="44">
        <v>629.96500000000003</v>
      </c>
      <c r="J73" s="55">
        <v>655.875</v>
      </c>
      <c r="K73" s="44">
        <v>610</v>
      </c>
      <c r="L73" s="60"/>
    </row>
    <row r="74" spans="1:12" outlineLevel="1" x14ac:dyDescent="0.2">
      <c r="A74" s="42">
        <v>40438</v>
      </c>
      <c r="B74" s="43">
        <v>640</v>
      </c>
      <c r="C74" s="43">
        <v>743.45</v>
      </c>
      <c r="D74" s="43">
        <v>653.11</v>
      </c>
      <c r="E74" s="45">
        <f>Platts!R563*0.6+Platts!C563*1.6</f>
        <v>370.70000000000005</v>
      </c>
      <c r="F74" s="62">
        <f t="shared" si="3"/>
        <v>71</v>
      </c>
      <c r="G74" s="42">
        <f t="shared" si="2"/>
        <v>40438</v>
      </c>
      <c r="H74" s="44">
        <v>620</v>
      </c>
      <c r="I74" s="44">
        <v>634.28</v>
      </c>
      <c r="J74" s="55">
        <v>655.875</v>
      </c>
      <c r="K74" s="44">
        <v>610</v>
      </c>
      <c r="L74" s="60"/>
    </row>
    <row r="75" spans="1:12" outlineLevel="1" x14ac:dyDescent="0.2">
      <c r="A75" s="42">
        <v>40441</v>
      </c>
      <c r="B75" s="43">
        <v>640</v>
      </c>
      <c r="C75" s="43">
        <v>745.67</v>
      </c>
      <c r="D75" s="43">
        <v>650.35</v>
      </c>
      <c r="E75" s="45">
        <f>Platts!R564*0.6+Platts!C564*1.6</f>
        <v>370.70000000000005</v>
      </c>
      <c r="F75" s="62">
        <f t="shared" si="3"/>
        <v>72</v>
      </c>
      <c r="G75" s="42">
        <f t="shared" si="2"/>
        <v>40441</v>
      </c>
      <c r="H75" s="44">
        <v>620</v>
      </c>
      <c r="I75" s="44">
        <v>633.41000000000008</v>
      </c>
      <c r="J75" s="55">
        <v>655.875</v>
      </c>
      <c r="K75" s="44">
        <v>605</v>
      </c>
      <c r="L75" s="60"/>
    </row>
    <row r="76" spans="1:12" outlineLevel="1" x14ac:dyDescent="0.2">
      <c r="A76" s="42">
        <v>40442</v>
      </c>
      <c r="B76" s="43">
        <v>640</v>
      </c>
      <c r="C76" s="43">
        <v>715.31</v>
      </c>
      <c r="D76" s="43">
        <v>650.35</v>
      </c>
      <c r="E76" s="45">
        <f>Platts!R565*0.6+Platts!C565*1.6</f>
        <v>373.8</v>
      </c>
      <c r="F76" s="62">
        <f t="shared" si="3"/>
        <v>73</v>
      </c>
      <c r="G76" s="42">
        <f t="shared" si="2"/>
        <v>40442</v>
      </c>
      <c r="H76" s="44">
        <v>620</v>
      </c>
      <c r="I76" s="44">
        <v>634.08999999999992</v>
      </c>
      <c r="J76" s="55">
        <v>655.875</v>
      </c>
      <c r="K76" s="44">
        <v>605</v>
      </c>
      <c r="L76" s="60"/>
    </row>
    <row r="77" spans="1:12" outlineLevel="1" x14ac:dyDescent="0.2">
      <c r="A77" s="42">
        <v>40443</v>
      </c>
      <c r="B77" s="43">
        <v>640</v>
      </c>
      <c r="C77" s="43">
        <v>729.32</v>
      </c>
      <c r="D77" s="43">
        <v>650.35</v>
      </c>
      <c r="E77" s="45">
        <f>Platts!R566*0.6+Platts!C566*1.6</f>
        <v>373.8</v>
      </c>
      <c r="F77" s="62">
        <f t="shared" si="3"/>
        <v>74</v>
      </c>
      <c r="G77" s="42">
        <f t="shared" si="2"/>
        <v>40443</v>
      </c>
      <c r="H77" s="44">
        <v>620</v>
      </c>
      <c r="I77" s="44">
        <v>636.31999999999994</v>
      </c>
      <c r="J77" s="55">
        <v>655.875</v>
      </c>
      <c r="K77" s="44">
        <v>605</v>
      </c>
      <c r="L77" s="60"/>
    </row>
    <row r="78" spans="1:12" outlineLevel="1" x14ac:dyDescent="0.2">
      <c r="A78" s="42">
        <v>40444</v>
      </c>
      <c r="B78" s="43">
        <v>635</v>
      </c>
      <c r="C78" s="43">
        <v>727.03</v>
      </c>
      <c r="D78" s="43">
        <v>650.35</v>
      </c>
      <c r="E78" s="45">
        <f>Platts!R567*0.6+Platts!C567*1.6</f>
        <v>373.2</v>
      </c>
      <c r="F78" s="62">
        <f t="shared" si="3"/>
        <v>75</v>
      </c>
      <c r="G78" s="42">
        <f t="shared" si="2"/>
        <v>40444</v>
      </c>
      <c r="H78" s="44">
        <v>620</v>
      </c>
      <c r="I78" s="44">
        <v>648.15499999999997</v>
      </c>
      <c r="J78" s="55">
        <v>655.875</v>
      </c>
      <c r="K78" s="44">
        <v>605</v>
      </c>
      <c r="L78" s="60"/>
    </row>
    <row r="79" spans="1:12" outlineLevel="1" x14ac:dyDescent="0.2">
      <c r="A79" s="42">
        <v>40445</v>
      </c>
      <c r="B79" s="43">
        <v>635</v>
      </c>
      <c r="C79" s="43">
        <v>735.04</v>
      </c>
      <c r="D79" s="43">
        <v>650.35</v>
      </c>
      <c r="E79" s="45">
        <f>Platts!R568*0.6+Platts!C568*1.6</f>
        <v>373.2</v>
      </c>
      <c r="F79" s="62">
        <f t="shared" si="3"/>
        <v>76</v>
      </c>
      <c r="G79" s="42">
        <f t="shared" si="2"/>
        <v>40445</v>
      </c>
      <c r="H79" s="44">
        <v>620</v>
      </c>
      <c r="I79" s="44">
        <v>646.16499999999996</v>
      </c>
      <c r="J79" s="55">
        <v>655.875</v>
      </c>
      <c r="K79" s="44">
        <v>590</v>
      </c>
      <c r="L79" s="60"/>
    </row>
    <row r="80" spans="1:12" outlineLevel="1" x14ac:dyDescent="0.2">
      <c r="A80" s="42">
        <v>40448</v>
      </c>
      <c r="B80" s="43">
        <v>635</v>
      </c>
      <c r="C80" s="43">
        <v>734.66</v>
      </c>
      <c r="D80" s="43">
        <v>650.35</v>
      </c>
      <c r="E80" s="45">
        <f>Platts!R569*0.6+Platts!C569*1.6</f>
        <v>371.3</v>
      </c>
      <c r="F80" s="62">
        <f t="shared" si="3"/>
        <v>77</v>
      </c>
      <c r="G80" s="42">
        <f t="shared" si="2"/>
        <v>40448</v>
      </c>
      <c r="H80" s="44">
        <v>620</v>
      </c>
      <c r="I80" s="44">
        <v>650.48500000000001</v>
      </c>
      <c r="J80" s="55">
        <v>655.875</v>
      </c>
      <c r="K80" s="44">
        <v>590</v>
      </c>
      <c r="L80" s="60"/>
    </row>
    <row r="81" spans="1:12" outlineLevel="1" x14ac:dyDescent="0.2">
      <c r="A81" s="42">
        <v>40449</v>
      </c>
      <c r="B81" s="43">
        <v>635</v>
      </c>
      <c r="C81" s="43">
        <v>739.78</v>
      </c>
      <c r="D81" s="43">
        <v>650.35</v>
      </c>
      <c r="E81" s="45">
        <f>Platts!R570*0.6+Platts!C570*1.6</f>
        <v>370.79999999999995</v>
      </c>
      <c r="F81" s="62">
        <f t="shared" si="3"/>
        <v>78</v>
      </c>
      <c r="G81" s="42">
        <f t="shared" si="2"/>
        <v>40449</v>
      </c>
      <c r="H81" s="44">
        <v>620</v>
      </c>
      <c r="I81" s="44">
        <v>653.63499999999999</v>
      </c>
      <c r="J81" s="55">
        <v>655.875</v>
      </c>
      <c r="K81" s="44">
        <v>578</v>
      </c>
      <c r="L81" s="60"/>
    </row>
    <row r="82" spans="1:12" outlineLevel="1" x14ac:dyDescent="0.2">
      <c r="A82" s="42">
        <v>40450</v>
      </c>
      <c r="B82" s="43">
        <v>635</v>
      </c>
      <c r="C82" s="43">
        <v>742.51</v>
      </c>
      <c r="D82" s="43">
        <v>650.35</v>
      </c>
      <c r="E82" s="45">
        <f>Platts!R571*0.6+Platts!C571*1.6</f>
        <v>367.6</v>
      </c>
      <c r="F82" s="62">
        <f t="shared" si="3"/>
        <v>79</v>
      </c>
      <c r="G82" s="42">
        <f t="shared" si="2"/>
        <v>40450</v>
      </c>
      <c r="H82" s="44">
        <v>620</v>
      </c>
      <c r="I82" s="44">
        <v>652.80999999999995</v>
      </c>
      <c r="J82" s="55">
        <v>655.875</v>
      </c>
      <c r="K82" s="44">
        <v>578</v>
      </c>
      <c r="L82" s="60"/>
    </row>
    <row r="83" spans="1:12" outlineLevel="1" x14ac:dyDescent="0.2">
      <c r="A83" s="42">
        <v>40451</v>
      </c>
      <c r="B83" s="43">
        <v>635</v>
      </c>
      <c r="C83" s="43">
        <v>740.38</v>
      </c>
      <c r="D83" s="43">
        <v>633.82000000000005</v>
      </c>
      <c r="E83" s="45">
        <f>Platts!R572*0.6+Platts!C572*1.6</f>
        <v>367.9</v>
      </c>
      <c r="F83" s="62">
        <f t="shared" si="3"/>
        <v>80</v>
      </c>
      <c r="G83" s="42">
        <f t="shared" si="2"/>
        <v>40451</v>
      </c>
      <c r="H83" s="44">
        <v>600</v>
      </c>
      <c r="I83" s="44">
        <v>660.13499999999999</v>
      </c>
      <c r="J83" s="55">
        <v>655.875</v>
      </c>
      <c r="K83" s="44">
        <v>578</v>
      </c>
      <c r="L83" s="60"/>
    </row>
    <row r="84" spans="1:12" outlineLevel="1" x14ac:dyDescent="0.2">
      <c r="A84" s="42">
        <v>40452</v>
      </c>
      <c r="B84" s="43">
        <v>635</v>
      </c>
      <c r="C84" s="43">
        <v>749.76</v>
      </c>
      <c r="D84" s="43">
        <v>633.82000000000005</v>
      </c>
      <c r="E84" s="45">
        <f>Platts!R573*0.6+Platts!C573*1.6</f>
        <v>369.2</v>
      </c>
      <c r="F84" s="62">
        <f t="shared" si="3"/>
        <v>81</v>
      </c>
      <c r="G84" s="42">
        <f t="shared" si="2"/>
        <v>40452</v>
      </c>
      <c r="H84" s="44">
        <v>600</v>
      </c>
      <c r="I84" s="44">
        <v>661.92499999999995</v>
      </c>
      <c r="J84" s="55">
        <v>655.875</v>
      </c>
      <c r="K84" s="44">
        <v>578</v>
      </c>
      <c r="L84" s="60"/>
    </row>
    <row r="85" spans="1:12" outlineLevel="1" x14ac:dyDescent="0.2">
      <c r="A85" s="42">
        <v>40455</v>
      </c>
      <c r="B85" s="43">
        <v>635</v>
      </c>
      <c r="C85" s="43">
        <v>746.38</v>
      </c>
      <c r="D85" s="43">
        <v>633.82000000000005</v>
      </c>
      <c r="E85" s="45">
        <f>Platts!R574*0.6+Platts!C574*1.6</f>
        <v>368.9</v>
      </c>
      <c r="F85" s="62">
        <f t="shared" si="3"/>
        <v>82</v>
      </c>
      <c r="G85" s="42">
        <f t="shared" si="2"/>
        <v>40455</v>
      </c>
      <c r="H85" s="44">
        <v>600</v>
      </c>
      <c r="I85" s="44">
        <v>665.71</v>
      </c>
      <c r="J85" s="55">
        <v>655.875</v>
      </c>
      <c r="K85" s="44">
        <v>578</v>
      </c>
      <c r="L85" s="60"/>
    </row>
    <row r="86" spans="1:12" outlineLevel="1" x14ac:dyDescent="0.2">
      <c r="A86" s="42">
        <v>40456</v>
      </c>
      <c r="B86" s="43">
        <v>635</v>
      </c>
      <c r="C86" s="43">
        <v>753.84</v>
      </c>
      <c r="D86" s="43">
        <v>633.82000000000005</v>
      </c>
      <c r="E86" s="45">
        <f>Platts!R575*0.6+Platts!C575*1.6</f>
        <v>368</v>
      </c>
      <c r="F86" s="62">
        <f t="shared" si="3"/>
        <v>83</v>
      </c>
      <c r="G86" s="42">
        <f t="shared" si="2"/>
        <v>40456</v>
      </c>
      <c r="H86" s="44">
        <v>600</v>
      </c>
      <c r="I86" s="44">
        <v>664.69</v>
      </c>
      <c r="J86" s="55">
        <v>655.875</v>
      </c>
      <c r="K86" s="44">
        <v>565</v>
      </c>
      <c r="L86" s="60"/>
    </row>
    <row r="87" spans="1:12" outlineLevel="1" x14ac:dyDescent="0.2">
      <c r="A87" s="42">
        <v>40457</v>
      </c>
      <c r="B87" s="43">
        <v>635</v>
      </c>
      <c r="C87" s="43">
        <v>758.42</v>
      </c>
      <c r="D87" s="43">
        <v>633.82000000000005</v>
      </c>
      <c r="E87" s="45">
        <f>Platts!R576*0.6+Platts!C576*1.6</f>
        <v>368</v>
      </c>
      <c r="F87" s="62">
        <f t="shared" si="3"/>
        <v>84</v>
      </c>
      <c r="G87" s="42">
        <f t="shared" si="2"/>
        <v>40457</v>
      </c>
      <c r="H87" s="44">
        <v>600</v>
      </c>
      <c r="I87" s="44">
        <v>668.33</v>
      </c>
      <c r="J87" s="55">
        <v>655.875</v>
      </c>
      <c r="K87" s="44">
        <v>565</v>
      </c>
      <c r="L87" s="60"/>
    </row>
    <row r="88" spans="1:12" outlineLevel="1" x14ac:dyDescent="0.2">
      <c r="A88" s="42">
        <v>40458</v>
      </c>
      <c r="B88" s="43">
        <v>630</v>
      </c>
      <c r="C88" s="43">
        <v>758.97</v>
      </c>
      <c r="D88" s="43">
        <v>633.82000000000005</v>
      </c>
      <c r="E88" s="45">
        <f>Platts!R577*0.6+Platts!C577*1.6</f>
        <v>367</v>
      </c>
      <c r="F88" s="62">
        <f t="shared" si="3"/>
        <v>85</v>
      </c>
      <c r="G88" s="42">
        <f t="shared" si="2"/>
        <v>40458</v>
      </c>
      <c r="H88" s="44">
        <v>595</v>
      </c>
      <c r="I88" s="44">
        <v>616.58999999999992</v>
      </c>
      <c r="J88" s="55">
        <v>655.875</v>
      </c>
      <c r="K88" s="44">
        <v>565</v>
      </c>
      <c r="L88" s="60"/>
    </row>
    <row r="89" spans="1:12" outlineLevel="1" x14ac:dyDescent="0.2">
      <c r="A89" s="42">
        <v>40459</v>
      </c>
      <c r="B89" s="43">
        <v>630</v>
      </c>
      <c r="C89" s="43">
        <v>745.36</v>
      </c>
      <c r="D89" s="43">
        <v>633.82000000000005</v>
      </c>
      <c r="E89" s="45">
        <f>Platts!R578*0.6+Platts!C578*1.6</f>
        <v>371.8</v>
      </c>
      <c r="F89" s="62">
        <f t="shared" si="3"/>
        <v>86</v>
      </c>
      <c r="G89" s="42">
        <f t="shared" si="2"/>
        <v>40459</v>
      </c>
      <c r="H89" s="44">
        <v>595</v>
      </c>
      <c r="I89" s="44">
        <v>621.66499999999996</v>
      </c>
      <c r="J89" s="55">
        <v>655.875</v>
      </c>
      <c r="K89" s="44">
        <v>575</v>
      </c>
      <c r="L89" s="60"/>
    </row>
    <row r="90" spans="1:12" outlineLevel="1" x14ac:dyDescent="0.2">
      <c r="A90" s="42">
        <v>40463</v>
      </c>
      <c r="B90" s="43">
        <v>630</v>
      </c>
      <c r="C90" s="43">
        <v>740.33</v>
      </c>
      <c r="D90" s="43">
        <v>633.82000000000005</v>
      </c>
      <c r="E90" s="45">
        <f>Platts!R579*0.6+Platts!C579*1.6</f>
        <v>374.8</v>
      </c>
      <c r="F90" s="62">
        <f t="shared" si="3"/>
        <v>87</v>
      </c>
      <c r="G90" s="42">
        <f t="shared" si="2"/>
        <v>40463</v>
      </c>
      <c r="H90" s="44">
        <v>595</v>
      </c>
      <c r="I90" s="44">
        <v>620.15</v>
      </c>
      <c r="J90" s="55">
        <v>655.875</v>
      </c>
      <c r="K90" s="44">
        <v>565</v>
      </c>
      <c r="L90" s="60"/>
    </row>
    <row r="91" spans="1:12" outlineLevel="1" x14ac:dyDescent="0.2">
      <c r="A91" s="42">
        <v>40464</v>
      </c>
      <c r="B91" s="43">
        <v>630</v>
      </c>
      <c r="C91" s="43">
        <v>733.64</v>
      </c>
      <c r="D91" s="43">
        <v>633.82000000000005</v>
      </c>
      <c r="E91" s="45">
        <f>Platts!R580*0.6+Platts!C580*1.6</f>
        <v>374.8</v>
      </c>
      <c r="F91" s="62">
        <f t="shared" si="3"/>
        <v>88</v>
      </c>
      <c r="G91" s="42">
        <f t="shared" si="2"/>
        <v>40464</v>
      </c>
      <c r="H91" s="44">
        <v>595</v>
      </c>
      <c r="I91" s="44">
        <v>615.56500000000005</v>
      </c>
      <c r="J91" s="55">
        <v>644.85</v>
      </c>
      <c r="K91" s="44">
        <v>565</v>
      </c>
      <c r="L91" s="60"/>
    </row>
    <row r="92" spans="1:12" outlineLevel="1" x14ac:dyDescent="0.2">
      <c r="A92" s="42">
        <v>40465</v>
      </c>
      <c r="B92" s="43">
        <v>625</v>
      </c>
      <c r="C92" s="43">
        <v>738.68</v>
      </c>
      <c r="D92" s="43">
        <v>633.82000000000005</v>
      </c>
      <c r="E92" s="45">
        <f>Platts!R581*0.6+Platts!C581*1.6</f>
        <v>381</v>
      </c>
      <c r="F92" s="62">
        <f t="shared" si="3"/>
        <v>89</v>
      </c>
      <c r="G92" s="42">
        <f t="shared" si="2"/>
        <v>40465</v>
      </c>
      <c r="H92" s="44">
        <v>590</v>
      </c>
      <c r="I92" s="44">
        <v>621.13</v>
      </c>
      <c r="J92" s="55">
        <v>644.85</v>
      </c>
      <c r="K92" s="44">
        <v>565</v>
      </c>
      <c r="L92" s="60"/>
    </row>
    <row r="93" spans="1:12" outlineLevel="1" x14ac:dyDescent="0.2">
      <c r="A93" s="42">
        <v>40466</v>
      </c>
      <c r="B93" s="43">
        <v>625</v>
      </c>
      <c r="C93" s="43">
        <v>736.84</v>
      </c>
      <c r="D93" s="43">
        <v>633.82000000000005</v>
      </c>
      <c r="E93" s="45">
        <f>Platts!R582*0.6+Platts!C582*1.6</f>
        <v>382.6</v>
      </c>
      <c r="F93" s="62">
        <f t="shared" si="3"/>
        <v>90</v>
      </c>
      <c r="G93" s="42">
        <f t="shared" si="2"/>
        <v>40466</v>
      </c>
      <c r="H93" s="44">
        <v>590</v>
      </c>
      <c r="I93" s="44">
        <v>627.49</v>
      </c>
      <c r="J93" s="55">
        <v>644.85</v>
      </c>
      <c r="K93" s="44">
        <v>565</v>
      </c>
      <c r="L93" s="60"/>
    </row>
    <row r="94" spans="1:12" outlineLevel="1" x14ac:dyDescent="0.2">
      <c r="A94" s="42">
        <v>40469</v>
      </c>
      <c r="B94" s="43">
        <v>625</v>
      </c>
      <c r="C94" s="43">
        <v>733.11</v>
      </c>
      <c r="D94" s="43">
        <v>606.26</v>
      </c>
      <c r="E94" s="45">
        <f>Platts!R583*0.6+Platts!C583*1.6</f>
        <v>382.6</v>
      </c>
      <c r="F94" s="62">
        <f t="shared" si="3"/>
        <v>91</v>
      </c>
      <c r="G94" s="42">
        <f t="shared" si="2"/>
        <v>40469</v>
      </c>
      <c r="H94" s="44">
        <v>590</v>
      </c>
      <c r="I94" s="44">
        <v>626.96499999999992</v>
      </c>
      <c r="J94" s="55">
        <v>644.85</v>
      </c>
      <c r="K94" s="44">
        <v>565</v>
      </c>
      <c r="L94" s="60"/>
    </row>
    <row r="95" spans="1:12" outlineLevel="1" x14ac:dyDescent="0.2">
      <c r="A95" s="42">
        <v>40470</v>
      </c>
      <c r="B95" s="43">
        <v>625</v>
      </c>
      <c r="C95" s="43">
        <v>703.55</v>
      </c>
      <c r="D95" s="43">
        <v>606.26</v>
      </c>
      <c r="E95" s="45">
        <f>Platts!R584*0.6+Platts!C584*1.6</f>
        <v>385.8</v>
      </c>
      <c r="F95" s="62">
        <f t="shared" si="3"/>
        <v>92</v>
      </c>
      <c r="G95" s="42">
        <f t="shared" si="2"/>
        <v>40470</v>
      </c>
      <c r="H95" s="44">
        <v>590</v>
      </c>
      <c r="I95" s="44">
        <v>618.37</v>
      </c>
      <c r="J95" s="55">
        <v>644.85</v>
      </c>
      <c r="K95" s="44">
        <v>565</v>
      </c>
      <c r="L95" s="60"/>
    </row>
    <row r="96" spans="1:12" outlineLevel="1" x14ac:dyDescent="0.2">
      <c r="A96" s="42">
        <v>40471</v>
      </c>
      <c r="B96" s="43">
        <v>625</v>
      </c>
      <c r="C96" s="43">
        <v>712.78</v>
      </c>
      <c r="D96" s="43">
        <v>606.26</v>
      </c>
      <c r="E96" s="45">
        <f>Platts!R585*0.6+Platts!C585*1.6</f>
        <v>385</v>
      </c>
      <c r="F96" s="62">
        <f t="shared" si="3"/>
        <v>93</v>
      </c>
      <c r="G96" s="42">
        <f t="shared" si="2"/>
        <v>40471</v>
      </c>
      <c r="H96" s="44">
        <v>590</v>
      </c>
      <c r="I96" s="44">
        <v>575.15000000000009</v>
      </c>
      <c r="J96" s="55">
        <v>644.85</v>
      </c>
      <c r="K96" s="44">
        <v>565</v>
      </c>
      <c r="L96" s="60"/>
    </row>
    <row r="97" spans="1:12" outlineLevel="1" x14ac:dyDescent="0.2">
      <c r="A97" s="42">
        <v>40472</v>
      </c>
      <c r="B97" s="43">
        <v>620</v>
      </c>
      <c r="C97" s="43">
        <v>713.18</v>
      </c>
      <c r="D97" s="43">
        <v>606.26</v>
      </c>
      <c r="E97" s="45">
        <f>Platts!R586*0.6+Platts!C586*1.6</f>
        <v>388.29999999999995</v>
      </c>
      <c r="F97" s="62">
        <f t="shared" si="3"/>
        <v>94</v>
      </c>
      <c r="G97" s="42">
        <f t="shared" si="2"/>
        <v>40472</v>
      </c>
      <c r="H97" s="44">
        <v>590</v>
      </c>
      <c r="I97" s="44">
        <v>575.23</v>
      </c>
      <c r="J97" s="55">
        <v>644.85</v>
      </c>
      <c r="K97" s="44">
        <v>565</v>
      </c>
      <c r="L97" s="60"/>
    </row>
    <row r="98" spans="1:12" outlineLevel="1" x14ac:dyDescent="0.2">
      <c r="A98" s="42">
        <v>40473</v>
      </c>
      <c r="B98" s="43">
        <v>620</v>
      </c>
      <c r="C98" s="43">
        <v>709.67</v>
      </c>
      <c r="D98" s="43">
        <v>606.26</v>
      </c>
      <c r="E98" s="45">
        <f>Platts!R587*0.6+Platts!C587*1.6</f>
        <v>393.70000000000005</v>
      </c>
      <c r="F98" s="62">
        <f t="shared" si="3"/>
        <v>95</v>
      </c>
      <c r="G98" s="42">
        <f t="shared" si="2"/>
        <v>40473</v>
      </c>
      <c r="H98" s="44">
        <v>590</v>
      </c>
      <c r="I98" s="44">
        <v>581.66499999999996</v>
      </c>
      <c r="J98" s="55">
        <v>644.85</v>
      </c>
      <c r="K98" s="44">
        <v>565</v>
      </c>
      <c r="L98" s="60"/>
    </row>
    <row r="99" spans="1:12" outlineLevel="1" x14ac:dyDescent="0.2">
      <c r="A99" s="42">
        <v>40476</v>
      </c>
      <c r="B99" s="43">
        <v>620</v>
      </c>
      <c r="C99" s="43">
        <v>699.65</v>
      </c>
      <c r="D99" s="43">
        <v>606.26</v>
      </c>
      <c r="E99" s="45">
        <f>Platts!R588*0.6+Platts!C588*1.6</f>
        <v>393.70000000000005</v>
      </c>
      <c r="F99" s="62">
        <f t="shared" si="3"/>
        <v>96</v>
      </c>
      <c r="G99" s="42">
        <f t="shared" si="2"/>
        <v>40476</v>
      </c>
      <c r="H99" s="44">
        <v>590</v>
      </c>
      <c r="I99" s="44">
        <v>578.26</v>
      </c>
      <c r="J99" s="55">
        <v>644.85</v>
      </c>
      <c r="K99" s="44">
        <v>575</v>
      </c>
      <c r="L99" s="60"/>
    </row>
    <row r="100" spans="1:12" outlineLevel="1" x14ac:dyDescent="0.2">
      <c r="A100" s="42">
        <v>40477</v>
      </c>
      <c r="B100" s="43">
        <v>620</v>
      </c>
      <c r="C100" s="43">
        <v>693.15</v>
      </c>
      <c r="D100" s="43">
        <v>606.26</v>
      </c>
      <c r="E100" s="45">
        <f>Platts!R589*0.6+Platts!C589*1.6</f>
        <v>394.8</v>
      </c>
      <c r="F100" s="62">
        <f t="shared" si="3"/>
        <v>97</v>
      </c>
      <c r="G100" s="42">
        <f t="shared" si="2"/>
        <v>40477</v>
      </c>
      <c r="H100" s="44">
        <v>590</v>
      </c>
      <c r="I100" s="44">
        <v>582.28499999999997</v>
      </c>
      <c r="J100" s="55">
        <v>644.85</v>
      </c>
      <c r="K100" s="44">
        <v>575</v>
      </c>
      <c r="L100" s="60"/>
    </row>
    <row r="101" spans="1:12" outlineLevel="1" x14ac:dyDescent="0.2">
      <c r="A101" s="42">
        <v>40478</v>
      </c>
      <c r="B101" s="43">
        <v>620</v>
      </c>
      <c r="C101" s="43">
        <v>689.1</v>
      </c>
      <c r="D101" s="43">
        <v>606.26</v>
      </c>
      <c r="E101" s="45">
        <f>Platts!R590*0.6+Platts!C590*1.6</f>
        <v>394.8</v>
      </c>
      <c r="F101" s="62">
        <f t="shared" si="3"/>
        <v>98</v>
      </c>
      <c r="G101" s="42">
        <f t="shared" si="2"/>
        <v>40478</v>
      </c>
      <c r="H101" s="44">
        <v>590</v>
      </c>
      <c r="I101" s="44">
        <v>577.34500000000003</v>
      </c>
      <c r="J101" s="55">
        <v>644.85</v>
      </c>
      <c r="K101" s="44">
        <v>575</v>
      </c>
      <c r="L101" s="60"/>
    </row>
    <row r="102" spans="1:12" outlineLevel="1" x14ac:dyDescent="0.2">
      <c r="A102" s="42">
        <v>40479</v>
      </c>
      <c r="B102" s="43">
        <v>625</v>
      </c>
      <c r="C102" s="43">
        <v>696.55</v>
      </c>
      <c r="D102" s="43">
        <v>606.26</v>
      </c>
      <c r="E102" s="45">
        <f>Platts!R591*0.6+Platts!C591*1.6</f>
        <v>392.4</v>
      </c>
      <c r="F102" s="62">
        <f t="shared" si="3"/>
        <v>99</v>
      </c>
      <c r="G102" s="42">
        <f t="shared" si="2"/>
        <v>40479</v>
      </c>
      <c r="H102" s="44">
        <v>590</v>
      </c>
      <c r="I102" s="44">
        <v>572.82500000000005</v>
      </c>
      <c r="J102" s="55">
        <v>644.85</v>
      </c>
      <c r="K102" s="44">
        <v>575</v>
      </c>
      <c r="L102" s="60"/>
    </row>
    <row r="103" spans="1:12" outlineLevel="1" x14ac:dyDescent="0.2">
      <c r="A103" s="42">
        <v>40480</v>
      </c>
      <c r="B103" s="43">
        <v>625</v>
      </c>
      <c r="C103" s="43">
        <v>695.55</v>
      </c>
      <c r="D103" s="43">
        <v>595.24</v>
      </c>
      <c r="E103" s="45">
        <f>Platts!R592*0.6+Platts!C592*1.6</f>
        <v>392.4</v>
      </c>
      <c r="F103" s="62">
        <f t="shared" si="3"/>
        <v>100</v>
      </c>
      <c r="G103" s="42">
        <f t="shared" si="2"/>
        <v>40480</v>
      </c>
      <c r="H103" s="44">
        <v>590</v>
      </c>
      <c r="I103" s="44">
        <v>575.06500000000005</v>
      </c>
      <c r="J103" s="55">
        <v>644.85</v>
      </c>
      <c r="K103" s="44">
        <v>575</v>
      </c>
      <c r="L103" s="60"/>
    </row>
    <row r="104" spans="1:12" outlineLevel="1" x14ac:dyDescent="0.2">
      <c r="A104" s="42">
        <v>40484</v>
      </c>
      <c r="B104" s="43">
        <v>625</v>
      </c>
      <c r="C104" s="43">
        <v>701.45</v>
      </c>
      <c r="D104" s="43">
        <v>592.48</v>
      </c>
      <c r="E104" s="45">
        <f>Platts!R593*0.6+Platts!C593*1.6</f>
        <v>392.6</v>
      </c>
      <c r="F104" s="62">
        <f t="shared" si="3"/>
        <v>101</v>
      </c>
      <c r="G104" s="42">
        <f t="shared" si="2"/>
        <v>40484</v>
      </c>
      <c r="H104" s="44">
        <v>590</v>
      </c>
      <c r="I104" s="44">
        <v>577.93000000000006</v>
      </c>
      <c r="J104" s="55">
        <v>644.85</v>
      </c>
      <c r="K104" s="44">
        <v>590</v>
      </c>
      <c r="L104" s="60"/>
    </row>
    <row r="105" spans="1:12" outlineLevel="1" x14ac:dyDescent="0.2">
      <c r="A105" s="42">
        <v>40485</v>
      </c>
      <c r="B105" s="43">
        <v>625</v>
      </c>
      <c r="C105" s="43">
        <v>700.8</v>
      </c>
      <c r="D105" s="43">
        <v>592.48</v>
      </c>
      <c r="E105" s="45">
        <f>Platts!R594*0.6+Platts!C594*1.6</f>
        <v>394.2</v>
      </c>
      <c r="F105" s="62">
        <f t="shared" si="3"/>
        <v>102</v>
      </c>
      <c r="G105" s="42">
        <f t="shared" si="2"/>
        <v>40485</v>
      </c>
      <c r="H105" s="44">
        <v>590</v>
      </c>
      <c r="I105" s="44">
        <v>581.75</v>
      </c>
      <c r="J105" s="55">
        <v>644.85</v>
      </c>
      <c r="K105" s="44">
        <v>590</v>
      </c>
      <c r="L105" s="60"/>
    </row>
    <row r="106" spans="1:12" outlineLevel="1" x14ac:dyDescent="0.2">
      <c r="A106" s="42">
        <v>40486</v>
      </c>
      <c r="B106" s="43">
        <v>625</v>
      </c>
      <c r="C106" s="43">
        <v>710.75</v>
      </c>
      <c r="D106" s="43">
        <v>592.48</v>
      </c>
      <c r="E106" s="45">
        <f>Platts!R595*0.6+Platts!C595*1.6</f>
        <v>266.40000000000003</v>
      </c>
      <c r="F106" s="62">
        <f t="shared" si="3"/>
        <v>103</v>
      </c>
      <c r="G106" s="42">
        <f t="shared" si="2"/>
        <v>40486</v>
      </c>
      <c r="H106" s="44">
        <v>620</v>
      </c>
      <c r="I106" s="44">
        <v>602.6</v>
      </c>
      <c r="J106" s="55">
        <v>644.85</v>
      </c>
      <c r="K106" s="44">
        <v>590</v>
      </c>
      <c r="L106" s="60"/>
    </row>
    <row r="107" spans="1:12" outlineLevel="1" x14ac:dyDescent="0.2">
      <c r="A107" s="42">
        <v>40487</v>
      </c>
      <c r="B107" s="43">
        <v>625</v>
      </c>
      <c r="C107" s="43">
        <v>701.95</v>
      </c>
      <c r="D107" s="43">
        <v>595.24</v>
      </c>
      <c r="E107" s="45">
        <f>Platts!R596*0.6+Platts!C596*1.6</f>
        <v>397.80000000000007</v>
      </c>
      <c r="F107" s="62">
        <f t="shared" si="3"/>
        <v>104</v>
      </c>
      <c r="G107" s="42">
        <f t="shared" si="2"/>
        <v>40487</v>
      </c>
      <c r="H107" s="44">
        <v>620</v>
      </c>
      <c r="I107" s="44">
        <v>612.49</v>
      </c>
      <c r="J107" s="55">
        <v>644.85</v>
      </c>
      <c r="K107" s="44">
        <v>590</v>
      </c>
      <c r="L107" s="60"/>
    </row>
    <row r="108" spans="1:12" outlineLevel="1" x14ac:dyDescent="0.2">
      <c r="A108" s="42">
        <v>40490</v>
      </c>
      <c r="B108" s="43">
        <v>625</v>
      </c>
      <c r="C108" s="43">
        <v>695.2</v>
      </c>
      <c r="D108" s="43">
        <v>600.75</v>
      </c>
      <c r="E108" s="45">
        <f>Platts!R597*0.6+Platts!C597*1.6</f>
        <v>397.80000000000007</v>
      </c>
      <c r="F108" s="62">
        <f t="shared" si="3"/>
        <v>105</v>
      </c>
      <c r="G108" s="42">
        <f t="shared" si="2"/>
        <v>40490</v>
      </c>
      <c r="H108" s="44">
        <v>620</v>
      </c>
      <c r="I108" s="44">
        <v>605.61</v>
      </c>
      <c r="J108" s="55">
        <v>644.85</v>
      </c>
      <c r="K108" s="44">
        <v>590</v>
      </c>
      <c r="L108" s="60"/>
    </row>
    <row r="109" spans="1:12" outlineLevel="1" x14ac:dyDescent="0.2">
      <c r="A109" s="42">
        <v>40491</v>
      </c>
      <c r="B109" s="43">
        <v>625</v>
      </c>
      <c r="C109" s="43">
        <v>693.45</v>
      </c>
      <c r="D109" s="43">
        <v>600.75</v>
      </c>
      <c r="E109" s="45">
        <f>Platts!R598*0.6+Platts!C598*1.6</f>
        <v>398.1</v>
      </c>
      <c r="F109" s="62">
        <f t="shared" si="3"/>
        <v>106</v>
      </c>
      <c r="G109" s="42">
        <f t="shared" si="2"/>
        <v>40491</v>
      </c>
      <c r="H109" s="44">
        <v>620</v>
      </c>
      <c r="I109" s="44">
        <v>598.43000000000006</v>
      </c>
      <c r="J109" s="55">
        <v>644.85</v>
      </c>
      <c r="K109" s="44">
        <v>590</v>
      </c>
      <c r="L109" s="60"/>
    </row>
    <row r="110" spans="1:12" outlineLevel="1" x14ac:dyDescent="0.2">
      <c r="A110" s="42">
        <v>40492</v>
      </c>
      <c r="B110" s="43">
        <v>625</v>
      </c>
      <c r="C110" s="43">
        <v>685.75</v>
      </c>
      <c r="D110" s="43">
        <v>600.75</v>
      </c>
      <c r="E110" s="45">
        <f>Platts!R599*0.6+Platts!C599*1.6</f>
        <v>399.30000000000007</v>
      </c>
      <c r="F110" s="62">
        <f t="shared" si="3"/>
        <v>107</v>
      </c>
      <c r="G110" s="42">
        <f t="shared" si="2"/>
        <v>40492</v>
      </c>
      <c r="H110" s="44">
        <v>620</v>
      </c>
      <c r="I110" s="44">
        <v>599.63499999999999</v>
      </c>
      <c r="J110" s="55">
        <v>644.85</v>
      </c>
      <c r="K110" s="44">
        <v>590</v>
      </c>
      <c r="L110" s="60"/>
    </row>
    <row r="111" spans="1:12" outlineLevel="1" x14ac:dyDescent="0.2">
      <c r="A111" s="42">
        <v>40493</v>
      </c>
      <c r="B111" s="43">
        <v>640</v>
      </c>
      <c r="C111" s="43">
        <v>668.7</v>
      </c>
      <c r="D111" s="43">
        <v>600.75</v>
      </c>
      <c r="E111" s="45">
        <f>Platts!R600*0.6+Platts!C600*1.6</f>
        <v>401.40000000000003</v>
      </c>
      <c r="F111" s="62">
        <f t="shared" si="3"/>
        <v>108</v>
      </c>
      <c r="G111" s="42">
        <f t="shared" si="2"/>
        <v>40493</v>
      </c>
      <c r="H111" s="44">
        <v>630</v>
      </c>
      <c r="I111" s="44">
        <v>592.10500000000002</v>
      </c>
      <c r="J111" s="55">
        <v>644.85</v>
      </c>
      <c r="K111" s="44">
        <v>595</v>
      </c>
      <c r="L111" s="60"/>
    </row>
    <row r="112" spans="1:12" outlineLevel="1" x14ac:dyDescent="0.2">
      <c r="A112" s="42">
        <v>40497</v>
      </c>
      <c r="B112" s="43">
        <v>640</v>
      </c>
      <c r="C112" s="43">
        <v>666.6</v>
      </c>
      <c r="D112" s="43">
        <v>606.26</v>
      </c>
      <c r="E112" s="45">
        <f>Platts!R601*0.6+Platts!C601*1.6</f>
        <v>403.20000000000005</v>
      </c>
      <c r="F112" s="62">
        <f t="shared" si="3"/>
        <v>109</v>
      </c>
      <c r="G112" s="42">
        <f t="shared" si="2"/>
        <v>40497</v>
      </c>
      <c r="H112" s="44">
        <v>630</v>
      </c>
      <c r="I112" s="44">
        <v>589.57500000000005</v>
      </c>
      <c r="J112" s="55">
        <v>644.85</v>
      </c>
      <c r="K112" s="44">
        <v>600</v>
      </c>
      <c r="L112" s="60"/>
    </row>
    <row r="113" spans="1:12" outlineLevel="1" x14ac:dyDescent="0.2">
      <c r="A113" s="42">
        <v>40498</v>
      </c>
      <c r="B113" s="43">
        <v>640</v>
      </c>
      <c r="C113" s="43">
        <v>662.48</v>
      </c>
      <c r="D113" s="43">
        <v>606.26</v>
      </c>
      <c r="E113" s="45">
        <f>Platts!R602*0.6+Platts!C602*1.6</f>
        <v>404</v>
      </c>
      <c r="F113" s="62">
        <f t="shared" si="3"/>
        <v>110</v>
      </c>
      <c r="G113" s="42">
        <f t="shared" si="2"/>
        <v>40498</v>
      </c>
      <c r="H113" s="44">
        <v>630</v>
      </c>
      <c r="I113" s="44">
        <v>585.91499999999996</v>
      </c>
      <c r="J113" s="55">
        <v>644.85</v>
      </c>
      <c r="K113" s="44">
        <v>600</v>
      </c>
      <c r="L113" s="60"/>
    </row>
    <row r="114" spans="1:12" outlineLevel="1" x14ac:dyDescent="0.2">
      <c r="A114" s="42">
        <v>40499</v>
      </c>
      <c r="B114" s="43">
        <v>640</v>
      </c>
      <c r="C114" s="43">
        <v>663.07</v>
      </c>
      <c r="D114" s="43">
        <v>606.26</v>
      </c>
      <c r="E114" s="45">
        <f>Platts!R603*0.6+Platts!C603*1.6</f>
        <v>405.6</v>
      </c>
      <c r="F114" s="62">
        <f t="shared" si="3"/>
        <v>111</v>
      </c>
      <c r="G114" s="42">
        <f t="shared" si="2"/>
        <v>40499</v>
      </c>
      <c r="H114" s="44">
        <v>630</v>
      </c>
      <c r="I114" s="44">
        <v>585.31500000000005</v>
      </c>
      <c r="J114" s="55">
        <v>644.85</v>
      </c>
      <c r="K114" s="44">
        <v>600</v>
      </c>
      <c r="L114" s="60"/>
    </row>
    <row r="115" spans="1:12" outlineLevel="1" x14ac:dyDescent="0.2">
      <c r="A115" s="42">
        <v>40500</v>
      </c>
      <c r="B115" s="43">
        <v>630</v>
      </c>
      <c r="C115" s="43">
        <v>666.6</v>
      </c>
      <c r="D115" s="43">
        <v>606.26</v>
      </c>
      <c r="E115" s="45">
        <f>Platts!R604*0.6+Platts!C604*1.6</f>
        <v>412.5</v>
      </c>
      <c r="F115" s="62">
        <f t="shared" si="3"/>
        <v>112</v>
      </c>
      <c r="G115" s="42">
        <f t="shared" si="2"/>
        <v>40500</v>
      </c>
      <c r="H115" s="44">
        <v>640</v>
      </c>
      <c r="I115" s="44">
        <v>579.68000000000006</v>
      </c>
      <c r="J115" s="55">
        <v>644.85</v>
      </c>
      <c r="K115" s="44">
        <v>600</v>
      </c>
      <c r="L115" s="60"/>
    </row>
    <row r="116" spans="1:12" outlineLevel="1" x14ac:dyDescent="0.2">
      <c r="A116" s="42">
        <v>40501</v>
      </c>
      <c r="B116" s="43">
        <v>630</v>
      </c>
      <c r="C116" s="43">
        <v>668.61</v>
      </c>
      <c r="D116" s="43">
        <v>606.26</v>
      </c>
      <c r="E116" s="45">
        <f>Platts!R605*0.6+Platts!C605*1.6</f>
        <v>403.90000000000003</v>
      </c>
      <c r="F116" s="62">
        <f t="shared" si="3"/>
        <v>113</v>
      </c>
      <c r="G116" s="42">
        <f t="shared" si="2"/>
        <v>40501</v>
      </c>
      <c r="H116" s="44">
        <v>640</v>
      </c>
      <c r="I116" s="44">
        <v>620.93499999999995</v>
      </c>
      <c r="J116" s="55">
        <v>644.85</v>
      </c>
      <c r="K116" s="44">
        <v>600</v>
      </c>
      <c r="L116" s="60"/>
    </row>
    <row r="117" spans="1:12" outlineLevel="1" x14ac:dyDescent="0.2">
      <c r="A117" s="42">
        <v>40504</v>
      </c>
      <c r="B117" s="43">
        <v>630</v>
      </c>
      <c r="C117" s="43">
        <v>666.79</v>
      </c>
      <c r="D117" s="43">
        <v>606.26</v>
      </c>
      <c r="E117" s="45">
        <f>Platts!R606*0.6+Platts!C606*1.6</f>
        <v>403.90000000000003</v>
      </c>
      <c r="F117" s="62">
        <f t="shared" si="3"/>
        <v>114</v>
      </c>
      <c r="G117" s="42">
        <f t="shared" si="2"/>
        <v>40504</v>
      </c>
      <c r="H117" s="44">
        <v>640</v>
      </c>
      <c r="I117" s="44">
        <v>622.16499999999996</v>
      </c>
      <c r="J117" s="55">
        <v>644.85</v>
      </c>
      <c r="K117" s="44">
        <v>600</v>
      </c>
      <c r="L117" s="60"/>
    </row>
    <row r="118" spans="1:12" outlineLevel="1" x14ac:dyDescent="0.2">
      <c r="A118" s="42">
        <v>40505</v>
      </c>
      <c r="B118" s="43">
        <v>630</v>
      </c>
      <c r="C118" s="43">
        <v>655.38</v>
      </c>
      <c r="D118" s="43">
        <v>606.26</v>
      </c>
      <c r="E118" s="45">
        <f>Platts!R607*0.6+Platts!C607*1.6</f>
        <v>408.1</v>
      </c>
      <c r="F118" s="62">
        <f t="shared" si="3"/>
        <v>115</v>
      </c>
      <c r="G118" s="42">
        <f t="shared" si="2"/>
        <v>40505</v>
      </c>
      <c r="H118" s="44">
        <v>640</v>
      </c>
      <c r="I118" s="44">
        <v>620.93499999999995</v>
      </c>
      <c r="J118" s="55">
        <v>644.85</v>
      </c>
      <c r="K118" s="44">
        <v>600</v>
      </c>
      <c r="L118" s="60"/>
    </row>
    <row r="119" spans="1:12" outlineLevel="1" x14ac:dyDescent="0.2">
      <c r="A119" s="42">
        <v>40506</v>
      </c>
      <c r="B119" s="43">
        <v>630</v>
      </c>
      <c r="C119" s="43">
        <v>655.28</v>
      </c>
      <c r="D119" s="43">
        <v>611.77</v>
      </c>
      <c r="E119" s="45">
        <f>Platts!R608*0.6+Platts!C608*1.6</f>
        <v>409.6</v>
      </c>
      <c r="F119" s="62">
        <f t="shared" si="3"/>
        <v>116</v>
      </c>
      <c r="G119" s="42">
        <f t="shared" si="2"/>
        <v>40506</v>
      </c>
      <c r="H119" s="44">
        <v>635</v>
      </c>
      <c r="I119" s="44">
        <v>614.07000000000005</v>
      </c>
      <c r="J119" s="55">
        <v>644.85</v>
      </c>
      <c r="K119" s="44">
        <v>600</v>
      </c>
      <c r="L119" s="60"/>
    </row>
    <row r="120" spans="1:12" outlineLevel="1" x14ac:dyDescent="0.2">
      <c r="A120" s="42">
        <v>40511</v>
      </c>
      <c r="B120" s="43">
        <v>630</v>
      </c>
      <c r="C120" s="43">
        <v>648.54999999999995</v>
      </c>
      <c r="D120" s="43">
        <v>611.77</v>
      </c>
      <c r="E120" s="45">
        <f>Platts!R609*0.6+Platts!C609*1.6</f>
        <v>409.6</v>
      </c>
      <c r="F120" s="62">
        <f t="shared" si="3"/>
        <v>117</v>
      </c>
      <c r="G120" s="42">
        <f t="shared" si="2"/>
        <v>40511</v>
      </c>
      <c r="H120" s="44">
        <v>635</v>
      </c>
      <c r="I120" s="44">
        <v>601.73500000000001</v>
      </c>
      <c r="J120" s="55">
        <v>644.85</v>
      </c>
      <c r="K120" s="44">
        <v>610</v>
      </c>
      <c r="L120" s="60"/>
    </row>
    <row r="121" spans="1:12" outlineLevel="1" x14ac:dyDescent="0.2">
      <c r="A121" s="42">
        <v>40512</v>
      </c>
      <c r="B121" s="43">
        <v>630</v>
      </c>
      <c r="C121" s="43">
        <v>645.28</v>
      </c>
      <c r="D121" s="43">
        <v>628.30999999999995</v>
      </c>
      <c r="E121" s="45">
        <f>Platts!R610*0.6+Platts!C610*1.6</f>
        <v>410.20000000000005</v>
      </c>
      <c r="F121" s="62">
        <f t="shared" si="3"/>
        <v>118</v>
      </c>
      <c r="G121" s="42">
        <f t="shared" si="2"/>
        <v>40512</v>
      </c>
      <c r="H121" s="44">
        <v>635</v>
      </c>
      <c r="I121" s="44">
        <v>598.14499999999998</v>
      </c>
      <c r="J121" s="55">
        <v>644.85</v>
      </c>
      <c r="K121" s="44">
        <v>610</v>
      </c>
      <c r="L121" s="60"/>
    </row>
    <row r="122" spans="1:12" outlineLevel="1" x14ac:dyDescent="0.2">
      <c r="A122" s="42">
        <v>40513</v>
      </c>
      <c r="B122" s="43">
        <v>630</v>
      </c>
      <c r="C122" s="43">
        <v>646.82000000000005</v>
      </c>
      <c r="D122" s="43">
        <v>628.30999999999995</v>
      </c>
      <c r="E122" s="45">
        <f>Platts!R611*0.6+Platts!C611*1.6</f>
        <v>412.6</v>
      </c>
      <c r="F122" s="62">
        <f t="shared" si="3"/>
        <v>119</v>
      </c>
      <c r="G122" s="42">
        <f t="shared" si="2"/>
        <v>40513</v>
      </c>
      <c r="H122" s="44">
        <v>635</v>
      </c>
      <c r="I122" s="44">
        <v>591.41</v>
      </c>
      <c r="J122" s="55">
        <v>644.85</v>
      </c>
      <c r="K122" s="44">
        <v>610</v>
      </c>
      <c r="L122" s="60"/>
    </row>
    <row r="123" spans="1:12" outlineLevel="1" x14ac:dyDescent="0.2">
      <c r="A123" s="42">
        <v>40514</v>
      </c>
      <c r="B123" s="43">
        <v>620</v>
      </c>
      <c r="C123" s="43">
        <v>655.03</v>
      </c>
      <c r="D123" s="43">
        <v>650.35</v>
      </c>
      <c r="E123" s="45">
        <f>Platts!R612*0.6+Platts!C612*1.6</f>
        <v>275.2</v>
      </c>
      <c r="F123" s="62">
        <f t="shared" si="3"/>
        <v>120</v>
      </c>
      <c r="G123" s="42">
        <f t="shared" si="2"/>
        <v>40514</v>
      </c>
      <c r="H123" s="44">
        <v>637.5</v>
      </c>
      <c r="I123" s="44">
        <v>609.84500000000003</v>
      </c>
      <c r="J123" s="55">
        <v>644.85</v>
      </c>
      <c r="K123" s="44">
        <v>610</v>
      </c>
      <c r="L123" s="60"/>
    </row>
    <row r="124" spans="1:12" outlineLevel="1" x14ac:dyDescent="0.2">
      <c r="A124" s="42">
        <v>40515</v>
      </c>
      <c r="B124" s="43">
        <v>620</v>
      </c>
      <c r="C124" s="43">
        <v>675.59</v>
      </c>
      <c r="D124" s="43">
        <v>650.35</v>
      </c>
      <c r="E124" s="45">
        <f>Platts!R613*0.6+Platts!C613*1.6</f>
        <v>275.2</v>
      </c>
      <c r="F124" s="62">
        <f t="shared" si="3"/>
        <v>121</v>
      </c>
      <c r="G124" s="42">
        <f t="shared" si="2"/>
        <v>40515</v>
      </c>
      <c r="H124" s="44">
        <v>637.5</v>
      </c>
      <c r="I124" s="44">
        <v>611.71</v>
      </c>
      <c r="J124" s="55">
        <v>672.41</v>
      </c>
      <c r="K124" s="44">
        <v>610</v>
      </c>
      <c r="L124" s="60"/>
    </row>
    <row r="125" spans="1:12" outlineLevel="1" x14ac:dyDescent="0.2">
      <c r="A125" s="42">
        <v>40518</v>
      </c>
      <c r="B125" s="43">
        <v>620</v>
      </c>
      <c r="C125" s="43">
        <v>670.49</v>
      </c>
      <c r="D125" s="43">
        <v>661.38</v>
      </c>
      <c r="E125" s="45">
        <f>Platts!R614*0.6+Platts!C614*1.6</f>
        <v>415.29999999999995</v>
      </c>
      <c r="F125" s="62">
        <f t="shared" si="3"/>
        <v>122</v>
      </c>
      <c r="G125" s="42">
        <f t="shared" si="2"/>
        <v>40518</v>
      </c>
      <c r="H125" s="44">
        <v>637.5</v>
      </c>
      <c r="I125" s="44">
        <v>615.94000000000005</v>
      </c>
      <c r="J125" s="55">
        <v>672.41</v>
      </c>
      <c r="K125" s="44">
        <v>620</v>
      </c>
      <c r="L125" s="60"/>
    </row>
    <row r="126" spans="1:12" outlineLevel="1" x14ac:dyDescent="0.2">
      <c r="A126" s="42">
        <v>40519</v>
      </c>
      <c r="B126" s="43">
        <v>620</v>
      </c>
      <c r="C126" s="43">
        <v>672.86</v>
      </c>
      <c r="D126" s="43">
        <v>661.38</v>
      </c>
      <c r="E126" s="45">
        <f>Platts!R615*0.6+Platts!C615*1.6</f>
        <v>413.70000000000005</v>
      </c>
      <c r="F126" s="62">
        <f t="shared" si="3"/>
        <v>123</v>
      </c>
      <c r="G126" s="42">
        <f t="shared" si="2"/>
        <v>40519</v>
      </c>
      <c r="H126" s="44">
        <v>637.5</v>
      </c>
      <c r="I126" s="44">
        <v>617.52</v>
      </c>
      <c r="J126" s="55">
        <v>672.41</v>
      </c>
      <c r="K126" s="44">
        <v>620</v>
      </c>
      <c r="L126" s="60"/>
    </row>
    <row r="127" spans="1:12" outlineLevel="1" x14ac:dyDescent="0.2">
      <c r="A127" s="42">
        <v>40521</v>
      </c>
      <c r="B127" s="43">
        <v>630</v>
      </c>
      <c r="C127" s="43">
        <v>665.79</v>
      </c>
      <c r="D127" s="43">
        <v>666.89</v>
      </c>
      <c r="E127" s="45">
        <f>Platts!R616*0.6+Platts!C616*1.6</f>
        <v>415.20000000000005</v>
      </c>
      <c r="F127" s="62">
        <f t="shared" si="3"/>
        <v>124</v>
      </c>
      <c r="G127" s="42">
        <f t="shared" si="2"/>
        <v>40521</v>
      </c>
      <c r="H127" s="44">
        <v>645</v>
      </c>
      <c r="I127" s="44">
        <v>613.79999999999995</v>
      </c>
      <c r="J127" s="55">
        <v>672.41</v>
      </c>
      <c r="K127" s="44">
        <v>620</v>
      </c>
      <c r="L127" s="60"/>
    </row>
    <row r="128" spans="1:12" outlineLevel="1" x14ac:dyDescent="0.2">
      <c r="A128" s="42">
        <v>40522</v>
      </c>
      <c r="B128" s="43">
        <v>630</v>
      </c>
      <c r="C128" s="43">
        <v>667.91</v>
      </c>
      <c r="D128" s="43">
        <v>666.89</v>
      </c>
      <c r="E128" s="45">
        <f>Platts!R617*0.6+Platts!C617*1.6</f>
        <v>417</v>
      </c>
      <c r="F128" s="62">
        <f t="shared" si="3"/>
        <v>125</v>
      </c>
      <c r="G128" s="42">
        <f t="shared" si="2"/>
        <v>40522</v>
      </c>
      <c r="H128" s="44">
        <v>645</v>
      </c>
      <c r="I128" s="44">
        <v>614.45000000000005</v>
      </c>
      <c r="J128" s="55">
        <v>672.41</v>
      </c>
      <c r="K128" s="44">
        <v>635</v>
      </c>
      <c r="L128" s="60"/>
    </row>
    <row r="129" spans="1:12" outlineLevel="1" x14ac:dyDescent="0.2">
      <c r="A129" s="42">
        <v>40525</v>
      </c>
      <c r="B129" s="43">
        <v>630</v>
      </c>
      <c r="C129" s="43">
        <v>689.43</v>
      </c>
      <c r="D129" s="43">
        <v>666.89</v>
      </c>
      <c r="E129" s="45">
        <f>Platts!R618*0.6+Platts!C618*1.6</f>
        <v>417</v>
      </c>
      <c r="F129" s="62">
        <f t="shared" si="3"/>
        <v>126</v>
      </c>
      <c r="G129" s="42">
        <f t="shared" si="2"/>
        <v>40525</v>
      </c>
      <c r="H129" s="44">
        <v>645</v>
      </c>
      <c r="I129" s="44">
        <v>615.84500000000003</v>
      </c>
      <c r="J129" s="55">
        <v>672.41</v>
      </c>
      <c r="K129" s="44">
        <v>635</v>
      </c>
      <c r="L129" s="60"/>
    </row>
    <row r="130" spans="1:12" outlineLevel="1" x14ac:dyDescent="0.2">
      <c r="A130" s="42">
        <v>40527</v>
      </c>
      <c r="B130" s="43">
        <v>630</v>
      </c>
      <c r="C130" s="43">
        <v>686.08</v>
      </c>
      <c r="D130" s="43">
        <v>738.54</v>
      </c>
      <c r="E130" s="45">
        <f>Platts!R619*0.6+Platts!C619*1.6</f>
        <v>419.4</v>
      </c>
      <c r="F130" s="62">
        <f t="shared" si="3"/>
        <v>127</v>
      </c>
      <c r="G130" s="42">
        <f t="shared" si="2"/>
        <v>40527</v>
      </c>
      <c r="H130" s="44">
        <v>645</v>
      </c>
      <c r="I130" s="44">
        <v>651.6</v>
      </c>
      <c r="J130" s="55">
        <v>672.41</v>
      </c>
      <c r="K130" s="44">
        <v>635</v>
      </c>
      <c r="L130" s="60"/>
    </row>
    <row r="131" spans="1:12" outlineLevel="1" x14ac:dyDescent="0.2">
      <c r="A131" s="42">
        <v>40529</v>
      </c>
      <c r="B131" s="43">
        <v>640</v>
      </c>
      <c r="C131" s="43">
        <v>683.7</v>
      </c>
      <c r="D131" s="43">
        <v>749.56</v>
      </c>
      <c r="E131" s="45">
        <f>Platts!R620*0.6+Platts!C620*1.6</f>
        <v>422.6</v>
      </c>
      <c r="F131" s="62">
        <f t="shared" si="3"/>
        <v>128</v>
      </c>
      <c r="G131" s="42">
        <f t="shared" si="2"/>
        <v>40529</v>
      </c>
      <c r="H131" s="44">
        <v>665</v>
      </c>
      <c r="I131" s="44">
        <v>642.04</v>
      </c>
      <c r="J131" s="55">
        <v>672.41</v>
      </c>
      <c r="K131" s="44">
        <v>635</v>
      </c>
      <c r="L131" s="60"/>
    </row>
    <row r="132" spans="1:12" outlineLevel="1" x14ac:dyDescent="0.2">
      <c r="A132" s="42">
        <v>40535</v>
      </c>
      <c r="B132" s="43">
        <v>647.5</v>
      </c>
      <c r="C132" s="43">
        <v>695.2</v>
      </c>
      <c r="D132" s="43">
        <v>749.56</v>
      </c>
      <c r="E132" s="45">
        <f>Platts!R621*0.6+Platts!C621*1.6</f>
        <v>424.4</v>
      </c>
      <c r="F132" s="62">
        <f t="shared" si="3"/>
        <v>129</v>
      </c>
      <c r="G132" s="42">
        <f t="shared" ref="G132:G195" si="4">+A132</f>
        <v>40535</v>
      </c>
      <c r="H132" s="44">
        <v>670</v>
      </c>
      <c r="I132" s="44">
        <v>635.93499999999995</v>
      </c>
      <c r="J132" s="55">
        <v>716.505</v>
      </c>
      <c r="K132" s="44">
        <v>660</v>
      </c>
      <c r="L132" s="60"/>
    </row>
    <row r="133" spans="1:12" outlineLevel="1" x14ac:dyDescent="0.2">
      <c r="A133" s="42">
        <v>40540</v>
      </c>
      <c r="B133" s="43">
        <v>647.5</v>
      </c>
      <c r="C133" s="43">
        <v>695.2</v>
      </c>
      <c r="D133" s="43">
        <v>755.07</v>
      </c>
      <c r="E133" s="45">
        <f>Platts!R622*0.6+Platts!C622*1.6</f>
        <v>435.8</v>
      </c>
      <c r="F133" s="62">
        <f t="shared" ref="F133:F196" si="5">F132+1</f>
        <v>130</v>
      </c>
      <c r="G133" s="42">
        <f t="shared" si="4"/>
        <v>40540</v>
      </c>
      <c r="H133" s="44">
        <v>670</v>
      </c>
      <c r="I133" s="44">
        <v>716.505</v>
      </c>
      <c r="J133" s="55">
        <v>716.505</v>
      </c>
      <c r="K133" s="44">
        <v>660</v>
      </c>
      <c r="L133" s="60"/>
    </row>
    <row r="134" spans="1:12" outlineLevel="1" x14ac:dyDescent="0.2">
      <c r="A134" s="42">
        <v>40541</v>
      </c>
      <c r="B134" s="43">
        <v>647.5</v>
      </c>
      <c r="C134" s="43">
        <v>696.69</v>
      </c>
      <c r="D134" s="43">
        <v>760.58</v>
      </c>
      <c r="E134" s="45">
        <f>Platts!R623*0.6+Platts!C623*1.6</f>
        <v>441.2</v>
      </c>
      <c r="F134" s="62">
        <f t="shared" si="5"/>
        <v>131</v>
      </c>
      <c r="G134" s="42">
        <f t="shared" si="4"/>
        <v>40541</v>
      </c>
      <c r="H134" s="44">
        <v>670</v>
      </c>
      <c r="I134" s="44">
        <v>639.95499999999993</v>
      </c>
      <c r="J134" s="55">
        <v>716.505</v>
      </c>
      <c r="K134" s="44">
        <v>660</v>
      </c>
      <c r="L134" s="60"/>
    </row>
    <row r="135" spans="1:12" outlineLevel="1" x14ac:dyDescent="0.2">
      <c r="A135" s="42">
        <v>40543</v>
      </c>
      <c r="B135" s="43">
        <v>652.5</v>
      </c>
      <c r="C135" s="43">
        <v>708.98</v>
      </c>
      <c r="D135" s="43">
        <v>771.6</v>
      </c>
      <c r="E135" s="45">
        <f>Platts!R624*0.6+Platts!C624*1.6</f>
        <v>444.6</v>
      </c>
      <c r="F135" s="62">
        <f t="shared" si="5"/>
        <v>132</v>
      </c>
      <c r="G135" s="42">
        <f t="shared" si="4"/>
        <v>40543</v>
      </c>
      <c r="H135" s="44">
        <v>670</v>
      </c>
      <c r="I135" s="44">
        <v>644.08000000000004</v>
      </c>
      <c r="J135" s="55">
        <v>716.505</v>
      </c>
      <c r="K135" s="44">
        <v>670</v>
      </c>
      <c r="L135" s="60"/>
    </row>
    <row r="136" spans="1:12" ht="13.5" customHeight="1" outlineLevel="1" x14ac:dyDescent="0.2">
      <c r="A136" s="97">
        <v>40547</v>
      </c>
      <c r="B136" s="54">
        <v>652.5</v>
      </c>
      <c r="C136" s="43">
        <v>705.43</v>
      </c>
      <c r="D136" s="43">
        <v>771.6</v>
      </c>
      <c r="E136" s="45">
        <f>Platts!R625*0.6+Platts!C625*1.6</f>
        <v>454.8</v>
      </c>
      <c r="F136" s="62">
        <f t="shared" si="5"/>
        <v>133</v>
      </c>
      <c r="G136" s="42">
        <f t="shared" si="4"/>
        <v>40547</v>
      </c>
      <c r="H136" s="44">
        <v>670</v>
      </c>
      <c r="I136" s="44">
        <v>654.05500000000006</v>
      </c>
      <c r="J136" s="55">
        <v>716.505</v>
      </c>
      <c r="K136" s="44">
        <v>680</v>
      </c>
      <c r="L136" s="60"/>
    </row>
    <row r="137" spans="1:12" outlineLevel="1" x14ac:dyDescent="0.2">
      <c r="A137" s="42">
        <v>40548</v>
      </c>
      <c r="B137" s="43">
        <v>652.5</v>
      </c>
      <c r="C137" s="43">
        <v>723.91</v>
      </c>
      <c r="D137" s="43">
        <v>771.6</v>
      </c>
      <c r="E137" s="45">
        <f>Platts!R626*0.6+Platts!C626*1.6</f>
        <v>464.2</v>
      </c>
      <c r="F137" s="62">
        <f t="shared" si="5"/>
        <v>134</v>
      </c>
      <c r="G137" s="42">
        <f t="shared" si="4"/>
        <v>40548</v>
      </c>
      <c r="H137" s="44">
        <v>670</v>
      </c>
      <c r="I137" s="44">
        <v>657.63</v>
      </c>
      <c r="J137" s="55">
        <v>716.505</v>
      </c>
      <c r="K137" s="44">
        <v>680</v>
      </c>
      <c r="L137" s="60"/>
    </row>
    <row r="138" spans="1:12" outlineLevel="1" x14ac:dyDescent="0.2">
      <c r="A138" s="42">
        <v>40549</v>
      </c>
      <c r="B138" s="43">
        <v>677.5</v>
      </c>
      <c r="C138" s="43">
        <v>742.14</v>
      </c>
      <c r="D138" s="43">
        <v>782.63</v>
      </c>
      <c r="E138" s="45">
        <f>Platts!R627*0.6+Platts!C627*1.6</f>
        <v>471.8</v>
      </c>
      <c r="F138" s="62">
        <f t="shared" si="5"/>
        <v>135</v>
      </c>
      <c r="G138" s="42">
        <f t="shared" si="4"/>
        <v>40549</v>
      </c>
      <c r="H138" s="44">
        <v>700</v>
      </c>
      <c r="I138" s="44">
        <v>647.43499999999995</v>
      </c>
      <c r="J138" s="55">
        <v>716.505</v>
      </c>
      <c r="K138" s="44">
        <v>690</v>
      </c>
      <c r="L138" s="60"/>
    </row>
    <row r="139" spans="1:12" outlineLevel="1" x14ac:dyDescent="0.2">
      <c r="A139" s="42">
        <v>40550</v>
      </c>
      <c r="B139" s="43">
        <v>677.5</v>
      </c>
      <c r="C139" s="43">
        <v>738.32</v>
      </c>
      <c r="D139" s="43">
        <v>804.67</v>
      </c>
      <c r="E139" s="45">
        <f>Platts!R628*0.6+Platts!C628*1.6</f>
        <v>472.2</v>
      </c>
      <c r="F139" s="62">
        <f t="shared" si="5"/>
        <v>136</v>
      </c>
      <c r="G139" s="42">
        <f t="shared" si="4"/>
        <v>40550</v>
      </c>
      <c r="H139" s="44">
        <v>700</v>
      </c>
      <c r="I139" s="44">
        <v>641.45499999999993</v>
      </c>
      <c r="J139" s="55">
        <v>716.505</v>
      </c>
      <c r="K139" s="44">
        <v>690</v>
      </c>
      <c r="L139" s="60"/>
    </row>
    <row r="140" spans="1:12" outlineLevel="1" x14ac:dyDescent="0.2">
      <c r="A140" s="42">
        <v>40553</v>
      </c>
      <c r="B140" s="43">
        <v>677.5</v>
      </c>
      <c r="C140" s="43">
        <v>737.58</v>
      </c>
      <c r="D140" s="43">
        <v>804.67</v>
      </c>
      <c r="E140" s="45">
        <f>Platts!R629*0.6+Platts!C629*1.6</f>
        <v>502</v>
      </c>
      <c r="F140" s="62">
        <f t="shared" si="5"/>
        <v>137</v>
      </c>
      <c r="G140" s="42">
        <f t="shared" si="4"/>
        <v>40553</v>
      </c>
      <c r="H140" s="44">
        <v>700</v>
      </c>
      <c r="I140" s="44">
        <v>680.45</v>
      </c>
      <c r="J140" s="55">
        <v>716.505</v>
      </c>
      <c r="K140" s="44">
        <v>700</v>
      </c>
      <c r="L140" s="60"/>
    </row>
    <row r="141" spans="1:12" outlineLevel="1" x14ac:dyDescent="0.2">
      <c r="A141" s="42">
        <v>40554</v>
      </c>
      <c r="B141" s="43">
        <v>677.5</v>
      </c>
      <c r="C141" s="43">
        <v>752.49</v>
      </c>
      <c r="D141" s="43">
        <v>804.67</v>
      </c>
      <c r="E141" s="45">
        <f>Platts!R630*0.6+Platts!C630*1.6</f>
        <v>502</v>
      </c>
      <c r="F141" s="62">
        <f t="shared" si="5"/>
        <v>138</v>
      </c>
      <c r="G141" s="42">
        <f t="shared" si="4"/>
        <v>40554</v>
      </c>
      <c r="H141" s="44">
        <v>700</v>
      </c>
      <c r="I141" s="44">
        <v>677.41000000000008</v>
      </c>
      <c r="J141" s="55">
        <v>716.505</v>
      </c>
      <c r="K141" s="44">
        <v>700</v>
      </c>
      <c r="L141" s="60"/>
    </row>
    <row r="142" spans="1:12" outlineLevel="1" x14ac:dyDescent="0.2">
      <c r="A142" s="42">
        <v>40555</v>
      </c>
      <c r="B142" s="43">
        <v>677.5</v>
      </c>
      <c r="C142" s="43">
        <v>757.54</v>
      </c>
      <c r="D142" s="43">
        <v>804.67</v>
      </c>
      <c r="E142" s="45">
        <f>Platts!R631*0.6+Platts!C631*1.6</f>
        <v>509</v>
      </c>
      <c r="F142" s="62">
        <f t="shared" si="5"/>
        <v>139</v>
      </c>
      <c r="G142" s="42">
        <f t="shared" si="4"/>
        <v>40555</v>
      </c>
      <c r="H142" s="44">
        <v>700</v>
      </c>
      <c r="I142" s="44">
        <v>679.77</v>
      </c>
      <c r="J142" s="55">
        <v>716.505</v>
      </c>
      <c r="K142" s="44">
        <v>700</v>
      </c>
      <c r="L142" s="60"/>
    </row>
    <row r="143" spans="1:12" outlineLevel="1" x14ac:dyDescent="0.2">
      <c r="A143" s="42">
        <v>40556</v>
      </c>
      <c r="B143" s="43">
        <v>690</v>
      </c>
      <c r="C143" s="43">
        <v>773.84</v>
      </c>
      <c r="D143" s="43">
        <v>804.67</v>
      </c>
      <c r="E143" s="45">
        <f>Platts!R632*0.6+Platts!C632*1.6</f>
        <v>522.6</v>
      </c>
      <c r="F143" s="62">
        <f t="shared" si="5"/>
        <v>140</v>
      </c>
      <c r="G143" s="42">
        <f t="shared" si="4"/>
        <v>40556</v>
      </c>
      <c r="H143" s="44">
        <v>700</v>
      </c>
      <c r="I143" s="44">
        <v>681.08500000000004</v>
      </c>
      <c r="J143" s="55">
        <v>782.64</v>
      </c>
      <c r="K143" s="44">
        <v>700</v>
      </c>
      <c r="L143" s="60"/>
    </row>
    <row r="144" spans="1:12" outlineLevel="1" x14ac:dyDescent="0.2">
      <c r="A144" s="42">
        <v>40557</v>
      </c>
      <c r="B144" s="43">
        <v>690</v>
      </c>
      <c r="C144" s="43">
        <v>774.53</v>
      </c>
      <c r="D144" s="43">
        <v>815.7</v>
      </c>
      <c r="E144" s="45">
        <f>Platts!R633*0.6+Platts!C633*1.6</f>
        <v>525.20000000000005</v>
      </c>
      <c r="F144" s="62">
        <f t="shared" si="5"/>
        <v>141</v>
      </c>
      <c r="G144" s="42">
        <f t="shared" si="4"/>
        <v>40557</v>
      </c>
      <c r="H144" s="44">
        <v>700</v>
      </c>
      <c r="I144" s="44">
        <v>692.95</v>
      </c>
      <c r="J144" s="55">
        <v>782.64</v>
      </c>
      <c r="K144" s="44">
        <v>700</v>
      </c>
      <c r="L144" s="60"/>
    </row>
    <row r="145" spans="1:12" outlineLevel="1" x14ac:dyDescent="0.2">
      <c r="A145" s="42">
        <v>40561</v>
      </c>
      <c r="B145" s="43">
        <v>690</v>
      </c>
      <c r="C145" s="43">
        <v>804.12</v>
      </c>
      <c r="D145" s="43">
        <v>837.74</v>
      </c>
      <c r="E145" s="45">
        <f>Platts!R634*0.6+Platts!C634*1.6</f>
        <v>520.40000000000009</v>
      </c>
      <c r="F145" s="62">
        <f t="shared" si="5"/>
        <v>142</v>
      </c>
      <c r="G145" s="42">
        <f t="shared" si="4"/>
        <v>40561</v>
      </c>
      <c r="H145" s="44">
        <v>700</v>
      </c>
      <c r="I145" s="44">
        <v>698.82500000000005</v>
      </c>
      <c r="J145" s="55">
        <v>782.64</v>
      </c>
      <c r="K145" s="44">
        <v>705</v>
      </c>
      <c r="L145" s="60"/>
    </row>
    <row r="146" spans="1:12" outlineLevel="1" x14ac:dyDescent="0.2">
      <c r="A146" s="42">
        <v>40562</v>
      </c>
      <c r="B146" s="43">
        <v>690</v>
      </c>
      <c r="C146" s="43">
        <v>809.7</v>
      </c>
      <c r="D146" s="43">
        <v>837.74</v>
      </c>
      <c r="E146" s="45">
        <f>Platts!R635*0.6+Platts!C635*1.6</f>
        <v>519.6</v>
      </c>
      <c r="F146" s="62">
        <f t="shared" si="5"/>
        <v>143</v>
      </c>
      <c r="G146" s="42">
        <f t="shared" si="4"/>
        <v>40562</v>
      </c>
      <c r="H146" s="44">
        <v>700</v>
      </c>
      <c r="I146" s="44">
        <v>701.97499999999991</v>
      </c>
      <c r="J146" s="55">
        <v>782.64</v>
      </c>
      <c r="K146" s="44">
        <v>705</v>
      </c>
      <c r="L146" s="60"/>
    </row>
    <row r="147" spans="1:12" outlineLevel="1" x14ac:dyDescent="0.2">
      <c r="A147" s="42">
        <v>40563</v>
      </c>
      <c r="B147" s="43">
        <v>715</v>
      </c>
      <c r="C147" s="43">
        <v>805.5</v>
      </c>
      <c r="D147" s="43">
        <v>837.74</v>
      </c>
      <c r="E147" s="45">
        <f>Platts!R636*0.6+Platts!C636*1.6</f>
        <v>513.6</v>
      </c>
      <c r="F147" s="62">
        <f t="shared" si="5"/>
        <v>144</v>
      </c>
      <c r="G147" s="42">
        <f t="shared" si="4"/>
        <v>40563</v>
      </c>
      <c r="H147" s="44">
        <v>705</v>
      </c>
      <c r="I147" s="44">
        <v>709.06500000000005</v>
      </c>
      <c r="J147" s="55">
        <v>782.64</v>
      </c>
      <c r="K147" s="44">
        <v>700</v>
      </c>
      <c r="L147" s="60"/>
    </row>
    <row r="148" spans="1:12" outlineLevel="1" x14ac:dyDescent="0.2">
      <c r="A148" s="42">
        <v>40564</v>
      </c>
      <c r="B148" s="43">
        <v>715</v>
      </c>
      <c r="C148" s="43">
        <v>835.23</v>
      </c>
      <c r="D148" s="43">
        <v>854.28</v>
      </c>
      <c r="E148" s="45">
        <f>Platts!R637*0.6+Platts!C637*1.6</f>
        <v>508.20000000000005</v>
      </c>
      <c r="F148" s="62">
        <f t="shared" si="5"/>
        <v>145</v>
      </c>
      <c r="G148" s="42">
        <f t="shared" si="4"/>
        <v>40564</v>
      </c>
      <c r="H148" s="44">
        <v>705</v>
      </c>
      <c r="I148" s="44">
        <v>707.28</v>
      </c>
      <c r="J148" s="55">
        <v>782.64</v>
      </c>
      <c r="K148" s="44">
        <v>695</v>
      </c>
      <c r="L148" s="60"/>
    </row>
    <row r="149" spans="1:12" outlineLevel="1" x14ac:dyDescent="0.2">
      <c r="A149" s="42">
        <v>40568</v>
      </c>
      <c r="B149" s="43">
        <v>715</v>
      </c>
      <c r="C149" s="43">
        <v>837.32</v>
      </c>
      <c r="D149" s="43">
        <v>854.28</v>
      </c>
      <c r="E149" s="45">
        <f>Platts!R638*0.6+Platts!C638*1.6</f>
        <v>506.79999999999995</v>
      </c>
      <c r="F149" s="62">
        <f t="shared" si="5"/>
        <v>146</v>
      </c>
      <c r="G149" s="42">
        <f t="shared" si="4"/>
        <v>40568</v>
      </c>
      <c r="H149" s="44">
        <v>705</v>
      </c>
      <c r="I149" s="44">
        <v>712.47500000000002</v>
      </c>
      <c r="J149" s="55">
        <v>782.64</v>
      </c>
      <c r="K149" s="44">
        <v>695</v>
      </c>
      <c r="L149" s="60"/>
    </row>
    <row r="150" spans="1:12" outlineLevel="1" x14ac:dyDescent="0.2">
      <c r="A150" s="42">
        <v>40569</v>
      </c>
      <c r="B150" s="43">
        <v>715</v>
      </c>
      <c r="C150" s="43">
        <v>841.2</v>
      </c>
      <c r="D150" s="43">
        <v>870.81</v>
      </c>
      <c r="E150" s="45">
        <f>Platts!R639*0.6+Platts!C639*1.6</f>
        <v>501.6</v>
      </c>
      <c r="F150" s="62">
        <f t="shared" si="5"/>
        <v>147</v>
      </c>
      <c r="G150" s="42">
        <f t="shared" si="4"/>
        <v>40569</v>
      </c>
      <c r="H150" s="44">
        <v>705</v>
      </c>
      <c r="I150" s="44">
        <v>713.79</v>
      </c>
      <c r="J150" s="55">
        <v>782.64</v>
      </c>
      <c r="K150" s="44">
        <v>700</v>
      </c>
      <c r="L150" s="60"/>
    </row>
    <row r="151" spans="1:12" outlineLevel="1" x14ac:dyDescent="0.2">
      <c r="A151" s="42">
        <v>40570</v>
      </c>
      <c r="B151" s="43">
        <v>740</v>
      </c>
      <c r="C151" s="43">
        <v>863.29</v>
      </c>
      <c r="D151" s="43">
        <v>870.81</v>
      </c>
      <c r="E151" s="45">
        <f>Platts!R640*0.6+Platts!C640*1.6</f>
        <v>507</v>
      </c>
      <c r="F151" s="62">
        <f t="shared" si="5"/>
        <v>148</v>
      </c>
      <c r="G151" s="42">
        <f t="shared" si="4"/>
        <v>40570</v>
      </c>
      <c r="H151" s="44">
        <v>705</v>
      </c>
      <c r="I151" s="44">
        <v>718.25</v>
      </c>
      <c r="J151" s="55">
        <v>782.64</v>
      </c>
      <c r="K151" s="44">
        <v>700</v>
      </c>
      <c r="L151" s="60"/>
    </row>
    <row r="152" spans="1:12" outlineLevel="1" x14ac:dyDescent="0.2">
      <c r="A152" s="42">
        <v>40571</v>
      </c>
      <c r="B152" s="43">
        <v>740</v>
      </c>
      <c r="C152" s="43">
        <v>858.82</v>
      </c>
      <c r="D152" s="43">
        <v>870.81</v>
      </c>
      <c r="E152" s="45">
        <f>Platts!R641*0.6+Platts!C641*1.6</f>
        <v>511.20000000000005</v>
      </c>
      <c r="F152" s="62">
        <f t="shared" si="5"/>
        <v>149</v>
      </c>
      <c r="G152" s="42">
        <f t="shared" si="4"/>
        <v>40571</v>
      </c>
      <c r="H152" s="44">
        <v>705</v>
      </c>
      <c r="I152" s="44">
        <v>720.09</v>
      </c>
      <c r="J152" s="55">
        <v>782.64</v>
      </c>
      <c r="K152" s="44">
        <v>695</v>
      </c>
      <c r="L152" s="60"/>
    </row>
    <row r="153" spans="1:12" outlineLevel="1" x14ac:dyDescent="0.2">
      <c r="A153" s="42">
        <v>40574</v>
      </c>
      <c r="B153" s="43">
        <v>740</v>
      </c>
      <c r="C153" s="43">
        <v>863.16</v>
      </c>
      <c r="D153" s="43">
        <v>870.81</v>
      </c>
      <c r="E153" s="45">
        <f>Platts!R642*0.6+Platts!C642*1.6</f>
        <v>515</v>
      </c>
      <c r="F153" s="62">
        <f t="shared" si="5"/>
        <v>150</v>
      </c>
      <c r="G153" s="42">
        <f t="shared" si="4"/>
        <v>40574</v>
      </c>
      <c r="H153" s="44">
        <v>705</v>
      </c>
      <c r="I153" s="44">
        <v>719.77499999999998</v>
      </c>
      <c r="J153" s="55">
        <v>782.64</v>
      </c>
      <c r="K153" s="44">
        <v>695</v>
      </c>
      <c r="L153" s="60"/>
    </row>
    <row r="154" spans="1:12" outlineLevel="1" x14ac:dyDescent="0.2">
      <c r="A154" s="42">
        <v>40575</v>
      </c>
      <c r="B154" s="43">
        <v>740</v>
      </c>
      <c r="C154" s="43">
        <v>868.52</v>
      </c>
      <c r="D154" s="43">
        <v>870.81</v>
      </c>
      <c r="E154" s="45">
        <f>Platts!R643*0.6+Platts!C643*1.6</f>
        <v>515</v>
      </c>
      <c r="F154" s="62">
        <f t="shared" si="5"/>
        <v>151</v>
      </c>
      <c r="G154" s="42">
        <f t="shared" si="4"/>
        <v>40575</v>
      </c>
      <c r="H154" s="44">
        <v>705</v>
      </c>
      <c r="I154" s="44">
        <v>718.82999999999993</v>
      </c>
      <c r="J154" s="55">
        <v>782.64</v>
      </c>
      <c r="K154" s="44">
        <v>695</v>
      </c>
      <c r="L154" s="60"/>
    </row>
    <row r="155" spans="1:12" outlineLevel="1" x14ac:dyDescent="0.2">
      <c r="A155" s="42">
        <v>40576</v>
      </c>
      <c r="B155" s="43">
        <v>740</v>
      </c>
      <c r="C155" s="43">
        <v>883.07</v>
      </c>
      <c r="D155" s="43">
        <v>870.81</v>
      </c>
      <c r="E155" s="45">
        <f>Platts!R644*0.6+Platts!C644*1.6</f>
        <v>299.60000000000002</v>
      </c>
      <c r="F155" s="62">
        <f t="shared" si="5"/>
        <v>152</v>
      </c>
      <c r="G155" s="42">
        <f t="shared" si="4"/>
        <v>40576</v>
      </c>
      <c r="H155" s="44">
        <v>705</v>
      </c>
      <c r="I155" s="44">
        <v>722.13499999999999</v>
      </c>
      <c r="J155" s="55">
        <v>826.73500000000001</v>
      </c>
      <c r="K155" s="44">
        <v>695</v>
      </c>
      <c r="L155" s="60"/>
    </row>
    <row r="156" spans="1:12" outlineLevel="1" x14ac:dyDescent="0.2">
      <c r="A156" s="42">
        <v>40577</v>
      </c>
      <c r="B156" s="43">
        <v>740</v>
      </c>
      <c r="C156" s="43">
        <v>873.09</v>
      </c>
      <c r="D156" s="43">
        <v>870.81</v>
      </c>
      <c r="E156" s="45">
        <f>Platts!R645*0.6+Platts!C645*1.6</f>
        <v>505.4</v>
      </c>
      <c r="F156" s="62">
        <f t="shared" si="5"/>
        <v>153</v>
      </c>
      <c r="G156" s="42">
        <f t="shared" si="4"/>
        <v>40577</v>
      </c>
      <c r="H156" s="44">
        <v>705</v>
      </c>
      <c r="I156" s="44">
        <v>724.66</v>
      </c>
      <c r="J156" s="55">
        <v>826.73500000000001</v>
      </c>
      <c r="K156" s="44">
        <v>685</v>
      </c>
      <c r="L156" s="60"/>
    </row>
    <row r="157" spans="1:12" outlineLevel="1" x14ac:dyDescent="0.2">
      <c r="A157" s="42">
        <v>40578</v>
      </c>
      <c r="B157" s="43">
        <v>770</v>
      </c>
      <c r="C157" s="43">
        <v>868.61</v>
      </c>
      <c r="D157" s="43">
        <v>881.83</v>
      </c>
      <c r="E157" s="45">
        <f>Platts!R646*0.6+Platts!C646*1.6</f>
        <v>497.6</v>
      </c>
      <c r="F157" s="62">
        <f t="shared" si="5"/>
        <v>154</v>
      </c>
      <c r="G157" s="42">
        <f t="shared" si="4"/>
        <v>40578</v>
      </c>
      <c r="H157" s="44">
        <v>705</v>
      </c>
      <c r="I157" s="44">
        <v>783.46500000000003</v>
      </c>
      <c r="J157" s="55">
        <v>826.73500000000001</v>
      </c>
      <c r="K157" s="44">
        <v>685</v>
      </c>
      <c r="L157" s="60"/>
    </row>
    <row r="158" spans="1:12" outlineLevel="1" x14ac:dyDescent="0.2">
      <c r="A158" s="42">
        <v>40581</v>
      </c>
      <c r="B158" s="43">
        <v>770</v>
      </c>
      <c r="C158" s="43">
        <v>867.71</v>
      </c>
      <c r="D158" s="43">
        <v>881.83</v>
      </c>
      <c r="E158" s="45">
        <f>Platts!R647*0.6+Platts!C647*1.6</f>
        <v>500</v>
      </c>
      <c r="F158" s="62">
        <f t="shared" si="5"/>
        <v>155</v>
      </c>
      <c r="G158" s="42">
        <f t="shared" si="4"/>
        <v>40581</v>
      </c>
      <c r="H158" s="44">
        <v>705</v>
      </c>
      <c r="I158" s="44">
        <v>776.96499999999992</v>
      </c>
      <c r="J158" s="55">
        <v>826.73500000000001</v>
      </c>
      <c r="K158" s="44">
        <v>670</v>
      </c>
      <c r="L158" s="60"/>
    </row>
    <row r="159" spans="1:12" outlineLevel="1" x14ac:dyDescent="0.2">
      <c r="A159" s="42">
        <v>40582</v>
      </c>
      <c r="B159" s="43">
        <v>770</v>
      </c>
      <c r="C159" s="43">
        <v>875.58</v>
      </c>
      <c r="D159" s="43">
        <v>881.83</v>
      </c>
      <c r="E159" s="45">
        <f>Platts!R648*0.6+Platts!C648*1.6</f>
        <v>499.40000000000003</v>
      </c>
      <c r="F159" s="62">
        <f t="shared" si="5"/>
        <v>156</v>
      </c>
      <c r="G159" s="42">
        <f t="shared" si="4"/>
        <v>40582</v>
      </c>
      <c r="H159" s="44">
        <v>705</v>
      </c>
      <c r="I159" s="44">
        <v>772.52</v>
      </c>
      <c r="J159" s="55">
        <v>826.73500000000001</v>
      </c>
      <c r="K159" s="44">
        <v>670</v>
      </c>
      <c r="L159" s="60"/>
    </row>
    <row r="160" spans="1:12" outlineLevel="1" x14ac:dyDescent="0.2">
      <c r="A160" s="42">
        <v>40583</v>
      </c>
      <c r="B160" s="43">
        <v>770</v>
      </c>
      <c r="C160" s="43">
        <v>874.94</v>
      </c>
      <c r="D160" s="43">
        <v>881.83</v>
      </c>
      <c r="E160" s="45">
        <f>Platts!R649*0.6+Platts!C649*1.6</f>
        <v>500</v>
      </c>
      <c r="F160" s="62">
        <f t="shared" si="5"/>
        <v>157</v>
      </c>
      <c r="G160" s="42">
        <f t="shared" si="4"/>
        <v>40583</v>
      </c>
      <c r="H160" s="44">
        <v>705</v>
      </c>
      <c r="I160" s="44">
        <v>777.19499999999994</v>
      </c>
      <c r="J160" s="55">
        <v>826.73500000000001</v>
      </c>
      <c r="K160" s="44">
        <v>665</v>
      </c>
      <c r="L160" s="60"/>
    </row>
    <row r="161" spans="1:12" outlineLevel="1" x14ac:dyDescent="0.2">
      <c r="A161" s="42">
        <v>40584</v>
      </c>
      <c r="B161" s="43">
        <v>775</v>
      </c>
      <c r="C161" s="43">
        <v>872.13</v>
      </c>
      <c r="D161" s="43">
        <v>892.86</v>
      </c>
      <c r="E161" s="45">
        <f>Platts!R650*0.6+Platts!C650*1.6</f>
        <v>502.1</v>
      </c>
      <c r="F161" s="62">
        <f t="shared" si="5"/>
        <v>158</v>
      </c>
      <c r="G161" s="42">
        <f t="shared" si="4"/>
        <v>40584</v>
      </c>
      <c r="H161" s="44">
        <v>700</v>
      </c>
      <c r="I161" s="44">
        <v>764.2349999999999</v>
      </c>
      <c r="J161" s="55">
        <v>826.73500000000001</v>
      </c>
      <c r="K161" s="44">
        <v>655</v>
      </c>
      <c r="L161" s="60"/>
    </row>
    <row r="162" spans="1:12" outlineLevel="1" x14ac:dyDescent="0.2">
      <c r="A162" s="42">
        <v>40585</v>
      </c>
      <c r="B162" s="43">
        <v>775</v>
      </c>
      <c r="C162" s="43">
        <v>867.39</v>
      </c>
      <c r="D162" s="43">
        <v>892.86</v>
      </c>
      <c r="E162" s="45">
        <f>Platts!R651*0.6+Platts!C651*1.6</f>
        <v>502</v>
      </c>
      <c r="F162" s="62">
        <f t="shared" si="5"/>
        <v>159</v>
      </c>
      <c r="G162" s="42">
        <f t="shared" si="4"/>
        <v>40585</v>
      </c>
      <c r="H162" s="44">
        <v>700</v>
      </c>
      <c r="I162" s="44">
        <v>761.82500000000005</v>
      </c>
      <c r="J162" s="55">
        <v>826.73500000000001</v>
      </c>
      <c r="K162" s="44">
        <v>655</v>
      </c>
      <c r="L162" s="60"/>
    </row>
    <row r="163" spans="1:12" outlineLevel="1" x14ac:dyDescent="0.2">
      <c r="A163" s="42">
        <v>40588</v>
      </c>
      <c r="B163" s="43">
        <v>775</v>
      </c>
      <c r="C163" s="43">
        <v>862.53</v>
      </c>
      <c r="D163" s="43">
        <v>903.88</v>
      </c>
      <c r="E163" s="45">
        <f>Platts!R652*0.6+Platts!C652*1.6</f>
        <v>502.9</v>
      </c>
      <c r="F163" s="62">
        <f t="shared" si="5"/>
        <v>160</v>
      </c>
      <c r="G163" s="42">
        <f t="shared" si="4"/>
        <v>40588</v>
      </c>
      <c r="H163" s="44">
        <v>700</v>
      </c>
      <c r="I163" s="44">
        <v>757.34500000000003</v>
      </c>
      <c r="J163" s="55">
        <v>826.73500000000001</v>
      </c>
      <c r="K163" s="44">
        <v>655</v>
      </c>
      <c r="L163" s="60"/>
    </row>
    <row r="164" spans="1:12" outlineLevel="1" x14ac:dyDescent="0.2">
      <c r="A164" s="42">
        <v>40589</v>
      </c>
      <c r="B164" s="43">
        <v>775</v>
      </c>
      <c r="C164" s="43">
        <v>864.26</v>
      </c>
      <c r="D164" s="43">
        <v>903.88</v>
      </c>
      <c r="E164" s="45">
        <f>Platts!R653*0.6+Platts!C653*1.6</f>
        <v>501.2</v>
      </c>
      <c r="F164" s="62">
        <f t="shared" si="5"/>
        <v>161</v>
      </c>
      <c r="G164" s="42">
        <f t="shared" si="4"/>
        <v>40589</v>
      </c>
      <c r="H164" s="44">
        <v>700</v>
      </c>
      <c r="I164" s="44">
        <v>752.64</v>
      </c>
      <c r="J164" s="55">
        <v>826.73500000000001</v>
      </c>
      <c r="K164" s="44">
        <v>635</v>
      </c>
      <c r="L164" s="60"/>
    </row>
    <row r="165" spans="1:12" outlineLevel="1" x14ac:dyDescent="0.2">
      <c r="A165" s="42">
        <v>40590</v>
      </c>
      <c r="B165" s="43">
        <v>775</v>
      </c>
      <c r="C165" s="43">
        <v>866.94</v>
      </c>
      <c r="D165" s="43">
        <v>914.9</v>
      </c>
      <c r="E165" s="45">
        <f>Platts!R654*0.6+Platts!C654*1.6</f>
        <v>499.6</v>
      </c>
      <c r="F165" s="62">
        <f t="shared" si="5"/>
        <v>162</v>
      </c>
      <c r="G165" s="42">
        <f t="shared" si="4"/>
        <v>40590</v>
      </c>
      <c r="H165" s="44">
        <v>700</v>
      </c>
      <c r="I165" s="44">
        <v>756.55499999999995</v>
      </c>
      <c r="J165" s="55">
        <v>826.73500000000001</v>
      </c>
      <c r="K165" s="44">
        <v>635</v>
      </c>
      <c r="L165" s="60"/>
    </row>
    <row r="166" spans="1:12" outlineLevel="1" x14ac:dyDescent="0.2">
      <c r="A166" s="42">
        <v>40591</v>
      </c>
      <c r="B166" s="43">
        <v>780</v>
      </c>
      <c r="C166" s="43">
        <v>877.52</v>
      </c>
      <c r="D166" s="43">
        <v>920.41</v>
      </c>
      <c r="E166" s="45">
        <f>Platts!R655*0.6+Platts!C655*1.6</f>
        <v>496.4</v>
      </c>
      <c r="F166" s="62">
        <f t="shared" si="5"/>
        <v>163</v>
      </c>
      <c r="G166" s="42">
        <f t="shared" si="4"/>
        <v>40591</v>
      </c>
      <c r="H166" s="44">
        <v>690</v>
      </c>
      <c r="I166" s="44">
        <v>756.55499999999995</v>
      </c>
      <c r="J166" s="55">
        <v>826.73500000000001</v>
      </c>
      <c r="K166" s="44">
        <v>635</v>
      </c>
      <c r="L166" s="60"/>
    </row>
    <row r="167" spans="1:12" outlineLevel="1" x14ac:dyDescent="0.2">
      <c r="A167" s="42">
        <v>40592</v>
      </c>
      <c r="B167" s="43">
        <v>780</v>
      </c>
      <c r="C167" s="43">
        <v>881.13</v>
      </c>
      <c r="D167" s="43">
        <v>920.41</v>
      </c>
      <c r="E167" s="45">
        <f>Platts!R656*0.6+Platts!C656*1.6</f>
        <v>492</v>
      </c>
      <c r="F167" s="62">
        <f t="shared" si="5"/>
        <v>164</v>
      </c>
      <c r="G167" s="42">
        <f t="shared" si="4"/>
        <v>40592</v>
      </c>
      <c r="H167" s="44">
        <v>690</v>
      </c>
      <c r="I167" s="44">
        <v>786.48</v>
      </c>
      <c r="J167" s="55">
        <v>826.73500000000001</v>
      </c>
      <c r="K167" s="44">
        <v>645</v>
      </c>
      <c r="L167" s="60"/>
    </row>
    <row r="168" spans="1:12" outlineLevel="1" x14ac:dyDescent="0.2">
      <c r="A168" s="42">
        <v>40596</v>
      </c>
      <c r="B168" s="43">
        <v>780</v>
      </c>
      <c r="C168" s="43">
        <v>881.72</v>
      </c>
      <c r="D168" s="43">
        <v>925.93</v>
      </c>
      <c r="E168" s="45">
        <f>Platts!R657*0.6+Platts!C657*1.6</f>
        <v>490.8</v>
      </c>
      <c r="F168" s="62">
        <f t="shared" si="5"/>
        <v>165</v>
      </c>
      <c r="G168" s="42">
        <f t="shared" si="4"/>
        <v>40596</v>
      </c>
      <c r="H168" s="44">
        <v>690</v>
      </c>
      <c r="I168" s="44">
        <v>792.745</v>
      </c>
      <c r="J168" s="55">
        <v>826.73500000000001</v>
      </c>
      <c r="K168" s="44">
        <v>645</v>
      </c>
      <c r="L168" s="60"/>
    </row>
    <row r="169" spans="1:12" outlineLevel="1" x14ac:dyDescent="0.2">
      <c r="A169" s="42">
        <v>40597</v>
      </c>
      <c r="B169" s="43">
        <v>780</v>
      </c>
      <c r="C169" s="43">
        <v>888.29</v>
      </c>
      <c r="D169" s="43">
        <v>925.93</v>
      </c>
      <c r="E169" s="45">
        <f>Platts!R658*0.6+Platts!C658*1.6</f>
        <v>487.6</v>
      </c>
      <c r="F169" s="62">
        <f t="shared" si="5"/>
        <v>166</v>
      </c>
      <c r="G169" s="42">
        <f t="shared" si="4"/>
        <v>40597</v>
      </c>
      <c r="H169" s="44">
        <v>690</v>
      </c>
      <c r="I169" s="44">
        <v>765.35500000000002</v>
      </c>
      <c r="J169" s="55">
        <v>826.73500000000001</v>
      </c>
      <c r="K169" s="44">
        <v>660</v>
      </c>
      <c r="L169" s="60"/>
    </row>
    <row r="170" spans="1:12" outlineLevel="1" x14ac:dyDescent="0.2">
      <c r="A170" s="42">
        <v>40598</v>
      </c>
      <c r="B170" s="43">
        <v>773</v>
      </c>
      <c r="C170" s="43">
        <v>889.39</v>
      </c>
      <c r="D170" s="43">
        <v>925.93</v>
      </c>
      <c r="E170" s="45">
        <f>Platts!R659*0.6+Platts!C659*1.6</f>
        <v>486.8</v>
      </c>
      <c r="F170" s="62">
        <f t="shared" si="5"/>
        <v>167</v>
      </c>
      <c r="G170" s="42">
        <f t="shared" si="4"/>
        <v>40598</v>
      </c>
      <c r="H170" s="44">
        <v>690</v>
      </c>
      <c r="I170" s="44">
        <v>768.93499999999995</v>
      </c>
      <c r="J170" s="55">
        <v>826.73500000000001</v>
      </c>
      <c r="K170" s="44">
        <v>665</v>
      </c>
      <c r="L170" s="60"/>
    </row>
    <row r="171" spans="1:12" outlineLevel="1" x14ac:dyDescent="0.2">
      <c r="A171" s="42">
        <v>40599</v>
      </c>
      <c r="B171" s="43">
        <v>773</v>
      </c>
      <c r="C171" s="43">
        <v>887.13</v>
      </c>
      <c r="D171" s="43">
        <v>925.93</v>
      </c>
      <c r="E171" s="45">
        <f>Platts!R660*0.6+Platts!C660*1.6</f>
        <v>486.6</v>
      </c>
      <c r="F171" s="62">
        <f t="shared" si="5"/>
        <v>168</v>
      </c>
      <c r="G171" s="42">
        <f t="shared" si="4"/>
        <v>40599</v>
      </c>
      <c r="H171" s="44">
        <v>690</v>
      </c>
      <c r="I171" s="44">
        <v>771.28500000000008</v>
      </c>
      <c r="J171" s="55">
        <v>826.73500000000001</v>
      </c>
      <c r="K171" s="44">
        <v>665</v>
      </c>
      <c r="L171" s="60"/>
    </row>
    <row r="172" spans="1:12" outlineLevel="1" x14ac:dyDescent="0.2">
      <c r="A172" s="42">
        <v>40602</v>
      </c>
      <c r="B172" s="43">
        <v>773</v>
      </c>
      <c r="C172" s="43">
        <v>890.49</v>
      </c>
      <c r="D172" s="43">
        <v>931.44</v>
      </c>
      <c r="E172" s="45">
        <f>Platts!R661*0.6+Platts!C661*1.6</f>
        <v>485.6</v>
      </c>
      <c r="F172" s="62">
        <f t="shared" si="5"/>
        <v>169</v>
      </c>
      <c r="G172" s="42">
        <f t="shared" si="4"/>
        <v>40602</v>
      </c>
      <c r="H172" s="44">
        <v>690</v>
      </c>
      <c r="I172" s="44">
        <v>770.67000000000007</v>
      </c>
      <c r="J172" s="55">
        <v>826.73500000000001</v>
      </c>
      <c r="K172" s="44">
        <v>660</v>
      </c>
      <c r="L172" s="60"/>
    </row>
    <row r="173" spans="1:12" outlineLevel="1" x14ac:dyDescent="0.2">
      <c r="A173" s="42">
        <v>40603</v>
      </c>
      <c r="B173" s="43">
        <v>773</v>
      </c>
      <c r="C173" s="43">
        <v>883.84</v>
      </c>
      <c r="D173" s="43">
        <v>942.46</v>
      </c>
      <c r="E173" s="45">
        <f>Platts!R662*0.6+Platts!C662*1.6</f>
        <v>484</v>
      </c>
      <c r="F173" s="62">
        <f t="shared" si="5"/>
        <v>170</v>
      </c>
      <c r="G173" s="42">
        <f t="shared" si="4"/>
        <v>40603</v>
      </c>
      <c r="H173" s="44">
        <v>690</v>
      </c>
      <c r="I173" s="44">
        <v>774.70499999999993</v>
      </c>
      <c r="J173" s="55">
        <v>826.73500000000001</v>
      </c>
      <c r="K173" s="44">
        <v>660</v>
      </c>
      <c r="L173" s="60"/>
    </row>
    <row r="174" spans="1:12" outlineLevel="1" x14ac:dyDescent="0.2">
      <c r="A174" s="42">
        <v>40604</v>
      </c>
      <c r="B174" s="43">
        <v>773</v>
      </c>
      <c r="C174" s="43">
        <v>887.55</v>
      </c>
      <c r="D174" s="43">
        <v>942.46</v>
      </c>
      <c r="E174" s="45">
        <f>Platts!R663*0.6+Platts!C663*1.6</f>
        <v>482.4</v>
      </c>
      <c r="F174" s="62">
        <f t="shared" si="5"/>
        <v>171</v>
      </c>
      <c r="G174" s="42">
        <f t="shared" si="4"/>
        <v>40604</v>
      </c>
      <c r="H174" s="44">
        <v>690</v>
      </c>
      <c r="I174" s="44">
        <v>774.2</v>
      </c>
      <c r="J174" s="55">
        <v>826.73500000000001</v>
      </c>
      <c r="K174" s="44">
        <v>660</v>
      </c>
      <c r="L174" s="60"/>
    </row>
    <row r="175" spans="1:12" outlineLevel="1" x14ac:dyDescent="0.2">
      <c r="A175" s="42">
        <v>40605</v>
      </c>
      <c r="B175" s="43">
        <v>765</v>
      </c>
      <c r="C175" s="43">
        <v>892.03</v>
      </c>
      <c r="D175" s="43">
        <v>942.46</v>
      </c>
      <c r="E175" s="45">
        <f>Platts!R664*0.6+Platts!C664*1.6</f>
        <v>477.6</v>
      </c>
      <c r="F175" s="62">
        <f t="shared" si="5"/>
        <v>172</v>
      </c>
      <c r="G175" s="42">
        <f t="shared" si="4"/>
        <v>40605</v>
      </c>
      <c r="H175" s="44">
        <v>670</v>
      </c>
      <c r="I175" s="44">
        <v>773.30500000000006</v>
      </c>
      <c r="J175" s="55">
        <v>826.73500000000001</v>
      </c>
      <c r="K175" s="44">
        <v>660</v>
      </c>
      <c r="L175" s="60"/>
    </row>
    <row r="176" spans="1:12" outlineLevel="1" x14ac:dyDescent="0.2">
      <c r="A176" s="42">
        <v>40610</v>
      </c>
      <c r="B176" s="43">
        <v>765</v>
      </c>
      <c r="C176" s="43">
        <v>889.92</v>
      </c>
      <c r="D176" s="43">
        <v>947.97</v>
      </c>
      <c r="E176" s="45">
        <f>Platts!R665*0.6+Platts!C665*1.6</f>
        <v>478.70000000000005</v>
      </c>
      <c r="F176" s="62">
        <f t="shared" si="5"/>
        <v>173</v>
      </c>
      <c r="G176" s="42">
        <f t="shared" si="4"/>
        <v>40610</v>
      </c>
      <c r="H176" s="44">
        <v>670</v>
      </c>
      <c r="I176" s="44">
        <v>785.56500000000005</v>
      </c>
      <c r="J176" s="55">
        <v>826.73500000000001</v>
      </c>
      <c r="K176" s="44">
        <v>665</v>
      </c>
      <c r="L176" s="60"/>
    </row>
    <row r="177" spans="1:12" outlineLevel="1" x14ac:dyDescent="0.2">
      <c r="A177" s="42">
        <v>40611</v>
      </c>
      <c r="B177" s="43">
        <v>765</v>
      </c>
      <c r="C177" s="43">
        <v>889.98</v>
      </c>
      <c r="D177" s="43">
        <v>953.48</v>
      </c>
      <c r="E177" s="45">
        <f>Platts!R666*0.6+Platts!C666*1.6</f>
        <v>477.1</v>
      </c>
      <c r="F177" s="62">
        <f t="shared" si="5"/>
        <v>174</v>
      </c>
      <c r="G177" s="42">
        <f t="shared" si="4"/>
        <v>40611</v>
      </c>
      <c r="H177" s="44">
        <v>670</v>
      </c>
      <c r="I177" s="44">
        <v>785.23500000000001</v>
      </c>
      <c r="J177" s="55">
        <v>826.73500000000001</v>
      </c>
      <c r="K177" s="44">
        <v>667.5</v>
      </c>
      <c r="L177" s="60"/>
    </row>
    <row r="178" spans="1:12" outlineLevel="1" x14ac:dyDescent="0.2">
      <c r="A178" s="42">
        <v>40612</v>
      </c>
      <c r="B178" s="43">
        <v>735</v>
      </c>
      <c r="C178" s="43">
        <v>876.62</v>
      </c>
      <c r="D178" s="43">
        <v>953.48</v>
      </c>
      <c r="E178" s="45">
        <f>Platts!R667*0.6+Platts!C667*1.6</f>
        <v>471.80000000000007</v>
      </c>
      <c r="F178" s="62">
        <f t="shared" si="5"/>
        <v>175</v>
      </c>
      <c r="G178" s="42">
        <f t="shared" si="4"/>
        <v>40612</v>
      </c>
      <c r="H178" s="44">
        <v>670</v>
      </c>
      <c r="I178" s="44">
        <v>786.93000000000006</v>
      </c>
      <c r="J178" s="55">
        <v>826.73500000000001</v>
      </c>
      <c r="K178" s="44">
        <v>667.5</v>
      </c>
      <c r="L178" s="60"/>
    </row>
    <row r="179" spans="1:12" outlineLevel="1" x14ac:dyDescent="0.2">
      <c r="A179" s="42">
        <v>40613</v>
      </c>
      <c r="B179" s="43">
        <v>735</v>
      </c>
      <c r="C179" s="43">
        <v>878.71</v>
      </c>
      <c r="D179" s="43">
        <v>953.48</v>
      </c>
      <c r="E179" s="45">
        <f>Platts!R668*0.6+Platts!C668*1.6</f>
        <v>465.6</v>
      </c>
      <c r="F179" s="62">
        <f t="shared" si="5"/>
        <v>176</v>
      </c>
      <c r="G179" s="42">
        <f t="shared" si="4"/>
        <v>40613</v>
      </c>
      <c r="H179" s="44">
        <v>670</v>
      </c>
      <c r="I179" s="44">
        <v>780.66000000000008</v>
      </c>
      <c r="J179" s="55">
        <v>826.73500000000001</v>
      </c>
      <c r="K179" s="44">
        <v>675</v>
      </c>
      <c r="L179" s="60"/>
    </row>
    <row r="180" spans="1:12" outlineLevel="1" x14ac:dyDescent="0.2">
      <c r="A180" s="42">
        <v>40616</v>
      </c>
      <c r="B180" s="43">
        <v>735</v>
      </c>
      <c r="C180" s="43">
        <v>887.98</v>
      </c>
      <c r="D180" s="43">
        <v>953.48</v>
      </c>
      <c r="E180" s="45">
        <f>Platts!R669*0.6+Platts!C669*1.6</f>
        <v>461</v>
      </c>
      <c r="F180" s="62">
        <f t="shared" si="5"/>
        <v>177</v>
      </c>
      <c r="G180" s="42">
        <f t="shared" si="4"/>
        <v>40616</v>
      </c>
      <c r="H180" s="44">
        <v>670</v>
      </c>
      <c r="I180" s="44">
        <v>778.17499999999995</v>
      </c>
      <c r="J180" s="55">
        <v>826.73500000000001</v>
      </c>
      <c r="K180" s="44">
        <v>675</v>
      </c>
      <c r="L180" s="60"/>
    </row>
    <row r="181" spans="1:12" outlineLevel="1" x14ac:dyDescent="0.2">
      <c r="A181" s="42">
        <v>40617</v>
      </c>
      <c r="B181" s="43">
        <v>735</v>
      </c>
      <c r="C181" s="43">
        <v>887.48</v>
      </c>
      <c r="D181" s="43">
        <v>953.48</v>
      </c>
      <c r="E181" s="45">
        <f>Platts!R670*0.6+Platts!C670*1.6</f>
        <v>460.79999999999995</v>
      </c>
      <c r="F181" s="62">
        <f t="shared" si="5"/>
        <v>178</v>
      </c>
      <c r="G181" s="42">
        <f t="shared" si="4"/>
        <v>40617</v>
      </c>
      <c r="H181" s="44">
        <v>670</v>
      </c>
      <c r="I181" s="44">
        <v>788.06</v>
      </c>
      <c r="J181" s="55">
        <v>826.73500000000001</v>
      </c>
      <c r="K181" s="44">
        <v>675</v>
      </c>
      <c r="L181" s="60"/>
    </row>
    <row r="182" spans="1:12" outlineLevel="1" x14ac:dyDescent="0.2">
      <c r="A182" s="42">
        <v>40618</v>
      </c>
      <c r="B182" s="43">
        <v>735</v>
      </c>
      <c r="C182" s="43">
        <v>877.28</v>
      </c>
      <c r="D182" s="43">
        <v>964.51</v>
      </c>
      <c r="E182" s="45">
        <f>Platts!R671*0.6+Platts!C671*1.6</f>
        <v>461.4</v>
      </c>
      <c r="F182" s="62">
        <f t="shared" si="5"/>
        <v>179</v>
      </c>
      <c r="G182" s="42">
        <f t="shared" si="4"/>
        <v>40618</v>
      </c>
      <c r="H182" s="44">
        <v>670</v>
      </c>
      <c r="I182" s="44">
        <v>784.44499999999994</v>
      </c>
      <c r="J182" s="55">
        <v>826.73500000000001</v>
      </c>
      <c r="K182" s="44">
        <v>675</v>
      </c>
      <c r="L182" s="60"/>
    </row>
    <row r="183" spans="1:12" outlineLevel="1" x14ac:dyDescent="0.2">
      <c r="A183" s="42">
        <v>40619</v>
      </c>
      <c r="B183" s="43">
        <v>725</v>
      </c>
      <c r="C183" s="43">
        <v>884.08</v>
      </c>
      <c r="D183" s="43">
        <v>970.02</v>
      </c>
      <c r="E183" s="45">
        <f>Platts!R672*0.6+Platts!C672*1.6</f>
        <v>463.80000000000007</v>
      </c>
      <c r="F183" s="62">
        <f t="shared" si="5"/>
        <v>180</v>
      </c>
      <c r="G183" s="42">
        <f t="shared" si="4"/>
        <v>40619</v>
      </c>
      <c r="H183" s="44">
        <v>700</v>
      </c>
      <c r="I183" s="44">
        <v>788.23</v>
      </c>
      <c r="J183" s="55">
        <v>826.73500000000001</v>
      </c>
      <c r="K183" s="44">
        <v>675</v>
      </c>
      <c r="L183" s="60"/>
    </row>
    <row r="184" spans="1:12" outlineLevel="1" x14ac:dyDescent="0.2">
      <c r="A184" s="42">
        <f>Platts!B673</f>
        <v>40620</v>
      </c>
      <c r="B184" s="43">
        <v>725</v>
      </c>
      <c r="C184" s="43">
        <v>892.4</v>
      </c>
      <c r="D184" s="43">
        <v>970.02</v>
      </c>
      <c r="E184" s="45">
        <f>Platts!R673*0.6+Platts!C673*1.6</f>
        <v>467</v>
      </c>
      <c r="F184" s="62">
        <f t="shared" si="5"/>
        <v>181</v>
      </c>
      <c r="G184" s="42">
        <f t="shared" si="4"/>
        <v>40620</v>
      </c>
      <c r="H184" s="44">
        <v>700</v>
      </c>
      <c r="I184" s="44">
        <v>789.23</v>
      </c>
      <c r="J184" s="55">
        <v>826.73500000000001</v>
      </c>
      <c r="K184" s="44">
        <v>675</v>
      </c>
      <c r="L184" s="60"/>
    </row>
    <row r="185" spans="1:12" outlineLevel="1" x14ac:dyDescent="0.2">
      <c r="A185" s="42">
        <f>Platts!B674</f>
        <v>40623</v>
      </c>
      <c r="B185" s="43">
        <v>725</v>
      </c>
      <c r="C185" s="43">
        <v>895.42</v>
      </c>
      <c r="D185" s="43">
        <v>970.02</v>
      </c>
      <c r="E185" s="45">
        <f>Platts!R674*0.6+Platts!C674*1.6</f>
        <v>467</v>
      </c>
      <c r="F185" s="62">
        <f t="shared" si="5"/>
        <v>182</v>
      </c>
      <c r="G185" s="42">
        <f t="shared" si="4"/>
        <v>40623</v>
      </c>
      <c r="H185" s="44">
        <v>695</v>
      </c>
      <c r="I185" s="44">
        <v>791.23</v>
      </c>
      <c r="J185" s="55">
        <v>826.73500000000001</v>
      </c>
      <c r="K185" s="44">
        <v>675</v>
      </c>
      <c r="L185" s="60"/>
    </row>
    <row r="186" spans="1:12" outlineLevel="1" x14ac:dyDescent="0.2">
      <c r="A186" s="42">
        <f>Platts!B675</f>
        <v>40624</v>
      </c>
      <c r="B186" s="43">
        <v>725</v>
      </c>
      <c r="C186" s="43">
        <v>894.79</v>
      </c>
      <c r="D186" s="43">
        <v>970.02</v>
      </c>
      <c r="E186" s="45">
        <f>Platts!R675*0.6+Platts!C675*1.6</f>
        <v>467.6</v>
      </c>
      <c r="F186" s="62">
        <f t="shared" si="5"/>
        <v>183</v>
      </c>
      <c r="G186" s="42">
        <f t="shared" si="4"/>
        <v>40624</v>
      </c>
      <c r="H186" s="44">
        <v>695</v>
      </c>
      <c r="I186" s="44">
        <v>798.34500000000003</v>
      </c>
      <c r="J186" s="55">
        <v>826.73500000000001</v>
      </c>
      <c r="K186" s="44">
        <v>672.5</v>
      </c>
      <c r="L186" s="60"/>
    </row>
    <row r="187" spans="1:12" outlineLevel="1" x14ac:dyDescent="0.2">
      <c r="A187" s="42">
        <f>Platts!B676</f>
        <v>40625</v>
      </c>
      <c r="B187" s="43">
        <v>725</v>
      </c>
      <c r="C187" s="43">
        <v>889.75</v>
      </c>
      <c r="D187" s="43">
        <v>970.02</v>
      </c>
      <c r="E187" s="45">
        <f>Platts!R676*0.6+Platts!C676*1.6</f>
        <v>467.6</v>
      </c>
      <c r="F187" s="62">
        <f t="shared" si="5"/>
        <v>184</v>
      </c>
      <c r="G187" s="42">
        <f t="shared" si="4"/>
        <v>40625</v>
      </c>
      <c r="H187" s="44">
        <v>695</v>
      </c>
      <c r="I187" s="44">
        <v>787.77</v>
      </c>
      <c r="J187" s="55">
        <v>826.73500000000001</v>
      </c>
      <c r="K187" s="44">
        <v>672.5</v>
      </c>
      <c r="L187" s="60"/>
    </row>
    <row r="188" spans="1:12" outlineLevel="1" x14ac:dyDescent="0.2">
      <c r="A188" s="42">
        <f>Platts!B677</f>
        <v>40626</v>
      </c>
      <c r="B188" s="43">
        <v>725</v>
      </c>
      <c r="C188" s="43">
        <v>893.66</v>
      </c>
      <c r="D188" s="43">
        <v>970.02</v>
      </c>
      <c r="E188" s="45">
        <f>Platts!R677*0.6+Platts!C677*1.6</f>
        <v>467.6</v>
      </c>
      <c r="F188" s="62">
        <f t="shared" si="5"/>
        <v>185</v>
      </c>
      <c r="G188" s="42">
        <f t="shared" si="4"/>
        <v>40626</v>
      </c>
      <c r="H188" s="44">
        <v>695</v>
      </c>
      <c r="I188" s="44">
        <v>788.71</v>
      </c>
      <c r="J188" s="55">
        <v>826.73500000000001</v>
      </c>
      <c r="K188" s="44">
        <v>672.5</v>
      </c>
      <c r="L188" s="60"/>
    </row>
    <row r="189" spans="1:12" outlineLevel="1" x14ac:dyDescent="0.2">
      <c r="A189" s="42">
        <f>Platts!B678</f>
        <v>40627</v>
      </c>
      <c r="B189" s="43">
        <v>725</v>
      </c>
      <c r="C189" s="43">
        <v>887.67</v>
      </c>
      <c r="D189" s="43">
        <v>975.53</v>
      </c>
      <c r="E189" s="45">
        <f>Platts!R678*0.6+Platts!C678*1.6</f>
        <v>466.79999999999995</v>
      </c>
      <c r="F189" s="62">
        <f t="shared" si="5"/>
        <v>186</v>
      </c>
      <c r="G189" s="42">
        <f t="shared" si="4"/>
        <v>40627</v>
      </c>
      <c r="H189" s="44">
        <v>695</v>
      </c>
      <c r="I189" s="44">
        <v>777.48</v>
      </c>
      <c r="J189" s="55">
        <v>826.73500000000001</v>
      </c>
      <c r="K189" s="44">
        <v>672.5</v>
      </c>
      <c r="L189" s="60"/>
    </row>
    <row r="190" spans="1:12" outlineLevel="1" x14ac:dyDescent="0.2">
      <c r="A190" s="42">
        <f>Platts!B679</f>
        <v>40630</v>
      </c>
      <c r="B190" s="43">
        <v>725</v>
      </c>
      <c r="C190" s="43">
        <v>888.68</v>
      </c>
      <c r="D190" s="43">
        <v>975.53</v>
      </c>
      <c r="E190" s="45">
        <f>Platts!R679*0.6+Platts!C679*1.6</f>
        <v>466</v>
      </c>
      <c r="F190" s="62">
        <f t="shared" si="5"/>
        <v>187</v>
      </c>
      <c r="G190" s="42">
        <f t="shared" si="4"/>
        <v>40630</v>
      </c>
      <c r="H190" s="44">
        <v>675</v>
      </c>
      <c r="I190" s="44">
        <v>777.04</v>
      </c>
      <c r="J190" s="55">
        <v>848.78</v>
      </c>
      <c r="K190" s="44">
        <v>672.5</v>
      </c>
      <c r="L190" s="60"/>
    </row>
    <row r="191" spans="1:12" outlineLevel="1" x14ac:dyDescent="0.2">
      <c r="A191" s="42">
        <f>Platts!B680</f>
        <v>40631</v>
      </c>
      <c r="B191" s="43">
        <v>725</v>
      </c>
      <c r="C191" s="43">
        <v>887.42</v>
      </c>
      <c r="D191" s="43">
        <v>975.53</v>
      </c>
      <c r="E191" s="45">
        <f>Platts!R680*0.6+Platts!C680*1.6</f>
        <v>466.2</v>
      </c>
      <c r="F191" s="62">
        <f t="shared" si="5"/>
        <v>188</v>
      </c>
      <c r="G191" s="42">
        <f t="shared" si="4"/>
        <v>40631</v>
      </c>
      <c r="H191" s="44">
        <v>675</v>
      </c>
      <c r="I191" s="44">
        <v>773.5</v>
      </c>
      <c r="J191" s="55">
        <v>848.78</v>
      </c>
      <c r="K191" s="44">
        <v>670</v>
      </c>
      <c r="L191" s="60"/>
    </row>
    <row r="192" spans="1:12" outlineLevel="1" x14ac:dyDescent="0.2">
      <c r="A192" s="42">
        <f>Platts!B681</f>
        <v>40632</v>
      </c>
      <c r="B192" s="43">
        <v>725</v>
      </c>
      <c r="C192" s="43">
        <v>887.92</v>
      </c>
      <c r="D192" s="43">
        <v>958.99</v>
      </c>
      <c r="E192" s="45">
        <f>Platts!R681*0.6+Platts!C681*1.6</f>
        <v>476.2</v>
      </c>
      <c r="F192" s="62">
        <f t="shared" si="5"/>
        <v>189</v>
      </c>
      <c r="G192" s="42">
        <f t="shared" si="4"/>
        <v>40632</v>
      </c>
      <c r="H192" s="44">
        <v>675</v>
      </c>
      <c r="I192" s="44">
        <v>768.95500000000004</v>
      </c>
      <c r="J192" s="55">
        <v>848.78</v>
      </c>
      <c r="K192" s="44">
        <v>670</v>
      </c>
      <c r="L192" s="60"/>
    </row>
    <row r="193" spans="1:12" outlineLevel="1" x14ac:dyDescent="0.2">
      <c r="A193" s="42">
        <f>Platts!B682</f>
        <v>40633</v>
      </c>
      <c r="B193" s="43">
        <v>730</v>
      </c>
      <c r="C193" s="43">
        <v>893.4</v>
      </c>
      <c r="D193" s="43">
        <v>958.99</v>
      </c>
      <c r="E193" s="45">
        <f>Platts!R682*0.6+Platts!C682*1.6</f>
        <v>476.2</v>
      </c>
      <c r="F193" s="62">
        <f t="shared" si="5"/>
        <v>190</v>
      </c>
      <c r="G193" s="42">
        <f t="shared" si="4"/>
        <v>40633</v>
      </c>
      <c r="H193" s="44">
        <v>675</v>
      </c>
      <c r="I193" s="44">
        <v>770.81500000000005</v>
      </c>
      <c r="J193" s="55">
        <v>848.78</v>
      </c>
      <c r="K193" s="44">
        <v>670</v>
      </c>
      <c r="L193" s="60"/>
    </row>
    <row r="194" spans="1:12" outlineLevel="1" x14ac:dyDescent="0.2">
      <c r="A194" s="42">
        <f>Platts!B683</f>
        <v>40634</v>
      </c>
      <c r="B194" s="43">
        <v>730</v>
      </c>
      <c r="C194" s="43">
        <v>879.1</v>
      </c>
      <c r="D194" s="43">
        <v>958.99</v>
      </c>
      <c r="E194" s="45">
        <f>Platts!R683*0.6+Platts!C683*1.6</f>
        <v>478.20000000000005</v>
      </c>
      <c r="F194" s="62">
        <f t="shared" si="5"/>
        <v>191</v>
      </c>
      <c r="G194" s="42">
        <f t="shared" si="4"/>
        <v>40634</v>
      </c>
      <c r="H194" s="44">
        <v>675</v>
      </c>
      <c r="I194" s="44">
        <v>772.13</v>
      </c>
      <c r="J194" s="55">
        <v>848.78</v>
      </c>
      <c r="K194" s="44">
        <v>667.5</v>
      </c>
      <c r="L194" s="60"/>
    </row>
    <row r="195" spans="1:12" outlineLevel="1" x14ac:dyDescent="0.2">
      <c r="A195" s="42">
        <f>Platts!B684</f>
        <v>40637</v>
      </c>
      <c r="B195" s="43">
        <v>730</v>
      </c>
      <c r="C195" s="43">
        <v>881.02</v>
      </c>
      <c r="D195" s="43">
        <v>958.99</v>
      </c>
      <c r="E195" s="45">
        <f>Platts!R684*0.6+Platts!C684*1.6</f>
        <v>484.6</v>
      </c>
      <c r="F195" s="62">
        <f t="shared" si="5"/>
        <v>192</v>
      </c>
      <c r="G195" s="42">
        <f t="shared" si="4"/>
        <v>40637</v>
      </c>
      <c r="H195" s="44">
        <v>670</v>
      </c>
      <c r="I195" s="44">
        <v>778.54500000000007</v>
      </c>
      <c r="J195" s="55">
        <v>848.78</v>
      </c>
      <c r="K195" s="44">
        <v>662.5</v>
      </c>
      <c r="L195" s="60"/>
    </row>
    <row r="196" spans="1:12" outlineLevel="1" x14ac:dyDescent="0.2">
      <c r="A196" s="42">
        <f>Platts!B685</f>
        <v>40638</v>
      </c>
      <c r="B196" s="43">
        <v>730</v>
      </c>
      <c r="C196" s="43">
        <v>881.02</v>
      </c>
      <c r="D196" s="43">
        <v>958.99</v>
      </c>
      <c r="E196" s="45">
        <f>Platts!R685*0.6+Platts!C685*1.6</f>
        <v>487.2</v>
      </c>
      <c r="F196" s="62">
        <f t="shared" si="5"/>
        <v>193</v>
      </c>
      <c r="G196" s="42">
        <f t="shared" ref="G196:G259" si="6">+A196</f>
        <v>40638</v>
      </c>
      <c r="H196" s="44">
        <v>670</v>
      </c>
      <c r="I196" s="44">
        <v>774.92499999999995</v>
      </c>
      <c r="J196" s="55">
        <v>848.78</v>
      </c>
      <c r="K196" s="44">
        <v>655</v>
      </c>
      <c r="L196" s="60"/>
    </row>
    <row r="197" spans="1:12" outlineLevel="1" x14ac:dyDescent="0.2">
      <c r="A197" s="42">
        <f>Platts!B686</f>
        <v>40639</v>
      </c>
      <c r="B197" s="43">
        <v>730</v>
      </c>
      <c r="C197" s="43">
        <v>889.14</v>
      </c>
      <c r="D197" s="43">
        <v>958.99</v>
      </c>
      <c r="E197" s="45">
        <f>Platts!R686*0.6+Platts!C686*1.6</f>
        <v>488.3</v>
      </c>
      <c r="F197" s="62">
        <f t="shared" ref="F197:F260" si="7">F196+1</f>
        <v>194</v>
      </c>
      <c r="G197" s="42">
        <f t="shared" si="6"/>
        <v>40639</v>
      </c>
      <c r="H197" s="44">
        <v>670</v>
      </c>
      <c r="I197" s="44">
        <v>773.23</v>
      </c>
      <c r="J197" s="55">
        <v>848.78</v>
      </c>
      <c r="K197" s="44">
        <v>655</v>
      </c>
      <c r="L197" s="60"/>
    </row>
    <row r="198" spans="1:12" outlineLevel="1" x14ac:dyDescent="0.2">
      <c r="A198" s="42">
        <f>Platts!B687</f>
        <v>40640</v>
      </c>
      <c r="B198" s="43">
        <v>735</v>
      </c>
      <c r="C198" s="43">
        <v>886.23</v>
      </c>
      <c r="D198" s="43">
        <v>958.99</v>
      </c>
      <c r="E198" s="45">
        <f>Platts!R687*0.6+Platts!C687*1.6</f>
        <v>489.6</v>
      </c>
      <c r="F198" s="62">
        <f t="shared" si="7"/>
        <v>195</v>
      </c>
      <c r="G198" s="42">
        <f t="shared" si="6"/>
        <v>40640</v>
      </c>
      <c r="H198" s="44">
        <v>670</v>
      </c>
      <c r="I198" s="44">
        <v>757.88</v>
      </c>
      <c r="J198" s="55">
        <v>848.78</v>
      </c>
      <c r="K198" s="44">
        <v>652.5</v>
      </c>
      <c r="L198" s="60"/>
    </row>
    <row r="199" spans="1:12" outlineLevel="1" x14ac:dyDescent="0.2">
      <c r="A199" s="42">
        <f>Platts!B688</f>
        <v>40641</v>
      </c>
      <c r="B199" s="43">
        <v>735</v>
      </c>
      <c r="C199" s="43">
        <v>880.6</v>
      </c>
      <c r="D199" s="43">
        <v>958.99</v>
      </c>
      <c r="E199" s="45">
        <f>Platts!R688*0.6+Platts!C688*1.6</f>
        <v>493</v>
      </c>
      <c r="F199" s="62">
        <f t="shared" si="7"/>
        <v>196</v>
      </c>
      <c r="G199" s="42">
        <f t="shared" si="6"/>
        <v>40641</v>
      </c>
      <c r="H199" s="44">
        <v>670</v>
      </c>
      <c r="I199" s="44">
        <v>765.05</v>
      </c>
      <c r="J199" s="55">
        <v>848.78</v>
      </c>
      <c r="K199" s="44">
        <v>652.5</v>
      </c>
      <c r="L199" s="60"/>
    </row>
    <row r="200" spans="1:12" outlineLevel="1" x14ac:dyDescent="0.2">
      <c r="A200" s="42">
        <f>Platts!B689</f>
        <v>40644</v>
      </c>
      <c r="B200" s="43">
        <v>735</v>
      </c>
      <c r="C200" s="43">
        <v>880.84</v>
      </c>
      <c r="D200" s="43">
        <v>958.99</v>
      </c>
      <c r="E200" s="45">
        <f>Platts!R689*0.6+Platts!C689*1.6</f>
        <v>493.2</v>
      </c>
      <c r="F200" s="62">
        <f t="shared" si="7"/>
        <v>197</v>
      </c>
      <c r="G200" s="42">
        <f t="shared" si="6"/>
        <v>40644</v>
      </c>
      <c r="H200" s="44">
        <v>670</v>
      </c>
      <c r="I200" s="44">
        <v>764.14</v>
      </c>
      <c r="J200" s="55">
        <v>848.78</v>
      </c>
      <c r="K200" s="44">
        <v>652.5</v>
      </c>
      <c r="L200" s="60"/>
    </row>
    <row r="201" spans="1:12" outlineLevel="1" x14ac:dyDescent="0.2">
      <c r="A201" s="42">
        <f>Platts!B690</f>
        <v>40645</v>
      </c>
      <c r="B201" s="43">
        <v>735</v>
      </c>
      <c r="C201" s="43">
        <v>880.23</v>
      </c>
      <c r="D201" s="43">
        <v>958.99</v>
      </c>
      <c r="E201" s="45">
        <f>Platts!R690*0.6+Platts!C690*1.6</f>
        <v>491.4</v>
      </c>
      <c r="F201" s="62">
        <f t="shared" si="7"/>
        <v>198</v>
      </c>
      <c r="G201" s="42">
        <f t="shared" si="6"/>
        <v>40645</v>
      </c>
      <c r="H201" s="44">
        <v>670</v>
      </c>
      <c r="I201" s="44">
        <v>770.45</v>
      </c>
      <c r="J201" s="55">
        <v>848.78</v>
      </c>
      <c r="K201" s="44">
        <v>650</v>
      </c>
      <c r="L201" s="60"/>
    </row>
    <row r="202" spans="1:12" outlineLevel="1" x14ac:dyDescent="0.2">
      <c r="A202" s="42">
        <f>Platts!B691</f>
        <v>40646</v>
      </c>
      <c r="B202" s="43">
        <v>735</v>
      </c>
      <c r="C202" s="43">
        <v>883.4</v>
      </c>
      <c r="D202" s="43">
        <v>958.99</v>
      </c>
      <c r="E202" s="45">
        <f>Platts!R691*0.6+Platts!C691*1.6</f>
        <v>490.79999999999995</v>
      </c>
      <c r="F202" s="62">
        <f t="shared" si="7"/>
        <v>199</v>
      </c>
      <c r="G202" s="42">
        <f t="shared" si="6"/>
        <v>40646</v>
      </c>
      <c r="H202" s="44">
        <v>670</v>
      </c>
      <c r="I202" s="44">
        <v>772.22</v>
      </c>
      <c r="J202" s="55">
        <v>848.78</v>
      </c>
      <c r="K202" s="44">
        <v>650</v>
      </c>
      <c r="L202" s="60"/>
    </row>
    <row r="203" spans="1:12" outlineLevel="1" x14ac:dyDescent="0.2">
      <c r="A203" s="42">
        <f>Platts!B692</f>
        <v>40647</v>
      </c>
      <c r="B203" s="45">
        <v>715</v>
      </c>
      <c r="C203" s="45">
        <v>881.76</v>
      </c>
      <c r="D203" s="45">
        <v>958.99</v>
      </c>
      <c r="E203" s="45">
        <f>Platts!R692*0.6+Platts!C692*1.6</f>
        <v>488.4</v>
      </c>
      <c r="F203" s="62">
        <f t="shared" si="7"/>
        <v>200</v>
      </c>
      <c r="G203" s="42">
        <f t="shared" si="6"/>
        <v>40647</v>
      </c>
      <c r="H203" s="55">
        <v>670</v>
      </c>
      <c r="I203" s="55">
        <v>774.14499999999998</v>
      </c>
      <c r="J203" s="55">
        <v>810.19499999999994</v>
      </c>
      <c r="K203" s="55">
        <v>650</v>
      </c>
      <c r="L203" s="60"/>
    </row>
    <row r="204" spans="1:12" outlineLevel="1" x14ac:dyDescent="0.2">
      <c r="A204" s="42">
        <f>Platts!B693</f>
        <v>40648</v>
      </c>
      <c r="B204" s="45">
        <v>715</v>
      </c>
      <c r="C204" s="45">
        <v>881.02</v>
      </c>
      <c r="D204" s="45">
        <v>953.48</v>
      </c>
      <c r="E204" s="45">
        <f>Platts!R693*0.6+Platts!C693*1.6</f>
        <v>485.6</v>
      </c>
      <c r="F204" s="62">
        <f t="shared" si="7"/>
        <v>201</v>
      </c>
      <c r="G204" s="42">
        <f t="shared" si="6"/>
        <v>40648</v>
      </c>
      <c r="H204" s="55">
        <v>675</v>
      </c>
      <c r="I204" s="55">
        <v>775.375</v>
      </c>
      <c r="J204" s="55">
        <v>810.19499999999994</v>
      </c>
      <c r="K204" s="55">
        <v>655</v>
      </c>
      <c r="L204" s="60"/>
    </row>
    <row r="205" spans="1:12" outlineLevel="1" x14ac:dyDescent="0.2">
      <c r="A205" s="42">
        <f>Platts!B694</f>
        <v>40651</v>
      </c>
      <c r="B205" s="45">
        <v>715</v>
      </c>
      <c r="C205" s="45">
        <v>865.9</v>
      </c>
      <c r="D205" s="45">
        <v>953.48</v>
      </c>
      <c r="E205" s="45">
        <f>Platts!R694*0.6+Platts!C694*1.6</f>
        <v>485</v>
      </c>
      <c r="F205" s="62">
        <f t="shared" si="7"/>
        <v>202</v>
      </c>
      <c r="G205" s="42">
        <f t="shared" si="6"/>
        <v>40651</v>
      </c>
      <c r="H205" s="55">
        <v>675</v>
      </c>
      <c r="I205" s="55">
        <v>770.45</v>
      </c>
      <c r="J205" s="55">
        <v>810.19499999999994</v>
      </c>
      <c r="K205" s="55">
        <v>660</v>
      </c>
      <c r="L205" s="60"/>
    </row>
    <row r="206" spans="1:12" outlineLevel="1" x14ac:dyDescent="0.2">
      <c r="A206" s="42">
        <f>Platts!B695</f>
        <v>40652</v>
      </c>
      <c r="B206" s="45">
        <v>715</v>
      </c>
      <c r="C206" s="45">
        <v>872.97</v>
      </c>
      <c r="D206" s="45">
        <v>953.48</v>
      </c>
      <c r="E206" s="45">
        <f>Platts!R695*0.6+Platts!C695*1.6</f>
        <v>483.4</v>
      </c>
      <c r="F206" s="62">
        <f t="shared" si="7"/>
        <v>203</v>
      </c>
      <c r="G206" s="42">
        <f t="shared" si="6"/>
        <v>40652</v>
      </c>
      <c r="H206" s="55">
        <v>675</v>
      </c>
      <c r="I206" s="55">
        <v>773.07500000000005</v>
      </c>
      <c r="J206" s="55">
        <v>810.19499999999994</v>
      </c>
      <c r="K206" s="55">
        <v>665</v>
      </c>
      <c r="L206" s="60"/>
    </row>
    <row r="207" spans="1:12" outlineLevel="1" x14ac:dyDescent="0.2">
      <c r="A207" s="42">
        <f>Platts!B696</f>
        <v>40653</v>
      </c>
      <c r="B207" s="45">
        <v>705</v>
      </c>
      <c r="C207" s="45">
        <v>872.97</v>
      </c>
      <c r="D207" s="45">
        <v>953.48</v>
      </c>
      <c r="E207" s="45">
        <f>Platts!R696*0.6+Platts!C696*1.6</f>
        <v>482.6</v>
      </c>
      <c r="F207" s="62">
        <f t="shared" si="7"/>
        <v>204</v>
      </c>
      <c r="G207" s="42">
        <f t="shared" si="6"/>
        <v>40653</v>
      </c>
      <c r="H207" s="55">
        <v>675</v>
      </c>
      <c r="I207" s="55">
        <v>763.71500000000003</v>
      </c>
      <c r="J207" s="55">
        <v>810.19499999999994</v>
      </c>
      <c r="K207" s="55">
        <v>667.5</v>
      </c>
      <c r="L207" s="60"/>
    </row>
    <row r="208" spans="1:12" outlineLevel="1" x14ac:dyDescent="0.2">
      <c r="A208" s="42">
        <f>Platts!B697</f>
        <v>40658</v>
      </c>
      <c r="B208" s="45">
        <v>705</v>
      </c>
      <c r="C208" s="45">
        <v>872.97</v>
      </c>
      <c r="D208" s="45">
        <v>947.97</v>
      </c>
      <c r="E208" s="45">
        <f>Platts!R697*0.6+Platts!C697*1.6</f>
        <v>477.6</v>
      </c>
      <c r="F208" s="62">
        <f t="shared" si="7"/>
        <v>205</v>
      </c>
      <c r="G208" s="42">
        <f t="shared" si="6"/>
        <v>40658</v>
      </c>
      <c r="H208" s="55">
        <v>685</v>
      </c>
      <c r="I208" s="55">
        <v>765.16</v>
      </c>
      <c r="J208" s="55">
        <v>810.19499999999994</v>
      </c>
      <c r="K208" s="55">
        <v>667.5</v>
      </c>
      <c r="L208" s="60"/>
    </row>
    <row r="209" spans="1:12" outlineLevel="1" x14ac:dyDescent="0.2">
      <c r="A209" s="42">
        <f>Platts!B698</f>
        <v>40659</v>
      </c>
      <c r="B209" s="45">
        <v>705</v>
      </c>
      <c r="C209" s="45">
        <v>884.69</v>
      </c>
      <c r="D209" s="45">
        <v>947.97</v>
      </c>
      <c r="E209" s="45">
        <f>Platts!R698*0.6+Platts!C698*1.6</f>
        <v>478.8</v>
      </c>
      <c r="F209" s="62">
        <f t="shared" si="7"/>
        <v>206</v>
      </c>
      <c r="G209" s="42">
        <f t="shared" si="6"/>
        <v>40659</v>
      </c>
      <c r="H209" s="55">
        <v>685</v>
      </c>
      <c r="I209" s="55">
        <v>810.19499999999994</v>
      </c>
      <c r="J209" s="55">
        <v>810.19499999999994</v>
      </c>
      <c r="K209" s="55">
        <v>675</v>
      </c>
      <c r="L209" s="60"/>
    </row>
    <row r="210" spans="1:12" outlineLevel="1" x14ac:dyDescent="0.2">
      <c r="A210" s="42">
        <f>Platts!B699</f>
        <v>40660</v>
      </c>
      <c r="B210" s="45">
        <v>705</v>
      </c>
      <c r="C210" s="45">
        <v>886.51</v>
      </c>
      <c r="D210" s="45">
        <v>925.93</v>
      </c>
      <c r="E210" s="45">
        <f>Platts!R699*0.6+Platts!C699*1.6</f>
        <v>485.6</v>
      </c>
      <c r="F210" s="62">
        <f t="shared" si="7"/>
        <v>207</v>
      </c>
      <c r="G210" s="42">
        <f t="shared" si="6"/>
        <v>40660</v>
      </c>
      <c r="H210" s="55">
        <v>685</v>
      </c>
      <c r="I210" s="55">
        <v>780.245</v>
      </c>
      <c r="J210" s="55">
        <v>810.19499999999994</v>
      </c>
      <c r="K210" s="55">
        <v>675</v>
      </c>
      <c r="L210" s="60"/>
    </row>
    <row r="211" spans="1:12" outlineLevel="1" x14ac:dyDescent="0.2">
      <c r="A211" s="42">
        <f>Platts!B700</f>
        <v>40661</v>
      </c>
      <c r="B211" s="45">
        <v>710</v>
      </c>
      <c r="C211" s="45">
        <v>896.85</v>
      </c>
      <c r="D211" s="45">
        <v>925.93</v>
      </c>
      <c r="E211" s="45">
        <f>Platts!R700*0.6+Platts!C700*1.6</f>
        <v>434.4</v>
      </c>
      <c r="F211" s="62">
        <f t="shared" si="7"/>
        <v>208</v>
      </c>
      <c r="G211" s="42">
        <f t="shared" si="6"/>
        <v>40661</v>
      </c>
      <c r="H211" s="55">
        <v>685</v>
      </c>
      <c r="I211" s="55">
        <v>782.01</v>
      </c>
      <c r="J211" s="55">
        <v>810.19499999999994</v>
      </c>
      <c r="K211" s="55">
        <v>682.5</v>
      </c>
      <c r="L211" s="60"/>
    </row>
    <row r="212" spans="1:12" outlineLevel="1" x14ac:dyDescent="0.2">
      <c r="A212" s="42">
        <f>Platts!B701</f>
        <v>40662</v>
      </c>
      <c r="B212" s="45">
        <v>710</v>
      </c>
      <c r="C212" s="45">
        <v>896.85</v>
      </c>
      <c r="D212" s="45">
        <v>925.93</v>
      </c>
      <c r="E212" s="45">
        <f>Platts!R701*0.6+Platts!C701*1.6</f>
        <v>487.8</v>
      </c>
      <c r="F212" s="62">
        <f t="shared" si="7"/>
        <v>209</v>
      </c>
      <c r="G212" s="42">
        <f t="shared" si="6"/>
        <v>40662</v>
      </c>
      <c r="H212" s="55">
        <v>700</v>
      </c>
      <c r="I212" s="55">
        <v>784.73500000000001</v>
      </c>
      <c r="J212" s="55">
        <v>810.19499999999994</v>
      </c>
      <c r="K212" s="55">
        <v>682.5</v>
      </c>
      <c r="L212" s="60"/>
    </row>
    <row r="213" spans="1:12" outlineLevel="1" x14ac:dyDescent="0.2">
      <c r="A213" s="42">
        <f>Platts!B702</f>
        <v>40665</v>
      </c>
      <c r="B213" s="45">
        <v>710</v>
      </c>
      <c r="C213" s="45">
        <v>896.85</v>
      </c>
      <c r="D213" s="45">
        <v>925.93</v>
      </c>
      <c r="E213" s="45">
        <f>Platts!R702*0.6+Platts!C702*1.6</f>
        <v>487.8</v>
      </c>
      <c r="F213" s="62">
        <f t="shared" si="7"/>
        <v>210</v>
      </c>
      <c r="G213" s="42">
        <f t="shared" si="6"/>
        <v>40665</v>
      </c>
      <c r="H213" s="55">
        <v>700</v>
      </c>
      <c r="I213" s="55">
        <v>810.19499999999994</v>
      </c>
      <c r="J213" s="55">
        <v>810.19499999999994</v>
      </c>
      <c r="K213" s="55">
        <v>682.5</v>
      </c>
      <c r="L213" s="60"/>
    </row>
    <row r="214" spans="1:12" outlineLevel="1" x14ac:dyDescent="0.2">
      <c r="A214" s="42">
        <f>Platts!B703</f>
        <v>40666</v>
      </c>
      <c r="B214" s="45">
        <v>710</v>
      </c>
      <c r="C214" s="45">
        <v>899.39</v>
      </c>
      <c r="D214" s="45">
        <v>925.93</v>
      </c>
      <c r="E214" s="45">
        <f>Platts!R703*0.6+Platts!C703*1.6</f>
        <v>486.9</v>
      </c>
      <c r="F214" s="62">
        <f t="shared" si="7"/>
        <v>211</v>
      </c>
      <c r="G214" s="42">
        <f t="shared" si="6"/>
        <v>40666</v>
      </c>
      <c r="H214" s="55">
        <v>700</v>
      </c>
      <c r="I214" s="55">
        <v>810.19499999999994</v>
      </c>
      <c r="J214" s="55">
        <v>810.19499999999994</v>
      </c>
      <c r="K214" s="55">
        <v>682.5</v>
      </c>
      <c r="L214" s="60"/>
    </row>
    <row r="215" spans="1:12" outlineLevel="1" x14ac:dyDescent="0.2">
      <c r="A215" s="42">
        <f>Platts!B704</f>
        <v>40669</v>
      </c>
      <c r="B215" s="45">
        <v>710</v>
      </c>
      <c r="C215" s="45">
        <v>877.19</v>
      </c>
      <c r="D215" s="45">
        <v>920.41</v>
      </c>
      <c r="E215" s="45">
        <f>Platts!R704*0.6+Platts!C704*1.6</f>
        <v>485.79999999999995</v>
      </c>
      <c r="F215" s="62">
        <f t="shared" si="7"/>
        <v>212</v>
      </c>
      <c r="G215" s="42">
        <f t="shared" si="6"/>
        <v>40669</v>
      </c>
      <c r="H215" s="55">
        <v>700</v>
      </c>
      <c r="I215" s="55">
        <v>793.78</v>
      </c>
      <c r="J215" s="55">
        <v>810.19499999999994</v>
      </c>
      <c r="K215" s="55">
        <v>700</v>
      </c>
      <c r="L215" s="60"/>
    </row>
    <row r="216" spans="1:12" outlineLevel="1" x14ac:dyDescent="0.2">
      <c r="A216" s="42">
        <f>Platts!B705</f>
        <v>40672</v>
      </c>
      <c r="B216" s="45">
        <v>710</v>
      </c>
      <c r="C216" s="45">
        <v>863.94</v>
      </c>
      <c r="D216" s="45">
        <v>909.39</v>
      </c>
      <c r="E216" s="45">
        <f>Platts!R705*0.6+Platts!C705*1.6</f>
        <v>483.2</v>
      </c>
      <c r="F216" s="62">
        <f t="shared" si="7"/>
        <v>213</v>
      </c>
      <c r="G216" s="42">
        <f t="shared" si="6"/>
        <v>40672</v>
      </c>
      <c r="H216" s="55">
        <v>700</v>
      </c>
      <c r="I216" s="55">
        <v>799.95499999999993</v>
      </c>
      <c r="J216" s="55">
        <v>810.19499999999994</v>
      </c>
      <c r="K216" s="55">
        <v>705</v>
      </c>
      <c r="L216" s="60"/>
    </row>
    <row r="217" spans="1:12" outlineLevel="1" x14ac:dyDescent="0.2">
      <c r="A217" s="42">
        <f>Platts!B706</f>
        <v>40673</v>
      </c>
      <c r="B217" s="45">
        <v>710</v>
      </c>
      <c r="C217" s="45">
        <v>868.3</v>
      </c>
      <c r="D217" s="45">
        <v>909.39</v>
      </c>
      <c r="E217" s="45">
        <f>Platts!R706*0.6+Platts!C706*1.6</f>
        <v>482</v>
      </c>
      <c r="F217" s="62">
        <f t="shared" si="7"/>
        <v>214</v>
      </c>
      <c r="G217" s="42">
        <f t="shared" si="6"/>
        <v>40673</v>
      </c>
      <c r="H217" s="55">
        <v>700</v>
      </c>
      <c r="I217" s="55">
        <v>783.05</v>
      </c>
      <c r="J217" s="55">
        <v>810.19499999999994</v>
      </c>
      <c r="K217" s="55">
        <v>705</v>
      </c>
      <c r="L217" s="60"/>
    </row>
    <row r="218" spans="1:12" outlineLevel="1" x14ac:dyDescent="0.2">
      <c r="A218" s="42">
        <f>Platts!B707</f>
        <v>40674</v>
      </c>
      <c r="B218" s="45">
        <v>710</v>
      </c>
      <c r="C218" s="45">
        <v>865.33</v>
      </c>
      <c r="D218" s="45">
        <v>909.39</v>
      </c>
      <c r="E218" s="45">
        <f>Platts!R707*0.6+Platts!C707*1.6</f>
        <v>483.6</v>
      </c>
      <c r="F218" s="62">
        <f t="shared" si="7"/>
        <v>215</v>
      </c>
      <c r="G218" s="42">
        <f t="shared" si="6"/>
        <v>40674</v>
      </c>
      <c r="H218" s="55">
        <v>700</v>
      </c>
      <c r="I218" s="55">
        <v>775.32999999999993</v>
      </c>
      <c r="J218" s="55">
        <v>810.19499999999994</v>
      </c>
      <c r="K218" s="55">
        <v>700</v>
      </c>
      <c r="L218" s="60"/>
    </row>
    <row r="219" spans="1:12" outlineLevel="1" x14ac:dyDescent="0.2">
      <c r="A219" s="42">
        <f>Platts!B708</f>
        <v>40675</v>
      </c>
      <c r="B219" s="45">
        <v>690</v>
      </c>
      <c r="C219" s="45">
        <v>846.86</v>
      </c>
      <c r="D219" s="45">
        <v>909.39</v>
      </c>
      <c r="E219" s="45">
        <f>Platts!R708*0.6+Platts!C708*1.6</f>
        <v>480.2</v>
      </c>
      <c r="F219" s="62">
        <f t="shared" si="7"/>
        <v>216</v>
      </c>
      <c r="G219" s="42">
        <f t="shared" si="6"/>
        <v>40675</v>
      </c>
      <c r="H219" s="55">
        <v>700</v>
      </c>
      <c r="I219" s="55">
        <v>775.32999999999993</v>
      </c>
      <c r="J219" s="55">
        <v>810.19499999999994</v>
      </c>
      <c r="K219" s="55">
        <v>700</v>
      </c>
      <c r="L219" s="60"/>
    </row>
    <row r="220" spans="1:12" outlineLevel="1" x14ac:dyDescent="0.2">
      <c r="A220" s="42">
        <f>Platts!B709</f>
        <v>40676</v>
      </c>
      <c r="B220" s="45">
        <v>690</v>
      </c>
      <c r="C220" s="45">
        <v>842.88</v>
      </c>
      <c r="D220" s="45">
        <v>909.39</v>
      </c>
      <c r="E220" s="45">
        <f>Platts!R709*0.6+Platts!C709*1.6</f>
        <v>478.80000000000007</v>
      </c>
      <c r="F220" s="62">
        <f t="shared" si="7"/>
        <v>217</v>
      </c>
      <c r="G220" s="42">
        <f t="shared" si="6"/>
        <v>40676</v>
      </c>
      <c r="H220" s="55">
        <v>700</v>
      </c>
      <c r="I220" s="55">
        <v>775.28</v>
      </c>
      <c r="J220" s="55">
        <v>810.19499999999994</v>
      </c>
      <c r="K220" s="55">
        <v>695</v>
      </c>
      <c r="L220" s="60"/>
    </row>
    <row r="221" spans="1:12" outlineLevel="1" x14ac:dyDescent="0.2">
      <c r="A221" s="42">
        <f>Platts!B710</f>
        <v>40679</v>
      </c>
      <c r="B221" s="45">
        <v>690</v>
      </c>
      <c r="C221" s="45">
        <v>846.33</v>
      </c>
      <c r="D221" s="45">
        <v>909.39</v>
      </c>
      <c r="E221" s="45">
        <f>Platts!R710*0.6+Platts!C710*1.6</f>
        <v>477.4</v>
      </c>
      <c r="F221" s="62">
        <f t="shared" si="7"/>
        <v>218</v>
      </c>
      <c r="G221" s="42">
        <f t="shared" si="6"/>
        <v>40679</v>
      </c>
      <c r="H221" s="55">
        <v>695</v>
      </c>
      <c r="I221" s="55">
        <v>764.2650000000001</v>
      </c>
      <c r="J221" s="55">
        <v>788.15499999999997</v>
      </c>
      <c r="K221" s="55">
        <v>695</v>
      </c>
      <c r="L221" s="60"/>
    </row>
    <row r="222" spans="1:12" outlineLevel="1" x14ac:dyDescent="0.2">
      <c r="A222" s="42">
        <f>Platts!B711</f>
        <v>40680</v>
      </c>
      <c r="B222" s="45">
        <v>690</v>
      </c>
      <c r="C222" s="45">
        <v>842.34</v>
      </c>
      <c r="D222" s="45">
        <v>876.32</v>
      </c>
      <c r="E222" s="45">
        <f>Platts!R711*0.6+Platts!C711*1.6</f>
        <v>477.4</v>
      </c>
      <c r="F222" s="62">
        <f t="shared" si="7"/>
        <v>219</v>
      </c>
      <c r="G222" s="42">
        <f t="shared" si="6"/>
        <v>40680</v>
      </c>
      <c r="H222" s="55">
        <v>695</v>
      </c>
      <c r="I222" s="55">
        <v>771.12</v>
      </c>
      <c r="J222" s="55">
        <v>788.15499999999997</v>
      </c>
      <c r="K222" s="55">
        <v>695</v>
      </c>
      <c r="L222" s="60"/>
    </row>
    <row r="223" spans="1:12" outlineLevel="1" x14ac:dyDescent="0.2">
      <c r="A223" s="42">
        <f>Platts!B712</f>
        <v>40681</v>
      </c>
      <c r="B223" s="45">
        <v>690</v>
      </c>
      <c r="C223" s="45">
        <v>854.88</v>
      </c>
      <c r="D223" s="45">
        <v>876.32</v>
      </c>
      <c r="E223" s="45">
        <f>Platts!R712*0.6+Platts!C712*1.6</f>
        <v>472.79999999999995</v>
      </c>
      <c r="F223" s="62">
        <f t="shared" si="7"/>
        <v>220</v>
      </c>
      <c r="G223" s="42">
        <f t="shared" si="6"/>
        <v>40681</v>
      </c>
      <c r="H223" s="55">
        <v>695</v>
      </c>
      <c r="I223" s="55">
        <v>763.72</v>
      </c>
      <c r="J223" s="55">
        <v>788.15499999999997</v>
      </c>
      <c r="K223" s="55">
        <v>697.5</v>
      </c>
      <c r="L223" s="60"/>
    </row>
    <row r="224" spans="1:12" outlineLevel="1" x14ac:dyDescent="0.2">
      <c r="A224" s="42">
        <f>Platts!B713</f>
        <v>40682</v>
      </c>
      <c r="B224" s="45">
        <v>690</v>
      </c>
      <c r="C224" s="45">
        <v>855.72</v>
      </c>
      <c r="D224" s="45">
        <v>876.32</v>
      </c>
      <c r="E224" s="45">
        <f>Platts!R713*0.6+Platts!C713*1.6</f>
        <v>469.2</v>
      </c>
      <c r="F224" s="62">
        <f t="shared" si="7"/>
        <v>221</v>
      </c>
      <c r="G224" s="42">
        <f t="shared" si="6"/>
        <v>40682</v>
      </c>
      <c r="H224" s="55">
        <v>695</v>
      </c>
      <c r="I224" s="55">
        <v>765.23500000000001</v>
      </c>
      <c r="J224" s="55">
        <v>788.15499999999997</v>
      </c>
      <c r="K224" s="55">
        <v>697.5</v>
      </c>
      <c r="L224" s="60"/>
    </row>
    <row r="225" spans="1:12" outlineLevel="1" x14ac:dyDescent="0.2">
      <c r="A225" s="42">
        <f>Platts!B714</f>
        <v>40683</v>
      </c>
      <c r="B225" s="45">
        <v>690</v>
      </c>
      <c r="C225" s="45">
        <v>836.38</v>
      </c>
      <c r="D225" s="45">
        <v>876.32</v>
      </c>
      <c r="E225" s="45">
        <f>Platts!R714*0.6+Platts!C714*1.6</f>
        <v>469.2</v>
      </c>
      <c r="F225" s="62">
        <f t="shared" si="7"/>
        <v>222</v>
      </c>
      <c r="G225" s="42">
        <f t="shared" si="6"/>
        <v>40683</v>
      </c>
      <c r="H225" s="55">
        <v>695</v>
      </c>
      <c r="I225" s="55">
        <v>768.255</v>
      </c>
      <c r="J225" s="55">
        <v>788.15499999999997</v>
      </c>
      <c r="K225" s="55">
        <v>702.5</v>
      </c>
      <c r="L225" s="60"/>
    </row>
    <row r="226" spans="1:12" outlineLevel="1" x14ac:dyDescent="0.2">
      <c r="A226" s="42">
        <f>Platts!B715</f>
        <v>40686</v>
      </c>
      <c r="B226" s="45">
        <v>690</v>
      </c>
      <c r="C226" s="45">
        <v>826.83</v>
      </c>
      <c r="D226" s="45">
        <v>876.32</v>
      </c>
      <c r="E226" s="45">
        <f>Platts!R715*0.6+Platts!C715*1.6</f>
        <v>466.20000000000005</v>
      </c>
      <c r="F226" s="62">
        <f t="shared" si="7"/>
        <v>223</v>
      </c>
      <c r="G226" s="42">
        <f t="shared" si="6"/>
        <v>40686</v>
      </c>
      <c r="H226" s="55">
        <v>700</v>
      </c>
      <c r="I226" s="55">
        <v>777.44499999999994</v>
      </c>
      <c r="J226" s="55">
        <v>788.15499999999997</v>
      </c>
      <c r="K226" s="55">
        <v>705</v>
      </c>
      <c r="L226" s="60"/>
    </row>
    <row r="227" spans="1:12" outlineLevel="1" x14ac:dyDescent="0.2">
      <c r="A227" s="42">
        <f>Platts!B716</f>
        <v>40687</v>
      </c>
      <c r="B227" s="45">
        <v>690</v>
      </c>
      <c r="C227" s="45">
        <v>832.9</v>
      </c>
      <c r="D227" s="45">
        <v>876.32</v>
      </c>
      <c r="E227" s="45">
        <f>Platts!R716*0.6+Platts!C716*1.6</f>
        <v>456.4</v>
      </c>
      <c r="F227" s="62">
        <f t="shared" si="7"/>
        <v>224</v>
      </c>
      <c r="G227" s="42">
        <f t="shared" si="6"/>
        <v>40687</v>
      </c>
      <c r="H227" s="55">
        <v>700</v>
      </c>
      <c r="I227" s="55">
        <v>775.92000000000007</v>
      </c>
      <c r="J227" s="55">
        <v>788.15499999999997</v>
      </c>
      <c r="K227" s="55">
        <v>705</v>
      </c>
      <c r="L227" s="60"/>
    </row>
    <row r="228" spans="1:12" outlineLevel="1" x14ac:dyDescent="0.2">
      <c r="A228" s="42">
        <f>Platts!B717</f>
        <v>40688</v>
      </c>
      <c r="B228" s="45">
        <v>690</v>
      </c>
      <c r="C228" s="45">
        <v>831.72</v>
      </c>
      <c r="D228" s="45">
        <v>865.3</v>
      </c>
      <c r="E228" s="45">
        <f>Platts!R717*0.6+Platts!C717*1.6</f>
        <v>454.20000000000005</v>
      </c>
      <c r="F228" s="62">
        <f t="shared" si="7"/>
        <v>225</v>
      </c>
      <c r="G228" s="42">
        <f t="shared" si="6"/>
        <v>40688</v>
      </c>
      <c r="H228" s="55">
        <v>700</v>
      </c>
      <c r="I228" s="55">
        <v>764.08500000000004</v>
      </c>
      <c r="J228" s="55">
        <v>788.15499999999997</v>
      </c>
      <c r="K228" s="55">
        <v>705</v>
      </c>
      <c r="L228" s="60"/>
    </row>
    <row r="229" spans="1:12" outlineLevel="1" x14ac:dyDescent="0.2">
      <c r="A229" s="42">
        <f>Platts!B718</f>
        <v>40689</v>
      </c>
      <c r="B229" s="45">
        <v>705</v>
      </c>
      <c r="C229" s="45">
        <v>831.9</v>
      </c>
      <c r="D229" s="45">
        <v>843.25</v>
      </c>
      <c r="E229" s="45">
        <f>Platts!R718*0.6+Platts!C718*1.6</f>
        <v>452.20000000000005</v>
      </c>
      <c r="F229" s="62">
        <f t="shared" si="7"/>
        <v>226</v>
      </c>
      <c r="G229" s="42">
        <f t="shared" si="6"/>
        <v>40689</v>
      </c>
      <c r="H229" s="55">
        <v>700</v>
      </c>
      <c r="I229" s="55">
        <v>767.85</v>
      </c>
      <c r="J229" s="55">
        <v>788.15499999999997</v>
      </c>
      <c r="K229" s="55">
        <v>710</v>
      </c>
      <c r="L229" s="60"/>
    </row>
    <row r="230" spans="1:12" outlineLevel="1" x14ac:dyDescent="0.2">
      <c r="A230" s="42">
        <f>Platts!B719</f>
        <v>40690</v>
      </c>
      <c r="B230" s="45">
        <v>705</v>
      </c>
      <c r="C230" s="45">
        <v>841.75</v>
      </c>
      <c r="D230" s="45">
        <v>832.23</v>
      </c>
      <c r="E230" s="45">
        <f>Platts!R719*0.6+Platts!C719*1.6</f>
        <v>454</v>
      </c>
      <c r="F230" s="62">
        <f t="shared" si="7"/>
        <v>227</v>
      </c>
      <c r="G230" s="42">
        <f t="shared" si="6"/>
        <v>40690</v>
      </c>
      <c r="H230" s="55">
        <v>700</v>
      </c>
      <c r="I230" s="55">
        <v>766.76</v>
      </c>
      <c r="J230" s="55">
        <v>788.15499999999997</v>
      </c>
      <c r="K230" s="55">
        <v>710</v>
      </c>
      <c r="L230" s="60"/>
    </row>
    <row r="231" spans="1:12" outlineLevel="1" x14ac:dyDescent="0.2">
      <c r="A231" s="42">
        <f>Platts!B720</f>
        <v>40693</v>
      </c>
      <c r="B231" s="45">
        <v>705</v>
      </c>
      <c r="C231" s="45">
        <v>841.75</v>
      </c>
      <c r="D231" s="45">
        <v>832.23</v>
      </c>
      <c r="E231" s="45">
        <f>Platts!R720*0.6+Platts!C720*1.6</f>
        <v>452.4</v>
      </c>
      <c r="F231" s="62">
        <f t="shared" si="7"/>
        <v>228</v>
      </c>
      <c r="G231" s="42">
        <f t="shared" si="6"/>
        <v>40693</v>
      </c>
      <c r="H231" s="55">
        <v>705</v>
      </c>
      <c r="I231" s="55">
        <v>772.15499999999997</v>
      </c>
      <c r="J231" s="55">
        <v>788.15499999999997</v>
      </c>
      <c r="K231" s="55">
        <v>710</v>
      </c>
      <c r="L231" s="60"/>
    </row>
    <row r="232" spans="1:12" outlineLevel="1" x14ac:dyDescent="0.2">
      <c r="A232" s="42">
        <f>Platts!B721</f>
        <v>40694</v>
      </c>
      <c r="B232" s="45">
        <v>705</v>
      </c>
      <c r="C232" s="45">
        <v>848.3</v>
      </c>
      <c r="D232" s="45">
        <v>832.23</v>
      </c>
      <c r="E232" s="45">
        <f>Platts!R721*0.6+Platts!C721*1.6</f>
        <v>452.4</v>
      </c>
      <c r="F232" s="62">
        <f t="shared" si="7"/>
        <v>229</v>
      </c>
      <c r="G232" s="42">
        <f t="shared" si="6"/>
        <v>40694</v>
      </c>
      <c r="H232" s="55">
        <v>705</v>
      </c>
      <c r="I232" s="55">
        <v>772.15499999999997</v>
      </c>
      <c r="J232" s="55">
        <v>788.15499999999997</v>
      </c>
      <c r="K232" s="55">
        <v>710</v>
      </c>
      <c r="L232" s="60"/>
    </row>
    <row r="233" spans="1:12" outlineLevel="1" x14ac:dyDescent="0.2">
      <c r="A233" s="42">
        <f>Platts!B722</f>
        <v>40695</v>
      </c>
      <c r="B233" s="45">
        <v>705</v>
      </c>
      <c r="C233" s="45">
        <v>853.14</v>
      </c>
      <c r="D233" s="45">
        <v>832.23</v>
      </c>
      <c r="E233" s="45">
        <f>Platts!R722*0.6+Platts!C722*1.6</f>
        <v>452.4</v>
      </c>
      <c r="F233" s="62">
        <f t="shared" si="7"/>
        <v>230</v>
      </c>
      <c r="G233" s="42">
        <f t="shared" si="6"/>
        <v>40695</v>
      </c>
      <c r="H233" s="55">
        <v>705</v>
      </c>
      <c r="I233" s="55">
        <v>777.82500000000005</v>
      </c>
      <c r="J233" s="55">
        <v>788.15499999999997</v>
      </c>
      <c r="K233" s="55">
        <v>715</v>
      </c>
      <c r="L233" s="60"/>
    </row>
    <row r="234" spans="1:12" outlineLevel="1" x14ac:dyDescent="0.2">
      <c r="A234" s="42">
        <f>Platts!B723</f>
        <v>40696</v>
      </c>
      <c r="B234" s="45">
        <v>720</v>
      </c>
      <c r="C234" s="45">
        <v>850.19</v>
      </c>
      <c r="D234" s="45">
        <v>832.23</v>
      </c>
      <c r="E234" s="45">
        <f>Platts!R723*0.6+Platts!C723*1.6</f>
        <v>452.4</v>
      </c>
      <c r="F234" s="62">
        <f t="shared" si="7"/>
        <v>231</v>
      </c>
      <c r="G234" s="42">
        <f t="shared" si="6"/>
        <v>40696</v>
      </c>
      <c r="H234" s="55">
        <v>705</v>
      </c>
      <c r="I234" s="55">
        <v>798.36500000000001</v>
      </c>
      <c r="J234" s="55">
        <v>788.15499999999997</v>
      </c>
      <c r="K234" s="55">
        <v>715</v>
      </c>
      <c r="L234" s="60"/>
    </row>
    <row r="235" spans="1:12" outlineLevel="1" x14ac:dyDescent="0.2">
      <c r="A235" s="42">
        <f>Platts!B724</f>
        <v>40697</v>
      </c>
      <c r="B235" s="45">
        <v>720</v>
      </c>
      <c r="C235" s="45">
        <v>859.57</v>
      </c>
      <c r="D235" s="45">
        <v>832.23</v>
      </c>
      <c r="E235" s="45">
        <f>Platts!R724*0.6+Platts!C724*1.6</f>
        <v>454.8</v>
      </c>
      <c r="F235" s="62">
        <f t="shared" si="7"/>
        <v>232</v>
      </c>
      <c r="G235" s="42">
        <f t="shared" si="6"/>
        <v>40697</v>
      </c>
      <c r="H235" s="55">
        <v>705</v>
      </c>
      <c r="I235" s="55">
        <v>799.64499999999998</v>
      </c>
      <c r="J235" s="55">
        <v>788.15499999999997</v>
      </c>
      <c r="K235" s="55">
        <v>715</v>
      </c>
      <c r="L235" s="60"/>
    </row>
    <row r="236" spans="1:12" outlineLevel="1" x14ac:dyDescent="0.2">
      <c r="A236" s="42">
        <f>Platts!B725</f>
        <v>40700</v>
      </c>
      <c r="B236" s="45">
        <v>720</v>
      </c>
      <c r="C236" s="45">
        <v>862.34</v>
      </c>
      <c r="D236" s="45">
        <v>832.23</v>
      </c>
      <c r="E236" s="45">
        <f>Platts!R725*0.6+Platts!C725*1.6</f>
        <v>454.8</v>
      </c>
      <c r="F236" s="62">
        <f t="shared" si="7"/>
        <v>233</v>
      </c>
      <c r="G236" s="42">
        <f t="shared" si="6"/>
        <v>40700</v>
      </c>
      <c r="H236" s="55">
        <v>715</v>
      </c>
      <c r="I236" s="55">
        <v>802.52499999999998</v>
      </c>
      <c r="J236" s="55">
        <v>788.15499999999997</v>
      </c>
      <c r="K236" s="55">
        <v>715</v>
      </c>
      <c r="L236" s="60"/>
    </row>
    <row r="237" spans="1:12" outlineLevel="1" x14ac:dyDescent="0.2">
      <c r="A237" s="42">
        <f>Platts!B726</f>
        <v>40701</v>
      </c>
      <c r="B237" s="45">
        <v>720</v>
      </c>
      <c r="C237" s="45">
        <v>858.08</v>
      </c>
      <c r="D237" s="45">
        <v>826.72</v>
      </c>
      <c r="E237" s="45">
        <f>Platts!R726*0.6+Platts!C726*1.6</f>
        <v>457</v>
      </c>
      <c r="F237" s="62">
        <f t="shared" si="7"/>
        <v>234</v>
      </c>
      <c r="G237" s="42">
        <f t="shared" si="6"/>
        <v>40701</v>
      </c>
      <c r="H237" s="55">
        <v>715</v>
      </c>
      <c r="I237" s="55">
        <v>804.08500000000004</v>
      </c>
      <c r="J237" s="55">
        <v>788.15499999999997</v>
      </c>
      <c r="K237" s="55">
        <v>715</v>
      </c>
      <c r="L237" s="60"/>
    </row>
    <row r="238" spans="1:12" outlineLevel="1" x14ac:dyDescent="0.2">
      <c r="A238" s="42">
        <f>Platts!B727</f>
        <v>40702</v>
      </c>
      <c r="B238" s="45">
        <v>720</v>
      </c>
      <c r="C238" s="45">
        <v>845.12</v>
      </c>
      <c r="D238" s="45">
        <v>826.72</v>
      </c>
      <c r="E238" s="45">
        <f>Platts!R727*0.6+Platts!C727*1.6</f>
        <v>460.4</v>
      </c>
      <c r="F238" s="62">
        <f t="shared" si="7"/>
        <v>235</v>
      </c>
      <c r="G238" s="42">
        <f t="shared" si="6"/>
        <v>40702</v>
      </c>
      <c r="H238" s="55">
        <v>715</v>
      </c>
      <c r="I238" s="55">
        <v>810.07999999999993</v>
      </c>
      <c r="J238" s="55">
        <v>788.15499999999997</v>
      </c>
      <c r="K238" s="55">
        <v>715</v>
      </c>
      <c r="L238" s="60"/>
    </row>
    <row r="239" spans="1:12" outlineLevel="1" x14ac:dyDescent="0.2">
      <c r="A239" s="42">
        <f>Platts!B728</f>
        <v>40703</v>
      </c>
      <c r="B239" s="45">
        <v>700</v>
      </c>
      <c r="C239" s="45">
        <v>834.38</v>
      </c>
      <c r="D239" s="45">
        <v>826.72</v>
      </c>
      <c r="E239" s="45">
        <f>Platts!R728*0.6+Platts!C728*1.6</f>
        <v>461</v>
      </c>
      <c r="F239" s="62">
        <f t="shared" si="7"/>
        <v>236</v>
      </c>
      <c r="G239" s="42">
        <f t="shared" si="6"/>
        <v>40703</v>
      </c>
      <c r="H239" s="55">
        <v>715</v>
      </c>
      <c r="I239" s="55">
        <v>813.18499999999995</v>
      </c>
      <c r="J239" s="55">
        <v>788.15499999999997</v>
      </c>
      <c r="K239" s="55">
        <v>725</v>
      </c>
      <c r="L239" s="60"/>
    </row>
    <row r="240" spans="1:12" outlineLevel="1" x14ac:dyDescent="0.2">
      <c r="A240" s="42">
        <f>Platts!B729</f>
        <v>40704</v>
      </c>
      <c r="B240" s="45">
        <v>700</v>
      </c>
      <c r="C240" s="45">
        <v>826.16</v>
      </c>
      <c r="D240" s="45">
        <v>826.72</v>
      </c>
      <c r="E240" s="45">
        <f>Platts!R729*0.6+Platts!C729*1.6</f>
        <v>461.40000000000003</v>
      </c>
      <c r="F240" s="62">
        <f t="shared" si="7"/>
        <v>237</v>
      </c>
      <c r="G240" s="42">
        <f t="shared" si="6"/>
        <v>40704</v>
      </c>
      <c r="H240" s="55">
        <v>715</v>
      </c>
      <c r="I240" s="55">
        <v>810.745</v>
      </c>
      <c r="J240" s="55">
        <v>788.15499999999997</v>
      </c>
      <c r="K240" s="55">
        <v>725</v>
      </c>
      <c r="L240" s="60"/>
    </row>
    <row r="241" spans="1:12" outlineLevel="1" x14ac:dyDescent="0.2">
      <c r="A241" s="42">
        <f>Platts!B730</f>
        <v>40707</v>
      </c>
      <c r="B241" s="45">
        <v>700</v>
      </c>
      <c r="C241" s="45">
        <v>826.68</v>
      </c>
      <c r="D241" s="45">
        <v>826.72</v>
      </c>
      <c r="E241" s="45">
        <f>Platts!R730*0.6+Platts!C730*1.6</f>
        <v>463.40000000000003</v>
      </c>
      <c r="F241" s="62">
        <f t="shared" si="7"/>
        <v>238</v>
      </c>
      <c r="G241" s="42">
        <f t="shared" si="6"/>
        <v>40707</v>
      </c>
      <c r="H241" s="55">
        <v>710</v>
      </c>
      <c r="I241" s="55">
        <v>789.15499999999997</v>
      </c>
      <c r="J241" s="55">
        <v>788.15499999999997</v>
      </c>
      <c r="K241" s="55">
        <v>725</v>
      </c>
      <c r="L241" s="60"/>
    </row>
    <row r="242" spans="1:12" outlineLevel="1" x14ac:dyDescent="0.2">
      <c r="A242" s="42">
        <f>Platts!B731</f>
        <v>40708</v>
      </c>
      <c r="B242" s="45">
        <v>700</v>
      </c>
      <c r="C242" s="45">
        <v>803.2</v>
      </c>
      <c r="D242" s="45">
        <v>821.21</v>
      </c>
      <c r="E242" s="45">
        <f>Platts!R731*0.6+Platts!C731*1.6</f>
        <v>464</v>
      </c>
      <c r="F242" s="62">
        <f t="shared" si="7"/>
        <v>239</v>
      </c>
      <c r="G242" s="42">
        <f t="shared" si="6"/>
        <v>40708</v>
      </c>
      <c r="H242" s="55">
        <v>710</v>
      </c>
      <c r="I242" s="55">
        <v>782.245</v>
      </c>
      <c r="J242" s="55">
        <v>788.15499999999997</v>
      </c>
      <c r="K242" s="55">
        <v>725</v>
      </c>
      <c r="L242" s="60"/>
    </row>
    <row r="243" spans="1:12" outlineLevel="1" x14ac:dyDescent="0.2">
      <c r="A243" s="42">
        <f>Platts!B732</f>
        <v>40709</v>
      </c>
      <c r="B243" s="45">
        <v>700</v>
      </c>
      <c r="C243" s="45">
        <v>792.54</v>
      </c>
      <c r="D243" s="45">
        <v>821.21</v>
      </c>
      <c r="E243" s="45">
        <f>Platts!R732*0.6+Platts!C732*1.6</f>
        <v>463.9</v>
      </c>
      <c r="F243" s="62">
        <f t="shared" si="7"/>
        <v>240</v>
      </c>
      <c r="G243" s="42">
        <f t="shared" si="6"/>
        <v>40709</v>
      </c>
      <c r="H243" s="55">
        <v>710</v>
      </c>
      <c r="I243" s="55">
        <v>775.11500000000001</v>
      </c>
      <c r="J243" s="55">
        <v>788.15499999999997</v>
      </c>
      <c r="K243" s="55">
        <v>725</v>
      </c>
      <c r="L243" s="60"/>
    </row>
    <row r="244" spans="1:12" outlineLevel="1" x14ac:dyDescent="0.2">
      <c r="A244" s="42">
        <f>Platts!B733</f>
        <v>40710</v>
      </c>
      <c r="B244" s="45">
        <v>690</v>
      </c>
      <c r="C244" s="45">
        <v>795.2</v>
      </c>
      <c r="D244" s="45">
        <v>815.7</v>
      </c>
      <c r="E244" s="45">
        <f>Platts!R733*0.6+Platts!C733*1.6</f>
        <v>463.9</v>
      </c>
      <c r="F244" s="62">
        <f t="shared" si="7"/>
        <v>241</v>
      </c>
      <c r="G244" s="42">
        <f t="shared" si="6"/>
        <v>40710</v>
      </c>
      <c r="H244" s="55">
        <v>710</v>
      </c>
      <c r="I244" s="55">
        <v>780.19</v>
      </c>
      <c r="J244" s="55">
        <v>788.15499999999997</v>
      </c>
      <c r="K244" s="55">
        <v>727.5</v>
      </c>
      <c r="L244" s="60"/>
    </row>
    <row r="245" spans="1:12" outlineLevel="1" x14ac:dyDescent="0.2">
      <c r="A245" s="42">
        <f>Platts!B734</f>
        <v>40711</v>
      </c>
      <c r="B245" s="45">
        <v>690</v>
      </c>
      <c r="C245" s="45">
        <v>795.2</v>
      </c>
      <c r="D245" s="45">
        <v>815.7</v>
      </c>
      <c r="E245" s="45">
        <f>Platts!R734*0.6+Platts!C734*1.6</f>
        <v>463.6</v>
      </c>
      <c r="F245" s="62">
        <f t="shared" si="7"/>
        <v>242</v>
      </c>
      <c r="G245" s="42">
        <f t="shared" si="6"/>
        <v>40711</v>
      </c>
      <c r="H245" s="55">
        <v>710</v>
      </c>
      <c r="I245" s="55">
        <v>771.77</v>
      </c>
      <c r="J245" s="55">
        <v>788.15499999999997</v>
      </c>
      <c r="K245" s="55">
        <v>725</v>
      </c>
      <c r="L245" s="60"/>
    </row>
    <row r="246" spans="1:12" outlineLevel="1" x14ac:dyDescent="0.2">
      <c r="A246" s="42">
        <f>Platts!B735</f>
        <v>40714</v>
      </c>
      <c r="B246" s="45">
        <v>690</v>
      </c>
      <c r="C246" s="45">
        <v>794.76</v>
      </c>
      <c r="D246" s="45">
        <v>815.7</v>
      </c>
      <c r="E246" s="45">
        <f>Platts!R735*0.6+Platts!C735*1.6</f>
        <v>461.6</v>
      </c>
      <c r="F246" s="62">
        <f t="shared" si="7"/>
        <v>243</v>
      </c>
      <c r="G246" s="42">
        <f t="shared" si="6"/>
        <v>40714</v>
      </c>
      <c r="H246" s="55">
        <v>705</v>
      </c>
      <c r="I246" s="55">
        <v>760.75</v>
      </c>
      <c r="J246" s="55">
        <v>788.15499999999997</v>
      </c>
      <c r="K246" s="55">
        <v>725</v>
      </c>
      <c r="L246" s="60"/>
    </row>
    <row r="247" spans="1:12" outlineLevel="1" x14ac:dyDescent="0.2">
      <c r="A247" s="42">
        <f>Platts!B736</f>
        <v>40715</v>
      </c>
      <c r="B247" s="45">
        <v>690</v>
      </c>
      <c r="C247" s="45">
        <v>798.48</v>
      </c>
      <c r="D247" s="45">
        <v>815.7</v>
      </c>
      <c r="E247" s="45">
        <f>Platts!R736*0.6+Platts!C736*1.6</f>
        <v>459.4</v>
      </c>
      <c r="F247" s="62">
        <f t="shared" si="7"/>
        <v>244</v>
      </c>
      <c r="G247" s="42">
        <f t="shared" si="6"/>
        <v>40715</v>
      </c>
      <c r="H247" s="55">
        <v>705</v>
      </c>
      <c r="I247" s="55">
        <v>770.57999999999993</v>
      </c>
      <c r="J247" s="55">
        <v>788.15499999999997</v>
      </c>
      <c r="K247" s="55">
        <v>717.5</v>
      </c>
      <c r="L247" s="60"/>
    </row>
    <row r="248" spans="1:12" outlineLevel="1" x14ac:dyDescent="0.2">
      <c r="A248" s="42">
        <f>Platts!B737</f>
        <v>40716</v>
      </c>
      <c r="B248" s="45">
        <v>685</v>
      </c>
      <c r="C248" s="45">
        <v>798.48</v>
      </c>
      <c r="D248" s="45">
        <v>815.7</v>
      </c>
      <c r="E248" s="45">
        <f>Platts!R737*0.6+Platts!C737*1.6</f>
        <v>458.6</v>
      </c>
      <c r="F248" s="62">
        <f t="shared" si="7"/>
        <v>245</v>
      </c>
      <c r="G248" s="42">
        <f t="shared" si="6"/>
        <v>40716</v>
      </c>
      <c r="H248" s="55">
        <v>705</v>
      </c>
      <c r="I248" s="55">
        <v>768.68499999999995</v>
      </c>
      <c r="J248" s="55">
        <v>804.68499999999995</v>
      </c>
      <c r="K248" s="55">
        <v>717.5</v>
      </c>
      <c r="L248" s="60"/>
    </row>
    <row r="249" spans="1:12" outlineLevel="1" x14ac:dyDescent="0.2">
      <c r="A249" s="42">
        <f>Platts!B738</f>
        <v>40717</v>
      </c>
      <c r="B249" s="45">
        <v>685</v>
      </c>
      <c r="C249" s="45">
        <v>785.27</v>
      </c>
      <c r="D249" s="45">
        <v>815.7</v>
      </c>
      <c r="E249" s="45">
        <f>Platts!R738*0.6+Platts!C738*1.6</f>
        <v>458</v>
      </c>
      <c r="F249" s="62">
        <f t="shared" si="7"/>
        <v>246</v>
      </c>
      <c r="G249" s="42">
        <f t="shared" si="6"/>
        <v>40717</v>
      </c>
      <c r="H249" s="55">
        <v>705</v>
      </c>
      <c r="I249" s="55">
        <v>776.14</v>
      </c>
      <c r="J249" s="55">
        <v>804.68499999999995</v>
      </c>
      <c r="K249" s="55">
        <v>715</v>
      </c>
      <c r="L249" s="60"/>
    </row>
    <row r="250" spans="1:12" outlineLevel="1" x14ac:dyDescent="0.2">
      <c r="A250" s="42">
        <f>Platts!B739</f>
        <v>40718</v>
      </c>
      <c r="B250" s="45">
        <v>685</v>
      </c>
      <c r="C250" s="45">
        <v>787.21</v>
      </c>
      <c r="D250" s="45">
        <v>815.7</v>
      </c>
      <c r="E250" s="45">
        <f>Platts!R739*0.6+Platts!C739*1.6</f>
        <v>457</v>
      </c>
      <c r="F250" s="62">
        <f t="shared" si="7"/>
        <v>247</v>
      </c>
      <c r="G250" s="42">
        <f t="shared" si="6"/>
        <v>40718</v>
      </c>
      <c r="H250" s="55">
        <v>705</v>
      </c>
      <c r="I250" s="55">
        <v>777.44</v>
      </c>
      <c r="J250" s="55">
        <v>804.68499999999995</v>
      </c>
      <c r="K250" s="55">
        <v>715</v>
      </c>
      <c r="L250" s="60"/>
    </row>
    <row r="251" spans="1:12" outlineLevel="1" x14ac:dyDescent="0.2">
      <c r="A251" s="42">
        <f>Platts!B740</f>
        <v>40721</v>
      </c>
      <c r="B251" s="45">
        <v>685</v>
      </c>
      <c r="C251" s="45">
        <v>791.99</v>
      </c>
      <c r="D251" s="45">
        <v>815.7</v>
      </c>
      <c r="E251" s="45">
        <f>Platts!R740*0.6+Platts!C740*1.6</f>
        <v>458</v>
      </c>
      <c r="F251" s="62">
        <f t="shared" si="7"/>
        <v>248</v>
      </c>
      <c r="G251" s="42">
        <f t="shared" si="6"/>
        <v>40721</v>
      </c>
      <c r="H251" s="55">
        <v>685</v>
      </c>
      <c r="I251" s="55">
        <v>781.66</v>
      </c>
      <c r="J251" s="55">
        <v>804.68499999999995</v>
      </c>
      <c r="K251" s="55">
        <v>715</v>
      </c>
      <c r="L251" s="60"/>
    </row>
    <row r="252" spans="1:12" outlineLevel="1" x14ac:dyDescent="0.2">
      <c r="A252" s="42">
        <f>Platts!B741</f>
        <v>40722</v>
      </c>
      <c r="B252" s="45">
        <v>685</v>
      </c>
      <c r="C252" s="45">
        <v>797.09</v>
      </c>
      <c r="D252" s="45">
        <v>815.7</v>
      </c>
      <c r="E252" s="45">
        <f>Platts!R741*0.6+Platts!C741*1.6</f>
        <v>457.70000000000005</v>
      </c>
      <c r="F252" s="62">
        <f t="shared" si="7"/>
        <v>249</v>
      </c>
      <c r="G252" s="42">
        <f t="shared" si="6"/>
        <v>40722</v>
      </c>
      <c r="H252" s="55">
        <v>685</v>
      </c>
      <c r="I252" s="55">
        <v>782.1</v>
      </c>
      <c r="J252" s="55">
        <v>804.68499999999995</v>
      </c>
      <c r="K252" s="55">
        <v>715</v>
      </c>
      <c r="L252" s="60"/>
    </row>
    <row r="253" spans="1:12" outlineLevel="1" x14ac:dyDescent="0.2">
      <c r="A253" s="42">
        <f>Platts!B742</f>
        <v>40723</v>
      </c>
      <c r="B253" s="45">
        <v>685</v>
      </c>
      <c r="C253" s="45">
        <v>797.53</v>
      </c>
      <c r="D253" s="45">
        <v>815.7</v>
      </c>
      <c r="E253" s="45">
        <f>Platts!R742*0.6+Platts!C742*1.6</f>
        <v>458.29999999999995</v>
      </c>
      <c r="F253" s="62">
        <f t="shared" si="7"/>
        <v>250</v>
      </c>
      <c r="G253" s="42">
        <f t="shared" si="6"/>
        <v>40723</v>
      </c>
      <c r="H253" s="55">
        <v>685</v>
      </c>
      <c r="I253" s="55">
        <v>784.35500000000002</v>
      </c>
      <c r="J253" s="55">
        <v>804.68499999999995</v>
      </c>
      <c r="K253" s="55">
        <v>715</v>
      </c>
      <c r="L253" s="60"/>
    </row>
    <row r="254" spans="1:12" outlineLevel="1" x14ac:dyDescent="0.2">
      <c r="A254" s="42">
        <f>Platts!B743</f>
        <v>40724</v>
      </c>
      <c r="B254" s="45">
        <v>680</v>
      </c>
      <c r="C254" s="45">
        <v>802.23</v>
      </c>
      <c r="D254" s="45">
        <v>815.7</v>
      </c>
      <c r="E254" s="45">
        <f>Platts!R743*0.6+Platts!C743*1.6</f>
        <v>458.6</v>
      </c>
      <c r="F254" s="62">
        <f t="shared" si="7"/>
        <v>251</v>
      </c>
      <c r="G254" s="42">
        <f t="shared" si="6"/>
        <v>40724</v>
      </c>
      <c r="H254" s="55">
        <v>685</v>
      </c>
      <c r="I254" s="55">
        <v>784.35500000000002</v>
      </c>
      <c r="J254" s="55">
        <v>804.68499999999995</v>
      </c>
      <c r="K254" s="55">
        <v>710</v>
      </c>
      <c r="L254" s="60"/>
    </row>
    <row r="255" spans="1:12" outlineLevel="1" x14ac:dyDescent="0.2">
      <c r="A255" s="42">
        <f>Platts!B744</f>
        <v>40725</v>
      </c>
      <c r="B255" s="45">
        <v>680</v>
      </c>
      <c r="C255" s="45">
        <v>802.01</v>
      </c>
      <c r="D255" s="45">
        <v>815.7</v>
      </c>
      <c r="E255" s="45">
        <f>Platts!R744*0.6+Platts!C744*1.6</f>
        <v>459.5</v>
      </c>
      <c r="F255" s="62">
        <f t="shared" si="7"/>
        <v>252</v>
      </c>
      <c r="G255" s="42">
        <f t="shared" si="6"/>
        <v>40725</v>
      </c>
      <c r="H255" s="55">
        <v>685</v>
      </c>
      <c r="I255" s="55">
        <v>793.375</v>
      </c>
      <c r="J255" s="55">
        <v>804.68499999999995</v>
      </c>
      <c r="K255" s="55">
        <v>710</v>
      </c>
      <c r="L255" s="60"/>
    </row>
    <row r="256" spans="1:12" outlineLevel="1" x14ac:dyDescent="0.2">
      <c r="A256" s="42">
        <f>Platts!B745</f>
        <v>40728</v>
      </c>
      <c r="B256" s="45">
        <v>680</v>
      </c>
      <c r="C256" s="45">
        <v>798.92</v>
      </c>
      <c r="D256" s="45">
        <v>815.7</v>
      </c>
      <c r="E256" s="45">
        <f>Platts!R745*0.6+Platts!C745*1.6</f>
        <v>459.5</v>
      </c>
      <c r="F256" s="62">
        <f t="shared" si="7"/>
        <v>253</v>
      </c>
      <c r="G256" s="42">
        <f t="shared" si="6"/>
        <v>40728</v>
      </c>
      <c r="H256" s="55">
        <v>680</v>
      </c>
      <c r="I256" s="55">
        <v>794.91499999999996</v>
      </c>
      <c r="J256" s="55">
        <v>804.68499999999995</v>
      </c>
      <c r="K256" s="55">
        <v>710</v>
      </c>
      <c r="L256" s="60"/>
    </row>
    <row r="257" spans="1:12" outlineLevel="1" x14ac:dyDescent="0.2">
      <c r="A257" s="42">
        <f>Platts!B746</f>
        <v>40729</v>
      </c>
      <c r="B257" s="45">
        <v>680</v>
      </c>
      <c r="C257" s="45">
        <v>798.92</v>
      </c>
      <c r="D257" s="45">
        <v>815.7</v>
      </c>
      <c r="E257" s="45">
        <f>Platts!R746*0.6+Platts!C746*1.6</f>
        <v>460.4</v>
      </c>
      <c r="F257" s="62">
        <f t="shared" si="7"/>
        <v>254</v>
      </c>
      <c r="G257" s="42">
        <f t="shared" si="6"/>
        <v>40729</v>
      </c>
      <c r="H257" s="55">
        <v>680</v>
      </c>
      <c r="I257" s="55">
        <v>796.84</v>
      </c>
      <c r="J257" s="55">
        <v>804.68499999999995</v>
      </c>
      <c r="K257" s="55">
        <v>717.5</v>
      </c>
      <c r="L257" s="60"/>
    </row>
    <row r="258" spans="1:12" outlineLevel="1" x14ac:dyDescent="0.2">
      <c r="A258" s="42">
        <f>Platts!B747</f>
        <v>40730</v>
      </c>
      <c r="B258" s="45">
        <v>680</v>
      </c>
      <c r="C258" s="45">
        <v>791.79</v>
      </c>
      <c r="D258" s="45">
        <v>815.7</v>
      </c>
      <c r="E258" s="45">
        <f>Platts!R747*0.6+Platts!C747*1.6</f>
        <v>462</v>
      </c>
      <c r="F258" s="62">
        <f t="shared" si="7"/>
        <v>255</v>
      </c>
      <c r="G258" s="42">
        <f t="shared" si="6"/>
        <v>40730</v>
      </c>
      <c r="H258" s="55">
        <v>680</v>
      </c>
      <c r="I258" s="55">
        <v>797.5</v>
      </c>
      <c r="J258" s="55">
        <v>804.68499999999995</v>
      </c>
      <c r="K258" s="55">
        <v>725</v>
      </c>
      <c r="L258" s="60"/>
    </row>
    <row r="259" spans="1:12" outlineLevel="1" x14ac:dyDescent="0.2">
      <c r="A259" s="42">
        <f>Platts!B748</f>
        <v>40731</v>
      </c>
      <c r="B259" s="45">
        <v>680</v>
      </c>
      <c r="C259" s="45">
        <v>792.89</v>
      </c>
      <c r="D259" s="45">
        <v>815.7</v>
      </c>
      <c r="E259" s="45">
        <f>Platts!R748*0.6+Platts!C748*1.6</f>
        <v>462</v>
      </c>
      <c r="F259" s="62">
        <f t="shared" si="7"/>
        <v>256</v>
      </c>
      <c r="G259" s="42">
        <f t="shared" si="6"/>
        <v>40731</v>
      </c>
      <c r="H259" s="55">
        <v>680</v>
      </c>
      <c r="I259" s="55">
        <v>795.35500000000002</v>
      </c>
      <c r="J259" s="55">
        <v>804.68499999999995</v>
      </c>
      <c r="K259" s="55">
        <v>725</v>
      </c>
      <c r="L259" s="60"/>
    </row>
    <row r="260" spans="1:12" outlineLevel="1" x14ac:dyDescent="0.2">
      <c r="A260" s="42">
        <f>Platts!B749</f>
        <v>40732</v>
      </c>
      <c r="B260" s="45">
        <v>680</v>
      </c>
      <c r="C260" s="45">
        <v>786.1</v>
      </c>
      <c r="D260" s="45">
        <v>815.7</v>
      </c>
      <c r="E260" s="45">
        <f>Platts!R749*0.6+Platts!C749*1.6</f>
        <v>461.70000000000005</v>
      </c>
      <c r="F260" s="62">
        <f t="shared" si="7"/>
        <v>257</v>
      </c>
      <c r="G260" s="42">
        <f t="shared" ref="G260:G323" si="8">+A260</f>
        <v>40732</v>
      </c>
      <c r="H260" s="55">
        <v>680</v>
      </c>
      <c r="I260" s="55">
        <v>787.49</v>
      </c>
      <c r="J260" s="55">
        <v>804.68499999999995</v>
      </c>
      <c r="K260" s="55">
        <v>730</v>
      </c>
      <c r="L260" s="60"/>
    </row>
    <row r="261" spans="1:12" outlineLevel="1" x14ac:dyDescent="0.2">
      <c r="A261" s="42">
        <f>Platts!B750</f>
        <v>40735</v>
      </c>
      <c r="B261" s="45">
        <v>680</v>
      </c>
      <c r="C261" s="45">
        <v>771.6</v>
      </c>
      <c r="D261" s="45">
        <v>793.65</v>
      </c>
      <c r="E261" s="45">
        <f>Platts!R750*0.6+Platts!C750*1.6</f>
        <v>461.70000000000005</v>
      </c>
      <c r="F261" s="62">
        <f t="shared" ref="F261:F324" si="9">F260+1</f>
        <v>258</v>
      </c>
      <c r="G261" s="42">
        <f t="shared" si="8"/>
        <v>40735</v>
      </c>
      <c r="H261" s="55">
        <v>700</v>
      </c>
      <c r="I261" s="55">
        <v>783.58500000000004</v>
      </c>
      <c r="J261" s="55">
        <v>804.68499999999995</v>
      </c>
      <c r="K261" s="55">
        <v>730</v>
      </c>
      <c r="L261" s="60"/>
    </row>
    <row r="262" spans="1:12" outlineLevel="1" x14ac:dyDescent="0.2">
      <c r="A262" s="42">
        <f>Platts!B751</f>
        <v>40736</v>
      </c>
      <c r="B262" s="45">
        <v>680</v>
      </c>
      <c r="C262" s="45">
        <v>769.67</v>
      </c>
      <c r="D262" s="45">
        <v>793.65</v>
      </c>
      <c r="E262" s="45">
        <f>Platts!R751*0.6+Platts!C751*1.6</f>
        <v>463.40000000000003</v>
      </c>
      <c r="F262" s="62">
        <f t="shared" si="9"/>
        <v>259</v>
      </c>
      <c r="G262" s="42">
        <f t="shared" si="8"/>
        <v>40736</v>
      </c>
      <c r="H262" s="55">
        <v>700</v>
      </c>
      <c r="I262" s="55">
        <v>783.31</v>
      </c>
      <c r="J262" s="55">
        <v>804.68499999999995</v>
      </c>
      <c r="K262" s="55">
        <v>730</v>
      </c>
      <c r="L262" s="60"/>
    </row>
    <row r="263" spans="1:12" outlineLevel="1" x14ac:dyDescent="0.2">
      <c r="A263" s="42">
        <f>Platts!B752</f>
        <v>40737</v>
      </c>
      <c r="B263" s="45">
        <v>680</v>
      </c>
      <c r="C263" s="45">
        <v>780.12</v>
      </c>
      <c r="D263" s="45">
        <v>793.65</v>
      </c>
      <c r="E263" s="45">
        <f>Platts!R752*0.6+Platts!C752*1.6</f>
        <v>463.6</v>
      </c>
      <c r="F263" s="62">
        <f t="shared" si="9"/>
        <v>260</v>
      </c>
      <c r="G263" s="42">
        <f t="shared" si="8"/>
        <v>40737</v>
      </c>
      <c r="H263" s="55">
        <v>700</v>
      </c>
      <c r="I263" s="55">
        <v>773.07999999999993</v>
      </c>
      <c r="J263" s="55">
        <v>804.68499999999995</v>
      </c>
      <c r="K263" s="55">
        <v>730</v>
      </c>
      <c r="L263" s="60"/>
    </row>
    <row r="264" spans="1:12" outlineLevel="1" x14ac:dyDescent="0.2">
      <c r="A264" s="42">
        <f>Platts!B753</f>
        <v>40738</v>
      </c>
      <c r="B264" s="45">
        <v>680</v>
      </c>
      <c r="C264" s="45">
        <v>779.24</v>
      </c>
      <c r="D264" s="45">
        <v>793.65</v>
      </c>
      <c r="E264" s="45">
        <f>Platts!R753*0.6+Platts!C753*1.6</f>
        <v>464.1</v>
      </c>
      <c r="F264" s="62">
        <f t="shared" si="9"/>
        <v>261</v>
      </c>
      <c r="G264" s="42">
        <f t="shared" si="8"/>
        <v>40738</v>
      </c>
      <c r="H264" s="55">
        <v>700</v>
      </c>
      <c r="I264" s="55">
        <v>768.625</v>
      </c>
      <c r="J264" s="55">
        <v>804.68499999999995</v>
      </c>
      <c r="K264" s="55">
        <v>730</v>
      </c>
      <c r="L264" s="60"/>
    </row>
    <row r="265" spans="1:12" outlineLevel="1" x14ac:dyDescent="0.2">
      <c r="A265" s="42">
        <f>Platts!B754</f>
        <v>40739</v>
      </c>
      <c r="B265" s="45">
        <v>680</v>
      </c>
      <c r="C265" s="45">
        <v>778.09</v>
      </c>
      <c r="D265" s="45">
        <v>793.65</v>
      </c>
      <c r="E265" s="45">
        <f>Platts!R754*0.6+Platts!C754*1.6</f>
        <v>463.70000000000005</v>
      </c>
      <c r="F265" s="62">
        <f t="shared" si="9"/>
        <v>262</v>
      </c>
      <c r="G265" s="42">
        <f t="shared" si="8"/>
        <v>40739</v>
      </c>
      <c r="H265" s="55">
        <v>700</v>
      </c>
      <c r="I265" s="55">
        <v>774.01499999999999</v>
      </c>
      <c r="J265" s="55">
        <v>804.68499999999995</v>
      </c>
      <c r="K265" s="55">
        <v>730</v>
      </c>
      <c r="L265" s="60"/>
    </row>
    <row r="266" spans="1:12" outlineLevel="1" x14ac:dyDescent="0.2">
      <c r="A266" s="42">
        <f>Platts!B755</f>
        <v>40742</v>
      </c>
      <c r="B266" s="45">
        <v>680</v>
      </c>
      <c r="C266" s="45">
        <v>772.48</v>
      </c>
      <c r="D266" s="45">
        <v>793.65</v>
      </c>
      <c r="E266" s="45">
        <f>Platts!R755*0.6+Platts!C755*1.6</f>
        <v>463.4</v>
      </c>
      <c r="F266" s="62">
        <f t="shared" si="9"/>
        <v>263</v>
      </c>
      <c r="G266" s="42">
        <f t="shared" si="8"/>
        <v>40742</v>
      </c>
      <c r="H266" s="55">
        <v>710</v>
      </c>
      <c r="I266" s="55">
        <v>781.11</v>
      </c>
      <c r="J266" s="55">
        <v>804.68499999999995</v>
      </c>
      <c r="K266" s="55">
        <v>730</v>
      </c>
      <c r="L266" s="60"/>
    </row>
    <row r="267" spans="1:12" outlineLevel="1" x14ac:dyDescent="0.2">
      <c r="A267" s="42">
        <f>Platts!B756</f>
        <v>40743</v>
      </c>
      <c r="B267" s="45">
        <v>680</v>
      </c>
      <c r="C267" s="45">
        <v>779.74</v>
      </c>
      <c r="D267" s="45">
        <v>793.65</v>
      </c>
      <c r="E267" s="45">
        <f>Platts!R756*0.6+Platts!C756*1.6</f>
        <v>466</v>
      </c>
      <c r="F267" s="62">
        <f t="shared" si="9"/>
        <v>264</v>
      </c>
      <c r="G267" s="42">
        <f t="shared" si="8"/>
        <v>40743</v>
      </c>
      <c r="H267" s="55">
        <v>710</v>
      </c>
      <c r="I267" s="55">
        <v>778.03</v>
      </c>
      <c r="J267" s="55">
        <v>804.68499999999995</v>
      </c>
      <c r="K267" s="55">
        <v>745</v>
      </c>
      <c r="L267" s="60"/>
    </row>
    <row r="268" spans="1:12" outlineLevel="1" x14ac:dyDescent="0.2">
      <c r="A268" s="42">
        <f>Platts!B757</f>
        <v>40744</v>
      </c>
      <c r="B268" s="45">
        <v>680</v>
      </c>
      <c r="C268" s="45">
        <v>780.89</v>
      </c>
      <c r="D268" s="45">
        <v>793.65</v>
      </c>
      <c r="E268" s="45">
        <f>Platts!R757*0.6+Platts!C757*1.6</f>
        <v>467.20000000000005</v>
      </c>
      <c r="F268" s="62">
        <f t="shared" si="9"/>
        <v>265</v>
      </c>
      <c r="G268" s="42">
        <f t="shared" si="8"/>
        <v>40744</v>
      </c>
      <c r="H268" s="55">
        <v>710</v>
      </c>
      <c r="I268" s="55">
        <v>765.45499999999993</v>
      </c>
      <c r="J268" s="55">
        <v>804.68499999999995</v>
      </c>
      <c r="K268" s="55">
        <v>740</v>
      </c>
      <c r="L268" s="60"/>
    </row>
    <row r="269" spans="1:12" outlineLevel="1" x14ac:dyDescent="0.2">
      <c r="A269" s="42">
        <f>Platts!B758</f>
        <v>40745</v>
      </c>
      <c r="B269" s="45">
        <v>685</v>
      </c>
      <c r="C269" s="45">
        <v>790.68</v>
      </c>
      <c r="D269" s="45">
        <v>793.65</v>
      </c>
      <c r="E269" s="45">
        <f>Platts!R758*0.6+Platts!C758*1.6</f>
        <v>468.20000000000005</v>
      </c>
      <c r="F269" s="62">
        <f t="shared" si="9"/>
        <v>266</v>
      </c>
      <c r="G269" s="42">
        <f t="shared" si="8"/>
        <v>40745</v>
      </c>
      <c r="H269" s="55">
        <v>710</v>
      </c>
      <c r="I269" s="55">
        <v>771.72</v>
      </c>
      <c r="J269" s="55">
        <v>804.68499999999995</v>
      </c>
      <c r="K269" s="55">
        <v>740</v>
      </c>
      <c r="L269" s="60"/>
    </row>
    <row r="270" spans="1:12" outlineLevel="1" x14ac:dyDescent="0.2">
      <c r="A270" s="42">
        <f>Platts!B759</f>
        <v>40746</v>
      </c>
      <c r="B270" s="45">
        <v>685</v>
      </c>
      <c r="C270" s="45">
        <v>789.8</v>
      </c>
      <c r="D270" s="45">
        <v>793.65</v>
      </c>
      <c r="E270" s="45">
        <f>Platts!R759*0.6+Platts!C759*1.6</f>
        <v>467.6</v>
      </c>
      <c r="F270" s="62">
        <f t="shared" si="9"/>
        <v>267</v>
      </c>
      <c r="G270" s="42">
        <f t="shared" si="8"/>
        <v>40746</v>
      </c>
      <c r="H270" s="55">
        <v>710</v>
      </c>
      <c r="I270" s="55">
        <v>774.28</v>
      </c>
      <c r="J270" s="55">
        <v>804.68499999999995</v>
      </c>
      <c r="K270" s="55">
        <v>740</v>
      </c>
      <c r="L270" s="60"/>
    </row>
    <row r="271" spans="1:12" outlineLevel="1" x14ac:dyDescent="0.2">
      <c r="A271" s="42">
        <f>Platts!B760</f>
        <v>40749</v>
      </c>
      <c r="B271" s="45">
        <v>685</v>
      </c>
      <c r="C271" s="45">
        <v>790.19</v>
      </c>
      <c r="D271" s="45">
        <v>793.65</v>
      </c>
      <c r="E271" s="45">
        <f>Platts!R760*0.6+Platts!C760*1.6</f>
        <v>467.8</v>
      </c>
      <c r="F271" s="62">
        <f t="shared" si="9"/>
        <v>268</v>
      </c>
      <c r="G271" s="42">
        <f t="shared" si="8"/>
        <v>40749</v>
      </c>
      <c r="H271" s="55">
        <v>715</v>
      </c>
      <c r="I271" s="55">
        <v>775.1</v>
      </c>
      <c r="J271" s="55">
        <v>804.68499999999995</v>
      </c>
      <c r="K271" s="55">
        <v>740</v>
      </c>
      <c r="L271" s="60"/>
    </row>
    <row r="272" spans="1:12" outlineLevel="1" x14ac:dyDescent="0.2">
      <c r="A272" s="42">
        <f>Platts!B761</f>
        <v>40750</v>
      </c>
      <c r="B272" s="45">
        <v>685</v>
      </c>
      <c r="C272" s="45">
        <v>797.72</v>
      </c>
      <c r="D272" s="45">
        <v>749.56</v>
      </c>
      <c r="E272" s="45">
        <f>Platts!R761*0.6+Platts!C761*1.6</f>
        <v>466.30000000000007</v>
      </c>
      <c r="F272" s="62">
        <f t="shared" si="9"/>
        <v>269</v>
      </c>
      <c r="G272" s="42">
        <f t="shared" si="8"/>
        <v>40750</v>
      </c>
      <c r="H272" s="55">
        <v>715</v>
      </c>
      <c r="I272" s="55">
        <v>784.31</v>
      </c>
      <c r="J272" s="55">
        <v>804.68499999999995</v>
      </c>
      <c r="K272" s="55">
        <v>730</v>
      </c>
      <c r="L272" s="60"/>
    </row>
    <row r="273" spans="1:12" outlineLevel="1" x14ac:dyDescent="0.2">
      <c r="A273" s="42">
        <f>Platts!B762</f>
        <v>40751</v>
      </c>
      <c r="B273" s="45">
        <v>685</v>
      </c>
      <c r="C273" s="45">
        <v>790.74</v>
      </c>
      <c r="D273" s="45">
        <v>749.56</v>
      </c>
      <c r="E273" s="45">
        <f>Platts!R762*0.6+Platts!C762*1.6</f>
        <v>466.70000000000005</v>
      </c>
      <c r="F273" s="62">
        <f t="shared" si="9"/>
        <v>270</v>
      </c>
      <c r="G273" s="42">
        <f t="shared" si="8"/>
        <v>40751</v>
      </c>
      <c r="H273" s="55">
        <v>715</v>
      </c>
      <c r="I273" s="55">
        <v>783.71</v>
      </c>
      <c r="J273" s="55">
        <v>804.68499999999995</v>
      </c>
      <c r="K273" s="55">
        <v>730</v>
      </c>
      <c r="L273" s="60"/>
    </row>
    <row r="274" spans="1:12" outlineLevel="1" x14ac:dyDescent="0.2">
      <c r="A274" s="42">
        <f>Platts!B763</f>
        <v>40752</v>
      </c>
      <c r="B274" s="45">
        <v>702.5</v>
      </c>
      <c r="C274" s="45">
        <v>772.85</v>
      </c>
      <c r="D274" s="45">
        <v>738.54</v>
      </c>
      <c r="E274" s="45">
        <f>Platts!R763*0.6+Platts!C763*1.6</f>
        <v>466.5</v>
      </c>
      <c r="F274" s="62">
        <f t="shared" si="9"/>
        <v>271</v>
      </c>
      <c r="G274" s="42">
        <f t="shared" si="8"/>
        <v>40752</v>
      </c>
      <c r="H274" s="55">
        <v>715</v>
      </c>
      <c r="I274" s="55">
        <v>788.67</v>
      </c>
      <c r="J274" s="55">
        <v>804.68499999999995</v>
      </c>
      <c r="K274" s="55">
        <v>730</v>
      </c>
      <c r="L274" s="60"/>
    </row>
    <row r="275" spans="1:12" outlineLevel="1" x14ac:dyDescent="0.2">
      <c r="A275" s="42">
        <f>Platts!B764</f>
        <v>40753</v>
      </c>
      <c r="B275" s="45">
        <v>702.5</v>
      </c>
      <c r="C275" s="45">
        <v>777.01</v>
      </c>
      <c r="D275" s="45">
        <v>738.54</v>
      </c>
      <c r="E275" s="45">
        <f>Platts!R764*0.6+Platts!C764*1.6</f>
        <v>466.3</v>
      </c>
      <c r="F275" s="62">
        <f t="shared" si="9"/>
        <v>272</v>
      </c>
      <c r="G275" s="42">
        <f t="shared" si="8"/>
        <v>40753</v>
      </c>
      <c r="H275" s="55">
        <v>715</v>
      </c>
      <c r="I275" s="55">
        <v>787.30500000000006</v>
      </c>
      <c r="J275" s="55">
        <v>804.68499999999995</v>
      </c>
      <c r="K275" s="55">
        <v>730</v>
      </c>
      <c r="L275" s="60"/>
    </row>
    <row r="276" spans="1:12" outlineLevel="1" x14ac:dyDescent="0.2">
      <c r="A276" s="42">
        <f>Platts!B765</f>
        <v>40756</v>
      </c>
      <c r="B276" s="45">
        <v>702.5</v>
      </c>
      <c r="C276" s="45">
        <v>768.26</v>
      </c>
      <c r="D276" s="45">
        <v>738.54</v>
      </c>
      <c r="E276" s="45">
        <f>Platts!R765*0.6+Platts!C765*1.6</f>
        <v>468.3</v>
      </c>
      <c r="F276" s="62">
        <f t="shared" si="9"/>
        <v>273</v>
      </c>
      <c r="G276" s="42">
        <f t="shared" si="8"/>
        <v>40756</v>
      </c>
      <c r="H276" s="55">
        <v>710</v>
      </c>
      <c r="I276" s="55">
        <v>777.17</v>
      </c>
      <c r="J276" s="55">
        <v>804.68499999999995</v>
      </c>
      <c r="K276" s="55">
        <v>730</v>
      </c>
      <c r="L276" s="60"/>
    </row>
    <row r="277" spans="1:12" outlineLevel="1" x14ac:dyDescent="0.2">
      <c r="A277" s="42">
        <f>Platts!B766</f>
        <v>40757</v>
      </c>
      <c r="B277" s="45">
        <v>702.5</v>
      </c>
      <c r="C277" s="45">
        <v>767.72</v>
      </c>
      <c r="D277" s="45">
        <v>727.51</v>
      </c>
      <c r="E277" s="45">
        <f>Platts!R766*0.6+Platts!C766*1.6</f>
        <v>468.5</v>
      </c>
      <c r="F277" s="62">
        <f t="shared" si="9"/>
        <v>274</v>
      </c>
      <c r="G277" s="42">
        <f t="shared" si="8"/>
        <v>40757</v>
      </c>
      <c r="H277" s="55">
        <v>710</v>
      </c>
      <c r="I277" s="55">
        <v>777.17</v>
      </c>
      <c r="J277" s="55">
        <v>804.68499999999995</v>
      </c>
      <c r="K277" s="55">
        <v>725</v>
      </c>
      <c r="L277" s="60"/>
    </row>
    <row r="278" spans="1:12" outlineLevel="1" x14ac:dyDescent="0.2">
      <c r="A278" s="42">
        <f>Platts!B767</f>
        <v>40758</v>
      </c>
      <c r="B278" s="45">
        <v>702.5</v>
      </c>
      <c r="C278" s="45">
        <v>772.2</v>
      </c>
      <c r="D278" s="45">
        <v>727.51</v>
      </c>
      <c r="E278" s="45">
        <f>Platts!R767*0.6+Platts!C767*1.6</f>
        <v>468.4</v>
      </c>
      <c r="F278" s="62">
        <f t="shared" si="9"/>
        <v>275</v>
      </c>
      <c r="G278" s="42">
        <f t="shared" si="8"/>
        <v>40758</v>
      </c>
      <c r="H278" s="55">
        <v>710</v>
      </c>
      <c r="I278" s="55">
        <v>785.61500000000001</v>
      </c>
      <c r="J278" s="55">
        <v>804.68499999999995</v>
      </c>
      <c r="K278" s="55">
        <v>725</v>
      </c>
      <c r="L278" s="60"/>
    </row>
    <row r="279" spans="1:12" outlineLevel="1" x14ac:dyDescent="0.2">
      <c r="A279" s="42">
        <f>Platts!B768</f>
        <v>40759</v>
      </c>
      <c r="B279" s="45">
        <v>707.5</v>
      </c>
      <c r="C279" s="45">
        <v>764.64</v>
      </c>
      <c r="D279" s="45">
        <v>727.51</v>
      </c>
      <c r="E279" s="45">
        <f>Platts!R768*0.6+Platts!C768*1.6</f>
        <v>468.4</v>
      </c>
      <c r="F279" s="62">
        <f t="shared" si="9"/>
        <v>276</v>
      </c>
      <c r="G279" s="42">
        <f t="shared" si="8"/>
        <v>40759</v>
      </c>
      <c r="H279" s="55">
        <v>710</v>
      </c>
      <c r="I279" s="55">
        <v>772.26499999999999</v>
      </c>
      <c r="J279" s="55">
        <v>804.68499999999995</v>
      </c>
      <c r="K279" s="55">
        <v>725</v>
      </c>
      <c r="L279" s="60"/>
    </row>
    <row r="280" spans="1:12" outlineLevel="1" x14ac:dyDescent="0.2">
      <c r="A280" s="42">
        <f>Platts!B769</f>
        <v>40760</v>
      </c>
      <c r="B280" s="45">
        <v>707.5</v>
      </c>
      <c r="C280" s="45">
        <v>766.26</v>
      </c>
      <c r="D280" s="45">
        <v>727.51</v>
      </c>
      <c r="E280" s="45">
        <f>Platts!R769*0.6+Platts!C769*1.6</f>
        <v>465.4</v>
      </c>
      <c r="F280" s="62">
        <f t="shared" si="9"/>
        <v>277</v>
      </c>
      <c r="G280" s="42">
        <f t="shared" si="8"/>
        <v>40760</v>
      </c>
      <c r="H280" s="55">
        <v>707.5</v>
      </c>
      <c r="I280" s="55">
        <v>779.35</v>
      </c>
      <c r="J280" s="55">
        <v>804.68499999999995</v>
      </c>
      <c r="K280" s="55">
        <v>720</v>
      </c>
      <c r="L280" s="60"/>
    </row>
    <row r="281" spans="1:12" outlineLevel="1" x14ac:dyDescent="0.2">
      <c r="A281" s="42">
        <f>Platts!B770</f>
        <v>40763</v>
      </c>
      <c r="B281" s="45">
        <v>707.5</v>
      </c>
      <c r="C281" s="45">
        <v>767.18</v>
      </c>
      <c r="D281" s="45">
        <v>727.51</v>
      </c>
      <c r="E281" s="45">
        <f>Platts!R770*0.6+Platts!C770*1.6</f>
        <v>464.6</v>
      </c>
      <c r="F281" s="62">
        <f t="shared" si="9"/>
        <v>278</v>
      </c>
      <c r="G281" s="42">
        <f t="shared" si="8"/>
        <v>40763</v>
      </c>
      <c r="H281" s="55">
        <v>707.5</v>
      </c>
      <c r="I281" s="55">
        <v>775.48</v>
      </c>
      <c r="J281" s="55">
        <v>804.68499999999995</v>
      </c>
      <c r="K281" s="55">
        <v>720</v>
      </c>
      <c r="L281" s="60"/>
    </row>
    <row r="282" spans="1:12" outlineLevel="1" x14ac:dyDescent="0.2">
      <c r="A282" s="42">
        <f>Platts!B771</f>
        <v>40765</v>
      </c>
      <c r="B282" s="45">
        <v>707.5</v>
      </c>
      <c r="C282" s="45">
        <v>752.02</v>
      </c>
      <c r="D282" s="45">
        <v>699.96</v>
      </c>
      <c r="E282" s="45">
        <f>Platts!R771*0.6+Platts!C771*1.6</f>
        <v>463.4</v>
      </c>
      <c r="F282" s="62">
        <f t="shared" si="9"/>
        <v>279</v>
      </c>
      <c r="G282" s="42">
        <f t="shared" si="8"/>
        <v>40765</v>
      </c>
      <c r="H282" s="55">
        <v>707.5</v>
      </c>
      <c r="I282" s="55">
        <v>771.45</v>
      </c>
      <c r="J282" s="55">
        <v>804.68499999999995</v>
      </c>
      <c r="K282" s="55">
        <v>720</v>
      </c>
      <c r="L282" s="60"/>
    </row>
    <row r="283" spans="1:12" outlineLevel="1" x14ac:dyDescent="0.2">
      <c r="A283" s="42">
        <f>Platts!B772</f>
        <v>40766</v>
      </c>
      <c r="B283" s="45">
        <v>702.5</v>
      </c>
      <c r="C283" s="45">
        <v>754.77</v>
      </c>
      <c r="D283" s="45">
        <v>699.96</v>
      </c>
      <c r="E283" s="45">
        <f>Platts!R772*0.6+Platts!C772*1.6</f>
        <v>461.8</v>
      </c>
      <c r="F283" s="62">
        <f t="shared" si="9"/>
        <v>280</v>
      </c>
      <c r="G283" s="42">
        <f t="shared" si="8"/>
        <v>40766</v>
      </c>
      <c r="H283" s="55">
        <v>707.5</v>
      </c>
      <c r="I283" s="55">
        <v>777.55</v>
      </c>
      <c r="J283" s="55">
        <v>804.68499999999995</v>
      </c>
      <c r="K283" s="55">
        <v>715</v>
      </c>
      <c r="L283" s="60"/>
    </row>
    <row r="284" spans="1:12" outlineLevel="1" x14ac:dyDescent="0.2">
      <c r="A284" s="42">
        <f>Platts!B773</f>
        <v>40767</v>
      </c>
      <c r="B284" s="45">
        <v>702.5</v>
      </c>
      <c r="C284" s="45">
        <v>754.61</v>
      </c>
      <c r="D284" s="45">
        <v>699.96</v>
      </c>
      <c r="E284" s="45">
        <f>Platts!R773*0.6+Platts!C773*1.6</f>
        <v>461.8</v>
      </c>
      <c r="F284" s="62">
        <f t="shared" si="9"/>
        <v>281</v>
      </c>
      <c r="G284" s="42">
        <f t="shared" si="8"/>
        <v>40767</v>
      </c>
      <c r="H284" s="55">
        <v>707.5</v>
      </c>
      <c r="I284" s="55">
        <v>783</v>
      </c>
      <c r="J284" s="55">
        <v>804.68499999999995</v>
      </c>
      <c r="K284" s="55">
        <v>710</v>
      </c>
      <c r="L284" s="60"/>
    </row>
    <row r="285" spans="1:12" outlineLevel="1" x14ac:dyDescent="0.2">
      <c r="A285" s="42">
        <f>Platts!B774</f>
        <v>40770</v>
      </c>
      <c r="B285" s="45">
        <v>702.5</v>
      </c>
      <c r="C285" s="45">
        <v>754.61</v>
      </c>
      <c r="D285" s="45">
        <v>699.96</v>
      </c>
      <c r="E285" s="45">
        <f>Platts!R774*0.6+Platts!C774*1.6</f>
        <v>461.8</v>
      </c>
      <c r="F285" s="62">
        <f t="shared" si="9"/>
        <v>282</v>
      </c>
      <c r="G285" s="42">
        <f t="shared" si="8"/>
        <v>40770</v>
      </c>
      <c r="H285" s="55">
        <v>707.5</v>
      </c>
      <c r="I285" s="55">
        <v>770.79</v>
      </c>
      <c r="J285" s="55">
        <v>804.68499999999995</v>
      </c>
      <c r="K285" s="55">
        <v>710</v>
      </c>
      <c r="L285" s="60"/>
    </row>
    <row r="286" spans="1:12" outlineLevel="1" x14ac:dyDescent="0.2">
      <c r="A286" s="42">
        <f>Platts!B775</f>
        <v>40771</v>
      </c>
      <c r="B286" s="45">
        <v>702.5</v>
      </c>
      <c r="C286" s="45">
        <v>763.36</v>
      </c>
      <c r="D286" s="45">
        <v>699.96</v>
      </c>
      <c r="E286" s="45">
        <f>Platts!R775*0.6+Platts!C775*1.6</f>
        <v>462.6</v>
      </c>
      <c r="F286" s="62">
        <f t="shared" si="9"/>
        <v>283</v>
      </c>
      <c r="G286" s="42">
        <f t="shared" si="8"/>
        <v>40771</v>
      </c>
      <c r="H286" s="55">
        <v>707.5</v>
      </c>
      <c r="I286" s="55">
        <v>776.625</v>
      </c>
      <c r="J286" s="55">
        <v>804.68499999999995</v>
      </c>
      <c r="K286" s="55">
        <v>710</v>
      </c>
      <c r="L286" s="60"/>
    </row>
    <row r="287" spans="1:12" outlineLevel="1" x14ac:dyDescent="0.2">
      <c r="A287" s="42">
        <f>Platts!B776</f>
        <v>40772</v>
      </c>
      <c r="B287" s="45">
        <v>702.5</v>
      </c>
      <c r="C287" s="45">
        <v>765.16</v>
      </c>
      <c r="D287" s="45">
        <v>699.96</v>
      </c>
      <c r="E287" s="45">
        <f>Platts!R776*0.6+Platts!C776*1.6</f>
        <v>462.6</v>
      </c>
      <c r="F287" s="62">
        <f t="shared" si="9"/>
        <v>284</v>
      </c>
      <c r="G287" s="42">
        <f t="shared" si="8"/>
        <v>40772</v>
      </c>
      <c r="H287" s="55">
        <v>707.5</v>
      </c>
      <c r="I287" s="55">
        <v>779.84</v>
      </c>
      <c r="J287" s="55">
        <v>804.68499999999995</v>
      </c>
      <c r="K287" s="55">
        <v>710</v>
      </c>
      <c r="L287" s="60"/>
    </row>
    <row r="288" spans="1:12" outlineLevel="1" x14ac:dyDescent="0.2">
      <c r="A288" s="42">
        <f>Platts!B777</f>
        <v>40773</v>
      </c>
      <c r="B288" s="45">
        <v>705</v>
      </c>
      <c r="C288" s="45">
        <v>762.41</v>
      </c>
      <c r="D288" s="45">
        <v>716.49</v>
      </c>
      <c r="E288" s="45">
        <f>Platts!R777*0.6+Platts!C777*1.6</f>
        <v>464.2</v>
      </c>
      <c r="F288" s="62">
        <f t="shared" si="9"/>
        <v>285</v>
      </c>
      <c r="G288" s="42">
        <f t="shared" si="8"/>
        <v>40773</v>
      </c>
      <c r="H288" s="55">
        <v>707.5</v>
      </c>
      <c r="I288" s="55">
        <v>782.62</v>
      </c>
      <c r="J288" s="55">
        <v>804.68499999999995</v>
      </c>
      <c r="K288" s="55">
        <v>715</v>
      </c>
      <c r="L288" s="60"/>
    </row>
    <row r="289" spans="1:12" outlineLevel="1" x14ac:dyDescent="0.2">
      <c r="A289" s="42">
        <f>Platts!B778</f>
        <v>40777</v>
      </c>
      <c r="B289" s="45">
        <v>705</v>
      </c>
      <c r="C289" s="45">
        <v>762.41</v>
      </c>
      <c r="D289" s="45">
        <v>716.49</v>
      </c>
      <c r="E289" s="45">
        <f>Platts!R778*0.6+Platts!C778*1.6</f>
        <v>464.79999999999995</v>
      </c>
      <c r="F289" s="62">
        <f t="shared" si="9"/>
        <v>286</v>
      </c>
      <c r="G289" s="42">
        <f t="shared" si="8"/>
        <v>40777</v>
      </c>
      <c r="H289" s="55">
        <v>707.5</v>
      </c>
      <c r="I289" s="55">
        <v>789</v>
      </c>
      <c r="J289" s="55">
        <v>804.68499999999995</v>
      </c>
      <c r="K289" s="55">
        <v>715</v>
      </c>
      <c r="L289" s="60"/>
    </row>
    <row r="290" spans="1:12" outlineLevel="1" x14ac:dyDescent="0.2">
      <c r="A290" s="42">
        <f>Platts!B779</f>
        <v>40778</v>
      </c>
      <c r="B290" s="45">
        <v>705</v>
      </c>
      <c r="C290" s="45">
        <v>763.57</v>
      </c>
      <c r="D290" s="45">
        <v>722</v>
      </c>
      <c r="E290" s="45">
        <f>Platts!R779*0.6+Platts!C779*1.6</f>
        <v>465.20000000000005</v>
      </c>
      <c r="F290" s="62">
        <f t="shared" si="9"/>
        <v>287</v>
      </c>
      <c r="G290" s="42">
        <f t="shared" si="8"/>
        <v>40778</v>
      </c>
      <c r="H290" s="55">
        <v>707.5</v>
      </c>
      <c r="I290" s="55">
        <v>783.9849999999999</v>
      </c>
      <c r="J290" s="55">
        <v>804.68499999999995</v>
      </c>
      <c r="K290" s="55">
        <v>715</v>
      </c>
      <c r="L290" s="60"/>
    </row>
    <row r="291" spans="1:12" outlineLevel="1" x14ac:dyDescent="0.2">
      <c r="A291" s="42">
        <f>Platts!B780</f>
        <v>40779</v>
      </c>
      <c r="B291" s="45">
        <v>705</v>
      </c>
      <c r="C291" s="45">
        <v>763.57</v>
      </c>
      <c r="D291" s="45">
        <v>722</v>
      </c>
      <c r="E291" s="45">
        <f>Platts!R780*0.6+Platts!C780*1.6</f>
        <v>465.20000000000005</v>
      </c>
      <c r="F291" s="62">
        <f t="shared" si="9"/>
        <v>288</v>
      </c>
      <c r="G291" s="42">
        <f t="shared" si="8"/>
        <v>40779</v>
      </c>
      <c r="H291" s="55">
        <v>707.5</v>
      </c>
      <c r="I291" s="55">
        <v>785.51</v>
      </c>
      <c r="J291" s="55">
        <v>804.68499999999995</v>
      </c>
      <c r="K291" s="55">
        <v>715</v>
      </c>
      <c r="L291" s="60"/>
    </row>
    <row r="292" spans="1:12" outlineLevel="1" x14ac:dyDescent="0.2">
      <c r="A292" s="42">
        <f>Platts!B781</f>
        <v>40780</v>
      </c>
      <c r="B292" s="45">
        <v>705</v>
      </c>
      <c r="C292" s="45">
        <v>764.15</v>
      </c>
      <c r="D292" s="45">
        <v>722</v>
      </c>
      <c r="E292" s="45">
        <f>Platts!R781*0.6+Platts!C781*1.6</f>
        <v>288.40000000000003</v>
      </c>
      <c r="F292" s="62">
        <f t="shared" si="9"/>
        <v>289</v>
      </c>
      <c r="G292" s="42">
        <f t="shared" si="8"/>
        <v>40780</v>
      </c>
      <c r="H292" s="55">
        <v>707.5</v>
      </c>
      <c r="I292" s="55">
        <v>788.18000000000006</v>
      </c>
      <c r="J292" s="55">
        <v>804.68499999999995</v>
      </c>
      <c r="K292" s="55">
        <v>722.5</v>
      </c>
      <c r="L292" s="60"/>
    </row>
    <row r="293" spans="1:12" outlineLevel="1" x14ac:dyDescent="0.2">
      <c r="A293" s="42">
        <f>Platts!B782</f>
        <v>40781</v>
      </c>
      <c r="B293" s="45">
        <v>705</v>
      </c>
      <c r="C293" s="45">
        <v>764.15</v>
      </c>
      <c r="D293" s="45">
        <v>722</v>
      </c>
      <c r="E293" s="45">
        <f>Platts!R782*0.6+Platts!C782*1.6</f>
        <v>288.40000000000003</v>
      </c>
      <c r="F293" s="62">
        <f t="shared" si="9"/>
        <v>290</v>
      </c>
      <c r="G293" s="42">
        <f t="shared" si="8"/>
        <v>40781</v>
      </c>
      <c r="H293" s="55">
        <v>707.5</v>
      </c>
      <c r="I293" s="55">
        <v>786.6</v>
      </c>
      <c r="J293" s="55">
        <v>804.68499999999995</v>
      </c>
      <c r="K293" s="55">
        <v>722.5</v>
      </c>
      <c r="L293" s="60"/>
    </row>
    <row r="294" spans="1:12" outlineLevel="1" x14ac:dyDescent="0.2">
      <c r="A294" s="42">
        <f>Platts!B783</f>
        <v>40784</v>
      </c>
      <c r="B294" s="45">
        <v>705</v>
      </c>
      <c r="C294" s="45">
        <v>758.05</v>
      </c>
      <c r="D294" s="45">
        <v>733.02</v>
      </c>
      <c r="E294" s="45">
        <f>Platts!R783*0.6+Platts!C783*1.6</f>
        <v>288.8</v>
      </c>
      <c r="F294" s="62">
        <f t="shared" si="9"/>
        <v>291</v>
      </c>
      <c r="G294" s="42">
        <f t="shared" si="8"/>
        <v>40784</v>
      </c>
      <c r="H294" s="55">
        <v>722.5</v>
      </c>
      <c r="I294" s="55">
        <v>786.11</v>
      </c>
      <c r="J294" s="55">
        <v>804.68499999999995</v>
      </c>
      <c r="K294" s="55">
        <v>722.5</v>
      </c>
      <c r="L294" s="60"/>
    </row>
    <row r="295" spans="1:12" outlineLevel="1" x14ac:dyDescent="0.2">
      <c r="A295" s="42">
        <f>Platts!B784</f>
        <v>40785</v>
      </c>
      <c r="B295" s="45">
        <v>705</v>
      </c>
      <c r="C295" s="45">
        <v>758.05</v>
      </c>
      <c r="D295" s="45">
        <v>733.02</v>
      </c>
      <c r="E295" s="45">
        <f>Platts!R784*0.6+Platts!C784*1.6</f>
        <v>288.8</v>
      </c>
      <c r="F295" s="62">
        <f t="shared" si="9"/>
        <v>292</v>
      </c>
      <c r="G295" s="42">
        <f t="shared" si="8"/>
        <v>40785</v>
      </c>
      <c r="H295" s="55">
        <v>722.5</v>
      </c>
      <c r="I295" s="55">
        <v>804.68499999999995</v>
      </c>
      <c r="J295" s="55">
        <v>804.68499999999995</v>
      </c>
      <c r="K295" s="55">
        <v>722.5</v>
      </c>
      <c r="L295" s="60"/>
    </row>
    <row r="296" spans="1:12" outlineLevel="1" x14ac:dyDescent="0.2">
      <c r="A296" s="42">
        <f>Platts!B785</f>
        <v>40786</v>
      </c>
      <c r="B296" s="45">
        <v>705</v>
      </c>
      <c r="C296" s="45">
        <v>748.91</v>
      </c>
      <c r="D296" s="45">
        <v>749.56</v>
      </c>
      <c r="E296" s="45">
        <f>Platts!R785*0.6+Platts!C785*1.6</f>
        <v>291.60000000000002</v>
      </c>
      <c r="F296" s="62">
        <f t="shared" si="9"/>
        <v>293</v>
      </c>
      <c r="G296" s="42">
        <f t="shared" si="8"/>
        <v>40786</v>
      </c>
      <c r="H296" s="55">
        <v>722.5</v>
      </c>
      <c r="I296" s="55">
        <v>789.54</v>
      </c>
      <c r="J296" s="55">
        <v>804.68499999999995</v>
      </c>
      <c r="K296" s="55">
        <v>722.5</v>
      </c>
      <c r="L296" s="60"/>
    </row>
    <row r="297" spans="1:12" outlineLevel="1" x14ac:dyDescent="0.2">
      <c r="A297" s="42">
        <f>Platts!B786</f>
        <v>40787</v>
      </c>
      <c r="B297" s="45">
        <v>705</v>
      </c>
      <c r="C297" s="45">
        <v>748.91</v>
      </c>
      <c r="D297" s="45">
        <v>749.56</v>
      </c>
      <c r="E297" s="45">
        <f>Platts!R786*0.6+Platts!C786*1.6</f>
        <v>462</v>
      </c>
      <c r="F297" s="62">
        <f t="shared" si="9"/>
        <v>294</v>
      </c>
      <c r="G297" s="42">
        <f t="shared" si="8"/>
        <v>40787</v>
      </c>
      <c r="H297" s="55">
        <v>722.5</v>
      </c>
      <c r="I297" s="55">
        <v>784.91000000000008</v>
      </c>
      <c r="J297" s="55">
        <v>804.68499999999995</v>
      </c>
      <c r="K297" s="55">
        <v>722.5</v>
      </c>
      <c r="L297" s="60"/>
    </row>
    <row r="298" spans="1:12" outlineLevel="1" x14ac:dyDescent="0.2">
      <c r="A298" s="42">
        <f>Platts!B787</f>
        <v>40788</v>
      </c>
      <c r="B298" s="45">
        <v>705</v>
      </c>
      <c r="C298" s="45">
        <v>746.76</v>
      </c>
      <c r="D298" s="45">
        <v>749.56</v>
      </c>
      <c r="E298" s="45">
        <f>Platts!R787*0.6+Platts!C787*1.6</f>
        <v>462.4</v>
      </c>
      <c r="F298" s="62">
        <f t="shared" si="9"/>
        <v>295</v>
      </c>
      <c r="G298" s="42">
        <f t="shared" si="8"/>
        <v>40788</v>
      </c>
      <c r="H298" s="55">
        <v>722.5</v>
      </c>
      <c r="I298" s="55">
        <v>758.625</v>
      </c>
      <c r="J298" s="55">
        <v>804.68499999999995</v>
      </c>
      <c r="K298" s="55">
        <v>722.5</v>
      </c>
      <c r="L298" s="60"/>
    </row>
    <row r="299" spans="1:12" outlineLevel="1" x14ac:dyDescent="0.2">
      <c r="A299" s="42">
        <f>Platts!B788</f>
        <v>40793</v>
      </c>
      <c r="B299" s="45">
        <v>705</v>
      </c>
      <c r="C299" s="45">
        <v>749.33</v>
      </c>
      <c r="D299" s="45">
        <v>749.56</v>
      </c>
      <c r="E299" s="45">
        <f>Platts!R788*0.6+Platts!C788*1.6</f>
        <v>459.9</v>
      </c>
      <c r="F299" s="62">
        <f t="shared" si="9"/>
        <v>296</v>
      </c>
      <c r="G299" s="42">
        <f t="shared" si="8"/>
        <v>40793</v>
      </c>
      <c r="H299" s="55">
        <v>722.5</v>
      </c>
      <c r="I299" s="55">
        <v>749.96500000000003</v>
      </c>
      <c r="J299" s="55">
        <v>804.68499999999995</v>
      </c>
      <c r="K299" s="55">
        <v>722.5</v>
      </c>
      <c r="L299" s="60"/>
    </row>
    <row r="300" spans="1:12" outlineLevel="1" x14ac:dyDescent="0.2">
      <c r="A300" s="42">
        <f>Platts!B789</f>
        <v>40795</v>
      </c>
      <c r="B300" s="45">
        <v>707.5</v>
      </c>
      <c r="C300" s="45">
        <v>727.82</v>
      </c>
      <c r="D300" s="45">
        <v>755.07</v>
      </c>
      <c r="E300" s="45">
        <f>Platts!R789*0.6+Platts!C789*1.6</f>
        <v>457</v>
      </c>
      <c r="F300" s="62">
        <f t="shared" si="9"/>
        <v>297</v>
      </c>
      <c r="G300" s="42">
        <f t="shared" si="8"/>
        <v>40795</v>
      </c>
      <c r="H300" s="55">
        <v>722.5</v>
      </c>
      <c r="I300" s="55">
        <v>740.2</v>
      </c>
      <c r="J300" s="55">
        <v>804.68499999999995</v>
      </c>
      <c r="K300" s="55">
        <v>722.5</v>
      </c>
      <c r="L300" s="60"/>
    </row>
    <row r="301" spans="1:12" outlineLevel="1" x14ac:dyDescent="0.2">
      <c r="A301" s="42">
        <f>Platts!B790</f>
        <v>40798</v>
      </c>
      <c r="B301" s="45">
        <v>707.5</v>
      </c>
      <c r="C301" s="45">
        <v>726.22</v>
      </c>
      <c r="D301" s="45">
        <v>755.07</v>
      </c>
      <c r="E301" s="45">
        <f>Platts!R790*0.6+Platts!C790*1.6</f>
        <v>456.70000000000005</v>
      </c>
      <c r="F301" s="62">
        <f t="shared" si="9"/>
        <v>298</v>
      </c>
      <c r="G301" s="42">
        <f t="shared" si="8"/>
        <v>40798</v>
      </c>
      <c r="H301" s="55">
        <v>722.5</v>
      </c>
      <c r="I301" s="55">
        <v>737.31</v>
      </c>
      <c r="J301" s="55">
        <v>804.68499999999995</v>
      </c>
      <c r="K301" s="55">
        <v>722.5</v>
      </c>
      <c r="L301" s="60"/>
    </row>
    <row r="302" spans="1:12" outlineLevel="1" x14ac:dyDescent="0.2">
      <c r="A302" s="42">
        <f>Platts!B791</f>
        <v>40799</v>
      </c>
      <c r="B302" s="45">
        <v>707.5</v>
      </c>
      <c r="C302" s="45">
        <v>727.66</v>
      </c>
      <c r="D302" s="45">
        <v>755.07</v>
      </c>
      <c r="E302" s="45">
        <f>Platts!R791*0.6+Platts!C791*1.6</f>
        <v>456.1</v>
      </c>
      <c r="F302" s="62">
        <f t="shared" si="9"/>
        <v>299</v>
      </c>
      <c r="G302" s="42">
        <f t="shared" si="8"/>
        <v>40799</v>
      </c>
      <c r="H302" s="55">
        <v>722.5</v>
      </c>
      <c r="I302" s="55">
        <v>725.39</v>
      </c>
      <c r="J302" s="55">
        <v>804.68499999999995</v>
      </c>
      <c r="K302" s="55">
        <v>720</v>
      </c>
      <c r="L302" s="60"/>
    </row>
    <row r="303" spans="1:12" outlineLevel="1" x14ac:dyDescent="0.2">
      <c r="A303" s="42">
        <f>Platts!B792</f>
        <v>40800</v>
      </c>
      <c r="B303" s="45">
        <v>707.5</v>
      </c>
      <c r="C303" s="45">
        <v>729.95</v>
      </c>
      <c r="D303" s="45">
        <v>755.07</v>
      </c>
      <c r="E303" s="45">
        <f>Platts!R792*0.6+Platts!C792*1.6</f>
        <v>452.7</v>
      </c>
      <c r="F303" s="62">
        <f t="shared" si="9"/>
        <v>300</v>
      </c>
      <c r="G303" s="42">
        <f t="shared" si="8"/>
        <v>40800</v>
      </c>
      <c r="H303" s="55">
        <v>722.5</v>
      </c>
      <c r="I303" s="55">
        <v>716.94</v>
      </c>
      <c r="J303" s="55">
        <v>804.68499999999995</v>
      </c>
      <c r="K303" s="55">
        <v>720</v>
      </c>
      <c r="L303" s="60"/>
    </row>
    <row r="304" spans="1:12" outlineLevel="1" x14ac:dyDescent="0.2">
      <c r="A304" s="42">
        <f>Platts!B793</f>
        <v>40801</v>
      </c>
      <c r="B304" s="45">
        <v>705</v>
      </c>
      <c r="C304" s="45">
        <v>738.31</v>
      </c>
      <c r="D304" s="45">
        <v>760.58</v>
      </c>
      <c r="E304" s="45">
        <f>Platts!R793*0.6+Platts!C793*1.6</f>
        <v>451.5</v>
      </c>
      <c r="F304" s="62">
        <f t="shared" si="9"/>
        <v>301</v>
      </c>
      <c r="G304" s="42">
        <f t="shared" si="8"/>
        <v>40801</v>
      </c>
      <c r="H304" s="55">
        <v>722.5</v>
      </c>
      <c r="I304" s="55">
        <v>716.36500000000001</v>
      </c>
      <c r="J304" s="55">
        <v>804.68499999999995</v>
      </c>
      <c r="K304" s="55">
        <v>720</v>
      </c>
      <c r="L304" s="60"/>
    </row>
    <row r="305" spans="1:12" outlineLevel="1" x14ac:dyDescent="0.2">
      <c r="A305" s="42">
        <f>Platts!B794</f>
        <v>40802</v>
      </c>
      <c r="B305" s="45">
        <v>705</v>
      </c>
      <c r="C305" s="45">
        <v>737.55</v>
      </c>
      <c r="D305" s="45">
        <v>760.58</v>
      </c>
      <c r="E305" s="45">
        <f>Platts!R794*0.6+Platts!C794*1.6</f>
        <v>450.4</v>
      </c>
      <c r="F305" s="62">
        <f t="shared" si="9"/>
        <v>302</v>
      </c>
      <c r="G305" s="42">
        <f t="shared" si="8"/>
        <v>40802</v>
      </c>
      <c r="H305" s="55">
        <v>722.5</v>
      </c>
      <c r="I305" s="55">
        <v>720.77499999999998</v>
      </c>
      <c r="J305" s="55">
        <v>804.68499999999995</v>
      </c>
      <c r="K305" s="55">
        <v>720</v>
      </c>
      <c r="L305" s="60"/>
    </row>
    <row r="306" spans="1:12" outlineLevel="1" x14ac:dyDescent="0.2">
      <c r="A306" s="42">
        <f>Platts!B795</f>
        <v>40805</v>
      </c>
      <c r="B306" s="45">
        <v>705</v>
      </c>
      <c r="C306" s="45">
        <v>729.9</v>
      </c>
      <c r="D306" s="45">
        <v>760.58</v>
      </c>
      <c r="E306" s="45">
        <f>Platts!R795*0.6+Platts!C795*1.6</f>
        <v>448.9</v>
      </c>
      <c r="F306" s="62">
        <f t="shared" si="9"/>
        <v>303</v>
      </c>
      <c r="G306" s="42">
        <f t="shared" si="8"/>
        <v>40805</v>
      </c>
      <c r="H306" s="55">
        <v>710</v>
      </c>
      <c r="I306" s="55">
        <v>724.24</v>
      </c>
      <c r="J306" s="55">
        <v>804.68499999999995</v>
      </c>
      <c r="K306" s="55">
        <v>720</v>
      </c>
      <c r="L306" s="60"/>
    </row>
    <row r="307" spans="1:12" outlineLevel="1" x14ac:dyDescent="0.2">
      <c r="A307" s="42">
        <f>Platts!B796</f>
        <v>40806</v>
      </c>
      <c r="B307" s="45">
        <v>705</v>
      </c>
      <c r="C307" s="45">
        <v>733.22</v>
      </c>
      <c r="D307" s="45">
        <v>760.58</v>
      </c>
      <c r="E307" s="45">
        <f>Platts!R796*0.6+Platts!C796*1.6</f>
        <v>448.1</v>
      </c>
      <c r="F307" s="62">
        <f t="shared" si="9"/>
        <v>304</v>
      </c>
      <c r="G307" s="42">
        <f t="shared" si="8"/>
        <v>40806</v>
      </c>
      <c r="H307" s="55">
        <v>710</v>
      </c>
      <c r="I307" s="55">
        <v>722.4</v>
      </c>
      <c r="J307" s="55">
        <v>804.68499999999995</v>
      </c>
      <c r="K307" s="55">
        <v>715</v>
      </c>
      <c r="L307" s="60"/>
    </row>
    <row r="308" spans="1:12" outlineLevel="1" x14ac:dyDescent="0.2">
      <c r="A308" s="42">
        <f>Platts!B797</f>
        <v>40807</v>
      </c>
      <c r="B308" s="45">
        <v>705</v>
      </c>
      <c r="C308" s="45">
        <v>733.32</v>
      </c>
      <c r="D308" s="45">
        <v>760.58</v>
      </c>
      <c r="E308" s="45">
        <f>Platts!R797*0.6+Platts!C797*1.6</f>
        <v>445.4</v>
      </c>
      <c r="F308" s="62">
        <f t="shared" si="9"/>
        <v>305</v>
      </c>
      <c r="G308" s="42">
        <f t="shared" si="8"/>
        <v>40807</v>
      </c>
      <c r="H308" s="55">
        <v>710</v>
      </c>
      <c r="I308" s="55">
        <v>716.15000000000009</v>
      </c>
      <c r="J308" s="55">
        <v>804.68499999999995</v>
      </c>
      <c r="K308" s="55">
        <v>715</v>
      </c>
      <c r="L308" s="60"/>
    </row>
    <row r="309" spans="1:12" outlineLevel="1" x14ac:dyDescent="0.2">
      <c r="A309" s="42">
        <f>Platts!B798</f>
        <v>40808</v>
      </c>
      <c r="B309" s="45">
        <v>702.5</v>
      </c>
      <c r="C309" s="45">
        <v>720.32</v>
      </c>
      <c r="D309" s="45">
        <v>760.58</v>
      </c>
      <c r="E309" s="45">
        <f>Platts!R798*0.6+Platts!C798*1.6</f>
        <v>441.20000000000005</v>
      </c>
      <c r="F309" s="62">
        <f t="shared" si="9"/>
        <v>306</v>
      </c>
      <c r="G309" s="42">
        <f t="shared" si="8"/>
        <v>40808</v>
      </c>
      <c r="H309" s="55">
        <v>710</v>
      </c>
      <c r="I309" s="55">
        <v>719.77499999999998</v>
      </c>
      <c r="J309" s="55">
        <v>804.68499999999995</v>
      </c>
      <c r="K309" s="55">
        <v>710</v>
      </c>
      <c r="L309" s="60"/>
    </row>
    <row r="310" spans="1:12" outlineLevel="1" x14ac:dyDescent="0.2">
      <c r="A310" s="42">
        <f>Platts!B799</f>
        <v>40809</v>
      </c>
      <c r="B310" s="45">
        <v>702.5</v>
      </c>
      <c r="C310" s="45">
        <v>717.41</v>
      </c>
      <c r="D310" s="45">
        <v>755.07</v>
      </c>
      <c r="E310" s="45">
        <f>Platts!R799*0.6+Platts!C799*1.6</f>
        <v>437.1</v>
      </c>
      <c r="F310" s="62">
        <f t="shared" si="9"/>
        <v>307</v>
      </c>
      <c r="G310" s="42">
        <f t="shared" si="8"/>
        <v>40809</v>
      </c>
      <c r="H310" s="55">
        <v>710</v>
      </c>
      <c r="I310" s="55">
        <v>715.8900000000001</v>
      </c>
      <c r="J310" s="55">
        <v>815.71</v>
      </c>
      <c r="K310" s="55">
        <v>710</v>
      </c>
      <c r="L310" s="60"/>
    </row>
    <row r="311" spans="1:12" outlineLevel="1" x14ac:dyDescent="0.2">
      <c r="A311" s="42">
        <f>Platts!B800</f>
        <v>40812</v>
      </c>
      <c r="B311" s="45">
        <v>702.5</v>
      </c>
      <c r="C311" s="45">
        <v>716.67</v>
      </c>
      <c r="D311" s="45">
        <v>755.07</v>
      </c>
      <c r="E311" s="45">
        <f>Platts!R800*0.6+Platts!C800*1.6</f>
        <v>436</v>
      </c>
      <c r="F311" s="62">
        <f t="shared" si="9"/>
        <v>308</v>
      </c>
      <c r="G311" s="42">
        <f t="shared" si="8"/>
        <v>40812</v>
      </c>
      <c r="H311" s="55">
        <v>685</v>
      </c>
      <c r="I311" s="55">
        <v>706.02</v>
      </c>
      <c r="J311" s="55">
        <v>815.71</v>
      </c>
      <c r="K311" s="55">
        <v>705</v>
      </c>
      <c r="L311" s="60"/>
    </row>
    <row r="312" spans="1:12" outlineLevel="1" x14ac:dyDescent="0.2">
      <c r="A312" s="42">
        <f>Platts!B801</f>
        <v>40813</v>
      </c>
      <c r="B312" s="45">
        <v>702.5</v>
      </c>
      <c r="C312" s="45">
        <v>721.22</v>
      </c>
      <c r="D312" s="45">
        <v>755.07</v>
      </c>
      <c r="E312" s="45">
        <f>Platts!R801*0.6+Platts!C801*1.6</f>
        <v>433</v>
      </c>
      <c r="F312" s="62">
        <f t="shared" si="9"/>
        <v>309</v>
      </c>
      <c r="G312" s="42">
        <f t="shared" si="8"/>
        <v>40813</v>
      </c>
      <c r="H312" s="55">
        <v>685</v>
      </c>
      <c r="I312" s="55">
        <v>705.07500000000005</v>
      </c>
      <c r="J312" s="55">
        <v>815.71</v>
      </c>
      <c r="K312" s="55">
        <v>705</v>
      </c>
      <c r="L312" s="60"/>
    </row>
    <row r="313" spans="1:12" outlineLevel="1" x14ac:dyDescent="0.2">
      <c r="A313" s="42">
        <f>Platts!B802</f>
        <v>40814</v>
      </c>
      <c r="B313" s="45">
        <v>702.5</v>
      </c>
      <c r="C313" s="45">
        <v>721.54</v>
      </c>
      <c r="D313" s="45">
        <v>755.07</v>
      </c>
      <c r="E313" s="45">
        <f>Platts!R802*0.6+Platts!C802*1.6</f>
        <v>432.3</v>
      </c>
      <c r="F313" s="62">
        <f t="shared" si="9"/>
        <v>310</v>
      </c>
      <c r="G313" s="42">
        <f t="shared" si="8"/>
        <v>40814</v>
      </c>
      <c r="H313" s="55">
        <v>685</v>
      </c>
      <c r="I313" s="55">
        <v>708.75</v>
      </c>
      <c r="J313" s="55">
        <v>815.71</v>
      </c>
      <c r="K313" s="55">
        <v>690</v>
      </c>
      <c r="L313" s="60"/>
    </row>
    <row r="314" spans="1:12" outlineLevel="1" x14ac:dyDescent="0.2">
      <c r="A314" s="42">
        <f>Platts!B803</f>
        <v>40815</v>
      </c>
      <c r="B314" s="45">
        <v>670</v>
      </c>
      <c r="C314" s="45">
        <v>722.87</v>
      </c>
      <c r="D314" s="45">
        <v>755.07</v>
      </c>
      <c r="E314" s="45">
        <f>Platts!R803*0.6+Platts!C803*1.6</f>
        <v>430.1</v>
      </c>
      <c r="F314" s="62">
        <f t="shared" si="9"/>
        <v>311</v>
      </c>
      <c r="G314" s="42">
        <f t="shared" si="8"/>
        <v>40815</v>
      </c>
      <c r="H314" s="55">
        <v>685</v>
      </c>
      <c r="I314" s="55">
        <v>706.11</v>
      </c>
      <c r="J314" s="55">
        <v>815.71</v>
      </c>
      <c r="K314" s="55">
        <v>690</v>
      </c>
      <c r="L314" s="60"/>
    </row>
    <row r="315" spans="1:12" outlineLevel="1" x14ac:dyDescent="0.2">
      <c r="A315" s="42">
        <f>Platts!B804</f>
        <v>40816</v>
      </c>
      <c r="B315" s="45">
        <v>670</v>
      </c>
      <c r="C315" s="45">
        <v>705.97</v>
      </c>
      <c r="D315" s="45">
        <v>755.07</v>
      </c>
      <c r="E315" s="45">
        <f>Platts!R804*0.6+Platts!C804*1.6</f>
        <v>428.9</v>
      </c>
      <c r="F315" s="62">
        <f t="shared" si="9"/>
        <v>312</v>
      </c>
      <c r="G315" s="42">
        <f t="shared" si="8"/>
        <v>40816</v>
      </c>
      <c r="H315" s="55">
        <v>685</v>
      </c>
      <c r="I315" s="55">
        <v>708.81500000000005</v>
      </c>
      <c r="J315" s="55">
        <v>815.71</v>
      </c>
      <c r="K315" s="55">
        <v>687.5</v>
      </c>
      <c r="L315" s="60"/>
    </row>
    <row r="316" spans="1:12" outlineLevel="1" x14ac:dyDescent="0.2">
      <c r="A316" s="42">
        <f>Platts!B805</f>
        <v>40819</v>
      </c>
      <c r="B316" s="45">
        <v>670</v>
      </c>
      <c r="C316" s="45">
        <v>696.31</v>
      </c>
      <c r="D316" s="45">
        <v>755.07</v>
      </c>
      <c r="E316" s="45">
        <f>Platts!R805*0.6+Platts!C805*1.6</f>
        <v>427.7</v>
      </c>
      <c r="F316" s="62">
        <f t="shared" si="9"/>
        <v>313</v>
      </c>
      <c r="G316" s="42">
        <f t="shared" si="8"/>
        <v>40819</v>
      </c>
      <c r="H316" s="55">
        <v>675</v>
      </c>
      <c r="I316" s="55">
        <v>707.98</v>
      </c>
      <c r="J316" s="55">
        <v>815.71</v>
      </c>
      <c r="K316" s="55">
        <v>687.5</v>
      </c>
      <c r="L316" s="60"/>
    </row>
    <row r="317" spans="1:12" outlineLevel="1" x14ac:dyDescent="0.2">
      <c r="A317" s="42">
        <f>Platts!B806</f>
        <v>40820</v>
      </c>
      <c r="B317" s="45">
        <v>670</v>
      </c>
      <c r="C317" s="45">
        <v>696.41</v>
      </c>
      <c r="D317" s="45">
        <v>755.07</v>
      </c>
      <c r="E317" s="45">
        <f>Platts!R806*0.6+Platts!C806*1.6</f>
        <v>425.4</v>
      </c>
      <c r="F317" s="62">
        <f t="shared" si="9"/>
        <v>314</v>
      </c>
      <c r="G317" s="42">
        <f t="shared" si="8"/>
        <v>40820</v>
      </c>
      <c r="H317" s="55">
        <v>675</v>
      </c>
      <c r="I317" s="55">
        <v>702.15499999999997</v>
      </c>
      <c r="J317" s="55">
        <v>815.71</v>
      </c>
      <c r="K317" s="55">
        <v>687.5</v>
      </c>
      <c r="L317" s="60"/>
    </row>
    <row r="318" spans="1:12" outlineLevel="1" x14ac:dyDescent="0.2">
      <c r="A318" s="42">
        <f>Platts!B807</f>
        <v>40821</v>
      </c>
      <c r="B318" s="45">
        <v>670</v>
      </c>
      <c r="C318" s="45">
        <v>698.15</v>
      </c>
      <c r="D318" s="45">
        <v>755.07</v>
      </c>
      <c r="E318" s="45">
        <f>Platts!R807*0.6+Platts!C807*1.6</f>
        <v>425.4</v>
      </c>
      <c r="F318" s="62">
        <f t="shared" si="9"/>
        <v>315</v>
      </c>
      <c r="G318" s="42">
        <f t="shared" si="8"/>
        <v>40821</v>
      </c>
      <c r="H318" s="55">
        <v>675</v>
      </c>
      <c r="I318" s="55">
        <v>693.005</v>
      </c>
      <c r="J318" s="55">
        <v>815.71</v>
      </c>
      <c r="K318" s="55">
        <v>672.5</v>
      </c>
      <c r="L318" s="60"/>
    </row>
    <row r="319" spans="1:12" outlineLevel="1" x14ac:dyDescent="0.2">
      <c r="A319" s="42">
        <f>Platts!B808</f>
        <v>40822</v>
      </c>
      <c r="B319" s="45">
        <v>660</v>
      </c>
      <c r="C319" s="45">
        <v>704.92</v>
      </c>
      <c r="D319" s="45">
        <v>755.07</v>
      </c>
      <c r="E319" s="45">
        <f>Platts!R808*0.6+Platts!C808*1.6</f>
        <v>425.4</v>
      </c>
      <c r="F319" s="62">
        <f t="shared" si="9"/>
        <v>316</v>
      </c>
      <c r="G319" s="42">
        <f t="shared" si="8"/>
        <v>40822</v>
      </c>
      <c r="H319" s="55">
        <v>675</v>
      </c>
      <c r="I319" s="55">
        <v>685.41000000000008</v>
      </c>
      <c r="J319" s="55">
        <v>815.71</v>
      </c>
      <c r="K319" s="55">
        <v>672.5</v>
      </c>
      <c r="L319" s="60"/>
    </row>
    <row r="320" spans="1:12" outlineLevel="1" x14ac:dyDescent="0.2">
      <c r="A320" s="42">
        <f>Platts!B809</f>
        <v>40823</v>
      </c>
      <c r="B320" s="45">
        <v>660</v>
      </c>
      <c r="C320" s="45">
        <v>709.17</v>
      </c>
      <c r="D320" s="45">
        <v>738.54</v>
      </c>
      <c r="E320" s="45">
        <f>Platts!R809*0.6+Platts!C809*1.6</f>
        <v>425.1</v>
      </c>
      <c r="F320" s="62">
        <f t="shared" si="9"/>
        <v>317</v>
      </c>
      <c r="G320" s="42">
        <f t="shared" si="8"/>
        <v>40823</v>
      </c>
      <c r="H320" s="55">
        <v>675</v>
      </c>
      <c r="I320" s="55">
        <v>693.52500000000009</v>
      </c>
      <c r="J320" s="55">
        <v>815.71</v>
      </c>
      <c r="K320" s="55">
        <v>672.5</v>
      </c>
      <c r="L320" s="60"/>
    </row>
    <row r="321" spans="1:12" outlineLevel="1" x14ac:dyDescent="0.2">
      <c r="A321" s="42">
        <f>Platts!B810</f>
        <v>40826</v>
      </c>
      <c r="B321" s="45">
        <v>660</v>
      </c>
      <c r="C321" s="45">
        <v>718.36</v>
      </c>
      <c r="D321" s="45">
        <v>738.54</v>
      </c>
      <c r="E321" s="45">
        <f>Platts!R810*0.6+Platts!C810*1.6</f>
        <v>421.4</v>
      </c>
      <c r="F321" s="62">
        <f t="shared" si="9"/>
        <v>318</v>
      </c>
      <c r="G321" s="42">
        <f t="shared" si="8"/>
        <v>40826</v>
      </c>
      <c r="H321" s="55">
        <v>665</v>
      </c>
      <c r="I321" s="55">
        <v>689.98500000000001</v>
      </c>
      <c r="J321" s="55">
        <v>815.71</v>
      </c>
      <c r="K321" s="55">
        <v>672.5</v>
      </c>
      <c r="L321" s="60"/>
    </row>
    <row r="322" spans="1:12" outlineLevel="1" x14ac:dyDescent="0.2">
      <c r="A322" s="42">
        <f>Platts!B811</f>
        <v>40827</v>
      </c>
      <c r="B322" s="45">
        <v>660</v>
      </c>
      <c r="C322" s="45">
        <v>715.68</v>
      </c>
      <c r="D322" s="45">
        <v>738.54</v>
      </c>
      <c r="E322" s="45">
        <f>Platts!R811*0.6+Platts!C811*1.6</f>
        <v>418</v>
      </c>
      <c r="F322" s="62">
        <f t="shared" si="9"/>
        <v>319</v>
      </c>
      <c r="G322" s="42">
        <f t="shared" si="8"/>
        <v>40827</v>
      </c>
      <c r="H322" s="55">
        <v>665</v>
      </c>
      <c r="I322" s="55">
        <v>698.56999999999994</v>
      </c>
      <c r="J322" s="55">
        <v>815.71</v>
      </c>
      <c r="K322" s="55">
        <v>670</v>
      </c>
      <c r="L322" s="60"/>
    </row>
    <row r="323" spans="1:12" outlineLevel="1" x14ac:dyDescent="0.2">
      <c r="A323" s="42">
        <f>Platts!B812</f>
        <v>40828</v>
      </c>
      <c r="B323" s="45">
        <v>660</v>
      </c>
      <c r="C323" s="45">
        <v>724.71</v>
      </c>
      <c r="D323" s="45">
        <v>738.54</v>
      </c>
      <c r="E323" s="45">
        <f>Platts!R812*0.6+Platts!C812*1.6</f>
        <v>411.6</v>
      </c>
      <c r="F323" s="62">
        <f t="shared" si="9"/>
        <v>320</v>
      </c>
      <c r="G323" s="42">
        <f t="shared" si="8"/>
        <v>40828</v>
      </c>
      <c r="H323" s="55">
        <v>665</v>
      </c>
      <c r="I323" s="55">
        <v>706.83500000000004</v>
      </c>
      <c r="J323" s="55">
        <v>815.71</v>
      </c>
      <c r="K323" s="55">
        <v>670</v>
      </c>
      <c r="L323" s="60"/>
    </row>
    <row r="324" spans="1:12" outlineLevel="1" x14ac:dyDescent="0.2">
      <c r="A324" s="42">
        <f>Platts!B813</f>
        <v>40829</v>
      </c>
      <c r="B324" s="45">
        <v>650</v>
      </c>
      <c r="C324" s="45">
        <v>720.72</v>
      </c>
      <c r="D324" s="45">
        <v>738.54</v>
      </c>
      <c r="E324" s="45">
        <f>Platts!R813*0.6+Platts!C813*1.6</f>
        <v>409.29999999999995</v>
      </c>
      <c r="F324" s="62">
        <f t="shared" si="9"/>
        <v>321</v>
      </c>
      <c r="G324" s="42">
        <f t="shared" ref="G324:G387" si="10">+A324</f>
        <v>40829</v>
      </c>
      <c r="H324" s="55">
        <v>665</v>
      </c>
      <c r="I324" s="55">
        <v>707.56500000000005</v>
      </c>
      <c r="J324" s="55">
        <v>815.71</v>
      </c>
      <c r="K324" s="55">
        <v>660</v>
      </c>
      <c r="L324" s="60"/>
    </row>
    <row r="325" spans="1:12" outlineLevel="1" x14ac:dyDescent="0.2">
      <c r="A325" s="42">
        <f>Platts!B814</f>
        <v>40830</v>
      </c>
      <c r="B325" s="45">
        <v>650</v>
      </c>
      <c r="C325" s="45">
        <v>727.28</v>
      </c>
      <c r="D325" s="45">
        <v>738.54</v>
      </c>
      <c r="E325" s="45">
        <f>Platts!R814*0.6+Platts!C814*1.6</f>
        <v>402.20000000000005</v>
      </c>
      <c r="F325" s="62">
        <f t="shared" ref="F325:F388" si="11">F324+1</f>
        <v>322</v>
      </c>
      <c r="G325" s="42">
        <f t="shared" si="10"/>
        <v>40830</v>
      </c>
      <c r="H325" s="55">
        <v>665</v>
      </c>
      <c r="I325" s="55">
        <v>715.83500000000004</v>
      </c>
      <c r="J325" s="55">
        <v>815.71</v>
      </c>
      <c r="K325" s="55">
        <v>655</v>
      </c>
      <c r="L325" s="60"/>
    </row>
    <row r="326" spans="1:12" outlineLevel="1" x14ac:dyDescent="0.2">
      <c r="A326" s="42">
        <f>Platts!B815</f>
        <v>40833</v>
      </c>
      <c r="B326" s="45">
        <v>650</v>
      </c>
      <c r="C326" s="45">
        <v>722.82</v>
      </c>
      <c r="D326" s="45">
        <v>738.54</v>
      </c>
      <c r="E326" s="45">
        <f>Platts!R815*0.6+Platts!C815*1.6</f>
        <v>393.6</v>
      </c>
      <c r="F326" s="62">
        <f t="shared" si="11"/>
        <v>323</v>
      </c>
      <c r="G326" s="42">
        <f t="shared" si="10"/>
        <v>40833</v>
      </c>
      <c r="H326" s="55">
        <v>650</v>
      </c>
      <c r="I326" s="55">
        <v>703.51</v>
      </c>
      <c r="J326" s="55">
        <v>826.73500000000001</v>
      </c>
      <c r="K326" s="55">
        <v>655</v>
      </c>
      <c r="L326" s="60"/>
    </row>
    <row r="327" spans="1:12" outlineLevel="1" x14ac:dyDescent="0.2">
      <c r="A327" s="42">
        <f>Platts!B816</f>
        <v>40834</v>
      </c>
      <c r="B327" s="45">
        <v>650</v>
      </c>
      <c r="C327" s="45">
        <v>715.15</v>
      </c>
      <c r="D327" s="45">
        <v>727.51</v>
      </c>
      <c r="E327" s="45">
        <f>Platts!R816*0.6+Platts!C816*1.6</f>
        <v>388.79999999999995</v>
      </c>
      <c r="F327" s="62">
        <f t="shared" si="11"/>
        <v>324</v>
      </c>
      <c r="G327" s="42">
        <f t="shared" si="10"/>
        <v>40834</v>
      </c>
      <c r="H327" s="55">
        <v>650</v>
      </c>
      <c r="I327" s="55">
        <v>707.6099999999999</v>
      </c>
      <c r="J327" s="55">
        <v>826.73500000000001</v>
      </c>
      <c r="K327" s="55">
        <v>655</v>
      </c>
      <c r="L327" s="60"/>
    </row>
    <row r="328" spans="1:12" outlineLevel="1" x14ac:dyDescent="0.2">
      <c r="A328" s="42">
        <f>Platts!B817</f>
        <v>40835</v>
      </c>
      <c r="B328" s="45">
        <v>650</v>
      </c>
      <c r="C328" s="45">
        <v>720.74</v>
      </c>
      <c r="D328" s="45">
        <v>722</v>
      </c>
      <c r="E328" s="45">
        <f>Platts!R817*0.6+Platts!C817*1.6</f>
        <v>381.9</v>
      </c>
      <c r="F328" s="62">
        <f t="shared" si="11"/>
        <v>325</v>
      </c>
      <c r="G328" s="42">
        <f t="shared" si="10"/>
        <v>40835</v>
      </c>
      <c r="H328" s="55">
        <v>650</v>
      </c>
      <c r="I328" s="55">
        <v>706.02</v>
      </c>
      <c r="J328" s="55">
        <v>826.73500000000001</v>
      </c>
      <c r="K328" s="55">
        <v>655</v>
      </c>
      <c r="L328" s="60"/>
    </row>
    <row r="329" spans="1:12" outlineLevel="1" x14ac:dyDescent="0.2">
      <c r="A329" s="42">
        <f>Platts!B818</f>
        <v>40836</v>
      </c>
      <c r="B329" s="45">
        <v>632.5</v>
      </c>
      <c r="C329" s="45">
        <v>715.15</v>
      </c>
      <c r="D329" s="45">
        <v>710.98</v>
      </c>
      <c r="E329" s="45">
        <f>Platts!R818*0.6+Platts!C818*1.6</f>
        <v>378.7</v>
      </c>
      <c r="F329" s="62">
        <f t="shared" si="11"/>
        <v>326</v>
      </c>
      <c r="G329" s="42">
        <f t="shared" si="10"/>
        <v>40836</v>
      </c>
      <c r="H329" s="55">
        <v>650</v>
      </c>
      <c r="I329" s="55">
        <v>700.89499999999998</v>
      </c>
      <c r="J329" s="55">
        <v>826.73500000000001</v>
      </c>
      <c r="K329" s="55">
        <v>652.5</v>
      </c>
      <c r="L329" s="60"/>
    </row>
    <row r="330" spans="1:12" outlineLevel="1" x14ac:dyDescent="0.2">
      <c r="A330" s="42">
        <f>Platts!B819</f>
        <v>40837</v>
      </c>
      <c r="B330" s="45">
        <v>632.5</v>
      </c>
      <c r="C330" s="45">
        <v>725.54</v>
      </c>
      <c r="D330" s="45">
        <v>710.98</v>
      </c>
      <c r="E330" s="45">
        <f>Platts!R819*0.6+Platts!C819*1.6</f>
        <v>377.1</v>
      </c>
      <c r="F330" s="62">
        <f t="shared" si="11"/>
        <v>327</v>
      </c>
      <c r="G330" s="42">
        <f t="shared" si="10"/>
        <v>40837</v>
      </c>
      <c r="H330" s="55">
        <v>645</v>
      </c>
      <c r="I330" s="55">
        <v>708.68499999999995</v>
      </c>
      <c r="J330" s="55">
        <v>826.73500000000001</v>
      </c>
      <c r="K330" s="55">
        <v>652.5</v>
      </c>
      <c r="L330" s="60"/>
    </row>
    <row r="331" spans="1:12" outlineLevel="1" x14ac:dyDescent="0.2">
      <c r="A331" s="42">
        <f>Platts!B820</f>
        <v>40840</v>
      </c>
      <c r="B331" s="45">
        <v>632.5</v>
      </c>
      <c r="C331" s="45">
        <v>721.08</v>
      </c>
      <c r="D331" s="45">
        <v>710.98</v>
      </c>
      <c r="E331" s="45">
        <f>Platts!R820*0.6+Platts!C820*1.6</f>
        <v>368.3</v>
      </c>
      <c r="F331" s="62">
        <f t="shared" si="11"/>
        <v>328</v>
      </c>
      <c r="G331" s="42">
        <f t="shared" si="10"/>
        <v>40840</v>
      </c>
      <c r="H331" s="55">
        <v>645</v>
      </c>
      <c r="I331" s="55">
        <v>707.6099999999999</v>
      </c>
      <c r="J331" s="55">
        <v>826.73500000000001</v>
      </c>
      <c r="K331" s="55">
        <v>652.5</v>
      </c>
      <c r="L331" s="60"/>
    </row>
    <row r="332" spans="1:12" outlineLevel="1" x14ac:dyDescent="0.2">
      <c r="A332" s="42">
        <f>Platts!B821</f>
        <v>40841</v>
      </c>
      <c r="B332" s="45">
        <v>632.5</v>
      </c>
      <c r="C332" s="45">
        <v>715.49</v>
      </c>
      <c r="D332" s="45">
        <v>710.98</v>
      </c>
      <c r="E332" s="45">
        <f>Platts!R821*0.6+Platts!C821*1.6</f>
        <v>351.4</v>
      </c>
      <c r="F332" s="62">
        <f t="shared" si="11"/>
        <v>329</v>
      </c>
      <c r="G332" s="42">
        <f t="shared" si="10"/>
        <v>40841</v>
      </c>
      <c r="H332" s="55">
        <v>645</v>
      </c>
      <c r="I332" s="55">
        <v>707.15000000000009</v>
      </c>
      <c r="J332" s="55">
        <v>826.73500000000001</v>
      </c>
      <c r="K332" s="55">
        <v>652.5</v>
      </c>
      <c r="L332" s="60"/>
    </row>
    <row r="333" spans="1:12" outlineLevel="1" x14ac:dyDescent="0.2">
      <c r="A333" s="42">
        <f>Platts!B822</f>
        <v>40843</v>
      </c>
      <c r="B333" s="45">
        <v>625</v>
      </c>
      <c r="C333" s="45">
        <v>729.45</v>
      </c>
      <c r="D333" s="45">
        <v>705.47</v>
      </c>
      <c r="E333" s="45">
        <f>Platts!R822*0.6+Platts!C822*1.6</f>
        <v>336.6</v>
      </c>
      <c r="F333" s="62">
        <f t="shared" si="11"/>
        <v>330</v>
      </c>
      <c r="G333" s="42">
        <f t="shared" si="10"/>
        <v>40843</v>
      </c>
      <c r="H333" s="55">
        <v>645</v>
      </c>
      <c r="I333" s="55">
        <v>710.12</v>
      </c>
      <c r="J333" s="55">
        <v>826.73500000000001</v>
      </c>
      <c r="K333" s="55">
        <v>650</v>
      </c>
      <c r="L333" s="60"/>
    </row>
    <row r="334" spans="1:12" outlineLevel="1" x14ac:dyDescent="0.2">
      <c r="A334" s="42">
        <f>Platts!B823</f>
        <v>40844</v>
      </c>
      <c r="B334" s="45">
        <v>625</v>
      </c>
      <c r="C334" s="45">
        <v>729.65</v>
      </c>
      <c r="D334" s="45">
        <v>705.47</v>
      </c>
      <c r="E334" s="45">
        <f>Platts!R823*0.6+Platts!C823*1.6</f>
        <v>330.8</v>
      </c>
      <c r="F334" s="62">
        <f t="shared" si="11"/>
        <v>331</v>
      </c>
      <c r="G334" s="42">
        <f t="shared" si="10"/>
        <v>40844</v>
      </c>
      <c r="H334" s="55">
        <v>645</v>
      </c>
      <c r="I334" s="55">
        <v>713.76</v>
      </c>
      <c r="J334" s="55">
        <v>826.73500000000001</v>
      </c>
      <c r="K334" s="55">
        <v>650</v>
      </c>
      <c r="L334" s="60"/>
    </row>
    <row r="335" spans="1:12" outlineLevel="1" x14ac:dyDescent="0.2">
      <c r="A335" s="42">
        <f>Platts!B824</f>
        <v>40847</v>
      </c>
      <c r="B335" s="45">
        <v>625</v>
      </c>
      <c r="C335" s="45">
        <v>716.42</v>
      </c>
      <c r="D335" s="45">
        <v>705.47</v>
      </c>
      <c r="E335" s="45">
        <f>Platts!R824*0.6+Platts!C824*1.6</f>
        <v>334.29999999999995</v>
      </c>
      <c r="F335" s="62">
        <f t="shared" si="11"/>
        <v>332</v>
      </c>
      <c r="G335" s="42">
        <f t="shared" si="10"/>
        <v>40847</v>
      </c>
      <c r="H335" s="55">
        <v>635</v>
      </c>
      <c r="I335" s="55">
        <v>719.45</v>
      </c>
      <c r="J335" s="55">
        <v>826.73500000000001</v>
      </c>
      <c r="K335" s="55">
        <v>645</v>
      </c>
      <c r="L335" s="60"/>
    </row>
    <row r="336" spans="1:12" outlineLevel="1" x14ac:dyDescent="0.2">
      <c r="A336" s="42">
        <f>Platts!B825</f>
        <v>40848</v>
      </c>
      <c r="B336" s="45">
        <v>625</v>
      </c>
      <c r="C336" s="45">
        <v>704.88</v>
      </c>
      <c r="D336" s="45">
        <v>705.47</v>
      </c>
      <c r="E336" s="45">
        <f>Platts!R825*0.6+Platts!C825*1.6</f>
        <v>336</v>
      </c>
      <c r="F336" s="62">
        <f t="shared" si="11"/>
        <v>333</v>
      </c>
      <c r="G336" s="42">
        <f t="shared" si="10"/>
        <v>40848</v>
      </c>
      <c r="H336" s="55">
        <v>635</v>
      </c>
      <c r="I336" s="55">
        <v>725.7</v>
      </c>
      <c r="J336" s="55">
        <v>826.73500000000001</v>
      </c>
      <c r="K336" s="55">
        <v>640</v>
      </c>
      <c r="L336" s="60"/>
    </row>
    <row r="337" spans="1:12" outlineLevel="1" x14ac:dyDescent="0.2">
      <c r="A337" s="42">
        <f>Platts!B826</f>
        <v>40849</v>
      </c>
      <c r="B337" s="45">
        <v>625</v>
      </c>
      <c r="C337" s="45">
        <v>709.41</v>
      </c>
      <c r="D337" s="45">
        <v>705.47</v>
      </c>
      <c r="E337" s="45">
        <f>Platts!R826*0.6+Platts!C826*1.6</f>
        <v>336.9</v>
      </c>
      <c r="F337" s="62">
        <f t="shared" si="11"/>
        <v>334</v>
      </c>
      <c r="G337" s="42">
        <f t="shared" si="10"/>
        <v>40849</v>
      </c>
      <c r="H337" s="55">
        <v>635</v>
      </c>
      <c r="I337" s="55">
        <v>717.55</v>
      </c>
      <c r="J337" s="55">
        <v>826.73500000000001</v>
      </c>
      <c r="K337" s="55">
        <v>640</v>
      </c>
      <c r="L337" s="60"/>
    </row>
    <row r="338" spans="1:12" outlineLevel="1" x14ac:dyDescent="0.2">
      <c r="A338" s="42">
        <f>Platts!B827</f>
        <v>40850</v>
      </c>
      <c r="B338" s="45">
        <v>605</v>
      </c>
      <c r="C338" s="45">
        <v>715.83</v>
      </c>
      <c r="D338" s="45">
        <v>705.47</v>
      </c>
      <c r="E338" s="45">
        <f>Platts!R827*0.6+Platts!C827*1.6</f>
        <v>341.8</v>
      </c>
      <c r="F338" s="62">
        <f t="shared" si="11"/>
        <v>335</v>
      </c>
      <c r="G338" s="42">
        <f t="shared" si="10"/>
        <v>40850</v>
      </c>
      <c r="H338" s="55">
        <v>635</v>
      </c>
      <c r="I338" s="55">
        <v>698.38499999999999</v>
      </c>
      <c r="J338" s="55">
        <v>826.73500000000001</v>
      </c>
      <c r="K338" s="55">
        <v>640</v>
      </c>
      <c r="L338" s="60"/>
    </row>
    <row r="339" spans="1:12" outlineLevel="1" x14ac:dyDescent="0.2">
      <c r="A339" s="42">
        <f>Platts!B828</f>
        <v>40851</v>
      </c>
      <c r="B339" s="45">
        <v>605</v>
      </c>
      <c r="C339" s="45">
        <v>715.05</v>
      </c>
      <c r="D339" s="45">
        <v>705.47</v>
      </c>
      <c r="E339" s="45">
        <f>Platts!R828*0.6+Platts!C828*1.6</f>
        <v>344.3</v>
      </c>
      <c r="F339" s="62">
        <f t="shared" si="11"/>
        <v>336</v>
      </c>
      <c r="G339" s="42">
        <f t="shared" si="10"/>
        <v>40851</v>
      </c>
      <c r="H339" s="55">
        <v>625</v>
      </c>
      <c r="I339" s="55">
        <v>707.71</v>
      </c>
      <c r="J339" s="55">
        <v>826.73500000000001</v>
      </c>
      <c r="K339" s="55">
        <v>640</v>
      </c>
      <c r="L339" s="60"/>
    </row>
    <row r="340" spans="1:12" outlineLevel="1" x14ac:dyDescent="0.2">
      <c r="A340" s="42">
        <f>Platts!B829</f>
        <v>40855</v>
      </c>
      <c r="B340" s="45">
        <v>605</v>
      </c>
      <c r="C340" s="45">
        <v>716.87</v>
      </c>
      <c r="D340" s="45">
        <v>697.2</v>
      </c>
      <c r="E340" s="45">
        <f>Platts!R829*0.6+Platts!C829*1.6</f>
        <v>351.20000000000005</v>
      </c>
      <c r="F340" s="62">
        <f t="shared" si="11"/>
        <v>337</v>
      </c>
      <c r="G340" s="42">
        <f t="shared" si="10"/>
        <v>40855</v>
      </c>
      <c r="H340" s="55">
        <v>625</v>
      </c>
      <c r="I340" s="55">
        <v>705.86500000000001</v>
      </c>
      <c r="J340" s="55">
        <v>826.73500000000001</v>
      </c>
      <c r="K340" s="55">
        <v>642.5</v>
      </c>
      <c r="L340" s="60"/>
    </row>
    <row r="341" spans="1:12" outlineLevel="1" x14ac:dyDescent="0.2">
      <c r="A341" s="42">
        <f>Platts!B830</f>
        <v>40856</v>
      </c>
      <c r="B341" s="45">
        <v>605</v>
      </c>
      <c r="C341" s="45">
        <v>706.94</v>
      </c>
      <c r="D341" s="45">
        <v>697.2</v>
      </c>
      <c r="E341" s="45">
        <f>Platts!R830*0.6+Platts!C830*1.6</f>
        <v>354.1</v>
      </c>
      <c r="F341" s="62">
        <f t="shared" si="11"/>
        <v>338</v>
      </c>
      <c r="G341" s="42">
        <f t="shared" si="10"/>
        <v>40856</v>
      </c>
      <c r="H341" s="55">
        <v>625</v>
      </c>
      <c r="I341" s="55">
        <v>704.27500000000009</v>
      </c>
      <c r="J341" s="55">
        <v>804.68499999999995</v>
      </c>
      <c r="K341" s="55">
        <v>642.5</v>
      </c>
      <c r="L341" s="60"/>
    </row>
    <row r="342" spans="1:12" outlineLevel="1" x14ac:dyDescent="0.2">
      <c r="A342" s="42">
        <f>Platts!B831</f>
        <v>40857</v>
      </c>
      <c r="B342" s="45">
        <v>605</v>
      </c>
      <c r="C342" s="45">
        <v>705.59</v>
      </c>
      <c r="D342" s="45">
        <v>697.2</v>
      </c>
      <c r="E342" s="45">
        <f>Platts!R831*0.6+Platts!C831*1.6</f>
        <v>360.7</v>
      </c>
      <c r="F342" s="62">
        <f t="shared" si="11"/>
        <v>339</v>
      </c>
      <c r="G342" s="42">
        <f t="shared" si="10"/>
        <v>40857</v>
      </c>
      <c r="H342" s="55">
        <v>625</v>
      </c>
      <c r="I342" s="55">
        <v>706.63499999999999</v>
      </c>
      <c r="J342" s="55">
        <v>804.68499999999995</v>
      </c>
      <c r="K342" s="55">
        <v>642.5</v>
      </c>
      <c r="L342" s="60"/>
    </row>
    <row r="343" spans="1:12" outlineLevel="1" x14ac:dyDescent="0.2">
      <c r="A343" s="42">
        <f>Platts!B832</f>
        <v>40858</v>
      </c>
      <c r="B343" s="45">
        <v>605</v>
      </c>
      <c r="C343" s="45">
        <v>716.04</v>
      </c>
      <c r="D343" s="45">
        <v>694.44</v>
      </c>
      <c r="E343" s="45">
        <f>Platts!R832*0.6+Platts!C832*1.6</f>
        <v>360.7</v>
      </c>
      <c r="F343" s="62">
        <f t="shared" si="11"/>
        <v>340</v>
      </c>
      <c r="G343" s="42">
        <f t="shared" si="10"/>
        <v>40858</v>
      </c>
      <c r="H343" s="55">
        <v>622.5</v>
      </c>
      <c r="I343" s="55">
        <v>698.69</v>
      </c>
      <c r="J343" s="55">
        <v>804.68499999999995</v>
      </c>
      <c r="K343" s="55">
        <v>642.5</v>
      </c>
      <c r="L343" s="60"/>
    </row>
    <row r="344" spans="1:12" outlineLevel="1" x14ac:dyDescent="0.2">
      <c r="A344" s="42">
        <f>Platts!B833</f>
        <v>40861</v>
      </c>
      <c r="B344" s="45">
        <v>605</v>
      </c>
      <c r="C344" s="45">
        <v>708.86</v>
      </c>
      <c r="D344" s="45">
        <v>694.44</v>
      </c>
      <c r="E344" s="45">
        <f>Platts!R833*0.6+Platts!C833*1.6</f>
        <v>365</v>
      </c>
      <c r="F344" s="62">
        <f t="shared" si="11"/>
        <v>341</v>
      </c>
      <c r="G344" s="42">
        <f t="shared" si="10"/>
        <v>40861</v>
      </c>
      <c r="H344" s="55">
        <v>622.5</v>
      </c>
      <c r="I344" s="55">
        <v>697.81999999999994</v>
      </c>
      <c r="J344" s="55">
        <v>804.68499999999995</v>
      </c>
      <c r="K344" s="55">
        <v>640</v>
      </c>
      <c r="L344" s="60"/>
    </row>
    <row r="345" spans="1:12" outlineLevel="1" x14ac:dyDescent="0.2">
      <c r="A345" s="42">
        <f>Platts!B834</f>
        <v>40863</v>
      </c>
      <c r="B345" s="45">
        <v>605</v>
      </c>
      <c r="C345" s="45">
        <v>688.65</v>
      </c>
      <c r="D345" s="45">
        <v>694.44</v>
      </c>
      <c r="E345" s="45">
        <f>Platts!R834*0.6+Platts!C834*1.6</f>
        <v>377</v>
      </c>
      <c r="F345" s="62">
        <f t="shared" si="11"/>
        <v>342</v>
      </c>
      <c r="G345" s="42">
        <f t="shared" si="10"/>
        <v>40863</v>
      </c>
      <c r="H345" s="55">
        <v>622.5</v>
      </c>
      <c r="I345" s="55">
        <v>699.56500000000005</v>
      </c>
      <c r="J345" s="55">
        <v>804.68499999999995</v>
      </c>
      <c r="K345" s="55">
        <v>630</v>
      </c>
      <c r="L345" s="60"/>
    </row>
    <row r="346" spans="1:12" outlineLevel="1" x14ac:dyDescent="0.2">
      <c r="A346" s="42">
        <f>Platts!B835</f>
        <v>40864</v>
      </c>
      <c r="B346" s="45">
        <v>605</v>
      </c>
      <c r="C346" s="45">
        <v>688.66</v>
      </c>
      <c r="D346" s="45">
        <v>694.44</v>
      </c>
      <c r="E346" s="45">
        <f>Platts!R835*0.6+Platts!C835*1.6</f>
        <v>378.9</v>
      </c>
      <c r="F346" s="62">
        <f t="shared" si="11"/>
        <v>343</v>
      </c>
      <c r="G346" s="42">
        <f t="shared" si="10"/>
        <v>40864</v>
      </c>
      <c r="H346" s="55">
        <v>622.5</v>
      </c>
      <c r="I346" s="55">
        <v>693.51499999999999</v>
      </c>
      <c r="J346" s="55">
        <v>804.68499999999995</v>
      </c>
      <c r="K346" s="55">
        <v>630</v>
      </c>
      <c r="L346" s="60"/>
    </row>
    <row r="347" spans="1:12" outlineLevel="1" x14ac:dyDescent="0.2">
      <c r="A347" s="42">
        <f>Platts!B836</f>
        <v>40865</v>
      </c>
      <c r="B347" s="45">
        <v>605</v>
      </c>
      <c r="C347" s="45">
        <v>689.27</v>
      </c>
      <c r="D347" s="45">
        <v>694.44</v>
      </c>
      <c r="E347" s="45">
        <f>Platts!R836*0.6+Platts!C836*1.6</f>
        <v>378.1</v>
      </c>
      <c r="F347" s="62">
        <f t="shared" si="11"/>
        <v>344</v>
      </c>
      <c r="G347" s="42">
        <f t="shared" si="10"/>
        <v>40865</v>
      </c>
      <c r="H347" s="55">
        <v>622.5</v>
      </c>
      <c r="I347" s="55">
        <v>691.05499999999995</v>
      </c>
      <c r="J347" s="55">
        <v>804.68499999999995</v>
      </c>
      <c r="K347" s="55">
        <v>630</v>
      </c>
      <c r="L347" s="60"/>
    </row>
    <row r="348" spans="1:12" outlineLevel="1" x14ac:dyDescent="0.2">
      <c r="A348" s="42">
        <f>Platts!B837</f>
        <v>40868</v>
      </c>
      <c r="B348" s="45">
        <v>605</v>
      </c>
      <c r="C348" s="45">
        <v>641.96</v>
      </c>
      <c r="D348" s="45">
        <v>710.98</v>
      </c>
      <c r="E348" s="45">
        <f>Platts!R837*0.6+Platts!C837*1.6</f>
        <v>375.1</v>
      </c>
      <c r="F348" s="62">
        <f t="shared" si="11"/>
        <v>345</v>
      </c>
      <c r="G348" s="42">
        <f t="shared" si="10"/>
        <v>40868</v>
      </c>
      <c r="H348" s="55">
        <v>622.5</v>
      </c>
      <c r="I348" s="55">
        <v>690.85</v>
      </c>
      <c r="J348" s="55">
        <v>804.68499999999995</v>
      </c>
      <c r="K348" s="55">
        <v>630</v>
      </c>
      <c r="L348" s="60"/>
    </row>
    <row r="349" spans="1:12" outlineLevel="1" x14ac:dyDescent="0.2">
      <c r="A349" s="42">
        <f>Platts!B838</f>
        <v>40869</v>
      </c>
      <c r="B349" s="45">
        <v>605</v>
      </c>
      <c r="C349" s="45">
        <v>641.25</v>
      </c>
      <c r="D349" s="45">
        <v>710.98</v>
      </c>
      <c r="E349" s="45">
        <f>Platts!R838*0.6+Platts!C838*1.6</f>
        <v>374.4</v>
      </c>
      <c r="F349" s="62">
        <f t="shared" si="11"/>
        <v>346</v>
      </c>
      <c r="G349" s="42">
        <f t="shared" si="10"/>
        <v>40869</v>
      </c>
      <c r="H349" s="55">
        <v>622.5</v>
      </c>
      <c r="I349" s="55">
        <v>699.16499999999996</v>
      </c>
      <c r="J349" s="55">
        <v>804.68499999999995</v>
      </c>
      <c r="K349" s="55">
        <v>630</v>
      </c>
      <c r="L349" s="60"/>
    </row>
    <row r="350" spans="1:12" outlineLevel="1" x14ac:dyDescent="0.2">
      <c r="A350" s="42">
        <f>Platts!B839</f>
        <v>40870</v>
      </c>
      <c r="B350" s="45">
        <v>605</v>
      </c>
      <c r="C350" s="45">
        <v>646.70000000000005</v>
      </c>
      <c r="D350" s="45">
        <v>716.49</v>
      </c>
      <c r="E350" s="45">
        <f>Platts!R839*0.6+Platts!C839*1.6</f>
        <v>366.4</v>
      </c>
      <c r="F350" s="62">
        <f t="shared" si="11"/>
        <v>347</v>
      </c>
      <c r="G350" s="42">
        <f t="shared" si="10"/>
        <v>40870</v>
      </c>
      <c r="H350" s="55">
        <v>622.5</v>
      </c>
      <c r="I350" s="55">
        <v>693.09</v>
      </c>
      <c r="J350" s="55">
        <v>804.68499999999995</v>
      </c>
      <c r="K350" s="55">
        <v>627.5</v>
      </c>
      <c r="L350" s="60"/>
    </row>
    <row r="351" spans="1:12" outlineLevel="1" x14ac:dyDescent="0.2">
      <c r="A351" s="42">
        <f>Platts!B840</f>
        <v>40875</v>
      </c>
      <c r="B351" s="45">
        <v>605</v>
      </c>
      <c r="C351" s="45">
        <v>647.09</v>
      </c>
      <c r="D351" s="45">
        <v>716.49</v>
      </c>
      <c r="E351" s="45">
        <f>Platts!R840*0.6+Platts!C840*1.6</f>
        <v>353.4</v>
      </c>
      <c r="F351" s="62">
        <f t="shared" si="11"/>
        <v>348</v>
      </c>
      <c r="G351" s="42">
        <f t="shared" si="10"/>
        <v>40875</v>
      </c>
      <c r="H351" s="55">
        <v>617.5</v>
      </c>
      <c r="I351" s="55">
        <v>697.05500000000006</v>
      </c>
      <c r="J351" s="55">
        <v>804.68499999999995</v>
      </c>
      <c r="K351" s="55">
        <v>630</v>
      </c>
      <c r="L351" s="60"/>
    </row>
    <row r="352" spans="1:12" outlineLevel="1" x14ac:dyDescent="0.2">
      <c r="A352" s="42">
        <f>Platts!B841</f>
        <v>40876</v>
      </c>
      <c r="B352" s="45">
        <v>605</v>
      </c>
      <c r="C352" s="45">
        <v>646.79999999999995</v>
      </c>
      <c r="D352" s="45">
        <v>716.49</v>
      </c>
      <c r="E352" s="45">
        <f>Platts!R841*0.6+Platts!C841*1.6</f>
        <v>351.6</v>
      </c>
      <c r="F352" s="62">
        <f t="shared" si="11"/>
        <v>349</v>
      </c>
      <c r="G352" s="42">
        <f t="shared" si="10"/>
        <v>40876</v>
      </c>
      <c r="H352" s="55">
        <v>617.5</v>
      </c>
      <c r="I352" s="55">
        <v>681.29499999999996</v>
      </c>
      <c r="J352" s="55">
        <v>804.68499999999995</v>
      </c>
      <c r="K352" s="55">
        <v>630</v>
      </c>
      <c r="L352" s="60"/>
    </row>
    <row r="353" spans="1:12" outlineLevel="1" x14ac:dyDescent="0.2">
      <c r="A353" s="42">
        <f>Platts!B842</f>
        <v>40877</v>
      </c>
      <c r="B353" s="45">
        <v>605</v>
      </c>
      <c r="C353" s="45">
        <v>652.66</v>
      </c>
      <c r="D353" s="45">
        <v>716.49</v>
      </c>
      <c r="E353" s="45">
        <f>Platts!R842*0.6+Platts!C842*1.6</f>
        <v>353.1</v>
      </c>
      <c r="F353" s="62">
        <f t="shared" si="11"/>
        <v>350</v>
      </c>
      <c r="G353" s="42">
        <f t="shared" si="10"/>
        <v>40877</v>
      </c>
      <c r="H353" s="55">
        <v>617.5</v>
      </c>
      <c r="I353" s="55">
        <v>687.42499999999995</v>
      </c>
      <c r="J353" s="55">
        <v>804.68499999999995</v>
      </c>
      <c r="K353" s="55">
        <v>630</v>
      </c>
      <c r="L353" s="60"/>
    </row>
    <row r="354" spans="1:12" outlineLevel="1" x14ac:dyDescent="0.2">
      <c r="A354" s="42">
        <f>Platts!B843</f>
        <v>40878</v>
      </c>
      <c r="B354" s="45">
        <v>590</v>
      </c>
      <c r="C354" s="45">
        <v>653.1</v>
      </c>
      <c r="D354" s="45">
        <v>727.51</v>
      </c>
      <c r="E354" s="45">
        <f>Platts!R843*0.6+Platts!C843*1.6</f>
        <v>354.70000000000005</v>
      </c>
      <c r="F354" s="62">
        <f t="shared" si="11"/>
        <v>351</v>
      </c>
      <c r="G354" s="42">
        <f t="shared" si="10"/>
        <v>40878</v>
      </c>
      <c r="H354" s="55">
        <v>617.5</v>
      </c>
      <c r="I354" s="55">
        <v>686.80500000000006</v>
      </c>
      <c r="J354" s="55">
        <v>804.68499999999995</v>
      </c>
      <c r="K354" s="55">
        <v>630</v>
      </c>
      <c r="L354" s="60"/>
    </row>
    <row r="355" spans="1:12" outlineLevel="1" x14ac:dyDescent="0.2">
      <c r="A355" s="42">
        <f>Platts!B844</f>
        <v>40879</v>
      </c>
      <c r="B355" s="45">
        <v>590</v>
      </c>
      <c r="C355" s="45">
        <v>649.12</v>
      </c>
      <c r="D355" s="45">
        <v>727.51</v>
      </c>
      <c r="E355" s="45">
        <f>Platts!R844*0.6+Platts!C844*1.6</f>
        <v>364.20000000000005</v>
      </c>
      <c r="F355" s="62">
        <f t="shared" si="11"/>
        <v>352</v>
      </c>
      <c r="G355" s="42">
        <f t="shared" si="10"/>
        <v>40879</v>
      </c>
      <c r="H355" s="55">
        <v>617.5</v>
      </c>
      <c r="I355" s="55">
        <v>691.03</v>
      </c>
      <c r="J355" s="55">
        <v>804.68499999999995</v>
      </c>
      <c r="K355" s="55">
        <v>640</v>
      </c>
      <c r="L355" s="60"/>
    </row>
    <row r="356" spans="1:12" outlineLevel="1" x14ac:dyDescent="0.2">
      <c r="A356" s="42">
        <f>Platts!B845</f>
        <v>40882</v>
      </c>
      <c r="B356" s="45">
        <v>590</v>
      </c>
      <c r="C356" s="45">
        <v>652.47</v>
      </c>
      <c r="D356" s="45">
        <v>727.51</v>
      </c>
      <c r="E356" s="45">
        <f>Platts!R845*0.6+Platts!C845*1.6</f>
        <v>364.20000000000005</v>
      </c>
      <c r="F356" s="62">
        <f t="shared" si="11"/>
        <v>353</v>
      </c>
      <c r="G356" s="42">
        <f t="shared" si="10"/>
        <v>40882</v>
      </c>
      <c r="H356" s="55">
        <v>650</v>
      </c>
      <c r="I356" s="55">
        <v>694.83500000000004</v>
      </c>
      <c r="J356" s="55">
        <v>804.68499999999995</v>
      </c>
      <c r="K356" s="55">
        <v>640</v>
      </c>
      <c r="L356" s="60"/>
    </row>
    <row r="357" spans="1:12" outlineLevel="1" x14ac:dyDescent="0.2">
      <c r="A357" s="42">
        <f>Platts!B846</f>
        <v>40883</v>
      </c>
      <c r="B357" s="45">
        <v>590</v>
      </c>
      <c r="C357" s="45">
        <v>649.16999999999996</v>
      </c>
      <c r="D357" s="45">
        <v>727.51</v>
      </c>
      <c r="E357" s="45">
        <f>Platts!R846*0.6+Platts!C846*1.6</f>
        <v>364.7</v>
      </c>
      <c r="F357" s="62">
        <f t="shared" si="11"/>
        <v>354</v>
      </c>
      <c r="G357" s="42">
        <f t="shared" si="10"/>
        <v>40883</v>
      </c>
      <c r="H357" s="55">
        <v>650</v>
      </c>
      <c r="I357" s="55">
        <v>695.81500000000005</v>
      </c>
      <c r="J357" s="55">
        <v>804.68499999999995</v>
      </c>
      <c r="K357" s="55">
        <v>640</v>
      </c>
      <c r="L357" s="60"/>
    </row>
    <row r="358" spans="1:12" outlineLevel="1" x14ac:dyDescent="0.2">
      <c r="A358" s="42">
        <f>Platts!B847</f>
        <v>40884</v>
      </c>
      <c r="B358" s="45">
        <v>590</v>
      </c>
      <c r="C358" s="45">
        <v>649.41999999999996</v>
      </c>
      <c r="D358" s="45">
        <v>727.51</v>
      </c>
      <c r="E358" s="45">
        <f>Platts!R847*0.6+Platts!C847*1.6</f>
        <v>364.7</v>
      </c>
      <c r="F358" s="62">
        <f t="shared" si="11"/>
        <v>355</v>
      </c>
      <c r="G358" s="42">
        <f t="shared" si="10"/>
        <v>40884</v>
      </c>
      <c r="H358" s="55">
        <v>650</v>
      </c>
      <c r="I358" s="55">
        <v>692.26</v>
      </c>
      <c r="J358" s="55">
        <v>804.68499999999995</v>
      </c>
      <c r="K358" s="55">
        <v>640</v>
      </c>
      <c r="L358" s="60"/>
    </row>
    <row r="359" spans="1:12" outlineLevel="1" x14ac:dyDescent="0.2">
      <c r="A359" s="42">
        <f>Platts!B848</f>
        <v>40885</v>
      </c>
      <c r="B359" s="45">
        <v>600</v>
      </c>
      <c r="C359" s="45">
        <v>651.85</v>
      </c>
      <c r="D359" s="45">
        <v>738.54</v>
      </c>
      <c r="E359" s="45">
        <f>Platts!R848*0.6+Platts!C848*1.6</f>
        <v>364.29999999999995</v>
      </c>
      <c r="F359" s="62">
        <f t="shared" si="11"/>
        <v>356</v>
      </c>
      <c r="G359" s="42">
        <f t="shared" si="10"/>
        <v>40885</v>
      </c>
      <c r="H359" s="55">
        <v>650</v>
      </c>
      <c r="I359" s="55">
        <v>689.79</v>
      </c>
      <c r="J359" s="55">
        <v>804.68499999999995</v>
      </c>
      <c r="K359" s="55">
        <v>642.5</v>
      </c>
      <c r="L359" s="60"/>
    </row>
    <row r="360" spans="1:12" outlineLevel="1" x14ac:dyDescent="0.2">
      <c r="A360" s="42">
        <f>Platts!B849</f>
        <v>40886</v>
      </c>
      <c r="B360" s="45">
        <v>600</v>
      </c>
      <c r="C360" s="45">
        <v>655.38</v>
      </c>
      <c r="D360" s="45">
        <v>738.54</v>
      </c>
      <c r="E360" s="45">
        <f>Platts!R849*0.6+Platts!C849*1.6</f>
        <v>363.20000000000005</v>
      </c>
      <c r="F360" s="62">
        <f t="shared" si="11"/>
        <v>357</v>
      </c>
      <c r="G360" s="42">
        <f t="shared" si="10"/>
        <v>40886</v>
      </c>
      <c r="H360" s="55">
        <v>650</v>
      </c>
      <c r="I360" s="55">
        <v>688.91499999999996</v>
      </c>
      <c r="J360" s="55">
        <v>804.68499999999995</v>
      </c>
      <c r="K360" s="55">
        <v>642.5</v>
      </c>
      <c r="L360" s="60"/>
    </row>
    <row r="361" spans="1:12" outlineLevel="1" x14ac:dyDescent="0.2">
      <c r="A361" s="42">
        <f>Platts!B850</f>
        <v>40889</v>
      </c>
      <c r="B361" s="45">
        <v>600</v>
      </c>
      <c r="C361" s="45">
        <v>647.44000000000005</v>
      </c>
      <c r="D361" s="45">
        <v>738.54</v>
      </c>
      <c r="E361" s="45">
        <f>Platts!R850*0.6+Platts!C850*1.6</f>
        <v>360.8</v>
      </c>
      <c r="F361" s="62">
        <f t="shared" si="11"/>
        <v>358</v>
      </c>
      <c r="G361" s="42">
        <f t="shared" si="10"/>
        <v>40889</v>
      </c>
      <c r="H361" s="55">
        <v>662.5</v>
      </c>
      <c r="I361" s="55">
        <v>690.61500000000001</v>
      </c>
      <c r="J361" s="55">
        <v>804.68499999999995</v>
      </c>
      <c r="K361" s="55">
        <v>647.5</v>
      </c>
      <c r="L361" s="60"/>
    </row>
    <row r="362" spans="1:12" outlineLevel="1" x14ac:dyDescent="0.2">
      <c r="A362" s="42">
        <f>Platts!B851</f>
        <v>40890</v>
      </c>
      <c r="B362" s="45">
        <v>600</v>
      </c>
      <c r="C362" s="45">
        <v>641.30999999999995</v>
      </c>
      <c r="D362" s="45">
        <v>738.54</v>
      </c>
      <c r="E362" s="45">
        <f>Platts!R851*0.6+Platts!C851*1.6</f>
        <v>358.4</v>
      </c>
      <c r="F362" s="62">
        <f t="shared" si="11"/>
        <v>359</v>
      </c>
      <c r="G362" s="42">
        <f t="shared" si="10"/>
        <v>40890</v>
      </c>
      <c r="H362" s="55">
        <v>662.5</v>
      </c>
      <c r="I362" s="55">
        <v>689.27500000000009</v>
      </c>
      <c r="J362" s="55">
        <v>804.68499999999995</v>
      </c>
      <c r="K362" s="55">
        <v>655</v>
      </c>
      <c r="L362" s="60"/>
    </row>
    <row r="363" spans="1:12" outlineLevel="1" x14ac:dyDescent="0.2">
      <c r="A363" s="42">
        <f>Platts!B852</f>
        <v>40891</v>
      </c>
      <c r="B363" s="45">
        <v>600</v>
      </c>
      <c r="C363" s="45">
        <v>648.1</v>
      </c>
      <c r="D363" s="45">
        <v>738.54</v>
      </c>
      <c r="E363" s="45">
        <f>Platts!R852*0.6+Platts!C852*1.6</f>
        <v>355.20000000000005</v>
      </c>
      <c r="F363" s="62">
        <f t="shared" si="11"/>
        <v>360</v>
      </c>
      <c r="G363" s="42">
        <f t="shared" si="10"/>
        <v>40891</v>
      </c>
      <c r="H363" s="55">
        <v>662.5</v>
      </c>
      <c r="I363" s="55">
        <v>702.30499999999995</v>
      </c>
      <c r="J363" s="55">
        <v>804.68499999999995</v>
      </c>
      <c r="K363" s="55">
        <v>660</v>
      </c>
      <c r="L363" s="60"/>
    </row>
    <row r="364" spans="1:12" outlineLevel="1" x14ac:dyDescent="0.2">
      <c r="A364" s="42">
        <f>Platts!B853</f>
        <v>40892</v>
      </c>
      <c r="B364" s="45">
        <v>600</v>
      </c>
      <c r="C364" s="45">
        <v>650.85</v>
      </c>
      <c r="D364" s="45">
        <v>738.54</v>
      </c>
      <c r="E364" s="45">
        <f>Platts!R853*0.6+Platts!C853*1.6</f>
        <v>354.1</v>
      </c>
      <c r="F364" s="62">
        <f t="shared" si="11"/>
        <v>361</v>
      </c>
      <c r="G364" s="42">
        <f t="shared" si="10"/>
        <v>40892</v>
      </c>
      <c r="H364" s="55">
        <v>662.5</v>
      </c>
      <c r="I364" s="55">
        <v>698.58999999999992</v>
      </c>
      <c r="J364" s="55">
        <v>804.68499999999995</v>
      </c>
      <c r="K364" s="55">
        <v>670</v>
      </c>
      <c r="L364" s="60"/>
    </row>
    <row r="365" spans="1:12" outlineLevel="1" x14ac:dyDescent="0.2">
      <c r="A365" s="42">
        <f>Platts!B854</f>
        <v>40893</v>
      </c>
      <c r="B365" s="45">
        <v>600</v>
      </c>
      <c r="C365" s="45">
        <v>652.1</v>
      </c>
      <c r="D365" s="45">
        <v>738.54</v>
      </c>
      <c r="E365" s="45">
        <f>Platts!R854*0.6+Platts!C854*1.6</f>
        <v>351.3</v>
      </c>
      <c r="F365" s="62">
        <f t="shared" si="11"/>
        <v>362</v>
      </c>
      <c r="G365" s="42">
        <f t="shared" si="10"/>
        <v>40893</v>
      </c>
      <c r="H365" s="55">
        <v>662.5</v>
      </c>
      <c r="I365" s="55">
        <v>688.63</v>
      </c>
      <c r="J365" s="55">
        <v>804.68499999999995</v>
      </c>
      <c r="K365" s="55">
        <v>670</v>
      </c>
      <c r="L365" s="60"/>
    </row>
    <row r="366" spans="1:12" outlineLevel="1" x14ac:dyDescent="0.2">
      <c r="A366" s="42">
        <f>Platts!B855</f>
        <v>40896</v>
      </c>
      <c r="B366" s="45">
        <v>600</v>
      </c>
      <c r="C366" s="45">
        <v>651.20000000000005</v>
      </c>
      <c r="D366" s="45">
        <v>755.07</v>
      </c>
      <c r="E366" s="45">
        <f>Platts!R855*0.6+Platts!C855*1.6</f>
        <v>352.1</v>
      </c>
      <c r="F366" s="62">
        <f t="shared" si="11"/>
        <v>363</v>
      </c>
      <c r="G366" s="42">
        <f t="shared" si="10"/>
        <v>40896</v>
      </c>
      <c r="H366" s="55">
        <v>647.5</v>
      </c>
      <c r="I366" s="55">
        <v>690.01</v>
      </c>
      <c r="J366" s="55">
        <v>804.68499999999995</v>
      </c>
      <c r="K366" s="55">
        <v>670</v>
      </c>
      <c r="L366" s="60"/>
    </row>
    <row r="367" spans="1:12" outlineLevel="1" x14ac:dyDescent="0.2">
      <c r="A367" s="42">
        <f>Platts!B856</f>
        <v>40897</v>
      </c>
      <c r="B367" s="45">
        <v>600</v>
      </c>
      <c r="C367" s="45">
        <v>654.75</v>
      </c>
      <c r="D367" s="45">
        <v>755.07</v>
      </c>
      <c r="E367" s="45">
        <f>Platts!R856*0.6+Platts!C856*1.6</f>
        <v>354.1</v>
      </c>
      <c r="F367" s="62">
        <f t="shared" si="11"/>
        <v>364</v>
      </c>
      <c r="G367" s="42">
        <f t="shared" si="10"/>
        <v>40897</v>
      </c>
      <c r="H367" s="55">
        <v>647.5</v>
      </c>
      <c r="I367" s="55">
        <v>692.39</v>
      </c>
      <c r="J367" s="55">
        <v>804.68499999999995</v>
      </c>
      <c r="K367" s="55">
        <v>670</v>
      </c>
      <c r="L367" s="60"/>
    </row>
    <row r="368" spans="1:12" outlineLevel="1" x14ac:dyDescent="0.2">
      <c r="A368" s="42">
        <f>Platts!B857</f>
        <v>40898</v>
      </c>
      <c r="B368" s="45">
        <v>600</v>
      </c>
      <c r="C368" s="45">
        <v>651.96</v>
      </c>
      <c r="D368" s="45">
        <v>755.07</v>
      </c>
      <c r="E368" s="45">
        <f>Platts!R857*0.6+Platts!C857*1.6</f>
        <v>355.3</v>
      </c>
      <c r="F368" s="62">
        <f t="shared" si="11"/>
        <v>365</v>
      </c>
      <c r="G368" s="42">
        <f t="shared" si="10"/>
        <v>40898</v>
      </c>
      <c r="H368" s="55">
        <v>647.5</v>
      </c>
      <c r="I368" s="55">
        <v>691.06999999999994</v>
      </c>
      <c r="J368" s="55">
        <v>804.68499999999995</v>
      </c>
      <c r="K368" s="55">
        <v>670</v>
      </c>
      <c r="L368" s="60"/>
    </row>
    <row r="369" spans="1:12" outlineLevel="1" x14ac:dyDescent="0.2">
      <c r="A369" s="42">
        <f>Platts!B858</f>
        <v>40899</v>
      </c>
      <c r="B369" s="45">
        <v>602.5</v>
      </c>
      <c r="C369" s="45">
        <v>652.15</v>
      </c>
      <c r="D369" s="45">
        <v>760.58</v>
      </c>
      <c r="E369" s="45">
        <f>Platts!R858*0.6+Platts!C858*1.6</f>
        <v>353.3</v>
      </c>
      <c r="F369" s="62">
        <f t="shared" si="11"/>
        <v>366</v>
      </c>
      <c r="G369" s="42">
        <f t="shared" si="10"/>
        <v>40899</v>
      </c>
      <c r="H369" s="55">
        <v>647.5</v>
      </c>
      <c r="I369" s="55">
        <v>692.92000000000007</v>
      </c>
      <c r="J369" s="55">
        <v>804.68499999999995</v>
      </c>
      <c r="K369" s="55">
        <v>667.5</v>
      </c>
      <c r="L369" s="60"/>
    </row>
    <row r="370" spans="1:12" outlineLevel="1" x14ac:dyDescent="0.2">
      <c r="A370" s="42">
        <f>Platts!B859</f>
        <v>40900</v>
      </c>
      <c r="B370" s="45">
        <v>602.5</v>
      </c>
      <c r="C370" s="45">
        <v>653.9</v>
      </c>
      <c r="D370" s="45">
        <v>766.09</v>
      </c>
      <c r="E370" s="45">
        <f>Platts!R859*0.6+Platts!C859*1.6</f>
        <v>353.3</v>
      </c>
      <c r="F370" s="62">
        <f t="shared" si="11"/>
        <v>367</v>
      </c>
      <c r="G370" s="42">
        <f t="shared" si="10"/>
        <v>40900</v>
      </c>
      <c r="H370" s="55">
        <v>647.5</v>
      </c>
      <c r="I370" s="55">
        <v>691.86500000000001</v>
      </c>
      <c r="J370" s="55">
        <v>804.68499999999995</v>
      </c>
      <c r="K370" s="55">
        <v>667.5</v>
      </c>
      <c r="L370" s="60"/>
    </row>
    <row r="371" spans="1:12" outlineLevel="1" x14ac:dyDescent="0.2">
      <c r="A371" s="42">
        <f>Platts!B860</f>
        <v>40907</v>
      </c>
      <c r="B371" s="45">
        <v>602.5</v>
      </c>
      <c r="C371" s="45">
        <v>647.15</v>
      </c>
      <c r="D371" s="45">
        <v>766.09</v>
      </c>
      <c r="E371" s="45">
        <f>Platts!R860*0.6+Platts!C860*1.6</f>
        <v>354.4</v>
      </c>
      <c r="F371" s="62">
        <f t="shared" si="11"/>
        <v>368</v>
      </c>
      <c r="G371" s="42">
        <f t="shared" si="10"/>
        <v>40907</v>
      </c>
      <c r="H371" s="55">
        <v>635</v>
      </c>
      <c r="I371" s="55">
        <v>691.49</v>
      </c>
      <c r="J371" s="55">
        <v>804.68499999999995</v>
      </c>
      <c r="K371" s="55">
        <v>667.5</v>
      </c>
      <c r="L371" s="60"/>
    </row>
    <row r="372" spans="1:12" outlineLevel="1" x14ac:dyDescent="0.2">
      <c r="A372" s="42">
        <f>Platts!B861</f>
        <v>40911</v>
      </c>
      <c r="B372" s="45">
        <v>602.5</v>
      </c>
      <c r="C372" s="45">
        <v>653.29999999999995</v>
      </c>
      <c r="D372" s="45">
        <v>766.09</v>
      </c>
      <c r="E372" s="45">
        <f>Platts!R861*0.6+Platts!C861*1.6</f>
        <v>354.1</v>
      </c>
      <c r="F372" s="62">
        <f t="shared" si="11"/>
        <v>369</v>
      </c>
      <c r="G372" s="42">
        <f t="shared" si="10"/>
        <v>40911</v>
      </c>
      <c r="H372" s="55">
        <v>635</v>
      </c>
      <c r="I372" s="55">
        <v>683.11500000000001</v>
      </c>
      <c r="J372" s="55">
        <v>804.68499999999995</v>
      </c>
      <c r="K372" s="55">
        <v>667.5</v>
      </c>
      <c r="L372" s="60"/>
    </row>
    <row r="373" spans="1:12" outlineLevel="1" x14ac:dyDescent="0.2">
      <c r="A373" s="42">
        <f>Platts!B862</f>
        <v>40912</v>
      </c>
      <c r="B373" s="45">
        <v>602.5</v>
      </c>
      <c r="C373" s="45">
        <v>659.38</v>
      </c>
      <c r="D373" s="45">
        <v>782.63</v>
      </c>
      <c r="E373" s="45">
        <f>Platts!R862*0.6+Platts!C862*1.6</f>
        <v>355.7</v>
      </c>
      <c r="F373" s="62">
        <f t="shared" si="11"/>
        <v>370</v>
      </c>
      <c r="G373" s="42">
        <f t="shared" si="10"/>
        <v>40912</v>
      </c>
      <c r="H373" s="55">
        <v>635</v>
      </c>
      <c r="I373" s="55">
        <v>685.55500000000006</v>
      </c>
      <c r="J373" s="55">
        <v>804.68499999999995</v>
      </c>
      <c r="K373" s="55">
        <v>670</v>
      </c>
      <c r="L373" s="60"/>
    </row>
    <row r="374" spans="1:12" outlineLevel="1" x14ac:dyDescent="0.2">
      <c r="A374" s="42">
        <f>Platts!B863</f>
        <v>40913</v>
      </c>
      <c r="B374" s="45">
        <v>602.5</v>
      </c>
      <c r="C374" s="45">
        <v>652.85</v>
      </c>
      <c r="D374" s="45">
        <v>782.63</v>
      </c>
      <c r="E374" s="45">
        <f>Platts!R863*0.6+Platts!C863*1.6</f>
        <v>358.1</v>
      </c>
      <c r="F374" s="62">
        <f t="shared" si="11"/>
        <v>371</v>
      </c>
      <c r="G374" s="42">
        <f t="shared" si="10"/>
        <v>40913</v>
      </c>
      <c r="H374" s="55">
        <v>635</v>
      </c>
      <c r="I374" s="55">
        <v>689.74</v>
      </c>
      <c r="J374" s="55">
        <v>804.68499999999995</v>
      </c>
      <c r="K374" s="55">
        <v>685</v>
      </c>
      <c r="L374" s="60"/>
    </row>
    <row r="375" spans="1:12" outlineLevel="1" x14ac:dyDescent="0.2">
      <c r="A375" s="42">
        <f>Platts!B864</f>
        <v>40914</v>
      </c>
      <c r="B375" s="45">
        <v>602.5</v>
      </c>
      <c r="C375" s="45">
        <v>648.62</v>
      </c>
      <c r="D375" s="45">
        <v>782.63</v>
      </c>
      <c r="E375" s="45">
        <f>Platts!R864*0.6+Platts!C864*1.6</f>
        <v>359.5</v>
      </c>
      <c r="F375" s="62">
        <f t="shared" si="11"/>
        <v>372</v>
      </c>
      <c r="G375" s="42">
        <f t="shared" si="10"/>
        <v>40914</v>
      </c>
      <c r="H375" s="55">
        <v>635</v>
      </c>
      <c r="I375" s="55">
        <v>686.245</v>
      </c>
      <c r="J375" s="55">
        <v>804.68499999999995</v>
      </c>
      <c r="K375" s="55">
        <v>685</v>
      </c>
      <c r="L375" s="60"/>
    </row>
    <row r="376" spans="1:12" outlineLevel="1" x14ac:dyDescent="0.2">
      <c r="A376" s="42">
        <f>Platts!B865</f>
        <v>40917</v>
      </c>
      <c r="B376" s="45">
        <v>602.5</v>
      </c>
      <c r="C376" s="45">
        <v>649.59</v>
      </c>
      <c r="D376" s="45">
        <v>782.63</v>
      </c>
      <c r="E376" s="45">
        <f>Platts!R865*0.6+Platts!C865*1.6</f>
        <v>361.1</v>
      </c>
      <c r="F376" s="62">
        <f t="shared" si="11"/>
        <v>373</v>
      </c>
      <c r="G376" s="42">
        <f t="shared" si="10"/>
        <v>40917</v>
      </c>
      <c r="H376" s="55">
        <v>635</v>
      </c>
      <c r="I376" s="55">
        <v>680.09500000000003</v>
      </c>
      <c r="J376" s="55">
        <v>804.68499999999995</v>
      </c>
      <c r="K376" s="55">
        <v>685</v>
      </c>
      <c r="L376" s="60"/>
    </row>
    <row r="377" spans="1:12" outlineLevel="1" x14ac:dyDescent="0.2">
      <c r="A377" s="42">
        <f>Platts!B866</f>
        <v>40918</v>
      </c>
      <c r="B377" s="45">
        <v>602.5</v>
      </c>
      <c r="C377" s="45">
        <v>651.98</v>
      </c>
      <c r="D377" s="45">
        <v>782.63</v>
      </c>
      <c r="E377" s="45">
        <f>Platts!R866*0.6+Platts!C866*1.6</f>
        <v>361.6</v>
      </c>
      <c r="F377" s="62">
        <f t="shared" si="11"/>
        <v>374</v>
      </c>
      <c r="G377" s="42">
        <f t="shared" si="10"/>
        <v>40918</v>
      </c>
      <c r="H377" s="55">
        <v>635</v>
      </c>
      <c r="I377" s="55">
        <v>677.13</v>
      </c>
      <c r="J377" s="55">
        <v>804.68499999999995</v>
      </c>
      <c r="K377" s="55">
        <v>680</v>
      </c>
      <c r="L377" s="60"/>
    </row>
    <row r="378" spans="1:12" outlineLevel="1" x14ac:dyDescent="0.2">
      <c r="A378" s="42">
        <f>Platts!B867</f>
        <v>40919</v>
      </c>
      <c r="B378" s="45">
        <v>602.5</v>
      </c>
      <c r="C378" s="45">
        <v>646.12</v>
      </c>
      <c r="D378" s="45">
        <v>804.67</v>
      </c>
      <c r="E378" s="45">
        <f>Platts!R867*0.6+Platts!C867*1.6</f>
        <v>361.6</v>
      </c>
      <c r="F378" s="62">
        <f t="shared" si="11"/>
        <v>375</v>
      </c>
      <c r="G378" s="42">
        <f t="shared" si="10"/>
        <v>40919</v>
      </c>
      <c r="H378" s="55">
        <v>635</v>
      </c>
      <c r="I378" s="55">
        <v>674.58500000000004</v>
      </c>
      <c r="J378" s="55">
        <v>804.68499999999995</v>
      </c>
      <c r="K378" s="55">
        <v>680</v>
      </c>
      <c r="L378" s="60"/>
    </row>
    <row r="379" spans="1:12" outlineLevel="1" x14ac:dyDescent="0.2">
      <c r="A379" s="42">
        <f>Platts!B868</f>
        <v>40920</v>
      </c>
      <c r="B379" s="45">
        <v>605</v>
      </c>
      <c r="C379" s="45">
        <v>653.87</v>
      </c>
      <c r="D379" s="45">
        <v>804.67</v>
      </c>
      <c r="E379" s="45">
        <f>Platts!R868*0.6+Platts!C868*1.6</f>
        <v>359.7</v>
      </c>
      <c r="F379" s="62">
        <f t="shared" si="11"/>
        <v>376</v>
      </c>
      <c r="G379" s="42">
        <f t="shared" si="10"/>
        <v>40920</v>
      </c>
      <c r="H379" s="55">
        <v>635</v>
      </c>
      <c r="I379" s="55">
        <v>678.82500000000005</v>
      </c>
      <c r="J379" s="55">
        <v>804.68499999999995</v>
      </c>
      <c r="K379" s="55">
        <v>675</v>
      </c>
      <c r="L379" s="60"/>
    </row>
    <row r="380" spans="1:12" outlineLevel="1" x14ac:dyDescent="0.2">
      <c r="A380" s="42">
        <f>Platts!B869</f>
        <v>40921</v>
      </c>
      <c r="B380" s="45">
        <v>605</v>
      </c>
      <c r="C380" s="45">
        <v>646.27</v>
      </c>
      <c r="D380" s="45">
        <v>804.67</v>
      </c>
      <c r="E380" s="45">
        <f>Platts!R869*0.6+Platts!C869*1.6</f>
        <v>357.8</v>
      </c>
      <c r="F380" s="62">
        <f t="shared" si="11"/>
        <v>377</v>
      </c>
      <c r="G380" s="42">
        <f t="shared" si="10"/>
        <v>40921</v>
      </c>
      <c r="H380" s="55">
        <v>625</v>
      </c>
      <c r="I380" s="55">
        <v>674.05500000000006</v>
      </c>
      <c r="J380" s="55">
        <v>804.68499999999995</v>
      </c>
      <c r="K380" s="55">
        <v>675</v>
      </c>
      <c r="L380" s="60"/>
    </row>
    <row r="381" spans="1:12" outlineLevel="1" x14ac:dyDescent="0.2">
      <c r="A381" s="42">
        <f>Platts!B870</f>
        <v>40925</v>
      </c>
      <c r="B381" s="45">
        <v>605</v>
      </c>
      <c r="C381" s="45">
        <v>669.01</v>
      </c>
      <c r="D381" s="45">
        <v>810.19</v>
      </c>
      <c r="E381" s="45">
        <f>Platts!R870*0.6+Platts!C870*1.6</f>
        <v>357.3</v>
      </c>
      <c r="F381" s="62">
        <f t="shared" si="11"/>
        <v>378</v>
      </c>
      <c r="G381" s="42">
        <f t="shared" si="10"/>
        <v>40925</v>
      </c>
      <c r="H381" s="55">
        <v>625</v>
      </c>
      <c r="I381" s="55">
        <v>700.48</v>
      </c>
      <c r="J381" s="55">
        <v>804.68499999999995</v>
      </c>
      <c r="K381" s="55">
        <v>667.5</v>
      </c>
      <c r="L381" s="60"/>
    </row>
    <row r="382" spans="1:12" outlineLevel="1" x14ac:dyDescent="0.2">
      <c r="A382" s="42">
        <f>Platts!B871</f>
        <v>40926</v>
      </c>
      <c r="B382" s="45">
        <v>605</v>
      </c>
      <c r="C382" s="45">
        <v>676.26</v>
      </c>
      <c r="D382" s="45">
        <v>810.19</v>
      </c>
      <c r="E382" s="45">
        <f>Platts!R871*0.6+Platts!C871*1.6</f>
        <v>357.20000000000005</v>
      </c>
      <c r="F382" s="62">
        <f t="shared" si="11"/>
        <v>379</v>
      </c>
      <c r="G382" s="42">
        <f t="shared" si="10"/>
        <v>40926</v>
      </c>
      <c r="H382" s="55">
        <v>625</v>
      </c>
      <c r="I382" s="55">
        <v>696.79500000000007</v>
      </c>
      <c r="J382" s="55">
        <v>804.68499999999995</v>
      </c>
      <c r="K382" s="55">
        <v>660</v>
      </c>
      <c r="L382" s="60"/>
    </row>
    <row r="383" spans="1:12" outlineLevel="1" x14ac:dyDescent="0.2">
      <c r="A383" s="42">
        <f>Platts!B872</f>
        <v>40927</v>
      </c>
      <c r="B383" s="45">
        <v>625</v>
      </c>
      <c r="C383" s="45">
        <v>690.36</v>
      </c>
      <c r="D383" s="45">
        <v>810.19</v>
      </c>
      <c r="E383" s="45">
        <f>Platts!R872*0.6+Platts!C872*1.6</f>
        <v>357.20000000000005</v>
      </c>
      <c r="F383" s="62">
        <f t="shared" si="11"/>
        <v>380</v>
      </c>
      <c r="G383" s="42">
        <f t="shared" si="10"/>
        <v>40927</v>
      </c>
      <c r="H383" s="55">
        <v>625</v>
      </c>
      <c r="I383" s="55">
        <v>703.45499999999993</v>
      </c>
      <c r="J383" s="55">
        <v>804.68499999999995</v>
      </c>
      <c r="K383" s="55">
        <v>660</v>
      </c>
      <c r="L383" s="60"/>
    </row>
    <row r="384" spans="1:12" outlineLevel="1" x14ac:dyDescent="0.2">
      <c r="A384" s="42">
        <f>Platts!B873</f>
        <v>40928</v>
      </c>
      <c r="B384" s="45">
        <v>625</v>
      </c>
      <c r="C384" s="45">
        <v>692.08</v>
      </c>
      <c r="D384" s="45">
        <v>810.19</v>
      </c>
      <c r="E384" s="45">
        <f>Platts!R873*0.6+Platts!C873*1.6</f>
        <v>356.3</v>
      </c>
      <c r="F384" s="62">
        <f t="shared" si="11"/>
        <v>381</v>
      </c>
      <c r="G384" s="42">
        <f t="shared" si="10"/>
        <v>40928</v>
      </c>
      <c r="H384" s="55">
        <v>625</v>
      </c>
      <c r="I384" s="55">
        <v>705.70499999999993</v>
      </c>
      <c r="J384" s="55">
        <v>804.68499999999995</v>
      </c>
      <c r="K384" s="55">
        <v>660</v>
      </c>
      <c r="L384" s="60"/>
    </row>
    <row r="385" spans="1:12" outlineLevel="1" x14ac:dyDescent="0.2">
      <c r="A385" s="42">
        <f>Platts!B874</f>
        <v>40931</v>
      </c>
      <c r="B385" s="45">
        <v>625</v>
      </c>
      <c r="C385" s="45">
        <v>692.08</v>
      </c>
      <c r="D385" s="45">
        <v>810.19</v>
      </c>
      <c r="E385" s="45">
        <f>Platts!R874*0.6+Platts!C874*1.6</f>
        <v>356.3</v>
      </c>
      <c r="F385" s="62">
        <f t="shared" si="11"/>
        <v>382</v>
      </c>
      <c r="G385" s="42">
        <f t="shared" si="10"/>
        <v>40931</v>
      </c>
      <c r="H385" s="55">
        <v>625</v>
      </c>
      <c r="I385" s="55">
        <v>710.10500000000002</v>
      </c>
      <c r="J385" s="55">
        <v>815.71</v>
      </c>
      <c r="K385" s="55">
        <v>660</v>
      </c>
      <c r="L385" s="60"/>
    </row>
    <row r="386" spans="1:12" outlineLevel="1" x14ac:dyDescent="0.2">
      <c r="A386" s="42">
        <f>Platts!B875</f>
        <v>40933</v>
      </c>
      <c r="B386" s="45">
        <v>625</v>
      </c>
      <c r="C386" s="45">
        <v>700.81</v>
      </c>
      <c r="D386" s="45">
        <v>815.7</v>
      </c>
      <c r="E386" s="45">
        <f>Platts!R875*0.6+Platts!C875*1.6</f>
        <v>356.3</v>
      </c>
      <c r="F386" s="62">
        <f t="shared" si="11"/>
        <v>383</v>
      </c>
      <c r="G386" s="42">
        <f t="shared" si="10"/>
        <v>40933</v>
      </c>
      <c r="H386" s="55">
        <v>625</v>
      </c>
      <c r="I386" s="55">
        <v>709.6099999999999</v>
      </c>
      <c r="J386" s="55">
        <v>815.71</v>
      </c>
      <c r="K386" s="55">
        <v>645</v>
      </c>
      <c r="L386" s="60"/>
    </row>
    <row r="387" spans="1:12" outlineLevel="1" x14ac:dyDescent="0.2">
      <c r="A387" s="42">
        <f>Platts!B876</f>
        <v>40934</v>
      </c>
      <c r="B387" s="45">
        <v>625</v>
      </c>
      <c r="C387" s="45">
        <v>710.8</v>
      </c>
      <c r="D387" s="45">
        <v>815.7</v>
      </c>
      <c r="E387" s="45">
        <f>Platts!R876*0.6+Platts!C876*1.6</f>
        <v>356</v>
      </c>
      <c r="F387" s="62">
        <f t="shared" si="11"/>
        <v>384</v>
      </c>
      <c r="G387" s="42">
        <f t="shared" si="10"/>
        <v>40934</v>
      </c>
      <c r="H387" s="55">
        <v>625</v>
      </c>
      <c r="I387" s="55">
        <v>715.16499999999996</v>
      </c>
      <c r="J387" s="55">
        <v>815.71</v>
      </c>
      <c r="K387" s="55">
        <v>645</v>
      </c>
      <c r="L387" s="60"/>
    </row>
    <row r="388" spans="1:12" outlineLevel="1" x14ac:dyDescent="0.2">
      <c r="A388" s="42">
        <f>Platts!B877</f>
        <v>40935</v>
      </c>
      <c r="B388" s="45">
        <v>625</v>
      </c>
      <c r="C388" s="45">
        <v>711.5</v>
      </c>
      <c r="D388" s="45">
        <v>815.7</v>
      </c>
      <c r="E388" s="45">
        <f>Platts!R877*0.6+Platts!C877*1.6</f>
        <v>357</v>
      </c>
      <c r="F388" s="62">
        <f t="shared" si="11"/>
        <v>385</v>
      </c>
      <c r="G388" s="42">
        <f t="shared" ref="G388:G451" si="12">+A388</f>
        <v>40935</v>
      </c>
      <c r="H388" s="55">
        <v>625</v>
      </c>
      <c r="I388" s="55">
        <v>711.81</v>
      </c>
      <c r="J388" s="55">
        <v>815.71</v>
      </c>
      <c r="K388" s="55">
        <v>650</v>
      </c>
      <c r="L388" s="60"/>
    </row>
    <row r="389" spans="1:12" outlineLevel="1" x14ac:dyDescent="0.2">
      <c r="A389" s="42">
        <f>Platts!B878</f>
        <v>40938</v>
      </c>
      <c r="B389" s="45">
        <v>625</v>
      </c>
      <c r="C389" s="45">
        <v>707.45</v>
      </c>
      <c r="D389" s="45">
        <v>815.7</v>
      </c>
      <c r="E389" s="45">
        <f>Platts!R878*0.6+Platts!C878*1.6</f>
        <v>358.4</v>
      </c>
      <c r="F389" s="62">
        <f t="shared" ref="F389:F452" si="13">F388+1</f>
        <v>386</v>
      </c>
      <c r="G389" s="42">
        <f t="shared" si="12"/>
        <v>40938</v>
      </c>
      <c r="H389" s="55">
        <v>625</v>
      </c>
      <c r="I389" s="55">
        <v>722.97499999999991</v>
      </c>
      <c r="J389" s="55">
        <v>815.71</v>
      </c>
      <c r="K389" s="55">
        <v>650</v>
      </c>
      <c r="L389" s="60"/>
    </row>
    <row r="390" spans="1:12" outlineLevel="1" x14ac:dyDescent="0.2">
      <c r="A390" s="42">
        <f>Platts!B879</f>
        <v>40939</v>
      </c>
      <c r="B390" s="45">
        <v>625</v>
      </c>
      <c r="C390" s="45">
        <v>706.48</v>
      </c>
      <c r="D390" s="45">
        <v>815.7</v>
      </c>
      <c r="E390" s="45">
        <f>Platts!R879*0.6+Platts!C879*1.6</f>
        <v>361.8</v>
      </c>
      <c r="F390" s="62">
        <f t="shared" si="13"/>
        <v>387</v>
      </c>
      <c r="G390" s="42">
        <f t="shared" si="12"/>
        <v>40939</v>
      </c>
      <c r="H390" s="55">
        <v>625</v>
      </c>
      <c r="I390" s="55">
        <v>722.97499999999991</v>
      </c>
      <c r="J390" s="55">
        <v>815.71</v>
      </c>
      <c r="K390" s="55">
        <v>650</v>
      </c>
      <c r="L390" s="60"/>
    </row>
    <row r="391" spans="1:12" outlineLevel="1" x14ac:dyDescent="0.2">
      <c r="A391" s="42">
        <f>Platts!B880</f>
        <v>40940</v>
      </c>
      <c r="B391" s="45">
        <v>625</v>
      </c>
      <c r="C391" s="45">
        <v>719.13</v>
      </c>
      <c r="D391" s="45">
        <v>815.7</v>
      </c>
      <c r="E391" s="45">
        <f>Platts!R880*0.6+Platts!C880*1.6</f>
        <v>361.70000000000005</v>
      </c>
      <c r="F391" s="62">
        <f t="shared" si="13"/>
        <v>388</v>
      </c>
      <c r="G391" s="42">
        <f t="shared" si="12"/>
        <v>40940</v>
      </c>
      <c r="H391" s="55">
        <v>625</v>
      </c>
      <c r="I391" s="55">
        <v>721.04500000000007</v>
      </c>
      <c r="J391" s="55">
        <v>815.71</v>
      </c>
      <c r="K391" s="55">
        <v>650</v>
      </c>
      <c r="L391" s="60"/>
    </row>
    <row r="392" spans="1:12" outlineLevel="1" x14ac:dyDescent="0.2">
      <c r="A392" s="42">
        <f>Platts!B881</f>
        <v>40941</v>
      </c>
      <c r="B392" s="45">
        <v>627.5</v>
      </c>
      <c r="C392" s="45">
        <v>717.87</v>
      </c>
      <c r="D392" s="45">
        <v>815.7</v>
      </c>
      <c r="E392" s="45">
        <f>Platts!R881*0.6+Platts!C881*1.6</f>
        <v>360.5</v>
      </c>
      <c r="F392" s="62">
        <f t="shared" si="13"/>
        <v>389</v>
      </c>
      <c r="G392" s="42">
        <f t="shared" si="12"/>
        <v>40941</v>
      </c>
      <c r="H392" s="55">
        <v>625</v>
      </c>
      <c r="I392" s="55">
        <v>724.68000000000006</v>
      </c>
      <c r="J392" s="55">
        <v>815.71</v>
      </c>
      <c r="K392" s="55">
        <v>650</v>
      </c>
      <c r="L392" s="60"/>
    </row>
    <row r="393" spans="1:12" outlineLevel="1" x14ac:dyDescent="0.2">
      <c r="A393" s="42">
        <f>Platts!B882</f>
        <v>40942</v>
      </c>
      <c r="B393" s="45">
        <v>627.5</v>
      </c>
      <c r="C393" s="45">
        <v>714.88</v>
      </c>
      <c r="D393" s="45">
        <v>818.45</v>
      </c>
      <c r="E393" s="45">
        <f>Platts!R882*0.6+Platts!C882*1.6</f>
        <v>360.4</v>
      </c>
      <c r="F393" s="62">
        <f t="shared" si="13"/>
        <v>390</v>
      </c>
      <c r="G393" s="42">
        <f t="shared" si="12"/>
        <v>40942</v>
      </c>
      <c r="H393" s="55">
        <v>625</v>
      </c>
      <c r="I393" s="55">
        <v>724.625</v>
      </c>
      <c r="J393" s="55">
        <v>815.71</v>
      </c>
      <c r="K393" s="55">
        <v>645</v>
      </c>
      <c r="L393" s="60"/>
    </row>
    <row r="394" spans="1:12" outlineLevel="1" x14ac:dyDescent="0.2">
      <c r="A394" s="42">
        <f>Platts!B883</f>
        <v>40945</v>
      </c>
      <c r="B394" s="45">
        <v>627.5</v>
      </c>
      <c r="C394" s="45">
        <v>714.44</v>
      </c>
      <c r="D394" s="45">
        <v>812.94</v>
      </c>
      <c r="E394" s="45">
        <f>Platts!R883*0.6+Platts!C883*1.6</f>
        <v>362.8</v>
      </c>
      <c r="F394" s="62">
        <f t="shared" si="13"/>
        <v>391</v>
      </c>
      <c r="G394" s="42">
        <f t="shared" si="12"/>
        <v>40945</v>
      </c>
      <c r="H394" s="55">
        <v>625</v>
      </c>
      <c r="I394" s="55">
        <v>720.17000000000007</v>
      </c>
      <c r="J394" s="55">
        <v>815.71</v>
      </c>
      <c r="K394" s="55">
        <v>645</v>
      </c>
      <c r="L394" s="60"/>
    </row>
    <row r="395" spans="1:12" outlineLevel="1" x14ac:dyDescent="0.2">
      <c r="A395" s="42">
        <f>Platts!B884</f>
        <v>40946</v>
      </c>
      <c r="B395" s="45">
        <v>627.5</v>
      </c>
      <c r="C395" s="45">
        <v>722.67</v>
      </c>
      <c r="D395" s="45">
        <v>812.94</v>
      </c>
      <c r="E395" s="45">
        <f>Platts!R884*0.6+Platts!C884*1.6</f>
        <v>362.8</v>
      </c>
      <c r="F395" s="62">
        <f t="shared" si="13"/>
        <v>392</v>
      </c>
      <c r="G395" s="42">
        <f t="shared" si="12"/>
        <v>40946</v>
      </c>
      <c r="H395" s="55">
        <v>625</v>
      </c>
      <c r="I395" s="55">
        <v>723.8</v>
      </c>
      <c r="J395" s="55">
        <v>815.71</v>
      </c>
      <c r="K395" s="55">
        <v>645</v>
      </c>
      <c r="L395" s="60"/>
    </row>
    <row r="396" spans="1:12" outlineLevel="1" x14ac:dyDescent="0.2">
      <c r="A396" s="42">
        <f>Platts!B885</f>
        <v>40947</v>
      </c>
      <c r="B396" s="45">
        <v>627.5</v>
      </c>
      <c r="C396" s="45">
        <v>734.88</v>
      </c>
      <c r="D396" s="45">
        <v>812.94</v>
      </c>
      <c r="E396" s="45">
        <f>Platts!R885*0.6+Platts!C885*1.6</f>
        <v>359.9</v>
      </c>
      <c r="F396" s="62">
        <f t="shared" si="13"/>
        <v>393</v>
      </c>
      <c r="G396" s="42">
        <f t="shared" si="12"/>
        <v>40947</v>
      </c>
      <c r="H396" s="55">
        <v>625</v>
      </c>
      <c r="I396" s="55">
        <v>717.31</v>
      </c>
      <c r="J396" s="55">
        <v>815.71</v>
      </c>
      <c r="K396" s="55">
        <v>645</v>
      </c>
      <c r="L396" s="60"/>
    </row>
    <row r="397" spans="1:12" outlineLevel="1" x14ac:dyDescent="0.2">
      <c r="A397" s="42">
        <f>Platts!B886</f>
        <v>40948</v>
      </c>
      <c r="B397" s="45">
        <v>627.5</v>
      </c>
      <c r="C397" s="45">
        <v>738.09</v>
      </c>
      <c r="D397" s="45">
        <v>812.94</v>
      </c>
      <c r="E397" s="45">
        <f>Platts!R886*0.6+Platts!C886*1.6</f>
        <v>358.9</v>
      </c>
      <c r="F397" s="62">
        <f t="shared" si="13"/>
        <v>394</v>
      </c>
      <c r="G397" s="42">
        <f t="shared" si="12"/>
        <v>40948</v>
      </c>
      <c r="H397" s="55">
        <v>625</v>
      </c>
      <c r="I397" s="55">
        <v>721.21499999999992</v>
      </c>
      <c r="J397" s="55">
        <v>815.71</v>
      </c>
      <c r="K397" s="55">
        <v>642.5</v>
      </c>
      <c r="L397" s="60"/>
    </row>
    <row r="398" spans="1:12" outlineLevel="1" x14ac:dyDescent="0.2">
      <c r="A398" s="42">
        <f>Platts!B887</f>
        <v>40949</v>
      </c>
      <c r="B398" s="45">
        <v>627.5</v>
      </c>
      <c r="C398" s="45">
        <v>731.55</v>
      </c>
      <c r="D398" s="45">
        <v>812.94</v>
      </c>
      <c r="E398" s="45">
        <f>Platts!R887*0.6+Platts!C887*1.6</f>
        <v>357.70000000000005</v>
      </c>
      <c r="F398" s="62">
        <f t="shared" si="13"/>
        <v>395</v>
      </c>
      <c r="G398" s="42">
        <f t="shared" si="12"/>
        <v>40949</v>
      </c>
      <c r="H398" s="55">
        <v>625</v>
      </c>
      <c r="I398" s="55">
        <v>730.06999999999994</v>
      </c>
      <c r="J398" s="55">
        <v>815.71</v>
      </c>
      <c r="K398" s="55">
        <v>642.5</v>
      </c>
      <c r="L398" s="60"/>
    </row>
    <row r="399" spans="1:12" outlineLevel="1" x14ac:dyDescent="0.2">
      <c r="A399" s="42">
        <f>Platts!B888</f>
        <v>40952</v>
      </c>
      <c r="B399" s="45">
        <v>627.5</v>
      </c>
      <c r="C399" s="45">
        <v>733.54</v>
      </c>
      <c r="D399" s="45">
        <v>812.94</v>
      </c>
      <c r="E399" s="45">
        <f>Platts!R888*0.6+Platts!C888*1.6</f>
        <v>355.8</v>
      </c>
      <c r="F399" s="62">
        <f t="shared" si="13"/>
        <v>396</v>
      </c>
      <c r="G399" s="42">
        <f t="shared" si="12"/>
        <v>40952</v>
      </c>
      <c r="H399" s="55">
        <v>615</v>
      </c>
      <c r="I399" s="55">
        <v>730.84</v>
      </c>
      <c r="J399" s="55">
        <v>815.71</v>
      </c>
      <c r="K399" s="55">
        <v>642.5</v>
      </c>
      <c r="L399" s="60"/>
    </row>
    <row r="400" spans="1:12" outlineLevel="1" x14ac:dyDescent="0.2">
      <c r="A400" s="42">
        <f>Platts!B889</f>
        <v>40953</v>
      </c>
      <c r="B400" s="45">
        <v>627.5</v>
      </c>
      <c r="C400" s="45">
        <v>729.33</v>
      </c>
      <c r="D400" s="45">
        <v>799.16</v>
      </c>
      <c r="E400" s="45">
        <f>Platts!R889*0.6+Platts!C889*1.6</f>
        <v>353.8</v>
      </c>
      <c r="F400" s="62">
        <f t="shared" si="13"/>
        <v>397</v>
      </c>
      <c r="G400" s="42">
        <f t="shared" si="12"/>
        <v>40953</v>
      </c>
      <c r="H400" s="55">
        <v>615</v>
      </c>
      <c r="I400" s="55">
        <v>725.39499999999998</v>
      </c>
      <c r="J400" s="55">
        <v>815.71</v>
      </c>
      <c r="K400" s="55">
        <v>645</v>
      </c>
      <c r="L400" s="60"/>
    </row>
    <row r="401" spans="1:12" outlineLevel="1" x14ac:dyDescent="0.2">
      <c r="A401" s="42">
        <f>Platts!B890</f>
        <v>40954</v>
      </c>
      <c r="B401" s="45">
        <v>627.5</v>
      </c>
      <c r="C401" s="45">
        <v>725.83</v>
      </c>
      <c r="D401" s="45">
        <v>799.16</v>
      </c>
      <c r="E401" s="45">
        <f>Platts!R890*0.6+Platts!C890*1.6</f>
        <v>352.9</v>
      </c>
      <c r="F401" s="62">
        <f t="shared" si="13"/>
        <v>398</v>
      </c>
      <c r="G401" s="42">
        <f t="shared" si="12"/>
        <v>40954</v>
      </c>
      <c r="H401" s="55">
        <v>615</v>
      </c>
      <c r="I401" s="55">
        <v>722.34500000000003</v>
      </c>
      <c r="J401" s="55">
        <v>815.71</v>
      </c>
      <c r="K401" s="55">
        <v>645</v>
      </c>
      <c r="L401" s="60"/>
    </row>
    <row r="402" spans="1:12" outlineLevel="1" x14ac:dyDescent="0.2">
      <c r="A402" s="42">
        <f>Platts!B891</f>
        <v>40955</v>
      </c>
      <c r="B402" s="45">
        <v>620</v>
      </c>
      <c r="C402" s="45">
        <v>724.22</v>
      </c>
      <c r="D402" s="45">
        <v>799.16</v>
      </c>
      <c r="E402" s="45">
        <f>Platts!R891*0.6+Platts!C891*1.6</f>
        <v>351.3</v>
      </c>
      <c r="F402" s="62">
        <f t="shared" si="13"/>
        <v>399</v>
      </c>
      <c r="G402" s="42">
        <f t="shared" si="12"/>
        <v>40955</v>
      </c>
      <c r="H402" s="55">
        <v>615</v>
      </c>
      <c r="I402" s="55">
        <v>713.51499999999999</v>
      </c>
      <c r="J402" s="55">
        <v>815.71</v>
      </c>
      <c r="K402" s="55">
        <v>650</v>
      </c>
      <c r="L402" s="60"/>
    </row>
    <row r="403" spans="1:12" outlineLevel="1" x14ac:dyDescent="0.2">
      <c r="A403" s="42">
        <f>Platts!B892</f>
        <v>40960</v>
      </c>
      <c r="B403" s="45">
        <v>620</v>
      </c>
      <c r="C403" s="45">
        <v>749.7</v>
      </c>
      <c r="D403" s="45">
        <v>799.16</v>
      </c>
      <c r="E403" s="45">
        <f>Platts!R892*0.6+Platts!C892*1.6</f>
        <v>350.6</v>
      </c>
      <c r="F403" s="62">
        <f t="shared" si="13"/>
        <v>400</v>
      </c>
      <c r="G403" s="42">
        <f t="shared" si="12"/>
        <v>40960</v>
      </c>
      <c r="H403" s="55">
        <v>615</v>
      </c>
      <c r="I403" s="55">
        <v>713.51499999999999</v>
      </c>
      <c r="J403" s="55">
        <v>815.71</v>
      </c>
      <c r="K403" s="55">
        <v>655</v>
      </c>
      <c r="L403" s="60"/>
    </row>
    <row r="404" spans="1:12" outlineLevel="1" x14ac:dyDescent="0.2">
      <c r="A404" s="42">
        <f>Platts!B893</f>
        <v>40961</v>
      </c>
      <c r="B404" s="45">
        <v>620</v>
      </c>
      <c r="C404" s="45">
        <v>748.79</v>
      </c>
      <c r="D404" s="45">
        <v>782.63</v>
      </c>
      <c r="E404" s="45">
        <f>Platts!R893*0.6+Platts!C893*1.6</f>
        <v>350.6</v>
      </c>
      <c r="F404" s="62">
        <f t="shared" si="13"/>
        <v>401</v>
      </c>
      <c r="G404" s="42">
        <f t="shared" si="12"/>
        <v>40961</v>
      </c>
      <c r="H404" s="55">
        <v>615</v>
      </c>
      <c r="I404" s="55">
        <v>722.995</v>
      </c>
      <c r="J404" s="55">
        <v>815.71</v>
      </c>
      <c r="K404" s="55">
        <v>655</v>
      </c>
      <c r="L404" s="60"/>
    </row>
    <row r="405" spans="1:12" outlineLevel="1" x14ac:dyDescent="0.2">
      <c r="A405" s="42">
        <f>Platts!B894</f>
        <v>40962</v>
      </c>
      <c r="B405" s="45">
        <v>615</v>
      </c>
      <c r="C405" s="45">
        <v>748.91</v>
      </c>
      <c r="D405" s="45">
        <v>782.63</v>
      </c>
      <c r="E405" s="45">
        <f>Platts!R894*0.6+Platts!C894*1.6</f>
        <v>353.20000000000005</v>
      </c>
      <c r="F405" s="62">
        <f t="shared" si="13"/>
        <v>402</v>
      </c>
      <c r="G405" s="42">
        <f t="shared" si="12"/>
        <v>40962</v>
      </c>
      <c r="H405" s="55">
        <v>615</v>
      </c>
      <c r="I405" s="55">
        <v>720.6</v>
      </c>
      <c r="J405" s="55">
        <v>815.71</v>
      </c>
      <c r="K405" s="55">
        <v>660</v>
      </c>
      <c r="L405" s="60"/>
    </row>
    <row r="406" spans="1:12" outlineLevel="1" x14ac:dyDescent="0.2">
      <c r="A406" s="42">
        <f>Platts!B895</f>
        <v>40963</v>
      </c>
      <c r="B406" s="45">
        <v>615</v>
      </c>
      <c r="C406" s="45">
        <v>757.69</v>
      </c>
      <c r="D406" s="45">
        <v>782.63</v>
      </c>
      <c r="E406" s="45">
        <f>Platts!R895*0.6+Platts!C895*1.6</f>
        <v>353.20000000000005</v>
      </c>
      <c r="F406" s="62">
        <f t="shared" si="13"/>
        <v>403</v>
      </c>
      <c r="G406" s="42">
        <f t="shared" si="12"/>
        <v>40963</v>
      </c>
      <c r="H406" s="55">
        <v>615</v>
      </c>
      <c r="I406" s="55">
        <v>714.42000000000007</v>
      </c>
      <c r="J406" s="55">
        <v>815.71</v>
      </c>
      <c r="K406" s="55">
        <v>660</v>
      </c>
      <c r="L406" s="60"/>
    </row>
    <row r="407" spans="1:12" outlineLevel="1" x14ac:dyDescent="0.2">
      <c r="A407" s="42">
        <f>Platts!B896</f>
        <v>40966</v>
      </c>
      <c r="B407" s="45">
        <v>615</v>
      </c>
      <c r="C407" s="45">
        <v>757.69</v>
      </c>
      <c r="D407" s="45">
        <v>782.63</v>
      </c>
      <c r="E407" s="45">
        <f>Platts!R896*0.6+Platts!C896*1.6</f>
        <v>356.6</v>
      </c>
      <c r="F407" s="62">
        <f t="shared" si="13"/>
        <v>404</v>
      </c>
      <c r="G407" s="42">
        <f t="shared" si="12"/>
        <v>40966</v>
      </c>
      <c r="H407" s="55">
        <v>615</v>
      </c>
      <c r="I407" s="55">
        <v>718.20499999999993</v>
      </c>
      <c r="J407" s="55">
        <v>815.71</v>
      </c>
      <c r="K407" s="55">
        <v>665</v>
      </c>
      <c r="L407" s="60"/>
    </row>
    <row r="408" spans="1:12" outlineLevel="1" x14ac:dyDescent="0.2">
      <c r="A408" s="42">
        <f>Platts!B897</f>
        <v>40967</v>
      </c>
      <c r="B408" s="45">
        <v>615</v>
      </c>
      <c r="C408" s="45">
        <v>757.41</v>
      </c>
      <c r="D408" s="45">
        <v>777.12</v>
      </c>
      <c r="E408" s="45">
        <f>Platts!R897*0.6+Platts!C897*1.6</f>
        <v>357.6</v>
      </c>
      <c r="F408" s="62">
        <f t="shared" si="13"/>
        <v>405</v>
      </c>
      <c r="G408" s="42">
        <f t="shared" si="12"/>
        <v>40967</v>
      </c>
      <c r="H408" s="55">
        <v>615</v>
      </c>
      <c r="I408" s="55">
        <v>724.245</v>
      </c>
      <c r="J408" s="55">
        <v>815.71</v>
      </c>
      <c r="K408" s="55">
        <v>665</v>
      </c>
      <c r="L408" s="60"/>
    </row>
    <row r="409" spans="1:12" outlineLevel="1" x14ac:dyDescent="0.2">
      <c r="A409" s="42">
        <f>Platts!B898</f>
        <v>40968</v>
      </c>
      <c r="B409" s="45">
        <v>615</v>
      </c>
      <c r="C409" s="45">
        <v>751.22</v>
      </c>
      <c r="D409" s="45">
        <v>777.12</v>
      </c>
      <c r="E409" s="45">
        <f>Platts!R898*0.6+Platts!C898*1.6</f>
        <v>358.1</v>
      </c>
      <c r="F409" s="62">
        <f t="shared" si="13"/>
        <v>406</v>
      </c>
      <c r="G409" s="42">
        <f t="shared" si="12"/>
        <v>40968</v>
      </c>
      <c r="H409" s="55">
        <v>615</v>
      </c>
      <c r="I409" s="55">
        <v>722.95</v>
      </c>
      <c r="J409" s="55">
        <v>815.71</v>
      </c>
      <c r="K409" s="55">
        <v>670</v>
      </c>
      <c r="L409" s="60"/>
    </row>
    <row r="410" spans="1:12" outlineLevel="1" x14ac:dyDescent="0.2">
      <c r="A410" s="42">
        <f>Platts!B899</f>
        <v>40969</v>
      </c>
      <c r="B410" s="45">
        <v>630</v>
      </c>
      <c r="C410" s="45">
        <v>750.09</v>
      </c>
      <c r="D410" s="45">
        <v>777.12</v>
      </c>
      <c r="E410" s="45">
        <f>Platts!R899*0.6+Platts!C899*1.6</f>
        <v>358.1</v>
      </c>
      <c r="F410" s="62">
        <f t="shared" si="13"/>
        <v>407</v>
      </c>
      <c r="G410" s="42">
        <f t="shared" si="12"/>
        <v>40969</v>
      </c>
      <c r="H410" s="55">
        <v>615</v>
      </c>
      <c r="I410" s="55">
        <v>726.51499999999999</v>
      </c>
      <c r="J410" s="55">
        <v>815.71</v>
      </c>
      <c r="K410" s="55">
        <v>670</v>
      </c>
      <c r="L410" s="60"/>
    </row>
    <row r="411" spans="1:12" outlineLevel="1" x14ac:dyDescent="0.2">
      <c r="A411" s="42">
        <f>Platts!B900</f>
        <v>40970</v>
      </c>
      <c r="B411" s="45">
        <v>630</v>
      </c>
      <c r="C411" s="45">
        <v>742.5</v>
      </c>
      <c r="D411" s="45">
        <v>777.12</v>
      </c>
      <c r="E411" s="45">
        <f>Platts!R900*0.6+Platts!C900*1.6</f>
        <v>358.1</v>
      </c>
      <c r="F411" s="62">
        <f t="shared" si="13"/>
        <v>408</v>
      </c>
      <c r="G411" s="42">
        <f t="shared" si="12"/>
        <v>40970</v>
      </c>
      <c r="H411" s="55">
        <v>615</v>
      </c>
      <c r="I411" s="55">
        <v>725.92</v>
      </c>
      <c r="J411" s="55">
        <v>815.71</v>
      </c>
      <c r="K411" s="55">
        <v>670</v>
      </c>
      <c r="L411" s="60"/>
    </row>
    <row r="412" spans="1:12" outlineLevel="1" x14ac:dyDescent="0.2">
      <c r="A412" s="42">
        <f>Platts!B901</f>
        <v>40973</v>
      </c>
      <c r="B412" s="45">
        <v>630</v>
      </c>
      <c r="C412" s="45">
        <v>744.53</v>
      </c>
      <c r="D412" s="45">
        <v>766.09</v>
      </c>
      <c r="E412" s="45">
        <f>Platts!R901*0.6+Platts!C901*1.6</f>
        <v>357.20000000000005</v>
      </c>
      <c r="F412" s="62">
        <f t="shared" si="13"/>
        <v>409</v>
      </c>
      <c r="G412" s="42">
        <f t="shared" si="12"/>
        <v>40973</v>
      </c>
      <c r="H412" s="55">
        <v>635</v>
      </c>
      <c r="I412" s="55">
        <v>718.84999999999991</v>
      </c>
      <c r="J412" s="55">
        <v>815.71</v>
      </c>
      <c r="K412" s="55">
        <v>670</v>
      </c>
      <c r="L412" s="60"/>
    </row>
    <row r="413" spans="1:12" outlineLevel="1" x14ac:dyDescent="0.2">
      <c r="A413" s="42">
        <f>Platts!B902</f>
        <v>40974</v>
      </c>
      <c r="B413" s="45">
        <v>630</v>
      </c>
      <c r="C413" s="45">
        <v>744.53</v>
      </c>
      <c r="D413" s="45">
        <v>766.09</v>
      </c>
      <c r="E413" s="45">
        <f>Platts!R902*0.6+Platts!C902*1.6</f>
        <v>357.3</v>
      </c>
      <c r="F413" s="62">
        <f t="shared" si="13"/>
        <v>410</v>
      </c>
      <c r="G413" s="42">
        <f t="shared" si="12"/>
        <v>40974</v>
      </c>
      <c r="H413" s="55">
        <v>635</v>
      </c>
      <c r="I413" s="55">
        <v>713.71499999999992</v>
      </c>
      <c r="J413" s="55">
        <v>815.71</v>
      </c>
      <c r="K413" s="55">
        <v>685</v>
      </c>
      <c r="L413" s="60"/>
    </row>
    <row r="414" spans="1:12" outlineLevel="1" x14ac:dyDescent="0.2">
      <c r="A414" s="42">
        <f>Platts!B903</f>
        <v>40975</v>
      </c>
      <c r="B414" s="45">
        <v>630</v>
      </c>
      <c r="C414" s="45">
        <v>746.04</v>
      </c>
      <c r="D414" s="45">
        <v>766.09</v>
      </c>
      <c r="E414" s="45">
        <f>Platts!R903*0.6+Platts!C903*1.6</f>
        <v>356.6</v>
      </c>
      <c r="F414" s="62">
        <f t="shared" si="13"/>
        <v>411</v>
      </c>
      <c r="G414" s="42">
        <f t="shared" si="12"/>
        <v>40975</v>
      </c>
      <c r="H414" s="55">
        <v>635</v>
      </c>
      <c r="I414" s="55">
        <v>717.18499999999995</v>
      </c>
      <c r="J414" s="55">
        <v>815.71</v>
      </c>
      <c r="K414" s="55">
        <v>680</v>
      </c>
      <c r="L414" s="60"/>
    </row>
    <row r="415" spans="1:12" outlineLevel="1" x14ac:dyDescent="0.2">
      <c r="A415" s="42">
        <f>Platts!B904</f>
        <v>40976</v>
      </c>
      <c r="B415" s="45">
        <v>630</v>
      </c>
      <c r="C415" s="45">
        <v>752.62</v>
      </c>
      <c r="D415" s="45">
        <v>766.09</v>
      </c>
      <c r="E415" s="45">
        <f>Platts!R904*0.6+Platts!C904*1.6</f>
        <v>355.5</v>
      </c>
      <c r="F415" s="62">
        <f t="shared" si="13"/>
        <v>412</v>
      </c>
      <c r="G415" s="42">
        <f t="shared" si="12"/>
        <v>40976</v>
      </c>
      <c r="H415" s="55">
        <v>635</v>
      </c>
      <c r="I415" s="55">
        <v>729.99</v>
      </c>
      <c r="J415" s="55">
        <v>815.71</v>
      </c>
      <c r="K415" s="55">
        <v>680</v>
      </c>
      <c r="L415" s="60"/>
    </row>
    <row r="416" spans="1:12" outlineLevel="1" x14ac:dyDescent="0.2">
      <c r="A416" s="42">
        <f>Platts!B905</f>
        <v>40977</v>
      </c>
      <c r="B416" s="45">
        <v>635</v>
      </c>
      <c r="C416" s="45">
        <v>743.65</v>
      </c>
      <c r="D416" s="45">
        <v>766.09</v>
      </c>
      <c r="E416" s="45">
        <f>Platts!R905*0.6+Platts!C905*1.6</f>
        <v>357.5</v>
      </c>
      <c r="F416" s="62">
        <f t="shared" si="13"/>
        <v>413</v>
      </c>
      <c r="G416" s="42">
        <f t="shared" si="12"/>
        <v>40977</v>
      </c>
      <c r="H416" s="55">
        <v>635</v>
      </c>
      <c r="I416" s="55">
        <v>728.16000000000008</v>
      </c>
      <c r="J416" s="55">
        <v>815.71</v>
      </c>
      <c r="K416" s="55">
        <v>675</v>
      </c>
      <c r="L416" s="60"/>
    </row>
    <row r="417" spans="1:12" outlineLevel="1" x14ac:dyDescent="0.2">
      <c r="A417" s="42">
        <f>Platts!B906</f>
        <v>40980</v>
      </c>
      <c r="B417" s="45">
        <v>635</v>
      </c>
      <c r="C417" s="45">
        <v>743.65</v>
      </c>
      <c r="D417" s="45">
        <v>755.07</v>
      </c>
      <c r="E417" s="45">
        <f>Platts!R906*0.6+Platts!C906*1.6</f>
        <v>358.1</v>
      </c>
      <c r="F417" s="62">
        <f t="shared" si="13"/>
        <v>414</v>
      </c>
      <c r="G417" s="42">
        <f t="shared" si="12"/>
        <v>40980</v>
      </c>
      <c r="H417" s="55">
        <v>635</v>
      </c>
      <c r="I417" s="55">
        <v>734.93</v>
      </c>
      <c r="J417" s="55">
        <v>815.71</v>
      </c>
      <c r="K417" s="55">
        <v>675</v>
      </c>
      <c r="L417" s="60"/>
    </row>
    <row r="418" spans="1:12" outlineLevel="1" x14ac:dyDescent="0.2">
      <c r="A418" s="42">
        <f>Platts!B907</f>
        <v>40981</v>
      </c>
      <c r="B418" s="45">
        <v>635</v>
      </c>
      <c r="C418" s="45">
        <v>743.99</v>
      </c>
      <c r="D418" s="45">
        <v>755.07</v>
      </c>
      <c r="E418" s="45">
        <f>Platts!R907*0.6+Platts!C907*1.6</f>
        <v>360.3</v>
      </c>
      <c r="F418" s="62">
        <f t="shared" si="13"/>
        <v>415</v>
      </c>
      <c r="G418" s="42">
        <f t="shared" si="12"/>
        <v>40981</v>
      </c>
      <c r="H418" s="55">
        <v>640</v>
      </c>
      <c r="I418" s="55">
        <v>732.10500000000002</v>
      </c>
      <c r="J418" s="55">
        <v>815.71</v>
      </c>
      <c r="K418" s="55">
        <v>675</v>
      </c>
      <c r="L418" s="60"/>
    </row>
    <row r="419" spans="1:12" outlineLevel="1" x14ac:dyDescent="0.2">
      <c r="A419" s="42">
        <f>Platts!B908</f>
        <v>40982</v>
      </c>
      <c r="B419" s="45">
        <v>635</v>
      </c>
      <c r="C419" s="45">
        <v>743.99</v>
      </c>
      <c r="D419" s="45">
        <v>755.07</v>
      </c>
      <c r="E419" s="45">
        <f>Platts!R908*0.6+Platts!C908*1.6</f>
        <v>361.1</v>
      </c>
      <c r="F419" s="62">
        <f t="shared" si="13"/>
        <v>416</v>
      </c>
      <c r="G419" s="42">
        <f t="shared" si="12"/>
        <v>40982</v>
      </c>
      <c r="H419" s="55">
        <v>640</v>
      </c>
      <c r="I419" s="55">
        <v>730.73</v>
      </c>
      <c r="J419" s="55">
        <v>815.71</v>
      </c>
      <c r="K419" s="55">
        <v>670</v>
      </c>
      <c r="L419" s="60"/>
    </row>
    <row r="420" spans="1:12" outlineLevel="1" x14ac:dyDescent="0.2">
      <c r="A420" s="42">
        <f>Platts!B909</f>
        <v>40983</v>
      </c>
      <c r="B420" s="45">
        <v>635</v>
      </c>
      <c r="C420" s="45">
        <v>738.91</v>
      </c>
      <c r="D420" s="45">
        <v>755.07</v>
      </c>
      <c r="E420" s="45">
        <f>Platts!R909*0.6+Platts!C909*1.6</f>
        <v>360.5</v>
      </c>
      <c r="F420" s="62">
        <f t="shared" si="13"/>
        <v>417</v>
      </c>
      <c r="G420" s="42">
        <f t="shared" si="12"/>
        <v>40983</v>
      </c>
      <c r="H420" s="55">
        <v>640</v>
      </c>
      <c r="I420" s="55">
        <v>727.27500000000009</v>
      </c>
      <c r="J420" s="55">
        <v>815.71</v>
      </c>
      <c r="K420" s="55">
        <v>665</v>
      </c>
      <c r="L420" s="60"/>
    </row>
    <row r="421" spans="1:12" outlineLevel="1" x14ac:dyDescent="0.2">
      <c r="A421" s="42">
        <f>Platts!B910</f>
        <v>40990</v>
      </c>
      <c r="B421" s="45">
        <v>635</v>
      </c>
      <c r="C421" s="45">
        <v>742.22</v>
      </c>
      <c r="D421" s="45">
        <v>755.07</v>
      </c>
      <c r="E421" s="45">
        <f>Platts!R910*0.6+Platts!C910*1.6</f>
        <v>361.3</v>
      </c>
      <c r="F421" s="62">
        <f t="shared" si="13"/>
        <v>418</v>
      </c>
      <c r="G421" s="42">
        <f t="shared" si="12"/>
        <v>40990</v>
      </c>
      <c r="H421" s="55">
        <v>640</v>
      </c>
      <c r="I421" s="55">
        <v>727.27500000000009</v>
      </c>
      <c r="J421" s="55">
        <v>804.68499999999995</v>
      </c>
      <c r="K421" s="55">
        <v>665</v>
      </c>
      <c r="L421" s="60"/>
    </row>
    <row r="422" spans="1:12" outlineLevel="1" x14ac:dyDescent="0.2">
      <c r="A422" s="42">
        <f>Platts!B911</f>
        <v>40994</v>
      </c>
      <c r="B422" s="45">
        <v>635</v>
      </c>
      <c r="C422" s="45">
        <v>749.36</v>
      </c>
      <c r="D422" s="45">
        <v>755.07</v>
      </c>
      <c r="E422" s="45">
        <f>Platts!R911*0.6+Platts!C911*1.6</f>
        <v>361.3</v>
      </c>
      <c r="F422" s="62">
        <f t="shared" si="13"/>
        <v>419</v>
      </c>
      <c r="G422" s="42">
        <f t="shared" si="12"/>
        <v>40994</v>
      </c>
      <c r="H422" s="55">
        <v>640</v>
      </c>
      <c r="I422" s="55">
        <v>730.68000000000006</v>
      </c>
      <c r="J422" s="55">
        <v>804.68499999999995</v>
      </c>
      <c r="K422" s="55">
        <v>665</v>
      </c>
      <c r="L422" s="60"/>
    </row>
    <row r="423" spans="1:12" outlineLevel="1" x14ac:dyDescent="0.2">
      <c r="A423" s="42">
        <f>Platts!B912</f>
        <v>40995</v>
      </c>
      <c r="B423" s="45">
        <v>640</v>
      </c>
      <c r="C423" s="45">
        <v>752.35</v>
      </c>
      <c r="D423" s="45">
        <v>755.07</v>
      </c>
      <c r="E423" s="45">
        <f>Platts!R912*0.6+Platts!C912*1.6</f>
        <v>361.6</v>
      </c>
      <c r="F423" s="62">
        <f t="shared" si="13"/>
        <v>420</v>
      </c>
      <c r="G423" s="42">
        <f t="shared" si="12"/>
        <v>40995</v>
      </c>
      <c r="H423" s="55">
        <v>640</v>
      </c>
      <c r="I423" s="55">
        <v>731.61999999999989</v>
      </c>
      <c r="J423" s="55">
        <v>804.68499999999995</v>
      </c>
      <c r="K423" s="55">
        <v>667.5</v>
      </c>
      <c r="L423" s="60"/>
    </row>
    <row r="424" spans="1:12" outlineLevel="1" x14ac:dyDescent="0.2">
      <c r="A424" s="42">
        <f>Platts!B913</f>
        <v>41001</v>
      </c>
      <c r="B424" s="45">
        <v>640</v>
      </c>
      <c r="C424" s="45">
        <v>752.35</v>
      </c>
      <c r="D424" s="45">
        <v>755.07</v>
      </c>
      <c r="E424" s="45">
        <f>Platts!R913*0.6+Platts!C913*1.6</f>
        <v>365.3</v>
      </c>
      <c r="F424" s="62">
        <f t="shared" si="13"/>
        <v>421</v>
      </c>
      <c r="G424" s="42">
        <f t="shared" si="12"/>
        <v>41001</v>
      </c>
      <c r="H424" s="55">
        <v>640</v>
      </c>
      <c r="I424" s="55">
        <v>733.5</v>
      </c>
      <c r="J424" s="55">
        <v>804.68499999999995</v>
      </c>
      <c r="K424" s="55">
        <v>667.5</v>
      </c>
      <c r="L424" s="60"/>
    </row>
    <row r="425" spans="1:12" outlineLevel="1" x14ac:dyDescent="0.2">
      <c r="A425" s="42">
        <f>Platts!B914</f>
        <v>41002</v>
      </c>
      <c r="B425" s="45">
        <v>640</v>
      </c>
      <c r="C425" s="45">
        <v>734.22</v>
      </c>
      <c r="D425" s="45">
        <v>760.58</v>
      </c>
      <c r="E425" s="45">
        <f>Platts!R914*0.6+Platts!C914*1.6</f>
        <v>365.3</v>
      </c>
      <c r="F425" s="62">
        <f t="shared" si="13"/>
        <v>422</v>
      </c>
      <c r="G425" s="42">
        <f t="shared" si="12"/>
        <v>41002</v>
      </c>
      <c r="H425" s="55">
        <v>640</v>
      </c>
      <c r="I425" s="55">
        <v>727.90000000000009</v>
      </c>
      <c r="J425" s="55">
        <v>804.68499999999995</v>
      </c>
      <c r="K425" s="55">
        <v>667.5</v>
      </c>
      <c r="L425" s="60"/>
    </row>
    <row r="426" spans="1:12" outlineLevel="1" x14ac:dyDescent="0.2">
      <c r="A426" s="42">
        <f>Platts!B915</f>
        <v>41008</v>
      </c>
      <c r="B426" s="45">
        <v>640</v>
      </c>
      <c r="C426" s="45">
        <v>734.22</v>
      </c>
      <c r="D426" s="45">
        <v>760.58</v>
      </c>
      <c r="E426" s="45">
        <f>Platts!R915*0.6+Platts!C915*1.6</f>
        <v>367.70000000000005</v>
      </c>
      <c r="F426" s="62">
        <f t="shared" si="13"/>
        <v>423</v>
      </c>
      <c r="G426" s="42">
        <f t="shared" si="12"/>
        <v>41008</v>
      </c>
      <c r="H426" s="55">
        <v>640</v>
      </c>
      <c r="I426" s="55">
        <v>725.89</v>
      </c>
      <c r="J426" s="55">
        <v>804.68499999999995</v>
      </c>
      <c r="K426" s="55">
        <v>675</v>
      </c>
      <c r="L426" s="60"/>
    </row>
    <row r="427" spans="1:12" outlineLevel="1" x14ac:dyDescent="0.2">
      <c r="A427" s="42">
        <f>Platts!B916</f>
        <v>41010</v>
      </c>
      <c r="B427" s="45">
        <v>640</v>
      </c>
      <c r="C427" s="45">
        <v>734.22</v>
      </c>
      <c r="D427" s="45">
        <v>760.58</v>
      </c>
      <c r="E427" s="45">
        <f>Platts!R916*0.6+Platts!C916*1.6</f>
        <v>370.4</v>
      </c>
      <c r="F427" s="62">
        <f t="shared" si="13"/>
        <v>424</v>
      </c>
      <c r="G427" s="42">
        <f t="shared" si="12"/>
        <v>41010</v>
      </c>
      <c r="H427" s="55">
        <v>640</v>
      </c>
      <c r="I427" s="55">
        <v>804.68499999999995</v>
      </c>
      <c r="J427" s="55">
        <v>804.68499999999995</v>
      </c>
      <c r="K427" s="55">
        <v>675</v>
      </c>
      <c r="L427" s="60"/>
    </row>
    <row r="428" spans="1:12" outlineLevel="1" x14ac:dyDescent="0.2">
      <c r="A428" s="42">
        <f>Platts!B917</f>
        <v>41012</v>
      </c>
      <c r="B428" s="45">
        <v>642.5</v>
      </c>
      <c r="C428" s="45">
        <v>732.26</v>
      </c>
      <c r="D428" s="45">
        <v>749.56</v>
      </c>
      <c r="E428" s="45">
        <f>Platts!R917*0.6+Platts!C917*1.6</f>
        <v>372.79999999999995</v>
      </c>
      <c r="F428" s="62">
        <f t="shared" si="13"/>
        <v>425</v>
      </c>
      <c r="G428" s="42">
        <f t="shared" si="12"/>
        <v>41012</v>
      </c>
      <c r="H428" s="55">
        <v>640</v>
      </c>
      <c r="I428" s="55">
        <v>708.15499999999997</v>
      </c>
      <c r="J428" s="55">
        <v>804.68499999999995</v>
      </c>
      <c r="K428" s="55">
        <v>670</v>
      </c>
      <c r="L428" s="60"/>
    </row>
    <row r="429" spans="1:12" outlineLevel="1" x14ac:dyDescent="0.2">
      <c r="A429" s="42">
        <f>Platts!B918</f>
        <v>41015</v>
      </c>
      <c r="B429" s="45">
        <v>642.5</v>
      </c>
      <c r="C429" s="45">
        <v>731.92</v>
      </c>
      <c r="D429" s="45">
        <v>749.56</v>
      </c>
      <c r="E429" s="45">
        <f>Platts!R918*0.6+Platts!C918*1.6</f>
        <v>373</v>
      </c>
      <c r="F429" s="62">
        <f t="shared" si="13"/>
        <v>426</v>
      </c>
      <c r="G429" s="42">
        <f t="shared" si="12"/>
        <v>41015</v>
      </c>
      <c r="H429" s="55">
        <v>642.5</v>
      </c>
      <c r="I429" s="55">
        <v>710.2650000000001</v>
      </c>
      <c r="J429" s="55">
        <v>804.68499999999995</v>
      </c>
      <c r="K429" s="55">
        <v>670</v>
      </c>
      <c r="L429" s="60"/>
    </row>
    <row r="430" spans="1:12" outlineLevel="1" x14ac:dyDescent="0.2">
      <c r="A430" s="42">
        <f>Platts!B919</f>
        <v>41016</v>
      </c>
      <c r="B430" s="45">
        <v>642.5</v>
      </c>
      <c r="C430" s="45">
        <v>736.29</v>
      </c>
      <c r="D430" s="45">
        <v>749.56</v>
      </c>
      <c r="E430" s="45">
        <f>Platts!R919*0.6+Platts!C919*1.6</f>
        <v>373</v>
      </c>
      <c r="F430" s="62">
        <f t="shared" si="13"/>
        <v>427</v>
      </c>
      <c r="G430" s="42">
        <f t="shared" si="12"/>
        <v>41016</v>
      </c>
      <c r="H430" s="55">
        <v>642.5</v>
      </c>
      <c r="I430" s="55">
        <v>709.995</v>
      </c>
      <c r="J430" s="55">
        <v>799.17499999999995</v>
      </c>
      <c r="K430" s="55">
        <v>665</v>
      </c>
      <c r="L430" s="60"/>
    </row>
    <row r="431" spans="1:12" outlineLevel="1" x14ac:dyDescent="0.2">
      <c r="A431" s="42">
        <f>Platts!B920</f>
        <v>41017</v>
      </c>
      <c r="B431" s="45">
        <v>642.5</v>
      </c>
      <c r="C431" s="45">
        <v>731.11</v>
      </c>
      <c r="D431" s="45">
        <v>749.56</v>
      </c>
      <c r="E431" s="45">
        <f>Platts!R920*0.6+Platts!C920*1.6</f>
        <v>371.4</v>
      </c>
      <c r="F431" s="62">
        <f t="shared" si="13"/>
        <v>428</v>
      </c>
      <c r="G431" s="42">
        <f t="shared" si="12"/>
        <v>41017</v>
      </c>
      <c r="H431" s="55">
        <v>642.5</v>
      </c>
      <c r="I431" s="55">
        <v>703.29499999999996</v>
      </c>
      <c r="J431" s="55">
        <v>799.17499999999995</v>
      </c>
      <c r="K431" s="55">
        <v>665</v>
      </c>
      <c r="L431" s="60"/>
    </row>
    <row r="432" spans="1:12" outlineLevel="1" x14ac:dyDescent="0.2">
      <c r="A432" s="42">
        <f>Platts!B921</f>
        <v>41018</v>
      </c>
      <c r="B432" s="45">
        <v>642.5</v>
      </c>
      <c r="C432" s="45">
        <v>732.16</v>
      </c>
      <c r="D432" s="45">
        <v>749.56</v>
      </c>
      <c r="E432" s="45">
        <f>Platts!R921*0.6+Platts!C921*1.6</f>
        <v>372.20000000000005</v>
      </c>
      <c r="F432" s="62">
        <f t="shared" si="13"/>
        <v>429</v>
      </c>
      <c r="G432" s="42">
        <f t="shared" si="12"/>
        <v>41018</v>
      </c>
      <c r="H432" s="55">
        <v>642.5</v>
      </c>
      <c r="I432" s="55">
        <v>705.84500000000003</v>
      </c>
      <c r="J432" s="55">
        <v>799.17499999999995</v>
      </c>
      <c r="K432" s="55">
        <v>665</v>
      </c>
      <c r="L432" s="60"/>
    </row>
    <row r="433" spans="1:12" outlineLevel="1" x14ac:dyDescent="0.2">
      <c r="A433" s="42">
        <f>Platts!B922</f>
        <v>41019</v>
      </c>
      <c r="B433" s="45">
        <v>642.5</v>
      </c>
      <c r="C433" s="45">
        <v>736.74</v>
      </c>
      <c r="D433" s="45">
        <v>749.56</v>
      </c>
      <c r="E433" s="45">
        <f>Platts!R922*0.6+Platts!C922*1.6</f>
        <v>371.8</v>
      </c>
      <c r="F433" s="62">
        <f t="shared" si="13"/>
        <v>430</v>
      </c>
      <c r="G433" s="42">
        <f t="shared" si="12"/>
        <v>41019</v>
      </c>
      <c r="H433" s="55">
        <v>642.5</v>
      </c>
      <c r="I433" s="55">
        <v>700.47499999999991</v>
      </c>
      <c r="J433" s="55">
        <v>799.17499999999995</v>
      </c>
      <c r="K433" s="55">
        <v>665</v>
      </c>
      <c r="L433" s="60"/>
    </row>
    <row r="434" spans="1:12" outlineLevel="1" x14ac:dyDescent="0.2">
      <c r="A434" s="42">
        <f>Platts!B923</f>
        <v>41022</v>
      </c>
      <c r="B434" s="45">
        <v>642.5</v>
      </c>
      <c r="C434" s="45">
        <v>731.89</v>
      </c>
      <c r="D434" s="45">
        <v>749.56</v>
      </c>
      <c r="E434" s="45">
        <f>Platts!R923*0.6+Platts!C923*1.6</f>
        <v>370.6</v>
      </c>
      <c r="F434" s="62">
        <f t="shared" si="13"/>
        <v>431</v>
      </c>
      <c r="G434" s="42">
        <f t="shared" si="12"/>
        <v>41022</v>
      </c>
      <c r="H434" s="55">
        <v>640</v>
      </c>
      <c r="I434" s="55">
        <v>700.09999999999991</v>
      </c>
      <c r="J434" s="55">
        <v>799.17499999999995</v>
      </c>
      <c r="K434" s="55">
        <v>665</v>
      </c>
      <c r="L434" s="60"/>
    </row>
    <row r="435" spans="1:12" outlineLevel="1" x14ac:dyDescent="0.2">
      <c r="A435" s="42">
        <f>Platts!B924</f>
        <v>41023</v>
      </c>
      <c r="B435" s="45">
        <v>642.5</v>
      </c>
      <c r="C435" s="45">
        <v>733.1</v>
      </c>
      <c r="D435" s="45">
        <v>749.56</v>
      </c>
      <c r="E435" s="45">
        <f>Platts!R924*0.6+Platts!C924*1.6</f>
        <v>367.9</v>
      </c>
      <c r="F435" s="62">
        <f t="shared" si="13"/>
        <v>432</v>
      </c>
      <c r="G435" s="42">
        <f t="shared" si="12"/>
        <v>41023</v>
      </c>
      <c r="H435" s="55">
        <v>640</v>
      </c>
      <c r="I435" s="55">
        <v>705.77499999999998</v>
      </c>
      <c r="J435" s="55">
        <v>796.42</v>
      </c>
      <c r="K435" s="55">
        <v>660</v>
      </c>
      <c r="L435" s="60"/>
    </row>
    <row r="436" spans="1:12" outlineLevel="1" x14ac:dyDescent="0.2">
      <c r="A436" s="42">
        <f>Platts!B925</f>
        <v>41024</v>
      </c>
      <c r="B436" s="45">
        <v>642.5</v>
      </c>
      <c r="C436" s="45">
        <v>732.71</v>
      </c>
      <c r="D436" s="45">
        <v>749.56</v>
      </c>
      <c r="E436" s="45">
        <f>Platts!R925*0.6+Platts!C925*1.6</f>
        <v>367.9</v>
      </c>
      <c r="F436" s="62">
        <f t="shared" si="13"/>
        <v>433</v>
      </c>
      <c r="G436" s="42">
        <f t="shared" si="12"/>
        <v>41024</v>
      </c>
      <c r="H436" s="55">
        <v>640</v>
      </c>
      <c r="I436" s="55">
        <v>702.50500000000011</v>
      </c>
      <c r="J436" s="55">
        <v>796.42</v>
      </c>
      <c r="K436" s="55">
        <v>660</v>
      </c>
      <c r="L436" s="60"/>
    </row>
    <row r="437" spans="1:12" outlineLevel="1" x14ac:dyDescent="0.2">
      <c r="A437" s="42">
        <f>Platts!B926</f>
        <v>41025</v>
      </c>
      <c r="B437" s="45">
        <v>640</v>
      </c>
      <c r="C437" s="45">
        <v>734.76</v>
      </c>
      <c r="D437" s="45">
        <v>749.56</v>
      </c>
      <c r="E437" s="45">
        <f>Platts!R926*0.6+Platts!C926*1.6</f>
        <v>366.3</v>
      </c>
      <c r="F437" s="62">
        <f t="shared" si="13"/>
        <v>434</v>
      </c>
      <c r="G437" s="42">
        <f t="shared" si="12"/>
        <v>41025</v>
      </c>
      <c r="H437" s="55">
        <v>640</v>
      </c>
      <c r="I437" s="55">
        <v>704.11</v>
      </c>
      <c r="J437" s="55">
        <v>796.42</v>
      </c>
      <c r="K437" s="55">
        <v>660</v>
      </c>
      <c r="L437" s="60"/>
    </row>
    <row r="438" spans="1:12" outlineLevel="1" x14ac:dyDescent="0.2">
      <c r="A438" s="42">
        <f>Platts!B927</f>
        <v>41026</v>
      </c>
      <c r="B438" s="45">
        <v>640</v>
      </c>
      <c r="C438" s="45">
        <v>735.54</v>
      </c>
      <c r="D438" s="45">
        <v>749.56</v>
      </c>
      <c r="E438" s="45">
        <f>Platts!R927*0.6+Platts!C927*1.6</f>
        <v>368</v>
      </c>
      <c r="F438" s="62">
        <f t="shared" si="13"/>
        <v>435</v>
      </c>
      <c r="G438" s="42">
        <f t="shared" si="12"/>
        <v>41026</v>
      </c>
      <c r="H438" s="55">
        <v>635</v>
      </c>
      <c r="I438" s="55">
        <v>706.52</v>
      </c>
      <c r="J438" s="55">
        <v>796.42</v>
      </c>
      <c r="K438" s="55">
        <v>660</v>
      </c>
      <c r="L438" s="60"/>
    </row>
    <row r="439" spans="1:12" outlineLevel="1" x14ac:dyDescent="0.2">
      <c r="A439" s="42">
        <f>Platts!B928</f>
        <v>41030</v>
      </c>
      <c r="B439" s="45">
        <v>640</v>
      </c>
      <c r="C439" s="45">
        <v>733.99</v>
      </c>
      <c r="D439" s="45">
        <v>749.56</v>
      </c>
      <c r="E439" s="45">
        <f>Platts!R928*0.6+Platts!C928*1.6</f>
        <v>368</v>
      </c>
      <c r="F439" s="62">
        <f t="shared" si="13"/>
        <v>436</v>
      </c>
      <c r="G439" s="42">
        <f t="shared" si="12"/>
        <v>41030</v>
      </c>
      <c r="H439" s="55">
        <v>635</v>
      </c>
      <c r="I439" s="55">
        <v>707</v>
      </c>
      <c r="J439" s="55">
        <v>796.42</v>
      </c>
      <c r="K439" s="55">
        <v>660</v>
      </c>
      <c r="L439" s="60"/>
    </row>
    <row r="440" spans="1:12" outlineLevel="1" x14ac:dyDescent="0.2">
      <c r="A440" s="42">
        <f>Platts!B929</f>
        <v>41031</v>
      </c>
      <c r="B440" s="45">
        <v>640</v>
      </c>
      <c r="C440" s="45">
        <v>726.48</v>
      </c>
      <c r="D440" s="45">
        <v>749.56</v>
      </c>
      <c r="E440" s="45">
        <f>Platts!R929*0.6+Platts!C929*1.6</f>
        <v>368.20000000000005</v>
      </c>
      <c r="F440" s="62">
        <f t="shared" si="13"/>
        <v>437</v>
      </c>
      <c r="G440" s="42">
        <f t="shared" si="12"/>
        <v>41031</v>
      </c>
      <c r="H440" s="55">
        <v>635</v>
      </c>
      <c r="I440" s="55">
        <v>706.95</v>
      </c>
      <c r="J440" s="55">
        <v>796.42</v>
      </c>
      <c r="K440" s="55">
        <v>660</v>
      </c>
      <c r="L440" s="60"/>
    </row>
    <row r="441" spans="1:12" outlineLevel="1" x14ac:dyDescent="0.2">
      <c r="A441" s="42">
        <f>Platts!B930</f>
        <v>41032</v>
      </c>
      <c r="B441" s="45">
        <v>640</v>
      </c>
      <c r="C441" s="45">
        <v>726.76</v>
      </c>
      <c r="D441" s="45">
        <v>744.05</v>
      </c>
      <c r="E441" s="45">
        <f>Platts!R930*0.6+Platts!C930*1.6</f>
        <v>367</v>
      </c>
      <c r="F441" s="62">
        <f t="shared" si="13"/>
        <v>438</v>
      </c>
      <c r="G441" s="42">
        <f t="shared" si="12"/>
        <v>41032</v>
      </c>
      <c r="H441" s="55">
        <v>635</v>
      </c>
      <c r="I441" s="55">
        <v>700.34500000000003</v>
      </c>
      <c r="J441" s="55">
        <v>796.42</v>
      </c>
      <c r="K441" s="55">
        <v>655</v>
      </c>
      <c r="L441" s="60"/>
    </row>
    <row r="442" spans="1:12" outlineLevel="1" x14ac:dyDescent="0.2">
      <c r="A442" s="42">
        <f>Platts!B931</f>
        <v>41033</v>
      </c>
      <c r="B442" s="45">
        <v>640</v>
      </c>
      <c r="C442" s="45">
        <v>724.05</v>
      </c>
      <c r="D442" s="45">
        <v>744.05</v>
      </c>
      <c r="E442" s="45">
        <f>Platts!R931*0.6+Platts!C931*1.6</f>
        <v>364.7</v>
      </c>
      <c r="F442" s="62">
        <f t="shared" si="13"/>
        <v>439</v>
      </c>
      <c r="G442" s="42">
        <f t="shared" si="12"/>
        <v>41033</v>
      </c>
      <c r="H442" s="55">
        <v>635</v>
      </c>
      <c r="I442" s="55">
        <v>695.94499999999994</v>
      </c>
      <c r="J442" s="55">
        <v>796.42</v>
      </c>
      <c r="K442" s="55">
        <v>655</v>
      </c>
      <c r="L442" s="60"/>
    </row>
    <row r="443" spans="1:12" outlineLevel="1" x14ac:dyDescent="0.2">
      <c r="A443" s="42">
        <f>Platts!B932</f>
        <v>41036</v>
      </c>
      <c r="B443" s="45">
        <v>640</v>
      </c>
      <c r="C443" s="45">
        <v>724.05</v>
      </c>
      <c r="D443" s="45">
        <v>744.05</v>
      </c>
      <c r="E443" s="45">
        <f>Platts!R932*0.6+Platts!C932*1.6</f>
        <v>364.29999999999995</v>
      </c>
      <c r="F443" s="62">
        <f t="shared" si="13"/>
        <v>440</v>
      </c>
      <c r="G443" s="42">
        <f t="shared" si="12"/>
        <v>41036</v>
      </c>
      <c r="H443" s="55">
        <v>630</v>
      </c>
      <c r="I443" s="55">
        <v>695.52</v>
      </c>
      <c r="J443" s="55">
        <v>796.42</v>
      </c>
      <c r="K443" s="55">
        <v>655</v>
      </c>
      <c r="L443" s="60"/>
    </row>
    <row r="444" spans="1:12" outlineLevel="1" x14ac:dyDescent="0.2">
      <c r="A444" s="42">
        <f>Platts!B933</f>
        <v>41037</v>
      </c>
      <c r="B444" s="45">
        <v>640</v>
      </c>
      <c r="C444" s="45">
        <v>717.97</v>
      </c>
      <c r="D444" s="45">
        <v>733.02</v>
      </c>
      <c r="E444" s="45">
        <f>Platts!R933*0.6+Platts!C933*1.6</f>
        <v>364.29999999999995</v>
      </c>
      <c r="F444" s="62">
        <f t="shared" si="13"/>
        <v>441</v>
      </c>
      <c r="G444" s="42">
        <f t="shared" si="12"/>
        <v>41037</v>
      </c>
      <c r="H444" s="55">
        <v>630</v>
      </c>
      <c r="I444" s="55">
        <v>796.42</v>
      </c>
      <c r="J444" s="55">
        <v>796.42</v>
      </c>
      <c r="K444" s="55">
        <v>655</v>
      </c>
      <c r="L444" s="60"/>
    </row>
    <row r="445" spans="1:12" outlineLevel="1" x14ac:dyDescent="0.2">
      <c r="A445" s="42">
        <f>Platts!B934</f>
        <v>41038</v>
      </c>
      <c r="B445" s="45">
        <v>640</v>
      </c>
      <c r="C445" s="45">
        <v>712.03</v>
      </c>
      <c r="D445" s="45">
        <v>733.02</v>
      </c>
      <c r="E445" s="45">
        <f>Platts!R934*0.6+Platts!C934*1.6</f>
        <v>364.2</v>
      </c>
      <c r="F445" s="62">
        <f t="shared" si="13"/>
        <v>442</v>
      </c>
      <c r="G445" s="42">
        <f t="shared" si="12"/>
        <v>41038</v>
      </c>
      <c r="H445" s="55">
        <v>630</v>
      </c>
      <c r="I445" s="55">
        <v>690.75</v>
      </c>
      <c r="J445" s="55">
        <v>796.42</v>
      </c>
      <c r="K445" s="55">
        <v>655</v>
      </c>
      <c r="L445" s="60"/>
    </row>
    <row r="446" spans="1:12" outlineLevel="1" x14ac:dyDescent="0.2">
      <c r="A446" s="42">
        <f>Platts!B935</f>
        <v>41039</v>
      </c>
      <c r="B446" s="45">
        <v>637.5</v>
      </c>
      <c r="C446" s="45">
        <v>712.86</v>
      </c>
      <c r="D446" s="45">
        <v>733.02</v>
      </c>
      <c r="E446" s="45">
        <f>Platts!R935*0.6+Platts!C935*1.6</f>
        <v>361</v>
      </c>
      <c r="F446" s="62">
        <f t="shared" si="13"/>
        <v>443</v>
      </c>
      <c r="G446" s="42">
        <f t="shared" si="12"/>
        <v>41039</v>
      </c>
      <c r="H446" s="55">
        <v>630</v>
      </c>
      <c r="I446" s="55">
        <v>690.32500000000005</v>
      </c>
      <c r="J446" s="55">
        <v>796.42</v>
      </c>
      <c r="K446" s="55">
        <v>650</v>
      </c>
      <c r="L446" s="60"/>
    </row>
    <row r="447" spans="1:12" outlineLevel="1" x14ac:dyDescent="0.2">
      <c r="A447" s="42">
        <f>Platts!B936</f>
        <v>41040</v>
      </c>
      <c r="B447" s="45">
        <v>637.5</v>
      </c>
      <c r="C447" s="45">
        <v>711.48</v>
      </c>
      <c r="D447" s="45">
        <v>733.02</v>
      </c>
      <c r="E447" s="45">
        <f>Platts!R936*0.6+Platts!C936*1.6</f>
        <v>356.9</v>
      </c>
      <c r="F447" s="62">
        <f t="shared" si="13"/>
        <v>444</v>
      </c>
      <c r="G447" s="42">
        <f t="shared" si="12"/>
        <v>41040</v>
      </c>
      <c r="H447" s="55">
        <v>630</v>
      </c>
      <c r="I447" s="55">
        <v>683.11</v>
      </c>
      <c r="J447" s="55">
        <v>796.42</v>
      </c>
      <c r="K447" s="55">
        <v>650</v>
      </c>
      <c r="L447" s="60"/>
    </row>
    <row r="448" spans="1:12" outlineLevel="1" x14ac:dyDescent="0.2">
      <c r="A448" s="42">
        <f>Platts!B937</f>
        <v>41043</v>
      </c>
      <c r="B448" s="45">
        <v>637.5</v>
      </c>
      <c r="C448" s="45">
        <v>703.21</v>
      </c>
      <c r="D448" s="45">
        <v>733.02</v>
      </c>
      <c r="E448" s="45">
        <f>Platts!R937*0.6+Platts!C937*1.6</f>
        <v>355.79999999999995</v>
      </c>
      <c r="F448" s="62">
        <f t="shared" si="13"/>
        <v>445</v>
      </c>
      <c r="G448" s="42">
        <f t="shared" si="12"/>
        <v>41043</v>
      </c>
      <c r="H448" s="55">
        <v>620</v>
      </c>
      <c r="I448" s="55">
        <v>683.69</v>
      </c>
      <c r="J448" s="55">
        <v>796.42</v>
      </c>
      <c r="K448" s="55">
        <v>650</v>
      </c>
      <c r="L448" s="60"/>
    </row>
    <row r="449" spans="1:12" outlineLevel="1" x14ac:dyDescent="0.2">
      <c r="A449" s="42">
        <f>Platts!B938</f>
        <v>41044</v>
      </c>
      <c r="B449" s="45">
        <v>637.5</v>
      </c>
      <c r="C449" s="45">
        <v>698.66</v>
      </c>
      <c r="D449" s="45">
        <v>733.02</v>
      </c>
      <c r="E449" s="45">
        <f>Platts!R938*0.6+Platts!C938*1.6</f>
        <v>353.4</v>
      </c>
      <c r="F449" s="62">
        <f t="shared" si="13"/>
        <v>446</v>
      </c>
      <c r="G449" s="42">
        <f t="shared" si="12"/>
        <v>41044</v>
      </c>
      <c r="H449" s="55">
        <v>620</v>
      </c>
      <c r="I449" s="55">
        <v>679.56</v>
      </c>
      <c r="J449" s="55">
        <v>796.42</v>
      </c>
      <c r="K449" s="55">
        <v>650</v>
      </c>
      <c r="L449" s="60"/>
    </row>
    <row r="450" spans="1:12" outlineLevel="1" x14ac:dyDescent="0.2">
      <c r="A450" s="42">
        <f>Platts!B939</f>
        <v>41045</v>
      </c>
      <c r="B450" s="45">
        <v>637.5</v>
      </c>
      <c r="C450" s="45">
        <v>696.31</v>
      </c>
      <c r="D450" s="45">
        <v>733.02</v>
      </c>
      <c r="E450" s="45">
        <f>Platts!R939*0.6+Platts!C939*1.6</f>
        <v>351.5</v>
      </c>
      <c r="F450" s="62">
        <f t="shared" si="13"/>
        <v>447</v>
      </c>
      <c r="G450" s="42">
        <f t="shared" si="12"/>
        <v>41045</v>
      </c>
      <c r="H450" s="55">
        <v>620</v>
      </c>
      <c r="I450" s="55">
        <v>675.31</v>
      </c>
      <c r="J450" s="55">
        <v>796.42</v>
      </c>
      <c r="K450" s="55">
        <v>650</v>
      </c>
      <c r="L450" s="60"/>
    </row>
    <row r="451" spans="1:12" outlineLevel="1" x14ac:dyDescent="0.2">
      <c r="A451" s="42">
        <f>Platts!B940</f>
        <v>41046</v>
      </c>
      <c r="B451" s="45">
        <v>632.5</v>
      </c>
      <c r="C451" s="45">
        <v>695.6</v>
      </c>
      <c r="D451" s="45">
        <v>722</v>
      </c>
      <c r="E451" s="45">
        <f>Platts!R940*0.6+Platts!C940*1.6</f>
        <v>349.9</v>
      </c>
      <c r="F451" s="62">
        <f t="shared" si="13"/>
        <v>448</v>
      </c>
      <c r="G451" s="42">
        <f t="shared" si="12"/>
        <v>41046</v>
      </c>
      <c r="H451" s="55">
        <v>620</v>
      </c>
      <c r="I451" s="55">
        <v>674.26</v>
      </c>
      <c r="J451" s="55">
        <v>796.42</v>
      </c>
      <c r="K451" s="55">
        <v>645</v>
      </c>
      <c r="L451" s="60"/>
    </row>
    <row r="452" spans="1:12" outlineLevel="1" x14ac:dyDescent="0.2">
      <c r="A452" s="42">
        <f>Platts!B941</f>
        <v>41047</v>
      </c>
      <c r="B452" s="45">
        <v>632.5</v>
      </c>
      <c r="C452" s="45">
        <v>697.08</v>
      </c>
      <c r="D452" s="45">
        <v>722</v>
      </c>
      <c r="E452" s="45">
        <f>Platts!R941*0.6+Platts!C941*1.6</f>
        <v>348.3</v>
      </c>
      <c r="F452" s="62">
        <f t="shared" si="13"/>
        <v>449</v>
      </c>
      <c r="G452" s="42">
        <f t="shared" ref="G452:G515" si="14">+A452</f>
        <v>41047</v>
      </c>
      <c r="H452" s="55">
        <v>620</v>
      </c>
      <c r="I452" s="55">
        <v>668.745</v>
      </c>
      <c r="J452" s="55">
        <v>796.42</v>
      </c>
      <c r="K452" s="55">
        <v>645</v>
      </c>
      <c r="L452" s="60"/>
    </row>
    <row r="453" spans="1:12" outlineLevel="1" x14ac:dyDescent="0.2">
      <c r="A453" s="42">
        <f>Platts!B942</f>
        <v>41050</v>
      </c>
      <c r="B453" s="45">
        <v>632.5</v>
      </c>
      <c r="C453" s="45">
        <v>698.99</v>
      </c>
      <c r="D453" s="45">
        <v>722</v>
      </c>
      <c r="E453" s="45">
        <f>Platts!R942*0.6+Platts!C942*1.6</f>
        <v>347.5</v>
      </c>
      <c r="F453" s="62">
        <f t="shared" ref="F453:F516" si="15">F452+1</f>
        <v>450</v>
      </c>
      <c r="G453" s="42">
        <f t="shared" si="14"/>
        <v>41050</v>
      </c>
      <c r="H453" s="55">
        <v>620</v>
      </c>
      <c r="I453" s="55">
        <v>665.80500000000006</v>
      </c>
      <c r="J453" s="55">
        <v>796.42</v>
      </c>
      <c r="K453" s="55">
        <v>645</v>
      </c>
      <c r="L453" s="60"/>
    </row>
    <row r="454" spans="1:12" outlineLevel="1" x14ac:dyDescent="0.2">
      <c r="A454" s="42">
        <f>Platts!B943</f>
        <v>41051</v>
      </c>
      <c r="B454" s="45">
        <v>633.5</v>
      </c>
      <c r="C454" s="45">
        <v>694.93</v>
      </c>
      <c r="D454" s="45">
        <v>722</v>
      </c>
      <c r="E454" s="45">
        <f>Platts!R943*0.6+Platts!C943*1.6</f>
        <v>348.2</v>
      </c>
      <c r="F454" s="62">
        <f t="shared" si="15"/>
        <v>451</v>
      </c>
      <c r="G454" s="42">
        <f t="shared" si="14"/>
        <v>41051</v>
      </c>
      <c r="H454" s="55">
        <v>620</v>
      </c>
      <c r="I454" s="55">
        <v>667.85</v>
      </c>
      <c r="J454" s="55">
        <v>796.42</v>
      </c>
      <c r="K454" s="55">
        <v>645</v>
      </c>
      <c r="L454" s="60"/>
    </row>
    <row r="455" spans="1:12" outlineLevel="1" x14ac:dyDescent="0.2">
      <c r="A455" s="42">
        <f>Platts!B944</f>
        <v>41052</v>
      </c>
      <c r="B455" s="45">
        <v>632.5</v>
      </c>
      <c r="C455" s="45">
        <v>685.88</v>
      </c>
      <c r="D455" s="45">
        <v>722</v>
      </c>
      <c r="E455" s="45">
        <f>Platts!R944*0.6+Platts!C944*1.6</f>
        <v>345.79999999999995</v>
      </c>
      <c r="F455" s="62">
        <f t="shared" si="15"/>
        <v>452</v>
      </c>
      <c r="G455" s="42">
        <f t="shared" si="14"/>
        <v>41052</v>
      </c>
      <c r="H455" s="55">
        <v>620</v>
      </c>
      <c r="I455" s="55">
        <v>669.375</v>
      </c>
      <c r="J455" s="55">
        <v>796.42</v>
      </c>
      <c r="K455" s="55">
        <v>645</v>
      </c>
      <c r="L455" s="60"/>
    </row>
    <row r="456" spans="1:12" outlineLevel="1" x14ac:dyDescent="0.2">
      <c r="A456" s="42">
        <f>Platts!B945</f>
        <v>41053</v>
      </c>
      <c r="B456" s="45">
        <v>622.5</v>
      </c>
      <c r="C456" s="45">
        <v>673.78</v>
      </c>
      <c r="D456" s="45">
        <v>710.98</v>
      </c>
      <c r="E456" s="45">
        <f>Platts!R945*0.6+Platts!C945*1.6</f>
        <v>346.4</v>
      </c>
      <c r="F456" s="62">
        <f t="shared" si="15"/>
        <v>453</v>
      </c>
      <c r="G456" s="42">
        <f t="shared" si="14"/>
        <v>41053</v>
      </c>
      <c r="H456" s="55">
        <v>620</v>
      </c>
      <c r="I456" s="55">
        <v>667.13000000000011</v>
      </c>
      <c r="J456" s="55">
        <v>796.42</v>
      </c>
      <c r="K456" s="55">
        <v>645</v>
      </c>
      <c r="L456" s="60"/>
    </row>
    <row r="457" spans="1:12" outlineLevel="1" x14ac:dyDescent="0.2">
      <c r="A457" s="42">
        <f>Platts!B946</f>
        <v>41054</v>
      </c>
      <c r="B457" s="45">
        <v>622.5</v>
      </c>
      <c r="C457" s="45">
        <v>670.19</v>
      </c>
      <c r="D457" s="45">
        <v>710.98</v>
      </c>
      <c r="E457" s="45">
        <f>Platts!R946*0.6+Platts!C946*1.6</f>
        <v>346.4</v>
      </c>
      <c r="F457" s="62">
        <f t="shared" si="15"/>
        <v>454</v>
      </c>
      <c r="G457" s="42">
        <f t="shared" si="14"/>
        <v>41054</v>
      </c>
      <c r="H457" s="55">
        <v>605</v>
      </c>
      <c r="I457" s="55">
        <v>661.43499999999995</v>
      </c>
      <c r="J457" s="55">
        <v>796.42</v>
      </c>
      <c r="K457" s="55">
        <v>640</v>
      </c>
      <c r="L457" s="60"/>
    </row>
    <row r="458" spans="1:12" outlineLevel="1" x14ac:dyDescent="0.2">
      <c r="A458" s="42">
        <f>Platts!B947</f>
        <v>41057</v>
      </c>
      <c r="B458" s="45">
        <v>622.5</v>
      </c>
      <c r="C458" s="45">
        <v>670.19</v>
      </c>
      <c r="D458" s="45">
        <v>710.98</v>
      </c>
      <c r="E458" s="45">
        <f>Platts!R947*0.6+Platts!C947*1.6</f>
        <v>346.4</v>
      </c>
      <c r="F458" s="62">
        <f t="shared" si="15"/>
        <v>455</v>
      </c>
      <c r="G458" s="42">
        <f t="shared" si="14"/>
        <v>41057</v>
      </c>
      <c r="H458" s="55">
        <v>605</v>
      </c>
      <c r="I458" s="55">
        <v>656.1</v>
      </c>
      <c r="J458" s="55">
        <v>777.13</v>
      </c>
      <c r="K458" s="55">
        <v>640</v>
      </c>
      <c r="L458" s="60"/>
    </row>
    <row r="459" spans="1:12" outlineLevel="1" x14ac:dyDescent="0.2">
      <c r="A459" s="42">
        <f>Platts!B948</f>
        <v>41058</v>
      </c>
      <c r="B459" s="45">
        <v>622.5</v>
      </c>
      <c r="C459" s="45">
        <v>670.25</v>
      </c>
      <c r="D459" s="45">
        <v>705.47</v>
      </c>
      <c r="E459" s="45">
        <f>Platts!R948*0.6+Platts!C948*1.6</f>
        <v>349</v>
      </c>
      <c r="F459" s="62">
        <f t="shared" si="15"/>
        <v>456</v>
      </c>
      <c r="G459" s="42">
        <f t="shared" si="14"/>
        <v>41058</v>
      </c>
      <c r="H459" s="55">
        <v>605</v>
      </c>
      <c r="I459" s="55">
        <v>652.39499999999998</v>
      </c>
      <c r="J459" s="55">
        <v>777.13</v>
      </c>
      <c r="K459" s="55">
        <v>640</v>
      </c>
      <c r="L459" s="60"/>
    </row>
    <row r="460" spans="1:12" outlineLevel="1" x14ac:dyDescent="0.2">
      <c r="A460" s="42">
        <f>Platts!B949</f>
        <v>41059</v>
      </c>
      <c r="B460" s="45">
        <v>622.5</v>
      </c>
      <c r="C460" s="45">
        <v>663.4</v>
      </c>
      <c r="D460" s="45">
        <v>705.47</v>
      </c>
      <c r="E460" s="45">
        <f>Platts!R949*0.6+Platts!C949*1.6</f>
        <v>350.1</v>
      </c>
      <c r="F460" s="62">
        <f t="shared" si="15"/>
        <v>457</v>
      </c>
      <c r="G460" s="42">
        <f t="shared" si="14"/>
        <v>41059</v>
      </c>
      <c r="H460" s="55">
        <v>605</v>
      </c>
      <c r="I460" s="55">
        <v>653.43499999999995</v>
      </c>
      <c r="J460" s="55">
        <v>777.13</v>
      </c>
      <c r="K460" s="55">
        <v>640</v>
      </c>
      <c r="L460" s="60"/>
    </row>
    <row r="461" spans="1:12" outlineLevel="1" x14ac:dyDescent="0.2">
      <c r="A461" s="42">
        <f>Platts!B950</f>
        <v>41061</v>
      </c>
      <c r="B461" s="45">
        <v>612.5</v>
      </c>
      <c r="C461" s="45">
        <v>656.09</v>
      </c>
      <c r="D461" s="45">
        <v>705.47</v>
      </c>
      <c r="E461" s="45">
        <f>Platts!R950*0.6+Platts!C950*1.6</f>
        <v>350.9</v>
      </c>
      <c r="F461" s="62">
        <f t="shared" si="15"/>
        <v>458</v>
      </c>
      <c r="G461" s="42">
        <f t="shared" si="14"/>
        <v>41061</v>
      </c>
      <c r="H461" s="55">
        <v>605</v>
      </c>
      <c r="I461" s="55">
        <v>651.19499999999994</v>
      </c>
      <c r="J461" s="55">
        <v>777.13</v>
      </c>
      <c r="K461" s="55">
        <v>630</v>
      </c>
      <c r="L461" s="60"/>
    </row>
    <row r="462" spans="1:12" outlineLevel="1" x14ac:dyDescent="0.2">
      <c r="A462" s="42">
        <f>Platts!B951</f>
        <v>41064</v>
      </c>
      <c r="B462" s="45">
        <v>612.5</v>
      </c>
      <c r="C462" s="45">
        <f>C461</f>
        <v>656.09</v>
      </c>
      <c r="D462" s="45">
        <v>705.47</v>
      </c>
      <c r="E462" s="45">
        <f>Platts!R951*0.6+Platts!C951*1.6</f>
        <v>348.8</v>
      </c>
      <c r="F462" s="62">
        <f t="shared" si="15"/>
        <v>459</v>
      </c>
      <c r="G462" s="42">
        <f t="shared" si="14"/>
        <v>41064</v>
      </c>
      <c r="H462" s="55">
        <v>605</v>
      </c>
      <c r="I462" s="55">
        <v>641.85500000000002</v>
      </c>
      <c r="J462" s="55">
        <v>777.13</v>
      </c>
      <c r="K462" s="55">
        <v>630</v>
      </c>
      <c r="L462" s="60"/>
    </row>
    <row r="463" spans="1:12" outlineLevel="1" x14ac:dyDescent="0.2">
      <c r="A463" s="42">
        <f>Platts!B952</f>
        <v>41065</v>
      </c>
      <c r="B463" s="45">
        <v>612.5</v>
      </c>
      <c r="C463" s="45">
        <f>C462</f>
        <v>656.09</v>
      </c>
      <c r="D463" s="45">
        <v>699.96</v>
      </c>
      <c r="E463" s="45">
        <f>Platts!R952*0.6+Platts!C952*1.6</f>
        <v>346.6</v>
      </c>
      <c r="F463" s="62">
        <f t="shared" si="15"/>
        <v>460</v>
      </c>
      <c r="G463" s="42">
        <f t="shared" si="14"/>
        <v>41065</v>
      </c>
      <c r="H463" s="55">
        <v>605</v>
      </c>
      <c r="I463" s="55">
        <v>641.85500000000002</v>
      </c>
      <c r="J463" s="55">
        <v>777.13</v>
      </c>
      <c r="K463" s="55">
        <v>630</v>
      </c>
      <c r="L463" s="60"/>
    </row>
    <row r="464" spans="1:12" outlineLevel="1" x14ac:dyDescent="0.2">
      <c r="A464" s="42">
        <f>Platts!B953</f>
        <v>41067</v>
      </c>
      <c r="B464" s="45">
        <v>610</v>
      </c>
      <c r="C464" s="45">
        <v>668.77</v>
      </c>
      <c r="D464" s="45">
        <v>694.44</v>
      </c>
      <c r="E464" s="45">
        <f>Platts!R953*0.6+Platts!C953*1.6</f>
        <v>346.3</v>
      </c>
      <c r="F464" s="62">
        <f t="shared" si="15"/>
        <v>461</v>
      </c>
      <c r="G464" s="42">
        <f t="shared" si="14"/>
        <v>41067</v>
      </c>
      <c r="H464" s="55">
        <v>605</v>
      </c>
      <c r="I464" s="55">
        <v>643.20000000000005</v>
      </c>
      <c r="J464" s="55">
        <v>777.13</v>
      </c>
      <c r="K464" s="55">
        <v>630</v>
      </c>
      <c r="L464" s="60"/>
    </row>
    <row r="465" spans="1:12" outlineLevel="1" x14ac:dyDescent="0.2">
      <c r="A465" s="42">
        <f>Platts!B954</f>
        <v>41068</v>
      </c>
      <c r="B465" s="45">
        <v>610</v>
      </c>
      <c r="C465" s="45">
        <v>664.45</v>
      </c>
      <c r="D465" s="45">
        <v>694.44</v>
      </c>
      <c r="E465" s="45">
        <f>Platts!R954*0.6+Platts!C954*1.6</f>
        <v>348.2</v>
      </c>
      <c r="F465" s="62">
        <f t="shared" si="15"/>
        <v>462</v>
      </c>
      <c r="G465" s="42">
        <f t="shared" si="14"/>
        <v>41068</v>
      </c>
      <c r="H465" s="55">
        <v>605</v>
      </c>
      <c r="I465" s="55">
        <v>646.1</v>
      </c>
      <c r="J465" s="55">
        <v>777.13</v>
      </c>
      <c r="K465" s="55">
        <v>630</v>
      </c>
      <c r="L465" s="60"/>
    </row>
    <row r="466" spans="1:12" outlineLevel="1" x14ac:dyDescent="0.2">
      <c r="A466" s="42">
        <f>Platts!B955</f>
        <v>41071</v>
      </c>
      <c r="B466" s="45">
        <v>610</v>
      </c>
      <c r="C466" s="45">
        <v>665.52</v>
      </c>
      <c r="D466" s="45">
        <v>688.93</v>
      </c>
      <c r="E466" s="45">
        <f>Platts!R955*0.6+Platts!C955*1.6</f>
        <v>348.6</v>
      </c>
      <c r="F466" s="62">
        <f t="shared" si="15"/>
        <v>463</v>
      </c>
      <c r="G466" s="42">
        <f t="shared" si="14"/>
        <v>41071</v>
      </c>
      <c r="H466" s="55">
        <v>605</v>
      </c>
      <c r="I466" s="55">
        <v>648.64499999999998</v>
      </c>
      <c r="J466" s="55">
        <v>744.06</v>
      </c>
      <c r="K466" s="55">
        <v>620</v>
      </c>
      <c r="L466" s="60"/>
    </row>
    <row r="467" spans="1:12" outlineLevel="1" x14ac:dyDescent="0.2">
      <c r="A467" s="42">
        <f>Platts!B956</f>
        <v>41072</v>
      </c>
      <c r="B467" s="45">
        <v>610</v>
      </c>
      <c r="C467" s="45">
        <v>661.28</v>
      </c>
      <c r="D467" s="45">
        <v>688.93</v>
      </c>
      <c r="E467" s="45">
        <f>Platts!R956*0.6+Platts!C956*1.6</f>
        <v>351.5</v>
      </c>
      <c r="F467" s="62">
        <f t="shared" si="15"/>
        <v>464</v>
      </c>
      <c r="G467" s="42">
        <f t="shared" si="14"/>
        <v>41072</v>
      </c>
      <c r="H467" s="55">
        <v>605</v>
      </c>
      <c r="I467" s="55">
        <v>642.10500000000002</v>
      </c>
      <c r="J467" s="55">
        <v>744.06</v>
      </c>
      <c r="K467" s="55">
        <v>620</v>
      </c>
      <c r="L467" s="60"/>
    </row>
    <row r="468" spans="1:12" outlineLevel="1" x14ac:dyDescent="0.2">
      <c r="A468" s="42">
        <f>Platts!B957</f>
        <v>41073</v>
      </c>
      <c r="B468" s="45">
        <v>610</v>
      </c>
      <c r="C468" s="45">
        <v>667.11</v>
      </c>
      <c r="D468" s="45">
        <v>688.93</v>
      </c>
      <c r="E468" s="45">
        <f>Platts!R957*0.6+Platts!C957*1.6</f>
        <v>352.20000000000005</v>
      </c>
      <c r="F468" s="62">
        <f t="shared" si="15"/>
        <v>465</v>
      </c>
      <c r="G468" s="42">
        <f t="shared" si="14"/>
        <v>41073</v>
      </c>
      <c r="H468" s="55">
        <v>605</v>
      </c>
      <c r="I468" s="55">
        <v>646.01499999999999</v>
      </c>
      <c r="J468" s="55">
        <v>744.06</v>
      </c>
      <c r="K468" s="55">
        <v>610</v>
      </c>
      <c r="L468" s="60"/>
    </row>
    <row r="469" spans="1:12" outlineLevel="1" x14ac:dyDescent="0.2">
      <c r="A469" s="42">
        <f>Platts!B958</f>
        <v>41074</v>
      </c>
      <c r="B469" s="45">
        <v>610</v>
      </c>
      <c r="C469" s="45">
        <v>668.07</v>
      </c>
      <c r="D469" s="45">
        <v>672.4</v>
      </c>
      <c r="E469" s="45">
        <f>Platts!R958*0.6+Platts!C958*1.6</f>
        <v>353.6</v>
      </c>
      <c r="F469" s="62">
        <f t="shared" si="15"/>
        <v>466</v>
      </c>
      <c r="G469" s="42">
        <f t="shared" si="14"/>
        <v>41074</v>
      </c>
      <c r="H469" s="55">
        <v>605</v>
      </c>
      <c r="I469" s="55">
        <v>646.46</v>
      </c>
      <c r="J469" s="55">
        <v>744.06</v>
      </c>
      <c r="K469" s="55">
        <v>610</v>
      </c>
      <c r="L469" s="60"/>
    </row>
    <row r="470" spans="1:12" outlineLevel="1" x14ac:dyDescent="0.2">
      <c r="A470" s="42">
        <f>Platts!B959</f>
        <v>41075</v>
      </c>
      <c r="B470" s="45">
        <v>610</v>
      </c>
      <c r="C470" s="45">
        <v>666.71</v>
      </c>
      <c r="D470" s="45">
        <v>672.4</v>
      </c>
      <c r="E470" s="45">
        <f>Platts!R959*0.6+Platts!C959*1.6</f>
        <v>354.20000000000005</v>
      </c>
      <c r="F470" s="62">
        <f t="shared" si="15"/>
        <v>467</v>
      </c>
      <c r="G470" s="42">
        <f t="shared" si="14"/>
        <v>41075</v>
      </c>
      <c r="H470" s="55">
        <v>605</v>
      </c>
      <c r="I470" s="55">
        <v>648.63499999999999</v>
      </c>
      <c r="J470" s="55">
        <v>738.55</v>
      </c>
      <c r="K470" s="55">
        <v>607.5</v>
      </c>
      <c r="L470" s="60"/>
    </row>
    <row r="471" spans="1:12" outlineLevel="1" x14ac:dyDescent="0.2">
      <c r="A471" s="42">
        <f>Platts!B960</f>
        <v>41078</v>
      </c>
      <c r="B471" s="45">
        <v>610</v>
      </c>
      <c r="C471" s="45">
        <v>659.82</v>
      </c>
      <c r="D471" s="45">
        <v>672.4</v>
      </c>
      <c r="E471" s="45">
        <f>Platts!R960*0.6+Platts!C960*1.6</f>
        <v>356.4</v>
      </c>
      <c r="F471" s="62">
        <f t="shared" si="15"/>
        <v>468</v>
      </c>
      <c r="G471" s="42">
        <f t="shared" si="14"/>
        <v>41078</v>
      </c>
      <c r="H471" s="55">
        <v>595</v>
      </c>
      <c r="I471" s="55">
        <v>649.51499999999999</v>
      </c>
      <c r="J471" s="55">
        <v>738.55</v>
      </c>
      <c r="K471" s="55">
        <v>607.5</v>
      </c>
      <c r="L471" s="60"/>
    </row>
    <row r="472" spans="1:12" outlineLevel="1" x14ac:dyDescent="0.2">
      <c r="A472" s="42">
        <f>Platts!B961</f>
        <v>41079</v>
      </c>
      <c r="B472" s="45">
        <v>610</v>
      </c>
      <c r="C472" s="45">
        <v>666.28</v>
      </c>
      <c r="D472" s="45">
        <v>672.4</v>
      </c>
      <c r="E472" s="45">
        <f>Platts!R961*0.6+Platts!C961*1.6</f>
        <v>357.20000000000005</v>
      </c>
      <c r="F472" s="62">
        <f t="shared" si="15"/>
        <v>469</v>
      </c>
      <c r="G472" s="42">
        <f t="shared" si="14"/>
        <v>41079</v>
      </c>
      <c r="H472" s="55">
        <v>595</v>
      </c>
      <c r="I472" s="55">
        <v>651.84</v>
      </c>
      <c r="J472" s="55">
        <v>738.55</v>
      </c>
      <c r="K472" s="55">
        <v>607.5</v>
      </c>
      <c r="L472" s="60"/>
    </row>
    <row r="473" spans="1:12" outlineLevel="1" x14ac:dyDescent="0.2">
      <c r="A473" s="42">
        <f>Platts!B962</f>
        <v>41080</v>
      </c>
      <c r="B473" s="45">
        <v>610</v>
      </c>
      <c r="C473" s="45">
        <v>670.66</v>
      </c>
      <c r="D473" s="45">
        <v>661.38</v>
      </c>
      <c r="E473" s="45">
        <f>Platts!R962*0.6+Platts!C962*1.6</f>
        <v>358.70000000000005</v>
      </c>
      <c r="F473" s="62">
        <f t="shared" si="15"/>
        <v>470</v>
      </c>
      <c r="G473" s="42">
        <f t="shared" si="14"/>
        <v>41080</v>
      </c>
      <c r="H473" s="55">
        <v>595</v>
      </c>
      <c r="I473" s="55">
        <v>649.82999999999993</v>
      </c>
      <c r="J473" s="55">
        <v>738.55</v>
      </c>
      <c r="K473" s="55">
        <v>607.5</v>
      </c>
      <c r="L473" s="60"/>
    </row>
    <row r="474" spans="1:12" outlineLevel="1" x14ac:dyDescent="0.2">
      <c r="A474" s="42">
        <f>Platts!B963</f>
        <v>41081</v>
      </c>
      <c r="B474" s="45">
        <v>597.5</v>
      </c>
      <c r="C474" s="45">
        <v>663.54</v>
      </c>
      <c r="D474" s="45">
        <v>661.38</v>
      </c>
      <c r="E474" s="45">
        <f>Platts!R963*0.6+Platts!C963*1.6</f>
        <v>358.70000000000005</v>
      </c>
      <c r="F474" s="62">
        <f t="shared" si="15"/>
        <v>471</v>
      </c>
      <c r="G474" s="42">
        <f t="shared" si="14"/>
        <v>41081</v>
      </c>
      <c r="H474" s="55">
        <v>595</v>
      </c>
      <c r="I474" s="55">
        <v>649.88000000000011</v>
      </c>
      <c r="J474" s="55">
        <v>738.55</v>
      </c>
      <c r="K474" s="55">
        <v>610</v>
      </c>
      <c r="L474" s="60"/>
    </row>
    <row r="475" spans="1:12" outlineLevel="1" x14ac:dyDescent="0.2">
      <c r="A475" s="42">
        <f>Platts!B964</f>
        <v>41082</v>
      </c>
      <c r="B475" s="45">
        <v>597.5</v>
      </c>
      <c r="C475" s="45">
        <v>657.67</v>
      </c>
      <c r="D475" s="45">
        <v>661.38</v>
      </c>
      <c r="E475" s="45">
        <f>Platts!R964*0.6+Platts!C964*1.6</f>
        <v>358.70000000000005</v>
      </c>
      <c r="F475" s="62">
        <f t="shared" si="15"/>
        <v>472</v>
      </c>
      <c r="G475" s="42">
        <f t="shared" si="14"/>
        <v>41082</v>
      </c>
      <c r="H475" s="55">
        <v>595</v>
      </c>
      <c r="I475" s="55">
        <v>651.07999999999993</v>
      </c>
      <c r="J475" s="55">
        <v>738.55</v>
      </c>
      <c r="K475" s="55">
        <v>610</v>
      </c>
      <c r="L475" s="60"/>
    </row>
    <row r="476" spans="1:12" outlineLevel="1" x14ac:dyDescent="0.2">
      <c r="A476" s="42">
        <f>Platts!B965</f>
        <v>41085</v>
      </c>
      <c r="B476" s="45">
        <v>597.5</v>
      </c>
      <c r="C476" s="45">
        <v>655.41</v>
      </c>
      <c r="D476" s="45">
        <v>650.35</v>
      </c>
      <c r="E476" s="45">
        <f>Platts!R965*0.6+Platts!C965*1.6</f>
        <v>358.3</v>
      </c>
      <c r="F476" s="62">
        <f t="shared" si="15"/>
        <v>473</v>
      </c>
      <c r="G476" s="42">
        <f t="shared" si="14"/>
        <v>41085</v>
      </c>
      <c r="H476" s="55">
        <v>595</v>
      </c>
      <c r="I476" s="55">
        <v>649.33500000000004</v>
      </c>
      <c r="J476" s="55">
        <v>738.55</v>
      </c>
      <c r="K476" s="55">
        <v>610</v>
      </c>
      <c r="L476" s="60"/>
    </row>
    <row r="477" spans="1:12" outlineLevel="1" x14ac:dyDescent="0.2">
      <c r="A477" s="42">
        <f>Platts!B966</f>
        <v>41086</v>
      </c>
      <c r="B477" s="45">
        <v>597.5</v>
      </c>
      <c r="C477" s="45">
        <v>657.27</v>
      </c>
      <c r="D477" s="45">
        <v>650.35</v>
      </c>
      <c r="E477" s="45">
        <f>Platts!R966*0.6+Platts!C966*1.6</f>
        <v>355.29999999999995</v>
      </c>
      <c r="F477" s="62">
        <f t="shared" si="15"/>
        <v>474</v>
      </c>
      <c r="G477" s="42">
        <f t="shared" si="14"/>
        <v>41086</v>
      </c>
      <c r="H477" s="55">
        <v>595</v>
      </c>
      <c r="I477" s="55">
        <v>642.625</v>
      </c>
      <c r="J477" s="55">
        <v>738.55</v>
      </c>
      <c r="K477" s="55">
        <v>610</v>
      </c>
      <c r="L477" s="60"/>
    </row>
    <row r="478" spans="1:12" outlineLevel="1" x14ac:dyDescent="0.2">
      <c r="A478" s="42">
        <f>Platts!B967</f>
        <v>41087</v>
      </c>
      <c r="B478" s="45">
        <v>597.5</v>
      </c>
      <c r="C478" s="45">
        <v>656.63</v>
      </c>
      <c r="D478" s="45">
        <v>650.35</v>
      </c>
      <c r="E478" s="45">
        <f>Platts!R967*0.6+Platts!C967*1.6</f>
        <v>352.3</v>
      </c>
      <c r="F478" s="62">
        <f t="shared" si="15"/>
        <v>475</v>
      </c>
      <c r="G478" s="42">
        <f t="shared" si="14"/>
        <v>41087</v>
      </c>
      <c r="H478" s="55">
        <v>595</v>
      </c>
      <c r="I478" s="55">
        <v>640.01</v>
      </c>
      <c r="J478" s="55">
        <v>738.55</v>
      </c>
      <c r="K478" s="55">
        <v>610</v>
      </c>
      <c r="L478" s="60"/>
    </row>
    <row r="479" spans="1:12" outlineLevel="1" x14ac:dyDescent="0.2">
      <c r="A479" s="42">
        <f>Platts!B968</f>
        <v>41088</v>
      </c>
      <c r="B479" s="45">
        <v>595</v>
      </c>
      <c r="C479" s="45">
        <v>649.89</v>
      </c>
      <c r="D479" s="45">
        <v>650.35</v>
      </c>
      <c r="E479" s="45">
        <f>Platts!R968*0.6+Platts!C968*1.6</f>
        <v>350.9</v>
      </c>
      <c r="F479" s="62">
        <f t="shared" si="15"/>
        <v>476</v>
      </c>
      <c r="G479" s="42">
        <f t="shared" si="14"/>
        <v>41088</v>
      </c>
      <c r="H479" s="55">
        <v>595</v>
      </c>
      <c r="I479" s="55">
        <v>639.34</v>
      </c>
      <c r="J479" s="55">
        <v>738.55</v>
      </c>
      <c r="K479" s="55">
        <v>610</v>
      </c>
      <c r="L479" s="60"/>
    </row>
    <row r="480" spans="1:12" outlineLevel="1" x14ac:dyDescent="0.2">
      <c r="A480" s="42">
        <f>Platts!B969</f>
        <v>41089</v>
      </c>
      <c r="B480" s="45">
        <v>595</v>
      </c>
      <c r="C480" s="45">
        <v>662.37</v>
      </c>
      <c r="D480" s="45">
        <v>650.35</v>
      </c>
      <c r="E480" s="45">
        <f>Platts!R969*0.6+Platts!C969*1.6</f>
        <v>349.3</v>
      </c>
      <c r="F480" s="62">
        <f t="shared" si="15"/>
        <v>477</v>
      </c>
      <c r="G480" s="42">
        <f t="shared" si="14"/>
        <v>41089</v>
      </c>
      <c r="H480" s="55">
        <v>595</v>
      </c>
      <c r="I480" s="55">
        <v>639.5</v>
      </c>
      <c r="J480" s="55">
        <v>727.52499999999998</v>
      </c>
      <c r="K480" s="55">
        <v>610</v>
      </c>
      <c r="L480" s="60"/>
    </row>
    <row r="481" spans="1:12" outlineLevel="1" x14ac:dyDescent="0.2">
      <c r="A481" s="42">
        <f>Platts!B970</f>
        <v>41092</v>
      </c>
      <c r="B481" s="45">
        <v>595</v>
      </c>
      <c r="C481" s="45">
        <v>660.14</v>
      </c>
      <c r="D481" s="45">
        <v>650.35</v>
      </c>
      <c r="E481" s="45">
        <f>Platts!R970*0.6+Platts!C970*1.6</f>
        <v>349.3</v>
      </c>
      <c r="F481" s="62">
        <f t="shared" si="15"/>
        <v>478</v>
      </c>
      <c r="G481" s="42">
        <f t="shared" si="14"/>
        <v>41092</v>
      </c>
      <c r="H481" s="55">
        <v>595</v>
      </c>
      <c r="I481" s="55">
        <v>636.42499999999995</v>
      </c>
      <c r="J481" s="55">
        <v>727.52499999999998</v>
      </c>
      <c r="K481" s="55">
        <v>610</v>
      </c>
      <c r="L481" s="60"/>
    </row>
    <row r="482" spans="1:12" outlineLevel="1" x14ac:dyDescent="0.2">
      <c r="A482" s="42">
        <f>Platts!B971</f>
        <v>41093</v>
      </c>
      <c r="B482" s="45">
        <v>595</v>
      </c>
      <c r="C482" s="45">
        <v>662.08</v>
      </c>
      <c r="D482" s="45">
        <v>650.35</v>
      </c>
      <c r="E482" s="45">
        <f>Platts!R971*0.6+Platts!C971*1.6</f>
        <v>353</v>
      </c>
      <c r="F482" s="62">
        <f t="shared" si="15"/>
        <v>479</v>
      </c>
      <c r="G482" s="42">
        <f t="shared" si="14"/>
        <v>41093</v>
      </c>
      <c r="H482" s="55">
        <v>595</v>
      </c>
      <c r="I482" s="55">
        <v>638.94000000000005</v>
      </c>
      <c r="J482" s="55">
        <v>727.52499999999998</v>
      </c>
      <c r="K482" s="55">
        <v>610</v>
      </c>
      <c r="L482" s="60"/>
    </row>
    <row r="483" spans="1:12" outlineLevel="1" x14ac:dyDescent="0.2">
      <c r="A483" s="42">
        <f>Platts!B972</f>
        <v>41094</v>
      </c>
      <c r="B483" s="45">
        <v>595</v>
      </c>
      <c r="C483" s="45">
        <v>662.08</v>
      </c>
      <c r="D483" s="45">
        <v>650.35</v>
      </c>
      <c r="E483" s="45">
        <f>Platts!R972*0.6+Platts!C972*1.6</f>
        <v>353</v>
      </c>
      <c r="F483" s="62">
        <f t="shared" si="15"/>
        <v>480</v>
      </c>
      <c r="G483" s="42">
        <f t="shared" si="14"/>
        <v>41094</v>
      </c>
      <c r="H483" s="55">
        <v>595</v>
      </c>
      <c r="I483" s="55">
        <v>639.09500000000003</v>
      </c>
      <c r="J483" s="55">
        <v>727.52499999999998</v>
      </c>
      <c r="K483" s="55">
        <v>612.5</v>
      </c>
      <c r="L483" s="60"/>
    </row>
    <row r="484" spans="1:12" outlineLevel="1" x14ac:dyDescent="0.2">
      <c r="A484" s="42">
        <f>Platts!B973</f>
        <v>41095</v>
      </c>
      <c r="B484" s="45">
        <v>592.5</v>
      </c>
      <c r="C484" s="45">
        <v>646.79999999999995</v>
      </c>
      <c r="D484" s="45">
        <v>655.86</v>
      </c>
      <c r="E484" s="45">
        <f>Platts!R973*0.6+Platts!C973*1.6</f>
        <v>350.1</v>
      </c>
      <c r="F484" s="62">
        <f t="shared" si="15"/>
        <v>481</v>
      </c>
      <c r="G484" s="42">
        <f t="shared" si="14"/>
        <v>41095</v>
      </c>
      <c r="H484" s="55">
        <v>595</v>
      </c>
      <c r="I484" s="55">
        <v>638.18499999999995</v>
      </c>
      <c r="J484" s="55">
        <v>727.52499999999998</v>
      </c>
      <c r="K484" s="55">
        <v>612.5</v>
      </c>
      <c r="L484" s="60"/>
    </row>
    <row r="485" spans="1:12" outlineLevel="1" x14ac:dyDescent="0.2">
      <c r="A485" s="42">
        <f>Platts!B974</f>
        <v>41099</v>
      </c>
      <c r="B485" s="45">
        <v>592.5</v>
      </c>
      <c r="C485" s="45">
        <v>630.48</v>
      </c>
      <c r="D485" s="45">
        <v>661.38</v>
      </c>
      <c r="E485" s="45">
        <f>Platts!R974*0.6+Platts!C974*1.6</f>
        <v>349.5</v>
      </c>
      <c r="F485" s="62">
        <f t="shared" si="15"/>
        <v>482</v>
      </c>
      <c r="G485" s="42">
        <f t="shared" si="14"/>
        <v>41099</v>
      </c>
      <c r="H485" s="55">
        <v>590</v>
      </c>
      <c r="I485" s="55">
        <v>637.41999999999996</v>
      </c>
      <c r="J485" s="55">
        <v>727.52499999999998</v>
      </c>
      <c r="K485" s="55">
        <v>612.5</v>
      </c>
      <c r="L485" s="60"/>
    </row>
    <row r="486" spans="1:12" outlineLevel="1" x14ac:dyDescent="0.2">
      <c r="A486" s="42">
        <f>Platts!B975</f>
        <v>41100</v>
      </c>
      <c r="B486" s="45">
        <v>592.5</v>
      </c>
      <c r="C486" s="45">
        <v>627.66</v>
      </c>
      <c r="D486" s="45">
        <v>661.38</v>
      </c>
      <c r="E486" s="45">
        <f>Platts!R975*0.6+Platts!C975*1.6</f>
        <v>348.1</v>
      </c>
      <c r="F486" s="62">
        <f t="shared" si="15"/>
        <v>483</v>
      </c>
      <c r="G486" s="42">
        <f t="shared" si="14"/>
        <v>41100</v>
      </c>
      <c r="H486" s="55">
        <v>590</v>
      </c>
      <c r="I486" s="55">
        <v>621.94499999999994</v>
      </c>
      <c r="J486" s="55">
        <v>727.52499999999998</v>
      </c>
      <c r="K486" s="55">
        <v>612.5</v>
      </c>
      <c r="L486" s="60"/>
    </row>
    <row r="487" spans="1:12" outlineLevel="1" x14ac:dyDescent="0.2">
      <c r="A487" s="42">
        <f>Platts!B976</f>
        <v>41101</v>
      </c>
      <c r="B487" s="45">
        <v>592.5</v>
      </c>
      <c r="C487" s="45">
        <v>624.14</v>
      </c>
      <c r="D487" s="45">
        <v>661.38</v>
      </c>
      <c r="E487" s="45">
        <f>Platts!R976*0.6+Platts!C976*1.6</f>
        <v>345.6</v>
      </c>
      <c r="F487" s="62">
        <f t="shared" si="15"/>
        <v>484</v>
      </c>
      <c r="G487" s="42">
        <f t="shared" si="14"/>
        <v>41101</v>
      </c>
      <c r="H487" s="55">
        <v>590</v>
      </c>
      <c r="I487" s="55">
        <v>617.72499999999991</v>
      </c>
      <c r="J487" s="55">
        <v>727.52499999999998</v>
      </c>
      <c r="K487" s="55">
        <v>612.5</v>
      </c>
      <c r="L487" s="60"/>
    </row>
    <row r="488" spans="1:12" outlineLevel="1" x14ac:dyDescent="0.2">
      <c r="A488" s="42">
        <f>Platts!B977</f>
        <v>41102</v>
      </c>
      <c r="B488" s="45">
        <v>585</v>
      </c>
      <c r="C488" s="45">
        <v>621.79</v>
      </c>
      <c r="D488" s="45">
        <v>661.38</v>
      </c>
      <c r="E488" s="45">
        <f>Platts!R977*0.6+Platts!C977*1.6</f>
        <v>343</v>
      </c>
      <c r="F488" s="62">
        <f t="shared" si="15"/>
        <v>485</v>
      </c>
      <c r="G488" s="42">
        <f t="shared" si="14"/>
        <v>41102</v>
      </c>
      <c r="H488" s="55">
        <v>590</v>
      </c>
      <c r="I488" s="55">
        <v>617.31999999999994</v>
      </c>
      <c r="J488" s="55">
        <v>727.52499999999998</v>
      </c>
      <c r="K488" s="55">
        <v>612.5</v>
      </c>
      <c r="L488" s="60"/>
    </row>
    <row r="489" spans="1:12" outlineLevel="1" x14ac:dyDescent="0.2">
      <c r="A489" s="42">
        <f>Platts!B978</f>
        <v>41103</v>
      </c>
      <c r="B489" s="45">
        <v>585</v>
      </c>
      <c r="C489" s="45">
        <v>623.83000000000004</v>
      </c>
      <c r="D489" s="45">
        <v>661.38</v>
      </c>
      <c r="E489" s="45">
        <f>Platts!R978*0.6+Platts!C978*1.6</f>
        <v>341.3</v>
      </c>
      <c r="F489" s="62">
        <f t="shared" si="15"/>
        <v>486</v>
      </c>
      <c r="G489" s="42">
        <f t="shared" si="14"/>
        <v>41103</v>
      </c>
      <c r="H489" s="55">
        <v>590</v>
      </c>
      <c r="I489" s="55">
        <v>616.06500000000005</v>
      </c>
      <c r="J489" s="55">
        <v>727.52499999999998</v>
      </c>
      <c r="K489" s="55">
        <v>617.5</v>
      </c>
      <c r="L489" s="60"/>
    </row>
    <row r="490" spans="1:12" outlineLevel="1" x14ac:dyDescent="0.2">
      <c r="A490" s="42">
        <f>Platts!B979</f>
        <v>41106</v>
      </c>
      <c r="B490" s="45">
        <v>585</v>
      </c>
      <c r="C490" s="45">
        <v>623.05999999999995</v>
      </c>
      <c r="D490" s="45">
        <v>675.15</v>
      </c>
      <c r="E490" s="45">
        <f>Platts!R979*0.6+Platts!C979*1.6</f>
        <v>337</v>
      </c>
      <c r="F490" s="62">
        <f t="shared" si="15"/>
        <v>487</v>
      </c>
      <c r="G490" s="42">
        <f t="shared" si="14"/>
        <v>41106</v>
      </c>
      <c r="H490" s="55">
        <v>585</v>
      </c>
      <c r="I490" s="55">
        <v>611.94499999999994</v>
      </c>
      <c r="J490" s="55">
        <v>727.52499999999998</v>
      </c>
      <c r="K490" s="55">
        <v>617.5</v>
      </c>
      <c r="L490" s="60"/>
    </row>
    <row r="491" spans="1:12" outlineLevel="1" x14ac:dyDescent="0.2">
      <c r="A491" s="42">
        <f>Platts!B980</f>
        <v>41107</v>
      </c>
      <c r="B491" s="45">
        <v>585</v>
      </c>
      <c r="C491" s="45">
        <v>620.62</v>
      </c>
      <c r="D491" s="45">
        <v>675.15</v>
      </c>
      <c r="E491" s="45">
        <f>Platts!R980*0.6+Platts!C980*1.6</f>
        <v>334.3</v>
      </c>
      <c r="F491" s="62">
        <f t="shared" si="15"/>
        <v>488</v>
      </c>
      <c r="G491" s="42">
        <f t="shared" si="14"/>
        <v>41107</v>
      </c>
      <c r="H491" s="55">
        <v>585</v>
      </c>
      <c r="I491" s="55">
        <v>612.29500000000007</v>
      </c>
      <c r="J491" s="55">
        <v>705.48</v>
      </c>
      <c r="K491" s="55">
        <v>617.5</v>
      </c>
      <c r="L491" s="60"/>
    </row>
    <row r="492" spans="1:12" outlineLevel="1" x14ac:dyDescent="0.2">
      <c r="A492" s="42">
        <f>Platts!B981</f>
        <v>41108</v>
      </c>
      <c r="B492" s="45">
        <v>585</v>
      </c>
      <c r="C492" s="45">
        <v>622.6</v>
      </c>
      <c r="D492" s="45">
        <v>675.15</v>
      </c>
      <c r="E492" s="45">
        <f>Platts!R981*0.6+Platts!C981*1.6</f>
        <v>331.90000000000003</v>
      </c>
      <c r="F492" s="62">
        <f t="shared" si="15"/>
        <v>489</v>
      </c>
      <c r="G492" s="42">
        <f t="shared" si="14"/>
        <v>41108</v>
      </c>
      <c r="H492" s="55">
        <v>585</v>
      </c>
      <c r="I492" s="55">
        <v>611.89499999999998</v>
      </c>
      <c r="J492" s="55">
        <v>694.45500000000004</v>
      </c>
      <c r="K492" s="55">
        <v>615</v>
      </c>
      <c r="L492" s="60"/>
    </row>
    <row r="493" spans="1:12" outlineLevel="1" x14ac:dyDescent="0.2">
      <c r="A493" s="42">
        <f>Platts!B982</f>
        <v>41109</v>
      </c>
      <c r="B493" s="45">
        <v>570.5</v>
      </c>
      <c r="C493" s="45">
        <v>622.86</v>
      </c>
      <c r="D493" s="45">
        <v>675.15</v>
      </c>
      <c r="E493" s="45">
        <f>Platts!R982*0.6+Platts!C982*1.6</f>
        <v>329.1</v>
      </c>
      <c r="F493" s="62">
        <f t="shared" si="15"/>
        <v>490</v>
      </c>
      <c r="G493" s="42">
        <f t="shared" si="14"/>
        <v>41109</v>
      </c>
      <c r="H493" s="55">
        <v>585</v>
      </c>
      <c r="I493" s="55">
        <v>617.12</v>
      </c>
      <c r="J493" s="55">
        <v>694.45500000000004</v>
      </c>
      <c r="K493" s="55">
        <v>615</v>
      </c>
      <c r="L493" s="60"/>
    </row>
    <row r="494" spans="1:12" outlineLevel="1" x14ac:dyDescent="0.2">
      <c r="A494" s="42">
        <f>Platts!B983</f>
        <v>41110</v>
      </c>
      <c r="B494" s="45">
        <v>570.5</v>
      </c>
      <c r="C494" s="45">
        <v>618.49</v>
      </c>
      <c r="D494" s="45">
        <v>675.15</v>
      </c>
      <c r="E494" s="45">
        <f>Platts!R983*0.6+Platts!C983*1.6</f>
        <v>325.2</v>
      </c>
      <c r="F494" s="62">
        <f t="shared" si="15"/>
        <v>491</v>
      </c>
      <c r="G494" s="42">
        <f t="shared" si="14"/>
        <v>41110</v>
      </c>
      <c r="H494" s="55">
        <v>585</v>
      </c>
      <c r="I494" s="55">
        <v>608.6400000000001</v>
      </c>
      <c r="J494" s="55">
        <v>694.45500000000004</v>
      </c>
      <c r="K494" s="55">
        <v>615</v>
      </c>
      <c r="L494" s="60"/>
    </row>
    <row r="495" spans="1:12" outlineLevel="1" x14ac:dyDescent="0.2">
      <c r="A495" s="42">
        <f>Platts!B984</f>
        <v>41113</v>
      </c>
      <c r="B495" s="45">
        <v>570.5</v>
      </c>
      <c r="C495" s="45">
        <v>615.29</v>
      </c>
      <c r="D495" s="45">
        <v>675.15</v>
      </c>
      <c r="E495" s="45">
        <f>Platts!R984*0.6+Platts!C984*1.6</f>
        <v>317.20000000000005</v>
      </c>
      <c r="F495" s="62">
        <f t="shared" si="15"/>
        <v>492</v>
      </c>
      <c r="G495" s="42">
        <f t="shared" si="14"/>
        <v>41113</v>
      </c>
      <c r="H495" s="55">
        <v>572.5</v>
      </c>
      <c r="I495" s="55">
        <v>616.80500000000006</v>
      </c>
      <c r="J495" s="55">
        <v>694.45500000000004</v>
      </c>
      <c r="K495" s="55">
        <v>615</v>
      </c>
      <c r="L495" s="60"/>
    </row>
    <row r="496" spans="1:12" outlineLevel="1" x14ac:dyDescent="0.2">
      <c r="A496" s="42">
        <f>Platts!B985</f>
        <v>41114</v>
      </c>
      <c r="B496" s="45">
        <v>570.5</v>
      </c>
      <c r="C496" s="45">
        <v>610.14</v>
      </c>
      <c r="D496" s="45">
        <v>675.15</v>
      </c>
      <c r="E496" s="45">
        <f>Platts!R985*0.6+Platts!C985*1.6</f>
        <v>309</v>
      </c>
      <c r="F496" s="62">
        <f t="shared" si="15"/>
        <v>493</v>
      </c>
      <c r="G496" s="42">
        <f t="shared" si="14"/>
        <v>41114</v>
      </c>
      <c r="H496" s="55">
        <v>572.5</v>
      </c>
      <c r="I496" s="55">
        <v>610</v>
      </c>
      <c r="J496" s="55">
        <v>694.45500000000004</v>
      </c>
      <c r="K496" s="55">
        <v>610</v>
      </c>
      <c r="L496" s="60"/>
    </row>
    <row r="497" spans="1:12" outlineLevel="1" x14ac:dyDescent="0.2">
      <c r="A497" s="42">
        <f>Platts!B986</f>
        <v>41115</v>
      </c>
      <c r="B497" s="45">
        <v>570.5</v>
      </c>
      <c r="C497" s="45">
        <v>612.05999999999995</v>
      </c>
      <c r="D497" s="45">
        <v>675.15</v>
      </c>
      <c r="E497" s="45">
        <f>Platts!R986*0.6+Platts!C986*1.6</f>
        <v>304.40000000000003</v>
      </c>
      <c r="F497" s="62">
        <f t="shared" si="15"/>
        <v>494</v>
      </c>
      <c r="G497" s="42">
        <f t="shared" si="14"/>
        <v>41115</v>
      </c>
      <c r="H497" s="55">
        <v>572.5</v>
      </c>
      <c r="I497" s="55">
        <v>605.25</v>
      </c>
      <c r="J497" s="55">
        <v>694.45500000000004</v>
      </c>
      <c r="K497" s="55">
        <v>605</v>
      </c>
      <c r="L497" s="60"/>
    </row>
    <row r="498" spans="1:12" outlineLevel="1" x14ac:dyDescent="0.2">
      <c r="A498" s="42">
        <f>Platts!B987</f>
        <v>41116</v>
      </c>
      <c r="B498" s="45">
        <v>567.5</v>
      </c>
      <c r="C498" s="45">
        <v>620.9</v>
      </c>
      <c r="D498" s="45">
        <v>675.15</v>
      </c>
      <c r="E498" s="45">
        <f>Platts!R987*0.6+Platts!C987*1.6</f>
        <v>299.60000000000002</v>
      </c>
      <c r="F498" s="62">
        <f t="shared" si="15"/>
        <v>495</v>
      </c>
      <c r="G498" s="42">
        <f t="shared" si="14"/>
        <v>41116</v>
      </c>
      <c r="H498" s="55">
        <v>572.5</v>
      </c>
      <c r="I498" s="55">
        <v>604.45000000000005</v>
      </c>
      <c r="J498" s="55">
        <v>694.45500000000004</v>
      </c>
      <c r="K498" s="55">
        <v>605</v>
      </c>
      <c r="L498" s="60"/>
    </row>
    <row r="499" spans="1:12" outlineLevel="1" x14ac:dyDescent="0.2">
      <c r="A499" s="42">
        <f>Platts!B988</f>
        <v>41117</v>
      </c>
      <c r="B499" s="45">
        <v>567.5</v>
      </c>
      <c r="C499" s="45">
        <v>624.69000000000005</v>
      </c>
      <c r="D499" s="45">
        <v>686.18</v>
      </c>
      <c r="E499" s="45">
        <f>Platts!R988*0.6+Platts!C988*1.6</f>
        <v>298</v>
      </c>
      <c r="F499" s="62">
        <f t="shared" si="15"/>
        <v>496</v>
      </c>
      <c r="G499" s="42">
        <f t="shared" si="14"/>
        <v>41117</v>
      </c>
      <c r="H499" s="55">
        <v>572.5</v>
      </c>
      <c r="I499" s="55">
        <v>606.70000000000005</v>
      </c>
      <c r="J499" s="55">
        <v>694.45500000000004</v>
      </c>
      <c r="K499" s="55">
        <v>605</v>
      </c>
      <c r="L499" s="60"/>
    </row>
    <row r="500" spans="1:12" outlineLevel="1" x14ac:dyDescent="0.2">
      <c r="A500" s="42">
        <f>Platts!B989</f>
        <v>41120</v>
      </c>
      <c r="B500" s="45">
        <v>567.5</v>
      </c>
      <c r="C500" s="45">
        <v>618.52</v>
      </c>
      <c r="D500" s="45">
        <v>686.18</v>
      </c>
      <c r="E500" s="45">
        <f>Platts!R989*0.6+Platts!C989*1.6</f>
        <v>296.89999999999998</v>
      </c>
      <c r="F500" s="62">
        <f t="shared" si="15"/>
        <v>497</v>
      </c>
      <c r="G500" s="42">
        <f t="shared" si="14"/>
        <v>41120</v>
      </c>
      <c r="H500" s="55">
        <v>562.5</v>
      </c>
      <c r="I500" s="55">
        <v>613</v>
      </c>
      <c r="J500" s="55">
        <v>694.45500000000004</v>
      </c>
      <c r="K500" s="55">
        <v>605</v>
      </c>
      <c r="L500" s="60"/>
    </row>
    <row r="501" spans="1:12" outlineLevel="1" x14ac:dyDescent="0.2">
      <c r="A501" s="42">
        <f>Platts!B990</f>
        <v>41121</v>
      </c>
      <c r="B501" s="45">
        <v>567.5</v>
      </c>
      <c r="C501" s="45">
        <v>621.76</v>
      </c>
      <c r="D501" s="45">
        <v>705.47</v>
      </c>
      <c r="E501" s="45">
        <f>Platts!R990*0.6+Platts!C990*1.6</f>
        <v>296.89999999999998</v>
      </c>
      <c r="F501" s="62">
        <f t="shared" si="15"/>
        <v>498</v>
      </c>
      <c r="G501" s="42">
        <f t="shared" si="14"/>
        <v>41121</v>
      </c>
      <c r="H501" s="55">
        <v>562.5</v>
      </c>
      <c r="I501" s="55">
        <v>615.85</v>
      </c>
      <c r="J501" s="55">
        <v>694.45500000000004</v>
      </c>
      <c r="K501" s="55">
        <v>605</v>
      </c>
      <c r="L501" s="60"/>
    </row>
    <row r="502" spans="1:12" outlineLevel="1" x14ac:dyDescent="0.2">
      <c r="A502" s="42">
        <f>Platts!B991</f>
        <v>41122</v>
      </c>
      <c r="B502" s="45">
        <v>567.5</v>
      </c>
      <c r="C502" s="45">
        <v>621.1</v>
      </c>
      <c r="D502" s="45">
        <v>705.47</v>
      </c>
      <c r="E502" s="45">
        <f>Platts!R991*0.6+Platts!C991*1.6</f>
        <v>295.7</v>
      </c>
      <c r="F502" s="62">
        <f t="shared" si="15"/>
        <v>499</v>
      </c>
      <c r="G502" s="42">
        <f t="shared" si="14"/>
        <v>41122</v>
      </c>
      <c r="H502" s="55">
        <v>562.5</v>
      </c>
      <c r="I502" s="55">
        <v>614.75</v>
      </c>
      <c r="J502" s="55">
        <v>716.5</v>
      </c>
      <c r="K502" s="55">
        <v>605</v>
      </c>
      <c r="L502" s="60"/>
    </row>
    <row r="503" spans="1:12" outlineLevel="1" x14ac:dyDescent="0.2">
      <c r="A503" s="42">
        <f>Platts!B992</f>
        <v>41123</v>
      </c>
      <c r="B503" s="45">
        <v>552.5</v>
      </c>
      <c r="C503" s="45">
        <v>613.67999999999995</v>
      </c>
      <c r="D503" s="45">
        <v>705.47</v>
      </c>
      <c r="E503" s="45">
        <f>Platts!R992*0.6+Platts!C992*1.6</f>
        <v>295.90000000000003</v>
      </c>
      <c r="F503" s="62">
        <f t="shared" si="15"/>
        <v>500</v>
      </c>
      <c r="G503" s="42">
        <f t="shared" si="14"/>
        <v>41123</v>
      </c>
      <c r="H503" s="55">
        <v>562.5</v>
      </c>
      <c r="I503" s="55">
        <v>616.65499999999997</v>
      </c>
      <c r="J503" s="55">
        <v>716.5</v>
      </c>
      <c r="K503" s="55">
        <v>610</v>
      </c>
      <c r="L503" s="60"/>
    </row>
    <row r="504" spans="1:12" outlineLevel="1" x14ac:dyDescent="0.2">
      <c r="A504" s="42">
        <f>Platts!B993</f>
        <v>41124</v>
      </c>
      <c r="B504" s="45">
        <v>552.5</v>
      </c>
      <c r="C504" s="45">
        <v>624.42999999999995</v>
      </c>
      <c r="D504" s="45">
        <v>705.47</v>
      </c>
      <c r="E504" s="45">
        <f>Platts!R993*0.6+Platts!C993*1.6</f>
        <v>295.90000000000003</v>
      </c>
      <c r="F504" s="62">
        <f t="shared" si="15"/>
        <v>501</v>
      </c>
      <c r="G504" s="42">
        <f t="shared" si="14"/>
        <v>41124</v>
      </c>
      <c r="H504" s="55">
        <v>562.5</v>
      </c>
      <c r="I504" s="55">
        <v>617.36</v>
      </c>
      <c r="J504" s="55">
        <v>716.5</v>
      </c>
      <c r="K504" s="55">
        <v>615</v>
      </c>
      <c r="L504" s="60"/>
    </row>
    <row r="505" spans="1:12" outlineLevel="1" x14ac:dyDescent="0.2">
      <c r="A505" s="42">
        <f>Platts!B994</f>
        <v>41127</v>
      </c>
      <c r="B505" s="45">
        <v>552.5</v>
      </c>
      <c r="C505" s="45">
        <v>627.36</v>
      </c>
      <c r="D505" s="45">
        <v>716.49</v>
      </c>
      <c r="E505" s="45">
        <f>Platts!R994*0.6+Platts!C994*1.6</f>
        <v>294.60000000000002</v>
      </c>
      <c r="F505" s="62">
        <f t="shared" si="15"/>
        <v>502</v>
      </c>
      <c r="G505" s="42">
        <f t="shared" si="14"/>
        <v>41127</v>
      </c>
      <c r="H505" s="55">
        <v>545</v>
      </c>
      <c r="I505" s="55">
        <v>619.77</v>
      </c>
      <c r="J505" s="55">
        <v>716.5</v>
      </c>
      <c r="K505" s="55">
        <v>615</v>
      </c>
      <c r="L505" s="60"/>
    </row>
    <row r="506" spans="1:12" outlineLevel="1" x14ac:dyDescent="0.2">
      <c r="A506" s="42">
        <f>Platts!B995</f>
        <v>41128</v>
      </c>
      <c r="B506" s="45">
        <v>552.5</v>
      </c>
      <c r="C506" s="45">
        <v>627.26</v>
      </c>
      <c r="D506" s="45">
        <v>716.49</v>
      </c>
      <c r="E506" s="45">
        <f>Platts!R995*0.6+Platts!C995*1.6</f>
        <v>293.39999999999998</v>
      </c>
      <c r="F506" s="62">
        <f t="shared" si="15"/>
        <v>503</v>
      </c>
      <c r="G506" s="42">
        <f t="shared" si="14"/>
        <v>41128</v>
      </c>
      <c r="H506" s="55">
        <v>545</v>
      </c>
      <c r="I506" s="55">
        <v>618.36999999999989</v>
      </c>
      <c r="J506" s="55">
        <v>716.5</v>
      </c>
      <c r="K506" s="55">
        <v>615</v>
      </c>
      <c r="L506" s="60"/>
    </row>
    <row r="507" spans="1:12" outlineLevel="1" x14ac:dyDescent="0.2">
      <c r="A507" s="42">
        <f>Platts!B996</f>
        <v>41129</v>
      </c>
      <c r="B507" s="45">
        <v>552.5</v>
      </c>
      <c r="C507" s="45">
        <v>624.53</v>
      </c>
      <c r="D507" s="45">
        <v>716.49</v>
      </c>
      <c r="E507" s="45">
        <f>Platts!R996*0.6+Platts!C996*1.6</f>
        <v>292.20000000000005</v>
      </c>
      <c r="F507" s="62">
        <f t="shared" si="15"/>
        <v>504</v>
      </c>
      <c r="G507" s="42">
        <f t="shared" si="14"/>
        <v>41129</v>
      </c>
      <c r="H507" s="55">
        <v>545</v>
      </c>
      <c r="I507" s="55">
        <v>625.13499999999999</v>
      </c>
      <c r="J507" s="55">
        <v>716.5</v>
      </c>
      <c r="K507" s="55">
        <v>625</v>
      </c>
      <c r="L507" s="60"/>
    </row>
    <row r="508" spans="1:12" outlineLevel="1" x14ac:dyDescent="0.2">
      <c r="A508" s="42">
        <f>Platts!B997</f>
        <v>41130</v>
      </c>
      <c r="B508" s="45">
        <v>542.5</v>
      </c>
      <c r="C508" s="45">
        <v>620.79999999999995</v>
      </c>
      <c r="D508" s="45">
        <v>716.49</v>
      </c>
      <c r="E508" s="45">
        <f>Platts!R997*0.6+Platts!C997*1.6</f>
        <v>292.20000000000005</v>
      </c>
      <c r="F508" s="62">
        <f t="shared" si="15"/>
        <v>505</v>
      </c>
      <c r="G508" s="42">
        <f t="shared" si="14"/>
        <v>41130</v>
      </c>
      <c r="H508" s="55">
        <v>545</v>
      </c>
      <c r="I508" s="55">
        <v>630.505</v>
      </c>
      <c r="J508" s="55">
        <v>716.5</v>
      </c>
      <c r="K508" s="55">
        <v>625</v>
      </c>
      <c r="L508" s="60"/>
    </row>
    <row r="509" spans="1:12" outlineLevel="1" x14ac:dyDescent="0.2">
      <c r="A509" s="42">
        <f>Platts!B998</f>
        <v>41131</v>
      </c>
      <c r="B509" s="45">
        <v>542.5</v>
      </c>
      <c r="C509" s="45">
        <v>620.79999999999995</v>
      </c>
      <c r="D509" s="45">
        <v>716.49</v>
      </c>
      <c r="E509" s="45">
        <f>Platts!R998*0.6+Platts!C998*1.6</f>
        <v>287.5</v>
      </c>
      <c r="F509" s="62">
        <f t="shared" si="15"/>
        <v>506</v>
      </c>
      <c r="G509" s="42">
        <f t="shared" si="14"/>
        <v>41131</v>
      </c>
      <c r="H509" s="55">
        <v>545</v>
      </c>
      <c r="I509" s="55">
        <v>625.43499999999995</v>
      </c>
      <c r="J509" s="55">
        <v>716.5</v>
      </c>
      <c r="K509" s="55">
        <v>625</v>
      </c>
      <c r="L509" s="60"/>
    </row>
    <row r="510" spans="1:12" outlineLevel="1" x14ac:dyDescent="0.2">
      <c r="A510" s="42">
        <f>Platts!B999</f>
        <v>41134</v>
      </c>
      <c r="B510" s="45">
        <v>542.5</v>
      </c>
      <c r="C510" s="45">
        <v>626.51</v>
      </c>
      <c r="D510" s="45">
        <v>738.54</v>
      </c>
      <c r="E510" s="45">
        <f>Platts!R999*0.6+Platts!C999*1.6</f>
        <v>286.40000000000003</v>
      </c>
      <c r="F510" s="62">
        <f t="shared" si="15"/>
        <v>507</v>
      </c>
      <c r="G510" s="42">
        <f t="shared" si="14"/>
        <v>41134</v>
      </c>
      <c r="H510" s="55">
        <v>545</v>
      </c>
      <c r="I510" s="55">
        <v>623.66000000000008</v>
      </c>
      <c r="J510" s="55">
        <v>716.5</v>
      </c>
      <c r="K510" s="55">
        <v>625</v>
      </c>
      <c r="L510" s="60"/>
    </row>
    <row r="511" spans="1:12" outlineLevel="1" x14ac:dyDescent="0.2">
      <c r="A511" s="42">
        <f>Platts!B1000</f>
        <v>41135</v>
      </c>
      <c r="B511" s="45">
        <v>542.5</v>
      </c>
      <c r="C511" s="45">
        <v>625.29</v>
      </c>
      <c r="D511" s="45">
        <v>738.54</v>
      </c>
      <c r="E511" s="45">
        <f>Platts!R1000*0.6+Platts!C1000*1.6</f>
        <v>285.60000000000002</v>
      </c>
      <c r="F511" s="62">
        <f t="shared" si="15"/>
        <v>508</v>
      </c>
      <c r="G511" s="42">
        <f t="shared" si="14"/>
        <v>41135</v>
      </c>
      <c r="H511" s="55">
        <v>542.5</v>
      </c>
      <c r="I511" s="55">
        <v>621.68499999999995</v>
      </c>
      <c r="J511" s="55">
        <v>716.5</v>
      </c>
      <c r="K511" s="55">
        <v>627.5</v>
      </c>
      <c r="L511" s="60"/>
    </row>
    <row r="512" spans="1:12" outlineLevel="1" x14ac:dyDescent="0.2">
      <c r="A512" s="42">
        <f>Platts!B1001</f>
        <v>41136</v>
      </c>
      <c r="B512" s="45">
        <v>542.5</v>
      </c>
      <c r="C512" s="45">
        <v>624.33000000000004</v>
      </c>
      <c r="D512" s="45">
        <v>738.54</v>
      </c>
      <c r="E512" s="45">
        <f>Platts!R1001*0.6+Platts!C1001*1.6</f>
        <v>282.40000000000003</v>
      </c>
      <c r="F512" s="62">
        <f t="shared" si="15"/>
        <v>509</v>
      </c>
      <c r="G512" s="42">
        <f t="shared" si="14"/>
        <v>41136</v>
      </c>
      <c r="H512" s="55">
        <v>542.5</v>
      </c>
      <c r="I512" s="55">
        <v>625.58999999999992</v>
      </c>
      <c r="J512" s="55">
        <v>716.5</v>
      </c>
      <c r="K512" s="55">
        <v>627.5</v>
      </c>
      <c r="L512" s="60"/>
    </row>
    <row r="513" spans="1:12" outlineLevel="1" x14ac:dyDescent="0.2">
      <c r="A513" s="42">
        <f>Platts!B1002</f>
        <v>41137</v>
      </c>
      <c r="B513" s="45">
        <v>542.5</v>
      </c>
      <c r="C513" s="45">
        <v>627.74</v>
      </c>
      <c r="D513" s="45">
        <v>738.54</v>
      </c>
      <c r="E513" s="45">
        <f>Platts!R1002*0.6+Platts!C1002*1.6</f>
        <v>282.8</v>
      </c>
      <c r="F513" s="62">
        <f t="shared" si="15"/>
        <v>510</v>
      </c>
      <c r="G513" s="42">
        <f t="shared" si="14"/>
        <v>41137</v>
      </c>
      <c r="H513" s="55">
        <v>542.5</v>
      </c>
      <c r="I513" s="55">
        <v>627.48</v>
      </c>
      <c r="J513" s="55">
        <v>716.5</v>
      </c>
      <c r="K513" s="55">
        <v>627.5</v>
      </c>
      <c r="L513" s="60"/>
    </row>
    <row r="514" spans="1:12" outlineLevel="1" x14ac:dyDescent="0.2">
      <c r="A514" s="42">
        <f>Platts!B1003</f>
        <v>41138</v>
      </c>
      <c r="B514" s="45">
        <v>542.5</v>
      </c>
      <c r="C514" s="45">
        <v>622.63</v>
      </c>
      <c r="D514" s="45">
        <v>738.54</v>
      </c>
      <c r="E514" s="45">
        <f>Platts!R1003*0.6+Platts!C1003*1.6</f>
        <v>279</v>
      </c>
      <c r="F514" s="62">
        <f t="shared" si="15"/>
        <v>511</v>
      </c>
      <c r="G514" s="42">
        <f t="shared" si="14"/>
        <v>41138</v>
      </c>
      <c r="H514" s="55">
        <v>542.5</v>
      </c>
      <c r="I514" s="55">
        <v>623.625</v>
      </c>
      <c r="J514" s="55">
        <v>716.5</v>
      </c>
      <c r="K514" s="55">
        <v>625</v>
      </c>
      <c r="L514" s="60"/>
    </row>
    <row r="515" spans="1:12" outlineLevel="1" x14ac:dyDescent="0.2">
      <c r="A515" s="42">
        <f>Platts!B1004</f>
        <v>41141</v>
      </c>
      <c r="B515" s="45">
        <v>537.5</v>
      </c>
      <c r="C515" s="45">
        <v>624.71</v>
      </c>
      <c r="D515" s="45">
        <v>738.54</v>
      </c>
      <c r="E515" s="45">
        <f>Platts!R1004*0.6+Platts!C1004*1.6</f>
        <v>279</v>
      </c>
      <c r="F515" s="62">
        <f t="shared" si="15"/>
        <v>512</v>
      </c>
      <c r="G515" s="42">
        <f t="shared" si="14"/>
        <v>41141</v>
      </c>
      <c r="H515" s="55">
        <v>535</v>
      </c>
      <c r="I515" s="55">
        <v>623.16000000000008</v>
      </c>
      <c r="J515" s="55">
        <v>716.5</v>
      </c>
      <c r="K515" s="55">
        <v>625</v>
      </c>
      <c r="L515" s="60"/>
    </row>
    <row r="516" spans="1:12" outlineLevel="1" x14ac:dyDescent="0.2">
      <c r="A516" s="42">
        <f>Platts!B1005</f>
        <v>41142</v>
      </c>
      <c r="B516" s="45">
        <v>537.5</v>
      </c>
      <c r="C516" s="45">
        <v>630.04</v>
      </c>
      <c r="D516" s="45">
        <v>738.54</v>
      </c>
      <c r="E516" s="45">
        <f>Platts!R1005*0.6+Platts!C1005*1.6</f>
        <v>272.7</v>
      </c>
      <c r="F516" s="62">
        <f t="shared" si="15"/>
        <v>513</v>
      </c>
      <c r="G516" s="42">
        <f t="shared" ref="G516:G579" si="16">+A516</f>
        <v>41142</v>
      </c>
      <c r="H516" s="55">
        <v>535</v>
      </c>
      <c r="I516" s="55">
        <v>626.10500000000002</v>
      </c>
      <c r="J516" s="55">
        <v>716.5</v>
      </c>
      <c r="K516" s="55">
        <v>625</v>
      </c>
      <c r="L516" s="60"/>
    </row>
    <row r="517" spans="1:12" outlineLevel="1" x14ac:dyDescent="0.2">
      <c r="A517" s="42">
        <f>Platts!B1006</f>
        <v>41143</v>
      </c>
      <c r="B517" s="45">
        <v>537.5</v>
      </c>
      <c r="C517" s="45">
        <v>632.45000000000005</v>
      </c>
      <c r="D517" s="45">
        <v>738.54</v>
      </c>
      <c r="E517" s="45">
        <f>Platts!R1006*0.6+Platts!C1006*1.6</f>
        <v>267.3</v>
      </c>
      <c r="F517" s="62">
        <f t="shared" ref="F517:F580" si="17">F516+1</f>
        <v>514</v>
      </c>
      <c r="G517" s="42">
        <f t="shared" si="16"/>
        <v>41143</v>
      </c>
      <c r="H517" s="55">
        <v>535</v>
      </c>
      <c r="I517" s="55">
        <v>624.22499999999991</v>
      </c>
      <c r="J517" s="55">
        <v>716.5</v>
      </c>
      <c r="K517" s="55">
        <v>625</v>
      </c>
      <c r="L517" s="60"/>
    </row>
    <row r="518" spans="1:12" outlineLevel="1" x14ac:dyDescent="0.2">
      <c r="A518" s="42">
        <f>Platts!B1007</f>
        <v>41144</v>
      </c>
      <c r="B518" s="45">
        <v>525</v>
      </c>
      <c r="C518" s="45">
        <v>638.64</v>
      </c>
      <c r="D518" s="45">
        <v>738.54</v>
      </c>
      <c r="E518" s="45">
        <f>Platts!R1007*0.6+Platts!C1007*1.6</f>
        <v>262.3</v>
      </c>
      <c r="F518" s="62">
        <f t="shared" si="17"/>
        <v>515</v>
      </c>
      <c r="G518" s="42">
        <f t="shared" si="16"/>
        <v>41144</v>
      </c>
      <c r="H518" s="55">
        <v>535</v>
      </c>
      <c r="I518" s="55">
        <v>632.58500000000004</v>
      </c>
      <c r="J518" s="55">
        <v>716.5</v>
      </c>
      <c r="K518" s="55">
        <v>625</v>
      </c>
      <c r="L518" s="60"/>
    </row>
    <row r="519" spans="1:12" outlineLevel="1" x14ac:dyDescent="0.2">
      <c r="A519" s="42">
        <f>Platts!B1008</f>
        <v>41145</v>
      </c>
      <c r="B519" s="45">
        <v>525</v>
      </c>
      <c r="C519" s="45">
        <v>636.55999999999995</v>
      </c>
      <c r="D519" s="45">
        <v>738.54</v>
      </c>
      <c r="E519" s="45">
        <f>Platts!R1008*0.6+Platts!C1008*1.6</f>
        <v>259.60000000000002</v>
      </c>
      <c r="F519" s="62">
        <f t="shared" si="17"/>
        <v>516</v>
      </c>
      <c r="G519" s="42">
        <f t="shared" si="16"/>
        <v>41145</v>
      </c>
      <c r="H519" s="55">
        <v>535</v>
      </c>
      <c r="I519" s="55">
        <v>641.07500000000005</v>
      </c>
      <c r="J519" s="55">
        <v>716.5</v>
      </c>
      <c r="K519" s="55">
        <v>615</v>
      </c>
      <c r="L519" s="60"/>
    </row>
    <row r="520" spans="1:12" outlineLevel="1" x14ac:dyDescent="0.2">
      <c r="A520" s="42">
        <f>Platts!B1009</f>
        <v>41148</v>
      </c>
      <c r="B520" s="45">
        <v>525</v>
      </c>
      <c r="C520" s="45">
        <v>636.55999999999995</v>
      </c>
      <c r="D520" s="45">
        <v>738.54</v>
      </c>
      <c r="E520" s="45">
        <f>Platts!R1009*0.6+Platts!C1009*1.6</f>
        <v>252.6</v>
      </c>
      <c r="F520" s="62">
        <f t="shared" si="17"/>
        <v>517</v>
      </c>
      <c r="G520" s="42">
        <f t="shared" si="16"/>
        <v>41148</v>
      </c>
      <c r="H520" s="55">
        <v>525</v>
      </c>
      <c r="I520" s="55">
        <v>646.42499999999995</v>
      </c>
      <c r="J520" s="55">
        <v>716.5</v>
      </c>
      <c r="K520" s="55">
        <v>615</v>
      </c>
      <c r="L520" s="60"/>
    </row>
    <row r="521" spans="1:12" outlineLevel="1" x14ac:dyDescent="0.2">
      <c r="A521" s="42">
        <f>Platts!B1010</f>
        <v>41149</v>
      </c>
      <c r="B521" s="45">
        <v>525</v>
      </c>
      <c r="C521" s="45">
        <v>637.66999999999996</v>
      </c>
      <c r="D521" s="45">
        <v>738.54</v>
      </c>
      <c r="E521" s="45">
        <f>Platts!R1010*0.6+Platts!C1010*1.6</f>
        <v>248.8</v>
      </c>
      <c r="F521" s="62">
        <f t="shared" si="17"/>
        <v>518</v>
      </c>
      <c r="G521" s="42">
        <f t="shared" si="16"/>
        <v>41149</v>
      </c>
      <c r="H521" s="55">
        <v>525</v>
      </c>
      <c r="I521" s="55">
        <v>646.42499999999995</v>
      </c>
      <c r="J521" s="55">
        <v>716.5</v>
      </c>
      <c r="K521" s="55">
        <v>615</v>
      </c>
      <c r="L521" s="60"/>
    </row>
    <row r="522" spans="1:12" outlineLevel="1" x14ac:dyDescent="0.2">
      <c r="A522" s="42">
        <f>Platts!B1011</f>
        <v>41150</v>
      </c>
      <c r="B522" s="45">
        <v>525</v>
      </c>
      <c r="C522" s="45">
        <v>636.29999999999995</v>
      </c>
      <c r="D522" s="45">
        <v>738.54</v>
      </c>
      <c r="E522" s="45">
        <f>Platts!R1011*0.6+Platts!C1011*1.6</f>
        <v>243.7</v>
      </c>
      <c r="F522" s="62">
        <f t="shared" si="17"/>
        <v>519</v>
      </c>
      <c r="G522" s="42">
        <f t="shared" si="16"/>
        <v>41150</v>
      </c>
      <c r="H522" s="55">
        <v>525</v>
      </c>
      <c r="I522" s="55">
        <v>645.29499999999996</v>
      </c>
      <c r="J522" s="55">
        <v>716.5</v>
      </c>
      <c r="K522" s="55">
        <v>612.5</v>
      </c>
      <c r="L522" s="60"/>
    </row>
    <row r="523" spans="1:12" outlineLevel="1" x14ac:dyDescent="0.2">
      <c r="A523" s="42">
        <f>Platts!B1012</f>
        <v>41151</v>
      </c>
      <c r="B523" s="45">
        <v>515</v>
      </c>
      <c r="C523" s="45">
        <v>634.67999999999995</v>
      </c>
      <c r="D523" s="45">
        <v>738.54</v>
      </c>
      <c r="E523" s="45">
        <f>Platts!R1012*0.6+Platts!C1012*1.6</f>
        <v>240.3</v>
      </c>
      <c r="F523" s="62">
        <f t="shared" si="17"/>
        <v>520</v>
      </c>
      <c r="G523" s="42">
        <f t="shared" si="16"/>
        <v>41151</v>
      </c>
      <c r="H523" s="55">
        <v>487.5</v>
      </c>
      <c r="I523" s="55">
        <v>651.245</v>
      </c>
      <c r="J523" s="55">
        <v>716.5</v>
      </c>
      <c r="K523" s="55">
        <v>612.5</v>
      </c>
      <c r="L523" s="60"/>
    </row>
    <row r="524" spans="1:12" outlineLevel="1" x14ac:dyDescent="0.2">
      <c r="A524" s="42">
        <f>Platts!B1013</f>
        <v>41152</v>
      </c>
      <c r="B524" s="45">
        <v>515</v>
      </c>
      <c r="C524" s="45">
        <v>639.20000000000005</v>
      </c>
      <c r="D524" s="45">
        <v>738.54</v>
      </c>
      <c r="E524" s="45">
        <f>Platts!R1013*0.6+Platts!C1013*1.6</f>
        <v>239.9</v>
      </c>
      <c r="F524" s="62">
        <f t="shared" si="17"/>
        <v>521</v>
      </c>
      <c r="G524" s="42">
        <f t="shared" si="16"/>
        <v>41152</v>
      </c>
      <c r="H524" s="55">
        <v>487.5</v>
      </c>
      <c r="I524" s="55">
        <v>651.08500000000004</v>
      </c>
      <c r="J524" s="55">
        <v>749.56999999999994</v>
      </c>
      <c r="K524" s="55">
        <v>610</v>
      </c>
      <c r="L524" s="60"/>
    </row>
    <row r="525" spans="1:12" outlineLevel="1" x14ac:dyDescent="0.2">
      <c r="A525" s="42">
        <f>Platts!B1014</f>
        <v>41156</v>
      </c>
      <c r="B525" s="45">
        <v>515</v>
      </c>
      <c r="C525" s="45">
        <v>634.63</v>
      </c>
      <c r="D525" s="45">
        <v>738.54</v>
      </c>
      <c r="E525" s="45">
        <f>Platts!R1014*0.6+Platts!C1014*1.6</f>
        <v>237.2</v>
      </c>
      <c r="F525" s="62">
        <f t="shared" si="17"/>
        <v>522</v>
      </c>
      <c r="G525" s="42">
        <f t="shared" si="16"/>
        <v>41156</v>
      </c>
      <c r="H525" s="55">
        <v>487.5</v>
      </c>
      <c r="I525" s="55">
        <v>653.54</v>
      </c>
      <c r="J525" s="55">
        <v>749.56999999999994</v>
      </c>
      <c r="K525" s="55">
        <v>610</v>
      </c>
      <c r="L525" s="60"/>
    </row>
    <row r="526" spans="1:12" outlineLevel="1" x14ac:dyDescent="0.2">
      <c r="A526" s="42">
        <f>Platts!B1015</f>
        <v>41157</v>
      </c>
      <c r="B526" s="45">
        <v>515</v>
      </c>
      <c r="C526" s="45">
        <v>636.75</v>
      </c>
      <c r="D526" s="45">
        <v>738.54</v>
      </c>
      <c r="E526" s="45">
        <f>Platts!R1015*0.6+Platts!C1015*1.6</f>
        <v>236.2</v>
      </c>
      <c r="F526" s="62">
        <f t="shared" si="17"/>
        <v>523</v>
      </c>
      <c r="G526" s="42">
        <f t="shared" si="16"/>
        <v>41157</v>
      </c>
      <c r="H526" s="55">
        <v>487.5</v>
      </c>
      <c r="I526" s="55">
        <v>654.79500000000007</v>
      </c>
      <c r="J526" s="55">
        <v>749.56999999999994</v>
      </c>
      <c r="K526" s="55">
        <v>610</v>
      </c>
      <c r="L526" s="60"/>
    </row>
    <row r="527" spans="1:12" outlineLevel="1" x14ac:dyDescent="0.2">
      <c r="A527" s="42">
        <f>Platts!B1016</f>
        <v>41162</v>
      </c>
      <c r="B527" s="45">
        <v>495</v>
      </c>
      <c r="C527" s="45">
        <v>643.64</v>
      </c>
      <c r="D527" s="45">
        <v>722</v>
      </c>
      <c r="E527" s="45">
        <f>Platts!R1016*0.6+Platts!C1016*1.6</f>
        <v>243.70000000000002</v>
      </c>
      <c r="F527" s="62">
        <f t="shared" si="17"/>
        <v>524</v>
      </c>
      <c r="G527" s="42">
        <f t="shared" si="16"/>
        <v>41162</v>
      </c>
      <c r="H527" s="55">
        <v>492.5</v>
      </c>
      <c r="I527" s="55">
        <v>655.37</v>
      </c>
      <c r="J527" s="55">
        <v>749.56999999999994</v>
      </c>
      <c r="K527" s="55">
        <v>610</v>
      </c>
      <c r="L527" s="60"/>
    </row>
    <row r="528" spans="1:12" outlineLevel="1" x14ac:dyDescent="0.2">
      <c r="A528" s="42">
        <f>Platts!B1017</f>
        <v>41163</v>
      </c>
      <c r="B528" s="45">
        <v>495</v>
      </c>
      <c r="C528" s="45">
        <v>647.36</v>
      </c>
      <c r="D528" s="45">
        <v>722</v>
      </c>
      <c r="E528" s="45">
        <f>Platts!R1017*0.6+Platts!C1017*1.6</f>
        <v>251</v>
      </c>
      <c r="F528" s="62">
        <f t="shared" si="17"/>
        <v>525</v>
      </c>
      <c r="G528" s="42">
        <f t="shared" si="16"/>
        <v>41163</v>
      </c>
      <c r="H528" s="55">
        <v>492.5</v>
      </c>
      <c r="I528" s="55">
        <v>664.52499999999998</v>
      </c>
      <c r="J528" s="55">
        <v>749.56999999999994</v>
      </c>
      <c r="K528" s="55">
        <v>600</v>
      </c>
      <c r="L528" s="60"/>
    </row>
    <row r="529" spans="1:12" outlineLevel="1" x14ac:dyDescent="0.2">
      <c r="A529" s="42">
        <f>Platts!B1018</f>
        <v>41164</v>
      </c>
      <c r="B529" s="45">
        <v>495</v>
      </c>
      <c r="C529" s="45">
        <v>649.12</v>
      </c>
      <c r="D529" s="45">
        <v>710.98</v>
      </c>
      <c r="E529" s="45">
        <f>Platts!R1018*0.6+Platts!C1018*1.6</f>
        <v>246.10000000000002</v>
      </c>
      <c r="F529" s="62">
        <f t="shared" si="17"/>
        <v>526</v>
      </c>
      <c r="G529" s="42">
        <f t="shared" si="16"/>
        <v>41164</v>
      </c>
      <c r="H529" s="55">
        <v>492.5</v>
      </c>
      <c r="I529" s="55">
        <v>668.18499999999995</v>
      </c>
      <c r="J529" s="55">
        <v>749.56999999999994</v>
      </c>
      <c r="K529" s="55">
        <v>600</v>
      </c>
      <c r="L529" s="60"/>
    </row>
    <row r="530" spans="1:12" outlineLevel="1" x14ac:dyDescent="0.2">
      <c r="A530" s="42">
        <f>Platts!B1019</f>
        <v>41165</v>
      </c>
      <c r="B530" s="45">
        <v>505</v>
      </c>
      <c r="C530" s="45">
        <v>649.37</v>
      </c>
      <c r="D530" s="45">
        <v>710.98</v>
      </c>
      <c r="E530" s="45">
        <f>Platts!R1019*0.6+Platts!C1019*1.6</f>
        <v>242.8</v>
      </c>
      <c r="F530" s="62">
        <f t="shared" si="17"/>
        <v>527</v>
      </c>
      <c r="G530" s="42">
        <f t="shared" si="16"/>
        <v>41165</v>
      </c>
      <c r="H530" s="55">
        <v>492.5</v>
      </c>
      <c r="I530" s="55">
        <v>668.76</v>
      </c>
      <c r="J530" s="55">
        <v>749.56999999999994</v>
      </c>
      <c r="K530" s="55">
        <v>590</v>
      </c>
      <c r="L530" s="60"/>
    </row>
    <row r="531" spans="1:12" outlineLevel="1" x14ac:dyDescent="0.2">
      <c r="A531" s="42">
        <f>Platts!B1020</f>
        <v>41166</v>
      </c>
      <c r="B531" s="45">
        <v>505</v>
      </c>
      <c r="C531" s="45">
        <v>657.35</v>
      </c>
      <c r="D531" s="45">
        <v>710.98</v>
      </c>
      <c r="E531" s="45">
        <f>Platts!R1020*0.6+Platts!C1020*1.6</f>
        <v>252.7</v>
      </c>
      <c r="F531" s="62">
        <f t="shared" si="17"/>
        <v>528</v>
      </c>
      <c r="G531" s="42">
        <f t="shared" si="16"/>
        <v>41166</v>
      </c>
      <c r="H531" s="55">
        <v>492.5</v>
      </c>
      <c r="I531" s="55">
        <v>670.58999999999992</v>
      </c>
      <c r="J531" s="55">
        <v>733.04</v>
      </c>
      <c r="K531" s="55">
        <v>590</v>
      </c>
      <c r="L531" s="60"/>
    </row>
    <row r="532" spans="1:12" outlineLevel="1" x14ac:dyDescent="0.2">
      <c r="A532" s="42">
        <f>Platts!B1021</f>
        <v>41169</v>
      </c>
      <c r="B532" s="45">
        <v>505</v>
      </c>
      <c r="C532" s="45">
        <v>656.45</v>
      </c>
      <c r="D532" s="45">
        <v>694.44</v>
      </c>
      <c r="E532" s="45">
        <f>Platts!R1021*0.6+Platts!C1021*1.6</f>
        <v>254.7</v>
      </c>
      <c r="F532" s="62">
        <f t="shared" si="17"/>
        <v>529</v>
      </c>
      <c r="G532" s="42">
        <f t="shared" si="16"/>
        <v>41169</v>
      </c>
      <c r="H532" s="55">
        <v>515</v>
      </c>
      <c r="I532" s="55">
        <v>671.32500000000005</v>
      </c>
      <c r="J532" s="55">
        <v>733.04</v>
      </c>
      <c r="K532" s="55">
        <v>590</v>
      </c>
      <c r="L532" s="60"/>
    </row>
    <row r="533" spans="1:12" outlineLevel="1" x14ac:dyDescent="0.2">
      <c r="A533" s="42">
        <f>Platts!B1022</f>
        <v>41170</v>
      </c>
      <c r="B533" s="45">
        <v>505</v>
      </c>
      <c r="C533" s="45">
        <v>653.15</v>
      </c>
      <c r="D533" s="45">
        <v>694.44</v>
      </c>
      <c r="E533" s="45">
        <f>Platts!R1022*0.6+Platts!C1022*1.6</f>
        <v>261.90000000000003</v>
      </c>
      <c r="F533" s="62">
        <f t="shared" si="17"/>
        <v>530</v>
      </c>
      <c r="G533" s="42">
        <f t="shared" si="16"/>
        <v>41170</v>
      </c>
      <c r="H533" s="55">
        <v>515</v>
      </c>
      <c r="I533" s="55">
        <v>680.94</v>
      </c>
      <c r="J533" s="55">
        <v>733.04</v>
      </c>
      <c r="K533" s="55">
        <v>590</v>
      </c>
      <c r="L533" s="60"/>
    </row>
    <row r="534" spans="1:12" outlineLevel="1" x14ac:dyDescent="0.2">
      <c r="A534" s="42">
        <f>Platts!B1023</f>
        <v>41171</v>
      </c>
      <c r="B534" s="45">
        <v>505</v>
      </c>
      <c r="C534" s="45">
        <v>653.4</v>
      </c>
      <c r="D534" s="45">
        <v>694.44</v>
      </c>
      <c r="E534" s="45">
        <f>Platts!R1023*0.6+Platts!C1023*1.6</f>
        <v>266.7</v>
      </c>
      <c r="F534" s="62">
        <f t="shared" si="17"/>
        <v>531</v>
      </c>
      <c r="G534" s="42">
        <f t="shared" si="16"/>
        <v>41171</v>
      </c>
      <c r="H534" s="55">
        <v>515</v>
      </c>
      <c r="I534" s="55">
        <v>680.47</v>
      </c>
      <c r="J534" s="55">
        <v>733.04</v>
      </c>
      <c r="K534" s="55">
        <v>590</v>
      </c>
      <c r="L534" s="60"/>
    </row>
    <row r="535" spans="1:12" outlineLevel="1" x14ac:dyDescent="0.2">
      <c r="A535" s="42">
        <f>Platts!B1024</f>
        <v>41172</v>
      </c>
      <c r="B535" s="45">
        <v>502.5</v>
      </c>
      <c r="C535" s="45">
        <v>647.25</v>
      </c>
      <c r="D535" s="45">
        <v>688.93</v>
      </c>
      <c r="E535" s="45">
        <f>Platts!R1024*0.6+Platts!C1024*1.6</f>
        <v>259.90000000000003</v>
      </c>
      <c r="F535" s="62">
        <f t="shared" si="17"/>
        <v>532</v>
      </c>
      <c r="G535" s="42">
        <f t="shared" si="16"/>
        <v>41172</v>
      </c>
      <c r="H535" s="55">
        <v>515</v>
      </c>
      <c r="I535" s="55">
        <v>678.81</v>
      </c>
      <c r="J535" s="55">
        <v>733.04</v>
      </c>
      <c r="K535" s="55">
        <v>582</v>
      </c>
      <c r="L535" s="60"/>
    </row>
    <row r="536" spans="1:12" outlineLevel="1" x14ac:dyDescent="0.2">
      <c r="A536" s="42">
        <f>Platts!B1025</f>
        <v>41173</v>
      </c>
      <c r="B536" s="45">
        <v>502.5</v>
      </c>
      <c r="C536" s="45">
        <v>646.85</v>
      </c>
      <c r="D536" s="45">
        <v>688.93</v>
      </c>
      <c r="E536" s="45">
        <f>Platts!R1025*0.6+Platts!C1025*1.6</f>
        <v>254</v>
      </c>
      <c r="F536" s="62">
        <f t="shared" si="17"/>
        <v>533</v>
      </c>
      <c r="G536" s="42">
        <f t="shared" si="16"/>
        <v>41173</v>
      </c>
      <c r="H536" s="55">
        <v>515</v>
      </c>
      <c r="I536" s="55">
        <v>669.6</v>
      </c>
      <c r="J536" s="55">
        <v>733.04</v>
      </c>
      <c r="K536" s="55">
        <v>582</v>
      </c>
      <c r="L536" s="60"/>
    </row>
    <row r="537" spans="1:12" outlineLevel="1" x14ac:dyDescent="0.2">
      <c r="A537" s="42">
        <f>Platts!B1026</f>
        <v>41176</v>
      </c>
      <c r="B537" s="45">
        <v>502.5</v>
      </c>
      <c r="C537" s="45">
        <v>642.82000000000005</v>
      </c>
      <c r="D537" s="45">
        <v>688.93</v>
      </c>
      <c r="E537" s="45">
        <f>Platts!R1026*0.6+Platts!C1026*1.6</f>
        <v>250.8</v>
      </c>
      <c r="F537" s="62">
        <f t="shared" si="17"/>
        <v>534</v>
      </c>
      <c r="G537" s="42">
        <f t="shared" si="16"/>
        <v>41176</v>
      </c>
      <c r="H537" s="55">
        <v>515</v>
      </c>
      <c r="I537" s="55">
        <v>664.54</v>
      </c>
      <c r="J537" s="55">
        <v>733.04</v>
      </c>
      <c r="K537" s="55">
        <v>582</v>
      </c>
      <c r="L537" s="60"/>
    </row>
    <row r="538" spans="1:12" outlineLevel="1" x14ac:dyDescent="0.2">
      <c r="A538" s="42">
        <f>Platts!B1027</f>
        <v>41177</v>
      </c>
      <c r="B538" s="45">
        <v>502.5</v>
      </c>
      <c r="C538" s="45">
        <v>645.16</v>
      </c>
      <c r="D538" s="45">
        <v>688.93</v>
      </c>
      <c r="E538" s="45">
        <f>Platts!R1027*0.6+Platts!C1027*1.6</f>
        <v>253.10000000000002</v>
      </c>
      <c r="F538" s="62">
        <f t="shared" si="17"/>
        <v>535</v>
      </c>
      <c r="G538" s="42">
        <f t="shared" si="16"/>
        <v>41177</v>
      </c>
      <c r="H538" s="55">
        <v>515</v>
      </c>
      <c r="I538" s="55">
        <v>662.38499999999999</v>
      </c>
      <c r="J538" s="55">
        <v>733.04</v>
      </c>
      <c r="K538" s="55">
        <v>582</v>
      </c>
      <c r="L538" s="60"/>
    </row>
    <row r="539" spans="1:12" outlineLevel="1" x14ac:dyDescent="0.2">
      <c r="A539" s="42">
        <f>Platts!B1028</f>
        <v>41178</v>
      </c>
      <c r="B539" s="45">
        <v>502.5</v>
      </c>
      <c r="C539" s="45">
        <v>640.23</v>
      </c>
      <c r="D539" s="45">
        <v>688.93</v>
      </c>
      <c r="E539" s="45">
        <f>Platts!R1028*0.6+Platts!C1028*1.6</f>
        <v>254.5</v>
      </c>
      <c r="F539" s="62">
        <f t="shared" si="17"/>
        <v>536</v>
      </c>
      <c r="G539" s="42">
        <f t="shared" si="16"/>
        <v>41178</v>
      </c>
      <c r="H539" s="55">
        <v>515</v>
      </c>
      <c r="I539" s="55">
        <v>658.71499999999992</v>
      </c>
      <c r="J539" s="55">
        <v>733.04</v>
      </c>
      <c r="K539" s="55">
        <v>585</v>
      </c>
      <c r="L539" s="60"/>
    </row>
    <row r="540" spans="1:12" outlineLevel="1" x14ac:dyDescent="0.2">
      <c r="A540" s="42">
        <f>Platts!B1029</f>
        <v>41179</v>
      </c>
      <c r="B540" s="45">
        <v>512.5</v>
      </c>
      <c r="C540" s="45">
        <v>629.11</v>
      </c>
      <c r="D540" s="45">
        <v>666.89</v>
      </c>
      <c r="E540" s="45">
        <f>Platts!R1029*0.6+Platts!C1029*1.6</f>
        <v>254.5</v>
      </c>
      <c r="F540" s="62">
        <f t="shared" si="17"/>
        <v>537</v>
      </c>
      <c r="G540" s="42">
        <f t="shared" si="16"/>
        <v>41179</v>
      </c>
      <c r="H540" s="55">
        <v>515</v>
      </c>
      <c r="I540" s="55">
        <v>659.53500000000008</v>
      </c>
      <c r="J540" s="55">
        <v>733.04</v>
      </c>
      <c r="K540" s="55">
        <v>585</v>
      </c>
      <c r="L540" s="60"/>
    </row>
    <row r="541" spans="1:12" outlineLevel="1" x14ac:dyDescent="0.2">
      <c r="A541" s="42">
        <f>Platts!B1030</f>
        <v>41180</v>
      </c>
      <c r="B541" s="45">
        <v>512.5</v>
      </c>
      <c r="C541" s="45">
        <v>626.1</v>
      </c>
      <c r="D541" s="45">
        <v>666.89</v>
      </c>
      <c r="E541" s="45">
        <f>Platts!R1030*0.6+Platts!C1030*1.6</f>
        <v>255.3</v>
      </c>
      <c r="F541" s="62">
        <f t="shared" si="17"/>
        <v>538</v>
      </c>
      <c r="G541" s="42">
        <f t="shared" si="16"/>
        <v>41180</v>
      </c>
      <c r="H541" s="55">
        <v>515</v>
      </c>
      <c r="I541" s="55">
        <v>655.09500000000003</v>
      </c>
      <c r="J541" s="55">
        <v>733.04</v>
      </c>
      <c r="K541" s="55">
        <v>585</v>
      </c>
      <c r="L541" s="60"/>
    </row>
    <row r="542" spans="1:12" outlineLevel="1" x14ac:dyDescent="0.2">
      <c r="A542" s="42">
        <f>Platts!B1031</f>
        <v>41183</v>
      </c>
      <c r="B542" s="45">
        <v>512.5</v>
      </c>
      <c r="C542" s="45">
        <v>629.70000000000005</v>
      </c>
      <c r="D542" s="45">
        <v>666.89</v>
      </c>
      <c r="E542" s="45">
        <f>Platts!R1031*0.6+Platts!C1031*1.6</f>
        <v>255.9</v>
      </c>
      <c r="F542" s="62">
        <f t="shared" si="17"/>
        <v>539</v>
      </c>
      <c r="G542" s="42">
        <f t="shared" si="16"/>
        <v>41183</v>
      </c>
      <c r="H542" s="55">
        <v>515</v>
      </c>
      <c r="I542" s="55">
        <v>650.13499999999999</v>
      </c>
      <c r="J542" s="55">
        <v>733.04</v>
      </c>
      <c r="K542" s="55">
        <v>585</v>
      </c>
      <c r="L542" s="60"/>
    </row>
    <row r="543" spans="1:12" outlineLevel="1" x14ac:dyDescent="0.2">
      <c r="A543" s="42">
        <f>Platts!B1032</f>
        <v>41184</v>
      </c>
      <c r="B543" s="45">
        <v>512.5</v>
      </c>
      <c r="C543" s="45">
        <v>631.46</v>
      </c>
      <c r="D543" s="45">
        <v>666.89</v>
      </c>
      <c r="E543" s="45">
        <f>Platts!R1032*0.6+Platts!C1032*1.6</f>
        <v>255.9</v>
      </c>
      <c r="F543" s="62">
        <f t="shared" si="17"/>
        <v>540</v>
      </c>
      <c r="G543" s="42">
        <f t="shared" si="16"/>
        <v>41184</v>
      </c>
      <c r="H543" s="55">
        <v>515</v>
      </c>
      <c r="I543" s="55">
        <v>652.96499999999992</v>
      </c>
      <c r="J543" s="55">
        <v>727.52499999999998</v>
      </c>
      <c r="K543" s="55">
        <v>585</v>
      </c>
      <c r="L543" s="60"/>
    </row>
    <row r="544" spans="1:12" outlineLevel="1" x14ac:dyDescent="0.2">
      <c r="A544" s="42">
        <f>Platts!B1033</f>
        <v>41185</v>
      </c>
      <c r="B544" s="45">
        <v>512.5</v>
      </c>
      <c r="C544" s="45">
        <v>629.30999999999995</v>
      </c>
      <c r="D544" s="45">
        <v>666.89</v>
      </c>
      <c r="E544" s="45">
        <f>Platts!R1033*0.6+Platts!C1033*1.6</f>
        <v>256.70000000000005</v>
      </c>
      <c r="F544" s="62">
        <f t="shared" si="17"/>
        <v>541</v>
      </c>
      <c r="G544" s="42">
        <f t="shared" si="16"/>
        <v>41185</v>
      </c>
      <c r="H544" s="55">
        <v>515</v>
      </c>
      <c r="I544" s="55">
        <v>647.06999999999994</v>
      </c>
      <c r="J544" s="55">
        <v>727.52499999999998</v>
      </c>
      <c r="K544" s="55">
        <v>585</v>
      </c>
      <c r="L544" s="60"/>
    </row>
    <row r="545" spans="1:12" outlineLevel="1" x14ac:dyDescent="0.2">
      <c r="A545" s="42">
        <f>Platts!B1034</f>
        <v>41186</v>
      </c>
      <c r="B545" s="45">
        <v>512.5</v>
      </c>
      <c r="C545" s="45">
        <v>633.6</v>
      </c>
      <c r="D545" s="45">
        <v>666.89</v>
      </c>
      <c r="E545" s="45">
        <f>Platts!R1034*0.6+Platts!C1034*1.6</f>
        <v>256.40000000000003</v>
      </c>
      <c r="F545" s="62">
        <f t="shared" si="17"/>
        <v>542</v>
      </c>
      <c r="G545" s="42">
        <f t="shared" si="16"/>
        <v>41186</v>
      </c>
      <c r="H545" s="55">
        <v>515</v>
      </c>
      <c r="I545" s="55">
        <v>649.73</v>
      </c>
      <c r="J545" s="55">
        <v>727.52499999999998</v>
      </c>
      <c r="K545" s="55">
        <v>585</v>
      </c>
      <c r="L545" s="60"/>
    </row>
    <row r="546" spans="1:12" outlineLevel="1" x14ac:dyDescent="0.2">
      <c r="A546" s="42">
        <f>Platts!B1035</f>
        <v>41187</v>
      </c>
      <c r="B546" s="45">
        <v>512.5</v>
      </c>
      <c r="C546" s="45">
        <v>636.14</v>
      </c>
      <c r="D546" s="45">
        <v>650.35</v>
      </c>
      <c r="E546" s="45">
        <f>Platts!R1035*0.6+Platts!C1035*1.6</f>
        <v>256.40000000000003</v>
      </c>
      <c r="F546" s="62">
        <f t="shared" si="17"/>
        <v>543</v>
      </c>
      <c r="G546" s="42">
        <f t="shared" si="16"/>
        <v>41187</v>
      </c>
      <c r="H546" s="55">
        <v>535</v>
      </c>
      <c r="I546" s="55">
        <v>648.42499999999995</v>
      </c>
      <c r="J546" s="55">
        <v>727.52499999999998</v>
      </c>
      <c r="K546" s="55">
        <v>582.5</v>
      </c>
      <c r="L546" s="60"/>
    </row>
    <row r="547" spans="1:12" outlineLevel="1" x14ac:dyDescent="0.2">
      <c r="A547" s="42">
        <f>Platts!B1036</f>
        <v>41190</v>
      </c>
      <c r="B547" s="45">
        <v>512.5</v>
      </c>
      <c r="C547" s="45">
        <v>632.53</v>
      </c>
      <c r="D547" s="45">
        <v>650.35</v>
      </c>
      <c r="E547" s="45">
        <f>Platts!R1036*0.6+Platts!C1036*1.6</f>
        <v>266.10000000000002</v>
      </c>
      <c r="F547" s="62">
        <f t="shared" si="17"/>
        <v>544</v>
      </c>
      <c r="G547" s="42">
        <f t="shared" si="16"/>
        <v>41190</v>
      </c>
      <c r="H547" s="55">
        <v>535</v>
      </c>
      <c r="I547" s="55">
        <v>650.79</v>
      </c>
      <c r="J547" s="55">
        <v>727.52499999999998</v>
      </c>
      <c r="K547" s="55">
        <v>582.5</v>
      </c>
      <c r="L547" s="60"/>
    </row>
    <row r="548" spans="1:12" outlineLevel="1" x14ac:dyDescent="0.2">
      <c r="A548" s="42">
        <f>Platts!B1037</f>
        <v>41191</v>
      </c>
      <c r="B548" s="45">
        <v>512.5</v>
      </c>
      <c r="C548" s="45">
        <v>628.04999999999995</v>
      </c>
      <c r="D548" s="45">
        <v>650.35</v>
      </c>
      <c r="E548" s="45">
        <f>Platts!R1037*0.6+Platts!C1037*1.6</f>
        <v>278.5</v>
      </c>
      <c r="F548" s="62">
        <f t="shared" si="17"/>
        <v>545</v>
      </c>
      <c r="G548" s="42">
        <f t="shared" si="16"/>
        <v>41191</v>
      </c>
      <c r="H548" s="55">
        <v>535</v>
      </c>
      <c r="I548" s="55">
        <v>653.35</v>
      </c>
      <c r="J548" s="55">
        <v>727.52499999999998</v>
      </c>
      <c r="K548" s="55">
        <v>577.5</v>
      </c>
      <c r="L548" s="60"/>
    </row>
    <row r="549" spans="1:12" outlineLevel="1" x14ac:dyDescent="0.2">
      <c r="A549" s="42">
        <f>Platts!B1038</f>
        <v>41192</v>
      </c>
      <c r="B549" s="45">
        <v>512.5</v>
      </c>
      <c r="C549" s="45">
        <v>622.38</v>
      </c>
      <c r="D549" s="45">
        <v>650.35</v>
      </c>
      <c r="E549" s="45">
        <f>Platts!R1038*0.6+Platts!C1038*1.6</f>
        <v>276.39999999999998</v>
      </c>
      <c r="F549" s="62">
        <f t="shared" si="17"/>
        <v>546</v>
      </c>
      <c r="G549" s="42">
        <f t="shared" si="16"/>
        <v>41192</v>
      </c>
      <c r="H549" s="55">
        <v>535</v>
      </c>
      <c r="I549" s="55">
        <v>651.14</v>
      </c>
      <c r="J549" s="55">
        <v>727.52499999999998</v>
      </c>
      <c r="K549" s="55">
        <v>577.5</v>
      </c>
      <c r="L549" s="60"/>
    </row>
    <row r="550" spans="1:12" outlineLevel="1" x14ac:dyDescent="0.2">
      <c r="A550" s="42">
        <f>Platts!B1039</f>
        <v>41194</v>
      </c>
      <c r="B550" s="45">
        <v>527.5</v>
      </c>
      <c r="C550" s="45">
        <v>621.5</v>
      </c>
      <c r="D550" s="45">
        <v>639.33000000000004</v>
      </c>
      <c r="E550" s="45">
        <f>Platts!R1039*0.6+Platts!C1039*1.6</f>
        <v>275</v>
      </c>
      <c r="F550" s="62">
        <f t="shared" si="17"/>
        <v>547</v>
      </c>
      <c r="G550" s="42">
        <f t="shared" si="16"/>
        <v>41194</v>
      </c>
      <c r="H550" s="55">
        <v>535</v>
      </c>
      <c r="I550" s="55">
        <v>650.89</v>
      </c>
      <c r="J550" s="55">
        <v>699.97</v>
      </c>
      <c r="K550" s="55">
        <v>575</v>
      </c>
      <c r="L550" s="60"/>
    </row>
    <row r="551" spans="1:12" outlineLevel="1" x14ac:dyDescent="0.2">
      <c r="A551" s="42">
        <f>Platts!B1040</f>
        <v>41197</v>
      </c>
      <c r="B551" s="45">
        <v>527.5</v>
      </c>
      <c r="C551" s="45">
        <v>618.08000000000004</v>
      </c>
      <c r="D551" s="45">
        <v>639.33000000000004</v>
      </c>
      <c r="E551" s="45">
        <f>Platts!R1040*0.6+Platts!C1040*1.6</f>
        <v>272.70000000000005</v>
      </c>
      <c r="F551" s="62">
        <f t="shared" si="17"/>
        <v>548</v>
      </c>
      <c r="G551" s="42">
        <f t="shared" si="16"/>
        <v>41197</v>
      </c>
      <c r="H551" s="55">
        <v>532.5</v>
      </c>
      <c r="I551" s="55">
        <v>649.13</v>
      </c>
      <c r="J551" s="55">
        <v>699.97</v>
      </c>
      <c r="K551" s="55">
        <v>575</v>
      </c>
      <c r="L551" s="60"/>
    </row>
    <row r="552" spans="1:12" outlineLevel="1" x14ac:dyDescent="0.2">
      <c r="A552" s="42">
        <f>Platts!B1041</f>
        <v>41198</v>
      </c>
      <c r="B552" s="45">
        <v>527.5</v>
      </c>
      <c r="C552" s="45">
        <v>619.26</v>
      </c>
      <c r="D552" s="45">
        <v>639.33000000000004</v>
      </c>
      <c r="E552" s="45">
        <f>Platts!R1041*0.6+Platts!C1041*1.6</f>
        <v>272.70000000000005</v>
      </c>
      <c r="F552" s="62">
        <f t="shared" si="17"/>
        <v>549</v>
      </c>
      <c r="G552" s="42">
        <f t="shared" si="16"/>
        <v>41198</v>
      </c>
      <c r="H552" s="55">
        <v>532.5</v>
      </c>
      <c r="I552" s="55">
        <v>651.745</v>
      </c>
      <c r="J552" s="55">
        <v>699.97</v>
      </c>
      <c r="K552" s="55">
        <v>572.5</v>
      </c>
      <c r="L552" s="60"/>
    </row>
    <row r="553" spans="1:12" outlineLevel="1" x14ac:dyDescent="0.2">
      <c r="A553" s="42">
        <f>Platts!B1042</f>
        <v>41199</v>
      </c>
      <c r="B553" s="45">
        <v>527.5</v>
      </c>
      <c r="C553" s="45">
        <v>623.49</v>
      </c>
      <c r="D553" s="45">
        <v>650.35</v>
      </c>
      <c r="E553" s="45">
        <f>Platts!R1042*0.6+Platts!C1042*1.6</f>
        <v>275.2</v>
      </c>
      <c r="F553" s="62">
        <f t="shared" si="17"/>
        <v>550</v>
      </c>
      <c r="G553" s="42">
        <f t="shared" si="16"/>
        <v>41199</v>
      </c>
      <c r="H553" s="55">
        <v>532.5</v>
      </c>
      <c r="I553" s="55">
        <v>651.79499999999996</v>
      </c>
      <c r="J553" s="55">
        <v>699.97</v>
      </c>
      <c r="K553" s="55">
        <v>572.5</v>
      </c>
      <c r="L553" s="60"/>
    </row>
    <row r="554" spans="1:12" outlineLevel="1" x14ac:dyDescent="0.2">
      <c r="A554" s="42">
        <f>Platts!B1043</f>
        <v>41200</v>
      </c>
      <c r="B554" s="45">
        <v>527.5</v>
      </c>
      <c r="C554" s="45">
        <v>612.42999999999995</v>
      </c>
      <c r="D554" s="45">
        <v>650.35</v>
      </c>
      <c r="E554" s="45">
        <f>Platts!R1043*0.6+Platts!C1043*1.6</f>
        <v>276</v>
      </c>
      <c r="F554" s="62">
        <f t="shared" si="17"/>
        <v>551</v>
      </c>
      <c r="G554" s="42">
        <f t="shared" si="16"/>
        <v>41200</v>
      </c>
      <c r="H554" s="55">
        <v>532.5</v>
      </c>
      <c r="I554" s="55">
        <v>655.56</v>
      </c>
      <c r="J554" s="55">
        <v>699.97</v>
      </c>
      <c r="K554" s="55">
        <v>575</v>
      </c>
      <c r="L554" s="60"/>
    </row>
    <row r="555" spans="1:12" outlineLevel="1" x14ac:dyDescent="0.2">
      <c r="A555" s="42">
        <f>Platts!B1044</f>
        <v>41201</v>
      </c>
      <c r="B555" s="45">
        <v>527.5</v>
      </c>
      <c r="C555" s="45">
        <v>608.87</v>
      </c>
      <c r="D555" s="45">
        <v>650.35</v>
      </c>
      <c r="E555" s="45">
        <f>Platts!R1044*0.6+Platts!C1044*1.6</f>
        <v>276.8</v>
      </c>
      <c r="F555" s="62">
        <f t="shared" si="17"/>
        <v>552</v>
      </c>
      <c r="G555" s="42">
        <f t="shared" si="16"/>
        <v>41201</v>
      </c>
      <c r="H555" s="55">
        <v>532.5</v>
      </c>
      <c r="I555" s="55">
        <v>659.28</v>
      </c>
      <c r="J555" s="55">
        <v>699.97</v>
      </c>
      <c r="K555" s="55">
        <v>585</v>
      </c>
      <c r="L555" s="60"/>
    </row>
    <row r="556" spans="1:12" outlineLevel="1" x14ac:dyDescent="0.2">
      <c r="A556" s="42">
        <f>Platts!B1045</f>
        <v>41204</v>
      </c>
      <c r="B556" s="45">
        <v>527.5</v>
      </c>
      <c r="C556" s="45">
        <v>610.70000000000005</v>
      </c>
      <c r="D556" s="45">
        <v>672.4</v>
      </c>
      <c r="E556" s="45">
        <f>Platts!R1045*0.6+Platts!C1045*1.6</f>
        <v>278.70000000000005</v>
      </c>
      <c r="F556" s="62">
        <f t="shared" si="17"/>
        <v>553</v>
      </c>
      <c r="G556" s="42">
        <f t="shared" si="16"/>
        <v>41204</v>
      </c>
      <c r="H556" s="55">
        <v>532.5</v>
      </c>
      <c r="I556" s="55">
        <v>659.18000000000006</v>
      </c>
      <c r="J556" s="55">
        <v>699.97</v>
      </c>
      <c r="K556" s="55">
        <v>585</v>
      </c>
      <c r="L556" s="60"/>
    </row>
    <row r="557" spans="1:12" outlineLevel="1" x14ac:dyDescent="0.2">
      <c r="A557" s="42">
        <f>Platts!B1046</f>
        <v>41205</v>
      </c>
      <c r="B557" s="45">
        <v>527.5</v>
      </c>
      <c r="C557" s="45">
        <v>605.97</v>
      </c>
      <c r="D557" s="45">
        <v>672.4</v>
      </c>
      <c r="E557" s="45">
        <f>Platts!R1046*0.6+Platts!C1046*1.6</f>
        <v>280.8</v>
      </c>
      <c r="F557" s="62">
        <f t="shared" si="17"/>
        <v>554</v>
      </c>
      <c r="G557" s="42">
        <f t="shared" si="16"/>
        <v>41205</v>
      </c>
      <c r="H557" s="55">
        <v>532.5</v>
      </c>
      <c r="I557" s="55">
        <v>651.75</v>
      </c>
      <c r="J557" s="55">
        <v>699.97</v>
      </c>
      <c r="K557" s="55">
        <v>585</v>
      </c>
      <c r="L557" s="60"/>
    </row>
    <row r="558" spans="1:12" outlineLevel="1" x14ac:dyDescent="0.2">
      <c r="A558" s="42">
        <f>Platts!B1047</f>
        <v>41206</v>
      </c>
      <c r="B558" s="45">
        <v>527.5</v>
      </c>
      <c r="C558" s="45">
        <v>602.73</v>
      </c>
      <c r="D558" s="45">
        <v>672.4</v>
      </c>
      <c r="E558" s="45">
        <f>Platts!R1047*0.6+Platts!C1047*1.6</f>
        <v>279.89999999999998</v>
      </c>
      <c r="F558" s="62">
        <f t="shared" si="17"/>
        <v>555</v>
      </c>
      <c r="G558" s="42">
        <f t="shared" si="16"/>
        <v>41206</v>
      </c>
      <c r="H558" s="55">
        <v>532.5</v>
      </c>
      <c r="I558" s="55">
        <v>653.15</v>
      </c>
      <c r="J558" s="55">
        <v>699.97</v>
      </c>
      <c r="K558" s="55">
        <v>585</v>
      </c>
      <c r="L558" s="60"/>
    </row>
    <row r="559" spans="1:12" outlineLevel="1" x14ac:dyDescent="0.2">
      <c r="A559" s="42">
        <f>Platts!B1048</f>
        <v>41207</v>
      </c>
      <c r="B559" s="45">
        <v>532.5</v>
      </c>
      <c r="C559" s="45">
        <v>598.71</v>
      </c>
      <c r="D559" s="45">
        <v>672.4</v>
      </c>
      <c r="E559" s="45">
        <f>Platts!R1048*0.6+Platts!C1048*1.6</f>
        <v>281</v>
      </c>
      <c r="F559" s="62">
        <f t="shared" si="17"/>
        <v>556</v>
      </c>
      <c r="G559" s="42">
        <f t="shared" si="16"/>
        <v>41207</v>
      </c>
      <c r="H559" s="55">
        <v>532.5</v>
      </c>
      <c r="I559" s="55">
        <v>650.25</v>
      </c>
      <c r="J559" s="55">
        <v>699.97</v>
      </c>
      <c r="K559" s="55">
        <v>585</v>
      </c>
      <c r="L559" s="60"/>
    </row>
    <row r="560" spans="1:12" outlineLevel="1" x14ac:dyDescent="0.2">
      <c r="A560" s="42">
        <f>Platts!B1049</f>
        <v>41208</v>
      </c>
      <c r="B560" s="45">
        <v>532.5</v>
      </c>
      <c r="C560" s="45">
        <v>598.34</v>
      </c>
      <c r="D560" s="45">
        <v>672.4</v>
      </c>
      <c r="E560" s="45">
        <f>Platts!R1049*0.6+Platts!C1049*1.6</f>
        <v>281</v>
      </c>
      <c r="F560" s="62">
        <f t="shared" si="17"/>
        <v>557</v>
      </c>
      <c r="G560" s="42">
        <f t="shared" si="16"/>
        <v>41208</v>
      </c>
      <c r="H560" s="55">
        <v>537.5</v>
      </c>
      <c r="I560" s="55">
        <v>647.1</v>
      </c>
      <c r="J560" s="55">
        <v>699.97</v>
      </c>
      <c r="K560" s="55">
        <v>585</v>
      </c>
      <c r="L560" s="60"/>
    </row>
    <row r="561" spans="1:12" outlineLevel="1" x14ac:dyDescent="0.2">
      <c r="A561" s="42">
        <f>Platts!B1050</f>
        <v>41212</v>
      </c>
      <c r="B561" s="45">
        <v>532.5</v>
      </c>
      <c r="C561" s="45">
        <v>600</v>
      </c>
      <c r="D561" s="45">
        <v>672.4</v>
      </c>
      <c r="E561" s="45">
        <f>Platts!R1050*0.6+Platts!C1050*1.6</f>
        <v>284.20000000000005</v>
      </c>
      <c r="F561" s="62">
        <f t="shared" si="17"/>
        <v>558</v>
      </c>
      <c r="G561" s="42">
        <f t="shared" si="16"/>
        <v>41212</v>
      </c>
      <c r="H561" s="55">
        <v>537.5</v>
      </c>
      <c r="I561" s="55">
        <v>649.65</v>
      </c>
      <c r="J561" s="55">
        <v>699.97</v>
      </c>
      <c r="K561" s="55">
        <v>590</v>
      </c>
      <c r="L561" s="60"/>
    </row>
    <row r="562" spans="1:12" outlineLevel="1" x14ac:dyDescent="0.2">
      <c r="A562" s="42">
        <f>Platts!B1051</f>
        <v>41213</v>
      </c>
      <c r="B562" s="45">
        <v>532.5</v>
      </c>
      <c r="C562" s="45">
        <v>599.35</v>
      </c>
      <c r="D562" s="45">
        <v>672.4</v>
      </c>
      <c r="E562" s="45">
        <f>Platts!R1051*0.6+Platts!C1051*1.6</f>
        <v>285.70000000000005</v>
      </c>
      <c r="F562" s="62">
        <f t="shared" si="17"/>
        <v>559</v>
      </c>
      <c r="G562" s="42">
        <f t="shared" si="16"/>
        <v>41213</v>
      </c>
      <c r="H562" s="55">
        <v>537.5</v>
      </c>
      <c r="I562" s="55">
        <v>648.77</v>
      </c>
      <c r="J562" s="55">
        <v>699.97</v>
      </c>
      <c r="K562" s="55">
        <v>595</v>
      </c>
      <c r="L562" s="60"/>
    </row>
    <row r="563" spans="1:12" outlineLevel="1" x14ac:dyDescent="0.2">
      <c r="A563" s="42">
        <f>Platts!B1052</f>
        <v>41215</v>
      </c>
      <c r="B563" s="45">
        <v>537.5</v>
      </c>
      <c r="C563" s="45">
        <v>593.94000000000005</v>
      </c>
      <c r="D563" s="45">
        <v>672.4</v>
      </c>
      <c r="E563" s="45">
        <f>Platts!R1052*0.6+Platts!C1052*1.6</f>
        <v>287.60000000000002</v>
      </c>
      <c r="F563" s="62">
        <f t="shared" si="17"/>
        <v>560</v>
      </c>
      <c r="G563" s="42">
        <f t="shared" si="16"/>
        <v>41215</v>
      </c>
      <c r="H563" s="55">
        <v>537.5</v>
      </c>
      <c r="I563" s="55">
        <v>651.99</v>
      </c>
      <c r="J563" s="55">
        <v>699.97</v>
      </c>
      <c r="K563" s="55">
        <v>595</v>
      </c>
      <c r="L563" s="60"/>
    </row>
    <row r="564" spans="1:12" outlineLevel="1" x14ac:dyDescent="0.2">
      <c r="A564" s="42">
        <f>Platts!B1053</f>
        <v>41218</v>
      </c>
      <c r="B564" s="45">
        <v>537.5</v>
      </c>
      <c r="C564" s="45">
        <v>588.20000000000005</v>
      </c>
      <c r="D564" s="45">
        <v>672.4</v>
      </c>
      <c r="E564" s="45">
        <f>Platts!R1053*0.6+Platts!C1053*1.6</f>
        <v>287.60000000000002</v>
      </c>
      <c r="F564" s="62">
        <f t="shared" si="17"/>
        <v>561</v>
      </c>
      <c r="G564" s="42">
        <f t="shared" si="16"/>
        <v>41218</v>
      </c>
      <c r="H564" s="55">
        <v>537.5</v>
      </c>
      <c r="I564" s="55">
        <v>653.94000000000005</v>
      </c>
      <c r="J564" s="55">
        <v>699.97</v>
      </c>
      <c r="K564" s="55">
        <v>595</v>
      </c>
      <c r="L564" s="60"/>
    </row>
    <row r="565" spans="1:12" outlineLevel="1" x14ac:dyDescent="0.2">
      <c r="A565" s="42">
        <f>Platts!B1054</f>
        <v>41219</v>
      </c>
      <c r="B565" s="45">
        <v>537.5</v>
      </c>
      <c r="C565" s="45">
        <v>589.30999999999995</v>
      </c>
      <c r="D565" s="45">
        <v>672.4</v>
      </c>
      <c r="E565" s="45">
        <f>Platts!R1054*0.6+Platts!C1054*1.6</f>
        <v>288.7</v>
      </c>
      <c r="F565" s="62">
        <f t="shared" si="17"/>
        <v>562</v>
      </c>
      <c r="G565" s="42">
        <f t="shared" si="16"/>
        <v>41219</v>
      </c>
      <c r="H565" s="55">
        <v>537.5</v>
      </c>
      <c r="I565" s="55">
        <v>647.64</v>
      </c>
      <c r="J565" s="55">
        <v>699.97</v>
      </c>
      <c r="K565" s="55">
        <v>605</v>
      </c>
      <c r="L565" s="60"/>
    </row>
    <row r="566" spans="1:12" outlineLevel="1" x14ac:dyDescent="0.2">
      <c r="A566" s="42">
        <f>Platts!B1055</f>
        <v>41220</v>
      </c>
      <c r="B566" s="45">
        <v>537.5</v>
      </c>
      <c r="C566" s="45">
        <v>587.04999999999995</v>
      </c>
      <c r="D566" s="45">
        <v>672.4</v>
      </c>
      <c r="E566" s="45">
        <f>Platts!R1055*0.6+Platts!C1055*1.6</f>
        <v>292.5</v>
      </c>
      <c r="F566" s="62">
        <f t="shared" si="17"/>
        <v>563</v>
      </c>
      <c r="G566" s="42">
        <f t="shared" si="16"/>
        <v>41220</v>
      </c>
      <c r="H566" s="55">
        <v>537.5</v>
      </c>
      <c r="I566" s="55">
        <v>643.96</v>
      </c>
      <c r="J566" s="55">
        <v>699.97</v>
      </c>
      <c r="K566" s="55">
        <v>607.5</v>
      </c>
      <c r="L566" s="60"/>
    </row>
    <row r="567" spans="1:12" outlineLevel="1" x14ac:dyDescent="0.2">
      <c r="A567" s="42">
        <f>Platts!B1056</f>
        <v>41221</v>
      </c>
      <c r="B567" s="45">
        <v>537.5</v>
      </c>
      <c r="C567" s="45">
        <v>586.5</v>
      </c>
      <c r="D567" s="45">
        <v>716.49</v>
      </c>
      <c r="E567" s="45">
        <f>Platts!R1056*0.6+Platts!C1056*1.6</f>
        <v>292.39999999999998</v>
      </c>
      <c r="F567" s="62">
        <f t="shared" si="17"/>
        <v>564</v>
      </c>
      <c r="G567" s="42">
        <f t="shared" si="16"/>
        <v>41221</v>
      </c>
      <c r="H567" s="55">
        <v>537.5</v>
      </c>
      <c r="I567" s="55">
        <v>645.12</v>
      </c>
      <c r="J567" s="55">
        <v>699.97</v>
      </c>
      <c r="K567" s="55">
        <v>600</v>
      </c>
      <c r="L567" s="60"/>
    </row>
    <row r="568" spans="1:12" outlineLevel="1" x14ac:dyDescent="0.2">
      <c r="A568" s="42">
        <f>Platts!B1057</f>
        <v>41222</v>
      </c>
      <c r="B568" s="45">
        <v>537.5</v>
      </c>
      <c r="C568" s="45">
        <v>588.42999999999995</v>
      </c>
      <c r="D568" s="45">
        <v>716.49</v>
      </c>
      <c r="E568" s="45">
        <f>Platts!R1057*0.6+Platts!C1057*1.6</f>
        <v>294.60000000000002</v>
      </c>
      <c r="F568" s="62">
        <f t="shared" si="17"/>
        <v>565</v>
      </c>
      <c r="G568" s="42">
        <f t="shared" si="16"/>
        <v>41222</v>
      </c>
      <c r="H568" s="55">
        <v>542.5</v>
      </c>
      <c r="I568" s="55">
        <v>643.67499999999995</v>
      </c>
      <c r="J568" s="55">
        <v>699.97</v>
      </c>
      <c r="K568" s="55">
        <v>600</v>
      </c>
      <c r="L568" s="60"/>
    </row>
    <row r="569" spans="1:12" outlineLevel="1" x14ac:dyDescent="0.2">
      <c r="A569" s="42">
        <f>Platts!B1058</f>
        <v>41225</v>
      </c>
      <c r="B569" s="45">
        <v>537.5</v>
      </c>
      <c r="C569" s="45">
        <v>587.39</v>
      </c>
      <c r="D569" s="45">
        <v>716.49</v>
      </c>
      <c r="E569" s="45">
        <f>Platts!R1058*0.6+Platts!C1058*1.6</f>
        <v>295.39999999999998</v>
      </c>
      <c r="F569" s="62">
        <f t="shared" si="17"/>
        <v>566</v>
      </c>
      <c r="G569" s="42">
        <f t="shared" si="16"/>
        <v>41225</v>
      </c>
      <c r="H569" s="55">
        <v>542.5</v>
      </c>
      <c r="I569" s="55">
        <v>645.71499999999992</v>
      </c>
      <c r="J569" s="55">
        <v>699.97</v>
      </c>
      <c r="K569" s="55">
        <v>602.5</v>
      </c>
      <c r="L569" s="60"/>
    </row>
    <row r="570" spans="1:12" outlineLevel="1" x14ac:dyDescent="0.2">
      <c r="A570" s="42">
        <f>Platts!B1059</f>
        <v>41226</v>
      </c>
      <c r="B570" s="45">
        <v>537.5</v>
      </c>
      <c r="C570" s="45">
        <v>587.57000000000005</v>
      </c>
      <c r="D570" s="45">
        <v>716.49</v>
      </c>
      <c r="E570" s="45">
        <f>Platts!R1059*0.6+Platts!C1059*1.6</f>
        <v>295.39999999999998</v>
      </c>
      <c r="F570" s="62">
        <f t="shared" si="17"/>
        <v>567</v>
      </c>
      <c r="G570" s="42">
        <f t="shared" si="16"/>
        <v>41226</v>
      </c>
      <c r="H570" s="55">
        <v>542.5</v>
      </c>
      <c r="I570" s="55">
        <v>645.49</v>
      </c>
      <c r="J570" s="55">
        <v>699.97</v>
      </c>
      <c r="K570" s="55">
        <v>602.5</v>
      </c>
      <c r="L570" s="60"/>
    </row>
    <row r="571" spans="1:12" outlineLevel="1" x14ac:dyDescent="0.2">
      <c r="A571" s="42">
        <f>Platts!B1060</f>
        <v>41228</v>
      </c>
      <c r="B571" s="45">
        <v>542.5</v>
      </c>
      <c r="C571" s="45">
        <v>594.64</v>
      </c>
      <c r="D571" s="45">
        <v>716.49</v>
      </c>
      <c r="E571" s="45">
        <f>Platts!R1060*0.6+Platts!C1060*1.6</f>
        <v>296.2</v>
      </c>
      <c r="F571" s="62">
        <f t="shared" si="17"/>
        <v>568</v>
      </c>
      <c r="G571" s="42">
        <f t="shared" si="16"/>
        <v>41228</v>
      </c>
      <c r="H571" s="55">
        <v>542.5</v>
      </c>
      <c r="I571" s="55">
        <v>647.56999999999994</v>
      </c>
      <c r="J571" s="55">
        <v>699.97</v>
      </c>
      <c r="K571" s="55">
        <v>600</v>
      </c>
      <c r="L571" s="60"/>
    </row>
    <row r="572" spans="1:12" outlineLevel="1" x14ac:dyDescent="0.2">
      <c r="A572" s="42">
        <f>Platts!B1061</f>
        <v>41233</v>
      </c>
      <c r="B572" s="45">
        <v>542.5</v>
      </c>
      <c r="C572" s="45">
        <v>602.21</v>
      </c>
      <c r="D572" s="45">
        <v>716.49</v>
      </c>
      <c r="E572" s="45">
        <f>Platts!R1061*0.6+Platts!C1061*1.6</f>
        <v>291.60000000000002</v>
      </c>
      <c r="F572" s="62">
        <f t="shared" si="17"/>
        <v>569</v>
      </c>
      <c r="G572" s="42">
        <f t="shared" si="16"/>
        <v>41233</v>
      </c>
      <c r="H572" s="55">
        <v>542.5</v>
      </c>
      <c r="I572" s="55">
        <v>647.12</v>
      </c>
      <c r="J572" s="55">
        <v>699.97</v>
      </c>
      <c r="K572" s="55">
        <v>592.5</v>
      </c>
      <c r="L572" s="60"/>
    </row>
    <row r="573" spans="1:12" outlineLevel="1" x14ac:dyDescent="0.2">
      <c r="A573" s="42">
        <f>Platts!B1062</f>
        <v>41234</v>
      </c>
      <c r="B573" s="45">
        <v>542.5</v>
      </c>
      <c r="C573" s="45">
        <v>605.79</v>
      </c>
      <c r="D573" s="45">
        <v>716.49</v>
      </c>
      <c r="E573" s="45">
        <f>Platts!R1062*0.6+Platts!C1062*1.6</f>
        <v>290.5</v>
      </c>
      <c r="F573" s="62">
        <f t="shared" si="17"/>
        <v>570</v>
      </c>
      <c r="G573" s="42">
        <f t="shared" si="16"/>
        <v>41234</v>
      </c>
      <c r="H573" s="55">
        <v>542.5</v>
      </c>
      <c r="I573" s="55">
        <v>648.94499999999994</v>
      </c>
      <c r="J573" s="55">
        <v>699.97</v>
      </c>
      <c r="K573" s="55">
        <v>592.5</v>
      </c>
      <c r="L573" s="60"/>
    </row>
    <row r="574" spans="1:12" outlineLevel="1" x14ac:dyDescent="0.2">
      <c r="A574" s="42">
        <f>Platts!B1063</f>
        <v>41239</v>
      </c>
      <c r="B574" s="45">
        <v>542.5</v>
      </c>
      <c r="C574" s="45">
        <v>612.36</v>
      </c>
      <c r="D574" s="45">
        <v>710.98</v>
      </c>
      <c r="E574" s="45">
        <f>Platts!R1063*0.6+Platts!C1063*1.6</f>
        <v>288.10000000000002</v>
      </c>
      <c r="F574" s="62">
        <f t="shared" si="17"/>
        <v>571</v>
      </c>
      <c r="G574" s="42">
        <f t="shared" si="16"/>
        <v>41239</v>
      </c>
      <c r="H574" s="55">
        <v>527.5</v>
      </c>
      <c r="I574" s="55">
        <v>651.33999999999992</v>
      </c>
      <c r="J574" s="55">
        <v>699.97</v>
      </c>
      <c r="K574" s="55">
        <v>597.5</v>
      </c>
      <c r="L574" s="60"/>
    </row>
    <row r="575" spans="1:12" outlineLevel="1" x14ac:dyDescent="0.2">
      <c r="A575" s="42">
        <f>Platts!B1064</f>
        <v>41240</v>
      </c>
      <c r="B575" s="45">
        <v>542.5</v>
      </c>
      <c r="C575" s="45">
        <v>614.27</v>
      </c>
      <c r="D575" s="45">
        <v>710.98</v>
      </c>
      <c r="E575" s="45">
        <f>Platts!R1064*0.6+Platts!C1064*1.6</f>
        <v>287.60000000000002</v>
      </c>
      <c r="F575" s="62">
        <f t="shared" si="17"/>
        <v>572</v>
      </c>
      <c r="G575" s="42">
        <f t="shared" si="16"/>
        <v>41240</v>
      </c>
      <c r="H575" s="55">
        <v>527.5</v>
      </c>
      <c r="I575" s="55">
        <v>660.29499999999996</v>
      </c>
      <c r="J575" s="55">
        <v>735.79499999999996</v>
      </c>
      <c r="K575" s="55">
        <v>595</v>
      </c>
      <c r="L575" s="60"/>
    </row>
    <row r="576" spans="1:12" outlineLevel="1" x14ac:dyDescent="0.2">
      <c r="A576" s="42">
        <f>Platts!B1065</f>
        <v>41241</v>
      </c>
      <c r="B576" s="45">
        <v>542.5</v>
      </c>
      <c r="C576" s="45">
        <v>613.99</v>
      </c>
      <c r="D576" s="45">
        <v>710.98</v>
      </c>
      <c r="E576" s="45">
        <f>Platts!R1065*0.6+Platts!C1065*1.6</f>
        <v>286.40000000000003</v>
      </c>
      <c r="F576" s="62">
        <f t="shared" si="17"/>
        <v>573</v>
      </c>
      <c r="G576" s="42">
        <f t="shared" si="16"/>
        <v>41241</v>
      </c>
      <c r="H576" s="55">
        <v>527.5</v>
      </c>
      <c r="I576" s="55">
        <v>663.11</v>
      </c>
      <c r="J576" s="55">
        <v>735.79499999999996</v>
      </c>
      <c r="K576" s="55">
        <v>595</v>
      </c>
      <c r="L576" s="60"/>
    </row>
    <row r="577" spans="1:12" outlineLevel="1" x14ac:dyDescent="0.2">
      <c r="A577" s="42">
        <f>Platts!B1066</f>
        <v>41242</v>
      </c>
      <c r="B577" s="45">
        <v>542.5</v>
      </c>
      <c r="C577" s="45">
        <v>619.1</v>
      </c>
      <c r="D577" s="45">
        <v>710.98</v>
      </c>
      <c r="E577" s="45">
        <f>Platts!R1066*0.6+Platts!C1066*1.6</f>
        <v>286</v>
      </c>
      <c r="F577" s="62">
        <f t="shared" si="17"/>
        <v>574</v>
      </c>
      <c r="G577" s="42">
        <f t="shared" si="16"/>
        <v>41242</v>
      </c>
      <c r="H577" s="55">
        <v>527.5</v>
      </c>
      <c r="I577" s="55">
        <v>662.95499999999993</v>
      </c>
      <c r="J577" s="55">
        <v>735.79499999999996</v>
      </c>
      <c r="K577" s="55">
        <v>595</v>
      </c>
      <c r="L577" s="60"/>
    </row>
    <row r="578" spans="1:12" outlineLevel="1" x14ac:dyDescent="0.2">
      <c r="A578" s="42">
        <f>Platts!B1067</f>
        <v>41243</v>
      </c>
      <c r="B578" s="45">
        <v>542.5</v>
      </c>
      <c r="C578" s="45">
        <v>621.92999999999995</v>
      </c>
      <c r="D578" s="45">
        <v>710.98</v>
      </c>
      <c r="E578" s="45">
        <f>Platts!R1067*0.6+Platts!C1067*1.6</f>
        <v>285.7</v>
      </c>
      <c r="F578" s="62">
        <f t="shared" si="17"/>
        <v>575</v>
      </c>
      <c r="G578" s="42">
        <f t="shared" si="16"/>
        <v>41243</v>
      </c>
      <c r="H578" s="55">
        <v>522.5</v>
      </c>
      <c r="I578" s="55">
        <v>659.375</v>
      </c>
      <c r="J578" s="55">
        <v>735.79499999999996</v>
      </c>
      <c r="K578" s="55">
        <v>592.5</v>
      </c>
      <c r="L578" s="60"/>
    </row>
    <row r="579" spans="1:12" outlineLevel="1" x14ac:dyDescent="0.2">
      <c r="A579" s="42">
        <f>Platts!B1068</f>
        <v>41247</v>
      </c>
      <c r="B579" s="45">
        <v>542.5</v>
      </c>
      <c r="C579" s="45">
        <v>634.33000000000004</v>
      </c>
      <c r="D579" s="45">
        <v>705.47</v>
      </c>
      <c r="E579" s="45">
        <f>Platts!R1068*0.6+Platts!C1068*1.6</f>
        <v>286.20000000000005</v>
      </c>
      <c r="F579" s="62">
        <f t="shared" si="17"/>
        <v>576</v>
      </c>
      <c r="G579" s="42">
        <f t="shared" si="16"/>
        <v>41247</v>
      </c>
      <c r="H579" s="55">
        <v>522.5</v>
      </c>
      <c r="I579" s="55">
        <v>664.64499999999998</v>
      </c>
      <c r="J579" s="55">
        <v>735.79499999999996</v>
      </c>
      <c r="K579" s="55">
        <v>590</v>
      </c>
      <c r="L579" s="60"/>
    </row>
    <row r="580" spans="1:12" outlineLevel="1" x14ac:dyDescent="0.2">
      <c r="A580" s="42">
        <f>Platts!B1069</f>
        <v>41248</v>
      </c>
      <c r="B580" s="45">
        <v>542.5</v>
      </c>
      <c r="C580" s="45">
        <v>635.29999999999995</v>
      </c>
      <c r="D580" s="45">
        <v>705.47</v>
      </c>
      <c r="E580" s="45">
        <f>Platts!R1069*0.6+Platts!C1069*1.6</f>
        <v>286.90000000000003</v>
      </c>
      <c r="F580" s="62">
        <f t="shared" si="17"/>
        <v>577</v>
      </c>
      <c r="G580" s="42">
        <f t="shared" ref="G580:G643" si="18">+A580</f>
        <v>41248</v>
      </c>
      <c r="H580" s="55">
        <v>522.5</v>
      </c>
      <c r="I580" s="55">
        <v>667.87</v>
      </c>
      <c r="J580" s="55">
        <v>735.79499999999996</v>
      </c>
      <c r="K580" s="55">
        <v>585</v>
      </c>
      <c r="L580" s="60"/>
    </row>
    <row r="581" spans="1:12" outlineLevel="1" x14ac:dyDescent="0.2">
      <c r="A581" s="42">
        <f>Platts!B1070</f>
        <v>41249</v>
      </c>
      <c r="B581" s="45">
        <v>542.5</v>
      </c>
      <c r="C581" s="45">
        <v>630.29</v>
      </c>
      <c r="D581" s="45">
        <v>705.47</v>
      </c>
      <c r="E581" s="45">
        <f>Platts!R1070*0.6+Platts!C1070*1.6</f>
        <v>290.90000000000003</v>
      </c>
      <c r="F581" s="62">
        <f t="shared" ref="F581:F644" si="19">F580+1</f>
        <v>578</v>
      </c>
      <c r="G581" s="42">
        <f t="shared" si="18"/>
        <v>41249</v>
      </c>
      <c r="H581" s="55">
        <v>522.5</v>
      </c>
      <c r="I581" s="55">
        <v>667.69499999999994</v>
      </c>
      <c r="J581" s="55">
        <v>735.79499999999996</v>
      </c>
      <c r="K581" s="55">
        <v>585</v>
      </c>
      <c r="L581" s="60"/>
    </row>
    <row r="582" spans="1:12" outlineLevel="1" x14ac:dyDescent="0.2">
      <c r="A582" s="42">
        <f>Platts!B1071</f>
        <v>41250</v>
      </c>
      <c r="B582" s="45">
        <v>542.5</v>
      </c>
      <c r="C582" s="45">
        <v>629.17999999999995</v>
      </c>
      <c r="D582" s="45">
        <v>705.47</v>
      </c>
      <c r="E582" s="45">
        <f>Platts!R1071*0.6+Platts!C1071*1.6</f>
        <v>292.20000000000005</v>
      </c>
      <c r="F582" s="62">
        <f t="shared" si="19"/>
        <v>579</v>
      </c>
      <c r="G582" s="42">
        <f t="shared" si="18"/>
        <v>41250</v>
      </c>
      <c r="H582" s="55">
        <v>522.5</v>
      </c>
      <c r="I582" s="55">
        <v>666.31500000000005</v>
      </c>
      <c r="J582" s="55">
        <v>735.79499999999996</v>
      </c>
      <c r="K582" s="55">
        <v>585</v>
      </c>
      <c r="L582" s="60"/>
    </row>
    <row r="583" spans="1:12" outlineLevel="1" x14ac:dyDescent="0.2">
      <c r="A583" s="42">
        <f>Platts!B1072</f>
        <v>41253</v>
      </c>
      <c r="B583" s="45">
        <v>542.5</v>
      </c>
      <c r="C583" s="45">
        <v>628.29999999999995</v>
      </c>
      <c r="D583" s="45">
        <v>705.47</v>
      </c>
      <c r="E583" s="45">
        <f>Platts!R1072*0.6+Platts!C1072*1.6</f>
        <v>296.20000000000005</v>
      </c>
      <c r="F583" s="62">
        <f t="shared" si="19"/>
        <v>580</v>
      </c>
      <c r="G583" s="42">
        <f t="shared" si="18"/>
        <v>41253</v>
      </c>
      <c r="H583" s="55">
        <v>532.5</v>
      </c>
      <c r="I583" s="55">
        <v>666.67499999999995</v>
      </c>
      <c r="J583" s="55">
        <v>735.79499999999996</v>
      </c>
      <c r="K583" s="55">
        <v>585</v>
      </c>
      <c r="L583" s="60"/>
    </row>
    <row r="584" spans="1:12" outlineLevel="1" x14ac:dyDescent="0.2">
      <c r="A584" s="42">
        <f>Platts!B1073</f>
        <v>41254</v>
      </c>
      <c r="B584" s="45">
        <v>542.5</v>
      </c>
      <c r="C584" s="45">
        <v>631.30999999999995</v>
      </c>
      <c r="D584" s="45">
        <v>705.47</v>
      </c>
      <c r="E584" s="45">
        <f>Platts!R1073*0.6+Platts!C1073*1.6</f>
        <v>296.5</v>
      </c>
      <c r="F584" s="62">
        <f t="shared" si="19"/>
        <v>581</v>
      </c>
      <c r="G584" s="42">
        <f t="shared" si="18"/>
        <v>41254</v>
      </c>
      <c r="H584" s="55">
        <v>532.5</v>
      </c>
      <c r="I584" s="55">
        <v>654.93000000000006</v>
      </c>
      <c r="J584" s="55">
        <v>735.79499999999996</v>
      </c>
      <c r="K584" s="55">
        <v>582.5</v>
      </c>
      <c r="L584" s="60"/>
    </row>
    <row r="585" spans="1:12" outlineLevel="1" x14ac:dyDescent="0.2">
      <c r="A585" s="42">
        <f>Platts!B1074</f>
        <v>41255</v>
      </c>
      <c r="B585" s="45">
        <v>542.5</v>
      </c>
      <c r="C585" s="45">
        <v>636.45000000000005</v>
      </c>
      <c r="D585" s="45">
        <v>705.47</v>
      </c>
      <c r="E585" s="45">
        <f>Platts!R1074*0.6+Platts!C1074*1.6</f>
        <v>294.90000000000003</v>
      </c>
      <c r="F585" s="62">
        <f t="shared" si="19"/>
        <v>582</v>
      </c>
      <c r="G585" s="42">
        <f t="shared" si="18"/>
        <v>41255</v>
      </c>
      <c r="H585" s="55">
        <v>532.5</v>
      </c>
      <c r="I585" s="55">
        <v>656.19499999999994</v>
      </c>
      <c r="J585" s="55">
        <v>735.79499999999996</v>
      </c>
      <c r="K585" s="55">
        <v>582.5</v>
      </c>
      <c r="L585" s="60"/>
    </row>
    <row r="586" spans="1:12" outlineLevel="1" x14ac:dyDescent="0.2">
      <c r="A586" s="42">
        <f>Platts!B1075</f>
        <v>41256</v>
      </c>
      <c r="B586" s="45">
        <v>545</v>
      </c>
      <c r="C586" s="45">
        <v>638.45000000000005</v>
      </c>
      <c r="D586" s="45">
        <v>705.47</v>
      </c>
      <c r="E586" s="45">
        <f>Platts!R1075*0.6+Platts!C1075*1.6</f>
        <v>298.89999999999998</v>
      </c>
      <c r="F586" s="62">
        <f t="shared" si="19"/>
        <v>583</v>
      </c>
      <c r="G586" s="42">
        <f t="shared" si="18"/>
        <v>41256</v>
      </c>
      <c r="H586" s="55">
        <v>532.5</v>
      </c>
      <c r="I586" s="55">
        <v>659.39499999999998</v>
      </c>
      <c r="J586" s="55">
        <v>735.79499999999996</v>
      </c>
      <c r="K586" s="55">
        <v>585</v>
      </c>
      <c r="L586" s="60"/>
    </row>
    <row r="587" spans="1:12" outlineLevel="1" x14ac:dyDescent="0.2">
      <c r="A587" s="42">
        <f>Platts!B1076</f>
        <v>41257</v>
      </c>
      <c r="B587" s="45">
        <v>545</v>
      </c>
      <c r="C587" s="45">
        <v>641.17999999999995</v>
      </c>
      <c r="D587" s="45">
        <v>705.47</v>
      </c>
      <c r="E587" s="45">
        <f>Platts!R1076*0.6+Platts!C1076*1.6</f>
        <v>304.10000000000002</v>
      </c>
      <c r="F587" s="62">
        <f t="shared" si="19"/>
        <v>584</v>
      </c>
      <c r="G587" s="42">
        <f t="shared" si="18"/>
        <v>41257</v>
      </c>
      <c r="H587" s="55">
        <v>537.5</v>
      </c>
      <c r="I587" s="55">
        <v>659.82500000000005</v>
      </c>
      <c r="J587" s="55">
        <v>735.79499999999996</v>
      </c>
      <c r="K587" s="55">
        <v>585</v>
      </c>
      <c r="L587" s="60"/>
    </row>
    <row r="588" spans="1:12" outlineLevel="1" x14ac:dyDescent="0.2">
      <c r="A588" s="42">
        <f>Platts!B1077</f>
        <v>41260</v>
      </c>
      <c r="B588" s="45">
        <v>545</v>
      </c>
      <c r="C588" s="45">
        <v>642.6</v>
      </c>
      <c r="D588" s="45">
        <v>705.47</v>
      </c>
      <c r="E588" s="45">
        <f>Platts!R1077*0.6+Platts!C1077*1.6</f>
        <v>306.89999999999998</v>
      </c>
      <c r="F588" s="62">
        <f t="shared" si="19"/>
        <v>585</v>
      </c>
      <c r="G588" s="42">
        <f t="shared" si="18"/>
        <v>41260</v>
      </c>
      <c r="H588" s="55">
        <v>537.5</v>
      </c>
      <c r="I588" s="55">
        <v>661.69499999999994</v>
      </c>
      <c r="J588" s="55">
        <v>735.79499999999996</v>
      </c>
      <c r="K588" s="55">
        <v>587</v>
      </c>
      <c r="L588" s="60"/>
    </row>
    <row r="589" spans="1:12" outlineLevel="1" x14ac:dyDescent="0.2">
      <c r="A589" s="42">
        <f>Platts!B1078</f>
        <v>41261</v>
      </c>
      <c r="B589" s="45">
        <v>545</v>
      </c>
      <c r="C589" s="45">
        <v>648.22</v>
      </c>
      <c r="D589" s="45">
        <v>705.47</v>
      </c>
      <c r="E589" s="45">
        <f>Platts!R1078*0.6+Platts!C1078*1.6</f>
        <v>308.70000000000005</v>
      </c>
      <c r="F589" s="62">
        <f t="shared" si="19"/>
        <v>586</v>
      </c>
      <c r="G589" s="42">
        <f t="shared" si="18"/>
        <v>41261</v>
      </c>
      <c r="H589" s="55">
        <v>537.5</v>
      </c>
      <c r="I589" s="55">
        <v>661.90000000000009</v>
      </c>
      <c r="J589" s="55">
        <v>735.79499999999996</v>
      </c>
      <c r="K589" s="55">
        <v>588</v>
      </c>
      <c r="L589" s="60"/>
    </row>
    <row r="590" spans="1:12" outlineLevel="1" x14ac:dyDescent="0.2">
      <c r="A590" s="42">
        <f>Platts!B1079</f>
        <v>41262</v>
      </c>
      <c r="B590" s="45">
        <v>545</v>
      </c>
      <c r="C590" s="45">
        <v>649.64</v>
      </c>
      <c r="D590" s="45">
        <v>705.47</v>
      </c>
      <c r="E590" s="45">
        <f>Platts!R1079*0.6+Platts!C1079*1.6</f>
        <v>314.70000000000005</v>
      </c>
      <c r="F590" s="62">
        <f t="shared" si="19"/>
        <v>587</v>
      </c>
      <c r="G590" s="42">
        <f t="shared" si="18"/>
        <v>41262</v>
      </c>
      <c r="H590" s="55">
        <v>537.5</v>
      </c>
      <c r="I590" s="55">
        <v>665.89499999999998</v>
      </c>
      <c r="J590" s="55">
        <v>735.79499999999996</v>
      </c>
      <c r="K590" s="55">
        <v>588</v>
      </c>
      <c r="L590" s="60"/>
    </row>
    <row r="591" spans="1:12" outlineLevel="1" x14ac:dyDescent="0.2">
      <c r="A591" s="42">
        <f>Platts!B1080</f>
        <v>41267</v>
      </c>
      <c r="B591" s="45">
        <v>552.5</v>
      </c>
      <c r="C591" s="45">
        <v>648.03</v>
      </c>
      <c r="D591" s="45">
        <v>705.47</v>
      </c>
      <c r="E591" s="45">
        <f>Platts!R1080*0.6+Platts!C1080*1.6</f>
        <v>314.10000000000002</v>
      </c>
      <c r="F591" s="62">
        <f t="shared" si="19"/>
        <v>588</v>
      </c>
      <c r="G591" s="42">
        <f t="shared" si="18"/>
        <v>41267</v>
      </c>
      <c r="H591" s="55">
        <v>537.5</v>
      </c>
      <c r="I591" s="55">
        <v>666.80500000000006</v>
      </c>
      <c r="J591" s="55">
        <v>735.79499999999996</v>
      </c>
      <c r="K591" s="55">
        <v>593</v>
      </c>
      <c r="L591" s="60"/>
    </row>
    <row r="592" spans="1:12" outlineLevel="1" x14ac:dyDescent="0.2">
      <c r="A592" s="42">
        <f>Platts!B1081</f>
        <v>41269</v>
      </c>
      <c r="B592" s="45">
        <v>552.5</v>
      </c>
      <c r="C592" s="45">
        <v>648.03</v>
      </c>
      <c r="D592" s="45">
        <v>705.47</v>
      </c>
      <c r="E592" s="45">
        <f>Platts!R1081*0.6+Platts!C1081*1.6</f>
        <v>319</v>
      </c>
      <c r="F592" s="62">
        <f t="shared" si="19"/>
        <v>589</v>
      </c>
      <c r="G592" s="42">
        <f t="shared" si="18"/>
        <v>41269</v>
      </c>
      <c r="H592" s="55">
        <v>537.5</v>
      </c>
      <c r="I592" s="55">
        <v>668.375</v>
      </c>
      <c r="J592" s="55">
        <v>735.79499999999996</v>
      </c>
      <c r="K592" s="55">
        <v>595</v>
      </c>
      <c r="L592" s="60"/>
    </row>
    <row r="593" spans="1:12" outlineLevel="1" x14ac:dyDescent="0.2">
      <c r="A593" s="42">
        <f>Platts!B1082</f>
        <v>41270</v>
      </c>
      <c r="B593" s="45">
        <v>562.5</v>
      </c>
      <c r="C593" s="45">
        <v>648.12</v>
      </c>
      <c r="D593" s="45">
        <v>705.47</v>
      </c>
      <c r="E593" s="45">
        <f>Platts!R1082*0.6+Platts!C1082*1.6</f>
        <v>320.60000000000002</v>
      </c>
      <c r="F593" s="62">
        <f t="shared" si="19"/>
        <v>590</v>
      </c>
      <c r="G593" s="42">
        <f t="shared" si="18"/>
        <v>41270</v>
      </c>
      <c r="H593" s="55">
        <v>537.5</v>
      </c>
      <c r="I593" s="55">
        <v>735.79499999999996</v>
      </c>
      <c r="J593" s="55">
        <v>735.79499999999996</v>
      </c>
      <c r="K593" s="55">
        <v>597.5</v>
      </c>
      <c r="L593" s="60"/>
    </row>
    <row r="594" spans="1:12" outlineLevel="1" x14ac:dyDescent="0.2">
      <c r="A594" s="42">
        <f>Platts!B1083</f>
        <v>41274</v>
      </c>
      <c r="B594" s="45">
        <v>562.5</v>
      </c>
      <c r="C594" s="45">
        <v>646.26</v>
      </c>
      <c r="D594" s="45">
        <v>705.47</v>
      </c>
      <c r="E594" s="45">
        <f>Platts!R1083*0.6+Platts!C1083*1.6</f>
        <v>327.20000000000005</v>
      </c>
      <c r="F594" s="62">
        <f t="shared" si="19"/>
        <v>591</v>
      </c>
      <c r="G594" s="42">
        <f t="shared" si="18"/>
        <v>41274</v>
      </c>
      <c r="H594" s="55">
        <v>537.5</v>
      </c>
      <c r="I594" s="55">
        <v>668.82999999999993</v>
      </c>
      <c r="J594" s="55">
        <v>735.79499999999996</v>
      </c>
      <c r="K594" s="55">
        <v>600</v>
      </c>
      <c r="L594" s="60"/>
    </row>
    <row r="595" spans="1:12" outlineLevel="1" x14ac:dyDescent="0.2">
      <c r="A595" s="42">
        <f>Platts!B1084</f>
        <v>41276</v>
      </c>
      <c r="B595" s="45">
        <v>562.5</v>
      </c>
      <c r="C595" s="45">
        <v>646.51</v>
      </c>
      <c r="D595" s="45">
        <v>705.47</v>
      </c>
      <c r="E595" s="45">
        <f>Platts!R1084*0.6+Platts!C1084*1.6</f>
        <v>330.4</v>
      </c>
      <c r="F595" s="62">
        <f t="shared" si="19"/>
        <v>592</v>
      </c>
      <c r="G595" s="42">
        <f t="shared" si="18"/>
        <v>41276</v>
      </c>
      <c r="H595" s="55">
        <v>537.5</v>
      </c>
      <c r="I595" s="55">
        <v>667.06</v>
      </c>
      <c r="J595" s="55">
        <v>735.79499999999996</v>
      </c>
      <c r="K595" s="55">
        <v>600</v>
      </c>
      <c r="L595" s="60"/>
    </row>
    <row r="596" spans="1:12" outlineLevel="1" x14ac:dyDescent="0.2">
      <c r="A596" s="42">
        <f>Platts!B1085</f>
        <v>41277</v>
      </c>
      <c r="B596" s="45">
        <v>562.5</v>
      </c>
      <c r="C596" s="45">
        <v>645.01</v>
      </c>
      <c r="D596" s="45">
        <v>688.93</v>
      </c>
      <c r="E596" s="45">
        <f>Platts!R1085*0.6+Platts!C1085*1.6</f>
        <v>337.5</v>
      </c>
      <c r="F596" s="62">
        <f t="shared" si="19"/>
        <v>593</v>
      </c>
      <c r="G596" s="42">
        <f t="shared" si="18"/>
        <v>41277</v>
      </c>
      <c r="H596" s="55">
        <v>537.5</v>
      </c>
      <c r="I596" s="55">
        <v>667.62</v>
      </c>
      <c r="J596" s="55">
        <v>735.79499999999996</v>
      </c>
      <c r="K596" s="55">
        <v>600</v>
      </c>
      <c r="L596" s="60"/>
    </row>
    <row r="597" spans="1:12" outlineLevel="1" x14ac:dyDescent="0.2">
      <c r="A597" s="42">
        <f>Platts!B1086</f>
        <v>41281</v>
      </c>
      <c r="B597" s="45">
        <v>562.5</v>
      </c>
      <c r="C597" s="45">
        <v>644.57000000000005</v>
      </c>
      <c r="D597" s="45">
        <v>688.93</v>
      </c>
      <c r="E597" s="45">
        <f>Platts!R1086*0.6+Platts!C1086*1.6</f>
        <v>347</v>
      </c>
      <c r="F597" s="62">
        <f t="shared" si="19"/>
        <v>594</v>
      </c>
      <c r="G597" s="42">
        <f t="shared" si="18"/>
        <v>41281</v>
      </c>
      <c r="H597" s="55">
        <v>565</v>
      </c>
      <c r="I597" s="55">
        <v>671.05500000000006</v>
      </c>
      <c r="J597" s="55">
        <v>735.79499999999996</v>
      </c>
      <c r="K597" s="55">
        <v>605</v>
      </c>
      <c r="L597" s="60"/>
    </row>
    <row r="598" spans="1:12" outlineLevel="1" x14ac:dyDescent="0.2">
      <c r="A598" s="42">
        <f>Platts!B1087</f>
        <v>41282</v>
      </c>
      <c r="B598" s="45">
        <v>562.5</v>
      </c>
      <c r="C598" s="45">
        <v>642.9</v>
      </c>
      <c r="D598" s="45">
        <v>688.93</v>
      </c>
      <c r="E598" s="45">
        <f>Platts!R1087*0.6+Platts!C1087*1.6</f>
        <v>351</v>
      </c>
      <c r="F598" s="62">
        <f t="shared" si="19"/>
        <v>595</v>
      </c>
      <c r="G598" s="42">
        <f t="shared" si="18"/>
        <v>41282</v>
      </c>
      <c r="H598" s="55">
        <v>565</v>
      </c>
      <c r="I598" s="55">
        <v>658.41000000000008</v>
      </c>
      <c r="J598" s="55">
        <v>735.79499999999996</v>
      </c>
      <c r="K598" s="55">
        <v>610</v>
      </c>
      <c r="L598" s="60"/>
    </row>
    <row r="599" spans="1:12" outlineLevel="1" x14ac:dyDescent="0.2">
      <c r="A599" s="42">
        <f>Platts!B1088</f>
        <v>41283</v>
      </c>
      <c r="B599" s="45">
        <v>562.5</v>
      </c>
      <c r="C599" s="45">
        <v>641.86</v>
      </c>
      <c r="D599" s="45">
        <v>688.93</v>
      </c>
      <c r="E599" s="45">
        <f>Platts!R1088*0.6+Platts!C1088*1.6</f>
        <v>352.3</v>
      </c>
      <c r="F599" s="62">
        <f t="shared" si="19"/>
        <v>596</v>
      </c>
      <c r="G599" s="42">
        <f t="shared" si="18"/>
        <v>41283</v>
      </c>
      <c r="H599" s="55">
        <v>565</v>
      </c>
      <c r="I599" s="55">
        <v>659.77500000000009</v>
      </c>
      <c r="J599" s="55">
        <v>735.79499999999996</v>
      </c>
      <c r="K599" s="55">
        <v>610</v>
      </c>
      <c r="L599" s="60"/>
    </row>
    <row r="600" spans="1:12" outlineLevel="1" x14ac:dyDescent="0.2">
      <c r="A600" s="42">
        <f>Platts!B1089</f>
        <v>41284</v>
      </c>
      <c r="B600" s="45">
        <v>585</v>
      </c>
      <c r="C600" s="45">
        <v>650.41999999999996</v>
      </c>
      <c r="D600" s="45">
        <v>688.93</v>
      </c>
      <c r="E600" s="45">
        <f>Platts!R1089*0.6+Platts!C1089*1.6</f>
        <v>351.8</v>
      </c>
      <c r="F600" s="62">
        <f t="shared" si="19"/>
        <v>597</v>
      </c>
      <c r="G600" s="42">
        <f t="shared" si="18"/>
        <v>41284</v>
      </c>
      <c r="H600" s="55">
        <v>565</v>
      </c>
      <c r="I600" s="55">
        <v>664.77</v>
      </c>
      <c r="J600" s="55">
        <v>735.79499999999996</v>
      </c>
      <c r="K600" s="55">
        <v>610</v>
      </c>
      <c r="L600" s="60"/>
    </row>
    <row r="601" spans="1:12" outlineLevel="1" x14ac:dyDescent="0.2">
      <c r="A601" s="42">
        <f>Platts!B1090</f>
        <v>41285</v>
      </c>
      <c r="B601" s="45">
        <v>585</v>
      </c>
      <c r="C601" s="45">
        <v>658.67</v>
      </c>
      <c r="D601" s="45">
        <v>688.93</v>
      </c>
      <c r="E601" s="45">
        <f>Platts!R1090*0.6+Platts!C1090*1.6</f>
        <v>346.5</v>
      </c>
      <c r="F601" s="62">
        <f t="shared" si="19"/>
        <v>598</v>
      </c>
      <c r="G601" s="42">
        <f t="shared" si="18"/>
        <v>41285</v>
      </c>
      <c r="H601" s="55">
        <v>565</v>
      </c>
      <c r="I601" s="55">
        <v>665.85500000000002</v>
      </c>
      <c r="J601" s="55">
        <v>735.79499999999996</v>
      </c>
      <c r="K601" s="55">
        <v>610</v>
      </c>
      <c r="L601" s="60"/>
    </row>
    <row r="602" spans="1:12" outlineLevel="1" x14ac:dyDescent="0.2">
      <c r="A602" s="42">
        <f>Platts!B1091</f>
        <v>41288</v>
      </c>
      <c r="B602" s="45">
        <v>585</v>
      </c>
      <c r="C602" s="45">
        <v>665.43</v>
      </c>
      <c r="D602" s="45">
        <v>688.93</v>
      </c>
      <c r="E602" s="45">
        <f>Platts!R1091*0.6+Platts!C1091*1.6</f>
        <v>347.7</v>
      </c>
      <c r="F602" s="62">
        <f t="shared" si="19"/>
        <v>599</v>
      </c>
      <c r="G602" s="42">
        <f t="shared" si="18"/>
        <v>41288</v>
      </c>
      <c r="H602" s="55">
        <v>565</v>
      </c>
      <c r="I602" s="55">
        <v>668.76499999999999</v>
      </c>
      <c r="J602" s="55">
        <v>735.79499999999996</v>
      </c>
      <c r="K602" s="55">
        <v>610</v>
      </c>
      <c r="L602" s="60"/>
    </row>
    <row r="603" spans="1:12" outlineLevel="1" x14ac:dyDescent="0.2">
      <c r="A603" s="42">
        <f>Platts!B1092</f>
        <v>41289</v>
      </c>
      <c r="B603" s="45">
        <v>585</v>
      </c>
      <c r="C603" s="45">
        <v>663.98</v>
      </c>
      <c r="D603" s="45">
        <v>688.93</v>
      </c>
      <c r="E603" s="45">
        <f>Platts!R1092*0.6+Platts!C1092*1.6</f>
        <v>341.9</v>
      </c>
      <c r="F603" s="62">
        <f t="shared" si="19"/>
        <v>600</v>
      </c>
      <c r="G603" s="42">
        <f t="shared" si="18"/>
        <v>41289</v>
      </c>
      <c r="H603" s="55">
        <v>565</v>
      </c>
      <c r="I603" s="55">
        <v>676.97</v>
      </c>
      <c r="J603" s="55">
        <v>735.79499999999996</v>
      </c>
      <c r="K603" s="55">
        <v>608</v>
      </c>
      <c r="L603" s="60"/>
    </row>
    <row r="604" spans="1:12" outlineLevel="1" x14ac:dyDescent="0.2">
      <c r="A604" s="42">
        <f>Platts!B1093</f>
        <v>41290</v>
      </c>
      <c r="B604" s="45">
        <v>585</v>
      </c>
      <c r="C604" s="45">
        <v>662.64</v>
      </c>
      <c r="D604" s="45">
        <v>683.42</v>
      </c>
      <c r="E604" s="45">
        <f>Platts!R1093*0.6+Platts!C1093*1.6</f>
        <v>335.1</v>
      </c>
      <c r="F604" s="62">
        <f t="shared" si="19"/>
        <v>601</v>
      </c>
      <c r="G604" s="42">
        <f t="shared" si="18"/>
        <v>41290</v>
      </c>
      <c r="H604" s="55">
        <v>565</v>
      </c>
      <c r="I604" s="55">
        <v>684.39499999999998</v>
      </c>
      <c r="J604" s="55">
        <v>735.79499999999996</v>
      </c>
      <c r="K604" s="55">
        <v>608</v>
      </c>
      <c r="L604" s="60"/>
    </row>
    <row r="605" spans="1:12" outlineLevel="1" x14ac:dyDescent="0.2">
      <c r="A605" s="42">
        <f>Platts!B1094</f>
        <v>41291</v>
      </c>
      <c r="B605" s="45">
        <v>592.5</v>
      </c>
      <c r="C605" s="45">
        <v>664.31</v>
      </c>
      <c r="D605" s="45">
        <v>683.42</v>
      </c>
      <c r="E605" s="45">
        <f>Platts!R1094*0.6+Platts!C1094*1.6</f>
        <v>331.40000000000003</v>
      </c>
      <c r="F605" s="62">
        <f t="shared" si="19"/>
        <v>602</v>
      </c>
      <c r="G605" s="42">
        <f t="shared" si="18"/>
        <v>41291</v>
      </c>
      <c r="H605" s="55">
        <v>562.5</v>
      </c>
      <c r="I605" s="55">
        <v>683.67499999999995</v>
      </c>
      <c r="J605" s="55">
        <v>735.79499999999996</v>
      </c>
      <c r="K605" s="55">
        <v>608</v>
      </c>
      <c r="L605" s="60"/>
    </row>
    <row r="606" spans="1:12" outlineLevel="1" x14ac:dyDescent="0.2">
      <c r="A606" s="42">
        <f>Platts!B1095</f>
        <v>41292</v>
      </c>
      <c r="B606" s="45">
        <v>592.5</v>
      </c>
      <c r="C606" s="45">
        <v>661.48</v>
      </c>
      <c r="D606" s="45">
        <v>683.42</v>
      </c>
      <c r="E606" s="45">
        <f>Platts!R1095*0.6+Platts!C1095*1.6</f>
        <v>332.40000000000003</v>
      </c>
      <c r="F606" s="62">
        <f t="shared" si="19"/>
        <v>603</v>
      </c>
      <c r="G606" s="42">
        <f t="shared" si="18"/>
        <v>41292</v>
      </c>
      <c r="H606" s="55">
        <v>562.5</v>
      </c>
      <c r="I606" s="55">
        <v>681.11</v>
      </c>
      <c r="J606" s="55">
        <v>735.79499999999996</v>
      </c>
      <c r="K606" s="55">
        <v>608</v>
      </c>
      <c r="L606" s="60"/>
    </row>
    <row r="607" spans="1:12" outlineLevel="1" x14ac:dyDescent="0.2">
      <c r="A607" s="42">
        <f>Platts!B1096</f>
        <v>41296</v>
      </c>
      <c r="B607" s="45">
        <v>592.5</v>
      </c>
      <c r="C607" s="45">
        <v>658.3</v>
      </c>
      <c r="D607" s="45">
        <v>683.42</v>
      </c>
      <c r="E607" s="45">
        <f>Platts!R1096*0.6+Platts!C1096*1.6</f>
        <v>334.8</v>
      </c>
      <c r="F607" s="62">
        <f t="shared" si="19"/>
        <v>604</v>
      </c>
      <c r="G607" s="42">
        <f t="shared" si="18"/>
        <v>41296</v>
      </c>
      <c r="H607" s="55">
        <v>562.5</v>
      </c>
      <c r="I607" s="55">
        <v>684.44499999999994</v>
      </c>
      <c r="J607" s="55">
        <v>735.79499999999996</v>
      </c>
      <c r="K607" s="55">
        <v>607.5</v>
      </c>
      <c r="L607" s="60"/>
    </row>
    <row r="608" spans="1:12" outlineLevel="1" x14ac:dyDescent="0.2">
      <c r="A608" s="42">
        <f>Platts!B1097</f>
        <v>41297</v>
      </c>
      <c r="B608" s="45">
        <v>592.5</v>
      </c>
      <c r="C608" s="45">
        <v>658</v>
      </c>
      <c r="D608" s="45">
        <v>683.42</v>
      </c>
      <c r="E608" s="45">
        <f>Platts!R1097*0.6+Platts!C1097*1.6</f>
        <v>336.2</v>
      </c>
      <c r="F608" s="62">
        <f t="shared" si="19"/>
        <v>605</v>
      </c>
      <c r="G608" s="42">
        <f t="shared" si="18"/>
        <v>41297</v>
      </c>
      <c r="H608" s="55">
        <v>562.5</v>
      </c>
      <c r="I608" s="55">
        <v>678.14</v>
      </c>
      <c r="J608" s="55">
        <v>735.79499999999996</v>
      </c>
      <c r="K608" s="55">
        <v>602.5</v>
      </c>
      <c r="L608" s="60"/>
    </row>
    <row r="609" spans="1:12" outlineLevel="1" x14ac:dyDescent="0.2">
      <c r="A609" s="42">
        <f>Platts!B1098</f>
        <v>41299</v>
      </c>
      <c r="B609" s="45">
        <v>597.5</v>
      </c>
      <c r="C609" s="45">
        <v>666.02</v>
      </c>
      <c r="D609" s="45">
        <v>694.44</v>
      </c>
      <c r="E609" s="45">
        <f>Platts!R1098*0.6+Platts!C1098*1.6</f>
        <v>338.8</v>
      </c>
      <c r="F609" s="62">
        <f t="shared" si="19"/>
        <v>606</v>
      </c>
      <c r="G609" s="42">
        <f t="shared" si="18"/>
        <v>41299</v>
      </c>
      <c r="H609" s="55">
        <v>562.5</v>
      </c>
      <c r="I609" s="55">
        <v>677.83500000000004</v>
      </c>
      <c r="J609" s="55">
        <v>735.79499999999996</v>
      </c>
      <c r="K609" s="55">
        <v>602.5</v>
      </c>
      <c r="L609" s="60"/>
    </row>
    <row r="610" spans="1:12" outlineLevel="1" x14ac:dyDescent="0.2">
      <c r="A610" s="42">
        <f>Platts!B1099</f>
        <v>41302</v>
      </c>
      <c r="B610" s="45">
        <v>597.5</v>
      </c>
      <c r="C610" s="45">
        <v>672.85</v>
      </c>
      <c r="D610" s="45">
        <v>694.44</v>
      </c>
      <c r="E610" s="45">
        <f>Platts!R1099*0.6+Platts!C1099*1.6</f>
        <v>338.3</v>
      </c>
      <c r="F610" s="62">
        <f t="shared" si="19"/>
        <v>607</v>
      </c>
      <c r="G610" s="42">
        <f t="shared" si="18"/>
        <v>41302</v>
      </c>
      <c r="H610" s="55">
        <v>562.5</v>
      </c>
      <c r="I610" s="55">
        <v>677.46</v>
      </c>
      <c r="J610" s="55">
        <v>735.79499999999996</v>
      </c>
      <c r="K610" s="55">
        <v>602</v>
      </c>
      <c r="L610" s="60"/>
    </row>
    <row r="611" spans="1:12" outlineLevel="1" x14ac:dyDescent="0.2">
      <c r="A611" s="42">
        <f>Platts!B1100</f>
        <v>41303</v>
      </c>
      <c r="B611" s="45">
        <v>597.5</v>
      </c>
      <c r="C611" s="45">
        <v>673.75</v>
      </c>
      <c r="D611" s="45">
        <v>694.44</v>
      </c>
      <c r="E611" s="45">
        <f>Platts!R1100*0.6+Platts!C1100*1.6</f>
        <v>337.9</v>
      </c>
      <c r="F611" s="62">
        <f t="shared" si="19"/>
        <v>608</v>
      </c>
      <c r="G611" s="42">
        <f t="shared" si="18"/>
        <v>41303</v>
      </c>
      <c r="H611" s="55">
        <v>562.5</v>
      </c>
      <c r="I611" s="55">
        <v>683.55</v>
      </c>
      <c r="J611" s="55">
        <v>735.79499999999996</v>
      </c>
      <c r="K611" s="55">
        <v>600</v>
      </c>
      <c r="L611" s="60"/>
    </row>
    <row r="612" spans="1:12" outlineLevel="1" x14ac:dyDescent="0.2">
      <c r="A612" s="42">
        <f>Platts!B1101</f>
        <v>41304</v>
      </c>
      <c r="B612" s="45">
        <v>597.5</v>
      </c>
      <c r="C612" s="45">
        <v>678.65</v>
      </c>
      <c r="D612" s="45">
        <v>694.44</v>
      </c>
      <c r="E612" s="45">
        <f>Platts!R1101*0.6+Platts!C1101*1.6</f>
        <v>343</v>
      </c>
      <c r="F612" s="62">
        <f t="shared" si="19"/>
        <v>609</v>
      </c>
      <c r="G612" s="42">
        <f t="shared" si="18"/>
        <v>41304</v>
      </c>
      <c r="H612" s="55">
        <v>562.5</v>
      </c>
      <c r="I612" s="55">
        <v>682.28</v>
      </c>
      <c r="J612" s="55">
        <v>735.79499999999996</v>
      </c>
      <c r="K612" s="55">
        <v>600</v>
      </c>
      <c r="L612" s="60"/>
    </row>
    <row r="613" spans="1:12" outlineLevel="1" x14ac:dyDescent="0.2">
      <c r="A613" s="42">
        <f>Platts!B1102</f>
        <v>41305</v>
      </c>
      <c r="B613" s="45">
        <v>597.5</v>
      </c>
      <c r="C613" s="45">
        <v>679.15</v>
      </c>
      <c r="D613" s="45">
        <v>694.44</v>
      </c>
      <c r="E613" s="45">
        <f>Platts!R1102*0.6+Platts!C1102*1.6</f>
        <v>348.3</v>
      </c>
      <c r="F613" s="62">
        <f t="shared" si="19"/>
        <v>610</v>
      </c>
      <c r="G613" s="42">
        <f t="shared" si="18"/>
        <v>41305</v>
      </c>
      <c r="H613" s="55">
        <v>562.5</v>
      </c>
      <c r="I613" s="55">
        <v>681.72500000000002</v>
      </c>
      <c r="J613" s="55">
        <v>735.79499999999996</v>
      </c>
      <c r="K613" s="55">
        <v>593</v>
      </c>
      <c r="L613" s="60"/>
    </row>
    <row r="614" spans="1:12" outlineLevel="1" x14ac:dyDescent="0.2">
      <c r="A614" s="42">
        <f>Platts!B1103</f>
        <v>41306</v>
      </c>
      <c r="B614" s="45">
        <v>597.5</v>
      </c>
      <c r="C614" s="45">
        <v>684.75</v>
      </c>
      <c r="D614" s="45">
        <v>694.44</v>
      </c>
      <c r="E614" s="45">
        <f>Platts!R1103*0.6+Platts!C1103*1.6</f>
        <v>349.9</v>
      </c>
      <c r="F614" s="62">
        <f t="shared" si="19"/>
        <v>611</v>
      </c>
      <c r="G614" s="42">
        <f t="shared" si="18"/>
        <v>41306</v>
      </c>
      <c r="H614" s="55">
        <v>567.5</v>
      </c>
      <c r="I614" s="55">
        <v>687.20500000000004</v>
      </c>
      <c r="J614" s="55">
        <v>735.79499999999996</v>
      </c>
      <c r="K614" s="55">
        <v>593</v>
      </c>
      <c r="L614" s="60"/>
    </row>
    <row r="615" spans="1:12" outlineLevel="1" x14ac:dyDescent="0.2">
      <c r="A615" s="42">
        <f>Platts!B1104</f>
        <v>41309</v>
      </c>
      <c r="B615" s="45">
        <v>597.5</v>
      </c>
      <c r="C615" s="45">
        <v>677.15</v>
      </c>
      <c r="D615" s="45">
        <v>694.44</v>
      </c>
      <c r="E615" s="45">
        <f>Platts!R1104*0.6+Platts!C1104*1.6</f>
        <v>351.5</v>
      </c>
      <c r="F615" s="62">
        <f t="shared" si="19"/>
        <v>612</v>
      </c>
      <c r="G615" s="42">
        <f t="shared" si="18"/>
        <v>41309</v>
      </c>
      <c r="H615" s="55">
        <v>567.5</v>
      </c>
      <c r="I615" s="55">
        <v>687.66499999999996</v>
      </c>
      <c r="J615" s="55">
        <v>735.79499999999996</v>
      </c>
      <c r="K615" s="55">
        <v>592</v>
      </c>
      <c r="L615" s="60"/>
    </row>
    <row r="616" spans="1:12" outlineLevel="1" x14ac:dyDescent="0.2">
      <c r="A616" s="42">
        <f>Platts!B1105</f>
        <v>41311</v>
      </c>
      <c r="B616" s="45">
        <v>597.5</v>
      </c>
      <c r="C616" s="45">
        <v>676.75</v>
      </c>
      <c r="D616" s="45">
        <v>694.44</v>
      </c>
      <c r="E616" s="45">
        <f>Platts!R1105*0.6+Platts!C1105*1.6</f>
        <v>352.2</v>
      </c>
      <c r="F616" s="62">
        <f t="shared" si="19"/>
        <v>613</v>
      </c>
      <c r="G616" s="42">
        <f t="shared" si="18"/>
        <v>41311</v>
      </c>
      <c r="H616" s="55">
        <v>567.5</v>
      </c>
      <c r="I616" s="55">
        <v>689.02</v>
      </c>
      <c r="J616" s="55">
        <v>735.79499999999996</v>
      </c>
      <c r="K616" s="55">
        <v>592</v>
      </c>
      <c r="L616" s="60"/>
    </row>
    <row r="617" spans="1:12" outlineLevel="1" x14ac:dyDescent="0.2">
      <c r="A617" s="42">
        <f>Platts!B1106</f>
        <v>41312</v>
      </c>
      <c r="B617" s="45">
        <v>602.5</v>
      </c>
      <c r="C617" s="45">
        <v>669.9</v>
      </c>
      <c r="D617" s="45">
        <v>694.44</v>
      </c>
      <c r="E617" s="45">
        <f>Platts!R1106*0.6+Platts!C1106*1.6</f>
        <v>352.2</v>
      </c>
      <c r="F617" s="62">
        <f t="shared" si="19"/>
        <v>614</v>
      </c>
      <c r="G617" s="42">
        <f t="shared" si="18"/>
        <v>41312</v>
      </c>
      <c r="H617" s="55">
        <v>567.5</v>
      </c>
      <c r="I617" s="55">
        <v>682.26499999999999</v>
      </c>
      <c r="J617" s="55">
        <v>735.79499999999996</v>
      </c>
      <c r="K617" s="55">
        <v>595</v>
      </c>
      <c r="L617" s="60"/>
    </row>
    <row r="618" spans="1:12" outlineLevel="1" x14ac:dyDescent="0.2">
      <c r="A618" s="42">
        <f>Platts!B1107</f>
        <v>41318</v>
      </c>
      <c r="B618" s="45">
        <v>602.5</v>
      </c>
      <c r="C618" s="45">
        <v>673.03</v>
      </c>
      <c r="D618" s="45">
        <v>683.42</v>
      </c>
      <c r="E618" s="45">
        <f>Platts!R1107*0.6+Platts!C1107*1.6</f>
        <v>352.2</v>
      </c>
      <c r="F618" s="62">
        <f t="shared" si="19"/>
        <v>615</v>
      </c>
      <c r="G618" s="42">
        <f t="shared" si="18"/>
        <v>41318</v>
      </c>
      <c r="H618" s="55">
        <v>567.5</v>
      </c>
      <c r="I618" s="55">
        <v>678.55500000000006</v>
      </c>
      <c r="J618" s="55">
        <v>735.79499999999996</v>
      </c>
      <c r="K618" s="55">
        <v>600</v>
      </c>
      <c r="L618" s="60"/>
    </row>
    <row r="619" spans="1:12" outlineLevel="1" x14ac:dyDescent="0.2">
      <c r="A619" s="42">
        <f>Platts!B1108</f>
        <v>41319</v>
      </c>
      <c r="B619" s="45">
        <v>602.5</v>
      </c>
      <c r="C619" s="45">
        <v>673.32</v>
      </c>
      <c r="D619" s="45">
        <v>683.42</v>
      </c>
      <c r="E619" s="45">
        <f>Platts!R1108*0.6+Platts!C1108*1.6</f>
        <v>352.2</v>
      </c>
      <c r="F619" s="62">
        <f t="shared" si="19"/>
        <v>616</v>
      </c>
      <c r="G619" s="42">
        <f t="shared" si="18"/>
        <v>41319</v>
      </c>
      <c r="H619" s="55">
        <v>567.5</v>
      </c>
      <c r="I619" s="55">
        <v>669.21</v>
      </c>
      <c r="J619" s="55">
        <v>735.79499999999996</v>
      </c>
      <c r="K619" s="55">
        <v>602.5</v>
      </c>
      <c r="L619" s="60"/>
    </row>
    <row r="620" spans="1:12" outlineLevel="1" x14ac:dyDescent="0.2">
      <c r="A620" s="42">
        <f>Platts!B1109</f>
        <v>41320</v>
      </c>
      <c r="B620" s="45">
        <v>602.5</v>
      </c>
      <c r="C620" s="45">
        <v>674.38</v>
      </c>
      <c r="D620" s="45">
        <v>683.32</v>
      </c>
      <c r="E620" s="45">
        <f>Platts!R1109*0.6+Platts!C1109*1.6</f>
        <v>351.9</v>
      </c>
      <c r="F620" s="62">
        <f t="shared" si="19"/>
        <v>617</v>
      </c>
      <c r="G620" s="42">
        <f t="shared" si="18"/>
        <v>41320</v>
      </c>
      <c r="H620" s="55">
        <v>567.5</v>
      </c>
      <c r="I620" s="55">
        <v>671.30500000000006</v>
      </c>
      <c r="J620" s="55">
        <v>735.79499999999996</v>
      </c>
      <c r="K620" s="55">
        <v>605</v>
      </c>
      <c r="L620" s="60"/>
    </row>
    <row r="621" spans="1:12" outlineLevel="1" x14ac:dyDescent="0.2">
      <c r="A621" s="42">
        <f>Platts!B1110</f>
        <v>41323</v>
      </c>
      <c r="B621" s="45">
        <v>602.5</v>
      </c>
      <c r="C621" s="45">
        <v>674.18</v>
      </c>
      <c r="D621" s="45">
        <f>D620</f>
        <v>683.32</v>
      </c>
      <c r="E621" s="45">
        <f>Platts!R1110*0.6+Platts!C1110*1.6</f>
        <v>356.3</v>
      </c>
      <c r="F621" s="62">
        <f t="shared" si="19"/>
        <v>618</v>
      </c>
      <c r="G621" s="42">
        <f t="shared" si="18"/>
        <v>41323</v>
      </c>
      <c r="H621" s="55">
        <v>567.5</v>
      </c>
      <c r="I621" s="55">
        <v>661.01499999999999</v>
      </c>
      <c r="J621" s="55">
        <v>735.79499999999996</v>
      </c>
      <c r="K621" s="55">
        <v>605</v>
      </c>
      <c r="L621" s="60"/>
    </row>
    <row r="622" spans="1:12" outlineLevel="1" x14ac:dyDescent="0.2">
      <c r="A622" s="42">
        <f>Platts!B1111</f>
        <v>41324</v>
      </c>
      <c r="B622" s="45">
        <v>602.5</v>
      </c>
      <c r="C622" s="45">
        <v>675.08</v>
      </c>
      <c r="D622" s="45">
        <v>683.42</v>
      </c>
      <c r="E622" s="45">
        <f>Platts!R1111*0.6+Platts!C1111*1.6</f>
        <v>357.9</v>
      </c>
      <c r="F622" s="62">
        <f t="shared" si="19"/>
        <v>619</v>
      </c>
      <c r="G622" s="42">
        <f t="shared" si="18"/>
        <v>41324</v>
      </c>
      <c r="H622" s="55">
        <v>567.5</v>
      </c>
      <c r="I622" s="55">
        <v>659.58500000000004</v>
      </c>
      <c r="J622" s="55">
        <v>735.79499999999996</v>
      </c>
      <c r="K622" s="55">
        <v>605</v>
      </c>
      <c r="L622" s="60"/>
    </row>
    <row r="623" spans="1:12" outlineLevel="1" x14ac:dyDescent="0.2">
      <c r="A623" s="42">
        <f>Platts!B1112</f>
        <v>41327</v>
      </c>
      <c r="B623" s="45">
        <v>602.5</v>
      </c>
      <c r="C623" s="45">
        <v>666.1</v>
      </c>
      <c r="D623" s="45">
        <v>683.45</v>
      </c>
      <c r="E623" s="45">
        <f>Platts!R1112*0.6+Platts!C1112*1.6</f>
        <v>346.3</v>
      </c>
      <c r="F623" s="62">
        <f t="shared" si="19"/>
        <v>620</v>
      </c>
      <c r="G623" s="42">
        <f t="shared" si="18"/>
        <v>41327</v>
      </c>
      <c r="H623" s="55">
        <v>567.5</v>
      </c>
      <c r="I623" s="55">
        <v>660.92000000000007</v>
      </c>
      <c r="J623" s="55">
        <v>735.79499999999996</v>
      </c>
      <c r="K623" s="55">
        <v>605</v>
      </c>
      <c r="L623" s="60"/>
    </row>
    <row r="624" spans="1:12" outlineLevel="1" x14ac:dyDescent="0.2">
      <c r="A624" s="42">
        <f>Platts!B1113</f>
        <v>41330</v>
      </c>
      <c r="B624" s="45">
        <v>602.5</v>
      </c>
      <c r="C624" s="45">
        <v>668.12</v>
      </c>
      <c r="D624" s="45">
        <v>672.4</v>
      </c>
      <c r="E624" s="45">
        <f>Platts!R1113*0.6+Platts!C1113*1.6</f>
        <v>344.4</v>
      </c>
      <c r="F624" s="62">
        <f t="shared" si="19"/>
        <v>621</v>
      </c>
      <c r="G624" s="42">
        <f t="shared" si="18"/>
        <v>41330</v>
      </c>
      <c r="H624" s="55">
        <v>567.5</v>
      </c>
      <c r="I624" s="55">
        <v>650.06999999999994</v>
      </c>
      <c r="J624" s="55">
        <v>735.79499999999996</v>
      </c>
      <c r="K624" s="55">
        <v>605</v>
      </c>
      <c r="L624" s="60"/>
    </row>
    <row r="625" spans="1:12" outlineLevel="1" x14ac:dyDescent="0.2">
      <c r="A625" s="42">
        <f>Platts!B1114</f>
        <v>41331</v>
      </c>
      <c r="B625" s="45">
        <v>602.5</v>
      </c>
      <c r="C625" s="45">
        <v>660.73</v>
      </c>
      <c r="D625" s="45">
        <v>672.4</v>
      </c>
      <c r="E625" s="45">
        <f>Platts!R1114*0.6+Platts!C1114*1.6</f>
        <v>343.5</v>
      </c>
      <c r="F625" s="62">
        <f t="shared" si="19"/>
        <v>622</v>
      </c>
      <c r="G625" s="42">
        <f t="shared" si="18"/>
        <v>41331</v>
      </c>
      <c r="H625" s="55">
        <v>567.5</v>
      </c>
      <c r="I625" s="55">
        <v>650.06999999999994</v>
      </c>
      <c r="J625" s="55">
        <v>735.79499999999996</v>
      </c>
      <c r="K625" s="55">
        <v>601</v>
      </c>
      <c r="L625" s="60"/>
    </row>
    <row r="626" spans="1:12" outlineLevel="1" x14ac:dyDescent="0.2">
      <c r="A626" s="42">
        <f>Platts!B1115</f>
        <v>41332</v>
      </c>
      <c r="B626" s="45">
        <v>602.5</v>
      </c>
      <c r="C626" s="45">
        <v>661.7</v>
      </c>
      <c r="D626" s="45">
        <v>672.4</v>
      </c>
      <c r="E626" s="45">
        <f>Platts!R1115*0.6+Platts!C1115*1.6</f>
        <v>341.9</v>
      </c>
      <c r="F626" s="62">
        <f t="shared" si="19"/>
        <v>623</v>
      </c>
      <c r="G626" s="42">
        <f t="shared" si="18"/>
        <v>41332</v>
      </c>
      <c r="H626" s="55">
        <v>567.5</v>
      </c>
      <c r="I626" s="55">
        <v>655.89</v>
      </c>
      <c r="J626" s="55">
        <v>735.79499999999996</v>
      </c>
      <c r="K626" s="55">
        <v>603.5</v>
      </c>
      <c r="L626" s="60"/>
    </row>
    <row r="627" spans="1:12" outlineLevel="1" x14ac:dyDescent="0.2">
      <c r="A627" s="42">
        <f>Platts!B1116</f>
        <v>41334</v>
      </c>
      <c r="B627" s="45">
        <v>602.5</v>
      </c>
      <c r="C627" s="45">
        <v>655.54</v>
      </c>
      <c r="D627" s="45">
        <v>672.4</v>
      </c>
      <c r="E627" s="45">
        <f>Platts!R1116*0.6+Platts!C1116*1.6</f>
        <v>340.8</v>
      </c>
      <c r="F627" s="62">
        <f t="shared" si="19"/>
        <v>624</v>
      </c>
      <c r="G627" s="42">
        <f t="shared" si="18"/>
        <v>41334</v>
      </c>
      <c r="H627" s="55">
        <v>562.5</v>
      </c>
      <c r="I627" s="55">
        <v>644.69499999999994</v>
      </c>
      <c r="J627" s="55">
        <v>735.79499999999996</v>
      </c>
      <c r="K627" s="55">
        <v>600</v>
      </c>
      <c r="L627" s="60"/>
    </row>
    <row r="628" spans="1:12" outlineLevel="1" x14ac:dyDescent="0.2">
      <c r="A628" s="42">
        <f>Platts!B1117</f>
        <v>41337</v>
      </c>
      <c r="B628" s="45">
        <v>602.5</v>
      </c>
      <c r="C628" s="45">
        <v>656.6</v>
      </c>
      <c r="D628" s="45">
        <v>694.44</v>
      </c>
      <c r="E628" s="45">
        <f>Platts!R1117*0.6+Platts!C1117*1.6</f>
        <v>334.9</v>
      </c>
      <c r="F628" s="62">
        <f t="shared" si="19"/>
        <v>625</v>
      </c>
      <c r="G628" s="42">
        <f t="shared" si="18"/>
        <v>41337</v>
      </c>
      <c r="H628" s="55">
        <v>562.5</v>
      </c>
      <c r="I628" s="55">
        <v>645.94500000000005</v>
      </c>
      <c r="J628" s="55">
        <v>735.79499999999996</v>
      </c>
      <c r="K628" s="55">
        <v>600</v>
      </c>
      <c r="L628" s="60"/>
    </row>
    <row r="629" spans="1:12" outlineLevel="1" x14ac:dyDescent="0.2">
      <c r="A629" s="42">
        <f>Platts!B1118</f>
        <v>41339</v>
      </c>
      <c r="B629" s="45">
        <v>602.5</v>
      </c>
      <c r="C629" s="45">
        <v>653.75</v>
      </c>
      <c r="D629" s="45">
        <v>694.44</v>
      </c>
      <c r="E629" s="45">
        <f>Platts!R1118*0.6+Platts!C1118*1.6</f>
        <v>333.3</v>
      </c>
      <c r="F629" s="62">
        <f t="shared" si="19"/>
        <v>626</v>
      </c>
      <c r="G629" s="42">
        <f t="shared" si="18"/>
        <v>41339</v>
      </c>
      <c r="H629" s="55">
        <v>562.5</v>
      </c>
      <c r="I629" s="55">
        <v>639.6</v>
      </c>
      <c r="J629" s="55">
        <v>735.79499999999996</v>
      </c>
      <c r="K629" s="55">
        <v>600</v>
      </c>
      <c r="L629" s="60"/>
    </row>
    <row r="630" spans="1:12" outlineLevel="1" x14ac:dyDescent="0.2">
      <c r="A630" s="42">
        <f>Platts!B1119</f>
        <v>41340</v>
      </c>
      <c r="B630" s="45">
        <v>595</v>
      </c>
      <c r="C630" s="45">
        <v>656.71</v>
      </c>
      <c r="D630" s="45">
        <v>694.44</v>
      </c>
      <c r="E630" s="45">
        <f>Platts!R1119*0.6+Platts!C1119*1.6</f>
        <v>333.90000000000003</v>
      </c>
      <c r="F630" s="62">
        <f t="shared" si="19"/>
        <v>627</v>
      </c>
      <c r="G630" s="42">
        <f t="shared" si="18"/>
        <v>41340</v>
      </c>
      <c r="H630" s="55">
        <v>562.5</v>
      </c>
      <c r="I630" s="55">
        <v>638.66499999999996</v>
      </c>
      <c r="J630" s="55">
        <v>735.79499999999996</v>
      </c>
      <c r="K630" s="55">
        <v>600</v>
      </c>
      <c r="L630" s="60"/>
    </row>
    <row r="631" spans="1:12" outlineLevel="1" x14ac:dyDescent="0.2">
      <c r="A631" s="42">
        <f>Platts!B1120</f>
        <v>41341</v>
      </c>
      <c r="B631" s="45">
        <v>595</v>
      </c>
      <c r="C631" s="45">
        <v>651.35</v>
      </c>
      <c r="D631" s="45">
        <v>694.44</v>
      </c>
      <c r="E631" s="45">
        <f>Platts!R1120*0.6+Platts!C1120*1.6</f>
        <v>333.90000000000003</v>
      </c>
      <c r="F631" s="62">
        <f t="shared" si="19"/>
        <v>628</v>
      </c>
      <c r="G631" s="42">
        <f t="shared" si="18"/>
        <v>41341</v>
      </c>
      <c r="H631" s="55">
        <v>562.5</v>
      </c>
      <c r="I631" s="55">
        <v>638.71500000000003</v>
      </c>
      <c r="J631" s="55">
        <v>735.79499999999996</v>
      </c>
      <c r="K631" s="55">
        <v>605</v>
      </c>
      <c r="L631" s="60"/>
    </row>
    <row r="632" spans="1:12" outlineLevel="1" x14ac:dyDescent="0.2">
      <c r="A632" s="42">
        <f>Platts!B1121</f>
        <v>41344</v>
      </c>
      <c r="B632" s="45">
        <v>595</v>
      </c>
      <c r="C632" s="45">
        <v>651.79999999999995</v>
      </c>
      <c r="D632" s="45">
        <v>694.44</v>
      </c>
      <c r="E632" s="45">
        <f>Platts!R1121*0.6+Platts!C1121*1.6</f>
        <v>332.7</v>
      </c>
      <c r="F632" s="62">
        <f t="shared" si="19"/>
        <v>629</v>
      </c>
      <c r="G632" s="42">
        <f t="shared" si="18"/>
        <v>41344</v>
      </c>
      <c r="H632" s="55">
        <v>552.5</v>
      </c>
      <c r="I632" s="55">
        <v>634.89</v>
      </c>
      <c r="J632" s="55">
        <v>735.79499999999996</v>
      </c>
      <c r="K632" s="55">
        <v>602.5</v>
      </c>
      <c r="L632" s="60"/>
    </row>
    <row r="633" spans="1:12" outlineLevel="1" x14ac:dyDescent="0.2">
      <c r="A633" s="42">
        <f>Platts!B1122</f>
        <v>41345</v>
      </c>
      <c r="B633" s="45">
        <v>595</v>
      </c>
      <c r="C633" s="45">
        <v>652.9</v>
      </c>
      <c r="D633" s="45">
        <v>694.44</v>
      </c>
      <c r="E633" s="45">
        <f>Platts!R1122*0.6+Platts!C1122*1.6</f>
        <v>331.2</v>
      </c>
      <c r="F633" s="62">
        <f t="shared" si="19"/>
        <v>630</v>
      </c>
      <c r="G633" s="42">
        <f t="shared" si="18"/>
        <v>41345</v>
      </c>
      <c r="H633" s="55">
        <v>552.5</v>
      </c>
      <c r="I633" s="55">
        <v>638.14</v>
      </c>
      <c r="J633" s="55">
        <v>735.79499999999996</v>
      </c>
      <c r="K633" s="55">
        <v>603</v>
      </c>
      <c r="L633" s="60"/>
    </row>
    <row r="634" spans="1:12" outlineLevel="1" x14ac:dyDescent="0.2">
      <c r="A634" s="42">
        <f>Platts!B1123</f>
        <v>41346</v>
      </c>
      <c r="B634" s="45">
        <v>595</v>
      </c>
      <c r="C634" s="45">
        <v>649</v>
      </c>
      <c r="D634" s="45">
        <v>694.44</v>
      </c>
      <c r="E634" s="45">
        <f>Platts!R1123*0.6+Platts!C1123*1.6</f>
        <v>322</v>
      </c>
      <c r="F634" s="62">
        <f t="shared" si="19"/>
        <v>631</v>
      </c>
      <c r="G634" s="42">
        <f t="shared" si="18"/>
        <v>41346</v>
      </c>
      <c r="H634" s="55">
        <v>552.5</v>
      </c>
      <c r="I634" s="55">
        <v>633.46</v>
      </c>
      <c r="J634" s="55">
        <v>735.79499999999996</v>
      </c>
      <c r="K634" s="55">
        <v>603</v>
      </c>
      <c r="L634" s="60"/>
    </row>
    <row r="635" spans="1:12" outlineLevel="1" x14ac:dyDescent="0.2">
      <c r="A635" s="42">
        <f>Platts!B1124</f>
        <v>41347</v>
      </c>
      <c r="B635" s="45">
        <v>570</v>
      </c>
      <c r="C635" s="45">
        <v>651</v>
      </c>
      <c r="D635" s="45">
        <v>694.44</v>
      </c>
      <c r="E635" s="45">
        <f>Platts!R1124*0.6+Platts!C1124*1.6</f>
        <v>310.60000000000002</v>
      </c>
      <c r="F635" s="62">
        <f t="shared" si="19"/>
        <v>632</v>
      </c>
      <c r="G635" s="42">
        <f t="shared" si="18"/>
        <v>41347</v>
      </c>
      <c r="H635" s="55">
        <v>552.5</v>
      </c>
      <c r="I635" s="55">
        <v>636.33500000000004</v>
      </c>
      <c r="J635" s="55">
        <v>735.79499999999996</v>
      </c>
      <c r="K635" s="55">
        <v>600</v>
      </c>
      <c r="L635" s="60"/>
    </row>
    <row r="636" spans="1:12" outlineLevel="1" x14ac:dyDescent="0.2">
      <c r="A636" s="42">
        <f>Platts!B1125</f>
        <v>41348</v>
      </c>
      <c r="B636" s="45">
        <v>570</v>
      </c>
      <c r="C636" s="45">
        <v>654.66</v>
      </c>
      <c r="D636" s="45">
        <v>694.44</v>
      </c>
      <c r="E636" s="45">
        <f>Platts!R1125*0.6+Platts!C1125*1.6</f>
        <v>310.2</v>
      </c>
      <c r="F636" s="62">
        <f t="shared" si="19"/>
        <v>633</v>
      </c>
      <c r="G636" s="42">
        <f t="shared" si="18"/>
        <v>41348</v>
      </c>
      <c r="H636" s="55">
        <v>552.5</v>
      </c>
      <c r="I636" s="55">
        <v>632.82500000000005</v>
      </c>
      <c r="J636" s="55">
        <v>735.79499999999996</v>
      </c>
      <c r="K636" s="55">
        <v>600</v>
      </c>
      <c r="L636" s="60"/>
    </row>
    <row r="637" spans="1:12" outlineLevel="1" x14ac:dyDescent="0.2">
      <c r="A637" s="42">
        <f>Platts!B1126</f>
        <v>41351</v>
      </c>
      <c r="B637" s="45">
        <v>570</v>
      </c>
      <c r="C637" s="45">
        <v>647.65</v>
      </c>
      <c r="D637" s="45">
        <v>694.44</v>
      </c>
      <c r="E637" s="45">
        <f>Platts!R1126*0.6+Platts!C1126*1.6</f>
        <v>309.2</v>
      </c>
      <c r="F637" s="62">
        <f t="shared" si="19"/>
        <v>634</v>
      </c>
      <c r="G637" s="42">
        <f t="shared" si="18"/>
        <v>41351</v>
      </c>
      <c r="H637" s="55">
        <v>552.5</v>
      </c>
      <c r="I637" s="55">
        <v>630.03</v>
      </c>
      <c r="J637" s="55">
        <v>735.79499999999996</v>
      </c>
      <c r="K637" s="55">
        <v>600</v>
      </c>
      <c r="L637" s="60"/>
    </row>
    <row r="638" spans="1:12" outlineLevel="1" x14ac:dyDescent="0.2">
      <c r="A638" s="42">
        <f>Platts!B1127</f>
        <v>41354</v>
      </c>
      <c r="B638" s="45">
        <v>570</v>
      </c>
      <c r="C638" s="45">
        <v>641.58000000000004</v>
      </c>
      <c r="D638" s="45">
        <v>683.42</v>
      </c>
      <c r="E638" s="45">
        <f>Platts!R1127*0.6+Platts!C1127*1.6</f>
        <v>307.85000000000002</v>
      </c>
      <c r="F638" s="62">
        <f t="shared" si="19"/>
        <v>635</v>
      </c>
      <c r="G638" s="42">
        <f t="shared" si="18"/>
        <v>41354</v>
      </c>
      <c r="H638" s="55">
        <v>552.5</v>
      </c>
      <c r="I638" s="55">
        <v>639.90499999999997</v>
      </c>
      <c r="J638" s="55">
        <v>727.52499999999998</v>
      </c>
      <c r="K638" s="55">
        <v>601</v>
      </c>
      <c r="L638" s="60"/>
    </row>
    <row r="639" spans="1:12" outlineLevel="1" x14ac:dyDescent="0.2">
      <c r="A639" s="42">
        <f>Platts!B1128</f>
        <v>41355</v>
      </c>
      <c r="B639" s="45">
        <v>570</v>
      </c>
      <c r="C639" s="45">
        <v>645.45000000000005</v>
      </c>
      <c r="D639" s="45">
        <v>683.42</v>
      </c>
      <c r="E639" s="45">
        <f>Platts!R1128*0.6+Platts!C1128*1.6</f>
        <v>309.20000000000005</v>
      </c>
      <c r="F639" s="62">
        <f t="shared" si="19"/>
        <v>636</v>
      </c>
      <c r="G639" s="42">
        <f t="shared" si="18"/>
        <v>41355</v>
      </c>
      <c r="H639" s="55">
        <v>552.5</v>
      </c>
      <c r="I639" s="55">
        <v>625.245</v>
      </c>
      <c r="J639" s="55">
        <v>727.52499999999998</v>
      </c>
      <c r="K639" s="55">
        <v>601</v>
      </c>
      <c r="L639" s="60"/>
    </row>
    <row r="640" spans="1:12" outlineLevel="1" x14ac:dyDescent="0.2">
      <c r="A640" s="42">
        <f>Platts!B1129</f>
        <v>41358</v>
      </c>
      <c r="B640" s="45">
        <v>570</v>
      </c>
      <c r="C640" s="45">
        <v>639.84</v>
      </c>
      <c r="D640" s="45">
        <v>683.42</v>
      </c>
      <c r="E640" s="45">
        <f>Platts!R1129*0.6+Platts!C1129*1.6</f>
        <v>310.90000000000003</v>
      </c>
      <c r="F640" s="62">
        <f t="shared" si="19"/>
        <v>637</v>
      </c>
      <c r="G640" s="42">
        <f t="shared" si="18"/>
        <v>41358</v>
      </c>
      <c r="H640" s="55">
        <v>552.5</v>
      </c>
      <c r="I640" s="55">
        <v>623.55499999999995</v>
      </c>
      <c r="J640" s="55">
        <v>727.52499999999998</v>
      </c>
      <c r="K640" s="55">
        <v>602</v>
      </c>
      <c r="L640" s="60"/>
    </row>
    <row r="641" spans="1:12" outlineLevel="1" x14ac:dyDescent="0.2">
      <c r="A641" s="42">
        <f>Platts!B1130</f>
        <v>41359</v>
      </c>
      <c r="B641" s="45">
        <v>570</v>
      </c>
      <c r="C641" s="45">
        <v>634.79</v>
      </c>
      <c r="D641" s="45">
        <v>683.42</v>
      </c>
      <c r="E641" s="45">
        <f>Platts!R1130*0.6+Platts!C1130*1.6</f>
        <v>312.3</v>
      </c>
      <c r="F641" s="62">
        <f t="shared" si="19"/>
        <v>638</v>
      </c>
      <c r="G641" s="42">
        <f t="shared" si="18"/>
        <v>41359</v>
      </c>
      <c r="H641" s="55">
        <v>552.5</v>
      </c>
      <c r="I641" s="55">
        <v>625.38499999999999</v>
      </c>
      <c r="J641" s="55">
        <v>727.52499999999998</v>
      </c>
      <c r="K641" s="55">
        <v>602</v>
      </c>
      <c r="L641" s="60"/>
    </row>
    <row r="642" spans="1:12" outlineLevel="1" x14ac:dyDescent="0.2">
      <c r="A642" s="42">
        <f>Platts!B1131</f>
        <v>41360</v>
      </c>
      <c r="B642" s="45">
        <v>570</v>
      </c>
      <c r="C642" s="45">
        <v>631.23</v>
      </c>
      <c r="D642" s="45">
        <v>683.42</v>
      </c>
      <c r="E642" s="45">
        <f>Platts!R1131*0.6+Platts!C1131*1.6</f>
        <v>313.5</v>
      </c>
      <c r="F642" s="62">
        <f t="shared" si="19"/>
        <v>639</v>
      </c>
      <c r="G642" s="42">
        <f t="shared" si="18"/>
        <v>41360</v>
      </c>
      <c r="H642" s="55">
        <v>552.5</v>
      </c>
      <c r="I642" s="55">
        <v>624.76</v>
      </c>
      <c r="J642" s="55">
        <v>727.52499999999998</v>
      </c>
      <c r="K642" s="55">
        <v>603</v>
      </c>
      <c r="L642" s="60"/>
    </row>
    <row r="643" spans="1:12" outlineLevel="1" x14ac:dyDescent="0.2">
      <c r="A643" s="42">
        <f>Platts!B1132</f>
        <v>41361</v>
      </c>
      <c r="B643" s="45">
        <v>567.5</v>
      </c>
      <c r="C643" s="45">
        <v>632.57000000000005</v>
      </c>
      <c r="D643" s="45">
        <v>677.91</v>
      </c>
      <c r="E643" s="45">
        <f>Platts!R1132*0.6+Platts!C1132*1.6</f>
        <v>311.3</v>
      </c>
      <c r="F643" s="62">
        <f t="shared" si="19"/>
        <v>640</v>
      </c>
      <c r="G643" s="42">
        <f t="shared" si="18"/>
        <v>41361</v>
      </c>
      <c r="H643" s="55">
        <v>552.5</v>
      </c>
      <c r="I643" s="55">
        <v>621.18499999999995</v>
      </c>
      <c r="J643" s="55">
        <v>727.52499999999998</v>
      </c>
      <c r="K643" s="55">
        <v>602.5</v>
      </c>
      <c r="L643" s="60"/>
    </row>
    <row r="644" spans="1:12" outlineLevel="1" x14ac:dyDescent="0.2">
      <c r="A644" s="42">
        <f>Platts!B1133</f>
        <v>41366</v>
      </c>
      <c r="B644" s="45">
        <v>567.5</v>
      </c>
      <c r="C644" s="45">
        <v>632.32000000000005</v>
      </c>
      <c r="D644" s="45">
        <v>672.4</v>
      </c>
      <c r="E644" s="45">
        <f>Platts!R1133*0.6+Platts!C1133*1.6</f>
        <v>308.5</v>
      </c>
      <c r="F644" s="62">
        <f t="shared" si="19"/>
        <v>641</v>
      </c>
      <c r="G644" s="42">
        <f t="shared" ref="G644:G707" si="20">+A644</f>
        <v>41366</v>
      </c>
      <c r="H644" s="55">
        <v>552.5</v>
      </c>
      <c r="I644" s="55">
        <v>619.245</v>
      </c>
      <c r="J644" s="55">
        <v>727.52499999999998</v>
      </c>
      <c r="K644" s="55">
        <v>602.5</v>
      </c>
      <c r="L644" s="60"/>
    </row>
    <row r="645" spans="1:12" outlineLevel="1" x14ac:dyDescent="0.2">
      <c r="A645" s="42">
        <f>Platts!B1134</f>
        <v>41367</v>
      </c>
      <c r="B645" s="45">
        <v>567.5</v>
      </c>
      <c r="C645" s="45">
        <v>632.41999999999996</v>
      </c>
      <c r="D645" s="45">
        <v>672.4</v>
      </c>
      <c r="E645" s="45">
        <f>Platts!R1134*0.6+Platts!C1134*1.6</f>
        <v>307.90000000000003</v>
      </c>
      <c r="F645" s="62">
        <f t="shared" ref="F645:F708" si="21">F644+1</f>
        <v>642</v>
      </c>
      <c r="G645" s="42">
        <f t="shared" si="20"/>
        <v>41367</v>
      </c>
      <c r="H645" s="55">
        <v>552.5</v>
      </c>
      <c r="I645" s="55">
        <v>621.04500000000007</v>
      </c>
      <c r="J645" s="55">
        <v>727.52499999999998</v>
      </c>
      <c r="K645" s="55">
        <v>597</v>
      </c>
      <c r="L645" s="60"/>
    </row>
    <row r="646" spans="1:12" outlineLevel="1" x14ac:dyDescent="0.2">
      <c r="A646" s="42">
        <f>Platts!B1135</f>
        <v>41368</v>
      </c>
      <c r="B646" s="45">
        <v>567.5</v>
      </c>
      <c r="C646" s="45">
        <v>630.34</v>
      </c>
      <c r="D646" s="45">
        <v>672.4</v>
      </c>
      <c r="E646" s="45">
        <f>Platts!R1135*0.6+Platts!C1135*1.6</f>
        <v>307.90000000000003</v>
      </c>
      <c r="F646" s="62">
        <f t="shared" si="21"/>
        <v>643</v>
      </c>
      <c r="G646" s="42">
        <f t="shared" si="20"/>
        <v>41368</v>
      </c>
      <c r="H646" s="55">
        <v>545</v>
      </c>
      <c r="I646" s="55">
        <v>622.74</v>
      </c>
      <c r="J646" s="55">
        <v>727.52499999999998</v>
      </c>
      <c r="K646" s="55">
        <v>595</v>
      </c>
      <c r="L646" s="60"/>
    </row>
    <row r="647" spans="1:12" outlineLevel="1" x14ac:dyDescent="0.2">
      <c r="A647" s="42">
        <f>Platts!B1136</f>
        <v>41372</v>
      </c>
      <c r="B647" s="45">
        <v>567.5</v>
      </c>
      <c r="C647" s="45">
        <v>630.79</v>
      </c>
      <c r="D647" s="45">
        <v>672.4</v>
      </c>
      <c r="E647" s="45">
        <f>Platts!R1136*0.6+Platts!C1136*1.6</f>
        <v>311.5</v>
      </c>
      <c r="F647" s="62">
        <f t="shared" si="21"/>
        <v>644</v>
      </c>
      <c r="G647" s="42">
        <f t="shared" si="20"/>
        <v>41372</v>
      </c>
      <c r="H647" s="55">
        <v>545</v>
      </c>
      <c r="I647" s="55">
        <v>619.59500000000003</v>
      </c>
      <c r="J647" s="55">
        <v>727.52499999999998</v>
      </c>
      <c r="K647" s="55">
        <v>595</v>
      </c>
      <c r="L647" s="60"/>
    </row>
    <row r="648" spans="1:12" outlineLevel="1" x14ac:dyDescent="0.2">
      <c r="A648" s="42">
        <f>Platts!B1137</f>
        <v>41373</v>
      </c>
      <c r="B648" s="45">
        <v>567.5</v>
      </c>
      <c r="C648" s="45">
        <v>635.25</v>
      </c>
      <c r="D648" s="45">
        <v>672.4</v>
      </c>
      <c r="E648" s="45">
        <f>Platts!R1137*0.6+Platts!C1137*1.6</f>
        <v>313.5</v>
      </c>
      <c r="F648" s="62">
        <f t="shared" si="21"/>
        <v>645</v>
      </c>
      <c r="G648" s="42">
        <f t="shared" si="20"/>
        <v>41373</v>
      </c>
      <c r="H648" s="55">
        <v>545</v>
      </c>
      <c r="I648" s="55">
        <v>625.19499999999994</v>
      </c>
      <c r="J648" s="55">
        <v>727.52499999999998</v>
      </c>
      <c r="K648" s="55">
        <v>595</v>
      </c>
      <c r="L648" s="60"/>
    </row>
    <row r="649" spans="1:12" outlineLevel="1" x14ac:dyDescent="0.2">
      <c r="A649" s="42">
        <f>Platts!B1138</f>
        <v>41375</v>
      </c>
      <c r="B649" s="45">
        <v>557.5</v>
      </c>
      <c r="C649" s="45">
        <v>635.05999999999995</v>
      </c>
      <c r="D649" s="45">
        <v>672.4</v>
      </c>
      <c r="E649" s="45">
        <f>Platts!R1138*0.6+Platts!C1138*1.6</f>
        <v>317.8</v>
      </c>
      <c r="F649" s="62">
        <f t="shared" si="21"/>
        <v>646</v>
      </c>
      <c r="G649" s="42">
        <f t="shared" si="20"/>
        <v>41375</v>
      </c>
      <c r="H649" s="55">
        <v>545</v>
      </c>
      <c r="I649" s="55">
        <v>625.10500000000002</v>
      </c>
      <c r="J649" s="55">
        <v>727.52499999999998</v>
      </c>
      <c r="K649" s="55">
        <v>592.5</v>
      </c>
      <c r="L649" s="60"/>
    </row>
    <row r="650" spans="1:12" outlineLevel="1" x14ac:dyDescent="0.2">
      <c r="A650" s="42">
        <f>Platts!B1139</f>
        <v>41376</v>
      </c>
      <c r="B650" s="45">
        <v>557.5</v>
      </c>
      <c r="C650" s="45">
        <v>628.51</v>
      </c>
      <c r="D650" s="45">
        <v>672.4</v>
      </c>
      <c r="E650" s="45">
        <f>Platts!R1139*0.6+Platts!C1139*1.6</f>
        <v>317.8</v>
      </c>
      <c r="F650" s="62">
        <f t="shared" si="21"/>
        <v>647</v>
      </c>
      <c r="G650" s="42">
        <f t="shared" si="20"/>
        <v>41376</v>
      </c>
      <c r="H650" s="55">
        <v>542.5</v>
      </c>
      <c r="I650" s="55">
        <v>628.125</v>
      </c>
      <c r="J650" s="55">
        <v>727.52499999999998</v>
      </c>
      <c r="K650" s="55">
        <v>590</v>
      </c>
      <c r="L650" s="60"/>
    </row>
    <row r="651" spans="1:12" outlineLevel="1" x14ac:dyDescent="0.2">
      <c r="A651" s="42">
        <f>Platts!B1140</f>
        <v>41379</v>
      </c>
      <c r="B651" s="45">
        <v>557.5</v>
      </c>
      <c r="C651" s="45">
        <v>628.13</v>
      </c>
      <c r="D651" s="45">
        <v>661.38</v>
      </c>
      <c r="E651" s="45">
        <f>Platts!R1140*0.6+Platts!C1140*1.6</f>
        <v>314.70000000000005</v>
      </c>
      <c r="F651" s="62">
        <f t="shared" si="21"/>
        <v>648</v>
      </c>
      <c r="G651" s="42">
        <f t="shared" si="20"/>
        <v>41379</v>
      </c>
      <c r="H651" s="55">
        <v>542.5</v>
      </c>
      <c r="I651" s="55">
        <v>629.71</v>
      </c>
      <c r="J651" s="55">
        <v>727.52499999999998</v>
      </c>
      <c r="K651" s="55">
        <v>590</v>
      </c>
      <c r="L651" s="60"/>
    </row>
    <row r="652" spans="1:12" outlineLevel="1" x14ac:dyDescent="0.2">
      <c r="A652" s="42">
        <f>Platts!B1141</f>
        <v>41380</v>
      </c>
      <c r="B652" s="45">
        <v>557.5</v>
      </c>
      <c r="C652" s="45">
        <v>630.58000000000004</v>
      </c>
      <c r="D652" s="45">
        <v>661.38</v>
      </c>
      <c r="E652" s="45">
        <f>Platts!R1141*0.6+Platts!C1141*1.6</f>
        <v>311.3</v>
      </c>
      <c r="F652" s="62">
        <f t="shared" si="21"/>
        <v>649</v>
      </c>
      <c r="G652" s="42">
        <f t="shared" si="20"/>
        <v>41380</v>
      </c>
      <c r="H652" s="55">
        <v>542.5</v>
      </c>
      <c r="I652" s="55">
        <v>626.495</v>
      </c>
      <c r="J652" s="55">
        <v>727.52499999999998</v>
      </c>
      <c r="K652" s="55">
        <v>590</v>
      </c>
      <c r="L652" s="60"/>
    </row>
    <row r="653" spans="1:12" outlineLevel="1" x14ac:dyDescent="0.2">
      <c r="A653" s="42">
        <f>Platts!B1142</f>
        <v>41382</v>
      </c>
      <c r="B653" s="45">
        <v>547.5</v>
      </c>
      <c r="C653" s="45">
        <v>624.09</v>
      </c>
      <c r="D653" s="45">
        <v>661.38</v>
      </c>
      <c r="E653" s="45">
        <f>Platts!R1142*0.6+Platts!C1142*1.6</f>
        <v>309.60000000000002</v>
      </c>
      <c r="F653" s="62">
        <f t="shared" si="21"/>
        <v>650</v>
      </c>
      <c r="G653" s="42">
        <f t="shared" si="20"/>
        <v>41382</v>
      </c>
      <c r="H653" s="55">
        <v>542.5</v>
      </c>
      <c r="I653" s="55">
        <v>627.89</v>
      </c>
      <c r="J653" s="55">
        <v>727.52499999999998</v>
      </c>
      <c r="K653" s="55">
        <v>595</v>
      </c>
      <c r="L653" s="60"/>
    </row>
    <row r="654" spans="1:12" outlineLevel="1" x14ac:dyDescent="0.2">
      <c r="A654" s="42">
        <f>Platts!B1143</f>
        <v>41383</v>
      </c>
      <c r="B654" s="45">
        <v>547.5</v>
      </c>
      <c r="C654" s="45">
        <v>621.35</v>
      </c>
      <c r="D654" s="45">
        <v>661.38</v>
      </c>
      <c r="E654" s="45">
        <f>Platts!R1143*0.6+Platts!C1143*1.6</f>
        <v>309.2</v>
      </c>
      <c r="F654" s="62">
        <f t="shared" si="21"/>
        <v>651</v>
      </c>
      <c r="G654" s="42">
        <f t="shared" si="20"/>
        <v>41383</v>
      </c>
      <c r="H654" s="55">
        <v>542.5</v>
      </c>
      <c r="I654" s="55">
        <v>630.19499999999994</v>
      </c>
      <c r="J654" s="55">
        <v>727.52499999999998</v>
      </c>
      <c r="K654" s="55">
        <v>595</v>
      </c>
      <c r="L654" s="60"/>
    </row>
    <row r="655" spans="1:12" outlineLevel="1" x14ac:dyDescent="0.2">
      <c r="A655" s="42">
        <f>Platts!B1144</f>
        <v>41386</v>
      </c>
      <c r="B655" s="45">
        <v>547.5</v>
      </c>
      <c r="C655" s="45">
        <v>618.97</v>
      </c>
      <c r="D655" s="45">
        <v>650.35</v>
      </c>
      <c r="E655" s="45">
        <f>Platts!R1144*0.6+Platts!C1144*1.6</f>
        <v>308.5</v>
      </c>
      <c r="F655" s="62">
        <f t="shared" si="21"/>
        <v>652</v>
      </c>
      <c r="G655" s="42">
        <f t="shared" si="20"/>
        <v>41386</v>
      </c>
      <c r="H655" s="55">
        <v>542.5</v>
      </c>
      <c r="I655" s="55">
        <v>624.85500000000002</v>
      </c>
      <c r="J655" s="55">
        <v>727.52499999999998</v>
      </c>
      <c r="K655" s="55">
        <v>595</v>
      </c>
      <c r="L655" s="60"/>
    </row>
    <row r="656" spans="1:12" outlineLevel="1" x14ac:dyDescent="0.2">
      <c r="A656" s="42">
        <f>Platts!B1145</f>
        <v>41387</v>
      </c>
      <c r="B656" s="45">
        <v>547.5</v>
      </c>
      <c r="C656" s="45">
        <v>614.82000000000005</v>
      </c>
      <c r="D656" s="45">
        <v>650.35</v>
      </c>
      <c r="E656" s="45">
        <f>Platts!R1145*0.6+Platts!C1145*1.6</f>
        <v>306.60000000000002</v>
      </c>
      <c r="F656" s="62">
        <f t="shared" si="21"/>
        <v>653</v>
      </c>
      <c r="G656" s="42">
        <f t="shared" si="20"/>
        <v>41387</v>
      </c>
      <c r="H656" s="55">
        <v>532.5</v>
      </c>
      <c r="I656" s="55">
        <v>628.20500000000004</v>
      </c>
      <c r="J656" s="55">
        <v>727.52499999999998</v>
      </c>
      <c r="K656" s="55">
        <v>595</v>
      </c>
      <c r="L656" s="60"/>
    </row>
    <row r="657" spans="1:12" outlineLevel="1" x14ac:dyDescent="0.2">
      <c r="A657" s="42">
        <f>Platts!B1146</f>
        <v>41388</v>
      </c>
      <c r="B657" s="45">
        <v>547.5</v>
      </c>
      <c r="C657" s="45">
        <v>614.01</v>
      </c>
      <c r="D657" s="45">
        <v>650.35</v>
      </c>
      <c r="E657" s="45">
        <f>Platts!R1146*0.6+Platts!C1146*1.6</f>
        <v>305.40000000000003</v>
      </c>
      <c r="F657" s="62">
        <f t="shared" si="21"/>
        <v>654</v>
      </c>
      <c r="G657" s="42">
        <f t="shared" si="20"/>
        <v>41388</v>
      </c>
      <c r="H657" s="55">
        <v>532.5</v>
      </c>
      <c r="I657" s="55">
        <v>624.47500000000002</v>
      </c>
      <c r="J657" s="55">
        <v>727.52499999999998</v>
      </c>
      <c r="K657" s="55">
        <v>587</v>
      </c>
      <c r="L657" s="60"/>
    </row>
    <row r="658" spans="1:12" outlineLevel="1" x14ac:dyDescent="0.2">
      <c r="A658" s="42">
        <v>41389</v>
      </c>
      <c r="B658" s="45">
        <v>540</v>
      </c>
      <c r="C658" s="45">
        <v>614.82000000000005</v>
      </c>
      <c r="D658" s="45">
        <v>650.35</v>
      </c>
      <c r="E658" s="45">
        <f>Platts!R1147*0.6+Platts!C1147*1.6</f>
        <v>305.40000000000003</v>
      </c>
      <c r="F658" s="62">
        <f t="shared" si="21"/>
        <v>655</v>
      </c>
      <c r="G658" s="42">
        <f t="shared" si="20"/>
        <v>41389</v>
      </c>
      <c r="H658" s="55">
        <v>527.5</v>
      </c>
      <c r="I658" s="55">
        <v>618.32500000000005</v>
      </c>
      <c r="J658" s="55">
        <v>727.52499999999998</v>
      </c>
      <c r="K658" s="55">
        <v>587</v>
      </c>
      <c r="L658" s="60"/>
    </row>
    <row r="659" spans="1:12" outlineLevel="1" x14ac:dyDescent="0.2">
      <c r="A659" s="42">
        <f>Platts!B1148</f>
        <v>41390</v>
      </c>
      <c r="B659" s="45">
        <v>540</v>
      </c>
      <c r="C659" s="45">
        <v>615.53</v>
      </c>
      <c r="D659" s="45">
        <v>650.35</v>
      </c>
      <c r="E659" s="45">
        <f>Platts!R1148*0.6+Platts!C1148*1.6</f>
        <v>303.40000000000003</v>
      </c>
      <c r="F659" s="62">
        <f t="shared" si="21"/>
        <v>656</v>
      </c>
      <c r="G659" s="42">
        <f t="shared" si="20"/>
        <v>41390</v>
      </c>
      <c r="H659" s="55">
        <v>527.5</v>
      </c>
      <c r="I659" s="55">
        <v>619.08500000000004</v>
      </c>
      <c r="J659" s="55">
        <v>727.52499999999998</v>
      </c>
      <c r="K659" s="55">
        <v>587</v>
      </c>
      <c r="L659" s="60"/>
    </row>
    <row r="660" spans="1:12" outlineLevel="1" x14ac:dyDescent="0.2">
      <c r="A660" s="42">
        <f>Platts!B1149</f>
        <v>41393</v>
      </c>
      <c r="B660" s="45">
        <v>540</v>
      </c>
      <c r="C660" s="45">
        <v>616.16999999999996</v>
      </c>
      <c r="D660" s="45">
        <v>650.35</v>
      </c>
      <c r="E660" s="45">
        <f>Platts!R1149*0.6+Platts!C1149*1.6</f>
        <v>302.89999999999998</v>
      </c>
      <c r="F660" s="62">
        <f t="shared" si="21"/>
        <v>657</v>
      </c>
      <c r="G660" s="42">
        <f t="shared" si="20"/>
        <v>41393</v>
      </c>
      <c r="H660" s="55">
        <v>527.5</v>
      </c>
      <c r="I660" s="55">
        <v>622.60500000000002</v>
      </c>
      <c r="J660" s="55">
        <v>727.52499999999998</v>
      </c>
      <c r="K660" s="55">
        <v>585</v>
      </c>
      <c r="L660" s="60"/>
    </row>
    <row r="661" spans="1:12" outlineLevel="1" x14ac:dyDescent="0.2">
      <c r="A661" s="42">
        <f>Platts!B1150</f>
        <v>41397</v>
      </c>
      <c r="B661" s="45">
        <v>532.5</v>
      </c>
      <c r="C661" s="45">
        <v>616.54999999999995</v>
      </c>
      <c r="D661" s="45">
        <v>650.35</v>
      </c>
      <c r="E661" s="45">
        <f>Platts!R1150*0.6+Platts!C1150*1.6</f>
        <v>292.60000000000002</v>
      </c>
      <c r="F661" s="62">
        <f t="shared" si="21"/>
        <v>658</v>
      </c>
      <c r="G661" s="42">
        <f t="shared" si="20"/>
        <v>41397</v>
      </c>
      <c r="H661" s="55">
        <v>522.5</v>
      </c>
      <c r="I661" s="55">
        <v>618.75</v>
      </c>
      <c r="J661" s="55">
        <v>727.52499999999998</v>
      </c>
      <c r="K661" s="55">
        <v>583</v>
      </c>
      <c r="L661" s="60"/>
    </row>
    <row r="662" spans="1:12" outlineLevel="1" x14ac:dyDescent="0.2">
      <c r="A662" s="42">
        <f>Platts!B1151</f>
        <v>41400</v>
      </c>
      <c r="B662" s="45">
        <v>532.5</v>
      </c>
      <c r="C662" s="45">
        <f>C661</f>
        <v>616.54999999999995</v>
      </c>
      <c r="D662" s="45">
        <f>D661</f>
        <v>650.35</v>
      </c>
      <c r="E662" s="45">
        <f>Platts!R1151*0.6+Platts!C1151*1.6</f>
        <v>292.7</v>
      </c>
      <c r="F662" s="62">
        <f t="shared" si="21"/>
        <v>659</v>
      </c>
      <c r="G662" s="42">
        <f t="shared" si="20"/>
        <v>41400</v>
      </c>
      <c r="H662" s="55">
        <v>522.5</v>
      </c>
      <c r="I662" s="55">
        <v>627.89</v>
      </c>
      <c r="J662" s="55">
        <v>727.52499999999998</v>
      </c>
      <c r="K662" s="55">
        <v>583</v>
      </c>
      <c r="L662" s="60"/>
    </row>
    <row r="663" spans="1:12" outlineLevel="1" x14ac:dyDescent="0.2">
      <c r="A663" s="42">
        <f>Platts!B1152</f>
        <v>41402</v>
      </c>
      <c r="B663" s="45">
        <v>532.5</v>
      </c>
      <c r="C663" s="45">
        <v>619.6</v>
      </c>
      <c r="D663" s="45">
        <v>650.35</v>
      </c>
      <c r="E663" s="45">
        <f>Platts!R1152*0.6+Platts!C1152*1.6</f>
        <v>296</v>
      </c>
      <c r="F663" s="62">
        <f t="shared" si="21"/>
        <v>660</v>
      </c>
      <c r="G663" s="42">
        <f t="shared" si="20"/>
        <v>41402</v>
      </c>
      <c r="H663" s="55">
        <v>522.5</v>
      </c>
      <c r="I663" s="55">
        <v>627.89</v>
      </c>
      <c r="J663" s="55">
        <v>722.01499999999999</v>
      </c>
      <c r="K663" s="55">
        <v>578</v>
      </c>
      <c r="L663" s="60"/>
    </row>
    <row r="664" spans="1:12" outlineLevel="1" x14ac:dyDescent="0.2">
      <c r="A664" s="42">
        <f>Platts!B1153</f>
        <v>41403</v>
      </c>
      <c r="B664" s="45">
        <v>525</v>
      </c>
      <c r="C664" s="45">
        <v>615.61</v>
      </c>
      <c r="D664" s="45">
        <v>650.35</v>
      </c>
      <c r="E664" s="45">
        <f>Platts!R1153*0.6+Platts!C1153*1.6</f>
        <v>296</v>
      </c>
      <c r="F664" s="62">
        <f t="shared" si="21"/>
        <v>661</v>
      </c>
      <c r="G664" s="42">
        <f t="shared" si="20"/>
        <v>41403</v>
      </c>
      <c r="H664" s="55">
        <v>517.5</v>
      </c>
      <c r="I664" s="55">
        <v>629.13499999999999</v>
      </c>
      <c r="J664" s="55">
        <v>722.01499999999999</v>
      </c>
      <c r="K664" s="55">
        <v>580</v>
      </c>
      <c r="L664" s="60"/>
    </row>
    <row r="665" spans="1:12" outlineLevel="1" x14ac:dyDescent="0.2">
      <c r="A665" s="42">
        <f>Platts!B1154</f>
        <v>41404</v>
      </c>
      <c r="B665" s="45">
        <v>525</v>
      </c>
      <c r="C665" s="45">
        <v>605.41</v>
      </c>
      <c r="D665" s="45">
        <v>650.35</v>
      </c>
      <c r="E665" s="45">
        <f>Platts!R1154*0.6+Platts!C1154*1.6</f>
        <v>295.45000000000005</v>
      </c>
      <c r="F665" s="62">
        <f t="shared" si="21"/>
        <v>662</v>
      </c>
      <c r="G665" s="42">
        <f t="shared" si="20"/>
        <v>41404</v>
      </c>
      <c r="H665" s="55">
        <v>517.5</v>
      </c>
      <c r="I665" s="55">
        <v>630.48</v>
      </c>
      <c r="J665" s="55">
        <v>722.01499999999999</v>
      </c>
      <c r="K665" s="55">
        <v>580</v>
      </c>
      <c r="L665" s="60"/>
    </row>
    <row r="666" spans="1:12" outlineLevel="1" x14ac:dyDescent="0.2">
      <c r="A666" s="42">
        <f>Platts!B1155</f>
        <v>41407</v>
      </c>
      <c r="B666" s="45">
        <v>525</v>
      </c>
      <c r="C666" s="45">
        <v>606.49</v>
      </c>
      <c r="D666" s="45">
        <v>650.35</v>
      </c>
      <c r="E666" s="45">
        <f>Platts!R1155*0.6+Platts!C1155*1.6</f>
        <v>293.95</v>
      </c>
      <c r="F666" s="62">
        <f t="shared" si="21"/>
        <v>663</v>
      </c>
      <c r="G666" s="42">
        <f t="shared" si="20"/>
        <v>41407</v>
      </c>
      <c r="H666" s="55">
        <v>515</v>
      </c>
      <c r="I666" s="55">
        <v>630.81500000000005</v>
      </c>
      <c r="J666" s="55">
        <v>722.01499999999999</v>
      </c>
      <c r="K666" s="55">
        <v>580</v>
      </c>
      <c r="L666" s="60"/>
    </row>
    <row r="667" spans="1:12" outlineLevel="1" x14ac:dyDescent="0.2">
      <c r="A667" s="42">
        <f>Platts!B1156</f>
        <v>41411</v>
      </c>
      <c r="B667" s="45">
        <v>522.5</v>
      </c>
      <c r="C667" s="45">
        <v>594.94000000000005</v>
      </c>
      <c r="D667" s="45">
        <v>650.35</v>
      </c>
      <c r="E667" s="45">
        <f>Platts!R1156*0.6+Platts!C1156*1.6</f>
        <v>281.90000000000003</v>
      </c>
      <c r="F667" s="62">
        <f t="shared" si="21"/>
        <v>664</v>
      </c>
      <c r="G667" s="42">
        <f t="shared" si="20"/>
        <v>41411</v>
      </c>
      <c r="H667" s="55">
        <v>515</v>
      </c>
      <c r="I667" s="55">
        <v>623.42499999999995</v>
      </c>
      <c r="J667" s="55">
        <v>722.01499999999999</v>
      </c>
      <c r="K667" s="55">
        <v>575</v>
      </c>
      <c r="L667" s="60"/>
    </row>
    <row r="668" spans="1:12" outlineLevel="1" x14ac:dyDescent="0.2">
      <c r="A668" s="42">
        <f>Platts!B1157</f>
        <v>41414</v>
      </c>
      <c r="B668" s="45">
        <v>522.5</v>
      </c>
      <c r="C668" s="45">
        <v>597.08000000000004</v>
      </c>
      <c r="D668" s="45">
        <v>628.30999999999995</v>
      </c>
      <c r="E668" s="45">
        <f>Platts!R1157*0.6+Platts!C1157*1.6</f>
        <v>281.3</v>
      </c>
      <c r="F668" s="62">
        <f t="shared" si="21"/>
        <v>665</v>
      </c>
      <c r="G668" s="42">
        <f t="shared" si="20"/>
        <v>41414</v>
      </c>
      <c r="H668" s="55">
        <v>515</v>
      </c>
      <c r="I668" s="55">
        <v>618.72</v>
      </c>
      <c r="J668" s="55">
        <v>710.99</v>
      </c>
      <c r="K668" s="55">
        <v>572.5</v>
      </c>
      <c r="L668" s="60"/>
    </row>
    <row r="669" spans="1:12" outlineLevel="1" x14ac:dyDescent="0.2">
      <c r="A669" s="42">
        <f>Platts!B1158</f>
        <v>41416</v>
      </c>
      <c r="B669" s="45">
        <v>522.5</v>
      </c>
      <c r="C669" s="45">
        <v>595.61</v>
      </c>
      <c r="D669" s="45">
        <v>628.30999999999995</v>
      </c>
      <c r="E669" s="45">
        <f>Platts!R1158*0.6+Platts!C1158*1.6</f>
        <v>283.3</v>
      </c>
      <c r="F669" s="62">
        <f t="shared" si="21"/>
        <v>666</v>
      </c>
      <c r="G669" s="42">
        <f t="shared" si="20"/>
        <v>41416</v>
      </c>
      <c r="H669" s="55">
        <v>497.5</v>
      </c>
      <c r="I669" s="55">
        <v>619</v>
      </c>
      <c r="J669" s="55">
        <v>710.99</v>
      </c>
      <c r="K669" s="55">
        <v>572.5</v>
      </c>
      <c r="L669" s="60"/>
    </row>
    <row r="670" spans="1:12" outlineLevel="1" x14ac:dyDescent="0.2">
      <c r="A670" s="42">
        <f>Platts!B1159</f>
        <v>41418</v>
      </c>
      <c r="B670" s="45">
        <v>517.5</v>
      </c>
      <c r="C670" s="45">
        <v>594.46</v>
      </c>
      <c r="D670" s="45">
        <v>628.30999999999995</v>
      </c>
      <c r="E670" s="45">
        <f>Platts!R1159*0.6+Platts!C1159*1.6</f>
        <v>283.3</v>
      </c>
      <c r="F670" s="62">
        <f t="shared" si="21"/>
        <v>667</v>
      </c>
      <c r="G670" s="42">
        <f t="shared" si="20"/>
        <v>41418</v>
      </c>
      <c r="H670" s="55">
        <v>497.5</v>
      </c>
      <c r="I670" s="55">
        <v>618.85500000000002</v>
      </c>
      <c r="J670" s="55">
        <v>710.99</v>
      </c>
      <c r="K670" s="55">
        <v>570</v>
      </c>
      <c r="L670" s="60"/>
    </row>
    <row r="671" spans="1:12" outlineLevel="1" x14ac:dyDescent="0.2">
      <c r="A671" s="42">
        <f>Platts!B1160</f>
        <v>41422</v>
      </c>
      <c r="B671" s="45">
        <v>517.5</v>
      </c>
      <c r="C671" s="45">
        <v>590.6</v>
      </c>
      <c r="D671" s="45">
        <v>639.33000000000004</v>
      </c>
      <c r="E671" s="45">
        <f>Platts!R1160*0.6+Platts!C1160*1.6</f>
        <v>272.5</v>
      </c>
      <c r="F671" s="62">
        <f t="shared" si="21"/>
        <v>668</v>
      </c>
      <c r="G671" s="42">
        <f t="shared" si="20"/>
        <v>41422</v>
      </c>
      <c r="H671" s="55">
        <v>497.5</v>
      </c>
      <c r="I671" s="55">
        <v>614.76</v>
      </c>
      <c r="J671" s="55">
        <v>710.99</v>
      </c>
      <c r="K671" s="55">
        <v>570</v>
      </c>
      <c r="L671" s="60"/>
    </row>
    <row r="672" spans="1:12" outlineLevel="1" x14ac:dyDescent="0.2">
      <c r="A672" s="42">
        <f>Platts!B1161</f>
        <v>41424</v>
      </c>
      <c r="B672" s="45">
        <v>497.5</v>
      </c>
      <c r="C672" s="45">
        <v>586.94000000000005</v>
      </c>
      <c r="D672" s="45">
        <v>639.33000000000004</v>
      </c>
      <c r="E672" s="45">
        <f>Platts!R1161*0.6+Platts!C1161*1.6</f>
        <v>260.3</v>
      </c>
      <c r="F672" s="62">
        <f t="shared" si="21"/>
        <v>669</v>
      </c>
      <c r="G672" s="42">
        <f t="shared" si="20"/>
        <v>41424</v>
      </c>
      <c r="H672" s="55">
        <v>497.5</v>
      </c>
      <c r="I672" s="55">
        <v>617.19000000000005</v>
      </c>
      <c r="J672" s="55">
        <v>710.99</v>
      </c>
      <c r="K672" s="55">
        <v>567</v>
      </c>
      <c r="L672" s="60"/>
    </row>
    <row r="673" spans="1:12" outlineLevel="1" x14ac:dyDescent="0.2">
      <c r="A673" s="42">
        <f>Platts!B1162</f>
        <v>41425</v>
      </c>
      <c r="B673" s="45">
        <v>497.5</v>
      </c>
      <c r="C673" s="45">
        <v>583.38</v>
      </c>
      <c r="D673" s="45">
        <v>639.33000000000004</v>
      </c>
      <c r="E673" s="45">
        <f>Platts!R1162*0.6+Platts!C1162*1.6</f>
        <v>257.20000000000005</v>
      </c>
      <c r="F673" s="62">
        <f t="shared" si="21"/>
        <v>670</v>
      </c>
      <c r="G673" s="42">
        <f t="shared" si="20"/>
        <v>41425</v>
      </c>
      <c r="H673" s="55">
        <v>497.5</v>
      </c>
      <c r="I673" s="55">
        <v>608.745</v>
      </c>
      <c r="J673" s="55">
        <v>694.45499999999993</v>
      </c>
      <c r="K673" s="55">
        <v>567</v>
      </c>
      <c r="L673" s="60"/>
    </row>
    <row r="674" spans="1:12" outlineLevel="1" x14ac:dyDescent="0.2">
      <c r="A674" s="42">
        <f>Platts!B1163</f>
        <v>41429</v>
      </c>
      <c r="B674" s="45">
        <v>497.5</v>
      </c>
      <c r="C674" s="45">
        <v>581.92999999999995</v>
      </c>
      <c r="D674" s="45">
        <v>644.84</v>
      </c>
      <c r="E674" s="45">
        <f>Platts!R1163*0.6+Platts!C1163*1.6</f>
        <v>267.20000000000005</v>
      </c>
      <c r="F674" s="62">
        <f t="shared" si="21"/>
        <v>671</v>
      </c>
      <c r="G674" s="42">
        <f t="shared" si="20"/>
        <v>41429</v>
      </c>
      <c r="H674" s="55">
        <v>497.5</v>
      </c>
      <c r="I674" s="55">
        <v>608.37</v>
      </c>
      <c r="J674" s="55">
        <v>694.45499999999993</v>
      </c>
      <c r="K674" s="55">
        <v>565</v>
      </c>
      <c r="L674" s="60"/>
    </row>
    <row r="675" spans="1:12" outlineLevel="1" x14ac:dyDescent="0.2">
      <c r="A675" s="42">
        <f>Platts!B1164</f>
        <v>41431</v>
      </c>
      <c r="B675" s="45">
        <v>497.5</v>
      </c>
      <c r="C675" s="45">
        <v>586.96</v>
      </c>
      <c r="D675" s="45">
        <v>644.84</v>
      </c>
      <c r="E675" s="45">
        <f>Platts!R1164*0.6+Platts!C1164*1.6</f>
        <v>260.90000000000003</v>
      </c>
      <c r="F675" s="62">
        <f t="shared" si="21"/>
        <v>672</v>
      </c>
      <c r="G675" s="42">
        <f t="shared" si="20"/>
        <v>41431</v>
      </c>
      <c r="H675" s="55">
        <v>490</v>
      </c>
      <c r="I675" s="55">
        <v>611.375</v>
      </c>
      <c r="J675" s="55">
        <v>694.45499999999993</v>
      </c>
      <c r="K675" s="55">
        <v>560</v>
      </c>
      <c r="L675" s="60"/>
    </row>
    <row r="676" spans="1:12" outlineLevel="1" x14ac:dyDescent="0.2">
      <c r="A676" s="42">
        <f>Platts!B1165</f>
        <v>41432</v>
      </c>
      <c r="B676" s="45">
        <v>497.5</v>
      </c>
      <c r="C676" s="45">
        <v>587.79999999999995</v>
      </c>
      <c r="D676" s="45">
        <v>661.38</v>
      </c>
      <c r="E676" s="45">
        <f>Platts!R1165*0.6+Platts!C1165*1.6</f>
        <v>258.5</v>
      </c>
      <c r="F676" s="62">
        <f t="shared" si="21"/>
        <v>673</v>
      </c>
      <c r="G676" s="42">
        <f t="shared" si="20"/>
        <v>41432</v>
      </c>
      <c r="H676" s="55">
        <v>490</v>
      </c>
      <c r="I676" s="55">
        <v>611.53500000000008</v>
      </c>
      <c r="J676" s="55">
        <v>694.45499999999993</v>
      </c>
      <c r="K676" s="55">
        <v>560</v>
      </c>
      <c r="L676" s="60"/>
    </row>
    <row r="677" spans="1:12" outlineLevel="1" x14ac:dyDescent="0.2">
      <c r="A677" s="42">
        <f>Platts!B1166</f>
        <v>41435</v>
      </c>
      <c r="B677" s="45">
        <v>497.5</v>
      </c>
      <c r="C677" s="45">
        <v>582.03</v>
      </c>
      <c r="D677" s="45">
        <v>661.38</v>
      </c>
      <c r="E677" s="45">
        <f>Platts!R1166*0.6+Platts!C1166*1.6</f>
        <v>258.5</v>
      </c>
      <c r="F677" s="62">
        <f t="shared" si="21"/>
        <v>674</v>
      </c>
      <c r="G677" s="42">
        <f t="shared" si="20"/>
        <v>41435</v>
      </c>
      <c r="H677" s="55">
        <v>490</v>
      </c>
      <c r="I677" s="55">
        <v>613.92000000000007</v>
      </c>
      <c r="J677" s="55">
        <v>694.45499999999993</v>
      </c>
      <c r="K677" s="55">
        <v>560</v>
      </c>
      <c r="L677" s="60"/>
    </row>
    <row r="678" spans="1:12" outlineLevel="1" x14ac:dyDescent="0.2">
      <c r="A678" s="42">
        <f>Platts!B1167</f>
        <v>41438</v>
      </c>
      <c r="B678" s="45">
        <v>497.5</v>
      </c>
      <c r="C678" s="45">
        <v>586.34</v>
      </c>
      <c r="D678" s="45">
        <v>661.38</v>
      </c>
      <c r="E678" s="45">
        <f>Platts!R1167*0.6+Platts!C1167*1.6</f>
        <v>258.5</v>
      </c>
      <c r="F678" s="62">
        <f t="shared" si="21"/>
        <v>675</v>
      </c>
      <c r="G678" s="42">
        <f t="shared" si="20"/>
        <v>41438</v>
      </c>
      <c r="H678" s="55">
        <v>490</v>
      </c>
      <c r="I678" s="55">
        <v>616.59</v>
      </c>
      <c r="J678" s="55">
        <v>694.45499999999993</v>
      </c>
      <c r="K678" s="55">
        <v>568</v>
      </c>
      <c r="L678" s="60"/>
    </row>
    <row r="679" spans="1:12" outlineLevel="1" x14ac:dyDescent="0.2">
      <c r="A679" s="42">
        <f>Platts!B1168</f>
        <v>41439</v>
      </c>
      <c r="B679" s="45">
        <v>497.5</v>
      </c>
      <c r="C679" s="45">
        <v>587.04999999999995</v>
      </c>
      <c r="D679" s="45">
        <v>661.38</v>
      </c>
      <c r="E679" s="45">
        <f>Platts!R1168*0.6+Platts!C1168*1.6</f>
        <v>263</v>
      </c>
      <c r="F679" s="62">
        <f t="shared" si="21"/>
        <v>676</v>
      </c>
      <c r="G679" s="42">
        <f t="shared" si="20"/>
        <v>41439</v>
      </c>
      <c r="H679" s="55">
        <v>490</v>
      </c>
      <c r="I679" s="55">
        <v>614.72500000000002</v>
      </c>
      <c r="J679" s="55">
        <v>694.45499999999993</v>
      </c>
      <c r="K679" s="55">
        <v>568</v>
      </c>
      <c r="L679" s="60"/>
    </row>
    <row r="680" spans="1:12" outlineLevel="1" x14ac:dyDescent="0.2">
      <c r="A680" s="42">
        <f>Platts!B1169</f>
        <v>41442</v>
      </c>
      <c r="B680" s="45">
        <v>497.5</v>
      </c>
      <c r="C680" s="45">
        <v>586.74</v>
      </c>
      <c r="D680" s="45">
        <v>661.38</v>
      </c>
      <c r="E680" s="45">
        <f>Platts!R1169*0.6+Platts!C1169*1.6</f>
        <v>265.60000000000002</v>
      </c>
      <c r="F680" s="62">
        <f t="shared" si="21"/>
        <v>677</v>
      </c>
      <c r="G680" s="42">
        <f t="shared" si="20"/>
        <v>41442</v>
      </c>
      <c r="H680" s="55">
        <v>490</v>
      </c>
      <c r="I680" s="55">
        <v>616.48500000000001</v>
      </c>
      <c r="J680" s="55">
        <v>694.45499999999993</v>
      </c>
      <c r="K680" s="55">
        <v>568</v>
      </c>
      <c r="L680" s="60"/>
    </row>
    <row r="681" spans="1:12" outlineLevel="1" x14ac:dyDescent="0.2">
      <c r="A681" s="42">
        <f>Platts!B1170</f>
        <v>41445</v>
      </c>
      <c r="B681" s="45">
        <v>485</v>
      </c>
      <c r="C681" s="45">
        <v>574.07000000000005</v>
      </c>
      <c r="D681" s="45">
        <v>683.42</v>
      </c>
      <c r="E681" s="45">
        <f>Platts!R1170*0.6+Platts!C1170*1.6</f>
        <v>271.5</v>
      </c>
      <c r="F681" s="62">
        <f t="shared" si="21"/>
        <v>678</v>
      </c>
      <c r="G681" s="42">
        <f t="shared" si="20"/>
        <v>41445</v>
      </c>
      <c r="H681" s="55">
        <v>490</v>
      </c>
      <c r="I681" s="55">
        <v>615.93000000000006</v>
      </c>
      <c r="J681" s="55">
        <v>694.45499999999993</v>
      </c>
      <c r="K681" s="55">
        <v>575</v>
      </c>
      <c r="L681" s="60"/>
    </row>
    <row r="682" spans="1:12" outlineLevel="1" x14ac:dyDescent="0.2">
      <c r="A682" s="42">
        <f>Platts!B1171</f>
        <v>41446</v>
      </c>
      <c r="B682" s="45">
        <v>485</v>
      </c>
      <c r="C682" s="45">
        <v>570.72</v>
      </c>
      <c r="D682" s="45">
        <v>683.42</v>
      </c>
      <c r="E682" s="45">
        <f>Platts!R1171*0.6+Platts!C1171*1.6</f>
        <v>267.7</v>
      </c>
      <c r="F682" s="62">
        <f t="shared" si="21"/>
        <v>679</v>
      </c>
      <c r="G682" s="42">
        <f t="shared" si="20"/>
        <v>41446</v>
      </c>
      <c r="H682" s="55">
        <v>492.5</v>
      </c>
      <c r="I682" s="55">
        <v>613.32500000000005</v>
      </c>
      <c r="J682" s="55">
        <v>694.45499999999993</v>
      </c>
      <c r="K682" s="55">
        <v>575</v>
      </c>
      <c r="L682" s="60"/>
    </row>
    <row r="683" spans="1:12" outlineLevel="1" x14ac:dyDescent="0.2">
      <c r="A683" s="42">
        <f>Platts!B1172</f>
        <v>41449</v>
      </c>
      <c r="B683" s="45">
        <v>485</v>
      </c>
      <c r="C683" s="45">
        <v>565.66</v>
      </c>
      <c r="D683" s="45">
        <v>683.42</v>
      </c>
      <c r="E683" s="45">
        <f>Platts!R1172*0.6+Platts!C1172*1.6</f>
        <v>262.5</v>
      </c>
      <c r="F683" s="62">
        <f t="shared" si="21"/>
        <v>680</v>
      </c>
      <c r="G683" s="42">
        <f t="shared" si="20"/>
        <v>41449</v>
      </c>
      <c r="H683" s="55">
        <v>492.5</v>
      </c>
      <c r="I683" s="55">
        <v>603.90000000000009</v>
      </c>
      <c r="J683" s="55">
        <v>694.45499999999993</v>
      </c>
      <c r="K683" s="55">
        <v>578</v>
      </c>
      <c r="L683" s="60"/>
    </row>
    <row r="684" spans="1:12" outlineLevel="1" x14ac:dyDescent="0.2">
      <c r="A684" s="42">
        <f>Platts!B1173</f>
        <v>41450</v>
      </c>
      <c r="B684" s="45">
        <v>485</v>
      </c>
      <c r="C684" s="45">
        <v>556.1</v>
      </c>
      <c r="D684" s="45">
        <v>683.42</v>
      </c>
      <c r="E684" s="45">
        <f>Platts!R1173*0.6+Platts!C1173*1.6</f>
        <v>260</v>
      </c>
      <c r="F684" s="62">
        <f t="shared" si="21"/>
        <v>681</v>
      </c>
      <c r="G684" s="42">
        <f t="shared" si="20"/>
        <v>41450</v>
      </c>
      <c r="H684" s="55">
        <v>492.5</v>
      </c>
      <c r="I684" s="55">
        <v>601.01</v>
      </c>
      <c r="J684" s="55">
        <v>694.45499999999993</v>
      </c>
      <c r="K684" s="55">
        <v>577</v>
      </c>
      <c r="L684" s="60"/>
    </row>
    <row r="685" spans="1:12" outlineLevel="1" x14ac:dyDescent="0.2">
      <c r="A685" s="42">
        <f>Platts!B1174</f>
        <v>41452</v>
      </c>
      <c r="B685" s="45">
        <v>495</v>
      </c>
      <c r="C685" s="45">
        <v>559.69000000000005</v>
      </c>
      <c r="D685" s="45">
        <v>694.44</v>
      </c>
      <c r="E685" s="45">
        <f>Platts!R1174*0.6+Platts!C1174*1.6</f>
        <v>262.8</v>
      </c>
      <c r="F685" s="62">
        <f t="shared" si="21"/>
        <v>682</v>
      </c>
      <c r="G685" s="42">
        <f t="shared" si="20"/>
        <v>41452</v>
      </c>
      <c r="H685" s="55">
        <v>492.5</v>
      </c>
      <c r="I685" s="55">
        <v>592.14</v>
      </c>
      <c r="J685" s="55">
        <v>694.45499999999993</v>
      </c>
      <c r="K685" s="55">
        <v>577</v>
      </c>
      <c r="L685" s="60"/>
    </row>
    <row r="686" spans="1:12" outlineLevel="1" x14ac:dyDescent="0.2">
      <c r="A686" s="42">
        <f>Platts!B1175</f>
        <v>41453</v>
      </c>
      <c r="B686" s="45">
        <v>495</v>
      </c>
      <c r="C686" s="45">
        <v>559</v>
      </c>
      <c r="D686" s="45">
        <v>694.44</v>
      </c>
      <c r="E686" s="45">
        <f>Platts!R1175*0.6+Platts!C1175*1.6</f>
        <v>264</v>
      </c>
      <c r="F686" s="62">
        <f t="shared" si="21"/>
        <v>683</v>
      </c>
      <c r="G686" s="42">
        <f t="shared" si="20"/>
        <v>41453</v>
      </c>
      <c r="H686" s="55">
        <v>497.5</v>
      </c>
      <c r="I686" s="55">
        <v>586.08000000000004</v>
      </c>
      <c r="J686" s="55">
        <v>694.45499999999993</v>
      </c>
      <c r="K686" s="55">
        <v>577</v>
      </c>
      <c r="L686" s="60"/>
    </row>
    <row r="687" spans="1:12" outlineLevel="1" x14ac:dyDescent="0.2">
      <c r="A687" s="42">
        <f>Platts!B1176</f>
        <v>41456</v>
      </c>
      <c r="B687" s="45">
        <v>495</v>
      </c>
      <c r="C687" s="45">
        <v>558.84</v>
      </c>
      <c r="D687" s="45">
        <v>705.47</v>
      </c>
      <c r="E687" s="45">
        <f>Platts!R1176*0.6+Platts!C1176*1.6</f>
        <v>264.5</v>
      </c>
      <c r="F687" s="62">
        <f t="shared" si="21"/>
        <v>684</v>
      </c>
      <c r="G687" s="42">
        <f t="shared" si="20"/>
        <v>41456</v>
      </c>
      <c r="H687" s="55">
        <v>497.5</v>
      </c>
      <c r="I687" s="55">
        <v>589.04499999999996</v>
      </c>
      <c r="J687" s="55">
        <v>694.45499999999993</v>
      </c>
      <c r="K687" s="55">
        <v>576</v>
      </c>
      <c r="L687" s="60"/>
    </row>
    <row r="688" spans="1:12" outlineLevel="1" x14ac:dyDescent="0.2">
      <c r="A688" s="42">
        <f>Platts!B1177</f>
        <v>41457</v>
      </c>
      <c r="B688" s="45">
        <v>495</v>
      </c>
      <c r="C688" s="45">
        <v>557.80999999999995</v>
      </c>
      <c r="D688" s="45">
        <v>705.47</v>
      </c>
      <c r="E688" s="45">
        <f>Platts!R1177*0.6+Platts!C1177*1.6</f>
        <v>267.7</v>
      </c>
      <c r="F688" s="62">
        <f t="shared" si="21"/>
        <v>685</v>
      </c>
      <c r="G688" s="42">
        <f t="shared" si="20"/>
        <v>41457</v>
      </c>
      <c r="H688" s="55">
        <v>502.5</v>
      </c>
      <c r="I688" s="55">
        <v>588.59999999999991</v>
      </c>
      <c r="J688" s="55">
        <v>694.45499999999993</v>
      </c>
      <c r="K688" s="55">
        <v>576</v>
      </c>
      <c r="L688" s="60"/>
    </row>
    <row r="689" spans="1:12" outlineLevel="1" x14ac:dyDescent="0.2">
      <c r="A689" s="42">
        <f>Platts!B1178</f>
        <v>41458</v>
      </c>
      <c r="B689" s="45">
        <v>495</v>
      </c>
      <c r="C689" s="45">
        <v>556.97</v>
      </c>
      <c r="D689" s="45">
        <v>705.47</v>
      </c>
      <c r="E689" s="45">
        <f>Platts!R1178*0.6+Platts!C1178*1.6</f>
        <v>271.20000000000005</v>
      </c>
      <c r="F689" s="62">
        <f t="shared" si="21"/>
        <v>686</v>
      </c>
      <c r="G689" s="42">
        <f t="shared" si="20"/>
        <v>41458</v>
      </c>
      <c r="H689" s="55">
        <v>502.5</v>
      </c>
      <c r="I689" s="55">
        <v>582.75</v>
      </c>
      <c r="J689" s="55">
        <v>694.45499999999993</v>
      </c>
      <c r="K689" s="55">
        <v>578</v>
      </c>
      <c r="L689" s="60"/>
    </row>
    <row r="690" spans="1:12" outlineLevel="1" x14ac:dyDescent="0.2">
      <c r="A690" s="42">
        <f>Platts!B1179</f>
        <v>41460</v>
      </c>
      <c r="B690" s="45">
        <v>502.5</v>
      </c>
      <c r="C690" s="45">
        <v>549.47</v>
      </c>
      <c r="D690" s="45">
        <v>705.47</v>
      </c>
      <c r="E690" s="45">
        <f>Platts!R1179*0.6+Platts!C1179*1.6</f>
        <v>276.7</v>
      </c>
      <c r="F690" s="62">
        <f t="shared" si="21"/>
        <v>687</v>
      </c>
      <c r="G690" s="42">
        <f t="shared" si="20"/>
        <v>41460</v>
      </c>
      <c r="H690" s="55">
        <v>502.5</v>
      </c>
      <c r="I690" s="55">
        <v>582.51</v>
      </c>
      <c r="J690" s="55">
        <v>694.45499999999993</v>
      </c>
      <c r="K690" s="55">
        <v>577</v>
      </c>
      <c r="L690" s="60"/>
    </row>
    <row r="691" spans="1:12" outlineLevel="1" x14ac:dyDescent="0.2">
      <c r="A691" s="42">
        <f>Platts!B1180</f>
        <v>41466</v>
      </c>
      <c r="B691" s="45">
        <v>510</v>
      </c>
      <c r="C691" s="45">
        <v>544.84</v>
      </c>
      <c r="D691" s="45">
        <v>710.98</v>
      </c>
      <c r="E691" s="45">
        <f>Platts!R1180*0.6+Platts!C1180*1.6</f>
        <v>280.39999999999998</v>
      </c>
      <c r="F691" s="62">
        <f t="shared" si="21"/>
        <v>688</v>
      </c>
      <c r="G691" s="42">
        <f t="shared" si="20"/>
        <v>41466</v>
      </c>
      <c r="H691" s="55">
        <v>502.5</v>
      </c>
      <c r="I691" s="55">
        <v>581.03499999999997</v>
      </c>
      <c r="J691" s="55">
        <v>694.45499999999993</v>
      </c>
      <c r="K691" s="55">
        <v>580</v>
      </c>
      <c r="L691" s="60"/>
    </row>
    <row r="692" spans="1:12" outlineLevel="1" x14ac:dyDescent="0.2">
      <c r="A692" s="42">
        <f>Platts!B1181</f>
        <v>41467</v>
      </c>
      <c r="B692" s="45">
        <v>510</v>
      </c>
      <c r="C692" s="45">
        <v>544.96</v>
      </c>
      <c r="D692" s="45">
        <v>710.98</v>
      </c>
      <c r="E692" s="45">
        <f>Platts!R1181*0.6+Platts!C1181*1.6</f>
        <v>282.5</v>
      </c>
      <c r="F692" s="62">
        <f t="shared" si="21"/>
        <v>689</v>
      </c>
      <c r="G692" s="42">
        <f t="shared" si="20"/>
        <v>41467</v>
      </c>
      <c r="H692" s="55">
        <v>510</v>
      </c>
      <c r="I692" s="55">
        <v>576.58500000000004</v>
      </c>
      <c r="J692" s="55">
        <v>694.45499999999993</v>
      </c>
      <c r="K692" s="55">
        <v>582</v>
      </c>
      <c r="L692" s="60"/>
    </row>
    <row r="693" spans="1:12" outlineLevel="1" x14ac:dyDescent="0.2">
      <c r="A693" s="42">
        <f>Platts!B1182</f>
        <v>41470</v>
      </c>
      <c r="B693" s="45">
        <v>510</v>
      </c>
      <c r="C693" s="45">
        <v>544.38</v>
      </c>
      <c r="D693" s="45">
        <v>710.98</v>
      </c>
      <c r="E693" s="45">
        <f>Platts!R1182*0.6+Platts!C1182*1.6</f>
        <v>283.8</v>
      </c>
      <c r="F693" s="62">
        <f t="shared" si="21"/>
        <v>690</v>
      </c>
      <c r="G693" s="42">
        <f t="shared" si="20"/>
        <v>41470</v>
      </c>
      <c r="H693" s="55">
        <v>510</v>
      </c>
      <c r="I693" s="55">
        <v>586.98</v>
      </c>
      <c r="J693" s="55">
        <v>694.45499999999993</v>
      </c>
      <c r="K693" s="55">
        <v>582</v>
      </c>
      <c r="L693" s="60"/>
    </row>
    <row r="694" spans="1:12" outlineLevel="1" x14ac:dyDescent="0.2">
      <c r="A694" s="42">
        <f>Platts!B1183</f>
        <v>41471</v>
      </c>
      <c r="B694" s="45">
        <v>510</v>
      </c>
      <c r="C694" s="45">
        <v>548.79999999999995</v>
      </c>
      <c r="D694" s="45">
        <v>710.98</v>
      </c>
      <c r="E694" s="45">
        <f>Platts!R1183*0.6+Platts!C1183*1.6</f>
        <v>284.5</v>
      </c>
      <c r="F694" s="62">
        <f t="shared" si="21"/>
        <v>691</v>
      </c>
      <c r="G694" s="42">
        <f t="shared" si="20"/>
        <v>41471</v>
      </c>
      <c r="H694" s="55">
        <v>520</v>
      </c>
      <c r="I694" s="55">
        <v>589.14</v>
      </c>
      <c r="J694" s="55">
        <v>694.45499999999993</v>
      </c>
      <c r="K694" s="55">
        <v>583</v>
      </c>
      <c r="L694" s="60"/>
    </row>
    <row r="695" spans="1:12" outlineLevel="1" x14ac:dyDescent="0.2">
      <c r="A695" s="42">
        <f>Platts!B1184</f>
        <v>41472</v>
      </c>
      <c r="B695" s="45">
        <v>510</v>
      </c>
      <c r="C695" s="45">
        <v>546.88</v>
      </c>
      <c r="D695" s="45">
        <v>710.98</v>
      </c>
      <c r="E695" s="45">
        <f>Platts!R1184*0.6+Platts!C1184*1.6</f>
        <v>284.90000000000003</v>
      </c>
      <c r="F695" s="62">
        <f t="shared" si="21"/>
        <v>692</v>
      </c>
      <c r="G695" s="42">
        <f t="shared" si="20"/>
        <v>41472</v>
      </c>
      <c r="H695" s="55">
        <v>520</v>
      </c>
      <c r="I695" s="55">
        <v>588.79499999999996</v>
      </c>
      <c r="J695" s="55">
        <v>694.45499999999993</v>
      </c>
      <c r="K695" s="55">
        <v>586</v>
      </c>
      <c r="L695" s="60"/>
    </row>
    <row r="696" spans="1:12" outlineLevel="1" x14ac:dyDescent="0.2">
      <c r="A696" s="42">
        <f>Platts!B1185</f>
        <v>41474</v>
      </c>
      <c r="B696" s="45">
        <v>517.5</v>
      </c>
      <c r="C696" s="45">
        <v>551.96</v>
      </c>
      <c r="D696" s="45">
        <v>710.98</v>
      </c>
      <c r="E696" s="45">
        <f>Platts!R1185*0.6+Platts!C1185*1.6</f>
        <v>290.70000000000005</v>
      </c>
      <c r="F696" s="62">
        <f t="shared" si="21"/>
        <v>693</v>
      </c>
      <c r="G696" s="42">
        <f t="shared" si="20"/>
        <v>41474</v>
      </c>
      <c r="H696" s="55">
        <v>520</v>
      </c>
      <c r="I696" s="55">
        <v>593.58999999999992</v>
      </c>
      <c r="J696" s="55">
        <v>694.45499999999993</v>
      </c>
      <c r="K696" s="55">
        <v>588</v>
      </c>
      <c r="L696" s="60"/>
    </row>
    <row r="697" spans="1:12" outlineLevel="1" x14ac:dyDescent="0.2">
      <c r="A697" s="42">
        <f>Platts!B1186</f>
        <v>41480</v>
      </c>
      <c r="B697" s="45">
        <v>525</v>
      </c>
      <c r="C697" s="45">
        <v>562.32000000000005</v>
      </c>
      <c r="D697" s="45">
        <v>713.73</v>
      </c>
      <c r="E697" s="45">
        <f>Platts!R1186*0.6+Platts!C1186*1.6</f>
        <v>289.60000000000002</v>
      </c>
      <c r="F697" s="62">
        <f t="shared" si="21"/>
        <v>694</v>
      </c>
      <c r="G697" s="42">
        <f t="shared" si="20"/>
        <v>41480</v>
      </c>
      <c r="H697" s="55">
        <v>520</v>
      </c>
      <c r="I697" s="55">
        <v>592.45499999999993</v>
      </c>
      <c r="J697" s="55">
        <v>694.45499999999993</v>
      </c>
      <c r="K697" s="55">
        <v>590</v>
      </c>
      <c r="L697" s="60"/>
    </row>
    <row r="698" spans="1:12" outlineLevel="1" x14ac:dyDescent="0.2">
      <c r="A698" s="42">
        <f>Platts!B1187</f>
        <v>41481</v>
      </c>
      <c r="B698" s="45">
        <v>525</v>
      </c>
      <c r="C698" s="45">
        <v>563.85</v>
      </c>
      <c r="D698" s="45">
        <v>713.73</v>
      </c>
      <c r="E698" s="45">
        <f>Platts!R1187*0.6+Platts!C1187*1.6</f>
        <v>289.60000000000002</v>
      </c>
      <c r="F698" s="62">
        <f t="shared" si="21"/>
        <v>695</v>
      </c>
      <c r="G698" s="42">
        <f t="shared" si="20"/>
        <v>41481</v>
      </c>
      <c r="H698" s="55">
        <v>520</v>
      </c>
      <c r="I698" s="55">
        <v>602.69500000000005</v>
      </c>
      <c r="J698" s="55">
        <v>694.45499999999993</v>
      </c>
      <c r="K698" s="55">
        <v>592</v>
      </c>
      <c r="L698" s="60"/>
    </row>
    <row r="699" spans="1:12" outlineLevel="1" x14ac:dyDescent="0.2">
      <c r="A699" s="42">
        <f>Platts!B1188</f>
        <v>41484</v>
      </c>
      <c r="B699" s="45">
        <v>525</v>
      </c>
      <c r="C699" s="45">
        <v>563.21</v>
      </c>
      <c r="D699" s="45">
        <v>713.73</v>
      </c>
      <c r="E699" s="45">
        <f>Platts!R1188*0.6+Platts!C1188*1.6</f>
        <v>289.10000000000002</v>
      </c>
      <c r="F699" s="62">
        <f t="shared" si="21"/>
        <v>696</v>
      </c>
      <c r="G699" s="42">
        <f t="shared" si="20"/>
        <v>41484</v>
      </c>
      <c r="H699" s="55">
        <v>517.5</v>
      </c>
      <c r="I699" s="55">
        <v>600.69000000000005</v>
      </c>
      <c r="J699" s="55">
        <v>694.45499999999993</v>
      </c>
      <c r="K699" s="55">
        <v>592</v>
      </c>
      <c r="L699" s="60"/>
    </row>
    <row r="700" spans="1:12" outlineLevel="1" x14ac:dyDescent="0.2">
      <c r="A700" s="42">
        <f>Platts!B1189</f>
        <v>41485</v>
      </c>
      <c r="B700" s="45">
        <v>525</v>
      </c>
      <c r="C700" s="45">
        <v>563.29999999999995</v>
      </c>
      <c r="D700" s="45">
        <v>713.73</v>
      </c>
      <c r="E700" s="45">
        <f>Platts!R1189*0.6+Platts!C1189*1.6</f>
        <v>288.60000000000002</v>
      </c>
      <c r="F700" s="62">
        <f t="shared" si="21"/>
        <v>697</v>
      </c>
      <c r="G700" s="42">
        <f t="shared" si="20"/>
        <v>41485</v>
      </c>
      <c r="H700" s="55">
        <v>517.5</v>
      </c>
      <c r="I700" s="55">
        <v>603.33000000000004</v>
      </c>
      <c r="J700" s="55">
        <v>694.45499999999993</v>
      </c>
      <c r="K700" s="55">
        <v>592</v>
      </c>
      <c r="L700" s="60"/>
    </row>
    <row r="701" spans="1:12" outlineLevel="1" x14ac:dyDescent="0.2">
      <c r="A701" s="42">
        <f>Platts!B1190</f>
        <v>41486</v>
      </c>
      <c r="B701" s="45">
        <v>525</v>
      </c>
      <c r="C701" s="45">
        <v>570.83000000000004</v>
      </c>
      <c r="D701" s="45">
        <v>713.73</v>
      </c>
      <c r="E701" s="45">
        <f>Platts!R1190*0.6+Platts!C1190*1.6</f>
        <v>288.39999999999998</v>
      </c>
      <c r="F701" s="62">
        <f t="shared" si="21"/>
        <v>698</v>
      </c>
      <c r="G701" s="42">
        <f t="shared" si="20"/>
        <v>41486</v>
      </c>
      <c r="H701" s="55">
        <v>530</v>
      </c>
      <c r="I701" s="55">
        <v>603.78499999999997</v>
      </c>
      <c r="J701" s="55">
        <v>694.45499999999993</v>
      </c>
      <c r="K701" s="55">
        <v>595</v>
      </c>
      <c r="L701" s="60"/>
    </row>
    <row r="702" spans="1:12" outlineLevel="1" x14ac:dyDescent="0.2">
      <c r="A702" s="42">
        <f>Platts!B1191</f>
        <v>41487</v>
      </c>
      <c r="B702" s="45">
        <v>532.5</v>
      </c>
      <c r="C702" s="45">
        <v>569.11</v>
      </c>
      <c r="D702" s="45">
        <v>713.73</v>
      </c>
      <c r="E702" s="45">
        <f>Platts!R1191*0.6+Platts!C1191*1.6</f>
        <v>288.3</v>
      </c>
      <c r="F702" s="62">
        <f t="shared" si="21"/>
        <v>699</v>
      </c>
      <c r="G702" s="42">
        <f t="shared" si="20"/>
        <v>41487</v>
      </c>
      <c r="H702" s="55">
        <v>530</v>
      </c>
      <c r="I702" s="55">
        <v>611.06500000000005</v>
      </c>
      <c r="J702" s="55">
        <v>694.45499999999993</v>
      </c>
      <c r="K702" s="55">
        <v>595</v>
      </c>
      <c r="L702" s="60"/>
    </row>
    <row r="703" spans="1:12" outlineLevel="1" x14ac:dyDescent="0.2">
      <c r="A703" s="42">
        <f>Platts!B1192</f>
        <v>41498</v>
      </c>
      <c r="B703" s="45">
        <v>537.5</v>
      </c>
      <c r="C703" s="45">
        <v>582.92999999999995</v>
      </c>
      <c r="D703" s="45">
        <v>727.51</v>
      </c>
      <c r="E703" s="45">
        <f>Platts!R1192*0.6+Platts!C1192*1.6</f>
        <v>308.3</v>
      </c>
      <c r="F703" s="62">
        <f t="shared" si="21"/>
        <v>700</v>
      </c>
      <c r="G703" s="42">
        <f t="shared" si="20"/>
        <v>41498</v>
      </c>
      <c r="H703" s="55">
        <v>530</v>
      </c>
      <c r="I703" s="55">
        <v>610.65</v>
      </c>
      <c r="J703" s="55">
        <v>694.45499999999993</v>
      </c>
      <c r="K703" s="55">
        <v>592.5</v>
      </c>
      <c r="L703" s="60"/>
    </row>
    <row r="704" spans="1:12" outlineLevel="1" x14ac:dyDescent="0.2">
      <c r="A704" s="42">
        <f>Platts!B1193</f>
        <v>41501</v>
      </c>
      <c r="B704" s="45">
        <v>540</v>
      </c>
      <c r="C704" s="45">
        <v>580.66</v>
      </c>
      <c r="D704" s="45">
        <v>733.02</v>
      </c>
      <c r="E704" s="45">
        <f>Platts!R1193*0.6+Platts!C1193*1.6</f>
        <v>310.89999999999998</v>
      </c>
      <c r="F704" s="62">
        <f t="shared" si="21"/>
        <v>701</v>
      </c>
      <c r="G704" s="42">
        <f t="shared" si="20"/>
        <v>41501</v>
      </c>
      <c r="H704" s="55">
        <v>530</v>
      </c>
      <c r="I704" s="55">
        <v>627.19499999999994</v>
      </c>
      <c r="J704" s="55">
        <v>694.45499999999993</v>
      </c>
      <c r="K704" s="55">
        <v>600</v>
      </c>
      <c r="L704" s="60"/>
    </row>
    <row r="705" spans="1:12" outlineLevel="1" x14ac:dyDescent="0.2">
      <c r="A705" s="42">
        <f>Platts!B1194</f>
        <v>41502</v>
      </c>
      <c r="B705" s="45">
        <v>540</v>
      </c>
      <c r="C705" s="45">
        <v>583.54999999999995</v>
      </c>
      <c r="D705" s="45">
        <v>733.02</v>
      </c>
      <c r="E705" s="45">
        <f>Platts!R1194*0.6+Platts!C1194*1.6</f>
        <v>306.44</v>
      </c>
      <c r="F705" s="62">
        <f t="shared" si="21"/>
        <v>702</v>
      </c>
      <c r="G705" s="42">
        <f t="shared" si="20"/>
        <v>41502</v>
      </c>
      <c r="H705" s="55">
        <v>530</v>
      </c>
      <c r="I705" s="55">
        <v>621.09500000000003</v>
      </c>
      <c r="J705" s="55">
        <v>694.45499999999993</v>
      </c>
      <c r="K705" s="55">
        <v>600</v>
      </c>
      <c r="L705" s="60"/>
    </row>
    <row r="706" spans="1:12" outlineLevel="1" x14ac:dyDescent="0.2">
      <c r="A706" s="42">
        <f>Platts!B1195</f>
        <v>41505</v>
      </c>
      <c r="B706" s="45">
        <v>540</v>
      </c>
      <c r="C706" s="45">
        <v>584.54999999999995</v>
      </c>
      <c r="D706" s="45">
        <v>733.02</v>
      </c>
      <c r="E706" s="45">
        <f>Platts!R1195*0.6+Platts!C1195*1.6</f>
        <v>305.3</v>
      </c>
      <c r="F706" s="62">
        <f t="shared" si="21"/>
        <v>703</v>
      </c>
      <c r="G706" s="42">
        <f t="shared" si="20"/>
        <v>41505</v>
      </c>
      <c r="H706" s="55">
        <v>530</v>
      </c>
      <c r="I706" s="55">
        <v>623.63</v>
      </c>
      <c r="J706" s="55">
        <v>694.45499999999993</v>
      </c>
      <c r="K706" s="55">
        <v>598</v>
      </c>
      <c r="L706" s="60"/>
    </row>
    <row r="707" spans="1:12" outlineLevel="1" x14ac:dyDescent="0.2">
      <c r="A707" s="42">
        <f>Platts!B1196</f>
        <v>41507</v>
      </c>
      <c r="B707" s="45">
        <v>540</v>
      </c>
      <c r="C707" s="45">
        <v>587.97</v>
      </c>
      <c r="D707" s="45">
        <v>733.02</v>
      </c>
      <c r="E707" s="45">
        <f>Platts!R1196*0.6+Platts!C1196*1.6</f>
        <v>304.8</v>
      </c>
      <c r="F707" s="62">
        <f t="shared" si="21"/>
        <v>704</v>
      </c>
      <c r="G707" s="42">
        <f t="shared" si="20"/>
        <v>41507</v>
      </c>
      <c r="H707" s="55">
        <v>527.5</v>
      </c>
      <c r="I707" s="55">
        <v>625.64499999999998</v>
      </c>
      <c r="J707" s="55">
        <v>694.45499999999993</v>
      </c>
      <c r="K707" s="55">
        <v>588</v>
      </c>
      <c r="L707" s="60"/>
    </row>
    <row r="708" spans="1:12" outlineLevel="1" x14ac:dyDescent="0.2">
      <c r="A708" s="42">
        <f>Platts!B1197</f>
        <v>41516</v>
      </c>
      <c r="B708" s="45">
        <v>545</v>
      </c>
      <c r="C708" s="45">
        <v>588.85</v>
      </c>
      <c r="D708" s="45">
        <v>724.76</v>
      </c>
      <c r="E708" s="45">
        <f>Platts!R1197*0.6+Platts!C1197*1.6</f>
        <v>310.89999999999998</v>
      </c>
      <c r="F708" s="62">
        <f t="shared" si="21"/>
        <v>705</v>
      </c>
      <c r="G708" s="42">
        <f t="shared" ref="G708:G771" si="22">+A708</f>
        <v>41516</v>
      </c>
      <c r="H708" s="55">
        <v>527.5</v>
      </c>
      <c r="I708" s="55">
        <v>629.42499999999995</v>
      </c>
      <c r="J708" s="55">
        <v>694.45499999999993</v>
      </c>
      <c r="K708" s="55">
        <v>585</v>
      </c>
      <c r="L708" s="60"/>
    </row>
    <row r="709" spans="1:12" outlineLevel="1" x14ac:dyDescent="0.2">
      <c r="A709" s="42">
        <f>Platts!B1198</f>
        <v>41520</v>
      </c>
      <c r="B709" s="45">
        <v>545</v>
      </c>
      <c r="C709" s="45">
        <v>592.29</v>
      </c>
      <c r="D709" s="45">
        <v>724.76</v>
      </c>
      <c r="E709" s="45">
        <f>Platts!R1198*0.6+Platts!C1198*1.6</f>
        <v>311</v>
      </c>
      <c r="F709" s="62">
        <f t="shared" ref="F709:F772" si="23">F708+1</f>
        <v>706</v>
      </c>
      <c r="G709" s="42">
        <f t="shared" si="22"/>
        <v>41520</v>
      </c>
      <c r="H709" s="55">
        <v>527.5</v>
      </c>
      <c r="I709" s="55">
        <v>642.07500000000005</v>
      </c>
      <c r="J709" s="55">
        <v>694.45499999999993</v>
      </c>
      <c r="K709" s="55">
        <v>583</v>
      </c>
      <c r="L709" s="60"/>
    </row>
    <row r="710" spans="1:12" outlineLevel="1" x14ac:dyDescent="0.2">
      <c r="A710" s="42">
        <f>Platts!B1199</f>
        <v>41522</v>
      </c>
      <c r="B710" s="45">
        <v>545</v>
      </c>
      <c r="C710" s="45">
        <v>530</v>
      </c>
      <c r="D710" s="45">
        <v>722</v>
      </c>
      <c r="E710" s="45">
        <f>Platts!R1199*0.6+Platts!C1199*1.6</f>
        <v>308.60000000000002</v>
      </c>
      <c r="F710" s="62">
        <f t="shared" si="23"/>
        <v>707</v>
      </c>
      <c r="G710" s="42">
        <f t="shared" si="22"/>
        <v>41522</v>
      </c>
      <c r="H710" s="55">
        <v>527.5</v>
      </c>
      <c r="I710" s="55">
        <v>641.86</v>
      </c>
      <c r="J710" s="55">
        <v>694.45499999999993</v>
      </c>
      <c r="K710" s="55">
        <v>578</v>
      </c>
      <c r="L710" s="60"/>
    </row>
    <row r="711" spans="1:12" outlineLevel="1" x14ac:dyDescent="0.2">
      <c r="A711" s="42">
        <f>Platts!B1200</f>
        <v>41523</v>
      </c>
      <c r="B711" s="45">
        <v>545</v>
      </c>
      <c r="C711" s="45">
        <v>602.62</v>
      </c>
      <c r="D711" s="45">
        <v>722</v>
      </c>
      <c r="E711" s="45">
        <f>Platts!R1200*0.6+Platts!C1200*1.6</f>
        <v>307.90000000000003</v>
      </c>
      <c r="F711" s="62">
        <f t="shared" si="23"/>
        <v>708</v>
      </c>
      <c r="G711" s="42">
        <f t="shared" si="22"/>
        <v>41523</v>
      </c>
      <c r="H711" s="55">
        <v>525</v>
      </c>
      <c r="I711" s="55">
        <v>640.11</v>
      </c>
      <c r="J711" s="55">
        <v>694.45499999999993</v>
      </c>
      <c r="K711" s="55">
        <v>577</v>
      </c>
      <c r="L711" s="60"/>
    </row>
    <row r="712" spans="1:12" outlineLevel="1" x14ac:dyDescent="0.2">
      <c r="A712" s="42">
        <f>Platts!B1201</f>
        <v>41526</v>
      </c>
      <c r="B712" s="45">
        <v>545</v>
      </c>
      <c r="C712" s="45">
        <v>606.41999999999996</v>
      </c>
      <c r="D712" s="45">
        <v>722</v>
      </c>
      <c r="E712" s="45">
        <f>Platts!R1201*0.6+Platts!C1201*1.6</f>
        <v>307.5</v>
      </c>
      <c r="F712" s="62">
        <f t="shared" si="23"/>
        <v>709</v>
      </c>
      <c r="G712" s="42">
        <f t="shared" si="22"/>
        <v>41526</v>
      </c>
      <c r="H712" s="55">
        <v>525</v>
      </c>
      <c r="I712" s="55">
        <v>641.62</v>
      </c>
      <c r="J712" s="55">
        <v>694.45499999999993</v>
      </c>
      <c r="K712" s="55">
        <v>577</v>
      </c>
      <c r="L712" s="60"/>
    </row>
    <row r="713" spans="1:12" outlineLevel="1" x14ac:dyDescent="0.2">
      <c r="A713" s="42">
        <f>Platts!B1202</f>
        <v>41527</v>
      </c>
      <c r="B713" s="45">
        <v>545</v>
      </c>
      <c r="C713" s="45">
        <v>610.1</v>
      </c>
      <c r="D713" s="45">
        <v>722</v>
      </c>
      <c r="E713" s="45">
        <f>Platts!R1202*0.6+Platts!C1202*1.6</f>
        <v>307.60000000000002</v>
      </c>
      <c r="F713" s="62">
        <f t="shared" si="23"/>
        <v>710</v>
      </c>
      <c r="G713" s="42">
        <f t="shared" si="22"/>
        <v>41527</v>
      </c>
      <c r="H713" s="55">
        <v>507.5</v>
      </c>
      <c r="I713" s="55">
        <v>639.45000000000005</v>
      </c>
      <c r="J713" s="55">
        <v>694.45499999999993</v>
      </c>
      <c r="K713" s="55">
        <v>577</v>
      </c>
      <c r="L713" s="60"/>
    </row>
    <row r="714" spans="1:12" outlineLevel="1" x14ac:dyDescent="0.2">
      <c r="A714" s="42">
        <f>Platts!B1203</f>
        <v>41529</v>
      </c>
      <c r="B714" s="45">
        <v>545</v>
      </c>
      <c r="C714" s="45">
        <v>612.58000000000004</v>
      </c>
      <c r="D714" s="45">
        <v>719.25</v>
      </c>
      <c r="E714" s="45">
        <f>Platts!R1203*0.6+Platts!C1203*1.6</f>
        <v>307.8</v>
      </c>
      <c r="F714" s="62">
        <f t="shared" si="23"/>
        <v>711</v>
      </c>
      <c r="G714" s="42">
        <f t="shared" si="22"/>
        <v>41529</v>
      </c>
      <c r="H714" s="55">
        <v>507.5</v>
      </c>
      <c r="I714" s="55">
        <v>643.21</v>
      </c>
      <c r="J714" s="55">
        <v>694.45499999999993</v>
      </c>
      <c r="K714" s="55">
        <v>575</v>
      </c>
      <c r="L714" s="60"/>
    </row>
    <row r="715" spans="1:12" outlineLevel="1" x14ac:dyDescent="0.2">
      <c r="A715" s="42">
        <f>Platts!B1204</f>
        <v>41534</v>
      </c>
      <c r="B715" s="45">
        <v>545</v>
      </c>
      <c r="C715" s="45">
        <v>614.38</v>
      </c>
      <c r="D715" s="45">
        <v>710.98</v>
      </c>
      <c r="E715" s="45">
        <f>Platts!R1204*0.6+Platts!C1204*1.6</f>
        <v>299.39999999999998</v>
      </c>
      <c r="F715" s="62">
        <f t="shared" si="23"/>
        <v>712</v>
      </c>
      <c r="G715" s="42">
        <f t="shared" si="22"/>
        <v>41534</v>
      </c>
      <c r="H715" s="55">
        <v>502.5</v>
      </c>
      <c r="I715" s="55">
        <v>646.81500000000005</v>
      </c>
      <c r="J715" s="55">
        <v>694.45499999999993</v>
      </c>
      <c r="K715" s="55">
        <v>570</v>
      </c>
      <c r="L715" s="60"/>
    </row>
    <row r="716" spans="1:12" outlineLevel="1" x14ac:dyDescent="0.2">
      <c r="A716" s="42">
        <f>Platts!B1205</f>
        <v>41535</v>
      </c>
      <c r="B716" s="45">
        <v>537.5</v>
      </c>
      <c r="C716" s="45">
        <v>614.01</v>
      </c>
      <c r="D716" s="45">
        <v>710.98</v>
      </c>
      <c r="E716" s="45">
        <f>Platts!R1205*0.6+Platts!C1205*1.6</f>
        <v>299.89999999999998</v>
      </c>
      <c r="F716" s="62">
        <f t="shared" si="23"/>
        <v>713</v>
      </c>
      <c r="G716" s="42">
        <f t="shared" si="22"/>
        <v>41535</v>
      </c>
      <c r="H716" s="55">
        <v>502.5</v>
      </c>
      <c r="I716" s="55">
        <v>651.15</v>
      </c>
      <c r="J716" s="55">
        <v>694.45499999999993</v>
      </c>
      <c r="K716" s="55">
        <v>570</v>
      </c>
      <c r="L716" s="60"/>
    </row>
    <row r="717" spans="1:12" outlineLevel="1" x14ac:dyDescent="0.2">
      <c r="A717" s="42">
        <f>Platts!B1206</f>
        <v>41554</v>
      </c>
      <c r="B717" s="45">
        <v>527.5</v>
      </c>
      <c r="C717" s="45">
        <v>624.91</v>
      </c>
      <c r="D717" s="45">
        <v>710.98</v>
      </c>
      <c r="E717" s="45">
        <f>Platts!R1206*0.6+Platts!C1206*1.6</f>
        <v>298</v>
      </c>
      <c r="F717" s="62">
        <f t="shared" si="23"/>
        <v>714</v>
      </c>
      <c r="G717" s="42">
        <f t="shared" si="22"/>
        <v>41554</v>
      </c>
      <c r="H717" s="55">
        <v>502.5</v>
      </c>
      <c r="I717" s="55">
        <v>651.10500000000002</v>
      </c>
      <c r="J717" s="55">
        <v>694.45499999999993</v>
      </c>
      <c r="K717" s="55">
        <v>572</v>
      </c>
      <c r="L717" s="60"/>
    </row>
    <row r="718" spans="1:12" outlineLevel="1" x14ac:dyDescent="0.2">
      <c r="A718" s="42">
        <f>Platts!B1207</f>
        <v>41557</v>
      </c>
      <c r="B718" s="45">
        <v>517.5</v>
      </c>
      <c r="C718" s="45">
        <v>621.53</v>
      </c>
      <c r="D718" s="45">
        <v>710.98</v>
      </c>
      <c r="E718" s="45">
        <f>Platts!R1207*0.6+Platts!C1207*1.6</f>
        <v>300.90000000000003</v>
      </c>
      <c r="F718" s="62">
        <f t="shared" si="23"/>
        <v>715</v>
      </c>
      <c r="G718" s="42">
        <f t="shared" si="22"/>
        <v>41557</v>
      </c>
      <c r="H718" s="55">
        <v>502.5</v>
      </c>
      <c r="I718" s="55">
        <v>652.46499999999992</v>
      </c>
      <c r="J718" s="55">
        <v>694.45499999999993</v>
      </c>
      <c r="K718" s="55">
        <v>577.5</v>
      </c>
      <c r="L718" s="60"/>
    </row>
    <row r="719" spans="1:12" outlineLevel="1" x14ac:dyDescent="0.2">
      <c r="A719" s="42">
        <f>Platts!B1208</f>
        <v>41558</v>
      </c>
      <c r="B719" s="45">
        <v>517.5</v>
      </c>
      <c r="C719" s="45">
        <v>622.59</v>
      </c>
      <c r="D719" s="45">
        <v>710.98</v>
      </c>
      <c r="E719" s="45">
        <f>Platts!R1208*0.6+Platts!C1208*1.6</f>
        <v>301.7</v>
      </c>
      <c r="F719" s="62">
        <f t="shared" si="23"/>
        <v>716</v>
      </c>
      <c r="G719" s="42">
        <f t="shared" si="22"/>
        <v>41558</v>
      </c>
      <c r="H719" s="55">
        <v>497.5</v>
      </c>
      <c r="I719" s="55">
        <v>645.34</v>
      </c>
      <c r="J719" s="55">
        <v>694.45499999999993</v>
      </c>
      <c r="K719" s="55">
        <v>577.5</v>
      </c>
      <c r="L719" s="60"/>
    </row>
    <row r="720" spans="1:12" outlineLevel="1" x14ac:dyDescent="0.2">
      <c r="A720" s="42">
        <f>Platts!B1209</f>
        <v>41562</v>
      </c>
      <c r="B720" s="45">
        <v>517.5</v>
      </c>
      <c r="C720" s="45">
        <v>618.96</v>
      </c>
      <c r="D720" s="45">
        <v>716.49</v>
      </c>
      <c r="E720" s="45">
        <f>Platts!R1209*0.6+Platts!C1209*1.6</f>
        <v>301.7</v>
      </c>
      <c r="F720" s="62">
        <f t="shared" si="23"/>
        <v>717</v>
      </c>
      <c r="G720" s="42">
        <f t="shared" si="22"/>
        <v>41562</v>
      </c>
      <c r="H720" s="55">
        <v>497.5</v>
      </c>
      <c r="I720" s="55">
        <v>646.15499999999997</v>
      </c>
      <c r="J720" s="55">
        <v>694.45499999999993</v>
      </c>
      <c r="K720" s="55">
        <v>577.5</v>
      </c>
      <c r="L720" s="60"/>
    </row>
    <row r="721" spans="1:12" outlineLevel="1" x14ac:dyDescent="0.2">
      <c r="A721" s="42">
        <f>Platts!B1210</f>
        <v>41563</v>
      </c>
      <c r="B721" s="45">
        <v>517.5</v>
      </c>
      <c r="C721" s="45">
        <v>619.41999999999996</v>
      </c>
      <c r="D721" s="45">
        <v>716.49</v>
      </c>
      <c r="E721" s="45">
        <f>Platts!R1210*0.6+Platts!C1210*1.6</f>
        <v>302</v>
      </c>
      <c r="F721" s="62">
        <f t="shared" si="23"/>
        <v>718</v>
      </c>
      <c r="G721" s="42">
        <f t="shared" si="22"/>
        <v>41563</v>
      </c>
      <c r="H721" s="55">
        <v>497.5</v>
      </c>
      <c r="I721" s="55">
        <v>647.68000000000006</v>
      </c>
      <c r="J721" s="55">
        <v>694.45499999999993</v>
      </c>
      <c r="K721" s="55">
        <v>577.5</v>
      </c>
      <c r="L721" s="60"/>
    </row>
    <row r="722" spans="1:12" outlineLevel="1" x14ac:dyDescent="0.2">
      <c r="A722" s="98">
        <v>41564</v>
      </c>
      <c r="B722" s="45">
        <v>517.5</v>
      </c>
      <c r="C722" s="45">
        <v>625.36</v>
      </c>
      <c r="D722" s="45">
        <v>716.49</v>
      </c>
      <c r="E722" s="45">
        <f>Platts!R1211*0.6+Platts!C1211*1.6</f>
        <v>303.60000000000002</v>
      </c>
      <c r="F722" s="62">
        <f t="shared" si="23"/>
        <v>719</v>
      </c>
      <c r="G722" s="42">
        <f t="shared" si="22"/>
        <v>41564</v>
      </c>
      <c r="H722" s="55">
        <v>497.5</v>
      </c>
      <c r="I722" s="55">
        <v>646.18000000000006</v>
      </c>
      <c r="J722" s="55">
        <v>694.45499999999993</v>
      </c>
      <c r="K722" s="55">
        <v>577.5</v>
      </c>
      <c r="L722" s="60"/>
    </row>
    <row r="723" spans="1:12" outlineLevel="1" x14ac:dyDescent="0.2">
      <c r="A723" s="98">
        <v>41565</v>
      </c>
      <c r="B723" s="45">
        <v>517.5</v>
      </c>
      <c r="C723" s="45">
        <v>623.12</v>
      </c>
      <c r="D723" s="45">
        <v>716.49</v>
      </c>
      <c r="E723" s="45">
        <f>Platts!R1212*0.6+Platts!C1212*1.6</f>
        <v>304.39999999999998</v>
      </c>
      <c r="F723" s="62">
        <f t="shared" si="23"/>
        <v>720</v>
      </c>
      <c r="G723" s="42">
        <f t="shared" si="22"/>
        <v>41565</v>
      </c>
      <c r="H723" s="55">
        <v>497.5</v>
      </c>
      <c r="I723" s="55">
        <v>648.94499999999994</v>
      </c>
      <c r="J723" s="55">
        <v>694.45499999999993</v>
      </c>
      <c r="K723" s="55">
        <v>577.5</v>
      </c>
      <c r="L723" s="60"/>
    </row>
    <row r="724" spans="1:12" outlineLevel="1" x14ac:dyDescent="0.2">
      <c r="A724" s="98">
        <v>41568</v>
      </c>
      <c r="B724" s="45">
        <v>517.5</v>
      </c>
      <c r="C724" s="45">
        <v>619.52</v>
      </c>
      <c r="D724" s="45">
        <v>716.49</v>
      </c>
      <c r="E724" s="45">
        <f>Platts!R1213*0.6+Platts!C1213*1.6</f>
        <v>302.3</v>
      </c>
      <c r="F724" s="62">
        <f t="shared" si="23"/>
        <v>721</v>
      </c>
      <c r="G724" s="42">
        <f t="shared" si="22"/>
        <v>41568</v>
      </c>
      <c r="H724" s="55">
        <v>497.5</v>
      </c>
      <c r="I724" s="55">
        <v>649.99</v>
      </c>
      <c r="J724" s="55">
        <v>694.45499999999993</v>
      </c>
      <c r="K724" s="55">
        <v>580</v>
      </c>
      <c r="L724" s="60"/>
    </row>
    <row r="725" spans="1:12" outlineLevel="1" x14ac:dyDescent="0.2">
      <c r="A725" s="98">
        <v>41569</v>
      </c>
      <c r="B725" s="45">
        <v>517.5</v>
      </c>
      <c r="C725" s="45">
        <v>619.91999999999996</v>
      </c>
      <c r="D725" s="45">
        <v>727.51</v>
      </c>
      <c r="E725" s="45">
        <f>Platts!R1214*0.6+Platts!C1214*1.6</f>
        <v>300.7</v>
      </c>
      <c r="F725" s="62">
        <f t="shared" si="23"/>
        <v>722</v>
      </c>
      <c r="G725" s="42">
        <f t="shared" si="22"/>
        <v>41569</v>
      </c>
      <c r="H725" s="55">
        <v>497.5</v>
      </c>
      <c r="I725" s="55">
        <v>649.18000000000006</v>
      </c>
      <c r="J725" s="55">
        <v>694.45499999999993</v>
      </c>
      <c r="K725" s="55">
        <v>580</v>
      </c>
      <c r="L725" s="60"/>
    </row>
    <row r="726" spans="1:12" outlineLevel="1" x14ac:dyDescent="0.2">
      <c r="A726" s="98">
        <v>41570</v>
      </c>
      <c r="B726" s="45">
        <v>517.5</v>
      </c>
      <c r="C726" s="45">
        <v>620.1</v>
      </c>
      <c r="D726" s="45">
        <v>727.51</v>
      </c>
      <c r="E726" s="45">
        <f>Platts!R1215*0.6+Platts!C1215*1.6</f>
        <v>300.20000000000005</v>
      </c>
      <c r="F726" s="62">
        <f t="shared" si="23"/>
        <v>723</v>
      </c>
      <c r="G726" s="42">
        <f t="shared" si="22"/>
        <v>41570</v>
      </c>
      <c r="H726" s="55">
        <v>497.5</v>
      </c>
      <c r="I726" s="55">
        <v>649.51499999999999</v>
      </c>
      <c r="J726" s="55">
        <v>694.45499999999993</v>
      </c>
      <c r="K726" s="55">
        <v>585</v>
      </c>
      <c r="L726" s="60"/>
    </row>
    <row r="727" spans="1:12" outlineLevel="1" x14ac:dyDescent="0.2">
      <c r="A727" s="98">
        <v>41571</v>
      </c>
      <c r="B727" s="45">
        <v>516.5</v>
      </c>
      <c r="C727" s="45">
        <v>621</v>
      </c>
      <c r="D727" s="45">
        <v>727.51</v>
      </c>
      <c r="E727" s="45">
        <f>Platts!R1216*0.6+Platts!C1216*1.6</f>
        <v>299.3</v>
      </c>
      <c r="F727" s="62">
        <f t="shared" si="23"/>
        <v>724</v>
      </c>
      <c r="G727" s="42">
        <f t="shared" si="22"/>
        <v>41571</v>
      </c>
      <c r="H727" s="55">
        <v>492.5</v>
      </c>
      <c r="I727" s="55">
        <v>653.22</v>
      </c>
      <c r="J727" s="55">
        <v>694.45499999999993</v>
      </c>
      <c r="K727" s="55">
        <v>585</v>
      </c>
      <c r="L727" s="60"/>
    </row>
    <row r="728" spans="1:12" outlineLevel="1" x14ac:dyDescent="0.2">
      <c r="A728" s="98">
        <v>41572</v>
      </c>
      <c r="B728" s="45">
        <v>516.5</v>
      </c>
      <c r="C728" s="45">
        <v>620.69000000000005</v>
      </c>
      <c r="D728" s="45">
        <v>727.51</v>
      </c>
      <c r="E728" s="45">
        <f>Platts!R1217*0.6+Platts!C1217*1.6</f>
        <v>298.39999999999998</v>
      </c>
      <c r="F728" s="62">
        <f t="shared" si="23"/>
        <v>725</v>
      </c>
      <c r="G728" s="42">
        <f t="shared" si="22"/>
        <v>41572</v>
      </c>
      <c r="H728" s="55">
        <v>492.5</v>
      </c>
      <c r="I728" s="55">
        <v>655.74</v>
      </c>
      <c r="J728" s="55">
        <v>694.45499999999993</v>
      </c>
      <c r="K728" s="55">
        <v>585</v>
      </c>
      <c r="L728" s="60"/>
    </row>
    <row r="729" spans="1:12" outlineLevel="1" x14ac:dyDescent="0.2">
      <c r="A729" s="98">
        <v>41575</v>
      </c>
      <c r="B729" s="45">
        <v>516.5</v>
      </c>
      <c r="C729" s="45">
        <v>620.37</v>
      </c>
      <c r="D729" s="45">
        <v>727.51</v>
      </c>
      <c r="E729" s="45">
        <f>Platts!R1218*0.6+Platts!C1218*1.6</f>
        <v>296.8</v>
      </c>
      <c r="F729" s="62">
        <f t="shared" si="23"/>
        <v>726</v>
      </c>
      <c r="G729" s="42">
        <f t="shared" si="22"/>
        <v>41575</v>
      </c>
      <c r="H729" s="55">
        <v>492.5</v>
      </c>
      <c r="I729" s="55">
        <v>654.40499999999997</v>
      </c>
      <c r="J729" s="55">
        <v>694.45499999999993</v>
      </c>
      <c r="K729" s="55">
        <v>585</v>
      </c>
      <c r="L729" s="60"/>
    </row>
    <row r="730" spans="1:12" outlineLevel="1" x14ac:dyDescent="0.2">
      <c r="A730" s="98">
        <v>41576</v>
      </c>
      <c r="B730" s="45">
        <v>516.5</v>
      </c>
      <c r="C730" s="45">
        <v>618.44000000000005</v>
      </c>
      <c r="D730" s="45">
        <v>727.51</v>
      </c>
      <c r="E730" s="45">
        <f>Platts!R1219*0.6+Platts!C1219*1.6</f>
        <v>294.90000000000003</v>
      </c>
      <c r="F730" s="62">
        <f t="shared" si="23"/>
        <v>727</v>
      </c>
      <c r="G730" s="42">
        <f t="shared" si="22"/>
        <v>41576</v>
      </c>
      <c r="H730" s="55">
        <v>492.5</v>
      </c>
      <c r="I730" s="55">
        <v>653.36500000000001</v>
      </c>
      <c r="J730" s="55">
        <v>694.45499999999993</v>
      </c>
      <c r="K730" s="55">
        <v>585</v>
      </c>
      <c r="L730" s="60"/>
    </row>
    <row r="731" spans="1:12" outlineLevel="1" x14ac:dyDescent="0.2">
      <c r="A731" s="98">
        <v>41577</v>
      </c>
      <c r="B731" s="45">
        <v>516.5</v>
      </c>
      <c r="C731" s="45">
        <v>612.67999999999995</v>
      </c>
      <c r="D731" s="45">
        <v>727.51</v>
      </c>
      <c r="E731" s="45">
        <f>Platts!R1220*0.6+Platts!C1220*1.6</f>
        <v>296.5</v>
      </c>
      <c r="F731" s="62">
        <f t="shared" si="23"/>
        <v>728</v>
      </c>
      <c r="G731" s="42">
        <f t="shared" si="22"/>
        <v>41577</v>
      </c>
      <c r="H731" s="55">
        <v>492.5</v>
      </c>
      <c r="I731" s="55">
        <v>652.60500000000002</v>
      </c>
      <c r="J731" s="55">
        <v>694.45499999999993</v>
      </c>
      <c r="K731" s="55">
        <v>587.5</v>
      </c>
      <c r="L731" s="60"/>
    </row>
    <row r="732" spans="1:12" outlineLevel="1" x14ac:dyDescent="0.2">
      <c r="A732" s="98">
        <v>41578</v>
      </c>
      <c r="B732" s="45">
        <v>516.5</v>
      </c>
      <c r="C732" s="45">
        <v>604.98</v>
      </c>
      <c r="D732" s="45">
        <v>727.51</v>
      </c>
      <c r="E732" s="45">
        <f>Platts!R1221*0.6+Platts!C1221*1.6</f>
        <v>298.90000000000003</v>
      </c>
      <c r="F732" s="62">
        <f t="shared" si="23"/>
        <v>729</v>
      </c>
      <c r="G732" s="42">
        <f t="shared" si="22"/>
        <v>41578</v>
      </c>
      <c r="H732" s="55">
        <v>492.5</v>
      </c>
      <c r="I732" s="55">
        <v>651.98500000000001</v>
      </c>
      <c r="J732" s="55">
        <v>694.45499999999993</v>
      </c>
      <c r="K732" s="55">
        <v>590</v>
      </c>
      <c r="L732" s="60"/>
    </row>
    <row r="733" spans="1:12" outlineLevel="1" x14ac:dyDescent="0.2">
      <c r="A733" s="98">
        <v>41579</v>
      </c>
      <c r="B733" s="45">
        <v>516.5</v>
      </c>
      <c r="C733" s="45">
        <v>600.04</v>
      </c>
      <c r="D733" s="45">
        <v>727.51</v>
      </c>
      <c r="E733" s="45">
        <f>Platts!R1222*0.6+Platts!C1222*1.6</f>
        <v>303.3</v>
      </c>
      <c r="F733" s="62">
        <f t="shared" si="23"/>
        <v>730</v>
      </c>
      <c r="G733" s="42">
        <f t="shared" si="22"/>
        <v>41579</v>
      </c>
      <c r="H733" s="55">
        <v>492.5</v>
      </c>
      <c r="I733" s="55">
        <v>646.58500000000004</v>
      </c>
      <c r="J733" s="55">
        <v>694.45499999999993</v>
      </c>
      <c r="K733" s="55">
        <v>590</v>
      </c>
      <c r="L733" s="60"/>
    </row>
    <row r="734" spans="1:12" outlineLevel="1" x14ac:dyDescent="0.2">
      <c r="A734" s="98">
        <v>41582</v>
      </c>
      <c r="B734" s="45">
        <v>516.5</v>
      </c>
      <c r="C734" s="45">
        <v>601.73</v>
      </c>
      <c r="D734" s="45">
        <v>733.02</v>
      </c>
      <c r="E734" s="45">
        <f>Platts!R1223*0.6+Platts!C1223*1.6</f>
        <v>303.3</v>
      </c>
      <c r="F734" s="62">
        <f t="shared" si="23"/>
        <v>731</v>
      </c>
      <c r="G734" s="42">
        <f t="shared" si="22"/>
        <v>41582</v>
      </c>
      <c r="H734" s="55">
        <v>492.5</v>
      </c>
      <c r="I734" s="55">
        <v>640.13499999999999</v>
      </c>
      <c r="J734" s="55">
        <v>694.45499999999993</v>
      </c>
      <c r="K734" s="55">
        <v>590</v>
      </c>
      <c r="L734" s="60"/>
    </row>
    <row r="735" spans="1:12" outlineLevel="1" x14ac:dyDescent="0.2">
      <c r="A735" s="98">
        <v>41583</v>
      </c>
      <c r="B735" s="45">
        <v>516.5</v>
      </c>
      <c r="C735" s="45">
        <v>599.59</v>
      </c>
      <c r="D735" s="45">
        <v>733.02</v>
      </c>
      <c r="E735" s="45">
        <f>Platts!R1224*0.6+Platts!C1224*1.6</f>
        <v>304.35000000000002</v>
      </c>
      <c r="F735" s="62">
        <f t="shared" si="23"/>
        <v>732</v>
      </c>
      <c r="G735" s="42">
        <f t="shared" si="22"/>
        <v>41583</v>
      </c>
      <c r="H735" s="55">
        <v>492.5</v>
      </c>
      <c r="I735" s="55">
        <v>640.18499999999995</v>
      </c>
      <c r="J735" s="55">
        <v>694.45499999999993</v>
      </c>
      <c r="K735" s="55">
        <v>590</v>
      </c>
      <c r="L735" s="60"/>
    </row>
    <row r="736" spans="1:12" outlineLevel="1" x14ac:dyDescent="0.2">
      <c r="A736" s="98">
        <v>41584</v>
      </c>
      <c r="B736" s="45">
        <v>516.5</v>
      </c>
      <c r="C736" s="45">
        <v>601.82000000000005</v>
      </c>
      <c r="D736" s="45">
        <v>733.02</v>
      </c>
      <c r="E736" s="45">
        <f>Platts!R1225*0.6+Platts!C1225*1.6</f>
        <v>305.64999999999998</v>
      </c>
      <c r="F736" s="62">
        <f t="shared" si="23"/>
        <v>733</v>
      </c>
      <c r="G736" s="42">
        <f t="shared" si="22"/>
        <v>41584</v>
      </c>
      <c r="H736" s="55">
        <v>492.5</v>
      </c>
      <c r="I736" s="55">
        <v>639.61500000000001</v>
      </c>
      <c r="J736" s="55">
        <v>694.45499999999993</v>
      </c>
      <c r="K736" s="55">
        <v>590</v>
      </c>
      <c r="L736" s="60"/>
    </row>
    <row r="737" spans="1:12" outlineLevel="1" x14ac:dyDescent="0.2">
      <c r="A737" s="98">
        <v>41585</v>
      </c>
      <c r="B737" s="45">
        <v>516.5</v>
      </c>
      <c r="C737" s="45">
        <v>596.08000000000004</v>
      </c>
      <c r="D737" s="45">
        <v>733.02</v>
      </c>
      <c r="E737" s="45">
        <f>Platts!R1226*0.6+Platts!C1226*1.6</f>
        <v>305.35000000000002</v>
      </c>
      <c r="F737" s="62">
        <f t="shared" si="23"/>
        <v>734</v>
      </c>
      <c r="G737" s="42">
        <f t="shared" si="22"/>
        <v>41585</v>
      </c>
      <c r="H737" s="55">
        <v>497.5</v>
      </c>
      <c r="I737" s="55">
        <v>643.41000000000008</v>
      </c>
      <c r="J737" s="55">
        <v>694.45499999999993</v>
      </c>
      <c r="K737" s="55">
        <v>590</v>
      </c>
      <c r="L737" s="60"/>
    </row>
    <row r="738" spans="1:12" outlineLevel="1" x14ac:dyDescent="0.2">
      <c r="A738" s="98">
        <v>41586</v>
      </c>
      <c r="B738" s="45">
        <v>516.5</v>
      </c>
      <c r="C738" s="45">
        <v>595.37</v>
      </c>
      <c r="D738" s="45">
        <v>733.02</v>
      </c>
      <c r="E738" s="45">
        <f>Platts!R1227*0.6+Platts!C1227*1.6</f>
        <v>303.2</v>
      </c>
      <c r="F738" s="62">
        <f t="shared" si="23"/>
        <v>735</v>
      </c>
      <c r="G738" s="42">
        <f t="shared" si="22"/>
        <v>41586</v>
      </c>
      <c r="H738" s="55">
        <v>497.5</v>
      </c>
      <c r="I738" s="55">
        <v>636.17499999999995</v>
      </c>
      <c r="J738" s="55">
        <v>694.45499999999993</v>
      </c>
      <c r="K738" s="55">
        <v>590</v>
      </c>
      <c r="L738" s="60"/>
    </row>
    <row r="739" spans="1:12" outlineLevel="1" x14ac:dyDescent="0.2">
      <c r="A739" s="98">
        <v>41589</v>
      </c>
      <c r="B739" s="45">
        <v>516.5</v>
      </c>
      <c r="C739" s="45">
        <v>598.04</v>
      </c>
      <c r="D739" s="45">
        <v>733.02</v>
      </c>
      <c r="E739" s="45">
        <f>Platts!R1228*0.6+Platts!C1228*1.6</f>
        <v>303.60000000000002</v>
      </c>
      <c r="F739" s="62">
        <f t="shared" si="23"/>
        <v>736</v>
      </c>
      <c r="G739" s="42">
        <f t="shared" si="22"/>
        <v>41589</v>
      </c>
      <c r="H739" s="55">
        <v>497.5</v>
      </c>
      <c r="I739" s="55">
        <v>639.31500000000005</v>
      </c>
      <c r="J739" s="55">
        <v>694.45499999999993</v>
      </c>
      <c r="K739" s="55">
        <v>590</v>
      </c>
      <c r="L739" s="60"/>
    </row>
    <row r="740" spans="1:12" outlineLevel="1" x14ac:dyDescent="0.2">
      <c r="A740" s="98">
        <v>41590</v>
      </c>
      <c r="B740" s="45">
        <v>516.5</v>
      </c>
      <c r="C740" s="45">
        <v>599.11</v>
      </c>
      <c r="D740" s="45">
        <v>738.54</v>
      </c>
      <c r="E740" s="45">
        <f>Platts!R1229*0.6+Platts!C1229*1.6</f>
        <v>303.3</v>
      </c>
      <c r="F740" s="62">
        <f t="shared" si="23"/>
        <v>737</v>
      </c>
      <c r="G740" s="42">
        <f t="shared" si="22"/>
        <v>41590</v>
      </c>
      <c r="H740" s="55">
        <v>497.5</v>
      </c>
      <c r="I740" s="55">
        <v>642.91499999999996</v>
      </c>
      <c r="J740" s="55">
        <v>694.45499999999993</v>
      </c>
      <c r="K740" s="55">
        <v>590</v>
      </c>
      <c r="L740" s="60"/>
    </row>
    <row r="741" spans="1:12" outlineLevel="1" x14ac:dyDescent="0.2">
      <c r="A741" s="98">
        <v>41591</v>
      </c>
      <c r="B741" s="45">
        <v>516.5</v>
      </c>
      <c r="C741" s="45">
        <v>600.37</v>
      </c>
      <c r="D741" s="45">
        <v>744.05</v>
      </c>
      <c r="E741" s="45">
        <f>Platts!R1230*0.6+Platts!C1230*1.6</f>
        <v>304.10000000000002</v>
      </c>
      <c r="F741" s="62">
        <f t="shared" si="23"/>
        <v>738</v>
      </c>
      <c r="G741" s="42">
        <f t="shared" si="22"/>
        <v>41591</v>
      </c>
      <c r="H741" s="55">
        <v>497.5</v>
      </c>
      <c r="I741" s="55">
        <v>644.73500000000001</v>
      </c>
      <c r="J741" s="55">
        <v>694.45499999999993</v>
      </c>
      <c r="K741" s="55">
        <v>585</v>
      </c>
      <c r="L741" s="60"/>
    </row>
    <row r="742" spans="1:12" outlineLevel="1" x14ac:dyDescent="0.2">
      <c r="A742" s="98">
        <v>41593</v>
      </c>
      <c r="B742" s="45">
        <v>517.5</v>
      </c>
      <c r="C742" s="45">
        <v>603.27</v>
      </c>
      <c r="D742" s="45">
        <v>744.05</v>
      </c>
      <c r="E742" s="45">
        <f>Platts!R1231*0.6+Platts!C1231*1.6</f>
        <v>303.10000000000002</v>
      </c>
      <c r="F742" s="62">
        <f t="shared" si="23"/>
        <v>739</v>
      </c>
      <c r="G742" s="42">
        <f t="shared" si="22"/>
        <v>41593</v>
      </c>
      <c r="H742" s="55">
        <v>500</v>
      </c>
      <c r="I742" s="55">
        <v>644.93000000000006</v>
      </c>
      <c r="J742" s="55">
        <v>694.45499999999993</v>
      </c>
      <c r="K742" s="55">
        <v>585</v>
      </c>
      <c r="L742" s="60"/>
    </row>
    <row r="743" spans="1:12" outlineLevel="1" x14ac:dyDescent="0.2">
      <c r="A743" s="98">
        <v>41596</v>
      </c>
      <c r="B743" s="45">
        <v>517.5</v>
      </c>
      <c r="C743" s="45">
        <v>605.11</v>
      </c>
      <c r="D743" s="45">
        <v>744.05</v>
      </c>
      <c r="E743" s="45">
        <f>Platts!R1232*0.6+Platts!C1232*1.6</f>
        <v>303.39999999999998</v>
      </c>
      <c r="F743" s="62">
        <f t="shared" si="23"/>
        <v>740</v>
      </c>
      <c r="G743" s="42">
        <f t="shared" si="22"/>
        <v>41596</v>
      </c>
      <c r="H743" s="55">
        <v>500</v>
      </c>
      <c r="I743" s="55">
        <v>646.07999999999993</v>
      </c>
      <c r="J743" s="55">
        <v>694.45499999999993</v>
      </c>
      <c r="K743" s="55">
        <v>582</v>
      </c>
      <c r="L743" s="60"/>
    </row>
    <row r="744" spans="1:12" outlineLevel="1" x14ac:dyDescent="0.2">
      <c r="A744" s="98">
        <v>41598</v>
      </c>
      <c r="B744" s="45">
        <v>517.5</v>
      </c>
      <c r="C744" s="45">
        <v>601.92999999999995</v>
      </c>
      <c r="D744" s="45">
        <v>749.56</v>
      </c>
      <c r="E744" s="45">
        <f>Platts!R1233*0.6+Platts!C1233*1.6</f>
        <v>301.10000000000002</v>
      </c>
      <c r="F744" s="62">
        <f t="shared" si="23"/>
        <v>741</v>
      </c>
      <c r="G744" s="42">
        <f t="shared" si="22"/>
        <v>41598</v>
      </c>
      <c r="H744" s="55">
        <v>500</v>
      </c>
      <c r="I744" s="55">
        <v>648.1</v>
      </c>
      <c r="J744" s="55">
        <v>694.45499999999993</v>
      </c>
      <c r="K744" s="55">
        <v>580</v>
      </c>
      <c r="L744" s="60"/>
    </row>
    <row r="745" spans="1:12" outlineLevel="1" x14ac:dyDescent="0.2">
      <c r="A745" s="98">
        <v>41599</v>
      </c>
      <c r="B745" s="45">
        <v>517.5</v>
      </c>
      <c r="C745" s="45">
        <v>603.01</v>
      </c>
      <c r="D745" s="45">
        <v>749.56</v>
      </c>
      <c r="E745" s="45">
        <f>Platts!R1234*0.6+Platts!C1234*1.6</f>
        <v>299.3</v>
      </c>
      <c r="F745" s="62">
        <f t="shared" si="23"/>
        <v>742</v>
      </c>
      <c r="G745" s="42">
        <f t="shared" si="22"/>
        <v>41599</v>
      </c>
      <c r="H745" s="55">
        <v>505</v>
      </c>
      <c r="I745" s="55">
        <v>653.35500000000002</v>
      </c>
      <c r="J745" s="55">
        <v>694.45499999999993</v>
      </c>
      <c r="K745" s="55">
        <v>583</v>
      </c>
      <c r="L745" s="60"/>
    </row>
    <row r="746" spans="1:12" outlineLevel="1" x14ac:dyDescent="0.2">
      <c r="A746" s="98">
        <v>41600</v>
      </c>
      <c r="B746" s="45">
        <v>517.5</v>
      </c>
      <c r="C746" s="45">
        <v>607.63</v>
      </c>
      <c r="D746" s="45">
        <v>749.56</v>
      </c>
      <c r="E746" s="45">
        <f>Platts!R1235*0.6+Platts!C1235*1.6</f>
        <v>299.70000000000005</v>
      </c>
      <c r="F746" s="62">
        <f t="shared" si="23"/>
        <v>743</v>
      </c>
      <c r="G746" s="42">
        <f t="shared" si="22"/>
        <v>41600</v>
      </c>
      <c r="H746" s="55">
        <v>505</v>
      </c>
      <c r="I746" s="55">
        <v>653.39499999999998</v>
      </c>
      <c r="J746" s="55">
        <v>694.45499999999993</v>
      </c>
      <c r="K746" s="55">
        <v>583</v>
      </c>
      <c r="L746" s="60"/>
    </row>
    <row r="747" spans="1:12" outlineLevel="1" x14ac:dyDescent="0.2">
      <c r="A747" s="98">
        <v>41603</v>
      </c>
      <c r="B747" s="45">
        <v>517.5</v>
      </c>
      <c r="C747" s="45">
        <v>603.91</v>
      </c>
      <c r="D747" s="45">
        <v>749.56</v>
      </c>
      <c r="E747" s="45">
        <f>Platts!R1236*0.6+Platts!C1236*1.6</f>
        <v>299.3</v>
      </c>
      <c r="F747" s="62">
        <f t="shared" si="23"/>
        <v>744</v>
      </c>
      <c r="G747" s="42">
        <f t="shared" si="22"/>
        <v>41603</v>
      </c>
      <c r="H747" s="55">
        <v>505</v>
      </c>
      <c r="I747" s="55">
        <v>655.62</v>
      </c>
      <c r="J747" s="55">
        <v>694.45499999999993</v>
      </c>
      <c r="K747" s="55">
        <v>588</v>
      </c>
      <c r="L747" s="60"/>
    </row>
    <row r="748" spans="1:12" outlineLevel="1" x14ac:dyDescent="0.2">
      <c r="A748" s="98">
        <v>41604</v>
      </c>
      <c r="B748" s="45">
        <v>517.5</v>
      </c>
      <c r="C748" s="45">
        <v>608.66</v>
      </c>
      <c r="D748" s="45">
        <v>749.56</v>
      </c>
      <c r="E748" s="45">
        <f>Platts!R1237*0.6+Platts!C1237*1.6</f>
        <v>300.10000000000002</v>
      </c>
      <c r="F748" s="62">
        <f t="shared" si="23"/>
        <v>745</v>
      </c>
      <c r="G748" s="42">
        <f t="shared" si="22"/>
        <v>41604</v>
      </c>
      <c r="H748" s="55">
        <v>505</v>
      </c>
      <c r="I748" s="55">
        <v>655.43000000000006</v>
      </c>
      <c r="J748" s="55">
        <v>694.45499999999993</v>
      </c>
      <c r="K748" s="55">
        <v>585</v>
      </c>
      <c r="L748" s="60"/>
    </row>
    <row r="749" spans="1:12" outlineLevel="1" x14ac:dyDescent="0.2">
      <c r="A749" s="98">
        <v>41605</v>
      </c>
      <c r="B749" s="45">
        <v>517.5</v>
      </c>
      <c r="C749" s="45">
        <v>609.70000000000005</v>
      </c>
      <c r="D749" s="45">
        <v>749.56</v>
      </c>
      <c r="E749" s="45">
        <f>Platts!R1238*0.6+Platts!C1238*1.6</f>
        <v>300.10000000000002</v>
      </c>
      <c r="F749" s="62">
        <f t="shared" si="23"/>
        <v>746</v>
      </c>
      <c r="G749" s="42">
        <f t="shared" si="22"/>
        <v>41605</v>
      </c>
      <c r="H749" s="55">
        <v>505</v>
      </c>
      <c r="I749" s="55">
        <v>657.03</v>
      </c>
      <c r="J749" s="55">
        <v>694.45499999999993</v>
      </c>
      <c r="K749" s="55">
        <v>582.5</v>
      </c>
      <c r="L749" s="60"/>
    </row>
    <row r="750" spans="1:12" outlineLevel="1" x14ac:dyDescent="0.2">
      <c r="A750" s="98">
        <v>41606</v>
      </c>
      <c r="B750" s="45">
        <v>522.5</v>
      </c>
      <c r="C750" s="45">
        <v>609.70000000000005</v>
      </c>
      <c r="D750" s="45">
        <v>749.56</v>
      </c>
      <c r="E750" s="45">
        <f>Platts!R1239*0.6+Platts!C1239*1.6</f>
        <v>299.5</v>
      </c>
      <c r="F750" s="62">
        <f t="shared" si="23"/>
        <v>747</v>
      </c>
      <c r="G750" s="42">
        <f t="shared" si="22"/>
        <v>41606</v>
      </c>
      <c r="H750" s="55">
        <v>507.5</v>
      </c>
      <c r="I750" s="55">
        <v>659.40499999999997</v>
      </c>
      <c r="J750" s="55">
        <v>694.45499999999993</v>
      </c>
      <c r="K750" s="55">
        <v>580</v>
      </c>
      <c r="L750" s="60"/>
    </row>
    <row r="751" spans="1:12" outlineLevel="1" x14ac:dyDescent="0.2">
      <c r="A751" s="98">
        <v>41607</v>
      </c>
      <c r="B751" s="45">
        <v>522.5</v>
      </c>
      <c r="C751" s="45">
        <v>612.41</v>
      </c>
      <c r="D751" s="45">
        <v>749.56</v>
      </c>
      <c r="E751" s="45">
        <f>Platts!R1240*0.6+Platts!C1240*1.6</f>
        <v>298.3</v>
      </c>
      <c r="F751" s="62">
        <f t="shared" si="23"/>
        <v>748</v>
      </c>
      <c r="G751" s="42">
        <f t="shared" si="22"/>
        <v>41607</v>
      </c>
      <c r="H751" s="55">
        <v>507.5</v>
      </c>
      <c r="I751" s="55">
        <v>659.21499999999992</v>
      </c>
      <c r="J751" s="55">
        <v>694.45499999999993</v>
      </c>
      <c r="K751" s="55">
        <v>582</v>
      </c>
      <c r="L751" s="60"/>
    </row>
    <row r="752" spans="1:12" outlineLevel="1" x14ac:dyDescent="0.2">
      <c r="A752" s="42">
        <v>41610</v>
      </c>
      <c r="B752" s="45">
        <v>522.5</v>
      </c>
      <c r="C752" s="45">
        <v>613.23</v>
      </c>
      <c r="D752" s="45">
        <v>749.56</v>
      </c>
      <c r="E752" s="45">
        <f>Platts!R1241*0.6+Platts!C1241*1.6</f>
        <v>299.10000000000002</v>
      </c>
      <c r="F752" s="62">
        <f t="shared" si="23"/>
        <v>749</v>
      </c>
      <c r="G752" s="42">
        <f t="shared" si="22"/>
        <v>41610</v>
      </c>
      <c r="H752" s="55">
        <v>507.5</v>
      </c>
      <c r="I752" s="55">
        <v>659.21499999999992</v>
      </c>
      <c r="J752" s="55">
        <v>694.45499999999993</v>
      </c>
      <c r="K752" s="55">
        <v>582</v>
      </c>
      <c r="L752" s="60"/>
    </row>
    <row r="753" spans="1:12" outlineLevel="1" x14ac:dyDescent="0.2">
      <c r="A753" s="42">
        <v>41611</v>
      </c>
      <c r="B753" s="45">
        <v>522.5</v>
      </c>
      <c r="C753" s="45">
        <v>614.95000000000005</v>
      </c>
      <c r="D753" s="45">
        <v>749.56</v>
      </c>
      <c r="E753" s="45">
        <f>Platts!R1242*0.6+Platts!C1242*1.6</f>
        <v>301.5</v>
      </c>
      <c r="F753" s="62">
        <f t="shared" si="23"/>
        <v>750</v>
      </c>
      <c r="G753" s="42">
        <f t="shared" si="22"/>
        <v>41611</v>
      </c>
      <c r="H753" s="55">
        <v>507.5</v>
      </c>
      <c r="I753" s="55">
        <v>656.495</v>
      </c>
      <c r="J753" s="55">
        <v>694.45499999999993</v>
      </c>
      <c r="K753" s="55">
        <v>582</v>
      </c>
      <c r="L753" s="60"/>
    </row>
    <row r="754" spans="1:12" outlineLevel="1" x14ac:dyDescent="0.2">
      <c r="A754" s="42">
        <v>41612</v>
      </c>
      <c r="B754" s="45">
        <v>522.5</v>
      </c>
      <c r="C754" s="45">
        <v>613.77</v>
      </c>
      <c r="D754" s="45">
        <v>744.05</v>
      </c>
      <c r="E754" s="45">
        <f>Platts!R1243*0.6+Platts!C1243*1.6</f>
        <v>304.39999999999998</v>
      </c>
      <c r="F754" s="62">
        <f t="shared" si="23"/>
        <v>751</v>
      </c>
      <c r="G754" s="42">
        <f t="shared" si="22"/>
        <v>41612</v>
      </c>
      <c r="H754" s="55">
        <v>507.5</v>
      </c>
      <c r="I754" s="55">
        <v>658.53</v>
      </c>
      <c r="J754" s="55">
        <v>694.45499999999993</v>
      </c>
      <c r="K754" s="55">
        <v>582</v>
      </c>
      <c r="L754" s="60"/>
    </row>
    <row r="755" spans="1:12" outlineLevel="1" x14ac:dyDescent="0.2">
      <c r="A755" s="42">
        <v>41613</v>
      </c>
      <c r="B755" s="45">
        <v>522.5</v>
      </c>
      <c r="C755" s="45">
        <v>618.12</v>
      </c>
      <c r="D755" s="45">
        <v>744.05</v>
      </c>
      <c r="E755" s="45">
        <f>Platts!R1244*0.6+Platts!C1244*1.6</f>
        <v>304.10000000000002</v>
      </c>
      <c r="F755" s="62">
        <f t="shared" si="23"/>
        <v>752</v>
      </c>
      <c r="G755" s="42">
        <f t="shared" si="22"/>
        <v>41613</v>
      </c>
      <c r="H755" s="55">
        <v>515</v>
      </c>
      <c r="I755" s="55">
        <v>659.21499999999992</v>
      </c>
      <c r="J755" s="55">
        <v>694.45499999999993</v>
      </c>
      <c r="K755" s="55">
        <v>582</v>
      </c>
      <c r="L755" s="60"/>
    </row>
    <row r="756" spans="1:12" outlineLevel="1" x14ac:dyDescent="0.2">
      <c r="A756" s="42">
        <v>41614</v>
      </c>
      <c r="B756" s="45">
        <v>522.5</v>
      </c>
      <c r="C756" s="45">
        <v>619.55999999999995</v>
      </c>
      <c r="D756" s="45">
        <v>744.05</v>
      </c>
      <c r="E756" s="45">
        <f>Platts!R1245*0.6+Platts!C1245*1.6</f>
        <v>301.89999999999998</v>
      </c>
      <c r="F756" s="62">
        <f t="shared" si="23"/>
        <v>753</v>
      </c>
      <c r="G756" s="42">
        <f t="shared" si="22"/>
        <v>41614</v>
      </c>
      <c r="H756" s="55">
        <v>515</v>
      </c>
      <c r="I756" s="55">
        <v>659.31</v>
      </c>
      <c r="J756" s="55">
        <v>694.45499999999993</v>
      </c>
      <c r="K756" s="55">
        <v>582</v>
      </c>
      <c r="L756" s="60"/>
    </row>
    <row r="757" spans="1:12" outlineLevel="1" x14ac:dyDescent="0.2">
      <c r="A757" s="42">
        <v>41617</v>
      </c>
      <c r="B757" s="45">
        <v>522.5</v>
      </c>
      <c r="C757" s="45">
        <v>620.74</v>
      </c>
      <c r="D757" s="45">
        <v>744.05</v>
      </c>
      <c r="E757" s="45">
        <f>Platts!R1246*0.6+Platts!C1246*1.6</f>
        <v>301.8</v>
      </c>
      <c r="F757" s="62">
        <f t="shared" si="23"/>
        <v>754</v>
      </c>
      <c r="G757" s="42">
        <f t="shared" si="22"/>
        <v>41617</v>
      </c>
      <c r="H757" s="55">
        <v>515</v>
      </c>
      <c r="I757" s="55">
        <v>662.56</v>
      </c>
      <c r="J757" s="55">
        <v>694.45499999999993</v>
      </c>
      <c r="K757" s="55">
        <v>582</v>
      </c>
      <c r="L757" s="60"/>
    </row>
    <row r="758" spans="1:12" outlineLevel="1" x14ac:dyDescent="0.2">
      <c r="A758" s="42">
        <v>41618</v>
      </c>
      <c r="B758" s="45">
        <v>522.5</v>
      </c>
      <c r="C758" s="45">
        <v>622.87</v>
      </c>
      <c r="D758" s="45">
        <v>744.05</v>
      </c>
      <c r="E758" s="45">
        <f>Platts!R1247*0.6+Platts!C1247*1.6</f>
        <v>302.60000000000002</v>
      </c>
      <c r="F758" s="62">
        <f t="shared" si="23"/>
        <v>755</v>
      </c>
      <c r="G758" s="42">
        <f t="shared" si="22"/>
        <v>41618</v>
      </c>
      <c r="H758" s="55">
        <v>515</v>
      </c>
      <c r="I758" s="55">
        <v>662.77</v>
      </c>
      <c r="J758" s="55">
        <v>694.45499999999993</v>
      </c>
      <c r="K758" s="55">
        <v>583</v>
      </c>
      <c r="L758" s="60"/>
    </row>
    <row r="759" spans="1:12" outlineLevel="1" x14ac:dyDescent="0.2">
      <c r="A759" s="42">
        <v>41619</v>
      </c>
      <c r="B759" s="45">
        <v>522.5</v>
      </c>
      <c r="C759" s="45">
        <v>623.30999999999995</v>
      </c>
      <c r="D759" s="45">
        <v>744.05</v>
      </c>
      <c r="E759" s="45">
        <f>Platts!R1248*0.6+Platts!C1248*1.6</f>
        <v>301.3</v>
      </c>
      <c r="F759" s="62">
        <f t="shared" si="23"/>
        <v>756</v>
      </c>
      <c r="G759" s="42">
        <f t="shared" si="22"/>
        <v>41619</v>
      </c>
      <c r="H759" s="55">
        <v>515</v>
      </c>
      <c r="I759" s="55">
        <v>664.125</v>
      </c>
      <c r="J759" s="55">
        <v>694.45499999999993</v>
      </c>
      <c r="K759" s="55">
        <v>580</v>
      </c>
      <c r="L759" s="60"/>
    </row>
    <row r="760" spans="1:12" outlineLevel="1" x14ac:dyDescent="0.2">
      <c r="A760" s="42">
        <v>41620</v>
      </c>
      <c r="B760" s="45">
        <v>525</v>
      </c>
      <c r="C760" s="45">
        <v>621.73</v>
      </c>
      <c r="D760" s="45">
        <v>744.05</v>
      </c>
      <c r="E760" s="45">
        <f>Platts!R1249*0.6+Platts!C1249*1.6</f>
        <v>300</v>
      </c>
      <c r="F760" s="62">
        <f t="shared" si="23"/>
        <v>757</v>
      </c>
      <c r="G760" s="42">
        <f t="shared" si="22"/>
        <v>41620</v>
      </c>
      <c r="H760" s="55">
        <v>515</v>
      </c>
      <c r="I760" s="55">
        <v>667.7</v>
      </c>
      <c r="J760" s="55">
        <v>694.45499999999993</v>
      </c>
      <c r="K760" s="55">
        <v>580</v>
      </c>
      <c r="L760" s="60"/>
    </row>
    <row r="761" spans="1:12" outlineLevel="1" x14ac:dyDescent="0.2">
      <c r="A761" s="42">
        <v>41621</v>
      </c>
      <c r="B761" s="45">
        <v>525</v>
      </c>
      <c r="C761" s="45">
        <v>620.41999999999996</v>
      </c>
      <c r="D761" s="45">
        <v>744.05</v>
      </c>
      <c r="E761" s="45">
        <f>Platts!R1250*0.6+Platts!C1250*1.6</f>
        <v>297.39999999999998</v>
      </c>
      <c r="F761" s="62">
        <f t="shared" si="23"/>
        <v>758</v>
      </c>
      <c r="G761" s="42">
        <f t="shared" si="22"/>
        <v>41621</v>
      </c>
      <c r="H761" s="55">
        <v>515</v>
      </c>
      <c r="I761" s="55">
        <v>668.09</v>
      </c>
      <c r="J761" s="55">
        <v>699.97</v>
      </c>
      <c r="K761" s="55">
        <v>580</v>
      </c>
      <c r="L761" s="60"/>
    </row>
    <row r="762" spans="1:12" outlineLevel="1" x14ac:dyDescent="0.2">
      <c r="A762" s="42">
        <v>41624</v>
      </c>
      <c r="B762" s="45">
        <v>525</v>
      </c>
      <c r="C762" s="45">
        <v>619.29</v>
      </c>
      <c r="D762" s="45">
        <v>744.05</v>
      </c>
      <c r="E762" s="45">
        <f>Platts!R1251*0.6+Platts!C1251*1.6</f>
        <v>295.70000000000005</v>
      </c>
      <c r="F762" s="62">
        <f t="shared" si="23"/>
        <v>759</v>
      </c>
      <c r="G762" s="42">
        <f t="shared" si="22"/>
        <v>41624</v>
      </c>
      <c r="H762" s="55">
        <v>515</v>
      </c>
      <c r="I762" s="55">
        <v>665.76</v>
      </c>
      <c r="J762" s="55">
        <v>699.97</v>
      </c>
      <c r="K762" s="55">
        <v>580</v>
      </c>
      <c r="L762" s="60"/>
    </row>
    <row r="763" spans="1:12" outlineLevel="1" x14ac:dyDescent="0.2">
      <c r="A763" s="42">
        <v>41625</v>
      </c>
      <c r="B763" s="45">
        <v>525</v>
      </c>
      <c r="C763" s="45">
        <v>618.62</v>
      </c>
      <c r="D763" s="45">
        <v>744.05</v>
      </c>
      <c r="E763" s="45">
        <f>Platts!R1252*0.6+Platts!C1252*1.6</f>
        <v>293.3</v>
      </c>
      <c r="F763" s="62">
        <f t="shared" si="23"/>
        <v>760</v>
      </c>
      <c r="G763" s="42">
        <f t="shared" si="22"/>
        <v>41625</v>
      </c>
      <c r="H763" s="55">
        <v>515</v>
      </c>
      <c r="I763" s="55">
        <v>675.02499999999998</v>
      </c>
      <c r="J763" s="55">
        <v>699.97</v>
      </c>
      <c r="K763" s="55">
        <v>580</v>
      </c>
      <c r="L763" s="60"/>
    </row>
    <row r="764" spans="1:12" outlineLevel="1" x14ac:dyDescent="0.2">
      <c r="A764" s="42">
        <v>41626</v>
      </c>
      <c r="B764" s="45">
        <v>525</v>
      </c>
      <c r="C764" s="45">
        <v>619.61</v>
      </c>
      <c r="D764" s="45">
        <v>744.05</v>
      </c>
      <c r="E764" s="45">
        <f>Platts!R1253*0.6+Platts!C1253*1.6</f>
        <v>293.60000000000002</v>
      </c>
      <c r="F764" s="62">
        <f t="shared" si="23"/>
        <v>761</v>
      </c>
      <c r="G764" s="42">
        <f t="shared" si="22"/>
        <v>41626</v>
      </c>
      <c r="H764" s="55">
        <v>515</v>
      </c>
      <c r="I764" s="55">
        <v>673.70500000000004</v>
      </c>
      <c r="J764" s="55">
        <v>699.97</v>
      </c>
      <c r="K764" s="55">
        <v>580</v>
      </c>
      <c r="L764" s="60"/>
    </row>
    <row r="765" spans="1:12" outlineLevel="1" x14ac:dyDescent="0.2">
      <c r="A765" s="42">
        <v>41627</v>
      </c>
      <c r="B765" s="45">
        <v>525</v>
      </c>
      <c r="C765" s="45">
        <v>614.84</v>
      </c>
      <c r="D765" s="45">
        <v>744.05</v>
      </c>
      <c r="E765" s="45">
        <f>Platts!R1254*0.6+Platts!C1254*1.6</f>
        <v>293.2</v>
      </c>
      <c r="F765" s="62">
        <f t="shared" si="23"/>
        <v>762</v>
      </c>
      <c r="G765" s="42">
        <f t="shared" si="22"/>
        <v>41627</v>
      </c>
      <c r="H765" s="55">
        <v>517.5</v>
      </c>
      <c r="I765" s="55">
        <v>670.2650000000001</v>
      </c>
      <c r="J765" s="55">
        <v>699.97</v>
      </c>
      <c r="K765" s="55">
        <v>578</v>
      </c>
      <c r="L765" s="60"/>
    </row>
    <row r="766" spans="1:12" outlineLevel="1" x14ac:dyDescent="0.2">
      <c r="A766" s="42">
        <v>41635</v>
      </c>
      <c r="B766" s="45">
        <v>525</v>
      </c>
      <c r="C766" s="45">
        <v>619.97</v>
      </c>
      <c r="D766" s="45">
        <v>744.05</v>
      </c>
      <c r="E766" s="45">
        <f>Platts!R1255*0.6+Platts!C1255*1.6</f>
        <v>292.10000000000002</v>
      </c>
      <c r="F766" s="62">
        <f t="shared" si="23"/>
        <v>763</v>
      </c>
      <c r="G766" s="42">
        <f t="shared" si="22"/>
        <v>41635</v>
      </c>
      <c r="H766" s="55">
        <v>517.5</v>
      </c>
      <c r="I766" s="55">
        <v>667.09500000000003</v>
      </c>
      <c r="J766" s="55">
        <v>699.97</v>
      </c>
      <c r="K766" s="55">
        <v>580</v>
      </c>
      <c r="L766" s="60"/>
    </row>
    <row r="767" spans="1:12" outlineLevel="1" x14ac:dyDescent="0.2">
      <c r="A767" s="42">
        <v>41639</v>
      </c>
      <c r="B767" s="45">
        <v>525</v>
      </c>
      <c r="C767" s="45">
        <v>619.91999999999996</v>
      </c>
      <c r="D767" s="45">
        <v>755.07</v>
      </c>
      <c r="E767" s="45">
        <f>Platts!R1256*0.6+Platts!C1256*1.6</f>
        <v>294.5</v>
      </c>
      <c r="F767" s="62">
        <f t="shared" si="23"/>
        <v>764</v>
      </c>
      <c r="G767" s="42">
        <f t="shared" si="22"/>
        <v>41639</v>
      </c>
      <c r="H767" s="55">
        <v>517.5</v>
      </c>
      <c r="I767" s="55">
        <v>671.92499999999995</v>
      </c>
      <c r="J767" s="55">
        <v>699.97</v>
      </c>
      <c r="K767" s="55">
        <v>580</v>
      </c>
      <c r="L767" s="60"/>
    </row>
    <row r="768" spans="1:12" outlineLevel="1" x14ac:dyDescent="0.2">
      <c r="A768" s="42">
        <v>41641</v>
      </c>
      <c r="B768" s="45">
        <v>525</v>
      </c>
      <c r="C768" s="45">
        <v>614.57000000000005</v>
      </c>
      <c r="D768" s="45">
        <v>755.07</v>
      </c>
      <c r="E768" s="45">
        <f>Platts!R1257*0.6+Platts!C1257*1.6</f>
        <v>294.10000000000002</v>
      </c>
      <c r="F768" s="62">
        <f t="shared" si="23"/>
        <v>765</v>
      </c>
      <c r="G768" s="42">
        <f t="shared" si="22"/>
        <v>41641</v>
      </c>
      <c r="H768" s="55">
        <v>515</v>
      </c>
      <c r="I768" s="55">
        <v>672.31</v>
      </c>
      <c r="J768" s="55">
        <v>699.97</v>
      </c>
      <c r="K768" s="55">
        <v>580</v>
      </c>
      <c r="L768" s="60"/>
    </row>
    <row r="769" spans="1:12" outlineLevel="1" x14ac:dyDescent="0.2">
      <c r="A769" s="42">
        <v>41642</v>
      </c>
      <c r="B769" s="45">
        <v>525</v>
      </c>
      <c r="C769" s="45">
        <v>612.5</v>
      </c>
      <c r="D769" s="45">
        <v>755.07</v>
      </c>
      <c r="E769" s="45">
        <f>Platts!R1258*0.6+Platts!C1258*1.6</f>
        <v>293.3</v>
      </c>
      <c r="F769" s="62">
        <f t="shared" si="23"/>
        <v>766</v>
      </c>
      <c r="G769" s="42">
        <f t="shared" si="22"/>
        <v>41642</v>
      </c>
      <c r="H769" s="55">
        <v>515</v>
      </c>
      <c r="I769" s="55">
        <v>665.82500000000005</v>
      </c>
      <c r="J769" s="55">
        <v>699.97</v>
      </c>
      <c r="K769" s="55">
        <v>578</v>
      </c>
      <c r="L769" s="60"/>
    </row>
    <row r="770" spans="1:12" outlineLevel="1" x14ac:dyDescent="0.2">
      <c r="A770" s="42">
        <v>41645</v>
      </c>
      <c r="B770" s="45">
        <v>525</v>
      </c>
      <c r="C770" s="45">
        <v>614.03</v>
      </c>
      <c r="D770" s="45">
        <v>755.07</v>
      </c>
      <c r="E770" s="45">
        <f>Platts!R1259*0.6+Platts!C1259*1.6</f>
        <v>293.5</v>
      </c>
      <c r="F770" s="62">
        <f t="shared" si="23"/>
        <v>767</v>
      </c>
      <c r="G770" s="42">
        <f t="shared" si="22"/>
        <v>41645</v>
      </c>
      <c r="H770" s="55">
        <v>515</v>
      </c>
      <c r="I770" s="55">
        <v>664.66000000000008</v>
      </c>
      <c r="J770" s="55">
        <v>710.99</v>
      </c>
      <c r="K770" s="55">
        <v>578</v>
      </c>
      <c r="L770" s="60"/>
    </row>
    <row r="771" spans="1:12" outlineLevel="1" x14ac:dyDescent="0.2">
      <c r="A771" s="42">
        <v>41646</v>
      </c>
      <c r="B771" s="45">
        <v>525</v>
      </c>
      <c r="C771" s="45">
        <v>609.36</v>
      </c>
      <c r="D771" s="45">
        <v>755.07</v>
      </c>
      <c r="E771" s="45">
        <f>Platts!R1260*0.6+Platts!C1260*1.6</f>
        <v>291.2</v>
      </c>
      <c r="F771" s="62">
        <f t="shared" si="23"/>
        <v>768</v>
      </c>
      <c r="G771" s="42">
        <f t="shared" si="22"/>
        <v>41646</v>
      </c>
      <c r="H771" s="55">
        <v>515</v>
      </c>
      <c r="I771" s="55">
        <v>663.1</v>
      </c>
      <c r="J771" s="55">
        <v>710.99</v>
      </c>
      <c r="K771" s="55">
        <v>577</v>
      </c>
      <c r="L771" s="60"/>
    </row>
    <row r="772" spans="1:12" outlineLevel="1" x14ac:dyDescent="0.2">
      <c r="A772" s="42">
        <v>41647</v>
      </c>
      <c r="B772" s="45">
        <v>525</v>
      </c>
      <c r="C772" s="45">
        <v>608.05999999999995</v>
      </c>
      <c r="D772" s="45">
        <v>755.07</v>
      </c>
      <c r="E772" s="45">
        <f>Platts!R1261*0.6+Platts!C1261*1.6</f>
        <v>290.70000000000005</v>
      </c>
      <c r="F772" s="62">
        <f t="shared" si="23"/>
        <v>769</v>
      </c>
      <c r="G772" s="42">
        <f t="shared" ref="G772:G835" si="24">+A772</f>
        <v>41647</v>
      </c>
      <c r="H772" s="55">
        <v>515</v>
      </c>
      <c r="I772" s="55">
        <v>665</v>
      </c>
      <c r="J772" s="55">
        <v>710.99</v>
      </c>
      <c r="K772" s="55">
        <v>577</v>
      </c>
      <c r="L772" s="60"/>
    </row>
    <row r="773" spans="1:12" outlineLevel="1" x14ac:dyDescent="0.2">
      <c r="A773" s="42">
        <v>41648</v>
      </c>
      <c r="B773" s="45">
        <v>525</v>
      </c>
      <c r="C773" s="45">
        <v>608.24</v>
      </c>
      <c r="D773" s="45">
        <v>755.07</v>
      </c>
      <c r="E773" s="45">
        <f>Platts!R1262*0.6+Platts!C1262*1.6</f>
        <v>288.60000000000002</v>
      </c>
      <c r="F773" s="62">
        <f t="shared" ref="F773:F836" si="25">F772+1</f>
        <v>770</v>
      </c>
      <c r="G773" s="42">
        <f t="shared" si="24"/>
        <v>41648</v>
      </c>
      <c r="H773" s="55">
        <v>510</v>
      </c>
      <c r="I773" s="55">
        <v>662.71</v>
      </c>
      <c r="J773" s="55">
        <v>710.99</v>
      </c>
      <c r="K773" s="55">
        <v>577</v>
      </c>
      <c r="L773" s="60"/>
    </row>
    <row r="774" spans="1:12" outlineLevel="1" x14ac:dyDescent="0.2">
      <c r="A774" s="42">
        <v>41649</v>
      </c>
      <c r="B774" s="45">
        <v>525</v>
      </c>
      <c r="C774" s="45">
        <v>611.6</v>
      </c>
      <c r="D774" s="45">
        <v>755.07</v>
      </c>
      <c r="E774" s="45">
        <f>Platts!R1263*0.6+Platts!C1263*1.6</f>
        <v>288.3</v>
      </c>
      <c r="F774" s="62">
        <f t="shared" si="25"/>
        <v>771</v>
      </c>
      <c r="G774" s="42">
        <f t="shared" si="24"/>
        <v>41649</v>
      </c>
      <c r="H774" s="55">
        <v>510</v>
      </c>
      <c r="I774" s="55">
        <v>663.58500000000004</v>
      </c>
      <c r="J774" s="55">
        <v>710.99</v>
      </c>
      <c r="K774" s="55">
        <v>577</v>
      </c>
      <c r="L774" s="60"/>
    </row>
    <row r="775" spans="1:12" outlineLevel="1" x14ac:dyDescent="0.2">
      <c r="A775" s="42">
        <v>41652</v>
      </c>
      <c r="B775" s="45">
        <v>525</v>
      </c>
      <c r="C775" s="45">
        <v>614.12</v>
      </c>
      <c r="D775" s="45">
        <v>755.07</v>
      </c>
      <c r="E775" s="45">
        <f>Platts!R1264*0.6+Platts!C1264*1.6</f>
        <v>287.60000000000002</v>
      </c>
      <c r="F775" s="62">
        <f t="shared" si="25"/>
        <v>772</v>
      </c>
      <c r="G775" s="42">
        <f t="shared" si="24"/>
        <v>41652</v>
      </c>
      <c r="H775" s="55">
        <v>510</v>
      </c>
      <c r="I775" s="55">
        <v>662.36500000000001</v>
      </c>
      <c r="J775" s="55">
        <v>710.99</v>
      </c>
      <c r="K775" s="55">
        <v>577</v>
      </c>
      <c r="L775" s="60"/>
    </row>
    <row r="776" spans="1:12" outlineLevel="1" x14ac:dyDescent="0.2">
      <c r="A776" s="42">
        <v>41653</v>
      </c>
      <c r="B776" s="45">
        <v>525</v>
      </c>
      <c r="C776" s="45">
        <v>615.38</v>
      </c>
      <c r="D776" s="45">
        <v>755.07</v>
      </c>
      <c r="E776" s="45">
        <f>Platts!R1265*0.6+Platts!C1265*1.6</f>
        <v>287.20000000000005</v>
      </c>
      <c r="F776" s="62">
        <f t="shared" si="25"/>
        <v>773</v>
      </c>
      <c r="G776" s="42">
        <f t="shared" si="24"/>
        <v>41653</v>
      </c>
      <c r="H776" s="55">
        <v>510</v>
      </c>
      <c r="I776" s="55">
        <v>667.68000000000006</v>
      </c>
      <c r="J776" s="55">
        <v>710.99</v>
      </c>
      <c r="K776" s="55">
        <v>575</v>
      </c>
      <c r="L776" s="60"/>
    </row>
    <row r="777" spans="1:12" outlineLevel="1" x14ac:dyDescent="0.2">
      <c r="A777" s="42">
        <v>41654</v>
      </c>
      <c r="B777" s="45">
        <v>525</v>
      </c>
      <c r="C777" s="45">
        <v>611.82000000000005</v>
      </c>
      <c r="D777" s="45">
        <v>755.07</v>
      </c>
      <c r="E777" s="45">
        <f>Platts!R1266*0.6+Platts!C1266*1.6</f>
        <v>284.8</v>
      </c>
      <c r="F777" s="62">
        <f t="shared" si="25"/>
        <v>774</v>
      </c>
      <c r="G777" s="42">
        <f t="shared" si="24"/>
        <v>41654</v>
      </c>
      <c r="H777" s="55">
        <v>510</v>
      </c>
      <c r="I777" s="55">
        <v>668.31500000000005</v>
      </c>
      <c r="J777" s="55">
        <v>710.99</v>
      </c>
      <c r="K777" s="55">
        <v>575</v>
      </c>
      <c r="L777" s="60"/>
    </row>
    <row r="778" spans="1:12" outlineLevel="1" x14ac:dyDescent="0.2">
      <c r="A778" s="42">
        <v>41655</v>
      </c>
      <c r="B778" s="45">
        <v>525</v>
      </c>
      <c r="C778" s="45">
        <v>612.45000000000005</v>
      </c>
      <c r="D778" s="45">
        <v>755.07</v>
      </c>
      <c r="E778" s="45">
        <f>Platts!R1267*0.6+Platts!C1267*1.6</f>
        <v>282.90000000000003</v>
      </c>
      <c r="F778" s="62">
        <f t="shared" si="25"/>
        <v>775</v>
      </c>
      <c r="G778" s="42">
        <f t="shared" si="24"/>
        <v>41655</v>
      </c>
      <c r="H778" s="55">
        <v>507.5</v>
      </c>
      <c r="I778" s="55">
        <v>665.32999999999993</v>
      </c>
      <c r="J778" s="55">
        <v>710.99</v>
      </c>
      <c r="K778" s="55">
        <v>575</v>
      </c>
      <c r="L778" s="60"/>
    </row>
    <row r="779" spans="1:12" outlineLevel="1" x14ac:dyDescent="0.2">
      <c r="A779" s="42">
        <v>41656</v>
      </c>
      <c r="B779" s="45">
        <v>525</v>
      </c>
      <c r="C779" s="45">
        <v>610.34</v>
      </c>
      <c r="D779" s="45">
        <v>755.07</v>
      </c>
      <c r="E779" s="45">
        <f>Platts!R1268*0.6+Platts!C1268*1.6</f>
        <v>281.5</v>
      </c>
      <c r="F779" s="62">
        <f t="shared" si="25"/>
        <v>776</v>
      </c>
      <c r="G779" s="42">
        <f t="shared" si="24"/>
        <v>41656</v>
      </c>
      <c r="H779" s="55">
        <v>507.5</v>
      </c>
      <c r="I779" s="55">
        <v>666.25</v>
      </c>
      <c r="J779" s="55">
        <v>710.99</v>
      </c>
      <c r="K779" s="55">
        <v>575</v>
      </c>
      <c r="L779" s="60"/>
    </row>
    <row r="780" spans="1:12" outlineLevel="1" x14ac:dyDescent="0.2">
      <c r="A780" s="42">
        <v>41659</v>
      </c>
      <c r="B780" s="45">
        <v>525</v>
      </c>
      <c r="C780" s="45">
        <v>613.91</v>
      </c>
      <c r="D780" s="45">
        <f>D779</f>
        <v>755.07</v>
      </c>
      <c r="E780" s="45">
        <f>Platts!R1269*0.6+Platts!C1269*1.6</f>
        <v>278.95</v>
      </c>
      <c r="F780" s="62">
        <f t="shared" si="25"/>
        <v>777</v>
      </c>
      <c r="G780" s="42">
        <f t="shared" si="24"/>
        <v>41659</v>
      </c>
      <c r="H780" s="55">
        <v>507.5</v>
      </c>
      <c r="I780" s="55">
        <v>665.61500000000001</v>
      </c>
      <c r="J780" s="55">
        <v>710.99</v>
      </c>
      <c r="K780" s="55">
        <v>575</v>
      </c>
      <c r="L780" s="60"/>
    </row>
    <row r="781" spans="1:12" outlineLevel="1" x14ac:dyDescent="0.2">
      <c r="A781" s="42">
        <v>41660</v>
      </c>
      <c r="B781" s="45">
        <v>525</v>
      </c>
      <c r="C781" s="45">
        <v>616.79999999999995</v>
      </c>
      <c r="D781" s="45">
        <v>755.07</v>
      </c>
      <c r="E781" s="45">
        <f>Platts!R1270*0.6+Platts!C1270*1.6</f>
        <v>271.64999999999998</v>
      </c>
      <c r="F781" s="62">
        <f t="shared" si="25"/>
        <v>778</v>
      </c>
      <c r="G781" s="42">
        <f t="shared" si="24"/>
        <v>41660</v>
      </c>
      <c r="H781" s="55">
        <v>507.5</v>
      </c>
      <c r="I781" s="55">
        <v>664.73500000000001</v>
      </c>
      <c r="J781" s="55">
        <v>710.99</v>
      </c>
      <c r="K781" s="55">
        <v>575</v>
      </c>
      <c r="L781" s="60"/>
    </row>
    <row r="782" spans="1:12" outlineLevel="1" x14ac:dyDescent="0.2">
      <c r="A782" s="42">
        <v>41661</v>
      </c>
      <c r="B782" s="45">
        <v>525</v>
      </c>
      <c r="C782" s="45">
        <v>616.89</v>
      </c>
      <c r="D782" s="45">
        <v>755.07</v>
      </c>
      <c r="E782" s="45">
        <f>Platts!R1271*0.6+Platts!C1271*1.6</f>
        <v>271.10000000000002</v>
      </c>
      <c r="F782" s="62">
        <f t="shared" si="25"/>
        <v>779</v>
      </c>
      <c r="G782" s="42">
        <f t="shared" si="24"/>
        <v>41661</v>
      </c>
      <c r="H782" s="55">
        <v>507.5</v>
      </c>
      <c r="I782" s="55">
        <v>665.48</v>
      </c>
      <c r="J782" s="55">
        <v>710.99</v>
      </c>
      <c r="K782" s="55">
        <v>572</v>
      </c>
      <c r="L782" s="60"/>
    </row>
    <row r="783" spans="1:12" outlineLevel="1" x14ac:dyDescent="0.2">
      <c r="A783" s="42">
        <v>41662</v>
      </c>
      <c r="B783" s="45">
        <v>525</v>
      </c>
      <c r="C783" s="45">
        <v>622.35</v>
      </c>
      <c r="D783" s="45">
        <v>744.05</v>
      </c>
      <c r="E783" s="45">
        <f>Platts!R1272*0.6+Platts!C1272*1.6</f>
        <v>274.05</v>
      </c>
      <c r="F783" s="62">
        <f t="shared" si="25"/>
        <v>780</v>
      </c>
      <c r="G783" s="42">
        <f t="shared" si="24"/>
        <v>41662</v>
      </c>
      <c r="H783" s="55">
        <v>500</v>
      </c>
      <c r="I783" s="55">
        <v>667.44499999999994</v>
      </c>
      <c r="J783" s="55">
        <v>710.99</v>
      </c>
      <c r="K783" s="55">
        <v>570</v>
      </c>
      <c r="L783" s="60"/>
    </row>
    <row r="784" spans="1:12" outlineLevel="1" x14ac:dyDescent="0.2">
      <c r="A784" s="42">
        <v>41663</v>
      </c>
      <c r="B784" s="45">
        <v>525</v>
      </c>
      <c r="C784" s="45">
        <v>627.46</v>
      </c>
      <c r="D784" s="45">
        <v>744.05</v>
      </c>
      <c r="E784" s="45">
        <f>Platts!R1273*0.6+Platts!C1273*1.6</f>
        <v>274.60000000000002</v>
      </c>
      <c r="F784" s="62">
        <f t="shared" si="25"/>
        <v>781</v>
      </c>
      <c r="G784" s="42">
        <f t="shared" si="24"/>
        <v>41663</v>
      </c>
      <c r="H784" s="55">
        <v>500</v>
      </c>
      <c r="I784" s="55">
        <v>671.03500000000008</v>
      </c>
      <c r="J784" s="55">
        <v>710.99</v>
      </c>
      <c r="K784" s="55">
        <v>568</v>
      </c>
      <c r="L784" s="60"/>
    </row>
    <row r="785" spans="1:12" outlineLevel="1" x14ac:dyDescent="0.2">
      <c r="A785" s="42">
        <v>41666</v>
      </c>
      <c r="B785" s="45">
        <v>525</v>
      </c>
      <c r="C785" s="45">
        <v>626.86</v>
      </c>
      <c r="D785" s="45">
        <v>744.05</v>
      </c>
      <c r="E785" s="45">
        <f>Platts!R1274*0.6+Platts!C1274*1.6</f>
        <v>273.8</v>
      </c>
      <c r="F785" s="62">
        <f t="shared" si="25"/>
        <v>782</v>
      </c>
      <c r="G785" s="42">
        <f t="shared" si="24"/>
        <v>41666</v>
      </c>
      <c r="H785" s="55">
        <v>500</v>
      </c>
      <c r="I785" s="55">
        <v>673.40499999999997</v>
      </c>
      <c r="J785" s="55">
        <v>710.99</v>
      </c>
      <c r="K785" s="55">
        <v>568</v>
      </c>
      <c r="L785" s="60"/>
    </row>
    <row r="786" spans="1:12" outlineLevel="1" x14ac:dyDescent="0.2">
      <c r="A786" s="42">
        <v>41667</v>
      </c>
      <c r="B786" s="45">
        <v>525</v>
      </c>
      <c r="C786" s="45">
        <v>625.13</v>
      </c>
      <c r="D786" s="45">
        <v>744.05</v>
      </c>
      <c r="E786" s="45">
        <f>Platts!R1275*0.6+Platts!C1275*1.6</f>
        <v>272.60000000000002</v>
      </c>
      <c r="F786" s="62">
        <f t="shared" si="25"/>
        <v>783</v>
      </c>
      <c r="G786" s="42">
        <f t="shared" si="24"/>
        <v>41667</v>
      </c>
      <c r="H786" s="55">
        <v>500</v>
      </c>
      <c r="I786" s="55">
        <v>671.97500000000002</v>
      </c>
      <c r="J786" s="55">
        <v>710.99</v>
      </c>
      <c r="K786" s="55">
        <v>567</v>
      </c>
      <c r="L786" s="60"/>
    </row>
    <row r="787" spans="1:12" outlineLevel="1" x14ac:dyDescent="0.2">
      <c r="A787" s="42">
        <v>41668</v>
      </c>
      <c r="B787" s="45">
        <v>525</v>
      </c>
      <c r="C787" s="45">
        <v>624.85</v>
      </c>
      <c r="D787" s="45">
        <v>744.05</v>
      </c>
      <c r="E787" s="45">
        <f>Platts!R1276*0.6+Platts!C1276*1.6</f>
        <v>271.8</v>
      </c>
      <c r="F787" s="62">
        <f t="shared" si="25"/>
        <v>784</v>
      </c>
      <c r="G787" s="42">
        <f t="shared" si="24"/>
        <v>41668</v>
      </c>
      <c r="H787" s="55">
        <v>500</v>
      </c>
      <c r="I787" s="55">
        <v>671.53</v>
      </c>
      <c r="J787" s="55">
        <v>710.99</v>
      </c>
      <c r="K787" s="55">
        <v>568.5</v>
      </c>
      <c r="L787" s="60"/>
    </row>
    <row r="788" spans="1:12" outlineLevel="1" x14ac:dyDescent="0.2">
      <c r="A788" s="42">
        <v>41669</v>
      </c>
      <c r="B788" s="45">
        <v>525</v>
      </c>
      <c r="C788" s="45">
        <v>620.14</v>
      </c>
      <c r="D788" s="45">
        <v>744.05</v>
      </c>
      <c r="E788" s="45">
        <f>Platts!R1277*0.6+Platts!C1277*1.6</f>
        <v>271.8</v>
      </c>
      <c r="F788" s="62">
        <f t="shared" si="25"/>
        <v>785</v>
      </c>
      <c r="G788" s="42">
        <f t="shared" si="24"/>
        <v>41669</v>
      </c>
      <c r="H788" s="55">
        <v>500</v>
      </c>
      <c r="I788" s="55">
        <v>665.43000000000006</v>
      </c>
      <c r="J788" s="55">
        <v>710.99</v>
      </c>
      <c r="K788" s="55">
        <v>565</v>
      </c>
      <c r="L788" s="60"/>
    </row>
    <row r="789" spans="1:12" outlineLevel="1" x14ac:dyDescent="0.2">
      <c r="A789" s="42">
        <v>41673</v>
      </c>
      <c r="B789" s="45">
        <v>525</v>
      </c>
      <c r="C789" s="45">
        <v>617.1</v>
      </c>
      <c r="D789" s="45">
        <v>744.05</v>
      </c>
      <c r="E789" s="45">
        <f>Platts!R1278*0.6+Platts!C1278*1.6</f>
        <v>271.8</v>
      </c>
      <c r="F789" s="62">
        <f t="shared" si="25"/>
        <v>786</v>
      </c>
      <c r="G789" s="42">
        <f t="shared" si="24"/>
        <v>41673</v>
      </c>
      <c r="H789" s="55">
        <v>500</v>
      </c>
      <c r="I789" s="55">
        <v>660.93499999999995</v>
      </c>
      <c r="J789" s="55">
        <v>710.99</v>
      </c>
      <c r="K789" s="55">
        <v>565</v>
      </c>
      <c r="L789" s="60"/>
    </row>
    <row r="790" spans="1:12" outlineLevel="1" x14ac:dyDescent="0.2">
      <c r="A790" s="42">
        <v>41674</v>
      </c>
      <c r="B790" s="45">
        <v>525</v>
      </c>
      <c r="C790" s="45">
        <v>615.78</v>
      </c>
      <c r="D790" s="45">
        <v>744.05</v>
      </c>
      <c r="E790" s="45">
        <f>Platts!R1279*0.6+Platts!C1279*1.6</f>
        <v>272.10000000000002</v>
      </c>
      <c r="F790" s="62">
        <f t="shared" si="25"/>
        <v>787</v>
      </c>
      <c r="G790" s="42">
        <f t="shared" si="24"/>
        <v>41674</v>
      </c>
      <c r="H790" s="55">
        <v>500</v>
      </c>
      <c r="I790" s="55">
        <v>660.05</v>
      </c>
      <c r="J790" s="55">
        <v>710.99</v>
      </c>
      <c r="K790" s="55">
        <v>563</v>
      </c>
      <c r="L790" s="60"/>
    </row>
    <row r="791" spans="1:12" outlineLevel="1" x14ac:dyDescent="0.2">
      <c r="A791" s="42">
        <v>41675</v>
      </c>
      <c r="B791" s="45">
        <v>525</v>
      </c>
      <c r="C791" s="45">
        <v>615.84</v>
      </c>
      <c r="D791" s="45">
        <v>744.05</v>
      </c>
      <c r="E791" s="45">
        <f>Platts!R1280*0.6+Platts!C1280*1.6</f>
        <v>271.05</v>
      </c>
      <c r="F791" s="62">
        <f t="shared" si="25"/>
        <v>788</v>
      </c>
      <c r="G791" s="42">
        <f t="shared" si="24"/>
        <v>41675</v>
      </c>
      <c r="H791" s="55">
        <v>500</v>
      </c>
      <c r="I791" s="55">
        <v>661.07999999999993</v>
      </c>
      <c r="J791" s="55">
        <v>710.99</v>
      </c>
      <c r="K791" s="55">
        <v>563</v>
      </c>
      <c r="L791" s="60"/>
    </row>
    <row r="792" spans="1:12" outlineLevel="1" x14ac:dyDescent="0.2">
      <c r="A792" s="42">
        <v>41676</v>
      </c>
      <c r="B792" s="45">
        <v>525</v>
      </c>
      <c r="C792" s="45">
        <v>619.07000000000005</v>
      </c>
      <c r="D792" s="45">
        <v>733.02</v>
      </c>
      <c r="E792" s="45">
        <f>Platts!R1281*0.6+Platts!C1281*1.6</f>
        <v>269.45</v>
      </c>
      <c r="F792" s="62">
        <f t="shared" si="25"/>
        <v>789</v>
      </c>
      <c r="G792" s="42">
        <f t="shared" si="24"/>
        <v>41676</v>
      </c>
      <c r="H792" s="55">
        <v>500</v>
      </c>
      <c r="I792" s="55">
        <v>662.255</v>
      </c>
      <c r="J792" s="55">
        <v>710.99</v>
      </c>
      <c r="K792" s="55">
        <v>563</v>
      </c>
      <c r="L792" s="60"/>
    </row>
    <row r="793" spans="1:12" outlineLevel="1" x14ac:dyDescent="0.2">
      <c r="A793" s="42">
        <v>41677</v>
      </c>
      <c r="B793" s="45">
        <v>525</v>
      </c>
      <c r="C793" s="45">
        <v>619.53</v>
      </c>
      <c r="D793" s="45">
        <v>727.51</v>
      </c>
      <c r="E793" s="45">
        <f>Platts!R1282*0.6+Platts!C1282*1.6</f>
        <v>267.7</v>
      </c>
      <c r="F793" s="62">
        <f t="shared" si="25"/>
        <v>790</v>
      </c>
      <c r="G793" s="42">
        <f t="shared" si="24"/>
        <v>41677</v>
      </c>
      <c r="H793" s="55">
        <v>500</v>
      </c>
      <c r="I793" s="55">
        <v>654.505</v>
      </c>
      <c r="J793" s="55">
        <v>710.99</v>
      </c>
      <c r="K793" s="55">
        <v>560</v>
      </c>
      <c r="L793" s="60"/>
    </row>
    <row r="794" spans="1:12" outlineLevel="1" x14ac:dyDescent="0.2">
      <c r="A794" s="42">
        <v>41680</v>
      </c>
      <c r="B794" s="45">
        <v>525</v>
      </c>
      <c r="C794" s="45">
        <v>619.53</v>
      </c>
      <c r="D794" s="45">
        <v>727.51</v>
      </c>
      <c r="E794" s="45">
        <f>Platts!R1283*0.6+Platts!C1283*1.6</f>
        <v>267</v>
      </c>
      <c r="F794" s="62">
        <f t="shared" si="25"/>
        <v>791</v>
      </c>
      <c r="G794" s="42">
        <f t="shared" si="24"/>
        <v>41680</v>
      </c>
      <c r="H794" s="55">
        <v>500</v>
      </c>
      <c r="I794" s="55">
        <v>656.98</v>
      </c>
      <c r="J794" s="55">
        <v>710.99</v>
      </c>
      <c r="K794" s="55">
        <v>557</v>
      </c>
      <c r="L794" s="60"/>
    </row>
    <row r="795" spans="1:12" outlineLevel="1" x14ac:dyDescent="0.2">
      <c r="A795" s="42">
        <v>41681</v>
      </c>
      <c r="B795" s="45">
        <v>525</v>
      </c>
      <c r="C795" s="45">
        <v>620.98</v>
      </c>
      <c r="D795" s="45">
        <v>727.51</v>
      </c>
      <c r="E795" s="45">
        <f>Platts!R1284*0.6+Platts!C1284*1.6</f>
        <v>265.90000000000003</v>
      </c>
      <c r="F795" s="62">
        <f t="shared" si="25"/>
        <v>792</v>
      </c>
      <c r="G795" s="42">
        <f t="shared" si="24"/>
        <v>41681</v>
      </c>
      <c r="H795" s="55">
        <v>500</v>
      </c>
      <c r="I795" s="55">
        <v>658.03</v>
      </c>
      <c r="J795" s="55">
        <v>710.99</v>
      </c>
      <c r="K795" s="55">
        <v>557</v>
      </c>
      <c r="L795" s="60"/>
    </row>
    <row r="796" spans="1:12" outlineLevel="1" x14ac:dyDescent="0.2">
      <c r="A796" s="42">
        <v>41682</v>
      </c>
      <c r="B796" s="45">
        <v>525</v>
      </c>
      <c r="C796" s="45">
        <v>617.29999999999995</v>
      </c>
      <c r="D796" s="45">
        <v>722</v>
      </c>
      <c r="E796" s="45">
        <f>Platts!R1285*0.6+Platts!C1285*1.6</f>
        <v>267.70000000000005</v>
      </c>
      <c r="F796" s="62">
        <f t="shared" si="25"/>
        <v>793</v>
      </c>
      <c r="G796" s="42">
        <f t="shared" si="24"/>
        <v>41682</v>
      </c>
      <c r="H796" s="55">
        <v>500</v>
      </c>
      <c r="I796" s="55">
        <v>656.44499999999994</v>
      </c>
      <c r="J796" s="55">
        <v>710.99</v>
      </c>
      <c r="K796" s="55">
        <v>555</v>
      </c>
      <c r="L796" s="60"/>
    </row>
    <row r="797" spans="1:12" outlineLevel="1" x14ac:dyDescent="0.2">
      <c r="A797" s="42">
        <v>41683</v>
      </c>
      <c r="B797" s="45">
        <v>525</v>
      </c>
      <c r="C797" s="45">
        <v>620.53</v>
      </c>
      <c r="D797" s="45">
        <v>722</v>
      </c>
      <c r="E797" s="45">
        <f>Platts!R1286*0.6+Platts!C1286*1.6</f>
        <v>270.14999999999998</v>
      </c>
      <c r="F797" s="62">
        <f t="shared" si="25"/>
        <v>794</v>
      </c>
      <c r="G797" s="42">
        <f t="shared" si="24"/>
        <v>41683</v>
      </c>
      <c r="H797" s="55">
        <v>492.5</v>
      </c>
      <c r="I797" s="55">
        <v>651.505</v>
      </c>
      <c r="J797" s="55">
        <v>699.97</v>
      </c>
      <c r="K797" s="55">
        <v>555</v>
      </c>
      <c r="L797" s="60"/>
    </row>
    <row r="798" spans="1:12" outlineLevel="1" x14ac:dyDescent="0.2">
      <c r="A798" s="42">
        <v>41684</v>
      </c>
      <c r="B798" s="45">
        <v>525</v>
      </c>
      <c r="C798" s="45">
        <v>621.48</v>
      </c>
      <c r="D798" s="45">
        <v>722</v>
      </c>
      <c r="E798" s="45">
        <f>Platts!R1287*0.6+Platts!C1287*1.6</f>
        <v>270.95000000000005</v>
      </c>
      <c r="F798" s="62">
        <f t="shared" si="25"/>
        <v>795</v>
      </c>
      <c r="G798" s="42">
        <f t="shared" si="24"/>
        <v>41684</v>
      </c>
      <c r="H798" s="55">
        <v>492.5</v>
      </c>
      <c r="I798" s="55">
        <v>656.39499999999998</v>
      </c>
      <c r="J798" s="55">
        <v>699.97</v>
      </c>
      <c r="K798" s="55">
        <v>558</v>
      </c>
      <c r="L798" s="60"/>
    </row>
    <row r="799" spans="1:12" outlineLevel="1" x14ac:dyDescent="0.2">
      <c r="A799" s="42">
        <v>41687</v>
      </c>
      <c r="B799" s="45">
        <v>525</v>
      </c>
      <c r="C799" s="45">
        <f>C798</f>
        <v>621.48</v>
      </c>
      <c r="D799" s="45">
        <f>D798</f>
        <v>722</v>
      </c>
      <c r="E799" s="45">
        <f>Platts!R1288*0.6+Platts!C1288*1.6</f>
        <v>272.70000000000005</v>
      </c>
      <c r="F799" s="62">
        <f t="shared" si="25"/>
        <v>796</v>
      </c>
      <c r="G799" s="42">
        <f t="shared" si="24"/>
        <v>41687</v>
      </c>
      <c r="H799" s="55">
        <v>492.5</v>
      </c>
      <c r="I799" s="55">
        <v>656.56500000000005</v>
      </c>
      <c r="J799" s="55">
        <v>699.97</v>
      </c>
      <c r="K799" s="55">
        <v>555</v>
      </c>
      <c r="L799" s="60"/>
    </row>
    <row r="800" spans="1:12" outlineLevel="1" x14ac:dyDescent="0.2">
      <c r="A800" s="42">
        <v>41688</v>
      </c>
      <c r="B800" s="45">
        <v>525</v>
      </c>
      <c r="C800" s="45">
        <v>625.85</v>
      </c>
      <c r="D800" s="45">
        <v>722</v>
      </c>
      <c r="E800" s="45">
        <f>Platts!R1289*0.6+Platts!C1289*1.6</f>
        <v>272.97000000000003</v>
      </c>
      <c r="F800" s="62">
        <f t="shared" si="25"/>
        <v>797</v>
      </c>
      <c r="G800" s="42">
        <f t="shared" si="24"/>
        <v>41688</v>
      </c>
      <c r="H800" s="55">
        <v>492.5</v>
      </c>
      <c r="I800" s="55">
        <v>656.18000000000006</v>
      </c>
      <c r="J800" s="55">
        <v>699.97</v>
      </c>
      <c r="K800" s="55">
        <v>558</v>
      </c>
      <c r="L800" s="60"/>
    </row>
    <row r="801" spans="1:12" outlineLevel="1" x14ac:dyDescent="0.2">
      <c r="A801" s="42">
        <v>41689</v>
      </c>
      <c r="B801" s="45">
        <v>525</v>
      </c>
      <c r="C801" s="45">
        <v>626.22</v>
      </c>
      <c r="D801" s="45">
        <v>722</v>
      </c>
      <c r="E801" s="45">
        <f>Platts!R1290*0.6+Platts!C1290*1.6</f>
        <v>272.54000000000002</v>
      </c>
      <c r="F801" s="62">
        <f t="shared" si="25"/>
        <v>798</v>
      </c>
      <c r="G801" s="42">
        <f t="shared" si="24"/>
        <v>41689</v>
      </c>
      <c r="H801" s="55">
        <v>492.5</v>
      </c>
      <c r="I801" s="55">
        <v>656.34</v>
      </c>
      <c r="J801" s="55">
        <v>699.97</v>
      </c>
      <c r="K801" s="55">
        <v>553</v>
      </c>
      <c r="L801" s="60"/>
    </row>
    <row r="802" spans="1:12" outlineLevel="1" x14ac:dyDescent="0.2">
      <c r="A802" s="42">
        <v>41690</v>
      </c>
      <c r="B802" s="45">
        <v>525</v>
      </c>
      <c r="C802" s="45">
        <v>623.44000000000005</v>
      </c>
      <c r="D802" s="45">
        <v>722</v>
      </c>
      <c r="E802" s="45">
        <f>Platts!R1291*0.6+Platts!C1291*1.6</f>
        <v>269.40000000000003</v>
      </c>
      <c r="F802" s="62">
        <f t="shared" si="25"/>
        <v>799</v>
      </c>
      <c r="G802" s="42">
        <f t="shared" si="24"/>
        <v>41690</v>
      </c>
      <c r="H802" s="55">
        <v>492.5</v>
      </c>
      <c r="I802" s="55">
        <v>655.63499999999999</v>
      </c>
      <c r="J802" s="55">
        <v>699.97</v>
      </c>
      <c r="K802" s="55">
        <v>553</v>
      </c>
      <c r="L802" s="60"/>
    </row>
    <row r="803" spans="1:12" outlineLevel="1" x14ac:dyDescent="0.2">
      <c r="A803" s="42">
        <v>41691</v>
      </c>
      <c r="B803" s="45">
        <v>525</v>
      </c>
      <c r="C803" s="45">
        <v>624.58000000000004</v>
      </c>
      <c r="D803" s="45">
        <v>710.98</v>
      </c>
      <c r="E803" s="45">
        <f>Platts!R1292*0.6+Platts!C1292*1.6</f>
        <v>269</v>
      </c>
      <c r="F803" s="62">
        <f t="shared" si="25"/>
        <v>800</v>
      </c>
      <c r="G803" s="42">
        <f t="shared" si="24"/>
        <v>41691</v>
      </c>
      <c r="H803" s="55">
        <v>492.5</v>
      </c>
      <c r="I803" s="55">
        <v>653.77499999999998</v>
      </c>
      <c r="J803" s="55">
        <v>699.97</v>
      </c>
      <c r="K803" s="55">
        <v>555</v>
      </c>
      <c r="L803" s="60"/>
    </row>
    <row r="804" spans="1:12" outlineLevel="1" x14ac:dyDescent="0.2">
      <c r="A804" s="42">
        <v>41694</v>
      </c>
      <c r="B804" s="45">
        <v>525</v>
      </c>
      <c r="C804" s="45">
        <v>625.49</v>
      </c>
      <c r="D804" s="45">
        <v>710.98</v>
      </c>
      <c r="E804" s="45">
        <f>Platts!R1293*0.6+Platts!C1293*1.6</f>
        <v>263.27</v>
      </c>
      <c r="F804" s="62">
        <f t="shared" si="25"/>
        <v>801</v>
      </c>
      <c r="G804" s="42">
        <f t="shared" si="24"/>
        <v>41694</v>
      </c>
      <c r="H804" s="55">
        <v>492.5</v>
      </c>
      <c r="I804" s="55">
        <v>653.82500000000005</v>
      </c>
      <c r="J804" s="55">
        <v>699.97</v>
      </c>
      <c r="K804" s="55">
        <v>555</v>
      </c>
      <c r="L804" s="60"/>
    </row>
    <row r="805" spans="1:12" outlineLevel="1" x14ac:dyDescent="0.2">
      <c r="A805" s="42">
        <v>41695</v>
      </c>
      <c r="B805" s="45">
        <v>525</v>
      </c>
      <c r="C805" s="45">
        <v>622.32000000000005</v>
      </c>
      <c r="D805" s="45">
        <v>710.98</v>
      </c>
      <c r="E805" s="45">
        <f>Platts!R1294*0.6+Platts!C1294*1.6</f>
        <v>260.39999999999998</v>
      </c>
      <c r="F805" s="62">
        <f t="shared" si="25"/>
        <v>802</v>
      </c>
      <c r="G805" s="42">
        <f t="shared" si="24"/>
        <v>41695</v>
      </c>
      <c r="H805" s="55">
        <v>492.5</v>
      </c>
      <c r="I805" s="55">
        <v>648.97499999999991</v>
      </c>
      <c r="J805" s="55">
        <v>699.97</v>
      </c>
      <c r="K805" s="55">
        <v>555.5</v>
      </c>
      <c r="L805" s="60"/>
    </row>
    <row r="806" spans="1:12" outlineLevel="1" x14ac:dyDescent="0.2">
      <c r="A806" s="42">
        <v>41696</v>
      </c>
      <c r="B806" s="45">
        <v>525</v>
      </c>
      <c r="C806" s="45">
        <v>618.39</v>
      </c>
      <c r="D806" s="45">
        <v>710.98</v>
      </c>
      <c r="E806" s="45">
        <f>Platts!R1295*0.6+Platts!C1295*1.6</f>
        <v>259.94</v>
      </c>
      <c r="F806" s="62">
        <f t="shared" si="25"/>
        <v>803</v>
      </c>
      <c r="G806" s="42">
        <f t="shared" si="24"/>
        <v>41696</v>
      </c>
      <c r="H806" s="55">
        <v>492.5</v>
      </c>
      <c r="I806" s="55">
        <v>649.875</v>
      </c>
      <c r="J806" s="55">
        <v>699.97</v>
      </c>
      <c r="K806" s="55">
        <v>555.5</v>
      </c>
      <c r="L806" s="60"/>
    </row>
    <row r="807" spans="1:12" outlineLevel="1" x14ac:dyDescent="0.2">
      <c r="A807" s="42">
        <v>41697</v>
      </c>
      <c r="B807" s="45">
        <v>525</v>
      </c>
      <c r="C807" s="45">
        <v>620.47</v>
      </c>
      <c r="D807" s="45">
        <v>710.98</v>
      </c>
      <c r="E807" s="45">
        <f>Platts!R1296*0.6+Platts!C1296*1.6</f>
        <v>260.81</v>
      </c>
      <c r="F807" s="62">
        <f t="shared" si="25"/>
        <v>804</v>
      </c>
      <c r="G807" s="42">
        <f t="shared" si="24"/>
        <v>41697</v>
      </c>
      <c r="H807" s="55">
        <v>490</v>
      </c>
      <c r="I807" s="55">
        <v>648.54999999999995</v>
      </c>
      <c r="J807" s="55">
        <v>699.97</v>
      </c>
      <c r="K807" s="55">
        <v>556</v>
      </c>
      <c r="L807" s="60"/>
    </row>
    <row r="808" spans="1:12" outlineLevel="1" x14ac:dyDescent="0.2">
      <c r="A808" s="42">
        <v>41702</v>
      </c>
      <c r="B808" s="45">
        <v>525</v>
      </c>
      <c r="C808" s="45">
        <v>616.84</v>
      </c>
      <c r="D808" s="45">
        <v>705.47</v>
      </c>
      <c r="E808" s="45">
        <f>Platts!R1297*0.6+Platts!C1297*1.6</f>
        <v>257.85000000000002</v>
      </c>
      <c r="F808" s="62">
        <f t="shared" si="25"/>
        <v>805</v>
      </c>
      <c r="G808" s="42">
        <f t="shared" si="24"/>
        <v>41702</v>
      </c>
      <c r="H808" s="55">
        <v>490</v>
      </c>
      <c r="I808" s="55">
        <v>644.34</v>
      </c>
      <c r="J808" s="55">
        <v>699.97</v>
      </c>
      <c r="K808" s="55">
        <v>556</v>
      </c>
      <c r="L808" s="60"/>
    </row>
    <row r="809" spans="1:12" outlineLevel="1" x14ac:dyDescent="0.2">
      <c r="A809" s="42">
        <v>41703</v>
      </c>
      <c r="B809" s="45">
        <v>525</v>
      </c>
      <c r="C809" s="45">
        <v>616.84</v>
      </c>
      <c r="D809" s="45">
        <v>702.71</v>
      </c>
      <c r="E809" s="45">
        <f>Platts!R1298*0.6+Platts!C1298*1.6</f>
        <v>256.55</v>
      </c>
      <c r="F809" s="62">
        <f t="shared" si="25"/>
        <v>806</v>
      </c>
      <c r="G809" s="42">
        <f t="shared" si="24"/>
        <v>41703</v>
      </c>
      <c r="H809" s="55">
        <v>490</v>
      </c>
      <c r="I809" s="55">
        <v>643.65499999999997</v>
      </c>
      <c r="J809" s="55">
        <v>699.97</v>
      </c>
      <c r="K809" s="55">
        <v>556</v>
      </c>
      <c r="L809" s="60"/>
    </row>
    <row r="810" spans="1:12" outlineLevel="1" x14ac:dyDescent="0.2">
      <c r="A810" s="42">
        <v>41704</v>
      </c>
      <c r="B810" s="45">
        <v>522.5</v>
      </c>
      <c r="C810" s="45">
        <v>621.78</v>
      </c>
      <c r="D810" s="45">
        <v>702.71</v>
      </c>
      <c r="E810" s="45">
        <f>Platts!R1299*0.6+Platts!C1299*1.6</f>
        <v>254.05</v>
      </c>
      <c r="F810" s="62">
        <f t="shared" si="25"/>
        <v>807</v>
      </c>
      <c r="G810" s="42">
        <f t="shared" si="24"/>
        <v>41704</v>
      </c>
      <c r="H810" s="55">
        <v>485</v>
      </c>
      <c r="I810" s="55">
        <v>638.54</v>
      </c>
      <c r="J810" s="55">
        <v>699.97</v>
      </c>
      <c r="K810" s="55">
        <v>556</v>
      </c>
      <c r="L810" s="60"/>
    </row>
    <row r="811" spans="1:12" outlineLevel="1" x14ac:dyDescent="0.2">
      <c r="A811" s="42">
        <v>41705</v>
      </c>
      <c r="B811" s="45">
        <v>522.5</v>
      </c>
      <c r="C811" s="45">
        <v>620.64</v>
      </c>
      <c r="D811" s="45">
        <v>699.96</v>
      </c>
      <c r="E811" s="45">
        <f>Platts!R1300*0.6+Platts!C1300*1.6</f>
        <v>253.55</v>
      </c>
      <c r="F811" s="62">
        <f t="shared" si="25"/>
        <v>808</v>
      </c>
      <c r="G811" s="42">
        <f t="shared" si="24"/>
        <v>41705</v>
      </c>
      <c r="H811" s="55">
        <v>485</v>
      </c>
      <c r="I811" s="55">
        <v>639.14499999999998</v>
      </c>
      <c r="J811" s="55">
        <v>699.97</v>
      </c>
      <c r="K811" s="55">
        <v>556</v>
      </c>
      <c r="L811" s="60"/>
    </row>
    <row r="812" spans="1:12" outlineLevel="1" x14ac:dyDescent="0.2">
      <c r="A812" s="42">
        <v>41708</v>
      </c>
      <c r="B812" s="45">
        <v>522.5</v>
      </c>
      <c r="C812" s="45">
        <v>620.91</v>
      </c>
      <c r="D812" s="45">
        <v>699.96</v>
      </c>
      <c r="E812" s="45">
        <f>Platts!R1301*0.6+Platts!C1301*1.6</f>
        <v>234.14999999999998</v>
      </c>
      <c r="F812" s="62">
        <f t="shared" si="25"/>
        <v>809</v>
      </c>
      <c r="G812" s="42">
        <f t="shared" si="24"/>
        <v>41708</v>
      </c>
      <c r="H812" s="55">
        <v>485</v>
      </c>
      <c r="I812" s="55">
        <v>646.06999999999994</v>
      </c>
      <c r="J812" s="55">
        <v>699.97</v>
      </c>
      <c r="K812" s="55">
        <v>559</v>
      </c>
      <c r="L812" s="60"/>
    </row>
    <row r="813" spans="1:12" outlineLevel="1" x14ac:dyDescent="0.2">
      <c r="A813" s="42">
        <v>41709</v>
      </c>
      <c r="B813" s="45">
        <v>522.5</v>
      </c>
      <c r="C813" s="45">
        <v>619.80999999999995</v>
      </c>
      <c r="D813" s="45">
        <v>699.96</v>
      </c>
      <c r="E813" s="45">
        <f>Platts!R1302*0.6+Platts!C1302*1.6</f>
        <v>234.2</v>
      </c>
      <c r="F813" s="62">
        <f t="shared" si="25"/>
        <v>810</v>
      </c>
      <c r="G813" s="42">
        <f t="shared" si="24"/>
        <v>41709</v>
      </c>
      <c r="H813" s="55">
        <v>485</v>
      </c>
      <c r="I813" s="55">
        <v>645.47</v>
      </c>
      <c r="J813" s="55">
        <v>699.97</v>
      </c>
      <c r="K813" s="55">
        <v>559</v>
      </c>
      <c r="L813" s="60"/>
    </row>
    <row r="814" spans="1:12" outlineLevel="1" x14ac:dyDescent="0.2">
      <c r="A814" s="42">
        <v>41710</v>
      </c>
      <c r="B814" s="45">
        <v>522.5</v>
      </c>
      <c r="C814" s="45">
        <v>621.69000000000005</v>
      </c>
      <c r="D814" s="45">
        <v>699.96</v>
      </c>
      <c r="E814" s="45">
        <f>Platts!R1303*0.6+Platts!C1303*1.6</f>
        <v>239.1</v>
      </c>
      <c r="F814" s="62">
        <f t="shared" si="25"/>
        <v>811</v>
      </c>
      <c r="G814" s="42">
        <f t="shared" si="24"/>
        <v>41710</v>
      </c>
      <c r="H814" s="55">
        <v>485</v>
      </c>
      <c r="I814" s="55">
        <v>644.02499999999998</v>
      </c>
      <c r="J814" s="55">
        <v>699.97</v>
      </c>
      <c r="K814" s="55">
        <v>559</v>
      </c>
      <c r="L814" s="60"/>
    </row>
    <row r="815" spans="1:12" outlineLevel="1" x14ac:dyDescent="0.2">
      <c r="A815" s="42">
        <v>41711</v>
      </c>
      <c r="B815" s="45">
        <v>517.5</v>
      </c>
      <c r="C815" s="45">
        <v>622.17999999999995</v>
      </c>
      <c r="D815" s="45">
        <v>699.96</v>
      </c>
      <c r="E815" s="45">
        <f>Platts!R1304*0.6+Platts!C1304*1.6</f>
        <v>241.91</v>
      </c>
      <c r="F815" s="62">
        <f t="shared" si="25"/>
        <v>812</v>
      </c>
      <c r="G815" s="42">
        <f t="shared" si="24"/>
        <v>41711</v>
      </c>
      <c r="H815" s="55">
        <v>477.5</v>
      </c>
      <c r="I815" s="55">
        <v>635.32999999999993</v>
      </c>
      <c r="J815" s="55">
        <v>699.97</v>
      </c>
      <c r="K815" s="55">
        <v>559</v>
      </c>
      <c r="L815" s="60"/>
    </row>
    <row r="816" spans="1:12" outlineLevel="1" x14ac:dyDescent="0.2">
      <c r="A816" s="42">
        <v>41715</v>
      </c>
      <c r="B816" s="45">
        <v>517.5</v>
      </c>
      <c r="C816" s="45">
        <v>612.70000000000005</v>
      </c>
      <c r="D816" s="45">
        <v>699.96</v>
      </c>
      <c r="E816" s="45">
        <f>Platts!R1305*0.6+Platts!C1305*1.6</f>
        <v>239.85</v>
      </c>
      <c r="F816" s="62">
        <f t="shared" si="25"/>
        <v>813</v>
      </c>
      <c r="G816" s="42">
        <f t="shared" si="24"/>
        <v>41715</v>
      </c>
      <c r="H816" s="55">
        <v>477.5</v>
      </c>
      <c r="I816" s="55">
        <v>635.19000000000005</v>
      </c>
      <c r="J816" s="55">
        <v>699.97</v>
      </c>
      <c r="K816" s="55">
        <v>562</v>
      </c>
      <c r="L816" s="60"/>
    </row>
    <row r="817" spans="1:12" outlineLevel="1" x14ac:dyDescent="0.2">
      <c r="A817" s="42">
        <v>41716</v>
      </c>
      <c r="B817" s="45">
        <v>517.5</v>
      </c>
      <c r="C817" s="45">
        <v>612.08000000000004</v>
      </c>
      <c r="D817" s="45">
        <v>699.96</v>
      </c>
      <c r="E817" s="45">
        <f>Platts!R1306*0.6+Platts!C1306*1.6</f>
        <v>240.65</v>
      </c>
      <c r="F817" s="62">
        <f t="shared" si="25"/>
        <v>814</v>
      </c>
      <c r="G817" s="42">
        <f t="shared" si="24"/>
        <v>41716</v>
      </c>
      <c r="H817" s="55">
        <v>477.5</v>
      </c>
      <c r="I817" s="55">
        <v>636.20000000000005</v>
      </c>
      <c r="J817" s="55">
        <v>699.97</v>
      </c>
      <c r="K817" s="55">
        <v>562</v>
      </c>
      <c r="L817" s="60"/>
    </row>
    <row r="818" spans="1:12" outlineLevel="1" x14ac:dyDescent="0.2">
      <c r="A818" s="42">
        <v>41717</v>
      </c>
      <c r="B818" s="45">
        <v>517.5</v>
      </c>
      <c r="C818" s="45">
        <f>C819+12.57</f>
        <v>612</v>
      </c>
      <c r="D818" s="45">
        <v>699.96</v>
      </c>
      <c r="E818" s="45">
        <f>Platts!R1307*0.6+Platts!C1307*1.6</f>
        <v>239.11</v>
      </c>
      <c r="F818" s="62">
        <f t="shared" si="25"/>
        <v>815</v>
      </c>
      <c r="G818" s="42">
        <f t="shared" si="24"/>
        <v>41717</v>
      </c>
      <c r="H818" s="55">
        <v>477.5</v>
      </c>
      <c r="I818" s="55">
        <v>625.58999999999992</v>
      </c>
      <c r="J818" s="55">
        <v>699.97</v>
      </c>
      <c r="K818" s="55">
        <v>562</v>
      </c>
      <c r="L818" s="60"/>
    </row>
    <row r="819" spans="1:12" outlineLevel="1" x14ac:dyDescent="0.2">
      <c r="A819" s="42">
        <v>41718</v>
      </c>
      <c r="B819" s="45">
        <v>517.5</v>
      </c>
      <c r="C819" s="45">
        <v>599.42999999999995</v>
      </c>
      <c r="D819" s="45">
        <v>699.96</v>
      </c>
      <c r="E819" s="45">
        <f>Platts!R1308*0.6+Platts!C1308*1.6</f>
        <v>240.31</v>
      </c>
      <c r="F819" s="62">
        <f t="shared" si="25"/>
        <v>816</v>
      </c>
      <c r="G819" s="42">
        <f t="shared" si="24"/>
        <v>41718</v>
      </c>
      <c r="H819" s="55">
        <v>477.5</v>
      </c>
      <c r="I819" s="55">
        <v>626.08500000000004</v>
      </c>
      <c r="J819" s="55">
        <v>699.97</v>
      </c>
      <c r="K819" s="55">
        <v>562</v>
      </c>
      <c r="L819" s="60"/>
    </row>
    <row r="820" spans="1:12" outlineLevel="1" x14ac:dyDescent="0.2">
      <c r="A820" s="42">
        <v>41719</v>
      </c>
      <c r="B820" s="45">
        <v>517.5</v>
      </c>
      <c r="C820" s="45">
        <v>599.42999999999995</v>
      </c>
      <c r="D820" s="45">
        <v>710.98</v>
      </c>
      <c r="E820" s="45">
        <f>Platts!R1309*0.6+Platts!C1309*1.6</f>
        <v>241.40000000000003</v>
      </c>
      <c r="F820" s="62">
        <f t="shared" si="25"/>
        <v>817</v>
      </c>
      <c r="G820" s="42">
        <f t="shared" si="24"/>
        <v>41719</v>
      </c>
      <c r="H820" s="55">
        <v>477.5</v>
      </c>
      <c r="I820" s="55">
        <v>622.73</v>
      </c>
      <c r="J820" s="55">
        <v>699.97</v>
      </c>
      <c r="K820" s="55">
        <v>562</v>
      </c>
      <c r="L820" s="60"/>
    </row>
    <row r="821" spans="1:12" outlineLevel="1" x14ac:dyDescent="0.2">
      <c r="A821" s="42">
        <v>41722</v>
      </c>
      <c r="B821" s="45">
        <v>517.5</v>
      </c>
      <c r="C821" s="45">
        <v>599.78</v>
      </c>
      <c r="D821" s="45">
        <v>722</v>
      </c>
      <c r="E821" s="45">
        <f>Platts!R1310*0.6+Platts!C1310*1.6</f>
        <v>240.45</v>
      </c>
      <c r="F821" s="62">
        <f t="shared" si="25"/>
        <v>818</v>
      </c>
      <c r="G821" s="42">
        <f t="shared" si="24"/>
        <v>41722</v>
      </c>
      <c r="H821" s="55">
        <v>477.5</v>
      </c>
      <c r="I821" s="55">
        <v>623.54500000000007</v>
      </c>
      <c r="J821" s="55">
        <v>699.97</v>
      </c>
      <c r="K821" s="55">
        <v>562</v>
      </c>
      <c r="L821" s="60"/>
    </row>
    <row r="822" spans="1:12" outlineLevel="1" x14ac:dyDescent="0.2">
      <c r="A822" s="42">
        <v>41723</v>
      </c>
      <c r="B822" s="45">
        <v>517.5</v>
      </c>
      <c r="C822" s="45">
        <v>599.21</v>
      </c>
      <c r="D822" s="45">
        <v>722</v>
      </c>
      <c r="E822" s="45">
        <f>Platts!R1311*0.6+Platts!C1311*1.6</f>
        <v>243.15</v>
      </c>
      <c r="F822" s="62">
        <f t="shared" si="25"/>
        <v>819</v>
      </c>
      <c r="G822" s="42">
        <f t="shared" si="24"/>
        <v>41723</v>
      </c>
      <c r="H822" s="55">
        <v>477.5</v>
      </c>
      <c r="I822" s="55">
        <v>623.27500000000009</v>
      </c>
      <c r="J822" s="55">
        <v>699.97</v>
      </c>
      <c r="K822" s="55">
        <v>562</v>
      </c>
      <c r="L822" s="60"/>
    </row>
    <row r="823" spans="1:12" outlineLevel="1" x14ac:dyDescent="0.2">
      <c r="A823" s="42">
        <v>41724</v>
      </c>
      <c r="B823" s="45">
        <v>517.5</v>
      </c>
      <c r="C823" s="45">
        <v>600.13</v>
      </c>
      <c r="D823" s="45">
        <v>722</v>
      </c>
      <c r="E823" s="45">
        <f>Platts!R1312*0.6+Platts!C1312*1.6</f>
        <v>243.3</v>
      </c>
      <c r="F823" s="62">
        <f t="shared" si="25"/>
        <v>820</v>
      </c>
      <c r="G823" s="42">
        <f t="shared" si="24"/>
        <v>41724</v>
      </c>
      <c r="H823" s="55">
        <v>477.5</v>
      </c>
      <c r="I823" s="55">
        <v>627.4</v>
      </c>
      <c r="J823" s="55">
        <v>699.97</v>
      </c>
      <c r="K823" s="55">
        <v>562</v>
      </c>
      <c r="L823" s="60"/>
    </row>
    <row r="824" spans="1:12" outlineLevel="1" x14ac:dyDescent="0.2">
      <c r="A824" s="42">
        <v>41725</v>
      </c>
      <c r="B824" s="45">
        <v>517.5</v>
      </c>
      <c r="C824" s="45">
        <v>597.42999999999995</v>
      </c>
      <c r="D824" s="45">
        <v>722</v>
      </c>
      <c r="E824" s="45">
        <f>Platts!R1313*0.6+Platts!C1313*1.6</f>
        <v>244.10000000000002</v>
      </c>
      <c r="F824" s="62">
        <f t="shared" si="25"/>
        <v>821</v>
      </c>
      <c r="G824" s="42">
        <f t="shared" si="24"/>
        <v>41725</v>
      </c>
      <c r="H824" s="55">
        <v>477.5</v>
      </c>
      <c r="I824" s="55">
        <v>627.49</v>
      </c>
      <c r="J824" s="55">
        <v>699.97</v>
      </c>
      <c r="K824" s="55">
        <v>562</v>
      </c>
      <c r="L824" s="60"/>
    </row>
    <row r="825" spans="1:12" outlineLevel="1" x14ac:dyDescent="0.2">
      <c r="A825" s="42">
        <v>41726</v>
      </c>
      <c r="B825" s="45">
        <v>517.5</v>
      </c>
      <c r="C825" s="45">
        <v>598.16999999999996</v>
      </c>
      <c r="D825" s="45">
        <v>722</v>
      </c>
      <c r="E825" s="45">
        <f>Platts!R1314*0.6+Platts!C1314*1.6</f>
        <v>245.46</v>
      </c>
      <c r="F825" s="62">
        <f t="shared" si="25"/>
        <v>822</v>
      </c>
      <c r="G825" s="42">
        <f t="shared" si="24"/>
        <v>41726</v>
      </c>
      <c r="H825" s="55">
        <v>477.5</v>
      </c>
      <c r="I825" s="55">
        <v>625.99</v>
      </c>
      <c r="J825" s="55">
        <v>699.97</v>
      </c>
      <c r="K825" s="55">
        <v>562</v>
      </c>
      <c r="L825" s="60"/>
    </row>
    <row r="826" spans="1:12" outlineLevel="1" x14ac:dyDescent="0.2">
      <c r="A826" s="42">
        <v>41729</v>
      </c>
      <c r="B826" s="45">
        <v>517.5</v>
      </c>
      <c r="C826" s="45">
        <v>599.39</v>
      </c>
      <c r="D826" s="45">
        <v>722</v>
      </c>
      <c r="E826" s="45">
        <f>Platts!R1315*0.6+Platts!C1315*1.6</f>
        <v>251.56</v>
      </c>
      <c r="F826" s="62">
        <f t="shared" si="25"/>
        <v>823</v>
      </c>
      <c r="G826" s="42">
        <f t="shared" si="24"/>
        <v>41729</v>
      </c>
      <c r="H826" s="55">
        <v>477.5</v>
      </c>
      <c r="I826" s="55">
        <v>626.03499999999997</v>
      </c>
      <c r="J826" s="55">
        <v>699.97</v>
      </c>
      <c r="K826" s="55">
        <v>562</v>
      </c>
      <c r="L826" s="60"/>
    </row>
    <row r="827" spans="1:12" outlineLevel="1" x14ac:dyDescent="0.2">
      <c r="A827" s="42">
        <v>41730</v>
      </c>
      <c r="B827" s="45">
        <v>517.5</v>
      </c>
      <c r="C827" s="45">
        <v>600.65</v>
      </c>
      <c r="D827" s="45">
        <v>722</v>
      </c>
      <c r="E827" s="45">
        <f>Platts!R1316*0.6+Platts!C1316*1.6</f>
        <v>251.81</v>
      </c>
      <c r="F827" s="62">
        <f t="shared" si="25"/>
        <v>824</v>
      </c>
      <c r="G827" s="42">
        <f t="shared" si="24"/>
        <v>41730</v>
      </c>
      <c r="H827" s="55">
        <v>477.5</v>
      </c>
      <c r="I827" s="55">
        <v>620.46</v>
      </c>
      <c r="J827" s="55">
        <v>699.97</v>
      </c>
      <c r="K827" s="55">
        <v>565</v>
      </c>
      <c r="L827" s="60"/>
    </row>
    <row r="828" spans="1:12" outlineLevel="1" x14ac:dyDescent="0.2">
      <c r="A828" s="42">
        <v>41731</v>
      </c>
      <c r="B828" s="45">
        <v>517.5</v>
      </c>
      <c r="C828" s="45">
        <v>591.67999999999995</v>
      </c>
      <c r="D828" s="45">
        <v>722</v>
      </c>
      <c r="E828" s="45">
        <f>Platts!R1317*0.6+Platts!C1317*1.6</f>
        <v>251.10000000000002</v>
      </c>
      <c r="F828" s="62">
        <f t="shared" si="25"/>
        <v>825</v>
      </c>
      <c r="G828" s="42">
        <f t="shared" si="24"/>
        <v>41731</v>
      </c>
      <c r="H828" s="55">
        <v>477.5</v>
      </c>
      <c r="I828" s="55">
        <v>623.995</v>
      </c>
      <c r="J828" s="55">
        <v>699.97</v>
      </c>
      <c r="K828" s="55">
        <v>567</v>
      </c>
      <c r="L828" s="60"/>
    </row>
    <row r="829" spans="1:12" outlineLevel="1" x14ac:dyDescent="0.2">
      <c r="A829" s="42">
        <v>41732</v>
      </c>
      <c r="B829" s="45">
        <v>517.5</v>
      </c>
      <c r="C829" s="45">
        <v>589.57000000000005</v>
      </c>
      <c r="D829" s="45">
        <v>722</v>
      </c>
      <c r="E829" s="45">
        <f>Platts!R1318*0.6+Platts!C1318*1.6</f>
        <v>250.26999999999998</v>
      </c>
      <c r="F829" s="62">
        <f t="shared" si="25"/>
        <v>826</v>
      </c>
      <c r="G829" s="42">
        <f t="shared" si="24"/>
        <v>41732</v>
      </c>
      <c r="H829" s="55">
        <v>482.5</v>
      </c>
      <c r="I829" s="55">
        <v>627.67000000000007</v>
      </c>
      <c r="J829" s="55">
        <v>699.97</v>
      </c>
      <c r="K829" s="55">
        <v>569</v>
      </c>
      <c r="L829" s="60"/>
    </row>
    <row r="830" spans="1:12" outlineLevel="1" x14ac:dyDescent="0.2">
      <c r="A830" s="42">
        <v>41733</v>
      </c>
      <c r="B830" s="45">
        <v>517.5</v>
      </c>
      <c r="C830" s="45">
        <v>589.23</v>
      </c>
      <c r="D830" s="45">
        <v>722</v>
      </c>
      <c r="E830" s="45">
        <f>Platts!R1319*0.6+Platts!C1319*1.6</f>
        <v>251.12</v>
      </c>
      <c r="F830" s="62">
        <f t="shared" si="25"/>
        <v>827</v>
      </c>
      <c r="G830" s="42">
        <f t="shared" si="24"/>
        <v>41733</v>
      </c>
      <c r="H830" s="55">
        <v>482.5</v>
      </c>
      <c r="I830" s="55">
        <v>626.57999999999993</v>
      </c>
      <c r="J830" s="55">
        <v>699.97</v>
      </c>
      <c r="K830" s="55">
        <v>569</v>
      </c>
      <c r="L830" s="60"/>
    </row>
    <row r="831" spans="1:12" outlineLevel="1" x14ac:dyDescent="0.2">
      <c r="A831" s="42">
        <v>41736</v>
      </c>
      <c r="B831" s="45">
        <v>517.5</v>
      </c>
      <c r="C831" s="45">
        <v>590.91</v>
      </c>
      <c r="D831" s="45">
        <v>722</v>
      </c>
      <c r="E831" s="45">
        <f>Platts!R1320*0.6+Platts!C1320*1.6</f>
        <v>251.92000000000002</v>
      </c>
      <c r="F831" s="62">
        <f t="shared" si="25"/>
        <v>828</v>
      </c>
      <c r="G831" s="42">
        <f t="shared" si="24"/>
        <v>41736</v>
      </c>
      <c r="H831" s="55">
        <v>482.5</v>
      </c>
      <c r="I831" s="55">
        <v>623.35500000000002</v>
      </c>
      <c r="J831" s="55">
        <v>699.97</v>
      </c>
      <c r="K831" s="55">
        <v>569</v>
      </c>
      <c r="L831" s="60"/>
    </row>
    <row r="832" spans="1:12" outlineLevel="1" x14ac:dyDescent="0.2">
      <c r="A832" s="42">
        <v>41737</v>
      </c>
      <c r="B832" s="45">
        <v>517.5</v>
      </c>
      <c r="C832" s="45">
        <v>596.29</v>
      </c>
      <c r="D832" s="45">
        <v>722</v>
      </c>
      <c r="E832" s="45">
        <f>Platts!R1321*0.6+Platts!C1321*1.6</f>
        <v>255.08</v>
      </c>
      <c r="F832" s="62">
        <f t="shared" si="25"/>
        <v>829</v>
      </c>
      <c r="G832" s="42">
        <f t="shared" si="24"/>
        <v>41737</v>
      </c>
      <c r="H832" s="55">
        <v>482.5</v>
      </c>
      <c r="I832" s="55">
        <v>625.77</v>
      </c>
      <c r="J832" s="55">
        <v>699.97</v>
      </c>
      <c r="K832" s="55">
        <v>569</v>
      </c>
      <c r="L832" s="60"/>
    </row>
    <row r="833" spans="1:12" outlineLevel="1" x14ac:dyDescent="0.2">
      <c r="A833" s="42">
        <v>41738</v>
      </c>
      <c r="B833" s="45">
        <v>517.5</v>
      </c>
      <c r="C833" s="45">
        <v>597.20000000000005</v>
      </c>
      <c r="D833" s="45">
        <v>738.54</v>
      </c>
      <c r="E833" s="45">
        <f>Platts!R1322*0.6+Platts!C1322*1.6</f>
        <v>256.82</v>
      </c>
      <c r="F833" s="62">
        <f t="shared" si="25"/>
        <v>830</v>
      </c>
      <c r="G833" s="42">
        <f t="shared" si="24"/>
        <v>41738</v>
      </c>
      <c r="H833" s="55">
        <v>482.5</v>
      </c>
      <c r="I833" s="55">
        <v>628.09500000000003</v>
      </c>
      <c r="J833" s="55">
        <v>699.97</v>
      </c>
      <c r="K833" s="55">
        <v>569</v>
      </c>
      <c r="L833" s="60"/>
    </row>
    <row r="834" spans="1:12" outlineLevel="1" x14ac:dyDescent="0.2">
      <c r="A834" s="42">
        <v>41739</v>
      </c>
      <c r="B834" s="45">
        <v>517.5</v>
      </c>
      <c r="C834" s="45">
        <v>600.26</v>
      </c>
      <c r="D834" s="45">
        <v>738.54</v>
      </c>
      <c r="E834" s="45">
        <f>Platts!R1323*0.6+Platts!C1323*1.6</f>
        <v>255.4</v>
      </c>
      <c r="F834" s="62">
        <f t="shared" si="25"/>
        <v>831</v>
      </c>
      <c r="G834" s="42">
        <f t="shared" si="24"/>
        <v>41739</v>
      </c>
      <c r="H834" s="55">
        <v>490</v>
      </c>
      <c r="I834" s="55">
        <v>629.005</v>
      </c>
      <c r="J834" s="55">
        <v>699.97</v>
      </c>
      <c r="K834" s="55">
        <v>571.5</v>
      </c>
      <c r="L834" s="60"/>
    </row>
    <row r="835" spans="1:12" outlineLevel="1" x14ac:dyDescent="0.2">
      <c r="A835" s="42">
        <v>41740</v>
      </c>
      <c r="B835" s="45">
        <v>517.5</v>
      </c>
      <c r="C835" s="45">
        <v>600.39</v>
      </c>
      <c r="D835" s="45">
        <v>738.54</v>
      </c>
      <c r="E835" s="45">
        <f>Platts!R1324*0.6+Platts!C1324*1.6</f>
        <v>252.6</v>
      </c>
      <c r="F835" s="62">
        <f t="shared" si="25"/>
        <v>832</v>
      </c>
      <c r="G835" s="42">
        <f t="shared" si="24"/>
        <v>41740</v>
      </c>
      <c r="H835" s="55">
        <v>490</v>
      </c>
      <c r="I835" s="55">
        <v>634.41499999999996</v>
      </c>
      <c r="J835" s="55">
        <v>699.97</v>
      </c>
      <c r="K835" s="55">
        <v>571.5</v>
      </c>
      <c r="L835" s="60"/>
    </row>
    <row r="836" spans="1:12" outlineLevel="1" x14ac:dyDescent="0.2">
      <c r="A836" s="42">
        <v>41743</v>
      </c>
      <c r="B836" s="45">
        <v>522.5</v>
      </c>
      <c r="C836" s="45">
        <v>596.89</v>
      </c>
      <c r="D836" s="45">
        <v>738.54</v>
      </c>
      <c r="E836" s="45">
        <f>Platts!R1325*0.6+Platts!C1325*1.6</f>
        <v>252.45</v>
      </c>
      <c r="F836" s="62">
        <f t="shared" si="25"/>
        <v>833</v>
      </c>
      <c r="G836" s="42">
        <f t="shared" ref="G836:G899" si="26">+A836</f>
        <v>41743</v>
      </c>
      <c r="H836" s="55">
        <v>490</v>
      </c>
      <c r="I836" s="55">
        <v>631.17499999999995</v>
      </c>
      <c r="J836" s="55">
        <v>699.97</v>
      </c>
      <c r="K836" s="55">
        <v>571.5</v>
      </c>
      <c r="L836" s="60"/>
    </row>
    <row r="837" spans="1:12" outlineLevel="1" x14ac:dyDescent="0.2">
      <c r="A837" s="42">
        <v>41744</v>
      </c>
      <c r="B837" s="45">
        <v>522.5</v>
      </c>
      <c r="C837" s="45">
        <v>596.72</v>
      </c>
      <c r="D837" s="45">
        <v>744.05</v>
      </c>
      <c r="E837" s="45">
        <f>Platts!R1326*0.6+Platts!C1326*1.6</f>
        <v>251.65000000000003</v>
      </c>
      <c r="F837" s="62">
        <f t="shared" ref="F837:F900" si="27">F836+1</f>
        <v>834</v>
      </c>
      <c r="G837" s="42">
        <f t="shared" si="26"/>
        <v>41744</v>
      </c>
      <c r="H837" s="55">
        <v>490</v>
      </c>
      <c r="I837" s="55">
        <v>629.13</v>
      </c>
      <c r="J837" s="55">
        <v>699.97</v>
      </c>
      <c r="K837" s="55">
        <v>571.5</v>
      </c>
      <c r="L837" s="60"/>
    </row>
    <row r="838" spans="1:12" outlineLevel="1" x14ac:dyDescent="0.2">
      <c r="A838" s="42">
        <v>41745</v>
      </c>
      <c r="B838" s="45">
        <v>522.5</v>
      </c>
      <c r="C838" s="45">
        <f>C839-1.98</f>
        <v>593.96</v>
      </c>
      <c r="D838" s="45">
        <f>D839-5.51</f>
        <v>744.05</v>
      </c>
      <c r="E838" s="45">
        <f>Platts!R1327*0.6+Platts!C1327*1.6</f>
        <v>250.20000000000002</v>
      </c>
      <c r="F838" s="62">
        <f t="shared" si="27"/>
        <v>835</v>
      </c>
      <c r="G838" s="42">
        <f t="shared" si="26"/>
        <v>41745</v>
      </c>
      <c r="H838" s="55">
        <v>490</v>
      </c>
      <c r="I838" s="55">
        <v>628.04</v>
      </c>
      <c r="J838" s="55">
        <v>699.97</v>
      </c>
      <c r="K838" s="55">
        <v>571.5</v>
      </c>
      <c r="L838" s="60"/>
    </row>
    <row r="839" spans="1:12" outlineLevel="1" x14ac:dyDescent="0.2">
      <c r="A839" s="42">
        <v>41746</v>
      </c>
      <c r="B839" s="45">
        <v>522.5</v>
      </c>
      <c r="C839" s="45">
        <v>595.94000000000005</v>
      </c>
      <c r="D839" s="45">
        <v>749.56</v>
      </c>
      <c r="E839" s="45">
        <f>Platts!R1328*0.6+Platts!C1328*1.6</f>
        <v>252.75</v>
      </c>
      <c r="F839" s="62">
        <f t="shared" si="27"/>
        <v>836</v>
      </c>
      <c r="G839" s="42">
        <f t="shared" si="26"/>
        <v>41746</v>
      </c>
      <c r="H839" s="55">
        <v>490</v>
      </c>
      <c r="I839" s="55">
        <v>631.79500000000007</v>
      </c>
      <c r="J839" s="55">
        <v>699.97</v>
      </c>
      <c r="K839" s="55">
        <v>571.5</v>
      </c>
      <c r="L839" s="60"/>
    </row>
    <row r="840" spans="1:12" outlineLevel="1" x14ac:dyDescent="0.2">
      <c r="A840" s="42">
        <v>41750</v>
      </c>
      <c r="B840" s="45">
        <v>522.5</v>
      </c>
      <c r="C840" s="45">
        <v>595.94000000000005</v>
      </c>
      <c r="D840" s="45">
        <v>749.56</v>
      </c>
      <c r="E840" s="45">
        <f>Platts!R1329*0.6+Platts!C1329*1.6</f>
        <v>248.45</v>
      </c>
      <c r="F840" s="62">
        <f t="shared" si="27"/>
        <v>837</v>
      </c>
      <c r="G840" s="42">
        <f t="shared" si="26"/>
        <v>41750</v>
      </c>
      <c r="H840" s="55">
        <v>490</v>
      </c>
      <c r="I840" s="55">
        <v>631.79500000000007</v>
      </c>
      <c r="J840" s="55">
        <v>699.97</v>
      </c>
      <c r="K840" s="55">
        <v>571.5</v>
      </c>
      <c r="L840" s="60"/>
    </row>
    <row r="841" spans="1:12" outlineLevel="1" x14ac:dyDescent="0.2">
      <c r="A841" s="42">
        <v>41751</v>
      </c>
      <c r="B841" s="45">
        <v>522.5</v>
      </c>
      <c r="C841" s="45">
        <v>593.19000000000005</v>
      </c>
      <c r="D841" s="45">
        <v>749.56</v>
      </c>
      <c r="E841" s="45">
        <f>Platts!R1330*0.6+Platts!C1330*1.6</f>
        <v>246.25</v>
      </c>
      <c r="F841" s="62">
        <f t="shared" si="27"/>
        <v>838</v>
      </c>
      <c r="G841" s="42">
        <f t="shared" si="26"/>
        <v>41751</v>
      </c>
      <c r="H841" s="55">
        <v>490</v>
      </c>
      <c r="I841" s="55">
        <v>630.40000000000009</v>
      </c>
      <c r="J841" s="55">
        <v>699.97</v>
      </c>
      <c r="K841" s="55">
        <v>571.5</v>
      </c>
      <c r="L841" s="60"/>
    </row>
    <row r="842" spans="1:12" outlineLevel="1" x14ac:dyDescent="0.2">
      <c r="A842" s="42">
        <v>41752</v>
      </c>
      <c r="B842" s="45">
        <v>522.5</v>
      </c>
      <c r="C842" s="45">
        <v>591.32000000000005</v>
      </c>
      <c r="D842" s="45">
        <v>749.56</v>
      </c>
      <c r="E842" s="45">
        <f>Platts!R1331*0.6+Platts!C1331*1.6</f>
        <v>248.10000000000002</v>
      </c>
      <c r="F842" s="62">
        <f t="shared" si="27"/>
        <v>839</v>
      </c>
      <c r="G842" s="42">
        <f t="shared" si="26"/>
        <v>41752</v>
      </c>
      <c r="H842" s="55">
        <v>490</v>
      </c>
      <c r="I842" s="55">
        <v>628.67499999999995</v>
      </c>
      <c r="J842" s="55">
        <v>699.97</v>
      </c>
      <c r="K842" s="55">
        <v>571.5</v>
      </c>
      <c r="L842" s="60"/>
    </row>
    <row r="843" spans="1:12" outlineLevel="1" x14ac:dyDescent="0.2">
      <c r="A843" s="42">
        <v>41753</v>
      </c>
      <c r="B843" s="45">
        <v>517.5</v>
      </c>
      <c r="C843" s="45">
        <v>591.84</v>
      </c>
      <c r="D843" s="45">
        <v>749.56</v>
      </c>
      <c r="E843" s="45">
        <f>Platts!R1332*0.6+Platts!C1332*1.6</f>
        <v>248.5</v>
      </c>
      <c r="F843" s="62">
        <f t="shared" si="27"/>
        <v>840</v>
      </c>
      <c r="G843" s="42">
        <f t="shared" si="26"/>
        <v>41753</v>
      </c>
      <c r="H843" s="55">
        <v>482.5</v>
      </c>
      <c r="I843" s="55">
        <v>629.44499999999994</v>
      </c>
      <c r="J843" s="55">
        <v>699.97</v>
      </c>
      <c r="K843" s="55">
        <v>570</v>
      </c>
      <c r="L843" s="60"/>
    </row>
    <row r="844" spans="1:12" outlineLevel="1" x14ac:dyDescent="0.2">
      <c r="A844" s="42">
        <v>41754</v>
      </c>
      <c r="B844" s="45">
        <v>517.5</v>
      </c>
      <c r="C844" s="45">
        <v>592.22</v>
      </c>
      <c r="D844" s="45">
        <v>749.56</v>
      </c>
      <c r="E844" s="45">
        <f>Platts!R1333*0.6+Platts!C1333*1.6</f>
        <v>244.5</v>
      </c>
      <c r="F844" s="62">
        <f t="shared" si="27"/>
        <v>841</v>
      </c>
      <c r="G844" s="42">
        <f t="shared" si="26"/>
        <v>41754</v>
      </c>
      <c r="H844" s="55">
        <v>482.5</v>
      </c>
      <c r="I844" s="55">
        <v>628.80999999999995</v>
      </c>
      <c r="J844" s="55">
        <v>699.97</v>
      </c>
      <c r="K844" s="55">
        <v>570</v>
      </c>
      <c r="L844" s="60"/>
    </row>
    <row r="845" spans="1:12" outlineLevel="1" x14ac:dyDescent="0.2">
      <c r="A845" s="42">
        <v>41757</v>
      </c>
      <c r="B845" s="45">
        <v>517.5</v>
      </c>
      <c r="C845" s="45">
        <v>595.41999999999996</v>
      </c>
      <c r="D845" s="45">
        <v>755.07</v>
      </c>
      <c r="E845" s="45">
        <f>Platts!R1334*0.6+Platts!C1334*1.6</f>
        <v>240.10000000000002</v>
      </c>
      <c r="F845" s="62">
        <f t="shared" si="27"/>
        <v>842</v>
      </c>
      <c r="G845" s="42">
        <f t="shared" si="26"/>
        <v>41757</v>
      </c>
      <c r="H845" s="55">
        <v>482.5</v>
      </c>
      <c r="I845" s="55">
        <v>629.31500000000005</v>
      </c>
      <c r="J845" s="55">
        <v>699.97</v>
      </c>
      <c r="K845" s="55">
        <v>570</v>
      </c>
      <c r="L845" s="60"/>
    </row>
    <row r="846" spans="1:12" outlineLevel="1" x14ac:dyDescent="0.2">
      <c r="A846" s="42">
        <v>41758</v>
      </c>
      <c r="B846" s="45">
        <v>517.5</v>
      </c>
      <c r="C846" s="45">
        <v>594.09</v>
      </c>
      <c r="D846" s="45">
        <v>755.07</v>
      </c>
      <c r="E846" s="45">
        <f>Platts!R1335*0.6+Platts!C1335*1.6</f>
        <v>239.05</v>
      </c>
      <c r="F846" s="62">
        <f t="shared" si="27"/>
        <v>843</v>
      </c>
      <c r="G846" s="42">
        <f t="shared" si="26"/>
        <v>41758</v>
      </c>
      <c r="H846" s="55">
        <v>482.5</v>
      </c>
      <c r="I846" s="55">
        <v>630.68000000000006</v>
      </c>
      <c r="J846" s="55">
        <v>699.97</v>
      </c>
      <c r="K846" s="55">
        <v>568</v>
      </c>
      <c r="L846" s="60"/>
    </row>
    <row r="847" spans="1:12" outlineLevel="1" x14ac:dyDescent="0.2">
      <c r="A847" s="42">
        <v>41761</v>
      </c>
      <c r="B847" s="45">
        <v>517.5</v>
      </c>
      <c r="C847" s="45">
        <v>596.41</v>
      </c>
      <c r="D847" s="45">
        <v>766.09</v>
      </c>
      <c r="E847" s="45">
        <f>Platts!R1336*0.6+Platts!C1336*1.6</f>
        <v>235.69</v>
      </c>
      <c r="F847" s="62">
        <f t="shared" si="27"/>
        <v>844</v>
      </c>
      <c r="G847" s="42">
        <f t="shared" si="26"/>
        <v>41761</v>
      </c>
      <c r="H847" s="55">
        <v>482.5</v>
      </c>
      <c r="I847" s="55">
        <v>630.17499999999995</v>
      </c>
      <c r="J847" s="55">
        <v>699.97</v>
      </c>
      <c r="K847" s="55">
        <v>566</v>
      </c>
      <c r="L847" s="60"/>
    </row>
    <row r="848" spans="1:12" outlineLevel="1" x14ac:dyDescent="0.2">
      <c r="A848" s="42">
        <v>41764</v>
      </c>
      <c r="B848" s="45">
        <v>517.5</v>
      </c>
      <c r="C848" s="45">
        <v>596.41</v>
      </c>
      <c r="D848" s="45">
        <v>766.09</v>
      </c>
      <c r="E848" s="45">
        <f>Platts!R1337*0.6+Platts!C1337*1.6</f>
        <v>236.38000000000002</v>
      </c>
      <c r="F848" s="62">
        <f t="shared" si="27"/>
        <v>845</v>
      </c>
      <c r="G848" s="42">
        <f t="shared" si="26"/>
        <v>41764</v>
      </c>
      <c r="H848" s="55">
        <v>482.5</v>
      </c>
      <c r="I848" s="55">
        <v>630.17499999999995</v>
      </c>
      <c r="J848" s="55">
        <v>699.97</v>
      </c>
      <c r="K848" s="55">
        <v>566</v>
      </c>
      <c r="L848" s="60"/>
    </row>
    <row r="849" spans="1:12" outlineLevel="1" x14ac:dyDescent="0.2">
      <c r="A849" s="42">
        <v>41765</v>
      </c>
      <c r="B849" s="45">
        <v>517.5</v>
      </c>
      <c r="C849" s="45">
        <v>599.03</v>
      </c>
      <c r="D849" s="45">
        <v>766.09</v>
      </c>
      <c r="E849" s="45">
        <f>Platts!R1338*0.6+Platts!C1338*1.6</f>
        <v>237.25</v>
      </c>
      <c r="F849" s="62">
        <f t="shared" si="27"/>
        <v>846</v>
      </c>
      <c r="G849" s="42">
        <f t="shared" si="26"/>
        <v>41765</v>
      </c>
      <c r="H849" s="55">
        <v>482.5</v>
      </c>
      <c r="I849" s="55">
        <v>631.2650000000001</v>
      </c>
      <c r="J849" s="55">
        <v>699.97</v>
      </c>
      <c r="K849" s="55">
        <v>566</v>
      </c>
      <c r="L849" s="60"/>
    </row>
    <row r="850" spans="1:12" outlineLevel="1" x14ac:dyDescent="0.2">
      <c r="A850" s="42">
        <v>41766</v>
      </c>
      <c r="B850" s="45">
        <v>517.5</v>
      </c>
      <c r="C850" s="45">
        <v>598.65</v>
      </c>
      <c r="D850" s="45">
        <v>766.09</v>
      </c>
      <c r="E850" s="45">
        <f>Platts!R1339*0.6+Platts!C1339*1.6</f>
        <v>235.64999999999998</v>
      </c>
      <c r="F850" s="62">
        <f t="shared" si="27"/>
        <v>847</v>
      </c>
      <c r="G850" s="42">
        <f t="shared" si="26"/>
        <v>41766</v>
      </c>
      <c r="H850" s="55">
        <v>482.5</v>
      </c>
      <c r="I850" s="55">
        <v>634.5</v>
      </c>
      <c r="J850" s="55">
        <v>699.97</v>
      </c>
      <c r="K850" s="55">
        <v>566</v>
      </c>
      <c r="L850" s="60"/>
    </row>
    <row r="851" spans="1:12" outlineLevel="1" x14ac:dyDescent="0.2">
      <c r="A851" s="42">
        <v>41767</v>
      </c>
      <c r="B851" s="45">
        <v>511</v>
      </c>
      <c r="C851" s="45">
        <v>596.11</v>
      </c>
      <c r="D851" s="45">
        <v>766.09</v>
      </c>
      <c r="E851" s="45">
        <f>Platts!R1340*0.6+Platts!C1340*1.6</f>
        <v>232.60000000000002</v>
      </c>
      <c r="F851" s="62">
        <f t="shared" si="27"/>
        <v>848</v>
      </c>
      <c r="G851" s="42">
        <f t="shared" si="26"/>
        <v>41767</v>
      </c>
      <c r="H851" s="55">
        <v>477.5</v>
      </c>
      <c r="I851" s="55">
        <v>633.67499999999995</v>
      </c>
      <c r="J851" s="55">
        <v>699.97</v>
      </c>
      <c r="K851" s="55">
        <v>565</v>
      </c>
      <c r="L851" s="60"/>
    </row>
    <row r="852" spans="1:12" outlineLevel="1" x14ac:dyDescent="0.2">
      <c r="A852" s="42">
        <v>41768</v>
      </c>
      <c r="B852" s="45">
        <v>511</v>
      </c>
      <c r="C852" s="45">
        <v>596.11</v>
      </c>
      <c r="D852" s="45">
        <v>766.09</v>
      </c>
      <c r="E852" s="45">
        <f>Platts!R1341*0.6+Platts!C1341*1.6</f>
        <v>232.2</v>
      </c>
      <c r="F852" s="62">
        <f t="shared" si="27"/>
        <v>849</v>
      </c>
      <c r="G852" s="42">
        <f t="shared" si="26"/>
        <v>41768</v>
      </c>
      <c r="H852" s="55">
        <v>477.5</v>
      </c>
      <c r="I852" s="55">
        <v>634.86500000000001</v>
      </c>
      <c r="J852" s="55">
        <v>699.97</v>
      </c>
      <c r="K852" s="55">
        <v>565</v>
      </c>
      <c r="L852" s="60"/>
    </row>
    <row r="853" spans="1:12" outlineLevel="1" x14ac:dyDescent="0.2">
      <c r="A853" s="42">
        <v>41771</v>
      </c>
      <c r="B853" s="45">
        <v>511</v>
      </c>
      <c r="C853" s="45">
        <v>591.51</v>
      </c>
      <c r="D853" s="45">
        <v>766.09</v>
      </c>
      <c r="E853" s="45">
        <f>Platts!R1342*0.6+Platts!C1342*1.6</f>
        <v>232.76</v>
      </c>
      <c r="F853" s="62">
        <f t="shared" si="27"/>
        <v>850</v>
      </c>
      <c r="G853" s="42">
        <f t="shared" si="26"/>
        <v>41771</v>
      </c>
      <c r="H853" s="55">
        <v>477.5</v>
      </c>
      <c r="I853" s="55">
        <v>627.04</v>
      </c>
      <c r="J853" s="55">
        <v>699.97</v>
      </c>
      <c r="K853" s="55">
        <v>565</v>
      </c>
      <c r="L853" s="60"/>
    </row>
    <row r="854" spans="1:12" outlineLevel="1" x14ac:dyDescent="0.2">
      <c r="A854" s="42">
        <v>41772</v>
      </c>
      <c r="B854" s="45">
        <v>511</v>
      </c>
      <c r="C854" s="45">
        <v>589.32000000000005</v>
      </c>
      <c r="D854" s="45">
        <v>766.09</v>
      </c>
      <c r="E854" s="45">
        <f>Platts!R1343*0.6+Platts!C1343*1.6</f>
        <v>232.76</v>
      </c>
      <c r="F854" s="62">
        <f t="shared" si="27"/>
        <v>851</v>
      </c>
      <c r="G854" s="42">
        <f t="shared" si="26"/>
        <v>41772</v>
      </c>
      <c r="H854" s="55">
        <v>477.5</v>
      </c>
      <c r="I854" s="55">
        <v>626.30999999999995</v>
      </c>
      <c r="J854" s="55">
        <v>699.97</v>
      </c>
      <c r="K854" s="55">
        <v>565</v>
      </c>
      <c r="L854" s="60"/>
    </row>
    <row r="855" spans="1:12" outlineLevel="1" x14ac:dyDescent="0.2">
      <c r="A855" s="42">
        <v>41773</v>
      </c>
      <c r="B855" s="45">
        <v>511</v>
      </c>
      <c r="C855" s="45">
        <v>589.70000000000005</v>
      </c>
      <c r="D855" s="45">
        <v>766.09</v>
      </c>
      <c r="E855" s="45">
        <f>Platts!R1344*0.6+Platts!C1344*1.6</f>
        <v>234.35000000000002</v>
      </c>
      <c r="F855" s="62">
        <f t="shared" si="27"/>
        <v>852</v>
      </c>
      <c r="G855" s="42">
        <f t="shared" si="26"/>
        <v>41773</v>
      </c>
      <c r="H855" s="55">
        <v>477.5</v>
      </c>
      <c r="I855" s="55">
        <v>623.49</v>
      </c>
      <c r="J855" s="55">
        <v>699.97</v>
      </c>
      <c r="K855" s="55">
        <v>565</v>
      </c>
      <c r="L855" s="60"/>
    </row>
    <row r="856" spans="1:12" outlineLevel="1" x14ac:dyDescent="0.2">
      <c r="A856" s="42">
        <v>41774</v>
      </c>
      <c r="B856" s="45">
        <v>511</v>
      </c>
      <c r="C856" s="45">
        <v>590</v>
      </c>
      <c r="D856" s="45">
        <v>766.09</v>
      </c>
      <c r="E856" s="45">
        <f>Platts!R1345*0.6+Platts!C1345*1.6</f>
        <v>233.15000000000003</v>
      </c>
      <c r="F856" s="62">
        <f t="shared" si="27"/>
        <v>853</v>
      </c>
      <c r="G856" s="42">
        <f t="shared" si="26"/>
        <v>41774</v>
      </c>
      <c r="H856" s="55">
        <v>475</v>
      </c>
      <c r="I856" s="55">
        <v>624.21</v>
      </c>
      <c r="J856" s="55">
        <v>699.97</v>
      </c>
      <c r="K856" s="55">
        <v>565</v>
      </c>
      <c r="L856" s="60"/>
    </row>
    <row r="857" spans="1:12" outlineLevel="1" x14ac:dyDescent="0.2">
      <c r="A857" s="42">
        <v>41775</v>
      </c>
      <c r="B857" s="45">
        <v>511</v>
      </c>
      <c r="C857" s="45">
        <v>589.32000000000005</v>
      </c>
      <c r="D857" s="45">
        <v>766.09</v>
      </c>
      <c r="E857" s="45">
        <f>Platts!R1346*0.6+Platts!C1346*1.6</f>
        <v>227.40000000000003</v>
      </c>
      <c r="F857" s="62">
        <f t="shared" si="27"/>
        <v>854</v>
      </c>
      <c r="G857" s="42">
        <f t="shared" si="26"/>
        <v>41775</v>
      </c>
      <c r="H857" s="55">
        <v>475</v>
      </c>
      <c r="I857" s="55">
        <v>621.4849999999999</v>
      </c>
      <c r="J857" s="55">
        <v>699.97</v>
      </c>
      <c r="K857" s="55">
        <v>565</v>
      </c>
      <c r="L857" s="60"/>
    </row>
    <row r="858" spans="1:12" outlineLevel="1" x14ac:dyDescent="0.2">
      <c r="A858" s="42">
        <v>41778</v>
      </c>
      <c r="B858" s="45">
        <v>511</v>
      </c>
      <c r="C858" s="45">
        <v>589.87</v>
      </c>
      <c r="D858" s="45">
        <v>763.34</v>
      </c>
      <c r="E858" s="45">
        <f>Platts!R1347*0.6+Platts!C1347*1.6</f>
        <v>225.8</v>
      </c>
      <c r="F858" s="62">
        <f t="shared" si="27"/>
        <v>855</v>
      </c>
      <c r="G858" s="42">
        <f t="shared" si="26"/>
        <v>41778</v>
      </c>
      <c r="H858" s="55">
        <v>475</v>
      </c>
      <c r="I858" s="55">
        <v>623.17000000000007</v>
      </c>
      <c r="J858" s="55">
        <v>699.97</v>
      </c>
      <c r="K858" s="55">
        <v>565</v>
      </c>
      <c r="L858" s="60"/>
    </row>
    <row r="859" spans="1:12" outlineLevel="1" x14ac:dyDescent="0.2">
      <c r="A859" s="42">
        <v>41779</v>
      </c>
      <c r="B859" s="45">
        <v>511</v>
      </c>
      <c r="C859" s="45">
        <v>589.01</v>
      </c>
      <c r="D859" s="45">
        <v>763.34</v>
      </c>
      <c r="E859" s="45">
        <f>Platts!R1348*0.6+Platts!C1348*1.6</f>
        <v>224.15</v>
      </c>
      <c r="F859" s="62">
        <f t="shared" si="27"/>
        <v>856</v>
      </c>
      <c r="G859" s="42">
        <f t="shared" si="26"/>
        <v>41779</v>
      </c>
      <c r="H859" s="55">
        <v>475</v>
      </c>
      <c r="I859" s="55">
        <v>624.03499999999997</v>
      </c>
      <c r="J859" s="55">
        <v>699.97</v>
      </c>
      <c r="K859" s="55">
        <v>563</v>
      </c>
      <c r="L859" s="60"/>
    </row>
    <row r="860" spans="1:12" outlineLevel="1" x14ac:dyDescent="0.2">
      <c r="A860" s="42">
        <v>41780</v>
      </c>
      <c r="B860" s="45">
        <v>511</v>
      </c>
      <c r="C860" s="45">
        <v>587.34</v>
      </c>
      <c r="D860" s="45">
        <v>757.83</v>
      </c>
      <c r="E860" s="45">
        <f>Platts!R1349*0.6+Platts!C1349*1.6</f>
        <v>225.3</v>
      </c>
      <c r="F860" s="62">
        <f t="shared" si="27"/>
        <v>857</v>
      </c>
      <c r="G860" s="42">
        <f t="shared" si="26"/>
        <v>41780</v>
      </c>
      <c r="H860" s="55">
        <v>475</v>
      </c>
      <c r="I860" s="55">
        <v>623.44000000000005</v>
      </c>
      <c r="J860" s="55">
        <v>699.97</v>
      </c>
      <c r="K860" s="55">
        <v>563</v>
      </c>
      <c r="L860" s="60"/>
    </row>
    <row r="861" spans="1:12" outlineLevel="1" x14ac:dyDescent="0.2">
      <c r="A861" s="42">
        <v>41781</v>
      </c>
      <c r="B861" s="45">
        <v>507.5</v>
      </c>
      <c r="C861" s="45">
        <v>587.29</v>
      </c>
      <c r="D861" s="45">
        <v>755.07</v>
      </c>
      <c r="E861" s="45">
        <f>Platts!R1350*0.6+Platts!C1350*1.6</f>
        <v>228.55</v>
      </c>
      <c r="F861" s="62">
        <f t="shared" si="27"/>
        <v>858</v>
      </c>
      <c r="G861" s="42">
        <f t="shared" si="26"/>
        <v>41781</v>
      </c>
      <c r="H861" s="55">
        <v>463</v>
      </c>
      <c r="I861" s="55">
        <v>622.26</v>
      </c>
      <c r="J861" s="55">
        <v>699.97</v>
      </c>
      <c r="K861" s="55">
        <v>561</v>
      </c>
      <c r="L861" s="60"/>
    </row>
    <row r="862" spans="1:12" outlineLevel="1" x14ac:dyDescent="0.2">
      <c r="A862" s="42">
        <v>41782</v>
      </c>
      <c r="B862" s="45">
        <v>507.5</v>
      </c>
      <c r="C862" s="45">
        <v>586.17999999999995</v>
      </c>
      <c r="D862" s="45">
        <v>755.07</v>
      </c>
      <c r="E862" s="45">
        <f>Platts!R1351*0.6+Platts!C1351*1.6</f>
        <v>224.89999999999998</v>
      </c>
      <c r="F862" s="62">
        <f t="shared" si="27"/>
        <v>859</v>
      </c>
      <c r="G862" s="42">
        <f t="shared" si="26"/>
        <v>41782</v>
      </c>
      <c r="H862" s="55">
        <v>463</v>
      </c>
      <c r="I862" s="55">
        <v>621.89499999999998</v>
      </c>
      <c r="J862" s="55">
        <v>699.97</v>
      </c>
      <c r="K862" s="55">
        <v>561</v>
      </c>
      <c r="L862" s="60"/>
    </row>
    <row r="863" spans="1:12" outlineLevel="1" x14ac:dyDescent="0.2">
      <c r="A863" s="99">
        <v>41785</v>
      </c>
      <c r="B863" s="46">
        <v>507.5</v>
      </c>
      <c r="C863" s="46">
        <v>586.17999999999995</v>
      </c>
      <c r="D863" s="46">
        <v>755.07</v>
      </c>
      <c r="E863" s="45">
        <f>Platts!R1352*0.6+Platts!C1352*1.6</f>
        <v>224.89999999999998</v>
      </c>
      <c r="F863" s="62">
        <f t="shared" si="27"/>
        <v>860</v>
      </c>
      <c r="G863" s="42">
        <f t="shared" si="26"/>
        <v>41785</v>
      </c>
      <c r="H863" s="47">
        <v>463</v>
      </c>
      <c r="I863" s="47">
        <v>621.89499999999998</v>
      </c>
      <c r="J863" s="55">
        <v>699.97</v>
      </c>
      <c r="K863" s="47">
        <v>561</v>
      </c>
      <c r="L863" s="60"/>
    </row>
    <row r="864" spans="1:12" outlineLevel="1" x14ac:dyDescent="0.2">
      <c r="A864" s="42">
        <v>41786</v>
      </c>
      <c r="B864" s="45">
        <v>507.5</v>
      </c>
      <c r="C864" s="45">
        <v>582.42999999999995</v>
      </c>
      <c r="D864" s="45">
        <v>755.07</v>
      </c>
      <c r="E864" s="45">
        <f>Platts!R1353*0.6+Platts!C1353*1.6</f>
        <v>225.2</v>
      </c>
      <c r="F864" s="62">
        <f t="shared" si="27"/>
        <v>861</v>
      </c>
      <c r="G864" s="42">
        <f t="shared" si="26"/>
        <v>41786</v>
      </c>
      <c r="H864" s="55">
        <v>463</v>
      </c>
      <c r="I864" s="55">
        <v>620.3900000000001</v>
      </c>
      <c r="J864" s="55">
        <v>699.97</v>
      </c>
      <c r="K864" s="55">
        <v>561</v>
      </c>
      <c r="L864" s="60"/>
    </row>
    <row r="865" spans="1:12" outlineLevel="1" x14ac:dyDescent="0.2">
      <c r="A865" s="42">
        <v>41787</v>
      </c>
      <c r="B865" s="45">
        <v>507.5</v>
      </c>
      <c r="C865" s="45">
        <v>581.49</v>
      </c>
      <c r="D865" s="45">
        <v>755.07</v>
      </c>
      <c r="E865" s="45">
        <f>Platts!R1354*0.6+Platts!C1354*1.6</f>
        <v>222.65000000000003</v>
      </c>
      <c r="F865" s="62">
        <f t="shared" si="27"/>
        <v>862</v>
      </c>
      <c r="G865" s="42">
        <f t="shared" si="26"/>
        <v>41787</v>
      </c>
      <c r="H865" s="55">
        <v>463</v>
      </c>
      <c r="I865" s="55">
        <v>620.53</v>
      </c>
      <c r="J865" s="55">
        <v>699.97</v>
      </c>
      <c r="K865" s="55">
        <v>561</v>
      </c>
      <c r="L865" s="60"/>
    </row>
    <row r="866" spans="1:12" outlineLevel="1" x14ac:dyDescent="0.2">
      <c r="A866" s="42">
        <v>41788</v>
      </c>
      <c r="B866" s="45">
        <v>507.5</v>
      </c>
      <c r="C866" s="45">
        <v>582</v>
      </c>
      <c r="D866" s="45">
        <v>755.07</v>
      </c>
      <c r="E866" s="45">
        <f>Platts!R1355*0.6+Platts!C1355*1.6</f>
        <v>220</v>
      </c>
      <c r="F866" s="62">
        <f t="shared" si="27"/>
        <v>863</v>
      </c>
      <c r="G866" s="42">
        <f t="shared" si="26"/>
        <v>41788</v>
      </c>
      <c r="H866" s="55">
        <v>462</v>
      </c>
      <c r="I866" s="55">
        <v>616.44499999999994</v>
      </c>
      <c r="J866" s="55">
        <v>699.97</v>
      </c>
      <c r="K866" s="55">
        <v>561</v>
      </c>
      <c r="L866" s="60"/>
    </row>
    <row r="867" spans="1:12" outlineLevel="1" x14ac:dyDescent="0.2">
      <c r="A867" s="42">
        <v>41789</v>
      </c>
      <c r="B867" s="45">
        <v>507.5</v>
      </c>
      <c r="C867" s="45">
        <v>583.07000000000005</v>
      </c>
      <c r="D867" s="45">
        <v>749.56</v>
      </c>
      <c r="E867" s="45">
        <f>Platts!R1356*0.6+Platts!C1356*1.6</f>
        <v>213.60000000000002</v>
      </c>
      <c r="F867" s="62">
        <f t="shared" si="27"/>
        <v>864</v>
      </c>
      <c r="G867" s="42">
        <f t="shared" si="26"/>
        <v>41789</v>
      </c>
      <c r="H867" s="55">
        <v>462</v>
      </c>
      <c r="I867" s="55">
        <v>616.625</v>
      </c>
      <c r="J867" s="55">
        <v>699.97</v>
      </c>
      <c r="K867" s="55">
        <v>561</v>
      </c>
      <c r="L867" s="60"/>
    </row>
    <row r="868" spans="1:12" outlineLevel="1" x14ac:dyDescent="0.2">
      <c r="A868" s="42">
        <v>41792</v>
      </c>
      <c r="B868" s="45">
        <v>507.5</v>
      </c>
      <c r="C868" s="45">
        <v>578.16999999999996</v>
      </c>
      <c r="D868" s="45">
        <v>749.56</v>
      </c>
      <c r="E868" s="45">
        <f>Platts!R1357*0.6+Platts!C1357*1.6</f>
        <v>213.85000000000002</v>
      </c>
      <c r="F868" s="62">
        <f t="shared" si="27"/>
        <v>865</v>
      </c>
      <c r="G868" s="42">
        <f t="shared" si="26"/>
        <v>41792</v>
      </c>
      <c r="H868" s="55">
        <v>462</v>
      </c>
      <c r="I868" s="55">
        <v>616.39499999999998</v>
      </c>
      <c r="J868" s="55">
        <v>699.97</v>
      </c>
      <c r="K868" s="55">
        <v>561</v>
      </c>
      <c r="L868" s="60"/>
    </row>
    <row r="869" spans="1:12" outlineLevel="1" x14ac:dyDescent="0.2">
      <c r="A869" s="42">
        <v>41793</v>
      </c>
      <c r="B869" s="45">
        <v>507.5</v>
      </c>
      <c r="C869" s="45">
        <v>579.15</v>
      </c>
      <c r="D869" s="45">
        <v>749.56</v>
      </c>
      <c r="E869" s="45">
        <f>Platts!R1358*0.6+Platts!C1358*1.6</f>
        <v>215.2</v>
      </c>
      <c r="F869" s="62">
        <f t="shared" si="27"/>
        <v>866</v>
      </c>
      <c r="G869" s="42">
        <f t="shared" si="26"/>
        <v>41793</v>
      </c>
      <c r="H869" s="55">
        <v>462</v>
      </c>
      <c r="I869" s="55">
        <v>616.57500000000005</v>
      </c>
      <c r="J869" s="55">
        <v>699.97</v>
      </c>
      <c r="K869" s="55">
        <v>561</v>
      </c>
      <c r="L869" s="60"/>
    </row>
    <row r="870" spans="1:12" outlineLevel="1" x14ac:dyDescent="0.2">
      <c r="A870" s="42">
        <v>41794</v>
      </c>
      <c r="B870" s="45">
        <v>507.5</v>
      </c>
      <c r="C870" s="45">
        <v>578.64</v>
      </c>
      <c r="D870" s="45">
        <v>749.56</v>
      </c>
      <c r="E870" s="45">
        <f>Platts!R1359*0.6+Platts!C1359*1.6</f>
        <v>219.2</v>
      </c>
      <c r="F870" s="62">
        <f t="shared" si="27"/>
        <v>867</v>
      </c>
      <c r="G870" s="42">
        <f t="shared" si="26"/>
        <v>41794</v>
      </c>
      <c r="H870" s="55">
        <v>462</v>
      </c>
      <c r="I870" s="55">
        <v>614.02500000000009</v>
      </c>
      <c r="J870" s="55">
        <v>699.97</v>
      </c>
      <c r="K870" s="55">
        <v>561</v>
      </c>
      <c r="L870" s="60"/>
    </row>
    <row r="871" spans="1:12" outlineLevel="1" x14ac:dyDescent="0.2">
      <c r="A871" s="42">
        <v>41795</v>
      </c>
      <c r="B871" s="45">
        <v>507.5</v>
      </c>
      <c r="C871" s="45">
        <v>575.57000000000005</v>
      </c>
      <c r="D871" s="45">
        <v>744.05</v>
      </c>
      <c r="E871" s="45">
        <f>Platts!R1360*0.6+Platts!C1360*1.6</f>
        <v>217.85000000000002</v>
      </c>
      <c r="F871" s="62">
        <f t="shared" si="27"/>
        <v>868</v>
      </c>
      <c r="G871" s="42">
        <f t="shared" si="26"/>
        <v>41795</v>
      </c>
      <c r="H871" s="55">
        <v>451</v>
      </c>
      <c r="I871" s="55">
        <v>613.21499999999992</v>
      </c>
      <c r="J871" s="55">
        <v>699.97</v>
      </c>
      <c r="K871" s="55">
        <v>561</v>
      </c>
      <c r="L871" s="60"/>
    </row>
    <row r="872" spans="1:12" outlineLevel="1" x14ac:dyDescent="0.2">
      <c r="A872" s="42">
        <v>41796</v>
      </c>
      <c r="B872" s="45">
        <v>507.5</v>
      </c>
      <c r="C872" s="45">
        <v>576.25</v>
      </c>
      <c r="D872" s="45">
        <v>744.05</v>
      </c>
      <c r="E872" s="45">
        <f>Platts!R1361*0.6+Platts!C1361*1.6</f>
        <v>219.1</v>
      </c>
      <c r="F872" s="62">
        <f t="shared" si="27"/>
        <v>869</v>
      </c>
      <c r="G872" s="42">
        <f t="shared" si="26"/>
        <v>41796</v>
      </c>
      <c r="H872" s="55">
        <v>451</v>
      </c>
      <c r="I872" s="55">
        <v>609.16000000000008</v>
      </c>
      <c r="J872" s="55">
        <v>699.97</v>
      </c>
      <c r="K872" s="55">
        <v>561</v>
      </c>
      <c r="L872" s="60"/>
    </row>
    <row r="873" spans="1:12" outlineLevel="1" x14ac:dyDescent="0.2">
      <c r="A873" s="42">
        <v>41799</v>
      </c>
      <c r="B873" s="45">
        <v>507.5</v>
      </c>
      <c r="C873" s="45">
        <v>574.26</v>
      </c>
      <c r="D873" s="45">
        <v>744.05</v>
      </c>
      <c r="E873" s="45">
        <f>Platts!R1362*0.6+Platts!C1362*1.6</f>
        <v>217.8</v>
      </c>
      <c r="F873" s="62">
        <f t="shared" si="27"/>
        <v>870</v>
      </c>
      <c r="G873" s="42">
        <f t="shared" si="26"/>
        <v>41799</v>
      </c>
      <c r="H873" s="55">
        <v>451</v>
      </c>
      <c r="I873" s="55">
        <v>612.52500000000009</v>
      </c>
      <c r="J873" s="55">
        <v>699.97</v>
      </c>
      <c r="K873" s="55">
        <v>561</v>
      </c>
      <c r="L873" s="60"/>
    </row>
    <row r="874" spans="1:12" outlineLevel="1" x14ac:dyDescent="0.2">
      <c r="A874" s="42">
        <v>41800</v>
      </c>
      <c r="B874" s="45">
        <v>507.5</v>
      </c>
      <c r="C874" s="45">
        <v>572.32000000000005</v>
      </c>
      <c r="D874" s="45">
        <v>744.05</v>
      </c>
      <c r="E874" s="45">
        <f>Platts!R1363*0.6+Platts!C1363*1.6</f>
        <v>216.55</v>
      </c>
      <c r="F874" s="62">
        <f t="shared" si="27"/>
        <v>871</v>
      </c>
      <c r="G874" s="42">
        <f t="shared" si="26"/>
        <v>41800</v>
      </c>
      <c r="H874" s="55">
        <v>451</v>
      </c>
      <c r="I874" s="55">
        <v>611</v>
      </c>
      <c r="J874" s="55">
        <v>699.97</v>
      </c>
      <c r="K874" s="55">
        <v>561</v>
      </c>
      <c r="L874" s="60"/>
    </row>
    <row r="875" spans="1:12" outlineLevel="1" x14ac:dyDescent="0.2">
      <c r="A875" s="42">
        <v>41801</v>
      </c>
      <c r="B875" s="45">
        <v>507.5</v>
      </c>
      <c r="C875" s="45">
        <v>571.73</v>
      </c>
      <c r="D875" s="45">
        <v>744.05</v>
      </c>
      <c r="E875" s="45">
        <f>Platts!R1364*0.6+Platts!C1364*1.6</f>
        <v>216.40000000000003</v>
      </c>
      <c r="F875" s="62">
        <f t="shared" si="27"/>
        <v>872</v>
      </c>
      <c r="G875" s="42">
        <f t="shared" si="26"/>
        <v>41801</v>
      </c>
      <c r="H875" s="55">
        <v>451</v>
      </c>
      <c r="I875" s="55">
        <v>608.26</v>
      </c>
      <c r="J875" s="55">
        <v>697.21500000000003</v>
      </c>
      <c r="K875" s="55">
        <v>561</v>
      </c>
      <c r="L875" s="60"/>
    </row>
    <row r="876" spans="1:12" outlineLevel="1" x14ac:dyDescent="0.2">
      <c r="A876" s="42">
        <v>41802</v>
      </c>
      <c r="B876" s="45">
        <v>506</v>
      </c>
      <c r="C876" s="45">
        <v>569.48</v>
      </c>
      <c r="D876" s="45">
        <v>744.05</v>
      </c>
      <c r="E876" s="45">
        <f>Platts!R1365*0.6+Platts!C1365*1.6</f>
        <v>212.25</v>
      </c>
      <c r="F876" s="62">
        <f t="shared" si="27"/>
        <v>873</v>
      </c>
      <c r="G876" s="42">
        <f t="shared" si="26"/>
        <v>41802</v>
      </c>
      <c r="H876" s="55">
        <v>450</v>
      </c>
      <c r="I876" s="55">
        <v>608.26</v>
      </c>
      <c r="J876" s="55">
        <v>697.21500000000003</v>
      </c>
      <c r="K876" s="55">
        <v>560</v>
      </c>
      <c r="L876" s="60"/>
    </row>
    <row r="877" spans="1:12" outlineLevel="1" x14ac:dyDescent="0.2">
      <c r="A877" s="42">
        <v>41803</v>
      </c>
      <c r="B877" s="45">
        <v>506</v>
      </c>
      <c r="C877" s="45">
        <v>568.26</v>
      </c>
      <c r="D877" s="45">
        <v>744.05</v>
      </c>
      <c r="E877" s="45">
        <f>Platts!R1366*0.6+Platts!C1366*1.6</f>
        <v>212.31</v>
      </c>
      <c r="F877" s="62">
        <f t="shared" si="27"/>
        <v>874</v>
      </c>
      <c r="G877" s="42">
        <f t="shared" si="26"/>
        <v>41803</v>
      </c>
      <c r="H877" s="55">
        <v>450</v>
      </c>
      <c r="I877" s="55">
        <v>607.41000000000008</v>
      </c>
      <c r="J877" s="55">
        <v>697.21500000000003</v>
      </c>
      <c r="K877" s="55">
        <v>560</v>
      </c>
      <c r="L877" s="60"/>
    </row>
    <row r="878" spans="1:12" outlineLevel="1" x14ac:dyDescent="0.2">
      <c r="A878" s="42">
        <v>41806</v>
      </c>
      <c r="B878" s="45">
        <v>506</v>
      </c>
      <c r="C878" s="45">
        <v>570.07000000000005</v>
      </c>
      <c r="D878" s="45">
        <v>733.02</v>
      </c>
      <c r="E878" s="45">
        <f>Platts!R1367*0.6+Platts!C1367*1.6</f>
        <v>209.36</v>
      </c>
      <c r="F878" s="62">
        <f t="shared" si="27"/>
        <v>875</v>
      </c>
      <c r="G878" s="42">
        <f t="shared" si="26"/>
        <v>41806</v>
      </c>
      <c r="H878" s="55">
        <v>450</v>
      </c>
      <c r="I878" s="55">
        <v>607.67499999999995</v>
      </c>
      <c r="J878" s="55">
        <v>697.21500000000003</v>
      </c>
      <c r="K878" s="55">
        <v>560</v>
      </c>
      <c r="L878" s="60"/>
    </row>
    <row r="879" spans="1:12" outlineLevel="1" x14ac:dyDescent="0.2">
      <c r="A879" s="42">
        <v>41807</v>
      </c>
      <c r="B879" s="45">
        <v>506</v>
      </c>
      <c r="C879" s="45">
        <v>568.92999999999995</v>
      </c>
      <c r="D879" s="45">
        <v>733.02</v>
      </c>
      <c r="E879" s="45">
        <f>Platts!R1368*0.6+Platts!C1368*1.6</f>
        <v>209.65000000000003</v>
      </c>
      <c r="F879" s="62">
        <f t="shared" si="27"/>
        <v>876</v>
      </c>
      <c r="G879" s="42">
        <f t="shared" si="26"/>
        <v>41807</v>
      </c>
      <c r="H879" s="55">
        <v>450</v>
      </c>
      <c r="I879" s="55">
        <v>607.58500000000004</v>
      </c>
      <c r="J879" s="55">
        <v>697.21500000000003</v>
      </c>
      <c r="K879" s="55">
        <v>560</v>
      </c>
      <c r="L879" s="60"/>
    </row>
    <row r="880" spans="1:12" outlineLevel="1" x14ac:dyDescent="0.2">
      <c r="A880" s="42">
        <v>41808</v>
      </c>
      <c r="B880" s="45">
        <v>506</v>
      </c>
      <c r="C880" s="45">
        <v>570.07000000000005</v>
      </c>
      <c r="D880" s="45">
        <v>733.02</v>
      </c>
      <c r="E880" s="45">
        <f>Platts!R1369*0.6+Platts!C1369*1.6</f>
        <v>211.75</v>
      </c>
      <c r="F880" s="62">
        <f t="shared" si="27"/>
        <v>877</v>
      </c>
      <c r="G880" s="42">
        <f t="shared" si="26"/>
        <v>41808</v>
      </c>
      <c r="H880" s="55">
        <v>450</v>
      </c>
      <c r="I880" s="55">
        <v>609.20499999999993</v>
      </c>
      <c r="J880" s="55">
        <v>697.21500000000003</v>
      </c>
      <c r="K880" s="55">
        <v>560</v>
      </c>
      <c r="L880" s="60"/>
    </row>
    <row r="881" spans="1:12" outlineLevel="1" x14ac:dyDescent="0.2">
      <c r="A881" s="42">
        <v>41809</v>
      </c>
      <c r="B881" s="45">
        <v>505</v>
      </c>
      <c r="C881" s="45">
        <v>572</v>
      </c>
      <c r="D881" s="45">
        <v>733.02</v>
      </c>
      <c r="E881" s="45">
        <f>Platts!R1370*0.6+Platts!C1370*1.6</f>
        <v>212.14999999999998</v>
      </c>
      <c r="F881" s="62">
        <f t="shared" si="27"/>
        <v>878</v>
      </c>
      <c r="G881" s="42">
        <f t="shared" si="26"/>
        <v>41809</v>
      </c>
      <c r="H881" s="55">
        <v>445.5</v>
      </c>
      <c r="I881" s="55">
        <v>608.97499999999991</v>
      </c>
      <c r="J881" s="55">
        <v>697.21500000000003</v>
      </c>
      <c r="K881" s="55">
        <v>560</v>
      </c>
      <c r="L881" s="60"/>
    </row>
    <row r="882" spans="1:12" outlineLevel="1" x14ac:dyDescent="0.2">
      <c r="A882" s="42">
        <v>41810</v>
      </c>
      <c r="B882" s="45">
        <v>505</v>
      </c>
      <c r="C882" s="45">
        <v>570.57000000000005</v>
      </c>
      <c r="D882" s="45">
        <v>733.02</v>
      </c>
      <c r="E882" s="45">
        <f>Platts!R1371*0.6+Platts!C1371*1.6</f>
        <v>212.5</v>
      </c>
      <c r="F882" s="62">
        <f t="shared" si="27"/>
        <v>879</v>
      </c>
      <c r="G882" s="42">
        <f t="shared" si="26"/>
        <v>41810</v>
      </c>
      <c r="H882" s="55">
        <v>445.5</v>
      </c>
      <c r="I882" s="55">
        <v>611.54</v>
      </c>
      <c r="J882" s="55">
        <v>697.21500000000003</v>
      </c>
      <c r="K882" s="55">
        <v>560</v>
      </c>
      <c r="L882" s="60"/>
    </row>
    <row r="883" spans="1:12" outlineLevel="1" x14ac:dyDescent="0.2">
      <c r="A883" s="42">
        <v>41813</v>
      </c>
      <c r="B883" s="45">
        <v>505</v>
      </c>
      <c r="C883" s="45">
        <v>568.27</v>
      </c>
      <c r="D883" s="45">
        <v>738.54</v>
      </c>
      <c r="E883" s="45">
        <f>Platts!R1372*0.6+Platts!C1372*1.6</f>
        <v>215.3</v>
      </c>
      <c r="F883" s="62">
        <f t="shared" si="27"/>
        <v>880</v>
      </c>
      <c r="G883" s="42">
        <f t="shared" si="26"/>
        <v>41813</v>
      </c>
      <c r="H883" s="55">
        <v>445.5</v>
      </c>
      <c r="I883" s="55">
        <v>610.10500000000002</v>
      </c>
      <c r="J883" s="55">
        <v>697.21500000000003</v>
      </c>
      <c r="K883" s="55">
        <v>560</v>
      </c>
      <c r="L883" s="60"/>
    </row>
    <row r="884" spans="1:12" outlineLevel="1" x14ac:dyDescent="0.2">
      <c r="A884" s="42">
        <v>41814</v>
      </c>
      <c r="B884" s="45">
        <v>505</v>
      </c>
      <c r="C884" s="45">
        <v>568.1</v>
      </c>
      <c r="D884" s="45">
        <v>738.54</v>
      </c>
      <c r="E884" s="45">
        <f>Platts!R1373*0.6+Platts!C1373*1.6</f>
        <v>214.90000000000003</v>
      </c>
      <c r="F884" s="62">
        <f t="shared" si="27"/>
        <v>881</v>
      </c>
      <c r="G884" s="42">
        <f t="shared" si="26"/>
        <v>41814</v>
      </c>
      <c r="H884" s="55">
        <v>445.5</v>
      </c>
      <c r="I884" s="55">
        <v>610.46</v>
      </c>
      <c r="J884" s="55">
        <v>697.21500000000003</v>
      </c>
      <c r="K884" s="55">
        <v>560</v>
      </c>
      <c r="L884" s="60"/>
    </row>
    <row r="885" spans="1:12" outlineLevel="1" x14ac:dyDescent="0.2">
      <c r="A885" s="42">
        <v>41815</v>
      </c>
      <c r="B885" s="45">
        <v>505</v>
      </c>
      <c r="C885" s="45">
        <v>569.94000000000005</v>
      </c>
      <c r="D885" s="45">
        <v>738.54</v>
      </c>
      <c r="E885" s="45">
        <f>Platts!R1374*0.6+Platts!C1374*1.6</f>
        <v>215.85</v>
      </c>
      <c r="F885" s="62">
        <f t="shared" si="27"/>
        <v>882</v>
      </c>
      <c r="G885" s="42">
        <f t="shared" si="26"/>
        <v>41815</v>
      </c>
      <c r="H885" s="55">
        <v>445.5</v>
      </c>
      <c r="I885" s="55">
        <v>610.08500000000004</v>
      </c>
      <c r="J885" s="55">
        <v>697.21500000000003</v>
      </c>
      <c r="K885" s="55">
        <v>558</v>
      </c>
      <c r="L885" s="60"/>
    </row>
    <row r="886" spans="1:12" outlineLevel="1" x14ac:dyDescent="0.2">
      <c r="A886" s="42">
        <v>41816</v>
      </c>
      <c r="B886" s="45">
        <v>504</v>
      </c>
      <c r="C886" s="45">
        <v>568.27</v>
      </c>
      <c r="D886" s="45">
        <v>738.54</v>
      </c>
      <c r="E886" s="45">
        <f>Platts!R1375*0.6+Platts!C1375*1.6</f>
        <v>220.40000000000003</v>
      </c>
      <c r="F886" s="62">
        <f t="shared" si="27"/>
        <v>883</v>
      </c>
      <c r="G886" s="42">
        <f t="shared" si="26"/>
        <v>41816</v>
      </c>
      <c r="H886" s="55">
        <v>444</v>
      </c>
      <c r="I886" s="55">
        <v>605.86999999999989</v>
      </c>
      <c r="J886" s="55">
        <v>697.21500000000003</v>
      </c>
      <c r="K886" s="55">
        <v>558</v>
      </c>
      <c r="L886" s="60"/>
    </row>
    <row r="887" spans="1:12" outlineLevel="1" x14ac:dyDescent="0.2">
      <c r="A887" s="42">
        <v>41817</v>
      </c>
      <c r="B887" s="45">
        <v>504</v>
      </c>
      <c r="C887" s="45">
        <v>569.86</v>
      </c>
      <c r="D887" s="45">
        <v>738.54</v>
      </c>
      <c r="E887" s="45">
        <f>Platts!R1376*0.6+Platts!C1376*1.6</f>
        <v>216.7</v>
      </c>
      <c r="F887" s="62">
        <f t="shared" si="27"/>
        <v>884</v>
      </c>
      <c r="G887" s="42">
        <f t="shared" si="26"/>
        <v>41817</v>
      </c>
      <c r="H887" s="55">
        <v>444</v>
      </c>
      <c r="I887" s="55">
        <v>605.46499999999992</v>
      </c>
      <c r="J887" s="55">
        <v>697.21500000000003</v>
      </c>
      <c r="K887" s="55">
        <v>558</v>
      </c>
      <c r="L887" s="60"/>
    </row>
    <row r="888" spans="1:12" outlineLevel="1" x14ac:dyDescent="0.2">
      <c r="A888" s="42">
        <v>41820</v>
      </c>
      <c r="B888" s="45">
        <v>504</v>
      </c>
      <c r="C888" s="45">
        <v>572.24</v>
      </c>
      <c r="D888" s="45">
        <v>738.54</v>
      </c>
      <c r="E888" s="45">
        <f>Platts!R1377*0.6+Platts!C1377*1.6</f>
        <v>215.5</v>
      </c>
      <c r="F888" s="62">
        <f t="shared" si="27"/>
        <v>885</v>
      </c>
      <c r="G888" s="42">
        <f t="shared" si="26"/>
        <v>41820</v>
      </c>
      <c r="H888" s="55">
        <v>444</v>
      </c>
      <c r="I888" s="55">
        <v>606.08999999999992</v>
      </c>
      <c r="J888" s="55">
        <v>697.21500000000003</v>
      </c>
      <c r="K888" s="55">
        <v>558</v>
      </c>
      <c r="L888" s="60"/>
    </row>
    <row r="889" spans="1:12" outlineLevel="1" x14ac:dyDescent="0.2">
      <c r="A889" s="42">
        <v>41821</v>
      </c>
      <c r="B889" s="45">
        <v>504</v>
      </c>
      <c r="C889" s="45">
        <v>572.07000000000005</v>
      </c>
      <c r="D889" s="45">
        <v>738.54</v>
      </c>
      <c r="E889" s="45">
        <f>Platts!R1378*0.6+Platts!C1378*1.6</f>
        <v>216.25</v>
      </c>
      <c r="F889" s="62">
        <f t="shared" si="27"/>
        <v>886</v>
      </c>
      <c r="G889" s="42">
        <f t="shared" si="26"/>
        <v>41821</v>
      </c>
      <c r="H889" s="55">
        <v>444</v>
      </c>
      <c r="I889" s="55">
        <v>607.78</v>
      </c>
      <c r="J889" s="55">
        <v>697.21500000000003</v>
      </c>
      <c r="K889" s="55">
        <v>558</v>
      </c>
      <c r="L889" s="60"/>
    </row>
    <row r="890" spans="1:12" outlineLevel="1" x14ac:dyDescent="0.2">
      <c r="A890" s="42">
        <v>41822</v>
      </c>
      <c r="B890" s="45">
        <v>504</v>
      </c>
      <c r="C890" s="45">
        <v>566.52</v>
      </c>
      <c r="D890" s="45">
        <v>738.54</v>
      </c>
      <c r="E890" s="45">
        <f>Platts!R1379*0.6+Platts!C1379*1.6</f>
        <v>219.8</v>
      </c>
      <c r="F890" s="62">
        <f t="shared" si="27"/>
        <v>887</v>
      </c>
      <c r="G890" s="42">
        <f t="shared" si="26"/>
        <v>41822</v>
      </c>
      <c r="H890" s="55">
        <v>444</v>
      </c>
      <c r="I890" s="55">
        <v>609.11500000000001</v>
      </c>
      <c r="J890" s="55">
        <v>697.21500000000003</v>
      </c>
      <c r="K890" s="55">
        <v>558</v>
      </c>
      <c r="L890" s="60"/>
    </row>
    <row r="891" spans="1:12" outlineLevel="1" x14ac:dyDescent="0.2">
      <c r="A891" s="42">
        <v>41823</v>
      </c>
      <c r="B891" s="45">
        <v>504</v>
      </c>
      <c r="C891" s="45">
        <v>564.57000000000005</v>
      </c>
      <c r="D891" s="45">
        <v>738.54</v>
      </c>
      <c r="E891" s="45">
        <f>Platts!R1380*0.6+Platts!C1380*1.6</f>
        <v>220.10000000000002</v>
      </c>
      <c r="F891" s="62">
        <f t="shared" si="27"/>
        <v>888</v>
      </c>
      <c r="G891" s="42">
        <f t="shared" si="26"/>
        <v>41823</v>
      </c>
      <c r="H891" s="55">
        <v>444</v>
      </c>
      <c r="I891" s="55">
        <v>607.69000000000005</v>
      </c>
      <c r="J891" s="55">
        <v>697.21500000000003</v>
      </c>
      <c r="K891" s="55">
        <v>558</v>
      </c>
      <c r="L891" s="60"/>
    </row>
    <row r="892" spans="1:12" outlineLevel="1" x14ac:dyDescent="0.2">
      <c r="A892" s="42">
        <v>41824</v>
      </c>
      <c r="B892" s="45">
        <v>504</v>
      </c>
      <c r="C892" s="45">
        <v>564.15</v>
      </c>
      <c r="D892" s="45">
        <v>738.54</v>
      </c>
      <c r="E892" s="45">
        <f>Platts!R1381*0.6+Platts!C1381*1.6</f>
        <v>219.24</v>
      </c>
      <c r="F892" s="62">
        <f t="shared" si="27"/>
        <v>889</v>
      </c>
      <c r="G892" s="42">
        <f t="shared" si="26"/>
        <v>41824</v>
      </c>
      <c r="H892" s="55">
        <v>444</v>
      </c>
      <c r="I892" s="55">
        <v>607.245</v>
      </c>
      <c r="J892" s="55">
        <v>697.21500000000003</v>
      </c>
      <c r="K892" s="55">
        <v>558</v>
      </c>
      <c r="L892" s="60"/>
    </row>
    <row r="893" spans="1:12" outlineLevel="1" x14ac:dyDescent="0.2">
      <c r="A893" s="42">
        <v>41827</v>
      </c>
      <c r="B893" s="45">
        <v>504</v>
      </c>
      <c r="C893" s="45">
        <v>564.52</v>
      </c>
      <c r="D893" s="45">
        <v>738.54</v>
      </c>
      <c r="E893" s="45">
        <f>Platts!R1382*0.6+Platts!C1382*1.6</f>
        <v>217.95</v>
      </c>
      <c r="F893" s="62">
        <f t="shared" si="27"/>
        <v>890</v>
      </c>
      <c r="G893" s="42">
        <f t="shared" si="26"/>
        <v>41827</v>
      </c>
      <c r="H893" s="55">
        <v>444</v>
      </c>
      <c r="I893" s="55">
        <v>604.66499999999996</v>
      </c>
      <c r="J893" s="55">
        <v>697.21500000000003</v>
      </c>
      <c r="K893" s="55">
        <v>558</v>
      </c>
      <c r="L893" s="60"/>
    </row>
    <row r="894" spans="1:12" outlineLevel="1" x14ac:dyDescent="0.2">
      <c r="A894" s="42">
        <v>41828</v>
      </c>
      <c r="B894" s="45">
        <v>504</v>
      </c>
      <c r="C894" s="45">
        <v>564.98</v>
      </c>
      <c r="D894" s="45">
        <v>738.54</v>
      </c>
      <c r="E894" s="45">
        <f>Platts!R1383*0.6+Platts!C1383*1.6</f>
        <v>220.20000000000002</v>
      </c>
      <c r="F894" s="62">
        <f t="shared" si="27"/>
        <v>891</v>
      </c>
      <c r="G894" s="42">
        <f t="shared" si="26"/>
        <v>41828</v>
      </c>
      <c r="H894" s="55">
        <v>444</v>
      </c>
      <c r="I894" s="55">
        <v>604.84500000000003</v>
      </c>
      <c r="J894" s="55">
        <v>697.21500000000003</v>
      </c>
      <c r="K894" s="55">
        <v>558</v>
      </c>
      <c r="L894" s="60"/>
    </row>
    <row r="895" spans="1:12" outlineLevel="1" x14ac:dyDescent="0.2">
      <c r="A895" s="42">
        <v>41829</v>
      </c>
      <c r="B895" s="45">
        <v>504</v>
      </c>
      <c r="C895" s="45">
        <v>565.89</v>
      </c>
      <c r="D895" s="45">
        <v>738.54</v>
      </c>
      <c r="E895" s="45">
        <f>Platts!R1384*0.6+Platts!C1384*1.6</f>
        <v>220.20000000000002</v>
      </c>
      <c r="F895" s="62">
        <f t="shared" si="27"/>
        <v>892</v>
      </c>
      <c r="G895" s="42">
        <f t="shared" si="26"/>
        <v>41829</v>
      </c>
      <c r="H895" s="55">
        <v>444</v>
      </c>
      <c r="I895" s="55">
        <v>604.71</v>
      </c>
      <c r="J895" s="55">
        <v>697.21500000000003</v>
      </c>
      <c r="K895" s="55">
        <v>558</v>
      </c>
      <c r="L895" s="60"/>
    </row>
    <row r="896" spans="1:12" outlineLevel="1" x14ac:dyDescent="0.2">
      <c r="A896" s="42">
        <v>41830</v>
      </c>
      <c r="B896" s="45">
        <v>507.5</v>
      </c>
      <c r="C896" s="45">
        <v>564.44000000000005</v>
      </c>
      <c r="D896" s="45">
        <v>738.54</v>
      </c>
      <c r="E896" s="45">
        <f>Platts!R1385*0.6+Platts!C1385*1.6</f>
        <v>220.75</v>
      </c>
      <c r="F896" s="62">
        <f t="shared" si="27"/>
        <v>893</v>
      </c>
      <c r="G896" s="42">
        <f t="shared" si="26"/>
        <v>41830</v>
      </c>
      <c r="H896" s="55">
        <v>441.5</v>
      </c>
      <c r="I896" s="55">
        <v>605.32999999999993</v>
      </c>
      <c r="J896" s="55">
        <v>697.21500000000003</v>
      </c>
      <c r="K896" s="55">
        <v>558</v>
      </c>
      <c r="L896" s="60"/>
    </row>
    <row r="897" spans="1:12" outlineLevel="1" x14ac:dyDescent="0.2">
      <c r="A897" s="42">
        <v>41831</v>
      </c>
      <c r="B897" s="45">
        <v>507.5</v>
      </c>
      <c r="C897" s="45">
        <v>564.32000000000005</v>
      </c>
      <c r="D897" s="45">
        <v>738.54</v>
      </c>
      <c r="E897" s="45">
        <f>Platts!R1386*0.6+Platts!C1386*1.6</f>
        <v>221.8</v>
      </c>
      <c r="F897" s="62">
        <f t="shared" si="27"/>
        <v>894</v>
      </c>
      <c r="G897" s="42">
        <f t="shared" si="26"/>
        <v>41831</v>
      </c>
      <c r="H897" s="55">
        <v>441.5</v>
      </c>
      <c r="I897" s="55">
        <v>605.38</v>
      </c>
      <c r="J897" s="55">
        <v>697.21500000000003</v>
      </c>
      <c r="K897" s="55">
        <v>558</v>
      </c>
      <c r="L897" s="60"/>
    </row>
    <row r="898" spans="1:12" outlineLevel="1" x14ac:dyDescent="0.2">
      <c r="A898" s="42">
        <v>41834</v>
      </c>
      <c r="B898" s="45">
        <v>507.5</v>
      </c>
      <c r="C898" s="45">
        <v>565.48</v>
      </c>
      <c r="D898" s="45">
        <v>738.54</v>
      </c>
      <c r="E898" s="45">
        <f>Platts!R1387*0.6+Platts!C1387*1.6</f>
        <v>223</v>
      </c>
      <c r="F898" s="62">
        <f t="shared" si="27"/>
        <v>895</v>
      </c>
      <c r="G898" s="42">
        <f t="shared" si="26"/>
        <v>41834</v>
      </c>
      <c r="H898" s="55">
        <v>441.5</v>
      </c>
      <c r="I898" s="55">
        <v>604.98</v>
      </c>
      <c r="J898" s="55">
        <v>697.21500000000003</v>
      </c>
      <c r="K898" s="55">
        <v>558</v>
      </c>
      <c r="L898" s="60"/>
    </row>
    <row r="899" spans="1:12" outlineLevel="1" x14ac:dyDescent="0.2">
      <c r="A899" s="42">
        <v>41835</v>
      </c>
      <c r="B899" s="45">
        <v>507.5</v>
      </c>
      <c r="C899" s="45">
        <v>563.32000000000005</v>
      </c>
      <c r="D899" s="45">
        <v>744.05</v>
      </c>
      <c r="E899" s="45">
        <f>Platts!R1388*0.6+Platts!C1388*1.6</f>
        <v>223.4</v>
      </c>
      <c r="F899" s="62">
        <f t="shared" si="27"/>
        <v>896</v>
      </c>
      <c r="G899" s="42">
        <f t="shared" si="26"/>
        <v>41835</v>
      </c>
      <c r="H899" s="55">
        <v>441.5</v>
      </c>
      <c r="I899" s="55">
        <v>606.40000000000009</v>
      </c>
      <c r="J899" s="55">
        <v>697.21500000000003</v>
      </c>
      <c r="K899" s="55">
        <v>558</v>
      </c>
      <c r="L899" s="60"/>
    </row>
    <row r="900" spans="1:12" outlineLevel="1" x14ac:dyDescent="0.2">
      <c r="A900" s="42">
        <v>41836</v>
      </c>
      <c r="B900" s="45">
        <v>507.5</v>
      </c>
      <c r="C900" s="45">
        <v>561.62</v>
      </c>
      <c r="D900" s="45">
        <v>744.05</v>
      </c>
      <c r="E900" s="45">
        <f>Platts!R1389*0.6+Platts!C1389*1.6</f>
        <v>223.5</v>
      </c>
      <c r="F900" s="62">
        <f t="shared" si="27"/>
        <v>897</v>
      </c>
      <c r="G900" s="42">
        <f t="shared" ref="G900:G963" si="28">+A900</f>
        <v>41836</v>
      </c>
      <c r="H900" s="55">
        <v>441.5</v>
      </c>
      <c r="I900" s="55">
        <v>605.77500000000009</v>
      </c>
      <c r="J900" s="55">
        <v>697.21500000000003</v>
      </c>
      <c r="K900" s="55">
        <v>558</v>
      </c>
      <c r="L900" s="60"/>
    </row>
    <row r="901" spans="1:12" outlineLevel="1" x14ac:dyDescent="0.2">
      <c r="A901" s="42">
        <v>41837</v>
      </c>
      <c r="B901" s="45">
        <v>507.5</v>
      </c>
      <c r="C901" s="45">
        <v>561.33000000000004</v>
      </c>
      <c r="D901" s="45">
        <v>749.56</v>
      </c>
      <c r="E901" s="45">
        <f>Platts!R1390*0.6+Platts!C1390*1.6</f>
        <v>220.3</v>
      </c>
      <c r="F901" s="62">
        <f t="shared" ref="F901:F964" si="29">F900+1</f>
        <v>898</v>
      </c>
      <c r="G901" s="42">
        <f t="shared" si="28"/>
        <v>41837</v>
      </c>
      <c r="H901" s="55">
        <v>445</v>
      </c>
      <c r="I901" s="55">
        <v>602.17499999999995</v>
      </c>
      <c r="J901" s="55">
        <v>697.21500000000003</v>
      </c>
      <c r="K901" s="55">
        <v>559</v>
      </c>
      <c r="L901" s="60"/>
    </row>
    <row r="902" spans="1:12" outlineLevel="1" x14ac:dyDescent="0.2">
      <c r="A902" s="42">
        <v>41838</v>
      </c>
      <c r="B902" s="45">
        <v>507.5</v>
      </c>
      <c r="C902" s="45">
        <v>560.79</v>
      </c>
      <c r="D902" s="45">
        <v>749.56</v>
      </c>
      <c r="E902" s="45">
        <f>Platts!R1391*0.6+Platts!C1391*1.6</f>
        <v>219.35000000000002</v>
      </c>
      <c r="F902" s="62">
        <f t="shared" si="29"/>
        <v>899</v>
      </c>
      <c r="G902" s="42">
        <f t="shared" si="28"/>
        <v>41838</v>
      </c>
      <c r="H902" s="55">
        <v>445</v>
      </c>
      <c r="I902" s="55">
        <v>601.86</v>
      </c>
      <c r="J902" s="55">
        <v>697.21500000000003</v>
      </c>
      <c r="K902" s="55">
        <v>559</v>
      </c>
      <c r="L902" s="60"/>
    </row>
    <row r="903" spans="1:12" outlineLevel="1" x14ac:dyDescent="0.2">
      <c r="A903" s="42">
        <v>41841</v>
      </c>
      <c r="B903" s="45">
        <v>507.5</v>
      </c>
      <c r="C903" s="45">
        <v>561.25</v>
      </c>
      <c r="D903" s="45">
        <v>749.56</v>
      </c>
      <c r="E903" s="45">
        <f>Platts!R1392*0.6+Platts!C1392*1.6</f>
        <v>218.75</v>
      </c>
      <c r="F903" s="62">
        <f t="shared" si="29"/>
        <v>900</v>
      </c>
      <c r="G903" s="42">
        <f t="shared" si="28"/>
        <v>41841</v>
      </c>
      <c r="H903" s="55">
        <v>445</v>
      </c>
      <c r="I903" s="55">
        <v>601.86</v>
      </c>
      <c r="J903" s="55">
        <v>697.21500000000003</v>
      </c>
      <c r="K903" s="55">
        <v>559</v>
      </c>
      <c r="L903" s="60"/>
    </row>
    <row r="904" spans="1:12" outlineLevel="1" x14ac:dyDescent="0.2">
      <c r="A904" s="42">
        <v>41842</v>
      </c>
      <c r="B904" s="45">
        <v>507.5</v>
      </c>
      <c r="C904" s="45">
        <v>559.09</v>
      </c>
      <c r="D904" s="45">
        <v>749.56</v>
      </c>
      <c r="E904" s="45">
        <f>Platts!R1393*0.6+Platts!C1393*1.6</f>
        <v>218.87</v>
      </c>
      <c r="F904" s="62">
        <f t="shared" si="29"/>
        <v>901</v>
      </c>
      <c r="G904" s="42">
        <f t="shared" si="28"/>
        <v>41842</v>
      </c>
      <c r="H904" s="55">
        <v>445</v>
      </c>
      <c r="I904" s="55">
        <v>601.54999999999995</v>
      </c>
      <c r="J904" s="55">
        <v>697.21500000000003</v>
      </c>
      <c r="K904" s="55">
        <v>560</v>
      </c>
      <c r="L904" s="60"/>
    </row>
    <row r="905" spans="1:12" outlineLevel="1" x14ac:dyDescent="0.2">
      <c r="A905" s="42">
        <v>41843</v>
      </c>
      <c r="B905" s="45">
        <v>507.5</v>
      </c>
      <c r="C905" s="45">
        <v>558.91999999999996</v>
      </c>
      <c r="D905" s="45">
        <v>749.56</v>
      </c>
      <c r="E905" s="45">
        <f>Platts!R1394*0.6+Platts!C1394*1.6</f>
        <v>217.15</v>
      </c>
      <c r="F905" s="62">
        <f t="shared" si="29"/>
        <v>902</v>
      </c>
      <c r="G905" s="42">
        <f t="shared" si="28"/>
        <v>41843</v>
      </c>
      <c r="H905" s="55">
        <v>445</v>
      </c>
      <c r="I905" s="55">
        <v>599.9</v>
      </c>
      <c r="J905" s="55">
        <v>697.21500000000003</v>
      </c>
      <c r="K905" s="55">
        <v>560</v>
      </c>
      <c r="L905" s="60"/>
    </row>
    <row r="906" spans="1:12" outlineLevel="1" x14ac:dyDescent="0.2">
      <c r="A906" s="42">
        <v>41844</v>
      </c>
      <c r="B906" s="45">
        <v>507.5</v>
      </c>
      <c r="C906" s="45">
        <v>558.96</v>
      </c>
      <c r="D906" s="45">
        <v>749.56</v>
      </c>
      <c r="E906" s="45">
        <f>Platts!R1395*0.6+Platts!C1395*1.6</f>
        <v>215.55</v>
      </c>
      <c r="F906" s="62">
        <f t="shared" si="29"/>
        <v>903</v>
      </c>
      <c r="G906" s="42">
        <f t="shared" si="28"/>
        <v>41844</v>
      </c>
      <c r="H906" s="55">
        <v>442.5</v>
      </c>
      <c r="I906" s="55">
        <v>599.19499999999994</v>
      </c>
      <c r="J906" s="55">
        <v>697.21500000000003</v>
      </c>
      <c r="K906" s="55">
        <v>560</v>
      </c>
      <c r="L906" s="60"/>
    </row>
    <row r="907" spans="1:12" outlineLevel="1" x14ac:dyDescent="0.2">
      <c r="A907" s="42">
        <v>41845</v>
      </c>
      <c r="B907" s="45">
        <v>507.5</v>
      </c>
      <c r="C907" s="45">
        <v>557.39</v>
      </c>
      <c r="D907" s="45">
        <v>749.56</v>
      </c>
      <c r="E907" s="45">
        <f>Platts!R1396*0.6+Platts!C1396*1.6</f>
        <v>217.15</v>
      </c>
      <c r="F907" s="62">
        <f t="shared" si="29"/>
        <v>904</v>
      </c>
      <c r="G907" s="42">
        <f t="shared" si="28"/>
        <v>41845</v>
      </c>
      <c r="H907" s="55">
        <v>442.5</v>
      </c>
      <c r="I907" s="55">
        <v>599.505</v>
      </c>
      <c r="J907" s="55">
        <v>697.21500000000003</v>
      </c>
      <c r="K907" s="55">
        <v>560</v>
      </c>
      <c r="L907" s="60"/>
    </row>
    <row r="908" spans="1:12" outlineLevel="1" x14ac:dyDescent="0.2">
      <c r="A908" s="42">
        <v>41848</v>
      </c>
      <c r="B908" s="45">
        <v>507.5</v>
      </c>
      <c r="C908" s="45">
        <v>557.84</v>
      </c>
      <c r="D908" s="45">
        <v>749.56</v>
      </c>
      <c r="E908" s="45">
        <f>Platts!R1397*0.6+Platts!C1397*1.6</f>
        <v>217.15</v>
      </c>
      <c r="F908" s="62">
        <f t="shared" si="29"/>
        <v>905</v>
      </c>
      <c r="G908" s="42">
        <f t="shared" si="28"/>
        <v>41848</v>
      </c>
      <c r="H908" s="55">
        <v>442.5</v>
      </c>
      <c r="I908" s="55">
        <v>598.07999999999993</v>
      </c>
      <c r="J908" s="55">
        <v>697.21500000000003</v>
      </c>
      <c r="K908" s="55">
        <v>560</v>
      </c>
      <c r="L908" s="60"/>
    </row>
    <row r="909" spans="1:12" outlineLevel="1" x14ac:dyDescent="0.2">
      <c r="A909" s="42">
        <v>41849</v>
      </c>
      <c r="B909" s="45">
        <v>507.5</v>
      </c>
      <c r="C909" s="45">
        <v>556.64</v>
      </c>
      <c r="D909" s="45">
        <v>749.56</v>
      </c>
      <c r="E909" s="45">
        <f>Platts!R1398*0.6+Platts!C1398*1.6</f>
        <v>219.67000000000002</v>
      </c>
      <c r="F909" s="62">
        <f t="shared" si="29"/>
        <v>906</v>
      </c>
      <c r="G909" s="42">
        <f t="shared" si="28"/>
        <v>41849</v>
      </c>
      <c r="H909" s="55">
        <v>442.5</v>
      </c>
      <c r="I909" s="55">
        <v>597.76499999999999</v>
      </c>
      <c r="J909" s="55">
        <v>697.21500000000003</v>
      </c>
      <c r="K909" s="55">
        <v>560</v>
      </c>
      <c r="L909" s="60"/>
    </row>
    <row r="910" spans="1:12" outlineLevel="1" x14ac:dyDescent="0.2">
      <c r="A910" s="42">
        <v>41850</v>
      </c>
      <c r="B910" s="45">
        <v>507.5</v>
      </c>
      <c r="C910" s="45">
        <v>555.15</v>
      </c>
      <c r="D910" s="45">
        <v>749.56</v>
      </c>
      <c r="E910" s="45">
        <f>Platts!R1399*0.6+Platts!C1399*1.6</f>
        <v>219.73000000000002</v>
      </c>
      <c r="F910" s="62">
        <f t="shared" si="29"/>
        <v>907</v>
      </c>
      <c r="G910" s="42">
        <f t="shared" si="28"/>
        <v>41850</v>
      </c>
      <c r="H910" s="55">
        <v>442.5</v>
      </c>
      <c r="I910" s="55">
        <v>600.95000000000005</v>
      </c>
      <c r="J910" s="55">
        <v>697.21500000000003</v>
      </c>
      <c r="K910" s="55">
        <v>560</v>
      </c>
      <c r="L910" s="60"/>
    </row>
    <row r="911" spans="1:12" outlineLevel="1" x14ac:dyDescent="0.2">
      <c r="A911" s="42">
        <v>41851</v>
      </c>
      <c r="B911" s="45">
        <v>507.5</v>
      </c>
      <c r="C911" s="45">
        <v>555.44000000000005</v>
      </c>
      <c r="D911" s="45">
        <v>752.31</v>
      </c>
      <c r="E911" s="45">
        <f>Platts!R1400*0.6+Platts!C1400*1.6</f>
        <v>219.15</v>
      </c>
      <c r="F911" s="62">
        <f t="shared" si="29"/>
        <v>908</v>
      </c>
      <c r="G911" s="42">
        <f t="shared" si="28"/>
        <v>41851</v>
      </c>
      <c r="H911" s="55">
        <v>442.5</v>
      </c>
      <c r="I911" s="55">
        <v>599.69499999999994</v>
      </c>
      <c r="J911" s="55">
        <v>697.21500000000003</v>
      </c>
      <c r="K911" s="55">
        <v>562</v>
      </c>
      <c r="L911" s="60"/>
    </row>
    <row r="912" spans="1:12" outlineLevel="1" x14ac:dyDescent="0.2">
      <c r="A912" s="42">
        <v>41852</v>
      </c>
      <c r="B912" s="45">
        <v>507.5</v>
      </c>
      <c r="C912" s="45">
        <v>557.29999999999995</v>
      </c>
      <c r="D912" s="45">
        <v>752.31</v>
      </c>
      <c r="E912" s="45">
        <f>Platts!R1401*0.6+Platts!C1401*1.6</f>
        <v>216.35</v>
      </c>
      <c r="F912" s="62">
        <f t="shared" si="29"/>
        <v>909</v>
      </c>
      <c r="G912" s="42">
        <f t="shared" si="28"/>
        <v>41852</v>
      </c>
      <c r="H912" s="55">
        <v>442.5</v>
      </c>
      <c r="I912" s="55">
        <v>598.71499999999992</v>
      </c>
      <c r="J912" s="55">
        <v>697.21500000000003</v>
      </c>
      <c r="K912" s="55">
        <v>562</v>
      </c>
      <c r="L912" s="60"/>
    </row>
    <row r="913" spans="1:12" outlineLevel="1" x14ac:dyDescent="0.2">
      <c r="A913" s="42">
        <v>41855</v>
      </c>
      <c r="B913" s="45">
        <v>507.5</v>
      </c>
      <c r="C913" s="45">
        <v>556.85</v>
      </c>
      <c r="D913" s="45">
        <v>752.31</v>
      </c>
      <c r="E913" s="45">
        <f>Platts!R1402*0.6+Platts!C1402*1.6</f>
        <v>218.5</v>
      </c>
      <c r="F913" s="62">
        <f t="shared" si="29"/>
        <v>910</v>
      </c>
      <c r="G913" s="42">
        <f t="shared" si="28"/>
        <v>41855</v>
      </c>
      <c r="H913" s="55">
        <v>442.5</v>
      </c>
      <c r="I913" s="55">
        <v>599.42499999999995</v>
      </c>
      <c r="J913" s="55">
        <v>697.21500000000003</v>
      </c>
      <c r="K913" s="55">
        <v>562</v>
      </c>
      <c r="L913" s="60"/>
    </row>
    <row r="914" spans="1:12" outlineLevel="1" x14ac:dyDescent="0.2">
      <c r="A914" s="42">
        <v>41856</v>
      </c>
      <c r="B914" s="45">
        <v>507.5</v>
      </c>
      <c r="C914" s="45">
        <v>558.24</v>
      </c>
      <c r="D914" s="45">
        <v>752.31</v>
      </c>
      <c r="E914" s="45">
        <f>Platts!R1403*0.6+Platts!C1403*1.6</f>
        <v>220</v>
      </c>
      <c r="F914" s="62">
        <f t="shared" si="29"/>
        <v>911</v>
      </c>
      <c r="G914" s="42">
        <f t="shared" si="28"/>
        <v>41856</v>
      </c>
      <c r="H914" s="55">
        <v>442.5</v>
      </c>
      <c r="I914" s="55">
        <v>603.99</v>
      </c>
      <c r="J914" s="55">
        <v>697.21500000000003</v>
      </c>
      <c r="K914" s="55">
        <v>562</v>
      </c>
      <c r="L914" s="60"/>
    </row>
    <row r="915" spans="1:12" outlineLevel="1" x14ac:dyDescent="0.2">
      <c r="A915" s="42">
        <v>41857</v>
      </c>
      <c r="B915" s="45">
        <v>507.5</v>
      </c>
      <c r="C915" s="45">
        <v>557.4</v>
      </c>
      <c r="D915" s="45">
        <v>752.31</v>
      </c>
      <c r="E915" s="45">
        <f>Platts!R1404*0.6+Platts!C1404*1.6</f>
        <v>220.15</v>
      </c>
      <c r="F915" s="62">
        <f t="shared" si="29"/>
        <v>912</v>
      </c>
      <c r="G915" s="42">
        <f t="shared" si="28"/>
        <v>41857</v>
      </c>
      <c r="H915" s="55">
        <v>442.5</v>
      </c>
      <c r="I915" s="55">
        <v>602.19000000000005</v>
      </c>
      <c r="J915" s="55">
        <v>697.21500000000003</v>
      </c>
      <c r="K915" s="55">
        <v>562</v>
      </c>
      <c r="L915" s="60"/>
    </row>
    <row r="916" spans="1:12" outlineLevel="1" x14ac:dyDescent="0.2">
      <c r="A916" s="42">
        <v>41858</v>
      </c>
      <c r="B916" s="45">
        <v>507.5</v>
      </c>
      <c r="C916" s="45">
        <v>557.61</v>
      </c>
      <c r="D916" s="45">
        <v>752.31</v>
      </c>
      <c r="E916" s="45">
        <f>Platts!R1405*0.6+Platts!C1405*1.6</f>
        <v>220.45</v>
      </c>
      <c r="F916" s="62">
        <f t="shared" si="29"/>
        <v>913</v>
      </c>
      <c r="G916" s="42">
        <f t="shared" si="28"/>
        <v>41858</v>
      </c>
      <c r="H916" s="55">
        <v>442.5</v>
      </c>
      <c r="I916" s="55">
        <v>600.52500000000009</v>
      </c>
      <c r="J916" s="55">
        <v>697.21500000000003</v>
      </c>
      <c r="K916" s="55">
        <v>567</v>
      </c>
      <c r="L916" s="60"/>
    </row>
    <row r="917" spans="1:12" outlineLevel="1" x14ac:dyDescent="0.2">
      <c r="A917" s="42">
        <v>41859</v>
      </c>
      <c r="B917" s="45">
        <v>507.5</v>
      </c>
      <c r="C917" s="45">
        <v>560.24</v>
      </c>
      <c r="D917" s="45">
        <v>752.31</v>
      </c>
      <c r="E917" s="45">
        <f>Platts!R1406*0.6+Platts!C1406*1.6</f>
        <v>219.53</v>
      </c>
      <c r="F917" s="62">
        <f t="shared" si="29"/>
        <v>914</v>
      </c>
      <c r="G917" s="42">
        <f t="shared" si="28"/>
        <v>41859</v>
      </c>
      <c r="H917" s="55">
        <v>442.5</v>
      </c>
      <c r="I917" s="55">
        <v>601.55999999999995</v>
      </c>
      <c r="J917" s="55">
        <v>697.21500000000003</v>
      </c>
      <c r="K917" s="55">
        <v>567</v>
      </c>
      <c r="L917" s="60"/>
    </row>
    <row r="918" spans="1:12" outlineLevel="1" x14ac:dyDescent="0.2">
      <c r="A918" s="42">
        <v>41862</v>
      </c>
      <c r="B918" s="45">
        <v>507.5</v>
      </c>
      <c r="C918" s="45">
        <v>558.78</v>
      </c>
      <c r="D918" s="45">
        <v>752.31</v>
      </c>
      <c r="E918" s="45">
        <f>Platts!R1407*0.6+Platts!C1407*1.6</f>
        <v>219.53</v>
      </c>
      <c r="F918" s="62">
        <f t="shared" si="29"/>
        <v>915</v>
      </c>
      <c r="G918" s="42">
        <f t="shared" si="28"/>
        <v>41862</v>
      </c>
      <c r="H918" s="55">
        <v>442.5</v>
      </c>
      <c r="I918" s="55">
        <v>602.46</v>
      </c>
      <c r="J918" s="55">
        <v>697.21500000000003</v>
      </c>
      <c r="K918" s="55">
        <v>567</v>
      </c>
      <c r="L918" s="60"/>
    </row>
    <row r="919" spans="1:12" outlineLevel="1" x14ac:dyDescent="0.2">
      <c r="A919" s="42">
        <v>41863</v>
      </c>
      <c r="B919" s="45">
        <v>507.5</v>
      </c>
      <c r="C919" s="45">
        <v>557.70000000000005</v>
      </c>
      <c r="D919" s="45">
        <v>752.31</v>
      </c>
      <c r="E919" s="45">
        <f>Platts!R1408*0.6+Platts!C1408*1.6</f>
        <v>217.05</v>
      </c>
      <c r="F919" s="62">
        <f t="shared" si="29"/>
        <v>916</v>
      </c>
      <c r="G919" s="42">
        <f t="shared" si="28"/>
        <v>41863</v>
      </c>
      <c r="H919" s="55">
        <v>442.5</v>
      </c>
      <c r="I919" s="55">
        <v>602.36999999999989</v>
      </c>
      <c r="J919" s="55">
        <v>697.21500000000003</v>
      </c>
      <c r="K919" s="55">
        <v>568</v>
      </c>
      <c r="L919" s="60"/>
    </row>
    <row r="920" spans="1:12" outlineLevel="1" x14ac:dyDescent="0.2">
      <c r="A920" s="42">
        <v>41864</v>
      </c>
      <c r="B920" s="45">
        <v>507.5</v>
      </c>
      <c r="C920" s="45">
        <v>558.41</v>
      </c>
      <c r="D920" s="45">
        <v>752.31</v>
      </c>
      <c r="E920" s="45">
        <f>Platts!R1409*0.6+Platts!C1409*1.6</f>
        <v>216.5</v>
      </c>
      <c r="F920" s="62">
        <f t="shared" si="29"/>
        <v>917</v>
      </c>
      <c r="G920" s="42">
        <f t="shared" si="28"/>
        <v>41864</v>
      </c>
      <c r="H920" s="55">
        <v>442.5</v>
      </c>
      <c r="I920" s="55">
        <v>600.56999999999994</v>
      </c>
      <c r="J920" s="55">
        <v>697.21500000000003</v>
      </c>
      <c r="K920" s="55">
        <v>568</v>
      </c>
      <c r="L920" s="60"/>
    </row>
    <row r="921" spans="1:12" outlineLevel="1" x14ac:dyDescent="0.2">
      <c r="A921" s="42">
        <v>41865</v>
      </c>
      <c r="B921" s="45">
        <v>507.5</v>
      </c>
      <c r="C921" s="45">
        <v>558.49</v>
      </c>
      <c r="D921" s="45">
        <v>752.31</v>
      </c>
      <c r="E921" s="45">
        <f>Platts!R1410*0.6+Platts!C1410*1.6</f>
        <v>216.05</v>
      </c>
      <c r="F921" s="62">
        <f t="shared" si="29"/>
        <v>918</v>
      </c>
      <c r="G921" s="42">
        <f t="shared" si="28"/>
        <v>41865</v>
      </c>
      <c r="H921" s="55">
        <v>442.5</v>
      </c>
      <c r="I921" s="55">
        <v>601.20000000000005</v>
      </c>
      <c r="J921" s="55">
        <v>697.21500000000003</v>
      </c>
      <c r="K921" s="55">
        <v>568</v>
      </c>
      <c r="L921" s="60"/>
    </row>
    <row r="922" spans="1:12" outlineLevel="1" x14ac:dyDescent="0.2">
      <c r="A922" s="42">
        <v>41866</v>
      </c>
      <c r="B922" s="45">
        <v>507.5</v>
      </c>
      <c r="C922" s="45">
        <v>559.24</v>
      </c>
      <c r="D922" s="45">
        <v>752.31</v>
      </c>
      <c r="E922" s="45">
        <f>Platts!R1411*0.6+Platts!C1411*1.6</f>
        <v>216.45</v>
      </c>
      <c r="F922" s="62">
        <f t="shared" si="29"/>
        <v>919</v>
      </c>
      <c r="G922" s="42">
        <f t="shared" si="28"/>
        <v>41866</v>
      </c>
      <c r="H922" s="55">
        <v>442.5</v>
      </c>
      <c r="I922" s="55">
        <v>601.78500000000008</v>
      </c>
      <c r="J922" s="55">
        <v>697.21500000000003</v>
      </c>
      <c r="K922" s="55">
        <v>568</v>
      </c>
      <c r="L922" s="60"/>
    </row>
    <row r="923" spans="1:12" outlineLevel="1" x14ac:dyDescent="0.2">
      <c r="A923" s="42">
        <v>41869</v>
      </c>
      <c r="B923" s="45">
        <v>507.5</v>
      </c>
      <c r="C923" s="45">
        <v>557.61</v>
      </c>
      <c r="D923" s="45">
        <v>752.31</v>
      </c>
      <c r="E923" s="45">
        <f>Platts!R1412*0.6+Platts!C1412*1.6</f>
        <v>215.05</v>
      </c>
      <c r="F923" s="62">
        <f t="shared" si="29"/>
        <v>920</v>
      </c>
      <c r="G923" s="42">
        <f t="shared" si="28"/>
        <v>41869</v>
      </c>
      <c r="H923" s="55">
        <v>442.5</v>
      </c>
      <c r="I923" s="55">
        <v>605.80500000000006</v>
      </c>
      <c r="J923" s="55">
        <v>697.21500000000003</v>
      </c>
      <c r="K923" s="55">
        <v>568</v>
      </c>
      <c r="L923" s="60"/>
    </row>
    <row r="924" spans="1:12" outlineLevel="1" x14ac:dyDescent="0.2">
      <c r="A924" s="42">
        <v>41870</v>
      </c>
      <c r="B924" s="45">
        <v>507.5</v>
      </c>
      <c r="C924" s="45">
        <v>556.03</v>
      </c>
      <c r="D924" s="45">
        <v>752.31</v>
      </c>
      <c r="E924" s="45">
        <f>Platts!R1413*0.6+Platts!C1413*1.6</f>
        <v>214.25</v>
      </c>
      <c r="F924" s="62">
        <f t="shared" si="29"/>
        <v>921</v>
      </c>
      <c r="G924" s="42">
        <f t="shared" si="28"/>
        <v>41870</v>
      </c>
      <c r="H924" s="55">
        <v>442.5</v>
      </c>
      <c r="I924" s="55">
        <v>605.57999999999993</v>
      </c>
      <c r="J924" s="55">
        <v>697.21500000000003</v>
      </c>
      <c r="K924" s="55">
        <v>568</v>
      </c>
      <c r="L924" s="60"/>
    </row>
    <row r="925" spans="1:12" outlineLevel="1" x14ac:dyDescent="0.2">
      <c r="A925" s="42">
        <v>41871</v>
      </c>
      <c r="B925" s="45">
        <v>507.5</v>
      </c>
      <c r="C925" s="45">
        <v>555.15</v>
      </c>
      <c r="D925" s="45">
        <v>752.31</v>
      </c>
      <c r="E925" s="45">
        <f>Platts!R1414*0.6+Platts!C1414*1.6</f>
        <v>214.05</v>
      </c>
      <c r="F925" s="62">
        <f t="shared" si="29"/>
        <v>922</v>
      </c>
      <c r="G925" s="42">
        <f t="shared" si="28"/>
        <v>41871</v>
      </c>
      <c r="H925" s="55">
        <v>442.5</v>
      </c>
      <c r="I925" s="55">
        <v>604.27</v>
      </c>
      <c r="J925" s="55">
        <v>697.21</v>
      </c>
      <c r="K925" s="55">
        <v>570</v>
      </c>
      <c r="L925" s="60"/>
    </row>
    <row r="926" spans="1:12" outlineLevel="1" x14ac:dyDescent="0.2">
      <c r="A926" s="42">
        <v>41872</v>
      </c>
      <c r="B926" s="45">
        <v>504</v>
      </c>
      <c r="C926" s="45">
        <v>554.48</v>
      </c>
      <c r="D926" s="45">
        <v>752.31</v>
      </c>
      <c r="E926" s="45">
        <f>Platts!R1415*0.6+Platts!C1415*1.6</f>
        <v>213.4</v>
      </c>
      <c r="F926" s="62">
        <f t="shared" si="29"/>
        <v>923</v>
      </c>
      <c r="G926" s="42">
        <f t="shared" si="28"/>
        <v>41872</v>
      </c>
      <c r="H926" s="55">
        <v>442.5</v>
      </c>
      <c r="I926" s="55">
        <v>601.09999999999991</v>
      </c>
      <c r="J926" s="55">
        <v>697.21</v>
      </c>
      <c r="K926" s="55">
        <v>570</v>
      </c>
      <c r="L926" s="60"/>
    </row>
    <row r="927" spans="1:12" outlineLevel="1" x14ac:dyDescent="0.2">
      <c r="A927" s="42">
        <v>41873</v>
      </c>
      <c r="B927" s="45">
        <v>504</v>
      </c>
      <c r="C927" s="45">
        <v>552.64</v>
      </c>
      <c r="D927" s="45">
        <v>752.31</v>
      </c>
      <c r="E927" s="45">
        <f>Platts!R1416*0.6+Platts!C1416*1.6</f>
        <v>210.64999999999998</v>
      </c>
      <c r="F927" s="62">
        <f t="shared" si="29"/>
        <v>924</v>
      </c>
      <c r="G927" s="42">
        <f t="shared" si="28"/>
        <v>41873</v>
      </c>
      <c r="H927" s="55">
        <v>442.5</v>
      </c>
      <c r="I927" s="55">
        <v>603.41999999999996</v>
      </c>
      <c r="J927" s="55">
        <v>697.21</v>
      </c>
      <c r="K927" s="55">
        <v>570</v>
      </c>
      <c r="L927" s="60"/>
    </row>
    <row r="928" spans="1:12" outlineLevel="1" x14ac:dyDescent="0.2">
      <c r="A928" s="42">
        <v>41876</v>
      </c>
      <c r="B928" s="45">
        <v>504</v>
      </c>
      <c r="C928" s="45">
        <v>552.64</v>
      </c>
      <c r="D928" s="45">
        <v>752.31</v>
      </c>
      <c r="E928" s="45">
        <f>Platts!R1417*0.6+Platts!C1417*1.6</f>
        <v>210.45</v>
      </c>
      <c r="F928" s="62">
        <f t="shared" si="29"/>
        <v>925</v>
      </c>
      <c r="G928" s="42">
        <f t="shared" si="28"/>
        <v>41876</v>
      </c>
      <c r="H928" s="55">
        <v>442.5</v>
      </c>
      <c r="I928" s="55">
        <v>603.41999999999996</v>
      </c>
      <c r="J928" s="55">
        <v>697.21</v>
      </c>
      <c r="K928" s="55">
        <v>570</v>
      </c>
      <c r="L928" s="60"/>
    </row>
    <row r="929" spans="1:12" outlineLevel="1" x14ac:dyDescent="0.2">
      <c r="A929" s="42">
        <v>41877</v>
      </c>
      <c r="B929" s="45">
        <v>504</v>
      </c>
      <c r="C929" s="45">
        <v>554.36</v>
      </c>
      <c r="D929" s="45">
        <v>744.05</v>
      </c>
      <c r="E929" s="45">
        <f>Platts!R1418*0.6+Platts!C1418*1.6</f>
        <v>209.64999999999998</v>
      </c>
      <c r="F929" s="62">
        <f t="shared" si="29"/>
        <v>926</v>
      </c>
      <c r="G929" s="42">
        <f t="shared" si="28"/>
        <v>41877</v>
      </c>
      <c r="H929" s="55">
        <v>442.5</v>
      </c>
      <c r="I929" s="55">
        <v>600.6</v>
      </c>
      <c r="J929" s="55">
        <v>697.21</v>
      </c>
      <c r="K929" s="55">
        <v>570</v>
      </c>
      <c r="L929" s="60"/>
    </row>
    <row r="930" spans="1:12" outlineLevel="1" x14ac:dyDescent="0.2">
      <c r="A930" s="42">
        <v>41878</v>
      </c>
      <c r="B930" s="45">
        <v>504</v>
      </c>
      <c r="C930" s="45">
        <v>554.11</v>
      </c>
      <c r="D930" s="45">
        <v>744.05</v>
      </c>
      <c r="E930" s="45">
        <f>Platts!R1419*0.6+Platts!C1419*1.6</f>
        <v>208.51</v>
      </c>
      <c r="F930" s="62">
        <f t="shared" si="29"/>
        <v>927</v>
      </c>
      <c r="G930" s="42">
        <f t="shared" si="28"/>
        <v>41878</v>
      </c>
      <c r="H930" s="55">
        <v>442.5</v>
      </c>
      <c r="I930" s="55">
        <v>600.23500000000001</v>
      </c>
      <c r="J930" s="55">
        <v>697.21</v>
      </c>
      <c r="K930" s="55">
        <v>570</v>
      </c>
      <c r="L930" s="60"/>
    </row>
    <row r="931" spans="1:12" outlineLevel="1" x14ac:dyDescent="0.2">
      <c r="A931" s="42">
        <v>41879</v>
      </c>
      <c r="B931" s="45">
        <v>503</v>
      </c>
      <c r="C931" s="45">
        <v>553.35</v>
      </c>
      <c r="D931" s="45">
        <v>744.05</v>
      </c>
      <c r="E931" s="45">
        <f>Platts!R1420*0.6+Platts!C1420*1.6</f>
        <v>207.01</v>
      </c>
      <c r="F931" s="62">
        <f t="shared" si="29"/>
        <v>928</v>
      </c>
      <c r="G931" s="42">
        <f t="shared" si="28"/>
        <v>41879</v>
      </c>
      <c r="H931" s="55">
        <v>432.5</v>
      </c>
      <c r="I931" s="55">
        <v>602.85</v>
      </c>
      <c r="J931" s="55">
        <v>697.21</v>
      </c>
      <c r="K931" s="55">
        <v>570</v>
      </c>
      <c r="L931" s="60"/>
    </row>
    <row r="932" spans="1:12" outlineLevel="1" x14ac:dyDescent="0.2">
      <c r="A932" s="42">
        <v>41880</v>
      </c>
      <c r="B932" s="45">
        <v>503</v>
      </c>
      <c r="C932" s="45">
        <v>552.16999999999996</v>
      </c>
      <c r="D932" s="45">
        <v>744.05</v>
      </c>
      <c r="E932" s="45">
        <f>Platts!R1421*0.6+Platts!C1421*1.6</f>
        <v>207.85000000000002</v>
      </c>
      <c r="F932" s="62">
        <f t="shared" si="29"/>
        <v>929</v>
      </c>
      <c r="G932" s="42">
        <f t="shared" si="28"/>
        <v>41880</v>
      </c>
      <c r="H932" s="55">
        <v>432.5</v>
      </c>
      <c r="I932" s="55">
        <v>602.85</v>
      </c>
      <c r="J932" s="55">
        <v>697.21</v>
      </c>
      <c r="K932" s="55">
        <v>570</v>
      </c>
      <c r="L932" s="60"/>
    </row>
    <row r="933" spans="1:12" outlineLevel="1" x14ac:dyDescent="0.2">
      <c r="A933" s="42">
        <v>41883</v>
      </c>
      <c r="B933" s="45">
        <v>503</v>
      </c>
      <c r="C933" s="45">
        <v>551.63</v>
      </c>
      <c r="D933" s="45">
        <v>744.05</v>
      </c>
      <c r="E933" s="45">
        <f>Platts!R1422*0.6+Platts!C1422*1.6</f>
        <v>206.19</v>
      </c>
      <c r="F933" s="62">
        <f t="shared" si="29"/>
        <v>930</v>
      </c>
      <c r="G933" s="42">
        <f t="shared" si="28"/>
        <v>41883</v>
      </c>
      <c r="H933" s="55">
        <v>432.5</v>
      </c>
      <c r="I933" s="55">
        <v>603.35</v>
      </c>
      <c r="J933" s="55">
        <v>697.21</v>
      </c>
      <c r="K933" s="55">
        <v>570</v>
      </c>
      <c r="L933" s="60"/>
    </row>
    <row r="934" spans="1:12" outlineLevel="1" x14ac:dyDescent="0.2">
      <c r="A934" s="42">
        <v>41884</v>
      </c>
      <c r="B934" s="45">
        <v>503</v>
      </c>
      <c r="C934" s="45">
        <v>551.25</v>
      </c>
      <c r="D934" s="45">
        <v>744.05</v>
      </c>
      <c r="E934" s="45">
        <f>Platts!R1423*0.6+Platts!C1423*1.6</f>
        <v>206.07000000000002</v>
      </c>
      <c r="F934" s="62">
        <f t="shared" si="29"/>
        <v>931</v>
      </c>
      <c r="G934" s="42">
        <f t="shared" si="28"/>
        <v>41884</v>
      </c>
      <c r="H934" s="55">
        <v>432.5</v>
      </c>
      <c r="I934" s="55">
        <v>600.83500000000004</v>
      </c>
      <c r="J934" s="55">
        <v>705.48</v>
      </c>
      <c r="K934" s="55">
        <v>570</v>
      </c>
      <c r="L934" s="60"/>
    </row>
    <row r="935" spans="1:12" outlineLevel="1" x14ac:dyDescent="0.2">
      <c r="A935" s="42">
        <v>41885</v>
      </c>
      <c r="B935" s="45">
        <v>503</v>
      </c>
      <c r="C935" s="45">
        <v>552.21</v>
      </c>
      <c r="D935" s="45">
        <v>738.54</v>
      </c>
      <c r="E935" s="45">
        <f>Platts!R1424*0.6+Platts!C1424*1.6</f>
        <v>203.35000000000002</v>
      </c>
      <c r="F935" s="62">
        <f t="shared" si="29"/>
        <v>932</v>
      </c>
      <c r="G935" s="42">
        <f t="shared" si="28"/>
        <v>41885</v>
      </c>
      <c r="H935" s="55">
        <v>432.5</v>
      </c>
      <c r="I935" s="55">
        <v>600.01</v>
      </c>
      <c r="J935" s="55">
        <v>705.48</v>
      </c>
      <c r="K935" s="55">
        <v>570</v>
      </c>
      <c r="L935" s="60"/>
    </row>
    <row r="936" spans="1:12" outlineLevel="1" x14ac:dyDescent="0.2">
      <c r="A936" s="42">
        <v>41886</v>
      </c>
      <c r="B936" s="45">
        <v>502.5</v>
      </c>
      <c r="C936" s="45">
        <v>548.07000000000005</v>
      </c>
      <c r="D936" s="45">
        <v>738.54</v>
      </c>
      <c r="E936" s="45">
        <f>Platts!R1425*0.6+Platts!C1425*1.6</f>
        <v>200.09</v>
      </c>
      <c r="F936" s="62">
        <f t="shared" si="29"/>
        <v>933</v>
      </c>
      <c r="G936" s="42">
        <f t="shared" si="28"/>
        <v>41886</v>
      </c>
      <c r="H936" s="55">
        <v>431.5</v>
      </c>
      <c r="I936" s="55">
        <v>601.65499999999997</v>
      </c>
      <c r="J936" s="55">
        <v>705.48</v>
      </c>
      <c r="K936" s="55">
        <v>570</v>
      </c>
      <c r="L936" s="60"/>
    </row>
    <row r="937" spans="1:12" outlineLevel="1" x14ac:dyDescent="0.2">
      <c r="A937" s="42">
        <v>41887</v>
      </c>
      <c r="B937" s="45">
        <v>502.5</v>
      </c>
      <c r="C937" s="45">
        <v>547.6</v>
      </c>
      <c r="D937" s="45">
        <v>738.54</v>
      </c>
      <c r="E937" s="45">
        <f>Platts!R1426*0.6+Platts!C1426*1.6</f>
        <v>200.25</v>
      </c>
      <c r="F937" s="62">
        <f t="shared" si="29"/>
        <v>934</v>
      </c>
      <c r="G937" s="42">
        <f t="shared" si="28"/>
        <v>41887</v>
      </c>
      <c r="H937" s="55">
        <v>431.5</v>
      </c>
      <c r="I937" s="55">
        <v>595.43499999999995</v>
      </c>
      <c r="J937" s="55">
        <v>705.48</v>
      </c>
      <c r="K937" s="55">
        <v>570</v>
      </c>
      <c r="L937" s="60"/>
    </row>
    <row r="938" spans="1:12" outlineLevel="1" x14ac:dyDescent="0.2">
      <c r="A938" s="42">
        <v>41890</v>
      </c>
      <c r="B938" s="45">
        <v>502.5</v>
      </c>
      <c r="C938" s="45">
        <v>546.97</v>
      </c>
      <c r="D938" s="45">
        <v>738.54</v>
      </c>
      <c r="E938" s="45">
        <f>Platts!R1427*0.6+Platts!C1427*1.6</f>
        <v>199.7</v>
      </c>
      <c r="F938" s="62">
        <f t="shared" si="29"/>
        <v>935</v>
      </c>
      <c r="G938" s="42">
        <f t="shared" si="28"/>
        <v>41890</v>
      </c>
      <c r="H938" s="55">
        <v>431.5</v>
      </c>
      <c r="I938" s="55">
        <v>592.375</v>
      </c>
      <c r="J938" s="55">
        <v>705.48</v>
      </c>
      <c r="K938" s="55">
        <v>570</v>
      </c>
      <c r="L938" s="60"/>
    </row>
    <row r="939" spans="1:12" outlineLevel="1" x14ac:dyDescent="0.2">
      <c r="A939" s="42">
        <v>41891</v>
      </c>
      <c r="B939" s="45">
        <v>502.5</v>
      </c>
      <c r="C939" s="45">
        <v>545.70000000000005</v>
      </c>
      <c r="D939" s="45">
        <v>738.54</v>
      </c>
      <c r="E939" s="45">
        <f>Platts!R1428*0.6+Platts!C1428*1.6</f>
        <v>198.09000000000003</v>
      </c>
      <c r="F939" s="62">
        <f t="shared" si="29"/>
        <v>936</v>
      </c>
      <c r="G939" s="42">
        <f t="shared" si="28"/>
        <v>41891</v>
      </c>
      <c r="H939" s="55">
        <v>431.5</v>
      </c>
      <c r="I939" s="55">
        <v>592.32500000000005</v>
      </c>
      <c r="J939" s="55">
        <v>705.48</v>
      </c>
      <c r="K939" s="55">
        <v>569</v>
      </c>
      <c r="L939" s="60"/>
    </row>
    <row r="940" spans="1:12" outlineLevel="1" x14ac:dyDescent="0.2">
      <c r="A940" s="42">
        <v>41892</v>
      </c>
      <c r="B940" s="45">
        <v>502.5</v>
      </c>
      <c r="C940" s="45">
        <v>545.36</v>
      </c>
      <c r="D940" s="45">
        <v>738.54</v>
      </c>
      <c r="E940" s="45">
        <f>Platts!R1429*0.6+Platts!C1429*1.6</f>
        <v>197.60000000000002</v>
      </c>
      <c r="F940" s="62">
        <f t="shared" si="29"/>
        <v>937</v>
      </c>
      <c r="G940" s="42">
        <f t="shared" si="28"/>
        <v>41892</v>
      </c>
      <c r="H940" s="55">
        <v>431.5</v>
      </c>
      <c r="I940" s="55">
        <v>590.27</v>
      </c>
      <c r="J940" s="55">
        <v>705.48</v>
      </c>
      <c r="K940" s="55">
        <v>569</v>
      </c>
      <c r="L940" s="60"/>
    </row>
    <row r="941" spans="1:12" outlineLevel="1" x14ac:dyDescent="0.2">
      <c r="A941" s="42">
        <v>41893</v>
      </c>
      <c r="B941" s="45">
        <v>492.5</v>
      </c>
      <c r="C941" s="45">
        <v>546.38</v>
      </c>
      <c r="D941" s="45">
        <v>738.54</v>
      </c>
      <c r="E941" s="45">
        <f>Platts!R1430*0.6+Platts!C1430*1.6</f>
        <v>197.2</v>
      </c>
      <c r="F941" s="62">
        <f t="shared" si="29"/>
        <v>938</v>
      </c>
      <c r="G941" s="42">
        <f t="shared" si="28"/>
        <v>41893</v>
      </c>
      <c r="H941" s="55">
        <v>424</v>
      </c>
      <c r="I941" s="55">
        <v>591.505</v>
      </c>
      <c r="J941" s="55">
        <v>705.48</v>
      </c>
      <c r="K941" s="55">
        <v>569</v>
      </c>
      <c r="L941" s="60"/>
    </row>
    <row r="942" spans="1:12" outlineLevel="1" x14ac:dyDescent="0.2">
      <c r="A942" s="42">
        <v>41894</v>
      </c>
      <c r="B942" s="45">
        <v>492.5</v>
      </c>
      <c r="C942" s="45">
        <v>547.04999999999995</v>
      </c>
      <c r="D942" s="45">
        <v>733.02</v>
      </c>
      <c r="E942" s="45">
        <f>Platts!R1431*0.6+Platts!C1431*1.6</f>
        <v>198.73</v>
      </c>
      <c r="F942" s="62">
        <f t="shared" si="29"/>
        <v>939</v>
      </c>
      <c r="G942" s="42">
        <f t="shared" si="28"/>
        <v>41894</v>
      </c>
      <c r="H942" s="55">
        <v>424</v>
      </c>
      <c r="I942" s="55">
        <v>591.45499999999993</v>
      </c>
      <c r="J942" s="55">
        <v>705.48</v>
      </c>
      <c r="K942" s="55">
        <v>568.5</v>
      </c>
      <c r="L942" s="60"/>
    </row>
    <row r="943" spans="1:12" outlineLevel="1" x14ac:dyDescent="0.2">
      <c r="A943" s="42">
        <v>41897</v>
      </c>
      <c r="B943" s="45">
        <v>492.5</v>
      </c>
      <c r="C943" s="45">
        <v>548.91</v>
      </c>
      <c r="D943" s="45">
        <v>733.02</v>
      </c>
      <c r="E943" s="45">
        <f>Platts!R1432*0.6+Platts!C1432*1.6</f>
        <v>202.45000000000002</v>
      </c>
      <c r="F943" s="62">
        <f t="shared" si="29"/>
        <v>940</v>
      </c>
      <c r="G943" s="42">
        <f t="shared" si="28"/>
        <v>41897</v>
      </c>
      <c r="H943" s="55">
        <v>424</v>
      </c>
      <c r="I943" s="55">
        <v>591.59500000000003</v>
      </c>
      <c r="J943" s="55">
        <v>705.48</v>
      </c>
      <c r="K943" s="55">
        <v>565</v>
      </c>
      <c r="L943" s="60"/>
    </row>
    <row r="944" spans="1:12" outlineLevel="1" x14ac:dyDescent="0.2">
      <c r="A944" s="42">
        <v>41898</v>
      </c>
      <c r="B944" s="45">
        <v>492.5</v>
      </c>
      <c r="C944" s="45">
        <v>548.66</v>
      </c>
      <c r="D944" s="45">
        <v>733.02</v>
      </c>
      <c r="E944" s="45">
        <f>Platts!R1433*0.6+Platts!C1433*1.6</f>
        <v>201</v>
      </c>
      <c r="F944" s="62">
        <f t="shared" si="29"/>
        <v>941</v>
      </c>
      <c r="G944" s="42">
        <f t="shared" si="28"/>
        <v>41898</v>
      </c>
      <c r="H944" s="55">
        <v>424</v>
      </c>
      <c r="I944" s="55">
        <v>590.67499999999995</v>
      </c>
      <c r="J944" s="55">
        <v>705.48</v>
      </c>
      <c r="K944" s="55">
        <v>565</v>
      </c>
      <c r="L944" s="60"/>
    </row>
    <row r="945" spans="1:12" outlineLevel="1" x14ac:dyDescent="0.2">
      <c r="A945" s="42">
        <v>41899</v>
      </c>
      <c r="B945" s="45">
        <v>492.5</v>
      </c>
      <c r="C945" s="45">
        <v>548.83000000000004</v>
      </c>
      <c r="D945" s="45">
        <v>733.02</v>
      </c>
      <c r="E945" s="45">
        <f>Platts!R1434*0.6+Platts!C1434*1.6</f>
        <v>201.10000000000002</v>
      </c>
      <c r="F945" s="62">
        <f t="shared" si="29"/>
        <v>942</v>
      </c>
      <c r="G945" s="42">
        <f t="shared" si="28"/>
        <v>41899</v>
      </c>
      <c r="H945" s="55">
        <v>424</v>
      </c>
      <c r="I945" s="55">
        <v>592.41499999999996</v>
      </c>
      <c r="J945" s="55">
        <v>705.48</v>
      </c>
      <c r="K945" s="55">
        <v>565</v>
      </c>
      <c r="L945" s="60"/>
    </row>
    <row r="946" spans="1:12" outlineLevel="1" x14ac:dyDescent="0.2">
      <c r="A946" s="42">
        <v>41900</v>
      </c>
      <c r="B946" s="45">
        <v>492.5</v>
      </c>
      <c r="C946" s="45">
        <v>548.59</v>
      </c>
      <c r="D946" s="45">
        <v>733.02</v>
      </c>
      <c r="E946" s="45">
        <f>Platts!R1435*0.6+Platts!C1435*1.6</f>
        <v>198.55</v>
      </c>
      <c r="F946" s="62">
        <f t="shared" si="29"/>
        <v>943</v>
      </c>
      <c r="G946" s="42">
        <f t="shared" si="28"/>
        <v>41900</v>
      </c>
      <c r="H946" s="55">
        <v>421.5</v>
      </c>
      <c r="I946" s="55">
        <v>592.74</v>
      </c>
      <c r="J946" s="55">
        <v>705.48</v>
      </c>
      <c r="K946" s="55">
        <v>562.5</v>
      </c>
      <c r="L946" s="60"/>
    </row>
    <row r="947" spans="1:12" outlineLevel="1" x14ac:dyDescent="0.2">
      <c r="A947" s="42">
        <v>41901</v>
      </c>
      <c r="B947" s="45">
        <v>492.5</v>
      </c>
      <c r="C947" s="45">
        <v>545.83000000000004</v>
      </c>
      <c r="D947" s="45">
        <v>733.02</v>
      </c>
      <c r="E947" s="45">
        <f>Platts!R1436*0.6+Platts!C1436*1.6</f>
        <v>197.5</v>
      </c>
      <c r="F947" s="62">
        <f t="shared" si="29"/>
        <v>944</v>
      </c>
      <c r="G947" s="42">
        <f t="shared" si="28"/>
        <v>41901</v>
      </c>
      <c r="H947" s="55">
        <v>421.5</v>
      </c>
      <c r="I947" s="55">
        <v>588.89499999999998</v>
      </c>
      <c r="J947" s="55">
        <v>705.48</v>
      </c>
      <c r="K947" s="55">
        <v>562.5</v>
      </c>
      <c r="L947" s="60"/>
    </row>
    <row r="948" spans="1:12" outlineLevel="1" x14ac:dyDescent="0.2">
      <c r="A948" s="42">
        <v>41904</v>
      </c>
      <c r="B948" s="45">
        <v>492.5</v>
      </c>
      <c r="C948" s="45">
        <v>545.36</v>
      </c>
      <c r="D948" s="45">
        <v>733.02</v>
      </c>
      <c r="E948" s="45">
        <f>Platts!R1437*0.6+Platts!C1437*1.6</f>
        <v>195.10000000000002</v>
      </c>
      <c r="F948" s="62">
        <f t="shared" si="29"/>
        <v>945</v>
      </c>
      <c r="G948" s="42">
        <f t="shared" si="28"/>
        <v>41904</v>
      </c>
      <c r="H948" s="55">
        <v>421.5</v>
      </c>
      <c r="I948" s="55">
        <v>584.7650000000001</v>
      </c>
      <c r="J948" s="55">
        <v>705.48</v>
      </c>
      <c r="K948" s="55">
        <v>562.5</v>
      </c>
      <c r="L948" s="60"/>
    </row>
    <row r="949" spans="1:12" outlineLevel="1" x14ac:dyDescent="0.2">
      <c r="A949" s="42">
        <v>41905</v>
      </c>
      <c r="B949" s="45">
        <v>492.5</v>
      </c>
      <c r="C949" s="45">
        <v>546.76</v>
      </c>
      <c r="D949" s="45">
        <v>733.02</v>
      </c>
      <c r="E949" s="45">
        <f>Platts!R1438*0.6+Platts!C1438*1.6</f>
        <v>193.75</v>
      </c>
      <c r="F949" s="62">
        <f t="shared" si="29"/>
        <v>946</v>
      </c>
      <c r="G949" s="42">
        <f t="shared" si="28"/>
        <v>41905</v>
      </c>
      <c r="H949" s="55">
        <v>421.5</v>
      </c>
      <c r="I949" s="55">
        <v>581.24</v>
      </c>
      <c r="J949" s="55">
        <v>705.48</v>
      </c>
      <c r="K949" s="55">
        <v>562.5</v>
      </c>
      <c r="L949" s="60"/>
    </row>
    <row r="950" spans="1:12" outlineLevel="1" x14ac:dyDescent="0.2">
      <c r="A950" s="42">
        <v>41906</v>
      </c>
      <c r="B950" s="45">
        <v>492.5</v>
      </c>
      <c r="C950" s="45">
        <v>543.41</v>
      </c>
      <c r="D950" s="45">
        <v>733.02</v>
      </c>
      <c r="E950" s="45">
        <f>Platts!R1439*0.6+Platts!C1439*1.6</f>
        <v>193.81</v>
      </c>
      <c r="F950" s="62">
        <f t="shared" si="29"/>
        <v>947</v>
      </c>
      <c r="G950" s="42">
        <f t="shared" si="28"/>
        <v>41906</v>
      </c>
      <c r="H950" s="55">
        <v>421.5</v>
      </c>
      <c r="I950" s="55">
        <v>583.36500000000001</v>
      </c>
      <c r="J950" s="55">
        <v>705.48</v>
      </c>
      <c r="K950" s="55">
        <v>562.5</v>
      </c>
      <c r="L950" s="60"/>
    </row>
    <row r="951" spans="1:12" outlineLevel="1" x14ac:dyDescent="0.2">
      <c r="A951" s="42">
        <v>41907</v>
      </c>
      <c r="B951" s="45">
        <v>487.5</v>
      </c>
      <c r="C951" s="45">
        <v>541.11</v>
      </c>
      <c r="D951" s="45">
        <v>733.02</v>
      </c>
      <c r="E951" s="45">
        <f>Platts!R1440*0.6+Platts!C1440*1.6</f>
        <v>192.89000000000001</v>
      </c>
      <c r="F951" s="62">
        <f t="shared" si="29"/>
        <v>948</v>
      </c>
      <c r="G951" s="42">
        <f t="shared" si="28"/>
        <v>41907</v>
      </c>
      <c r="H951" s="55">
        <v>416.5</v>
      </c>
      <c r="I951" s="55">
        <v>580.375</v>
      </c>
      <c r="J951" s="55">
        <v>705.48</v>
      </c>
      <c r="K951" s="55">
        <v>562.5</v>
      </c>
      <c r="L951" s="60"/>
    </row>
    <row r="952" spans="1:12" outlineLevel="1" x14ac:dyDescent="0.2">
      <c r="A952" s="42">
        <v>41908</v>
      </c>
      <c r="B952" s="45">
        <v>487.5</v>
      </c>
      <c r="C952" s="45">
        <v>539.66999999999996</v>
      </c>
      <c r="D952" s="45">
        <v>727.51</v>
      </c>
      <c r="E952" s="45">
        <f>Platts!R1441*0.6+Platts!C1441*1.6</f>
        <v>193.10000000000002</v>
      </c>
      <c r="F952" s="62">
        <f t="shared" si="29"/>
        <v>949</v>
      </c>
      <c r="G952" s="42">
        <f t="shared" si="28"/>
        <v>41908</v>
      </c>
      <c r="H952" s="55">
        <v>416.5</v>
      </c>
      <c r="I952" s="55">
        <v>575.22</v>
      </c>
      <c r="J952" s="55">
        <v>705.48</v>
      </c>
      <c r="K952" s="55">
        <v>560</v>
      </c>
      <c r="L952" s="60"/>
    </row>
    <row r="953" spans="1:12" outlineLevel="1" x14ac:dyDescent="0.2">
      <c r="A953" s="42">
        <v>41911</v>
      </c>
      <c r="B953" s="45">
        <v>487.5</v>
      </c>
      <c r="C953" s="45">
        <v>539.62</v>
      </c>
      <c r="D953" s="45">
        <v>727.51</v>
      </c>
      <c r="E953" s="45">
        <f>Platts!R1442*0.6+Platts!C1442*1.6</f>
        <v>190.67000000000002</v>
      </c>
      <c r="F953" s="62">
        <f t="shared" si="29"/>
        <v>950</v>
      </c>
      <c r="G953" s="42">
        <f t="shared" si="28"/>
        <v>41911</v>
      </c>
      <c r="H953" s="55">
        <v>416.5</v>
      </c>
      <c r="I953" s="55">
        <v>576.125</v>
      </c>
      <c r="J953" s="55">
        <v>705.48</v>
      </c>
      <c r="K953" s="55">
        <v>558.5</v>
      </c>
      <c r="L953" s="60"/>
    </row>
    <row r="954" spans="1:12" outlineLevel="1" x14ac:dyDescent="0.2">
      <c r="A954" s="42">
        <v>41912</v>
      </c>
      <c r="B954" s="45">
        <v>487.5</v>
      </c>
      <c r="C954" s="45">
        <v>536.44000000000005</v>
      </c>
      <c r="D954" s="45">
        <v>722</v>
      </c>
      <c r="E954" s="45">
        <f>Platts!R1443*0.6+Platts!C1443*1.6</f>
        <v>190.67000000000002</v>
      </c>
      <c r="F954" s="62">
        <f t="shared" si="29"/>
        <v>951</v>
      </c>
      <c r="G954" s="42">
        <f t="shared" si="28"/>
        <v>41912</v>
      </c>
      <c r="H954" s="55">
        <v>416.5</v>
      </c>
      <c r="I954" s="55">
        <v>574.72</v>
      </c>
      <c r="J954" s="55">
        <v>705.48</v>
      </c>
      <c r="K954" s="55">
        <v>557.5</v>
      </c>
      <c r="L954" s="60"/>
    </row>
    <row r="955" spans="1:12" outlineLevel="1" x14ac:dyDescent="0.2">
      <c r="A955" s="42">
        <v>41913</v>
      </c>
      <c r="B955" s="45">
        <v>487.5</v>
      </c>
      <c r="C955" s="45">
        <v>535.66999999999996</v>
      </c>
      <c r="D955" s="45">
        <v>722</v>
      </c>
      <c r="E955" s="45">
        <f>Platts!R1444*0.6+Platts!C1444*1.6</f>
        <v>192.3</v>
      </c>
      <c r="F955" s="62">
        <f t="shared" si="29"/>
        <v>952</v>
      </c>
      <c r="G955" s="42">
        <f t="shared" si="28"/>
        <v>41913</v>
      </c>
      <c r="H955" s="55">
        <v>416.5</v>
      </c>
      <c r="I955" s="55">
        <v>569.38</v>
      </c>
      <c r="J955" s="55">
        <v>705.48</v>
      </c>
      <c r="K955" s="55">
        <v>555</v>
      </c>
      <c r="L955" s="60"/>
    </row>
    <row r="956" spans="1:12" outlineLevel="1" x14ac:dyDescent="0.2">
      <c r="A956" s="42">
        <v>41914</v>
      </c>
      <c r="B956" s="45">
        <v>487.5</v>
      </c>
      <c r="C956" s="45">
        <v>537.41</v>
      </c>
      <c r="D956" s="45">
        <v>722</v>
      </c>
      <c r="E956" s="45">
        <f>Platts!R1445*0.6+Platts!C1445*1.6</f>
        <v>193.44</v>
      </c>
      <c r="F956" s="62">
        <f t="shared" si="29"/>
        <v>953</v>
      </c>
      <c r="G956" s="42">
        <f t="shared" si="28"/>
        <v>41914</v>
      </c>
      <c r="H956" s="55">
        <v>416.5</v>
      </c>
      <c r="I956" s="55">
        <v>570.29</v>
      </c>
      <c r="J956" s="55">
        <v>705.48</v>
      </c>
      <c r="K956" s="55">
        <v>555</v>
      </c>
      <c r="L956" s="60"/>
    </row>
    <row r="957" spans="1:12" outlineLevel="1" x14ac:dyDescent="0.2">
      <c r="A957" s="42">
        <v>41915</v>
      </c>
      <c r="B957" s="45">
        <v>487.5</v>
      </c>
      <c r="C957" s="45">
        <v>532.14</v>
      </c>
      <c r="D957" s="45">
        <v>722</v>
      </c>
      <c r="E957" s="45">
        <f>Platts!R1446*0.6+Platts!C1446*1.6</f>
        <v>193.44</v>
      </c>
      <c r="F957" s="62">
        <f t="shared" si="29"/>
        <v>954</v>
      </c>
      <c r="G957" s="42">
        <f t="shared" si="28"/>
        <v>41915</v>
      </c>
      <c r="H957" s="55">
        <v>416.5</v>
      </c>
      <c r="I957" s="55">
        <v>571.55500000000006</v>
      </c>
      <c r="J957" s="55">
        <v>705.48</v>
      </c>
      <c r="K957" s="55">
        <v>555</v>
      </c>
      <c r="L957" s="60"/>
    </row>
    <row r="958" spans="1:12" outlineLevel="1" x14ac:dyDescent="0.2">
      <c r="A958" s="42">
        <v>41918</v>
      </c>
      <c r="B958" s="45">
        <v>487.5</v>
      </c>
      <c r="C958" s="45">
        <v>534.4</v>
      </c>
      <c r="D958" s="45">
        <v>722</v>
      </c>
      <c r="E958" s="45">
        <f>Platts!R1447*0.6+Platts!C1447*1.6</f>
        <v>193.44</v>
      </c>
      <c r="F958" s="62">
        <f t="shared" si="29"/>
        <v>955</v>
      </c>
      <c r="G958" s="42">
        <f t="shared" si="28"/>
        <v>41918</v>
      </c>
      <c r="H958" s="55">
        <v>416.5</v>
      </c>
      <c r="I958" s="55">
        <v>570.875</v>
      </c>
      <c r="J958" s="55">
        <v>705.48</v>
      </c>
      <c r="K958" s="55">
        <v>555</v>
      </c>
      <c r="L958" s="60"/>
    </row>
    <row r="959" spans="1:12" outlineLevel="1" x14ac:dyDescent="0.2">
      <c r="A959" s="42">
        <v>41919</v>
      </c>
      <c r="B959" s="45">
        <v>487.5</v>
      </c>
      <c r="C959" s="45">
        <v>536.82000000000005</v>
      </c>
      <c r="D959" s="45">
        <v>722</v>
      </c>
      <c r="E959" s="45">
        <f>Platts!R1448*0.6+Platts!C1448*1.6</f>
        <v>194.98000000000002</v>
      </c>
      <c r="F959" s="62">
        <f t="shared" si="29"/>
        <v>956</v>
      </c>
      <c r="G959" s="42">
        <f t="shared" si="28"/>
        <v>41919</v>
      </c>
      <c r="H959" s="55">
        <v>416.5</v>
      </c>
      <c r="I959" s="55">
        <v>568.56999999999994</v>
      </c>
      <c r="J959" s="55">
        <v>705.48</v>
      </c>
      <c r="K959" s="55">
        <v>555</v>
      </c>
      <c r="L959" s="60"/>
    </row>
    <row r="960" spans="1:12" outlineLevel="1" x14ac:dyDescent="0.2">
      <c r="A960" s="42">
        <v>41920</v>
      </c>
      <c r="B960" s="45">
        <v>487.5</v>
      </c>
      <c r="C960" s="45">
        <v>536.11</v>
      </c>
      <c r="D960" s="45">
        <v>722</v>
      </c>
      <c r="E960" s="45">
        <f>Platts!R1449*0.6+Platts!C1449*1.6</f>
        <v>193.78</v>
      </c>
      <c r="F960" s="62">
        <f t="shared" si="29"/>
        <v>957</v>
      </c>
      <c r="G960" s="42">
        <f t="shared" si="28"/>
        <v>41920</v>
      </c>
      <c r="H960" s="55">
        <v>416.5</v>
      </c>
      <c r="I960" s="55">
        <v>570.46499999999992</v>
      </c>
      <c r="J960" s="55">
        <v>705.48</v>
      </c>
      <c r="K960" s="55">
        <v>555</v>
      </c>
      <c r="L960" s="60"/>
    </row>
    <row r="961" spans="1:12" outlineLevel="1" x14ac:dyDescent="0.2">
      <c r="A961" s="42">
        <v>41921</v>
      </c>
      <c r="B961" s="45">
        <v>482.5</v>
      </c>
      <c r="C961" s="45">
        <v>536.96</v>
      </c>
      <c r="D961" s="45">
        <v>716.49</v>
      </c>
      <c r="E961" s="45">
        <f>Platts!R1450*0.6+Platts!C1450*1.6</f>
        <v>192.71</v>
      </c>
      <c r="F961" s="62">
        <f t="shared" si="29"/>
        <v>958</v>
      </c>
      <c r="G961" s="42">
        <f t="shared" si="28"/>
        <v>41921</v>
      </c>
      <c r="H961" s="55">
        <v>412.5</v>
      </c>
      <c r="I961" s="55">
        <v>572.19000000000005</v>
      </c>
      <c r="J961" s="55">
        <v>705.48</v>
      </c>
      <c r="K961" s="55">
        <v>552.5</v>
      </c>
      <c r="L961" s="60"/>
    </row>
    <row r="962" spans="1:12" outlineLevel="1" x14ac:dyDescent="0.2">
      <c r="A962" s="42">
        <v>41922</v>
      </c>
      <c r="B962" s="45">
        <v>482.5</v>
      </c>
      <c r="C962" s="45">
        <v>534.33000000000004</v>
      </c>
      <c r="D962" s="45">
        <v>716.49</v>
      </c>
      <c r="E962" s="45">
        <f>Platts!R1451*0.6+Platts!C1451*1.6</f>
        <v>194.59000000000003</v>
      </c>
      <c r="F962" s="62">
        <f t="shared" si="29"/>
        <v>959</v>
      </c>
      <c r="G962" s="42">
        <f t="shared" si="28"/>
        <v>41922</v>
      </c>
      <c r="H962" s="55">
        <v>412.5</v>
      </c>
      <c r="I962" s="55">
        <v>577.52500000000009</v>
      </c>
      <c r="J962" s="55">
        <v>705.48</v>
      </c>
      <c r="K962" s="55">
        <v>552.5</v>
      </c>
      <c r="L962" s="60"/>
    </row>
    <row r="963" spans="1:12" outlineLevel="1" x14ac:dyDescent="0.2">
      <c r="A963" s="42">
        <v>41925</v>
      </c>
      <c r="B963" s="45">
        <v>482.5</v>
      </c>
      <c r="C963" s="45">
        <v>535.42999999999995</v>
      </c>
      <c r="D963" s="45">
        <v>716.49</v>
      </c>
      <c r="E963" s="45">
        <f>Platts!R1452*0.6+Platts!C1452*1.6</f>
        <v>199.79000000000002</v>
      </c>
      <c r="F963" s="62">
        <f t="shared" si="29"/>
        <v>960</v>
      </c>
      <c r="G963" s="42">
        <f t="shared" si="28"/>
        <v>41925</v>
      </c>
      <c r="H963" s="55">
        <v>412.5</v>
      </c>
      <c r="I963" s="55">
        <v>571.87</v>
      </c>
      <c r="J963" s="55">
        <v>705.48</v>
      </c>
      <c r="K963" s="55">
        <v>552.5</v>
      </c>
      <c r="L963" s="60"/>
    </row>
    <row r="964" spans="1:12" outlineLevel="1" x14ac:dyDescent="0.2">
      <c r="A964" s="42">
        <v>41926</v>
      </c>
      <c r="B964" s="45">
        <v>482.5</v>
      </c>
      <c r="C964" s="45">
        <v>535.14</v>
      </c>
      <c r="D964" s="45">
        <v>716.49</v>
      </c>
      <c r="E964" s="45">
        <f>Platts!R1453*0.6+Platts!C1453*1.6</f>
        <v>199.63</v>
      </c>
      <c r="F964" s="62">
        <f t="shared" si="29"/>
        <v>961</v>
      </c>
      <c r="G964" s="42">
        <f t="shared" ref="G964:G1027" si="30">+A964</f>
        <v>41926</v>
      </c>
      <c r="H964" s="55">
        <v>412.5</v>
      </c>
      <c r="I964" s="55">
        <v>573.72</v>
      </c>
      <c r="J964" s="55">
        <v>705.48</v>
      </c>
      <c r="K964" s="55">
        <v>550</v>
      </c>
      <c r="L964" s="60"/>
    </row>
    <row r="965" spans="1:12" outlineLevel="1" x14ac:dyDescent="0.2">
      <c r="A965" s="42">
        <v>41927</v>
      </c>
      <c r="B965" s="45">
        <v>482.5</v>
      </c>
      <c r="C965" s="45">
        <v>539.24</v>
      </c>
      <c r="D965" s="45">
        <v>716.49</v>
      </c>
      <c r="E965" s="45">
        <f>Platts!R1454*0.6+Platts!C1454*1.6</f>
        <v>197</v>
      </c>
      <c r="F965" s="62">
        <f t="shared" ref="F965:F1028" si="31">F964+1</f>
        <v>962</v>
      </c>
      <c r="G965" s="42">
        <f t="shared" si="30"/>
        <v>41927</v>
      </c>
      <c r="H965" s="55">
        <v>412.5</v>
      </c>
      <c r="I965" s="55">
        <v>572.23</v>
      </c>
      <c r="J965" s="55">
        <v>705.48</v>
      </c>
      <c r="K965" s="55">
        <v>547.5</v>
      </c>
      <c r="L965" s="60"/>
    </row>
    <row r="966" spans="1:12" outlineLevel="1" x14ac:dyDescent="0.2">
      <c r="A966" s="42">
        <v>41928</v>
      </c>
      <c r="B966" s="45">
        <v>477.5</v>
      </c>
      <c r="C966" s="45">
        <v>541.04999999999995</v>
      </c>
      <c r="D966" s="45">
        <v>713.73</v>
      </c>
      <c r="E966" s="45">
        <f>Platts!R1455*0.6+Platts!C1455*1.6</f>
        <v>193.56</v>
      </c>
      <c r="F966" s="62">
        <f t="shared" si="31"/>
        <v>963</v>
      </c>
      <c r="G966" s="42">
        <f t="shared" si="30"/>
        <v>41928</v>
      </c>
      <c r="H966" s="55">
        <v>413.5</v>
      </c>
      <c r="I966" s="55">
        <v>573.13499999999999</v>
      </c>
      <c r="J966" s="55">
        <v>705.48</v>
      </c>
      <c r="K966" s="55">
        <v>547.5</v>
      </c>
      <c r="L966" s="60"/>
    </row>
    <row r="967" spans="1:12" outlineLevel="1" x14ac:dyDescent="0.2">
      <c r="A967" s="42">
        <v>41929</v>
      </c>
      <c r="B967" s="45">
        <v>477.5</v>
      </c>
      <c r="C967" s="45">
        <v>538.6</v>
      </c>
      <c r="D967" s="45">
        <v>713.73</v>
      </c>
      <c r="E967" s="45">
        <f>Platts!R1456*0.6+Platts!C1456*1.6</f>
        <v>194.85</v>
      </c>
      <c r="F967" s="62">
        <f t="shared" si="31"/>
        <v>964</v>
      </c>
      <c r="G967" s="42">
        <f t="shared" si="30"/>
        <v>41929</v>
      </c>
      <c r="H967" s="55">
        <v>413.5</v>
      </c>
      <c r="I967" s="55">
        <v>576.8900000000001</v>
      </c>
      <c r="J967" s="55">
        <v>705.48</v>
      </c>
      <c r="K967" s="55">
        <v>547.5</v>
      </c>
      <c r="L967" s="60"/>
    </row>
    <row r="968" spans="1:12" outlineLevel="1" x14ac:dyDescent="0.2">
      <c r="A968" s="42">
        <v>41932</v>
      </c>
      <c r="B968" s="45">
        <v>477.5</v>
      </c>
      <c r="C968" s="45">
        <v>540.08000000000004</v>
      </c>
      <c r="D968" s="45">
        <v>713.73</v>
      </c>
      <c r="E968" s="45">
        <f>Platts!R1457*0.6+Platts!C1457*1.6</f>
        <v>196.2</v>
      </c>
      <c r="F968" s="62">
        <f t="shared" si="31"/>
        <v>965</v>
      </c>
      <c r="G968" s="42">
        <f t="shared" si="30"/>
        <v>41932</v>
      </c>
      <c r="H968" s="55">
        <v>413.5</v>
      </c>
      <c r="I968" s="55">
        <v>577.03500000000008</v>
      </c>
      <c r="J968" s="55">
        <v>705.48</v>
      </c>
      <c r="K968" s="55">
        <v>547.5</v>
      </c>
      <c r="L968" s="60"/>
    </row>
    <row r="969" spans="1:12" outlineLevel="1" x14ac:dyDescent="0.2">
      <c r="A969" s="42">
        <v>41933</v>
      </c>
      <c r="B969" s="45">
        <v>477.5</v>
      </c>
      <c r="C969" s="45">
        <v>537.5</v>
      </c>
      <c r="D969" s="45">
        <v>713.73</v>
      </c>
      <c r="E969" s="45">
        <f>Platts!R1458*0.6+Platts!C1458*1.6</f>
        <v>196.45000000000002</v>
      </c>
      <c r="F969" s="62">
        <f t="shared" si="31"/>
        <v>966</v>
      </c>
      <c r="G969" s="42">
        <f t="shared" si="30"/>
        <v>41933</v>
      </c>
      <c r="H969" s="55">
        <v>413.5</v>
      </c>
      <c r="I969" s="55">
        <v>574.78500000000008</v>
      </c>
      <c r="J969" s="55">
        <v>705.48</v>
      </c>
      <c r="K969" s="55">
        <v>547.5</v>
      </c>
      <c r="L969" s="60"/>
    </row>
    <row r="970" spans="1:12" outlineLevel="1" x14ac:dyDescent="0.2">
      <c r="A970" s="42">
        <v>41934</v>
      </c>
      <c r="B970" s="45">
        <v>477.5</v>
      </c>
      <c r="C970" s="45">
        <v>531.42999999999995</v>
      </c>
      <c r="D970" s="45">
        <v>713.73</v>
      </c>
      <c r="E970" s="45">
        <f>Platts!R1459*0.6+Platts!C1459*1.6</f>
        <v>196.45000000000002</v>
      </c>
      <c r="F970" s="62">
        <f t="shared" si="31"/>
        <v>967</v>
      </c>
      <c r="G970" s="42">
        <f t="shared" si="30"/>
        <v>41934</v>
      </c>
      <c r="H970" s="55">
        <v>413.5</v>
      </c>
      <c r="I970" s="55">
        <v>567.91</v>
      </c>
      <c r="J970" s="55">
        <v>705.48</v>
      </c>
      <c r="K970" s="55">
        <v>540</v>
      </c>
      <c r="L970" s="60"/>
    </row>
    <row r="971" spans="1:12" outlineLevel="1" x14ac:dyDescent="0.2">
      <c r="A971" s="42">
        <v>41935</v>
      </c>
      <c r="B971" s="45">
        <v>477.5</v>
      </c>
      <c r="C971" s="45">
        <v>531.13</v>
      </c>
      <c r="D971" s="45">
        <v>710.98</v>
      </c>
      <c r="E971" s="45">
        <f>Platts!R1460*0.6+Platts!C1460*1.6</f>
        <v>192.4</v>
      </c>
      <c r="F971" s="62">
        <f t="shared" si="31"/>
        <v>968</v>
      </c>
      <c r="G971" s="42">
        <f t="shared" si="30"/>
        <v>41935</v>
      </c>
      <c r="H971" s="55">
        <v>413.5</v>
      </c>
      <c r="I971" s="55">
        <v>564.83500000000004</v>
      </c>
      <c r="J971" s="55">
        <v>705.48</v>
      </c>
      <c r="K971" s="55">
        <v>537.5</v>
      </c>
      <c r="L971" s="60"/>
    </row>
    <row r="972" spans="1:12" outlineLevel="1" x14ac:dyDescent="0.2">
      <c r="A972" s="42">
        <v>41936</v>
      </c>
      <c r="B972" s="45">
        <v>477.5</v>
      </c>
      <c r="C972" s="45">
        <v>532.17999999999995</v>
      </c>
      <c r="D972" s="45">
        <v>710.98</v>
      </c>
      <c r="E972" s="45">
        <f>Platts!R1461*0.6+Platts!C1461*1.6</f>
        <v>192.62</v>
      </c>
      <c r="F972" s="62">
        <f t="shared" si="31"/>
        <v>969</v>
      </c>
      <c r="G972" s="42">
        <f t="shared" si="30"/>
        <v>41936</v>
      </c>
      <c r="H972" s="55">
        <v>413.5</v>
      </c>
      <c r="I972" s="55">
        <v>563.77</v>
      </c>
      <c r="J972" s="55">
        <v>705.48</v>
      </c>
      <c r="K972" s="55">
        <v>537.5</v>
      </c>
      <c r="L972" s="60"/>
    </row>
    <row r="973" spans="1:12" outlineLevel="1" x14ac:dyDescent="0.2">
      <c r="A973" s="42">
        <v>41939</v>
      </c>
      <c r="B973" s="45">
        <v>477.5</v>
      </c>
      <c r="C973" s="45">
        <v>534.11</v>
      </c>
      <c r="D973" s="45">
        <v>705.47</v>
      </c>
      <c r="E973" s="45">
        <f>Platts!R1462*0.6+Platts!C1462*1.6</f>
        <v>192.62</v>
      </c>
      <c r="F973" s="62">
        <f t="shared" si="31"/>
        <v>970</v>
      </c>
      <c r="G973" s="42">
        <f t="shared" si="30"/>
        <v>41939</v>
      </c>
      <c r="H973" s="55">
        <v>413.5</v>
      </c>
      <c r="I973" s="55">
        <v>563.32999999999993</v>
      </c>
      <c r="J973" s="55">
        <v>705.48</v>
      </c>
      <c r="K973" s="55">
        <v>537.5</v>
      </c>
      <c r="L973" s="60"/>
    </row>
    <row r="974" spans="1:12" outlineLevel="1" x14ac:dyDescent="0.2">
      <c r="A974" s="42">
        <v>41940</v>
      </c>
      <c r="B974" s="45">
        <v>477.5</v>
      </c>
      <c r="C974" s="45">
        <v>535.25</v>
      </c>
      <c r="D974" s="45">
        <v>705.47</v>
      </c>
      <c r="E974" s="45">
        <f>Platts!R1463*0.6+Platts!C1463*1.6</f>
        <v>190.9</v>
      </c>
      <c r="F974" s="62">
        <f t="shared" si="31"/>
        <v>971</v>
      </c>
      <c r="G974" s="42">
        <f t="shared" si="30"/>
        <v>41940</v>
      </c>
      <c r="H974" s="55">
        <v>413.5</v>
      </c>
      <c r="I974" s="55">
        <v>564.21499999999992</v>
      </c>
      <c r="J974" s="55">
        <v>705.48</v>
      </c>
      <c r="K974" s="55">
        <v>537.5</v>
      </c>
      <c r="L974" s="60"/>
    </row>
    <row r="975" spans="1:12" outlineLevel="1" x14ac:dyDescent="0.2">
      <c r="A975" s="42">
        <v>41941</v>
      </c>
      <c r="B975" s="45">
        <v>477.5</v>
      </c>
      <c r="C975" s="45">
        <v>535.84</v>
      </c>
      <c r="D975" s="45">
        <v>705.47</v>
      </c>
      <c r="E975" s="45">
        <f>Platts!R1464*0.6+Platts!C1464*1.6</f>
        <v>190.75</v>
      </c>
      <c r="F975" s="62">
        <f t="shared" si="31"/>
        <v>972</v>
      </c>
      <c r="G975" s="42">
        <f t="shared" si="30"/>
        <v>41941</v>
      </c>
      <c r="H975" s="55">
        <v>413.5</v>
      </c>
      <c r="I975" s="55">
        <v>567.28499999999997</v>
      </c>
      <c r="J975" s="55">
        <v>705.48</v>
      </c>
      <c r="K975" s="55">
        <v>530</v>
      </c>
      <c r="L975" s="60"/>
    </row>
    <row r="976" spans="1:12" outlineLevel="1" x14ac:dyDescent="0.2">
      <c r="A976" s="42">
        <v>41942</v>
      </c>
      <c r="B976" s="45">
        <v>475</v>
      </c>
      <c r="C976" s="45">
        <v>530.38</v>
      </c>
      <c r="D976" s="45">
        <v>705.47</v>
      </c>
      <c r="E976" s="45">
        <f>Platts!R1465*0.6+Platts!C1465*1.6</f>
        <v>191.05</v>
      </c>
      <c r="F976" s="62">
        <f t="shared" si="31"/>
        <v>973</v>
      </c>
      <c r="G976" s="42">
        <f t="shared" si="30"/>
        <v>41942</v>
      </c>
      <c r="H976" s="55">
        <v>411.5</v>
      </c>
      <c r="I976" s="55">
        <v>560.42999999999995</v>
      </c>
      <c r="J976" s="55">
        <v>705.48</v>
      </c>
      <c r="K976" s="55">
        <v>525</v>
      </c>
      <c r="L976" s="60"/>
    </row>
    <row r="977" spans="1:12" outlineLevel="1" x14ac:dyDescent="0.2">
      <c r="A977" s="42">
        <v>41943</v>
      </c>
      <c r="B977" s="45">
        <v>475</v>
      </c>
      <c r="C977" s="45">
        <v>526.13</v>
      </c>
      <c r="D977" s="45">
        <v>705.47</v>
      </c>
      <c r="E977" s="45">
        <f>Platts!R1466*0.6+Platts!C1466*1.6</f>
        <v>190.9</v>
      </c>
      <c r="F977" s="62">
        <f t="shared" si="31"/>
        <v>974</v>
      </c>
      <c r="G977" s="42">
        <f t="shared" si="30"/>
        <v>41943</v>
      </c>
      <c r="H977" s="55">
        <v>411.5</v>
      </c>
      <c r="I977" s="55">
        <v>551.79</v>
      </c>
      <c r="J977" s="55">
        <v>694.45499999999993</v>
      </c>
      <c r="K977" s="55">
        <v>525</v>
      </c>
      <c r="L977" s="60"/>
    </row>
    <row r="978" spans="1:12" outlineLevel="1" x14ac:dyDescent="0.2">
      <c r="A978" s="42">
        <v>41946</v>
      </c>
      <c r="B978" s="45">
        <v>475</v>
      </c>
      <c r="C978" s="45">
        <v>524.66</v>
      </c>
      <c r="D978" s="45">
        <v>705.47</v>
      </c>
      <c r="E978" s="45">
        <f>Platts!R1467*0.6+Platts!C1467*1.6</f>
        <v>190.10000000000002</v>
      </c>
      <c r="F978" s="62">
        <f t="shared" si="31"/>
        <v>975</v>
      </c>
      <c r="G978" s="42">
        <f t="shared" si="30"/>
        <v>41946</v>
      </c>
      <c r="H978" s="55">
        <v>411.5</v>
      </c>
      <c r="I978" s="55">
        <v>544.79499999999996</v>
      </c>
      <c r="J978" s="55">
        <v>694.45499999999993</v>
      </c>
      <c r="K978" s="55">
        <v>525</v>
      </c>
      <c r="L978" s="60"/>
    </row>
    <row r="979" spans="1:12" outlineLevel="1" x14ac:dyDescent="0.2">
      <c r="A979" s="42">
        <v>41947</v>
      </c>
      <c r="B979" s="45">
        <v>475</v>
      </c>
      <c r="C979" s="45">
        <v>521.07000000000005</v>
      </c>
      <c r="D979" s="45">
        <v>705.47</v>
      </c>
      <c r="E979" s="45">
        <f>Platts!R1468*0.6+Platts!C1468*1.6</f>
        <v>190.34</v>
      </c>
      <c r="F979" s="62">
        <f t="shared" si="31"/>
        <v>976</v>
      </c>
      <c r="G979" s="42">
        <f t="shared" si="30"/>
        <v>41947</v>
      </c>
      <c r="H979" s="55">
        <v>411.5</v>
      </c>
      <c r="I979" s="55">
        <v>543.44500000000005</v>
      </c>
      <c r="J979" s="55">
        <v>694.45499999999993</v>
      </c>
      <c r="K979" s="55">
        <v>522.5</v>
      </c>
      <c r="L979" s="60"/>
    </row>
    <row r="980" spans="1:12" outlineLevel="1" x14ac:dyDescent="0.2">
      <c r="A980" s="42">
        <v>41948</v>
      </c>
      <c r="B980" s="45">
        <v>475</v>
      </c>
      <c r="C980" s="45">
        <v>516.71</v>
      </c>
      <c r="D980" s="45">
        <v>705.47</v>
      </c>
      <c r="E980" s="45">
        <f>Platts!R1469*0.6+Platts!C1469*1.6</f>
        <v>187.85</v>
      </c>
      <c r="F980" s="62">
        <f t="shared" si="31"/>
        <v>977</v>
      </c>
      <c r="G980" s="42">
        <f t="shared" si="30"/>
        <v>41948</v>
      </c>
      <c r="H980" s="55">
        <v>411.5</v>
      </c>
      <c r="I980" s="55">
        <v>541.23</v>
      </c>
      <c r="J980" s="55">
        <v>694.45499999999993</v>
      </c>
      <c r="K980" s="55">
        <v>522.5</v>
      </c>
      <c r="L980" s="60"/>
    </row>
    <row r="981" spans="1:12" outlineLevel="1" x14ac:dyDescent="0.2">
      <c r="A981" s="42">
        <v>41949</v>
      </c>
      <c r="B981" s="45">
        <v>475</v>
      </c>
      <c r="C981" s="45">
        <v>514.19000000000005</v>
      </c>
      <c r="D981" s="45">
        <v>705.47</v>
      </c>
      <c r="E981" s="45">
        <f>Platts!R1470*0.6+Platts!C1470*1.6</f>
        <v>186.71</v>
      </c>
      <c r="F981" s="62">
        <f t="shared" si="31"/>
        <v>978</v>
      </c>
      <c r="G981" s="42">
        <f t="shared" si="30"/>
        <v>41949</v>
      </c>
      <c r="H981" s="55">
        <v>411.5</v>
      </c>
      <c r="I981" s="55">
        <v>539.76</v>
      </c>
      <c r="J981" s="55">
        <v>694.45499999999993</v>
      </c>
      <c r="K981" s="55">
        <v>522.5</v>
      </c>
      <c r="L981" s="60"/>
    </row>
    <row r="982" spans="1:12" outlineLevel="1" x14ac:dyDescent="0.2">
      <c r="A982" s="42">
        <v>41950</v>
      </c>
      <c r="B982" s="45">
        <v>475</v>
      </c>
      <c r="C982" s="45">
        <v>514.11</v>
      </c>
      <c r="D982" s="45">
        <v>705.47</v>
      </c>
      <c r="E982" s="45">
        <f>Platts!R1471*0.6+Platts!C1471*1.6</f>
        <v>187.75</v>
      </c>
      <c r="F982" s="62">
        <f t="shared" si="31"/>
        <v>979</v>
      </c>
      <c r="G982" s="42">
        <f t="shared" si="30"/>
        <v>41950</v>
      </c>
      <c r="H982" s="55">
        <v>411.5</v>
      </c>
      <c r="I982" s="55">
        <v>541.36500000000001</v>
      </c>
      <c r="J982" s="55">
        <v>694.45499999999993</v>
      </c>
      <c r="K982" s="55">
        <v>510</v>
      </c>
      <c r="L982" s="60"/>
    </row>
    <row r="983" spans="1:12" outlineLevel="1" x14ac:dyDescent="0.2">
      <c r="A983" s="42">
        <v>41953</v>
      </c>
      <c r="B983" s="45">
        <v>475</v>
      </c>
      <c r="C983" s="45">
        <v>514.97</v>
      </c>
      <c r="D983" s="45">
        <v>705.47</v>
      </c>
      <c r="E983" s="45">
        <f>Platts!R1472*0.6+Platts!C1472*1.6</f>
        <v>186.95</v>
      </c>
      <c r="F983" s="62">
        <f t="shared" si="31"/>
        <v>980</v>
      </c>
      <c r="G983" s="42">
        <f t="shared" si="30"/>
        <v>41953</v>
      </c>
      <c r="H983" s="55">
        <v>411.5</v>
      </c>
      <c r="I983" s="55">
        <v>536</v>
      </c>
      <c r="J983" s="55">
        <v>694.45499999999993</v>
      </c>
      <c r="K983" s="55">
        <v>510</v>
      </c>
      <c r="L983" s="60"/>
    </row>
    <row r="984" spans="1:12" outlineLevel="1" x14ac:dyDescent="0.2">
      <c r="A984" s="42">
        <v>41954</v>
      </c>
      <c r="B984" s="45">
        <v>475</v>
      </c>
      <c r="C984" s="45">
        <v>515.39</v>
      </c>
      <c r="D984" s="45">
        <v>705.47</v>
      </c>
      <c r="E984" s="45">
        <f>Platts!R1473*0.6+Platts!C1473*1.6</f>
        <v>187.9</v>
      </c>
      <c r="F984" s="62">
        <f t="shared" si="31"/>
        <v>981</v>
      </c>
      <c r="G984" s="42">
        <f t="shared" si="30"/>
        <v>41954</v>
      </c>
      <c r="H984" s="55">
        <v>411.5</v>
      </c>
      <c r="I984" s="55">
        <v>540.02</v>
      </c>
      <c r="J984" s="55">
        <v>694.45499999999993</v>
      </c>
      <c r="K984" s="55">
        <v>510</v>
      </c>
      <c r="L984" s="60"/>
    </row>
    <row r="985" spans="1:12" outlineLevel="1" x14ac:dyDescent="0.2">
      <c r="A985" s="42">
        <v>41955</v>
      </c>
      <c r="B985" s="45">
        <v>475</v>
      </c>
      <c r="C985" s="45">
        <v>514.39</v>
      </c>
      <c r="D985" s="45">
        <v>705.47</v>
      </c>
      <c r="E985" s="45">
        <f>Platts!R1474*0.6+Platts!C1474*1.6</f>
        <v>187.75</v>
      </c>
      <c r="F985" s="62">
        <f t="shared" si="31"/>
        <v>982</v>
      </c>
      <c r="G985" s="42">
        <f t="shared" si="30"/>
        <v>41955</v>
      </c>
      <c r="H985" s="55">
        <v>411.5</v>
      </c>
      <c r="I985" s="55">
        <v>537.34</v>
      </c>
      <c r="J985" s="55">
        <v>694.45499999999993</v>
      </c>
      <c r="K985" s="55">
        <v>510</v>
      </c>
      <c r="L985" s="60"/>
    </row>
    <row r="986" spans="1:12" outlineLevel="1" x14ac:dyDescent="0.2">
      <c r="A986" s="42">
        <v>41956</v>
      </c>
      <c r="B986" s="45">
        <v>467.5</v>
      </c>
      <c r="C986" s="45">
        <v>514.41</v>
      </c>
      <c r="D986" s="45">
        <v>705.47</v>
      </c>
      <c r="E986" s="45">
        <f>Platts!R1475*0.6+Platts!C1475*1.6</f>
        <v>187.65</v>
      </c>
      <c r="F986" s="62">
        <f t="shared" si="31"/>
        <v>983</v>
      </c>
      <c r="G986" s="42">
        <f t="shared" si="30"/>
        <v>41956</v>
      </c>
      <c r="H986" s="55">
        <v>411.5</v>
      </c>
      <c r="I986" s="55">
        <v>539.20000000000005</v>
      </c>
      <c r="J986" s="55">
        <v>694.45499999999993</v>
      </c>
      <c r="K986" s="55">
        <v>510</v>
      </c>
      <c r="L986" s="60"/>
    </row>
    <row r="987" spans="1:12" outlineLevel="1" x14ac:dyDescent="0.2">
      <c r="A987" s="42">
        <v>41957</v>
      </c>
      <c r="B987" s="45">
        <v>467.5</v>
      </c>
      <c r="C987" s="45">
        <v>514.79999999999995</v>
      </c>
      <c r="D987" s="45">
        <v>705.47</v>
      </c>
      <c r="E987" s="45">
        <f>Platts!R1476*0.6+Platts!C1476*1.6</f>
        <v>187.31</v>
      </c>
      <c r="F987" s="62">
        <f t="shared" si="31"/>
        <v>984</v>
      </c>
      <c r="G987" s="42">
        <f t="shared" si="30"/>
        <v>41957</v>
      </c>
      <c r="H987" s="55">
        <v>411.5</v>
      </c>
      <c r="I987" s="55">
        <v>538.72500000000002</v>
      </c>
      <c r="J987" s="55">
        <v>694.45499999999993</v>
      </c>
      <c r="K987" s="55">
        <v>510</v>
      </c>
      <c r="L987" s="60"/>
    </row>
    <row r="988" spans="1:12" outlineLevel="1" x14ac:dyDescent="0.2">
      <c r="A988" s="42">
        <v>41960</v>
      </c>
      <c r="B988" s="45">
        <v>467.5</v>
      </c>
      <c r="C988" s="45">
        <v>511.98</v>
      </c>
      <c r="D988" s="45">
        <v>705.47</v>
      </c>
      <c r="E988" s="45">
        <f>Platts!R1477*0.6+Platts!C1477*1.6</f>
        <v>187</v>
      </c>
      <c r="F988" s="62">
        <f t="shared" si="31"/>
        <v>985</v>
      </c>
      <c r="G988" s="42">
        <f t="shared" si="30"/>
        <v>41960</v>
      </c>
      <c r="H988" s="55">
        <v>411.5</v>
      </c>
      <c r="I988" s="55">
        <v>537.86</v>
      </c>
      <c r="J988" s="55">
        <v>694.45499999999993</v>
      </c>
      <c r="K988" s="55">
        <v>500</v>
      </c>
      <c r="L988" s="60"/>
    </row>
    <row r="989" spans="1:12" outlineLevel="1" x14ac:dyDescent="0.2">
      <c r="A989" s="42">
        <v>41961</v>
      </c>
      <c r="B989" s="45">
        <v>467.5</v>
      </c>
      <c r="C989" s="45">
        <v>515.19000000000005</v>
      </c>
      <c r="D989" s="45">
        <v>705.47</v>
      </c>
      <c r="E989" s="45">
        <f>Platts!R1478*0.6+Platts!C1478*1.6</f>
        <v>180.45</v>
      </c>
      <c r="F989" s="62">
        <f t="shared" si="31"/>
        <v>986</v>
      </c>
      <c r="G989" s="42">
        <f t="shared" si="30"/>
        <v>41961</v>
      </c>
      <c r="H989" s="55">
        <v>411.5</v>
      </c>
      <c r="I989" s="55">
        <v>540.45000000000005</v>
      </c>
      <c r="J989" s="55">
        <v>694.45499999999993</v>
      </c>
      <c r="K989" s="55">
        <v>500</v>
      </c>
      <c r="L989" s="60"/>
    </row>
    <row r="990" spans="1:12" outlineLevel="1" x14ac:dyDescent="0.2">
      <c r="A990" s="42">
        <v>41962</v>
      </c>
      <c r="B990" s="45">
        <v>467.5</v>
      </c>
      <c r="C990" s="45">
        <v>514.42999999999995</v>
      </c>
      <c r="D990" s="45">
        <v>705.47</v>
      </c>
      <c r="E990" s="45">
        <f>Platts!R1479*0.6+Platts!C1479*1.6</f>
        <v>179.03</v>
      </c>
      <c r="F990" s="62">
        <f t="shared" si="31"/>
        <v>987</v>
      </c>
      <c r="G990" s="42">
        <f t="shared" si="30"/>
        <v>41962</v>
      </c>
      <c r="H990" s="55">
        <v>411.5</v>
      </c>
      <c r="I990" s="55">
        <v>538.1</v>
      </c>
      <c r="J990" s="55">
        <v>694.45499999999993</v>
      </c>
      <c r="K990" s="55">
        <v>500</v>
      </c>
      <c r="L990" s="60"/>
    </row>
    <row r="991" spans="1:12" outlineLevel="1" x14ac:dyDescent="0.2">
      <c r="A991" s="42">
        <v>41963</v>
      </c>
      <c r="B991" s="45">
        <v>462.5</v>
      </c>
      <c r="C991" s="45">
        <v>513.89</v>
      </c>
      <c r="D991" s="45">
        <v>705.47</v>
      </c>
      <c r="E991" s="45">
        <f>Platts!R1480*0.6+Platts!C1480*1.6</f>
        <v>179.25</v>
      </c>
      <c r="F991" s="62">
        <f t="shared" si="31"/>
        <v>988</v>
      </c>
      <c r="G991" s="42">
        <f t="shared" si="30"/>
        <v>41963</v>
      </c>
      <c r="H991" s="55">
        <v>411.5</v>
      </c>
      <c r="I991" s="55">
        <v>539.005</v>
      </c>
      <c r="J991" s="55">
        <v>694.45499999999993</v>
      </c>
      <c r="K991" s="55">
        <v>500</v>
      </c>
      <c r="L991" s="60"/>
    </row>
    <row r="992" spans="1:12" outlineLevel="1" x14ac:dyDescent="0.2">
      <c r="A992" s="42">
        <v>41964</v>
      </c>
      <c r="B992" s="45">
        <v>462.5</v>
      </c>
      <c r="C992" s="45">
        <v>508.65</v>
      </c>
      <c r="D992" s="45">
        <v>705.47</v>
      </c>
      <c r="E992" s="45">
        <f>Platts!R1481*0.6+Platts!C1481*1.6</f>
        <v>178.11</v>
      </c>
      <c r="F992" s="62">
        <f t="shared" si="31"/>
        <v>989</v>
      </c>
      <c r="G992" s="42">
        <f t="shared" si="30"/>
        <v>41964</v>
      </c>
      <c r="H992" s="55">
        <v>411.5</v>
      </c>
      <c r="I992" s="55">
        <v>539.18000000000006</v>
      </c>
      <c r="J992" s="55">
        <v>694.45499999999993</v>
      </c>
      <c r="K992" s="55">
        <v>495</v>
      </c>
      <c r="L992" s="60"/>
    </row>
    <row r="993" spans="1:12" outlineLevel="1" x14ac:dyDescent="0.2">
      <c r="A993" s="42">
        <v>41967</v>
      </c>
      <c r="B993" s="45">
        <v>462.5</v>
      </c>
      <c r="C993" s="45">
        <v>510.16</v>
      </c>
      <c r="D993" s="45">
        <v>705.47</v>
      </c>
      <c r="E993" s="45">
        <f>Platts!R1482*0.6+Platts!C1482*1.6</f>
        <v>178.94</v>
      </c>
      <c r="F993" s="62">
        <f t="shared" si="31"/>
        <v>990</v>
      </c>
      <c r="G993" s="42">
        <f t="shared" si="30"/>
        <v>41967</v>
      </c>
      <c r="H993" s="55">
        <v>411.5</v>
      </c>
      <c r="I993" s="55">
        <v>534.15000000000009</v>
      </c>
      <c r="J993" s="55">
        <v>694.45499999999993</v>
      </c>
      <c r="K993" s="55">
        <v>495</v>
      </c>
      <c r="L993" s="60"/>
    </row>
    <row r="994" spans="1:12" outlineLevel="1" x14ac:dyDescent="0.2">
      <c r="A994" s="42">
        <v>41968</v>
      </c>
      <c r="B994" s="45">
        <v>462.5</v>
      </c>
      <c r="C994" s="45">
        <v>508.48</v>
      </c>
      <c r="D994" s="45">
        <v>705.47</v>
      </c>
      <c r="E994" s="45">
        <f>Platts!R1483*0.6+Platts!C1483*1.6</f>
        <v>176.73000000000002</v>
      </c>
      <c r="F994" s="62">
        <f t="shared" si="31"/>
        <v>991</v>
      </c>
      <c r="G994" s="42">
        <f t="shared" si="30"/>
        <v>41968</v>
      </c>
      <c r="H994" s="55">
        <v>411.5</v>
      </c>
      <c r="I994" s="55">
        <v>533.63499999999999</v>
      </c>
      <c r="J994" s="55">
        <v>694.45499999999993</v>
      </c>
      <c r="K994" s="55">
        <v>495</v>
      </c>
      <c r="L994" s="60"/>
    </row>
    <row r="995" spans="1:12" outlineLevel="1" x14ac:dyDescent="0.2">
      <c r="A995" s="42">
        <v>41969</v>
      </c>
      <c r="B995" s="45">
        <v>462.5</v>
      </c>
      <c r="C995" s="45">
        <v>509.78</v>
      </c>
      <c r="D995" s="45">
        <v>705.47</v>
      </c>
      <c r="E995" s="45">
        <f>Platts!R1484*0.6+Platts!C1484*1.6</f>
        <v>175.66</v>
      </c>
      <c r="F995" s="62">
        <f t="shared" si="31"/>
        <v>992</v>
      </c>
      <c r="G995" s="42">
        <f t="shared" si="30"/>
        <v>41969</v>
      </c>
      <c r="H995" s="55">
        <v>411.5</v>
      </c>
      <c r="I995" s="55">
        <v>534.23</v>
      </c>
      <c r="J995" s="55">
        <v>694.45499999999993</v>
      </c>
      <c r="K995" s="55">
        <v>495</v>
      </c>
      <c r="L995" s="60"/>
    </row>
    <row r="996" spans="1:12" outlineLevel="1" x14ac:dyDescent="0.2">
      <c r="A996" s="42">
        <v>41970</v>
      </c>
      <c r="B996" s="45">
        <v>462.5</v>
      </c>
      <c r="C996" s="45">
        <v>509.78</v>
      </c>
      <c r="D996" s="45">
        <v>705.47</v>
      </c>
      <c r="E996" s="45">
        <f>Platts!R1485*0.6+Platts!C1485*1.6</f>
        <v>176.95</v>
      </c>
      <c r="F996" s="62">
        <f t="shared" si="31"/>
        <v>993</v>
      </c>
      <c r="G996" s="42">
        <f t="shared" si="30"/>
        <v>41970</v>
      </c>
      <c r="H996" s="55">
        <v>408.5</v>
      </c>
      <c r="I996" s="55">
        <v>533.30500000000006</v>
      </c>
      <c r="J996" s="55">
        <v>694.45499999999993</v>
      </c>
      <c r="K996" s="55">
        <v>490</v>
      </c>
      <c r="L996" s="60"/>
    </row>
    <row r="997" spans="1:12" outlineLevel="1" x14ac:dyDescent="0.2">
      <c r="A997" s="42">
        <v>41971</v>
      </c>
      <c r="B997" s="45">
        <v>462.5</v>
      </c>
      <c r="C997" s="45">
        <v>509.78</v>
      </c>
      <c r="D997" s="45">
        <v>705.47</v>
      </c>
      <c r="E997" s="45">
        <f>Platts!R1486*0.6+Platts!C1486*1.6</f>
        <v>180.3</v>
      </c>
      <c r="F997" s="62">
        <f t="shared" si="31"/>
        <v>994</v>
      </c>
      <c r="G997" s="42">
        <f t="shared" si="30"/>
        <v>41971</v>
      </c>
      <c r="H997" s="55">
        <v>408.5</v>
      </c>
      <c r="I997" s="55">
        <v>533.52</v>
      </c>
      <c r="J997" s="55">
        <v>694.45499999999993</v>
      </c>
      <c r="K997" s="55">
        <v>490</v>
      </c>
      <c r="L997" s="60"/>
    </row>
    <row r="998" spans="1:12" outlineLevel="1" x14ac:dyDescent="0.2">
      <c r="A998" s="42">
        <v>41974</v>
      </c>
      <c r="B998" s="45">
        <v>462.5</v>
      </c>
      <c r="C998" s="45">
        <v>505.56</v>
      </c>
      <c r="D998" s="45">
        <v>705.47</v>
      </c>
      <c r="E998" s="45">
        <f>Platts!R1487*0.6+Platts!C1487*1.6</f>
        <v>179.96</v>
      </c>
      <c r="F998" s="62">
        <f t="shared" si="31"/>
        <v>995</v>
      </c>
      <c r="G998" s="42">
        <f t="shared" si="30"/>
        <v>41974</v>
      </c>
      <c r="H998" s="55">
        <v>408.5</v>
      </c>
      <c r="I998" s="55">
        <v>533.65</v>
      </c>
      <c r="J998" s="55">
        <v>694.45499999999993</v>
      </c>
      <c r="K998" s="55">
        <v>490</v>
      </c>
      <c r="L998" s="60"/>
    </row>
    <row r="999" spans="1:12" outlineLevel="1" x14ac:dyDescent="0.2">
      <c r="A999" s="42">
        <v>41975</v>
      </c>
      <c r="B999" s="45">
        <v>462.5</v>
      </c>
      <c r="C999" s="45">
        <v>501.75</v>
      </c>
      <c r="D999" s="45">
        <v>694.44</v>
      </c>
      <c r="E999" s="45">
        <f>Platts!R1488*0.6+Platts!C1488*1.6</f>
        <v>178.05</v>
      </c>
      <c r="F999" s="62">
        <f t="shared" si="31"/>
        <v>996</v>
      </c>
      <c r="G999" s="42">
        <f t="shared" si="30"/>
        <v>41975</v>
      </c>
      <c r="H999" s="55">
        <v>408.5</v>
      </c>
      <c r="I999" s="55">
        <v>533.04999999999995</v>
      </c>
      <c r="J999" s="55">
        <v>694.45499999999993</v>
      </c>
      <c r="K999" s="55">
        <v>490</v>
      </c>
      <c r="L999" s="60"/>
    </row>
    <row r="1000" spans="1:12" outlineLevel="1" x14ac:dyDescent="0.2">
      <c r="A1000" s="42">
        <v>41976</v>
      </c>
      <c r="B1000" s="45">
        <v>462.5</v>
      </c>
      <c r="C1000" s="45">
        <v>498.51</v>
      </c>
      <c r="D1000" s="45">
        <v>688.93</v>
      </c>
      <c r="E1000" s="45">
        <f>Platts!R1489*0.6+Platts!C1489*1.6</f>
        <v>177.53</v>
      </c>
      <c r="F1000" s="62">
        <f t="shared" si="31"/>
        <v>997</v>
      </c>
      <c r="G1000" s="42">
        <f t="shared" si="30"/>
        <v>41976</v>
      </c>
      <c r="H1000" s="55">
        <v>408.5</v>
      </c>
      <c r="I1000" s="55">
        <v>531.125</v>
      </c>
      <c r="J1000" s="55">
        <v>694.45499999999993</v>
      </c>
      <c r="K1000" s="55">
        <v>490</v>
      </c>
      <c r="L1000" s="60"/>
    </row>
    <row r="1001" spans="1:12" outlineLevel="1" x14ac:dyDescent="0.2">
      <c r="A1001" s="42">
        <v>41977</v>
      </c>
      <c r="B1001" s="45">
        <v>460.5</v>
      </c>
      <c r="C1001" s="45">
        <v>504.14</v>
      </c>
      <c r="D1001" s="45">
        <v>688.93</v>
      </c>
      <c r="E1001" s="45">
        <f>Platts!R1490*0.6+Platts!C1490*1.6</f>
        <v>180.76</v>
      </c>
      <c r="F1001" s="62">
        <f t="shared" si="31"/>
        <v>998</v>
      </c>
      <c r="G1001" s="42">
        <f t="shared" si="30"/>
        <v>41977</v>
      </c>
      <c r="H1001" s="55">
        <v>406</v>
      </c>
      <c r="I1001" s="55">
        <v>527.15000000000009</v>
      </c>
      <c r="J1001" s="55">
        <v>694.45499999999993</v>
      </c>
      <c r="K1001" s="55">
        <v>490</v>
      </c>
      <c r="L1001" s="60"/>
    </row>
    <row r="1002" spans="1:12" outlineLevel="1" x14ac:dyDescent="0.2">
      <c r="A1002" s="42">
        <v>41978</v>
      </c>
      <c r="B1002" s="45">
        <v>460.5</v>
      </c>
      <c r="C1002" s="45">
        <v>498.19</v>
      </c>
      <c r="D1002" s="45">
        <v>688.93</v>
      </c>
      <c r="E1002" s="45">
        <f>Platts!R1491*0.6+Platts!C1491*1.6</f>
        <v>180.3</v>
      </c>
      <c r="F1002" s="62">
        <f t="shared" si="31"/>
        <v>999</v>
      </c>
      <c r="G1002" s="42">
        <f t="shared" si="30"/>
        <v>41978</v>
      </c>
      <c r="H1002" s="55">
        <v>406</v>
      </c>
      <c r="I1002" s="55">
        <v>526.29500000000007</v>
      </c>
      <c r="J1002" s="55">
        <v>694.45499999999993</v>
      </c>
      <c r="K1002" s="55">
        <v>490</v>
      </c>
      <c r="L1002" s="60"/>
    </row>
    <row r="1003" spans="1:12" outlineLevel="1" x14ac:dyDescent="0.2">
      <c r="A1003" s="42">
        <v>41981</v>
      </c>
      <c r="B1003" s="45">
        <v>460.5</v>
      </c>
      <c r="C1003" s="45">
        <v>498.07</v>
      </c>
      <c r="D1003" s="45">
        <v>688.93</v>
      </c>
      <c r="E1003" s="45">
        <f>Platts!R1492*0.6+Platts!C1492*1.6</f>
        <v>178.2</v>
      </c>
      <c r="F1003" s="62">
        <f t="shared" si="31"/>
        <v>1000</v>
      </c>
      <c r="G1003" s="42">
        <f t="shared" si="30"/>
        <v>41981</v>
      </c>
      <c r="H1003" s="55">
        <v>406</v>
      </c>
      <c r="I1003" s="55">
        <v>528.47500000000002</v>
      </c>
      <c r="J1003" s="55">
        <v>694.45499999999993</v>
      </c>
      <c r="K1003" s="55">
        <v>490</v>
      </c>
      <c r="L1003" s="60"/>
    </row>
    <row r="1004" spans="1:12" outlineLevel="1" x14ac:dyDescent="0.2">
      <c r="A1004" s="42">
        <v>41982</v>
      </c>
      <c r="B1004" s="45">
        <v>460.5</v>
      </c>
      <c r="C1004" s="45">
        <v>502.81</v>
      </c>
      <c r="D1004" s="45">
        <v>677.91</v>
      </c>
      <c r="E1004" s="45">
        <f>Platts!R1493*0.6+Platts!C1493*1.6</f>
        <v>177.15</v>
      </c>
      <c r="F1004" s="62">
        <f t="shared" si="31"/>
        <v>1001</v>
      </c>
      <c r="G1004" s="42">
        <f t="shared" si="30"/>
        <v>41982</v>
      </c>
      <c r="H1004" s="55">
        <v>406</v>
      </c>
      <c r="I1004" s="55">
        <v>524.03</v>
      </c>
      <c r="J1004" s="55">
        <v>694.45499999999993</v>
      </c>
      <c r="K1004" s="55">
        <v>490</v>
      </c>
      <c r="L1004" s="60"/>
    </row>
    <row r="1005" spans="1:12" outlineLevel="1" x14ac:dyDescent="0.2">
      <c r="A1005" s="42">
        <v>41983</v>
      </c>
      <c r="B1005" s="45">
        <v>460.5</v>
      </c>
      <c r="C1005" s="45">
        <v>499.86</v>
      </c>
      <c r="D1005" s="45">
        <v>677.91</v>
      </c>
      <c r="E1005" s="45">
        <f>Platts!R1494*0.6+Platts!C1494*1.6</f>
        <v>178.04000000000002</v>
      </c>
      <c r="F1005" s="62">
        <f t="shared" si="31"/>
        <v>1002</v>
      </c>
      <c r="G1005" s="42">
        <f t="shared" si="30"/>
        <v>41983</v>
      </c>
      <c r="H1005" s="55">
        <v>406</v>
      </c>
      <c r="I1005" s="55">
        <v>528.77499999999998</v>
      </c>
      <c r="J1005" s="55">
        <v>694.45499999999993</v>
      </c>
      <c r="K1005" s="55">
        <v>490</v>
      </c>
      <c r="L1005" s="60"/>
    </row>
    <row r="1006" spans="1:12" outlineLevel="1" x14ac:dyDescent="0.2">
      <c r="A1006" s="42">
        <v>41984</v>
      </c>
      <c r="B1006" s="45">
        <v>457.5</v>
      </c>
      <c r="C1006" s="45">
        <v>498.78</v>
      </c>
      <c r="D1006" s="45">
        <v>677.91</v>
      </c>
      <c r="E1006" s="45">
        <f>Platts!R1495*0.6+Platts!C1495*1.6</f>
        <v>178.1</v>
      </c>
      <c r="F1006" s="62">
        <f t="shared" si="31"/>
        <v>1003</v>
      </c>
      <c r="G1006" s="42">
        <f t="shared" si="30"/>
        <v>41984</v>
      </c>
      <c r="H1006" s="55">
        <v>401</v>
      </c>
      <c r="I1006" s="55">
        <v>529.76</v>
      </c>
      <c r="J1006" s="55">
        <v>694.45499999999993</v>
      </c>
      <c r="K1006" s="55">
        <v>490</v>
      </c>
      <c r="L1006" s="60"/>
    </row>
    <row r="1007" spans="1:12" outlineLevel="1" x14ac:dyDescent="0.2">
      <c r="A1007" s="42">
        <v>41985</v>
      </c>
      <c r="B1007" s="45">
        <v>457.5</v>
      </c>
      <c r="C1007" s="45">
        <v>502.28</v>
      </c>
      <c r="D1007" s="45">
        <v>677.91</v>
      </c>
      <c r="E1007" s="45">
        <f>Platts!R1496*0.6+Platts!C1496*1.6</f>
        <v>178.04000000000002</v>
      </c>
      <c r="F1007" s="62">
        <f t="shared" si="31"/>
        <v>1004</v>
      </c>
      <c r="G1007" s="42">
        <f t="shared" si="30"/>
        <v>41985</v>
      </c>
      <c r="H1007" s="55">
        <v>401</v>
      </c>
      <c r="I1007" s="55">
        <v>531.29500000000007</v>
      </c>
      <c r="J1007" s="55">
        <v>694.45499999999993</v>
      </c>
      <c r="K1007" s="55">
        <v>495</v>
      </c>
      <c r="L1007" s="60"/>
    </row>
    <row r="1008" spans="1:12" outlineLevel="1" x14ac:dyDescent="0.2">
      <c r="A1008" s="42">
        <v>41988</v>
      </c>
      <c r="B1008" s="45">
        <v>457.5</v>
      </c>
      <c r="C1008" s="45">
        <v>501.68</v>
      </c>
      <c r="D1008" s="45">
        <v>677.91</v>
      </c>
      <c r="E1008" s="45">
        <f>Platts!R1497*0.6+Platts!C1497*1.6</f>
        <v>177.58</v>
      </c>
      <c r="F1008" s="62">
        <f t="shared" si="31"/>
        <v>1005</v>
      </c>
      <c r="G1008" s="42">
        <f t="shared" si="30"/>
        <v>41988</v>
      </c>
      <c r="H1008" s="55">
        <v>401</v>
      </c>
      <c r="I1008" s="55">
        <v>532.24</v>
      </c>
      <c r="J1008" s="55">
        <v>694.45499999999993</v>
      </c>
      <c r="K1008" s="55">
        <v>495</v>
      </c>
      <c r="L1008" s="60"/>
    </row>
    <row r="1009" spans="1:12" outlineLevel="1" x14ac:dyDescent="0.2">
      <c r="A1009" s="42">
        <v>41989</v>
      </c>
      <c r="B1009" s="45">
        <v>457.5</v>
      </c>
      <c r="C1009" s="45">
        <v>502.72</v>
      </c>
      <c r="D1009" s="45">
        <v>677.91</v>
      </c>
      <c r="E1009" s="45">
        <f>Platts!R1498*0.6+Platts!C1498*1.6</f>
        <v>176.16</v>
      </c>
      <c r="F1009" s="62">
        <f t="shared" si="31"/>
        <v>1006</v>
      </c>
      <c r="G1009" s="42">
        <f t="shared" si="30"/>
        <v>41989</v>
      </c>
      <c r="H1009" s="55">
        <v>401</v>
      </c>
      <c r="I1009" s="55">
        <v>531.21</v>
      </c>
      <c r="J1009" s="55">
        <v>694.45499999999993</v>
      </c>
      <c r="K1009" s="55">
        <v>500</v>
      </c>
      <c r="L1009" s="60"/>
    </row>
    <row r="1010" spans="1:12" outlineLevel="1" x14ac:dyDescent="0.2">
      <c r="A1010" s="42">
        <v>41990</v>
      </c>
      <c r="B1010" s="45">
        <v>457.5</v>
      </c>
      <c r="C1010" s="45">
        <v>499.5</v>
      </c>
      <c r="D1010" s="45">
        <v>675.15</v>
      </c>
      <c r="E1010" s="45">
        <f>Platts!R1499*0.6+Platts!C1499*1.6</f>
        <v>175.56</v>
      </c>
      <c r="F1010" s="62">
        <f t="shared" si="31"/>
        <v>1007</v>
      </c>
      <c r="G1010" s="42">
        <f t="shared" si="30"/>
        <v>41990</v>
      </c>
      <c r="H1010" s="55">
        <v>401</v>
      </c>
      <c r="I1010" s="55">
        <v>526.55500000000006</v>
      </c>
      <c r="J1010" s="55">
        <v>694.45499999999993</v>
      </c>
      <c r="K1010" s="55">
        <v>500</v>
      </c>
      <c r="L1010" s="60"/>
    </row>
    <row r="1011" spans="1:12" outlineLevel="1" x14ac:dyDescent="0.2">
      <c r="A1011" s="42">
        <v>41991</v>
      </c>
      <c r="B1011" s="45">
        <v>457.5</v>
      </c>
      <c r="C1011" s="45">
        <v>494.31</v>
      </c>
      <c r="D1011" s="45">
        <v>675.15</v>
      </c>
      <c r="E1011" s="45">
        <f>Platts!R1500*0.6+Platts!C1500*1.6</f>
        <v>175.69</v>
      </c>
      <c r="F1011" s="62">
        <f t="shared" si="31"/>
        <v>1008</v>
      </c>
      <c r="G1011" s="42">
        <f t="shared" si="30"/>
        <v>41991</v>
      </c>
      <c r="H1011" s="55">
        <v>401</v>
      </c>
      <c r="I1011" s="55">
        <v>522.81500000000005</v>
      </c>
      <c r="J1011" s="55">
        <v>694.45499999999993</v>
      </c>
      <c r="K1011" s="55">
        <v>500</v>
      </c>
      <c r="L1011" s="60"/>
    </row>
    <row r="1012" spans="1:12" outlineLevel="1" x14ac:dyDescent="0.2">
      <c r="A1012" s="42">
        <v>41992</v>
      </c>
      <c r="B1012" s="45">
        <v>457.5</v>
      </c>
      <c r="C1012" s="45">
        <v>493.02</v>
      </c>
      <c r="D1012" s="45">
        <v>675.15</v>
      </c>
      <c r="E1012" s="45">
        <f>Platts!R1501*0.6+Platts!C1501*1.6</f>
        <v>177.01999999999998</v>
      </c>
      <c r="F1012" s="62">
        <f t="shared" si="31"/>
        <v>1009</v>
      </c>
      <c r="G1012" s="42">
        <f t="shared" si="30"/>
        <v>41992</v>
      </c>
      <c r="H1012" s="55">
        <v>401</v>
      </c>
      <c r="I1012" s="55">
        <v>515.97</v>
      </c>
      <c r="J1012" s="55">
        <v>694.45499999999993</v>
      </c>
      <c r="K1012" s="55">
        <v>500</v>
      </c>
      <c r="L1012" s="60"/>
    </row>
    <row r="1013" spans="1:12" outlineLevel="1" x14ac:dyDescent="0.2">
      <c r="A1013" s="42">
        <v>41995</v>
      </c>
      <c r="B1013" s="45">
        <v>457.5</v>
      </c>
      <c r="C1013" s="45">
        <v>493.47</v>
      </c>
      <c r="D1013" s="45">
        <v>666.89</v>
      </c>
      <c r="E1013" s="45">
        <f>Platts!R1502*0.6+Platts!C1502*1.6</f>
        <v>173.76</v>
      </c>
      <c r="F1013" s="62">
        <f t="shared" si="31"/>
        <v>1010</v>
      </c>
      <c r="G1013" s="42">
        <f t="shared" si="30"/>
        <v>41995</v>
      </c>
      <c r="H1013" s="55">
        <v>401</v>
      </c>
      <c r="I1013" s="55">
        <v>515.72</v>
      </c>
      <c r="J1013" s="55">
        <v>694.45499999999993</v>
      </c>
      <c r="K1013" s="55">
        <v>500</v>
      </c>
      <c r="L1013" s="60"/>
    </row>
    <row r="1014" spans="1:12" outlineLevel="1" x14ac:dyDescent="0.2">
      <c r="A1014" s="42">
        <v>41996</v>
      </c>
      <c r="B1014" s="45">
        <v>457.5</v>
      </c>
      <c r="C1014" s="45">
        <v>490.37</v>
      </c>
      <c r="D1014" s="45">
        <v>666.89</v>
      </c>
      <c r="E1014" s="45">
        <f>Platts!R1503*0.6+Platts!C1503*1.6</f>
        <v>171.82</v>
      </c>
      <c r="F1014" s="62">
        <f t="shared" si="31"/>
        <v>1011</v>
      </c>
      <c r="G1014" s="42">
        <f t="shared" si="30"/>
        <v>41996</v>
      </c>
      <c r="H1014" s="55">
        <v>401</v>
      </c>
      <c r="I1014" s="55">
        <v>514.88</v>
      </c>
      <c r="J1014" s="55">
        <v>694.45499999999993</v>
      </c>
      <c r="K1014" s="55">
        <v>500</v>
      </c>
      <c r="L1014" s="60"/>
    </row>
    <row r="1015" spans="1:12" outlineLevel="1" x14ac:dyDescent="0.2">
      <c r="A1015" s="42">
        <v>41997</v>
      </c>
      <c r="B1015" s="45">
        <v>457.5</v>
      </c>
      <c r="C1015" s="45">
        <v>491.17</v>
      </c>
      <c r="D1015" s="45">
        <v>666.89</v>
      </c>
      <c r="E1015" s="45">
        <f>Platts!R1504*0.6+Platts!C1504*1.6</f>
        <v>172.65</v>
      </c>
      <c r="F1015" s="62">
        <f t="shared" si="31"/>
        <v>1012</v>
      </c>
      <c r="G1015" s="42">
        <f t="shared" si="30"/>
        <v>41997</v>
      </c>
      <c r="H1015" s="55">
        <v>401</v>
      </c>
      <c r="I1015" s="55">
        <v>512.94499999999994</v>
      </c>
      <c r="J1015" s="55">
        <v>694.45499999999993</v>
      </c>
      <c r="K1015" s="55">
        <v>500</v>
      </c>
      <c r="L1015" s="60"/>
    </row>
    <row r="1016" spans="1:12" outlineLevel="1" x14ac:dyDescent="0.2">
      <c r="A1016" s="42">
        <v>42002</v>
      </c>
      <c r="B1016" s="45">
        <v>457.5</v>
      </c>
      <c r="C1016" s="45">
        <v>490.41</v>
      </c>
      <c r="D1016" s="45">
        <v>666.89</v>
      </c>
      <c r="E1016" s="45">
        <f>Platts!R1505*0.6+Platts!C1505*1.6</f>
        <v>174.8</v>
      </c>
      <c r="F1016" s="62">
        <f t="shared" si="31"/>
        <v>1013</v>
      </c>
      <c r="G1016" s="42">
        <f t="shared" si="30"/>
        <v>42002</v>
      </c>
      <c r="H1016" s="55">
        <v>401</v>
      </c>
      <c r="I1016" s="55">
        <v>513.19999999999993</v>
      </c>
      <c r="J1016" s="55">
        <v>694.45499999999993</v>
      </c>
      <c r="K1016" s="55">
        <v>500</v>
      </c>
      <c r="L1016" s="60"/>
    </row>
    <row r="1017" spans="1:12" outlineLevel="1" x14ac:dyDescent="0.2">
      <c r="A1017" s="42">
        <v>42003</v>
      </c>
      <c r="B1017" s="45">
        <v>457.5</v>
      </c>
      <c r="C1017" s="45">
        <v>489.8</v>
      </c>
      <c r="D1017" s="45">
        <v>666.89</v>
      </c>
      <c r="E1017" s="45">
        <f>Platts!R1506*0.6+Platts!C1506*1.6</f>
        <v>180.89000000000001</v>
      </c>
      <c r="F1017" s="62">
        <f t="shared" si="31"/>
        <v>1014</v>
      </c>
      <c r="G1017" s="42">
        <f t="shared" si="30"/>
        <v>42003</v>
      </c>
      <c r="H1017" s="55">
        <v>401</v>
      </c>
      <c r="I1017" s="55">
        <v>512.27499999999998</v>
      </c>
      <c r="J1017" s="55">
        <v>694.45499999999993</v>
      </c>
      <c r="K1017" s="55">
        <v>505</v>
      </c>
      <c r="L1017" s="60"/>
    </row>
    <row r="1018" spans="1:12" outlineLevel="1" x14ac:dyDescent="0.2">
      <c r="A1018" s="42">
        <v>42004</v>
      </c>
      <c r="B1018" s="45">
        <v>457.5</v>
      </c>
      <c r="C1018" s="45">
        <v>489.08</v>
      </c>
      <c r="D1018" s="45">
        <v>666.89</v>
      </c>
      <c r="E1018" s="45">
        <f>Platts!R1507*0.6+Platts!C1507*1.6</f>
        <v>180.8</v>
      </c>
      <c r="F1018" s="62">
        <f t="shared" si="31"/>
        <v>1015</v>
      </c>
      <c r="G1018" s="42">
        <f t="shared" si="30"/>
        <v>42004</v>
      </c>
      <c r="H1018" s="55">
        <v>401</v>
      </c>
      <c r="I1018" s="55">
        <v>510.72</v>
      </c>
      <c r="J1018" s="55">
        <v>694.45499999999993</v>
      </c>
      <c r="K1018" s="55">
        <v>505</v>
      </c>
      <c r="L1018" s="60"/>
    </row>
    <row r="1019" spans="1:12" outlineLevel="1" x14ac:dyDescent="0.2">
      <c r="A1019" s="42">
        <v>42006</v>
      </c>
      <c r="B1019" s="45">
        <v>457.5</v>
      </c>
      <c r="C1019" s="45">
        <v>484.73</v>
      </c>
      <c r="D1019" s="45">
        <v>666.89</v>
      </c>
      <c r="E1019" s="45">
        <f>Platts!R1508*0.6+Platts!C1508*1.6</f>
        <v>180.8</v>
      </c>
      <c r="F1019" s="62">
        <f t="shared" si="31"/>
        <v>1016</v>
      </c>
      <c r="G1019" s="42">
        <f t="shared" si="30"/>
        <v>42006</v>
      </c>
      <c r="H1019" s="55">
        <v>401</v>
      </c>
      <c r="I1019" s="55">
        <v>509.92</v>
      </c>
      <c r="J1019" s="55">
        <v>694.45499999999993</v>
      </c>
      <c r="K1019" s="55">
        <v>505</v>
      </c>
      <c r="L1019" s="60"/>
    </row>
    <row r="1020" spans="1:12" outlineLevel="1" x14ac:dyDescent="0.2">
      <c r="A1020" s="42">
        <v>42009</v>
      </c>
      <c r="B1020" s="45">
        <v>457.5</v>
      </c>
      <c r="C1020" s="45">
        <v>480.22</v>
      </c>
      <c r="D1020" s="45">
        <v>655.86</v>
      </c>
      <c r="E1020" s="45">
        <f>Platts!R1509*0.6+Platts!C1509*1.6</f>
        <v>179.23000000000002</v>
      </c>
      <c r="F1020" s="62">
        <f t="shared" si="31"/>
        <v>1017</v>
      </c>
      <c r="G1020" s="42">
        <f t="shared" si="30"/>
        <v>42009</v>
      </c>
      <c r="H1020" s="55">
        <v>401</v>
      </c>
      <c r="I1020" s="55">
        <v>505.80499999999989</v>
      </c>
      <c r="J1020" s="55">
        <v>694.45499999999993</v>
      </c>
      <c r="K1020" s="55">
        <v>505</v>
      </c>
      <c r="L1020" s="60"/>
    </row>
    <row r="1021" spans="1:12" outlineLevel="1" x14ac:dyDescent="0.2">
      <c r="A1021" s="42">
        <v>42010</v>
      </c>
      <c r="B1021" s="45">
        <v>457.5</v>
      </c>
      <c r="C1021" s="45">
        <v>480.02</v>
      </c>
      <c r="D1021" s="45">
        <v>655.86</v>
      </c>
      <c r="E1021" s="45">
        <f>Platts!R1510*0.6+Platts!C1510*1.6</f>
        <v>179.9</v>
      </c>
      <c r="F1021" s="62">
        <f t="shared" si="31"/>
        <v>1018</v>
      </c>
      <c r="G1021" s="42">
        <f t="shared" si="30"/>
        <v>42010</v>
      </c>
      <c r="H1021" s="55">
        <v>401</v>
      </c>
      <c r="I1021" s="55">
        <v>500.43</v>
      </c>
      <c r="J1021" s="55">
        <v>694.45499999999993</v>
      </c>
      <c r="K1021" s="55">
        <v>505</v>
      </c>
      <c r="L1021" s="60"/>
    </row>
    <row r="1022" spans="1:12" outlineLevel="1" x14ac:dyDescent="0.2">
      <c r="A1022" s="42">
        <v>42011</v>
      </c>
      <c r="B1022" s="45">
        <v>457.5</v>
      </c>
      <c r="C1022" s="45">
        <v>478.35</v>
      </c>
      <c r="D1022" s="45">
        <v>655.86</v>
      </c>
      <c r="E1022" s="45">
        <f>Platts!R1511*0.6+Platts!C1511*1.6</f>
        <v>179.25</v>
      </c>
      <c r="F1022" s="62">
        <f t="shared" si="31"/>
        <v>1019</v>
      </c>
      <c r="G1022" s="42">
        <f t="shared" si="30"/>
        <v>42011</v>
      </c>
      <c r="H1022" s="55">
        <v>401</v>
      </c>
      <c r="I1022" s="55">
        <v>500.39</v>
      </c>
      <c r="J1022" s="55">
        <v>694.45499999999993</v>
      </c>
      <c r="K1022" s="55">
        <v>505</v>
      </c>
      <c r="L1022" s="60"/>
    </row>
    <row r="1023" spans="1:12" outlineLevel="1" x14ac:dyDescent="0.2">
      <c r="A1023" s="42">
        <v>42012</v>
      </c>
      <c r="B1023" s="45">
        <v>445</v>
      </c>
      <c r="C1023" s="45">
        <v>478.02</v>
      </c>
      <c r="D1023" s="45">
        <v>655.86</v>
      </c>
      <c r="E1023" s="45">
        <f>Platts!R1512*0.6+Platts!C1512*1.6</f>
        <v>178.7</v>
      </c>
      <c r="F1023" s="62">
        <f t="shared" si="31"/>
        <v>1020</v>
      </c>
      <c r="G1023" s="42">
        <f t="shared" si="30"/>
        <v>42012</v>
      </c>
      <c r="H1023" s="55">
        <v>387.5</v>
      </c>
      <c r="I1023" s="55">
        <v>496.90499999999997</v>
      </c>
      <c r="J1023" s="55">
        <v>694.45499999999993</v>
      </c>
      <c r="K1023" s="55">
        <v>505</v>
      </c>
      <c r="L1023" s="60"/>
    </row>
    <row r="1024" spans="1:12" outlineLevel="1" x14ac:dyDescent="0.2">
      <c r="A1024" s="42">
        <v>42013</v>
      </c>
      <c r="B1024" s="45">
        <v>445</v>
      </c>
      <c r="C1024" s="45">
        <v>479.16</v>
      </c>
      <c r="D1024" s="45">
        <v>644.84</v>
      </c>
      <c r="E1024" s="45">
        <f>Platts!R1513*0.6+Platts!C1513*1.6</f>
        <v>177.66000000000003</v>
      </c>
      <c r="F1024" s="62">
        <f t="shared" si="31"/>
        <v>1021</v>
      </c>
      <c r="G1024" s="42">
        <f t="shared" si="30"/>
        <v>42013</v>
      </c>
      <c r="H1024" s="55">
        <v>387.5</v>
      </c>
      <c r="I1024" s="55">
        <v>494.255</v>
      </c>
      <c r="J1024" s="55">
        <v>694.45499999999993</v>
      </c>
      <c r="K1024" s="55">
        <v>500</v>
      </c>
      <c r="L1024" s="60"/>
    </row>
    <row r="1025" spans="1:12" outlineLevel="1" x14ac:dyDescent="0.2">
      <c r="A1025" s="42">
        <v>42016</v>
      </c>
      <c r="B1025" s="45">
        <v>445</v>
      </c>
      <c r="C1025" s="45">
        <v>478.67</v>
      </c>
      <c r="D1025" s="45">
        <v>644.84</v>
      </c>
      <c r="E1025" s="45">
        <f>Platts!R1514*0.6+Platts!C1514*1.6</f>
        <v>174.86</v>
      </c>
      <c r="F1025" s="62">
        <f t="shared" si="31"/>
        <v>1022</v>
      </c>
      <c r="G1025" s="42">
        <f t="shared" si="30"/>
        <v>42016</v>
      </c>
      <c r="H1025" s="55">
        <v>387.5</v>
      </c>
      <c r="I1025" s="55">
        <v>496.14499999999998</v>
      </c>
      <c r="J1025" s="55">
        <v>694.45499999999993</v>
      </c>
      <c r="K1025" s="55">
        <v>500</v>
      </c>
      <c r="L1025" s="60"/>
    </row>
    <row r="1026" spans="1:12" outlineLevel="1" x14ac:dyDescent="0.2">
      <c r="A1026" s="42">
        <v>42017</v>
      </c>
      <c r="B1026" s="45">
        <v>445</v>
      </c>
      <c r="C1026" s="45">
        <v>477.5</v>
      </c>
      <c r="D1026" s="45">
        <v>644.84</v>
      </c>
      <c r="E1026" s="45">
        <f>Platts!R1515*0.6+Platts!C1515*1.6</f>
        <v>174.7</v>
      </c>
      <c r="F1026" s="62">
        <f t="shared" si="31"/>
        <v>1023</v>
      </c>
      <c r="G1026" s="42">
        <f t="shared" si="30"/>
        <v>42017</v>
      </c>
      <c r="H1026" s="55">
        <v>387.5</v>
      </c>
      <c r="I1026" s="55">
        <v>495.77</v>
      </c>
      <c r="J1026" s="55">
        <v>694.45499999999993</v>
      </c>
      <c r="K1026" s="55">
        <v>500</v>
      </c>
      <c r="L1026" s="60"/>
    </row>
    <row r="1027" spans="1:12" outlineLevel="1" x14ac:dyDescent="0.2">
      <c r="A1027" s="42">
        <v>42018</v>
      </c>
      <c r="B1027" s="45">
        <v>445</v>
      </c>
      <c r="C1027" s="45">
        <v>478.26</v>
      </c>
      <c r="D1027" s="45">
        <v>633.82000000000005</v>
      </c>
      <c r="E1027" s="45">
        <f>Platts!R1516*0.6+Platts!C1516*1.6</f>
        <v>173.11</v>
      </c>
      <c r="F1027" s="62">
        <f t="shared" si="31"/>
        <v>1024</v>
      </c>
      <c r="G1027" s="42">
        <f t="shared" si="30"/>
        <v>42018</v>
      </c>
      <c r="H1027" s="55">
        <v>387.5</v>
      </c>
      <c r="I1027" s="55">
        <v>494.84500000000003</v>
      </c>
      <c r="J1027" s="55">
        <v>666.9</v>
      </c>
      <c r="K1027" s="55">
        <v>500</v>
      </c>
      <c r="L1027" s="60"/>
    </row>
    <row r="1028" spans="1:12" outlineLevel="1" x14ac:dyDescent="0.2">
      <c r="A1028" s="42">
        <v>42019</v>
      </c>
      <c r="B1028" s="45">
        <v>432.5</v>
      </c>
      <c r="C1028" s="45">
        <v>469.31</v>
      </c>
      <c r="D1028" s="45">
        <v>633.82000000000005</v>
      </c>
      <c r="E1028" s="45">
        <f>Platts!R1517*0.6+Platts!C1517*1.6</f>
        <v>174.35</v>
      </c>
      <c r="F1028" s="62">
        <f t="shared" si="31"/>
        <v>1025</v>
      </c>
      <c r="G1028" s="42">
        <f t="shared" ref="G1028:G1091" si="32">+A1028</f>
        <v>42019</v>
      </c>
      <c r="H1028" s="55">
        <v>373</v>
      </c>
      <c r="I1028" s="55">
        <v>494.55</v>
      </c>
      <c r="J1028" s="55">
        <v>666.9</v>
      </c>
      <c r="K1028" s="55">
        <v>490</v>
      </c>
      <c r="L1028" s="60"/>
    </row>
    <row r="1029" spans="1:12" outlineLevel="1" x14ac:dyDescent="0.2">
      <c r="A1029" s="42">
        <v>42020</v>
      </c>
      <c r="B1029" s="45">
        <v>432.5</v>
      </c>
      <c r="C1029" s="45">
        <v>469.07</v>
      </c>
      <c r="D1029" s="45">
        <v>622.79999999999995</v>
      </c>
      <c r="E1029" s="45">
        <f>Platts!R1518*0.6+Platts!C1518*1.6</f>
        <v>173.4</v>
      </c>
      <c r="F1029" s="62">
        <f t="shared" ref="F1029:F1092" si="33">F1028+1</f>
        <v>1026</v>
      </c>
      <c r="G1029" s="42">
        <f t="shared" si="32"/>
        <v>42020</v>
      </c>
      <c r="H1029" s="55">
        <v>373</v>
      </c>
      <c r="I1029" s="55">
        <v>497.59</v>
      </c>
      <c r="J1029" s="55">
        <v>666.9</v>
      </c>
      <c r="K1029" s="55">
        <v>490</v>
      </c>
      <c r="L1029" s="60"/>
    </row>
    <row r="1030" spans="1:12" outlineLevel="1" x14ac:dyDescent="0.2">
      <c r="A1030" s="42">
        <v>42023</v>
      </c>
      <c r="B1030" s="45">
        <v>432.5</v>
      </c>
      <c r="C1030" s="45">
        <v>469.07</v>
      </c>
      <c r="D1030" s="45">
        <v>622.79999999999995</v>
      </c>
      <c r="E1030" s="45">
        <f>Platts!R1519*0.6+Platts!C1519*1.6</f>
        <v>172.58</v>
      </c>
      <c r="F1030" s="62">
        <f t="shared" si="33"/>
        <v>1027</v>
      </c>
      <c r="G1030" s="42">
        <f t="shared" si="32"/>
        <v>42023</v>
      </c>
      <c r="H1030" s="55">
        <v>373</v>
      </c>
      <c r="I1030" s="55">
        <v>492.49</v>
      </c>
      <c r="J1030" s="55">
        <v>666.9</v>
      </c>
      <c r="K1030" s="55">
        <v>490</v>
      </c>
      <c r="L1030" s="60"/>
    </row>
    <row r="1031" spans="1:12" outlineLevel="1" x14ac:dyDescent="0.2">
      <c r="A1031" s="42">
        <v>42024</v>
      </c>
      <c r="B1031" s="45">
        <v>432.5</v>
      </c>
      <c r="C1031" s="45">
        <v>471.23</v>
      </c>
      <c r="D1031" s="45">
        <v>622.79999999999995</v>
      </c>
      <c r="E1031" s="45">
        <f>Platts!R1520*0.6+Platts!C1520*1.6</f>
        <v>171.41</v>
      </c>
      <c r="F1031" s="62">
        <f t="shared" si="33"/>
        <v>1028</v>
      </c>
      <c r="G1031" s="42">
        <f t="shared" si="32"/>
        <v>42024</v>
      </c>
      <c r="H1031" s="55">
        <v>373</v>
      </c>
      <c r="I1031" s="55">
        <v>493.21499999999997</v>
      </c>
      <c r="J1031" s="55">
        <v>666.9</v>
      </c>
      <c r="K1031" s="55">
        <v>490</v>
      </c>
      <c r="L1031" s="60"/>
    </row>
    <row r="1032" spans="1:12" outlineLevel="1" x14ac:dyDescent="0.2">
      <c r="A1032" s="42">
        <v>42025</v>
      </c>
      <c r="B1032" s="45">
        <v>432.5</v>
      </c>
      <c r="C1032" s="45">
        <v>472.5</v>
      </c>
      <c r="D1032" s="45">
        <v>622.79999999999995</v>
      </c>
      <c r="E1032" s="45">
        <f>Platts!R1521*0.6+Platts!C1521*1.6</f>
        <v>169.14000000000001</v>
      </c>
      <c r="F1032" s="62">
        <f t="shared" si="33"/>
        <v>1029</v>
      </c>
      <c r="G1032" s="42">
        <f t="shared" si="32"/>
        <v>42025</v>
      </c>
      <c r="H1032" s="55">
        <v>373</v>
      </c>
      <c r="I1032" s="55">
        <v>492.11</v>
      </c>
      <c r="J1032" s="55">
        <v>666.9</v>
      </c>
      <c r="K1032" s="55">
        <v>490</v>
      </c>
      <c r="L1032" s="60"/>
    </row>
    <row r="1033" spans="1:12" outlineLevel="1" x14ac:dyDescent="0.2">
      <c r="A1033" s="42">
        <v>42026</v>
      </c>
      <c r="B1033" s="45">
        <v>412.5</v>
      </c>
      <c r="C1033" s="45">
        <v>465.49</v>
      </c>
      <c r="D1033" s="45">
        <v>622.79999999999995</v>
      </c>
      <c r="E1033" s="45">
        <f>Platts!R1522*0.6+Platts!C1522*1.6</f>
        <v>170.68</v>
      </c>
      <c r="F1033" s="62">
        <f t="shared" si="33"/>
        <v>1030</v>
      </c>
      <c r="G1033" s="42">
        <f t="shared" si="32"/>
        <v>42026</v>
      </c>
      <c r="H1033" s="55">
        <v>358</v>
      </c>
      <c r="I1033" s="55">
        <v>492.70499999999998</v>
      </c>
      <c r="J1033" s="55">
        <v>666.9</v>
      </c>
      <c r="K1033" s="55">
        <v>490</v>
      </c>
      <c r="L1033" s="60"/>
    </row>
    <row r="1034" spans="1:12" outlineLevel="1" x14ac:dyDescent="0.2">
      <c r="A1034" s="42">
        <v>42027</v>
      </c>
      <c r="B1034" s="45">
        <v>412.5</v>
      </c>
      <c r="C1034" s="45">
        <v>459.7</v>
      </c>
      <c r="D1034" s="45">
        <v>611.77</v>
      </c>
      <c r="E1034" s="45">
        <f>Platts!R1523*0.6+Platts!C1523*1.6</f>
        <v>169.94</v>
      </c>
      <c r="F1034" s="62">
        <f t="shared" si="33"/>
        <v>1031</v>
      </c>
      <c r="G1034" s="42">
        <f t="shared" si="32"/>
        <v>42027</v>
      </c>
      <c r="H1034" s="55">
        <v>358</v>
      </c>
      <c r="I1034" s="55">
        <v>493.76499999999999</v>
      </c>
      <c r="J1034" s="55">
        <v>666.9</v>
      </c>
      <c r="K1034" s="55">
        <v>490</v>
      </c>
      <c r="L1034" s="60"/>
    </row>
    <row r="1035" spans="1:12" outlineLevel="1" x14ac:dyDescent="0.2">
      <c r="A1035" s="42">
        <v>42030</v>
      </c>
      <c r="B1035" s="45">
        <v>412.5</v>
      </c>
      <c r="C1035" s="45">
        <v>459.46</v>
      </c>
      <c r="D1035" s="45">
        <v>606.26</v>
      </c>
      <c r="E1035" s="45">
        <f>Platts!R1524*0.6+Platts!C1524*1.6</f>
        <v>165.42000000000002</v>
      </c>
      <c r="F1035" s="62">
        <f t="shared" si="33"/>
        <v>1032</v>
      </c>
      <c r="G1035" s="42">
        <f t="shared" si="32"/>
        <v>42030</v>
      </c>
      <c r="H1035" s="55">
        <v>358</v>
      </c>
      <c r="I1035" s="55">
        <v>475.91500000000002</v>
      </c>
      <c r="J1035" s="55">
        <v>666.9</v>
      </c>
      <c r="K1035" s="55">
        <v>485</v>
      </c>
      <c r="L1035" s="60"/>
    </row>
    <row r="1036" spans="1:12" outlineLevel="1" x14ac:dyDescent="0.2">
      <c r="A1036" s="42">
        <v>42031</v>
      </c>
      <c r="B1036" s="45">
        <v>412.5</v>
      </c>
      <c r="C1036" s="45">
        <v>463.61</v>
      </c>
      <c r="D1036" s="45">
        <v>606.26</v>
      </c>
      <c r="E1036" s="45">
        <f>Platts!R1525*0.6+Platts!C1525*1.6</f>
        <v>165.6</v>
      </c>
      <c r="F1036" s="62">
        <f t="shared" si="33"/>
        <v>1033</v>
      </c>
      <c r="G1036" s="42">
        <f t="shared" si="32"/>
        <v>42031</v>
      </c>
      <c r="H1036" s="55">
        <v>358</v>
      </c>
      <c r="I1036" s="55">
        <v>477.87</v>
      </c>
      <c r="J1036" s="55">
        <v>666.9</v>
      </c>
      <c r="K1036" s="55">
        <v>485</v>
      </c>
      <c r="L1036" s="60"/>
    </row>
    <row r="1037" spans="1:12" outlineLevel="1" x14ac:dyDescent="0.2">
      <c r="A1037" s="42">
        <v>42032</v>
      </c>
      <c r="B1037" s="45">
        <v>412.5</v>
      </c>
      <c r="C1037" s="45">
        <v>461.98</v>
      </c>
      <c r="D1037" s="45">
        <v>606.26</v>
      </c>
      <c r="E1037" s="45">
        <f>Platts!R1526*0.6+Platts!C1526*1.6</f>
        <v>164.16</v>
      </c>
      <c r="F1037" s="62">
        <f t="shared" si="33"/>
        <v>1034</v>
      </c>
      <c r="G1037" s="42">
        <f t="shared" si="32"/>
        <v>42032</v>
      </c>
      <c r="H1037" s="55">
        <v>358</v>
      </c>
      <c r="I1037" s="55">
        <v>480.505</v>
      </c>
      <c r="J1037" s="55">
        <v>666.9</v>
      </c>
      <c r="K1037" s="55">
        <v>480</v>
      </c>
      <c r="L1037" s="60"/>
    </row>
    <row r="1038" spans="1:12" outlineLevel="1" x14ac:dyDescent="0.2">
      <c r="A1038" s="42">
        <v>42033</v>
      </c>
      <c r="B1038" s="45">
        <v>395</v>
      </c>
      <c r="C1038" s="45">
        <v>463.83</v>
      </c>
      <c r="D1038" s="45">
        <v>606.26</v>
      </c>
      <c r="E1038" s="45">
        <f>Platts!R1527*0.6+Platts!C1527*1.6</f>
        <v>164.8</v>
      </c>
      <c r="F1038" s="62">
        <f t="shared" si="33"/>
        <v>1035</v>
      </c>
      <c r="G1038" s="42">
        <f t="shared" si="32"/>
        <v>42033</v>
      </c>
      <c r="H1038" s="55">
        <v>347.5</v>
      </c>
      <c r="I1038" s="55">
        <v>482.12</v>
      </c>
      <c r="J1038" s="55">
        <v>666.9</v>
      </c>
      <c r="K1038" s="55">
        <v>478</v>
      </c>
      <c r="L1038" s="60"/>
    </row>
    <row r="1039" spans="1:12" outlineLevel="1" x14ac:dyDescent="0.2">
      <c r="A1039" s="42">
        <v>42034</v>
      </c>
      <c r="B1039" s="45">
        <v>395</v>
      </c>
      <c r="C1039" s="45">
        <v>462.85</v>
      </c>
      <c r="D1039" s="45">
        <v>606.26</v>
      </c>
      <c r="E1039" s="45">
        <f>Platts!R1528*0.6+Platts!C1528*1.6</f>
        <v>162.80000000000001</v>
      </c>
      <c r="F1039" s="62">
        <f t="shared" si="33"/>
        <v>1036</v>
      </c>
      <c r="G1039" s="42">
        <f t="shared" si="32"/>
        <v>42034</v>
      </c>
      <c r="H1039" s="55">
        <v>347.5</v>
      </c>
      <c r="I1039" s="55">
        <v>480.89</v>
      </c>
      <c r="J1039" s="55">
        <v>666.9</v>
      </c>
      <c r="K1039" s="55">
        <v>478</v>
      </c>
      <c r="L1039" s="60"/>
    </row>
    <row r="1040" spans="1:12" outlineLevel="1" x14ac:dyDescent="0.2">
      <c r="A1040" s="42">
        <v>42037</v>
      </c>
      <c r="B1040" s="45">
        <v>395</v>
      </c>
      <c r="C1040" s="45">
        <v>464.65</v>
      </c>
      <c r="D1040" s="45">
        <v>600.75</v>
      </c>
      <c r="E1040" s="45">
        <f>Platts!R1529*0.6+Platts!C1529*1.6</f>
        <v>161.75</v>
      </c>
      <c r="F1040" s="62">
        <f t="shared" si="33"/>
        <v>1037</v>
      </c>
      <c r="G1040" s="42">
        <f t="shared" si="32"/>
        <v>42037</v>
      </c>
      <c r="H1040" s="55">
        <v>347.5</v>
      </c>
      <c r="I1040" s="55">
        <v>480.46</v>
      </c>
      <c r="J1040" s="55">
        <v>666.9</v>
      </c>
      <c r="K1040" s="55">
        <v>468</v>
      </c>
      <c r="L1040" s="60"/>
    </row>
    <row r="1041" spans="1:12" outlineLevel="1" x14ac:dyDescent="0.2">
      <c r="A1041" s="42">
        <v>42038</v>
      </c>
      <c r="B1041" s="45">
        <v>395</v>
      </c>
      <c r="C1041" s="45">
        <v>470.64</v>
      </c>
      <c r="D1041" s="45">
        <v>600.75</v>
      </c>
      <c r="E1041" s="45">
        <f>Platts!R1530*0.6+Platts!C1530*1.6</f>
        <v>164.61</v>
      </c>
      <c r="F1041" s="62">
        <f t="shared" si="33"/>
        <v>1038</v>
      </c>
      <c r="G1041" s="42">
        <f t="shared" si="32"/>
        <v>42038</v>
      </c>
      <c r="H1041" s="55">
        <v>347.5</v>
      </c>
      <c r="I1041" s="55">
        <v>480.67500000000001</v>
      </c>
      <c r="J1041" s="55">
        <v>666.9</v>
      </c>
      <c r="K1041" s="55">
        <v>465</v>
      </c>
      <c r="L1041" s="60"/>
    </row>
    <row r="1042" spans="1:12" outlineLevel="1" x14ac:dyDescent="0.2">
      <c r="A1042" s="42">
        <v>42039</v>
      </c>
      <c r="B1042" s="45">
        <v>395</v>
      </c>
      <c r="C1042" s="45">
        <v>468.14</v>
      </c>
      <c r="D1042" s="45">
        <v>595.24</v>
      </c>
      <c r="E1042" s="45">
        <f>Platts!R1531*0.6+Platts!C1531*1.6</f>
        <v>163.01</v>
      </c>
      <c r="F1042" s="62">
        <f t="shared" si="33"/>
        <v>1039</v>
      </c>
      <c r="G1042" s="42">
        <f t="shared" si="32"/>
        <v>42039</v>
      </c>
      <c r="H1042" s="55">
        <v>347.5</v>
      </c>
      <c r="I1042" s="55">
        <v>483.48</v>
      </c>
      <c r="J1042" s="55">
        <v>666.9</v>
      </c>
      <c r="K1042" s="55">
        <v>460</v>
      </c>
      <c r="L1042" s="60"/>
    </row>
    <row r="1043" spans="1:12" outlineLevel="1" x14ac:dyDescent="0.2">
      <c r="A1043" s="42">
        <v>42040</v>
      </c>
      <c r="B1043" s="45">
        <v>382.5</v>
      </c>
      <c r="C1043" s="45">
        <v>468.38</v>
      </c>
      <c r="D1043" s="45">
        <v>595.24</v>
      </c>
      <c r="E1043" s="45">
        <f>Platts!R1532*0.6+Platts!C1532*1.6</f>
        <v>162.61000000000001</v>
      </c>
      <c r="F1043" s="62">
        <f t="shared" si="33"/>
        <v>1040</v>
      </c>
      <c r="G1043" s="42">
        <f t="shared" si="32"/>
        <v>42040</v>
      </c>
      <c r="H1043" s="55">
        <v>340</v>
      </c>
      <c r="I1043" s="55">
        <v>486.45499999999998</v>
      </c>
      <c r="J1043" s="55">
        <v>666.9</v>
      </c>
      <c r="K1043" s="55">
        <v>460</v>
      </c>
      <c r="L1043" s="60"/>
    </row>
    <row r="1044" spans="1:12" outlineLevel="1" x14ac:dyDescent="0.2">
      <c r="A1044" s="42">
        <v>42041</v>
      </c>
      <c r="B1044" s="45">
        <v>382.5</v>
      </c>
      <c r="C1044" s="45">
        <v>467</v>
      </c>
      <c r="D1044" s="45">
        <v>595.24</v>
      </c>
      <c r="E1044" s="45">
        <f>Platts!R1533*0.6+Platts!C1533*1.6</f>
        <v>163.26</v>
      </c>
      <c r="F1044" s="62">
        <f t="shared" si="33"/>
        <v>1041</v>
      </c>
      <c r="G1044" s="42">
        <f t="shared" si="32"/>
        <v>42041</v>
      </c>
      <c r="H1044" s="55">
        <v>340</v>
      </c>
      <c r="I1044" s="55">
        <v>484.92500000000001</v>
      </c>
      <c r="J1044" s="55">
        <v>666.9</v>
      </c>
      <c r="K1044" s="55">
        <v>455</v>
      </c>
      <c r="L1044" s="60"/>
    </row>
    <row r="1045" spans="1:12" outlineLevel="1" x14ac:dyDescent="0.2">
      <c r="A1045" s="42">
        <v>42044</v>
      </c>
      <c r="B1045" s="45">
        <v>382.5</v>
      </c>
      <c r="C1045" s="45">
        <v>466.63</v>
      </c>
      <c r="D1045" s="45">
        <v>589.73</v>
      </c>
      <c r="E1045" s="45">
        <f>Platts!R1534*0.6+Platts!C1534*1.6</f>
        <v>162.16</v>
      </c>
      <c r="F1045" s="62">
        <f t="shared" si="33"/>
        <v>1042</v>
      </c>
      <c r="G1045" s="42">
        <f t="shared" si="32"/>
        <v>42044</v>
      </c>
      <c r="H1045" s="55">
        <v>340</v>
      </c>
      <c r="I1045" s="55">
        <v>486.495</v>
      </c>
      <c r="J1045" s="55">
        <v>666.9</v>
      </c>
      <c r="K1045" s="55">
        <v>455</v>
      </c>
      <c r="L1045" s="60"/>
    </row>
    <row r="1046" spans="1:12" outlineLevel="1" x14ac:dyDescent="0.2">
      <c r="A1046" s="42">
        <v>42045</v>
      </c>
      <c r="B1046" s="45">
        <v>382.5</v>
      </c>
      <c r="C1046" s="45">
        <v>466.22</v>
      </c>
      <c r="D1046" s="45">
        <v>589.73</v>
      </c>
      <c r="E1046" s="45">
        <f>Platts!R1535*0.6+Platts!C1535*1.6</f>
        <v>163.76</v>
      </c>
      <c r="F1046" s="62">
        <f t="shared" si="33"/>
        <v>1043</v>
      </c>
      <c r="G1046" s="42">
        <f t="shared" si="32"/>
        <v>42045</v>
      </c>
      <c r="H1046" s="55">
        <v>340</v>
      </c>
      <c r="I1046" s="55">
        <v>479.19</v>
      </c>
      <c r="J1046" s="55">
        <v>666.9</v>
      </c>
      <c r="K1046" s="55">
        <v>447.5</v>
      </c>
      <c r="L1046" s="60"/>
    </row>
    <row r="1047" spans="1:12" outlineLevel="1" x14ac:dyDescent="0.2">
      <c r="A1047" s="42">
        <v>42046</v>
      </c>
      <c r="B1047" s="45">
        <v>382.5</v>
      </c>
      <c r="C1047" s="45">
        <v>465.85</v>
      </c>
      <c r="D1047" s="45">
        <v>589.73</v>
      </c>
      <c r="E1047" s="45">
        <f>Platts!R1536*0.6+Platts!C1536*1.6</f>
        <v>163.01</v>
      </c>
      <c r="F1047" s="62">
        <f t="shared" si="33"/>
        <v>1044</v>
      </c>
      <c r="G1047" s="42">
        <f t="shared" si="32"/>
        <v>42046</v>
      </c>
      <c r="H1047" s="55">
        <v>340</v>
      </c>
      <c r="I1047" s="55">
        <v>468.82499999999999</v>
      </c>
      <c r="J1047" s="55">
        <v>644.85</v>
      </c>
      <c r="K1047" s="55">
        <v>447.5</v>
      </c>
      <c r="L1047" s="60"/>
    </row>
    <row r="1048" spans="1:12" outlineLevel="1" x14ac:dyDescent="0.2">
      <c r="A1048" s="42">
        <v>42047</v>
      </c>
      <c r="B1048" s="45">
        <v>382.5</v>
      </c>
      <c r="C1048" s="45">
        <v>469.52</v>
      </c>
      <c r="D1048" s="45">
        <v>573.19000000000005</v>
      </c>
      <c r="E1048" s="45">
        <f>Platts!R1537*0.6+Platts!C1537*1.6</f>
        <v>162.97</v>
      </c>
      <c r="F1048" s="62">
        <f t="shared" si="33"/>
        <v>1045</v>
      </c>
      <c r="G1048" s="42">
        <f t="shared" si="32"/>
        <v>42047</v>
      </c>
      <c r="H1048" s="55">
        <v>342.5</v>
      </c>
      <c r="I1048" s="55">
        <v>469.53</v>
      </c>
      <c r="J1048" s="55">
        <v>644.85</v>
      </c>
      <c r="K1048" s="55">
        <v>447.5</v>
      </c>
      <c r="L1048" s="60"/>
    </row>
    <row r="1049" spans="1:12" outlineLevel="1" x14ac:dyDescent="0.2">
      <c r="A1049" s="42">
        <v>42048</v>
      </c>
      <c r="B1049" s="45">
        <v>375</v>
      </c>
      <c r="C1049" s="45">
        <v>470.34</v>
      </c>
      <c r="D1049" s="45">
        <v>567.67999999999995</v>
      </c>
      <c r="E1049" s="45">
        <f>Platts!R1538*0.6+Platts!C1538*1.6</f>
        <v>164.45000000000002</v>
      </c>
      <c r="F1049" s="62">
        <f t="shared" si="33"/>
        <v>1046</v>
      </c>
      <c r="G1049" s="42">
        <f t="shared" si="32"/>
        <v>42048</v>
      </c>
      <c r="H1049" s="55">
        <v>342.5</v>
      </c>
      <c r="I1049" s="55">
        <v>470.11500000000001</v>
      </c>
      <c r="J1049" s="55">
        <v>644.85</v>
      </c>
      <c r="K1049" s="55">
        <v>440</v>
      </c>
      <c r="L1049" s="60"/>
    </row>
    <row r="1050" spans="1:12" outlineLevel="1" x14ac:dyDescent="0.2">
      <c r="A1050" s="42">
        <v>42051</v>
      </c>
      <c r="B1050" s="45">
        <v>375</v>
      </c>
      <c r="C1050" s="45">
        <v>469.39</v>
      </c>
      <c r="D1050" s="45">
        <v>567.67999999999995</v>
      </c>
      <c r="E1050" s="45">
        <f>Platts!R1539*0.6+Platts!C1539*1.6</f>
        <v>166.45000000000002</v>
      </c>
      <c r="F1050" s="62">
        <f t="shared" si="33"/>
        <v>1047</v>
      </c>
      <c r="G1050" s="42">
        <f t="shared" si="32"/>
        <v>42051</v>
      </c>
      <c r="H1050" s="55">
        <v>342.5</v>
      </c>
      <c r="I1050" s="55">
        <v>472.31</v>
      </c>
      <c r="J1050" s="55">
        <v>644.85</v>
      </c>
      <c r="K1050" s="55">
        <v>440</v>
      </c>
      <c r="L1050" s="60"/>
    </row>
    <row r="1051" spans="1:12" outlineLevel="1" x14ac:dyDescent="0.2">
      <c r="A1051" s="42">
        <v>42052</v>
      </c>
      <c r="B1051" s="45">
        <v>375</v>
      </c>
      <c r="C1051" s="45">
        <v>469.68</v>
      </c>
      <c r="D1051" s="45">
        <v>567.67999999999995</v>
      </c>
      <c r="E1051" s="45">
        <f>Platts!R1540*0.6+Platts!C1540*1.6</f>
        <v>164.05</v>
      </c>
      <c r="F1051" s="62">
        <f t="shared" si="33"/>
        <v>1048</v>
      </c>
      <c r="G1051" s="42">
        <f t="shared" si="32"/>
        <v>42052</v>
      </c>
      <c r="H1051" s="55">
        <v>342.5</v>
      </c>
      <c r="I1051" s="55">
        <v>473.435</v>
      </c>
      <c r="J1051" s="55">
        <v>644.85</v>
      </c>
      <c r="K1051" s="55">
        <v>440</v>
      </c>
      <c r="L1051" s="60"/>
    </row>
    <row r="1052" spans="1:12" outlineLevel="1" x14ac:dyDescent="0.2">
      <c r="A1052" s="42">
        <v>42053</v>
      </c>
      <c r="B1052" s="45">
        <v>375</v>
      </c>
      <c r="C1052" s="45">
        <v>468.32</v>
      </c>
      <c r="D1052" s="45">
        <v>567.67999999999995</v>
      </c>
      <c r="E1052" s="45">
        <f>Platts!R1541*0.6+Platts!C1541*1.6</f>
        <v>161.65</v>
      </c>
      <c r="F1052" s="62">
        <f t="shared" si="33"/>
        <v>1049</v>
      </c>
      <c r="G1052" s="42">
        <f t="shared" si="32"/>
        <v>42053</v>
      </c>
      <c r="H1052" s="55">
        <v>342.5</v>
      </c>
      <c r="I1052" s="55">
        <v>473.72</v>
      </c>
      <c r="J1052" s="55">
        <v>644.85</v>
      </c>
      <c r="K1052" s="55">
        <v>440</v>
      </c>
      <c r="L1052" s="60"/>
    </row>
    <row r="1053" spans="1:12" outlineLevel="1" x14ac:dyDescent="0.2">
      <c r="A1053" s="42">
        <v>42054</v>
      </c>
      <c r="B1053" s="45">
        <v>375</v>
      </c>
      <c r="C1053" s="45">
        <v>469.19</v>
      </c>
      <c r="D1053" s="45">
        <v>567.67999999999995</v>
      </c>
      <c r="E1053" s="45">
        <f>Platts!R1542*0.6+Platts!C1542*1.6</f>
        <v>161.65</v>
      </c>
      <c r="F1053" s="62">
        <f t="shared" si="33"/>
        <v>1050</v>
      </c>
      <c r="G1053" s="42">
        <f t="shared" si="32"/>
        <v>42054</v>
      </c>
      <c r="H1053" s="55">
        <v>342.5</v>
      </c>
      <c r="I1053" s="55">
        <v>471.935</v>
      </c>
      <c r="J1053" s="55">
        <v>644.85</v>
      </c>
      <c r="K1053" s="55">
        <v>437.5</v>
      </c>
      <c r="L1053" s="60"/>
    </row>
    <row r="1054" spans="1:12" outlineLevel="1" x14ac:dyDescent="0.2">
      <c r="A1054" s="42">
        <v>42055</v>
      </c>
      <c r="B1054" s="45">
        <v>375</v>
      </c>
      <c r="C1054" s="45">
        <v>467.95</v>
      </c>
      <c r="D1054" s="45">
        <v>567.67999999999995</v>
      </c>
      <c r="E1054" s="45">
        <f>Platts!R1543*0.6+Platts!C1543*1.6</f>
        <v>161.65</v>
      </c>
      <c r="F1054" s="62">
        <f t="shared" si="33"/>
        <v>1051</v>
      </c>
      <c r="G1054" s="42">
        <f t="shared" si="32"/>
        <v>42055</v>
      </c>
      <c r="H1054" s="55">
        <v>342.5</v>
      </c>
      <c r="I1054" s="55">
        <v>472.56</v>
      </c>
      <c r="J1054" s="55">
        <v>644.85</v>
      </c>
      <c r="K1054" s="55">
        <v>437.5</v>
      </c>
      <c r="L1054" s="60"/>
    </row>
    <row r="1055" spans="1:12" outlineLevel="1" x14ac:dyDescent="0.2">
      <c r="A1055" s="42">
        <v>42058</v>
      </c>
      <c r="B1055" s="45">
        <v>375</v>
      </c>
      <c r="C1055" s="45">
        <v>467.66</v>
      </c>
      <c r="D1055" s="45">
        <v>553.9</v>
      </c>
      <c r="E1055" s="45">
        <f>Platts!R1544*0.6+Platts!C1544*1.6</f>
        <v>161.65</v>
      </c>
      <c r="F1055" s="62">
        <f t="shared" si="33"/>
        <v>1052</v>
      </c>
      <c r="G1055" s="42">
        <f t="shared" si="32"/>
        <v>42058</v>
      </c>
      <c r="H1055" s="55">
        <v>342.5</v>
      </c>
      <c r="I1055" s="55">
        <v>468.87</v>
      </c>
      <c r="J1055" s="55">
        <v>644.85</v>
      </c>
      <c r="K1055" s="55">
        <v>437.5</v>
      </c>
      <c r="L1055" s="60"/>
    </row>
    <row r="1056" spans="1:12" outlineLevel="1" x14ac:dyDescent="0.2">
      <c r="A1056" s="42">
        <v>42059</v>
      </c>
      <c r="B1056" s="45">
        <v>375</v>
      </c>
      <c r="C1056" s="45">
        <v>467</v>
      </c>
      <c r="D1056" s="45">
        <v>553.9</v>
      </c>
      <c r="E1056" s="45">
        <f>Platts!R1545*0.6+Platts!C1545*1.6</f>
        <v>163.25</v>
      </c>
      <c r="F1056" s="62">
        <f t="shared" si="33"/>
        <v>1053</v>
      </c>
      <c r="G1056" s="42">
        <f t="shared" si="32"/>
        <v>42059</v>
      </c>
      <c r="H1056" s="55">
        <v>342.5</v>
      </c>
      <c r="I1056" s="55">
        <v>468.87</v>
      </c>
      <c r="J1056" s="55">
        <v>644.85</v>
      </c>
      <c r="K1056" s="55">
        <v>437.5</v>
      </c>
      <c r="L1056" s="60"/>
    </row>
    <row r="1057" spans="1:12" outlineLevel="1" x14ac:dyDescent="0.2">
      <c r="A1057" s="42">
        <v>42060</v>
      </c>
      <c r="B1057" s="45">
        <v>375</v>
      </c>
      <c r="C1057" s="45">
        <v>467.83</v>
      </c>
      <c r="D1057" s="45">
        <v>548.39</v>
      </c>
      <c r="E1057" s="45">
        <f>Platts!R1546*0.6+Platts!C1546*1.6</f>
        <v>162.39000000000001</v>
      </c>
      <c r="F1057" s="62">
        <f t="shared" si="33"/>
        <v>1054</v>
      </c>
      <c r="G1057" s="42">
        <f t="shared" si="32"/>
        <v>42060</v>
      </c>
      <c r="H1057" s="55">
        <v>342.5</v>
      </c>
      <c r="I1057" s="55">
        <v>464.44499999999999</v>
      </c>
      <c r="J1057" s="55">
        <v>644.85</v>
      </c>
      <c r="K1057" s="55">
        <v>432.5</v>
      </c>
      <c r="L1057" s="60"/>
    </row>
    <row r="1058" spans="1:12" outlineLevel="1" x14ac:dyDescent="0.2">
      <c r="A1058" s="42">
        <v>42061</v>
      </c>
      <c r="B1058" s="45">
        <v>375</v>
      </c>
      <c r="C1058" s="45">
        <v>462.18</v>
      </c>
      <c r="D1058" s="45">
        <v>545.63</v>
      </c>
      <c r="E1058" s="45">
        <f>Platts!R1547*0.6+Platts!C1547*1.6</f>
        <v>163.28</v>
      </c>
      <c r="F1058" s="62">
        <f t="shared" si="33"/>
        <v>1055</v>
      </c>
      <c r="G1058" s="42">
        <f t="shared" si="32"/>
        <v>42061</v>
      </c>
      <c r="H1058" s="55">
        <v>342.5</v>
      </c>
      <c r="I1058" s="55">
        <v>465.185</v>
      </c>
      <c r="J1058" s="55">
        <v>644.85</v>
      </c>
      <c r="K1058" s="55">
        <v>432.5</v>
      </c>
      <c r="L1058" s="60"/>
    </row>
    <row r="1059" spans="1:12" outlineLevel="1" x14ac:dyDescent="0.2">
      <c r="A1059" s="42">
        <v>42062</v>
      </c>
      <c r="B1059" s="45">
        <v>375</v>
      </c>
      <c r="C1059" s="45">
        <v>462.02</v>
      </c>
      <c r="D1059" s="45">
        <v>545.63</v>
      </c>
      <c r="E1059" s="45">
        <f>Platts!R1548*0.6+Platts!C1548*1.6</f>
        <v>162.05000000000001</v>
      </c>
      <c r="F1059" s="62">
        <f t="shared" si="33"/>
        <v>1056</v>
      </c>
      <c r="G1059" s="42">
        <f t="shared" si="32"/>
        <v>42062</v>
      </c>
      <c r="H1059" s="55">
        <v>342.5</v>
      </c>
      <c r="I1059" s="55">
        <v>464</v>
      </c>
      <c r="J1059" s="55">
        <v>644.85</v>
      </c>
      <c r="K1059" s="55">
        <v>432.5</v>
      </c>
      <c r="L1059" s="60"/>
    </row>
    <row r="1060" spans="1:12" outlineLevel="1" x14ac:dyDescent="0.2">
      <c r="A1060" s="42">
        <v>42065</v>
      </c>
      <c r="B1060" s="45">
        <v>375</v>
      </c>
      <c r="C1060" s="45">
        <v>460.7</v>
      </c>
      <c r="D1060" s="45">
        <v>545.63</v>
      </c>
      <c r="E1060" s="45">
        <f>Platts!R1549*0.6+Platts!C1549*1.6</f>
        <v>162.30000000000001</v>
      </c>
      <c r="F1060" s="62">
        <f t="shared" si="33"/>
        <v>1057</v>
      </c>
      <c r="G1060" s="42">
        <f t="shared" si="32"/>
        <v>42065</v>
      </c>
      <c r="H1060" s="55">
        <v>342.5</v>
      </c>
      <c r="I1060" s="55">
        <v>460.84</v>
      </c>
      <c r="J1060" s="55">
        <v>644.85</v>
      </c>
      <c r="K1060" s="55">
        <v>432.5</v>
      </c>
      <c r="L1060" s="60"/>
    </row>
    <row r="1061" spans="1:12" outlineLevel="1" x14ac:dyDescent="0.2">
      <c r="A1061" s="42">
        <v>42066</v>
      </c>
      <c r="B1061" s="45">
        <v>375</v>
      </c>
      <c r="C1061" s="45">
        <v>461.19</v>
      </c>
      <c r="D1061" s="45">
        <v>545.63</v>
      </c>
      <c r="E1061" s="45">
        <f>Platts!R1550*0.6+Platts!C1550*1.6</f>
        <v>162.15</v>
      </c>
      <c r="F1061" s="62">
        <f t="shared" si="33"/>
        <v>1058</v>
      </c>
      <c r="G1061" s="42">
        <f t="shared" si="32"/>
        <v>42066</v>
      </c>
      <c r="H1061" s="55">
        <v>342.5</v>
      </c>
      <c r="I1061" s="55">
        <v>460.30500000000001</v>
      </c>
      <c r="J1061" s="55">
        <v>644.85</v>
      </c>
      <c r="K1061" s="55">
        <v>432.5</v>
      </c>
      <c r="L1061" s="60"/>
    </row>
    <row r="1062" spans="1:12" outlineLevel="1" x14ac:dyDescent="0.2">
      <c r="A1062" s="42">
        <v>42067</v>
      </c>
      <c r="B1062" s="45">
        <v>375</v>
      </c>
      <c r="C1062" s="45">
        <v>456.41</v>
      </c>
      <c r="D1062" s="45">
        <v>542.88</v>
      </c>
      <c r="E1062" s="45">
        <f>Platts!R1551*0.6+Platts!C1551*1.6</f>
        <v>160.21</v>
      </c>
      <c r="F1062" s="62">
        <f t="shared" si="33"/>
        <v>1059</v>
      </c>
      <c r="G1062" s="42">
        <f t="shared" si="32"/>
        <v>42067</v>
      </c>
      <c r="H1062" s="55">
        <v>342.5</v>
      </c>
      <c r="I1062" s="55">
        <v>457.88499999999999</v>
      </c>
      <c r="J1062" s="55">
        <v>644.85</v>
      </c>
      <c r="K1062" s="55">
        <v>432.5</v>
      </c>
      <c r="L1062" s="60"/>
    </row>
    <row r="1063" spans="1:12" outlineLevel="1" x14ac:dyDescent="0.2">
      <c r="A1063" s="42">
        <v>42068</v>
      </c>
      <c r="B1063" s="45">
        <v>375</v>
      </c>
      <c r="C1063" s="45">
        <v>454.23</v>
      </c>
      <c r="D1063" s="45">
        <v>542.88</v>
      </c>
      <c r="E1063" s="45">
        <f>Platts!R1552*0.6+Platts!C1552*1.6</f>
        <v>156.86000000000001</v>
      </c>
      <c r="F1063" s="62">
        <f t="shared" si="33"/>
        <v>1060</v>
      </c>
      <c r="G1063" s="42">
        <f t="shared" si="32"/>
        <v>42068</v>
      </c>
      <c r="H1063" s="55">
        <v>332.5</v>
      </c>
      <c r="I1063" s="55">
        <v>456.08499999999998</v>
      </c>
      <c r="J1063" s="55">
        <v>644.85</v>
      </c>
      <c r="K1063" s="55">
        <v>432.5</v>
      </c>
      <c r="L1063" s="60"/>
    </row>
    <row r="1064" spans="1:12" outlineLevel="1" x14ac:dyDescent="0.2">
      <c r="A1064" s="42">
        <v>42069</v>
      </c>
      <c r="B1064" s="45">
        <v>375</v>
      </c>
      <c r="C1064" s="45">
        <v>445.55</v>
      </c>
      <c r="D1064" s="45">
        <v>542.88</v>
      </c>
      <c r="E1064" s="45">
        <f>Platts!R1553*0.6+Platts!C1553*1.6</f>
        <v>154.71</v>
      </c>
      <c r="F1064" s="62">
        <f t="shared" si="33"/>
        <v>1061</v>
      </c>
      <c r="G1064" s="42">
        <f t="shared" si="32"/>
        <v>42069</v>
      </c>
      <c r="H1064" s="55">
        <v>332.5</v>
      </c>
      <c r="I1064" s="55">
        <v>453.82499999999999</v>
      </c>
      <c r="J1064" s="55">
        <v>644.85</v>
      </c>
      <c r="K1064" s="55">
        <v>435</v>
      </c>
      <c r="L1064" s="60"/>
    </row>
    <row r="1065" spans="1:12" outlineLevel="1" x14ac:dyDescent="0.2">
      <c r="A1065" s="42">
        <v>42072</v>
      </c>
      <c r="B1065" s="45">
        <v>375</v>
      </c>
      <c r="C1065" s="45">
        <v>444.77</v>
      </c>
      <c r="D1065" s="45">
        <v>540.12</v>
      </c>
      <c r="E1065" s="45">
        <f>Platts!R1554*0.6+Platts!C1554*1.6</f>
        <v>153.73000000000002</v>
      </c>
      <c r="F1065" s="62">
        <f t="shared" si="33"/>
        <v>1062</v>
      </c>
      <c r="G1065" s="42">
        <f t="shared" si="32"/>
        <v>42072</v>
      </c>
      <c r="H1065" s="55">
        <v>332.5</v>
      </c>
      <c r="I1065" s="55">
        <v>449.48</v>
      </c>
      <c r="J1065" s="55">
        <v>644.85</v>
      </c>
      <c r="K1065" s="55">
        <v>435</v>
      </c>
      <c r="L1065" s="60"/>
    </row>
    <row r="1066" spans="1:12" outlineLevel="1" x14ac:dyDescent="0.2">
      <c r="A1066" s="42">
        <v>42073</v>
      </c>
      <c r="B1066" s="45">
        <v>375</v>
      </c>
      <c r="C1066" s="45">
        <v>439.03</v>
      </c>
      <c r="D1066" s="45">
        <v>540.12</v>
      </c>
      <c r="E1066" s="45">
        <f>Platts!R1555*0.6+Platts!C1555*1.6</f>
        <v>152.35000000000002</v>
      </c>
      <c r="F1066" s="62">
        <f t="shared" si="33"/>
        <v>1063</v>
      </c>
      <c r="G1066" s="42">
        <f t="shared" si="32"/>
        <v>42073</v>
      </c>
      <c r="H1066" s="55">
        <v>332.5</v>
      </c>
      <c r="I1066" s="55">
        <v>445.26</v>
      </c>
      <c r="J1066" s="55">
        <v>644.85</v>
      </c>
      <c r="K1066" s="55">
        <v>435</v>
      </c>
      <c r="L1066" s="60"/>
    </row>
    <row r="1067" spans="1:12" outlineLevel="1" x14ac:dyDescent="0.2">
      <c r="A1067" s="42">
        <v>42074</v>
      </c>
      <c r="B1067" s="45">
        <v>375</v>
      </c>
      <c r="C1067" s="45">
        <v>434.27</v>
      </c>
      <c r="D1067" s="45">
        <v>537.37</v>
      </c>
      <c r="E1067" s="45">
        <f>Platts!R1556*0.6+Platts!C1556*1.6</f>
        <v>151.97999999999999</v>
      </c>
      <c r="F1067" s="62">
        <f t="shared" si="33"/>
        <v>1064</v>
      </c>
      <c r="G1067" s="42">
        <f t="shared" si="32"/>
        <v>42074</v>
      </c>
      <c r="H1067" s="55">
        <v>332.5</v>
      </c>
      <c r="I1067" s="55">
        <v>440.26</v>
      </c>
      <c r="J1067" s="55">
        <v>644.85</v>
      </c>
      <c r="K1067" s="55">
        <v>435</v>
      </c>
      <c r="L1067" s="60"/>
    </row>
    <row r="1068" spans="1:12" outlineLevel="1" x14ac:dyDescent="0.2">
      <c r="A1068" s="42">
        <v>42075</v>
      </c>
      <c r="B1068" s="45">
        <v>372.5</v>
      </c>
      <c r="C1068" s="45">
        <v>435.34</v>
      </c>
      <c r="D1068" s="45">
        <v>537.37</v>
      </c>
      <c r="E1068" s="45">
        <f>Platts!R1557*0.6+Platts!C1557*1.6</f>
        <v>154.41</v>
      </c>
      <c r="F1068" s="62">
        <f t="shared" si="33"/>
        <v>1065</v>
      </c>
      <c r="G1068" s="42">
        <f t="shared" si="32"/>
        <v>42075</v>
      </c>
      <c r="H1068" s="55">
        <v>332.5</v>
      </c>
      <c r="I1068" s="55">
        <v>436.34500000000003</v>
      </c>
      <c r="J1068" s="55">
        <v>644.85</v>
      </c>
      <c r="K1068" s="55">
        <v>437.5</v>
      </c>
      <c r="L1068" s="60"/>
    </row>
    <row r="1069" spans="1:12" outlineLevel="1" x14ac:dyDescent="0.2">
      <c r="A1069" s="42">
        <v>42076</v>
      </c>
      <c r="B1069" s="45">
        <v>372.5</v>
      </c>
      <c r="C1069" s="45">
        <v>431.57</v>
      </c>
      <c r="D1069" s="45">
        <v>537.37</v>
      </c>
      <c r="E1069" s="45">
        <f>Platts!R1558*0.6+Platts!C1558*1.6</f>
        <v>154.47</v>
      </c>
      <c r="F1069" s="62">
        <f t="shared" si="33"/>
        <v>1066</v>
      </c>
      <c r="G1069" s="42">
        <f t="shared" si="32"/>
        <v>42076</v>
      </c>
      <c r="H1069" s="55">
        <v>325</v>
      </c>
      <c r="I1069" s="55">
        <v>437.78500000000003</v>
      </c>
      <c r="J1069" s="55">
        <v>639.34</v>
      </c>
      <c r="K1069" s="55">
        <v>437.5</v>
      </c>
      <c r="L1069" s="60"/>
    </row>
    <row r="1070" spans="1:12" outlineLevel="1" x14ac:dyDescent="0.2">
      <c r="A1070" s="42">
        <v>42079</v>
      </c>
      <c r="B1070" s="45">
        <v>372.5</v>
      </c>
      <c r="C1070" s="45">
        <v>434.11</v>
      </c>
      <c r="D1070" s="45">
        <v>534.61</v>
      </c>
      <c r="E1070" s="45">
        <f>Platts!R1559*0.6+Platts!C1559*1.6</f>
        <v>154.35000000000002</v>
      </c>
      <c r="F1070" s="62">
        <f t="shared" si="33"/>
        <v>1067</v>
      </c>
      <c r="G1070" s="42">
        <f t="shared" si="32"/>
        <v>42079</v>
      </c>
      <c r="H1070" s="55">
        <v>325</v>
      </c>
      <c r="I1070" s="55">
        <v>436.09500000000003</v>
      </c>
      <c r="J1070" s="55">
        <v>639.34</v>
      </c>
      <c r="K1070" s="55">
        <v>437.5</v>
      </c>
      <c r="L1070" s="60"/>
    </row>
    <row r="1071" spans="1:12" outlineLevel="1" x14ac:dyDescent="0.2">
      <c r="A1071" s="42">
        <v>42080</v>
      </c>
      <c r="B1071" s="45">
        <v>372.5</v>
      </c>
      <c r="C1071" s="45">
        <v>434.27</v>
      </c>
      <c r="D1071" s="45">
        <v>539.1</v>
      </c>
      <c r="E1071" s="45">
        <f>Platts!R1560*0.6+Platts!C1560*1.6</f>
        <v>152.73000000000002</v>
      </c>
      <c r="F1071" s="62">
        <f t="shared" si="33"/>
        <v>1068</v>
      </c>
      <c r="G1071" s="42">
        <f t="shared" si="32"/>
        <v>42080</v>
      </c>
      <c r="H1071" s="55">
        <v>325</v>
      </c>
      <c r="I1071" s="55">
        <v>435.48</v>
      </c>
      <c r="J1071" s="55">
        <v>639.34</v>
      </c>
      <c r="K1071" s="55">
        <v>437.5</v>
      </c>
      <c r="L1071" s="60"/>
    </row>
    <row r="1072" spans="1:12" outlineLevel="1" x14ac:dyDescent="0.2">
      <c r="A1072" s="42">
        <v>42081</v>
      </c>
      <c r="B1072" s="45">
        <v>372.5</v>
      </c>
      <c r="C1072" s="45">
        <v>436.4</v>
      </c>
      <c r="D1072" s="45">
        <v>529.1</v>
      </c>
      <c r="E1072" s="45">
        <f>Platts!R1561*0.6+Platts!C1561*1.6</f>
        <v>150.24</v>
      </c>
      <c r="F1072" s="62">
        <f t="shared" si="33"/>
        <v>1069</v>
      </c>
      <c r="G1072" s="42">
        <f t="shared" si="32"/>
        <v>42081</v>
      </c>
      <c r="H1072" s="55">
        <v>325</v>
      </c>
      <c r="I1072" s="55">
        <v>438.69500000000011</v>
      </c>
      <c r="J1072" s="55">
        <v>639.34</v>
      </c>
      <c r="K1072" s="55">
        <v>437.5</v>
      </c>
      <c r="L1072" s="60"/>
    </row>
    <row r="1073" spans="1:12" outlineLevel="1" x14ac:dyDescent="0.2">
      <c r="A1073" s="42">
        <v>42082</v>
      </c>
      <c r="B1073" s="45">
        <v>367.5</v>
      </c>
      <c r="C1073" s="45">
        <v>435.95</v>
      </c>
      <c r="D1073" s="45">
        <v>529.1</v>
      </c>
      <c r="E1073" s="45">
        <f>Platts!R1562*0.6+Platts!C1562*1.6</f>
        <v>149.10000000000002</v>
      </c>
      <c r="F1073" s="62">
        <f t="shared" si="33"/>
        <v>1070</v>
      </c>
      <c r="G1073" s="42">
        <f t="shared" si="32"/>
        <v>42082</v>
      </c>
      <c r="H1073" s="55">
        <v>325</v>
      </c>
      <c r="I1073" s="55">
        <v>436.92</v>
      </c>
      <c r="J1073" s="55">
        <v>639.34</v>
      </c>
      <c r="K1073" s="55">
        <v>437.5</v>
      </c>
      <c r="L1073" s="60"/>
    </row>
    <row r="1074" spans="1:12" outlineLevel="1" x14ac:dyDescent="0.2">
      <c r="A1074" s="42">
        <v>42083</v>
      </c>
      <c r="B1074" s="45">
        <v>367.5</v>
      </c>
      <c r="C1074" s="45">
        <v>443.13</v>
      </c>
      <c r="D1074" s="45">
        <v>529.1</v>
      </c>
      <c r="E1074" s="45">
        <f>Platts!R1563*0.6+Platts!C1563*1.6</f>
        <v>148.12</v>
      </c>
      <c r="F1074" s="62">
        <f t="shared" si="33"/>
        <v>1071</v>
      </c>
      <c r="G1074" s="42">
        <f t="shared" si="32"/>
        <v>42083</v>
      </c>
      <c r="H1074" s="55">
        <v>325</v>
      </c>
      <c r="I1074" s="55">
        <v>440.43</v>
      </c>
      <c r="J1074" s="55">
        <v>639.34</v>
      </c>
      <c r="K1074" s="55">
        <v>437.5</v>
      </c>
      <c r="L1074" s="60"/>
    </row>
    <row r="1075" spans="1:12" outlineLevel="1" x14ac:dyDescent="0.2">
      <c r="A1075" s="42">
        <v>42086</v>
      </c>
      <c r="B1075" s="45">
        <v>367.5</v>
      </c>
      <c r="C1075" s="45">
        <v>448.42</v>
      </c>
      <c r="D1075" s="45">
        <v>529.1</v>
      </c>
      <c r="E1075" s="45">
        <f>Platts!R1564*0.6+Platts!C1564*1.6</f>
        <v>147.85</v>
      </c>
      <c r="F1075" s="62">
        <f t="shared" si="33"/>
        <v>1072</v>
      </c>
      <c r="G1075" s="42">
        <f t="shared" si="32"/>
        <v>42086</v>
      </c>
      <c r="H1075" s="55">
        <v>325</v>
      </c>
      <c r="I1075" s="55">
        <v>444.51</v>
      </c>
      <c r="J1075" s="55">
        <v>639.34</v>
      </c>
      <c r="K1075" s="55">
        <v>437.5</v>
      </c>
      <c r="L1075" s="60"/>
    </row>
    <row r="1076" spans="1:12" outlineLevel="1" x14ac:dyDescent="0.2">
      <c r="A1076" s="42">
        <v>42087</v>
      </c>
      <c r="B1076" s="45">
        <v>367.5</v>
      </c>
      <c r="C1076" s="45">
        <v>447.64</v>
      </c>
      <c r="D1076" s="45">
        <v>523.59</v>
      </c>
      <c r="E1076" s="45">
        <f>Platts!R1565*0.6+Platts!C1565*1.6</f>
        <v>149.03</v>
      </c>
      <c r="F1076" s="62">
        <f t="shared" si="33"/>
        <v>1073</v>
      </c>
      <c r="G1076" s="42">
        <f t="shared" si="32"/>
        <v>42087</v>
      </c>
      <c r="H1076" s="55">
        <v>325</v>
      </c>
      <c r="I1076" s="55">
        <v>450.12</v>
      </c>
      <c r="J1076" s="55">
        <v>639.34</v>
      </c>
      <c r="K1076" s="55">
        <v>437.5</v>
      </c>
      <c r="L1076" s="60"/>
    </row>
    <row r="1077" spans="1:12" outlineLevel="1" x14ac:dyDescent="0.2">
      <c r="A1077" s="42">
        <v>42088</v>
      </c>
      <c r="B1077" s="45">
        <v>367.5</v>
      </c>
      <c r="C1077" s="45">
        <v>449.98</v>
      </c>
      <c r="D1077" s="45">
        <v>523.59</v>
      </c>
      <c r="E1077" s="45">
        <f>Platts!R1566*0.6+Platts!C1566*1.6</f>
        <v>147.53</v>
      </c>
      <c r="F1077" s="62">
        <f t="shared" si="33"/>
        <v>1074</v>
      </c>
      <c r="G1077" s="42">
        <f t="shared" si="32"/>
        <v>42088</v>
      </c>
      <c r="H1077" s="55">
        <v>325</v>
      </c>
      <c r="I1077" s="55">
        <v>451.69</v>
      </c>
      <c r="J1077" s="55">
        <v>639.34</v>
      </c>
      <c r="K1077" s="55">
        <v>437.5</v>
      </c>
      <c r="L1077" s="60"/>
    </row>
    <row r="1078" spans="1:12" outlineLevel="1" x14ac:dyDescent="0.2">
      <c r="A1078" s="42">
        <v>42089</v>
      </c>
      <c r="B1078" s="45">
        <v>375</v>
      </c>
      <c r="C1078" s="45">
        <v>447.43</v>
      </c>
      <c r="D1078" s="45">
        <v>518.08000000000004</v>
      </c>
      <c r="E1078" s="45">
        <f>Platts!R1567*0.6+Platts!C1567*1.6</f>
        <v>144.36000000000001</v>
      </c>
      <c r="F1078" s="62">
        <f t="shared" si="33"/>
        <v>1075</v>
      </c>
      <c r="G1078" s="42">
        <f t="shared" si="32"/>
        <v>42089</v>
      </c>
      <c r="H1078" s="55">
        <v>330</v>
      </c>
      <c r="I1078" s="55">
        <v>453.13499999999999</v>
      </c>
      <c r="J1078" s="55">
        <v>639.34</v>
      </c>
      <c r="K1078" s="55">
        <v>437.5</v>
      </c>
      <c r="L1078" s="60"/>
    </row>
    <row r="1079" spans="1:12" outlineLevel="1" x14ac:dyDescent="0.2">
      <c r="A1079" s="42">
        <v>42090</v>
      </c>
      <c r="B1079" s="45">
        <v>375</v>
      </c>
      <c r="C1079" s="45">
        <v>447.06</v>
      </c>
      <c r="D1079" s="45">
        <v>518.08000000000004</v>
      </c>
      <c r="E1079" s="45">
        <f>Platts!R1568*0.6+Platts!C1568*1.6</f>
        <v>142.49</v>
      </c>
      <c r="F1079" s="62">
        <f t="shared" si="33"/>
        <v>1076</v>
      </c>
      <c r="G1079" s="42">
        <f t="shared" si="32"/>
        <v>42090</v>
      </c>
      <c r="H1079" s="55">
        <v>330</v>
      </c>
      <c r="I1079" s="55">
        <v>452.63499999999999</v>
      </c>
      <c r="J1079" s="55">
        <v>639.34</v>
      </c>
      <c r="K1079" s="55">
        <v>437.5</v>
      </c>
      <c r="L1079" s="60"/>
    </row>
    <row r="1080" spans="1:12" outlineLevel="1" x14ac:dyDescent="0.2">
      <c r="A1080" s="42">
        <v>42093</v>
      </c>
      <c r="B1080" s="45">
        <v>375</v>
      </c>
      <c r="C1080" s="45">
        <v>443.7</v>
      </c>
      <c r="D1080" s="45">
        <v>512.57000000000005</v>
      </c>
      <c r="E1080" s="45">
        <f>Platts!R1569*0.6+Platts!C1569*1.6</f>
        <v>140.32</v>
      </c>
      <c r="F1080" s="62">
        <f t="shared" si="33"/>
        <v>1077</v>
      </c>
      <c r="G1080" s="42">
        <f t="shared" si="32"/>
        <v>42093</v>
      </c>
      <c r="H1080" s="55">
        <v>330</v>
      </c>
      <c r="I1080" s="55">
        <v>447.81</v>
      </c>
      <c r="J1080" s="55">
        <v>639.34</v>
      </c>
      <c r="K1080" s="55">
        <v>437.5</v>
      </c>
      <c r="L1080" s="60"/>
    </row>
    <row r="1081" spans="1:12" outlineLevel="1" x14ac:dyDescent="0.2">
      <c r="A1081" s="42">
        <v>42094</v>
      </c>
      <c r="B1081" s="45">
        <v>375</v>
      </c>
      <c r="C1081" s="45">
        <v>440.46</v>
      </c>
      <c r="D1081" s="45">
        <v>512.57000000000005</v>
      </c>
      <c r="E1081" s="45">
        <f>Platts!R1570*0.6+Platts!C1570*1.6</f>
        <v>138.91</v>
      </c>
      <c r="F1081" s="62">
        <f t="shared" si="33"/>
        <v>1078</v>
      </c>
      <c r="G1081" s="42">
        <f t="shared" si="32"/>
        <v>42094</v>
      </c>
      <c r="H1081" s="55">
        <v>330</v>
      </c>
      <c r="I1081" s="55">
        <v>447.35500000000002</v>
      </c>
      <c r="J1081" s="55">
        <v>639.34</v>
      </c>
      <c r="K1081" s="55">
        <v>437.5</v>
      </c>
      <c r="L1081" s="60"/>
    </row>
    <row r="1082" spans="1:12" outlineLevel="1" x14ac:dyDescent="0.2">
      <c r="A1082" s="42">
        <v>42095</v>
      </c>
      <c r="B1082" s="45">
        <v>375</v>
      </c>
      <c r="C1082" s="45">
        <v>441.61</v>
      </c>
      <c r="D1082" s="45">
        <v>512.57000000000005</v>
      </c>
      <c r="E1082" s="45">
        <f>Platts!R1571*0.6+Platts!C1571*1.6</f>
        <v>132.84</v>
      </c>
      <c r="F1082" s="62">
        <f t="shared" si="33"/>
        <v>1079</v>
      </c>
      <c r="G1082" s="42">
        <f t="shared" si="32"/>
        <v>42095</v>
      </c>
      <c r="H1082" s="55">
        <v>330</v>
      </c>
      <c r="I1082" s="55">
        <v>443.81</v>
      </c>
      <c r="J1082" s="55">
        <v>639.34</v>
      </c>
      <c r="K1082" s="55">
        <v>437.5</v>
      </c>
      <c r="L1082" s="60"/>
    </row>
    <row r="1083" spans="1:12" outlineLevel="1" x14ac:dyDescent="0.2">
      <c r="A1083" s="42">
        <v>42096</v>
      </c>
      <c r="B1083" s="45">
        <v>372.5</v>
      </c>
      <c r="C1083" s="45">
        <v>443.83</v>
      </c>
      <c r="D1083" s="45">
        <v>507.05</v>
      </c>
      <c r="E1083" s="45">
        <f>Platts!R1572*0.6+Platts!C1572*1.6</f>
        <v>132.07</v>
      </c>
      <c r="F1083" s="62">
        <f t="shared" si="33"/>
        <v>1080</v>
      </c>
      <c r="G1083" s="42">
        <f t="shared" si="32"/>
        <v>42096</v>
      </c>
      <c r="H1083" s="55">
        <v>335</v>
      </c>
      <c r="I1083" s="55">
        <v>443.64499999999998</v>
      </c>
      <c r="J1083" s="55">
        <v>639.34</v>
      </c>
      <c r="K1083" s="55">
        <v>437.5</v>
      </c>
      <c r="L1083" s="60"/>
    </row>
    <row r="1084" spans="1:12" outlineLevel="1" x14ac:dyDescent="0.2">
      <c r="A1084" s="42">
        <v>42100</v>
      </c>
      <c r="B1084" s="45">
        <v>372.5</v>
      </c>
      <c r="C1084" s="45">
        <v>443.83</v>
      </c>
      <c r="D1084" s="45">
        <v>507.05</v>
      </c>
      <c r="E1084" s="45">
        <f>Platts!R1573*0.6+Platts!C1573*1.6</f>
        <v>132.07</v>
      </c>
      <c r="F1084" s="62">
        <f t="shared" si="33"/>
        <v>1081</v>
      </c>
      <c r="G1084" s="42">
        <f t="shared" si="32"/>
        <v>42100</v>
      </c>
      <c r="H1084" s="55">
        <v>335</v>
      </c>
      <c r="I1084" s="55">
        <v>443.64499999999998</v>
      </c>
      <c r="J1084" s="55">
        <v>639.34</v>
      </c>
      <c r="K1084" s="55">
        <v>437.5</v>
      </c>
      <c r="L1084" s="60"/>
    </row>
    <row r="1085" spans="1:12" outlineLevel="1" x14ac:dyDescent="0.2">
      <c r="A1085" s="42">
        <v>42101</v>
      </c>
      <c r="B1085" s="45">
        <v>372.5</v>
      </c>
      <c r="C1085" s="45">
        <v>444.93</v>
      </c>
      <c r="D1085" s="45">
        <v>501.54</v>
      </c>
      <c r="E1085" s="45">
        <f>Platts!R1574*0.6+Platts!C1574*1.6</f>
        <v>131.9</v>
      </c>
      <c r="F1085" s="62">
        <f t="shared" si="33"/>
        <v>1082</v>
      </c>
      <c r="G1085" s="42">
        <f t="shared" si="32"/>
        <v>42101</v>
      </c>
      <c r="H1085" s="55">
        <v>335</v>
      </c>
      <c r="I1085" s="55">
        <v>446.73500000000001</v>
      </c>
      <c r="J1085" s="55">
        <v>639.34</v>
      </c>
      <c r="K1085" s="55">
        <v>437.5</v>
      </c>
      <c r="L1085" s="60"/>
    </row>
    <row r="1086" spans="1:12" outlineLevel="1" x14ac:dyDescent="0.2">
      <c r="A1086" s="42">
        <v>42102</v>
      </c>
      <c r="B1086" s="45">
        <v>372.5</v>
      </c>
      <c r="C1086" s="45">
        <v>442.72</v>
      </c>
      <c r="D1086" s="45">
        <v>501.54</v>
      </c>
      <c r="E1086" s="45">
        <f>Platts!R1575*0.6+Platts!C1575*1.6</f>
        <v>132.28</v>
      </c>
      <c r="F1086" s="62">
        <f t="shared" si="33"/>
        <v>1083</v>
      </c>
      <c r="G1086" s="42">
        <f t="shared" si="32"/>
        <v>42102</v>
      </c>
      <c r="H1086" s="55">
        <v>335</v>
      </c>
      <c r="I1086" s="55">
        <v>447.44</v>
      </c>
      <c r="J1086" s="55">
        <v>639.34</v>
      </c>
      <c r="K1086" s="55">
        <v>437.5</v>
      </c>
      <c r="L1086" s="60"/>
    </row>
    <row r="1087" spans="1:12" outlineLevel="1" x14ac:dyDescent="0.2">
      <c r="A1087" s="42">
        <v>42103</v>
      </c>
      <c r="B1087" s="45">
        <v>367.5</v>
      </c>
      <c r="C1087" s="45">
        <v>437.84</v>
      </c>
      <c r="D1087" s="45">
        <v>501.54</v>
      </c>
      <c r="E1087" s="45">
        <f>Platts!R1576*0.6+Platts!C1576*1.6</f>
        <v>131.91</v>
      </c>
      <c r="F1087" s="62">
        <f t="shared" si="33"/>
        <v>1084</v>
      </c>
      <c r="G1087" s="42">
        <f t="shared" si="32"/>
        <v>42103</v>
      </c>
      <c r="H1087" s="55">
        <v>333.5</v>
      </c>
      <c r="I1087" s="55">
        <v>448.05499999999989</v>
      </c>
      <c r="J1087" s="55">
        <v>639.34</v>
      </c>
      <c r="K1087" s="55">
        <v>437.5</v>
      </c>
      <c r="L1087" s="60"/>
    </row>
    <row r="1088" spans="1:12" outlineLevel="1" x14ac:dyDescent="0.2">
      <c r="A1088" s="42">
        <v>42104</v>
      </c>
      <c r="B1088" s="45">
        <v>367.5</v>
      </c>
      <c r="C1088" s="45">
        <v>432.48</v>
      </c>
      <c r="D1088" s="45">
        <v>498.79</v>
      </c>
      <c r="E1088" s="45">
        <f>Platts!R1577*0.6+Platts!C1577*1.6</f>
        <v>131.54000000000002</v>
      </c>
      <c r="F1088" s="62">
        <f t="shared" si="33"/>
        <v>1085</v>
      </c>
      <c r="G1088" s="42">
        <f t="shared" si="32"/>
        <v>42104</v>
      </c>
      <c r="H1088" s="55">
        <v>333.5</v>
      </c>
      <c r="I1088" s="55">
        <v>444.42500000000001</v>
      </c>
      <c r="J1088" s="55">
        <v>628.31500000000005</v>
      </c>
      <c r="K1088" s="55">
        <v>437.5</v>
      </c>
      <c r="L1088" s="60"/>
    </row>
    <row r="1089" spans="1:12" outlineLevel="1" x14ac:dyDescent="0.2">
      <c r="A1089" s="42">
        <v>42107</v>
      </c>
      <c r="B1089" s="45">
        <v>367.5</v>
      </c>
      <c r="C1089" s="45">
        <v>431.26</v>
      </c>
      <c r="D1089" s="45">
        <v>498.79</v>
      </c>
      <c r="E1089" s="45">
        <f>Platts!R1578*0.6+Platts!C1578*1.6</f>
        <v>134.59</v>
      </c>
      <c r="F1089" s="62">
        <f t="shared" si="33"/>
        <v>1086</v>
      </c>
      <c r="G1089" s="42">
        <f t="shared" si="32"/>
        <v>42107</v>
      </c>
      <c r="H1089" s="55">
        <v>333.5</v>
      </c>
      <c r="I1089" s="55">
        <v>436.01499999999999</v>
      </c>
      <c r="J1089" s="55">
        <v>628.31500000000005</v>
      </c>
      <c r="K1089" s="55">
        <v>437.5</v>
      </c>
      <c r="L1089" s="60"/>
    </row>
    <row r="1090" spans="1:12" outlineLevel="1" x14ac:dyDescent="0.2">
      <c r="A1090" s="42">
        <v>42108</v>
      </c>
      <c r="B1090" s="45">
        <v>367.5</v>
      </c>
      <c r="C1090" s="45">
        <v>434.92</v>
      </c>
      <c r="D1090" s="45">
        <v>498.79</v>
      </c>
      <c r="E1090" s="45">
        <f>Platts!R1579*0.6+Platts!C1579*1.6</f>
        <v>135.94999999999999</v>
      </c>
      <c r="F1090" s="62">
        <f t="shared" si="33"/>
        <v>1087</v>
      </c>
      <c r="G1090" s="42">
        <f t="shared" si="32"/>
        <v>42108</v>
      </c>
      <c r="H1090" s="55">
        <v>333.5</v>
      </c>
      <c r="I1090" s="55">
        <v>435.27</v>
      </c>
      <c r="J1090" s="55">
        <v>628.31500000000005</v>
      </c>
      <c r="K1090" s="55">
        <v>437.5</v>
      </c>
      <c r="L1090" s="60"/>
    </row>
    <row r="1091" spans="1:12" outlineLevel="1" x14ac:dyDescent="0.2">
      <c r="A1091" s="42">
        <v>42109</v>
      </c>
      <c r="B1091" s="45">
        <v>367.5</v>
      </c>
      <c r="C1091" s="45">
        <v>432.11</v>
      </c>
      <c r="D1091" s="45">
        <v>496.03</v>
      </c>
      <c r="E1091" s="45">
        <f>Platts!R1580*0.6+Platts!C1580*1.6</f>
        <v>135.97999999999999</v>
      </c>
      <c r="F1091" s="62">
        <f t="shared" si="33"/>
        <v>1088</v>
      </c>
      <c r="G1091" s="42">
        <f t="shared" si="32"/>
        <v>42109</v>
      </c>
      <c r="H1091" s="55">
        <v>333.5</v>
      </c>
      <c r="I1091" s="55">
        <v>441.05</v>
      </c>
      <c r="J1091" s="55">
        <v>628.31500000000005</v>
      </c>
      <c r="K1091" s="55">
        <v>437.5</v>
      </c>
      <c r="L1091" s="60"/>
    </row>
    <row r="1092" spans="1:12" outlineLevel="1" x14ac:dyDescent="0.2">
      <c r="A1092" s="42">
        <v>42110</v>
      </c>
      <c r="B1092" s="45">
        <v>365</v>
      </c>
      <c r="C1092" s="45">
        <v>437.21</v>
      </c>
      <c r="D1092" s="45">
        <v>496.03</v>
      </c>
      <c r="E1092" s="45">
        <f>Platts!R1581*0.6+Platts!C1581*1.6</f>
        <v>135.22999999999999</v>
      </c>
      <c r="F1092" s="62">
        <f t="shared" si="33"/>
        <v>1089</v>
      </c>
      <c r="G1092" s="42">
        <f t="shared" ref="G1092:G1155" si="34">+A1092</f>
        <v>42110</v>
      </c>
      <c r="H1092" s="55">
        <v>333.5</v>
      </c>
      <c r="I1092" s="55">
        <v>441.67500000000001</v>
      </c>
      <c r="J1092" s="55">
        <v>628.31500000000005</v>
      </c>
      <c r="K1092" s="55">
        <v>437.5</v>
      </c>
      <c r="L1092" s="60"/>
    </row>
    <row r="1093" spans="1:12" outlineLevel="1" x14ac:dyDescent="0.2">
      <c r="A1093" s="42">
        <v>42111</v>
      </c>
      <c r="B1093" s="45">
        <v>365</v>
      </c>
      <c r="C1093" s="45">
        <v>439.12</v>
      </c>
      <c r="D1093" s="45">
        <v>496.03</v>
      </c>
      <c r="E1093" s="45">
        <f>Platts!R1582*0.6+Platts!C1582*1.6</f>
        <v>135.83000000000001</v>
      </c>
      <c r="F1093" s="62">
        <f t="shared" ref="F1093:F1156" si="35">F1092+1</f>
        <v>1090</v>
      </c>
      <c r="G1093" s="42">
        <f t="shared" si="34"/>
        <v>42111</v>
      </c>
      <c r="H1093" s="55">
        <v>333.5</v>
      </c>
      <c r="I1093" s="55">
        <v>447.185</v>
      </c>
      <c r="J1093" s="55">
        <v>628.31500000000005</v>
      </c>
      <c r="K1093" s="55">
        <v>437.5</v>
      </c>
      <c r="L1093" s="60"/>
    </row>
    <row r="1094" spans="1:12" outlineLevel="1" x14ac:dyDescent="0.2">
      <c r="A1094" s="42">
        <v>42114</v>
      </c>
      <c r="B1094" s="45">
        <v>365</v>
      </c>
      <c r="C1094" s="45">
        <v>438.35</v>
      </c>
      <c r="D1094" s="45">
        <v>496.03</v>
      </c>
      <c r="E1094" s="45">
        <f>Platts!R1583*0.6+Platts!C1583*1.6</f>
        <v>135.4</v>
      </c>
      <c r="F1094" s="62">
        <f t="shared" si="35"/>
        <v>1091</v>
      </c>
      <c r="G1094" s="42">
        <f t="shared" si="34"/>
        <v>42114</v>
      </c>
      <c r="H1094" s="55">
        <v>333.5</v>
      </c>
      <c r="I1094" s="55">
        <v>451.48500000000001</v>
      </c>
      <c r="J1094" s="55">
        <v>628.31500000000005</v>
      </c>
      <c r="K1094" s="55">
        <v>437.5</v>
      </c>
      <c r="L1094" s="60"/>
    </row>
    <row r="1095" spans="1:12" outlineLevel="1" x14ac:dyDescent="0.2">
      <c r="A1095" s="42">
        <v>42115</v>
      </c>
      <c r="B1095" s="45">
        <v>365</v>
      </c>
      <c r="C1095" s="45">
        <v>438.35</v>
      </c>
      <c r="D1095" s="45">
        <v>490.52</v>
      </c>
      <c r="E1095" s="45">
        <f>Platts!R1584*0.6+Platts!C1584*1.6</f>
        <v>135.4</v>
      </c>
      <c r="F1095" s="62">
        <f t="shared" si="35"/>
        <v>1092</v>
      </c>
      <c r="G1095" s="42">
        <f t="shared" si="34"/>
        <v>42115</v>
      </c>
      <c r="H1095" s="55">
        <v>333.5</v>
      </c>
      <c r="I1095" s="55">
        <v>447.685</v>
      </c>
      <c r="J1095" s="55">
        <v>628.31500000000005</v>
      </c>
      <c r="K1095" s="55">
        <v>437.5</v>
      </c>
      <c r="L1095" s="60"/>
    </row>
    <row r="1096" spans="1:12" outlineLevel="1" x14ac:dyDescent="0.2">
      <c r="A1096" s="42">
        <v>42116</v>
      </c>
      <c r="B1096" s="45">
        <v>365</v>
      </c>
      <c r="C1096" s="45">
        <v>437.37</v>
      </c>
      <c r="D1096" s="45">
        <v>490.52</v>
      </c>
      <c r="E1096" s="45">
        <f>Platts!R1585*0.6+Platts!C1585*1.6</f>
        <v>138.97</v>
      </c>
      <c r="F1096" s="62">
        <f t="shared" si="35"/>
        <v>1093</v>
      </c>
      <c r="G1096" s="42">
        <f t="shared" si="34"/>
        <v>42116</v>
      </c>
      <c r="H1096" s="55">
        <v>333.5</v>
      </c>
      <c r="I1096" s="55">
        <v>446.72500000000002</v>
      </c>
      <c r="J1096" s="55">
        <v>628.31500000000005</v>
      </c>
      <c r="K1096" s="55">
        <v>437.5</v>
      </c>
      <c r="L1096" s="60"/>
    </row>
    <row r="1097" spans="1:12" outlineLevel="1" x14ac:dyDescent="0.2">
      <c r="A1097" s="42">
        <v>42117</v>
      </c>
      <c r="B1097" s="45">
        <v>361</v>
      </c>
      <c r="C1097" s="45">
        <v>440.67</v>
      </c>
      <c r="D1097" s="45">
        <v>490.52</v>
      </c>
      <c r="E1097" s="45">
        <f>Platts!R1586*0.6+Platts!C1586*1.6</f>
        <v>139.92000000000002</v>
      </c>
      <c r="F1097" s="62">
        <f t="shared" si="35"/>
        <v>1094</v>
      </c>
      <c r="G1097" s="42">
        <f t="shared" si="34"/>
        <v>42117</v>
      </c>
      <c r="H1097" s="55">
        <v>330</v>
      </c>
      <c r="I1097" s="55">
        <v>448.52</v>
      </c>
      <c r="J1097" s="55">
        <v>628.31500000000005</v>
      </c>
      <c r="K1097" s="55">
        <v>441</v>
      </c>
      <c r="L1097" s="60"/>
    </row>
    <row r="1098" spans="1:12" outlineLevel="1" x14ac:dyDescent="0.2">
      <c r="A1098" s="42">
        <v>42118</v>
      </c>
      <c r="B1098" s="45">
        <v>361</v>
      </c>
      <c r="C1098" s="45">
        <v>442.63</v>
      </c>
      <c r="D1098" s="45">
        <v>490.52</v>
      </c>
      <c r="E1098" s="45">
        <f>Platts!R1587*0.6+Platts!C1587*1.6</f>
        <v>145.89000000000001</v>
      </c>
      <c r="F1098" s="62">
        <f t="shared" si="35"/>
        <v>1095</v>
      </c>
      <c r="G1098" s="42">
        <f t="shared" si="34"/>
        <v>42118</v>
      </c>
      <c r="H1098" s="55">
        <v>330</v>
      </c>
      <c r="I1098" s="55">
        <v>449.73</v>
      </c>
      <c r="J1098" s="55">
        <v>628.31500000000005</v>
      </c>
      <c r="K1098" s="55">
        <v>441</v>
      </c>
      <c r="L1098" s="60"/>
    </row>
    <row r="1099" spans="1:12" outlineLevel="1" x14ac:dyDescent="0.2">
      <c r="A1099" s="42">
        <v>42121</v>
      </c>
      <c r="B1099" s="45">
        <v>361</v>
      </c>
      <c r="C1099" s="45">
        <v>443.89</v>
      </c>
      <c r="D1099" s="45">
        <v>490.52</v>
      </c>
      <c r="E1099" s="45">
        <f>Platts!R1588*0.6+Platts!C1588*1.6</f>
        <v>146.30000000000001</v>
      </c>
      <c r="F1099" s="62">
        <f t="shared" si="35"/>
        <v>1096</v>
      </c>
      <c r="G1099" s="42">
        <f t="shared" si="34"/>
        <v>42121</v>
      </c>
      <c r="H1099" s="55">
        <v>330</v>
      </c>
      <c r="I1099" s="55">
        <v>451.90499999999997</v>
      </c>
      <c r="J1099" s="55">
        <v>628.31500000000005</v>
      </c>
      <c r="K1099" s="55">
        <v>441</v>
      </c>
      <c r="L1099" s="60"/>
    </row>
    <row r="1100" spans="1:12" outlineLevel="1" x14ac:dyDescent="0.2">
      <c r="A1100" s="42">
        <v>42122</v>
      </c>
      <c r="B1100" s="45">
        <v>361</v>
      </c>
      <c r="C1100" s="45">
        <v>445.85</v>
      </c>
      <c r="D1100" s="45">
        <v>490.52</v>
      </c>
      <c r="E1100" s="45">
        <f>Platts!R1589*0.6+Platts!C1589*1.6</f>
        <v>145.5</v>
      </c>
      <c r="F1100" s="62">
        <f t="shared" si="35"/>
        <v>1097</v>
      </c>
      <c r="G1100" s="42">
        <f t="shared" si="34"/>
        <v>42122</v>
      </c>
      <c r="H1100" s="55">
        <v>330</v>
      </c>
      <c r="I1100" s="55">
        <v>451.815</v>
      </c>
      <c r="J1100" s="55">
        <v>628.31500000000005</v>
      </c>
      <c r="K1100" s="55">
        <v>441</v>
      </c>
      <c r="L1100" s="60"/>
    </row>
    <row r="1101" spans="1:12" outlineLevel="1" x14ac:dyDescent="0.2">
      <c r="A1101" s="42">
        <v>42123</v>
      </c>
      <c r="B1101" s="45">
        <v>361</v>
      </c>
      <c r="C1101" s="45">
        <v>451.45</v>
      </c>
      <c r="D1101" s="45">
        <v>490.52</v>
      </c>
      <c r="E1101" s="45">
        <f>Platts!R1590*0.6+Platts!C1590*1.6</f>
        <v>142.49</v>
      </c>
      <c r="F1101" s="62">
        <f t="shared" si="35"/>
        <v>1098</v>
      </c>
      <c r="G1101" s="42">
        <f t="shared" si="34"/>
        <v>42123</v>
      </c>
      <c r="H1101" s="55">
        <v>330</v>
      </c>
      <c r="I1101" s="55">
        <v>456.2</v>
      </c>
      <c r="J1101" s="55">
        <v>628.31500000000005</v>
      </c>
      <c r="K1101" s="55">
        <v>441</v>
      </c>
      <c r="L1101" s="60"/>
    </row>
    <row r="1102" spans="1:12" outlineLevel="1" x14ac:dyDescent="0.2">
      <c r="A1102" s="42">
        <v>42124</v>
      </c>
      <c r="B1102" s="45">
        <v>362.5</v>
      </c>
      <c r="C1102" s="45">
        <v>453.36</v>
      </c>
      <c r="D1102" s="45">
        <v>490.52</v>
      </c>
      <c r="E1102" s="45">
        <f>Platts!R1591*0.6+Platts!C1591*1.6</f>
        <v>137.94</v>
      </c>
      <c r="F1102" s="62">
        <f t="shared" si="35"/>
        <v>1099</v>
      </c>
      <c r="G1102" s="42">
        <f t="shared" si="34"/>
        <v>42124</v>
      </c>
      <c r="H1102" s="55">
        <v>335</v>
      </c>
      <c r="I1102" s="55">
        <v>459.33</v>
      </c>
      <c r="J1102" s="55">
        <v>628.31500000000005</v>
      </c>
      <c r="K1102" s="55">
        <v>442</v>
      </c>
      <c r="L1102" s="60"/>
    </row>
    <row r="1103" spans="1:12" outlineLevel="1" x14ac:dyDescent="0.2">
      <c r="A1103" s="42">
        <v>42125</v>
      </c>
      <c r="B1103" s="45">
        <v>362.5</v>
      </c>
      <c r="C1103" s="45">
        <v>453.8</v>
      </c>
      <c r="D1103" s="45">
        <v>496.03</v>
      </c>
      <c r="E1103" s="45">
        <f>Platts!R1592*0.6+Platts!C1592*1.6</f>
        <v>137.94</v>
      </c>
      <c r="F1103" s="62">
        <f t="shared" si="35"/>
        <v>1100</v>
      </c>
      <c r="G1103" s="42">
        <f t="shared" si="34"/>
        <v>42125</v>
      </c>
      <c r="H1103" s="55">
        <v>335</v>
      </c>
      <c r="I1103" s="55">
        <v>468.22500000000002</v>
      </c>
      <c r="J1103" s="55">
        <v>628.31500000000005</v>
      </c>
      <c r="K1103" s="55">
        <v>442</v>
      </c>
      <c r="L1103" s="60"/>
    </row>
    <row r="1104" spans="1:12" outlineLevel="1" x14ac:dyDescent="0.2">
      <c r="A1104" s="42">
        <v>42128</v>
      </c>
      <c r="B1104" s="45">
        <v>362.5</v>
      </c>
      <c r="C1104" s="45">
        <v>453.8</v>
      </c>
      <c r="D1104" s="45">
        <v>496.03</v>
      </c>
      <c r="E1104" s="45">
        <f>Platts!R1593*0.6+Platts!C1593*1.6</f>
        <v>141.75</v>
      </c>
      <c r="F1104" s="62">
        <f t="shared" si="35"/>
        <v>1101</v>
      </c>
      <c r="G1104" s="42">
        <f t="shared" si="34"/>
        <v>42128</v>
      </c>
      <c r="H1104" s="55">
        <v>335</v>
      </c>
      <c r="I1104" s="55">
        <v>468.22500000000002</v>
      </c>
      <c r="J1104" s="55">
        <v>628.31500000000005</v>
      </c>
      <c r="K1104" s="55">
        <v>442</v>
      </c>
      <c r="L1104" s="60"/>
    </row>
    <row r="1105" spans="1:12" outlineLevel="1" x14ac:dyDescent="0.2">
      <c r="A1105" s="42">
        <v>42129</v>
      </c>
      <c r="B1105" s="45">
        <v>362.5</v>
      </c>
      <c r="C1105" s="45">
        <v>453.56</v>
      </c>
      <c r="D1105" s="45">
        <v>496.03</v>
      </c>
      <c r="E1105" s="45">
        <f>Platts!R1594*0.6+Platts!C1594*1.6</f>
        <v>144.55000000000001</v>
      </c>
      <c r="F1105" s="62">
        <f t="shared" si="35"/>
        <v>1102</v>
      </c>
      <c r="G1105" s="42">
        <f t="shared" si="34"/>
        <v>42129</v>
      </c>
      <c r="H1105" s="55">
        <v>335</v>
      </c>
      <c r="I1105" s="55">
        <v>465.59500000000003</v>
      </c>
      <c r="J1105" s="55">
        <v>628.31500000000005</v>
      </c>
      <c r="K1105" s="55">
        <v>443</v>
      </c>
      <c r="L1105" s="60"/>
    </row>
    <row r="1106" spans="1:12" outlineLevel="1" x14ac:dyDescent="0.2">
      <c r="A1106" s="42">
        <v>42130</v>
      </c>
      <c r="B1106" s="45">
        <v>362.5</v>
      </c>
      <c r="C1106" s="45">
        <v>459.19</v>
      </c>
      <c r="D1106" s="45">
        <v>496.03</v>
      </c>
      <c r="E1106" s="45">
        <f>Platts!R1595*0.6+Platts!C1595*1.6</f>
        <v>147.19999999999999</v>
      </c>
      <c r="F1106" s="62">
        <f t="shared" si="35"/>
        <v>1103</v>
      </c>
      <c r="G1106" s="42">
        <f t="shared" si="34"/>
        <v>42130</v>
      </c>
      <c r="H1106" s="55">
        <v>335</v>
      </c>
      <c r="I1106" s="55">
        <v>464.13499999999999</v>
      </c>
      <c r="J1106" s="55">
        <v>628.31500000000005</v>
      </c>
      <c r="K1106" s="55">
        <v>449</v>
      </c>
      <c r="L1106" s="60"/>
    </row>
    <row r="1107" spans="1:12" outlineLevel="1" x14ac:dyDescent="0.2">
      <c r="A1107" s="42">
        <v>42131</v>
      </c>
      <c r="B1107" s="45">
        <v>363.75</v>
      </c>
      <c r="C1107" s="45">
        <v>456.52</v>
      </c>
      <c r="D1107" s="45">
        <v>501.54</v>
      </c>
      <c r="E1107" s="45">
        <f>Platts!R1596*0.6+Platts!C1596*1.6</f>
        <v>144.1</v>
      </c>
      <c r="F1107" s="62">
        <f t="shared" si="35"/>
        <v>1104</v>
      </c>
      <c r="G1107" s="42">
        <f t="shared" si="34"/>
        <v>42131</v>
      </c>
      <c r="H1107" s="55">
        <v>335</v>
      </c>
      <c r="I1107" s="55">
        <v>477.27499999999998</v>
      </c>
      <c r="J1107" s="55">
        <v>628.31500000000005</v>
      </c>
      <c r="K1107" s="55">
        <v>457.5</v>
      </c>
      <c r="L1107" s="60"/>
    </row>
    <row r="1108" spans="1:12" outlineLevel="1" x14ac:dyDescent="0.2">
      <c r="A1108" s="42">
        <v>42132</v>
      </c>
      <c r="B1108" s="45">
        <v>363.75</v>
      </c>
      <c r="C1108" s="45">
        <v>455.02</v>
      </c>
      <c r="D1108" s="45">
        <v>507.05</v>
      </c>
      <c r="E1108" s="45">
        <f>Platts!R1597*0.6+Platts!C1597*1.6</f>
        <v>147.39000000000001</v>
      </c>
      <c r="F1108" s="62">
        <f t="shared" si="35"/>
        <v>1105</v>
      </c>
      <c r="G1108" s="42">
        <f t="shared" si="34"/>
        <v>42132</v>
      </c>
      <c r="H1108" s="55">
        <v>335</v>
      </c>
      <c r="I1108" s="55">
        <v>480.46</v>
      </c>
      <c r="J1108" s="55">
        <v>628.31500000000005</v>
      </c>
      <c r="K1108" s="55">
        <v>457.5</v>
      </c>
      <c r="L1108" s="60"/>
    </row>
    <row r="1109" spans="1:12" outlineLevel="1" x14ac:dyDescent="0.2">
      <c r="A1109" s="42">
        <v>42135</v>
      </c>
      <c r="B1109" s="45">
        <v>363.75</v>
      </c>
      <c r="C1109" s="45">
        <v>451.7</v>
      </c>
      <c r="D1109" s="45">
        <v>507.05</v>
      </c>
      <c r="E1109" s="45">
        <f>Platts!R1598*0.6+Platts!C1598*1.6</f>
        <v>149.49</v>
      </c>
      <c r="F1109" s="62">
        <f t="shared" si="35"/>
        <v>1106</v>
      </c>
      <c r="G1109" s="42">
        <f t="shared" si="34"/>
        <v>42135</v>
      </c>
      <c r="H1109" s="55">
        <v>335</v>
      </c>
      <c r="I1109" s="55">
        <v>476.89</v>
      </c>
      <c r="J1109" s="55">
        <v>628.31500000000005</v>
      </c>
      <c r="K1109" s="55">
        <v>457.5</v>
      </c>
      <c r="L1109" s="60"/>
    </row>
    <row r="1110" spans="1:12" outlineLevel="1" x14ac:dyDescent="0.2">
      <c r="A1110" s="42">
        <v>42136</v>
      </c>
      <c r="B1110" s="45">
        <v>363.75</v>
      </c>
      <c r="C1110" s="45">
        <v>455.06</v>
      </c>
      <c r="D1110" s="45">
        <v>507.05</v>
      </c>
      <c r="E1110" s="45">
        <f>Platts!R1599*0.6+Platts!C1599*1.6</f>
        <v>148.75</v>
      </c>
      <c r="F1110" s="62">
        <f t="shared" si="35"/>
        <v>1107</v>
      </c>
      <c r="G1110" s="42">
        <f t="shared" si="34"/>
        <v>42136</v>
      </c>
      <c r="H1110" s="55">
        <v>335</v>
      </c>
      <c r="I1110" s="55">
        <v>473.53500000000003</v>
      </c>
      <c r="J1110" s="55">
        <v>628.31500000000005</v>
      </c>
      <c r="K1110" s="55">
        <v>457.5</v>
      </c>
      <c r="L1110" s="60"/>
    </row>
    <row r="1111" spans="1:12" outlineLevel="1" x14ac:dyDescent="0.2">
      <c r="A1111" s="42">
        <v>42137</v>
      </c>
      <c r="B1111" s="45">
        <v>363.75</v>
      </c>
      <c r="C1111" s="45">
        <v>459.96</v>
      </c>
      <c r="D1111" s="45">
        <v>509.81</v>
      </c>
      <c r="E1111" s="45">
        <f>Platts!R1600*0.6+Platts!C1600*1.6</f>
        <v>150.21</v>
      </c>
      <c r="F1111" s="62">
        <f t="shared" si="35"/>
        <v>1108</v>
      </c>
      <c r="G1111" s="42">
        <f t="shared" si="34"/>
        <v>42137</v>
      </c>
      <c r="H1111" s="55">
        <v>335</v>
      </c>
      <c r="I1111" s="55">
        <v>477.66</v>
      </c>
      <c r="J1111" s="55">
        <v>628.31500000000005</v>
      </c>
      <c r="K1111" s="55">
        <v>457.5</v>
      </c>
      <c r="L1111" s="60"/>
    </row>
    <row r="1112" spans="1:12" outlineLevel="1" x14ac:dyDescent="0.2">
      <c r="A1112" s="42">
        <v>42138</v>
      </c>
      <c r="B1112" s="45">
        <v>359.5</v>
      </c>
      <c r="C1112" s="45">
        <v>459.68</v>
      </c>
      <c r="D1112" s="45">
        <v>509.81</v>
      </c>
      <c r="E1112" s="45">
        <f>Platts!R1601*0.6+Platts!C1601*1.6</f>
        <v>148.55000000000001</v>
      </c>
      <c r="F1112" s="62">
        <f t="shared" si="35"/>
        <v>1109</v>
      </c>
      <c r="G1112" s="42">
        <f t="shared" si="34"/>
        <v>42138</v>
      </c>
      <c r="H1112" s="55">
        <v>335</v>
      </c>
      <c r="I1112" s="55">
        <v>476.89</v>
      </c>
      <c r="J1112" s="55">
        <v>628.31500000000005</v>
      </c>
      <c r="K1112" s="55">
        <v>455</v>
      </c>
      <c r="L1112" s="60"/>
    </row>
    <row r="1113" spans="1:12" outlineLevel="1" x14ac:dyDescent="0.2">
      <c r="A1113" s="42">
        <v>42141</v>
      </c>
      <c r="B1113" s="45">
        <v>359.5</v>
      </c>
      <c r="C1113" s="45">
        <v>463.04</v>
      </c>
      <c r="D1113" s="45">
        <v>509.81</v>
      </c>
      <c r="E1113" s="45">
        <f>Platts!R1602*0.6+Platts!C1602*1.6</f>
        <v>147.22999999999999</v>
      </c>
      <c r="F1113" s="62">
        <f t="shared" si="35"/>
        <v>1110</v>
      </c>
      <c r="G1113" s="42">
        <f t="shared" si="34"/>
        <v>42141</v>
      </c>
      <c r="H1113" s="55">
        <v>335</v>
      </c>
      <c r="I1113" s="55">
        <v>485.31</v>
      </c>
      <c r="J1113" s="55">
        <v>628.31500000000005</v>
      </c>
      <c r="K1113" s="55">
        <v>455</v>
      </c>
      <c r="L1113" s="60"/>
    </row>
    <row r="1114" spans="1:12" outlineLevel="1" x14ac:dyDescent="0.2">
      <c r="A1114" s="42">
        <v>42142</v>
      </c>
      <c r="B1114" s="45">
        <v>359.5</v>
      </c>
      <c r="C1114" s="45">
        <v>459.8</v>
      </c>
      <c r="D1114" s="45">
        <v>509.81</v>
      </c>
      <c r="E1114" s="45">
        <f>Platts!R1603*0.6+Platts!C1603*1.6</f>
        <v>144.83000000000001</v>
      </c>
      <c r="F1114" s="62">
        <f t="shared" si="35"/>
        <v>1111</v>
      </c>
      <c r="G1114" s="42">
        <f t="shared" si="34"/>
        <v>42142</v>
      </c>
      <c r="H1114" s="55">
        <v>335</v>
      </c>
      <c r="I1114" s="55">
        <v>481.44</v>
      </c>
      <c r="J1114" s="55">
        <v>628.31500000000005</v>
      </c>
      <c r="K1114" s="55">
        <v>455</v>
      </c>
      <c r="L1114" s="60"/>
    </row>
    <row r="1115" spans="1:12" outlineLevel="1" x14ac:dyDescent="0.2">
      <c r="A1115" s="42">
        <v>42143</v>
      </c>
      <c r="B1115" s="45">
        <v>359.5</v>
      </c>
      <c r="C1115" s="45">
        <v>451.09</v>
      </c>
      <c r="D1115" s="45">
        <v>509.81</v>
      </c>
      <c r="E1115" s="45">
        <f>Platts!R1604*0.6+Platts!C1604*1.6</f>
        <v>144.34</v>
      </c>
      <c r="F1115" s="62">
        <f t="shared" si="35"/>
        <v>1112</v>
      </c>
      <c r="G1115" s="42">
        <f t="shared" si="34"/>
        <v>42143</v>
      </c>
      <c r="H1115" s="55">
        <v>335</v>
      </c>
      <c r="I1115" s="55">
        <v>484.03500000000003</v>
      </c>
      <c r="J1115" s="55">
        <v>628.31500000000005</v>
      </c>
      <c r="K1115" s="55">
        <v>455</v>
      </c>
      <c r="L1115" s="60"/>
    </row>
    <row r="1116" spans="1:12" outlineLevel="1" x14ac:dyDescent="0.2">
      <c r="A1116" s="42">
        <v>42144</v>
      </c>
      <c r="B1116" s="45">
        <v>359.5</v>
      </c>
      <c r="C1116" s="45">
        <v>449.39</v>
      </c>
      <c r="D1116" s="45">
        <v>509.81</v>
      </c>
      <c r="E1116" s="45">
        <f>Platts!R1605*0.6+Platts!C1605*1.6</f>
        <v>142.80000000000001</v>
      </c>
      <c r="F1116" s="62">
        <f t="shared" si="35"/>
        <v>1113</v>
      </c>
      <c r="G1116" s="42">
        <f t="shared" si="34"/>
        <v>42144</v>
      </c>
      <c r="H1116" s="55">
        <v>335</v>
      </c>
      <c r="I1116" s="55">
        <v>475.15</v>
      </c>
      <c r="J1116" s="55">
        <v>628.31500000000005</v>
      </c>
      <c r="K1116" s="55">
        <v>455</v>
      </c>
      <c r="L1116" s="60"/>
    </row>
    <row r="1117" spans="1:12" outlineLevel="1" x14ac:dyDescent="0.2">
      <c r="A1117" s="42">
        <v>42145</v>
      </c>
      <c r="B1117" s="45">
        <v>357.5</v>
      </c>
      <c r="C1117" s="45">
        <v>450.4</v>
      </c>
      <c r="D1117" s="45">
        <v>509.81</v>
      </c>
      <c r="E1117" s="45">
        <f>Platts!R1606*0.6+Platts!C1606*1.6</f>
        <v>143.75</v>
      </c>
      <c r="F1117" s="62">
        <f t="shared" si="35"/>
        <v>1114</v>
      </c>
      <c r="G1117" s="42">
        <f t="shared" si="34"/>
        <v>42145</v>
      </c>
      <c r="H1117" s="55">
        <v>333.5</v>
      </c>
      <c r="I1117" s="55">
        <v>472.51499999999999</v>
      </c>
      <c r="J1117" s="55">
        <v>628.31500000000005</v>
      </c>
      <c r="K1117" s="55">
        <v>455</v>
      </c>
      <c r="L1117" s="60"/>
    </row>
    <row r="1118" spans="1:12" outlineLevel="1" x14ac:dyDescent="0.2">
      <c r="A1118" s="42">
        <v>42146</v>
      </c>
      <c r="B1118" s="45">
        <v>357.5</v>
      </c>
      <c r="C1118" s="45">
        <v>447.08</v>
      </c>
      <c r="D1118" s="45">
        <v>509.81</v>
      </c>
      <c r="E1118" s="45">
        <f>Platts!R1607*0.6+Platts!C1607*1.6</f>
        <v>147.65</v>
      </c>
      <c r="F1118" s="62">
        <f t="shared" si="35"/>
        <v>1115</v>
      </c>
      <c r="G1118" s="42">
        <f t="shared" si="34"/>
        <v>42146</v>
      </c>
      <c r="H1118" s="55">
        <v>333.5</v>
      </c>
      <c r="I1118" s="55">
        <v>473.15499999999997</v>
      </c>
      <c r="J1118" s="55">
        <v>628.31500000000005</v>
      </c>
      <c r="K1118" s="55">
        <v>455</v>
      </c>
      <c r="L1118" s="60"/>
    </row>
    <row r="1119" spans="1:12" outlineLevel="1" x14ac:dyDescent="0.2">
      <c r="A1119" s="42">
        <v>42150</v>
      </c>
      <c r="B1119" s="45">
        <v>357.5</v>
      </c>
      <c r="C1119" s="45">
        <v>440.96</v>
      </c>
      <c r="D1119" s="45">
        <v>509.81</v>
      </c>
      <c r="E1119" s="45">
        <f>Platts!R1608*0.6+Platts!C1608*1.6</f>
        <v>151.37</v>
      </c>
      <c r="F1119" s="62">
        <f t="shared" si="35"/>
        <v>1116</v>
      </c>
      <c r="G1119" s="42">
        <f t="shared" si="34"/>
        <v>42150</v>
      </c>
      <c r="H1119" s="55">
        <v>333.5</v>
      </c>
      <c r="I1119" s="55">
        <v>466.565</v>
      </c>
      <c r="J1119" s="55">
        <v>628.31500000000005</v>
      </c>
      <c r="K1119" s="55">
        <v>455</v>
      </c>
      <c r="L1119" s="60"/>
    </row>
    <row r="1120" spans="1:12" outlineLevel="1" x14ac:dyDescent="0.2">
      <c r="A1120" s="42">
        <v>42151</v>
      </c>
      <c r="B1120" s="45">
        <v>357.5</v>
      </c>
      <c r="C1120" s="45">
        <v>440.44</v>
      </c>
      <c r="D1120" s="45">
        <v>509.81</v>
      </c>
      <c r="E1120" s="45">
        <f>Platts!R1609*0.6+Platts!C1609*1.6</f>
        <v>150.38</v>
      </c>
      <c r="F1120" s="62">
        <f t="shared" si="35"/>
        <v>1117</v>
      </c>
      <c r="G1120" s="42">
        <f t="shared" si="34"/>
        <v>42151</v>
      </c>
      <c r="H1120" s="55">
        <v>333.5</v>
      </c>
      <c r="I1120" s="55">
        <v>464.35500000000002</v>
      </c>
      <c r="J1120" s="55">
        <v>628.31500000000005</v>
      </c>
      <c r="K1120" s="55">
        <v>455</v>
      </c>
      <c r="L1120" s="60"/>
    </row>
    <row r="1121" spans="1:12" outlineLevel="1" x14ac:dyDescent="0.2">
      <c r="A1121" s="42">
        <v>42152</v>
      </c>
      <c r="B1121" s="45">
        <v>357.5</v>
      </c>
      <c r="C1121" s="45">
        <v>441.94</v>
      </c>
      <c r="D1121" s="45">
        <v>509.81</v>
      </c>
      <c r="E1121" s="45">
        <f>Platts!R1610*0.6+Platts!C1610*1.6</f>
        <v>148.72</v>
      </c>
      <c r="F1121" s="62">
        <f t="shared" si="35"/>
        <v>1118</v>
      </c>
      <c r="G1121" s="42">
        <f t="shared" si="34"/>
        <v>42152</v>
      </c>
      <c r="H1121" s="55">
        <v>331.5</v>
      </c>
      <c r="I1121" s="55">
        <v>461.68</v>
      </c>
      <c r="J1121" s="55">
        <v>628.31500000000005</v>
      </c>
      <c r="K1121" s="55">
        <v>455</v>
      </c>
      <c r="L1121" s="60"/>
    </row>
    <row r="1122" spans="1:12" outlineLevel="1" x14ac:dyDescent="0.2">
      <c r="A1122" s="42">
        <v>42153</v>
      </c>
      <c r="B1122" s="45">
        <v>357.5</v>
      </c>
      <c r="C1122" s="45">
        <v>444.53</v>
      </c>
      <c r="D1122" s="45">
        <v>509.81</v>
      </c>
      <c r="E1122" s="45">
        <f>Platts!R1611*0.6+Platts!C1611*1.6</f>
        <v>150.6</v>
      </c>
      <c r="F1122" s="62">
        <f t="shared" si="35"/>
        <v>1119</v>
      </c>
      <c r="G1122" s="42">
        <f t="shared" si="34"/>
        <v>42153</v>
      </c>
      <c r="H1122" s="55">
        <v>331.5</v>
      </c>
      <c r="I1122" s="55">
        <v>463.08</v>
      </c>
      <c r="J1122" s="55">
        <v>628.31500000000005</v>
      </c>
      <c r="K1122" s="55">
        <v>455</v>
      </c>
      <c r="L1122" s="60"/>
    </row>
    <row r="1123" spans="1:12" outlineLevel="1" x14ac:dyDescent="0.2">
      <c r="A1123" s="42">
        <v>42157</v>
      </c>
      <c r="B1123" s="45">
        <v>352.5</v>
      </c>
      <c r="C1123" s="45">
        <v>441.98</v>
      </c>
      <c r="D1123" s="45">
        <v>509.81</v>
      </c>
      <c r="E1123" s="45">
        <f>Platts!R1612*0.6+Platts!C1612*1.6</f>
        <v>152.6</v>
      </c>
      <c r="F1123" s="62">
        <f t="shared" si="35"/>
        <v>1120</v>
      </c>
      <c r="G1123" s="42">
        <f t="shared" si="34"/>
        <v>42157</v>
      </c>
      <c r="H1123" s="55">
        <v>331.5</v>
      </c>
      <c r="I1123" s="55">
        <v>465.12</v>
      </c>
      <c r="J1123" s="55">
        <v>628.31500000000005</v>
      </c>
      <c r="K1123" s="55">
        <v>450</v>
      </c>
      <c r="L1123" s="60"/>
    </row>
    <row r="1124" spans="1:12" outlineLevel="1" x14ac:dyDescent="0.2">
      <c r="A1124" s="42">
        <v>42158</v>
      </c>
      <c r="B1124" s="45">
        <v>352.5</v>
      </c>
      <c r="C1124" s="45">
        <v>448.14</v>
      </c>
      <c r="D1124" s="45">
        <v>509.81</v>
      </c>
      <c r="E1124" s="45">
        <f>Platts!R1613*0.6+Platts!C1613*1.6</f>
        <v>153.74</v>
      </c>
      <c r="F1124" s="62">
        <f t="shared" si="35"/>
        <v>1121</v>
      </c>
      <c r="G1124" s="42">
        <f t="shared" si="34"/>
        <v>42158</v>
      </c>
      <c r="H1124" s="55">
        <v>331.5</v>
      </c>
      <c r="I1124" s="55">
        <v>468.73500000000001</v>
      </c>
      <c r="J1124" s="55">
        <v>628.31500000000005</v>
      </c>
      <c r="K1124" s="55">
        <v>450</v>
      </c>
      <c r="L1124" s="60"/>
    </row>
    <row r="1125" spans="1:12" outlineLevel="1" x14ac:dyDescent="0.2">
      <c r="A1125" s="42">
        <v>42159</v>
      </c>
      <c r="B1125" s="45">
        <v>352.5</v>
      </c>
      <c r="C1125" s="45">
        <v>448.1</v>
      </c>
      <c r="D1125" s="45">
        <v>509.81</v>
      </c>
      <c r="E1125" s="45">
        <f>Platts!R1614*0.6+Platts!C1614*1.6</f>
        <v>154.94</v>
      </c>
      <c r="F1125" s="62">
        <f t="shared" si="35"/>
        <v>1122</v>
      </c>
      <c r="G1125" s="42">
        <f t="shared" si="34"/>
        <v>42159</v>
      </c>
      <c r="H1125" s="55">
        <v>329.5</v>
      </c>
      <c r="I1125" s="55">
        <v>473.19499999999999</v>
      </c>
      <c r="J1125" s="55">
        <v>628.31500000000005</v>
      </c>
      <c r="K1125" s="55">
        <v>447.5</v>
      </c>
      <c r="L1125" s="60"/>
    </row>
    <row r="1126" spans="1:12" outlineLevel="1" x14ac:dyDescent="0.2">
      <c r="A1126" s="42">
        <v>42160</v>
      </c>
      <c r="B1126" s="45">
        <v>352.5</v>
      </c>
      <c r="C1126" s="45">
        <v>442.18</v>
      </c>
      <c r="D1126" s="45">
        <v>509.81</v>
      </c>
      <c r="E1126" s="45">
        <f>Platts!R1615*0.6+Platts!C1615*1.6</f>
        <v>155.89000000000001</v>
      </c>
      <c r="F1126" s="62">
        <f t="shared" si="35"/>
        <v>1123</v>
      </c>
      <c r="G1126" s="42">
        <f t="shared" si="34"/>
        <v>42160</v>
      </c>
      <c r="H1126" s="55">
        <v>329.5</v>
      </c>
      <c r="I1126" s="55">
        <v>480.97</v>
      </c>
      <c r="J1126" s="55">
        <v>628.31500000000005</v>
      </c>
      <c r="K1126" s="55">
        <v>447.5</v>
      </c>
      <c r="L1126" s="60"/>
    </row>
    <row r="1127" spans="1:12" outlineLevel="1" x14ac:dyDescent="0.2">
      <c r="A1127" s="42">
        <v>42163</v>
      </c>
      <c r="B1127" s="45">
        <v>350</v>
      </c>
      <c r="C1127" s="45">
        <v>442.72</v>
      </c>
      <c r="D1127" s="45">
        <v>509.81</v>
      </c>
      <c r="E1127" s="45">
        <f>Platts!R1616*0.6+Platts!C1616*1.6</f>
        <v>155.24</v>
      </c>
      <c r="F1127" s="62">
        <f t="shared" si="35"/>
        <v>1124</v>
      </c>
      <c r="G1127" s="42">
        <f t="shared" si="34"/>
        <v>42163</v>
      </c>
      <c r="H1127" s="55">
        <v>329.5</v>
      </c>
      <c r="I1127" s="55">
        <v>476.76499999999999</v>
      </c>
      <c r="J1127" s="55">
        <v>628.31500000000005</v>
      </c>
      <c r="K1127" s="55">
        <v>442</v>
      </c>
      <c r="L1127" s="60"/>
    </row>
    <row r="1128" spans="1:12" outlineLevel="1" x14ac:dyDescent="0.2">
      <c r="A1128" s="42">
        <v>42164</v>
      </c>
      <c r="B1128" s="45">
        <v>347.5</v>
      </c>
      <c r="C1128" s="45">
        <v>445.13</v>
      </c>
      <c r="D1128" s="45">
        <v>509.81</v>
      </c>
      <c r="E1128" s="45">
        <f>Platts!R1617*0.6+Platts!C1617*1.6</f>
        <v>155.95000000000002</v>
      </c>
      <c r="F1128" s="62">
        <f t="shared" si="35"/>
        <v>1125</v>
      </c>
      <c r="G1128" s="42">
        <f t="shared" si="34"/>
        <v>42164</v>
      </c>
      <c r="H1128" s="55">
        <v>329.5</v>
      </c>
      <c r="I1128" s="55">
        <v>474.38499999999999</v>
      </c>
      <c r="J1128" s="55">
        <v>628.31500000000005</v>
      </c>
      <c r="K1128" s="55">
        <v>442</v>
      </c>
      <c r="L1128" s="60"/>
    </row>
    <row r="1129" spans="1:12" outlineLevel="1" x14ac:dyDescent="0.2">
      <c r="A1129" s="42">
        <v>42165</v>
      </c>
      <c r="B1129" s="45">
        <v>347.5</v>
      </c>
      <c r="C1129" s="45">
        <v>447.14</v>
      </c>
      <c r="D1129" s="45">
        <v>509.81</v>
      </c>
      <c r="E1129" s="45">
        <f>Platts!R1618*0.6+Platts!C1618*1.6</f>
        <v>157.52000000000001</v>
      </c>
      <c r="F1129" s="62">
        <f t="shared" si="35"/>
        <v>1126</v>
      </c>
      <c r="G1129" s="42">
        <f t="shared" si="34"/>
        <v>42165</v>
      </c>
      <c r="H1129" s="55">
        <v>329.5</v>
      </c>
      <c r="I1129" s="55">
        <v>480.89499999999998</v>
      </c>
      <c r="J1129" s="55">
        <v>628.31500000000005</v>
      </c>
      <c r="K1129" s="55">
        <v>442</v>
      </c>
      <c r="L1129" s="60"/>
    </row>
    <row r="1130" spans="1:12" outlineLevel="1" x14ac:dyDescent="0.2">
      <c r="A1130" s="42">
        <v>42166</v>
      </c>
      <c r="B1130" s="45">
        <v>347.5</v>
      </c>
      <c r="C1130" s="45">
        <v>444.98</v>
      </c>
      <c r="D1130" s="45">
        <v>509.81</v>
      </c>
      <c r="E1130" s="45">
        <f>Platts!R1619*0.6+Platts!C1619*1.6</f>
        <v>157.76</v>
      </c>
      <c r="F1130" s="62">
        <f t="shared" si="35"/>
        <v>1127</v>
      </c>
      <c r="G1130" s="42">
        <f t="shared" si="34"/>
        <v>42166</v>
      </c>
      <c r="H1130" s="55">
        <v>326.5</v>
      </c>
      <c r="I1130" s="55">
        <v>482.18</v>
      </c>
      <c r="J1130" s="55">
        <v>628.31500000000005</v>
      </c>
      <c r="K1130" s="55">
        <v>442</v>
      </c>
      <c r="L1130" s="60"/>
    </row>
    <row r="1131" spans="1:12" outlineLevel="1" x14ac:dyDescent="0.2">
      <c r="A1131" s="42">
        <v>42167</v>
      </c>
      <c r="B1131" s="45">
        <v>347.5</v>
      </c>
      <c r="C1131" s="45">
        <v>445.2</v>
      </c>
      <c r="D1131" s="45">
        <v>509.81</v>
      </c>
      <c r="E1131" s="45">
        <f>Platts!R1620*0.6+Platts!C1620*1.6</f>
        <v>156.47</v>
      </c>
      <c r="F1131" s="62">
        <f t="shared" si="35"/>
        <v>1128</v>
      </c>
      <c r="G1131" s="42">
        <f t="shared" si="34"/>
        <v>42167</v>
      </c>
      <c r="H1131" s="55">
        <v>326.5</v>
      </c>
      <c r="I1131" s="55">
        <v>480.17</v>
      </c>
      <c r="J1131" s="55">
        <v>628.31500000000005</v>
      </c>
      <c r="K1131" s="55">
        <v>440</v>
      </c>
      <c r="L1131" s="60"/>
    </row>
    <row r="1132" spans="1:12" outlineLevel="1" x14ac:dyDescent="0.2">
      <c r="A1132" s="42">
        <v>42170</v>
      </c>
      <c r="B1132" s="45">
        <v>345.5</v>
      </c>
      <c r="C1132" s="45">
        <v>444.1</v>
      </c>
      <c r="D1132" s="45">
        <v>509.81</v>
      </c>
      <c r="E1132" s="45">
        <f>Platts!R1621*0.6+Platts!C1621*1.6</f>
        <v>155.77000000000001</v>
      </c>
      <c r="F1132" s="62">
        <f t="shared" si="35"/>
        <v>1129</v>
      </c>
      <c r="G1132" s="42">
        <f t="shared" si="34"/>
        <v>42170</v>
      </c>
      <c r="H1132" s="55">
        <v>326.5</v>
      </c>
      <c r="I1132" s="55">
        <v>479.65499999999997</v>
      </c>
      <c r="J1132" s="55">
        <v>628.31500000000005</v>
      </c>
      <c r="K1132" s="55">
        <v>440</v>
      </c>
      <c r="L1132" s="60"/>
    </row>
    <row r="1133" spans="1:12" outlineLevel="1" x14ac:dyDescent="0.2">
      <c r="A1133" s="42">
        <v>42171</v>
      </c>
      <c r="B1133" s="45">
        <v>345.5</v>
      </c>
      <c r="C1133" s="45">
        <v>438.2</v>
      </c>
      <c r="D1133" s="45">
        <v>509.81</v>
      </c>
      <c r="E1133" s="45">
        <f>Platts!R1622*0.6+Platts!C1622*1.6</f>
        <v>153.31</v>
      </c>
      <c r="F1133" s="62">
        <f t="shared" si="35"/>
        <v>1130</v>
      </c>
      <c r="G1133" s="42">
        <f t="shared" si="34"/>
        <v>42171</v>
      </c>
      <c r="H1133" s="55">
        <v>326.5</v>
      </c>
      <c r="I1133" s="55">
        <v>479.565</v>
      </c>
      <c r="J1133" s="55">
        <v>628.31500000000005</v>
      </c>
      <c r="K1133" s="55">
        <v>439</v>
      </c>
      <c r="L1133" s="60"/>
    </row>
    <row r="1134" spans="1:12" outlineLevel="1" x14ac:dyDescent="0.2">
      <c r="A1134" s="42">
        <v>42172</v>
      </c>
      <c r="B1134" s="45">
        <v>344.5</v>
      </c>
      <c r="C1134" s="45">
        <v>438.67</v>
      </c>
      <c r="D1134" s="45">
        <v>509.81</v>
      </c>
      <c r="E1134" s="45">
        <f>Platts!R1623*0.6+Platts!C1623*1.6</f>
        <v>150.88</v>
      </c>
      <c r="F1134" s="62">
        <f t="shared" si="35"/>
        <v>1131</v>
      </c>
      <c r="G1134" s="42">
        <f t="shared" si="34"/>
        <v>42172</v>
      </c>
      <c r="H1134" s="55">
        <v>326.5</v>
      </c>
      <c r="I1134" s="55">
        <v>479.44499999999999</v>
      </c>
      <c r="J1134" s="55">
        <v>620.04999999999995</v>
      </c>
      <c r="K1134" s="55">
        <v>435</v>
      </c>
      <c r="L1134" s="60"/>
    </row>
    <row r="1135" spans="1:12" outlineLevel="1" x14ac:dyDescent="0.2">
      <c r="A1135" s="42">
        <v>42173</v>
      </c>
      <c r="B1135" s="55">
        <v>342.5</v>
      </c>
      <c r="C1135" s="53">
        <v>445.15</v>
      </c>
      <c r="D1135" s="53">
        <v>509.81</v>
      </c>
      <c r="E1135" s="45">
        <f>Platts!R1624*0.6+Platts!C1624*1.6</f>
        <v>150.79000000000002</v>
      </c>
      <c r="F1135" s="62">
        <f t="shared" si="35"/>
        <v>1132</v>
      </c>
      <c r="G1135" s="42">
        <f t="shared" si="34"/>
        <v>42173</v>
      </c>
      <c r="H1135" s="55">
        <v>324</v>
      </c>
      <c r="I1135" s="55">
        <v>482.18</v>
      </c>
      <c r="J1135" s="55">
        <v>620.04999999999995</v>
      </c>
      <c r="K1135" s="55">
        <v>435</v>
      </c>
      <c r="L1135" s="60"/>
    </row>
    <row r="1136" spans="1:12" outlineLevel="1" x14ac:dyDescent="0.2">
      <c r="A1136" s="42">
        <v>42174</v>
      </c>
      <c r="B1136" s="55">
        <v>342.5</v>
      </c>
      <c r="C1136" s="53">
        <v>441.83</v>
      </c>
      <c r="D1136" s="53">
        <v>509.81</v>
      </c>
      <c r="E1136" s="45">
        <f>Platts!R1625*0.6+Platts!C1625*1.6</f>
        <v>150.79000000000002</v>
      </c>
      <c r="F1136" s="62">
        <f t="shared" si="35"/>
        <v>1133</v>
      </c>
      <c r="G1136" s="42">
        <f t="shared" si="34"/>
        <v>42174</v>
      </c>
      <c r="H1136" s="55">
        <v>324</v>
      </c>
      <c r="I1136" s="55">
        <v>487.52</v>
      </c>
      <c r="J1136" s="55">
        <v>620.04999999999995</v>
      </c>
      <c r="K1136" s="55">
        <v>435</v>
      </c>
      <c r="L1136" s="60"/>
    </row>
    <row r="1137" spans="1:12" outlineLevel="1" x14ac:dyDescent="0.2">
      <c r="A1137" s="42">
        <v>42177</v>
      </c>
      <c r="B1137" s="55">
        <v>342.5</v>
      </c>
      <c r="C1137" s="53">
        <v>442.03</v>
      </c>
      <c r="D1137" s="53">
        <v>509.81</v>
      </c>
      <c r="E1137" s="45">
        <f>Platts!R1626*0.6+Platts!C1626*1.6</f>
        <v>149.13</v>
      </c>
      <c r="F1137" s="62">
        <f t="shared" si="35"/>
        <v>1134</v>
      </c>
      <c r="G1137" s="42">
        <f t="shared" si="34"/>
        <v>42177</v>
      </c>
      <c r="H1137" s="55">
        <v>324</v>
      </c>
      <c r="I1137" s="55">
        <v>483.03500000000003</v>
      </c>
      <c r="J1137" s="55">
        <v>620.04999999999995</v>
      </c>
      <c r="K1137" s="55">
        <v>435</v>
      </c>
      <c r="L1137" s="60"/>
    </row>
    <row r="1138" spans="1:12" outlineLevel="1" x14ac:dyDescent="0.2">
      <c r="A1138" s="42">
        <v>42178</v>
      </c>
      <c r="B1138" s="55">
        <v>342.5</v>
      </c>
      <c r="C1138" s="53">
        <v>436.53</v>
      </c>
      <c r="D1138" s="53">
        <v>512.57000000000005</v>
      </c>
      <c r="E1138" s="45">
        <f>Platts!R1627*0.6+Platts!C1627*1.6</f>
        <v>150.32999999999998</v>
      </c>
      <c r="F1138" s="62">
        <f t="shared" si="35"/>
        <v>1135</v>
      </c>
      <c r="G1138" s="42">
        <f t="shared" si="34"/>
        <v>42178</v>
      </c>
      <c r="H1138" s="55">
        <v>324</v>
      </c>
      <c r="I1138" s="55">
        <v>485</v>
      </c>
      <c r="J1138" s="55">
        <v>620.04999999999995</v>
      </c>
      <c r="K1138" s="55">
        <v>435</v>
      </c>
      <c r="L1138" s="60"/>
    </row>
    <row r="1139" spans="1:12" outlineLevel="1" x14ac:dyDescent="0.2">
      <c r="A1139" s="42">
        <v>42179</v>
      </c>
      <c r="B1139" s="55">
        <v>342.5</v>
      </c>
      <c r="C1139" s="53">
        <v>434.02</v>
      </c>
      <c r="D1139" s="53">
        <v>512.57000000000005</v>
      </c>
      <c r="E1139" s="45">
        <f>Platts!R1628*0.6+Platts!C1628*1.6</f>
        <v>152.55000000000001</v>
      </c>
      <c r="F1139" s="62">
        <f t="shared" si="35"/>
        <v>1136</v>
      </c>
      <c r="G1139" s="42">
        <f t="shared" si="34"/>
        <v>42179</v>
      </c>
      <c r="H1139" s="55">
        <v>324</v>
      </c>
      <c r="I1139" s="55">
        <v>478.97</v>
      </c>
      <c r="J1139" s="55">
        <v>620.04999999999995</v>
      </c>
      <c r="K1139" s="55">
        <v>435</v>
      </c>
      <c r="L1139" s="60"/>
    </row>
    <row r="1140" spans="1:12" outlineLevel="1" x14ac:dyDescent="0.2">
      <c r="A1140" s="42">
        <v>42180</v>
      </c>
      <c r="B1140" s="55">
        <v>341</v>
      </c>
      <c r="C1140" s="53">
        <v>434.48</v>
      </c>
      <c r="D1140" s="53">
        <v>512.57000000000005</v>
      </c>
      <c r="E1140" s="45">
        <f>Platts!R1629*0.6+Platts!C1629*1.6</f>
        <v>150.18</v>
      </c>
      <c r="F1140" s="62">
        <f t="shared" si="35"/>
        <v>1137</v>
      </c>
      <c r="G1140" s="42">
        <f t="shared" si="34"/>
        <v>42180</v>
      </c>
      <c r="H1140" s="55">
        <v>311.5</v>
      </c>
      <c r="I1140" s="55">
        <v>479.35500000000002</v>
      </c>
      <c r="J1140" s="55">
        <v>620.04999999999995</v>
      </c>
      <c r="K1140" s="55">
        <v>434</v>
      </c>
      <c r="L1140" s="60"/>
    </row>
    <row r="1141" spans="1:12" outlineLevel="1" x14ac:dyDescent="0.2">
      <c r="A1141" s="42">
        <v>42181</v>
      </c>
      <c r="B1141" s="55">
        <v>339</v>
      </c>
      <c r="C1141" s="53">
        <v>432.85</v>
      </c>
      <c r="D1141" s="53">
        <v>512.57000000000005</v>
      </c>
      <c r="E1141" s="45">
        <f>Platts!R1630*0.6+Platts!C1630*1.6</f>
        <v>149.81</v>
      </c>
      <c r="F1141" s="62">
        <f t="shared" si="35"/>
        <v>1138</v>
      </c>
      <c r="G1141" s="42">
        <f t="shared" si="34"/>
        <v>42181</v>
      </c>
      <c r="H1141" s="55">
        <v>311.5</v>
      </c>
      <c r="I1141" s="55">
        <v>479.05500000000001</v>
      </c>
      <c r="J1141" s="55">
        <v>620.04999999999995</v>
      </c>
      <c r="K1141" s="55">
        <v>434</v>
      </c>
      <c r="L1141" s="60"/>
    </row>
    <row r="1142" spans="1:12" outlineLevel="1" x14ac:dyDescent="0.2">
      <c r="A1142" s="42">
        <v>42184</v>
      </c>
      <c r="B1142" s="55">
        <v>339</v>
      </c>
      <c r="C1142" s="53">
        <v>434.29</v>
      </c>
      <c r="D1142" s="53">
        <v>512.57000000000005</v>
      </c>
      <c r="E1142" s="45">
        <f>Platts!R1631*0.6+Platts!C1631*1.6</f>
        <v>149.66</v>
      </c>
      <c r="F1142" s="62">
        <f t="shared" si="35"/>
        <v>1139</v>
      </c>
      <c r="G1142" s="42">
        <f t="shared" si="34"/>
        <v>42184</v>
      </c>
      <c r="H1142" s="55">
        <v>311.5</v>
      </c>
      <c r="I1142" s="55">
        <v>478.89</v>
      </c>
      <c r="J1142" s="55">
        <v>620.04999999999995</v>
      </c>
      <c r="K1142" s="55">
        <v>422.5</v>
      </c>
      <c r="L1142" s="60"/>
    </row>
    <row r="1143" spans="1:12" outlineLevel="1" x14ac:dyDescent="0.2">
      <c r="A1143" s="42">
        <v>42185</v>
      </c>
      <c r="B1143" s="55">
        <v>339</v>
      </c>
      <c r="C1143" s="53">
        <v>432.19</v>
      </c>
      <c r="D1143" s="53">
        <v>512.57000000000005</v>
      </c>
      <c r="E1143" s="45">
        <f>Platts!R1632*0.6+Platts!C1632*1.6</f>
        <v>148</v>
      </c>
      <c r="F1143" s="62">
        <f t="shared" si="35"/>
        <v>1140</v>
      </c>
      <c r="G1143" s="42">
        <f t="shared" si="34"/>
        <v>42185</v>
      </c>
      <c r="H1143" s="55">
        <v>311.5</v>
      </c>
      <c r="I1143" s="55">
        <v>475.935</v>
      </c>
      <c r="J1143" s="55">
        <v>620.04999999999995</v>
      </c>
      <c r="K1143" s="55">
        <v>420</v>
      </c>
      <c r="L1143" s="60"/>
    </row>
    <row r="1144" spans="1:12" outlineLevel="1" x14ac:dyDescent="0.2">
      <c r="A1144" s="42">
        <v>42186</v>
      </c>
      <c r="B1144" s="55">
        <v>335</v>
      </c>
      <c r="C1144" s="53">
        <v>424.15</v>
      </c>
      <c r="D1144" s="53">
        <v>512.57000000000005</v>
      </c>
      <c r="E1144" s="45">
        <f>Platts!R1633*0.6+Platts!C1633*1.6</f>
        <v>146.4</v>
      </c>
      <c r="F1144" s="62">
        <f t="shared" si="35"/>
        <v>1141</v>
      </c>
      <c r="G1144" s="42">
        <f t="shared" si="34"/>
        <v>42186</v>
      </c>
      <c r="H1144" s="55">
        <v>311.5</v>
      </c>
      <c r="I1144" s="55">
        <v>478.33</v>
      </c>
      <c r="J1144" s="55">
        <v>620.04999999999995</v>
      </c>
      <c r="K1144" s="55">
        <v>420</v>
      </c>
      <c r="L1144" s="60"/>
    </row>
    <row r="1145" spans="1:12" outlineLevel="1" x14ac:dyDescent="0.2">
      <c r="A1145" s="42">
        <v>42187</v>
      </c>
      <c r="B1145" s="55">
        <v>334</v>
      </c>
      <c r="C1145" s="53">
        <v>424.58</v>
      </c>
      <c r="D1145" s="53">
        <v>512.57000000000005</v>
      </c>
      <c r="E1145" s="45">
        <f>Platts!R1634*0.6+Platts!C1634*1.6</f>
        <v>142.80000000000001</v>
      </c>
      <c r="F1145" s="62">
        <f t="shared" si="35"/>
        <v>1142</v>
      </c>
      <c r="G1145" s="42">
        <f t="shared" si="34"/>
        <v>42187</v>
      </c>
      <c r="H1145" s="55">
        <v>305</v>
      </c>
      <c r="I1145" s="55">
        <v>471.75</v>
      </c>
      <c r="J1145" s="55">
        <v>620.04999999999995</v>
      </c>
      <c r="K1145" s="55">
        <v>420</v>
      </c>
      <c r="L1145" s="60"/>
    </row>
    <row r="1146" spans="1:12" outlineLevel="1" x14ac:dyDescent="0.2">
      <c r="A1146" s="42">
        <v>42188</v>
      </c>
      <c r="B1146" s="55">
        <v>334</v>
      </c>
      <c r="C1146" s="53">
        <v>424.58</v>
      </c>
      <c r="D1146" s="53">
        <v>512.57000000000005</v>
      </c>
      <c r="E1146" s="45">
        <f>Platts!R1635*0.6+Platts!C1635*1.6</f>
        <v>140.62</v>
      </c>
      <c r="F1146" s="62">
        <f t="shared" si="35"/>
        <v>1143</v>
      </c>
      <c r="G1146" s="42">
        <f t="shared" si="34"/>
        <v>42188</v>
      </c>
      <c r="H1146" s="55">
        <v>305</v>
      </c>
      <c r="I1146" s="55">
        <v>470.30499999999989</v>
      </c>
      <c r="J1146" s="55">
        <v>620.04999999999995</v>
      </c>
      <c r="K1146" s="55">
        <v>420</v>
      </c>
      <c r="L1146" s="60"/>
    </row>
    <row r="1147" spans="1:12" outlineLevel="1" x14ac:dyDescent="0.2">
      <c r="A1147" s="42">
        <v>42191</v>
      </c>
      <c r="B1147" s="55">
        <v>332.5</v>
      </c>
      <c r="C1147" s="53">
        <v>423.27</v>
      </c>
      <c r="D1147" s="53">
        <v>512.57000000000005</v>
      </c>
      <c r="E1147" s="45">
        <f>Platts!R1636*0.6+Platts!C1636*1.6</f>
        <v>134.65</v>
      </c>
      <c r="F1147" s="62">
        <f t="shared" si="35"/>
        <v>1144</v>
      </c>
      <c r="G1147" s="42">
        <f t="shared" si="34"/>
        <v>42191</v>
      </c>
      <c r="H1147" s="55">
        <v>305</v>
      </c>
      <c r="I1147" s="55">
        <v>471.58</v>
      </c>
      <c r="J1147" s="55">
        <v>620.04999999999995</v>
      </c>
      <c r="K1147" s="55">
        <v>420</v>
      </c>
      <c r="L1147" s="60"/>
    </row>
    <row r="1148" spans="1:12" outlineLevel="1" x14ac:dyDescent="0.2">
      <c r="A1148" s="42">
        <v>42192</v>
      </c>
      <c r="B1148" s="55">
        <v>323</v>
      </c>
      <c r="C1148" s="53">
        <v>418.68</v>
      </c>
      <c r="D1148" s="53">
        <v>512.57000000000005</v>
      </c>
      <c r="E1148" s="45">
        <f>Platts!R1637*0.6+Platts!C1637*1.6</f>
        <v>131.65</v>
      </c>
      <c r="F1148" s="62">
        <f t="shared" si="35"/>
        <v>1145</v>
      </c>
      <c r="G1148" s="42">
        <f t="shared" si="34"/>
        <v>42192</v>
      </c>
      <c r="H1148" s="55">
        <v>305</v>
      </c>
      <c r="I1148" s="55">
        <v>467.84</v>
      </c>
      <c r="J1148" s="55">
        <v>620.04999999999995</v>
      </c>
      <c r="K1148" s="55">
        <v>418</v>
      </c>
      <c r="L1148" s="60"/>
    </row>
    <row r="1149" spans="1:12" outlineLevel="1" x14ac:dyDescent="0.2">
      <c r="A1149" s="42">
        <v>42193</v>
      </c>
      <c r="B1149" s="55">
        <v>316</v>
      </c>
      <c r="C1149" s="53">
        <v>424.08</v>
      </c>
      <c r="D1149" s="53">
        <v>512.57000000000005</v>
      </c>
      <c r="E1149" s="45">
        <f>Platts!R1638*0.6+Platts!C1638*1.6</f>
        <v>123.00999999999999</v>
      </c>
      <c r="F1149" s="62">
        <f t="shared" si="35"/>
        <v>1146</v>
      </c>
      <c r="G1149" s="42">
        <f t="shared" si="34"/>
        <v>42193</v>
      </c>
      <c r="H1149" s="55">
        <v>305</v>
      </c>
      <c r="I1149" s="55">
        <v>464.565</v>
      </c>
      <c r="J1149" s="55">
        <v>620.04999999999995</v>
      </c>
      <c r="K1149" s="55">
        <v>418</v>
      </c>
      <c r="L1149" s="60"/>
    </row>
    <row r="1150" spans="1:12" outlineLevel="1" x14ac:dyDescent="0.2">
      <c r="A1150" s="42">
        <v>42194</v>
      </c>
      <c r="B1150" s="55">
        <v>315</v>
      </c>
      <c r="C1150" s="53">
        <v>422.13</v>
      </c>
      <c r="D1150" s="53">
        <v>512.57000000000005</v>
      </c>
      <c r="E1150" s="45">
        <f>Platts!R1639*0.6+Platts!C1639*1.6</f>
        <v>129.47999999999999</v>
      </c>
      <c r="F1150" s="62">
        <f t="shared" si="35"/>
        <v>1147</v>
      </c>
      <c r="G1150" s="42">
        <f t="shared" si="34"/>
        <v>42194</v>
      </c>
      <c r="H1150" s="55">
        <v>289.5</v>
      </c>
      <c r="I1150" s="55">
        <v>467.42</v>
      </c>
      <c r="J1150" s="55">
        <v>620.04999999999995</v>
      </c>
      <c r="K1150" s="55">
        <v>418</v>
      </c>
      <c r="L1150" s="60"/>
    </row>
    <row r="1151" spans="1:12" outlineLevel="1" x14ac:dyDescent="0.2">
      <c r="A1151" s="42">
        <v>42195</v>
      </c>
      <c r="B1151" s="55">
        <v>312.5</v>
      </c>
      <c r="C1151" s="53">
        <v>426.22</v>
      </c>
      <c r="D1151" s="53">
        <v>512.57000000000005</v>
      </c>
      <c r="E1151" s="45">
        <f>Platts!R1640*0.6+Platts!C1640*1.6</f>
        <v>128.57999999999998</v>
      </c>
      <c r="F1151" s="62">
        <f t="shared" si="35"/>
        <v>1148</v>
      </c>
      <c r="G1151" s="42">
        <f t="shared" si="34"/>
        <v>42195</v>
      </c>
      <c r="H1151" s="55">
        <v>289.5</v>
      </c>
      <c r="I1151" s="55">
        <v>468.69</v>
      </c>
      <c r="J1151" s="55">
        <v>620.04999999999995</v>
      </c>
      <c r="K1151" s="55">
        <v>418</v>
      </c>
      <c r="L1151" s="60"/>
    </row>
    <row r="1152" spans="1:12" outlineLevel="1" x14ac:dyDescent="0.2">
      <c r="A1152" s="42">
        <v>42198</v>
      </c>
      <c r="B1152" s="55">
        <v>310.5</v>
      </c>
      <c r="C1152" s="53">
        <v>421.71</v>
      </c>
      <c r="D1152" s="53">
        <v>512.57000000000005</v>
      </c>
      <c r="E1152" s="45">
        <f>Platts!R1641*0.6+Platts!C1641*1.6</f>
        <v>130.55000000000001</v>
      </c>
      <c r="F1152" s="62">
        <f t="shared" si="35"/>
        <v>1149</v>
      </c>
      <c r="G1152" s="42">
        <f t="shared" si="34"/>
        <v>42198</v>
      </c>
      <c r="H1152" s="55">
        <v>289.5</v>
      </c>
      <c r="I1152" s="55">
        <v>474.245</v>
      </c>
      <c r="J1152" s="55">
        <v>620.04999999999995</v>
      </c>
      <c r="K1152" s="55">
        <v>405</v>
      </c>
      <c r="L1152" s="60"/>
    </row>
    <row r="1153" spans="1:12" outlineLevel="1" x14ac:dyDescent="0.2">
      <c r="A1153" s="42">
        <v>42199</v>
      </c>
      <c r="B1153" s="55">
        <v>310.5</v>
      </c>
      <c r="C1153" s="53">
        <v>421.17</v>
      </c>
      <c r="D1153" s="53">
        <v>512.57000000000005</v>
      </c>
      <c r="E1153" s="45">
        <f>Platts!R1642*0.6+Platts!C1642*1.6</f>
        <v>131.24</v>
      </c>
      <c r="F1153" s="62">
        <f t="shared" si="35"/>
        <v>1150</v>
      </c>
      <c r="G1153" s="42">
        <f t="shared" si="34"/>
        <v>42199</v>
      </c>
      <c r="H1153" s="55">
        <v>289.5</v>
      </c>
      <c r="I1153" s="55">
        <v>468.48</v>
      </c>
      <c r="J1153" s="55">
        <v>620.04999999999995</v>
      </c>
      <c r="K1153" s="55">
        <v>405</v>
      </c>
      <c r="L1153" s="60"/>
    </row>
    <row r="1154" spans="1:12" outlineLevel="1" x14ac:dyDescent="0.2">
      <c r="A1154" s="42">
        <v>42200</v>
      </c>
      <c r="B1154" s="55">
        <v>310.5</v>
      </c>
      <c r="C1154" s="53">
        <v>419.11</v>
      </c>
      <c r="D1154" s="53">
        <v>512.57000000000005</v>
      </c>
      <c r="E1154" s="45">
        <f>Platts!R1643*0.6+Platts!C1643*1.6</f>
        <v>129.97999999999999</v>
      </c>
      <c r="F1154" s="62">
        <f t="shared" si="35"/>
        <v>1151</v>
      </c>
      <c r="G1154" s="42">
        <f t="shared" si="34"/>
        <v>42200</v>
      </c>
      <c r="H1154" s="55">
        <v>289.5</v>
      </c>
      <c r="I1154" s="55">
        <v>457.78500000000003</v>
      </c>
      <c r="J1154" s="55">
        <v>620.04999999999995</v>
      </c>
      <c r="K1154" s="55">
        <v>405</v>
      </c>
      <c r="L1154" s="60"/>
    </row>
    <row r="1155" spans="1:12" outlineLevel="1" x14ac:dyDescent="0.2">
      <c r="A1155" s="42">
        <v>42201</v>
      </c>
      <c r="B1155" s="55">
        <v>310.5</v>
      </c>
      <c r="C1155" s="53">
        <v>416.96</v>
      </c>
      <c r="D1155" s="53">
        <v>512.57000000000005</v>
      </c>
      <c r="E1155" s="45">
        <f>Platts!R1644*0.6+Platts!C1644*1.6</f>
        <v>128.78</v>
      </c>
      <c r="F1155" s="62">
        <f t="shared" si="35"/>
        <v>1152</v>
      </c>
      <c r="G1155" s="42">
        <f t="shared" si="34"/>
        <v>42201</v>
      </c>
      <c r="H1155" s="55">
        <v>289.5</v>
      </c>
      <c r="I1155" s="55">
        <v>456.875</v>
      </c>
      <c r="J1155" s="55">
        <v>620.04999999999995</v>
      </c>
      <c r="K1155" s="55">
        <v>402.5</v>
      </c>
      <c r="L1155" s="60"/>
    </row>
    <row r="1156" spans="1:12" outlineLevel="1" x14ac:dyDescent="0.2">
      <c r="A1156" s="42">
        <v>42205</v>
      </c>
      <c r="B1156" s="55">
        <v>314.5</v>
      </c>
      <c r="C1156" s="53">
        <v>415.01</v>
      </c>
      <c r="D1156" s="53">
        <v>512.57000000000005</v>
      </c>
      <c r="E1156" s="45">
        <f>Platts!R1645*0.6+Platts!C1645*1.6</f>
        <v>132.85</v>
      </c>
      <c r="F1156" s="62">
        <f t="shared" si="35"/>
        <v>1153</v>
      </c>
      <c r="G1156" s="42">
        <f t="shared" ref="G1156:G1219" si="36">+A1156</f>
        <v>42205</v>
      </c>
      <c r="H1156" s="55">
        <v>289.5</v>
      </c>
      <c r="I1156" s="55">
        <v>451.89499999999998</v>
      </c>
      <c r="J1156" s="55">
        <v>620.04999999999995</v>
      </c>
      <c r="K1156" s="55">
        <v>402.5</v>
      </c>
      <c r="L1156" s="60"/>
    </row>
    <row r="1157" spans="1:12" outlineLevel="1" x14ac:dyDescent="0.2">
      <c r="A1157" s="42">
        <v>42206</v>
      </c>
      <c r="B1157" s="55">
        <v>314.5</v>
      </c>
      <c r="C1157" s="53">
        <v>417.84</v>
      </c>
      <c r="D1157" s="53">
        <v>512.57000000000005</v>
      </c>
      <c r="E1157" s="45">
        <f>Platts!R1646*0.6+Platts!C1646*1.6</f>
        <v>132.24</v>
      </c>
      <c r="F1157" s="62">
        <f t="shared" ref="F1157:F1220" si="37">F1156+1</f>
        <v>1154</v>
      </c>
      <c r="G1157" s="42">
        <f t="shared" si="36"/>
        <v>42206</v>
      </c>
      <c r="H1157" s="55">
        <v>289.5</v>
      </c>
      <c r="I1157" s="55">
        <v>450.35500000000002</v>
      </c>
      <c r="J1157" s="55">
        <v>620.04999999999995</v>
      </c>
      <c r="K1157" s="55">
        <v>402.5</v>
      </c>
      <c r="L1157" s="60"/>
    </row>
    <row r="1158" spans="1:12" outlineLevel="1" x14ac:dyDescent="0.2">
      <c r="A1158" s="42">
        <v>42207</v>
      </c>
      <c r="B1158" s="55">
        <v>309.5</v>
      </c>
      <c r="C1158" s="53">
        <v>416.89</v>
      </c>
      <c r="D1158" s="53">
        <v>512.57000000000005</v>
      </c>
      <c r="E1158" s="45">
        <f>Platts!R1647*0.6+Platts!C1647*1.6</f>
        <v>129.54000000000002</v>
      </c>
      <c r="F1158" s="62">
        <f t="shared" si="37"/>
        <v>1155</v>
      </c>
      <c r="G1158" s="42">
        <f t="shared" si="36"/>
        <v>42207</v>
      </c>
      <c r="H1158" s="55">
        <v>289.5</v>
      </c>
      <c r="I1158" s="55">
        <v>450.98</v>
      </c>
      <c r="J1158" s="55">
        <v>620.04999999999995</v>
      </c>
      <c r="K1158" s="55">
        <v>402.5</v>
      </c>
      <c r="L1158" s="60"/>
    </row>
    <row r="1159" spans="1:12" outlineLevel="1" x14ac:dyDescent="0.2">
      <c r="A1159" s="42">
        <v>42208</v>
      </c>
      <c r="B1159" s="55">
        <v>309.5</v>
      </c>
      <c r="C1159" s="53">
        <v>419.87</v>
      </c>
      <c r="D1159" s="53">
        <v>512.57000000000005</v>
      </c>
      <c r="E1159" s="45">
        <f>Platts!R1648*0.6+Platts!C1648*1.6</f>
        <v>129.97</v>
      </c>
      <c r="F1159" s="62">
        <f t="shared" si="37"/>
        <v>1156</v>
      </c>
      <c r="G1159" s="42">
        <f t="shared" si="36"/>
        <v>42208</v>
      </c>
      <c r="H1159" s="55">
        <v>283.5</v>
      </c>
      <c r="I1159" s="55">
        <v>452.43</v>
      </c>
      <c r="J1159" s="55">
        <v>620.04999999999995</v>
      </c>
      <c r="K1159" s="55">
        <v>402.5</v>
      </c>
      <c r="L1159" s="60"/>
    </row>
    <row r="1160" spans="1:12" outlineLevel="1" x14ac:dyDescent="0.2">
      <c r="A1160" s="42">
        <v>42209</v>
      </c>
      <c r="B1160" s="55">
        <v>307</v>
      </c>
      <c r="C1160" s="53">
        <v>419.72</v>
      </c>
      <c r="D1160" s="53">
        <v>512.57000000000005</v>
      </c>
      <c r="E1160" s="45">
        <f>Platts!R1649*0.6+Platts!C1649*1.6</f>
        <v>130.42000000000002</v>
      </c>
      <c r="F1160" s="62">
        <f t="shared" si="37"/>
        <v>1157</v>
      </c>
      <c r="G1160" s="42">
        <f t="shared" si="36"/>
        <v>42209</v>
      </c>
      <c r="H1160" s="55">
        <v>283.5</v>
      </c>
      <c r="I1160" s="55">
        <v>456.46</v>
      </c>
      <c r="J1160" s="55">
        <v>620.04999999999995</v>
      </c>
      <c r="K1160" s="55">
        <v>402.5</v>
      </c>
      <c r="L1160" s="60"/>
    </row>
    <row r="1161" spans="1:12" outlineLevel="1" x14ac:dyDescent="0.2">
      <c r="A1161" s="42">
        <v>42212</v>
      </c>
      <c r="B1161" s="55">
        <v>307</v>
      </c>
      <c r="C1161" s="53">
        <v>421.88</v>
      </c>
      <c r="D1161" s="53">
        <v>512.57000000000005</v>
      </c>
      <c r="E1161" s="45">
        <f>Platts!R1650*0.6+Platts!C1650*1.6</f>
        <v>131.97999999999999</v>
      </c>
      <c r="F1161" s="62">
        <f t="shared" si="37"/>
        <v>1158</v>
      </c>
      <c r="G1161" s="42">
        <f t="shared" si="36"/>
        <v>42212</v>
      </c>
      <c r="H1161" s="55">
        <v>283.5</v>
      </c>
      <c r="I1161" s="55">
        <v>453.97</v>
      </c>
      <c r="J1161" s="55">
        <v>620.04999999999995</v>
      </c>
      <c r="K1161" s="55">
        <v>402.5</v>
      </c>
      <c r="L1161" s="60"/>
    </row>
    <row r="1162" spans="1:12" outlineLevel="1" x14ac:dyDescent="0.2">
      <c r="A1162" s="42">
        <v>42213</v>
      </c>
      <c r="B1162" s="55">
        <v>307</v>
      </c>
      <c r="C1162" s="53">
        <v>419.82</v>
      </c>
      <c r="D1162" s="53">
        <v>512.57000000000005</v>
      </c>
      <c r="E1162" s="45">
        <f>Platts!R1651*0.6+Platts!C1651*1.6</f>
        <v>135.34</v>
      </c>
      <c r="F1162" s="62">
        <f t="shared" si="37"/>
        <v>1159</v>
      </c>
      <c r="G1162" s="42">
        <f t="shared" si="36"/>
        <v>42213</v>
      </c>
      <c r="H1162" s="55">
        <v>283.5</v>
      </c>
      <c r="I1162" s="55">
        <v>458.91</v>
      </c>
      <c r="J1162" s="55">
        <v>620.04999999999995</v>
      </c>
      <c r="K1162" s="55">
        <v>402.5</v>
      </c>
      <c r="L1162" s="60"/>
    </row>
    <row r="1163" spans="1:12" outlineLevel="1" x14ac:dyDescent="0.2">
      <c r="A1163" s="42">
        <v>42214</v>
      </c>
      <c r="B1163" s="55">
        <v>307</v>
      </c>
      <c r="C1163" s="53">
        <v>418.84</v>
      </c>
      <c r="D1163" s="53">
        <v>512.57000000000005</v>
      </c>
      <c r="E1163" s="45">
        <f>Platts!R1652*0.6+Platts!C1652*1.6</f>
        <v>140.60000000000002</v>
      </c>
      <c r="F1163" s="62">
        <f t="shared" si="37"/>
        <v>1160</v>
      </c>
      <c r="G1163" s="42">
        <f t="shared" si="36"/>
        <v>42214</v>
      </c>
      <c r="H1163" s="55">
        <v>283.5</v>
      </c>
      <c r="I1163" s="55">
        <v>457.53500000000003</v>
      </c>
      <c r="J1163" s="55">
        <v>620.04999999999995</v>
      </c>
      <c r="K1163" s="55">
        <v>402.5</v>
      </c>
      <c r="L1163" s="60"/>
    </row>
    <row r="1164" spans="1:12" outlineLevel="1" x14ac:dyDescent="0.2">
      <c r="A1164" s="42">
        <v>42215</v>
      </c>
      <c r="B1164" s="55">
        <v>307</v>
      </c>
      <c r="C1164" s="53">
        <v>415.26</v>
      </c>
      <c r="D1164" s="53">
        <v>512.57000000000005</v>
      </c>
      <c r="E1164" s="45">
        <f>Platts!R1653*0.6+Platts!C1653*1.6</f>
        <v>139.77000000000001</v>
      </c>
      <c r="F1164" s="62">
        <f t="shared" si="37"/>
        <v>1161</v>
      </c>
      <c r="G1164" s="42">
        <f t="shared" si="36"/>
        <v>42215</v>
      </c>
      <c r="H1164" s="55">
        <v>283.5</v>
      </c>
      <c r="I1164" s="55">
        <v>457.745</v>
      </c>
      <c r="J1164" s="55">
        <v>620.04999999999995</v>
      </c>
      <c r="K1164" s="55">
        <v>402.5</v>
      </c>
      <c r="L1164" s="60"/>
    </row>
    <row r="1165" spans="1:12" outlineLevel="1" x14ac:dyDescent="0.2">
      <c r="A1165" s="42">
        <v>42216</v>
      </c>
      <c r="B1165" s="55">
        <v>307</v>
      </c>
      <c r="C1165" s="53">
        <v>419.79</v>
      </c>
      <c r="D1165" s="53">
        <v>512.57000000000005</v>
      </c>
      <c r="E1165" s="45">
        <f>Platts!R1654*0.6+Platts!C1654*1.6</f>
        <v>139.49</v>
      </c>
      <c r="F1165" s="62">
        <f t="shared" si="37"/>
        <v>1162</v>
      </c>
      <c r="G1165" s="42">
        <f t="shared" si="36"/>
        <v>42216</v>
      </c>
      <c r="H1165" s="55">
        <v>283.5</v>
      </c>
      <c r="I1165" s="55">
        <v>454.63</v>
      </c>
      <c r="J1165" s="55">
        <v>620.04999999999995</v>
      </c>
      <c r="K1165" s="55">
        <v>402.5</v>
      </c>
      <c r="L1165" s="60"/>
    </row>
    <row r="1166" spans="1:12" outlineLevel="1" x14ac:dyDescent="0.2">
      <c r="A1166" s="42">
        <v>42219</v>
      </c>
      <c r="B1166" s="55">
        <v>312.5</v>
      </c>
      <c r="C1166" s="53">
        <v>416.59</v>
      </c>
      <c r="D1166" s="53">
        <v>512.57000000000005</v>
      </c>
      <c r="E1166" s="45">
        <f>Platts!R1655*0.6+Platts!C1655*1.6</f>
        <v>140.07999999999998</v>
      </c>
      <c r="F1166" s="62">
        <f t="shared" si="37"/>
        <v>1163</v>
      </c>
      <c r="G1166" s="42">
        <f t="shared" si="36"/>
        <v>42219</v>
      </c>
      <c r="H1166" s="55">
        <v>283.5</v>
      </c>
      <c r="I1166" s="55">
        <v>455.13</v>
      </c>
      <c r="J1166" s="55">
        <v>620.04999999999995</v>
      </c>
      <c r="K1166" s="55">
        <v>402.5</v>
      </c>
      <c r="L1166" s="60"/>
    </row>
    <row r="1167" spans="1:12" outlineLevel="1" x14ac:dyDescent="0.2">
      <c r="A1167" s="42">
        <v>42220</v>
      </c>
      <c r="B1167" s="55">
        <v>312.5</v>
      </c>
      <c r="C1167" s="53">
        <v>416.48</v>
      </c>
      <c r="D1167" s="53">
        <v>512.57000000000005</v>
      </c>
      <c r="E1167" s="45">
        <f>Platts!R1656*0.6+Platts!C1656*1.6</f>
        <v>140.80000000000001</v>
      </c>
      <c r="F1167" s="62">
        <f t="shared" si="37"/>
        <v>1164</v>
      </c>
      <c r="G1167" s="42">
        <f t="shared" si="36"/>
        <v>42220</v>
      </c>
      <c r="H1167" s="55">
        <v>283.5</v>
      </c>
      <c r="I1167" s="55">
        <v>451.73</v>
      </c>
      <c r="J1167" s="55">
        <v>620.04999999999995</v>
      </c>
      <c r="K1167" s="55">
        <v>402.5</v>
      </c>
      <c r="L1167" s="60"/>
    </row>
    <row r="1168" spans="1:12" outlineLevel="1" x14ac:dyDescent="0.2">
      <c r="A1168" s="42">
        <v>42221</v>
      </c>
      <c r="B1168" s="55">
        <v>312.5</v>
      </c>
      <c r="C1168" s="53">
        <v>413.21</v>
      </c>
      <c r="D1168" s="53">
        <v>512.57000000000005</v>
      </c>
      <c r="E1168" s="45">
        <f>Platts!R1657*0.6+Platts!C1657*1.6</f>
        <v>142.75</v>
      </c>
      <c r="F1168" s="62">
        <f t="shared" si="37"/>
        <v>1165</v>
      </c>
      <c r="G1168" s="42">
        <f t="shared" si="36"/>
        <v>42221</v>
      </c>
      <c r="H1168" s="55">
        <v>283.5</v>
      </c>
      <c r="I1168" s="55">
        <v>452.63499999999999</v>
      </c>
      <c r="J1168" s="55">
        <v>620.04999999999995</v>
      </c>
      <c r="K1168" s="55">
        <v>400</v>
      </c>
      <c r="L1168" s="60"/>
    </row>
    <row r="1169" spans="1:12" outlineLevel="1" x14ac:dyDescent="0.2">
      <c r="A1169" s="42">
        <v>42222</v>
      </c>
      <c r="B1169" s="55">
        <v>312.5</v>
      </c>
      <c r="C1169" s="53">
        <v>414.81</v>
      </c>
      <c r="D1169" s="53">
        <v>512.57000000000005</v>
      </c>
      <c r="E1169" s="45">
        <f>Platts!R1658*0.6+Platts!C1658*1.6</f>
        <v>140.9</v>
      </c>
      <c r="F1169" s="62">
        <f t="shared" si="37"/>
        <v>1166</v>
      </c>
      <c r="G1169" s="42">
        <f t="shared" si="36"/>
        <v>42222</v>
      </c>
      <c r="H1169" s="55">
        <v>290</v>
      </c>
      <c r="I1169" s="55">
        <v>448.92</v>
      </c>
      <c r="J1169" s="55">
        <v>617.29500000000007</v>
      </c>
      <c r="K1169" s="55">
        <v>399</v>
      </c>
      <c r="L1169" s="60"/>
    </row>
    <row r="1170" spans="1:12" outlineLevel="1" x14ac:dyDescent="0.2">
      <c r="A1170" s="42">
        <v>42227</v>
      </c>
      <c r="B1170" s="55">
        <v>315</v>
      </c>
      <c r="C1170" s="53">
        <v>420.28</v>
      </c>
      <c r="D1170" s="53">
        <v>512.57000000000005</v>
      </c>
      <c r="E1170" s="45">
        <f>Platts!R1659*0.6+Platts!C1659*1.6</f>
        <v>140.30000000000001</v>
      </c>
      <c r="F1170" s="62">
        <f t="shared" si="37"/>
        <v>1167</v>
      </c>
      <c r="G1170" s="42">
        <f t="shared" si="36"/>
        <v>42227</v>
      </c>
      <c r="H1170" s="55">
        <v>290</v>
      </c>
      <c r="I1170" s="55">
        <v>452.1</v>
      </c>
      <c r="J1170" s="55">
        <v>614.54</v>
      </c>
      <c r="K1170" s="55">
        <v>390</v>
      </c>
      <c r="L1170" s="60"/>
    </row>
    <row r="1171" spans="1:12" outlineLevel="1" x14ac:dyDescent="0.2">
      <c r="A1171" s="42">
        <v>42228</v>
      </c>
      <c r="B1171" s="55">
        <f>B1170</f>
        <v>315</v>
      </c>
      <c r="C1171" s="53">
        <v>425.79</v>
      </c>
      <c r="D1171" s="53">
        <v>512.57000000000005</v>
      </c>
      <c r="E1171" s="45">
        <f>Platts!R1660*0.6+Platts!C1660*1.6</f>
        <v>140.45999999999998</v>
      </c>
      <c r="F1171" s="62">
        <f t="shared" si="37"/>
        <v>1168</v>
      </c>
      <c r="G1171" s="42">
        <f t="shared" si="36"/>
        <v>42228</v>
      </c>
      <c r="H1171" s="55">
        <v>290</v>
      </c>
      <c r="I1171" s="55">
        <v>456.01499999999999</v>
      </c>
      <c r="J1171" s="55">
        <v>614.54</v>
      </c>
      <c r="K1171" s="55">
        <v>390</v>
      </c>
      <c r="L1171" s="60"/>
    </row>
    <row r="1172" spans="1:12" outlineLevel="1" x14ac:dyDescent="0.2">
      <c r="A1172" s="42">
        <v>42229</v>
      </c>
      <c r="B1172" s="55">
        <v>310</v>
      </c>
      <c r="C1172" s="53">
        <v>423.43</v>
      </c>
      <c r="D1172" s="53">
        <v>512.57000000000005</v>
      </c>
      <c r="E1172" s="45">
        <f>Platts!R1661*0.6+Platts!C1661*1.6</f>
        <v>141.63</v>
      </c>
      <c r="F1172" s="62">
        <f t="shared" si="37"/>
        <v>1169</v>
      </c>
      <c r="G1172" s="42">
        <f t="shared" si="36"/>
        <v>42229</v>
      </c>
      <c r="H1172" s="55">
        <v>290</v>
      </c>
      <c r="I1172" s="55">
        <v>460.14</v>
      </c>
      <c r="J1172" s="55">
        <v>606.27</v>
      </c>
      <c r="K1172" s="55">
        <v>390</v>
      </c>
      <c r="L1172" s="60"/>
    </row>
    <row r="1173" spans="1:12" outlineLevel="1" x14ac:dyDescent="0.2">
      <c r="A1173" s="42">
        <v>42230</v>
      </c>
      <c r="B1173" s="55">
        <v>310</v>
      </c>
      <c r="C1173" s="53">
        <v>422.22</v>
      </c>
      <c r="D1173" s="53">
        <v>512.57000000000005</v>
      </c>
      <c r="E1173" s="45">
        <f>Platts!R1662*0.6+Platts!C1662*1.6</f>
        <v>140.71</v>
      </c>
      <c r="F1173" s="62">
        <f t="shared" si="37"/>
        <v>1170</v>
      </c>
      <c r="G1173" s="42">
        <f t="shared" si="36"/>
        <v>42230</v>
      </c>
      <c r="H1173" s="55">
        <v>290</v>
      </c>
      <c r="I1173" s="55">
        <v>458.245</v>
      </c>
      <c r="J1173" s="55">
        <v>606.27</v>
      </c>
      <c r="K1173" s="55">
        <v>390</v>
      </c>
      <c r="L1173" s="60"/>
    </row>
    <row r="1174" spans="1:12" outlineLevel="1" x14ac:dyDescent="0.2">
      <c r="A1174" s="42">
        <v>42233</v>
      </c>
      <c r="B1174" s="55">
        <v>310</v>
      </c>
      <c r="C1174" s="53">
        <v>420.85</v>
      </c>
      <c r="D1174" s="53">
        <v>512.57000000000005</v>
      </c>
      <c r="E1174" s="45">
        <f>Platts!R1663*0.6+Platts!C1663*1.6</f>
        <v>141.11000000000001</v>
      </c>
      <c r="F1174" s="62">
        <f t="shared" si="37"/>
        <v>1171</v>
      </c>
      <c r="G1174" s="42">
        <f t="shared" si="36"/>
        <v>42233</v>
      </c>
      <c r="H1174" s="55">
        <v>290</v>
      </c>
      <c r="I1174" s="55">
        <v>460.80500000000001</v>
      </c>
      <c r="J1174" s="55">
        <v>606.27</v>
      </c>
      <c r="K1174" s="55">
        <v>390</v>
      </c>
      <c r="L1174" s="60"/>
    </row>
    <row r="1175" spans="1:12" outlineLevel="1" x14ac:dyDescent="0.2">
      <c r="A1175" s="42">
        <v>42234</v>
      </c>
      <c r="B1175" s="55">
        <v>305</v>
      </c>
      <c r="C1175" s="53">
        <v>419.14</v>
      </c>
      <c r="D1175" s="53">
        <v>512.57000000000005</v>
      </c>
      <c r="E1175" s="45">
        <f>Platts!R1664*0.6+Platts!C1664*1.6</f>
        <v>140.84</v>
      </c>
      <c r="F1175" s="62">
        <f t="shared" si="37"/>
        <v>1172</v>
      </c>
      <c r="G1175" s="42">
        <f t="shared" si="36"/>
        <v>42234</v>
      </c>
      <c r="H1175" s="55">
        <v>290</v>
      </c>
      <c r="I1175" s="55">
        <v>457.875</v>
      </c>
      <c r="J1175" s="55">
        <v>606.27</v>
      </c>
      <c r="K1175" s="55">
        <v>390</v>
      </c>
      <c r="L1175" s="60"/>
    </row>
    <row r="1176" spans="1:12" outlineLevel="1" x14ac:dyDescent="0.2">
      <c r="A1176" s="42">
        <v>42235</v>
      </c>
      <c r="B1176" s="55">
        <v>303</v>
      </c>
      <c r="C1176" s="53">
        <v>420.47</v>
      </c>
      <c r="D1176" s="53">
        <v>512.57000000000005</v>
      </c>
      <c r="E1176" s="45">
        <f>Platts!R1665*0.6+Platts!C1665*1.6</f>
        <v>140.87</v>
      </c>
      <c r="F1176" s="62">
        <f t="shared" si="37"/>
        <v>1173</v>
      </c>
      <c r="G1176" s="42">
        <f t="shared" si="36"/>
        <v>42235</v>
      </c>
      <c r="H1176" s="55">
        <v>290</v>
      </c>
      <c r="I1176" s="55">
        <v>453.46</v>
      </c>
      <c r="J1176" s="55">
        <v>589.7349999999999</v>
      </c>
      <c r="K1176" s="55">
        <v>385</v>
      </c>
      <c r="L1176" s="60"/>
    </row>
    <row r="1177" spans="1:12" outlineLevel="1" x14ac:dyDescent="0.2">
      <c r="A1177" s="42">
        <v>42236</v>
      </c>
      <c r="B1177" s="55">
        <v>303</v>
      </c>
      <c r="C1177" s="55">
        <v>425.33</v>
      </c>
      <c r="D1177" s="53">
        <v>512.57000000000005</v>
      </c>
      <c r="E1177" s="45">
        <f>Platts!R1666*0.6+Platts!C1666*1.6</f>
        <v>139.97999999999999</v>
      </c>
      <c r="F1177" s="62">
        <f t="shared" si="37"/>
        <v>1174</v>
      </c>
      <c r="G1177" s="42">
        <f t="shared" si="36"/>
        <v>42236</v>
      </c>
      <c r="H1177" s="55">
        <v>290</v>
      </c>
      <c r="I1177" s="55">
        <v>449.92</v>
      </c>
      <c r="J1177" s="55">
        <v>589.7349999999999</v>
      </c>
      <c r="K1177" s="55">
        <v>385</v>
      </c>
      <c r="L1177" s="60"/>
    </row>
    <row r="1178" spans="1:12" outlineLevel="1" x14ac:dyDescent="0.2">
      <c r="A1178" s="42">
        <v>42237</v>
      </c>
      <c r="B1178" s="55">
        <v>303</v>
      </c>
      <c r="C1178" s="53">
        <v>431.07</v>
      </c>
      <c r="D1178" s="53">
        <v>512.57000000000005</v>
      </c>
      <c r="E1178" s="45">
        <f>Platts!R1667*0.6+Platts!C1667*1.6</f>
        <v>139.47</v>
      </c>
      <c r="F1178" s="62">
        <f t="shared" si="37"/>
        <v>1175</v>
      </c>
      <c r="G1178" s="42">
        <f t="shared" si="36"/>
        <v>42237</v>
      </c>
      <c r="H1178" s="55">
        <v>290</v>
      </c>
      <c r="I1178" s="55">
        <v>455.70499999999998</v>
      </c>
      <c r="J1178" s="55">
        <v>589.7349999999999</v>
      </c>
      <c r="K1178" s="55">
        <v>385</v>
      </c>
      <c r="L1178" s="60"/>
    </row>
    <row r="1179" spans="1:12" outlineLevel="1" x14ac:dyDescent="0.2">
      <c r="A1179" s="42">
        <v>42240</v>
      </c>
      <c r="B1179" s="55">
        <v>298</v>
      </c>
      <c r="C1179" s="53">
        <v>441.45</v>
      </c>
      <c r="D1179" s="53">
        <v>507.05</v>
      </c>
      <c r="E1179" s="45">
        <f>Platts!R1668*0.6+Platts!C1668*1.6</f>
        <v>135.97000000000003</v>
      </c>
      <c r="F1179" s="62">
        <f t="shared" si="37"/>
        <v>1176</v>
      </c>
      <c r="G1179" s="42">
        <f t="shared" si="36"/>
        <v>42240</v>
      </c>
      <c r="H1179" s="55">
        <v>290</v>
      </c>
      <c r="I1179" s="55">
        <v>459.7</v>
      </c>
      <c r="J1179" s="55">
        <v>589.7349999999999</v>
      </c>
      <c r="K1179" s="55">
        <v>385</v>
      </c>
      <c r="L1179" s="60"/>
    </row>
    <row r="1180" spans="1:12" outlineLevel="1" x14ac:dyDescent="0.2">
      <c r="A1180" s="42">
        <v>42241</v>
      </c>
      <c r="B1180" s="55">
        <v>298</v>
      </c>
      <c r="C1180" s="53">
        <v>433.66</v>
      </c>
      <c r="D1180" s="53">
        <v>507.05</v>
      </c>
      <c r="E1180" s="45">
        <f>Platts!R1669*0.6+Platts!C1669*1.6</f>
        <v>134.31</v>
      </c>
      <c r="F1180" s="62">
        <f t="shared" si="37"/>
        <v>1177</v>
      </c>
      <c r="G1180" s="42">
        <f t="shared" si="36"/>
        <v>42241</v>
      </c>
      <c r="H1180" s="55">
        <v>290</v>
      </c>
      <c r="I1180" s="55">
        <v>468.505</v>
      </c>
      <c r="J1180" s="55">
        <v>589.7349999999999</v>
      </c>
      <c r="K1180" s="55">
        <v>385</v>
      </c>
      <c r="L1180" s="60"/>
    </row>
    <row r="1181" spans="1:12" outlineLevel="1" x14ac:dyDescent="0.2">
      <c r="A1181" s="42">
        <v>42242</v>
      </c>
      <c r="B1181" s="55">
        <v>296</v>
      </c>
      <c r="C1181" s="53">
        <v>429.93</v>
      </c>
      <c r="D1181" s="53">
        <v>507.05</v>
      </c>
      <c r="E1181" s="45">
        <f>Platts!R1670*0.6+Platts!C1670*1.6</f>
        <v>134.77000000000001</v>
      </c>
      <c r="F1181" s="62">
        <f t="shared" si="37"/>
        <v>1178</v>
      </c>
      <c r="G1181" s="42">
        <f t="shared" si="36"/>
        <v>42242</v>
      </c>
      <c r="H1181" s="55">
        <v>290</v>
      </c>
      <c r="I1181" s="55">
        <v>468.87</v>
      </c>
      <c r="J1181" s="55">
        <v>589.7349999999999</v>
      </c>
      <c r="K1181" s="55">
        <v>385</v>
      </c>
      <c r="L1181" s="60"/>
    </row>
    <row r="1182" spans="1:12" outlineLevel="1" x14ac:dyDescent="0.2">
      <c r="A1182" s="42">
        <v>42243</v>
      </c>
      <c r="B1182" s="55">
        <v>296</v>
      </c>
      <c r="C1182" s="53">
        <v>418.62</v>
      </c>
      <c r="D1182" s="53">
        <v>507.05</v>
      </c>
      <c r="E1182" s="45">
        <f>Platts!R1671*0.6+Platts!C1671*1.6</f>
        <v>136.18</v>
      </c>
      <c r="F1182" s="62">
        <f t="shared" si="37"/>
        <v>1179</v>
      </c>
      <c r="G1182" s="42">
        <f t="shared" si="36"/>
        <v>42243</v>
      </c>
      <c r="H1182" s="55">
        <v>283.5</v>
      </c>
      <c r="I1182" s="55">
        <v>461.78</v>
      </c>
      <c r="J1182" s="55">
        <v>589.7349999999999</v>
      </c>
      <c r="K1182" s="55">
        <v>384</v>
      </c>
      <c r="L1182" s="60"/>
    </row>
    <row r="1183" spans="1:12" outlineLevel="1" x14ac:dyDescent="0.2">
      <c r="A1183" s="42">
        <v>42244</v>
      </c>
      <c r="B1183" s="55">
        <v>296</v>
      </c>
      <c r="C1183" s="53">
        <v>418.35</v>
      </c>
      <c r="D1183" s="53">
        <v>501.54</v>
      </c>
      <c r="E1183" s="45">
        <f>Platts!R1672*0.6+Platts!C1672*1.6</f>
        <v>139.38</v>
      </c>
      <c r="F1183" s="62">
        <f t="shared" si="37"/>
        <v>1180</v>
      </c>
      <c r="G1183" s="42">
        <f t="shared" si="36"/>
        <v>42244</v>
      </c>
      <c r="H1183" s="55">
        <v>283.5</v>
      </c>
      <c r="I1183" s="55">
        <v>457</v>
      </c>
      <c r="J1183" s="55">
        <v>589.7349999999999</v>
      </c>
      <c r="K1183" s="55">
        <v>384</v>
      </c>
      <c r="L1183" s="60"/>
    </row>
    <row r="1184" spans="1:12" outlineLevel="1" x14ac:dyDescent="0.2">
      <c r="A1184" s="42">
        <v>42247</v>
      </c>
      <c r="B1184" s="55">
        <v>292.5</v>
      </c>
      <c r="C1184" s="53">
        <v>418.35</v>
      </c>
      <c r="D1184" s="53">
        <v>501.54</v>
      </c>
      <c r="E1184" s="45">
        <f>Platts!R1673*0.6+Platts!C1673*1.6</f>
        <v>138.81</v>
      </c>
      <c r="F1184" s="62">
        <f t="shared" si="37"/>
        <v>1181</v>
      </c>
      <c r="G1184" s="42">
        <f t="shared" si="36"/>
        <v>42247</v>
      </c>
      <c r="H1184" s="55">
        <v>283.5</v>
      </c>
      <c r="I1184" s="55">
        <v>457</v>
      </c>
      <c r="J1184" s="55">
        <v>589.7349999999999</v>
      </c>
      <c r="K1184" s="55">
        <v>384</v>
      </c>
      <c r="L1184" s="60"/>
    </row>
    <row r="1185" spans="1:12" outlineLevel="1" x14ac:dyDescent="0.2">
      <c r="A1185" s="42">
        <v>42248</v>
      </c>
      <c r="B1185" s="55">
        <v>292.5</v>
      </c>
      <c r="C1185" s="53">
        <v>419.4</v>
      </c>
      <c r="D1185" s="53">
        <v>501.54</v>
      </c>
      <c r="E1185" s="45">
        <f>Platts!R1674*0.6+Platts!C1674*1.6</f>
        <v>138.51</v>
      </c>
      <c r="F1185" s="62">
        <f t="shared" si="37"/>
        <v>1182</v>
      </c>
      <c r="G1185" s="42">
        <f t="shared" si="36"/>
        <v>42248</v>
      </c>
      <c r="H1185" s="55">
        <v>282.5</v>
      </c>
      <c r="I1185" s="55">
        <v>454.20499999999998</v>
      </c>
      <c r="J1185" s="55">
        <v>589.7349999999999</v>
      </c>
      <c r="K1185" s="55">
        <v>384</v>
      </c>
      <c r="L1185" s="60"/>
    </row>
    <row r="1186" spans="1:12" outlineLevel="1" x14ac:dyDescent="0.2">
      <c r="A1186" s="42">
        <v>42249</v>
      </c>
      <c r="B1186" s="55">
        <v>292.5</v>
      </c>
      <c r="C1186" s="53">
        <v>418.5</v>
      </c>
      <c r="D1186" s="53">
        <v>501.54</v>
      </c>
      <c r="E1186" s="45">
        <f>Platts!R1675*0.6+Platts!C1675*1.6</f>
        <v>139.04000000000002</v>
      </c>
      <c r="F1186" s="62">
        <f t="shared" si="37"/>
        <v>1183</v>
      </c>
      <c r="G1186" s="42">
        <f t="shared" si="36"/>
        <v>42249</v>
      </c>
      <c r="H1186" s="55">
        <v>281</v>
      </c>
      <c r="I1186" s="55">
        <v>455.06</v>
      </c>
      <c r="J1186" s="55">
        <v>589.7349999999999</v>
      </c>
      <c r="K1186" s="55">
        <v>384</v>
      </c>
      <c r="L1186" s="60"/>
    </row>
    <row r="1187" spans="1:12" outlineLevel="1" x14ac:dyDescent="0.2">
      <c r="A1187" s="42">
        <v>42250</v>
      </c>
      <c r="B1187" s="55">
        <v>292.5</v>
      </c>
      <c r="C1187" s="53">
        <v>413.81</v>
      </c>
      <c r="D1187" s="53">
        <v>501.54</v>
      </c>
      <c r="E1187" s="45">
        <f>Platts!R1676*0.6+Platts!C1676*1.6</f>
        <v>139.4</v>
      </c>
      <c r="F1187" s="62">
        <f t="shared" si="37"/>
        <v>1184</v>
      </c>
      <c r="G1187" s="42">
        <f t="shared" si="36"/>
        <v>42250</v>
      </c>
      <c r="H1187" s="55">
        <v>281</v>
      </c>
      <c r="I1187" s="55">
        <v>450.2</v>
      </c>
      <c r="J1187" s="55">
        <v>589.7349999999999</v>
      </c>
      <c r="K1187" s="55">
        <v>384</v>
      </c>
      <c r="L1187" s="60"/>
    </row>
    <row r="1188" spans="1:12" outlineLevel="1" x14ac:dyDescent="0.2">
      <c r="A1188" s="42">
        <v>42251</v>
      </c>
      <c r="B1188" s="55">
        <v>292.5</v>
      </c>
      <c r="C1188" s="53">
        <v>413.85</v>
      </c>
      <c r="D1188" s="53">
        <v>501.54</v>
      </c>
      <c r="E1188" s="45">
        <f>Platts!R1677*0.6+Platts!C1677*1.6</f>
        <v>139.10000000000002</v>
      </c>
      <c r="F1188" s="62">
        <f t="shared" si="37"/>
        <v>1185</v>
      </c>
      <c r="G1188" s="42">
        <f t="shared" si="36"/>
        <v>42251</v>
      </c>
      <c r="H1188" s="55">
        <v>281</v>
      </c>
      <c r="I1188" s="55">
        <v>449.16</v>
      </c>
      <c r="J1188" s="55">
        <v>589.7349999999999</v>
      </c>
      <c r="K1188" s="55">
        <v>380</v>
      </c>
      <c r="L1188" s="60"/>
    </row>
    <row r="1189" spans="1:12" outlineLevel="1" x14ac:dyDescent="0.2">
      <c r="A1189" s="42">
        <v>42254</v>
      </c>
      <c r="B1189" s="55">
        <v>292.5</v>
      </c>
      <c r="C1189" s="53">
        <v>413.85</v>
      </c>
      <c r="D1189" s="53">
        <v>501.54</v>
      </c>
      <c r="E1189" s="45">
        <f>Platts!R1678*0.6+Platts!C1678*1.6</f>
        <v>139.65</v>
      </c>
      <c r="F1189" s="62">
        <f t="shared" si="37"/>
        <v>1186</v>
      </c>
      <c r="G1189" s="42">
        <f t="shared" si="36"/>
        <v>42254</v>
      </c>
      <c r="H1189" s="55">
        <v>279</v>
      </c>
      <c r="I1189" s="55">
        <v>445.52</v>
      </c>
      <c r="J1189" s="55">
        <v>589.7349999999999</v>
      </c>
      <c r="K1189" s="55">
        <v>380</v>
      </c>
      <c r="L1189" s="60"/>
    </row>
    <row r="1190" spans="1:12" outlineLevel="1" x14ac:dyDescent="0.2">
      <c r="A1190" s="42">
        <v>42255</v>
      </c>
      <c r="B1190" s="55">
        <v>286.5</v>
      </c>
      <c r="C1190" s="53">
        <v>413.96</v>
      </c>
      <c r="D1190" s="53">
        <v>501.54</v>
      </c>
      <c r="E1190" s="45">
        <f>Platts!R1679*0.6+Platts!C1679*1.6</f>
        <v>140.82</v>
      </c>
      <c r="F1190" s="62">
        <f t="shared" si="37"/>
        <v>1187</v>
      </c>
      <c r="G1190" s="42">
        <f t="shared" si="36"/>
        <v>42255</v>
      </c>
      <c r="H1190" s="55">
        <v>278</v>
      </c>
      <c r="I1190" s="55">
        <v>445.84</v>
      </c>
      <c r="J1190" s="55">
        <v>589.7349999999999</v>
      </c>
      <c r="K1190" s="55">
        <v>380</v>
      </c>
      <c r="L1190" s="60"/>
    </row>
    <row r="1191" spans="1:12" outlineLevel="1" x14ac:dyDescent="0.2">
      <c r="A1191" s="42">
        <v>42256</v>
      </c>
      <c r="B1191" s="55">
        <v>286.5</v>
      </c>
      <c r="C1191" s="53">
        <v>412.74</v>
      </c>
      <c r="D1191" s="53">
        <v>496.03</v>
      </c>
      <c r="E1191" s="45">
        <f>Platts!R1680*0.6+Platts!C1680*1.6</f>
        <v>141.5</v>
      </c>
      <c r="F1191" s="62">
        <f t="shared" si="37"/>
        <v>1188</v>
      </c>
      <c r="G1191" s="42">
        <f t="shared" si="36"/>
        <v>42256</v>
      </c>
      <c r="H1191" s="55">
        <v>278</v>
      </c>
      <c r="I1191" s="55">
        <v>446.48</v>
      </c>
      <c r="J1191" s="55">
        <v>589.7349999999999</v>
      </c>
      <c r="K1191" s="55">
        <v>370</v>
      </c>
      <c r="L1191" s="60"/>
    </row>
    <row r="1192" spans="1:12" outlineLevel="1" x14ac:dyDescent="0.2">
      <c r="A1192" s="42">
        <v>42257</v>
      </c>
      <c r="B1192" s="55">
        <v>286.5</v>
      </c>
      <c r="C1192" s="53">
        <v>417.29</v>
      </c>
      <c r="D1192" s="53">
        <v>490.52</v>
      </c>
      <c r="E1192" s="45">
        <f>Platts!R1681*0.6+Platts!C1681*1.6</f>
        <v>143.25</v>
      </c>
      <c r="F1192" s="62">
        <f t="shared" si="37"/>
        <v>1189</v>
      </c>
      <c r="G1192" s="42">
        <f t="shared" si="36"/>
        <v>42257</v>
      </c>
      <c r="H1192" s="55">
        <v>276</v>
      </c>
      <c r="I1192" s="55">
        <v>445.56</v>
      </c>
      <c r="J1192" s="55">
        <v>589.7349999999999</v>
      </c>
      <c r="K1192" s="55">
        <v>365</v>
      </c>
      <c r="L1192" s="60"/>
    </row>
    <row r="1193" spans="1:12" outlineLevel="1" x14ac:dyDescent="0.2">
      <c r="A1193" s="42">
        <v>42261</v>
      </c>
      <c r="B1193" s="55">
        <v>286.5</v>
      </c>
      <c r="C1193" s="53">
        <v>418.54</v>
      </c>
      <c r="D1193" s="53">
        <v>490.52</v>
      </c>
      <c r="E1193" s="45">
        <f>Platts!R1682*0.6+Platts!C1682*1.6</f>
        <v>141.28</v>
      </c>
      <c r="F1193" s="62">
        <f t="shared" si="37"/>
        <v>1190</v>
      </c>
      <c r="G1193" s="42">
        <f t="shared" si="36"/>
        <v>42261</v>
      </c>
      <c r="H1193" s="55">
        <v>274.5</v>
      </c>
      <c r="I1193" s="55">
        <v>450.72</v>
      </c>
      <c r="J1193" s="55">
        <v>575.96</v>
      </c>
      <c r="K1193" s="55">
        <v>362.5</v>
      </c>
      <c r="L1193" s="60"/>
    </row>
    <row r="1194" spans="1:12" outlineLevel="1" x14ac:dyDescent="0.2">
      <c r="A1194" s="42">
        <v>42262</v>
      </c>
      <c r="B1194" s="55">
        <v>282.5</v>
      </c>
      <c r="C1194" s="53">
        <v>405.68</v>
      </c>
      <c r="D1194" s="53">
        <v>490.52</v>
      </c>
      <c r="E1194" s="45">
        <f>Platts!R1683*0.6+Platts!C1683*1.6</f>
        <v>139.74</v>
      </c>
      <c r="F1194" s="62">
        <f t="shared" si="37"/>
        <v>1191</v>
      </c>
      <c r="G1194" s="42">
        <f t="shared" si="36"/>
        <v>42262</v>
      </c>
      <c r="H1194" s="55">
        <v>273.5</v>
      </c>
      <c r="I1194" s="55">
        <v>446.54500000000002</v>
      </c>
      <c r="J1194" s="55">
        <v>575.96</v>
      </c>
      <c r="K1194" s="55">
        <v>362.5</v>
      </c>
      <c r="L1194" s="60"/>
    </row>
    <row r="1195" spans="1:12" outlineLevel="1" x14ac:dyDescent="0.2">
      <c r="A1195" s="42">
        <v>42263</v>
      </c>
      <c r="B1195" s="55">
        <v>281</v>
      </c>
      <c r="C1195" s="53">
        <v>406.84</v>
      </c>
      <c r="D1195" s="53">
        <v>490.52</v>
      </c>
      <c r="E1195" s="45">
        <f>Platts!R1684*0.6+Platts!C1684*1.6</f>
        <v>139.74</v>
      </c>
      <c r="F1195" s="62">
        <f t="shared" si="37"/>
        <v>1192</v>
      </c>
      <c r="G1195" s="42">
        <f t="shared" si="36"/>
        <v>42263</v>
      </c>
      <c r="H1195" s="55">
        <v>272.5</v>
      </c>
      <c r="I1195" s="55">
        <v>447.14</v>
      </c>
      <c r="J1195" s="55">
        <v>575.96</v>
      </c>
      <c r="K1195" s="55">
        <v>362.5</v>
      </c>
      <c r="L1195" s="60"/>
    </row>
    <row r="1196" spans="1:12" outlineLevel="1" x14ac:dyDescent="0.2">
      <c r="A1196" s="42">
        <v>42264</v>
      </c>
      <c r="B1196" s="55">
        <v>279</v>
      </c>
      <c r="C1196" s="53">
        <v>407.05</v>
      </c>
      <c r="D1196" s="53">
        <v>490.52</v>
      </c>
      <c r="E1196" s="45">
        <f>Platts!R1685*0.6+Platts!C1685*1.6</f>
        <v>140.64000000000001</v>
      </c>
      <c r="F1196" s="62">
        <f t="shared" si="37"/>
        <v>1193</v>
      </c>
      <c r="G1196" s="42">
        <f t="shared" si="36"/>
        <v>42264</v>
      </c>
      <c r="H1196" s="55">
        <v>272.5</v>
      </c>
      <c r="I1196" s="55">
        <v>443.505</v>
      </c>
      <c r="J1196" s="55">
        <v>575.96</v>
      </c>
      <c r="K1196" s="55">
        <v>362.5</v>
      </c>
      <c r="L1196" s="60"/>
    </row>
    <row r="1197" spans="1:12" outlineLevel="1" x14ac:dyDescent="0.2">
      <c r="A1197" s="42">
        <v>42265</v>
      </c>
      <c r="B1197" s="55">
        <v>276.5</v>
      </c>
      <c r="C1197" s="53">
        <v>409.43</v>
      </c>
      <c r="D1197" s="53">
        <v>490.52</v>
      </c>
      <c r="E1197" s="45">
        <f>Platts!R1686*0.6+Platts!C1686*1.6</f>
        <v>140.32</v>
      </c>
      <c r="F1197" s="62">
        <f t="shared" si="37"/>
        <v>1194</v>
      </c>
      <c r="G1197" s="42">
        <f t="shared" si="36"/>
        <v>42265</v>
      </c>
      <c r="H1197" s="55">
        <v>272.5</v>
      </c>
      <c r="I1197" s="55">
        <v>446.82499999999999</v>
      </c>
      <c r="J1197" s="55">
        <v>575.96</v>
      </c>
      <c r="K1197" s="55">
        <v>350</v>
      </c>
      <c r="L1197" s="60"/>
    </row>
    <row r="1198" spans="1:12" outlineLevel="1" x14ac:dyDescent="0.2">
      <c r="A1198" s="42">
        <v>42268</v>
      </c>
      <c r="B1198" s="55">
        <v>276</v>
      </c>
      <c r="C1198" s="53">
        <v>402.8</v>
      </c>
      <c r="D1198" s="53">
        <v>490.52</v>
      </c>
      <c r="E1198" s="45">
        <f>Platts!R1687*0.6+Platts!C1687*1.6</f>
        <v>140.23000000000002</v>
      </c>
      <c r="F1198" s="62">
        <f t="shared" si="37"/>
        <v>1195</v>
      </c>
      <c r="G1198" s="42">
        <f t="shared" si="36"/>
        <v>42268</v>
      </c>
      <c r="H1198" s="55">
        <v>272.5</v>
      </c>
      <c r="I1198" s="55">
        <v>445.34</v>
      </c>
      <c r="J1198" s="55">
        <v>575.96</v>
      </c>
      <c r="K1198" s="55">
        <v>350</v>
      </c>
      <c r="L1198" s="60"/>
    </row>
    <row r="1199" spans="1:12" outlineLevel="1" x14ac:dyDescent="0.2">
      <c r="A1199" s="42">
        <v>42269</v>
      </c>
      <c r="B1199" s="55">
        <v>274</v>
      </c>
      <c r="C1199" s="53">
        <v>401.18</v>
      </c>
      <c r="D1199" s="53">
        <v>487.76</v>
      </c>
      <c r="E1199" s="45">
        <f>Platts!R1688*0.6+Platts!C1688*1.6</f>
        <v>139.88</v>
      </c>
      <c r="F1199" s="62">
        <f t="shared" si="37"/>
        <v>1196</v>
      </c>
      <c r="G1199" s="42">
        <f t="shared" si="36"/>
        <v>42269</v>
      </c>
      <c r="H1199" s="55">
        <v>271</v>
      </c>
      <c r="I1199" s="55">
        <v>438.75</v>
      </c>
      <c r="J1199" s="55">
        <v>575.96</v>
      </c>
      <c r="K1199" s="55">
        <v>350</v>
      </c>
      <c r="L1199" s="60"/>
    </row>
    <row r="1200" spans="1:12" outlineLevel="1" x14ac:dyDescent="0.2">
      <c r="A1200" s="42">
        <v>42270</v>
      </c>
      <c r="B1200" s="55">
        <v>274</v>
      </c>
      <c r="C1200" s="53">
        <v>401.65</v>
      </c>
      <c r="D1200" s="53">
        <v>487.76</v>
      </c>
      <c r="E1200" s="45">
        <f>Platts!R1689*0.6+Platts!C1689*1.6</f>
        <v>138.92000000000002</v>
      </c>
      <c r="F1200" s="62">
        <f t="shared" si="37"/>
        <v>1197</v>
      </c>
      <c r="G1200" s="42">
        <f t="shared" si="36"/>
        <v>42270</v>
      </c>
      <c r="H1200" s="55">
        <v>269.5</v>
      </c>
      <c r="I1200" s="55">
        <v>435.04500000000002</v>
      </c>
      <c r="J1200" s="55">
        <v>575.96</v>
      </c>
      <c r="K1200" s="55">
        <v>350</v>
      </c>
      <c r="L1200" s="60"/>
    </row>
    <row r="1201" spans="1:12" outlineLevel="1" x14ac:dyDescent="0.2">
      <c r="A1201" s="42">
        <v>42272</v>
      </c>
      <c r="B1201" s="55">
        <v>274</v>
      </c>
      <c r="C1201" s="53">
        <v>397.67</v>
      </c>
      <c r="D1201" s="53">
        <v>485.01</v>
      </c>
      <c r="E1201" s="45">
        <f>Platts!R1690*0.6+Platts!C1690*1.6</f>
        <v>138.63</v>
      </c>
      <c r="F1201" s="62">
        <f t="shared" si="37"/>
        <v>1198</v>
      </c>
      <c r="G1201" s="42">
        <f t="shared" si="36"/>
        <v>42272</v>
      </c>
      <c r="H1201" s="55">
        <v>265</v>
      </c>
      <c r="I1201" s="55">
        <v>438.4</v>
      </c>
      <c r="J1201" s="55">
        <v>570.44499999999994</v>
      </c>
      <c r="K1201" s="55">
        <v>350</v>
      </c>
      <c r="L1201" s="60"/>
    </row>
    <row r="1202" spans="1:12" outlineLevel="1" x14ac:dyDescent="0.2">
      <c r="A1202" s="42">
        <v>42275</v>
      </c>
      <c r="B1202" s="55">
        <v>272.5</v>
      </c>
      <c r="C1202" s="53">
        <v>398.52</v>
      </c>
      <c r="D1202" s="53">
        <v>479.5</v>
      </c>
      <c r="E1202" s="45">
        <f>Platts!R1691*0.6+Platts!C1691*1.6</f>
        <v>137.09</v>
      </c>
      <c r="F1202" s="62">
        <f t="shared" si="37"/>
        <v>1199</v>
      </c>
      <c r="G1202" s="42">
        <f t="shared" si="36"/>
        <v>42275</v>
      </c>
      <c r="H1202" s="55">
        <v>264</v>
      </c>
      <c r="I1202" s="55">
        <v>432.65499999999997</v>
      </c>
      <c r="J1202" s="55">
        <v>570.44499999999994</v>
      </c>
      <c r="K1202" s="55">
        <v>350</v>
      </c>
      <c r="L1202" s="60"/>
    </row>
    <row r="1203" spans="1:12" outlineLevel="1" x14ac:dyDescent="0.2">
      <c r="A1203" s="42">
        <v>42276</v>
      </c>
      <c r="B1203" s="55">
        <v>272.5</v>
      </c>
      <c r="C1203" s="53">
        <v>398.77</v>
      </c>
      <c r="D1203" s="53">
        <v>479.5</v>
      </c>
      <c r="E1203" s="45">
        <f>Platts!R1692*0.6+Platts!C1692*1.6</f>
        <v>137.21</v>
      </c>
      <c r="F1203" s="62">
        <f t="shared" si="37"/>
        <v>1200</v>
      </c>
      <c r="G1203" s="42">
        <f t="shared" si="36"/>
        <v>42276</v>
      </c>
      <c r="H1203" s="55">
        <v>264</v>
      </c>
      <c r="I1203" s="55">
        <v>433.39499999999998</v>
      </c>
      <c r="J1203" s="55">
        <v>570.44499999999994</v>
      </c>
      <c r="K1203" s="55">
        <v>350</v>
      </c>
      <c r="L1203" s="60"/>
    </row>
    <row r="1204" spans="1:12" outlineLevel="1" x14ac:dyDescent="0.2">
      <c r="A1204" s="42">
        <v>42277</v>
      </c>
      <c r="B1204" s="55">
        <v>272.5</v>
      </c>
      <c r="C1204" s="53">
        <v>398.77</v>
      </c>
      <c r="D1204" s="53">
        <v>479.5</v>
      </c>
      <c r="E1204" s="45">
        <f>Platts!R1693*0.6+Platts!C1693*1.6</f>
        <v>136.65</v>
      </c>
      <c r="F1204" s="62">
        <f t="shared" si="37"/>
        <v>1201</v>
      </c>
      <c r="G1204" s="42">
        <f t="shared" si="36"/>
        <v>42277</v>
      </c>
      <c r="H1204" s="55">
        <v>263.5</v>
      </c>
      <c r="I1204" s="55">
        <v>431.35500000000002</v>
      </c>
      <c r="J1204" s="55">
        <v>570.44499999999994</v>
      </c>
      <c r="K1204" s="55">
        <v>345</v>
      </c>
      <c r="L1204" s="60"/>
    </row>
    <row r="1205" spans="1:12" outlineLevel="1" x14ac:dyDescent="0.2">
      <c r="A1205" s="42">
        <v>42278</v>
      </c>
      <c r="B1205" s="55">
        <v>272.5</v>
      </c>
      <c r="C1205" s="53">
        <v>391.76</v>
      </c>
      <c r="D1205" s="53">
        <v>479.5</v>
      </c>
      <c r="E1205" s="45">
        <f>Platts!R1694*0.6+Platts!C1694*1.6</f>
        <v>135.94</v>
      </c>
      <c r="F1205" s="62">
        <f t="shared" si="37"/>
        <v>1202</v>
      </c>
      <c r="G1205" s="42">
        <f t="shared" si="36"/>
        <v>42278</v>
      </c>
      <c r="H1205" s="55">
        <v>263.5</v>
      </c>
      <c r="I1205" s="55">
        <v>431.315</v>
      </c>
      <c r="J1205" s="55">
        <v>570.44499999999994</v>
      </c>
      <c r="K1205" s="55">
        <v>345</v>
      </c>
      <c r="L1205" s="60"/>
    </row>
    <row r="1206" spans="1:12" outlineLevel="1" x14ac:dyDescent="0.2">
      <c r="A1206" s="42">
        <v>42279</v>
      </c>
      <c r="B1206" s="55">
        <v>272.5</v>
      </c>
      <c r="C1206" s="53">
        <v>394.59</v>
      </c>
      <c r="D1206" s="53">
        <v>473.99</v>
      </c>
      <c r="E1206" s="45">
        <f>Platts!R1695*0.6+Platts!C1695*1.6</f>
        <v>135.19999999999999</v>
      </c>
      <c r="F1206" s="62">
        <f t="shared" si="37"/>
        <v>1203</v>
      </c>
      <c r="G1206" s="42">
        <f t="shared" si="36"/>
        <v>42279</v>
      </c>
      <c r="H1206" s="55">
        <v>263.5</v>
      </c>
      <c r="I1206" s="55">
        <v>428.27499999999998</v>
      </c>
      <c r="J1206" s="55">
        <v>570.44499999999994</v>
      </c>
      <c r="K1206" s="55">
        <v>345</v>
      </c>
      <c r="L1206" s="60"/>
    </row>
    <row r="1207" spans="1:12" outlineLevel="1" x14ac:dyDescent="0.2">
      <c r="A1207" s="42">
        <v>42282</v>
      </c>
      <c r="B1207" s="55">
        <v>272.5</v>
      </c>
      <c r="C1207" s="53">
        <v>392.56</v>
      </c>
      <c r="D1207" s="53">
        <v>473.99</v>
      </c>
      <c r="E1207" s="45">
        <f>Platts!R1696*0.6+Platts!C1696*1.6</f>
        <v>135.6</v>
      </c>
      <c r="F1207" s="62">
        <f t="shared" si="37"/>
        <v>1204</v>
      </c>
      <c r="G1207" s="42">
        <f t="shared" si="36"/>
        <v>42282</v>
      </c>
      <c r="H1207" s="55">
        <v>263.5</v>
      </c>
      <c r="I1207" s="55">
        <v>428.54</v>
      </c>
      <c r="J1207" s="55">
        <v>570.44499999999994</v>
      </c>
      <c r="K1207" s="55">
        <v>340</v>
      </c>
      <c r="L1207" s="60"/>
    </row>
    <row r="1208" spans="1:12" outlineLevel="1" x14ac:dyDescent="0.2">
      <c r="A1208" s="42">
        <v>42283</v>
      </c>
      <c r="B1208" s="55">
        <v>272.5</v>
      </c>
      <c r="C1208" s="53">
        <v>394.35</v>
      </c>
      <c r="D1208" s="53">
        <v>473.99</v>
      </c>
      <c r="E1208" s="45">
        <f>Platts!R1697*0.6+Platts!C1697*1.6</f>
        <v>135.54</v>
      </c>
      <c r="F1208" s="62">
        <f t="shared" si="37"/>
        <v>1205</v>
      </c>
      <c r="G1208" s="42">
        <f t="shared" si="36"/>
        <v>42283</v>
      </c>
      <c r="H1208" s="55">
        <v>263.5</v>
      </c>
      <c r="I1208" s="55">
        <v>431.46</v>
      </c>
      <c r="J1208" s="55">
        <v>570.44499999999994</v>
      </c>
      <c r="K1208" s="55">
        <v>340</v>
      </c>
      <c r="L1208" s="60"/>
    </row>
    <row r="1209" spans="1:12" outlineLevel="1" x14ac:dyDescent="0.2">
      <c r="A1209" s="42">
        <v>42284</v>
      </c>
      <c r="B1209" s="55">
        <v>272.5</v>
      </c>
      <c r="C1209" s="53">
        <v>394.17</v>
      </c>
      <c r="D1209" s="53">
        <v>473.99</v>
      </c>
      <c r="E1209" s="45">
        <f>Platts!R1698*0.6+Platts!C1698*1.6</f>
        <v>135.23000000000002</v>
      </c>
      <c r="F1209" s="62">
        <f t="shared" si="37"/>
        <v>1206</v>
      </c>
      <c r="G1209" s="42">
        <f t="shared" si="36"/>
        <v>42284</v>
      </c>
      <c r="H1209" s="55">
        <v>263.5</v>
      </c>
      <c r="I1209" s="55">
        <v>431</v>
      </c>
      <c r="J1209" s="55">
        <v>570.44499999999994</v>
      </c>
      <c r="K1209" s="55">
        <v>340</v>
      </c>
      <c r="L1209" s="60"/>
    </row>
    <row r="1210" spans="1:12" outlineLevel="1" x14ac:dyDescent="0.2">
      <c r="A1210" s="42">
        <v>42285</v>
      </c>
      <c r="B1210" s="55">
        <v>272.5</v>
      </c>
      <c r="C1210" s="53">
        <v>394.91</v>
      </c>
      <c r="D1210" s="53">
        <v>468.47</v>
      </c>
      <c r="E1210" s="45">
        <f>Platts!R1699*0.6+Platts!C1699*1.6</f>
        <v>137.07</v>
      </c>
      <c r="F1210" s="62">
        <f t="shared" si="37"/>
        <v>1207</v>
      </c>
      <c r="G1210" s="42">
        <f t="shared" si="36"/>
        <v>42285</v>
      </c>
      <c r="H1210" s="55">
        <v>260</v>
      </c>
      <c r="I1210" s="55">
        <v>428.11</v>
      </c>
      <c r="J1210" s="55">
        <v>570.44499999999994</v>
      </c>
      <c r="K1210" s="55">
        <v>340</v>
      </c>
      <c r="L1210" s="60"/>
    </row>
    <row r="1211" spans="1:12" outlineLevel="1" x14ac:dyDescent="0.2">
      <c r="A1211" s="42">
        <v>42286</v>
      </c>
      <c r="B1211" s="55">
        <v>272.5</v>
      </c>
      <c r="C1211" s="53">
        <v>397.88</v>
      </c>
      <c r="D1211" s="53">
        <v>462.96</v>
      </c>
      <c r="E1211" s="45">
        <f>Platts!R1700*0.6+Platts!C1700*1.6</f>
        <v>137.64000000000001</v>
      </c>
      <c r="F1211" s="62">
        <f t="shared" si="37"/>
        <v>1208</v>
      </c>
      <c r="G1211" s="42">
        <f t="shared" si="36"/>
        <v>42286</v>
      </c>
      <c r="H1211" s="55">
        <v>260</v>
      </c>
      <c r="I1211" s="55">
        <v>427.65</v>
      </c>
      <c r="J1211" s="55">
        <v>570.44499999999994</v>
      </c>
      <c r="K1211" s="55">
        <v>335</v>
      </c>
      <c r="L1211" s="60"/>
    </row>
    <row r="1212" spans="1:12" outlineLevel="1" x14ac:dyDescent="0.2">
      <c r="A1212" s="42">
        <v>42289</v>
      </c>
      <c r="B1212" s="55">
        <v>272</v>
      </c>
      <c r="C1212" s="53">
        <v>397.74</v>
      </c>
      <c r="D1212" s="53">
        <v>462.96</v>
      </c>
      <c r="E1212" s="45">
        <f>Platts!R1701*0.6+Platts!C1701*1.6</f>
        <v>136.54</v>
      </c>
      <c r="F1212" s="62">
        <f t="shared" si="37"/>
        <v>1209</v>
      </c>
      <c r="G1212" s="42">
        <f t="shared" si="36"/>
        <v>42289</v>
      </c>
      <c r="H1212" s="55">
        <v>259.5</v>
      </c>
      <c r="I1212" s="55">
        <v>431.755</v>
      </c>
      <c r="J1212" s="55">
        <v>570.44499999999994</v>
      </c>
      <c r="K1212" s="55">
        <v>335</v>
      </c>
      <c r="L1212" s="60"/>
    </row>
    <row r="1213" spans="1:12" outlineLevel="1" x14ac:dyDescent="0.2">
      <c r="A1213" s="42">
        <v>42290</v>
      </c>
      <c r="B1213" s="55">
        <v>272</v>
      </c>
      <c r="C1213" s="53">
        <v>398.3</v>
      </c>
      <c r="D1213" s="53">
        <v>462.96</v>
      </c>
      <c r="E1213" s="45">
        <f>Platts!R1702*0.6+Platts!C1702*1.6</f>
        <v>134.91</v>
      </c>
      <c r="F1213" s="62">
        <f t="shared" si="37"/>
        <v>1210</v>
      </c>
      <c r="G1213" s="42">
        <f t="shared" si="36"/>
        <v>42290</v>
      </c>
      <c r="H1213" s="55">
        <v>258.5</v>
      </c>
      <c r="I1213" s="55">
        <v>432.17500000000001</v>
      </c>
      <c r="J1213" s="55">
        <v>570.44499999999994</v>
      </c>
      <c r="K1213" s="55">
        <v>328</v>
      </c>
      <c r="L1213" s="60"/>
    </row>
    <row r="1214" spans="1:12" outlineLevel="1" x14ac:dyDescent="0.2">
      <c r="A1214" s="42">
        <v>42291</v>
      </c>
      <c r="B1214" s="55">
        <v>270</v>
      </c>
      <c r="C1214" s="53">
        <v>388.93</v>
      </c>
      <c r="D1214" s="53">
        <v>451.94</v>
      </c>
      <c r="E1214" s="45">
        <f>Platts!R1703*0.6+Platts!C1703*1.6</f>
        <v>133.94999999999999</v>
      </c>
      <c r="F1214" s="62">
        <f t="shared" si="37"/>
        <v>1211</v>
      </c>
      <c r="G1214" s="42">
        <f t="shared" si="36"/>
        <v>42291</v>
      </c>
      <c r="H1214" s="55">
        <v>258.5</v>
      </c>
      <c r="I1214" s="55">
        <v>432.21499999999997</v>
      </c>
      <c r="J1214" s="55">
        <v>570.44499999999994</v>
      </c>
      <c r="K1214" s="55">
        <v>328</v>
      </c>
      <c r="L1214" s="60"/>
    </row>
    <row r="1215" spans="1:12" outlineLevel="1" x14ac:dyDescent="0.2">
      <c r="A1215" s="42">
        <v>42292</v>
      </c>
      <c r="B1215" s="55">
        <v>270</v>
      </c>
      <c r="C1215" s="53">
        <v>387.67</v>
      </c>
      <c r="D1215" s="53">
        <v>451.94</v>
      </c>
      <c r="E1215" s="45">
        <f>Platts!R1704*0.6+Platts!C1704*1.6</f>
        <v>133.05000000000001</v>
      </c>
      <c r="F1215" s="62">
        <f t="shared" si="37"/>
        <v>1212</v>
      </c>
      <c r="G1215" s="42">
        <f t="shared" si="36"/>
        <v>42292</v>
      </c>
      <c r="H1215" s="55">
        <v>258.5</v>
      </c>
      <c r="I1215" s="55">
        <v>431.3</v>
      </c>
      <c r="J1215" s="55">
        <v>570.44499999999994</v>
      </c>
      <c r="K1215" s="55">
        <v>328</v>
      </c>
      <c r="L1215" s="60"/>
    </row>
    <row r="1216" spans="1:12" outlineLevel="1" x14ac:dyDescent="0.2">
      <c r="A1216" s="42">
        <v>42293</v>
      </c>
      <c r="B1216" s="55">
        <v>270</v>
      </c>
      <c r="C1216" s="53">
        <v>386.41</v>
      </c>
      <c r="D1216" s="53">
        <v>451.94</v>
      </c>
      <c r="E1216" s="45">
        <f>Platts!R1705*0.6+Platts!C1705*1.6</f>
        <v>133.51</v>
      </c>
      <c r="F1216" s="62">
        <f t="shared" si="37"/>
        <v>1213</v>
      </c>
      <c r="G1216" s="42">
        <f t="shared" si="36"/>
        <v>42293</v>
      </c>
      <c r="H1216" s="55">
        <v>256.5</v>
      </c>
      <c r="I1216" s="55">
        <v>432.39499999999998</v>
      </c>
      <c r="J1216" s="55">
        <v>553.91499999999996</v>
      </c>
      <c r="K1216" s="55">
        <v>328</v>
      </c>
      <c r="L1216" s="60"/>
    </row>
    <row r="1217" spans="1:12" outlineLevel="1" x14ac:dyDescent="0.2">
      <c r="A1217" s="42">
        <v>42296</v>
      </c>
      <c r="B1217" s="55">
        <v>269</v>
      </c>
      <c r="C1217" s="53">
        <v>385.05</v>
      </c>
      <c r="D1217" s="53">
        <v>451.94</v>
      </c>
      <c r="E1217" s="45">
        <f>Platts!R1706*0.6+Platts!C1706*1.6</f>
        <v>132.27000000000001</v>
      </c>
      <c r="F1217" s="62">
        <f t="shared" si="37"/>
        <v>1214</v>
      </c>
      <c r="G1217" s="42">
        <f t="shared" si="36"/>
        <v>42296</v>
      </c>
      <c r="H1217" s="55">
        <v>256</v>
      </c>
      <c r="I1217" s="55">
        <v>429.41</v>
      </c>
      <c r="J1217" s="55">
        <v>553.91499999999996</v>
      </c>
      <c r="K1217" s="55">
        <v>328</v>
      </c>
      <c r="L1217" s="60"/>
    </row>
    <row r="1218" spans="1:12" outlineLevel="1" x14ac:dyDescent="0.2">
      <c r="A1218" s="42">
        <v>42297</v>
      </c>
      <c r="B1218" s="55">
        <v>267.5</v>
      </c>
      <c r="C1218" s="53">
        <v>385.66</v>
      </c>
      <c r="D1218" s="53">
        <v>451.94</v>
      </c>
      <c r="E1218" s="45">
        <f>Platts!R1707*0.6+Platts!C1707*1.6</f>
        <v>131.73000000000002</v>
      </c>
      <c r="F1218" s="62">
        <f t="shared" si="37"/>
        <v>1215</v>
      </c>
      <c r="G1218" s="42">
        <f t="shared" si="36"/>
        <v>42297</v>
      </c>
      <c r="H1218" s="55">
        <v>255</v>
      </c>
      <c r="I1218" s="55">
        <v>428.39</v>
      </c>
      <c r="J1218" s="55">
        <v>553.91499999999996</v>
      </c>
      <c r="K1218" s="55">
        <v>328</v>
      </c>
      <c r="L1218" s="60"/>
    </row>
    <row r="1219" spans="1:12" outlineLevel="1" x14ac:dyDescent="0.2">
      <c r="A1219" s="42">
        <v>42298</v>
      </c>
      <c r="B1219" s="55">
        <v>267.5</v>
      </c>
      <c r="C1219" s="53">
        <v>385.9</v>
      </c>
      <c r="D1219" s="53">
        <v>451.94</v>
      </c>
      <c r="E1219" s="45">
        <f>Platts!R1708*0.6+Platts!C1708*1.6</f>
        <v>130.99</v>
      </c>
      <c r="F1219" s="62">
        <f t="shared" si="37"/>
        <v>1216</v>
      </c>
      <c r="G1219" s="42">
        <f t="shared" si="36"/>
        <v>42298</v>
      </c>
      <c r="H1219" s="55">
        <v>255</v>
      </c>
      <c r="I1219" s="55">
        <v>429.9</v>
      </c>
      <c r="J1219" s="55">
        <v>553.91499999999996</v>
      </c>
      <c r="K1219" s="55">
        <v>332</v>
      </c>
      <c r="L1219" s="60"/>
    </row>
    <row r="1220" spans="1:12" outlineLevel="1" x14ac:dyDescent="0.2">
      <c r="A1220" s="42">
        <v>42299</v>
      </c>
      <c r="B1220" s="55">
        <v>266.5</v>
      </c>
      <c r="C1220" s="53">
        <v>379.34</v>
      </c>
      <c r="D1220" s="53">
        <v>446.43</v>
      </c>
      <c r="E1220" s="45">
        <f>Platts!R1709*0.6+Platts!C1709*1.6</f>
        <v>129.94999999999999</v>
      </c>
      <c r="F1220" s="62">
        <f t="shared" si="37"/>
        <v>1217</v>
      </c>
      <c r="G1220" s="42">
        <f t="shared" ref="G1220:G1283" si="38">+A1220</f>
        <v>42299</v>
      </c>
      <c r="H1220" s="55">
        <v>254</v>
      </c>
      <c r="I1220" s="55">
        <v>428.05</v>
      </c>
      <c r="J1220" s="55">
        <v>545.64499999999998</v>
      </c>
      <c r="K1220" s="55">
        <v>332</v>
      </c>
      <c r="L1220" s="60"/>
    </row>
    <row r="1221" spans="1:12" outlineLevel="1" x14ac:dyDescent="0.2">
      <c r="A1221" s="42">
        <v>42300</v>
      </c>
      <c r="B1221" s="55">
        <v>266.5</v>
      </c>
      <c r="C1221" s="53">
        <v>374.51</v>
      </c>
      <c r="D1221" s="53">
        <v>440.92</v>
      </c>
      <c r="E1221" s="45">
        <f>Platts!R1710*0.6+Platts!C1710*1.6</f>
        <v>129.81</v>
      </c>
      <c r="F1221" s="62">
        <f t="shared" ref="F1221:F1284" si="39">F1220+1</f>
        <v>1218</v>
      </c>
      <c r="G1221" s="42">
        <f t="shared" si="38"/>
        <v>42300</v>
      </c>
      <c r="H1221" s="55">
        <v>254</v>
      </c>
      <c r="I1221" s="55">
        <v>426.5</v>
      </c>
      <c r="J1221" s="55">
        <v>545.64499999999998</v>
      </c>
      <c r="K1221" s="55">
        <v>332</v>
      </c>
      <c r="L1221" s="60"/>
    </row>
    <row r="1222" spans="1:12" outlineLevel="1" x14ac:dyDescent="0.2">
      <c r="A1222" s="42">
        <v>42303</v>
      </c>
      <c r="B1222" s="55">
        <v>264.5</v>
      </c>
      <c r="C1222" s="53">
        <v>370.11</v>
      </c>
      <c r="D1222" s="53">
        <v>440.92</v>
      </c>
      <c r="E1222" s="45">
        <f>Platts!R1711*0.6+Platts!C1711*1.6</f>
        <v>128.24</v>
      </c>
      <c r="F1222" s="62">
        <f t="shared" si="39"/>
        <v>1219</v>
      </c>
      <c r="G1222" s="42">
        <f t="shared" si="38"/>
        <v>42303</v>
      </c>
      <c r="H1222" s="55">
        <v>254</v>
      </c>
      <c r="I1222" s="55">
        <v>417.86500000000001</v>
      </c>
      <c r="J1222" s="55">
        <v>545.64499999999998</v>
      </c>
      <c r="K1222" s="55">
        <v>332</v>
      </c>
      <c r="L1222" s="60"/>
    </row>
    <row r="1223" spans="1:12" outlineLevel="1" x14ac:dyDescent="0.2">
      <c r="A1223" s="42">
        <v>42304</v>
      </c>
      <c r="B1223" s="55">
        <v>264.5</v>
      </c>
      <c r="C1223" s="53">
        <v>369.81</v>
      </c>
      <c r="D1223" s="53">
        <v>440.92</v>
      </c>
      <c r="E1223" s="45">
        <f>Platts!R1712*0.6+Platts!C1712*1.6</f>
        <v>128.64000000000001</v>
      </c>
      <c r="F1223" s="62">
        <f t="shared" si="39"/>
        <v>1220</v>
      </c>
      <c r="G1223" s="42">
        <f t="shared" si="38"/>
        <v>42304</v>
      </c>
      <c r="H1223" s="55">
        <v>254</v>
      </c>
      <c r="I1223" s="55">
        <v>415.11500000000001</v>
      </c>
      <c r="J1223" s="55">
        <v>545.64499999999998</v>
      </c>
      <c r="K1223" s="55">
        <v>335</v>
      </c>
      <c r="L1223" s="60"/>
    </row>
    <row r="1224" spans="1:12" outlineLevel="1" x14ac:dyDescent="0.2">
      <c r="A1224" s="42">
        <v>42305</v>
      </c>
      <c r="B1224" s="55">
        <v>264.5</v>
      </c>
      <c r="C1224" s="53">
        <v>370.95</v>
      </c>
      <c r="D1224" s="53">
        <v>440.92</v>
      </c>
      <c r="E1224" s="45">
        <f>Platts!R1713*0.6+Platts!C1713*1.6</f>
        <v>126.05000000000001</v>
      </c>
      <c r="F1224" s="62">
        <f t="shared" si="39"/>
        <v>1221</v>
      </c>
      <c r="G1224" s="42">
        <f t="shared" si="38"/>
        <v>42305</v>
      </c>
      <c r="H1224" s="55">
        <v>254</v>
      </c>
      <c r="I1224" s="55">
        <v>417</v>
      </c>
      <c r="J1224" s="55">
        <v>545.64499999999998</v>
      </c>
      <c r="K1224" s="55">
        <v>335</v>
      </c>
      <c r="L1224" s="60"/>
    </row>
    <row r="1225" spans="1:12" outlineLevel="1" x14ac:dyDescent="0.2">
      <c r="A1225" s="42">
        <v>42306</v>
      </c>
      <c r="B1225" s="55">
        <v>264.5</v>
      </c>
      <c r="C1225" s="53">
        <v>367.36</v>
      </c>
      <c r="D1225" s="53">
        <v>440.92</v>
      </c>
      <c r="E1225" s="45">
        <f>Platts!R1714*0.6+Platts!C1714*1.6</f>
        <v>125.49</v>
      </c>
      <c r="F1225" s="62">
        <f t="shared" si="39"/>
        <v>1222</v>
      </c>
      <c r="G1225" s="42">
        <f t="shared" si="38"/>
        <v>42306</v>
      </c>
      <c r="H1225" s="55">
        <v>254</v>
      </c>
      <c r="I1225" s="55">
        <v>415.685</v>
      </c>
      <c r="J1225" s="55">
        <v>545.64499999999998</v>
      </c>
      <c r="K1225" s="55">
        <v>335</v>
      </c>
      <c r="L1225" s="60"/>
    </row>
    <row r="1226" spans="1:12" outlineLevel="1" x14ac:dyDescent="0.2">
      <c r="A1226" s="42">
        <v>42307</v>
      </c>
      <c r="B1226" s="55">
        <v>264.5</v>
      </c>
      <c r="C1226" s="53">
        <v>369.4</v>
      </c>
      <c r="D1226" s="53">
        <v>440.92</v>
      </c>
      <c r="E1226" s="45">
        <f>Platts!R1715*0.6+Platts!C1715*1.6</f>
        <v>125.77000000000001</v>
      </c>
      <c r="F1226" s="62">
        <f t="shared" si="39"/>
        <v>1223</v>
      </c>
      <c r="G1226" s="42">
        <f t="shared" si="38"/>
        <v>42307</v>
      </c>
      <c r="H1226" s="55">
        <v>254</v>
      </c>
      <c r="I1226" s="55">
        <v>409.875</v>
      </c>
      <c r="J1226" s="55">
        <v>545.64499999999998</v>
      </c>
      <c r="K1226" s="55">
        <v>335</v>
      </c>
      <c r="L1226" s="60"/>
    </row>
    <row r="1227" spans="1:12" outlineLevel="1" x14ac:dyDescent="0.2">
      <c r="A1227" s="42">
        <v>42310</v>
      </c>
      <c r="B1227" s="55">
        <v>262.5</v>
      </c>
      <c r="C1227" s="53">
        <v>369.34</v>
      </c>
      <c r="D1227" s="53">
        <v>435.41</v>
      </c>
      <c r="E1227" s="45">
        <f>Platts!R1716*0.6+Platts!C1716*1.6</f>
        <v>123.53999999999999</v>
      </c>
      <c r="F1227" s="62">
        <f t="shared" si="39"/>
        <v>1224</v>
      </c>
      <c r="G1227" s="42">
        <f t="shared" si="38"/>
        <v>42310</v>
      </c>
      <c r="H1227" s="55">
        <v>254</v>
      </c>
      <c r="I1227" s="55">
        <v>407.63</v>
      </c>
      <c r="J1227" s="55">
        <v>545.64499999999998</v>
      </c>
      <c r="K1227" s="55">
        <v>335</v>
      </c>
      <c r="L1227" s="60"/>
    </row>
    <row r="1228" spans="1:12" outlineLevel="1" x14ac:dyDescent="0.2">
      <c r="A1228" s="42">
        <v>42311</v>
      </c>
      <c r="B1228" s="55">
        <v>262.5</v>
      </c>
      <c r="C1228" s="53">
        <v>366.99</v>
      </c>
      <c r="D1228" s="53">
        <v>435.41</v>
      </c>
      <c r="E1228" s="45">
        <f>Platts!R1717*0.6+Platts!C1717*1.6</f>
        <v>123.53999999999999</v>
      </c>
      <c r="F1228" s="62">
        <f t="shared" si="39"/>
        <v>1225</v>
      </c>
      <c r="G1228" s="42">
        <f t="shared" si="38"/>
        <v>42311</v>
      </c>
      <c r="H1228" s="55">
        <v>254</v>
      </c>
      <c r="I1228" s="55">
        <v>408.185</v>
      </c>
      <c r="J1228" s="55">
        <v>545.64499999999998</v>
      </c>
      <c r="K1228" s="55">
        <v>340</v>
      </c>
      <c r="L1228" s="60"/>
    </row>
    <row r="1229" spans="1:12" outlineLevel="1" x14ac:dyDescent="0.2">
      <c r="A1229" s="42">
        <v>42312</v>
      </c>
      <c r="B1229" s="55">
        <v>262.5</v>
      </c>
      <c r="C1229" s="53">
        <v>363.94</v>
      </c>
      <c r="D1229" s="53">
        <v>429.89</v>
      </c>
      <c r="E1229" s="45">
        <f>Platts!R1718*0.6+Platts!C1718*1.6</f>
        <v>122.94999999999999</v>
      </c>
      <c r="F1229" s="62">
        <f t="shared" si="39"/>
        <v>1226</v>
      </c>
      <c r="G1229" s="42">
        <f t="shared" si="38"/>
        <v>42312</v>
      </c>
      <c r="H1229" s="55">
        <v>254</v>
      </c>
      <c r="I1229" s="55">
        <v>406.11</v>
      </c>
      <c r="J1229" s="55">
        <v>545.64499999999998</v>
      </c>
      <c r="K1229" s="55">
        <v>345</v>
      </c>
      <c r="L1229" s="60"/>
    </row>
    <row r="1230" spans="1:12" outlineLevel="1" x14ac:dyDescent="0.2">
      <c r="A1230" s="42">
        <v>42313</v>
      </c>
      <c r="B1230" s="55">
        <v>262.5</v>
      </c>
      <c r="C1230" s="53">
        <v>364.28</v>
      </c>
      <c r="D1230" s="53">
        <v>429.89</v>
      </c>
      <c r="E1230" s="45">
        <f>Platts!R1719*0.6+Platts!C1719*1.6</f>
        <v>121.87</v>
      </c>
      <c r="F1230" s="62">
        <f t="shared" si="39"/>
        <v>1227</v>
      </c>
      <c r="G1230" s="42">
        <f t="shared" si="38"/>
        <v>42313</v>
      </c>
      <c r="H1230" s="55">
        <v>254</v>
      </c>
      <c r="I1230" s="55">
        <v>402.41</v>
      </c>
      <c r="J1230" s="55">
        <v>545.64499999999998</v>
      </c>
      <c r="K1230" s="55">
        <v>345</v>
      </c>
      <c r="L1230" s="60"/>
    </row>
    <row r="1231" spans="1:12" outlineLevel="1" x14ac:dyDescent="0.2">
      <c r="A1231" s="42">
        <v>42314</v>
      </c>
      <c r="B1231" s="55">
        <v>262.5</v>
      </c>
      <c r="C1231" s="53">
        <v>354.62</v>
      </c>
      <c r="D1231" s="53">
        <v>429.89</v>
      </c>
      <c r="E1231" s="45">
        <f>Platts!R1720*0.6+Platts!C1720*1.6</f>
        <v>121.66</v>
      </c>
      <c r="F1231" s="62">
        <f t="shared" si="39"/>
        <v>1228</v>
      </c>
      <c r="G1231" s="42">
        <f t="shared" si="38"/>
        <v>42314</v>
      </c>
      <c r="H1231" s="55">
        <v>254</v>
      </c>
      <c r="I1231" s="55">
        <v>400.495</v>
      </c>
      <c r="J1231" s="55">
        <v>545.64499999999998</v>
      </c>
      <c r="K1231" s="55">
        <v>345</v>
      </c>
      <c r="L1231" s="60"/>
    </row>
    <row r="1232" spans="1:12" outlineLevel="1" x14ac:dyDescent="0.2">
      <c r="A1232" s="42">
        <v>42317</v>
      </c>
      <c r="B1232" s="55">
        <v>262.5</v>
      </c>
      <c r="C1232" s="53">
        <v>355.51</v>
      </c>
      <c r="D1232" s="53">
        <v>427.14</v>
      </c>
      <c r="E1232" s="45">
        <f>Platts!R1721*0.6+Platts!C1721*1.6</f>
        <v>122.16</v>
      </c>
      <c r="F1232" s="62">
        <f t="shared" si="39"/>
        <v>1229</v>
      </c>
      <c r="G1232" s="42">
        <f t="shared" si="38"/>
        <v>42317</v>
      </c>
      <c r="H1232" s="55">
        <v>254</v>
      </c>
      <c r="I1232" s="55">
        <v>399.79500000000002</v>
      </c>
      <c r="J1232" s="55">
        <v>545.64499999999998</v>
      </c>
      <c r="K1232" s="55">
        <v>345</v>
      </c>
      <c r="L1232" s="60"/>
    </row>
    <row r="1233" spans="1:12" outlineLevel="1" x14ac:dyDescent="0.2">
      <c r="A1233" s="42">
        <v>42319</v>
      </c>
      <c r="B1233" s="55">
        <v>261</v>
      </c>
      <c r="C1233" s="53">
        <v>354.39</v>
      </c>
      <c r="D1233" s="53">
        <v>424.38</v>
      </c>
      <c r="E1233" s="45">
        <f>Platts!R1722*0.6+Platts!C1722*1.6</f>
        <v>121.88999999999999</v>
      </c>
      <c r="F1233" s="62">
        <f t="shared" si="39"/>
        <v>1230</v>
      </c>
      <c r="G1233" s="42">
        <f t="shared" si="38"/>
        <v>42319</v>
      </c>
      <c r="H1233" s="55">
        <v>253.5</v>
      </c>
      <c r="I1233" s="55">
        <v>394.16500000000002</v>
      </c>
      <c r="J1233" s="55">
        <v>545.64499999999998</v>
      </c>
      <c r="K1233" s="55">
        <v>345</v>
      </c>
      <c r="L1233" s="60"/>
    </row>
    <row r="1234" spans="1:12" outlineLevel="1" x14ac:dyDescent="0.2">
      <c r="A1234" s="42">
        <v>42320</v>
      </c>
      <c r="B1234" s="55">
        <v>261</v>
      </c>
      <c r="C1234" s="53">
        <v>354.98</v>
      </c>
      <c r="D1234" s="53">
        <v>424.38</v>
      </c>
      <c r="E1234" s="45">
        <f>Platts!R1723*0.6+Platts!C1723*1.6</f>
        <v>121.27000000000001</v>
      </c>
      <c r="F1234" s="62">
        <f t="shared" si="39"/>
        <v>1231</v>
      </c>
      <c r="G1234" s="42">
        <f t="shared" si="38"/>
        <v>42320</v>
      </c>
      <c r="H1234" s="55">
        <v>253.5</v>
      </c>
      <c r="I1234" s="55">
        <v>394.35</v>
      </c>
      <c r="J1234" s="55">
        <v>545.64499999999998</v>
      </c>
      <c r="K1234" s="55">
        <v>345</v>
      </c>
      <c r="L1234" s="60"/>
    </row>
    <row r="1235" spans="1:12" outlineLevel="1" x14ac:dyDescent="0.2">
      <c r="A1235" s="42">
        <v>42321</v>
      </c>
      <c r="B1235" s="55">
        <v>261</v>
      </c>
      <c r="C1235" s="53">
        <v>353.99</v>
      </c>
      <c r="D1235" s="53">
        <v>418.87</v>
      </c>
      <c r="E1235" s="45">
        <f>Platts!R1724*0.6+Platts!C1724*1.6</f>
        <v>121.17000000000002</v>
      </c>
      <c r="F1235" s="62">
        <f t="shared" si="39"/>
        <v>1232</v>
      </c>
      <c r="G1235" s="42">
        <f t="shared" si="38"/>
        <v>42321</v>
      </c>
      <c r="H1235" s="55">
        <v>253.5</v>
      </c>
      <c r="I1235" s="55">
        <v>394.71499999999997</v>
      </c>
      <c r="J1235" s="55">
        <v>545.64499999999998</v>
      </c>
      <c r="K1235" s="55">
        <v>345</v>
      </c>
      <c r="L1235" s="60"/>
    </row>
    <row r="1236" spans="1:12" outlineLevel="1" x14ac:dyDescent="0.2">
      <c r="A1236" s="42">
        <v>42324</v>
      </c>
      <c r="B1236" s="55">
        <v>261</v>
      </c>
      <c r="C1236" s="53">
        <v>353.73</v>
      </c>
      <c r="D1236" s="53">
        <v>418.87</v>
      </c>
      <c r="E1236" s="45">
        <f>Platts!R1725*0.6+Platts!C1725*1.6</f>
        <v>119.97</v>
      </c>
      <c r="F1236" s="62">
        <f t="shared" si="39"/>
        <v>1233</v>
      </c>
      <c r="G1236" s="42">
        <f t="shared" si="38"/>
        <v>42324</v>
      </c>
      <c r="H1236" s="55">
        <v>253.5</v>
      </c>
      <c r="I1236" s="55">
        <v>396.11500000000001</v>
      </c>
      <c r="J1236" s="55">
        <v>545.64499999999998</v>
      </c>
      <c r="K1236" s="55">
        <v>343.5</v>
      </c>
      <c r="L1236" s="60"/>
    </row>
    <row r="1237" spans="1:12" outlineLevel="1" x14ac:dyDescent="0.2">
      <c r="A1237" s="42">
        <v>42325</v>
      </c>
      <c r="B1237" s="55">
        <v>261</v>
      </c>
      <c r="C1237" s="53">
        <v>351.35</v>
      </c>
      <c r="D1237" s="53">
        <v>418.87</v>
      </c>
      <c r="E1237" s="45">
        <f>Platts!R1726*0.6+Platts!C1726*1.6</f>
        <v>118.53</v>
      </c>
      <c r="F1237" s="62">
        <f t="shared" si="39"/>
        <v>1234</v>
      </c>
      <c r="G1237" s="42">
        <f t="shared" si="38"/>
        <v>42325</v>
      </c>
      <c r="H1237" s="55">
        <v>253.5</v>
      </c>
      <c r="I1237" s="55">
        <v>394.60500000000002</v>
      </c>
      <c r="J1237" s="55">
        <v>545.64499999999998</v>
      </c>
      <c r="K1237" s="55">
        <v>342.5</v>
      </c>
      <c r="L1237" s="60"/>
    </row>
    <row r="1238" spans="1:12" outlineLevel="1" x14ac:dyDescent="0.2">
      <c r="A1238" s="42">
        <v>42326</v>
      </c>
      <c r="B1238" s="55">
        <v>261</v>
      </c>
      <c r="C1238" s="53">
        <v>345.57</v>
      </c>
      <c r="D1238" s="53">
        <v>413.36</v>
      </c>
      <c r="E1238" s="45">
        <f>Platts!R1727*0.6+Platts!C1727*1.6</f>
        <v>118.05000000000001</v>
      </c>
      <c r="F1238" s="62">
        <f t="shared" si="39"/>
        <v>1235</v>
      </c>
      <c r="G1238" s="42">
        <f t="shared" si="38"/>
        <v>42326</v>
      </c>
      <c r="H1238" s="55">
        <v>253.5</v>
      </c>
      <c r="I1238" s="55">
        <v>392.65499999999997</v>
      </c>
      <c r="J1238" s="55">
        <v>545.64499999999998</v>
      </c>
      <c r="K1238" s="55">
        <v>345</v>
      </c>
      <c r="L1238" s="60"/>
    </row>
    <row r="1239" spans="1:12" outlineLevel="1" x14ac:dyDescent="0.2">
      <c r="A1239" s="42">
        <v>42327</v>
      </c>
      <c r="B1239" s="55">
        <v>261</v>
      </c>
      <c r="C1239" s="53">
        <v>349.41</v>
      </c>
      <c r="D1239" s="53">
        <v>413.36</v>
      </c>
      <c r="E1239" s="45">
        <f>Platts!R1728*0.6+Platts!C1728*1.6</f>
        <v>116.19</v>
      </c>
      <c r="F1239" s="62">
        <f t="shared" si="39"/>
        <v>1236</v>
      </c>
      <c r="G1239" s="42">
        <f t="shared" si="38"/>
        <v>42327</v>
      </c>
      <c r="H1239" s="55">
        <v>253.5</v>
      </c>
      <c r="I1239" s="55">
        <v>392.51</v>
      </c>
      <c r="J1239" s="55">
        <v>545.64499999999998</v>
      </c>
      <c r="K1239" s="55">
        <v>345</v>
      </c>
      <c r="L1239" s="60"/>
    </row>
    <row r="1240" spans="1:12" outlineLevel="1" x14ac:dyDescent="0.2">
      <c r="A1240" s="42">
        <v>42328</v>
      </c>
      <c r="B1240" s="55">
        <v>260</v>
      </c>
      <c r="C1240" s="53">
        <v>346.19</v>
      </c>
      <c r="D1240" s="53">
        <v>413.36</v>
      </c>
      <c r="E1240" s="45">
        <f>Platts!R1729*0.6+Platts!C1729*1.6</f>
        <v>116.19</v>
      </c>
      <c r="F1240" s="62">
        <f t="shared" si="39"/>
        <v>1237</v>
      </c>
      <c r="G1240" s="42">
        <f t="shared" si="38"/>
        <v>42328</v>
      </c>
      <c r="H1240" s="55">
        <v>253.5</v>
      </c>
      <c r="I1240" s="55">
        <v>393.28500000000003</v>
      </c>
      <c r="J1240" s="55">
        <v>545.64499999999998</v>
      </c>
      <c r="K1240" s="55">
        <v>345</v>
      </c>
      <c r="L1240" s="60"/>
    </row>
    <row r="1241" spans="1:12" outlineLevel="1" x14ac:dyDescent="0.2">
      <c r="A1241" s="42">
        <v>42331</v>
      </c>
      <c r="B1241" s="55">
        <v>260</v>
      </c>
      <c r="C1241" s="53">
        <v>344.63</v>
      </c>
      <c r="D1241" s="53">
        <v>413.36</v>
      </c>
      <c r="E1241" s="45">
        <f>Platts!R1730*0.6+Platts!C1730*1.6</f>
        <v>115.31</v>
      </c>
      <c r="F1241" s="62">
        <f t="shared" si="39"/>
        <v>1238</v>
      </c>
      <c r="G1241" s="42">
        <f t="shared" si="38"/>
        <v>42331</v>
      </c>
      <c r="H1241" s="55">
        <v>253.5</v>
      </c>
      <c r="I1241" s="55">
        <v>393.31500000000011</v>
      </c>
      <c r="J1241" s="55">
        <v>545.64499999999998</v>
      </c>
      <c r="K1241" s="55">
        <v>338</v>
      </c>
      <c r="L1241" s="60"/>
    </row>
    <row r="1242" spans="1:12" outlineLevel="1" x14ac:dyDescent="0.2">
      <c r="A1242" s="42">
        <v>42332</v>
      </c>
      <c r="B1242" s="55">
        <v>260</v>
      </c>
      <c r="C1242" s="53">
        <v>345.77</v>
      </c>
      <c r="D1242" s="53">
        <v>407.85</v>
      </c>
      <c r="E1242" s="45">
        <f>Platts!R1731*0.6+Platts!C1731*1.6</f>
        <v>113.99000000000001</v>
      </c>
      <c r="F1242" s="62">
        <f t="shared" si="39"/>
        <v>1239</v>
      </c>
      <c r="G1242" s="42">
        <f t="shared" si="38"/>
        <v>42332</v>
      </c>
      <c r="H1242" s="55">
        <v>253.5</v>
      </c>
      <c r="I1242" s="55">
        <v>391.22500000000002</v>
      </c>
      <c r="J1242" s="55">
        <v>545.64499999999998</v>
      </c>
      <c r="K1242" s="55">
        <v>337</v>
      </c>
      <c r="L1242" s="60"/>
    </row>
    <row r="1243" spans="1:12" outlineLevel="1" x14ac:dyDescent="0.2">
      <c r="A1243" s="42">
        <v>42333</v>
      </c>
      <c r="B1243" s="55">
        <v>260</v>
      </c>
      <c r="C1243" s="53">
        <v>339.71</v>
      </c>
      <c r="D1243" s="53">
        <v>407.85</v>
      </c>
      <c r="E1243" s="45">
        <f>Platts!R1732*0.6+Platts!C1732*1.6</f>
        <v>114.10000000000001</v>
      </c>
      <c r="F1243" s="62">
        <f t="shared" si="39"/>
        <v>1240</v>
      </c>
      <c r="G1243" s="42">
        <f t="shared" si="38"/>
        <v>42333</v>
      </c>
      <c r="H1243" s="55">
        <v>253.5</v>
      </c>
      <c r="I1243" s="55">
        <v>391.95499999999998</v>
      </c>
      <c r="J1243" s="55">
        <v>545.64499999999998</v>
      </c>
      <c r="K1243" s="55">
        <v>335</v>
      </c>
      <c r="L1243" s="60"/>
    </row>
    <row r="1244" spans="1:12" outlineLevel="1" x14ac:dyDescent="0.2">
      <c r="A1244" s="42">
        <v>42334</v>
      </c>
      <c r="B1244" s="55">
        <v>260</v>
      </c>
      <c r="C1244" s="53">
        <v>339.71</v>
      </c>
      <c r="D1244" s="53">
        <v>407.85</v>
      </c>
      <c r="E1244" s="45">
        <f>Platts!R1733*0.6+Platts!C1733*1.6</f>
        <v>114.10000000000001</v>
      </c>
      <c r="F1244" s="62">
        <f t="shared" si="39"/>
        <v>1241</v>
      </c>
      <c r="G1244" s="42">
        <f t="shared" si="38"/>
        <v>42334</v>
      </c>
      <c r="H1244" s="55">
        <v>253.5</v>
      </c>
      <c r="I1244" s="55">
        <v>389.565</v>
      </c>
      <c r="J1244" s="55">
        <v>545.64499999999998</v>
      </c>
      <c r="K1244" s="55">
        <v>334</v>
      </c>
      <c r="L1244" s="60"/>
    </row>
    <row r="1245" spans="1:12" outlineLevel="1" x14ac:dyDescent="0.2">
      <c r="A1245" s="42">
        <v>42335</v>
      </c>
      <c r="B1245" s="55">
        <v>260</v>
      </c>
      <c r="C1245" s="53">
        <v>339.71</v>
      </c>
      <c r="D1245" s="53">
        <v>407.85</v>
      </c>
      <c r="E1245" s="45">
        <f>Platts!R1734*0.6+Platts!C1734*1.6</f>
        <v>113.83000000000001</v>
      </c>
      <c r="F1245" s="62">
        <f t="shared" si="39"/>
        <v>1242</v>
      </c>
      <c r="G1245" s="42">
        <f t="shared" si="38"/>
        <v>42335</v>
      </c>
      <c r="H1245" s="55">
        <v>253.5</v>
      </c>
      <c r="I1245" s="55">
        <v>390.52499999999998</v>
      </c>
      <c r="J1245" s="55">
        <v>545.64499999999998</v>
      </c>
      <c r="K1245" s="55">
        <v>334</v>
      </c>
      <c r="L1245" s="60"/>
    </row>
    <row r="1246" spans="1:12" outlineLevel="1" x14ac:dyDescent="0.2">
      <c r="A1246" s="42">
        <v>42338</v>
      </c>
      <c r="B1246" s="55">
        <v>260</v>
      </c>
      <c r="C1246" s="53">
        <v>338.11</v>
      </c>
      <c r="D1246" s="53">
        <v>402.34</v>
      </c>
      <c r="E1246" s="45">
        <f>Platts!R1735*0.6+Platts!C1735*1.6</f>
        <v>111.19999999999999</v>
      </c>
      <c r="F1246" s="62">
        <f t="shared" si="39"/>
        <v>1243</v>
      </c>
      <c r="G1246" s="42">
        <f t="shared" si="38"/>
        <v>42338</v>
      </c>
      <c r="H1246" s="55">
        <v>253.5</v>
      </c>
      <c r="I1246" s="55">
        <v>389.34</v>
      </c>
      <c r="J1246" s="55">
        <v>545.64499999999998</v>
      </c>
      <c r="K1246" s="55">
        <v>334</v>
      </c>
      <c r="L1246" s="60"/>
    </row>
    <row r="1247" spans="1:12" outlineLevel="1" x14ac:dyDescent="0.2">
      <c r="A1247" s="42">
        <v>42339</v>
      </c>
      <c r="B1247" s="55">
        <v>260</v>
      </c>
      <c r="C1247" s="53">
        <v>339.78</v>
      </c>
      <c r="D1247" s="53">
        <v>402.34</v>
      </c>
      <c r="E1247" s="45">
        <f>Platts!R1736*0.6+Platts!C1736*1.6</f>
        <v>108.09</v>
      </c>
      <c r="F1247" s="62">
        <f t="shared" si="39"/>
        <v>1244</v>
      </c>
      <c r="G1247" s="42">
        <f t="shared" si="38"/>
        <v>42339</v>
      </c>
      <c r="H1247" s="55">
        <v>253</v>
      </c>
      <c r="I1247" s="55">
        <v>389.31</v>
      </c>
      <c r="J1247" s="55">
        <v>545.64499999999998</v>
      </c>
      <c r="K1247" s="55">
        <v>330</v>
      </c>
      <c r="L1247" s="60"/>
    </row>
    <row r="1248" spans="1:12" outlineLevel="1" x14ac:dyDescent="0.2">
      <c r="A1248" s="42">
        <v>42340</v>
      </c>
      <c r="B1248" s="55">
        <v>257.5</v>
      </c>
      <c r="C1248" s="53">
        <v>338.46</v>
      </c>
      <c r="D1248" s="53">
        <v>402.34</v>
      </c>
      <c r="E1248" s="45">
        <f>Platts!R1737*0.6+Platts!C1737*1.6</f>
        <v>108.44</v>
      </c>
      <c r="F1248" s="62">
        <f t="shared" si="39"/>
        <v>1245</v>
      </c>
      <c r="G1248" s="42">
        <f t="shared" si="38"/>
        <v>42340</v>
      </c>
      <c r="H1248" s="55">
        <v>253</v>
      </c>
      <c r="I1248" s="55">
        <v>390.08</v>
      </c>
      <c r="J1248" s="55">
        <v>545.64499999999998</v>
      </c>
      <c r="K1248" s="55">
        <v>330</v>
      </c>
      <c r="L1248" s="60"/>
    </row>
    <row r="1249" spans="1:12" outlineLevel="1" x14ac:dyDescent="0.2">
      <c r="A1249" s="42">
        <v>42341</v>
      </c>
      <c r="B1249" s="55">
        <v>257.5</v>
      </c>
      <c r="C1249" s="53">
        <v>348.64</v>
      </c>
      <c r="D1249" s="53">
        <v>402.34</v>
      </c>
      <c r="E1249" s="45">
        <f>Platts!R1738*0.6+Platts!C1738*1.6</f>
        <v>108.39</v>
      </c>
      <c r="F1249" s="62">
        <f t="shared" si="39"/>
        <v>1246</v>
      </c>
      <c r="G1249" s="42">
        <f t="shared" si="38"/>
        <v>42341</v>
      </c>
      <c r="H1249" s="55">
        <v>252.5</v>
      </c>
      <c r="I1249" s="55">
        <v>390.52499999999998</v>
      </c>
      <c r="J1249" s="55">
        <v>534.625</v>
      </c>
      <c r="K1249" s="55">
        <v>330</v>
      </c>
      <c r="L1249" s="60"/>
    </row>
    <row r="1250" spans="1:12" outlineLevel="1" x14ac:dyDescent="0.2">
      <c r="A1250" s="42">
        <v>42342</v>
      </c>
      <c r="B1250" s="55">
        <v>257.5</v>
      </c>
      <c r="C1250" s="53">
        <v>348.32</v>
      </c>
      <c r="D1250" s="53">
        <v>402.34</v>
      </c>
      <c r="E1250" s="45">
        <f>Platts!R1739*0.6+Platts!C1739*1.6</f>
        <v>107.55000000000001</v>
      </c>
      <c r="F1250" s="62">
        <f t="shared" si="39"/>
        <v>1247</v>
      </c>
      <c r="G1250" s="42">
        <f t="shared" si="38"/>
        <v>42342</v>
      </c>
      <c r="H1250" s="55">
        <v>252</v>
      </c>
      <c r="I1250" s="55">
        <v>392.69499999999999</v>
      </c>
      <c r="J1250" s="55">
        <v>534.625</v>
      </c>
      <c r="K1250" s="55">
        <v>330</v>
      </c>
      <c r="L1250" s="60"/>
    </row>
    <row r="1251" spans="1:12" outlineLevel="1" x14ac:dyDescent="0.2">
      <c r="A1251" s="42">
        <v>42345</v>
      </c>
      <c r="B1251" s="55">
        <v>257.5</v>
      </c>
      <c r="C1251" s="53">
        <v>347.04</v>
      </c>
      <c r="D1251" s="53">
        <v>402.34</v>
      </c>
      <c r="E1251" s="45">
        <f>Platts!R1740*0.6+Platts!C1740*1.6</f>
        <v>107.57</v>
      </c>
      <c r="F1251" s="62">
        <f t="shared" si="39"/>
        <v>1248</v>
      </c>
      <c r="G1251" s="42">
        <f t="shared" si="38"/>
        <v>42345</v>
      </c>
      <c r="H1251" s="55">
        <v>252</v>
      </c>
      <c r="I1251" s="55">
        <v>401.19</v>
      </c>
      <c r="J1251" s="55">
        <v>534.625</v>
      </c>
      <c r="K1251" s="55">
        <v>330</v>
      </c>
      <c r="L1251" s="60"/>
    </row>
    <row r="1252" spans="1:12" outlineLevel="1" x14ac:dyDescent="0.2">
      <c r="A1252" s="42">
        <v>42346</v>
      </c>
      <c r="B1252" s="55">
        <v>257.5</v>
      </c>
      <c r="C1252" s="53">
        <v>348.1</v>
      </c>
      <c r="D1252" s="53">
        <v>402.34</v>
      </c>
      <c r="E1252" s="45">
        <f>Platts!R1741*0.6+Platts!C1741*1.6</f>
        <v>107.55</v>
      </c>
      <c r="F1252" s="62">
        <f t="shared" si="39"/>
        <v>1249</v>
      </c>
      <c r="G1252" s="42">
        <f t="shared" si="38"/>
        <v>42346</v>
      </c>
      <c r="H1252" s="55">
        <v>252</v>
      </c>
      <c r="I1252" s="55">
        <v>394.52499999999998</v>
      </c>
      <c r="J1252" s="55">
        <v>534.625</v>
      </c>
      <c r="K1252" s="55">
        <v>330</v>
      </c>
      <c r="L1252" s="60"/>
    </row>
    <row r="1253" spans="1:12" outlineLevel="1" x14ac:dyDescent="0.2">
      <c r="A1253" s="42">
        <v>42347</v>
      </c>
      <c r="B1253" s="55">
        <v>257.5</v>
      </c>
      <c r="C1253" s="53">
        <v>351.46</v>
      </c>
      <c r="D1253" s="53">
        <v>402.34</v>
      </c>
      <c r="E1253" s="45">
        <f>Platts!R1742*0.6+Platts!C1742*1.6</f>
        <v>107.72</v>
      </c>
      <c r="F1253" s="62">
        <f t="shared" si="39"/>
        <v>1250</v>
      </c>
      <c r="G1253" s="42">
        <f t="shared" si="38"/>
        <v>42347</v>
      </c>
      <c r="H1253" s="55">
        <v>252</v>
      </c>
      <c r="I1253" s="55">
        <v>393.67500000000001</v>
      </c>
      <c r="J1253" s="55">
        <v>534.625</v>
      </c>
      <c r="K1253" s="55">
        <v>329</v>
      </c>
      <c r="L1253" s="60"/>
    </row>
    <row r="1254" spans="1:12" outlineLevel="1" x14ac:dyDescent="0.2">
      <c r="A1254" s="42">
        <v>42348</v>
      </c>
      <c r="B1254" s="55">
        <v>257</v>
      </c>
      <c r="C1254" s="53">
        <v>350.08</v>
      </c>
      <c r="D1254" s="53">
        <v>402.34</v>
      </c>
      <c r="E1254" s="45">
        <f>Platts!R1743*0.6+Platts!C1743*1.6</f>
        <v>106.76</v>
      </c>
      <c r="F1254" s="62">
        <f t="shared" si="39"/>
        <v>1251</v>
      </c>
      <c r="G1254" s="42">
        <f t="shared" si="38"/>
        <v>42348</v>
      </c>
      <c r="H1254" s="55">
        <v>251</v>
      </c>
      <c r="I1254" s="55">
        <v>396.065</v>
      </c>
      <c r="J1254" s="55">
        <v>534.625</v>
      </c>
      <c r="K1254" s="55">
        <v>327</v>
      </c>
      <c r="L1254" s="60"/>
    </row>
    <row r="1255" spans="1:12" outlineLevel="1" x14ac:dyDescent="0.2">
      <c r="A1255" s="42">
        <v>42349</v>
      </c>
      <c r="B1255" s="55">
        <v>257</v>
      </c>
      <c r="C1255" s="53">
        <v>351.58</v>
      </c>
      <c r="D1255" s="53">
        <v>402.34</v>
      </c>
      <c r="E1255" s="45">
        <f>Platts!R1744*0.6+Platts!C1744*1.6</f>
        <v>106.78999999999999</v>
      </c>
      <c r="F1255" s="62">
        <f t="shared" si="39"/>
        <v>1252</v>
      </c>
      <c r="G1255" s="42">
        <f t="shared" si="38"/>
        <v>42349</v>
      </c>
      <c r="H1255" s="55">
        <v>251</v>
      </c>
      <c r="I1255" s="55">
        <v>396.14</v>
      </c>
      <c r="J1255" s="55">
        <v>534.625</v>
      </c>
      <c r="K1255" s="55">
        <v>327</v>
      </c>
      <c r="L1255" s="60"/>
    </row>
    <row r="1256" spans="1:12" outlineLevel="1" x14ac:dyDescent="0.2">
      <c r="A1256" s="42">
        <v>42352</v>
      </c>
      <c r="B1256" s="55">
        <v>256</v>
      </c>
      <c r="C1256" s="53">
        <v>353.22</v>
      </c>
      <c r="D1256" s="53">
        <v>402.34</v>
      </c>
      <c r="E1256" s="45">
        <f>Platts!R1745*0.6+Platts!C1745*1.6</f>
        <v>107.50999999999999</v>
      </c>
      <c r="F1256" s="62">
        <f t="shared" si="39"/>
        <v>1253</v>
      </c>
      <c r="G1256" s="42">
        <f t="shared" si="38"/>
        <v>42352</v>
      </c>
      <c r="H1256" s="55">
        <v>247</v>
      </c>
      <c r="I1256" s="55">
        <v>394.2</v>
      </c>
      <c r="J1256" s="55">
        <v>534.625</v>
      </c>
      <c r="K1256" s="55">
        <v>327</v>
      </c>
      <c r="L1256" s="60"/>
    </row>
    <row r="1257" spans="1:12" outlineLevel="1" x14ac:dyDescent="0.2">
      <c r="A1257" s="42">
        <v>42353</v>
      </c>
      <c r="B1257" s="55">
        <v>256</v>
      </c>
      <c r="C1257" s="53">
        <v>349.7</v>
      </c>
      <c r="D1257" s="53">
        <v>402.34</v>
      </c>
      <c r="E1257" s="45">
        <f>Platts!R1746*0.6+Platts!C1746*1.6</f>
        <v>106.54</v>
      </c>
      <c r="F1257" s="62">
        <f t="shared" si="39"/>
        <v>1254</v>
      </c>
      <c r="G1257" s="42">
        <f t="shared" si="38"/>
        <v>42353</v>
      </c>
      <c r="H1257" s="55">
        <v>247</v>
      </c>
      <c r="I1257" s="55">
        <v>395.38499999999999</v>
      </c>
      <c r="J1257" s="55">
        <v>534.625</v>
      </c>
      <c r="K1257" s="55">
        <v>330</v>
      </c>
      <c r="L1257" s="60"/>
    </row>
    <row r="1258" spans="1:12" outlineLevel="1" x14ac:dyDescent="0.2">
      <c r="A1258" s="42">
        <v>42354</v>
      </c>
      <c r="B1258" s="55">
        <v>255.5</v>
      </c>
      <c r="C1258" s="53">
        <v>350.34</v>
      </c>
      <c r="D1258" s="53">
        <v>402.34</v>
      </c>
      <c r="E1258" s="45">
        <f>Platts!R1747*0.6+Platts!C1747*1.6</f>
        <v>107.58000000000001</v>
      </c>
      <c r="F1258" s="62">
        <f t="shared" si="39"/>
        <v>1255</v>
      </c>
      <c r="G1258" s="42">
        <f t="shared" si="38"/>
        <v>42354</v>
      </c>
      <c r="H1258" s="55">
        <v>246</v>
      </c>
      <c r="I1258" s="55">
        <v>395.64</v>
      </c>
      <c r="J1258" s="55">
        <v>534.625</v>
      </c>
      <c r="K1258" s="55">
        <v>330</v>
      </c>
      <c r="L1258" s="60"/>
    </row>
    <row r="1259" spans="1:12" outlineLevel="1" x14ac:dyDescent="0.2">
      <c r="A1259" s="42">
        <v>42355</v>
      </c>
      <c r="B1259" s="55">
        <v>256</v>
      </c>
      <c r="C1259" s="53">
        <v>346.14</v>
      </c>
      <c r="D1259" s="53">
        <v>402.34</v>
      </c>
      <c r="E1259" s="45">
        <f>Platts!R1748*0.6+Platts!C1748*1.6</f>
        <v>107.96000000000001</v>
      </c>
      <c r="F1259" s="62">
        <f t="shared" si="39"/>
        <v>1256</v>
      </c>
      <c r="G1259" s="42">
        <f t="shared" si="38"/>
        <v>42355</v>
      </c>
      <c r="H1259" s="55">
        <v>246</v>
      </c>
      <c r="I1259" s="55">
        <v>393.58499999999998</v>
      </c>
      <c r="J1259" s="55">
        <v>534.625</v>
      </c>
      <c r="K1259" s="55">
        <v>327.5</v>
      </c>
      <c r="L1259" s="60"/>
    </row>
    <row r="1260" spans="1:12" outlineLevel="1" x14ac:dyDescent="0.2">
      <c r="A1260" s="42">
        <v>42356</v>
      </c>
      <c r="B1260" s="55">
        <v>257.5</v>
      </c>
      <c r="C1260" s="53">
        <v>347.17</v>
      </c>
      <c r="D1260" s="53">
        <v>418.87</v>
      </c>
      <c r="E1260" s="45">
        <f>Platts!R1749*0.6+Platts!C1749*1.6</f>
        <v>109.13999999999999</v>
      </c>
      <c r="F1260" s="62">
        <f t="shared" si="39"/>
        <v>1257</v>
      </c>
      <c r="G1260" s="42">
        <f t="shared" si="38"/>
        <v>42356</v>
      </c>
      <c r="H1260" s="55">
        <v>246</v>
      </c>
      <c r="I1260" s="55">
        <v>390.27499999999998</v>
      </c>
      <c r="J1260" s="55">
        <v>534.625</v>
      </c>
      <c r="K1260" s="55">
        <v>320</v>
      </c>
      <c r="L1260" s="60"/>
    </row>
    <row r="1261" spans="1:12" outlineLevel="1" x14ac:dyDescent="0.2">
      <c r="A1261" s="42">
        <v>42359</v>
      </c>
      <c r="B1261" s="55">
        <v>262.5</v>
      </c>
      <c r="C1261" s="53">
        <v>349.6</v>
      </c>
      <c r="D1261" s="53">
        <v>418.87</v>
      </c>
      <c r="E1261" s="45">
        <f>Platts!R1750*0.6+Platts!C1750*1.6</f>
        <v>110.32999999999998</v>
      </c>
      <c r="F1261" s="62">
        <f t="shared" si="39"/>
        <v>1258</v>
      </c>
      <c r="G1261" s="42">
        <f t="shared" si="38"/>
        <v>42359</v>
      </c>
      <c r="H1261" s="55">
        <v>246</v>
      </c>
      <c r="I1261" s="55">
        <v>390.09500000000003</v>
      </c>
      <c r="J1261" s="55">
        <v>534.625</v>
      </c>
      <c r="K1261" s="55">
        <v>320</v>
      </c>
      <c r="L1261" s="60"/>
    </row>
    <row r="1262" spans="1:12" outlineLevel="1" x14ac:dyDescent="0.2">
      <c r="A1262" s="42">
        <v>42360</v>
      </c>
      <c r="B1262" s="55">
        <v>262.5</v>
      </c>
      <c r="C1262" s="53">
        <v>351.14</v>
      </c>
      <c r="D1262" s="53">
        <v>427.14</v>
      </c>
      <c r="E1262" s="45">
        <f>Platts!R1751*0.6+Platts!C1751*1.6</f>
        <v>110.65</v>
      </c>
      <c r="F1262" s="62">
        <f t="shared" si="39"/>
        <v>1259</v>
      </c>
      <c r="G1262" s="42">
        <f t="shared" si="38"/>
        <v>42360</v>
      </c>
      <c r="H1262" s="55">
        <v>246</v>
      </c>
      <c r="I1262" s="55">
        <v>391.32</v>
      </c>
      <c r="J1262" s="55">
        <v>534.625</v>
      </c>
      <c r="K1262" s="55">
        <v>321.5</v>
      </c>
      <c r="L1262" s="60"/>
    </row>
    <row r="1263" spans="1:12" outlineLevel="1" x14ac:dyDescent="0.2">
      <c r="A1263" s="42">
        <v>42361</v>
      </c>
      <c r="B1263" s="55">
        <v>262.5</v>
      </c>
      <c r="C1263" s="53">
        <v>348.06</v>
      </c>
      <c r="D1263" s="53">
        <v>427.14</v>
      </c>
      <c r="E1263" s="45">
        <f>Platts!R1752*0.6+Platts!C1752*1.6</f>
        <v>109.9</v>
      </c>
      <c r="F1263" s="62">
        <f t="shared" si="39"/>
        <v>1260</v>
      </c>
      <c r="G1263" s="42">
        <f t="shared" si="38"/>
        <v>42361</v>
      </c>
      <c r="H1263" s="55">
        <v>245</v>
      </c>
      <c r="I1263" s="55">
        <v>394.27</v>
      </c>
      <c r="J1263" s="55">
        <v>534.625</v>
      </c>
      <c r="K1263" s="55">
        <v>320</v>
      </c>
      <c r="L1263" s="60"/>
    </row>
    <row r="1264" spans="1:12" outlineLevel="1" x14ac:dyDescent="0.2">
      <c r="A1264" s="42">
        <v>42362</v>
      </c>
      <c r="B1264" s="55">
        <v>262.5</v>
      </c>
      <c r="C1264" s="53">
        <v>349.89</v>
      </c>
      <c r="D1264" s="53">
        <v>427.14</v>
      </c>
      <c r="E1264" s="45">
        <f>Platts!R1753*0.6+Platts!C1753*1.6</f>
        <v>110.05000000000001</v>
      </c>
      <c r="F1264" s="62">
        <f t="shared" si="39"/>
        <v>1261</v>
      </c>
      <c r="G1264" s="42">
        <f t="shared" si="38"/>
        <v>42362</v>
      </c>
      <c r="H1264" s="55">
        <v>245</v>
      </c>
      <c r="I1264" s="55">
        <v>392.97500000000002</v>
      </c>
      <c r="J1264" s="55">
        <v>534.625</v>
      </c>
      <c r="K1264" s="55">
        <v>320</v>
      </c>
      <c r="L1264" s="60"/>
    </row>
    <row r="1265" spans="1:12" outlineLevel="1" x14ac:dyDescent="0.2">
      <c r="A1265" s="42">
        <v>42366</v>
      </c>
      <c r="B1265" s="55">
        <v>262.5</v>
      </c>
      <c r="C1265" s="53">
        <v>349.89</v>
      </c>
      <c r="D1265" s="53">
        <v>427.14</v>
      </c>
      <c r="E1265" s="45">
        <f>Platts!R1754*0.6+Platts!C1754*1.6</f>
        <v>111.89000000000001</v>
      </c>
      <c r="F1265" s="62">
        <f t="shared" si="39"/>
        <v>1262</v>
      </c>
      <c r="G1265" s="42">
        <f t="shared" si="38"/>
        <v>42366</v>
      </c>
      <c r="H1265" s="55">
        <v>245</v>
      </c>
      <c r="I1265" s="55">
        <v>392.97500000000002</v>
      </c>
      <c r="J1265" s="55">
        <v>534.625</v>
      </c>
      <c r="K1265" s="55">
        <v>320</v>
      </c>
      <c r="L1265" s="60"/>
    </row>
    <row r="1266" spans="1:12" outlineLevel="1" x14ac:dyDescent="0.2">
      <c r="A1266" s="42">
        <v>42367</v>
      </c>
      <c r="B1266" s="55">
        <v>265.5</v>
      </c>
      <c r="C1266" s="53">
        <v>349.22</v>
      </c>
      <c r="D1266" s="53">
        <v>427.14</v>
      </c>
      <c r="E1266" s="45">
        <f>Platts!R1755*0.6+Platts!C1755*1.6</f>
        <v>113.97</v>
      </c>
      <c r="F1266" s="62">
        <f t="shared" si="39"/>
        <v>1263</v>
      </c>
      <c r="G1266" s="42">
        <f t="shared" si="38"/>
        <v>42367</v>
      </c>
      <c r="H1266" s="55">
        <v>245</v>
      </c>
      <c r="I1266" s="55">
        <v>394.63</v>
      </c>
      <c r="J1266" s="55">
        <v>534.625</v>
      </c>
      <c r="K1266" s="55">
        <v>323.5</v>
      </c>
      <c r="L1266" s="60"/>
    </row>
    <row r="1267" spans="1:12" outlineLevel="1" x14ac:dyDescent="0.2">
      <c r="A1267" s="42">
        <v>42368</v>
      </c>
      <c r="B1267" s="55">
        <v>267.5</v>
      </c>
      <c r="C1267" s="53">
        <v>349.18</v>
      </c>
      <c r="D1267" s="53">
        <v>427.14</v>
      </c>
      <c r="E1267" s="45">
        <f>Platts!R1756*0.6+Platts!C1756*1.6</f>
        <v>114.75</v>
      </c>
      <c r="F1267" s="62">
        <f t="shared" si="39"/>
        <v>1264</v>
      </c>
      <c r="G1267" s="42">
        <f t="shared" si="38"/>
        <v>42368</v>
      </c>
      <c r="H1267" s="55">
        <v>245</v>
      </c>
      <c r="I1267" s="55">
        <v>394.27</v>
      </c>
      <c r="J1267" s="55">
        <v>534.625</v>
      </c>
      <c r="K1267" s="55">
        <v>325</v>
      </c>
      <c r="L1267" s="60"/>
    </row>
    <row r="1268" spans="1:12" outlineLevel="1" x14ac:dyDescent="0.2">
      <c r="A1268" s="42">
        <v>42369</v>
      </c>
      <c r="B1268" s="55">
        <v>269.5</v>
      </c>
      <c r="C1268" s="53">
        <v>348.51</v>
      </c>
      <c r="D1268" s="53">
        <v>427.14</v>
      </c>
      <c r="E1268" s="45">
        <f>Platts!R1757*0.6+Platts!C1757*1.6</f>
        <v>115.07</v>
      </c>
      <c r="F1268" s="62">
        <f t="shared" si="39"/>
        <v>1265</v>
      </c>
      <c r="G1268" s="42">
        <f t="shared" si="38"/>
        <v>42369</v>
      </c>
      <c r="H1268" s="55">
        <v>245</v>
      </c>
      <c r="I1268" s="55">
        <v>393.33499999999998</v>
      </c>
      <c r="J1268" s="55">
        <v>534.625</v>
      </c>
      <c r="K1268" s="55">
        <v>325</v>
      </c>
      <c r="L1268" s="60"/>
    </row>
    <row r="1269" spans="1:12" outlineLevel="1" x14ac:dyDescent="0.2">
      <c r="A1269" s="42">
        <v>42373</v>
      </c>
      <c r="B1269" s="55">
        <v>270</v>
      </c>
      <c r="C1269" s="53">
        <v>345.18</v>
      </c>
      <c r="D1269" s="53">
        <v>427.14</v>
      </c>
      <c r="E1269" s="45">
        <f>Platts!R1758*0.6+Platts!C1758*1.6</f>
        <v>114.19</v>
      </c>
      <c r="F1269" s="62">
        <f t="shared" si="39"/>
        <v>1266</v>
      </c>
      <c r="G1269" s="42">
        <f t="shared" si="38"/>
        <v>42373</v>
      </c>
      <c r="H1269" s="55">
        <v>246.5</v>
      </c>
      <c r="I1269" s="55">
        <v>391.93</v>
      </c>
      <c r="J1269" s="55">
        <v>534.625</v>
      </c>
      <c r="K1269" s="55">
        <v>325</v>
      </c>
      <c r="L1269" s="60"/>
    </row>
    <row r="1270" spans="1:12" s="48" customFormat="1" outlineLevel="1" x14ac:dyDescent="0.2">
      <c r="A1270" s="42">
        <v>42374</v>
      </c>
      <c r="B1270" s="55">
        <v>270</v>
      </c>
      <c r="C1270" s="53">
        <v>343.2</v>
      </c>
      <c r="D1270" s="53">
        <v>427.14</v>
      </c>
      <c r="E1270" s="45">
        <f>Platts!R1759*0.6+Platts!C1759*1.6</f>
        <v>114.13999999999999</v>
      </c>
      <c r="F1270" s="62">
        <f t="shared" si="39"/>
        <v>1267</v>
      </c>
      <c r="G1270" s="42">
        <f t="shared" si="38"/>
        <v>42374</v>
      </c>
      <c r="H1270" s="55">
        <v>246.5</v>
      </c>
      <c r="I1270" s="55">
        <v>392.33</v>
      </c>
      <c r="J1270" s="55">
        <v>534.625</v>
      </c>
      <c r="K1270" s="55">
        <v>324</v>
      </c>
      <c r="L1270" s="60"/>
    </row>
    <row r="1271" spans="1:12" s="48" customFormat="1" outlineLevel="1" x14ac:dyDescent="0.2">
      <c r="A1271" s="42">
        <v>42375</v>
      </c>
      <c r="B1271" s="55">
        <v>275</v>
      </c>
      <c r="C1271" s="53">
        <v>344.19</v>
      </c>
      <c r="D1271" s="53">
        <v>429.89</v>
      </c>
      <c r="E1271" s="45">
        <f>Platts!R1760*0.6+Platts!C1760*1.6</f>
        <v>113.59</v>
      </c>
      <c r="F1271" s="62">
        <f t="shared" si="39"/>
        <v>1268</v>
      </c>
      <c r="G1271" s="42">
        <f t="shared" si="38"/>
        <v>42375</v>
      </c>
      <c r="H1271" s="55">
        <v>246.5</v>
      </c>
      <c r="I1271" s="55">
        <v>386.86</v>
      </c>
      <c r="J1271" s="55">
        <v>529.11</v>
      </c>
      <c r="K1271" s="55">
        <v>324</v>
      </c>
      <c r="L1271" s="60"/>
    </row>
    <row r="1272" spans="1:12" s="48" customFormat="1" outlineLevel="1" x14ac:dyDescent="0.2">
      <c r="A1272" s="42">
        <v>42376</v>
      </c>
      <c r="B1272" s="55">
        <v>275</v>
      </c>
      <c r="C1272" s="53">
        <v>347.33</v>
      </c>
      <c r="D1272" s="53">
        <v>429.89</v>
      </c>
      <c r="E1272" s="45">
        <f>Platts!R1761*0.6+Platts!C1761*1.6</f>
        <v>112.74000000000001</v>
      </c>
      <c r="F1272" s="62">
        <f t="shared" si="39"/>
        <v>1269</v>
      </c>
      <c r="G1272" s="42">
        <f t="shared" si="38"/>
        <v>42376</v>
      </c>
      <c r="H1272" s="55">
        <v>246.5</v>
      </c>
      <c r="I1272" s="55">
        <v>386.71</v>
      </c>
      <c r="J1272" s="55">
        <v>529.11</v>
      </c>
      <c r="K1272" s="55">
        <v>324</v>
      </c>
      <c r="L1272" s="60"/>
    </row>
    <row r="1273" spans="1:12" s="48" customFormat="1" outlineLevel="1" x14ac:dyDescent="0.2">
      <c r="A1273" s="42">
        <v>42377</v>
      </c>
      <c r="B1273" s="55">
        <v>272.5</v>
      </c>
      <c r="C1273" s="53">
        <v>349.06</v>
      </c>
      <c r="D1273" s="53">
        <v>429.89</v>
      </c>
      <c r="E1273" s="45">
        <f>Platts!R1762*0.6+Platts!C1762*1.6</f>
        <v>112.45</v>
      </c>
      <c r="F1273" s="62">
        <f t="shared" si="39"/>
        <v>1270</v>
      </c>
      <c r="G1273" s="42">
        <f t="shared" si="38"/>
        <v>42377</v>
      </c>
      <c r="H1273" s="55">
        <v>246.5</v>
      </c>
      <c r="I1273" s="55">
        <v>391.245</v>
      </c>
      <c r="J1273" s="55">
        <v>529.11</v>
      </c>
      <c r="K1273" s="55">
        <v>324</v>
      </c>
      <c r="L1273" s="60"/>
    </row>
    <row r="1274" spans="1:12" s="48" customFormat="1" outlineLevel="1" x14ac:dyDescent="0.2">
      <c r="A1274" s="42">
        <v>42380</v>
      </c>
      <c r="B1274" s="55">
        <v>272.5</v>
      </c>
      <c r="C1274" s="53">
        <v>348.54</v>
      </c>
      <c r="D1274" s="53">
        <v>429.89</v>
      </c>
      <c r="E1274" s="45">
        <f>Platts!R1763*0.6+Platts!C1763*1.6</f>
        <v>111.88</v>
      </c>
      <c r="F1274" s="62">
        <f t="shared" si="39"/>
        <v>1271</v>
      </c>
      <c r="G1274" s="42">
        <f t="shared" si="38"/>
        <v>42380</v>
      </c>
      <c r="H1274" s="55">
        <v>246.5</v>
      </c>
      <c r="I1274" s="55">
        <v>390.995</v>
      </c>
      <c r="J1274" s="55">
        <v>529.11</v>
      </c>
      <c r="K1274" s="55">
        <v>325</v>
      </c>
      <c r="L1274" s="60"/>
    </row>
    <row r="1275" spans="1:12" s="48" customFormat="1" outlineLevel="1" x14ac:dyDescent="0.2">
      <c r="A1275" s="42">
        <v>42381</v>
      </c>
      <c r="B1275" s="55">
        <v>272.5</v>
      </c>
      <c r="C1275" s="53">
        <v>346.75</v>
      </c>
      <c r="D1275" s="53">
        <v>429.89</v>
      </c>
      <c r="E1275" s="45">
        <f>Platts!R1764*0.6+Platts!C1764*1.6</f>
        <v>109.84</v>
      </c>
      <c r="F1275" s="62">
        <f t="shared" si="39"/>
        <v>1272</v>
      </c>
      <c r="G1275" s="42">
        <f t="shared" si="38"/>
        <v>42381</v>
      </c>
      <c r="H1275" s="55">
        <v>246.5</v>
      </c>
      <c r="I1275" s="55">
        <v>391.97</v>
      </c>
      <c r="J1275" s="55">
        <v>529.11</v>
      </c>
      <c r="K1275" s="55">
        <v>325</v>
      </c>
      <c r="L1275" s="60"/>
    </row>
    <row r="1276" spans="1:12" s="48" customFormat="1" outlineLevel="1" x14ac:dyDescent="0.2">
      <c r="A1276" s="42">
        <v>42382</v>
      </c>
      <c r="B1276" s="55">
        <v>272.5</v>
      </c>
      <c r="C1276" s="53">
        <v>347.33</v>
      </c>
      <c r="D1276" s="53">
        <v>435.41</v>
      </c>
      <c r="E1276" s="45">
        <f>Platts!R1765*0.6+Platts!C1765*1.6</f>
        <v>108.97999999999999</v>
      </c>
      <c r="F1276" s="62">
        <f t="shared" si="39"/>
        <v>1273</v>
      </c>
      <c r="G1276" s="42">
        <f t="shared" si="38"/>
        <v>42382</v>
      </c>
      <c r="H1276" s="55">
        <v>246.5</v>
      </c>
      <c r="I1276" s="55">
        <v>390.09500000000003</v>
      </c>
      <c r="J1276" s="55">
        <v>529.11</v>
      </c>
      <c r="K1276" s="55">
        <v>325</v>
      </c>
      <c r="L1276" s="60"/>
    </row>
    <row r="1277" spans="1:12" s="48" customFormat="1" outlineLevel="1" x14ac:dyDescent="0.2">
      <c r="A1277" s="42">
        <v>42383</v>
      </c>
      <c r="B1277" s="55">
        <v>272.5</v>
      </c>
      <c r="C1277" s="53">
        <v>347.3</v>
      </c>
      <c r="D1277" s="53">
        <v>446.43</v>
      </c>
      <c r="E1277" s="45">
        <f>Platts!R1766*0.6+Platts!C1766*1.6</f>
        <v>108.61</v>
      </c>
      <c r="F1277" s="62">
        <f t="shared" si="39"/>
        <v>1274</v>
      </c>
      <c r="G1277" s="42">
        <f t="shared" si="38"/>
        <v>42383</v>
      </c>
      <c r="H1277" s="55">
        <v>246.5</v>
      </c>
      <c r="I1277" s="55">
        <v>389.375</v>
      </c>
      <c r="J1277" s="55">
        <v>529.11</v>
      </c>
      <c r="K1277" s="55">
        <v>325</v>
      </c>
      <c r="L1277" s="60"/>
    </row>
    <row r="1278" spans="1:12" s="48" customFormat="1" outlineLevel="1" x14ac:dyDescent="0.2">
      <c r="A1278" s="42">
        <v>42384</v>
      </c>
      <c r="B1278" s="55">
        <v>272.5</v>
      </c>
      <c r="C1278" s="53">
        <v>350.27</v>
      </c>
      <c r="D1278" s="53">
        <v>451.94</v>
      </c>
      <c r="E1278" s="45">
        <f>Platts!R1767*0.6+Platts!C1767*1.6</f>
        <v>111.59</v>
      </c>
      <c r="F1278" s="62">
        <f t="shared" si="39"/>
        <v>1275</v>
      </c>
      <c r="G1278" s="42">
        <f t="shared" si="38"/>
        <v>42384</v>
      </c>
      <c r="H1278" s="55">
        <v>246.5</v>
      </c>
      <c r="I1278" s="55">
        <v>392.15</v>
      </c>
      <c r="J1278" s="55">
        <v>529.11</v>
      </c>
      <c r="K1278" s="55">
        <v>327.5</v>
      </c>
      <c r="L1278" s="60"/>
    </row>
    <row r="1279" spans="1:12" s="48" customFormat="1" outlineLevel="1" x14ac:dyDescent="0.2">
      <c r="A1279" s="42">
        <v>42387</v>
      </c>
      <c r="B1279" s="55">
        <v>272.5</v>
      </c>
      <c r="C1279" s="53">
        <v>350.27</v>
      </c>
      <c r="D1279" s="53">
        <v>451.94</v>
      </c>
      <c r="E1279" s="45">
        <f>Platts!R1768*0.6+Platts!C1768*1.6</f>
        <v>114.10999999999999</v>
      </c>
      <c r="F1279" s="62">
        <f t="shared" si="39"/>
        <v>1276</v>
      </c>
      <c r="G1279" s="42">
        <f t="shared" si="38"/>
        <v>42387</v>
      </c>
      <c r="H1279" s="55">
        <v>246.5</v>
      </c>
      <c r="I1279" s="55">
        <v>392.90499999999997</v>
      </c>
      <c r="J1279" s="55">
        <v>529.11</v>
      </c>
      <c r="K1279" s="55">
        <v>322.5</v>
      </c>
      <c r="L1279" s="60"/>
    </row>
    <row r="1280" spans="1:12" s="48" customFormat="1" outlineLevel="1" x14ac:dyDescent="0.2">
      <c r="A1280" s="42">
        <v>42388</v>
      </c>
      <c r="B1280" s="55">
        <v>272.5</v>
      </c>
      <c r="C1280" s="53">
        <v>351.56</v>
      </c>
      <c r="D1280" s="53">
        <v>451.94</v>
      </c>
      <c r="E1280" s="45">
        <f>Platts!R1769*0.6+Platts!C1769*1.6</f>
        <v>113.97</v>
      </c>
      <c r="F1280" s="62">
        <f t="shared" si="39"/>
        <v>1277</v>
      </c>
      <c r="G1280" s="42">
        <f t="shared" si="38"/>
        <v>42388</v>
      </c>
      <c r="H1280" s="55">
        <v>246.5</v>
      </c>
      <c r="I1280" s="55">
        <v>392.11</v>
      </c>
      <c r="J1280" s="55">
        <v>529.11</v>
      </c>
      <c r="K1280" s="55">
        <v>322.5</v>
      </c>
      <c r="L1280" s="60"/>
    </row>
    <row r="1281" spans="1:12" s="48" customFormat="1" outlineLevel="1" x14ac:dyDescent="0.2">
      <c r="A1281" s="42">
        <v>42389</v>
      </c>
      <c r="B1281" s="55">
        <v>272.5</v>
      </c>
      <c r="C1281" s="53">
        <v>351.65</v>
      </c>
      <c r="D1281" s="53">
        <v>451.94</v>
      </c>
      <c r="E1281" s="45">
        <f>Platts!R1770*0.6+Platts!C1770*1.6</f>
        <v>111.68</v>
      </c>
      <c r="F1281" s="62">
        <f t="shared" si="39"/>
        <v>1278</v>
      </c>
      <c r="G1281" s="42">
        <f t="shared" si="38"/>
        <v>42389</v>
      </c>
      <c r="H1281" s="55">
        <v>246.5</v>
      </c>
      <c r="I1281" s="55">
        <v>391.245</v>
      </c>
      <c r="J1281" s="55">
        <v>529.11</v>
      </c>
      <c r="K1281" s="55">
        <v>321.5</v>
      </c>
      <c r="L1281" s="60"/>
    </row>
    <row r="1282" spans="1:12" s="48" customFormat="1" outlineLevel="1" x14ac:dyDescent="0.2">
      <c r="A1282" s="42">
        <v>42390</v>
      </c>
      <c r="B1282" s="55">
        <v>272.5</v>
      </c>
      <c r="C1282" s="53">
        <v>349.27</v>
      </c>
      <c r="D1282" s="53">
        <v>451.94</v>
      </c>
      <c r="E1282" s="45">
        <f>Platts!R1771*0.6+Platts!C1771*1.6</f>
        <v>111.06</v>
      </c>
      <c r="F1282" s="62">
        <f t="shared" si="39"/>
        <v>1279</v>
      </c>
      <c r="G1282" s="42">
        <f t="shared" si="38"/>
        <v>42390</v>
      </c>
      <c r="H1282" s="55">
        <v>247.5</v>
      </c>
      <c r="I1282" s="55">
        <v>392.65</v>
      </c>
      <c r="J1282" s="55">
        <v>529.11</v>
      </c>
      <c r="K1282" s="55">
        <v>321.5</v>
      </c>
      <c r="L1282" s="60"/>
    </row>
    <row r="1283" spans="1:12" s="48" customFormat="1" outlineLevel="1" x14ac:dyDescent="0.2">
      <c r="A1283" s="42">
        <v>42391</v>
      </c>
      <c r="B1283" s="55">
        <v>272</v>
      </c>
      <c r="C1283" s="53">
        <v>348.56</v>
      </c>
      <c r="D1283" s="53">
        <v>451.94</v>
      </c>
      <c r="E1283" s="45">
        <f>Platts!R1772*0.6+Platts!C1772*1.6</f>
        <v>111.56</v>
      </c>
      <c r="F1283" s="62">
        <f t="shared" si="39"/>
        <v>1280</v>
      </c>
      <c r="G1283" s="42">
        <f t="shared" si="38"/>
        <v>42391</v>
      </c>
      <c r="H1283" s="55">
        <v>250</v>
      </c>
      <c r="I1283" s="55">
        <v>389.97</v>
      </c>
      <c r="J1283" s="55">
        <v>529.11</v>
      </c>
      <c r="K1283" s="55">
        <v>321.5</v>
      </c>
      <c r="L1283" s="60"/>
    </row>
    <row r="1284" spans="1:12" s="48" customFormat="1" outlineLevel="1" x14ac:dyDescent="0.2">
      <c r="A1284" s="42">
        <v>42394</v>
      </c>
      <c r="B1284" s="55">
        <v>272</v>
      </c>
      <c r="C1284" s="53">
        <v>349.2</v>
      </c>
      <c r="D1284" s="53">
        <v>451.94</v>
      </c>
      <c r="E1284" s="45">
        <f>Platts!R1773*0.6+Platts!C1773*1.6</f>
        <v>111.59</v>
      </c>
      <c r="F1284" s="62">
        <f t="shared" si="39"/>
        <v>1281</v>
      </c>
      <c r="G1284" s="42">
        <f t="shared" ref="G1284:G1347" si="40">+A1284</f>
        <v>42394</v>
      </c>
      <c r="H1284" s="55">
        <v>250.5</v>
      </c>
      <c r="I1284" s="55">
        <v>386.92500000000001</v>
      </c>
      <c r="J1284" s="55">
        <v>529.11</v>
      </c>
      <c r="K1284" s="55">
        <v>321.5</v>
      </c>
      <c r="L1284" s="60"/>
    </row>
    <row r="1285" spans="1:12" s="48" customFormat="1" outlineLevel="1" x14ac:dyDescent="0.2">
      <c r="A1285" s="42">
        <v>42395</v>
      </c>
      <c r="B1285" s="55">
        <v>272</v>
      </c>
      <c r="C1285" s="53">
        <v>349.91</v>
      </c>
      <c r="D1285" s="53">
        <v>451.94</v>
      </c>
      <c r="E1285" s="45">
        <f>Platts!R1774*0.6+Platts!C1774*1.6</f>
        <v>111.43</v>
      </c>
      <c r="F1285" s="62">
        <f t="shared" ref="F1285:F1348" si="41">F1284+1</f>
        <v>1282</v>
      </c>
      <c r="G1285" s="42">
        <f t="shared" si="40"/>
        <v>42395</v>
      </c>
      <c r="H1285" s="55">
        <v>250.5</v>
      </c>
      <c r="I1285" s="55">
        <v>387.17500000000001</v>
      </c>
      <c r="J1285" s="55">
        <v>529.11</v>
      </c>
      <c r="K1285" s="55">
        <v>321</v>
      </c>
      <c r="L1285" s="60"/>
    </row>
    <row r="1286" spans="1:12" s="48" customFormat="1" outlineLevel="1" x14ac:dyDescent="0.2">
      <c r="A1286" s="42">
        <v>42396</v>
      </c>
      <c r="B1286" s="55">
        <v>272</v>
      </c>
      <c r="C1286" s="53">
        <v>350.53</v>
      </c>
      <c r="D1286" s="53">
        <v>451.94</v>
      </c>
      <c r="E1286" s="45">
        <f>Platts!R1775*0.6+Platts!C1775*1.6</f>
        <v>113.01000000000002</v>
      </c>
      <c r="F1286" s="62">
        <f t="shared" si="41"/>
        <v>1283</v>
      </c>
      <c r="G1286" s="42">
        <f t="shared" si="40"/>
        <v>42396</v>
      </c>
      <c r="H1286" s="55">
        <v>250.5</v>
      </c>
      <c r="I1286" s="55">
        <v>387.96499999999997</v>
      </c>
      <c r="J1286" s="55">
        <v>529.11</v>
      </c>
      <c r="K1286" s="55">
        <v>321</v>
      </c>
      <c r="L1286" s="60"/>
    </row>
    <row r="1287" spans="1:12" s="48" customFormat="1" outlineLevel="1" x14ac:dyDescent="0.2">
      <c r="A1287" s="42">
        <v>42397</v>
      </c>
      <c r="B1287" s="55">
        <v>272</v>
      </c>
      <c r="C1287" s="53">
        <v>353.17</v>
      </c>
      <c r="D1287" s="53">
        <v>451.94</v>
      </c>
      <c r="E1287" s="45">
        <f>Platts!R1776*0.6+Platts!C1776*1.6</f>
        <v>113.16000000000001</v>
      </c>
      <c r="F1287" s="62">
        <f t="shared" si="41"/>
        <v>1284</v>
      </c>
      <c r="G1287" s="42">
        <f t="shared" si="40"/>
        <v>42397</v>
      </c>
      <c r="H1287" s="55">
        <v>250.5</v>
      </c>
      <c r="I1287" s="55">
        <v>389.79</v>
      </c>
      <c r="J1287" s="55">
        <v>529.11</v>
      </c>
      <c r="K1287" s="55">
        <v>321</v>
      </c>
      <c r="L1287" s="60"/>
    </row>
    <row r="1288" spans="1:12" s="48" customFormat="1" outlineLevel="1" x14ac:dyDescent="0.2">
      <c r="A1288" s="42">
        <v>42398</v>
      </c>
      <c r="B1288" s="55">
        <v>272</v>
      </c>
      <c r="C1288" s="53">
        <v>348.98</v>
      </c>
      <c r="D1288" s="53">
        <v>451.94</v>
      </c>
      <c r="E1288" s="45">
        <f>Platts!R1777*0.6+Platts!C1777*1.6</f>
        <v>112.84</v>
      </c>
      <c r="F1288" s="62">
        <f t="shared" si="41"/>
        <v>1285</v>
      </c>
      <c r="G1288" s="42">
        <f t="shared" si="40"/>
        <v>42398</v>
      </c>
      <c r="H1288" s="55">
        <v>250.5</v>
      </c>
      <c r="I1288" s="55">
        <v>387.05500000000001</v>
      </c>
      <c r="J1288" s="55">
        <v>529.11</v>
      </c>
      <c r="K1288" s="55">
        <v>321</v>
      </c>
      <c r="L1288" s="60"/>
    </row>
    <row r="1289" spans="1:12" s="48" customFormat="1" outlineLevel="1" x14ac:dyDescent="0.2">
      <c r="A1289" s="42">
        <v>42401</v>
      </c>
      <c r="B1289" s="55">
        <v>272</v>
      </c>
      <c r="C1289" s="53">
        <v>350.75</v>
      </c>
      <c r="D1289" s="53">
        <v>451.94</v>
      </c>
      <c r="E1289" s="45">
        <f>Platts!R1778*0.6+Platts!C1778*1.6</f>
        <v>114.24</v>
      </c>
      <c r="F1289" s="62">
        <f t="shared" si="41"/>
        <v>1286</v>
      </c>
      <c r="G1289" s="42">
        <f t="shared" si="40"/>
        <v>42401</v>
      </c>
      <c r="H1289" s="55">
        <v>250.5</v>
      </c>
      <c r="I1289" s="55">
        <v>387.66</v>
      </c>
      <c r="J1289" s="55">
        <v>529.11</v>
      </c>
      <c r="K1289" s="55">
        <v>321</v>
      </c>
      <c r="L1289" s="60"/>
    </row>
    <row r="1290" spans="1:12" s="48" customFormat="1" outlineLevel="1" x14ac:dyDescent="0.2">
      <c r="A1290" s="42">
        <v>42402</v>
      </c>
      <c r="B1290" s="55">
        <v>272</v>
      </c>
      <c r="C1290" s="53">
        <v>351.43</v>
      </c>
      <c r="D1290" s="53">
        <v>451.94</v>
      </c>
      <c r="E1290" s="45">
        <f>Platts!R1779*0.6+Platts!C1779*1.6</f>
        <v>115.16</v>
      </c>
      <c r="F1290" s="62">
        <f t="shared" si="41"/>
        <v>1287</v>
      </c>
      <c r="G1290" s="42">
        <f t="shared" si="40"/>
        <v>42402</v>
      </c>
      <c r="H1290" s="55">
        <v>250.5</v>
      </c>
      <c r="I1290" s="55">
        <v>386.38</v>
      </c>
      <c r="J1290" s="55">
        <v>529.11</v>
      </c>
      <c r="K1290" s="55">
        <v>320.5</v>
      </c>
      <c r="L1290" s="60"/>
    </row>
    <row r="1291" spans="1:12" s="48" customFormat="1" outlineLevel="1" x14ac:dyDescent="0.2">
      <c r="A1291" s="42">
        <v>42403</v>
      </c>
      <c r="B1291" s="55">
        <v>272</v>
      </c>
      <c r="C1291" s="53">
        <v>356.39</v>
      </c>
      <c r="D1291" s="53">
        <v>451.94</v>
      </c>
      <c r="E1291" s="45">
        <f>Platts!R1780*0.6+Platts!C1780*1.6</f>
        <v>116.06</v>
      </c>
      <c r="F1291" s="62">
        <f t="shared" si="41"/>
        <v>1288</v>
      </c>
      <c r="G1291" s="42">
        <f t="shared" si="40"/>
        <v>42403</v>
      </c>
      <c r="H1291" s="55">
        <v>250.5</v>
      </c>
      <c r="I1291" s="55">
        <v>387.62</v>
      </c>
      <c r="J1291" s="55">
        <v>529.11</v>
      </c>
      <c r="K1291" s="55">
        <v>320.5</v>
      </c>
      <c r="L1291" s="60"/>
    </row>
    <row r="1292" spans="1:12" s="48" customFormat="1" outlineLevel="1" x14ac:dyDescent="0.2">
      <c r="A1292" s="42">
        <v>42404</v>
      </c>
      <c r="B1292" s="55">
        <v>272</v>
      </c>
      <c r="C1292" s="53">
        <v>360.68</v>
      </c>
      <c r="D1292" s="53">
        <v>451.94</v>
      </c>
      <c r="E1292" s="45">
        <f>Platts!R1781*0.6+Platts!C1781*1.6</f>
        <v>118.03</v>
      </c>
      <c r="F1292" s="62">
        <f t="shared" si="41"/>
        <v>1289</v>
      </c>
      <c r="G1292" s="42">
        <f t="shared" si="40"/>
        <v>42404</v>
      </c>
      <c r="H1292" s="55">
        <v>250.5</v>
      </c>
      <c r="I1292" s="55">
        <v>388.12</v>
      </c>
      <c r="J1292" s="55">
        <v>529.11</v>
      </c>
      <c r="K1292" s="55">
        <v>320.5</v>
      </c>
      <c r="L1292" s="60"/>
    </row>
    <row r="1293" spans="1:12" s="48" customFormat="1" outlineLevel="1" x14ac:dyDescent="0.2">
      <c r="A1293" s="42">
        <v>42405</v>
      </c>
      <c r="B1293" s="55">
        <v>272</v>
      </c>
      <c r="C1293" s="53">
        <v>359.33</v>
      </c>
      <c r="D1293" s="53">
        <v>451.94</v>
      </c>
      <c r="E1293" s="45">
        <f>Platts!R1782*0.6+Platts!C1782*1.6</f>
        <v>116.92999999999999</v>
      </c>
      <c r="F1293" s="62">
        <f t="shared" si="41"/>
        <v>1290</v>
      </c>
      <c r="G1293" s="42">
        <f t="shared" si="40"/>
        <v>42405</v>
      </c>
      <c r="H1293" s="55">
        <v>252.5</v>
      </c>
      <c r="I1293" s="55">
        <v>395.57</v>
      </c>
      <c r="J1293" s="55">
        <v>529.11</v>
      </c>
      <c r="K1293" s="55">
        <v>320.5</v>
      </c>
      <c r="L1293" s="60"/>
    </row>
    <row r="1294" spans="1:12" s="48" customFormat="1" outlineLevel="1" x14ac:dyDescent="0.2">
      <c r="A1294" s="42">
        <v>42410</v>
      </c>
      <c r="B1294" s="55">
        <v>272</v>
      </c>
      <c r="C1294" s="53">
        <v>364.62</v>
      </c>
      <c r="D1294" s="53">
        <v>451.94</v>
      </c>
      <c r="E1294" s="45">
        <f>Platts!R1783*0.6+Platts!C1783*1.6</f>
        <v>114.85000000000001</v>
      </c>
      <c r="F1294" s="62">
        <f t="shared" si="41"/>
        <v>1291</v>
      </c>
      <c r="G1294" s="42">
        <f t="shared" si="40"/>
        <v>42410</v>
      </c>
      <c r="H1294" s="55">
        <v>252.5</v>
      </c>
      <c r="I1294" s="55">
        <v>396.63</v>
      </c>
      <c r="J1294" s="55">
        <v>529.11</v>
      </c>
      <c r="K1294" s="55">
        <v>318</v>
      </c>
      <c r="L1294" s="60"/>
    </row>
    <row r="1295" spans="1:12" s="48" customFormat="1" outlineLevel="1" x14ac:dyDescent="0.2">
      <c r="A1295" s="42">
        <v>42411</v>
      </c>
      <c r="B1295" s="55">
        <v>272</v>
      </c>
      <c r="C1295" s="53">
        <v>368.94</v>
      </c>
      <c r="D1295" s="53">
        <v>451.94</v>
      </c>
      <c r="E1295" s="45">
        <f>Platts!R1784*0.6+Platts!C1784*1.6</f>
        <v>114.47</v>
      </c>
      <c r="F1295" s="62">
        <f t="shared" si="41"/>
        <v>1292</v>
      </c>
      <c r="G1295" s="42">
        <f t="shared" si="40"/>
        <v>42411</v>
      </c>
      <c r="H1295" s="55">
        <v>252.5</v>
      </c>
      <c r="I1295" s="55">
        <v>397.37</v>
      </c>
      <c r="J1295" s="55">
        <v>529.11</v>
      </c>
      <c r="K1295" s="55">
        <v>319</v>
      </c>
      <c r="L1295" s="60"/>
    </row>
    <row r="1296" spans="1:12" s="48" customFormat="1" outlineLevel="1" x14ac:dyDescent="0.2">
      <c r="A1296" s="42">
        <v>42412</v>
      </c>
      <c r="B1296" s="55">
        <v>272</v>
      </c>
      <c r="C1296" s="53">
        <v>364.88</v>
      </c>
      <c r="D1296" s="53">
        <v>451.94</v>
      </c>
      <c r="E1296" s="45">
        <f>Platts!R1785*0.6+Platts!C1785*1.6</f>
        <v>112.68</v>
      </c>
      <c r="F1296" s="62">
        <f t="shared" si="41"/>
        <v>1293</v>
      </c>
      <c r="G1296" s="42">
        <f t="shared" si="40"/>
        <v>42412</v>
      </c>
      <c r="H1296" s="55">
        <v>252.5</v>
      </c>
      <c r="I1296" s="55">
        <v>400.54500000000002</v>
      </c>
      <c r="J1296" s="55">
        <v>529.11</v>
      </c>
      <c r="K1296" s="55">
        <v>317.5</v>
      </c>
      <c r="L1296" s="60"/>
    </row>
    <row r="1297" spans="1:12" s="48" customFormat="1" outlineLevel="1" x14ac:dyDescent="0.2">
      <c r="A1297" s="42">
        <v>42415</v>
      </c>
      <c r="B1297" s="55">
        <v>272</v>
      </c>
      <c r="C1297" s="53">
        <v>364.88</v>
      </c>
      <c r="D1297" s="53">
        <v>451.94</v>
      </c>
      <c r="E1297" s="45">
        <f>Platts!R1786*0.6+Platts!C1786*1.6</f>
        <v>118.27000000000001</v>
      </c>
      <c r="F1297" s="62">
        <f t="shared" si="41"/>
        <v>1294</v>
      </c>
      <c r="G1297" s="42">
        <f t="shared" si="40"/>
        <v>42415</v>
      </c>
      <c r="H1297" s="55">
        <v>252.5</v>
      </c>
      <c r="I1297" s="55">
        <v>398.01</v>
      </c>
      <c r="J1297" s="55">
        <v>529.11</v>
      </c>
      <c r="K1297" s="55">
        <v>314</v>
      </c>
      <c r="L1297" s="60"/>
    </row>
    <row r="1298" spans="1:12" s="48" customFormat="1" outlineLevel="1" x14ac:dyDescent="0.2">
      <c r="A1298" s="42">
        <v>42416</v>
      </c>
      <c r="B1298" s="55">
        <v>272</v>
      </c>
      <c r="C1298" s="53">
        <v>362.25</v>
      </c>
      <c r="D1298" s="53">
        <v>451.94</v>
      </c>
      <c r="E1298" s="45">
        <f>Platts!R1787*0.6+Platts!C1787*1.6</f>
        <v>118.15</v>
      </c>
      <c r="F1298" s="62">
        <f t="shared" si="41"/>
        <v>1295</v>
      </c>
      <c r="G1298" s="42">
        <f t="shared" si="40"/>
        <v>42416</v>
      </c>
      <c r="H1298" s="55">
        <v>252.5</v>
      </c>
      <c r="I1298" s="55">
        <v>391.3</v>
      </c>
      <c r="J1298" s="55">
        <v>529.11</v>
      </c>
      <c r="K1298" s="55">
        <v>314</v>
      </c>
      <c r="L1298" s="60"/>
    </row>
    <row r="1299" spans="1:12" s="48" customFormat="1" outlineLevel="1" x14ac:dyDescent="0.2">
      <c r="A1299" s="42">
        <v>42417</v>
      </c>
      <c r="B1299" s="55">
        <v>277.5</v>
      </c>
      <c r="C1299" s="53">
        <v>359.01</v>
      </c>
      <c r="D1299" s="53">
        <v>449.18</v>
      </c>
      <c r="E1299" s="45">
        <f>Platts!R1788*0.6+Platts!C1788*1.6</f>
        <v>118.41</v>
      </c>
      <c r="F1299" s="62">
        <f t="shared" si="41"/>
        <v>1296</v>
      </c>
      <c r="G1299" s="42">
        <f t="shared" si="40"/>
        <v>42417</v>
      </c>
      <c r="H1299" s="55">
        <v>255.5</v>
      </c>
      <c r="I1299" s="55">
        <v>390.81</v>
      </c>
      <c r="J1299" s="55">
        <v>529.11</v>
      </c>
      <c r="K1299" s="55">
        <v>315</v>
      </c>
      <c r="L1299" s="60"/>
    </row>
    <row r="1300" spans="1:12" s="48" customFormat="1" outlineLevel="1" x14ac:dyDescent="0.2">
      <c r="A1300" s="42">
        <v>42418</v>
      </c>
      <c r="B1300" s="55">
        <v>279.5</v>
      </c>
      <c r="C1300" s="53">
        <v>357.62</v>
      </c>
      <c r="D1300" s="53">
        <v>449.18</v>
      </c>
      <c r="E1300" s="45">
        <f>Platts!R1789*0.6+Platts!C1789*1.6</f>
        <v>119.38999999999999</v>
      </c>
      <c r="F1300" s="62">
        <f t="shared" si="41"/>
        <v>1297</v>
      </c>
      <c r="G1300" s="42">
        <f t="shared" si="40"/>
        <v>42418</v>
      </c>
      <c r="H1300" s="55">
        <v>256.5</v>
      </c>
      <c r="I1300" s="55">
        <v>389.76</v>
      </c>
      <c r="J1300" s="55">
        <v>529.11</v>
      </c>
      <c r="K1300" s="55">
        <v>315</v>
      </c>
      <c r="L1300" s="60"/>
    </row>
    <row r="1301" spans="1:12" s="48" customFormat="1" outlineLevel="1" x14ac:dyDescent="0.2">
      <c r="A1301" s="42">
        <v>42419</v>
      </c>
      <c r="B1301" s="55">
        <v>282.5</v>
      </c>
      <c r="C1301" s="53">
        <v>361.56</v>
      </c>
      <c r="D1301" s="53">
        <v>449.18</v>
      </c>
      <c r="E1301" s="45">
        <f>Platts!R1790*0.6+Platts!C1790*1.6</f>
        <v>121.64000000000001</v>
      </c>
      <c r="F1301" s="62">
        <f t="shared" si="41"/>
        <v>1298</v>
      </c>
      <c r="G1301" s="42">
        <f t="shared" si="40"/>
        <v>42419</v>
      </c>
      <c r="H1301" s="55">
        <v>256.5</v>
      </c>
      <c r="I1301" s="55">
        <v>387.94</v>
      </c>
      <c r="J1301" s="55">
        <v>509.82000000000011</v>
      </c>
      <c r="K1301" s="55">
        <v>315</v>
      </c>
      <c r="L1301" s="60"/>
    </row>
    <row r="1302" spans="1:12" s="48" customFormat="1" outlineLevel="1" x14ac:dyDescent="0.2">
      <c r="A1302" s="42">
        <v>42422</v>
      </c>
      <c r="B1302" s="55">
        <v>282.5</v>
      </c>
      <c r="C1302" s="53">
        <v>363.76</v>
      </c>
      <c r="D1302" s="53">
        <v>449.18</v>
      </c>
      <c r="E1302" s="45">
        <f>Platts!R1791*0.6+Platts!C1791*1.6</f>
        <v>127.16000000000003</v>
      </c>
      <c r="F1302" s="62">
        <f t="shared" si="41"/>
        <v>1299</v>
      </c>
      <c r="G1302" s="42">
        <f t="shared" si="40"/>
        <v>42422</v>
      </c>
      <c r="H1302" s="55">
        <v>261.5</v>
      </c>
      <c r="I1302" s="55">
        <v>388.36</v>
      </c>
      <c r="J1302" s="55">
        <v>509.82000000000011</v>
      </c>
      <c r="K1302" s="55">
        <v>315</v>
      </c>
      <c r="L1302" s="60"/>
    </row>
    <row r="1303" spans="1:12" s="48" customFormat="1" outlineLevel="1" x14ac:dyDescent="0.2">
      <c r="A1303" s="42">
        <v>42423</v>
      </c>
      <c r="B1303" s="55">
        <v>285.5</v>
      </c>
      <c r="C1303" s="53">
        <v>363.66</v>
      </c>
      <c r="D1303" s="53">
        <v>449.18</v>
      </c>
      <c r="E1303" s="45">
        <f>Platts!R1792*0.6+Platts!C1792*1.6</f>
        <v>125.39</v>
      </c>
      <c r="F1303" s="62">
        <f t="shared" si="41"/>
        <v>1300</v>
      </c>
      <c r="G1303" s="42">
        <f t="shared" si="40"/>
        <v>42423</v>
      </c>
      <c r="H1303" s="55">
        <v>262.5</v>
      </c>
      <c r="I1303" s="55">
        <v>383.15499999999997</v>
      </c>
      <c r="J1303" s="55">
        <v>509.82000000000011</v>
      </c>
      <c r="K1303" s="55">
        <v>316</v>
      </c>
      <c r="L1303" s="60"/>
    </row>
    <row r="1304" spans="1:12" s="48" customFormat="1" outlineLevel="1" x14ac:dyDescent="0.2">
      <c r="A1304" s="42">
        <v>42424</v>
      </c>
      <c r="B1304" s="55">
        <v>292.5</v>
      </c>
      <c r="C1304" s="53">
        <v>364.22</v>
      </c>
      <c r="D1304" s="53">
        <v>449.18</v>
      </c>
      <c r="E1304" s="45">
        <f>Platts!R1793*0.6+Platts!C1793*1.6</f>
        <v>125.23</v>
      </c>
      <c r="F1304" s="62">
        <f t="shared" si="41"/>
        <v>1301</v>
      </c>
      <c r="G1304" s="42">
        <f t="shared" si="40"/>
        <v>42424</v>
      </c>
      <c r="H1304" s="55">
        <v>267.5</v>
      </c>
      <c r="I1304" s="55">
        <v>382.32</v>
      </c>
      <c r="J1304" s="55">
        <v>509.82000000000011</v>
      </c>
      <c r="K1304" s="55">
        <v>320</v>
      </c>
      <c r="L1304" s="60"/>
    </row>
    <row r="1305" spans="1:12" s="48" customFormat="1" outlineLevel="1" x14ac:dyDescent="0.2">
      <c r="A1305" s="42">
        <v>42425</v>
      </c>
      <c r="B1305" s="55">
        <v>292.5</v>
      </c>
      <c r="C1305" s="53">
        <v>364.02</v>
      </c>
      <c r="D1305" s="53">
        <v>449.18</v>
      </c>
      <c r="E1305" s="45">
        <f>Platts!R1794*0.6+Platts!C1794*1.6</f>
        <v>124.61</v>
      </c>
      <c r="F1305" s="62">
        <f t="shared" si="41"/>
        <v>1302</v>
      </c>
      <c r="G1305" s="42">
        <f t="shared" si="40"/>
        <v>42425</v>
      </c>
      <c r="H1305" s="55">
        <v>267.5</v>
      </c>
      <c r="I1305" s="55">
        <v>381.58499999999998</v>
      </c>
      <c r="J1305" s="55">
        <v>509.82000000000011</v>
      </c>
      <c r="K1305" s="55">
        <v>325</v>
      </c>
      <c r="L1305" s="60"/>
    </row>
    <row r="1306" spans="1:12" s="48" customFormat="1" outlineLevel="1" x14ac:dyDescent="0.2">
      <c r="A1306" s="42">
        <v>42426</v>
      </c>
      <c r="B1306" s="55">
        <v>292.5</v>
      </c>
      <c r="C1306" s="53">
        <v>360.79</v>
      </c>
      <c r="D1306" s="53">
        <v>449.18</v>
      </c>
      <c r="E1306" s="45">
        <f>Platts!R1795*0.6+Platts!C1795*1.6</f>
        <v>124.03999999999999</v>
      </c>
      <c r="F1306" s="62">
        <f t="shared" si="41"/>
        <v>1303</v>
      </c>
      <c r="G1306" s="42">
        <f t="shared" si="40"/>
        <v>42426</v>
      </c>
      <c r="H1306" s="55">
        <v>267.5</v>
      </c>
      <c r="I1306" s="55">
        <v>377.67500000000001</v>
      </c>
      <c r="J1306" s="55">
        <v>509.82000000000011</v>
      </c>
      <c r="K1306" s="55">
        <v>325</v>
      </c>
      <c r="L1306" s="60"/>
    </row>
    <row r="1307" spans="1:12" s="48" customFormat="1" outlineLevel="1" x14ac:dyDescent="0.2">
      <c r="A1307" s="42">
        <v>42429</v>
      </c>
      <c r="B1307" s="55">
        <v>297.5</v>
      </c>
      <c r="C1307" s="53">
        <v>358.48</v>
      </c>
      <c r="D1307" s="53">
        <v>449.18</v>
      </c>
      <c r="E1307" s="45">
        <f>Platts!R1796*0.6+Platts!C1796*1.6</f>
        <v>124.50999999999999</v>
      </c>
      <c r="F1307" s="62">
        <f t="shared" si="41"/>
        <v>1304</v>
      </c>
      <c r="G1307" s="42">
        <f t="shared" si="40"/>
        <v>42429</v>
      </c>
      <c r="H1307" s="55">
        <v>269.5</v>
      </c>
      <c r="I1307" s="55">
        <v>376.95499999999998</v>
      </c>
      <c r="J1307" s="55">
        <v>509.82000000000011</v>
      </c>
      <c r="K1307" s="55">
        <v>325</v>
      </c>
      <c r="L1307" s="60"/>
    </row>
    <row r="1308" spans="1:12" s="48" customFormat="1" outlineLevel="1" x14ac:dyDescent="0.2">
      <c r="A1308" s="42">
        <v>42430</v>
      </c>
      <c r="B1308" s="55">
        <v>302.5</v>
      </c>
      <c r="C1308" s="53">
        <v>360.86</v>
      </c>
      <c r="D1308" s="53">
        <v>449.18</v>
      </c>
      <c r="E1308" s="45">
        <f>Platts!R1797*0.6+Platts!C1797*1.6</f>
        <v>127.58000000000001</v>
      </c>
      <c r="F1308" s="62">
        <f t="shared" si="41"/>
        <v>1305</v>
      </c>
      <c r="G1308" s="42">
        <f t="shared" si="40"/>
        <v>42430</v>
      </c>
      <c r="H1308" s="55">
        <v>275.5</v>
      </c>
      <c r="I1308" s="55">
        <v>371.72</v>
      </c>
      <c r="J1308" s="55">
        <v>509.82000000000011</v>
      </c>
      <c r="K1308" s="55">
        <v>326</v>
      </c>
      <c r="L1308" s="60"/>
    </row>
    <row r="1309" spans="1:12" s="48" customFormat="1" outlineLevel="1" x14ac:dyDescent="0.2">
      <c r="A1309" s="42">
        <v>42431</v>
      </c>
      <c r="B1309" s="55">
        <v>307.5</v>
      </c>
      <c r="C1309" s="53">
        <v>360.2</v>
      </c>
      <c r="D1309" s="53">
        <v>449.18</v>
      </c>
      <c r="E1309" s="45">
        <f>Platts!R1798*0.6+Platts!C1798*1.6</f>
        <v>129.88</v>
      </c>
      <c r="F1309" s="62">
        <f t="shared" si="41"/>
        <v>1306</v>
      </c>
      <c r="G1309" s="42">
        <f t="shared" si="40"/>
        <v>42431</v>
      </c>
      <c r="H1309" s="55">
        <v>278.5</v>
      </c>
      <c r="I1309" s="55">
        <v>372.36500000000001</v>
      </c>
      <c r="J1309" s="55">
        <v>509.82000000000011</v>
      </c>
      <c r="K1309" s="55">
        <v>330</v>
      </c>
      <c r="L1309" s="60"/>
    </row>
    <row r="1310" spans="1:12" s="48" customFormat="1" outlineLevel="1" x14ac:dyDescent="0.2">
      <c r="A1310" s="42">
        <v>42432</v>
      </c>
      <c r="B1310" s="55">
        <v>308.5</v>
      </c>
      <c r="C1310" s="53">
        <v>363.99</v>
      </c>
      <c r="D1310" s="53">
        <v>449.18</v>
      </c>
      <c r="E1310" s="45">
        <f>Platts!R1799*0.6+Platts!C1799*1.6</f>
        <v>128.4</v>
      </c>
      <c r="F1310" s="62">
        <f t="shared" si="41"/>
        <v>1307</v>
      </c>
      <c r="G1310" s="42">
        <f t="shared" si="40"/>
        <v>42432</v>
      </c>
      <c r="H1310" s="55">
        <v>281</v>
      </c>
      <c r="I1310" s="55">
        <v>371.815</v>
      </c>
      <c r="J1310" s="55">
        <v>509.82000000000011</v>
      </c>
      <c r="K1310" s="55">
        <v>330</v>
      </c>
      <c r="L1310" s="60"/>
    </row>
    <row r="1311" spans="1:12" s="48" customFormat="1" outlineLevel="1" x14ac:dyDescent="0.2">
      <c r="A1311" s="42">
        <v>42433</v>
      </c>
      <c r="B1311" s="55">
        <v>312.5</v>
      </c>
      <c r="C1311" s="53">
        <v>366.22</v>
      </c>
      <c r="D1311" s="53">
        <v>449.18</v>
      </c>
      <c r="E1311" s="45">
        <f>Platts!R1800*0.6+Platts!C1800*1.6</f>
        <v>132.25</v>
      </c>
      <c r="F1311" s="62">
        <f t="shared" si="41"/>
        <v>1308</v>
      </c>
      <c r="G1311" s="42">
        <f t="shared" si="40"/>
        <v>42433</v>
      </c>
      <c r="H1311" s="55">
        <v>286</v>
      </c>
      <c r="I1311" s="55">
        <v>373.35500000000002</v>
      </c>
      <c r="J1311" s="55">
        <v>509.82000000000011</v>
      </c>
      <c r="K1311" s="55">
        <v>336</v>
      </c>
      <c r="L1311" s="60"/>
    </row>
    <row r="1312" spans="1:12" s="48" customFormat="1" outlineLevel="1" x14ac:dyDescent="0.2">
      <c r="A1312" s="42">
        <v>42436</v>
      </c>
      <c r="B1312" s="55">
        <v>330</v>
      </c>
      <c r="C1312" s="53">
        <v>365.32</v>
      </c>
      <c r="D1312" s="53">
        <v>449.18</v>
      </c>
      <c r="E1312" s="45">
        <f>Platts!R1801*0.6+Platts!C1801*1.6</f>
        <v>150.03</v>
      </c>
      <c r="F1312" s="62">
        <f t="shared" si="41"/>
        <v>1309</v>
      </c>
      <c r="G1312" s="42">
        <f t="shared" si="40"/>
        <v>42436</v>
      </c>
      <c r="H1312" s="55">
        <v>305</v>
      </c>
      <c r="I1312" s="55">
        <v>376.3</v>
      </c>
      <c r="J1312" s="55">
        <v>509.82000000000011</v>
      </c>
      <c r="K1312" s="55">
        <v>345</v>
      </c>
      <c r="L1312" s="60"/>
    </row>
    <row r="1313" spans="1:12" s="48" customFormat="1" outlineLevel="1" x14ac:dyDescent="0.2">
      <c r="A1313" s="42">
        <v>42437</v>
      </c>
      <c r="B1313" s="55">
        <v>347.5</v>
      </c>
      <c r="C1313" s="53">
        <v>369.94</v>
      </c>
      <c r="D1313" s="53">
        <v>449.18</v>
      </c>
      <c r="E1313" s="45">
        <f>Platts!R1802*0.6+Platts!C1802*1.6</f>
        <v>146.51</v>
      </c>
      <c r="F1313" s="62">
        <f t="shared" si="41"/>
        <v>1310</v>
      </c>
      <c r="G1313" s="42">
        <f t="shared" si="40"/>
        <v>42437</v>
      </c>
      <c r="H1313" s="55">
        <v>312.5</v>
      </c>
      <c r="I1313" s="55">
        <v>378.22</v>
      </c>
      <c r="J1313" s="55">
        <v>509.82000000000011</v>
      </c>
      <c r="K1313" s="55">
        <v>352</v>
      </c>
      <c r="L1313" s="60"/>
    </row>
    <row r="1314" spans="1:12" s="48" customFormat="1" outlineLevel="1" x14ac:dyDescent="0.2">
      <c r="A1314" s="42">
        <v>42438</v>
      </c>
      <c r="B1314" s="55">
        <v>347.5</v>
      </c>
      <c r="C1314" s="53">
        <v>369.04</v>
      </c>
      <c r="D1314" s="53">
        <v>473.99</v>
      </c>
      <c r="E1314" s="45">
        <f>Platts!R1803*0.6+Platts!C1803*1.6</f>
        <v>139.1</v>
      </c>
      <c r="F1314" s="62">
        <f t="shared" si="41"/>
        <v>1311</v>
      </c>
      <c r="G1314" s="42">
        <f t="shared" si="40"/>
        <v>42438</v>
      </c>
      <c r="H1314" s="55">
        <v>312.5</v>
      </c>
      <c r="I1314" s="55">
        <v>377.3</v>
      </c>
      <c r="J1314" s="55">
        <v>509.82000000000011</v>
      </c>
      <c r="K1314" s="55">
        <v>358</v>
      </c>
      <c r="L1314" s="60"/>
    </row>
    <row r="1315" spans="1:12" s="48" customFormat="1" outlineLevel="1" x14ac:dyDescent="0.2">
      <c r="A1315" s="42">
        <v>42439</v>
      </c>
      <c r="B1315" s="55">
        <v>347.5</v>
      </c>
      <c r="C1315" s="53">
        <v>374.09</v>
      </c>
      <c r="D1315" s="53">
        <v>473.99</v>
      </c>
      <c r="E1315" s="45">
        <f>Platts!R1804*0.6+Platts!C1804*1.6</f>
        <v>138.62</v>
      </c>
      <c r="F1315" s="62">
        <f t="shared" si="41"/>
        <v>1312</v>
      </c>
      <c r="G1315" s="42">
        <f t="shared" si="40"/>
        <v>42439</v>
      </c>
      <c r="H1315" s="55">
        <v>312.5</v>
      </c>
      <c r="I1315" s="55">
        <v>382.47</v>
      </c>
      <c r="J1315" s="55">
        <v>509.82000000000011</v>
      </c>
      <c r="K1315" s="55">
        <v>360</v>
      </c>
      <c r="L1315" s="60"/>
    </row>
    <row r="1316" spans="1:12" s="48" customFormat="1" outlineLevel="1" x14ac:dyDescent="0.2">
      <c r="A1316" s="42">
        <v>42440</v>
      </c>
      <c r="B1316" s="55">
        <v>347.5</v>
      </c>
      <c r="C1316" s="53">
        <v>374.03</v>
      </c>
      <c r="D1316" s="53">
        <v>473.99</v>
      </c>
      <c r="E1316" s="45">
        <f>Platts!R1805*0.6+Platts!C1805*1.6</f>
        <v>137.02000000000001</v>
      </c>
      <c r="F1316" s="62">
        <f t="shared" si="41"/>
        <v>1313</v>
      </c>
      <c r="G1316" s="42">
        <f t="shared" si="40"/>
        <v>42440</v>
      </c>
      <c r="H1316" s="55">
        <v>312.5</v>
      </c>
      <c r="I1316" s="55">
        <v>379.995</v>
      </c>
      <c r="J1316" s="55">
        <v>509.82000000000011</v>
      </c>
      <c r="K1316" s="55">
        <v>360</v>
      </c>
      <c r="L1316" s="60"/>
    </row>
    <row r="1317" spans="1:12" s="48" customFormat="1" outlineLevel="1" x14ac:dyDescent="0.2">
      <c r="A1317" s="42">
        <v>42443</v>
      </c>
      <c r="B1317" s="55">
        <v>347.5</v>
      </c>
      <c r="C1317" s="55">
        <v>372.25</v>
      </c>
      <c r="D1317" s="53">
        <v>473.99</v>
      </c>
      <c r="E1317" s="45">
        <f>Platts!R1806*0.6+Platts!C1806*1.6</f>
        <v>135.45999999999998</v>
      </c>
      <c r="F1317" s="62">
        <f t="shared" si="41"/>
        <v>1314</v>
      </c>
      <c r="G1317" s="42">
        <f t="shared" si="40"/>
        <v>42443</v>
      </c>
      <c r="H1317" s="55">
        <v>312.5</v>
      </c>
      <c r="I1317" s="55">
        <v>394.48</v>
      </c>
      <c r="J1317" s="55">
        <v>509.82000000000011</v>
      </c>
      <c r="K1317" s="55">
        <v>366</v>
      </c>
      <c r="L1317" s="60"/>
    </row>
    <row r="1318" spans="1:12" s="48" customFormat="1" outlineLevel="1" x14ac:dyDescent="0.2">
      <c r="A1318" s="42">
        <v>42444</v>
      </c>
      <c r="B1318" s="55">
        <v>342.5</v>
      </c>
      <c r="C1318" s="55">
        <v>374.96</v>
      </c>
      <c r="D1318" s="53">
        <v>473.99</v>
      </c>
      <c r="E1318" s="45">
        <f>Platts!R1807*0.6+Platts!C1807*1.6</f>
        <v>130.88000000000002</v>
      </c>
      <c r="F1318" s="62">
        <f t="shared" si="41"/>
        <v>1315</v>
      </c>
      <c r="G1318" s="42">
        <f t="shared" si="40"/>
        <v>42444</v>
      </c>
      <c r="H1318" s="55">
        <v>311</v>
      </c>
      <c r="I1318" s="55">
        <v>399.96</v>
      </c>
      <c r="J1318" s="55">
        <v>509.82000000000011</v>
      </c>
      <c r="K1318" s="55">
        <v>366</v>
      </c>
      <c r="L1318" s="60"/>
    </row>
    <row r="1319" spans="1:12" s="48" customFormat="1" outlineLevel="1" x14ac:dyDescent="0.2">
      <c r="A1319" s="42">
        <v>42445</v>
      </c>
      <c r="B1319" s="55">
        <v>342.5</v>
      </c>
      <c r="C1319" s="55">
        <v>379.56</v>
      </c>
      <c r="D1319" s="53">
        <v>473.99</v>
      </c>
      <c r="E1319" s="45">
        <f>Platts!R1808*0.6+Platts!C1808*1.6</f>
        <v>132.69999999999999</v>
      </c>
      <c r="F1319" s="62">
        <f t="shared" si="41"/>
        <v>1316</v>
      </c>
      <c r="G1319" s="42">
        <f t="shared" si="40"/>
        <v>42445</v>
      </c>
      <c r="H1319" s="55">
        <v>311</v>
      </c>
      <c r="I1319" s="55">
        <v>398.95</v>
      </c>
      <c r="J1319" s="55">
        <v>509.82000000000011</v>
      </c>
      <c r="K1319" s="55">
        <v>366</v>
      </c>
      <c r="L1319" s="60"/>
    </row>
    <row r="1320" spans="1:12" s="48" customFormat="1" outlineLevel="1" x14ac:dyDescent="0.2">
      <c r="A1320" s="42">
        <v>42446</v>
      </c>
      <c r="B1320" s="55">
        <v>343.5</v>
      </c>
      <c r="C1320" s="55">
        <v>390.75</v>
      </c>
      <c r="D1320" s="53">
        <v>473.99</v>
      </c>
      <c r="E1320" s="45">
        <f>Platts!R1809*0.6+Platts!C1809*1.6</f>
        <v>137.30000000000001</v>
      </c>
      <c r="F1320" s="62">
        <f t="shared" si="41"/>
        <v>1317</v>
      </c>
      <c r="G1320" s="42">
        <f t="shared" si="40"/>
        <v>42446</v>
      </c>
      <c r="H1320" s="55">
        <v>312</v>
      </c>
      <c r="I1320" s="55">
        <v>410</v>
      </c>
      <c r="J1320" s="55">
        <v>509.82000000000011</v>
      </c>
      <c r="K1320" s="55">
        <v>374</v>
      </c>
      <c r="L1320" s="60"/>
    </row>
    <row r="1321" spans="1:12" s="48" customFormat="1" outlineLevel="1" x14ac:dyDescent="0.2">
      <c r="A1321" s="42">
        <v>42447</v>
      </c>
      <c r="B1321" s="55">
        <v>352.5</v>
      </c>
      <c r="C1321" s="55">
        <v>389.16</v>
      </c>
      <c r="D1321" s="53">
        <v>473.99</v>
      </c>
      <c r="E1321" s="45">
        <f>Platts!R1810*0.6+Platts!C1810*1.6</f>
        <v>138.96</v>
      </c>
      <c r="F1321" s="62">
        <f t="shared" si="41"/>
        <v>1318</v>
      </c>
      <c r="G1321" s="42">
        <f t="shared" si="40"/>
        <v>42447</v>
      </c>
      <c r="H1321" s="55">
        <v>320.5</v>
      </c>
      <c r="I1321" s="55">
        <v>408.34</v>
      </c>
      <c r="J1321" s="55">
        <v>509.82000000000011</v>
      </c>
      <c r="K1321" s="55">
        <v>374</v>
      </c>
      <c r="L1321" s="60"/>
    </row>
    <row r="1322" spans="1:12" s="48" customFormat="1" outlineLevel="1" x14ac:dyDescent="0.2">
      <c r="A1322" s="42">
        <v>42450</v>
      </c>
      <c r="B1322" s="55">
        <v>357.5</v>
      </c>
      <c r="C1322" s="55">
        <v>393.65</v>
      </c>
      <c r="D1322" s="53">
        <v>473.99</v>
      </c>
      <c r="E1322" s="45">
        <f>Platts!R1811*0.6+Platts!C1811*1.6</f>
        <v>141.36000000000001</v>
      </c>
      <c r="F1322" s="62">
        <f t="shared" si="41"/>
        <v>1319</v>
      </c>
      <c r="G1322" s="42">
        <f t="shared" si="40"/>
        <v>42450</v>
      </c>
      <c r="H1322" s="55">
        <v>322.5</v>
      </c>
      <c r="I1322" s="55">
        <v>407.14</v>
      </c>
      <c r="J1322" s="55">
        <v>509.82000000000011</v>
      </c>
      <c r="K1322" s="55">
        <v>374</v>
      </c>
      <c r="L1322" s="60"/>
    </row>
    <row r="1323" spans="1:12" s="48" customFormat="1" outlineLevel="1" x14ac:dyDescent="0.2">
      <c r="A1323" s="42">
        <v>42451</v>
      </c>
      <c r="B1323" s="55">
        <v>358</v>
      </c>
      <c r="C1323" s="55">
        <v>392.39</v>
      </c>
      <c r="D1323" s="53">
        <v>473.99</v>
      </c>
      <c r="E1323" s="45">
        <f>Platts!R1812*0.6+Platts!C1812*1.6</f>
        <v>140.65</v>
      </c>
      <c r="F1323" s="62">
        <f t="shared" si="41"/>
        <v>1320</v>
      </c>
      <c r="G1323" s="42">
        <f t="shared" si="40"/>
        <v>42451</v>
      </c>
      <c r="H1323" s="55">
        <v>327.5</v>
      </c>
      <c r="I1323" s="55">
        <v>405.84</v>
      </c>
      <c r="J1323" s="55">
        <v>509.82000000000011</v>
      </c>
      <c r="K1323" s="55">
        <v>374</v>
      </c>
      <c r="L1323" s="60"/>
    </row>
    <row r="1324" spans="1:12" s="48" customFormat="1" outlineLevel="1" x14ac:dyDescent="0.2">
      <c r="A1324" s="42">
        <v>42452</v>
      </c>
      <c r="B1324" s="55">
        <v>360</v>
      </c>
      <c r="C1324" s="55">
        <v>390.67</v>
      </c>
      <c r="D1324" s="53">
        <v>473.99</v>
      </c>
      <c r="E1324" s="45">
        <f>Platts!R1813*0.6+Platts!C1813*1.6</f>
        <v>138.65</v>
      </c>
      <c r="F1324" s="62">
        <f t="shared" si="41"/>
        <v>1321</v>
      </c>
      <c r="G1324" s="42">
        <f t="shared" si="40"/>
        <v>42452</v>
      </c>
      <c r="H1324" s="55">
        <v>329.5</v>
      </c>
      <c r="I1324" s="55">
        <v>404.06</v>
      </c>
      <c r="J1324" s="55">
        <v>509.82000000000011</v>
      </c>
      <c r="K1324" s="55">
        <v>381</v>
      </c>
      <c r="L1324" s="60"/>
    </row>
    <row r="1325" spans="1:12" s="48" customFormat="1" outlineLevel="1" x14ac:dyDescent="0.2">
      <c r="A1325" s="42">
        <v>42453</v>
      </c>
      <c r="B1325" s="55">
        <v>360</v>
      </c>
      <c r="C1325" s="55">
        <v>390.57</v>
      </c>
      <c r="D1325" s="53">
        <v>485.01</v>
      </c>
      <c r="E1325" s="45">
        <f>Platts!R1814*0.6+Platts!C1814*1.6</f>
        <v>136.65</v>
      </c>
      <c r="F1325" s="62">
        <f t="shared" si="41"/>
        <v>1322</v>
      </c>
      <c r="G1325" s="42">
        <f t="shared" si="40"/>
        <v>42453</v>
      </c>
      <c r="H1325" s="55">
        <v>329.5</v>
      </c>
      <c r="I1325" s="55">
        <v>406.19</v>
      </c>
      <c r="J1325" s="55">
        <v>509.82000000000011</v>
      </c>
      <c r="K1325" s="55">
        <v>381</v>
      </c>
      <c r="L1325" s="60"/>
    </row>
    <row r="1326" spans="1:12" s="48" customFormat="1" outlineLevel="1" x14ac:dyDescent="0.2">
      <c r="A1326" s="42">
        <v>42457</v>
      </c>
      <c r="B1326" s="55">
        <v>372.5</v>
      </c>
      <c r="C1326" s="55">
        <v>390.57</v>
      </c>
      <c r="D1326" s="53">
        <v>485.01</v>
      </c>
      <c r="E1326" s="45">
        <f>Platts!R1815*0.6+Platts!C1815*1.6</f>
        <v>137.63999999999999</v>
      </c>
      <c r="F1326" s="62">
        <f t="shared" si="41"/>
        <v>1323</v>
      </c>
      <c r="G1326" s="42">
        <f t="shared" si="40"/>
        <v>42457</v>
      </c>
      <c r="H1326" s="55">
        <v>336</v>
      </c>
      <c r="I1326" s="55">
        <v>406.19</v>
      </c>
      <c r="J1326" s="55">
        <v>509.82000000000011</v>
      </c>
      <c r="K1326" s="55">
        <v>381</v>
      </c>
      <c r="L1326" s="60"/>
    </row>
    <row r="1327" spans="1:12" s="48" customFormat="1" outlineLevel="1" x14ac:dyDescent="0.2">
      <c r="A1327" s="42">
        <v>42458</v>
      </c>
      <c r="B1327" s="55">
        <v>372.5</v>
      </c>
      <c r="C1327" s="55">
        <v>391.69</v>
      </c>
      <c r="D1327" s="53">
        <v>485.01</v>
      </c>
      <c r="E1327" s="45">
        <f>Platts!R1816*0.6+Platts!C1816*1.6</f>
        <v>135.10000000000002</v>
      </c>
      <c r="F1327" s="62">
        <f t="shared" si="41"/>
        <v>1324</v>
      </c>
      <c r="G1327" s="42">
        <f t="shared" si="40"/>
        <v>42458</v>
      </c>
      <c r="H1327" s="55">
        <v>336</v>
      </c>
      <c r="I1327" s="55">
        <v>411.27</v>
      </c>
      <c r="J1327" s="55">
        <v>531.86500000000001</v>
      </c>
      <c r="K1327" s="55">
        <v>390</v>
      </c>
      <c r="L1327" s="60"/>
    </row>
    <row r="1328" spans="1:12" s="48" customFormat="1" outlineLevel="1" x14ac:dyDescent="0.2">
      <c r="A1328" s="42">
        <v>42459</v>
      </c>
      <c r="B1328" s="55">
        <v>372.5</v>
      </c>
      <c r="C1328" s="55">
        <v>396.66</v>
      </c>
      <c r="D1328" s="53">
        <v>496.03</v>
      </c>
      <c r="E1328" s="45">
        <f>Platts!R1817*0.6+Platts!C1817*1.6</f>
        <v>135.49</v>
      </c>
      <c r="F1328" s="62">
        <f t="shared" si="41"/>
        <v>1325</v>
      </c>
      <c r="G1328" s="42">
        <f t="shared" si="40"/>
        <v>42459</v>
      </c>
      <c r="H1328" s="55">
        <v>336</v>
      </c>
      <c r="I1328" s="55">
        <v>419.32</v>
      </c>
      <c r="J1328" s="55">
        <v>531.86500000000001</v>
      </c>
      <c r="K1328" s="55">
        <v>390</v>
      </c>
      <c r="L1328" s="60"/>
    </row>
    <row r="1329" spans="1:12" s="48" customFormat="1" outlineLevel="1" x14ac:dyDescent="0.2">
      <c r="A1329" s="42">
        <v>42460</v>
      </c>
      <c r="B1329" s="55">
        <v>372.5</v>
      </c>
      <c r="C1329" s="55">
        <v>401.46</v>
      </c>
      <c r="D1329" s="53">
        <v>507.05</v>
      </c>
      <c r="E1329" s="45">
        <f>Platts!R1818*0.6+Platts!C1818*1.6</f>
        <v>135.55000000000001</v>
      </c>
      <c r="F1329" s="62">
        <f t="shared" si="41"/>
        <v>1326</v>
      </c>
      <c r="G1329" s="42">
        <f t="shared" si="40"/>
        <v>42460</v>
      </c>
      <c r="H1329" s="55">
        <v>333.5</v>
      </c>
      <c r="I1329" s="55">
        <v>421.39</v>
      </c>
      <c r="J1329" s="55">
        <v>531.86500000000001</v>
      </c>
      <c r="K1329" s="55">
        <v>390</v>
      </c>
      <c r="L1329" s="60"/>
    </row>
    <row r="1330" spans="1:12" s="48" customFormat="1" outlineLevel="1" x14ac:dyDescent="0.2">
      <c r="A1330" s="42">
        <v>42461</v>
      </c>
      <c r="B1330" s="55">
        <v>372.5</v>
      </c>
      <c r="C1330" s="55">
        <v>400.55</v>
      </c>
      <c r="D1330" s="53">
        <v>507.05</v>
      </c>
      <c r="E1330" s="45">
        <f>Platts!R1819*0.6+Platts!C1819*1.6</f>
        <v>139.76000000000002</v>
      </c>
      <c r="F1330" s="62">
        <f t="shared" si="41"/>
        <v>1327</v>
      </c>
      <c r="G1330" s="42">
        <f t="shared" si="40"/>
        <v>42461</v>
      </c>
      <c r="H1330" s="55">
        <v>335</v>
      </c>
      <c r="I1330" s="55">
        <v>420.43</v>
      </c>
      <c r="J1330" s="55">
        <v>531.86500000000001</v>
      </c>
      <c r="K1330" s="55">
        <v>400</v>
      </c>
      <c r="L1330" s="60"/>
    </row>
    <row r="1331" spans="1:12" s="48" customFormat="1" outlineLevel="1" x14ac:dyDescent="0.2">
      <c r="A1331" s="42">
        <v>42464</v>
      </c>
      <c r="B1331" s="55">
        <v>372.5</v>
      </c>
      <c r="C1331" s="55">
        <v>409.86</v>
      </c>
      <c r="D1331" s="53">
        <v>507.05</v>
      </c>
      <c r="E1331" s="45">
        <f>Platts!R1820*0.6+Platts!C1820*1.6</f>
        <v>139.76000000000002</v>
      </c>
      <c r="F1331" s="62">
        <f t="shared" si="41"/>
        <v>1328</v>
      </c>
      <c r="G1331" s="42">
        <f t="shared" si="40"/>
        <v>42464</v>
      </c>
      <c r="H1331" s="55">
        <v>335</v>
      </c>
      <c r="I1331" s="55">
        <v>426.94</v>
      </c>
      <c r="J1331" s="55">
        <v>531.86500000000001</v>
      </c>
      <c r="K1331" s="55">
        <v>400</v>
      </c>
      <c r="L1331" s="60"/>
    </row>
    <row r="1332" spans="1:12" s="48" customFormat="1" outlineLevel="1" x14ac:dyDescent="0.2">
      <c r="A1332" s="42">
        <v>42465</v>
      </c>
      <c r="B1332" s="55">
        <v>377.5</v>
      </c>
      <c r="C1332" s="55">
        <v>415.19</v>
      </c>
      <c r="D1332" s="53">
        <v>507.05</v>
      </c>
      <c r="E1332" s="45">
        <f>Platts!R1821*0.6+Platts!C1821*1.6</f>
        <v>139.27000000000001</v>
      </c>
      <c r="F1332" s="62">
        <f t="shared" si="41"/>
        <v>1329</v>
      </c>
      <c r="G1332" s="42">
        <f t="shared" si="40"/>
        <v>42465</v>
      </c>
      <c r="H1332" s="55">
        <v>335.5</v>
      </c>
      <c r="I1332" s="55">
        <v>432.25</v>
      </c>
      <c r="J1332" s="55">
        <v>559.42499999999995</v>
      </c>
      <c r="K1332" s="55">
        <v>410</v>
      </c>
      <c r="L1332" s="60"/>
    </row>
    <row r="1333" spans="1:12" s="48" customFormat="1" outlineLevel="1" x14ac:dyDescent="0.2">
      <c r="A1333" s="42">
        <v>42466</v>
      </c>
      <c r="B1333" s="55">
        <v>377.5</v>
      </c>
      <c r="C1333" s="55">
        <v>415.7</v>
      </c>
      <c r="D1333" s="53">
        <v>518.08000000000004</v>
      </c>
      <c r="E1333" s="45">
        <f>Platts!R1822*0.6+Platts!C1822*1.6</f>
        <v>139.79</v>
      </c>
      <c r="F1333" s="62">
        <f t="shared" si="41"/>
        <v>1330</v>
      </c>
      <c r="G1333" s="42">
        <f t="shared" si="40"/>
        <v>42466</v>
      </c>
      <c r="H1333" s="55">
        <v>335.5</v>
      </c>
      <c r="I1333" s="55">
        <v>432.78</v>
      </c>
      <c r="J1333" s="55">
        <v>559.42499999999995</v>
      </c>
      <c r="K1333" s="55">
        <v>415</v>
      </c>
      <c r="L1333" s="60"/>
    </row>
    <row r="1334" spans="1:12" s="48" customFormat="1" outlineLevel="1" x14ac:dyDescent="0.2">
      <c r="A1334" s="42">
        <v>42467</v>
      </c>
      <c r="B1334" s="55">
        <v>377.5</v>
      </c>
      <c r="C1334" s="55">
        <v>421.69</v>
      </c>
      <c r="D1334" s="53">
        <v>518.08000000000004</v>
      </c>
      <c r="E1334" s="45">
        <f>Platts!R1823*0.6+Platts!C1823*1.6</f>
        <v>139.38</v>
      </c>
      <c r="F1334" s="62">
        <f t="shared" si="41"/>
        <v>1331</v>
      </c>
      <c r="G1334" s="42">
        <f t="shared" si="40"/>
        <v>42467</v>
      </c>
      <c r="H1334" s="55">
        <v>344</v>
      </c>
      <c r="I1334" s="55">
        <v>433.09</v>
      </c>
      <c r="J1334" s="55">
        <v>559.42499999999995</v>
      </c>
      <c r="K1334" s="55">
        <v>430</v>
      </c>
      <c r="L1334" s="60"/>
    </row>
    <row r="1335" spans="1:12" s="48" customFormat="1" outlineLevel="1" x14ac:dyDescent="0.2">
      <c r="A1335" s="42">
        <v>42468</v>
      </c>
      <c r="B1335" s="55">
        <v>387.5</v>
      </c>
      <c r="C1335" s="55">
        <v>422.43</v>
      </c>
      <c r="D1335" s="53">
        <v>518.08000000000004</v>
      </c>
      <c r="E1335" s="45">
        <f>Platts!R1824*0.6+Platts!C1824*1.6</f>
        <v>138.86000000000001</v>
      </c>
      <c r="F1335" s="62">
        <f t="shared" si="41"/>
        <v>1332</v>
      </c>
      <c r="G1335" s="42">
        <f t="shared" si="40"/>
        <v>42468</v>
      </c>
      <c r="H1335" s="55">
        <v>344</v>
      </c>
      <c r="I1335" s="55">
        <v>433.85</v>
      </c>
      <c r="J1335" s="55">
        <v>559.42499999999995</v>
      </c>
      <c r="K1335" s="55">
        <v>432</v>
      </c>
      <c r="L1335" s="60"/>
    </row>
    <row r="1336" spans="1:12" s="48" customFormat="1" outlineLevel="1" x14ac:dyDescent="0.2">
      <c r="A1336" s="42">
        <v>42471</v>
      </c>
      <c r="B1336" s="55">
        <v>397.5</v>
      </c>
      <c r="C1336" s="55">
        <v>422.73</v>
      </c>
      <c r="D1336" s="53">
        <v>518.08000000000004</v>
      </c>
      <c r="E1336" s="45">
        <f>Platts!R1825*0.6+Platts!C1825*1.6</f>
        <v>144.22000000000003</v>
      </c>
      <c r="F1336" s="62">
        <f t="shared" si="41"/>
        <v>1333</v>
      </c>
      <c r="G1336" s="42">
        <f t="shared" si="40"/>
        <v>42471</v>
      </c>
      <c r="H1336" s="55">
        <v>355</v>
      </c>
      <c r="I1336" s="55">
        <v>439.86</v>
      </c>
      <c r="J1336" s="55">
        <v>559.42499999999995</v>
      </c>
      <c r="K1336" s="55">
        <v>437.5</v>
      </c>
      <c r="L1336" s="60"/>
    </row>
    <row r="1337" spans="1:12" s="48" customFormat="1" outlineLevel="1" x14ac:dyDescent="0.2">
      <c r="A1337" s="42">
        <v>42472</v>
      </c>
      <c r="B1337" s="55">
        <v>412.5</v>
      </c>
      <c r="C1337" s="55">
        <v>421.39</v>
      </c>
      <c r="D1337" s="53">
        <v>540.12</v>
      </c>
      <c r="E1337" s="45">
        <f>Platts!R1826*0.6+Platts!C1826*1.6</f>
        <v>149.5</v>
      </c>
      <c r="F1337" s="62">
        <f t="shared" si="41"/>
        <v>1334</v>
      </c>
      <c r="G1337" s="42">
        <f t="shared" si="40"/>
        <v>42472</v>
      </c>
      <c r="H1337" s="55">
        <v>360</v>
      </c>
      <c r="I1337" s="55">
        <v>441.32</v>
      </c>
      <c r="J1337" s="55">
        <v>559.42499999999995</v>
      </c>
      <c r="K1337" s="55">
        <v>437.5</v>
      </c>
      <c r="L1337" s="60"/>
    </row>
    <row r="1338" spans="1:12" s="48" customFormat="1" outlineLevel="1" x14ac:dyDescent="0.2">
      <c r="A1338" s="42">
        <v>42473</v>
      </c>
      <c r="B1338" s="55">
        <v>412.5</v>
      </c>
      <c r="C1338" s="55">
        <v>417.51</v>
      </c>
      <c r="D1338" s="53">
        <v>556.66</v>
      </c>
      <c r="E1338" s="45">
        <f>Platts!R1827*0.6+Platts!C1827*1.6</f>
        <v>150.30000000000001</v>
      </c>
      <c r="F1338" s="62">
        <f t="shared" si="41"/>
        <v>1335</v>
      </c>
      <c r="G1338" s="42">
        <f t="shared" si="40"/>
        <v>42473</v>
      </c>
      <c r="H1338" s="55">
        <v>371</v>
      </c>
      <c r="I1338" s="55">
        <v>437.26</v>
      </c>
      <c r="J1338" s="55">
        <v>559.42499999999995</v>
      </c>
      <c r="K1338" s="55">
        <v>453</v>
      </c>
      <c r="L1338" s="60"/>
    </row>
    <row r="1339" spans="1:12" s="48" customFormat="1" outlineLevel="1" x14ac:dyDescent="0.2">
      <c r="A1339" s="42">
        <v>42474</v>
      </c>
      <c r="B1339" s="55">
        <v>424</v>
      </c>
      <c r="C1339" s="55">
        <v>416.44</v>
      </c>
      <c r="D1339" s="53">
        <v>556.66</v>
      </c>
      <c r="E1339" s="45">
        <f>Platts!R1828*0.6+Platts!C1828*1.6</f>
        <v>148.6</v>
      </c>
      <c r="F1339" s="62">
        <f t="shared" si="41"/>
        <v>1336</v>
      </c>
      <c r="G1339" s="42">
        <f t="shared" si="40"/>
        <v>42474</v>
      </c>
      <c r="H1339" s="55">
        <v>382.5</v>
      </c>
      <c r="I1339" s="55">
        <v>436.13</v>
      </c>
      <c r="J1339" s="55">
        <v>559.42499999999995</v>
      </c>
      <c r="K1339" s="55">
        <v>450</v>
      </c>
      <c r="L1339" s="60"/>
    </row>
    <row r="1340" spans="1:12" s="48" customFormat="1" outlineLevel="1" x14ac:dyDescent="0.2">
      <c r="A1340" s="42">
        <v>42475</v>
      </c>
      <c r="B1340" s="55">
        <v>424</v>
      </c>
      <c r="C1340" s="55">
        <v>417.69</v>
      </c>
      <c r="D1340" s="53">
        <v>562.16999999999996</v>
      </c>
      <c r="E1340" s="45">
        <f>Platts!R1829*0.6+Platts!C1829*1.6</f>
        <v>149.82999999999998</v>
      </c>
      <c r="F1340" s="62">
        <f t="shared" si="41"/>
        <v>1337</v>
      </c>
      <c r="G1340" s="42">
        <f t="shared" si="40"/>
        <v>42475</v>
      </c>
      <c r="H1340" s="55">
        <v>382.5</v>
      </c>
      <c r="I1340" s="55">
        <v>437.45</v>
      </c>
      <c r="J1340" s="55">
        <v>559.42499999999995</v>
      </c>
      <c r="K1340" s="55">
        <v>450</v>
      </c>
      <c r="L1340" s="60"/>
    </row>
    <row r="1341" spans="1:12" s="48" customFormat="1" outlineLevel="1" x14ac:dyDescent="0.2">
      <c r="A1341" s="42">
        <v>42478</v>
      </c>
      <c r="B1341" s="55">
        <v>427.5</v>
      </c>
      <c r="C1341" s="55">
        <v>418.8</v>
      </c>
      <c r="D1341" s="53">
        <v>562.16999999999996</v>
      </c>
      <c r="E1341" s="45">
        <f>Platts!R1830*0.6+Platts!C1830*1.6</f>
        <v>153.43</v>
      </c>
      <c r="F1341" s="62">
        <f t="shared" si="41"/>
        <v>1338</v>
      </c>
      <c r="G1341" s="42">
        <f t="shared" si="40"/>
        <v>42478</v>
      </c>
      <c r="H1341" s="55">
        <v>389</v>
      </c>
      <c r="I1341" s="55">
        <v>444.27</v>
      </c>
      <c r="J1341" s="55">
        <v>559.42499999999995</v>
      </c>
      <c r="K1341" s="55">
        <v>460</v>
      </c>
      <c r="L1341" s="60"/>
    </row>
    <row r="1342" spans="1:12" s="48" customFormat="1" outlineLevel="1" x14ac:dyDescent="0.2">
      <c r="A1342" s="42">
        <v>42479</v>
      </c>
      <c r="B1342" s="55">
        <v>435</v>
      </c>
      <c r="C1342" s="55">
        <v>426.68</v>
      </c>
      <c r="D1342" s="53">
        <v>562.16999999999996</v>
      </c>
      <c r="E1342" s="45">
        <f>Platts!R1831*0.6+Platts!C1831*1.6</f>
        <v>157.16000000000003</v>
      </c>
      <c r="F1342" s="62">
        <f t="shared" si="41"/>
        <v>1339</v>
      </c>
      <c r="G1342" s="42">
        <f t="shared" si="40"/>
        <v>42479</v>
      </c>
      <c r="H1342" s="55">
        <v>397.5</v>
      </c>
      <c r="I1342" s="55">
        <v>449.43</v>
      </c>
      <c r="J1342" s="55">
        <v>559.42499999999995</v>
      </c>
      <c r="K1342" s="55">
        <v>477</v>
      </c>
      <c r="L1342" s="60"/>
    </row>
    <row r="1343" spans="1:12" s="48" customFormat="1" outlineLevel="1" x14ac:dyDescent="0.2">
      <c r="A1343" s="42">
        <v>42480</v>
      </c>
      <c r="B1343" s="55">
        <v>452.5</v>
      </c>
      <c r="C1343" s="55">
        <v>424.84</v>
      </c>
      <c r="D1343" s="53">
        <v>564.92999999999995</v>
      </c>
      <c r="E1343" s="45">
        <f>Platts!R1832*0.6+Platts!C1832*1.6</f>
        <v>161.71</v>
      </c>
      <c r="F1343" s="62">
        <f t="shared" si="41"/>
        <v>1340</v>
      </c>
      <c r="G1343" s="42">
        <f t="shared" si="40"/>
        <v>42480</v>
      </c>
      <c r="H1343" s="55">
        <v>416</v>
      </c>
      <c r="I1343" s="55">
        <v>447.5</v>
      </c>
      <c r="J1343" s="55">
        <v>559.42499999999995</v>
      </c>
      <c r="K1343" s="55">
        <v>478</v>
      </c>
      <c r="L1343" s="60"/>
    </row>
    <row r="1344" spans="1:12" s="48" customFormat="1" outlineLevel="1" x14ac:dyDescent="0.2">
      <c r="A1344" s="42">
        <v>42481</v>
      </c>
      <c r="B1344" s="55">
        <v>472.5</v>
      </c>
      <c r="C1344" s="55">
        <v>423.56</v>
      </c>
      <c r="D1344" s="53">
        <v>564.92999999999995</v>
      </c>
      <c r="E1344" s="45">
        <f>Platts!R1833*0.6+Platts!C1833*1.6</f>
        <v>170.10000000000002</v>
      </c>
      <c r="F1344" s="62">
        <f t="shared" si="41"/>
        <v>1341</v>
      </c>
      <c r="G1344" s="42">
        <f t="shared" si="40"/>
        <v>42481</v>
      </c>
      <c r="H1344" s="55">
        <v>435.5</v>
      </c>
      <c r="I1344" s="55">
        <v>446.15</v>
      </c>
      <c r="J1344" s="55">
        <v>559.42499999999995</v>
      </c>
      <c r="K1344" s="55">
        <v>478</v>
      </c>
      <c r="L1344" s="60"/>
    </row>
    <row r="1345" spans="1:12" s="48" customFormat="1" outlineLevel="1" x14ac:dyDescent="0.2">
      <c r="A1345" s="42">
        <v>42482</v>
      </c>
      <c r="B1345" s="55">
        <v>464.5</v>
      </c>
      <c r="C1345" s="55">
        <v>421.58</v>
      </c>
      <c r="D1345" s="53">
        <v>573.19000000000005</v>
      </c>
      <c r="E1345" s="45">
        <f>Platts!R1834*0.6+Platts!C1834*1.6</f>
        <v>163.41</v>
      </c>
      <c r="F1345" s="62">
        <f t="shared" si="41"/>
        <v>1342</v>
      </c>
      <c r="G1345" s="42">
        <f t="shared" si="40"/>
        <v>42482</v>
      </c>
      <c r="H1345" s="55">
        <v>432</v>
      </c>
      <c r="I1345" s="55">
        <v>444.06</v>
      </c>
      <c r="J1345" s="55">
        <v>559.42499999999995</v>
      </c>
      <c r="K1345" s="55">
        <v>478</v>
      </c>
      <c r="L1345" s="60"/>
    </row>
    <row r="1346" spans="1:12" s="48" customFormat="1" outlineLevel="1" x14ac:dyDescent="0.2">
      <c r="A1346" s="42">
        <v>42485</v>
      </c>
      <c r="B1346" s="55">
        <v>464.5</v>
      </c>
      <c r="C1346" s="55">
        <v>439.76</v>
      </c>
      <c r="D1346" s="53">
        <v>573.19000000000005</v>
      </c>
      <c r="E1346" s="45">
        <f>Platts!R1835*0.6+Platts!C1835*1.6</f>
        <v>163.76</v>
      </c>
      <c r="F1346" s="62">
        <f t="shared" si="41"/>
        <v>1343</v>
      </c>
      <c r="G1346" s="42">
        <f t="shared" si="40"/>
        <v>42485</v>
      </c>
      <c r="H1346" s="55">
        <v>430</v>
      </c>
      <c r="I1346" s="55">
        <v>451.04</v>
      </c>
      <c r="J1346" s="55">
        <v>559.42499999999995</v>
      </c>
      <c r="K1346" s="55">
        <v>485</v>
      </c>
      <c r="L1346" s="60"/>
    </row>
    <row r="1347" spans="1:12" s="48" customFormat="1" outlineLevel="1" x14ac:dyDescent="0.2">
      <c r="A1347" s="42">
        <v>42486</v>
      </c>
      <c r="B1347" s="55">
        <v>449.5</v>
      </c>
      <c r="C1347" s="55">
        <v>441.13</v>
      </c>
      <c r="D1347" s="53">
        <v>573.19000000000005</v>
      </c>
      <c r="E1347" s="45">
        <f>Platts!R1836*0.6+Platts!C1836*1.6</f>
        <v>158.63999999999999</v>
      </c>
      <c r="F1347" s="62">
        <f t="shared" si="41"/>
        <v>1344</v>
      </c>
      <c r="G1347" s="42">
        <f t="shared" si="40"/>
        <v>42486</v>
      </c>
      <c r="H1347" s="55">
        <v>425.5</v>
      </c>
      <c r="I1347" s="55">
        <v>475.06</v>
      </c>
      <c r="J1347" s="55">
        <v>559.42499999999995</v>
      </c>
      <c r="K1347" s="55">
        <v>490</v>
      </c>
      <c r="L1347" s="60"/>
    </row>
    <row r="1348" spans="1:12" s="48" customFormat="1" outlineLevel="1" x14ac:dyDescent="0.2">
      <c r="A1348" s="42">
        <v>42487</v>
      </c>
      <c r="B1348" s="55">
        <v>434.5</v>
      </c>
      <c r="C1348" s="55">
        <v>452.68</v>
      </c>
      <c r="D1348" s="53">
        <v>578.70000000000005</v>
      </c>
      <c r="E1348" s="45">
        <f>Platts!R1837*0.6+Platts!C1837*1.6</f>
        <v>157.44999999999999</v>
      </c>
      <c r="F1348" s="62">
        <f t="shared" si="41"/>
        <v>1345</v>
      </c>
      <c r="G1348" s="42">
        <f t="shared" ref="G1348:G1414" si="42">+A1348</f>
        <v>42487</v>
      </c>
      <c r="H1348" s="55">
        <v>411.5</v>
      </c>
      <c r="I1348" s="55">
        <v>478.14</v>
      </c>
      <c r="J1348" s="55">
        <v>559.42499999999995</v>
      </c>
      <c r="K1348" s="55">
        <v>490</v>
      </c>
      <c r="L1348" s="60"/>
    </row>
    <row r="1349" spans="1:12" s="48" customFormat="1" outlineLevel="1" x14ac:dyDescent="0.2">
      <c r="A1349" s="42">
        <v>42488</v>
      </c>
      <c r="B1349" s="55">
        <v>434.5</v>
      </c>
      <c r="C1349" s="55">
        <v>452.76</v>
      </c>
      <c r="D1349" s="53">
        <v>584.22</v>
      </c>
      <c r="E1349" s="45">
        <f>Platts!R1838*0.6+Platts!C1838*1.6</f>
        <v>161.30000000000001</v>
      </c>
      <c r="F1349" s="62">
        <f t="shared" ref="F1349:F1412" si="43">F1348+1</f>
        <v>1346</v>
      </c>
      <c r="G1349" s="42">
        <f t="shared" si="42"/>
        <v>42488</v>
      </c>
      <c r="H1349" s="55">
        <v>412.5</v>
      </c>
      <c r="I1349" s="55">
        <v>481.06</v>
      </c>
      <c r="J1349" s="55">
        <v>559.42499999999995</v>
      </c>
      <c r="K1349" s="55">
        <v>490</v>
      </c>
      <c r="L1349" s="60"/>
    </row>
    <row r="1350" spans="1:12" s="48" customFormat="1" outlineLevel="1" x14ac:dyDescent="0.2">
      <c r="A1350" s="42">
        <v>42489</v>
      </c>
      <c r="B1350" s="55">
        <v>434.5</v>
      </c>
      <c r="C1350" s="55">
        <v>458.08</v>
      </c>
      <c r="D1350" s="53">
        <v>606.26</v>
      </c>
      <c r="E1350" s="45">
        <f>Platts!R1839*0.6+Platts!C1839*1.6</f>
        <v>165.06</v>
      </c>
      <c r="F1350" s="62">
        <f t="shared" si="43"/>
        <v>1347</v>
      </c>
      <c r="G1350" s="42">
        <f t="shared" si="42"/>
        <v>42489</v>
      </c>
      <c r="H1350" s="55">
        <v>413</v>
      </c>
      <c r="I1350" s="55">
        <v>509.61</v>
      </c>
      <c r="J1350" s="55">
        <v>559.42499999999995</v>
      </c>
      <c r="K1350" s="55">
        <v>493</v>
      </c>
      <c r="L1350" s="60"/>
    </row>
    <row r="1351" spans="1:12" s="48" customFormat="1" outlineLevel="1" x14ac:dyDescent="0.2">
      <c r="A1351" s="42">
        <v>42492</v>
      </c>
      <c r="B1351" s="55">
        <v>434.5</v>
      </c>
      <c r="C1351" s="55">
        <v>458.08</v>
      </c>
      <c r="D1351" s="53">
        <v>606.26</v>
      </c>
      <c r="E1351" s="45">
        <f>Platts!R1840*0.6+Platts!C1840*1.6</f>
        <v>165.06</v>
      </c>
      <c r="F1351" s="62">
        <f t="shared" si="43"/>
        <v>1348</v>
      </c>
      <c r="G1351" s="42">
        <f t="shared" si="42"/>
        <v>42492</v>
      </c>
      <c r="H1351" s="55">
        <v>413</v>
      </c>
      <c r="I1351" s="55">
        <v>509.61</v>
      </c>
      <c r="J1351" s="55">
        <v>559.42499999999995</v>
      </c>
      <c r="K1351" s="55">
        <v>493</v>
      </c>
      <c r="L1351" s="60"/>
    </row>
    <row r="1352" spans="1:12" s="48" customFormat="1" outlineLevel="1" x14ac:dyDescent="0.2">
      <c r="A1352" s="42">
        <v>42493</v>
      </c>
      <c r="B1352" s="55">
        <v>434</v>
      </c>
      <c r="C1352" s="55">
        <v>460.52</v>
      </c>
      <c r="D1352" s="53">
        <v>628.30999999999995</v>
      </c>
      <c r="E1352" s="45">
        <f>Platts!R1841*0.6+Platts!C1841*1.6</f>
        <v>161.41000000000003</v>
      </c>
      <c r="F1352" s="62">
        <f t="shared" si="43"/>
        <v>1349</v>
      </c>
      <c r="G1352" s="42">
        <f t="shared" si="42"/>
        <v>42493</v>
      </c>
      <c r="H1352" s="55">
        <v>411</v>
      </c>
      <c r="I1352" s="55">
        <v>523.84</v>
      </c>
      <c r="J1352" s="55">
        <v>559.42499999999995</v>
      </c>
      <c r="K1352" s="55">
        <v>493</v>
      </c>
      <c r="L1352" s="60"/>
    </row>
    <row r="1353" spans="1:12" s="48" customFormat="1" outlineLevel="1" x14ac:dyDescent="0.2">
      <c r="A1353" s="42">
        <v>42494</v>
      </c>
      <c r="B1353" s="55">
        <v>426</v>
      </c>
      <c r="C1353" s="55">
        <v>465.75</v>
      </c>
      <c r="D1353" s="53">
        <v>628.30999999999995</v>
      </c>
      <c r="E1353" s="45">
        <f>Platts!R1842*0.6+Platts!C1842*1.6</f>
        <v>157.35</v>
      </c>
      <c r="F1353" s="62">
        <f t="shared" si="43"/>
        <v>1350</v>
      </c>
      <c r="G1353" s="42">
        <f t="shared" si="42"/>
        <v>42494</v>
      </c>
      <c r="H1353" s="55">
        <v>406.5</v>
      </c>
      <c r="I1353" s="55">
        <v>557.75</v>
      </c>
      <c r="J1353" s="55">
        <v>559.42499999999995</v>
      </c>
      <c r="K1353" s="55">
        <v>505</v>
      </c>
      <c r="L1353" s="60"/>
    </row>
    <row r="1354" spans="1:12" s="48" customFormat="1" outlineLevel="1" x14ac:dyDescent="0.2">
      <c r="A1354" s="42">
        <v>42495</v>
      </c>
      <c r="B1354" s="55">
        <v>416</v>
      </c>
      <c r="C1354" s="55">
        <v>467.69</v>
      </c>
      <c r="D1354" s="53">
        <v>628.30999999999995</v>
      </c>
      <c r="E1354" s="45">
        <f>Platts!R1843*0.6+Platts!C1843*1.6</f>
        <v>154.97</v>
      </c>
      <c r="F1354" s="62">
        <f t="shared" si="43"/>
        <v>1351</v>
      </c>
      <c r="G1354" s="42">
        <f t="shared" si="42"/>
        <v>42495</v>
      </c>
      <c r="H1354" s="55">
        <v>392</v>
      </c>
      <c r="I1354" s="55">
        <v>553.24</v>
      </c>
      <c r="J1354" s="55">
        <v>592.49</v>
      </c>
      <c r="K1354" s="55">
        <v>505</v>
      </c>
      <c r="L1354" s="60"/>
    </row>
    <row r="1355" spans="1:12" s="48" customFormat="1" outlineLevel="1" x14ac:dyDescent="0.2">
      <c r="A1355" s="42">
        <v>42496</v>
      </c>
      <c r="B1355" s="55">
        <v>416</v>
      </c>
      <c r="C1355" s="55">
        <v>468.26</v>
      </c>
      <c r="D1355" s="53">
        <v>666.89</v>
      </c>
      <c r="E1355" s="45">
        <f>Platts!R1844*0.6+Platts!C1844*1.6</f>
        <v>151.86000000000001</v>
      </c>
      <c r="F1355" s="62">
        <f t="shared" si="43"/>
        <v>1352</v>
      </c>
      <c r="G1355" s="42">
        <f t="shared" si="42"/>
        <v>42496</v>
      </c>
      <c r="H1355" s="55">
        <v>391.5</v>
      </c>
      <c r="I1355" s="55">
        <v>553.91999999999996</v>
      </c>
      <c r="J1355" s="55">
        <v>592.49</v>
      </c>
      <c r="K1355" s="55">
        <v>504</v>
      </c>
      <c r="L1355" s="60"/>
    </row>
    <row r="1356" spans="1:12" s="48" customFormat="1" outlineLevel="1" x14ac:dyDescent="0.2">
      <c r="A1356" s="42">
        <v>42499</v>
      </c>
      <c r="B1356" s="55">
        <v>407.5</v>
      </c>
      <c r="C1356" s="55">
        <v>473.22</v>
      </c>
      <c r="D1356" s="53">
        <v>666.89</v>
      </c>
      <c r="E1356" s="45">
        <f>Platts!R1845*0.6+Platts!C1845*1.6</f>
        <v>144.76</v>
      </c>
      <c r="F1356" s="62">
        <f t="shared" si="43"/>
        <v>1353</v>
      </c>
      <c r="G1356" s="42">
        <f t="shared" si="42"/>
        <v>42499</v>
      </c>
      <c r="H1356" s="55">
        <v>369</v>
      </c>
      <c r="I1356" s="55">
        <v>558.75</v>
      </c>
      <c r="J1356" s="55">
        <v>592.49</v>
      </c>
      <c r="K1356" s="55">
        <v>507.5</v>
      </c>
      <c r="L1356" s="60"/>
    </row>
    <row r="1357" spans="1:12" s="48" customFormat="1" outlineLevel="1" x14ac:dyDescent="0.2">
      <c r="A1357" s="42">
        <v>42500</v>
      </c>
      <c r="B1357" s="55">
        <v>396</v>
      </c>
      <c r="C1357" s="55">
        <v>478.34</v>
      </c>
      <c r="D1357" s="53">
        <v>666.89</v>
      </c>
      <c r="E1357" s="45">
        <f>Platts!R1846*0.6+Platts!C1846*1.6</f>
        <v>146.46</v>
      </c>
      <c r="F1357" s="62">
        <f t="shared" si="43"/>
        <v>1354</v>
      </c>
      <c r="G1357" s="42">
        <f t="shared" si="42"/>
        <v>42500</v>
      </c>
      <c r="H1357" s="55">
        <v>369</v>
      </c>
      <c r="I1357" s="55">
        <v>558.05999999999995</v>
      </c>
      <c r="J1357" s="55">
        <v>592.49</v>
      </c>
      <c r="K1357" s="55">
        <v>495</v>
      </c>
      <c r="L1357" s="60"/>
    </row>
    <row r="1358" spans="1:12" s="48" customFormat="1" outlineLevel="1" x14ac:dyDescent="0.2">
      <c r="A1358" s="42">
        <v>42501</v>
      </c>
      <c r="B1358" s="55">
        <v>396</v>
      </c>
      <c r="C1358" s="55">
        <v>480.56</v>
      </c>
      <c r="D1358" s="53">
        <v>672.4</v>
      </c>
      <c r="E1358" s="45">
        <f>Platts!R1847*0.6+Platts!C1847*1.6</f>
        <v>146.55000000000001</v>
      </c>
      <c r="F1358" s="62">
        <f t="shared" si="43"/>
        <v>1355</v>
      </c>
      <c r="G1358" s="42">
        <f t="shared" si="42"/>
        <v>42501</v>
      </c>
      <c r="H1358" s="55">
        <v>356.5</v>
      </c>
      <c r="I1358" s="55">
        <v>566.38</v>
      </c>
      <c r="J1358" s="55">
        <v>592.49</v>
      </c>
      <c r="K1358" s="55">
        <v>493</v>
      </c>
      <c r="L1358" s="60"/>
    </row>
    <row r="1359" spans="1:12" s="48" customFormat="1" outlineLevel="1" x14ac:dyDescent="0.2">
      <c r="A1359" s="42">
        <v>42502</v>
      </c>
      <c r="B1359" s="55">
        <v>388.5</v>
      </c>
      <c r="C1359" s="55">
        <v>489.94</v>
      </c>
      <c r="D1359" s="53">
        <v>672.4</v>
      </c>
      <c r="E1359" s="45">
        <f>Platts!R1848*0.6+Platts!C1848*1.6</f>
        <v>144.22000000000003</v>
      </c>
      <c r="F1359" s="62">
        <f t="shared" si="43"/>
        <v>1356</v>
      </c>
      <c r="G1359" s="42">
        <f t="shared" si="42"/>
        <v>42502</v>
      </c>
      <c r="H1359" s="55">
        <v>356</v>
      </c>
      <c r="I1359" s="55">
        <v>575.4</v>
      </c>
      <c r="J1359" s="55">
        <v>592.49</v>
      </c>
      <c r="K1359" s="55">
        <v>488</v>
      </c>
      <c r="L1359" s="60"/>
    </row>
    <row r="1360" spans="1:12" s="48" customFormat="1" outlineLevel="1" x14ac:dyDescent="0.2">
      <c r="A1360" s="42">
        <v>42503</v>
      </c>
      <c r="B1360" s="55">
        <v>382.5</v>
      </c>
      <c r="C1360" s="55">
        <v>485.43</v>
      </c>
      <c r="D1360" s="53">
        <v>672.4</v>
      </c>
      <c r="E1360" s="45">
        <f>Platts!R1849*0.6+Platts!C1849*1.6</f>
        <v>140.42000000000002</v>
      </c>
      <c r="F1360" s="62">
        <f t="shared" si="43"/>
        <v>1357</v>
      </c>
      <c r="G1360" s="42">
        <f t="shared" si="42"/>
        <v>42503</v>
      </c>
      <c r="H1360" s="55">
        <v>351</v>
      </c>
      <c r="I1360" s="55">
        <v>570.09</v>
      </c>
      <c r="J1360" s="55">
        <v>592.49</v>
      </c>
      <c r="K1360" s="55">
        <v>488</v>
      </c>
      <c r="L1360" s="60"/>
    </row>
    <row r="1361" spans="1:12" s="48" customFormat="1" outlineLevel="1" x14ac:dyDescent="0.2">
      <c r="A1361" s="42">
        <v>42506</v>
      </c>
      <c r="B1361" s="55">
        <v>377.5</v>
      </c>
      <c r="C1361" s="55">
        <v>487.19</v>
      </c>
      <c r="D1361" s="53">
        <v>672.4</v>
      </c>
      <c r="E1361" s="45">
        <f>Platts!R1850*0.6+Platts!C1850*1.6</f>
        <v>141.94</v>
      </c>
      <c r="F1361" s="62">
        <f t="shared" si="43"/>
        <v>1358</v>
      </c>
      <c r="G1361" s="42">
        <f t="shared" si="42"/>
        <v>42506</v>
      </c>
      <c r="H1361" s="55">
        <v>345</v>
      </c>
      <c r="I1361" s="55">
        <v>572.16999999999996</v>
      </c>
      <c r="J1361" s="55">
        <v>592.49</v>
      </c>
      <c r="K1361" s="55">
        <v>480</v>
      </c>
      <c r="L1361" s="60"/>
    </row>
    <row r="1362" spans="1:12" s="48" customFormat="1" outlineLevel="1" x14ac:dyDescent="0.2">
      <c r="A1362" s="42">
        <v>42507</v>
      </c>
      <c r="B1362" s="55">
        <v>372.5</v>
      </c>
      <c r="C1362" s="55">
        <v>493.2</v>
      </c>
      <c r="D1362" s="53">
        <v>672.4</v>
      </c>
      <c r="E1362" s="45">
        <f>Platts!R1851*0.6+Platts!C1851*1.6</f>
        <v>145.92000000000002</v>
      </c>
      <c r="F1362" s="62">
        <f t="shared" si="43"/>
        <v>1359</v>
      </c>
      <c r="G1362" s="42">
        <f t="shared" si="42"/>
        <v>42507</v>
      </c>
      <c r="H1362" s="55">
        <v>345</v>
      </c>
      <c r="I1362" s="55">
        <v>572.57000000000005</v>
      </c>
      <c r="J1362" s="55">
        <v>592.49</v>
      </c>
      <c r="K1362" s="55">
        <v>470</v>
      </c>
      <c r="L1362" s="60"/>
    </row>
    <row r="1363" spans="1:12" s="48" customFormat="1" outlineLevel="1" x14ac:dyDescent="0.2">
      <c r="A1363" s="42">
        <v>42508</v>
      </c>
      <c r="B1363" s="55">
        <v>372.5</v>
      </c>
      <c r="C1363" s="55">
        <v>490.77</v>
      </c>
      <c r="D1363" s="53">
        <v>672.4</v>
      </c>
      <c r="E1363" s="45">
        <f>Platts!R1852*0.6+Platts!C1852*1.6</f>
        <v>145.05000000000001</v>
      </c>
      <c r="F1363" s="62">
        <f t="shared" si="43"/>
        <v>1360</v>
      </c>
      <c r="G1363" s="42">
        <f t="shared" si="42"/>
        <v>42508</v>
      </c>
      <c r="H1363" s="55">
        <v>345</v>
      </c>
      <c r="I1363" s="55">
        <v>569.74</v>
      </c>
      <c r="J1363" s="55">
        <v>592.49</v>
      </c>
      <c r="K1363" s="55">
        <v>467.5</v>
      </c>
      <c r="L1363" s="60"/>
    </row>
    <row r="1364" spans="1:12" s="48" customFormat="1" outlineLevel="1" x14ac:dyDescent="0.2">
      <c r="A1364" s="42">
        <v>42509</v>
      </c>
      <c r="B1364" s="55">
        <v>367.5</v>
      </c>
      <c r="C1364" s="55">
        <v>487.37</v>
      </c>
      <c r="D1364" s="53">
        <v>672.4</v>
      </c>
      <c r="E1364" s="45">
        <f>Platts!R1853*0.6+Platts!C1853*1.6</f>
        <v>141.55000000000001</v>
      </c>
      <c r="F1364" s="62">
        <f t="shared" si="43"/>
        <v>1361</v>
      </c>
      <c r="G1364" s="42">
        <f t="shared" si="42"/>
        <v>42509</v>
      </c>
      <c r="H1364" s="55">
        <v>342.5</v>
      </c>
      <c r="I1364" s="55">
        <v>565.79999999999995</v>
      </c>
      <c r="J1364" s="55">
        <v>592.49</v>
      </c>
      <c r="K1364" s="55">
        <v>467.5</v>
      </c>
      <c r="L1364" s="60"/>
    </row>
    <row r="1365" spans="1:12" s="48" customFormat="1" outlineLevel="1" x14ac:dyDescent="0.2">
      <c r="A1365" s="42">
        <v>42510</v>
      </c>
      <c r="B1365" s="55">
        <v>367.5</v>
      </c>
      <c r="C1365" s="55">
        <v>487.64</v>
      </c>
      <c r="D1365" s="53">
        <v>677.91</v>
      </c>
      <c r="E1365" s="45">
        <f>Platts!R1854*0.6+Platts!C1854*1.6</f>
        <v>139.60000000000002</v>
      </c>
      <c r="F1365" s="62">
        <f t="shared" si="43"/>
        <v>1362</v>
      </c>
      <c r="G1365" s="42">
        <f t="shared" si="42"/>
        <v>42510</v>
      </c>
      <c r="H1365" s="55">
        <v>341.5</v>
      </c>
      <c r="I1365" s="55">
        <v>566.11</v>
      </c>
      <c r="J1365" s="55">
        <v>592.49</v>
      </c>
      <c r="K1365" s="55">
        <v>465</v>
      </c>
      <c r="L1365" s="60"/>
    </row>
    <row r="1366" spans="1:12" s="48" customFormat="1" outlineLevel="1" x14ac:dyDescent="0.2">
      <c r="A1366" s="42">
        <v>42513</v>
      </c>
      <c r="B1366" s="55">
        <v>360</v>
      </c>
      <c r="C1366" s="55">
        <v>487.33</v>
      </c>
      <c r="D1366" s="53">
        <v>677.91</v>
      </c>
      <c r="E1366" s="45">
        <f>Platts!R1855*0.6+Platts!C1855*1.6</f>
        <v>134.66000000000003</v>
      </c>
      <c r="F1366" s="62">
        <f t="shared" si="43"/>
        <v>1363</v>
      </c>
      <c r="G1366" s="42">
        <f t="shared" si="42"/>
        <v>42513</v>
      </c>
      <c r="H1366" s="55">
        <v>321</v>
      </c>
      <c r="I1366" s="55">
        <v>565.75</v>
      </c>
      <c r="J1366" s="55">
        <v>620.04999999999995</v>
      </c>
      <c r="K1366" s="55">
        <v>460</v>
      </c>
      <c r="L1366" s="60"/>
    </row>
    <row r="1367" spans="1:12" s="48" customFormat="1" outlineLevel="1" x14ac:dyDescent="0.2">
      <c r="A1367" s="42">
        <v>42514</v>
      </c>
      <c r="B1367" s="55">
        <v>352.5</v>
      </c>
      <c r="C1367" s="55">
        <v>485.33</v>
      </c>
      <c r="D1367" s="53">
        <v>683.42</v>
      </c>
      <c r="E1367" s="45">
        <f>Platts!R1856*0.6+Platts!C1856*1.6</f>
        <v>133.94</v>
      </c>
      <c r="F1367" s="62">
        <f t="shared" si="43"/>
        <v>1364</v>
      </c>
      <c r="G1367" s="42">
        <f t="shared" si="42"/>
        <v>42514</v>
      </c>
      <c r="H1367" s="55">
        <v>316.5</v>
      </c>
      <c r="I1367" s="55">
        <v>552.27</v>
      </c>
      <c r="J1367" s="55">
        <v>620.04999999999995</v>
      </c>
      <c r="K1367" s="55">
        <v>450</v>
      </c>
      <c r="L1367" s="60"/>
    </row>
    <row r="1368" spans="1:12" s="48" customFormat="1" outlineLevel="1" x14ac:dyDescent="0.2">
      <c r="A1368" s="42">
        <v>42515</v>
      </c>
      <c r="B1368" s="55">
        <v>347.5</v>
      </c>
      <c r="C1368" s="55">
        <v>491.08</v>
      </c>
      <c r="D1368" s="53">
        <v>683.42</v>
      </c>
      <c r="E1368" s="45">
        <f>Platts!R1857*0.6+Platts!C1857*1.6</f>
        <v>132.10000000000002</v>
      </c>
      <c r="F1368" s="62">
        <f t="shared" si="43"/>
        <v>1365</v>
      </c>
      <c r="G1368" s="42">
        <f t="shared" si="42"/>
        <v>42515</v>
      </c>
      <c r="H1368" s="55">
        <v>314</v>
      </c>
      <c r="I1368" s="55">
        <v>552.47</v>
      </c>
      <c r="J1368" s="55">
        <v>620.04999999999995</v>
      </c>
      <c r="K1368" s="55">
        <v>445</v>
      </c>
      <c r="L1368" s="60"/>
    </row>
    <row r="1369" spans="1:12" s="48" customFormat="1" outlineLevel="1" x14ac:dyDescent="0.2">
      <c r="A1369" s="42">
        <v>42516</v>
      </c>
      <c r="B1369" s="55">
        <v>347.5</v>
      </c>
      <c r="C1369" s="55">
        <v>492.14</v>
      </c>
      <c r="D1369" s="53">
        <v>694.44</v>
      </c>
      <c r="E1369" s="45">
        <f>Platts!R1858*0.6+Platts!C1858*1.6</f>
        <v>131</v>
      </c>
      <c r="F1369" s="62">
        <f t="shared" si="43"/>
        <v>1366</v>
      </c>
      <c r="G1369" s="42">
        <f t="shared" si="42"/>
        <v>42516</v>
      </c>
      <c r="H1369" s="55">
        <v>314</v>
      </c>
      <c r="I1369" s="55">
        <v>548.07000000000005</v>
      </c>
      <c r="J1369" s="55">
        <v>620.04999999999995</v>
      </c>
      <c r="K1369" s="55">
        <v>445</v>
      </c>
      <c r="L1369" s="60"/>
    </row>
    <row r="1370" spans="1:12" s="48" customFormat="1" outlineLevel="1" x14ac:dyDescent="0.2">
      <c r="A1370" s="42">
        <v>42517</v>
      </c>
      <c r="B1370" s="55">
        <v>346</v>
      </c>
      <c r="C1370" s="55">
        <v>489.85</v>
      </c>
      <c r="D1370" s="53">
        <v>694.44</v>
      </c>
      <c r="E1370" s="45">
        <f>Platts!R1859*0.6+Platts!C1859*1.6</f>
        <v>133.28</v>
      </c>
      <c r="F1370" s="62">
        <f t="shared" si="43"/>
        <v>1367</v>
      </c>
      <c r="G1370" s="42">
        <f t="shared" si="42"/>
        <v>42517</v>
      </c>
      <c r="H1370" s="55">
        <v>314</v>
      </c>
      <c r="I1370" s="55">
        <v>545.52</v>
      </c>
      <c r="J1370" s="55">
        <v>620.04999999999995</v>
      </c>
      <c r="K1370" s="55">
        <v>445</v>
      </c>
      <c r="L1370" s="60"/>
    </row>
    <row r="1371" spans="1:12" s="48" customFormat="1" outlineLevel="1" x14ac:dyDescent="0.2">
      <c r="A1371" s="42">
        <v>42521</v>
      </c>
      <c r="B1371" s="55">
        <v>341.5</v>
      </c>
      <c r="C1371" s="55">
        <v>489.68</v>
      </c>
      <c r="D1371" s="53">
        <v>694.44</v>
      </c>
      <c r="E1371" s="45">
        <f>Platts!R1860*0.6+Platts!C1860*1.6</f>
        <v>131.05000000000001</v>
      </c>
      <c r="F1371" s="62">
        <f t="shared" si="43"/>
        <v>1368</v>
      </c>
      <c r="G1371" s="42">
        <f t="shared" si="42"/>
        <v>42521</v>
      </c>
      <c r="H1371" s="55">
        <v>300.5</v>
      </c>
      <c r="I1371" s="55">
        <v>545.32000000000005</v>
      </c>
      <c r="J1371" s="55">
        <v>620.04999999999995</v>
      </c>
      <c r="K1371" s="55">
        <v>438</v>
      </c>
      <c r="L1371" s="60"/>
    </row>
    <row r="1372" spans="1:12" s="48" customFormat="1" outlineLevel="1" x14ac:dyDescent="0.2">
      <c r="A1372" s="42">
        <v>42522</v>
      </c>
      <c r="B1372" s="55">
        <v>338.5</v>
      </c>
      <c r="C1372" s="55">
        <v>491.61</v>
      </c>
      <c r="D1372" s="53">
        <v>694.44</v>
      </c>
      <c r="E1372" s="45">
        <f>Platts!R1861*0.6+Platts!C1861*1.6</f>
        <v>131.49</v>
      </c>
      <c r="F1372" s="62">
        <f t="shared" si="43"/>
        <v>1369</v>
      </c>
      <c r="G1372" s="42">
        <f t="shared" si="42"/>
        <v>42522</v>
      </c>
      <c r="H1372" s="55">
        <v>300.5</v>
      </c>
      <c r="I1372" s="55">
        <v>547.48</v>
      </c>
      <c r="J1372" s="55">
        <v>620.04999999999995</v>
      </c>
      <c r="K1372" s="55">
        <v>432.5</v>
      </c>
      <c r="L1372" s="60"/>
    </row>
    <row r="1373" spans="1:12" s="48" customFormat="1" outlineLevel="1" x14ac:dyDescent="0.2">
      <c r="A1373" s="42">
        <v>42523</v>
      </c>
      <c r="B1373" s="55">
        <v>336.5</v>
      </c>
      <c r="C1373" s="55">
        <v>490.91</v>
      </c>
      <c r="D1373" s="53">
        <v>699.96</v>
      </c>
      <c r="E1373" s="45">
        <f>Platts!R1862*0.6+Platts!C1862*1.6</f>
        <v>132.13</v>
      </c>
      <c r="F1373" s="62">
        <f t="shared" si="43"/>
        <v>1370</v>
      </c>
      <c r="G1373" s="42">
        <f t="shared" si="42"/>
        <v>42523</v>
      </c>
      <c r="H1373" s="55">
        <v>299</v>
      </c>
      <c r="I1373" s="55">
        <v>546.69000000000005</v>
      </c>
      <c r="J1373" s="55">
        <v>620.04999999999995</v>
      </c>
      <c r="K1373" s="55">
        <v>427.5</v>
      </c>
      <c r="L1373" s="60"/>
    </row>
    <row r="1374" spans="1:12" s="48" customFormat="1" outlineLevel="1" x14ac:dyDescent="0.2">
      <c r="A1374" s="42">
        <v>42524</v>
      </c>
      <c r="B1374" s="55">
        <v>332.5</v>
      </c>
      <c r="C1374" s="55">
        <v>498.78</v>
      </c>
      <c r="D1374" s="53">
        <v>699.96</v>
      </c>
      <c r="E1374" s="45">
        <f>Platts!R1863*0.6+Platts!C1863*1.6</f>
        <v>134.52000000000001</v>
      </c>
      <c r="F1374" s="62">
        <f t="shared" si="43"/>
        <v>1371</v>
      </c>
      <c r="G1374" s="42">
        <f t="shared" si="42"/>
        <v>42524</v>
      </c>
      <c r="H1374" s="55">
        <v>299</v>
      </c>
      <c r="I1374" s="55">
        <v>555.46</v>
      </c>
      <c r="J1374" s="55">
        <v>620.04999999999995</v>
      </c>
      <c r="K1374" s="55">
        <v>415</v>
      </c>
      <c r="L1374" s="60"/>
    </row>
    <row r="1375" spans="1:12" s="48" customFormat="1" outlineLevel="1" x14ac:dyDescent="0.2">
      <c r="A1375" s="42">
        <v>42527</v>
      </c>
      <c r="B1375" s="55">
        <v>332.5</v>
      </c>
      <c r="C1375" s="55">
        <v>499.97</v>
      </c>
      <c r="D1375" s="53">
        <v>699.96</v>
      </c>
      <c r="E1375" s="45">
        <f>Platts!R1864*0.6+Platts!C1864*1.6</f>
        <v>136.27000000000001</v>
      </c>
      <c r="F1375" s="62">
        <f t="shared" si="43"/>
        <v>1372</v>
      </c>
      <c r="G1375" s="42">
        <f t="shared" si="42"/>
        <v>42527</v>
      </c>
      <c r="H1375" s="55">
        <v>299</v>
      </c>
      <c r="I1375" s="55">
        <v>556.79</v>
      </c>
      <c r="J1375" s="55">
        <v>620.04999999999995</v>
      </c>
      <c r="K1375" s="55">
        <v>407</v>
      </c>
      <c r="L1375" s="60"/>
    </row>
    <row r="1376" spans="1:12" s="48" customFormat="1" outlineLevel="1" x14ac:dyDescent="0.2">
      <c r="A1376" s="42">
        <v>42528</v>
      </c>
      <c r="B1376" s="55">
        <v>329.5</v>
      </c>
      <c r="C1376" s="55">
        <v>499.27</v>
      </c>
      <c r="D1376" s="53">
        <v>699.96</v>
      </c>
      <c r="E1376" s="45">
        <f>Platts!R1865*0.6+Platts!C1865*1.6</f>
        <v>138.59</v>
      </c>
      <c r="F1376" s="62">
        <f t="shared" si="43"/>
        <v>1373</v>
      </c>
      <c r="G1376" s="42">
        <f t="shared" si="42"/>
        <v>42528</v>
      </c>
      <c r="H1376" s="55">
        <v>301</v>
      </c>
      <c r="I1376" s="55">
        <v>556</v>
      </c>
      <c r="J1376" s="55">
        <v>620.04999999999995</v>
      </c>
      <c r="K1376" s="55">
        <v>404</v>
      </c>
      <c r="L1376" s="60"/>
    </row>
    <row r="1377" spans="1:12" s="48" customFormat="1" outlineLevel="1" x14ac:dyDescent="0.2">
      <c r="A1377" s="42">
        <v>42529</v>
      </c>
      <c r="B1377" s="55">
        <v>336</v>
      </c>
      <c r="C1377" s="55">
        <v>501.56</v>
      </c>
      <c r="D1377" s="53">
        <v>699.96</v>
      </c>
      <c r="E1377" s="45">
        <f>Platts!R1866*0.6+Platts!C1866*1.6</f>
        <v>137.69999999999999</v>
      </c>
      <c r="F1377" s="62">
        <f t="shared" si="43"/>
        <v>1374</v>
      </c>
      <c r="G1377" s="42">
        <f t="shared" si="42"/>
        <v>42529</v>
      </c>
      <c r="H1377" s="55">
        <v>304</v>
      </c>
      <c r="I1377" s="55">
        <v>547.15</v>
      </c>
      <c r="J1377" s="55">
        <v>620.04999999999995</v>
      </c>
      <c r="K1377" s="55">
        <v>401</v>
      </c>
      <c r="L1377" s="60"/>
    </row>
    <row r="1378" spans="1:12" s="48" customFormat="1" outlineLevel="1" x14ac:dyDescent="0.2">
      <c r="A1378" s="42">
        <v>42530</v>
      </c>
      <c r="B1378" s="55">
        <v>336</v>
      </c>
      <c r="C1378" s="55">
        <v>498.48</v>
      </c>
      <c r="D1378" s="53">
        <v>699.96</v>
      </c>
      <c r="E1378" s="45">
        <f>Platts!R1867*0.6+Platts!C1867*1.6</f>
        <v>138</v>
      </c>
      <c r="F1378" s="62">
        <f t="shared" si="43"/>
        <v>1375</v>
      </c>
      <c r="G1378" s="42">
        <f t="shared" si="42"/>
        <v>42530</v>
      </c>
      <c r="H1378" s="55">
        <v>304</v>
      </c>
      <c r="I1378" s="55">
        <v>543.79</v>
      </c>
      <c r="J1378" s="55">
        <v>620.04999999999995</v>
      </c>
      <c r="K1378" s="55">
        <v>394</v>
      </c>
      <c r="L1378" s="60"/>
    </row>
    <row r="1379" spans="1:12" s="48" customFormat="1" outlineLevel="1" x14ac:dyDescent="0.2">
      <c r="A1379" s="42">
        <v>42531</v>
      </c>
      <c r="B1379" s="55">
        <v>336</v>
      </c>
      <c r="C1379" s="55">
        <v>496.63</v>
      </c>
      <c r="D1379" s="53">
        <v>699.96</v>
      </c>
      <c r="E1379" s="45">
        <f>Platts!R1868*0.6+Platts!C1868*1.6</f>
        <v>138</v>
      </c>
      <c r="F1379" s="62">
        <f t="shared" si="43"/>
        <v>1376</v>
      </c>
      <c r="G1379" s="42">
        <f t="shared" si="42"/>
        <v>42531</v>
      </c>
      <c r="H1379" s="55">
        <v>304</v>
      </c>
      <c r="I1379" s="55">
        <v>536.13</v>
      </c>
      <c r="J1379" s="55">
        <v>620.04999999999995</v>
      </c>
      <c r="K1379" s="55">
        <v>394</v>
      </c>
      <c r="L1379" s="60"/>
    </row>
    <row r="1380" spans="1:12" s="48" customFormat="1" outlineLevel="1" x14ac:dyDescent="0.2">
      <c r="A1380" s="42">
        <v>42534</v>
      </c>
      <c r="B1380" s="55">
        <v>339</v>
      </c>
      <c r="C1380" s="55">
        <v>496.98</v>
      </c>
      <c r="D1380" s="53">
        <v>699.96</v>
      </c>
      <c r="E1380" s="45">
        <f>Platts!R1869*0.6+Platts!C1869*1.6</f>
        <v>139.37</v>
      </c>
      <c r="F1380" s="62">
        <f t="shared" si="43"/>
        <v>1377</v>
      </c>
      <c r="G1380" s="42">
        <f t="shared" si="42"/>
        <v>42534</v>
      </c>
      <c r="H1380" s="55">
        <v>304</v>
      </c>
      <c r="I1380" s="55">
        <v>530.87</v>
      </c>
      <c r="J1380" s="55">
        <v>620.04999999999995</v>
      </c>
      <c r="K1380" s="55">
        <v>394</v>
      </c>
      <c r="L1380" s="60"/>
    </row>
    <row r="1381" spans="1:12" s="48" customFormat="1" outlineLevel="1" x14ac:dyDescent="0.2">
      <c r="A1381" s="42">
        <v>42535</v>
      </c>
      <c r="B1381" s="55">
        <v>337.5</v>
      </c>
      <c r="C1381" s="55">
        <v>492.98</v>
      </c>
      <c r="D1381" s="53">
        <v>699.96</v>
      </c>
      <c r="E1381" s="45">
        <f>Platts!R1870*0.6+Platts!C1870*1.6</f>
        <v>136.57</v>
      </c>
      <c r="F1381" s="62">
        <f t="shared" si="43"/>
        <v>1378</v>
      </c>
      <c r="G1381" s="42">
        <f t="shared" si="42"/>
        <v>42535</v>
      </c>
      <c r="H1381" s="55">
        <v>304</v>
      </c>
      <c r="I1381" s="55">
        <v>526.59</v>
      </c>
      <c r="J1381" s="55">
        <v>620.04999999999995</v>
      </c>
      <c r="K1381" s="55">
        <v>397.5</v>
      </c>
      <c r="L1381" s="60"/>
    </row>
    <row r="1382" spans="1:12" s="48" customFormat="1" outlineLevel="1" x14ac:dyDescent="0.2">
      <c r="A1382" s="42">
        <v>42536</v>
      </c>
      <c r="B1382" s="55">
        <v>332.5</v>
      </c>
      <c r="C1382" s="55">
        <v>494.91</v>
      </c>
      <c r="D1382" s="53">
        <v>699.96</v>
      </c>
      <c r="E1382" s="45">
        <f>Platts!R1871*0.6+Platts!C1871*1.6</f>
        <v>136.42000000000002</v>
      </c>
      <c r="F1382" s="62">
        <f t="shared" si="43"/>
        <v>1379</v>
      </c>
      <c r="G1382" s="42">
        <f t="shared" si="42"/>
        <v>42536</v>
      </c>
      <c r="H1382" s="55">
        <v>302</v>
      </c>
      <c r="I1382" s="55">
        <v>526.41</v>
      </c>
      <c r="J1382" s="55">
        <v>620.04999999999995</v>
      </c>
      <c r="K1382" s="55">
        <v>397.5</v>
      </c>
      <c r="L1382" s="60"/>
    </row>
    <row r="1383" spans="1:12" s="48" customFormat="1" outlineLevel="1" x14ac:dyDescent="0.2">
      <c r="A1383" s="42">
        <v>42537</v>
      </c>
      <c r="B1383" s="55">
        <v>332.5</v>
      </c>
      <c r="C1383" s="55">
        <v>487.68</v>
      </c>
      <c r="D1383" s="53">
        <v>699.96</v>
      </c>
      <c r="E1383" s="45">
        <f>Platts!R1872*0.6+Platts!C1872*1.6</f>
        <v>136.5</v>
      </c>
      <c r="F1383" s="62">
        <f t="shared" si="43"/>
        <v>1380</v>
      </c>
      <c r="G1383" s="42">
        <f t="shared" si="42"/>
        <v>42537</v>
      </c>
      <c r="H1383" s="55">
        <v>302</v>
      </c>
      <c r="I1383" s="55">
        <v>518.34</v>
      </c>
      <c r="J1383" s="55">
        <v>620.04999999999995</v>
      </c>
      <c r="K1383" s="55">
        <v>400</v>
      </c>
      <c r="L1383" s="60"/>
    </row>
    <row r="1384" spans="1:12" s="48" customFormat="1" outlineLevel="1" x14ac:dyDescent="0.2">
      <c r="A1384" s="42">
        <v>42538</v>
      </c>
      <c r="B1384" s="55">
        <v>332.5</v>
      </c>
      <c r="C1384" s="55">
        <v>492.23</v>
      </c>
      <c r="D1384" s="53">
        <v>699.96</v>
      </c>
      <c r="E1384" s="45">
        <f>Platts!R1873*0.6+Platts!C1873*1.6</f>
        <v>136.93</v>
      </c>
      <c r="F1384" s="62">
        <f t="shared" si="43"/>
        <v>1381</v>
      </c>
      <c r="G1384" s="42">
        <f t="shared" si="42"/>
        <v>42538</v>
      </c>
      <c r="H1384" s="55">
        <v>302</v>
      </c>
      <c r="I1384" s="55">
        <v>523.16999999999996</v>
      </c>
      <c r="J1384" s="55">
        <v>620.04999999999995</v>
      </c>
      <c r="K1384" s="55">
        <v>400</v>
      </c>
      <c r="L1384" s="60"/>
    </row>
    <row r="1385" spans="1:12" s="48" customFormat="1" outlineLevel="1" x14ac:dyDescent="0.2">
      <c r="A1385" s="42">
        <v>42541</v>
      </c>
      <c r="B1385" s="55">
        <v>330.5</v>
      </c>
      <c r="C1385" s="55">
        <v>495.21</v>
      </c>
      <c r="D1385" s="53">
        <v>699.96</v>
      </c>
      <c r="E1385" s="45">
        <f>Platts!R1874*0.6+Platts!C1874*1.6</f>
        <v>135.9</v>
      </c>
      <c r="F1385" s="62">
        <f t="shared" si="43"/>
        <v>1382</v>
      </c>
      <c r="G1385" s="42">
        <f t="shared" si="42"/>
        <v>42541</v>
      </c>
      <c r="H1385" s="55">
        <v>296.5</v>
      </c>
      <c r="I1385" s="55">
        <v>526.33000000000004</v>
      </c>
      <c r="J1385" s="55">
        <v>620.04999999999995</v>
      </c>
      <c r="K1385" s="55">
        <v>397.5</v>
      </c>
      <c r="L1385" s="60"/>
    </row>
    <row r="1386" spans="1:12" s="48" customFormat="1" outlineLevel="1" x14ac:dyDescent="0.2">
      <c r="A1386" s="42">
        <v>42542</v>
      </c>
      <c r="B1386" s="55">
        <v>327.5</v>
      </c>
      <c r="C1386" s="55">
        <v>486.76</v>
      </c>
      <c r="D1386" s="53">
        <v>694.44</v>
      </c>
      <c r="E1386" s="45">
        <f>Platts!R1875*0.6+Platts!C1875*1.6</f>
        <v>135.9</v>
      </c>
      <c r="F1386" s="62">
        <f t="shared" si="43"/>
        <v>1383</v>
      </c>
      <c r="G1386" s="42">
        <f t="shared" si="42"/>
        <v>42542</v>
      </c>
      <c r="H1386" s="55">
        <v>295</v>
      </c>
      <c r="I1386" s="55">
        <v>517.36</v>
      </c>
      <c r="J1386" s="55">
        <v>620.04999999999995</v>
      </c>
      <c r="K1386" s="55">
        <v>395</v>
      </c>
      <c r="L1386" s="60"/>
    </row>
    <row r="1387" spans="1:12" s="48" customFormat="1" outlineLevel="1" x14ac:dyDescent="0.2">
      <c r="A1387" s="42">
        <v>42543</v>
      </c>
      <c r="B1387" s="55">
        <v>325</v>
      </c>
      <c r="C1387" s="55">
        <v>490.85</v>
      </c>
      <c r="D1387" s="53">
        <v>694.44</v>
      </c>
      <c r="E1387" s="45">
        <f>Platts!R1876*0.6+Platts!C1876*1.6</f>
        <v>139.38999999999999</v>
      </c>
      <c r="F1387" s="62">
        <f t="shared" si="43"/>
        <v>1384</v>
      </c>
      <c r="G1387" s="42">
        <f t="shared" si="42"/>
        <v>42543</v>
      </c>
      <c r="H1387" s="55">
        <v>295</v>
      </c>
      <c r="I1387" s="55">
        <v>524.71</v>
      </c>
      <c r="J1387" s="55">
        <v>620.04999999999995</v>
      </c>
      <c r="K1387" s="55">
        <v>395</v>
      </c>
      <c r="L1387" s="60"/>
    </row>
    <row r="1388" spans="1:12" s="48" customFormat="1" outlineLevel="1" x14ac:dyDescent="0.2">
      <c r="A1388" s="42">
        <v>42544</v>
      </c>
      <c r="B1388" s="55">
        <v>325</v>
      </c>
      <c r="C1388" s="55">
        <v>494.2</v>
      </c>
      <c r="D1388" s="53">
        <v>694.44</v>
      </c>
      <c r="E1388" s="45">
        <f>Platts!R1877*0.6+Platts!C1877*1.6</f>
        <v>138.9</v>
      </c>
      <c r="F1388" s="62">
        <f t="shared" si="43"/>
        <v>1385</v>
      </c>
      <c r="G1388" s="42">
        <f t="shared" si="42"/>
        <v>42544</v>
      </c>
      <c r="H1388" s="55">
        <v>295</v>
      </c>
      <c r="I1388" s="55">
        <v>525.45000000000005</v>
      </c>
      <c r="J1388" s="55">
        <v>620.04999999999995</v>
      </c>
      <c r="K1388" s="55">
        <v>390</v>
      </c>
      <c r="L1388" s="60"/>
    </row>
    <row r="1389" spans="1:12" s="48" customFormat="1" outlineLevel="1" x14ac:dyDescent="0.2">
      <c r="A1389" s="42">
        <v>42545</v>
      </c>
      <c r="B1389" s="55">
        <v>325</v>
      </c>
      <c r="C1389" s="55">
        <v>478.29</v>
      </c>
      <c r="D1389" s="53">
        <v>694.44</v>
      </c>
      <c r="E1389" s="45">
        <f>Platts!R1878*0.6+Platts!C1878*1.6</f>
        <v>138.1</v>
      </c>
      <c r="F1389" s="62">
        <f t="shared" si="43"/>
        <v>1386</v>
      </c>
      <c r="G1389" s="42">
        <f t="shared" si="42"/>
        <v>42545</v>
      </c>
      <c r="H1389" s="55">
        <v>295</v>
      </c>
      <c r="I1389" s="55">
        <v>514.44000000000005</v>
      </c>
      <c r="J1389" s="55">
        <v>620.04999999999995</v>
      </c>
      <c r="K1389" s="55">
        <v>387.5</v>
      </c>
      <c r="L1389" s="60"/>
    </row>
    <row r="1390" spans="1:12" s="48" customFormat="1" outlineLevel="1" x14ac:dyDescent="0.2">
      <c r="A1390" s="42">
        <v>42548</v>
      </c>
      <c r="B1390" s="55">
        <v>325</v>
      </c>
      <c r="C1390" s="55">
        <v>472.57</v>
      </c>
      <c r="D1390" s="53">
        <v>694.44</v>
      </c>
      <c r="E1390" s="45">
        <f>Platts!R1879*0.6+Platts!C1879*1.6</f>
        <v>140.74</v>
      </c>
      <c r="F1390" s="62">
        <f t="shared" si="43"/>
        <v>1387</v>
      </c>
      <c r="G1390" s="42">
        <f t="shared" si="42"/>
        <v>42548</v>
      </c>
      <c r="H1390" s="55">
        <v>295</v>
      </c>
      <c r="I1390" s="55">
        <v>508.29</v>
      </c>
      <c r="J1390" s="55">
        <v>598.005</v>
      </c>
      <c r="K1390" s="55">
        <v>387.5</v>
      </c>
      <c r="L1390" s="60"/>
    </row>
    <row r="1391" spans="1:12" s="48" customFormat="1" outlineLevel="1" x14ac:dyDescent="0.2">
      <c r="A1391" s="42">
        <v>42549</v>
      </c>
      <c r="B1391" s="55">
        <v>337.5</v>
      </c>
      <c r="C1391" s="55">
        <v>475.11</v>
      </c>
      <c r="D1391" s="53">
        <v>694.44</v>
      </c>
      <c r="E1391" s="45">
        <f>Platts!R1880*0.6+Platts!C1880*1.6</f>
        <v>140.74</v>
      </c>
      <c r="F1391" s="62">
        <f t="shared" si="43"/>
        <v>1388</v>
      </c>
      <c r="G1391" s="42">
        <f t="shared" si="42"/>
        <v>42549</v>
      </c>
      <c r="H1391" s="55">
        <v>298</v>
      </c>
      <c r="I1391" s="55">
        <v>511.02</v>
      </c>
      <c r="J1391" s="55">
        <v>598.005</v>
      </c>
      <c r="K1391" s="55">
        <v>385</v>
      </c>
      <c r="L1391" s="60"/>
    </row>
    <row r="1392" spans="1:12" s="48" customFormat="1" outlineLevel="1" x14ac:dyDescent="0.2">
      <c r="A1392" s="42">
        <v>42550</v>
      </c>
      <c r="B1392" s="55">
        <v>342.5</v>
      </c>
      <c r="C1392" s="55">
        <v>472.26</v>
      </c>
      <c r="D1392" s="53">
        <v>694.44</v>
      </c>
      <c r="E1392" s="45">
        <f>Platts!R1881*0.6+Platts!C1881*1.6</f>
        <v>141.54</v>
      </c>
      <c r="F1392" s="62">
        <f t="shared" si="43"/>
        <v>1389</v>
      </c>
      <c r="G1392" s="42">
        <f t="shared" si="42"/>
        <v>42550</v>
      </c>
      <c r="H1392" s="55">
        <v>298</v>
      </c>
      <c r="I1392" s="55">
        <v>513.92999999999995</v>
      </c>
      <c r="J1392" s="55">
        <v>598.005</v>
      </c>
      <c r="K1392" s="55">
        <v>385</v>
      </c>
      <c r="L1392" s="60"/>
    </row>
    <row r="1393" spans="1:12" s="48" customFormat="1" outlineLevel="1" x14ac:dyDescent="0.2">
      <c r="A1393" s="42">
        <v>42551</v>
      </c>
      <c r="B1393" s="55">
        <v>342.5</v>
      </c>
      <c r="C1393" s="55">
        <v>466.45</v>
      </c>
      <c r="D1393" s="53">
        <v>694.44</v>
      </c>
      <c r="E1393" s="45">
        <f>Platts!R1882*0.6+Platts!C1882*1.6</f>
        <v>142.9</v>
      </c>
      <c r="F1393" s="62">
        <f t="shared" si="43"/>
        <v>1390</v>
      </c>
      <c r="G1393" s="42">
        <f t="shared" si="42"/>
        <v>42551</v>
      </c>
      <c r="H1393" s="55">
        <v>303.5</v>
      </c>
      <c r="I1393" s="55">
        <v>513.65</v>
      </c>
      <c r="J1393" s="55">
        <v>598.005</v>
      </c>
      <c r="K1393" s="55">
        <v>382.5</v>
      </c>
      <c r="L1393" s="60"/>
    </row>
    <row r="1394" spans="1:12" s="48" customFormat="1" outlineLevel="1" x14ac:dyDescent="0.2">
      <c r="A1394" s="42">
        <v>42552</v>
      </c>
      <c r="B1394" s="55">
        <v>347.5</v>
      </c>
      <c r="C1394" s="55">
        <v>468.05</v>
      </c>
      <c r="D1394" s="53">
        <v>694.44</v>
      </c>
      <c r="E1394" s="45">
        <f>Platts!R1883*0.6+Platts!C1883*1.6</f>
        <v>142.63999999999999</v>
      </c>
      <c r="F1394" s="62">
        <f t="shared" si="43"/>
        <v>1391</v>
      </c>
      <c r="G1394" s="42">
        <f t="shared" si="42"/>
        <v>42552</v>
      </c>
      <c r="H1394" s="55">
        <v>306.5</v>
      </c>
      <c r="I1394" s="55">
        <v>515.41</v>
      </c>
      <c r="J1394" s="55">
        <v>598.005</v>
      </c>
      <c r="K1394" s="55">
        <v>382.5</v>
      </c>
      <c r="L1394" s="60"/>
    </row>
    <row r="1395" spans="1:12" s="48" customFormat="1" outlineLevel="1" x14ac:dyDescent="0.2">
      <c r="A1395" s="42">
        <v>42555</v>
      </c>
      <c r="B1395" s="55">
        <v>352.5</v>
      </c>
      <c r="C1395" s="55">
        <v>468.05</v>
      </c>
      <c r="D1395" s="53">
        <v>694.44</v>
      </c>
      <c r="E1395" s="45">
        <f>Platts!R1884*0.6+Platts!C1884*1.6</f>
        <v>145.5</v>
      </c>
      <c r="F1395" s="62">
        <f t="shared" si="43"/>
        <v>1392</v>
      </c>
      <c r="G1395" s="42">
        <f t="shared" si="42"/>
        <v>42555</v>
      </c>
      <c r="H1395" s="55">
        <v>311.5</v>
      </c>
      <c r="I1395" s="55">
        <v>515.41</v>
      </c>
      <c r="J1395" s="55">
        <v>598.005</v>
      </c>
      <c r="K1395" s="55">
        <v>382.5</v>
      </c>
      <c r="L1395" s="60"/>
    </row>
    <row r="1396" spans="1:12" s="48" customFormat="1" outlineLevel="1" x14ac:dyDescent="0.2">
      <c r="A1396" s="42">
        <v>42556</v>
      </c>
      <c r="B1396" s="55">
        <v>352.5</v>
      </c>
      <c r="C1396" s="55">
        <v>463.34</v>
      </c>
      <c r="D1396" s="53">
        <v>694.44</v>
      </c>
      <c r="E1396" s="45">
        <f>Platts!R1885*0.6+Platts!C1885*1.6</f>
        <v>145.65</v>
      </c>
      <c r="F1396" s="62">
        <f t="shared" si="43"/>
        <v>1393</v>
      </c>
      <c r="G1396" s="42">
        <f t="shared" si="42"/>
        <v>42556</v>
      </c>
      <c r="H1396" s="55">
        <v>311.5</v>
      </c>
      <c r="I1396" s="55">
        <v>510.51</v>
      </c>
      <c r="J1396" s="55">
        <v>598.005</v>
      </c>
      <c r="K1396" s="55">
        <v>382.5</v>
      </c>
      <c r="L1396" s="60"/>
    </row>
    <row r="1397" spans="1:12" s="48" customFormat="1" outlineLevel="1" x14ac:dyDescent="0.2">
      <c r="A1397" s="42">
        <v>42557</v>
      </c>
      <c r="B1397" s="55">
        <v>352.5</v>
      </c>
      <c r="C1397" s="55">
        <v>462.26</v>
      </c>
      <c r="D1397" s="53">
        <v>694.44</v>
      </c>
      <c r="E1397" s="45">
        <f>Platts!R1886*0.6+Platts!C1886*1.6</f>
        <v>145.65</v>
      </c>
      <c r="F1397" s="62">
        <f t="shared" si="43"/>
        <v>1394</v>
      </c>
      <c r="G1397" s="42">
        <f t="shared" si="42"/>
        <v>42557</v>
      </c>
      <c r="H1397" s="55">
        <v>311.5</v>
      </c>
      <c r="I1397" s="55">
        <v>509.31</v>
      </c>
      <c r="J1397" s="55">
        <v>598.005</v>
      </c>
      <c r="K1397" s="55">
        <v>382.5</v>
      </c>
      <c r="L1397" s="60"/>
    </row>
    <row r="1398" spans="1:12" s="48" customFormat="1" outlineLevel="1" x14ac:dyDescent="0.2">
      <c r="A1398" s="42">
        <v>42558</v>
      </c>
      <c r="B1398" s="55">
        <v>354.5</v>
      </c>
      <c r="C1398" s="55">
        <v>462.05</v>
      </c>
      <c r="D1398" s="53">
        <v>694.44</v>
      </c>
      <c r="E1398" s="45">
        <f>Platts!R1887*0.6+Platts!C1887*1.6</f>
        <v>144.58000000000001</v>
      </c>
      <c r="F1398" s="62">
        <f t="shared" si="43"/>
        <v>1395</v>
      </c>
      <c r="G1398" s="42">
        <f t="shared" si="42"/>
        <v>42558</v>
      </c>
      <c r="H1398" s="55">
        <v>311.5</v>
      </c>
      <c r="I1398" s="55">
        <v>509.08</v>
      </c>
      <c r="J1398" s="55">
        <v>598.005</v>
      </c>
      <c r="K1398" s="55">
        <v>382.5</v>
      </c>
      <c r="L1398" s="60"/>
    </row>
    <row r="1399" spans="1:12" s="48" customFormat="1" outlineLevel="1" x14ac:dyDescent="0.2">
      <c r="A1399" s="42">
        <v>42559</v>
      </c>
      <c r="B1399" s="55">
        <v>357.5</v>
      </c>
      <c r="C1399" s="55">
        <v>460.96</v>
      </c>
      <c r="D1399" s="53">
        <v>694.44</v>
      </c>
      <c r="E1399" s="45">
        <f>Platts!R1888*0.6+Platts!C1888*1.6</f>
        <v>144.78</v>
      </c>
      <c r="F1399" s="62">
        <f t="shared" si="43"/>
        <v>1396</v>
      </c>
      <c r="G1399" s="42">
        <f t="shared" si="42"/>
        <v>42559</v>
      </c>
      <c r="H1399" s="55">
        <v>311.5</v>
      </c>
      <c r="I1399" s="55">
        <v>507.89</v>
      </c>
      <c r="J1399" s="55">
        <v>598.005</v>
      </c>
      <c r="K1399" s="55">
        <v>378.5</v>
      </c>
      <c r="L1399" s="60"/>
    </row>
    <row r="1400" spans="1:12" s="48" customFormat="1" outlineLevel="1" x14ac:dyDescent="0.2">
      <c r="A1400" s="42">
        <v>42562</v>
      </c>
      <c r="B1400" s="55">
        <v>358.5</v>
      </c>
      <c r="C1400" s="55">
        <v>461.05</v>
      </c>
      <c r="D1400" s="53">
        <v>694.44</v>
      </c>
      <c r="E1400" s="45">
        <f>Platts!R1889*0.6+Platts!C1889*1.6</f>
        <v>146.94</v>
      </c>
      <c r="F1400" s="62">
        <f t="shared" si="43"/>
        <v>1397</v>
      </c>
      <c r="G1400" s="42">
        <f t="shared" si="42"/>
        <v>42562</v>
      </c>
      <c r="H1400" s="55">
        <v>312.5</v>
      </c>
      <c r="I1400" s="55">
        <v>505.77</v>
      </c>
      <c r="J1400" s="55">
        <v>598.005</v>
      </c>
      <c r="K1400" s="55">
        <v>380</v>
      </c>
      <c r="L1400" s="60"/>
    </row>
    <row r="1401" spans="1:12" s="48" customFormat="1" outlineLevel="1" x14ac:dyDescent="0.2">
      <c r="A1401" s="42">
        <v>42563</v>
      </c>
      <c r="B1401" s="55">
        <v>362.5</v>
      </c>
      <c r="C1401" s="55">
        <v>462.05</v>
      </c>
      <c r="D1401" s="53">
        <v>694.44</v>
      </c>
      <c r="E1401" s="45">
        <f>Platts!R1890*0.6+Platts!C1890*1.6</f>
        <v>150.62</v>
      </c>
      <c r="F1401" s="62">
        <f t="shared" si="43"/>
        <v>1398</v>
      </c>
      <c r="G1401" s="42">
        <f t="shared" si="42"/>
        <v>42563</v>
      </c>
      <c r="H1401" s="55">
        <v>319</v>
      </c>
      <c r="I1401" s="55">
        <v>506.87</v>
      </c>
      <c r="J1401" s="55">
        <v>598.005</v>
      </c>
      <c r="K1401" s="55">
        <v>380</v>
      </c>
      <c r="L1401" s="60"/>
    </row>
    <row r="1402" spans="1:12" s="48" customFormat="1" outlineLevel="1" x14ac:dyDescent="0.2">
      <c r="A1402" s="42">
        <v>42564</v>
      </c>
      <c r="B1402" s="55">
        <v>369</v>
      </c>
      <c r="C1402" s="55">
        <v>463.59</v>
      </c>
      <c r="D1402" s="53">
        <v>694.44</v>
      </c>
      <c r="E1402" s="45">
        <f>Platts!R1891*0.6+Platts!C1891*1.6</f>
        <v>152.38</v>
      </c>
      <c r="F1402" s="62">
        <f t="shared" si="43"/>
        <v>1399</v>
      </c>
      <c r="G1402" s="42">
        <f t="shared" si="42"/>
        <v>42564</v>
      </c>
      <c r="H1402" s="55">
        <v>322.5</v>
      </c>
      <c r="I1402" s="55">
        <v>508.56</v>
      </c>
      <c r="J1402" s="55">
        <v>598.005</v>
      </c>
      <c r="K1402" s="55">
        <v>377.5</v>
      </c>
      <c r="L1402" s="60"/>
    </row>
    <row r="1403" spans="1:12" s="48" customFormat="1" outlineLevel="1" x14ac:dyDescent="0.2">
      <c r="A1403" s="42">
        <v>42565</v>
      </c>
      <c r="B1403" s="55">
        <v>369</v>
      </c>
      <c r="C1403" s="55">
        <v>463.93</v>
      </c>
      <c r="D1403" s="53">
        <v>694.44</v>
      </c>
      <c r="E1403" s="45">
        <f>Platts!R1892*0.6+Platts!C1892*1.6</f>
        <v>151.33000000000001</v>
      </c>
      <c r="F1403" s="62">
        <f t="shared" si="43"/>
        <v>1400</v>
      </c>
      <c r="G1403" s="42">
        <f t="shared" si="42"/>
        <v>42565</v>
      </c>
      <c r="H1403" s="55">
        <v>322.5</v>
      </c>
      <c r="I1403" s="55">
        <v>508.93</v>
      </c>
      <c r="J1403" s="55">
        <v>598.005</v>
      </c>
      <c r="K1403" s="55">
        <v>380</v>
      </c>
      <c r="L1403" s="60"/>
    </row>
    <row r="1404" spans="1:12" s="48" customFormat="1" outlineLevel="1" x14ac:dyDescent="0.2">
      <c r="A1404" s="42">
        <v>42566</v>
      </c>
      <c r="B1404" s="55">
        <v>370.5</v>
      </c>
      <c r="C1404" s="55">
        <v>463.93</v>
      </c>
      <c r="D1404" s="53">
        <v>694.44</v>
      </c>
      <c r="E1404" s="45">
        <f>Platts!R1893*0.6+Platts!C1893*1.6</f>
        <v>152.22</v>
      </c>
      <c r="F1404" s="62">
        <f t="shared" si="43"/>
        <v>1401</v>
      </c>
      <c r="G1404" s="42">
        <f t="shared" si="42"/>
        <v>42566</v>
      </c>
      <c r="H1404" s="55">
        <v>322.5</v>
      </c>
      <c r="I1404" s="55">
        <v>508.93</v>
      </c>
      <c r="J1404" s="55">
        <v>598.005</v>
      </c>
      <c r="K1404" s="55">
        <v>380</v>
      </c>
      <c r="L1404" s="60"/>
    </row>
    <row r="1405" spans="1:12" s="48" customFormat="1" outlineLevel="1" x14ac:dyDescent="0.2">
      <c r="A1405" s="42">
        <v>42569</v>
      </c>
      <c r="B1405" s="55">
        <v>370.5</v>
      </c>
      <c r="C1405" s="55">
        <v>459.32</v>
      </c>
      <c r="D1405" s="53">
        <v>694.44</v>
      </c>
      <c r="E1405" s="45">
        <f>Platts!R1894*0.6+Platts!C1894*1.6</f>
        <v>149.34</v>
      </c>
      <c r="F1405" s="62">
        <f t="shared" si="43"/>
        <v>1402</v>
      </c>
      <c r="G1405" s="42">
        <f t="shared" si="42"/>
        <v>42569</v>
      </c>
      <c r="H1405" s="55">
        <v>322.5</v>
      </c>
      <c r="I1405" s="55">
        <v>506.91</v>
      </c>
      <c r="J1405" s="55">
        <v>598.005</v>
      </c>
      <c r="K1405" s="55">
        <v>380</v>
      </c>
      <c r="L1405" s="60"/>
    </row>
    <row r="1406" spans="1:12" s="48" customFormat="1" outlineLevel="1" x14ac:dyDescent="0.2">
      <c r="A1406" s="42">
        <v>42570</v>
      </c>
      <c r="B1406" s="55">
        <v>362.5</v>
      </c>
      <c r="C1406" s="55">
        <v>456.79</v>
      </c>
      <c r="D1406" s="53">
        <v>683.42</v>
      </c>
      <c r="E1406" s="45">
        <f>Platts!R1895*0.6+Platts!C1895*1.6</f>
        <v>147.82000000000002</v>
      </c>
      <c r="F1406" s="62">
        <f t="shared" si="43"/>
        <v>1403</v>
      </c>
      <c r="G1406" s="42">
        <f t="shared" si="42"/>
        <v>42570</v>
      </c>
      <c r="H1406" s="55">
        <v>318.5</v>
      </c>
      <c r="I1406" s="55">
        <v>504.12</v>
      </c>
      <c r="J1406" s="55">
        <v>598.005</v>
      </c>
      <c r="K1406" s="55">
        <v>380</v>
      </c>
      <c r="L1406" s="60"/>
    </row>
    <row r="1407" spans="1:12" s="48" customFormat="1" outlineLevel="1" x14ac:dyDescent="0.2">
      <c r="A1407" s="42">
        <v>42571</v>
      </c>
      <c r="B1407" s="55">
        <v>362.5</v>
      </c>
      <c r="C1407" s="55">
        <v>456.83</v>
      </c>
      <c r="D1407" s="53">
        <v>683.42</v>
      </c>
      <c r="E1407" s="45">
        <f>Platts!R1896*0.6+Platts!C1896*1.6</f>
        <v>147.82000000000002</v>
      </c>
      <c r="F1407" s="62">
        <f t="shared" si="43"/>
        <v>1404</v>
      </c>
      <c r="G1407" s="42">
        <f t="shared" si="42"/>
        <v>42571</v>
      </c>
      <c r="H1407" s="55">
        <v>317.5</v>
      </c>
      <c r="I1407" s="55">
        <v>503.62</v>
      </c>
      <c r="J1407" s="55">
        <v>589.73500000000001</v>
      </c>
      <c r="K1407" s="55">
        <v>382.5</v>
      </c>
      <c r="L1407" s="60"/>
    </row>
    <row r="1408" spans="1:12" s="48" customFormat="1" outlineLevel="1" x14ac:dyDescent="0.2">
      <c r="A1408" s="42">
        <v>42572</v>
      </c>
      <c r="B1408" s="55">
        <v>364.5</v>
      </c>
      <c r="C1408" s="55">
        <v>459.42</v>
      </c>
      <c r="D1408" s="53">
        <v>683.42</v>
      </c>
      <c r="E1408" s="45">
        <f>Platts!R1897*0.6+Platts!C1897*1.6</f>
        <v>149.9</v>
      </c>
      <c r="F1408" s="62">
        <f t="shared" si="43"/>
        <v>1405</v>
      </c>
      <c r="G1408" s="42">
        <f t="shared" si="42"/>
        <v>42572</v>
      </c>
      <c r="H1408" s="55">
        <v>317.5</v>
      </c>
      <c r="I1408" s="55">
        <v>503.43</v>
      </c>
      <c r="J1408" s="55">
        <v>589.73500000000001</v>
      </c>
      <c r="K1408" s="55">
        <v>375</v>
      </c>
      <c r="L1408" s="60"/>
    </row>
    <row r="1409" spans="1:12" s="48" customFormat="1" outlineLevel="1" x14ac:dyDescent="0.2">
      <c r="A1409" s="42">
        <v>42573</v>
      </c>
      <c r="B1409" s="55">
        <v>364.5</v>
      </c>
      <c r="C1409" s="55">
        <v>458.21</v>
      </c>
      <c r="D1409" s="53">
        <v>683.42</v>
      </c>
      <c r="E1409" s="45">
        <f>Platts!R1898*0.6+Platts!C1898*1.6</f>
        <v>148.69</v>
      </c>
      <c r="F1409" s="62">
        <f t="shared" si="43"/>
        <v>1406</v>
      </c>
      <c r="G1409" s="42">
        <f t="shared" si="42"/>
        <v>42573</v>
      </c>
      <c r="H1409" s="55">
        <v>320</v>
      </c>
      <c r="I1409" s="55">
        <v>502.11</v>
      </c>
      <c r="J1409" s="55">
        <v>589.73500000000001</v>
      </c>
      <c r="K1409" s="55">
        <v>375</v>
      </c>
      <c r="L1409" s="60"/>
    </row>
    <row r="1410" spans="1:12" s="48" customFormat="1" outlineLevel="1" x14ac:dyDescent="0.2">
      <c r="A1410" s="42">
        <v>42576</v>
      </c>
      <c r="B1410" s="55">
        <v>362.5</v>
      </c>
      <c r="C1410" s="55">
        <v>458.25</v>
      </c>
      <c r="D1410" s="53">
        <v>683.42</v>
      </c>
      <c r="E1410" s="45">
        <f>Platts!R1899*0.6+Platts!C1899*1.6</f>
        <v>148.93</v>
      </c>
      <c r="F1410" s="62">
        <f t="shared" si="43"/>
        <v>1407</v>
      </c>
      <c r="G1410" s="42">
        <f t="shared" si="42"/>
        <v>42576</v>
      </c>
      <c r="H1410" s="55">
        <v>320</v>
      </c>
      <c r="I1410" s="55">
        <v>496.66</v>
      </c>
      <c r="J1410" s="55">
        <v>589.73500000000001</v>
      </c>
      <c r="K1410" s="55">
        <v>375</v>
      </c>
      <c r="L1410" s="60"/>
    </row>
    <row r="1411" spans="1:12" s="48" customFormat="1" outlineLevel="1" x14ac:dyDescent="0.2">
      <c r="A1411" s="42">
        <v>42577</v>
      </c>
      <c r="B1411" s="55">
        <v>362.5</v>
      </c>
      <c r="C1411" s="55">
        <v>458.5</v>
      </c>
      <c r="D1411" s="53">
        <v>683.43</v>
      </c>
      <c r="E1411" s="45">
        <f>Platts!R1900*0.6+Platts!C1900*1.6</f>
        <v>151.79000000000002</v>
      </c>
      <c r="F1411" s="62">
        <f t="shared" si="43"/>
        <v>1408</v>
      </c>
      <c r="G1411" s="42">
        <f t="shared" si="42"/>
        <v>42577</v>
      </c>
      <c r="H1411" s="55">
        <v>320</v>
      </c>
      <c r="I1411" s="55">
        <v>496.94</v>
      </c>
      <c r="J1411" s="55">
        <v>589.73500000000001</v>
      </c>
      <c r="K1411" s="55">
        <v>377.5</v>
      </c>
      <c r="L1411" s="60"/>
    </row>
    <row r="1412" spans="1:12" s="48" customFormat="1" outlineLevel="1" x14ac:dyDescent="0.2">
      <c r="A1412" s="42">
        <v>42578</v>
      </c>
      <c r="B1412" s="55">
        <v>363.5</v>
      </c>
      <c r="C1412" s="55">
        <v>459.08</v>
      </c>
      <c r="D1412" s="53">
        <v>683.42</v>
      </c>
      <c r="E1412" s="45">
        <f>Platts!R1901*0.6+Platts!C1901*1.6</f>
        <v>155.02000000000001</v>
      </c>
      <c r="F1412" s="62">
        <f t="shared" si="43"/>
        <v>1409</v>
      </c>
      <c r="G1412" s="42">
        <f t="shared" si="42"/>
        <v>42578</v>
      </c>
      <c r="H1412" s="55">
        <v>320</v>
      </c>
      <c r="I1412" s="55">
        <v>497.57</v>
      </c>
      <c r="J1412" s="55">
        <v>589.73500000000001</v>
      </c>
      <c r="K1412" s="55">
        <v>377.5</v>
      </c>
      <c r="L1412" s="60"/>
    </row>
    <row r="1413" spans="1:12" s="48" customFormat="1" outlineLevel="1" x14ac:dyDescent="0.2">
      <c r="A1413" s="42">
        <v>42579</v>
      </c>
      <c r="B1413" s="55">
        <v>364.5</v>
      </c>
      <c r="C1413" s="55">
        <v>463.01</v>
      </c>
      <c r="D1413" s="53">
        <v>683.42</v>
      </c>
      <c r="E1413" s="45">
        <f>Platts!R1902*0.6+Platts!C1902*1.6</f>
        <v>158.22999999999999</v>
      </c>
      <c r="F1413" s="62">
        <f t="shared" ref="F1413:F1476" si="44">F1412+1</f>
        <v>1410</v>
      </c>
      <c r="G1413" s="42">
        <f t="shared" si="42"/>
        <v>42579</v>
      </c>
      <c r="H1413" s="55">
        <v>325</v>
      </c>
      <c r="I1413" s="55">
        <v>499.05</v>
      </c>
      <c r="J1413" s="55">
        <v>589.73500000000001</v>
      </c>
      <c r="K1413" s="55">
        <v>377.5</v>
      </c>
      <c r="L1413" s="60"/>
    </row>
    <row r="1414" spans="1:12" s="48" customFormat="1" outlineLevel="1" x14ac:dyDescent="0.2">
      <c r="A1414" s="42">
        <v>42580</v>
      </c>
      <c r="B1414" s="55">
        <v>364.5</v>
      </c>
      <c r="C1414" s="55">
        <v>466.56</v>
      </c>
      <c r="D1414" s="53">
        <v>683.42</v>
      </c>
      <c r="E1414" s="45">
        <f>Platts!R1903*0.6+Platts!C1903*1.6</f>
        <v>157.5</v>
      </c>
      <c r="F1414" s="62">
        <f t="shared" si="44"/>
        <v>1411</v>
      </c>
      <c r="G1414" s="42">
        <f t="shared" si="42"/>
        <v>42580</v>
      </c>
      <c r="H1414" s="55">
        <v>326.5</v>
      </c>
      <c r="I1414" s="55">
        <v>502.88</v>
      </c>
      <c r="J1414" s="55">
        <v>589.73500000000001</v>
      </c>
      <c r="K1414" s="55">
        <v>385</v>
      </c>
      <c r="L1414" s="60"/>
    </row>
    <row r="1415" spans="1:12" s="48" customFormat="1" outlineLevel="1" x14ac:dyDescent="0.2">
      <c r="A1415" s="42">
        <v>42583</v>
      </c>
      <c r="B1415" s="55">
        <v>364.5</v>
      </c>
      <c r="C1415" s="55">
        <v>463.8</v>
      </c>
      <c r="D1415" s="53">
        <v>683.42</v>
      </c>
      <c r="E1415" s="45">
        <f>Platts!R1904*0.6+Platts!C1904*1.6</f>
        <v>159.10000000000002</v>
      </c>
      <c r="F1415" s="62">
        <f t="shared" si="44"/>
        <v>1412</v>
      </c>
      <c r="G1415" s="42">
        <v>42583</v>
      </c>
      <c r="H1415" s="55">
        <v>327.5</v>
      </c>
      <c r="I1415" s="55">
        <v>502.92</v>
      </c>
      <c r="J1415" s="55">
        <v>589.73500000000001</v>
      </c>
      <c r="K1415" s="55">
        <v>385</v>
      </c>
      <c r="L1415" s="60"/>
    </row>
    <row r="1416" spans="1:12" s="48" customFormat="1" outlineLevel="1" x14ac:dyDescent="0.2">
      <c r="A1416" s="42">
        <v>42584</v>
      </c>
      <c r="B1416" s="55">
        <v>365.5</v>
      </c>
      <c r="C1416" s="55">
        <v>465.88</v>
      </c>
      <c r="D1416" s="53">
        <v>683.42</v>
      </c>
      <c r="E1416" s="45">
        <f>Platts!R1905*0.6+Platts!C1905*1.6</f>
        <v>159.5</v>
      </c>
      <c r="F1416" s="62">
        <f t="shared" si="44"/>
        <v>1413</v>
      </c>
      <c r="G1416" s="42">
        <v>42584</v>
      </c>
      <c r="H1416" s="55">
        <v>327.5</v>
      </c>
      <c r="I1416" s="55">
        <v>505.17</v>
      </c>
      <c r="J1416" s="55">
        <v>589.73500000000001</v>
      </c>
      <c r="K1416" s="55">
        <v>385</v>
      </c>
      <c r="L1416" s="60"/>
    </row>
    <row r="1417" spans="1:12" s="48" customFormat="1" outlineLevel="1" x14ac:dyDescent="0.2">
      <c r="A1417" s="42">
        <v>42585</v>
      </c>
      <c r="B1417" s="55">
        <v>365.5</v>
      </c>
      <c r="C1417" s="55">
        <v>463.8</v>
      </c>
      <c r="D1417" s="53">
        <v>677.91</v>
      </c>
      <c r="E1417" s="45">
        <f>Platts!R1906*0.6+Platts!C1906*1.6</f>
        <v>159.10000000000002</v>
      </c>
      <c r="F1417" s="62">
        <f t="shared" si="44"/>
        <v>1414</v>
      </c>
      <c r="G1417" s="42">
        <v>42585</v>
      </c>
      <c r="H1417" s="55">
        <v>328</v>
      </c>
      <c r="I1417" s="55">
        <v>502.92</v>
      </c>
      <c r="J1417" s="55">
        <v>589.73500000000001</v>
      </c>
      <c r="K1417" s="55">
        <v>385</v>
      </c>
      <c r="L1417" s="60"/>
    </row>
    <row r="1418" spans="1:12" s="48" customFormat="1" outlineLevel="1" x14ac:dyDescent="0.2">
      <c r="A1418" s="42">
        <v>42586</v>
      </c>
      <c r="B1418" s="55">
        <v>365.5</v>
      </c>
      <c r="C1418" s="55">
        <v>462.1</v>
      </c>
      <c r="D1418" s="53">
        <v>677.91</v>
      </c>
      <c r="E1418" s="45">
        <f>Platts!R1907*0.6+Platts!C1907*1.6</f>
        <v>157.62</v>
      </c>
      <c r="F1418" s="62">
        <f t="shared" si="44"/>
        <v>1415</v>
      </c>
      <c r="G1418" s="42">
        <v>42586</v>
      </c>
      <c r="H1418" s="55">
        <v>331</v>
      </c>
      <c r="I1418" s="55">
        <v>501.08</v>
      </c>
      <c r="J1418" s="55">
        <v>589.73500000000001</v>
      </c>
      <c r="K1418" s="55">
        <v>385</v>
      </c>
      <c r="L1418" s="60"/>
    </row>
    <row r="1419" spans="1:12" s="48" customFormat="1" outlineLevel="1" x14ac:dyDescent="0.2">
      <c r="A1419" s="42">
        <v>42587</v>
      </c>
      <c r="B1419" s="55">
        <v>369</v>
      </c>
      <c r="C1419" s="55">
        <v>459.9</v>
      </c>
      <c r="D1419" s="53">
        <v>677.91</v>
      </c>
      <c r="E1419" s="45">
        <f>Platts!R1908*0.6+Platts!C1908*1.6</f>
        <v>162.54</v>
      </c>
      <c r="F1419" s="62">
        <f t="shared" si="44"/>
        <v>1416</v>
      </c>
      <c r="G1419" s="42">
        <v>42587</v>
      </c>
      <c r="H1419" s="55">
        <v>335</v>
      </c>
      <c r="I1419" s="55">
        <v>498.69</v>
      </c>
      <c r="J1419" s="55">
        <v>589.73500000000001</v>
      </c>
      <c r="K1419" s="55">
        <v>385</v>
      </c>
      <c r="L1419" s="60"/>
    </row>
    <row r="1420" spans="1:12" s="48" customFormat="1" outlineLevel="1" x14ac:dyDescent="0.2">
      <c r="A1420" s="42">
        <v>42590</v>
      </c>
      <c r="B1420" s="55">
        <v>372.5</v>
      </c>
      <c r="C1420" s="55">
        <v>459.78</v>
      </c>
      <c r="D1420" s="53">
        <v>677.91</v>
      </c>
      <c r="E1420" s="45">
        <f>Platts!R1909*0.6+Platts!C1909*1.6</f>
        <v>163.9</v>
      </c>
      <c r="F1420" s="62">
        <f t="shared" si="44"/>
        <v>1417</v>
      </c>
      <c r="G1420" s="42">
        <v>42590</v>
      </c>
      <c r="H1420" s="55">
        <v>336</v>
      </c>
      <c r="I1420" s="55">
        <v>498.56</v>
      </c>
      <c r="J1420" s="55">
        <v>589.73500000000001</v>
      </c>
      <c r="K1420" s="55">
        <v>385</v>
      </c>
      <c r="L1420" s="60"/>
    </row>
    <row r="1421" spans="1:12" s="48" customFormat="1" outlineLevel="1" x14ac:dyDescent="0.2">
      <c r="A1421" s="42">
        <v>42591</v>
      </c>
      <c r="B1421" s="55">
        <v>377.5</v>
      </c>
      <c r="C1421" s="55">
        <v>461.15</v>
      </c>
      <c r="D1421" s="53">
        <v>672.4</v>
      </c>
      <c r="E1421" s="45">
        <f>Platts!R1910*0.6+Platts!C1910*1.6</f>
        <v>163.9</v>
      </c>
      <c r="F1421" s="62">
        <f t="shared" si="44"/>
        <v>1418</v>
      </c>
      <c r="G1421" s="42">
        <v>42591</v>
      </c>
      <c r="H1421" s="55">
        <v>341</v>
      </c>
      <c r="I1421" s="55">
        <v>500.4</v>
      </c>
      <c r="J1421" s="55">
        <v>589.73500000000001</v>
      </c>
      <c r="K1421" s="55">
        <v>385</v>
      </c>
      <c r="L1421" s="60"/>
    </row>
    <row r="1422" spans="1:12" s="48" customFormat="1" outlineLevel="1" x14ac:dyDescent="0.2">
      <c r="A1422" s="42">
        <v>42592</v>
      </c>
      <c r="B1422" s="55">
        <v>377.5</v>
      </c>
      <c r="C1422" s="55">
        <v>466.31</v>
      </c>
      <c r="D1422" s="53">
        <v>666.89</v>
      </c>
      <c r="E1422" s="45">
        <f>Platts!R1911*0.6+Platts!C1911*1.6</f>
        <v>161.49</v>
      </c>
      <c r="F1422" s="62">
        <f t="shared" si="44"/>
        <v>1419</v>
      </c>
      <c r="G1422" s="42">
        <v>42592</v>
      </c>
      <c r="H1422" s="55">
        <v>341</v>
      </c>
      <c r="I1422" s="55">
        <v>502.61</v>
      </c>
      <c r="J1422" s="55">
        <v>589.73500000000001</v>
      </c>
      <c r="K1422" s="55">
        <v>385</v>
      </c>
      <c r="L1422" s="60"/>
    </row>
    <row r="1423" spans="1:12" s="48" customFormat="1" outlineLevel="1" x14ac:dyDescent="0.2">
      <c r="A1423" s="42">
        <v>42593</v>
      </c>
      <c r="B1423" s="55">
        <v>377.5</v>
      </c>
      <c r="C1423" s="55">
        <v>466.47</v>
      </c>
      <c r="D1423" s="53">
        <v>666.89</v>
      </c>
      <c r="E1423" s="45">
        <f>Platts!R1912*0.6+Platts!C1912*1.6</f>
        <v>160.27000000000001</v>
      </c>
      <c r="F1423" s="62">
        <f t="shared" si="44"/>
        <v>1420</v>
      </c>
      <c r="G1423" s="42">
        <v>42593</v>
      </c>
      <c r="H1423" s="55">
        <v>341</v>
      </c>
      <c r="I1423" s="55">
        <v>502.79</v>
      </c>
      <c r="J1423" s="55">
        <v>589.73500000000001</v>
      </c>
      <c r="K1423" s="55">
        <v>385</v>
      </c>
      <c r="L1423" s="60"/>
    </row>
    <row r="1424" spans="1:12" s="48" customFormat="1" outlineLevel="1" x14ac:dyDescent="0.2">
      <c r="A1424" s="42">
        <v>42594</v>
      </c>
      <c r="B1424" s="55">
        <v>377.5</v>
      </c>
      <c r="C1424" s="55">
        <v>466.72</v>
      </c>
      <c r="D1424" s="53">
        <v>666.89</v>
      </c>
      <c r="E1424" s="45">
        <f>Platts!R1913*0.6+Platts!C1913*1.6</f>
        <v>162.71</v>
      </c>
      <c r="F1424" s="62">
        <f t="shared" si="44"/>
        <v>1421</v>
      </c>
      <c r="G1424" s="42">
        <v>42594</v>
      </c>
      <c r="H1424" s="55">
        <v>342.5</v>
      </c>
      <c r="I1424" s="55">
        <v>503.06</v>
      </c>
      <c r="J1424" s="55">
        <v>589.73500000000001</v>
      </c>
      <c r="K1424" s="55">
        <v>382.5</v>
      </c>
      <c r="L1424" s="60"/>
    </row>
    <row r="1425" spans="1:12" s="48" customFormat="1" outlineLevel="1" x14ac:dyDescent="0.2">
      <c r="A1425" s="42">
        <v>42597</v>
      </c>
      <c r="B1425" s="55">
        <v>380</v>
      </c>
      <c r="C1425" s="55">
        <v>467.35</v>
      </c>
      <c r="D1425" s="53">
        <v>666.89</v>
      </c>
      <c r="E1425" s="45">
        <f>Platts!R1914*0.6+Platts!C1914*1.6</f>
        <v>161.9</v>
      </c>
      <c r="F1425" s="62">
        <f t="shared" si="44"/>
        <v>1422</v>
      </c>
      <c r="G1425" s="42">
        <v>42597</v>
      </c>
      <c r="H1425" s="55">
        <v>342.5</v>
      </c>
      <c r="I1425" s="55">
        <v>503.73</v>
      </c>
      <c r="J1425" s="55">
        <v>589.73500000000001</v>
      </c>
      <c r="K1425" s="55">
        <v>382.5</v>
      </c>
      <c r="L1425" s="60"/>
    </row>
    <row r="1426" spans="1:12" s="48" customFormat="1" outlineLevel="1" x14ac:dyDescent="0.2">
      <c r="A1426" s="42">
        <v>42598</v>
      </c>
      <c r="B1426" s="55">
        <v>381.5</v>
      </c>
      <c r="C1426" s="55">
        <v>473.63</v>
      </c>
      <c r="D1426" s="53">
        <v>666.89</v>
      </c>
      <c r="E1426" s="45">
        <f>Platts!R1915*0.6+Platts!C1915*1.6</f>
        <v>166.33999999999997</v>
      </c>
      <c r="F1426" s="62">
        <f t="shared" si="44"/>
        <v>1423</v>
      </c>
      <c r="G1426" s="42">
        <v>42598</v>
      </c>
      <c r="H1426" s="55">
        <v>346</v>
      </c>
      <c r="I1426" s="55">
        <v>507.47</v>
      </c>
      <c r="J1426" s="55">
        <v>589.73500000000001</v>
      </c>
      <c r="K1426" s="55">
        <v>382.5</v>
      </c>
      <c r="L1426" s="60"/>
    </row>
    <row r="1427" spans="1:12" s="48" customFormat="1" outlineLevel="1" x14ac:dyDescent="0.2">
      <c r="A1427" s="42">
        <v>42599</v>
      </c>
      <c r="B1427" s="55">
        <v>382.5</v>
      </c>
      <c r="C1427" s="55">
        <v>473.38</v>
      </c>
      <c r="D1427" s="53">
        <v>650.35</v>
      </c>
      <c r="E1427" s="45">
        <f>Platts!R1916*0.6+Platts!C1916*1.6</f>
        <v>166.15</v>
      </c>
      <c r="F1427" s="62">
        <f t="shared" si="44"/>
        <v>1424</v>
      </c>
      <c r="G1427" s="42">
        <v>42599</v>
      </c>
      <c r="H1427" s="55">
        <v>349</v>
      </c>
      <c r="I1427" s="55">
        <v>507.2</v>
      </c>
      <c r="J1427" s="55">
        <v>589.73500000000001</v>
      </c>
      <c r="K1427" s="55">
        <v>382.5</v>
      </c>
      <c r="L1427" s="60"/>
    </row>
    <row r="1428" spans="1:12" s="48" customFormat="1" outlineLevel="1" x14ac:dyDescent="0.2">
      <c r="A1428" s="42">
        <v>42600</v>
      </c>
      <c r="B1428" s="55">
        <v>382.5</v>
      </c>
      <c r="C1428" s="55">
        <v>473.59</v>
      </c>
      <c r="D1428" s="53">
        <v>650.35</v>
      </c>
      <c r="E1428" s="45">
        <f>Platts!R1917*0.6+Platts!C1917*1.6</f>
        <v>168.59</v>
      </c>
      <c r="F1428" s="62">
        <f t="shared" si="44"/>
        <v>1425</v>
      </c>
      <c r="G1428" s="42">
        <v>42600</v>
      </c>
      <c r="H1428" s="55">
        <v>349</v>
      </c>
      <c r="I1428" s="55">
        <v>507.42</v>
      </c>
      <c r="J1428" s="55">
        <v>589.73500000000001</v>
      </c>
      <c r="K1428" s="55">
        <v>377.5</v>
      </c>
      <c r="L1428" s="60"/>
    </row>
    <row r="1429" spans="1:12" s="48" customFormat="1" outlineLevel="1" x14ac:dyDescent="0.2">
      <c r="A1429" s="42">
        <v>42601</v>
      </c>
      <c r="B1429" s="55">
        <v>382.5</v>
      </c>
      <c r="C1429" s="55">
        <v>475.48</v>
      </c>
      <c r="D1429" s="53">
        <v>650.35</v>
      </c>
      <c r="E1429" s="45">
        <f>Platts!R1918*0.6+Platts!C1918*1.6</f>
        <v>168.99</v>
      </c>
      <c r="F1429" s="62">
        <f t="shared" si="44"/>
        <v>1426</v>
      </c>
      <c r="G1429" s="42">
        <v>42601</v>
      </c>
      <c r="H1429" s="55">
        <v>349</v>
      </c>
      <c r="I1429" s="55">
        <v>509.44</v>
      </c>
      <c r="J1429" s="55">
        <v>589.73500000000001</v>
      </c>
      <c r="K1429" s="55">
        <v>377.5</v>
      </c>
      <c r="L1429" s="60"/>
    </row>
    <row r="1430" spans="1:12" s="48" customFormat="1" outlineLevel="1" x14ac:dyDescent="0.2">
      <c r="A1430" s="42">
        <v>42604</v>
      </c>
      <c r="B1430" s="55">
        <v>385</v>
      </c>
      <c r="C1430" s="55">
        <v>481.36</v>
      </c>
      <c r="D1430" s="53">
        <v>650.36</v>
      </c>
      <c r="E1430" s="45">
        <f>Platts!R1919*0.6+Platts!C1919*1.6</f>
        <v>168.99</v>
      </c>
      <c r="F1430" s="62">
        <f t="shared" si="44"/>
        <v>1427</v>
      </c>
      <c r="G1430" s="42">
        <v>42604</v>
      </c>
      <c r="H1430" s="55">
        <v>351</v>
      </c>
      <c r="I1430" s="55">
        <v>509.67</v>
      </c>
      <c r="J1430" s="55">
        <v>589.73500000000001</v>
      </c>
      <c r="K1430" s="55">
        <v>377.5</v>
      </c>
      <c r="L1430" s="60"/>
    </row>
    <row r="1431" spans="1:12" s="48" customFormat="1" outlineLevel="1" x14ac:dyDescent="0.2">
      <c r="A1431" s="42">
        <v>42605</v>
      </c>
      <c r="B1431" s="55">
        <v>390</v>
      </c>
      <c r="C1431" s="55">
        <v>480.5</v>
      </c>
      <c r="D1431" s="53">
        <v>650.36</v>
      </c>
      <c r="E1431" s="45">
        <f>Platts!R1920*0.6+Platts!C1920*1.6</f>
        <v>171.55</v>
      </c>
      <c r="F1431" s="62">
        <f t="shared" si="44"/>
        <v>1428</v>
      </c>
      <c r="G1431" s="42">
        <v>42605</v>
      </c>
      <c r="H1431" s="55">
        <v>351</v>
      </c>
      <c r="I1431" s="55">
        <v>508.77</v>
      </c>
      <c r="J1431" s="55">
        <v>589.73500000000001</v>
      </c>
      <c r="K1431" s="55">
        <v>377.5</v>
      </c>
      <c r="L1431" s="60"/>
    </row>
    <row r="1432" spans="1:12" s="48" customFormat="1" outlineLevel="1" x14ac:dyDescent="0.2">
      <c r="A1432" s="42">
        <v>42606</v>
      </c>
      <c r="B1432" s="55">
        <v>390</v>
      </c>
      <c r="C1432" s="55">
        <v>481.91</v>
      </c>
      <c r="D1432" s="53">
        <v>650.36</v>
      </c>
      <c r="E1432" s="45">
        <f>Platts!R1921*0.6+Platts!C1921*1.6</f>
        <v>173.32999999999998</v>
      </c>
      <c r="F1432" s="62">
        <f t="shared" si="44"/>
        <v>1429</v>
      </c>
      <c r="G1432" s="42">
        <v>42606</v>
      </c>
      <c r="H1432" s="55">
        <v>352.5</v>
      </c>
      <c r="I1432" s="55">
        <v>504.59</v>
      </c>
      <c r="J1432" s="55">
        <v>589.73500000000001</v>
      </c>
      <c r="K1432" s="55">
        <v>377.5</v>
      </c>
      <c r="L1432" s="60"/>
    </row>
    <row r="1433" spans="1:12" s="48" customFormat="1" outlineLevel="1" x14ac:dyDescent="0.2">
      <c r="A1433" s="42">
        <v>42607</v>
      </c>
      <c r="B1433" s="55">
        <v>394</v>
      </c>
      <c r="C1433" s="55">
        <v>481.71</v>
      </c>
      <c r="D1433" s="53">
        <v>650.36</v>
      </c>
      <c r="E1433" s="45">
        <f>Platts!R1922*0.6+Platts!C1922*1.6</f>
        <v>173.87</v>
      </c>
      <c r="F1433" s="62">
        <f t="shared" si="44"/>
        <v>1430</v>
      </c>
      <c r="G1433" s="42">
        <v>42607</v>
      </c>
      <c r="H1433" s="55">
        <v>352.5</v>
      </c>
      <c r="I1433" s="55">
        <v>498.61</v>
      </c>
      <c r="J1433" s="55">
        <v>562.18000000000006</v>
      </c>
      <c r="K1433" s="55">
        <v>379</v>
      </c>
      <c r="L1433" s="60"/>
    </row>
    <row r="1434" spans="1:12" s="48" customFormat="1" outlineLevel="1" x14ac:dyDescent="0.2">
      <c r="A1434" s="42">
        <v>42608</v>
      </c>
      <c r="B1434" s="55">
        <v>394</v>
      </c>
      <c r="C1434" s="55">
        <v>482.65</v>
      </c>
      <c r="D1434" s="53">
        <v>650.36</v>
      </c>
      <c r="E1434" s="45">
        <f>Platts!R1923*0.6+Platts!C1923*1.6</f>
        <v>174.84</v>
      </c>
      <c r="F1434" s="62">
        <f t="shared" si="44"/>
        <v>1431</v>
      </c>
      <c r="G1434" s="42">
        <v>42608</v>
      </c>
      <c r="H1434" s="55">
        <v>352.5</v>
      </c>
      <c r="I1434" s="55">
        <v>499.58</v>
      </c>
      <c r="J1434" s="55">
        <v>562.18000000000006</v>
      </c>
      <c r="K1434" s="55">
        <v>379</v>
      </c>
      <c r="L1434" s="60"/>
    </row>
    <row r="1435" spans="1:12" s="48" customFormat="1" outlineLevel="1" x14ac:dyDescent="0.2">
      <c r="A1435" s="42">
        <v>42611</v>
      </c>
      <c r="B1435" s="55">
        <v>396</v>
      </c>
      <c r="C1435" s="55">
        <v>482.65</v>
      </c>
      <c r="D1435" s="53">
        <v>639.34</v>
      </c>
      <c r="E1435" s="45">
        <f>Platts!R1924*0.6+Platts!C1924*1.6</f>
        <v>175.57999999999998</v>
      </c>
      <c r="F1435" s="62">
        <f t="shared" si="44"/>
        <v>1432</v>
      </c>
      <c r="G1435" s="42">
        <v>42611</v>
      </c>
      <c r="H1435" s="55">
        <v>352.5</v>
      </c>
      <c r="I1435" s="55">
        <v>499.58</v>
      </c>
      <c r="J1435" s="55">
        <v>562.18000000000006</v>
      </c>
      <c r="K1435" s="55">
        <v>379</v>
      </c>
      <c r="L1435" s="60"/>
    </row>
    <row r="1436" spans="1:12" s="48" customFormat="1" outlineLevel="1" x14ac:dyDescent="0.2">
      <c r="A1436" s="42">
        <v>42612</v>
      </c>
      <c r="B1436" s="55">
        <v>396</v>
      </c>
      <c r="C1436" s="55">
        <v>480.31</v>
      </c>
      <c r="D1436" s="53">
        <v>639.34</v>
      </c>
      <c r="E1436" s="45">
        <f>Platts!R1925*0.6+Platts!C1925*1.6</f>
        <v>179.7</v>
      </c>
      <c r="F1436" s="62">
        <f t="shared" si="44"/>
        <v>1433</v>
      </c>
      <c r="G1436" s="42">
        <v>42612</v>
      </c>
      <c r="H1436" s="55">
        <v>352.5</v>
      </c>
      <c r="I1436" s="55">
        <v>491.48</v>
      </c>
      <c r="J1436" s="55">
        <v>562.18000000000006</v>
      </c>
      <c r="K1436" s="55">
        <v>379</v>
      </c>
      <c r="L1436" s="60"/>
    </row>
    <row r="1437" spans="1:12" s="48" customFormat="1" outlineLevel="1" x14ac:dyDescent="0.2">
      <c r="A1437" s="42">
        <v>42613</v>
      </c>
      <c r="B1437" s="55">
        <v>392.5</v>
      </c>
      <c r="C1437" s="55">
        <v>480.22</v>
      </c>
      <c r="D1437" s="53">
        <v>639.34</v>
      </c>
      <c r="E1437" s="45">
        <f>Platts!R1926*0.6+Platts!C1926*1.6</f>
        <v>178.7</v>
      </c>
      <c r="F1437" s="62">
        <f t="shared" si="44"/>
        <v>1434</v>
      </c>
      <c r="G1437" s="42">
        <v>42613</v>
      </c>
      <c r="H1437" s="55">
        <v>352.5</v>
      </c>
      <c r="I1437" s="55">
        <v>485.81</v>
      </c>
      <c r="J1437" s="55">
        <v>562.18000000000006</v>
      </c>
      <c r="K1437" s="55">
        <v>377.5</v>
      </c>
      <c r="L1437" s="60"/>
    </row>
    <row r="1438" spans="1:12" s="48" customFormat="1" outlineLevel="1" x14ac:dyDescent="0.2">
      <c r="A1438" s="42">
        <v>42614</v>
      </c>
      <c r="B1438" s="55">
        <v>392.5</v>
      </c>
      <c r="C1438" s="55">
        <v>478.68</v>
      </c>
      <c r="D1438" s="53">
        <v>639.34</v>
      </c>
      <c r="E1438" s="45">
        <f>Platts!R1927*0.6+Platts!C1927*1.6</f>
        <v>180.84</v>
      </c>
      <c r="F1438" s="62">
        <f t="shared" si="44"/>
        <v>1435</v>
      </c>
      <c r="G1438" s="42">
        <v>42614</v>
      </c>
      <c r="H1438" s="55">
        <v>352.5</v>
      </c>
      <c r="I1438" s="55">
        <v>484.24</v>
      </c>
      <c r="J1438" s="55">
        <v>562.18000000000006</v>
      </c>
      <c r="K1438" s="55">
        <v>377.5</v>
      </c>
      <c r="L1438" s="60"/>
    </row>
    <row r="1439" spans="1:12" s="48" customFormat="1" outlineLevel="1" x14ac:dyDescent="0.2">
      <c r="A1439" s="42">
        <v>42615</v>
      </c>
      <c r="B1439" s="55">
        <v>392.5</v>
      </c>
      <c r="C1439" s="55">
        <v>484.85</v>
      </c>
      <c r="D1439" s="53">
        <v>628.32000000000005</v>
      </c>
      <c r="E1439" s="45">
        <f>Platts!R1928*0.6+Platts!C1928*1.6</f>
        <v>180.99</v>
      </c>
      <c r="F1439" s="62">
        <f t="shared" si="44"/>
        <v>1436</v>
      </c>
      <c r="G1439" s="42">
        <v>42615</v>
      </c>
      <c r="H1439" s="55">
        <v>353</v>
      </c>
      <c r="I1439" s="55">
        <v>484.85</v>
      </c>
      <c r="J1439" s="55">
        <v>556.66499999999996</v>
      </c>
      <c r="K1439" s="55">
        <v>377.5</v>
      </c>
      <c r="L1439" s="60"/>
    </row>
    <row r="1440" spans="1:12" s="48" customFormat="1" outlineLevel="1" x14ac:dyDescent="0.2">
      <c r="A1440" s="42">
        <v>42618</v>
      </c>
      <c r="B1440" s="55">
        <v>392.5</v>
      </c>
      <c r="C1440" s="55">
        <v>486.9</v>
      </c>
      <c r="D1440" s="53">
        <v>628.32000000000005</v>
      </c>
      <c r="E1440" s="45">
        <f>Platts!R1929*0.6+Platts!C1929*1.6</f>
        <v>189.4</v>
      </c>
      <c r="F1440" s="62">
        <f t="shared" si="44"/>
        <v>1437</v>
      </c>
      <c r="G1440" s="42">
        <v>42618</v>
      </c>
      <c r="H1440" s="55">
        <v>353</v>
      </c>
      <c r="I1440" s="55">
        <v>481.3</v>
      </c>
      <c r="J1440" s="55">
        <v>556.66499999999996</v>
      </c>
      <c r="K1440" s="55">
        <v>377.5</v>
      </c>
      <c r="L1440" s="60"/>
    </row>
    <row r="1441" spans="1:12" s="48" customFormat="1" outlineLevel="1" x14ac:dyDescent="0.2">
      <c r="A1441" s="42">
        <v>42619</v>
      </c>
      <c r="B1441" s="55">
        <v>392</v>
      </c>
      <c r="C1441" s="55">
        <v>485.29</v>
      </c>
      <c r="D1441" s="53">
        <v>628.32000000000005</v>
      </c>
      <c r="E1441" s="45">
        <f>Platts!R1930*0.6+Platts!C1930*1.6</f>
        <v>191.24</v>
      </c>
      <c r="F1441" s="62">
        <f t="shared" si="44"/>
        <v>1438</v>
      </c>
      <c r="G1441" s="42">
        <v>42619</v>
      </c>
      <c r="H1441" s="55">
        <v>353</v>
      </c>
      <c r="I1441" s="55">
        <v>479.71</v>
      </c>
      <c r="J1441" s="55">
        <v>556.66499999999996</v>
      </c>
      <c r="K1441" s="55">
        <v>375</v>
      </c>
      <c r="L1441" s="60"/>
    </row>
    <row r="1442" spans="1:12" s="48" customFormat="1" outlineLevel="1" x14ac:dyDescent="0.2">
      <c r="A1442" s="42">
        <v>42620</v>
      </c>
      <c r="B1442" s="55">
        <v>387.5</v>
      </c>
      <c r="C1442" s="55">
        <v>491</v>
      </c>
      <c r="D1442" s="53">
        <v>617.29</v>
      </c>
      <c r="E1442" s="45">
        <f>Platts!R1931*0.6+Platts!C1931*1.6</f>
        <v>190.64</v>
      </c>
      <c r="F1442" s="62">
        <f t="shared" si="44"/>
        <v>1439</v>
      </c>
      <c r="G1442" s="42">
        <v>42620</v>
      </c>
      <c r="H1442" s="55">
        <v>351</v>
      </c>
      <c r="I1442" s="55">
        <v>479.84</v>
      </c>
      <c r="J1442" s="55">
        <v>556.66499999999996</v>
      </c>
      <c r="K1442" s="55">
        <v>375</v>
      </c>
      <c r="L1442" s="60"/>
    </row>
    <row r="1443" spans="1:12" s="48" customFormat="1" outlineLevel="1" x14ac:dyDescent="0.2">
      <c r="A1443" s="42">
        <v>42621</v>
      </c>
      <c r="B1443" s="55">
        <v>381</v>
      </c>
      <c r="C1443" s="55">
        <v>494.43</v>
      </c>
      <c r="D1443" s="53">
        <v>617.29</v>
      </c>
      <c r="E1443" s="45">
        <f>Platts!R1932*0.6+Platts!C1932*1.6</f>
        <v>199.42000000000002</v>
      </c>
      <c r="F1443" s="62">
        <f t="shared" si="44"/>
        <v>1440</v>
      </c>
      <c r="G1443" s="42">
        <v>42621</v>
      </c>
      <c r="H1443" s="55">
        <v>349</v>
      </c>
      <c r="I1443" s="55">
        <v>477.57</v>
      </c>
      <c r="J1443" s="55">
        <v>556.66499999999996</v>
      </c>
      <c r="K1443" s="55">
        <v>375</v>
      </c>
      <c r="L1443" s="60"/>
    </row>
    <row r="1444" spans="1:12" s="48" customFormat="1" outlineLevel="1" x14ac:dyDescent="0.2">
      <c r="A1444" s="42">
        <v>42622</v>
      </c>
      <c r="B1444" s="55">
        <v>379</v>
      </c>
      <c r="C1444" s="55">
        <v>497.02</v>
      </c>
      <c r="D1444" s="53">
        <v>617.29</v>
      </c>
      <c r="E1444" s="45">
        <f>Platts!R1933*0.6+Platts!C1933*1.6</f>
        <v>204.36</v>
      </c>
      <c r="F1444" s="62">
        <f t="shared" si="44"/>
        <v>1441</v>
      </c>
      <c r="G1444" s="42">
        <v>42622</v>
      </c>
      <c r="H1444" s="55">
        <v>344.5</v>
      </c>
      <c r="I1444" s="55">
        <v>480.08</v>
      </c>
      <c r="J1444" s="55">
        <v>540.13499999999999</v>
      </c>
      <c r="K1444" s="55">
        <v>375</v>
      </c>
      <c r="L1444" s="60"/>
    </row>
    <row r="1445" spans="1:12" s="48" customFormat="1" outlineLevel="1" x14ac:dyDescent="0.2">
      <c r="A1445" s="42">
        <v>42625</v>
      </c>
      <c r="B1445" s="55">
        <v>377</v>
      </c>
      <c r="C1445" s="55">
        <v>501.43</v>
      </c>
      <c r="D1445" s="53">
        <v>617.29</v>
      </c>
      <c r="E1445" s="45">
        <f>Platts!R1934*0.6+Platts!C1934*1.6</f>
        <v>204.36</v>
      </c>
      <c r="F1445" s="62">
        <f t="shared" si="44"/>
        <v>1442</v>
      </c>
      <c r="G1445" s="42">
        <v>42625</v>
      </c>
      <c r="H1445" s="55">
        <v>342</v>
      </c>
      <c r="I1445" s="55">
        <v>478.89</v>
      </c>
      <c r="J1445" s="55">
        <v>540.13499999999999</v>
      </c>
      <c r="K1445" s="55">
        <v>375</v>
      </c>
      <c r="L1445" s="60"/>
    </row>
    <row r="1446" spans="1:12" s="48" customFormat="1" outlineLevel="1" x14ac:dyDescent="0.2">
      <c r="A1446" s="42">
        <v>42626</v>
      </c>
      <c r="B1446" s="55">
        <v>377</v>
      </c>
      <c r="C1446" s="55">
        <v>499.56</v>
      </c>
      <c r="D1446" s="53">
        <v>606.27</v>
      </c>
      <c r="E1446" s="45">
        <f>Platts!R1935*0.6+Platts!C1935*1.6</f>
        <v>212.2</v>
      </c>
      <c r="F1446" s="62">
        <f t="shared" si="44"/>
        <v>1443</v>
      </c>
      <c r="G1446" s="42">
        <v>42626</v>
      </c>
      <c r="H1446" s="55">
        <v>337</v>
      </c>
      <c r="I1446" s="55">
        <v>471.49</v>
      </c>
      <c r="J1446" s="55">
        <v>540.13499999999999</v>
      </c>
      <c r="K1446" s="55">
        <v>375</v>
      </c>
      <c r="L1446" s="60"/>
    </row>
    <row r="1447" spans="1:12" s="48" customFormat="1" outlineLevel="1" x14ac:dyDescent="0.2">
      <c r="A1447" s="42">
        <v>42627</v>
      </c>
      <c r="B1447" s="55">
        <v>375</v>
      </c>
      <c r="C1447" s="55">
        <v>500.49</v>
      </c>
      <c r="D1447" s="53">
        <v>606.27</v>
      </c>
      <c r="E1447" s="45">
        <f>Platts!R1936*0.6+Platts!C1936*1.6</f>
        <v>214.88</v>
      </c>
      <c r="F1447" s="62">
        <f t="shared" si="44"/>
        <v>1444</v>
      </c>
      <c r="G1447" s="42">
        <v>42627</v>
      </c>
      <c r="H1447" s="55">
        <v>336</v>
      </c>
      <c r="I1447" s="55">
        <v>472.37</v>
      </c>
      <c r="J1447" s="55">
        <v>540.13499999999999</v>
      </c>
      <c r="K1447" s="55">
        <v>375</v>
      </c>
      <c r="L1447" s="60"/>
    </row>
    <row r="1448" spans="1:12" s="48" customFormat="1" outlineLevel="1" x14ac:dyDescent="0.2">
      <c r="A1448" s="42">
        <v>42628</v>
      </c>
      <c r="B1448" s="55">
        <v>375</v>
      </c>
      <c r="C1448" s="55">
        <v>496.4</v>
      </c>
      <c r="D1448" s="53">
        <v>606.27</v>
      </c>
      <c r="E1448" s="45">
        <f>Platts!R1937*0.6+Platts!C1937*1.6</f>
        <v>215.48</v>
      </c>
      <c r="F1448" s="62">
        <f t="shared" si="44"/>
        <v>1445</v>
      </c>
      <c r="G1448" s="42">
        <v>42628</v>
      </c>
      <c r="H1448" s="55">
        <v>336</v>
      </c>
      <c r="I1448" s="55">
        <v>471.16</v>
      </c>
      <c r="J1448" s="55">
        <v>540.13499999999999</v>
      </c>
      <c r="K1448" s="55">
        <v>375</v>
      </c>
      <c r="L1448" s="60"/>
    </row>
    <row r="1449" spans="1:12" s="48" customFormat="1" outlineLevel="1" x14ac:dyDescent="0.2">
      <c r="A1449" s="42">
        <v>42629</v>
      </c>
      <c r="B1449" s="55">
        <v>375</v>
      </c>
      <c r="C1449" s="55">
        <v>497.99</v>
      </c>
      <c r="D1449" s="53">
        <v>595.25</v>
      </c>
      <c r="E1449" s="45">
        <f>Platts!R1938*0.6+Platts!C1938*1.6</f>
        <v>217.27999999999997</v>
      </c>
      <c r="F1449" s="62">
        <f t="shared" si="44"/>
        <v>1446</v>
      </c>
      <c r="G1449" s="42">
        <v>42629</v>
      </c>
      <c r="H1449" s="55">
        <v>336</v>
      </c>
      <c r="I1449" s="55">
        <v>467.04</v>
      </c>
      <c r="J1449" s="55">
        <v>540.13499999999999</v>
      </c>
      <c r="K1449" s="55">
        <v>375</v>
      </c>
      <c r="L1449" s="60"/>
    </row>
    <row r="1450" spans="1:12" s="48" customFormat="1" outlineLevel="1" x14ac:dyDescent="0.2">
      <c r="A1450" s="42">
        <v>42632</v>
      </c>
      <c r="B1450" s="55">
        <v>374</v>
      </c>
      <c r="C1450" s="55">
        <v>496.75</v>
      </c>
      <c r="D1450" s="53">
        <v>595.25</v>
      </c>
      <c r="E1450" s="45">
        <f>Platts!R1939*0.6+Platts!C1939*1.6</f>
        <v>217.02</v>
      </c>
      <c r="F1450" s="62">
        <f t="shared" si="44"/>
        <v>1447</v>
      </c>
      <c r="G1450" s="42">
        <v>42632</v>
      </c>
      <c r="H1450" s="55">
        <v>333</v>
      </c>
      <c r="I1450" s="55">
        <v>465.88</v>
      </c>
      <c r="J1450" s="55">
        <v>540.13499999999999</v>
      </c>
      <c r="K1450" s="55">
        <v>372.5</v>
      </c>
      <c r="L1450" s="60"/>
    </row>
    <row r="1451" spans="1:12" s="48" customFormat="1" outlineLevel="1" x14ac:dyDescent="0.2">
      <c r="A1451" s="42">
        <v>42633</v>
      </c>
      <c r="B1451" s="55">
        <v>374</v>
      </c>
      <c r="C1451" s="55">
        <v>491.26</v>
      </c>
      <c r="D1451" s="53">
        <v>595.25</v>
      </c>
      <c r="E1451" s="45">
        <f>Platts!R1940*0.6+Platts!C1940*1.6</f>
        <v>215.66000000000003</v>
      </c>
      <c r="F1451" s="62">
        <f t="shared" si="44"/>
        <v>1448</v>
      </c>
      <c r="G1451" s="42">
        <v>42633</v>
      </c>
      <c r="H1451" s="55">
        <v>333</v>
      </c>
      <c r="I1451" s="55">
        <v>463.35</v>
      </c>
      <c r="J1451" s="55">
        <v>540.13499999999999</v>
      </c>
      <c r="K1451" s="55">
        <v>372.5</v>
      </c>
      <c r="L1451" s="60"/>
    </row>
    <row r="1452" spans="1:12" s="48" customFormat="1" outlineLevel="1" x14ac:dyDescent="0.2">
      <c r="A1452" s="42">
        <v>42634</v>
      </c>
      <c r="B1452" s="55">
        <v>370</v>
      </c>
      <c r="C1452" s="55">
        <v>492.1</v>
      </c>
      <c r="D1452" s="53">
        <v>595.25</v>
      </c>
      <c r="E1452" s="45">
        <f>Platts!R1941*0.6+Platts!C1941*1.6</f>
        <v>216.46</v>
      </c>
      <c r="F1452" s="62">
        <f t="shared" si="44"/>
        <v>1449</v>
      </c>
      <c r="G1452" s="42">
        <v>42634</v>
      </c>
      <c r="H1452" s="55">
        <v>333</v>
      </c>
      <c r="I1452" s="55">
        <v>458.54</v>
      </c>
      <c r="J1452" s="55">
        <v>540.13499999999999</v>
      </c>
      <c r="K1452" s="55">
        <v>375</v>
      </c>
      <c r="L1452" s="60"/>
    </row>
    <row r="1453" spans="1:12" s="48" customFormat="1" outlineLevel="1" x14ac:dyDescent="0.2">
      <c r="A1453" s="42">
        <v>42635</v>
      </c>
      <c r="B1453" s="55">
        <v>370</v>
      </c>
      <c r="C1453" s="55">
        <v>490.6</v>
      </c>
      <c r="D1453" s="53">
        <v>584.22</v>
      </c>
      <c r="E1453" s="45">
        <f>Platts!R1942*0.6+Platts!C1942*1.6</f>
        <v>217.98000000000002</v>
      </c>
      <c r="F1453" s="62">
        <f t="shared" si="44"/>
        <v>1450</v>
      </c>
      <c r="G1453" s="42">
        <v>42635</v>
      </c>
      <c r="H1453" s="55">
        <v>330</v>
      </c>
      <c r="I1453" s="55">
        <v>457.15</v>
      </c>
      <c r="J1453" s="55">
        <v>540.13499999999999</v>
      </c>
      <c r="K1453" s="55">
        <v>375</v>
      </c>
      <c r="L1453" s="60"/>
    </row>
    <row r="1454" spans="1:12" s="48" customFormat="1" outlineLevel="1" x14ac:dyDescent="0.2">
      <c r="A1454" s="42">
        <v>42636</v>
      </c>
      <c r="B1454" s="55">
        <v>370</v>
      </c>
      <c r="C1454" s="55">
        <v>494.47</v>
      </c>
      <c r="D1454" s="53">
        <v>584.22</v>
      </c>
      <c r="E1454" s="45">
        <f>Platts!R1943*0.6+Platts!C1943*1.6</f>
        <v>217.45</v>
      </c>
      <c r="F1454" s="62">
        <f t="shared" si="44"/>
        <v>1451</v>
      </c>
      <c r="G1454" s="42">
        <v>42636</v>
      </c>
      <c r="H1454" s="55">
        <v>330</v>
      </c>
      <c r="I1454" s="55">
        <v>460.76</v>
      </c>
      <c r="J1454" s="55">
        <v>540.13499999999999</v>
      </c>
      <c r="K1454" s="55">
        <v>375</v>
      </c>
      <c r="L1454" s="60"/>
    </row>
    <row r="1455" spans="1:12" s="48" customFormat="1" outlineLevel="1" x14ac:dyDescent="0.2">
      <c r="A1455" s="42">
        <v>42639</v>
      </c>
      <c r="B1455" s="55">
        <v>370</v>
      </c>
      <c r="C1455" s="55">
        <v>499.02</v>
      </c>
      <c r="D1455" s="53">
        <v>584.22</v>
      </c>
      <c r="E1455" s="45">
        <f>Platts!R1944*0.6+Platts!C1944*1.6</f>
        <v>218.09</v>
      </c>
      <c r="F1455" s="62">
        <f t="shared" si="44"/>
        <v>1452</v>
      </c>
      <c r="G1455" s="42">
        <v>42639</v>
      </c>
      <c r="H1455" s="55">
        <v>330</v>
      </c>
      <c r="I1455" s="55">
        <v>454.17</v>
      </c>
      <c r="J1455" s="55">
        <v>540.13499999999999</v>
      </c>
      <c r="K1455" s="55">
        <v>372.5</v>
      </c>
      <c r="L1455" s="60"/>
    </row>
    <row r="1456" spans="1:12" s="48" customFormat="1" outlineLevel="1" x14ac:dyDescent="0.2">
      <c r="A1456" s="42">
        <v>42640</v>
      </c>
      <c r="B1456" s="55">
        <v>370</v>
      </c>
      <c r="C1456" s="55">
        <v>501.16</v>
      </c>
      <c r="D1456" s="53">
        <v>584.22</v>
      </c>
      <c r="E1456" s="45">
        <f>Platts!R1945*0.6+Platts!C1945*1.6</f>
        <v>216.41000000000003</v>
      </c>
      <c r="F1456" s="62">
        <f t="shared" si="44"/>
        <v>1453</v>
      </c>
      <c r="G1456" s="42">
        <v>42640</v>
      </c>
      <c r="H1456" s="55">
        <v>330</v>
      </c>
      <c r="I1456" s="55">
        <v>450.48</v>
      </c>
      <c r="J1456" s="55">
        <v>540.13499999999999</v>
      </c>
      <c r="K1456" s="55">
        <v>372.5</v>
      </c>
      <c r="L1456" s="60"/>
    </row>
    <row r="1457" spans="1:12" s="48" customFormat="1" outlineLevel="1" x14ac:dyDescent="0.2">
      <c r="A1457" s="42">
        <v>42641</v>
      </c>
      <c r="B1457" s="55">
        <v>367.5</v>
      </c>
      <c r="C1457" s="55">
        <v>499.29</v>
      </c>
      <c r="D1457" s="53">
        <v>567.69000000000005</v>
      </c>
      <c r="E1457" s="45">
        <f>Platts!R1946*0.6+Platts!C1946*1.6</f>
        <v>216.41000000000003</v>
      </c>
      <c r="F1457" s="62">
        <f t="shared" si="44"/>
        <v>1454</v>
      </c>
      <c r="G1457" s="42">
        <v>42641</v>
      </c>
      <c r="H1457" s="55">
        <v>329</v>
      </c>
      <c r="I1457" s="55">
        <v>448.8</v>
      </c>
      <c r="J1457" s="55">
        <v>540.13499999999999</v>
      </c>
      <c r="K1457" s="55">
        <v>372.5</v>
      </c>
      <c r="L1457" s="60"/>
    </row>
    <row r="1458" spans="1:12" s="48" customFormat="1" outlineLevel="1" x14ac:dyDescent="0.2">
      <c r="A1458" s="42">
        <v>42642</v>
      </c>
      <c r="B1458" s="55">
        <v>367.5</v>
      </c>
      <c r="C1458" s="55">
        <v>499.51</v>
      </c>
      <c r="D1458" s="53">
        <v>567.69000000000005</v>
      </c>
      <c r="E1458" s="45">
        <f>Platts!R1947*0.6+Platts!C1947*1.6</f>
        <v>216.94</v>
      </c>
      <c r="F1458" s="62">
        <f t="shared" si="44"/>
        <v>1455</v>
      </c>
      <c r="G1458" s="42">
        <v>42642</v>
      </c>
      <c r="H1458" s="55">
        <v>329</v>
      </c>
      <c r="I1458" s="55">
        <v>448.8</v>
      </c>
      <c r="J1458" s="55">
        <v>540.13499999999999</v>
      </c>
      <c r="K1458" s="55">
        <v>368</v>
      </c>
      <c r="L1458" s="60"/>
    </row>
    <row r="1459" spans="1:12" s="48" customFormat="1" outlineLevel="1" x14ac:dyDescent="0.2">
      <c r="A1459" s="42">
        <v>42643</v>
      </c>
      <c r="B1459" s="55">
        <v>367.5</v>
      </c>
      <c r="C1459" s="55">
        <v>504.95</v>
      </c>
      <c r="D1459" s="53">
        <v>567.69000000000005</v>
      </c>
      <c r="E1459" s="45">
        <f>Platts!R1948*0.6+Platts!C1948*1.6</f>
        <v>217.32</v>
      </c>
      <c r="F1459" s="62">
        <f t="shared" si="44"/>
        <v>1456</v>
      </c>
      <c r="G1459" s="42">
        <v>42643</v>
      </c>
      <c r="H1459" s="55">
        <v>328</v>
      </c>
      <c r="I1459" s="55">
        <v>443.23</v>
      </c>
      <c r="J1459" s="55">
        <v>540.13499999999999</v>
      </c>
      <c r="K1459" s="55">
        <v>370</v>
      </c>
      <c r="L1459" s="60"/>
    </row>
    <row r="1460" spans="1:12" s="48" customFormat="1" outlineLevel="1" x14ac:dyDescent="0.2">
      <c r="A1460" s="42">
        <v>42646</v>
      </c>
      <c r="B1460" s="55">
        <v>367.5</v>
      </c>
      <c r="C1460" s="55">
        <v>502.24</v>
      </c>
      <c r="D1460" s="53">
        <v>567.69000000000005</v>
      </c>
      <c r="E1460" s="45">
        <f>Platts!R1949*0.6+Platts!C1949*1.6</f>
        <v>216.36</v>
      </c>
      <c r="F1460" s="62">
        <f t="shared" si="44"/>
        <v>1457</v>
      </c>
      <c r="G1460" s="42">
        <v>42646</v>
      </c>
      <c r="H1460" s="55">
        <v>328</v>
      </c>
      <c r="I1460" s="55">
        <v>440.86</v>
      </c>
      <c r="J1460" s="55">
        <v>540.13499999999999</v>
      </c>
      <c r="K1460" s="55">
        <v>370</v>
      </c>
      <c r="L1460" s="60"/>
    </row>
    <row r="1461" spans="1:12" s="48" customFormat="1" outlineLevel="1" x14ac:dyDescent="0.2">
      <c r="A1461" s="42">
        <v>42647</v>
      </c>
      <c r="B1461" s="55">
        <v>367.5</v>
      </c>
      <c r="C1461" s="55">
        <v>505.62</v>
      </c>
      <c r="D1461" s="53">
        <v>562.17999999999995</v>
      </c>
      <c r="E1461" s="45">
        <f>Platts!R1950*0.6+Platts!C1950*1.6</f>
        <v>215.56</v>
      </c>
      <c r="F1461" s="62">
        <f t="shared" si="44"/>
        <v>1458</v>
      </c>
      <c r="G1461" s="42">
        <v>42647</v>
      </c>
      <c r="H1461" s="55">
        <v>328</v>
      </c>
      <c r="I1461" s="55">
        <v>443.82</v>
      </c>
      <c r="J1461" s="55">
        <v>540.13499999999999</v>
      </c>
      <c r="K1461" s="55">
        <v>367</v>
      </c>
      <c r="L1461" s="60"/>
    </row>
    <row r="1462" spans="1:12" s="48" customFormat="1" outlineLevel="1" x14ac:dyDescent="0.2">
      <c r="A1462" s="42">
        <v>42648</v>
      </c>
      <c r="B1462" s="55">
        <v>367.5</v>
      </c>
      <c r="C1462" s="55">
        <v>504.41</v>
      </c>
      <c r="D1462" s="53">
        <v>562.16999999999996</v>
      </c>
      <c r="E1462" s="45">
        <f>Platts!R1951*0.6+Platts!C1951*1.6</f>
        <v>215.56</v>
      </c>
      <c r="F1462" s="62">
        <f t="shared" si="44"/>
        <v>1459</v>
      </c>
      <c r="G1462" s="42">
        <v>42648</v>
      </c>
      <c r="H1462" s="55">
        <v>328</v>
      </c>
      <c r="I1462" s="55">
        <v>442.76</v>
      </c>
      <c r="J1462" s="55">
        <v>540.13499999999999</v>
      </c>
      <c r="K1462" s="55">
        <v>367</v>
      </c>
      <c r="L1462" s="60"/>
    </row>
    <row r="1463" spans="1:12" s="48" customFormat="1" outlineLevel="1" x14ac:dyDescent="0.2">
      <c r="A1463" s="42">
        <v>42649</v>
      </c>
      <c r="B1463" s="55">
        <v>367.5</v>
      </c>
      <c r="C1463" s="55">
        <v>502.74</v>
      </c>
      <c r="D1463" s="53">
        <v>551.15</v>
      </c>
      <c r="E1463" s="45">
        <f>Platts!R1952*0.6+Platts!C1952*1.6</f>
        <v>215.56</v>
      </c>
      <c r="F1463" s="62">
        <f t="shared" si="44"/>
        <v>1460</v>
      </c>
      <c r="G1463" s="42">
        <v>42649</v>
      </c>
      <c r="H1463" s="55">
        <v>328</v>
      </c>
      <c r="I1463" s="55">
        <v>441.29</v>
      </c>
      <c r="J1463" s="55">
        <v>540.13499999999999</v>
      </c>
      <c r="K1463" s="55">
        <v>365</v>
      </c>
      <c r="L1463" s="60"/>
    </row>
    <row r="1464" spans="1:12" s="48" customFormat="1" outlineLevel="1" x14ac:dyDescent="0.2">
      <c r="A1464" s="42">
        <v>42650</v>
      </c>
      <c r="B1464" s="55">
        <v>367.5</v>
      </c>
      <c r="C1464" s="55">
        <v>502.7</v>
      </c>
      <c r="D1464" s="53">
        <v>551.15</v>
      </c>
      <c r="E1464" s="45">
        <f>Platts!R1953*0.6+Platts!C1953*1.6</f>
        <v>215.86</v>
      </c>
      <c r="F1464" s="62">
        <f t="shared" si="44"/>
        <v>1461</v>
      </c>
      <c r="G1464" s="42">
        <v>42650</v>
      </c>
      <c r="H1464" s="55">
        <v>328</v>
      </c>
      <c r="I1464" s="55">
        <v>441.25</v>
      </c>
      <c r="J1464" s="55">
        <v>540.13499999999999</v>
      </c>
      <c r="K1464" s="55">
        <v>365</v>
      </c>
      <c r="L1464" s="60"/>
    </row>
    <row r="1465" spans="1:12" s="48" customFormat="1" outlineLevel="1" x14ac:dyDescent="0.2">
      <c r="A1465" s="42">
        <v>42653</v>
      </c>
      <c r="B1465" s="55">
        <v>369</v>
      </c>
      <c r="C1465" s="55">
        <v>501.8</v>
      </c>
      <c r="D1465" s="53">
        <v>551.15</v>
      </c>
      <c r="E1465" s="45">
        <f>Platts!R1954*0.6+Platts!C1954*1.6</f>
        <v>221.18</v>
      </c>
      <c r="F1465" s="62">
        <f t="shared" si="44"/>
        <v>1462</v>
      </c>
      <c r="G1465" s="42">
        <v>42653</v>
      </c>
      <c r="H1465" s="55">
        <v>328</v>
      </c>
      <c r="I1465" s="55">
        <v>434.89</v>
      </c>
      <c r="J1465" s="55">
        <v>531.86500000000001</v>
      </c>
      <c r="K1465" s="55">
        <v>362.5</v>
      </c>
      <c r="L1465" s="60"/>
    </row>
    <row r="1466" spans="1:12" s="48" customFormat="1" outlineLevel="1" x14ac:dyDescent="0.2">
      <c r="A1466" s="42">
        <v>42654</v>
      </c>
      <c r="B1466" s="55">
        <v>372</v>
      </c>
      <c r="C1466" s="55">
        <v>498.2</v>
      </c>
      <c r="D1466" s="53">
        <v>551.15</v>
      </c>
      <c r="E1466" s="45">
        <f>Platts!R1955*0.6+Platts!C1955*1.6</f>
        <v>222.22</v>
      </c>
      <c r="F1466" s="62">
        <f t="shared" si="44"/>
        <v>1463</v>
      </c>
      <c r="G1466" s="42">
        <v>42654</v>
      </c>
      <c r="H1466" s="55">
        <v>328</v>
      </c>
      <c r="I1466" s="55">
        <v>429</v>
      </c>
      <c r="J1466" s="55">
        <v>531.86500000000001</v>
      </c>
      <c r="K1466" s="55">
        <v>365</v>
      </c>
      <c r="L1466" s="60"/>
    </row>
    <row r="1467" spans="1:12" s="48" customFormat="1" outlineLevel="1" x14ac:dyDescent="0.2">
      <c r="A1467" s="42">
        <v>42655</v>
      </c>
      <c r="B1467" s="55">
        <v>377.5</v>
      </c>
      <c r="C1467" s="55">
        <v>500.91</v>
      </c>
      <c r="D1467" s="53">
        <v>551.15</v>
      </c>
      <c r="E1467" s="45">
        <f>Platts!R1956*0.6+Platts!C1956*1.6</f>
        <v>225.82</v>
      </c>
      <c r="F1467" s="62">
        <f t="shared" si="44"/>
        <v>1464</v>
      </c>
      <c r="G1467" s="42">
        <v>42655</v>
      </c>
      <c r="H1467" s="55">
        <v>329</v>
      </c>
      <c r="I1467" s="55">
        <v>423.85</v>
      </c>
      <c r="J1467" s="55">
        <v>531.86500000000001</v>
      </c>
      <c r="K1467" s="55">
        <v>366.5</v>
      </c>
      <c r="L1467" s="60"/>
    </row>
    <row r="1468" spans="1:12" s="48" customFormat="1" outlineLevel="1" x14ac:dyDescent="0.2">
      <c r="A1468" s="42">
        <v>42656</v>
      </c>
      <c r="B1468" s="55">
        <v>381.5</v>
      </c>
      <c r="C1468" s="55">
        <v>502.23</v>
      </c>
      <c r="D1468" s="53">
        <v>545.63</v>
      </c>
      <c r="E1468" s="45">
        <f>Platts!R1957*0.6+Platts!C1957*1.6</f>
        <v>229.8</v>
      </c>
      <c r="F1468" s="62">
        <f t="shared" si="44"/>
        <v>1465</v>
      </c>
      <c r="G1468" s="42">
        <v>42656</v>
      </c>
      <c r="H1468" s="55">
        <v>329</v>
      </c>
      <c r="I1468" s="55">
        <v>424.96</v>
      </c>
      <c r="J1468" s="55">
        <v>531.86500000000001</v>
      </c>
      <c r="K1468" s="55">
        <v>366.5</v>
      </c>
      <c r="L1468" s="60"/>
    </row>
    <row r="1469" spans="1:12" s="48" customFormat="1" outlineLevel="1" x14ac:dyDescent="0.2">
      <c r="A1469" s="42">
        <v>42657</v>
      </c>
      <c r="B1469" s="55">
        <v>381.5</v>
      </c>
      <c r="C1469" s="55">
        <v>500.14</v>
      </c>
      <c r="D1469" s="53">
        <v>540.12</v>
      </c>
      <c r="E1469" s="45">
        <f>Platts!R1958*0.6+Platts!C1958*1.6</f>
        <v>230.98000000000002</v>
      </c>
      <c r="F1469" s="62">
        <f t="shared" si="44"/>
        <v>1466</v>
      </c>
      <c r="G1469" s="42">
        <v>42657</v>
      </c>
      <c r="H1469" s="55">
        <v>332</v>
      </c>
      <c r="I1469" s="55">
        <v>423.19</v>
      </c>
      <c r="J1469" s="55">
        <v>531.86500000000001</v>
      </c>
      <c r="K1469" s="55">
        <v>372.5</v>
      </c>
      <c r="L1469" s="60"/>
    </row>
    <row r="1470" spans="1:12" s="48" customFormat="1" outlineLevel="1" x14ac:dyDescent="0.2">
      <c r="A1470" s="42">
        <v>42660</v>
      </c>
      <c r="B1470" s="55">
        <v>387.5</v>
      </c>
      <c r="C1470" s="55">
        <v>500.36</v>
      </c>
      <c r="D1470" s="53">
        <v>540.12</v>
      </c>
      <c r="E1470" s="45">
        <f>Platts!R1959*0.6+Platts!C1959*1.6</f>
        <v>234.45999999999998</v>
      </c>
      <c r="F1470" s="62">
        <f t="shared" si="44"/>
        <v>1467</v>
      </c>
      <c r="G1470" s="42">
        <v>42660</v>
      </c>
      <c r="H1470" s="55">
        <v>335</v>
      </c>
      <c r="I1470" s="55">
        <v>423.38</v>
      </c>
      <c r="J1470" s="55">
        <v>531.86500000000001</v>
      </c>
      <c r="K1470" s="55">
        <v>375</v>
      </c>
      <c r="L1470" s="60"/>
    </row>
    <row r="1471" spans="1:12" s="48" customFormat="1" outlineLevel="1" x14ac:dyDescent="0.2">
      <c r="A1471" s="42">
        <v>42661</v>
      </c>
      <c r="B1471" s="55">
        <v>389.5</v>
      </c>
      <c r="C1471" s="55">
        <v>499.82</v>
      </c>
      <c r="D1471" s="53">
        <v>540.12</v>
      </c>
      <c r="E1471" s="45">
        <f>Platts!R1960*0.6+Platts!C1960*1.6</f>
        <v>234.62</v>
      </c>
      <c r="F1471" s="62">
        <f t="shared" si="44"/>
        <v>1468</v>
      </c>
      <c r="G1471" s="42">
        <v>42661</v>
      </c>
      <c r="H1471" s="55">
        <v>338</v>
      </c>
      <c r="I1471" s="55">
        <v>422.92</v>
      </c>
      <c r="J1471" s="55">
        <v>531.86500000000001</v>
      </c>
      <c r="K1471" s="55">
        <v>375</v>
      </c>
      <c r="L1471" s="60"/>
    </row>
    <row r="1472" spans="1:12" s="48" customFormat="1" outlineLevel="1" x14ac:dyDescent="0.2">
      <c r="A1472" s="42">
        <v>42662</v>
      </c>
      <c r="B1472" s="55">
        <v>396</v>
      </c>
      <c r="C1472" s="55">
        <v>499.14</v>
      </c>
      <c r="D1472" s="53">
        <v>529.1</v>
      </c>
      <c r="E1472" s="45">
        <f>Platts!R1961*0.6+Platts!C1961*1.6</f>
        <v>238.22</v>
      </c>
      <c r="F1472" s="62">
        <f t="shared" si="44"/>
        <v>1469</v>
      </c>
      <c r="G1472" s="42">
        <v>42662</v>
      </c>
      <c r="H1472" s="55">
        <v>343</v>
      </c>
      <c r="I1472" s="55">
        <v>433.32</v>
      </c>
      <c r="J1472" s="55">
        <v>531.86500000000001</v>
      </c>
      <c r="K1472" s="55">
        <v>375</v>
      </c>
      <c r="L1472" s="60"/>
    </row>
    <row r="1473" spans="1:12" s="48" customFormat="1" outlineLevel="1" x14ac:dyDescent="0.2">
      <c r="A1473" s="42">
        <v>42663</v>
      </c>
      <c r="B1473" s="55">
        <v>397.5</v>
      </c>
      <c r="C1473" s="55">
        <v>497.32</v>
      </c>
      <c r="D1473" s="53">
        <v>529.1</v>
      </c>
      <c r="E1473" s="45">
        <f>Platts!R1962*0.6+Platts!C1962*1.6</f>
        <v>241.33999999999997</v>
      </c>
      <c r="F1473" s="62">
        <f t="shared" si="44"/>
        <v>1470</v>
      </c>
      <c r="G1473" s="42">
        <v>42663</v>
      </c>
      <c r="H1473" s="55">
        <v>343</v>
      </c>
      <c r="I1473" s="55">
        <v>431.74</v>
      </c>
      <c r="J1473" s="55">
        <v>531.86500000000001</v>
      </c>
      <c r="K1473" s="55">
        <v>379</v>
      </c>
      <c r="L1473" s="60"/>
    </row>
    <row r="1474" spans="1:12" s="48" customFormat="1" outlineLevel="1" x14ac:dyDescent="0.2">
      <c r="A1474" s="42">
        <v>42664</v>
      </c>
      <c r="B1474" s="55">
        <v>397.5</v>
      </c>
      <c r="C1474" s="55">
        <v>494.4</v>
      </c>
      <c r="D1474" s="53">
        <v>518.08000000000004</v>
      </c>
      <c r="E1474" s="45">
        <f>Platts!R1963*0.6+Platts!C1963*1.6</f>
        <v>242.3</v>
      </c>
      <c r="F1474" s="62">
        <f t="shared" si="44"/>
        <v>1471</v>
      </c>
      <c r="G1474" s="42">
        <v>42664</v>
      </c>
      <c r="H1474" s="55">
        <v>341</v>
      </c>
      <c r="I1474" s="55">
        <v>429.21</v>
      </c>
      <c r="J1474" s="55">
        <v>531.86500000000001</v>
      </c>
      <c r="K1474" s="55">
        <v>380</v>
      </c>
      <c r="L1474" s="60"/>
    </row>
    <row r="1475" spans="1:12" s="48" customFormat="1" outlineLevel="1" x14ac:dyDescent="0.2">
      <c r="A1475" s="42">
        <v>42667</v>
      </c>
      <c r="B1475" s="55">
        <v>402.5</v>
      </c>
      <c r="C1475" s="55">
        <v>500.57</v>
      </c>
      <c r="D1475" s="53">
        <v>518.08000000000004</v>
      </c>
      <c r="E1475" s="45">
        <f>Platts!R1964*0.6+Platts!C1964*1.6</f>
        <v>245.44</v>
      </c>
      <c r="F1475" s="62">
        <f t="shared" si="44"/>
        <v>1472</v>
      </c>
      <c r="G1475" s="42">
        <v>42667</v>
      </c>
      <c r="H1475" s="55">
        <v>342</v>
      </c>
      <c r="I1475" s="55">
        <v>429.84</v>
      </c>
      <c r="J1475" s="55">
        <v>520.84</v>
      </c>
      <c r="K1475" s="55">
        <v>385</v>
      </c>
      <c r="L1475" s="60"/>
    </row>
    <row r="1476" spans="1:12" s="48" customFormat="1" outlineLevel="1" x14ac:dyDescent="0.2">
      <c r="A1476" s="42">
        <v>42668</v>
      </c>
      <c r="B1476" s="55">
        <v>407.5</v>
      </c>
      <c r="C1476" s="55">
        <v>506.57</v>
      </c>
      <c r="D1476" s="53">
        <v>518.08000000000004</v>
      </c>
      <c r="E1476" s="45">
        <f>Platts!R1965*0.6+Platts!C1965*1.6</f>
        <v>250.22</v>
      </c>
      <c r="F1476" s="62">
        <f t="shared" si="44"/>
        <v>1473</v>
      </c>
      <c r="G1476" s="42">
        <v>42668</v>
      </c>
      <c r="H1476" s="55">
        <v>345</v>
      </c>
      <c r="I1476" s="55">
        <v>430.31</v>
      </c>
      <c r="J1476" s="55">
        <v>520.84</v>
      </c>
      <c r="K1476" s="55">
        <v>388</v>
      </c>
      <c r="L1476" s="60"/>
    </row>
    <row r="1477" spans="1:12" s="48" customFormat="1" outlineLevel="1" x14ac:dyDescent="0.2">
      <c r="A1477" s="42">
        <v>42669</v>
      </c>
      <c r="B1477" s="55">
        <v>407.5</v>
      </c>
      <c r="C1477" s="55">
        <v>507.59</v>
      </c>
      <c r="D1477" s="53">
        <v>523.59</v>
      </c>
      <c r="E1477" s="45">
        <f>Platts!R1966*0.6+Platts!C1966*1.6</f>
        <v>254.76</v>
      </c>
      <c r="F1477" s="62">
        <f t="shared" ref="F1477:F1540" si="45">F1476+1</f>
        <v>1474</v>
      </c>
      <c r="G1477" s="42">
        <v>42669</v>
      </c>
      <c r="H1477" s="55">
        <v>345</v>
      </c>
      <c r="I1477" s="55">
        <v>431.18</v>
      </c>
      <c r="J1477" s="55">
        <v>520.84</v>
      </c>
      <c r="K1477" s="55">
        <v>388</v>
      </c>
      <c r="L1477" s="60"/>
    </row>
    <row r="1478" spans="1:12" s="48" customFormat="1" outlineLevel="1" x14ac:dyDescent="0.2">
      <c r="A1478" s="42">
        <v>42670</v>
      </c>
      <c r="B1478" s="55">
        <v>407.5</v>
      </c>
      <c r="C1478" s="55">
        <v>507.59</v>
      </c>
      <c r="D1478" s="53">
        <v>523.59</v>
      </c>
      <c r="E1478" s="45">
        <f>Platts!R1967*0.6+Platts!C1967*1.6</f>
        <v>254.26</v>
      </c>
      <c r="F1478" s="62">
        <f t="shared" si="45"/>
        <v>1475</v>
      </c>
      <c r="G1478" s="42">
        <v>42670</v>
      </c>
      <c r="H1478" s="55">
        <v>347</v>
      </c>
      <c r="I1478" s="55">
        <v>436.64</v>
      </c>
      <c r="J1478" s="55">
        <v>520.84</v>
      </c>
      <c r="K1478" s="55">
        <v>388</v>
      </c>
      <c r="L1478" s="60"/>
    </row>
    <row r="1479" spans="1:12" s="48" customFormat="1" outlineLevel="1" x14ac:dyDescent="0.2">
      <c r="A1479" s="42">
        <v>42671</v>
      </c>
      <c r="B1479" s="55">
        <v>409</v>
      </c>
      <c r="C1479" s="55">
        <v>508.38</v>
      </c>
      <c r="D1479" s="53">
        <v>523.59</v>
      </c>
      <c r="E1479" s="45">
        <f>Platts!R1968*0.6+Platts!C1968*1.6</f>
        <v>255.64000000000001</v>
      </c>
      <c r="F1479" s="62">
        <f t="shared" si="45"/>
        <v>1476</v>
      </c>
      <c r="G1479" s="42">
        <v>42671</v>
      </c>
      <c r="H1479" s="55">
        <v>350</v>
      </c>
      <c r="I1479" s="55">
        <v>442.79</v>
      </c>
      <c r="J1479" s="55">
        <v>520.84</v>
      </c>
      <c r="K1479" s="55">
        <v>392.5</v>
      </c>
      <c r="L1479" s="60"/>
    </row>
    <row r="1480" spans="1:12" s="48" customFormat="1" outlineLevel="1" x14ac:dyDescent="0.2">
      <c r="A1480" s="42">
        <v>42674</v>
      </c>
      <c r="B1480" s="55">
        <v>417.5</v>
      </c>
      <c r="C1480" s="55">
        <v>509.83</v>
      </c>
      <c r="D1480" s="53">
        <v>523.59</v>
      </c>
      <c r="E1480" s="45">
        <f>Platts!R1969*0.6+Platts!C1969*1.6</f>
        <v>259.52</v>
      </c>
      <c r="F1480" s="62">
        <f t="shared" si="45"/>
        <v>1477</v>
      </c>
      <c r="G1480" s="42">
        <v>42674</v>
      </c>
      <c r="H1480" s="55">
        <v>352.5</v>
      </c>
      <c r="I1480" s="55">
        <v>444.04</v>
      </c>
      <c r="J1480" s="55">
        <v>520.84</v>
      </c>
      <c r="K1480" s="55">
        <v>395</v>
      </c>
      <c r="L1480" s="60"/>
    </row>
    <row r="1481" spans="1:12" s="48" customFormat="1" outlineLevel="1" x14ac:dyDescent="0.2">
      <c r="A1481" s="42">
        <v>42675</v>
      </c>
      <c r="B1481" s="55">
        <v>419</v>
      </c>
      <c r="C1481" s="55">
        <v>513.91999999999996</v>
      </c>
      <c r="D1481" s="53">
        <v>529.1</v>
      </c>
      <c r="E1481" s="45">
        <f>Platts!R1970*0.6+Platts!C1970*1.6</f>
        <v>263.94</v>
      </c>
      <c r="F1481" s="62">
        <f t="shared" si="45"/>
        <v>1478</v>
      </c>
      <c r="G1481" s="42">
        <v>42675</v>
      </c>
      <c r="H1481" s="55">
        <v>356</v>
      </c>
      <c r="I1481" s="55">
        <v>447.61</v>
      </c>
      <c r="J1481" s="55">
        <v>520.84</v>
      </c>
      <c r="K1481" s="55">
        <v>395</v>
      </c>
      <c r="L1481" s="60"/>
    </row>
    <row r="1482" spans="1:12" s="48" customFormat="1" outlineLevel="1" x14ac:dyDescent="0.2">
      <c r="A1482" s="42">
        <v>42676</v>
      </c>
      <c r="B1482" s="55">
        <v>428</v>
      </c>
      <c r="C1482" s="55">
        <v>516.94000000000005</v>
      </c>
      <c r="D1482" s="53">
        <v>534.61</v>
      </c>
      <c r="E1482" s="45">
        <f>Platts!R1971*0.6+Platts!C1971*1.6</f>
        <v>263.94</v>
      </c>
      <c r="F1482" s="62">
        <f t="shared" si="45"/>
        <v>1479</v>
      </c>
      <c r="G1482" s="42">
        <v>42676</v>
      </c>
      <c r="H1482" s="55">
        <v>362.5</v>
      </c>
      <c r="I1482" s="55">
        <v>455.8</v>
      </c>
      <c r="J1482" s="55">
        <v>520.84</v>
      </c>
      <c r="K1482" s="55">
        <v>405</v>
      </c>
      <c r="L1482" s="60"/>
    </row>
    <row r="1483" spans="1:12" s="48" customFormat="1" outlineLevel="1" x14ac:dyDescent="0.2">
      <c r="A1483" s="42">
        <v>42677</v>
      </c>
      <c r="B1483" s="55">
        <v>432.5</v>
      </c>
      <c r="C1483" s="55">
        <v>515.91999999999996</v>
      </c>
      <c r="D1483" s="53">
        <v>534.61</v>
      </c>
      <c r="E1483" s="45">
        <f>Platts!R1972*0.6+Platts!C1972*1.6</f>
        <v>268.82</v>
      </c>
      <c r="F1483" s="62">
        <f t="shared" si="45"/>
        <v>1480</v>
      </c>
      <c r="G1483" s="42">
        <v>42677</v>
      </c>
      <c r="H1483" s="55">
        <v>368</v>
      </c>
      <c r="I1483" s="55">
        <v>454.9</v>
      </c>
      <c r="J1483" s="55">
        <v>520.84</v>
      </c>
      <c r="K1483" s="55">
        <v>405</v>
      </c>
      <c r="L1483" s="60"/>
    </row>
    <row r="1484" spans="1:12" s="48" customFormat="1" outlineLevel="1" x14ac:dyDescent="0.2">
      <c r="A1484" s="42">
        <v>42678</v>
      </c>
      <c r="B1484" s="55">
        <v>437.5</v>
      </c>
      <c r="C1484" s="55">
        <v>517.27</v>
      </c>
      <c r="D1484" s="53">
        <v>534.61</v>
      </c>
      <c r="E1484" s="45">
        <f>Platts!R1973*0.6+Platts!C1973*1.6</f>
        <v>268.98</v>
      </c>
      <c r="F1484" s="62">
        <f t="shared" si="45"/>
        <v>1481</v>
      </c>
      <c r="G1484" s="42">
        <v>42678</v>
      </c>
      <c r="H1484" s="55">
        <v>371</v>
      </c>
      <c r="I1484" s="55">
        <v>456.08</v>
      </c>
      <c r="J1484" s="55">
        <v>520.84</v>
      </c>
      <c r="K1484" s="55">
        <v>407.5</v>
      </c>
      <c r="L1484" s="60"/>
    </row>
    <row r="1485" spans="1:12" s="48" customFormat="1" outlineLevel="1" x14ac:dyDescent="0.2">
      <c r="A1485" s="42">
        <v>42681</v>
      </c>
      <c r="B1485" s="55">
        <v>447.5</v>
      </c>
      <c r="C1485" s="55">
        <v>513.36</v>
      </c>
      <c r="D1485" s="53">
        <v>534.61</v>
      </c>
      <c r="E1485" s="45">
        <f>Platts!R1974*0.6+Platts!C1974*1.6</f>
        <v>284.73</v>
      </c>
      <c r="F1485" s="62">
        <f t="shared" si="45"/>
        <v>1482</v>
      </c>
      <c r="G1485" s="42">
        <v>42681</v>
      </c>
      <c r="H1485" s="55">
        <v>374</v>
      </c>
      <c r="I1485" s="55">
        <v>458.16</v>
      </c>
      <c r="J1485" s="55">
        <v>520.84</v>
      </c>
      <c r="K1485" s="55">
        <v>410</v>
      </c>
      <c r="L1485" s="60"/>
    </row>
    <row r="1486" spans="1:12" s="48" customFormat="1" outlineLevel="1" x14ac:dyDescent="0.2">
      <c r="A1486" s="42">
        <v>42682</v>
      </c>
      <c r="B1486" s="55">
        <v>452.5</v>
      </c>
      <c r="C1486" s="55">
        <v>513.73</v>
      </c>
      <c r="D1486" s="53">
        <v>551.15</v>
      </c>
      <c r="E1486" s="45">
        <f>Platts!R1975*0.6+Platts!C1975*1.6</f>
        <v>295.84000000000003</v>
      </c>
      <c r="F1486" s="62">
        <f t="shared" si="45"/>
        <v>1483</v>
      </c>
      <c r="G1486" s="42">
        <v>42682</v>
      </c>
      <c r="H1486" s="55">
        <v>384</v>
      </c>
      <c r="I1486" s="55">
        <v>458.49</v>
      </c>
      <c r="J1486" s="55">
        <v>520.84</v>
      </c>
      <c r="K1486" s="55">
        <v>416</v>
      </c>
      <c r="L1486" s="60"/>
    </row>
    <row r="1487" spans="1:12" s="48" customFormat="1" outlineLevel="1" x14ac:dyDescent="0.2">
      <c r="A1487" s="42">
        <v>42683</v>
      </c>
      <c r="B1487" s="55">
        <v>457.5</v>
      </c>
      <c r="C1487" s="55">
        <v>514.23</v>
      </c>
      <c r="D1487" s="53">
        <v>551.15</v>
      </c>
      <c r="E1487" s="45">
        <f>Platts!R1976*0.6+Platts!C1976*1.6</f>
        <v>300.95999999999998</v>
      </c>
      <c r="F1487" s="62">
        <f t="shared" si="45"/>
        <v>1484</v>
      </c>
      <c r="G1487" s="42">
        <v>42683</v>
      </c>
      <c r="H1487" s="55">
        <v>396</v>
      </c>
      <c r="I1487" s="55">
        <v>454.05</v>
      </c>
      <c r="J1487" s="55">
        <v>520.84</v>
      </c>
      <c r="K1487" s="55">
        <v>420</v>
      </c>
      <c r="L1487" s="60"/>
    </row>
    <row r="1488" spans="1:12" s="48" customFormat="1" outlineLevel="1" x14ac:dyDescent="0.2">
      <c r="A1488" s="42">
        <v>42684</v>
      </c>
      <c r="B1488" s="55">
        <v>457.5</v>
      </c>
      <c r="C1488" s="55">
        <v>521.80999999999995</v>
      </c>
      <c r="D1488" s="53">
        <v>551.15</v>
      </c>
      <c r="E1488" s="45">
        <f>Platts!R1977*0.6+Platts!C1977*1.6</f>
        <v>305.44</v>
      </c>
      <c r="F1488" s="62">
        <f t="shared" si="45"/>
        <v>1485</v>
      </c>
      <c r="G1488" s="42">
        <v>42684</v>
      </c>
      <c r="H1488" s="55">
        <v>401</v>
      </c>
      <c r="I1488" s="55">
        <v>451.15</v>
      </c>
      <c r="J1488" s="55">
        <v>520.84</v>
      </c>
      <c r="K1488" s="55">
        <v>420</v>
      </c>
      <c r="L1488" s="60"/>
    </row>
    <row r="1489" spans="1:12" s="48" customFormat="1" outlineLevel="1" x14ac:dyDescent="0.2">
      <c r="A1489" s="42">
        <v>42685</v>
      </c>
      <c r="B1489" s="55">
        <v>457.5</v>
      </c>
      <c r="C1489" s="55">
        <v>520.61</v>
      </c>
      <c r="D1489" s="53">
        <v>562.16999999999996</v>
      </c>
      <c r="E1489" s="45">
        <f>Platts!R1978*0.6+Platts!C1978*1.6</f>
        <v>314.64</v>
      </c>
      <c r="F1489" s="62">
        <f t="shared" si="45"/>
        <v>1486</v>
      </c>
      <c r="G1489" s="42">
        <v>42685</v>
      </c>
      <c r="H1489" s="55">
        <v>405</v>
      </c>
      <c r="I1489" s="55">
        <v>450.11</v>
      </c>
      <c r="J1489" s="55">
        <v>523.6</v>
      </c>
      <c r="K1489" s="55">
        <v>425</v>
      </c>
      <c r="L1489" s="60"/>
    </row>
    <row r="1490" spans="1:12" s="48" customFormat="1" outlineLevel="1" x14ac:dyDescent="0.2">
      <c r="A1490" s="42">
        <v>42688</v>
      </c>
      <c r="B1490" s="55">
        <v>457.5</v>
      </c>
      <c r="C1490" s="55">
        <v>514.55999999999995</v>
      </c>
      <c r="D1490" s="53">
        <v>562.16999999999996</v>
      </c>
      <c r="E1490" s="45">
        <f>Platts!R1979*0.6+Platts!C1979*1.6</f>
        <v>312.95999999999998</v>
      </c>
      <c r="F1490" s="62">
        <f t="shared" si="45"/>
        <v>1487</v>
      </c>
      <c r="G1490" s="42">
        <v>42688</v>
      </c>
      <c r="H1490" s="55">
        <v>405</v>
      </c>
      <c r="I1490" s="55">
        <v>444.88</v>
      </c>
      <c r="J1490" s="55">
        <v>523.6</v>
      </c>
      <c r="K1490" s="55">
        <v>432</v>
      </c>
      <c r="L1490" s="60"/>
    </row>
    <row r="1491" spans="1:12" s="48" customFormat="1" outlineLevel="1" x14ac:dyDescent="0.2">
      <c r="A1491" s="42">
        <v>42689</v>
      </c>
      <c r="B1491" s="55">
        <v>452.5</v>
      </c>
      <c r="C1491" s="55">
        <v>515.41999999999996</v>
      </c>
      <c r="D1491" s="53">
        <v>562.16999999999996</v>
      </c>
      <c r="E1491" s="45">
        <f>Platts!R1980*0.6+Platts!C1980*1.6</f>
        <v>302.88</v>
      </c>
      <c r="F1491" s="62">
        <f t="shared" si="45"/>
        <v>1488</v>
      </c>
      <c r="G1491" s="42">
        <v>42689</v>
      </c>
      <c r="H1491" s="55">
        <v>403.5</v>
      </c>
      <c r="I1491" s="55">
        <v>451</v>
      </c>
      <c r="J1491" s="55">
        <v>523.6</v>
      </c>
      <c r="K1491" s="55">
        <v>432</v>
      </c>
      <c r="L1491" s="60"/>
    </row>
    <row r="1492" spans="1:12" s="48" customFormat="1" outlineLevel="1" x14ac:dyDescent="0.2">
      <c r="A1492" s="42">
        <v>42690</v>
      </c>
      <c r="B1492" s="55">
        <v>442.5</v>
      </c>
      <c r="C1492" s="55">
        <v>518.03</v>
      </c>
      <c r="D1492" s="53">
        <v>562.16999999999996</v>
      </c>
      <c r="E1492" s="45">
        <f>Platts!R1981*0.6+Platts!C1981*1.6</f>
        <v>302.48</v>
      </c>
      <c r="F1492" s="62">
        <f t="shared" si="45"/>
        <v>1489</v>
      </c>
      <c r="G1492" s="42">
        <v>42690</v>
      </c>
      <c r="H1492" s="55">
        <v>397.5</v>
      </c>
      <c r="I1492" s="55">
        <v>448.6</v>
      </c>
      <c r="J1492" s="55">
        <v>523.6</v>
      </c>
      <c r="K1492" s="55">
        <v>437.5</v>
      </c>
      <c r="L1492" s="60"/>
    </row>
    <row r="1493" spans="1:12" s="48" customFormat="1" outlineLevel="1" x14ac:dyDescent="0.2">
      <c r="A1493" s="42">
        <v>42691</v>
      </c>
      <c r="B1493" s="55">
        <v>442.5</v>
      </c>
      <c r="C1493" s="55">
        <v>517.01</v>
      </c>
      <c r="D1493" s="53">
        <v>573.19000000000005</v>
      </c>
      <c r="E1493" s="45">
        <f>Platts!R1982*0.6+Platts!C1982*1.6</f>
        <v>303.36</v>
      </c>
      <c r="F1493" s="62">
        <f t="shared" si="45"/>
        <v>1490</v>
      </c>
      <c r="G1493" s="42">
        <v>42691</v>
      </c>
      <c r="H1493" s="55">
        <v>390</v>
      </c>
      <c r="I1493" s="55">
        <v>447.72</v>
      </c>
      <c r="J1493" s="55">
        <v>523.6</v>
      </c>
      <c r="K1493" s="55">
        <v>437.5</v>
      </c>
      <c r="L1493" s="60"/>
    </row>
    <row r="1494" spans="1:12" s="48" customFormat="1" outlineLevel="1" x14ac:dyDescent="0.2">
      <c r="A1494" s="42">
        <v>42692</v>
      </c>
      <c r="B1494" s="55">
        <v>442.5</v>
      </c>
      <c r="C1494" s="55">
        <v>513.32000000000005</v>
      </c>
      <c r="D1494" s="53">
        <v>600.75</v>
      </c>
      <c r="E1494" s="45">
        <f>Platts!R1983*0.6+Platts!C1983*1.6</f>
        <v>302.32</v>
      </c>
      <c r="F1494" s="62">
        <f t="shared" si="45"/>
        <v>1491</v>
      </c>
      <c r="G1494" s="42">
        <v>42692</v>
      </c>
      <c r="H1494" s="55">
        <v>390</v>
      </c>
      <c r="I1494" s="55">
        <v>455.11</v>
      </c>
      <c r="J1494" s="55">
        <v>556.66999999999996</v>
      </c>
      <c r="K1494" s="55">
        <v>437.5</v>
      </c>
      <c r="L1494" s="60"/>
    </row>
    <row r="1495" spans="1:12" s="48" customFormat="1" outlineLevel="1" x14ac:dyDescent="0.2">
      <c r="A1495" s="42">
        <v>42695</v>
      </c>
      <c r="B1495" s="55">
        <v>442.5</v>
      </c>
      <c r="C1495" s="55">
        <v>525.39</v>
      </c>
      <c r="D1495" s="53">
        <v>600.75</v>
      </c>
      <c r="E1495" s="45">
        <f>Platts!R1984*0.6+Platts!C1984*1.6</f>
        <v>299.92</v>
      </c>
      <c r="F1495" s="62">
        <f t="shared" si="45"/>
        <v>1492</v>
      </c>
      <c r="G1495" s="42">
        <v>42695</v>
      </c>
      <c r="H1495" s="55">
        <v>385</v>
      </c>
      <c r="I1495" s="55">
        <v>462.36</v>
      </c>
      <c r="J1495" s="55">
        <v>556.66999999999996</v>
      </c>
      <c r="K1495" s="55">
        <v>437.5</v>
      </c>
      <c r="L1495" s="60"/>
    </row>
    <row r="1496" spans="1:12" s="48" customFormat="1" outlineLevel="1" x14ac:dyDescent="0.2">
      <c r="A1496" s="42">
        <v>42696</v>
      </c>
      <c r="B1496" s="55">
        <v>452.5</v>
      </c>
      <c r="C1496" s="55">
        <v>535.96</v>
      </c>
      <c r="D1496" s="53">
        <v>600.75</v>
      </c>
      <c r="E1496" s="45">
        <f>Platts!R1985*0.6+Platts!C1985*1.6</f>
        <v>304.31</v>
      </c>
      <c r="F1496" s="62">
        <f t="shared" si="45"/>
        <v>1493</v>
      </c>
      <c r="G1496" s="42">
        <v>42696</v>
      </c>
      <c r="H1496" s="55">
        <v>389</v>
      </c>
      <c r="I1496" s="55">
        <v>473.08</v>
      </c>
      <c r="J1496" s="55">
        <v>556.66999999999996</v>
      </c>
      <c r="K1496" s="55">
        <v>432.5</v>
      </c>
      <c r="L1496" s="60"/>
    </row>
    <row r="1497" spans="1:12" s="48" customFormat="1" outlineLevel="1" x14ac:dyDescent="0.2">
      <c r="A1497" s="42">
        <v>42697</v>
      </c>
      <c r="B1497" s="55">
        <v>457.5</v>
      </c>
      <c r="C1497" s="55">
        <v>532.72</v>
      </c>
      <c r="D1497" s="53">
        <v>611.77</v>
      </c>
      <c r="E1497" s="45">
        <f>Platts!R1986*0.6+Platts!C1986*1.6</f>
        <v>305.51</v>
      </c>
      <c r="F1497" s="62">
        <f t="shared" si="45"/>
        <v>1494</v>
      </c>
      <c r="G1497" s="42">
        <v>42697</v>
      </c>
      <c r="H1497" s="55">
        <v>398</v>
      </c>
      <c r="I1497" s="55">
        <v>472.46</v>
      </c>
      <c r="J1497" s="55">
        <v>556.66999999999996</v>
      </c>
      <c r="K1497" s="55">
        <v>432.5</v>
      </c>
      <c r="L1497" s="60"/>
    </row>
    <row r="1498" spans="1:12" s="48" customFormat="1" outlineLevel="1" x14ac:dyDescent="0.2">
      <c r="A1498" s="42">
        <v>42698</v>
      </c>
      <c r="B1498" s="55">
        <v>457.5</v>
      </c>
      <c r="C1498" s="55">
        <v>532.72</v>
      </c>
      <c r="D1498" s="53">
        <v>611.77</v>
      </c>
      <c r="E1498" s="45">
        <f>Platts!R1987*0.6+Platts!C1987*1.6</f>
        <v>307.75</v>
      </c>
      <c r="F1498" s="62">
        <f t="shared" si="45"/>
        <v>1495</v>
      </c>
      <c r="G1498" s="42">
        <v>42698</v>
      </c>
      <c r="H1498" s="55">
        <v>401</v>
      </c>
      <c r="I1498" s="55">
        <v>477.09</v>
      </c>
      <c r="J1498" s="55">
        <v>556.66999999999996</v>
      </c>
      <c r="K1498" s="55">
        <v>432.5</v>
      </c>
      <c r="L1498" s="60"/>
    </row>
    <row r="1499" spans="1:12" s="48" customFormat="1" outlineLevel="1" x14ac:dyDescent="0.2">
      <c r="A1499" s="42">
        <v>42699</v>
      </c>
      <c r="B1499" s="55">
        <v>458.5</v>
      </c>
      <c r="C1499" s="55">
        <v>535.29999999999995</v>
      </c>
      <c r="D1499" s="53">
        <v>611.77</v>
      </c>
      <c r="E1499" s="45">
        <f>Platts!R1988*0.6+Platts!C1988*1.6</f>
        <v>312.31</v>
      </c>
      <c r="F1499" s="62">
        <f t="shared" si="45"/>
        <v>1496</v>
      </c>
      <c r="G1499" s="42">
        <v>42699</v>
      </c>
      <c r="H1499" s="55">
        <v>406</v>
      </c>
      <c r="I1499" s="55">
        <v>477</v>
      </c>
      <c r="J1499" s="55">
        <v>556.66999999999996</v>
      </c>
      <c r="K1499" s="55">
        <v>430</v>
      </c>
      <c r="L1499" s="60"/>
    </row>
    <row r="1500" spans="1:12" s="48" customFormat="1" outlineLevel="1" x14ac:dyDescent="0.2">
      <c r="A1500" s="42">
        <v>42702</v>
      </c>
      <c r="B1500" s="55">
        <v>466.5</v>
      </c>
      <c r="C1500" s="55">
        <v>540.35</v>
      </c>
      <c r="D1500" s="53">
        <v>611.77</v>
      </c>
      <c r="E1500" s="45">
        <f>Platts!R1989*0.6+Platts!C1989*1.6</f>
        <v>314.39</v>
      </c>
      <c r="F1500" s="62">
        <f t="shared" si="45"/>
        <v>1497</v>
      </c>
      <c r="G1500" s="42">
        <v>42702</v>
      </c>
      <c r="H1500" s="55">
        <v>413</v>
      </c>
      <c r="I1500" s="55">
        <v>479.42</v>
      </c>
      <c r="J1500" s="55">
        <v>556.66999999999996</v>
      </c>
      <c r="K1500" s="55">
        <v>430</v>
      </c>
      <c r="L1500" s="60"/>
    </row>
    <row r="1501" spans="1:12" s="48" customFormat="1" outlineLevel="1" x14ac:dyDescent="0.2">
      <c r="A1501" s="42">
        <v>42703</v>
      </c>
      <c r="B1501" s="55">
        <v>466.5</v>
      </c>
      <c r="C1501" s="55">
        <v>551.82000000000005</v>
      </c>
      <c r="D1501" s="53">
        <v>611.77</v>
      </c>
      <c r="E1501" s="45">
        <f>Platts!R1990*0.6+Platts!C1990*1.6</f>
        <v>307.43</v>
      </c>
      <c r="F1501" s="62">
        <f t="shared" si="45"/>
        <v>1498</v>
      </c>
      <c r="G1501" s="42">
        <v>42703</v>
      </c>
      <c r="H1501" s="55">
        <v>413</v>
      </c>
      <c r="I1501" s="55">
        <v>480.19</v>
      </c>
      <c r="J1501" s="55">
        <v>556.66999999999996</v>
      </c>
      <c r="K1501" s="55">
        <v>430</v>
      </c>
      <c r="L1501" s="60"/>
    </row>
    <row r="1502" spans="1:12" s="48" customFormat="1" outlineLevel="1" x14ac:dyDescent="0.2">
      <c r="A1502" s="42">
        <v>42704</v>
      </c>
      <c r="B1502" s="55">
        <v>466.5</v>
      </c>
      <c r="C1502" s="55">
        <v>549.69000000000005</v>
      </c>
      <c r="D1502" s="53">
        <v>611.77</v>
      </c>
      <c r="E1502" s="45">
        <f>Platts!R1991*0.6+Platts!C1991*1.6</f>
        <v>299.95000000000005</v>
      </c>
      <c r="F1502" s="62">
        <f t="shared" si="45"/>
        <v>1499</v>
      </c>
      <c r="G1502" s="42">
        <v>42704</v>
      </c>
      <c r="H1502" s="55">
        <v>413</v>
      </c>
      <c r="I1502" s="55">
        <v>478.34</v>
      </c>
      <c r="J1502" s="55">
        <v>556.66999999999996</v>
      </c>
      <c r="K1502" s="55">
        <v>430</v>
      </c>
      <c r="L1502" s="60"/>
    </row>
    <row r="1503" spans="1:12" s="48" customFormat="1" outlineLevel="1" x14ac:dyDescent="0.2">
      <c r="A1503" s="42">
        <v>42705</v>
      </c>
      <c r="B1503" s="55">
        <v>477.5</v>
      </c>
      <c r="C1503" s="55">
        <v>568.71</v>
      </c>
      <c r="D1503" s="53">
        <v>611.77</v>
      </c>
      <c r="E1503" s="45">
        <f>Platts!R1992*0.6+Platts!C1992*1.6</f>
        <v>307.46000000000004</v>
      </c>
      <c r="F1503" s="62">
        <f t="shared" si="45"/>
        <v>1500</v>
      </c>
      <c r="G1503" s="42">
        <v>42705</v>
      </c>
      <c r="H1503" s="55">
        <v>415</v>
      </c>
      <c r="I1503" s="55">
        <v>481.01</v>
      </c>
      <c r="J1503" s="55">
        <v>556.66999999999996</v>
      </c>
      <c r="K1503" s="55">
        <v>427.5</v>
      </c>
      <c r="L1503" s="60"/>
    </row>
    <row r="1504" spans="1:12" s="48" customFormat="1" outlineLevel="1" x14ac:dyDescent="0.2">
      <c r="A1504" s="42">
        <v>42706</v>
      </c>
      <c r="B1504" s="55">
        <v>477.5</v>
      </c>
      <c r="C1504" s="55">
        <v>576.34</v>
      </c>
      <c r="D1504" s="53">
        <v>628.30999999999995</v>
      </c>
      <c r="E1504" s="45">
        <f>Platts!R1993*0.6+Platts!C1993*1.6</f>
        <v>302.48</v>
      </c>
      <c r="F1504" s="62">
        <f t="shared" si="45"/>
        <v>1501</v>
      </c>
      <c r="G1504" s="42">
        <v>42706</v>
      </c>
      <c r="H1504" s="55">
        <v>420</v>
      </c>
      <c r="I1504" s="55">
        <v>482.95</v>
      </c>
      <c r="J1504" s="55">
        <v>556.66999999999996</v>
      </c>
      <c r="K1504" s="55">
        <v>427.5</v>
      </c>
      <c r="L1504" s="60"/>
    </row>
    <row r="1505" spans="1:12" s="48" customFormat="1" outlineLevel="1" x14ac:dyDescent="0.2">
      <c r="A1505" s="42">
        <v>42709</v>
      </c>
      <c r="B1505" s="55">
        <v>484.5</v>
      </c>
      <c r="C1505" s="55">
        <v>589.92999999999995</v>
      </c>
      <c r="D1505" s="53">
        <v>628.30999999999995</v>
      </c>
      <c r="E1505" s="45">
        <f>Platts!R1994*0.6+Platts!C1994*1.6</f>
        <v>304.60000000000002</v>
      </c>
      <c r="F1505" s="62">
        <f t="shared" si="45"/>
        <v>1502</v>
      </c>
      <c r="G1505" s="42">
        <v>42709</v>
      </c>
      <c r="H1505" s="55">
        <v>425</v>
      </c>
      <c r="I1505" s="55">
        <v>485.35</v>
      </c>
      <c r="J1505" s="55">
        <v>556.66999999999996</v>
      </c>
      <c r="K1505" s="55">
        <v>427.5</v>
      </c>
      <c r="L1505" s="60"/>
    </row>
    <row r="1506" spans="1:12" s="48" customFormat="1" outlineLevel="1" x14ac:dyDescent="0.2">
      <c r="A1506" s="42">
        <v>42710</v>
      </c>
      <c r="B1506" s="55">
        <v>485</v>
      </c>
      <c r="C1506" s="55">
        <v>590.26</v>
      </c>
      <c r="D1506" s="53">
        <v>628.30999999999995</v>
      </c>
      <c r="E1506" s="45">
        <f>Platts!R1995*0.6+Platts!C1995*1.6</f>
        <v>304.44</v>
      </c>
      <c r="F1506" s="62">
        <f t="shared" si="45"/>
        <v>1503</v>
      </c>
      <c r="G1506" s="42">
        <v>42710</v>
      </c>
      <c r="H1506" s="55">
        <v>430</v>
      </c>
      <c r="I1506" s="55">
        <v>485.62</v>
      </c>
      <c r="J1506" s="55">
        <v>556.66999999999996</v>
      </c>
      <c r="K1506" s="55">
        <v>425</v>
      </c>
      <c r="L1506" s="60"/>
    </row>
    <row r="1507" spans="1:12" s="48" customFormat="1" outlineLevel="1" x14ac:dyDescent="0.2">
      <c r="A1507" s="42">
        <v>42711</v>
      </c>
      <c r="B1507" s="55">
        <v>492.5</v>
      </c>
      <c r="C1507" s="55">
        <v>591.47</v>
      </c>
      <c r="D1507" s="53">
        <v>628.30999999999995</v>
      </c>
      <c r="E1507" s="45">
        <f>Platts!R1996*0.6+Platts!C1996*1.6</f>
        <v>308.98</v>
      </c>
      <c r="F1507" s="62">
        <f t="shared" si="45"/>
        <v>1504</v>
      </c>
      <c r="G1507" s="42">
        <v>42711</v>
      </c>
      <c r="H1507" s="55">
        <v>437</v>
      </c>
      <c r="I1507" s="55">
        <v>486.62</v>
      </c>
      <c r="J1507" s="55">
        <v>556.66999999999996</v>
      </c>
      <c r="K1507" s="55">
        <v>425</v>
      </c>
      <c r="L1507" s="60"/>
    </row>
    <row r="1508" spans="1:12" s="48" customFormat="1" outlineLevel="1" x14ac:dyDescent="0.2">
      <c r="A1508" s="42">
        <v>42712</v>
      </c>
      <c r="B1508" s="55">
        <v>500.5</v>
      </c>
      <c r="C1508" s="55">
        <v>584.1</v>
      </c>
      <c r="D1508" s="53">
        <v>650.35</v>
      </c>
      <c r="E1508" s="45">
        <f>Platts!R1997*0.6+Platts!C1997*1.6</f>
        <v>301.44</v>
      </c>
      <c r="F1508" s="62">
        <f t="shared" si="45"/>
        <v>1505</v>
      </c>
      <c r="G1508" s="42">
        <v>42712</v>
      </c>
      <c r="H1508" s="55">
        <v>437</v>
      </c>
      <c r="I1508" s="55">
        <v>483.21</v>
      </c>
      <c r="J1508" s="55">
        <v>567.67999999999995</v>
      </c>
      <c r="K1508" s="55">
        <v>417.5</v>
      </c>
      <c r="L1508" s="60"/>
    </row>
    <row r="1509" spans="1:12" s="48" customFormat="1" outlineLevel="1" x14ac:dyDescent="0.2">
      <c r="A1509" s="42">
        <v>42713</v>
      </c>
      <c r="B1509" s="55">
        <v>501</v>
      </c>
      <c r="C1509" s="55">
        <v>579.87</v>
      </c>
      <c r="D1509" s="53">
        <v>650.35</v>
      </c>
      <c r="E1509" s="45">
        <f>Platts!R1998*0.6+Platts!C1998*1.6</f>
        <v>293.03999999999996</v>
      </c>
      <c r="F1509" s="62">
        <f t="shared" si="45"/>
        <v>1506</v>
      </c>
      <c r="G1509" s="42">
        <v>42713</v>
      </c>
      <c r="H1509" s="55">
        <v>437</v>
      </c>
      <c r="I1509" s="55">
        <v>479.71</v>
      </c>
      <c r="J1509" s="55">
        <v>567.67999999999995</v>
      </c>
      <c r="K1509" s="55">
        <v>420</v>
      </c>
      <c r="L1509" s="60"/>
    </row>
    <row r="1510" spans="1:12" s="48" customFormat="1" outlineLevel="1" x14ac:dyDescent="0.2">
      <c r="A1510" s="42">
        <v>42716</v>
      </c>
      <c r="B1510" s="55">
        <v>501</v>
      </c>
      <c r="C1510" s="55">
        <v>583.11</v>
      </c>
      <c r="D1510" s="53">
        <v>655.86</v>
      </c>
      <c r="E1510" s="45">
        <f>Platts!R1999*0.6+Platts!C1999*1.6</f>
        <v>292.12</v>
      </c>
      <c r="F1510" s="62">
        <f t="shared" si="45"/>
        <v>1507</v>
      </c>
      <c r="G1510" s="42">
        <v>42716</v>
      </c>
      <c r="H1510" s="55">
        <v>440</v>
      </c>
      <c r="I1510" s="55">
        <v>482.39</v>
      </c>
      <c r="J1510" s="55">
        <v>567.67999999999995</v>
      </c>
      <c r="K1510" s="55">
        <v>420</v>
      </c>
      <c r="L1510" s="60"/>
    </row>
    <row r="1511" spans="1:12" s="48" customFormat="1" outlineLevel="1" x14ac:dyDescent="0.2">
      <c r="A1511" s="42">
        <v>42717</v>
      </c>
      <c r="B1511" s="55">
        <v>507.5</v>
      </c>
      <c r="C1511" s="55">
        <v>588.52</v>
      </c>
      <c r="D1511" s="53">
        <v>655.86</v>
      </c>
      <c r="E1511" s="45">
        <f>Platts!R2000*0.6+Platts!C2000*1.6</f>
        <v>286.44000000000005</v>
      </c>
      <c r="F1511" s="62">
        <f t="shared" si="45"/>
        <v>1508</v>
      </c>
      <c r="G1511" s="42">
        <v>42717</v>
      </c>
      <c r="H1511" s="55">
        <v>440</v>
      </c>
      <c r="I1511" s="55">
        <v>484.67</v>
      </c>
      <c r="J1511" s="55">
        <v>584.22</v>
      </c>
      <c r="K1511" s="55">
        <v>420</v>
      </c>
      <c r="L1511" s="60"/>
    </row>
    <row r="1512" spans="1:12" s="48" customFormat="1" outlineLevel="1" x14ac:dyDescent="0.2">
      <c r="A1512" s="42">
        <v>42718</v>
      </c>
      <c r="B1512" s="55">
        <v>507.5</v>
      </c>
      <c r="C1512" s="55">
        <v>588.69000000000005</v>
      </c>
      <c r="D1512" s="53">
        <v>655.86</v>
      </c>
      <c r="E1512" s="45">
        <f>Platts!R2001*0.6+Platts!C2001*1.6</f>
        <v>283.88</v>
      </c>
      <c r="F1512" s="62">
        <f t="shared" si="45"/>
        <v>1509</v>
      </c>
      <c r="G1512" s="42">
        <v>42718</v>
      </c>
      <c r="H1512" s="55">
        <v>440</v>
      </c>
      <c r="I1512" s="55">
        <v>484.8</v>
      </c>
      <c r="J1512" s="55">
        <v>584.22</v>
      </c>
      <c r="K1512" s="55">
        <v>430</v>
      </c>
      <c r="L1512" s="60"/>
    </row>
    <row r="1513" spans="1:12" s="48" customFormat="1" outlineLevel="1" x14ac:dyDescent="0.2">
      <c r="A1513" s="42">
        <v>42719</v>
      </c>
      <c r="B1513" s="55">
        <v>520</v>
      </c>
      <c r="C1513" s="55">
        <v>579.74</v>
      </c>
      <c r="D1513" s="53">
        <v>655.86</v>
      </c>
      <c r="E1513" s="45">
        <f>Platts!R2002*0.6+Platts!C2002*1.6</f>
        <v>282.08</v>
      </c>
      <c r="F1513" s="62">
        <f t="shared" si="45"/>
        <v>1510</v>
      </c>
      <c r="G1513" s="42">
        <v>42719</v>
      </c>
      <c r="H1513" s="55">
        <v>442</v>
      </c>
      <c r="I1513" s="55">
        <v>473.15</v>
      </c>
      <c r="J1513" s="55">
        <v>584.22</v>
      </c>
      <c r="K1513" s="55">
        <v>430</v>
      </c>
      <c r="L1513" s="60"/>
    </row>
    <row r="1514" spans="1:12" s="48" customFormat="1" outlineLevel="1" x14ac:dyDescent="0.2">
      <c r="A1514" s="42">
        <v>42720</v>
      </c>
      <c r="B1514" s="55">
        <v>520</v>
      </c>
      <c r="C1514" s="55">
        <v>585.30999999999995</v>
      </c>
      <c r="D1514" s="53">
        <v>655.86</v>
      </c>
      <c r="E1514" s="45">
        <f>Platts!R2003*0.6+Platts!C2003*1.6</f>
        <v>280.48</v>
      </c>
      <c r="F1514" s="62">
        <f t="shared" si="45"/>
        <v>1511</v>
      </c>
      <c r="G1514" s="42">
        <v>42720</v>
      </c>
      <c r="H1514" s="55">
        <v>446</v>
      </c>
      <c r="I1514" s="55">
        <v>475.57</v>
      </c>
      <c r="J1514" s="55">
        <v>584.22</v>
      </c>
      <c r="K1514" s="55">
        <v>430</v>
      </c>
      <c r="L1514" s="60"/>
    </row>
    <row r="1515" spans="1:12" s="48" customFormat="1" outlineLevel="1" x14ac:dyDescent="0.2">
      <c r="A1515" s="42">
        <v>42723</v>
      </c>
      <c r="B1515" s="55">
        <v>517.5</v>
      </c>
      <c r="C1515" s="55">
        <v>585.26</v>
      </c>
      <c r="D1515" s="53">
        <v>655.86</v>
      </c>
      <c r="E1515" s="45">
        <f>Platts!R2004*0.6+Platts!C2004*1.6</f>
        <v>279.02</v>
      </c>
      <c r="F1515" s="62">
        <f t="shared" si="45"/>
        <v>1512</v>
      </c>
      <c r="G1515" s="42">
        <v>42723</v>
      </c>
      <c r="H1515" s="55">
        <v>446</v>
      </c>
      <c r="I1515" s="55">
        <v>475.52</v>
      </c>
      <c r="J1515" s="55">
        <v>584.22</v>
      </c>
      <c r="K1515" s="55">
        <v>430</v>
      </c>
      <c r="L1515" s="60"/>
    </row>
    <row r="1516" spans="1:12" s="48" customFormat="1" outlineLevel="1" x14ac:dyDescent="0.2">
      <c r="A1516" s="42">
        <v>42724</v>
      </c>
      <c r="B1516" s="55">
        <v>517.5</v>
      </c>
      <c r="C1516" s="55">
        <v>581</v>
      </c>
      <c r="D1516" s="53">
        <v>655.86</v>
      </c>
      <c r="E1516" s="45">
        <f>Platts!R2005*0.6+Platts!C2005*1.6</f>
        <v>276.22000000000003</v>
      </c>
      <c r="F1516" s="62">
        <f t="shared" si="45"/>
        <v>1513</v>
      </c>
      <c r="G1516" s="42">
        <v>42724</v>
      </c>
      <c r="H1516" s="55">
        <v>442</v>
      </c>
      <c r="I1516" s="55">
        <v>472.06</v>
      </c>
      <c r="J1516" s="55">
        <v>584.22</v>
      </c>
      <c r="K1516" s="55">
        <v>430</v>
      </c>
      <c r="L1516" s="60"/>
    </row>
    <row r="1517" spans="1:12" s="48" customFormat="1" outlineLevel="1" x14ac:dyDescent="0.2">
      <c r="A1517" s="42">
        <v>42725</v>
      </c>
      <c r="B1517" s="55">
        <v>517.5</v>
      </c>
      <c r="C1517" s="55">
        <v>586.41</v>
      </c>
      <c r="D1517" s="53">
        <v>655.86</v>
      </c>
      <c r="E1517" s="45">
        <f>Platts!R2006*0.6+Platts!C2006*1.6</f>
        <v>276.86</v>
      </c>
      <c r="F1517" s="62">
        <f t="shared" si="45"/>
        <v>1514</v>
      </c>
      <c r="G1517" s="42">
        <v>42725</v>
      </c>
      <c r="H1517" s="55">
        <v>434.5</v>
      </c>
      <c r="I1517" s="55">
        <v>474.34</v>
      </c>
      <c r="J1517" s="55">
        <v>584.22</v>
      </c>
      <c r="K1517" s="55">
        <v>430</v>
      </c>
      <c r="L1517" s="60"/>
    </row>
    <row r="1518" spans="1:12" s="48" customFormat="1" outlineLevel="1" x14ac:dyDescent="0.2">
      <c r="A1518" s="42">
        <v>42726</v>
      </c>
      <c r="B1518" s="55">
        <v>502.5</v>
      </c>
      <c r="C1518" s="55">
        <v>588.15</v>
      </c>
      <c r="D1518" s="53">
        <v>655.86</v>
      </c>
      <c r="E1518" s="45">
        <f>Platts!R2007*0.6+Platts!C2007*1.6</f>
        <v>273.22000000000003</v>
      </c>
      <c r="F1518" s="62">
        <f t="shared" si="45"/>
        <v>1515</v>
      </c>
      <c r="G1518" s="42">
        <v>42726</v>
      </c>
      <c r="H1518" s="55">
        <v>431</v>
      </c>
      <c r="I1518" s="55">
        <v>475.75</v>
      </c>
      <c r="J1518" s="55">
        <v>584.22</v>
      </c>
      <c r="K1518" s="55">
        <v>435</v>
      </c>
      <c r="L1518" s="60"/>
    </row>
    <row r="1519" spans="1:12" s="48" customFormat="1" outlineLevel="1" x14ac:dyDescent="0.2">
      <c r="A1519" s="42">
        <v>42727</v>
      </c>
      <c r="B1519" s="55">
        <v>502.5</v>
      </c>
      <c r="C1519" s="55">
        <v>588.15</v>
      </c>
      <c r="D1519" s="53">
        <v>655.86</v>
      </c>
      <c r="E1519" s="45">
        <f>Platts!R2008*0.6+Platts!C2008*1.6</f>
        <v>272.98</v>
      </c>
      <c r="F1519" s="62">
        <f t="shared" si="45"/>
        <v>1516</v>
      </c>
      <c r="G1519" s="42">
        <v>42727</v>
      </c>
      <c r="H1519" s="55">
        <v>431</v>
      </c>
      <c r="I1519" s="55">
        <v>475.75</v>
      </c>
      <c r="J1519" s="55">
        <v>584.22</v>
      </c>
      <c r="K1519" s="55">
        <v>435</v>
      </c>
      <c r="L1519" s="60"/>
    </row>
    <row r="1520" spans="1:12" s="48" customFormat="1" outlineLevel="1" x14ac:dyDescent="0.2">
      <c r="A1520" s="42">
        <v>42730</v>
      </c>
      <c r="B1520" s="55">
        <v>502.5</v>
      </c>
      <c r="C1520" s="55">
        <v>588.15</v>
      </c>
      <c r="D1520" s="53">
        <v>655.86</v>
      </c>
      <c r="E1520" s="45">
        <f>Platts!R2009*0.6+Platts!C2009*1.6</f>
        <v>272.98</v>
      </c>
      <c r="F1520" s="62">
        <f t="shared" si="45"/>
        <v>1517</v>
      </c>
      <c r="G1520" s="42">
        <v>42730</v>
      </c>
      <c r="H1520" s="55">
        <v>431</v>
      </c>
      <c r="I1520" s="55">
        <v>475.75</v>
      </c>
      <c r="J1520" s="55">
        <v>584.22</v>
      </c>
      <c r="K1520" s="55">
        <v>435</v>
      </c>
      <c r="L1520" s="60"/>
    </row>
    <row r="1521" spans="1:12" s="48" customFormat="1" outlineLevel="1" x14ac:dyDescent="0.2">
      <c r="A1521" s="42">
        <v>42731</v>
      </c>
      <c r="B1521" s="55">
        <v>497</v>
      </c>
      <c r="C1521" s="55">
        <v>588.15</v>
      </c>
      <c r="D1521" s="53">
        <v>655.86</v>
      </c>
      <c r="E1521" s="45">
        <f>Platts!R2010*0.6+Platts!C2010*1.6</f>
        <v>273.58</v>
      </c>
      <c r="F1521" s="62">
        <f t="shared" si="45"/>
        <v>1518</v>
      </c>
      <c r="G1521" s="42">
        <v>42731</v>
      </c>
      <c r="H1521" s="55">
        <v>429</v>
      </c>
      <c r="I1521" s="55">
        <v>475.75</v>
      </c>
      <c r="J1521" s="55">
        <v>584.22</v>
      </c>
      <c r="K1521" s="55">
        <v>435</v>
      </c>
      <c r="L1521" s="60"/>
    </row>
    <row r="1522" spans="1:12" s="48" customFormat="1" outlineLevel="1" x14ac:dyDescent="0.2">
      <c r="A1522" s="42">
        <v>42732</v>
      </c>
      <c r="B1522" s="55">
        <v>507</v>
      </c>
      <c r="C1522" s="55">
        <v>584.78</v>
      </c>
      <c r="D1522" s="53">
        <v>655.86</v>
      </c>
      <c r="E1522" s="45">
        <f>Platts!R2011*0.6+Platts!C2011*1.6</f>
        <v>270.39999999999998</v>
      </c>
      <c r="F1522" s="62">
        <f t="shared" si="45"/>
        <v>1519</v>
      </c>
      <c r="G1522" s="42">
        <v>42732</v>
      </c>
      <c r="H1522" s="55">
        <v>429</v>
      </c>
      <c r="I1522" s="55">
        <v>473.02</v>
      </c>
      <c r="J1522" s="55">
        <v>584.22</v>
      </c>
      <c r="K1522" s="55">
        <v>435</v>
      </c>
      <c r="L1522" s="60"/>
    </row>
    <row r="1523" spans="1:12" s="48" customFormat="1" outlineLevel="1" x14ac:dyDescent="0.2">
      <c r="A1523" s="42">
        <v>42733</v>
      </c>
      <c r="B1523" s="55">
        <v>497.5</v>
      </c>
      <c r="C1523" s="55">
        <v>590.12</v>
      </c>
      <c r="D1523" s="53">
        <v>655.86</v>
      </c>
      <c r="E1523" s="45">
        <f>Platts!R2012*0.6+Platts!C2012*1.6</f>
        <v>268.39999999999998</v>
      </c>
      <c r="F1523" s="62">
        <f t="shared" si="45"/>
        <v>1520</v>
      </c>
      <c r="G1523" s="42">
        <v>42733</v>
      </c>
      <c r="H1523" s="55">
        <v>427</v>
      </c>
      <c r="I1523" s="55">
        <v>477.34</v>
      </c>
      <c r="J1523" s="55">
        <v>584.22</v>
      </c>
      <c r="K1523" s="55">
        <v>435</v>
      </c>
      <c r="L1523" s="60"/>
    </row>
    <row r="1524" spans="1:12" s="48" customFormat="1" outlineLevel="1" x14ac:dyDescent="0.2">
      <c r="A1524" s="42">
        <v>42734</v>
      </c>
      <c r="B1524" s="55">
        <v>497.5</v>
      </c>
      <c r="C1524" s="55">
        <v>593.49</v>
      </c>
      <c r="D1524" s="53">
        <v>655.86</v>
      </c>
      <c r="E1524" s="45">
        <f>Platts!R2013*0.6+Platts!C2013*1.6</f>
        <v>265.44</v>
      </c>
      <c r="F1524" s="62">
        <f t="shared" si="45"/>
        <v>1521</v>
      </c>
      <c r="G1524" s="42">
        <v>42734</v>
      </c>
      <c r="H1524" s="55">
        <v>420</v>
      </c>
      <c r="I1524" s="55">
        <v>480.07</v>
      </c>
      <c r="J1524" s="55">
        <v>584.22</v>
      </c>
      <c r="K1524" s="55">
        <v>435</v>
      </c>
      <c r="L1524" s="60"/>
    </row>
    <row r="1525" spans="1:12" s="48" customFormat="1" outlineLevel="1" x14ac:dyDescent="0.2">
      <c r="A1525" s="42">
        <v>42737</v>
      </c>
      <c r="B1525" s="55">
        <v>497.5</v>
      </c>
      <c r="C1525" s="55">
        <v>593.49</v>
      </c>
      <c r="D1525" s="53">
        <v>655.86</v>
      </c>
      <c r="E1525" s="45">
        <f>Platts!R2014*0.6+Platts!C2014*1.6</f>
        <v>265.44</v>
      </c>
      <c r="F1525" s="62">
        <f t="shared" si="45"/>
        <v>1522</v>
      </c>
      <c r="G1525" s="42">
        <v>42737</v>
      </c>
      <c r="H1525" s="55">
        <v>420</v>
      </c>
      <c r="I1525" s="55">
        <v>480.07</v>
      </c>
      <c r="J1525" s="55">
        <v>584.22</v>
      </c>
      <c r="K1525" s="55">
        <v>435</v>
      </c>
      <c r="L1525" s="60"/>
    </row>
    <row r="1526" spans="1:12" s="48" customFormat="1" outlineLevel="1" x14ac:dyDescent="0.2">
      <c r="A1526" s="42">
        <v>42738</v>
      </c>
      <c r="B1526" s="55">
        <v>496.5</v>
      </c>
      <c r="C1526" s="55">
        <v>585.9</v>
      </c>
      <c r="D1526" s="53">
        <v>655.86</v>
      </c>
      <c r="E1526" s="45">
        <f>Platts!R2015*0.6+Platts!C2015*1.6</f>
        <v>258.26</v>
      </c>
      <c r="F1526" s="62">
        <f t="shared" si="45"/>
        <v>1523</v>
      </c>
      <c r="G1526" s="42">
        <v>42738</v>
      </c>
      <c r="H1526" s="55">
        <v>420</v>
      </c>
      <c r="I1526" s="55">
        <v>473.93</v>
      </c>
      <c r="J1526" s="55">
        <v>584.22</v>
      </c>
      <c r="K1526" s="55">
        <v>432.5</v>
      </c>
      <c r="L1526" s="60"/>
    </row>
    <row r="1527" spans="1:12" s="48" customFormat="1" outlineLevel="1" x14ac:dyDescent="0.2">
      <c r="A1527" s="42">
        <v>42739</v>
      </c>
      <c r="B1527" s="55">
        <v>496.5</v>
      </c>
      <c r="C1527" s="55">
        <v>589.70000000000005</v>
      </c>
      <c r="D1527" s="53">
        <v>655.86</v>
      </c>
      <c r="E1527" s="45">
        <f>Platts!R2016*0.6+Platts!C2016*1.6</f>
        <v>253.18</v>
      </c>
      <c r="F1527" s="62">
        <f t="shared" si="45"/>
        <v>1524</v>
      </c>
      <c r="G1527" s="42">
        <v>42739</v>
      </c>
      <c r="H1527" s="55">
        <v>419</v>
      </c>
      <c r="I1527" s="55">
        <v>477.07</v>
      </c>
      <c r="J1527" s="55">
        <v>584.22</v>
      </c>
      <c r="K1527" s="55">
        <v>430</v>
      </c>
      <c r="L1527" s="60"/>
    </row>
    <row r="1528" spans="1:12" s="48" customFormat="1" outlineLevel="1" x14ac:dyDescent="0.2">
      <c r="A1528" s="42">
        <v>42740</v>
      </c>
      <c r="B1528" s="55">
        <v>492.5</v>
      </c>
      <c r="C1528" s="55">
        <v>595.63</v>
      </c>
      <c r="D1528" s="53">
        <v>661.38</v>
      </c>
      <c r="E1528" s="45">
        <f>Platts!R2017*0.6+Platts!C2017*1.6</f>
        <v>249.52</v>
      </c>
      <c r="F1528" s="62">
        <f t="shared" si="45"/>
        <v>1525</v>
      </c>
      <c r="G1528" s="42">
        <v>42740</v>
      </c>
      <c r="H1528" s="55">
        <v>419</v>
      </c>
      <c r="I1528" s="55">
        <v>481.8</v>
      </c>
      <c r="J1528" s="55">
        <v>584.22</v>
      </c>
      <c r="K1528" s="55">
        <v>427.5</v>
      </c>
      <c r="L1528" s="60"/>
    </row>
    <row r="1529" spans="1:12" s="48" customFormat="1" outlineLevel="1" x14ac:dyDescent="0.2">
      <c r="A1529" s="42">
        <v>42741</v>
      </c>
      <c r="B1529" s="55">
        <v>492.5</v>
      </c>
      <c r="C1529" s="55">
        <v>594.28</v>
      </c>
      <c r="D1529" s="53">
        <v>661.38</v>
      </c>
      <c r="E1529" s="45">
        <f>Platts!R2018*0.6+Platts!C2018*1.6</f>
        <v>247.68</v>
      </c>
      <c r="F1529" s="62">
        <f t="shared" si="45"/>
        <v>1526</v>
      </c>
      <c r="G1529" s="42">
        <v>42741</v>
      </c>
      <c r="H1529" s="55">
        <v>417</v>
      </c>
      <c r="I1529" s="55">
        <v>480.71</v>
      </c>
      <c r="J1529" s="55">
        <v>584.22</v>
      </c>
      <c r="K1529" s="55">
        <v>427.5</v>
      </c>
      <c r="L1529" s="60"/>
    </row>
    <row r="1530" spans="1:12" s="48" customFormat="1" outlineLevel="1" x14ac:dyDescent="0.2">
      <c r="A1530" s="42">
        <v>42744</v>
      </c>
      <c r="B1530" s="55">
        <v>492.5</v>
      </c>
      <c r="C1530" s="55">
        <v>594.45000000000005</v>
      </c>
      <c r="D1530" s="53">
        <v>661.38</v>
      </c>
      <c r="E1530" s="45">
        <f>Platts!R2019*0.6+Platts!C2019*1.6</f>
        <v>245.48</v>
      </c>
      <c r="F1530" s="62">
        <f t="shared" si="45"/>
        <v>1527</v>
      </c>
      <c r="G1530" s="42">
        <v>42744</v>
      </c>
      <c r="H1530" s="55">
        <v>417</v>
      </c>
      <c r="I1530" s="55">
        <v>480.84</v>
      </c>
      <c r="J1530" s="55">
        <v>584.22</v>
      </c>
      <c r="K1530" s="55">
        <v>427.5</v>
      </c>
      <c r="L1530" s="60"/>
    </row>
    <row r="1531" spans="1:12" s="48" customFormat="1" outlineLevel="1" x14ac:dyDescent="0.2">
      <c r="A1531" s="42">
        <v>42745</v>
      </c>
      <c r="B1531" s="55">
        <v>492.5</v>
      </c>
      <c r="C1531" s="55">
        <v>595.13</v>
      </c>
      <c r="D1531" s="53">
        <v>661.38</v>
      </c>
      <c r="E1531" s="45">
        <f>Platts!R2020*0.6+Platts!C2020*1.6</f>
        <v>239.74</v>
      </c>
      <c r="F1531" s="62">
        <f t="shared" si="45"/>
        <v>1528</v>
      </c>
      <c r="G1531" s="42">
        <v>42745</v>
      </c>
      <c r="H1531" s="55">
        <v>426</v>
      </c>
      <c r="I1531" s="55">
        <v>481.39</v>
      </c>
      <c r="J1531" s="55">
        <v>584.22</v>
      </c>
      <c r="K1531" s="55">
        <v>425</v>
      </c>
      <c r="L1531" s="60"/>
    </row>
    <row r="1532" spans="1:12" s="48" customFormat="1" outlineLevel="1" x14ac:dyDescent="0.2">
      <c r="A1532" s="42">
        <v>42746</v>
      </c>
      <c r="B1532" s="55">
        <v>497.5</v>
      </c>
      <c r="C1532" s="55">
        <v>590.79</v>
      </c>
      <c r="D1532" s="53">
        <v>672.4</v>
      </c>
      <c r="E1532" s="45">
        <f>Platts!R2021*0.6+Platts!C2021*1.6</f>
        <v>240.8</v>
      </c>
      <c r="F1532" s="62">
        <f t="shared" si="45"/>
        <v>1529</v>
      </c>
      <c r="G1532" s="42">
        <v>42746</v>
      </c>
      <c r="H1532" s="55">
        <v>426</v>
      </c>
      <c r="I1532" s="55">
        <v>477.89</v>
      </c>
      <c r="J1532" s="55">
        <v>584.22</v>
      </c>
      <c r="K1532" s="55">
        <v>425</v>
      </c>
      <c r="L1532" s="60"/>
    </row>
    <row r="1533" spans="1:12" s="48" customFormat="1" outlineLevel="1" x14ac:dyDescent="0.2">
      <c r="A1533" s="42">
        <v>42747</v>
      </c>
      <c r="B1533" s="55">
        <v>497.5</v>
      </c>
      <c r="C1533" s="55">
        <v>599.51</v>
      </c>
      <c r="D1533" s="53">
        <v>672.4</v>
      </c>
      <c r="E1533" s="45">
        <f>Platts!R2022*0.6+Platts!C2022*1.6</f>
        <v>241.44</v>
      </c>
      <c r="F1533" s="62">
        <f t="shared" si="45"/>
        <v>1530</v>
      </c>
      <c r="G1533" s="42">
        <v>42747</v>
      </c>
      <c r="H1533" s="55">
        <v>426</v>
      </c>
      <c r="I1533" s="55">
        <v>495.6</v>
      </c>
      <c r="J1533" s="55">
        <v>584.22</v>
      </c>
      <c r="K1533" s="55">
        <v>425</v>
      </c>
      <c r="L1533" s="60"/>
    </row>
    <row r="1534" spans="1:12" s="48" customFormat="1" outlineLevel="1" x14ac:dyDescent="0.2">
      <c r="A1534" s="42">
        <v>42748</v>
      </c>
      <c r="B1534" s="55">
        <v>497.5</v>
      </c>
      <c r="C1534" s="55">
        <v>596.98</v>
      </c>
      <c r="D1534" s="53">
        <v>672.4</v>
      </c>
      <c r="E1534" s="45">
        <f>Platts!R2023*0.6+Platts!C2023*1.6</f>
        <v>235.51999999999998</v>
      </c>
      <c r="F1534" s="62">
        <f t="shared" si="45"/>
        <v>1531</v>
      </c>
      <c r="G1534" s="42">
        <v>42748</v>
      </c>
      <c r="H1534" s="55">
        <v>426</v>
      </c>
      <c r="I1534" s="55">
        <v>496.16</v>
      </c>
      <c r="J1534" s="55">
        <v>584.22</v>
      </c>
      <c r="K1534" s="55">
        <v>425</v>
      </c>
      <c r="L1534" s="60"/>
    </row>
    <row r="1535" spans="1:12" s="48" customFormat="1" outlineLevel="1" x14ac:dyDescent="0.2">
      <c r="A1535" s="42">
        <v>42751</v>
      </c>
      <c r="B1535" s="55">
        <v>500</v>
      </c>
      <c r="C1535" s="55">
        <v>596.98</v>
      </c>
      <c r="D1535" s="53">
        <v>672.4</v>
      </c>
      <c r="E1535" s="45">
        <f>Platts!R2024*0.6+Platts!C2024*1.6</f>
        <v>241.2</v>
      </c>
      <c r="F1535" s="62">
        <f t="shared" si="45"/>
        <v>1532</v>
      </c>
      <c r="G1535" s="42">
        <v>42751</v>
      </c>
      <c r="H1535" s="55">
        <v>429</v>
      </c>
      <c r="I1535" s="55">
        <v>496.16</v>
      </c>
      <c r="J1535" s="55">
        <v>584.22</v>
      </c>
      <c r="K1535" s="55">
        <v>425</v>
      </c>
      <c r="L1535" s="60"/>
    </row>
    <row r="1536" spans="1:12" s="48" customFormat="1" outlineLevel="1" x14ac:dyDescent="0.2">
      <c r="A1536" s="42">
        <v>42752</v>
      </c>
      <c r="B1536" s="55">
        <v>497.5</v>
      </c>
      <c r="C1536" s="55">
        <v>604.72</v>
      </c>
      <c r="D1536" s="53">
        <v>672.4</v>
      </c>
      <c r="E1536" s="45">
        <f>Platts!R2025*0.6+Platts!C2025*1.6</f>
        <v>238.07999999999998</v>
      </c>
      <c r="F1536" s="62">
        <f t="shared" si="45"/>
        <v>1533</v>
      </c>
      <c r="G1536" s="42">
        <v>42752</v>
      </c>
      <c r="H1536" s="55">
        <v>429</v>
      </c>
      <c r="I1536" s="55">
        <v>500.37</v>
      </c>
      <c r="J1536" s="55">
        <v>595.24</v>
      </c>
      <c r="K1536" s="55">
        <v>422.5</v>
      </c>
      <c r="L1536" s="60"/>
    </row>
    <row r="1537" spans="1:12" s="48" customFormat="1" outlineLevel="1" x14ac:dyDescent="0.2">
      <c r="A1537" s="42">
        <v>42753</v>
      </c>
      <c r="B1537" s="55">
        <v>497.5</v>
      </c>
      <c r="C1537" s="55">
        <v>603.82000000000005</v>
      </c>
      <c r="D1537" s="53">
        <v>694.44</v>
      </c>
      <c r="E1537" s="45">
        <f>Platts!R2026*0.6+Platts!C2026*1.6</f>
        <v>236.64000000000001</v>
      </c>
      <c r="F1537" s="62">
        <f t="shared" si="45"/>
        <v>1534</v>
      </c>
      <c r="G1537" s="42">
        <v>42753</v>
      </c>
      <c r="H1537" s="55">
        <v>431.5</v>
      </c>
      <c r="I1537" s="55">
        <v>499.62</v>
      </c>
      <c r="J1537" s="55">
        <v>595.24</v>
      </c>
      <c r="K1537" s="55">
        <v>422.5</v>
      </c>
      <c r="L1537" s="60"/>
    </row>
    <row r="1538" spans="1:12" s="48" customFormat="1" outlineLevel="1" x14ac:dyDescent="0.2">
      <c r="A1538" s="42">
        <v>42754</v>
      </c>
      <c r="B1538" s="55">
        <v>500</v>
      </c>
      <c r="C1538" s="55">
        <v>600.76</v>
      </c>
      <c r="D1538" s="53">
        <v>694.44</v>
      </c>
      <c r="E1538" s="45">
        <f>Platts!R2027*0.6+Platts!C2027*1.6</f>
        <v>234.04000000000002</v>
      </c>
      <c r="F1538" s="62">
        <f t="shared" si="45"/>
        <v>1535</v>
      </c>
      <c r="G1538" s="42">
        <v>42754</v>
      </c>
      <c r="H1538" s="55">
        <v>431.5</v>
      </c>
      <c r="I1538" s="55">
        <v>497.09</v>
      </c>
      <c r="J1538" s="55">
        <v>595.24</v>
      </c>
      <c r="K1538" s="55">
        <v>422.5</v>
      </c>
      <c r="L1538" s="60"/>
    </row>
    <row r="1539" spans="1:12" s="48" customFormat="1" outlineLevel="1" x14ac:dyDescent="0.2">
      <c r="A1539" s="42">
        <v>42755</v>
      </c>
      <c r="B1539" s="55">
        <v>500</v>
      </c>
      <c r="C1539" s="55">
        <v>603.36</v>
      </c>
      <c r="D1539" s="53">
        <v>694.44</v>
      </c>
      <c r="E1539" s="45">
        <f>Platts!R2028*0.6+Platts!C2028*1.6</f>
        <v>233.31</v>
      </c>
      <c r="F1539" s="62">
        <f t="shared" si="45"/>
        <v>1536</v>
      </c>
      <c r="G1539" s="42">
        <v>42755</v>
      </c>
      <c r="H1539" s="55">
        <v>431.5</v>
      </c>
      <c r="I1539" s="55">
        <v>499.24</v>
      </c>
      <c r="J1539" s="55">
        <v>595.24</v>
      </c>
      <c r="K1539" s="55">
        <v>420</v>
      </c>
      <c r="L1539" s="60"/>
    </row>
    <row r="1540" spans="1:12" s="48" customFormat="1" outlineLevel="1" x14ac:dyDescent="0.2">
      <c r="A1540" s="42">
        <v>42758</v>
      </c>
      <c r="B1540" s="55">
        <v>499.5</v>
      </c>
      <c r="C1540" s="55">
        <v>611.78</v>
      </c>
      <c r="D1540" s="53">
        <v>694.44</v>
      </c>
      <c r="E1540" s="45">
        <f>Platts!R2029*0.6+Platts!C2029*1.6</f>
        <v>235.39</v>
      </c>
      <c r="F1540" s="62">
        <f t="shared" si="45"/>
        <v>1537</v>
      </c>
      <c r="G1540" s="42">
        <v>42758</v>
      </c>
      <c r="H1540" s="55">
        <v>431.5</v>
      </c>
      <c r="I1540" s="55">
        <v>501.77</v>
      </c>
      <c r="J1540" s="55">
        <v>595.24</v>
      </c>
      <c r="K1540" s="55">
        <v>420</v>
      </c>
      <c r="L1540" s="60"/>
    </row>
    <row r="1541" spans="1:12" s="48" customFormat="1" outlineLevel="1" x14ac:dyDescent="0.2">
      <c r="A1541" s="42">
        <v>42759</v>
      </c>
      <c r="B1541" s="55">
        <v>499.5</v>
      </c>
      <c r="C1541" s="55">
        <v>612.91999999999996</v>
      </c>
      <c r="D1541" s="53">
        <v>694.44</v>
      </c>
      <c r="E1541" s="45">
        <f>Platts!R2030*0.6+Platts!C2030*1.6</f>
        <v>237.3</v>
      </c>
      <c r="F1541" s="62">
        <f t="shared" ref="F1541:F1604" si="46">F1540+1</f>
        <v>1538</v>
      </c>
      <c r="G1541" s="42">
        <v>42759</v>
      </c>
      <c r="H1541" s="55">
        <v>431.5</v>
      </c>
      <c r="I1541" s="55">
        <v>502.7</v>
      </c>
      <c r="J1541" s="55">
        <v>595.24</v>
      </c>
      <c r="K1541" s="55">
        <v>416</v>
      </c>
      <c r="L1541" s="60"/>
    </row>
    <row r="1542" spans="1:12" s="48" customFormat="1" outlineLevel="1" x14ac:dyDescent="0.2">
      <c r="A1542" s="42">
        <v>42760</v>
      </c>
      <c r="B1542" s="55">
        <v>499.5</v>
      </c>
      <c r="C1542" s="55">
        <v>611.9</v>
      </c>
      <c r="D1542" s="53">
        <v>694.44</v>
      </c>
      <c r="E1542" s="45">
        <f>Platts!R2031*0.6+Platts!C2031*1.6</f>
        <v>236.36</v>
      </c>
      <c r="F1542" s="62">
        <f t="shared" si="46"/>
        <v>1539</v>
      </c>
      <c r="G1542" s="42">
        <v>42760</v>
      </c>
      <c r="H1542" s="55">
        <v>431.5</v>
      </c>
      <c r="I1542" s="55">
        <v>501.86</v>
      </c>
      <c r="J1542" s="55">
        <v>595.24</v>
      </c>
      <c r="K1542" s="55">
        <v>410</v>
      </c>
      <c r="L1542" s="60"/>
    </row>
    <row r="1543" spans="1:12" s="48" customFormat="1" outlineLevel="1" x14ac:dyDescent="0.2">
      <c r="A1543" s="42">
        <v>42761</v>
      </c>
      <c r="B1543" s="55">
        <v>499.5</v>
      </c>
      <c r="C1543" s="55">
        <v>607.96</v>
      </c>
      <c r="D1543" s="53">
        <v>694.44</v>
      </c>
      <c r="E1543" s="45">
        <f>Platts!R2032*0.6+Platts!C2032*1.6</f>
        <v>237.32</v>
      </c>
      <c r="F1543" s="62">
        <f t="shared" si="46"/>
        <v>1540</v>
      </c>
      <c r="G1543" s="42">
        <v>42761</v>
      </c>
      <c r="H1543" s="55">
        <v>431.5</v>
      </c>
      <c r="I1543" s="55">
        <v>495.97</v>
      </c>
      <c r="J1543" s="55">
        <v>595.24</v>
      </c>
      <c r="K1543" s="55">
        <v>405</v>
      </c>
      <c r="L1543" s="60"/>
    </row>
    <row r="1544" spans="1:12" s="48" customFormat="1" outlineLevel="1" x14ac:dyDescent="0.2">
      <c r="A1544" s="42">
        <v>42762</v>
      </c>
      <c r="B1544" s="55">
        <v>499.5</v>
      </c>
      <c r="C1544" s="55">
        <v>609.5</v>
      </c>
      <c r="D1544" s="53">
        <v>694.44</v>
      </c>
      <c r="E1544" s="45">
        <f>Platts!R2033*0.6+Platts!C2033*1.6</f>
        <v>237.32</v>
      </c>
      <c r="F1544" s="62">
        <f t="shared" si="46"/>
        <v>1541</v>
      </c>
      <c r="G1544" s="42">
        <v>42762</v>
      </c>
      <c r="H1544" s="55">
        <v>431.5</v>
      </c>
      <c r="I1544" s="55">
        <v>497.22</v>
      </c>
      <c r="J1544" s="55">
        <v>595.24</v>
      </c>
      <c r="K1544" s="55">
        <v>400</v>
      </c>
      <c r="L1544" s="60"/>
    </row>
    <row r="1545" spans="1:12" s="48" customFormat="1" outlineLevel="1" x14ac:dyDescent="0.2">
      <c r="A1545" s="42">
        <v>42765</v>
      </c>
      <c r="B1545" s="55">
        <v>499.5</v>
      </c>
      <c r="C1545" s="55">
        <v>609.66999999999996</v>
      </c>
      <c r="D1545" s="53">
        <v>694.44</v>
      </c>
      <c r="E1545" s="45">
        <f>Platts!R2034*0.6+Platts!C2034*1.6</f>
        <v>237.32</v>
      </c>
      <c r="F1545" s="62">
        <f t="shared" si="46"/>
        <v>1542</v>
      </c>
      <c r="G1545" s="42">
        <v>42765</v>
      </c>
      <c r="H1545" s="55">
        <v>431.5</v>
      </c>
      <c r="I1545" s="55">
        <v>497.36</v>
      </c>
      <c r="J1545" s="55">
        <v>595.24</v>
      </c>
      <c r="K1545" s="55">
        <v>400</v>
      </c>
      <c r="L1545" s="60"/>
    </row>
    <row r="1546" spans="1:12" s="48" customFormat="1" outlineLevel="1" x14ac:dyDescent="0.2">
      <c r="A1546" s="42">
        <v>42766</v>
      </c>
      <c r="B1546" s="55">
        <v>499.5</v>
      </c>
      <c r="C1546" s="55">
        <v>612.5</v>
      </c>
      <c r="D1546" s="53">
        <v>694.44</v>
      </c>
      <c r="E1546" s="45">
        <f>Platts!R2035*0.6+Platts!C2035*1.6</f>
        <v>236.12</v>
      </c>
      <c r="F1546" s="62">
        <f t="shared" si="46"/>
        <v>1543</v>
      </c>
      <c r="G1546" s="42">
        <v>42766</v>
      </c>
      <c r="H1546" s="55">
        <v>431.5</v>
      </c>
      <c r="I1546" s="55">
        <v>501.87</v>
      </c>
      <c r="J1546" s="55">
        <v>595.24</v>
      </c>
      <c r="K1546" s="55">
        <v>400</v>
      </c>
      <c r="L1546" s="60"/>
    </row>
    <row r="1547" spans="1:12" s="48" customFormat="1" outlineLevel="1" x14ac:dyDescent="0.2">
      <c r="A1547" s="42">
        <v>42767</v>
      </c>
      <c r="B1547" s="55">
        <v>499.5</v>
      </c>
      <c r="C1547" s="55">
        <v>610.35</v>
      </c>
      <c r="D1547" s="53">
        <v>694.44</v>
      </c>
      <c r="E1547" s="45">
        <f>Platts!R2036*0.6+Platts!C2036*1.6</f>
        <v>236.12</v>
      </c>
      <c r="F1547" s="62">
        <f t="shared" si="46"/>
        <v>1544</v>
      </c>
      <c r="G1547" s="42">
        <v>42767</v>
      </c>
      <c r="H1547" s="55">
        <v>431.5</v>
      </c>
      <c r="I1547" s="55">
        <v>497.42</v>
      </c>
      <c r="J1547" s="55">
        <v>595.24</v>
      </c>
      <c r="K1547" s="55">
        <v>387.5</v>
      </c>
      <c r="L1547" s="60"/>
    </row>
    <row r="1548" spans="1:12" s="48" customFormat="1" outlineLevel="1" x14ac:dyDescent="0.2">
      <c r="A1548" s="42">
        <v>42768</v>
      </c>
      <c r="B1548" s="55">
        <v>499.5</v>
      </c>
      <c r="C1548" s="55">
        <v>612.96</v>
      </c>
      <c r="D1548" s="53">
        <v>694.44</v>
      </c>
      <c r="E1548" s="45">
        <f>Platts!R2037*0.6+Platts!C2037*1.6</f>
        <v>236.12</v>
      </c>
      <c r="F1548" s="62">
        <f t="shared" si="46"/>
        <v>1545</v>
      </c>
      <c r="G1548" s="42">
        <v>42768</v>
      </c>
      <c r="H1548" s="55">
        <v>431.5</v>
      </c>
      <c r="I1548" s="55">
        <v>494.15</v>
      </c>
      <c r="J1548" s="55">
        <v>595.24</v>
      </c>
      <c r="K1548" s="55">
        <v>387.5</v>
      </c>
      <c r="L1548" s="60"/>
    </row>
    <row r="1549" spans="1:12" s="48" customFormat="1" outlineLevel="1" x14ac:dyDescent="0.2">
      <c r="A1549" s="42">
        <v>42769</v>
      </c>
      <c r="B1549" s="55">
        <v>499.5</v>
      </c>
      <c r="C1549" s="55">
        <v>611.82000000000005</v>
      </c>
      <c r="D1549" s="53">
        <v>694.44</v>
      </c>
      <c r="E1549" s="45">
        <f>Platts!R2038*0.6+Platts!C2038*1.6</f>
        <v>231.5</v>
      </c>
      <c r="F1549" s="62">
        <f t="shared" si="46"/>
        <v>1546</v>
      </c>
      <c r="G1549" s="42">
        <v>42769</v>
      </c>
      <c r="H1549" s="55">
        <v>431.5</v>
      </c>
      <c r="I1549" s="55">
        <v>493.23</v>
      </c>
      <c r="J1549" s="55">
        <v>595.24</v>
      </c>
      <c r="K1549" s="55">
        <v>390</v>
      </c>
      <c r="L1549" s="60"/>
    </row>
    <row r="1550" spans="1:12" s="48" customFormat="1" outlineLevel="1" x14ac:dyDescent="0.2">
      <c r="A1550" s="42">
        <v>42772</v>
      </c>
      <c r="B1550" s="55">
        <v>494.5</v>
      </c>
      <c r="C1550" s="55">
        <v>614.58000000000004</v>
      </c>
      <c r="D1550" s="53">
        <v>694.44</v>
      </c>
      <c r="E1550" s="45">
        <f>Platts!R2039*0.6+Platts!C2039*1.6</f>
        <v>232.48000000000002</v>
      </c>
      <c r="F1550" s="62">
        <f t="shared" si="46"/>
        <v>1547</v>
      </c>
      <c r="G1550" s="42">
        <v>42772</v>
      </c>
      <c r="H1550" s="55">
        <v>429</v>
      </c>
      <c r="I1550" s="55">
        <v>491.13</v>
      </c>
      <c r="J1550" s="55">
        <v>595.24</v>
      </c>
      <c r="K1550" s="55">
        <v>390</v>
      </c>
      <c r="L1550" s="60"/>
    </row>
    <row r="1551" spans="1:12" s="48" customFormat="1" outlineLevel="1" x14ac:dyDescent="0.2">
      <c r="A1551" s="42">
        <v>42773</v>
      </c>
      <c r="B1551" s="55">
        <v>497</v>
      </c>
      <c r="C1551" s="55">
        <v>612</v>
      </c>
      <c r="D1551" s="53">
        <v>694.44</v>
      </c>
      <c r="E1551" s="45">
        <f>Platts!R2040*0.6+Platts!C2040*1.6</f>
        <v>233.95</v>
      </c>
      <c r="F1551" s="62">
        <f t="shared" si="46"/>
        <v>1548</v>
      </c>
      <c r="G1551" s="42">
        <v>42773</v>
      </c>
      <c r="H1551" s="55">
        <v>426.5</v>
      </c>
      <c r="I1551" s="55">
        <v>486.4</v>
      </c>
      <c r="J1551" s="55">
        <v>595.24</v>
      </c>
      <c r="K1551" s="55">
        <v>395</v>
      </c>
      <c r="L1551" s="60"/>
    </row>
    <row r="1552" spans="1:12" s="48" customFormat="1" outlineLevel="1" x14ac:dyDescent="0.2">
      <c r="A1552" s="42">
        <v>42774</v>
      </c>
      <c r="B1552" s="55">
        <v>497</v>
      </c>
      <c r="C1552" s="55">
        <v>612.63</v>
      </c>
      <c r="D1552" s="53">
        <v>694.44</v>
      </c>
      <c r="E1552" s="45">
        <f>Platts!R2041*0.6+Platts!C2041*1.6</f>
        <v>235.07</v>
      </c>
      <c r="F1552" s="62">
        <f t="shared" si="46"/>
        <v>1549</v>
      </c>
      <c r="G1552" s="42">
        <v>42774</v>
      </c>
      <c r="H1552" s="55">
        <v>426.5</v>
      </c>
      <c r="I1552" s="55">
        <v>486.9</v>
      </c>
      <c r="J1552" s="55">
        <v>595.24</v>
      </c>
      <c r="K1552" s="55">
        <v>400</v>
      </c>
      <c r="L1552" s="60"/>
    </row>
    <row r="1553" spans="1:12" s="48" customFormat="1" outlineLevel="1" x14ac:dyDescent="0.2">
      <c r="A1553" s="42">
        <v>42775</v>
      </c>
      <c r="B1553" s="55">
        <v>497</v>
      </c>
      <c r="C1553" s="55">
        <v>610.79999999999995</v>
      </c>
      <c r="D1553" s="53">
        <v>688.93</v>
      </c>
      <c r="E1553" s="45">
        <f>Platts!R2042*0.6+Platts!C2042*1.6</f>
        <v>233.85000000000002</v>
      </c>
      <c r="F1553" s="62">
        <f t="shared" si="46"/>
        <v>1550</v>
      </c>
      <c r="G1553" s="42">
        <v>42775</v>
      </c>
      <c r="H1553" s="55">
        <v>426.5</v>
      </c>
      <c r="I1553" s="55">
        <v>482.77</v>
      </c>
      <c r="J1553" s="55">
        <v>595.24</v>
      </c>
      <c r="K1553" s="55">
        <v>400</v>
      </c>
      <c r="L1553" s="60"/>
    </row>
    <row r="1554" spans="1:12" s="48" customFormat="1" outlineLevel="1" x14ac:dyDescent="0.2">
      <c r="A1554" s="42">
        <v>42776</v>
      </c>
      <c r="B1554" s="55">
        <v>497.5</v>
      </c>
      <c r="C1554" s="55">
        <v>609.20000000000005</v>
      </c>
      <c r="D1554" s="53">
        <v>688.93</v>
      </c>
      <c r="E1554" s="45">
        <f>Platts!R2043*0.6+Platts!C2043*1.6</f>
        <v>238.01</v>
      </c>
      <c r="F1554" s="62">
        <f t="shared" si="46"/>
        <v>1551</v>
      </c>
      <c r="G1554" s="42">
        <v>42776</v>
      </c>
      <c r="H1554" s="55">
        <v>426.5</v>
      </c>
      <c r="I1554" s="55">
        <v>481.51</v>
      </c>
      <c r="J1554" s="55">
        <v>595.24</v>
      </c>
      <c r="K1554" s="55">
        <v>405</v>
      </c>
      <c r="L1554" s="60"/>
    </row>
    <row r="1555" spans="1:12" s="48" customFormat="1" outlineLevel="1" x14ac:dyDescent="0.2">
      <c r="A1555" s="42">
        <v>42779</v>
      </c>
      <c r="B1555" s="55">
        <v>497.5</v>
      </c>
      <c r="C1555" s="55">
        <v>607.19000000000005</v>
      </c>
      <c r="D1555" s="53">
        <v>688.93</v>
      </c>
      <c r="E1555" s="45">
        <f>Platts!R2044*0.6+Platts!C2044*1.6</f>
        <v>246.23</v>
      </c>
      <c r="F1555" s="62">
        <f t="shared" si="46"/>
        <v>1552</v>
      </c>
      <c r="G1555" s="42">
        <v>42779</v>
      </c>
      <c r="H1555" s="55">
        <v>432</v>
      </c>
      <c r="I1555" s="55">
        <v>479.92</v>
      </c>
      <c r="J1555" s="55">
        <v>595.24</v>
      </c>
      <c r="K1555" s="55">
        <v>407.5</v>
      </c>
      <c r="L1555" s="60"/>
    </row>
    <row r="1556" spans="1:12" s="48" customFormat="1" outlineLevel="1" x14ac:dyDescent="0.2">
      <c r="A1556" s="42">
        <v>42780</v>
      </c>
      <c r="B1556" s="55">
        <v>497.5</v>
      </c>
      <c r="C1556" s="55">
        <v>605.76</v>
      </c>
      <c r="D1556" s="53">
        <v>668.93</v>
      </c>
      <c r="E1556" s="45">
        <f>Platts!R2045*0.6+Platts!C2045*1.6</f>
        <v>239.90000000000003</v>
      </c>
      <c r="F1556" s="62">
        <f t="shared" si="46"/>
        <v>1553</v>
      </c>
      <c r="G1556" s="42">
        <v>42780</v>
      </c>
      <c r="H1556" s="55">
        <v>432</v>
      </c>
      <c r="I1556" s="55">
        <v>478.79</v>
      </c>
      <c r="J1556" s="55">
        <v>595.24</v>
      </c>
      <c r="K1556" s="55">
        <v>417.5</v>
      </c>
      <c r="L1556" s="60"/>
    </row>
    <row r="1557" spans="1:12" s="48" customFormat="1" outlineLevel="1" x14ac:dyDescent="0.2">
      <c r="A1557" s="42">
        <v>42781</v>
      </c>
      <c r="B1557" s="55">
        <v>497.5</v>
      </c>
      <c r="C1557" s="55">
        <v>609.16</v>
      </c>
      <c r="D1557" s="53">
        <v>688.93</v>
      </c>
      <c r="E1557" s="45">
        <f>Platts!R2046*0.6+Platts!C2046*1.6</f>
        <v>237.86</v>
      </c>
      <c r="F1557" s="62">
        <f t="shared" si="46"/>
        <v>1554</v>
      </c>
      <c r="G1557" s="42">
        <v>42781</v>
      </c>
      <c r="H1557" s="55">
        <v>432</v>
      </c>
      <c r="I1557" s="55">
        <v>476.73</v>
      </c>
      <c r="J1557" s="55">
        <v>595.24</v>
      </c>
      <c r="K1557" s="55">
        <v>420</v>
      </c>
      <c r="L1557" s="60"/>
    </row>
    <row r="1558" spans="1:12" s="48" customFormat="1" outlineLevel="1" x14ac:dyDescent="0.2">
      <c r="A1558" s="42">
        <v>42782</v>
      </c>
      <c r="B1558" s="55">
        <v>497.5</v>
      </c>
      <c r="C1558" s="55">
        <v>613.53</v>
      </c>
      <c r="D1558" s="53">
        <v>688.93</v>
      </c>
      <c r="E1558" s="45">
        <f>Platts!R2047*0.6+Platts!C2047*1.6</f>
        <v>236.40999999999997</v>
      </c>
      <c r="F1558" s="62">
        <f t="shared" si="46"/>
        <v>1555</v>
      </c>
      <c r="G1558" s="42">
        <v>42782</v>
      </c>
      <c r="H1558" s="55">
        <v>432</v>
      </c>
      <c r="I1558" s="55">
        <v>480.15</v>
      </c>
      <c r="J1558" s="55">
        <v>595.24</v>
      </c>
      <c r="K1558" s="55">
        <v>425</v>
      </c>
      <c r="L1558" s="60"/>
    </row>
    <row r="1559" spans="1:12" s="48" customFormat="1" outlineLevel="1" x14ac:dyDescent="0.2">
      <c r="A1559" s="42">
        <v>42783</v>
      </c>
      <c r="B1559" s="55">
        <v>497.5</v>
      </c>
      <c r="C1559" s="55">
        <v>610.94000000000005</v>
      </c>
      <c r="D1559" s="53">
        <v>688.93</v>
      </c>
      <c r="E1559" s="45">
        <f>Platts!R2048*0.6+Platts!C2048*1.6</f>
        <v>238.35999999999999</v>
      </c>
      <c r="F1559" s="62">
        <f t="shared" si="46"/>
        <v>1556</v>
      </c>
      <c r="G1559" s="42">
        <v>42783</v>
      </c>
      <c r="H1559" s="55">
        <v>434</v>
      </c>
      <c r="I1559" s="55">
        <v>478.13</v>
      </c>
      <c r="J1559" s="55">
        <v>595.24</v>
      </c>
      <c r="K1559" s="55">
        <v>425</v>
      </c>
      <c r="L1559" s="60"/>
    </row>
    <row r="1560" spans="1:12" s="48" customFormat="1" outlineLevel="1" x14ac:dyDescent="0.2">
      <c r="A1560" s="42">
        <v>42786</v>
      </c>
      <c r="B1560" s="55">
        <v>497.5</v>
      </c>
      <c r="C1560" s="55">
        <v>605.45000000000005</v>
      </c>
      <c r="D1560" s="53">
        <v>688.93</v>
      </c>
      <c r="E1560" s="45">
        <f>Platts!R2049*0.6+Platts!C2049*1.6</f>
        <v>243.3</v>
      </c>
      <c r="F1560" s="62">
        <f t="shared" si="46"/>
        <v>1557</v>
      </c>
      <c r="G1560" s="42">
        <v>42786</v>
      </c>
      <c r="H1560" s="55">
        <v>436</v>
      </c>
      <c r="I1560" s="55">
        <v>491.27</v>
      </c>
      <c r="J1560" s="55">
        <v>595.24</v>
      </c>
      <c r="K1560" s="55">
        <v>427.5</v>
      </c>
      <c r="L1560" s="60"/>
    </row>
    <row r="1561" spans="1:12" s="48" customFormat="1" outlineLevel="1" x14ac:dyDescent="0.2">
      <c r="A1561" s="42">
        <v>42787</v>
      </c>
      <c r="B1561" s="55">
        <v>509</v>
      </c>
      <c r="C1561" s="55">
        <v>600.95000000000005</v>
      </c>
      <c r="D1561" s="53">
        <v>688.93</v>
      </c>
      <c r="E1561" s="45">
        <f>Platts!R2050*0.6+Platts!C2050*1.6</f>
        <v>246.28000000000003</v>
      </c>
      <c r="F1561" s="62">
        <f t="shared" si="46"/>
        <v>1558</v>
      </c>
      <c r="G1561" s="42">
        <v>42787</v>
      </c>
      <c r="H1561" s="55">
        <v>441</v>
      </c>
      <c r="I1561" s="55">
        <v>487.61</v>
      </c>
      <c r="J1561" s="55">
        <v>595.24</v>
      </c>
      <c r="K1561" s="55">
        <v>430</v>
      </c>
      <c r="L1561" s="60"/>
    </row>
    <row r="1562" spans="1:12" s="48" customFormat="1" outlineLevel="1" x14ac:dyDescent="0.2">
      <c r="A1562" s="42">
        <v>42788</v>
      </c>
      <c r="B1562" s="55">
        <v>509</v>
      </c>
      <c r="C1562" s="55">
        <v>600.66999999999996</v>
      </c>
      <c r="D1562" s="53">
        <v>688.93</v>
      </c>
      <c r="E1562" s="45">
        <f>Platts!R2051*0.6+Platts!C2051*1.6</f>
        <v>245.92000000000002</v>
      </c>
      <c r="F1562" s="62">
        <f t="shared" si="46"/>
        <v>1559</v>
      </c>
      <c r="G1562" s="42">
        <v>42788</v>
      </c>
      <c r="H1562" s="55">
        <v>441</v>
      </c>
      <c r="I1562" s="55">
        <v>487.38</v>
      </c>
      <c r="J1562" s="55">
        <v>595.24</v>
      </c>
      <c r="K1562" s="55">
        <v>432.5</v>
      </c>
      <c r="L1562" s="60"/>
    </row>
    <row r="1563" spans="1:12" s="48" customFormat="1" outlineLevel="1" x14ac:dyDescent="0.2">
      <c r="A1563" s="42">
        <v>42789</v>
      </c>
      <c r="B1563" s="55">
        <v>509</v>
      </c>
      <c r="C1563" s="55">
        <v>602.95000000000005</v>
      </c>
      <c r="D1563" s="53">
        <v>688.93</v>
      </c>
      <c r="E1563" s="45">
        <f>Platts!R2052*0.6+Platts!C2052*1.6</f>
        <v>243.65000000000003</v>
      </c>
      <c r="F1563" s="62">
        <f t="shared" si="46"/>
        <v>1560</v>
      </c>
      <c r="G1563" s="42">
        <v>42789</v>
      </c>
      <c r="H1563" s="55">
        <v>441</v>
      </c>
      <c r="I1563" s="55">
        <v>489.23</v>
      </c>
      <c r="J1563" s="55">
        <v>595.24</v>
      </c>
      <c r="K1563" s="55">
        <v>432.5</v>
      </c>
      <c r="L1563" s="60"/>
    </row>
    <row r="1564" spans="1:12" s="48" customFormat="1" outlineLevel="1" x14ac:dyDescent="0.2">
      <c r="A1564" s="42">
        <v>42790</v>
      </c>
      <c r="B1564" s="55">
        <v>509</v>
      </c>
      <c r="C1564" s="55">
        <v>603</v>
      </c>
      <c r="D1564" s="53">
        <v>688.93</v>
      </c>
      <c r="E1564" s="45">
        <f>Platts!R2053*0.6+Platts!C2053*1.6</f>
        <v>241.41000000000003</v>
      </c>
      <c r="F1564" s="62">
        <f t="shared" si="46"/>
        <v>1561</v>
      </c>
      <c r="G1564" s="42">
        <v>42790</v>
      </c>
      <c r="H1564" s="55">
        <v>441</v>
      </c>
      <c r="I1564" s="55">
        <v>490.35</v>
      </c>
      <c r="J1564" s="55">
        <v>595.24</v>
      </c>
      <c r="K1564" s="55">
        <v>432.5</v>
      </c>
      <c r="L1564" s="60"/>
    </row>
    <row r="1565" spans="1:12" s="48" customFormat="1" outlineLevel="1" x14ac:dyDescent="0.2">
      <c r="A1565" s="42">
        <v>42793</v>
      </c>
      <c r="B1565" s="55">
        <v>511</v>
      </c>
      <c r="C1565" s="55">
        <v>605.57000000000005</v>
      </c>
      <c r="D1565" s="53">
        <v>688.93</v>
      </c>
      <c r="E1565" s="45">
        <f>Platts!R2054*0.6+Platts!C2054*1.6</f>
        <v>246.29000000000002</v>
      </c>
      <c r="F1565" s="62">
        <f t="shared" si="46"/>
        <v>1562</v>
      </c>
      <c r="G1565" s="42">
        <v>42793</v>
      </c>
      <c r="H1565" s="55">
        <v>446</v>
      </c>
      <c r="I1565" s="55">
        <v>492.42</v>
      </c>
      <c r="J1565" s="55">
        <v>595.24</v>
      </c>
      <c r="K1565" s="55">
        <v>432.5</v>
      </c>
      <c r="L1565" s="60"/>
    </row>
    <row r="1566" spans="1:12" s="48" customFormat="1" outlineLevel="1" x14ac:dyDescent="0.2">
      <c r="A1566" s="42">
        <v>42794</v>
      </c>
      <c r="B1566" s="55">
        <v>511</v>
      </c>
      <c r="C1566" s="55">
        <v>605.16999999999996</v>
      </c>
      <c r="D1566" s="53">
        <v>694.44</v>
      </c>
      <c r="E1566" s="45">
        <f>Platts!R2055*0.6+Platts!C2055*1.6</f>
        <v>244.22</v>
      </c>
      <c r="F1566" s="62">
        <f t="shared" si="46"/>
        <v>1563</v>
      </c>
      <c r="G1566" s="42">
        <v>42794</v>
      </c>
      <c r="H1566" s="55">
        <v>446</v>
      </c>
      <c r="I1566" s="55">
        <v>492.1</v>
      </c>
      <c r="J1566" s="55">
        <v>595.24</v>
      </c>
      <c r="K1566" s="55">
        <v>432.5</v>
      </c>
      <c r="L1566" s="60"/>
    </row>
    <row r="1567" spans="1:12" s="48" customFormat="1" outlineLevel="1" x14ac:dyDescent="0.2">
      <c r="A1567" s="42">
        <v>42795</v>
      </c>
      <c r="B1567" s="55">
        <v>511</v>
      </c>
      <c r="C1567" s="55">
        <v>604.79</v>
      </c>
      <c r="D1567" s="53">
        <v>694.44</v>
      </c>
      <c r="E1567" s="45">
        <f>Platts!R2056*0.6+Platts!C2056*1.6</f>
        <v>243.98</v>
      </c>
      <c r="F1567" s="62">
        <f t="shared" si="46"/>
        <v>1564</v>
      </c>
      <c r="G1567" s="42">
        <v>42795</v>
      </c>
      <c r="H1567" s="55">
        <v>446</v>
      </c>
      <c r="I1567" s="55">
        <v>489.64</v>
      </c>
      <c r="J1567" s="55">
        <v>595.24</v>
      </c>
      <c r="K1567" s="55">
        <v>432.5</v>
      </c>
      <c r="L1567" s="60"/>
    </row>
    <row r="1568" spans="1:12" s="48" customFormat="1" outlineLevel="1" x14ac:dyDescent="0.2">
      <c r="A1568" s="42">
        <v>42796</v>
      </c>
      <c r="B1568" s="55">
        <v>511</v>
      </c>
      <c r="C1568" s="55">
        <v>602.33000000000004</v>
      </c>
      <c r="D1568" s="53">
        <v>694.44</v>
      </c>
      <c r="E1568" s="45">
        <f>Platts!R2057*0.6+Platts!C2057*1.6</f>
        <v>245.72000000000003</v>
      </c>
      <c r="F1568" s="62">
        <f t="shared" si="46"/>
        <v>1565</v>
      </c>
      <c r="G1568" s="42">
        <v>42796</v>
      </c>
      <c r="H1568" s="55">
        <v>446</v>
      </c>
      <c r="I1568" s="55">
        <v>487.65</v>
      </c>
      <c r="J1568" s="55">
        <v>595.24</v>
      </c>
      <c r="K1568" s="55">
        <v>432.5</v>
      </c>
      <c r="L1568" s="60"/>
    </row>
    <row r="1569" spans="1:12" s="48" customFormat="1" outlineLevel="1" x14ac:dyDescent="0.2">
      <c r="A1569" s="42">
        <v>42797</v>
      </c>
      <c r="B1569" s="55">
        <v>511</v>
      </c>
      <c r="C1569" s="55">
        <v>603.82000000000005</v>
      </c>
      <c r="D1569" s="53">
        <v>694.44</v>
      </c>
      <c r="E1569" s="45">
        <f>Platts!R2058*0.6+Platts!C2058*1.6</f>
        <v>244.27000000000004</v>
      </c>
      <c r="F1569" s="62">
        <f t="shared" si="46"/>
        <v>1566</v>
      </c>
      <c r="G1569" s="42">
        <v>42797</v>
      </c>
      <c r="H1569" s="55">
        <v>446</v>
      </c>
      <c r="I1569" s="55">
        <v>488.85</v>
      </c>
      <c r="J1569" s="55">
        <v>595.24</v>
      </c>
      <c r="K1569" s="55">
        <v>432.5</v>
      </c>
      <c r="L1569" s="60"/>
    </row>
    <row r="1570" spans="1:12" s="48" customFormat="1" outlineLevel="1" x14ac:dyDescent="0.2">
      <c r="A1570" s="42">
        <v>42800</v>
      </c>
      <c r="B1570" s="55">
        <v>508.5</v>
      </c>
      <c r="C1570" s="55">
        <v>606.11</v>
      </c>
      <c r="D1570" s="53">
        <v>694.44</v>
      </c>
      <c r="E1570" s="45">
        <f>Platts!R2059*0.6+Platts!C2059*1.6</f>
        <v>238.72000000000003</v>
      </c>
      <c r="F1570" s="62">
        <f t="shared" si="46"/>
        <v>1567</v>
      </c>
      <c r="G1570" s="42">
        <v>42800</v>
      </c>
      <c r="H1570" s="55">
        <v>445</v>
      </c>
      <c r="I1570" s="55">
        <v>490.71</v>
      </c>
      <c r="J1570" s="55">
        <v>595.24</v>
      </c>
      <c r="K1570" s="55">
        <v>435</v>
      </c>
      <c r="L1570" s="60"/>
    </row>
    <row r="1571" spans="1:12" s="48" customFormat="1" outlineLevel="1" x14ac:dyDescent="0.2">
      <c r="A1571" s="42">
        <v>42801</v>
      </c>
      <c r="B1571" s="55">
        <v>508.5</v>
      </c>
      <c r="C1571" s="55">
        <v>607.12</v>
      </c>
      <c r="D1571" s="53">
        <v>694.44</v>
      </c>
      <c r="E1571" s="45">
        <f>Platts!R2060*0.6+Platts!C2060*1.6</f>
        <v>237.84000000000003</v>
      </c>
      <c r="F1571" s="62">
        <f t="shared" si="46"/>
        <v>1568</v>
      </c>
      <c r="G1571" s="42">
        <v>42801</v>
      </c>
      <c r="H1571" s="55">
        <v>445</v>
      </c>
      <c r="I1571" s="55">
        <v>492.89</v>
      </c>
      <c r="J1571" s="55">
        <v>595.24</v>
      </c>
      <c r="K1571" s="55">
        <v>437.5</v>
      </c>
      <c r="L1571" s="60"/>
    </row>
    <row r="1572" spans="1:12" s="48" customFormat="1" outlineLevel="1" x14ac:dyDescent="0.2">
      <c r="A1572" s="42">
        <v>42802</v>
      </c>
      <c r="B1572" s="55">
        <v>504</v>
      </c>
      <c r="C1572" s="55">
        <v>606.45000000000005</v>
      </c>
      <c r="D1572" s="53">
        <v>702.71</v>
      </c>
      <c r="E1572" s="45">
        <f>Platts!R2061*0.6+Platts!C2061*1.6</f>
        <v>237.52000000000004</v>
      </c>
      <c r="F1572" s="62">
        <f t="shared" si="46"/>
        <v>1569</v>
      </c>
      <c r="G1572" s="42">
        <v>42802</v>
      </c>
      <c r="H1572" s="55">
        <v>445</v>
      </c>
      <c r="I1572" s="55">
        <v>493.07</v>
      </c>
      <c r="J1572" s="55">
        <v>595.24</v>
      </c>
      <c r="K1572" s="55">
        <v>445</v>
      </c>
      <c r="L1572" s="60"/>
    </row>
    <row r="1573" spans="1:12" s="48" customFormat="1" outlineLevel="1" x14ac:dyDescent="0.2">
      <c r="A1573" s="42">
        <v>42803</v>
      </c>
      <c r="B1573" s="55">
        <v>503</v>
      </c>
      <c r="C1573" s="55">
        <v>608.24</v>
      </c>
      <c r="D1573" s="53">
        <v>702.71</v>
      </c>
      <c r="E1573" s="45">
        <f>Platts!R2062*0.6+Platts!C2062*1.6</f>
        <v>236.74</v>
      </c>
      <c r="F1573" s="62">
        <f t="shared" si="46"/>
        <v>1570</v>
      </c>
      <c r="G1573" s="42">
        <v>42803</v>
      </c>
      <c r="H1573" s="55">
        <v>442</v>
      </c>
      <c r="I1573" s="55">
        <v>494.52</v>
      </c>
      <c r="J1573" s="55">
        <v>611.77</v>
      </c>
      <c r="K1573" s="55">
        <v>445</v>
      </c>
      <c r="L1573" s="60"/>
    </row>
    <row r="1574" spans="1:12" s="48" customFormat="1" outlineLevel="1" x14ac:dyDescent="0.2">
      <c r="A1574" s="42">
        <v>42804</v>
      </c>
      <c r="B1574" s="55">
        <v>501.5</v>
      </c>
      <c r="C1574" s="55">
        <v>613.24</v>
      </c>
      <c r="D1574" s="53">
        <v>702.71</v>
      </c>
      <c r="E1574" s="45">
        <f>Platts!R2063*0.6+Platts!C2063*1.6</f>
        <v>235.14</v>
      </c>
      <c r="F1574" s="62">
        <f t="shared" si="46"/>
        <v>1571</v>
      </c>
      <c r="G1574" s="42">
        <v>42804</v>
      </c>
      <c r="H1574" s="55">
        <v>438</v>
      </c>
      <c r="I1574" s="55">
        <v>498.59</v>
      </c>
      <c r="J1574" s="55">
        <v>611.77</v>
      </c>
      <c r="K1574" s="55">
        <v>445</v>
      </c>
      <c r="L1574" s="60"/>
    </row>
    <row r="1575" spans="1:12" s="48" customFormat="1" outlineLevel="1" x14ac:dyDescent="0.2">
      <c r="A1575" s="42">
        <v>42807</v>
      </c>
      <c r="B1575" s="55">
        <v>501.5</v>
      </c>
      <c r="C1575" s="55">
        <v>613.35</v>
      </c>
      <c r="D1575" s="53">
        <v>702.71</v>
      </c>
      <c r="E1575" s="45">
        <f>Platts!R2064*0.6+Platts!C2064*1.6</f>
        <v>238.35999999999999</v>
      </c>
      <c r="F1575" s="62">
        <f t="shared" si="46"/>
        <v>1572</v>
      </c>
      <c r="G1575" s="42">
        <v>42807</v>
      </c>
      <c r="H1575" s="55">
        <v>441</v>
      </c>
      <c r="I1575" s="55">
        <v>498.68</v>
      </c>
      <c r="J1575" s="55">
        <v>611.77</v>
      </c>
      <c r="K1575" s="55">
        <v>447.5</v>
      </c>
      <c r="L1575" s="60"/>
    </row>
    <row r="1576" spans="1:12" s="48" customFormat="1" outlineLevel="1" x14ac:dyDescent="0.2">
      <c r="A1576" s="42">
        <v>42808</v>
      </c>
      <c r="B1576" s="55">
        <v>500.5</v>
      </c>
      <c r="C1576" s="55">
        <v>611.86</v>
      </c>
      <c r="D1576" s="53">
        <v>702.71</v>
      </c>
      <c r="E1576" s="45">
        <f>Platts!R2065*0.6+Platts!C2065*1.6</f>
        <v>238.20999999999998</v>
      </c>
      <c r="F1576" s="62">
        <f t="shared" si="46"/>
        <v>1573</v>
      </c>
      <c r="G1576" s="42">
        <v>42808</v>
      </c>
      <c r="H1576" s="55">
        <v>442.5</v>
      </c>
      <c r="I1576" s="55">
        <v>500.13</v>
      </c>
      <c r="J1576" s="55">
        <v>611.77</v>
      </c>
      <c r="K1576" s="55">
        <v>447.5</v>
      </c>
      <c r="L1576" s="60"/>
    </row>
    <row r="1577" spans="1:12" s="48" customFormat="1" outlineLevel="1" x14ac:dyDescent="0.2">
      <c r="A1577" s="42">
        <v>42809</v>
      </c>
      <c r="B1577" s="55">
        <v>500</v>
      </c>
      <c r="C1577" s="55">
        <v>608.92999999999995</v>
      </c>
      <c r="D1577" s="53">
        <v>710.98</v>
      </c>
      <c r="E1577" s="45">
        <f>Platts!R2066*0.6+Platts!C2066*1.6</f>
        <v>241.6</v>
      </c>
      <c r="F1577" s="62">
        <f t="shared" si="46"/>
        <v>1574</v>
      </c>
      <c r="G1577" s="42">
        <v>42809</v>
      </c>
      <c r="H1577" s="55">
        <v>442.5</v>
      </c>
      <c r="I1577" s="55">
        <v>499.47</v>
      </c>
      <c r="J1577" s="55">
        <v>611.77</v>
      </c>
      <c r="K1577" s="55">
        <v>447.5</v>
      </c>
      <c r="L1577" s="60"/>
    </row>
    <row r="1578" spans="1:12" s="48" customFormat="1" outlineLevel="1" x14ac:dyDescent="0.2">
      <c r="A1578" s="42">
        <v>42810</v>
      </c>
      <c r="B1578" s="55">
        <v>500</v>
      </c>
      <c r="C1578" s="55">
        <v>615.29</v>
      </c>
      <c r="D1578" s="53">
        <v>710.98</v>
      </c>
      <c r="E1578" s="45">
        <f>Platts!R2067*0.6+Platts!C2067*1.6</f>
        <v>244.17000000000002</v>
      </c>
      <c r="F1578" s="62">
        <f t="shared" si="46"/>
        <v>1575</v>
      </c>
      <c r="G1578" s="42">
        <v>42810</v>
      </c>
      <c r="H1578" s="55">
        <v>442.5</v>
      </c>
      <c r="I1578" s="55">
        <v>507.37</v>
      </c>
      <c r="J1578" s="55">
        <v>611.77</v>
      </c>
      <c r="K1578" s="55">
        <v>445</v>
      </c>
      <c r="L1578" s="60"/>
    </row>
    <row r="1579" spans="1:12" s="48" customFormat="1" outlineLevel="1" x14ac:dyDescent="0.2">
      <c r="A1579" s="42">
        <v>42811</v>
      </c>
      <c r="B1579" s="55">
        <v>497.5</v>
      </c>
      <c r="C1579" s="55">
        <v>612.58000000000004</v>
      </c>
      <c r="D1579" s="53">
        <v>710.98</v>
      </c>
      <c r="E1579" s="45">
        <f>Platts!R2068*0.6+Platts!C2068*1.6</f>
        <v>243.05</v>
      </c>
      <c r="F1579" s="62">
        <f t="shared" si="46"/>
        <v>1576</v>
      </c>
      <c r="G1579" s="42">
        <v>42811</v>
      </c>
      <c r="H1579" s="55">
        <v>442.5</v>
      </c>
      <c r="I1579" s="55">
        <v>507.8</v>
      </c>
      <c r="J1579" s="55">
        <v>611.77</v>
      </c>
      <c r="K1579" s="55">
        <v>445</v>
      </c>
      <c r="L1579" s="60"/>
    </row>
    <row r="1580" spans="1:12" s="48" customFormat="1" outlineLevel="1" x14ac:dyDescent="0.2">
      <c r="A1580" s="42">
        <v>42814</v>
      </c>
      <c r="B1580" s="55">
        <v>497</v>
      </c>
      <c r="C1580" s="55">
        <v>612.41</v>
      </c>
      <c r="D1580" s="53">
        <v>710.98</v>
      </c>
      <c r="E1580" s="45">
        <f>Platts!R2069*0.6+Platts!C2069*1.6</f>
        <v>240.88</v>
      </c>
      <c r="F1580" s="62">
        <f t="shared" si="46"/>
        <v>1577</v>
      </c>
      <c r="G1580" s="42">
        <v>42814</v>
      </c>
      <c r="H1580" s="55">
        <v>442.5</v>
      </c>
      <c r="I1580" s="55">
        <v>507.65</v>
      </c>
      <c r="J1580" s="55">
        <v>611.77</v>
      </c>
      <c r="K1580" s="55">
        <v>445</v>
      </c>
      <c r="L1580" s="60"/>
    </row>
    <row r="1581" spans="1:12" s="48" customFormat="1" outlineLevel="1" x14ac:dyDescent="0.2">
      <c r="A1581" s="42">
        <v>42815</v>
      </c>
      <c r="B1581" s="55">
        <v>492</v>
      </c>
      <c r="C1581" s="55">
        <v>616.34</v>
      </c>
      <c r="D1581" s="53">
        <v>716.49</v>
      </c>
      <c r="E1581" s="45">
        <f>Platts!R2070*0.6+Platts!C2070*1.6</f>
        <v>232.5</v>
      </c>
      <c r="F1581" s="62">
        <f t="shared" si="46"/>
        <v>1578</v>
      </c>
      <c r="G1581" s="42">
        <v>42815</v>
      </c>
      <c r="H1581" s="55">
        <v>440</v>
      </c>
      <c r="I1581" s="55">
        <v>510.91</v>
      </c>
      <c r="J1581" s="55">
        <v>611.77</v>
      </c>
      <c r="K1581" s="55">
        <v>440</v>
      </c>
      <c r="L1581" s="60"/>
    </row>
    <row r="1582" spans="1:12" s="48" customFormat="1" outlineLevel="1" x14ac:dyDescent="0.2">
      <c r="A1582" s="42">
        <v>42816</v>
      </c>
      <c r="B1582" s="55">
        <v>492</v>
      </c>
      <c r="C1582" s="55">
        <v>613.17999999999995</v>
      </c>
      <c r="D1582" s="53">
        <v>716.49</v>
      </c>
      <c r="E1582" s="45">
        <f>Platts!R2071*0.6+Platts!C2071*1.6</f>
        <v>228.89999999999998</v>
      </c>
      <c r="F1582" s="62">
        <f t="shared" si="46"/>
        <v>1579</v>
      </c>
      <c r="G1582" s="42">
        <v>42816</v>
      </c>
      <c r="H1582" s="55">
        <v>439.5</v>
      </c>
      <c r="I1582" s="55">
        <v>510.54</v>
      </c>
      <c r="J1582" s="55">
        <v>611.77</v>
      </c>
      <c r="K1582" s="55">
        <v>440</v>
      </c>
      <c r="L1582" s="60"/>
    </row>
    <row r="1583" spans="1:12" s="48" customFormat="1" outlineLevel="1" x14ac:dyDescent="0.2">
      <c r="A1583" s="42">
        <v>42817</v>
      </c>
      <c r="B1583" s="55">
        <v>485</v>
      </c>
      <c r="C1583" s="55">
        <v>611.99</v>
      </c>
      <c r="D1583" s="53">
        <v>716.49</v>
      </c>
      <c r="E1583" s="45">
        <f>Platts!R2072*0.6+Platts!C2072*1.6</f>
        <v>228.34000000000003</v>
      </c>
      <c r="F1583" s="62">
        <f t="shared" si="46"/>
        <v>1580</v>
      </c>
      <c r="G1583" s="42">
        <v>42817</v>
      </c>
      <c r="H1583" s="55">
        <v>436.5</v>
      </c>
      <c r="I1583" s="55">
        <v>512.24</v>
      </c>
      <c r="J1583" s="55">
        <v>611.77</v>
      </c>
      <c r="K1583" s="55">
        <v>440</v>
      </c>
      <c r="L1583" s="60"/>
    </row>
    <row r="1584" spans="1:12" s="48" customFormat="1" outlineLevel="1" x14ac:dyDescent="0.2">
      <c r="A1584" s="42">
        <v>42818</v>
      </c>
      <c r="B1584" s="55">
        <v>482</v>
      </c>
      <c r="C1584" s="55">
        <v>610.71</v>
      </c>
      <c r="D1584" s="53">
        <v>716.49</v>
      </c>
      <c r="E1584" s="45">
        <f>Platts!R2073*0.6+Platts!C2073*1.6</f>
        <v>224.65999999999997</v>
      </c>
      <c r="F1584" s="62">
        <f t="shared" si="46"/>
        <v>1581</v>
      </c>
      <c r="G1584" s="42">
        <v>42818</v>
      </c>
      <c r="H1584" s="55">
        <v>436.5</v>
      </c>
      <c r="I1584" s="55">
        <v>510.73</v>
      </c>
      <c r="J1584" s="55">
        <v>611.77</v>
      </c>
      <c r="K1584" s="55">
        <v>430</v>
      </c>
      <c r="L1584" s="60"/>
    </row>
    <row r="1585" spans="1:12" s="48" customFormat="1" outlineLevel="1" x14ac:dyDescent="0.2">
      <c r="A1585" s="42">
        <v>42821</v>
      </c>
      <c r="B1585" s="55">
        <v>481.5</v>
      </c>
      <c r="C1585" s="55">
        <v>614.89</v>
      </c>
      <c r="D1585" s="53">
        <v>716.49</v>
      </c>
      <c r="E1585" s="45">
        <f>Platts!R2074*0.6+Platts!C2074*1.6</f>
        <v>220.87</v>
      </c>
      <c r="F1585" s="62">
        <f t="shared" si="46"/>
        <v>1582</v>
      </c>
      <c r="G1585" s="42">
        <v>42821</v>
      </c>
      <c r="H1585" s="55">
        <v>434.5</v>
      </c>
      <c r="I1585" s="55">
        <v>514.22</v>
      </c>
      <c r="J1585" s="55">
        <v>611.77</v>
      </c>
      <c r="K1585" s="55">
        <v>420</v>
      </c>
      <c r="L1585" s="60"/>
    </row>
    <row r="1586" spans="1:12" s="48" customFormat="1" outlineLevel="1" x14ac:dyDescent="0.2">
      <c r="A1586" s="42">
        <v>42822</v>
      </c>
      <c r="B1586" s="55">
        <v>472.5</v>
      </c>
      <c r="C1586" s="55">
        <v>613.70000000000005</v>
      </c>
      <c r="D1586" s="53">
        <v>727.51</v>
      </c>
      <c r="E1586" s="45">
        <f>Platts!R2075*0.6+Platts!C2075*1.6</f>
        <v>221.27</v>
      </c>
      <c r="F1586" s="62">
        <f t="shared" si="46"/>
        <v>1583</v>
      </c>
      <c r="G1586" s="42">
        <v>42822</v>
      </c>
      <c r="H1586" s="55">
        <v>434.5</v>
      </c>
      <c r="I1586" s="55">
        <v>510.51</v>
      </c>
      <c r="J1586" s="55">
        <v>611.77</v>
      </c>
      <c r="K1586" s="55">
        <v>420</v>
      </c>
      <c r="L1586" s="60"/>
    </row>
    <row r="1587" spans="1:12" s="48" customFormat="1" outlineLevel="1" x14ac:dyDescent="0.2">
      <c r="A1587" s="42">
        <v>42823</v>
      </c>
      <c r="B1587" s="55">
        <v>470</v>
      </c>
      <c r="C1587" s="55">
        <v>605.30999999999995</v>
      </c>
      <c r="D1587" s="53">
        <v>727.51</v>
      </c>
      <c r="E1587" s="45">
        <f>Platts!R2076*0.6+Platts!C2076*1.6</f>
        <v>223.55</v>
      </c>
      <c r="F1587" s="62">
        <f t="shared" si="46"/>
        <v>1584</v>
      </c>
      <c r="G1587" s="42">
        <v>42823</v>
      </c>
      <c r="H1587" s="55">
        <v>434.5</v>
      </c>
      <c r="I1587" s="55">
        <v>505.77</v>
      </c>
      <c r="J1587" s="55">
        <v>611.77</v>
      </c>
      <c r="K1587" s="55">
        <v>417.5</v>
      </c>
      <c r="L1587" s="60"/>
    </row>
    <row r="1588" spans="1:12" s="48" customFormat="1" outlineLevel="1" x14ac:dyDescent="0.2">
      <c r="A1588" s="42">
        <v>42824</v>
      </c>
      <c r="B1588" s="55">
        <v>470</v>
      </c>
      <c r="C1588" s="55">
        <v>603.55999999999995</v>
      </c>
      <c r="D1588" s="53">
        <v>727.51</v>
      </c>
      <c r="E1588" s="45">
        <f>Platts!R2077*0.6+Platts!C2077*1.6</f>
        <v>222.01</v>
      </c>
      <c r="F1588" s="62">
        <f t="shared" si="46"/>
        <v>1585</v>
      </c>
      <c r="G1588" s="42">
        <v>42824</v>
      </c>
      <c r="H1588" s="55">
        <v>434</v>
      </c>
      <c r="I1588" s="55">
        <v>504.31</v>
      </c>
      <c r="J1588" s="55">
        <v>611.77</v>
      </c>
      <c r="K1588" s="55">
        <v>422.5</v>
      </c>
      <c r="L1588" s="60"/>
    </row>
    <row r="1589" spans="1:12" s="48" customFormat="1" outlineLevel="1" x14ac:dyDescent="0.2">
      <c r="A1589" s="42">
        <v>42825</v>
      </c>
      <c r="B1589" s="55">
        <v>462.5</v>
      </c>
      <c r="C1589" s="55">
        <v>601.48</v>
      </c>
      <c r="D1589" s="53">
        <v>727.51</v>
      </c>
      <c r="E1589" s="45">
        <f>Platts!R2078*0.6+Platts!C2078*1.6</f>
        <v>221.60000000000002</v>
      </c>
      <c r="F1589" s="62">
        <f t="shared" si="46"/>
        <v>1586</v>
      </c>
      <c r="G1589" s="42">
        <v>42825</v>
      </c>
      <c r="H1589" s="55">
        <v>428</v>
      </c>
      <c r="I1589" s="55">
        <v>497.22</v>
      </c>
      <c r="J1589" s="55">
        <v>611.77</v>
      </c>
      <c r="K1589" s="55">
        <v>422.5</v>
      </c>
      <c r="L1589" s="60"/>
    </row>
    <row r="1590" spans="1:12" s="48" customFormat="1" outlineLevel="1" x14ac:dyDescent="0.2">
      <c r="A1590" s="42">
        <v>42828</v>
      </c>
      <c r="B1590" s="55">
        <v>462.5</v>
      </c>
      <c r="C1590" s="55">
        <v>596.62</v>
      </c>
      <c r="D1590" s="53">
        <v>727.51</v>
      </c>
      <c r="E1590" s="45">
        <f>Platts!R2079*0.6+Platts!C2079*1.6</f>
        <v>224.22000000000003</v>
      </c>
      <c r="F1590" s="62">
        <f t="shared" si="46"/>
        <v>1587</v>
      </c>
      <c r="G1590" s="42">
        <v>42828</v>
      </c>
      <c r="H1590" s="55">
        <v>428</v>
      </c>
      <c r="I1590" s="55">
        <v>492.75</v>
      </c>
      <c r="J1590" s="55">
        <v>611.77</v>
      </c>
      <c r="K1590" s="55">
        <v>425</v>
      </c>
      <c r="L1590" s="60"/>
    </row>
    <row r="1591" spans="1:12" s="48" customFormat="1" outlineLevel="1" x14ac:dyDescent="0.2">
      <c r="A1591" s="42">
        <v>42829</v>
      </c>
      <c r="B1591" s="55">
        <v>462.5</v>
      </c>
      <c r="C1591" s="55">
        <v>597.41</v>
      </c>
      <c r="D1591" s="53">
        <v>727.51</v>
      </c>
      <c r="E1591" s="45">
        <f>Platts!R2080*0.6+Platts!C2080*1.6</f>
        <v>236.22000000000003</v>
      </c>
      <c r="F1591" s="62">
        <f t="shared" si="46"/>
        <v>1588</v>
      </c>
      <c r="G1591" s="42">
        <v>42829</v>
      </c>
      <c r="H1591" s="55">
        <v>428</v>
      </c>
      <c r="I1591" s="55">
        <v>493.4</v>
      </c>
      <c r="J1591" s="55">
        <v>611.77</v>
      </c>
      <c r="K1591" s="55">
        <v>425</v>
      </c>
      <c r="L1591" s="60"/>
    </row>
    <row r="1592" spans="1:12" s="48" customFormat="1" outlineLevel="1" x14ac:dyDescent="0.2">
      <c r="A1592" s="42">
        <v>42830</v>
      </c>
      <c r="B1592" s="55">
        <v>462.5</v>
      </c>
      <c r="C1592" s="55">
        <v>586.47</v>
      </c>
      <c r="D1592" s="53">
        <v>727.51</v>
      </c>
      <c r="E1592" s="45">
        <f>Platts!R2081*0.6+Platts!C2081*1.6</f>
        <v>275.39999999999998</v>
      </c>
      <c r="F1592" s="62">
        <f t="shared" si="46"/>
        <v>1589</v>
      </c>
      <c r="G1592" s="42">
        <v>42830</v>
      </c>
      <c r="H1592" s="55">
        <v>428</v>
      </c>
      <c r="I1592" s="55">
        <v>493.16</v>
      </c>
      <c r="J1592" s="55">
        <v>611.77</v>
      </c>
      <c r="K1592" s="55">
        <v>427.5</v>
      </c>
      <c r="L1592" s="60"/>
    </row>
    <row r="1593" spans="1:12" s="48" customFormat="1" outlineLevel="1" x14ac:dyDescent="0.2">
      <c r="A1593" s="42">
        <v>42831</v>
      </c>
      <c r="B1593" s="55">
        <v>462.5</v>
      </c>
      <c r="C1593" s="55">
        <v>586.03</v>
      </c>
      <c r="D1593" s="53">
        <v>722</v>
      </c>
      <c r="E1593" s="45">
        <f>Platts!R2082*0.6+Platts!C2082*1.6</f>
        <v>275.36</v>
      </c>
      <c r="F1593" s="62">
        <f t="shared" si="46"/>
        <v>1590</v>
      </c>
      <c r="G1593" s="42">
        <v>42831</v>
      </c>
      <c r="H1593" s="55">
        <v>428</v>
      </c>
      <c r="I1593" s="55">
        <v>492.79</v>
      </c>
      <c r="J1593" s="55">
        <v>611.77</v>
      </c>
      <c r="K1593" s="55">
        <v>430</v>
      </c>
      <c r="L1593" s="60"/>
    </row>
    <row r="1594" spans="1:12" s="48" customFormat="1" outlineLevel="1" x14ac:dyDescent="0.2">
      <c r="A1594" s="42">
        <v>42832</v>
      </c>
      <c r="B1594" s="55">
        <v>450</v>
      </c>
      <c r="C1594" s="55">
        <v>583.94000000000005</v>
      </c>
      <c r="D1594" s="53">
        <v>722</v>
      </c>
      <c r="E1594" s="45">
        <f>Platts!R2083*0.6+Platts!C2083*1.6</f>
        <v>296.52</v>
      </c>
      <c r="F1594" s="62">
        <f t="shared" si="46"/>
        <v>1591</v>
      </c>
      <c r="G1594" s="42">
        <v>42832</v>
      </c>
      <c r="H1594" s="55">
        <v>423</v>
      </c>
      <c r="I1594" s="55">
        <v>491.04</v>
      </c>
      <c r="J1594" s="55">
        <v>611.77</v>
      </c>
      <c r="K1594" s="55">
        <v>432.5</v>
      </c>
      <c r="L1594" s="60"/>
    </row>
    <row r="1595" spans="1:12" s="48" customFormat="1" outlineLevel="1" x14ac:dyDescent="0.2">
      <c r="A1595" s="42">
        <v>42835</v>
      </c>
      <c r="B1595" s="55">
        <v>449</v>
      </c>
      <c r="C1595" s="55">
        <v>577.91999999999996</v>
      </c>
      <c r="D1595" s="53">
        <v>722</v>
      </c>
      <c r="E1595" s="45">
        <f>Platts!R2084*0.6+Platts!C2084*1.6</f>
        <v>293.24</v>
      </c>
      <c r="F1595" s="62">
        <f t="shared" si="46"/>
        <v>1592</v>
      </c>
      <c r="G1595" s="42">
        <v>42835</v>
      </c>
      <c r="H1595" s="55">
        <v>423</v>
      </c>
      <c r="I1595" s="55">
        <v>490.44</v>
      </c>
      <c r="J1595" s="55">
        <v>611.77</v>
      </c>
      <c r="K1595" s="55">
        <v>430</v>
      </c>
      <c r="L1595" s="60"/>
    </row>
    <row r="1596" spans="1:12" s="48" customFormat="1" outlineLevel="1" x14ac:dyDescent="0.2">
      <c r="A1596" s="42">
        <v>42836</v>
      </c>
      <c r="B1596" s="55">
        <v>445</v>
      </c>
      <c r="C1596" s="55">
        <v>578.95000000000005</v>
      </c>
      <c r="D1596" s="53">
        <v>722</v>
      </c>
      <c r="E1596" s="45">
        <f>Platts!R2085*0.6+Platts!C2085*1.6</f>
        <v>295.84000000000003</v>
      </c>
      <c r="F1596" s="62">
        <f t="shared" si="46"/>
        <v>1593</v>
      </c>
      <c r="G1596" s="42">
        <v>42836</v>
      </c>
      <c r="H1596" s="55">
        <v>420</v>
      </c>
      <c r="I1596" s="55">
        <v>491.31</v>
      </c>
      <c r="J1596" s="55">
        <v>611.77</v>
      </c>
      <c r="K1596" s="55">
        <v>430</v>
      </c>
      <c r="L1596" s="60"/>
    </row>
    <row r="1597" spans="1:12" s="48" customFormat="1" outlineLevel="1" x14ac:dyDescent="0.2">
      <c r="A1597" s="42">
        <v>42837</v>
      </c>
      <c r="B1597" s="55">
        <v>442</v>
      </c>
      <c r="C1597" s="55">
        <v>578.67999999999995</v>
      </c>
      <c r="D1597" s="53">
        <v>722</v>
      </c>
      <c r="E1597" s="45">
        <f>Platts!R2086*0.6+Platts!C2086*1.6</f>
        <v>291.60000000000002</v>
      </c>
      <c r="F1597" s="62">
        <f t="shared" si="46"/>
        <v>1594</v>
      </c>
      <c r="G1597" s="42">
        <v>42837</v>
      </c>
      <c r="H1597" s="55">
        <v>412</v>
      </c>
      <c r="I1597" s="55">
        <v>491.08</v>
      </c>
      <c r="J1597" s="55">
        <v>611.77</v>
      </c>
      <c r="K1597" s="55">
        <v>427.5</v>
      </c>
      <c r="L1597" s="60"/>
    </row>
    <row r="1598" spans="1:12" s="48" customFormat="1" outlineLevel="1" x14ac:dyDescent="0.2">
      <c r="A1598" s="42">
        <v>42838</v>
      </c>
      <c r="B1598" s="55">
        <v>432.5</v>
      </c>
      <c r="C1598" s="55">
        <v>579.88</v>
      </c>
      <c r="D1598" s="53">
        <v>722</v>
      </c>
      <c r="E1598" s="45">
        <f>Platts!R2087*0.6+Platts!C2087*1.6</f>
        <v>291.60000000000002</v>
      </c>
      <c r="F1598" s="62">
        <f t="shared" si="46"/>
        <v>1595</v>
      </c>
      <c r="G1598" s="42">
        <v>42838</v>
      </c>
      <c r="H1598" s="55">
        <v>412</v>
      </c>
      <c r="I1598" s="55">
        <v>492.1</v>
      </c>
      <c r="J1598" s="55">
        <v>611.77</v>
      </c>
      <c r="K1598" s="55">
        <v>427.5</v>
      </c>
      <c r="L1598" s="60"/>
    </row>
    <row r="1599" spans="1:12" s="48" customFormat="1" outlineLevel="1" x14ac:dyDescent="0.2">
      <c r="A1599" s="42">
        <v>42842</v>
      </c>
      <c r="B1599" s="55">
        <v>422.5</v>
      </c>
      <c r="C1599" s="55">
        <v>579.88</v>
      </c>
      <c r="D1599" s="53">
        <v>722</v>
      </c>
      <c r="E1599" s="45">
        <f>Platts!R2088*0.6+Platts!C2088*1.6</f>
        <v>285.20000000000005</v>
      </c>
      <c r="F1599" s="62">
        <f t="shared" si="46"/>
        <v>1596</v>
      </c>
      <c r="G1599" s="42">
        <v>42842</v>
      </c>
      <c r="H1599" s="55">
        <v>412</v>
      </c>
      <c r="I1599" s="55">
        <v>492.1</v>
      </c>
      <c r="J1599" s="55">
        <v>611.77</v>
      </c>
      <c r="K1599" s="55">
        <v>427.5</v>
      </c>
      <c r="L1599" s="60"/>
    </row>
    <row r="1600" spans="1:12" s="48" customFormat="1" outlineLevel="1" x14ac:dyDescent="0.2">
      <c r="A1600" s="42">
        <v>42843</v>
      </c>
      <c r="B1600" s="55">
        <v>420</v>
      </c>
      <c r="C1600" s="55">
        <v>580.48</v>
      </c>
      <c r="D1600" s="53">
        <v>716.49</v>
      </c>
      <c r="E1600" s="45">
        <f>Platts!R2089*0.6+Platts!C2089*1.6</f>
        <v>273.08</v>
      </c>
      <c r="F1600" s="62">
        <f t="shared" si="46"/>
        <v>1597</v>
      </c>
      <c r="G1600" s="42">
        <v>42843</v>
      </c>
      <c r="H1600" s="55">
        <v>410</v>
      </c>
      <c r="I1600" s="55">
        <v>494.88</v>
      </c>
      <c r="J1600" s="55">
        <v>611.77</v>
      </c>
      <c r="K1600" s="55">
        <v>422.5</v>
      </c>
      <c r="L1600" s="60"/>
    </row>
    <row r="1601" spans="1:12" s="48" customFormat="1" outlineLevel="1" x14ac:dyDescent="0.2">
      <c r="A1601" s="42">
        <v>42844</v>
      </c>
      <c r="B1601" s="55">
        <v>409.5</v>
      </c>
      <c r="C1601" s="55">
        <v>581.13</v>
      </c>
      <c r="D1601" s="53">
        <v>716.49</v>
      </c>
      <c r="E1601" s="45">
        <f>Platts!R2090*0.6+Platts!C2090*1.6</f>
        <v>275.24</v>
      </c>
      <c r="F1601" s="62">
        <f t="shared" si="46"/>
        <v>1598</v>
      </c>
      <c r="G1601" s="42">
        <v>42844</v>
      </c>
      <c r="H1601" s="55">
        <v>410</v>
      </c>
      <c r="I1601" s="55">
        <v>495.43</v>
      </c>
      <c r="J1601" s="55">
        <v>611.77</v>
      </c>
      <c r="K1601" s="55">
        <v>422.5</v>
      </c>
      <c r="L1601" s="60"/>
    </row>
    <row r="1602" spans="1:12" s="48" customFormat="1" outlineLevel="1" x14ac:dyDescent="0.2">
      <c r="A1602" s="42">
        <v>42845</v>
      </c>
      <c r="B1602" s="55">
        <v>408</v>
      </c>
      <c r="C1602" s="55">
        <v>584.33000000000004</v>
      </c>
      <c r="D1602" s="53">
        <v>716.49</v>
      </c>
      <c r="E1602" s="45">
        <f>Platts!R2091*0.6+Platts!C2091*1.6</f>
        <v>270.2</v>
      </c>
      <c r="F1602" s="62">
        <f t="shared" si="46"/>
        <v>1599</v>
      </c>
      <c r="G1602" s="42">
        <v>42845</v>
      </c>
      <c r="H1602" s="55">
        <v>408</v>
      </c>
      <c r="I1602" s="55">
        <v>498.16</v>
      </c>
      <c r="J1602" s="55">
        <v>611.77</v>
      </c>
      <c r="K1602" s="55">
        <v>420</v>
      </c>
      <c r="L1602" s="60"/>
    </row>
    <row r="1603" spans="1:12" s="48" customFormat="1" outlineLevel="1" x14ac:dyDescent="0.2">
      <c r="A1603" s="42">
        <v>42846</v>
      </c>
      <c r="B1603" s="55">
        <v>409</v>
      </c>
      <c r="C1603" s="55">
        <v>580.41999999999996</v>
      </c>
      <c r="D1603" s="53">
        <v>716.49</v>
      </c>
      <c r="E1603" s="45">
        <f>Platts!R2092*0.6+Platts!C2092*1.6</f>
        <v>259.84000000000003</v>
      </c>
      <c r="F1603" s="62">
        <f t="shared" si="46"/>
        <v>1600</v>
      </c>
      <c r="G1603" s="42">
        <v>42846</v>
      </c>
      <c r="H1603" s="55">
        <v>404</v>
      </c>
      <c r="I1603" s="55">
        <v>488.94</v>
      </c>
      <c r="J1603" s="55">
        <v>611.77</v>
      </c>
      <c r="K1603" s="55">
        <v>420</v>
      </c>
      <c r="L1603" s="60"/>
    </row>
    <row r="1604" spans="1:12" s="48" customFormat="1" outlineLevel="1" x14ac:dyDescent="0.2">
      <c r="A1604" s="42">
        <v>42849</v>
      </c>
      <c r="B1604" s="55">
        <v>409</v>
      </c>
      <c r="C1604" s="55">
        <v>589.21</v>
      </c>
      <c r="D1604" s="53">
        <v>710.98</v>
      </c>
      <c r="E1604" s="45">
        <f>Platts!R2093*0.6+Platts!C2093*1.6</f>
        <v>257.68</v>
      </c>
      <c r="F1604" s="62">
        <f t="shared" si="46"/>
        <v>1601</v>
      </c>
      <c r="G1604" s="42">
        <v>42849</v>
      </c>
      <c r="H1604" s="55">
        <v>404</v>
      </c>
      <c r="I1604" s="55">
        <v>496.35</v>
      </c>
      <c r="J1604" s="55">
        <v>595.24</v>
      </c>
      <c r="K1604" s="55">
        <v>418</v>
      </c>
      <c r="L1604" s="60"/>
    </row>
    <row r="1605" spans="1:12" s="48" customFormat="1" outlineLevel="1" x14ac:dyDescent="0.2">
      <c r="A1605" s="42">
        <v>42850</v>
      </c>
      <c r="B1605" s="55">
        <v>409</v>
      </c>
      <c r="C1605" s="55">
        <v>590.49</v>
      </c>
      <c r="D1605" s="53">
        <v>708.22</v>
      </c>
      <c r="E1605" s="45">
        <f>Platts!R2094*0.6+Platts!C2094*1.6</f>
        <v>254.27999999999997</v>
      </c>
      <c r="F1605" s="62">
        <f t="shared" ref="F1605:F1668" si="47">F1604+1</f>
        <v>1602</v>
      </c>
      <c r="G1605" s="42">
        <v>42850</v>
      </c>
      <c r="H1605" s="55">
        <v>405</v>
      </c>
      <c r="I1605" s="55">
        <v>497.54</v>
      </c>
      <c r="J1605" s="55">
        <v>595.24</v>
      </c>
      <c r="K1605" s="55">
        <v>417.5</v>
      </c>
      <c r="L1605" s="60"/>
    </row>
    <row r="1606" spans="1:12" s="48" customFormat="1" outlineLevel="1" x14ac:dyDescent="0.2">
      <c r="A1606" s="42">
        <v>42851</v>
      </c>
      <c r="B1606" s="55">
        <v>412.5</v>
      </c>
      <c r="C1606" s="55">
        <v>587.29999999999995</v>
      </c>
      <c r="D1606" s="53">
        <v>708.22</v>
      </c>
      <c r="E1606" s="45">
        <f>Platts!R2095*0.6+Platts!C2095*1.6</f>
        <v>253.84000000000003</v>
      </c>
      <c r="F1606" s="62">
        <f t="shared" si="47"/>
        <v>1603</v>
      </c>
      <c r="G1606" s="42">
        <v>42851</v>
      </c>
      <c r="H1606" s="55">
        <v>405</v>
      </c>
      <c r="I1606" s="55">
        <v>494.86</v>
      </c>
      <c r="J1606" s="55">
        <v>595.24</v>
      </c>
      <c r="K1606" s="55">
        <v>417.5</v>
      </c>
      <c r="L1606" s="60"/>
    </row>
    <row r="1607" spans="1:12" s="48" customFormat="1" outlineLevel="1" x14ac:dyDescent="0.2">
      <c r="A1607" s="42">
        <v>42852</v>
      </c>
      <c r="B1607" s="55">
        <v>420</v>
      </c>
      <c r="C1607" s="55">
        <v>586.71</v>
      </c>
      <c r="D1607" s="53">
        <v>708.22</v>
      </c>
      <c r="E1607" s="45">
        <f>Platts!R2096*0.6+Platts!C2096*1.6</f>
        <v>253.84000000000003</v>
      </c>
      <c r="F1607" s="62">
        <f t="shared" si="47"/>
        <v>1604</v>
      </c>
      <c r="G1607" s="42">
        <v>42852</v>
      </c>
      <c r="H1607" s="55">
        <v>405.5</v>
      </c>
      <c r="I1607" s="55">
        <v>494.36</v>
      </c>
      <c r="J1607" s="55">
        <v>595.24</v>
      </c>
      <c r="K1607" s="55">
        <v>420</v>
      </c>
      <c r="L1607" s="60"/>
    </row>
    <row r="1608" spans="1:12" s="48" customFormat="1" outlineLevel="1" x14ac:dyDescent="0.2">
      <c r="A1608" s="42">
        <v>42853</v>
      </c>
      <c r="B1608" s="55">
        <v>420</v>
      </c>
      <c r="C1608" s="55">
        <v>588.49</v>
      </c>
      <c r="D1608" s="53">
        <v>708.22</v>
      </c>
      <c r="E1608" s="45">
        <f>Platts!R2097*0.6+Platts!C2097*1.6</f>
        <v>251.08</v>
      </c>
      <c r="F1608" s="62">
        <f t="shared" si="47"/>
        <v>1605</v>
      </c>
      <c r="G1608" s="42">
        <v>42853</v>
      </c>
      <c r="H1608" s="55">
        <v>412.5</v>
      </c>
      <c r="I1608" s="55">
        <v>495.86</v>
      </c>
      <c r="J1608" s="55">
        <v>595.24</v>
      </c>
      <c r="K1608" s="55">
        <v>415.5</v>
      </c>
      <c r="L1608" s="60"/>
    </row>
    <row r="1609" spans="1:12" s="48" customFormat="1" outlineLevel="1" x14ac:dyDescent="0.2">
      <c r="A1609" s="42">
        <v>42856</v>
      </c>
      <c r="B1609" s="55">
        <v>420</v>
      </c>
      <c r="C1609" s="55">
        <v>588.49</v>
      </c>
      <c r="D1609" s="53">
        <v>708.22</v>
      </c>
      <c r="E1609" s="45">
        <f>Platts!R2098*0.6+Platts!C2098*1.6</f>
        <v>251.08</v>
      </c>
      <c r="F1609" s="62">
        <f t="shared" si="47"/>
        <v>1606</v>
      </c>
      <c r="G1609" s="42">
        <v>42856</v>
      </c>
      <c r="H1609" s="55">
        <v>412.5</v>
      </c>
      <c r="I1609" s="55">
        <v>495.86</v>
      </c>
      <c r="J1609" s="55">
        <v>595.24</v>
      </c>
      <c r="K1609" s="55">
        <v>415.5</v>
      </c>
      <c r="L1609" s="60"/>
    </row>
    <row r="1610" spans="1:12" s="48" customFormat="1" outlineLevel="1" x14ac:dyDescent="0.2">
      <c r="A1610" s="42">
        <v>42857</v>
      </c>
      <c r="B1610" s="55">
        <v>422</v>
      </c>
      <c r="C1610" s="55">
        <v>588.87</v>
      </c>
      <c r="D1610" s="53">
        <v>694.44</v>
      </c>
      <c r="E1610" s="45">
        <f>Platts!R2099*0.6+Platts!C2099*1.6</f>
        <v>254.04000000000002</v>
      </c>
      <c r="F1610" s="62">
        <f t="shared" si="47"/>
        <v>1607</v>
      </c>
      <c r="G1610" s="42">
        <v>42857</v>
      </c>
      <c r="H1610" s="55">
        <v>414.5</v>
      </c>
      <c r="I1610" s="55">
        <v>492.91</v>
      </c>
      <c r="J1610" s="55">
        <v>595.24</v>
      </c>
      <c r="K1610" s="55">
        <v>415.5</v>
      </c>
      <c r="L1610" s="60"/>
    </row>
    <row r="1611" spans="1:12" s="48" customFormat="1" outlineLevel="1" x14ac:dyDescent="0.2">
      <c r="A1611" s="42">
        <v>42858</v>
      </c>
      <c r="B1611" s="55">
        <v>425.5</v>
      </c>
      <c r="C1611" s="55">
        <v>589.41</v>
      </c>
      <c r="D1611" s="53">
        <v>688.93</v>
      </c>
      <c r="E1611" s="45">
        <f>Platts!R2100*0.6+Platts!C2100*1.6</f>
        <v>240.55999999999997</v>
      </c>
      <c r="F1611" s="62">
        <f t="shared" si="47"/>
        <v>1608</v>
      </c>
      <c r="G1611" s="42">
        <v>42858</v>
      </c>
      <c r="H1611" s="55">
        <v>415</v>
      </c>
      <c r="I1611" s="55">
        <v>493.36</v>
      </c>
      <c r="J1611" s="55">
        <v>595.24</v>
      </c>
      <c r="K1611" s="55">
        <v>415.5</v>
      </c>
      <c r="L1611" s="60"/>
    </row>
    <row r="1612" spans="1:12" s="48" customFormat="1" outlineLevel="1" x14ac:dyDescent="0.2">
      <c r="A1612" s="42">
        <v>42859</v>
      </c>
      <c r="B1612" s="55">
        <v>424</v>
      </c>
      <c r="C1612" s="55">
        <v>590.98</v>
      </c>
      <c r="D1612" s="53">
        <v>688.93</v>
      </c>
      <c r="E1612" s="45">
        <f>Platts!R2101*0.6+Platts!C2101*1.6</f>
        <v>221.44</v>
      </c>
      <c r="F1612" s="62">
        <f t="shared" si="47"/>
        <v>1609</v>
      </c>
      <c r="G1612" s="42">
        <v>42859</v>
      </c>
      <c r="H1612" s="55">
        <v>404.5</v>
      </c>
      <c r="I1612" s="55">
        <v>494.67</v>
      </c>
      <c r="J1612" s="55">
        <v>595.24</v>
      </c>
      <c r="K1612" s="55">
        <v>415.5</v>
      </c>
      <c r="L1612" s="60"/>
    </row>
    <row r="1613" spans="1:12" s="48" customFormat="1" outlineLevel="1" x14ac:dyDescent="0.2">
      <c r="A1613" s="42">
        <v>42860</v>
      </c>
      <c r="B1613" s="55">
        <v>422.5</v>
      </c>
      <c r="C1613" s="55">
        <v>593.41</v>
      </c>
      <c r="D1613" s="53">
        <v>688.93</v>
      </c>
      <c r="E1613" s="45">
        <f>Platts!R2102*0.6+Platts!C2102*1.6</f>
        <v>211.04000000000002</v>
      </c>
      <c r="F1613" s="62">
        <f t="shared" si="47"/>
        <v>1610</v>
      </c>
      <c r="G1613" s="42">
        <v>42860</v>
      </c>
      <c r="H1613" s="55">
        <v>404.5</v>
      </c>
      <c r="I1613" s="55">
        <v>496.7</v>
      </c>
      <c r="J1613" s="55">
        <v>595.24</v>
      </c>
      <c r="K1613" s="55">
        <v>427</v>
      </c>
      <c r="L1613" s="60"/>
    </row>
    <row r="1614" spans="1:12" s="48" customFormat="1" outlineLevel="1" x14ac:dyDescent="0.2">
      <c r="A1614" s="42">
        <v>42863</v>
      </c>
      <c r="B1614" s="55">
        <v>422.5</v>
      </c>
      <c r="C1614" s="55">
        <v>587.77</v>
      </c>
      <c r="D1614" s="53">
        <v>688.93</v>
      </c>
      <c r="E1614" s="45">
        <f>Platts!R2103*0.6+Platts!C2103*1.6</f>
        <v>210.32</v>
      </c>
      <c r="F1614" s="62">
        <f t="shared" si="47"/>
        <v>1611</v>
      </c>
      <c r="G1614" s="42">
        <v>42863</v>
      </c>
      <c r="H1614" s="55">
        <v>404.5</v>
      </c>
      <c r="I1614" s="55">
        <v>493.81</v>
      </c>
      <c r="J1614" s="55">
        <v>595.24</v>
      </c>
      <c r="K1614" s="55">
        <v>427</v>
      </c>
      <c r="L1614" s="60"/>
    </row>
    <row r="1615" spans="1:12" s="48" customFormat="1" outlineLevel="1" x14ac:dyDescent="0.2">
      <c r="A1615" s="42">
        <v>42864</v>
      </c>
      <c r="B1615" s="55">
        <v>418</v>
      </c>
      <c r="C1615" s="55">
        <v>585.86</v>
      </c>
      <c r="D1615" s="53">
        <v>677.91</v>
      </c>
      <c r="E1615" s="45">
        <f>Platts!R2104*0.6+Platts!C2104*1.6</f>
        <v>204.6</v>
      </c>
      <c r="F1615" s="62">
        <f t="shared" si="47"/>
        <v>1612</v>
      </c>
      <c r="G1615" s="42">
        <v>42864</v>
      </c>
      <c r="H1615" s="55">
        <v>404.5</v>
      </c>
      <c r="I1615" s="55">
        <v>491.96</v>
      </c>
      <c r="J1615" s="55">
        <v>595.24</v>
      </c>
      <c r="K1615" s="55">
        <v>427</v>
      </c>
      <c r="L1615" s="60"/>
    </row>
    <row r="1616" spans="1:12" s="48" customFormat="1" outlineLevel="1" x14ac:dyDescent="0.2">
      <c r="A1616" s="42">
        <v>42865</v>
      </c>
      <c r="B1616" s="55">
        <v>418</v>
      </c>
      <c r="C1616" s="55">
        <v>575.79</v>
      </c>
      <c r="D1616" s="53">
        <v>677.91</v>
      </c>
      <c r="E1616" s="45">
        <f>Platts!R2105*0.6+Platts!C2105*1.6</f>
        <v>204.6</v>
      </c>
      <c r="F1616" s="62">
        <f t="shared" si="47"/>
        <v>1613</v>
      </c>
      <c r="G1616" s="42">
        <v>42865</v>
      </c>
      <c r="H1616" s="55">
        <v>405</v>
      </c>
      <c r="I1616" s="55">
        <v>485.62</v>
      </c>
      <c r="J1616" s="55">
        <v>595.24</v>
      </c>
      <c r="K1616" s="55">
        <v>430</v>
      </c>
      <c r="L1616" s="60"/>
    </row>
    <row r="1617" spans="1:12" s="48" customFormat="1" outlineLevel="1" x14ac:dyDescent="0.2">
      <c r="A1617" s="42">
        <v>42866</v>
      </c>
      <c r="B1617" s="55">
        <v>418</v>
      </c>
      <c r="C1617" s="55">
        <v>576.22</v>
      </c>
      <c r="D1617" s="53">
        <v>677.91</v>
      </c>
      <c r="E1617" s="45">
        <f>Platts!R2106*0.6+Platts!C2106*1.6</f>
        <v>204.92000000000002</v>
      </c>
      <c r="F1617" s="62">
        <f t="shared" si="47"/>
        <v>1614</v>
      </c>
      <c r="G1617" s="42">
        <v>42866</v>
      </c>
      <c r="H1617" s="55">
        <v>405</v>
      </c>
      <c r="I1617" s="55">
        <v>483.8</v>
      </c>
      <c r="J1617" s="55">
        <v>595.24</v>
      </c>
      <c r="K1617" s="55">
        <v>430</v>
      </c>
      <c r="L1617" s="60"/>
    </row>
    <row r="1618" spans="1:12" s="48" customFormat="1" outlineLevel="1" x14ac:dyDescent="0.2">
      <c r="A1618" s="42">
        <v>42867</v>
      </c>
      <c r="B1618" s="55">
        <v>415</v>
      </c>
      <c r="C1618" s="55">
        <v>579.03</v>
      </c>
      <c r="D1618" s="53">
        <v>677.91</v>
      </c>
      <c r="E1618" s="45">
        <f>Platts!R2107*0.6+Platts!C2107*1.6</f>
        <v>197.68</v>
      </c>
      <c r="F1618" s="62">
        <f t="shared" si="47"/>
        <v>1615</v>
      </c>
      <c r="G1618" s="42">
        <v>42867</v>
      </c>
      <c r="H1618" s="55">
        <v>405</v>
      </c>
      <c r="I1618" s="55">
        <v>486.16</v>
      </c>
      <c r="J1618" s="55">
        <v>595.24</v>
      </c>
      <c r="K1618" s="55">
        <v>433.5</v>
      </c>
      <c r="L1618" s="60"/>
    </row>
    <row r="1619" spans="1:12" s="48" customFormat="1" outlineLevel="1" x14ac:dyDescent="0.2">
      <c r="A1619" s="42">
        <v>42870</v>
      </c>
      <c r="B1619" s="55">
        <v>415</v>
      </c>
      <c r="C1619" s="55">
        <v>579.25</v>
      </c>
      <c r="D1619" s="53">
        <v>677.91</v>
      </c>
      <c r="E1619" s="45">
        <f>Platts!R2108*0.6+Platts!C2108*1.6</f>
        <v>198.2</v>
      </c>
      <c r="F1619" s="62">
        <f t="shared" si="47"/>
        <v>1616</v>
      </c>
      <c r="G1619" s="42">
        <v>42870</v>
      </c>
      <c r="H1619" s="55">
        <v>405</v>
      </c>
      <c r="I1619" s="55">
        <v>488.65</v>
      </c>
      <c r="J1619" s="55">
        <v>595.24</v>
      </c>
      <c r="K1619" s="55">
        <v>433.5</v>
      </c>
      <c r="L1619" s="60"/>
    </row>
    <row r="1620" spans="1:12" s="48" customFormat="1" outlineLevel="1" x14ac:dyDescent="0.2">
      <c r="A1620" s="42">
        <v>42871</v>
      </c>
      <c r="B1620" s="55">
        <v>417.5</v>
      </c>
      <c r="C1620" s="55">
        <v>583.24</v>
      </c>
      <c r="D1620" s="53">
        <v>677.91</v>
      </c>
      <c r="E1620" s="45">
        <f>Platts!R2109*0.6+Platts!C2109*1.6</f>
        <v>195.24</v>
      </c>
      <c r="F1620" s="62">
        <f t="shared" si="47"/>
        <v>1617</v>
      </c>
      <c r="G1620" s="42">
        <v>42871</v>
      </c>
      <c r="H1620" s="55">
        <v>405</v>
      </c>
      <c r="I1620" s="55">
        <v>492.53</v>
      </c>
      <c r="J1620" s="55">
        <v>595.24</v>
      </c>
      <c r="K1620" s="55">
        <v>433.5</v>
      </c>
      <c r="L1620" s="60"/>
    </row>
    <row r="1621" spans="1:12" s="48" customFormat="1" outlineLevel="1" x14ac:dyDescent="0.2">
      <c r="A1621" s="42">
        <v>42872</v>
      </c>
      <c r="B1621" s="55">
        <v>425</v>
      </c>
      <c r="C1621" s="55">
        <v>587.9</v>
      </c>
      <c r="D1621" s="53">
        <v>672.4</v>
      </c>
      <c r="E1621" s="45">
        <f>Platts!R2110*0.6+Platts!C2110*1.6</f>
        <v>196.52</v>
      </c>
      <c r="F1621" s="62">
        <f t="shared" si="47"/>
        <v>1618</v>
      </c>
      <c r="G1621" s="42">
        <v>42872</v>
      </c>
      <c r="H1621" s="55">
        <v>407</v>
      </c>
      <c r="I1621" s="55">
        <v>495.95</v>
      </c>
      <c r="J1621" s="55">
        <v>595.24</v>
      </c>
      <c r="K1621" s="55">
        <v>433.5</v>
      </c>
      <c r="L1621" s="60"/>
    </row>
    <row r="1622" spans="1:12" s="48" customFormat="1" outlineLevel="1" x14ac:dyDescent="0.2">
      <c r="A1622" s="42">
        <v>42873</v>
      </c>
      <c r="B1622" s="55">
        <v>425</v>
      </c>
      <c r="C1622" s="55">
        <v>586.9</v>
      </c>
      <c r="D1622" s="53">
        <v>672.4</v>
      </c>
      <c r="E1622" s="45">
        <f>Platts!R2111*0.6+Platts!C2111*1.6</f>
        <v>194.12</v>
      </c>
      <c r="F1622" s="62">
        <f t="shared" si="47"/>
        <v>1619</v>
      </c>
      <c r="G1622" s="42">
        <v>42873</v>
      </c>
      <c r="H1622" s="55">
        <v>408</v>
      </c>
      <c r="I1622" s="55">
        <v>495.11</v>
      </c>
      <c r="J1622" s="55">
        <v>595.24</v>
      </c>
      <c r="K1622" s="55">
        <v>433.5</v>
      </c>
      <c r="L1622" s="60"/>
    </row>
    <row r="1623" spans="1:12" s="48" customFormat="1" outlineLevel="1" x14ac:dyDescent="0.2">
      <c r="A1623" s="42">
        <v>42874</v>
      </c>
      <c r="B1623" s="55">
        <v>430</v>
      </c>
      <c r="C1623" s="55">
        <v>590.59</v>
      </c>
      <c r="D1623" s="53">
        <v>672.4</v>
      </c>
      <c r="E1623" s="45">
        <f>Platts!R2112*0.6+Platts!C2112*1.6</f>
        <v>195.07999999999998</v>
      </c>
      <c r="F1623" s="62">
        <f t="shared" si="47"/>
        <v>1620</v>
      </c>
      <c r="G1623" s="42">
        <v>42874</v>
      </c>
      <c r="H1623" s="55">
        <v>410</v>
      </c>
      <c r="I1623" s="55">
        <v>498.22</v>
      </c>
      <c r="J1623" s="55">
        <v>595.24</v>
      </c>
      <c r="K1623" s="55">
        <v>433.5</v>
      </c>
      <c r="L1623" s="60"/>
    </row>
    <row r="1624" spans="1:12" s="48" customFormat="1" outlineLevel="1" x14ac:dyDescent="0.2">
      <c r="A1624" s="42">
        <v>42877</v>
      </c>
      <c r="B1624" s="55">
        <v>440</v>
      </c>
      <c r="C1624" s="55">
        <v>581.30999999999995</v>
      </c>
      <c r="D1624" s="53">
        <v>672.4</v>
      </c>
      <c r="E1624" s="45">
        <f>Platts!R2113*0.6+Platts!C2113*1.6</f>
        <v>195.18</v>
      </c>
      <c r="F1624" s="62">
        <f t="shared" si="47"/>
        <v>1621</v>
      </c>
      <c r="G1624" s="42">
        <v>42877</v>
      </c>
      <c r="H1624" s="55">
        <v>425</v>
      </c>
      <c r="I1624" s="55">
        <v>497.06</v>
      </c>
      <c r="J1624" s="55">
        <v>595.24</v>
      </c>
      <c r="K1624" s="55">
        <v>433.5</v>
      </c>
      <c r="L1624" s="60"/>
    </row>
    <row r="1625" spans="1:12" s="48" customFormat="1" outlineLevel="1" x14ac:dyDescent="0.2">
      <c r="A1625" s="42">
        <v>42878</v>
      </c>
      <c r="B1625" s="55">
        <v>438</v>
      </c>
      <c r="C1625" s="55">
        <v>581.57000000000005</v>
      </c>
      <c r="D1625" s="53">
        <v>672.4</v>
      </c>
      <c r="E1625" s="45">
        <f>Platts!R2114*0.6+Platts!C2114*1.6</f>
        <v>191.68</v>
      </c>
      <c r="F1625" s="62">
        <f t="shared" si="47"/>
        <v>1622</v>
      </c>
      <c r="G1625" s="42">
        <v>42878</v>
      </c>
      <c r="H1625" s="55">
        <v>425</v>
      </c>
      <c r="I1625" s="55">
        <v>492.79</v>
      </c>
      <c r="J1625" s="55">
        <v>595.24</v>
      </c>
      <c r="K1625" s="55">
        <v>437.5</v>
      </c>
      <c r="L1625" s="60"/>
    </row>
    <row r="1626" spans="1:12" s="48" customFormat="1" outlineLevel="1" x14ac:dyDescent="0.2">
      <c r="A1626" s="42">
        <v>42879</v>
      </c>
      <c r="B1626" s="55">
        <v>437.5</v>
      </c>
      <c r="C1626" s="55">
        <v>578.41</v>
      </c>
      <c r="D1626" s="53">
        <v>661.38</v>
      </c>
      <c r="E1626" s="45">
        <f>Platts!R2115*0.6+Platts!C2115*1.6</f>
        <v>189.44</v>
      </c>
      <c r="F1626" s="62">
        <f t="shared" si="47"/>
        <v>1623</v>
      </c>
      <c r="G1626" s="42">
        <v>42879</v>
      </c>
      <c r="H1626" s="55">
        <v>432</v>
      </c>
      <c r="I1626" s="55">
        <v>486.2</v>
      </c>
      <c r="J1626" s="55">
        <v>595.24</v>
      </c>
      <c r="K1626" s="55">
        <v>437.5</v>
      </c>
      <c r="L1626" s="60"/>
    </row>
    <row r="1627" spans="1:12" s="48" customFormat="1" outlineLevel="1" x14ac:dyDescent="0.2">
      <c r="A1627" s="42">
        <v>42880</v>
      </c>
      <c r="B1627" s="55">
        <v>437.5</v>
      </c>
      <c r="C1627" s="55">
        <v>580.48</v>
      </c>
      <c r="D1627" s="53">
        <v>661.38</v>
      </c>
      <c r="E1627" s="45">
        <f>Platts!R2116*0.6+Platts!C2116*1.6</f>
        <v>186.88</v>
      </c>
      <c r="F1627" s="62">
        <f t="shared" si="47"/>
        <v>1624</v>
      </c>
      <c r="G1627" s="42">
        <v>42880</v>
      </c>
      <c r="H1627" s="55">
        <v>432</v>
      </c>
      <c r="I1627" s="55">
        <v>484.57</v>
      </c>
      <c r="J1627" s="55">
        <v>595.24</v>
      </c>
      <c r="K1627" s="55">
        <v>437.5</v>
      </c>
      <c r="L1627" s="60"/>
    </row>
    <row r="1628" spans="1:12" s="48" customFormat="1" outlineLevel="1" x14ac:dyDescent="0.2">
      <c r="A1628" s="42">
        <v>42881</v>
      </c>
      <c r="B1628" s="55">
        <v>437.5</v>
      </c>
      <c r="C1628" s="55">
        <v>578.62</v>
      </c>
      <c r="D1628" s="53">
        <v>655.86</v>
      </c>
      <c r="E1628" s="45">
        <f>Platts!R2117*0.6+Platts!C2117*1.6</f>
        <v>184.60000000000002</v>
      </c>
      <c r="F1628" s="62">
        <f t="shared" si="47"/>
        <v>1625</v>
      </c>
      <c r="G1628" s="42">
        <v>42881</v>
      </c>
      <c r="H1628" s="55">
        <v>432</v>
      </c>
      <c r="I1628" s="55">
        <v>483.02</v>
      </c>
      <c r="J1628" s="55">
        <v>595.24</v>
      </c>
      <c r="K1628" s="55">
        <v>435</v>
      </c>
      <c r="L1628" s="60"/>
    </row>
    <row r="1629" spans="1:12" s="48" customFormat="1" outlineLevel="1" x14ac:dyDescent="0.2">
      <c r="A1629" s="42">
        <v>42884</v>
      </c>
      <c r="B1629" s="55">
        <v>437.5</v>
      </c>
      <c r="C1629" s="55">
        <v>578.62</v>
      </c>
      <c r="D1629" s="53">
        <v>655.86</v>
      </c>
      <c r="E1629" s="45">
        <f>Platts!R2118*0.6+Platts!C2118*1.6</f>
        <v>184.60000000000002</v>
      </c>
      <c r="F1629" s="62">
        <f t="shared" si="47"/>
        <v>1626</v>
      </c>
      <c r="G1629" s="42">
        <v>42884</v>
      </c>
      <c r="H1629" s="55">
        <v>432</v>
      </c>
      <c r="I1629" s="55">
        <v>483.02</v>
      </c>
      <c r="J1629" s="55">
        <v>595.24</v>
      </c>
      <c r="K1629" s="55">
        <v>435</v>
      </c>
      <c r="L1629" s="60"/>
    </row>
    <row r="1630" spans="1:12" s="48" customFormat="1" outlineLevel="1" x14ac:dyDescent="0.2">
      <c r="A1630" s="42">
        <v>42885</v>
      </c>
      <c r="B1630" s="55">
        <v>437.5</v>
      </c>
      <c r="C1630" s="55">
        <v>564.94000000000005</v>
      </c>
      <c r="D1630" s="53">
        <v>655.86</v>
      </c>
      <c r="E1630" s="45">
        <f>Platts!R2119*0.6+Platts!C2119*1.6</f>
        <v>184.28</v>
      </c>
      <c r="F1630" s="62">
        <f t="shared" si="47"/>
        <v>1627</v>
      </c>
      <c r="G1630" s="42">
        <v>42885</v>
      </c>
      <c r="H1630" s="55">
        <v>432</v>
      </c>
      <c r="I1630" s="55">
        <v>477.68</v>
      </c>
      <c r="J1630" s="55">
        <v>595.24</v>
      </c>
      <c r="K1630" s="55">
        <v>435</v>
      </c>
      <c r="L1630" s="60"/>
    </row>
    <row r="1631" spans="1:12" s="48" customFormat="1" outlineLevel="1" x14ac:dyDescent="0.2">
      <c r="A1631" s="42">
        <v>42886</v>
      </c>
      <c r="B1631" s="55">
        <v>437.5</v>
      </c>
      <c r="C1631" s="55">
        <v>567.52</v>
      </c>
      <c r="D1631" s="53">
        <v>650.35</v>
      </c>
      <c r="E1631" s="45">
        <f>Platts!R2120*0.6+Platts!C2120*1.6</f>
        <v>183.64</v>
      </c>
      <c r="F1631" s="62">
        <f t="shared" si="47"/>
        <v>1628</v>
      </c>
      <c r="G1631" s="42">
        <v>42886</v>
      </c>
      <c r="H1631" s="55">
        <v>431.5</v>
      </c>
      <c r="I1631" s="55">
        <v>477.62</v>
      </c>
      <c r="J1631" s="55">
        <v>595.24</v>
      </c>
      <c r="K1631" s="55">
        <v>432.5</v>
      </c>
      <c r="L1631" s="60"/>
    </row>
    <row r="1632" spans="1:12" s="48" customFormat="1" outlineLevel="1" x14ac:dyDescent="0.2">
      <c r="A1632" s="42">
        <v>42887</v>
      </c>
      <c r="B1632" s="55">
        <v>437.5</v>
      </c>
      <c r="C1632" s="55">
        <v>566.46</v>
      </c>
      <c r="D1632" s="53">
        <v>650.35</v>
      </c>
      <c r="E1632" s="45">
        <f>Platts!R2121*0.6+Platts!C2121*1.6</f>
        <v>181.14</v>
      </c>
      <c r="F1632" s="62">
        <f t="shared" si="47"/>
        <v>1629</v>
      </c>
      <c r="G1632" s="42">
        <v>42887</v>
      </c>
      <c r="H1632" s="55">
        <v>431</v>
      </c>
      <c r="I1632" s="55">
        <v>476.72</v>
      </c>
      <c r="J1632" s="55">
        <v>595.24</v>
      </c>
      <c r="K1632" s="55">
        <v>430</v>
      </c>
      <c r="L1632" s="60"/>
    </row>
    <row r="1633" spans="1:12" s="48" customFormat="1" outlineLevel="1" x14ac:dyDescent="0.2">
      <c r="A1633" s="42">
        <v>42888</v>
      </c>
      <c r="B1633" s="55">
        <v>437</v>
      </c>
      <c r="C1633" s="55">
        <v>569.54</v>
      </c>
      <c r="D1633" s="53">
        <v>647.6</v>
      </c>
      <c r="E1633" s="45">
        <f>Platts!R2122*0.6+Platts!C2122*1.6</f>
        <v>182.44</v>
      </c>
      <c r="F1633" s="62">
        <f t="shared" si="47"/>
        <v>1630</v>
      </c>
      <c r="G1633" s="42">
        <v>42888</v>
      </c>
      <c r="H1633" s="55">
        <v>431</v>
      </c>
      <c r="I1633" s="55">
        <v>479.32</v>
      </c>
      <c r="J1633" s="55">
        <v>595.24</v>
      </c>
      <c r="K1633" s="55">
        <v>430</v>
      </c>
      <c r="L1633" s="60"/>
    </row>
    <row r="1634" spans="1:12" s="48" customFormat="1" outlineLevel="1" x14ac:dyDescent="0.2">
      <c r="A1634" s="42">
        <v>42891</v>
      </c>
      <c r="B1634" s="55">
        <v>433.5</v>
      </c>
      <c r="C1634" s="55">
        <v>568.13</v>
      </c>
      <c r="D1634" s="53">
        <v>647.6</v>
      </c>
      <c r="E1634" s="45">
        <f>Platts!R2123*0.6+Platts!C2123*1.6</f>
        <v>180.84</v>
      </c>
      <c r="F1634" s="62">
        <f t="shared" si="47"/>
        <v>1631</v>
      </c>
      <c r="G1634" s="42">
        <v>42891</v>
      </c>
      <c r="H1634" s="55">
        <v>430</v>
      </c>
      <c r="I1634" s="55">
        <v>478.13</v>
      </c>
      <c r="J1634" s="55">
        <v>595.24</v>
      </c>
      <c r="K1634" s="55">
        <v>430</v>
      </c>
      <c r="L1634" s="60"/>
    </row>
    <row r="1635" spans="1:12" s="48" customFormat="1" outlineLevel="1" x14ac:dyDescent="0.2">
      <c r="A1635" s="42">
        <v>42892</v>
      </c>
      <c r="B1635" s="55">
        <v>431.5</v>
      </c>
      <c r="C1635" s="55">
        <v>569.24</v>
      </c>
      <c r="D1635" s="53">
        <v>647.6</v>
      </c>
      <c r="E1635" s="45">
        <f>Platts!R2124*0.6+Platts!C2124*1.6</f>
        <v>180.32</v>
      </c>
      <c r="F1635" s="62">
        <f t="shared" si="47"/>
        <v>1632</v>
      </c>
      <c r="G1635" s="42">
        <v>42892</v>
      </c>
      <c r="H1635" s="55">
        <v>429</v>
      </c>
      <c r="I1635" s="55">
        <v>479.06</v>
      </c>
      <c r="J1635" s="55">
        <v>595.24</v>
      </c>
      <c r="K1635" s="55">
        <v>428</v>
      </c>
      <c r="L1635" s="60"/>
    </row>
    <row r="1636" spans="1:12" s="48" customFormat="1" outlineLevel="1" x14ac:dyDescent="0.2">
      <c r="A1636" s="42">
        <v>42893</v>
      </c>
      <c r="B1636" s="55">
        <v>431.5</v>
      </c>
      <c r="C1636" s="55">
        <v>565.55999999999995</v>
      </c>
      <c r="D1636" s="53">
        <v>647.6</v>
      </c>
      <c r="E1636" s="45">
        <f>Platts!R2125*0.6+Platts!C2125*1.6</f>
        <v>179.28</v>
      </c>
      <c r="F1636" s="62">
        <f t="shared" si="47"/>
        <v>1633</v>
      </c>
      <c r="G1636" s="42">
        <v>42893</v>
      </c>
      <c r="H1636" s="55">
        <v>429</v>
      </c>
      <c r="I1636" s="55">
        <v>478.34</v>
      </c>
      <c r="J1636" s="55">
        <v>595.24</v>
      </c>
      <c r="K1636" s="55">
        <v>427.5</v>
      </c>
      <c r="L1636" s="60"/>
    </row>
    <row r="1637" spans="1:12" s="48" customFormat="1" outlineLevel="1" x14ac:dyDescent="0.2">
      <c r="A1637" s="42">
        <v>42894</v>
      </c>
      <c r="B1637" s="55">
        <v>429.5</v>
      </c>
      <c r="C1637" s="55">
        <v>563.80999999999995</v>
      </c>
      <c r="D1637" s="53">
        <v>647.6</v>
      </c>
      <c r="E1637" s="45">
        <f>Platts!R2126*0.6+Platts!C2126*1.6</f>
        <v>178.26</v>
      </c>
      <c r="F1637" s="62">
        <f t="shared" si="47"/>
        <v>1634</v>
      </c>
      <c r="G1637" s="42">
        <v>42894</v>
      </c>
      <c r="H1637" s="55">
        <v>430.5</v>
      </c>
      <c r="I1637" s="55">
        <v>474.61</v>
      </c>
      <c r="J1637" s="55">
        <v>595.24</v>
      </c>
      <c r="K1637" s="55">
        <v>425</v>
      </c>
      <c r="L1637" s="60"/>
    </row>
    <row r="1638" spans="1:12" s="48" customFormat="1" outlineLevel="1" x14ac:dyDescent="0.2">
      <c r="A1638" s="42">
        <v>42895</v>
      </c>
      <c r="B1638" s="55">
        <v>432.5</v>
      </c>
      <c r="C1638" s="55">
        <v>562.4</v>
      </c>
      <c r="D1638" s="53">
        <v>647.6</v>
      </c>
      <c r="E1638" s="45">
        <f>Platts!R2127*0.6+Platts!C2127*1.6</f>
        <v>176.34</v>
      </c>
      <c r="F1638" s="62">
        <f t="shared" si="47"/>
        <v>1635</v>
      </c>
      <c r="G1638" s="42">
        <v>42895</v>
      </c>
      <c r="H1638" s="55">
        <v>430.5</v>
      </c>
      <c r="I1638" s="55">
        <v>471.18</v>
      </c>
      <c r="J1638" s="55">
        <v>595.24</v>
      </c>
      <c r="K1638" s="55">
        <v>425</v>
      </c>
      <c r="L1638" s="60"/>
    </row>
    <row r="1639" spans="1:12" s="48" customFormat="1" outlineLevel="1" x14ac:dyDescent="0.2">
      <c r="A1639" s="42">
        <v>42898</v>
      </c>
      <c r="B1639" s="55">
        <v>437</v>
      </c>
      <c r="C1639" s="55">
        <v>557.15</v>
      </c>
      <c r="D1639" s="53">
        <v>655.86</v>
      </c>
      <c r="E1639" s="45">
        <f>Platts!R2128*0.6+Platts!C2128*1.6</f>
        <v>176.60000000000002</v>
      </c>
      <c r="F1639" s="62">
        <f t="shared" si="47"/>
        <v>1636</v>
      </c>
      <c r="G1639" s="42">
        <v>42898</v>
      </c>
      <c r="H1639" s="55">
        <v>430.5</v>
      </c>
      <c r="I1639" s="55">
        <v>471.48</v>
      </c>
      <c r="J1639" s="55">
        <v>595.24</v>
      </c>
      <c r="K1639" s="55">
        <v>422.5</v>
      </c>
      <c r="L1639" s="60"/>
    </row>
    <row r="1640" spans="1:12" s="48" customFormat="1" outlineLevel="1" x14ac:dyDescent="0.2">
      <c r="A1640" s="42">
        <v>42899</v>
      </c>
      <c r="B1640" s="55">
        <v>437</v>
      </c>
      <c r="C1640" s="55">
        <v>557.70000000000005</v>
      </c>
      <c r="D1640" s="53">
        <v>655.86</v>
      </c>
      <c r="E1640" s="45">
        <f>Platts!R2129*0.6+Platts!C2129*1.6</f>
        <v>174.60000000000002</v>
      </c>
      <c r="F1640" s="62">
        <f t="shared" si="47"/>
        <v>1637</v>
      </c>
      <c r="G1640" s="42">
        <v>42899</v>
      </c>
      <c r="H1640" s="55">
        <v>430.5</v>
      </c>
      <c r="I1640" s="55">
        <v>471.94</v>
      </c>
      <c r="J1640" s="55">
        <v>595.24</v>
      </c>
      <c r="K1640" s="55">
        <v>422.5</v>
      </c>
      <c r="L1640" s="60"/>
    </row>
    <row r="1641" spans="1:12" s="48" customFormat="1" outlineLevel="1" x14ac:dyDescent="0.2">
      <c r="A1641" s="42">
        <v>42900</v>
      </c>
      <c r="B1641" s="55">
        <v>437.5</v>
      </c>
      <c r="C1641" s="55">
        <v>561.08000000000004</v>
      </c>
      <c r="D1641" s="53">
        <v>655.86</v>
      </c>
      <c r="E1641" s="45">
        <f>Platts!R2130*0.6+Platts!C2130*1.6</f>
        <v>173.68</v>
      </c>
      <c r="F1641" s="62">
        <f t="shared" si="47"/>
        <v>1638</v>
      </c>
      <c r="G1641" s="42">
        <v>42900</v>
      </c>
      <c r="H1641" s="55">
        <v>431</v>
      </c>
      <c r="I1641" s="55">
        <v>474.8</v>
      </c>
      <c r="J1641" s="55">
        <v>595.24</v>
      </c>
      <c r="K1641" s="55">
        <v>422.5</v>
      </c>
      <c r="L1641" s="60"/>
    </row>
    <row r="1642" spans="1:12" s="48" customFormat="1" outlineLevel="1" x14ac:dyDescent="0.2">
      <c r="A1642" s="42">
        <v>42901</v>
      </c>
      <c r="B1642" s="55">
        <v>442.5</v>
      </c>
      <c r="C1642" s="55">
        <v>554.80999999999995</v>
      </c>
      <c r="D1642" s="53">
        <v>658.62</v>
      </c>
      <c r="E1642" s="45">
        <f>Platts!R2131*0.6+Platts!C2131*1.6</f>
        <v>171.14</v>
      </c>
      <c r="F1642" s="62">
        <f t="shared" si="47"/>
        <v>1639</v>
      </c>
      <c r="G1642" s="42">
        <v>42901</v>
      </c>
      <c r="H1642" s="55">
        <v>431</v>
      </c>
      <c r="I1642" s="55">
        <v>469.5</v>
      </c>
      <c r="J1642" s="55">
        <v>595.24</v>
      </c>
      <c r="K1642" s="55">
        <v>422.5</v>
      </c>
      <c r="L1642" s="60"/>
    </row>
    <row r="1643" spans="1:12" s="48" customFormat="1" outlineLevel="1" x14ac:dyDescent="0.2">
      <c r="A1643" s="42">
        <v>42902</v>
      </c>
      <c r="B1643" s="55">
        <v>442.5</v>
      </c>
      <c r="C1643" s="55">
        <v>554.1</v>
      </c>
      <c r="D1643" s="53">
        <v>658.62</v>
      </c>
      <c r="E1643" s="45">
        <f>Platts!R2132*0.6+Platts!C2132*1.6</f>
        <v>172.96</v>
      </c>
      <c r="F1643" s="62">
        <f t="shared" si="47"/>
        <v>1640</v>
      </c>
      <c r="G1643" s="42">
        <v>42902</v>
      </c>
      <c r="H1643" s="55">
        <v>431</v>
      </c>
      <c r="I1643" s="55">
        <v>471.27</v>
      </c>
      <c r="J1643" s="55">
        <v>595.24</v>
      </c>
      <c r="K1643" s="55">
        <v>425.5</v>
      </c>
      <c r="L1643" s="60"/>
    </row>
    <row r="1644" spans="1:12" s="48" customFormat="1" outlineLevel="1" x14ac:dyDescent="0.2">
      <c r="A1644" s="42">
        <v>42905</v>
      </c>
      <c r="B1644" s="55">
        <v>442.5</v>
      </c>
      <c r="C1644" s="55">
        <v>552.77</v>
      </c>
      <c r="D1644" s="53">
        <v>658.62</v>
      </c>
      <c r="E1644" s="45">
        <f>Platts!R2133*0.6+Platts!C2133*1.6</f>
        <v>173.60000000000002</v>
      </c>
      <c r="F1644" s="62">
        <f t="shared" si="47"/>
        <v>1641</v>
      </c>
      <c r="G1644" s="42">
        <v>42905</v>
      </c>
      <c r="H1644" s="55">
        <v>431</v>
      </c>
      <c r="I1644" s="55">
        <v>470.13</v>
      </c>
      <c r="J1644" s="55">
        <v>595.24</v>
      </c>
      <c r="K1644" s="55">
        <v>425.5</v>
      </c>
      <c r="L1644" s="60"/>
    </row>
    <row r="1645" spans="1:12" s="48" customFormat="1" outlineLevel="1" x14ac:dyDescent="0.2">
      <c r="A1645" s="42">
        <v>42906</v>
      </c>
      <c r="B1645" s="55">
        <v>450</v>
      </c>
      <c r="C1645" s="55">
        <v>545.08000000000004</v>
      </c>
      <c r="D1645" s="53">
        <v>658.62</v>
      </c>
      <c r="E1645" s="45">
        <f>Platts!R2134*0.6+Platts!C2134*1.6</f>
        <v>175.77999999999997</v>
      </c>
      <c r="F1645" s="62">
        <f t="shared" si="47"/>
        <v>1642</v>
      </c>
      <c r="G1645" s="42">
        <v>42906</v>
      </c>
      <c r="H1645" s="55">
        <v>434</v>
      </c>
      <c r="I1645" s="55">
        <v>468.32</v>
      </c>
      <c r="J1645" s="55">
        <v>581.46</v>
      </c>
      <c r="K1645" s="55">
        <v>425</v>
      </c>
      <c r="L1645" s="60"/>
    </row>
    <row r="1646" spans="1:12" s="48" customFormat="1" outlineLevel="1" x14ac:dyDescent="0.2">
      <c r="A1646" s="42">
        <v>42907</v>
      </c>
      <c r="B1646" s="55">
        <v>450</v>
      </c>
      <c r="C1646" s="55">
        <v>546.05999999999995</v>
      </c>
      <c r="D1646" s="53">
        <v>666.89</v>
      </c>
      <c r="E1646" s="45">
        <f>Platts!R2135*0.6+Platts!C2135*1.6</f>
        <v>177.94</v>
      </c>
      <c r="F1646" s="62">
        <f t="shared" si="47"/>
        <v>1643</v>
      </c>
      <c r="G1646" s="42">
        <v>42907</v>
      </c>
      <c r="H1646" s="55">
        <v>434</v>
      </c>
      <c r="I1646" s="55">
        <v>469.16</v>
      </c>
      <c r="J1646" s="55">
        <v>581.46</v>
      </c>
      <c r="K1646" s="55">
        <v>427.5</v>
      </c>
      <c r="L1646" s="60"/>
    </row>
    <row r="1647" spans="1:12" s="48" customFormat="1" outlineLevel="1" x14ac:dyDescent="0.2">
      <c r="A1647" s="42">
        <v>42908</v>
      </c>
      <c r="B1647" s="55">
        <v>450</v>
      </c>
      <c r="C1647" s="55">
        <v>546.54999999999995</v>
      </c>
      <c r="D1647" s="53">
        <v>666.89</v>
      </c>
      <c r="E1647" s="45">
        <f>Platts!R2136*0.6+Platts!C2136*1.6</f>
        <v>178.7</v>
      </c>
      <c r="F1647" s="62">
        <f t="shared" si="47"/>
        <v>1644</v>
      </c>
      <c r="G1647" s="42">
        <v>42908</v>
      </c>
      <c r="H1647" s="55">
        <v>434</v>
      </c>
      <c r="I1647" s="55">
        <v>469.58</v>
      </c>
      <c r="J1647" s="55">
        <v>581.46</v>
      </c>
      <c r="K1647" s="55">
        <v>427.5</v>
      </c>
      <c r="L1647" s="60"/>
    </row>
    <row r="1648" spans="1:12" s="48" customFormat="1" outlineLevel="1" x14ac:dyDescent="0.2">
      <c r="A1648" s="42">
        <v>42909</v>
      </c>
      <c r="B1648" s="55">
        <v>452.5</v>
      </c>
      <c r="C1648" s="55">
        <v>548.85</v>
      </c>
      <c r="D1648" s="53">
        <v>666.89</v>
      </c>
      <c r="E1648" s="45">
        <f>Platts!R2137*0.6+Platts!C2137*1.6</f>
        <v>179.33999999999997</v>
      </c>
      <c r="F1648" s="62">
        <f t="shared" si="47"/>
        <v>1645</v>
      </c>
      <c r="G1648" s="42">
        <v>42909</v>
      </c>
      <c r="H1648" s="55">
        <v>434</v>
      </c>
      <c r="I1648" s="55">
        <v>471.56</v>
      </c>
      <c r="J1648" s="55">
        <v>581.46</v>
      </c>
      <c r="K1648" s="55">
        <v>430</v>
      </c>
      <c r="L1648" s="60"/>
    </row>
    <row r="1649" spans="1:12" s="48" customFormat="1" outlineLevel="1" x14ac:dyDescent="0.2">
      <c r="A1649" s="42">
        <v>42912</v>
      </c>
      <c r="B1649" s="55">
        <v>452.5</v>
      </c>
      <c r="C1649" s="55">
        <v>549</v>
      </c>
      <c r="D1649" s="53">
        <v>666.89</v>
      </c>
      <c r="E1649" s="45">
        <f>Platts!R2138*0.6+Platts!C2138*1.6</f>
        <v>179.33999999999997</v>
      </c>
      <c r="F1649" s="62">
        <f t="shared" si="47"/>
        <v>1646</v>
      </c>
      <c r="G1649" s="42">
        <v>42912</v>
      </c>
      <c r="H1649" s="55">
        <v>438</v>
      </c>
      <c r="I1649" s="55">
        <v>471.69</v>
      </c>
      <c r="J1649" s="55">
        <v>581.46</v>
      </c>
      <c r="K1649" s="55">
        <v>430</v>
      </c>
      <c r="L1649" s="60"/>
    </row>
    <row r="1650" spans="1:12" s="48" customFormat="1" outlineLevel="1" x14ac:dyDescent="0.2">
      <c r="A1650" s="42">
        <v>42913</v>
      </c>
      <c r="B1650" s="55">
        <v>456</v>
      </c>
      <c r="C1650" s="55">
        <v>553.5</v>
      </c>
      <c r="D1650" s="53">
        <v>666.89</v>
      </c>
      <c r="E1650" s="45">
        <f>Platts!R2139*0.6+Platts!C2139*1.6</f>
        <v>184.36</v>
      </c>
      <c r="F1650" s="62">
        <f t="shared" si="47"/>
        <v>1647</v>
      </c>
      <c r="G1650" s="42">
        <v>42913</v>
      </c>
      <c r="H1650" s="55">
        <v>440</v>
      </c>
      <c r="I1650" s="55">
        <v>475.56</v>
      </c>
      <c r="J1650" s="55">
        <v>581.46</v>
      </c>
      <c r="K1650" s="55">
        <v>430</v>
      </c>
      <c r="L1650" s="60"/>
    </row>
    <row r="1651" spans="1:12" s="48" customFormat="1" outlineLevel="1" x14ac:dyDescent="0.2">
      <c r="A1651" s="42">
        <v>42914</v>
      </c>
      <c r="B1651" s="55">
        <v>459</v>
      </c>
      <c r="C1651" s="55">
        <v>556.4</v>
      </c>
      <c r="D1651" s="53">
        <v>666.89</v>
      </c>
      <c r="E1651" s="45">
        <f>Platts!R2140*0.6+Platts!C2140*1.6</f>
        <v>189</v>
      </c>
      <c r="F1651" s="62">
        <f t="shared" si="47"/>
        <v>1648</v>
      </c>
      <c r="G1651" s="42">
        <v>42914</v>
      </c>
      <c r="H1651" s="55">
        <v>445.5</v>
      </c>
      <c r="I1651" s="55">
        <v>478.05</v>
      </c>
      <c r="J1651" s="55">
        <v>581.46</v>
      </c>
      <c r="K1651" s="55">
        <v>430</v>
      </c>
      <c r="L1651" s="60"/>
    </row>
    <row r="1652" spans="1:12" s="48" customFormat="1" outlineLevel="1" x14ac:dyDescent="0.2">
      <c r="A1652" s="42">
        <v>42915</v>
      </c>
      <c r="B1652" s="55">
        <v>461.5</v>
      </c>
      <c r="C1652" s="55">
        <v>559.83000000000004</v>
      </c>
      <c r="D1652" s="53">
        <v>672.4</v>
      </c>
      <c r="E1652" s="45">
        <f>Platts!R2141*0.6+Platts!C2141*1.6</f>
        <v>191.07999999999998</v>
      </c>
      <c r="F1652" s="62">
        <f t="shared" si="47"/>
        <v>1649</v>
      </c>
      <c r="G1652" s="42">
        <v>42915</v>
      </c>
      <c r="H1652" s="55">
        <v>445</v>
      </c>
      <c r="I1652" s="55">
        <v>480.99</v>
      </c>
      <c r="J1652" s="55">
        <v>581.46</v>
      </c>
      <c r="K1652" s="55">
        <v>430</v>
      </c>
      <c r="L1652" s="60"/>
    </row>
    <row r="1653" spans="1:12" s="48" customFormat="1" outlineLevel="1" x14ac:dyDescent="0.2">
      <c r="A1653" s="42">
        <v>42916</v>
      </c>
      <c r="B1653" s="55">
        <v>466.5</v>
      </c>
      <c r="C1653" s="55">
        <v>561.94000000000005</v>
      </c>
      <c r="D1653" s="53">
        <v>672.4</v>
      </c>
      <c r="E1653" s="45">
        <f>Platts!R2142*0.6+Platts!C2142*1.6</f>
        <v>189.9</v>
      </c>
      <c r="F1653" s="62">
        <f t="shared" si="47"/>
        <v>1650</v>
      </c>
      <c r="G1653" s="42">
        <v>42916</v>
      </c>
      <c r="H1653" s="55">
        <v>445.5</v>
      </c>
      <c r="I1653" s="55">
        <v>480.36</v>
      </c>
      <c r="J1653" s="55">
        <v>581.46</v>
      </c>
      <c r="K1653" s="55">
        <v>435</v>
      </c>
      <c r="L1653" s="60"/>
    </row>
    <row r="1654" spans="1:12" s="48" customFormat="1" outlineLevel="1" x14ac:dyDescent="0.2">
      <c r="A1654" s="42">
        <v>42919</v>
      </c>
      <c r="B1654" s="55">
        <v>471.5</v>
      </c>
      <c r="C1654" s="55">
        <v>559.38</v>
      </c>
      <c r="D1654" s="53">
        <v>672.4</v>
      </c>
      <c r="E1654" s="45">
        <f>Platts!R2143*0.6+Platts!C2143*1.6</f>
        <v>194.82</v>
      </c>
      <c r="F1654" s="62">
        <f t="shared" si="47"/>
        <v>1651</v>
      </c>
      <c r="G1654" s="42">
        <v>42919</v>
      </c>
      <c r="H1654" s="55">
        <v>448</v>
      </c>
      <c r="I1654" s="55">
        <v>478.17</v>
      </c>
      <c r="J1654" s="55">
        <v>581.46</v>
      </c>
      <c r="K1654" s="55">
        <v>437.5</v>
      </c>
      <c r="L1654" s="60"/>
    </row>
    <row r="1655" spans="1:12" s="48" customFormat="1" outlineLevel="1" x14ac:dyDescent="0.2">
      <c r="A1655" s="42">
        <v>42920</v>
      </c>
      <c r="B1655" s="55">
        <v>477</v>
      </c>
      <c r="C1655" s="55">
        <v>559.14</v>
      </c>
      <c r="D1655" s="53">
        <v>672.4</v>
      </c>
      <c r="E1655" s="45">
        <f>Platts!R2144*0.6+Platts!C2144*1.6</f>
        <v>193.72000000000003</v>
      </c>
      <c r="F1655" s="62">
        <f t="shared" si="47"/>
        <v>1652</v>
      </c>
      <c r="G1655" s="42">
        <v>42920</v>
      </c>
      <c r="H1655" s="55">
        <v>450</v>
      </c>
      <c r="I1655" s="55">
        <v>482.5</v>
      </c>
      <c r="J1655" s="55">
        <v>581.46</v>
      </c>
      <c r="K1655" s="55">
        <v>442.5</v>
      </c>
      <c r="L1655" s="60"/>
    </row>
    <row r="1656" spans="1:12" s="48" customFormat="1" outlineLevel="1" x14ac:dyDescent="0.2">
      <c r="A1656" s="42">
        <v>42921</v>
      </c>
      <c r="B1656" s="55">
        <v>477</v>
      </c>
      <c r="C1656" s="55">
        <v>558.25</v>
      </c>
      <c r="D1656" s="53">
        <v>672.4</v>
      </c>
      <c r="E1656" s="45">
        <f>Platts!R2145*0.6+Platts!C2145*1.6</f>
        <v>193.4</v>
      </c>
      <c r="F1656" s="62">
        <f t="shared" si="47"/>
        <v>1653</v>
      </c>
      <c r="G1656" s="42">
        <v>42921</v>
      </c>
      <c r="H1656" s="55">
        <v>460</v>
      </c>
      <c r="I1656" s="55">
        <v>487.41</v>
      </c>
      <c r="J1656" s="55">
        <v>581.46</v>
      </c>
      <c r="K1656" s="55">
        <v>452.5</v>
      </c>
      <c r="L1656" s="60"/>
    </row>
    <row r="1657" spans="1:12" s="48" customFormat="1" outlineLevel="1" x14ac:dyDescent="0.2">
      <c r="A1657" s="42">
        <v>42922</v>
      </c>
      <c r="B1657" s="55">
        <v>477</v>
      </c>
      <c r="C1657" s="55">
        <v>561.79</v>
      </c>
      <c r="D1657" s="53">
        <v>672.4</v>
      </c>
      <c r="E1657" s="45">
        <f>Platts!R2146*0.6+Platts!C2146*1.6</f>
        <v>193.07999999999998</v>
      </c>
      <c r="F1657" s="62">
        <f t="shared" si="47"/>
        <v>1654</v>
      </c>
      <c r="G1657" s="42">
        <v>42922</v>
      </c>
      <c r="H1657" s="55">
        <v>460</v>
      </c>
      <c r="I1657" s="55">
        <v>492.78</v>
      </c>
      <c r="J1657" s="55">
        <v>581.46</v>
      </c>
      <c r="K1657" s="55">
        <v>454</v>
      </c>
      <c r="L1657" s="60"/>
    </row>
    <row r="1658" spans="1:12" s="48" customFormat="1" outlineLevel="1" x14ac:dyDescent="0.2">
      <c r="A1658" s="42">
        <v>42923</v>
      </c>
      <c r="B1658" s="55">
        <v>477</v>
      </c>
      <c r="C1658" s="55">
        <v>560.96</v>
      </c>
      <c r="D1658" s="53">
        <v>672.4</v>
      </c>
      <c r="E1658" s="45">
        <f>Platts!R2147*0.6+Platts!C2147*1.6</f>
        <v>194.76</v>
      </c>
      <c r="F1658" s="62">
        <f t="shared" si="47"/>
        <v>1655</v>
      </c>
      <c r="G1658" s="42">
        <v>42923</v>
      </c>
      <c r="H1658" s="55">
        <v>460</v>
      </c>
      <c r="I1658" s="55">
        <v>495.47</v>
      </c>
      <c r="J1658" s="55">
        <v>581.46</v>
      </c>
      <c r="K1658" s="55">
        <v>454</v>
      </c>
      <c r="L1658" s="60"/>
    </row>
    <row r="1659" spans="1:12" s="48" customFormat="1" outlineLevel="1" x14ac:dyDescent="0.2">
      <c r="A1659" s="42">
        <v>42926</v>
      </c>
      <c r="B1659" s="55">
        <v>481.5</v>
      </c>
      <c r="C1659" s="55">
        <v>560.96</v>
      </c>
      <c r="D1659" s="53">
        <v>672.4</v>
      </c>
      <c r="E1659" s="45">
        <f>Platts!R2148*0.6+Platts!C2148*1.6</f>
        <v>195.68</v>
      </c>
      <c r="F1659" s="62">
        <f t="shared" si="47"/>
        <v>1656</v>
      </c>
      <c r="G1659" s="42">
        <v>42926</v>
      </c>
      <c r="H1659" s="55">
        <v>461</v>
      </c>
      <c r="I1659" s="55">
        <v>497.74</v>
      </c>
      <c r="J1659" s="55">
        <v>581.46</v>
      </c>
      <c r="K1659" s="55">
        <v>454</v>
      </c>
      <c r="L1659" s="60"/>
    </row>
    <row r="1660" spans="1:12" s="48" customFormat="1" outlineLevel="1" x14ac:dyDescent="0.2">
      <c r="A1660" s="42">
        <v>42927</v>
      </c>
      <c r="B1660" s="55">
        <v>483.5</v>
      </c>
      <c r="C1660" s="55">
        <v>562.88</v>
      </c>
      <c r="D1660" s="53">
        <v>672.4</v>
      </c>
      <c r="E1660" s="45">
        <f>Platts!R2149*0.6+Platts!C2149*1.6</f>
        <v>204.15999999999997</v>
      </c>
      <c r="F1660" s="62">
        <f t="shared" si="47"/>
        <v>1657</v>
      </c>
      <c r="G1660" s="42">
        <v>42927</v>
      </c>
      <c r="H1660" s="55">
        <v>465.5</v>
      </c>
      <c r="I1660" s="55">
        <v>499.45</v>
      </c>
      <c r="J1660" s="55">
        <v>581.46</v>
      </c>
      <c r="K1660" s="55">
        <v>450</v>
      </c>
      <c r="L1660" s="60"/>
    </row>
    <row r="1661" spans="1:12" s="48" customFormat="1" outlineLevel="1" x14ac:dyDescent="0.2">
      <c r="A1661" s="42">
        <f>A1660+1</f>
        <v>42928</v>
      </c>
      <c r="B1661" s="55">
        <v>487.5</v>
      </c>
      <c r="C1661" s="55">
        <v>562.29</v>
      </c>
      <c r="D1661" s="53">
        <v>675.15</v>
      </c>
      <c r="E1661" s="45">
        <f>Platts!R2150*0.6+Platts!C2150*1.6</f>
        <v>203.35999999999999</v>
      </c>
      <c r="F1661" s="62">
        <f t="shared" si="47"/>
        <v>1658</v>
      </c>
      <c r="G1661" s="42">
        <f>G1660+1</f>
        <v>42928</v>
      </c>
      <c r="H1661" s="55">
        <v>474</v>
      </c>
      <c r="I1661" s="55">
        <v>498.92</v>
      </c>
      <c r="J1661" s="55">
        <v>581.46</v>
      </c>
      <c r="K1661" s="55">
        <v>450</v>
      </c>
      <c r="L1661" s="60"/>
    </row>
    <row r="1662" spans="1:12" s="48" customFormat="1" outlineLevel="1" x14ac:dyDescent="0.2">
      <c r="A1662" s="42">
        <f>A1661+1</f>
        <v>42929</v>
      </c>
      <c r="B1662" s="55">
        <v>491.5</v>
      </c>
      <c r="C1662" s="55">
        <v>560.96</v>
      </c>
      <c r="D1662" s="53">
        <v>677.91</v>
      </c>
      <c r="E1662" s="45">
        <f>Platts!R2151*0.6+Platts!C2151*1.6</f>
        <v>203.6</v>
      </c>
      <c r="F1662" s="62">
        <f t="shared" si="47"/>
        <v>1659</v>
      </c>
      <c r="G1662" s="42">
        <f>G1661+1</f>
        <v>42929</v>
      </c>
      <c r="H1662" s="55">
        <v>474</v>
      </c>
      <c r="I1662" s="55">
        <v>504.01</v>
      </c>
      <c r="J1662" s="55">
        <v>581.46</v>
      </c>
      <c r="K1662" s="55">
        <v>450</v>
      </c>
      <c r="L1662" s="60"/>
    </row>
    <row r="1663" spans="1:12" s="48" customFormat="1" outlineLevel="1" x14ac:dyDescent="0.2">
      <c r="A1663" s="42">
        <v>42930</v>
      </c>
      <c r="B1663" s="55">
        <v>491.5</v>
      </c>
      <c r="C1663" s="55">
        <v>564.36</v>
      </c>
      <c r="D1663" s="53">
        <v>677.91</v>
      </c>
      <c r="E1663" s="45">
        <f>Platts!R2152*0.6+Platts!C2152*1.6</f>
        <v>204.16</v>
      </c>
      <c r="F1663" s="62">
        <f t="shared" si="47"/>
        <v>1660</v>
      </c>
      <c r="G1663" s="42">
        <v>42930</v>
      </c>
      <c r="H1663" s="55">
        <v>474</v>
      </c>
      <c r="I1663" s="55">
        <v>509.93</v>
      </c>
      <c r="J1663" s="55">
        <v>581.46</v>
      </c>
      <c r="K1663" s="55">
        <v>455</v>
      </c>
      <c r="L1663" s="60"/>
    </row>
    <row r="1664" spans="1:12" s="48" customFormat="1" outlineLevel="1" x14ac:dyDescent="0.2">
      <c r="A1664" s="42">
        <v>42933</v>
      </c>
      <c r="B1664" s="55">
        <v>497.5</v>
      </c>
      <c r="C1664" s="55">
        <v>564.79999999999995</v>
      </c>
      <c r="D1664" s="53">
        <v>677.91</v>
      </c>
      <c r="E1664" s="45">
        <f>Platts!R2153*0.6+Platts!C2153*1.6</f>
        <v>208.42000000000002</v>
      </c>
      <c r="F1664" s="62">
        <f t="shared" si="47"/>
        <v>1661</v>
      </c>
      <c r="G1664" s="42">
        <v>42933</v>
      </c>
      <c r="H1664" s="55">
        <v>474</v>
      </c>
      <c r="I1664" s="55">
        <v>512.62</v>
      </c>
      <c r="J1664" s="55">
        <v>581.46</v>
      </c>
      <c r="K1664" s="55">
        <v>455</v>
      </c>
      <c r="L1664" s="60"/>
    </row>
    <row r="1665" spans="1:12" s="48" customFormat="1" outlineLevel="1" x14ac:dyDescent="0.2">
      <c r="A1665" s="42">
        <v>42934</v>
      </c>
      <c r="B1665" s="55">
        <v>500</v>
      </c>
      <c r="C1665" s="55">
        <v>570.07000000000005</v>
      </c>
      <c r="D1665" s="53">
        <v>677.91</v>
      </c>
      <c r="E1665" s="45">
        <f>Platts!R2154*0.6+Platts!C2154*1.6</f>
        <v>210.70999999999998</v>
      </c>
      <c r="F1665" s="62">
        <f t="shared" si="47"/>
        <v>1662</v>
      </c>
      <c r="G1665" s="42">
        <v>42934</v>
      </c>
      <c r="H1665" s="55">
        <v>474</v>
      </c>
      <c r="I1665" s="55">
        <v>520.88</v>
      </c>
      <c r="J1665" s="55">
        <v>581.46</v>
      </c>
      <c r="K1665" s="55">
        <v>455</v>
      </c>
      <c r="L1665" s="60"/>
    </row>
    <row r="1666" spans="1:12" s="48" customFormat="1" outlineLevel="1" x14ac:dyDescent="0.2">
      <c r="A1666" s="42">
        <v>42935</v>
      </c>
      <c r="B1666" s="55">
        <v>502.5</v>
      </c>
      <c r="C1666" s="55">
        <v>567.55999999999995</v>
      </c>
      <c r="D1666" s="53">
        <v>677.91</v>
      </c>
      <c r="E1666" s="45">
        <f>Platts!R2155*0.6+Platts!C2155*1.6</f>
        <v>213.35000000000002</v>
      </c>
      <c r="F1666" s="62">
        <f t="shared" si="47"/>
        <v>1663</v>
      </c>
      <c r="G1666" s="42">
        <v>42935</v>
      </c>
      <c r="H1666" s="55">
        <v>485</v>
      </c>
      <c r="I1666" s="55">
        <v>520.88</v>
      </c>
      <c r="J1666" s="55">
        <v>581.46</v>
      </c>
      <c r="K1666" s="55">
        <v>455</v>
      </c>
      <c r="L1666" s="60"/>
    </row>
    <row r="1667" spans="1:12" s="48" customFormat="1" outlineLevel="1" x14ac:dyDescent="0.2">
      <c r="A1667" s="42">
        <v>42936</v>
      </c>
      <c r="B1667" s="55">
        <v>502.5</v>
      </c>
      <c r="C1667" s="55">
        <v>573.66</v>
      </c>
      <c r="D1667" s="53">
        <v>680.67</v>
      </c>
      <c r="E1667" s="45">
        <f>Platts!R2156*0.6+Platts!C2156*1.6</f>
        <v>210.14000000000001</v>
      </c>
      <c r="F1667" s="62">
        <f t="shared" si="47"/>
        <v>1664</v>
      </c>
      <c r="G1667" s="42">
        <v>42936</v>
      </c>
      <c r="H1667" s="55">
        <v>484</v>
      </c>
      <c r="I1667" s="55">
        <v>526.49</v>
      </c>
      <c r="J1667" s="55">
        <v>575.95000000000005</v>
      </c>
      <c r="K1667" s="55">
        <v>455</v>
      </c>
      <c r="L1667" s="60"/>
    </row>
    <row r="1668" spans="1:12" s="48" customFormat="1" outlineLevel="1" x14ac:dyDescent="0.2">
      <c r="A1668" s="42">
        <v>42937</v>
      </c>
      <c r="B1668" s="55">
        <v>502.5</v>
      </c>
      <c r="C1668" s="55">
        <v>573.86</v>
      </c>
      <c r="D1668" s="53">
        <v>680.67</v>
      </c>
      <c r="E1668" s="45">
        <f>Platts!R2157*0.6+Platts!C2157*1.6</f>
        <v>213.72000000000003</v>
      </c>
      <c r="F1668" s="62">
        <f t="shared" si="47"/>
        <v>1665</v>
      </c>
      <c r="G1668" s="42">
        <v>42937</v>
      </c>
      <c r="H1668" s="55">
        <v>484</v>
      </c>
      <c r="I1668" s="55">
        <v>526.66999999999996</v>
      </c>
      <c r="J1668" s="55">
        <v>575.95000000000005</v>
      </c>
      <c r="K1668" s="55">
        <v>455</v>
      </c>
      <c r="L1668" s="60"/>
    </row>
    <row r="1669" spans="1:12" s="48" customFormat="1" outlineLevel="1" x14ac:dyDescent="0.2">
      <c r="A1669" s="42">
        <v>42940</v>
      </c>
      <c r="B1669" s="55">
        <v>502.5</v>
      </c>
      <c r="C1669" s="55">
        <v>573.52</v>
      </c>
      <c r="D1669" s="53">
        <v>683.42</v>
      </c>
      <c r="E1669" s="45">
        <f>Platts!R2158*0.6+Platts!C2158*1.6</f>
        <v>214.32</v>
      </c>
      <c r="F1669" s="62">
        <f t="shared" ref="F1669:F1732" si="48">F1668+1</f>
        <v>1666</v>
      </c>
      <c r="G1669" s="42">
        <v>42940</v>
      </c>
      <c r="H1669" s="55">
        <v>486</v>
      </c>
      <c r="I1669" s="55">
        <v>526.35</v>
      </c>
      <c r="J1669" s="55">
        <v>575.95000000000005</v>
      </c>
      <c r="K1669" s="55">
        <v>457.5</v>
      </c>
      <c r="L1669" s="60"/>
    </row>
    <row r="1670" spans="1:12" s="48" customFormat="1" outlineLevel="1" x14ac:dyDescent="0.2">
      <c r="A1670" s="42">
        <v>42941</v>
      </c>
      <c r="B1670" s="55">
        <v>502.5</v>
      </c>
      <c r="C1670" s="55">
        <v>582.95000000000005</v>
      </c>
      <c r="D1670" s="53">
        <v>683.42</v>
      </c>
      <c r="E1670" s="45">
        <f>Platts!R2159*0.6+Platts!C2159*1.6</f>
        <v>219.42000000000002</v>
      </c>
      <c r="F1670" s="62">
        <f t="shared" si="48"/>
        <v>1667</v>
      </c>
      <c r="G1670" s="42">
        <v>42941</v>
      </c>
      <c r="H1670" s="55">
        <v>489</v>
      </c>
      <c r="I1670" s="55">
        <v>526.99</v>
      </c>
      <c r="J1670" s="55">
        <v>575.95000000000005</v>
      </c>
      <c r="K1670" s="55">
        <v>462.5</v>
      </c>
      <c r="L1670" s="60"/>
    </row>
    <row r="1671" spans="1:12" s="48" customFormat="1" outlineLevel="1" x14ac:dyDescent="0.2">
      <c r="A1671" s="42">
        <v>42942</v>
      </c>
      <c r="B1671" s="55">
        <v>502.5</v>
      </c>
      <c r="C1671" s="55">
        <v>581.75</v>
      </c>
      <c r="D1671" s="53">
        <v>683.42</v>
      </c>
      <c r="E1671" s="45">
        <f>Platts!R2160*0.6+Platts!C2160*1.6</f>
        <v>219.57999999999998</v>
      </c>
      <c r="F1671" s="62">
        <f t="shared" si="48"/>
        <v>1668</v>
      </c>
      <c r="G1671" s="42">
        <v>42942</v>
      </c>
      <c r="H1671" s="55">
        <v>489</v>
      </c>
      <c r="I1671" s="55">
        <v>531.72</v>
      </c>
      <c r="J1671" s="55">
        <v>575.95000000000005</v>
      </c>
      <c r="K1671" s="55">
        <v>472.5</v>
      </c>
      <c r="L1671" s="60"/>
    </row>
    <row r="1672" spans="1:12" s="48" customFormat="1" outlineLevel="1" x14ac:dyDescent="0.2">
      <c r="A1672" s="42">
        <v>42943</v>
      </c>
      <c r="B1672" s="55">
        <v>505</v>
      </c>
      <c r="C1672" s="55">
        <v>583.4</v>
      </c>
      <c r="D1672" s="53">
        <v>688.93</v>
      </c>
      <c r="E1672" s="45">
        <f>Platts!R2161*0.6+Platts!C2161*1.6</f>
        <v>218.54000000000002</v>
      </c>
      <c r="F1672" s="62">
        <f t="shared" si="48"/>
        <v>1669</v>
      </c>
      <c r="G1672" s="42">
        <v>42943</v>
      </c>
      <c r="H1672" s="55">
        <v>489</v>
      </c>
      <c r="I1672" s="55">
        <v>536.73</v>
      </c>
      <c r="J1672" s="55">
        <v>575.95000000000005</v>
      </c>
      <c r="K1672" s="55">
        <v>480</v>
      </c>
      <c r="L1672" s="60"/>
    </row>
    <row r="1673" spans="1:12" s="48" customFormat="1" outlineLevel="1" x14ac:dyDescent="0.2">
      <c r="A1673" s="42">
        <v>42944</v>
      </c>
      <c r="B1673" s="55">
        <v>508</v>
      </c>
      <c r="C1673" s="55">
        <v>587.75</v>
      </c>
      <c r="D1673" s="53">
        <v>688.93</v>
      </c>
      <c r="E1673" s="45">
        <f>Platts!R2162*0.6+Platts!C2162*1.6</f>
        <v>218.38</v>
      </c>
      <c r="F1673" s="62">
        <f t="shared" si="48"/>
        <v>1670</v>
      </c>
      <c r="G1673" s="42">
        <v>42944</v>
      </c>
      <c r="H1673" s="55">
        <v>494</v>
      </c>
      <c r="I1673" s="55">
        <v>537.5</v>
      </c>
      <c r="J1673" s="55">
        <v>575.95000000000005</v>
      </c>
      <c r="K1673" s="55">
        <v>485</v>
      </c>
      <c r="L1673" s="60"/>
    </row>
    <row r="1674" spans="1:12" s="48" customFormat="1" outlineLevel="1" x14ac:dyDescent="0.2">
      <c r="A1674" s="42">
        <v>42947</v>
      </c>
      <c r="B1674" s="55">
        <v>514</v>
      </c>
      <c r="C1674" s="55">
        <v>589.29999999999995</v>
      </c>
      <c r="D1674" s="53">
        <v>688.93</v>
      </c>
      <c r="E1674" s="45">
        <f>Platts!R2163*0.6+Platts!C2163*1.6</f>
        <v>225.8</v>
      </c>
      <c r="F1674" s="62">
        <f t="shared" si="48"/>
        <v>1671</v>
      </c>
      <c r="G1674" s="42">
        <v>42947</v>
      </c>
      <c r="H1674" s="55">
        <v>499</v>
      </c>
      <c r="I1674" s="55">
        <v>542.16</v>
      </c>
      <c r="J1674" s="55">
        <v>575.95000000000005</v>
      </c>
      <c r="K1674" s="55">
        <v>485</v>
      </c>
      <c r="L1674" s="60"/>
    </row>
    <row r="1675" spans="1:12" s="48" customFormat="1" outlineLevel="1" x14ac:dyDescent="0.2">
      <c r="A1675" s="42">
        <v>42948</v>
      </c>
      <c r="B1675" s="55">
        <v>514</v>
      </c>
      <c r="C1675" s="55">
        <v>595.9</v>
      </c>
      <c r="D1675" s="53">
        <v>688.93</v>
      </c>
      <c r="E1675" s="45">
        <f>Platts!R2164*0.6+Platts!C2164*1.6</f>
        <v>227</v>
      </c>
      <c r="F1675" s="62">
        <f t="shared" si="48"/>
        <v>1672</v>
      </c>
      <c r="G1675" s="42">
        <v>42948</v>
      </c>
      <c r="H1675" s="55">
        <v>500</v>
      </c>
      <c r="I1675" s="55">
        <v>545.16</v>
      </c>
      <c r="J1675" s="55">
        <v>575.95000000000005</v>
      </c>
      <c r="K1675" s="55">
        <v>490</v>
      </c>
      <c r="L1675" s="60"/>
    </row>
    <row r="1676" spans="1:12" s="48" customFormat="1" outlineLevel="1" x14ac:dyDescent="0.2">
      <c r="A1676" s="42">
        <v>42949</v>
      </c>
      <c r="B1676" s="55">
        <v>516.5</v>
      </c>
      <c r="C1676" s="55">
        <v>600.41999999999996</v>
      </c>
      <c r="D1676" s="53">
        <v>688.93</v>
      </c>
      <c r="E1676" s="45">
        <f>Platts!R2165*0.6+Platts!C2165*1.6</f>
        <v>226.52</v>
      </c>
      <c r="F1676" s="62">
        <f t="shared" si="48"/>
        <v>1673</v>
      </c>
      <c r="G1676" s="42">
        <v>42949</v>
      </c>
      <c r="H1676" s="55">
        <v>504</v>
      </c>
      <c r="I1676" s="55">
        <v>550.98</v>
      </c>
      <c r="J1676" s="55">
        <v>575.95000000000005</v>
      </c>
      <c r="K1676" s="55">
        <v>490</v>
      </c>
      <c r="L1676" s="60"/>
    </row>
    <row r="1677" spans="1:12" s="48" customFormat="1" outlineLevel="1" x14ac:dyDescent="0.2">
      <c r="A1677" s="42">
        <v>42950</v>
      </c>
      <c r="B1677" s="55">
        <v>522.5</v>
      </c>
      <c r="C1677" s="55">
        <v>604.9</v>
      </c>
      <c r="D1677" s="53">
        <v>688.93</v>
      </c>
      <c r="E1677" s="45">
        <f>Platts!R2166*0.6+Platts!C2166*1.6</f>
        <v>227.45999999999998</v>
      </c>
      <c r="F1677" s="62">
        <f t="shared" si="48"/>
        <v>1674</v>
      </c>
      <c r="G1677" s="42">
        <v>42950</v>
      </c>
      <c r="H1677" s="55">
        <v>511</v>
      </c>
      <c r="I1677" s="55">
        <v>552.61</v>
      </c>
      <c r="J1677" s="55">
        <v>575.95000000000005</v>
      </c>
      <c r="K1677" s="55">
        <v>490</v>
      </c>
      <c r="L1677" s="60"/>
    </row>
    <row r="1678" spans="1:12" s="48" customFormat="1" outlineLevel="1" x14ac:dyDescent="0.2">
      <c r="A1678" s="42">
        <v>42951</v>
      </c>
      <c r="B1678" s="55">
        <v>530</v>
      </c>
      <c r="C1678" s="55">
        <v>599.71</v>
      </c>
      <c r="D1678" s="53">
        <v>688.93</v>
      </c>
      <c r="E1678" s="45">
        <f>Platts!R2167*0.6+Platts!C2167*1.6</f>
        <v>233.66</v>
      </c>
      <c r="F1678" s="62">
        <f t="shared" si="48"/>
        <v>1675</v>
      </c>
      <c r="G1678" s="42">
        <v>42951</v>
      </c>
      <c r="H1678" s="55">
        <v>520</v>
      </c>
      <c r="I1678" s="55">
        <v>546.79</v>
      </c>
      <c r="J1678" s="55">
        <v>575.95000000000005</v>
      </c>
      <c r="K1678" s="55">
        <v>505</v>
      </c>
      <c r="L1678" s="60"/>
    </row>
    <row r="1679" spans="1:12" s="48" customFormat="1" outlineLevel="1" x14ac:dyDescent="0.2">
      <c r="A1679" s="42">
        <v>42954</v>
      </c>
      <c r="B1679" s="55">
        <v>538</v>
      </c>
      <c r="C1679" s="55">
        <v>599.52</v>
      </c>
      <c r="D1679" s="53">
        <v>688.93</v>
      </c>
      <c r="E1679" s="45">
        <f>Platts!R2168*0.6+Platts!C2168*1.6</f>
        <v>237.7</v>
      </c>
      <c r="F1679" s="62">
        <f t="shared" si="48"/>
        <v>1676</v>
      </c>
      <c r="G1679" s="42">
        <v>42954</v>
      </c>
      <c r="H1679" s="55">
        <v>529</v>
      </c>
      <c r="I1679" s="55">
        <v>548.24</v>
      </c>
      <c r="J1679" s="55">
        <v>575.95000000000005</v>
      </c>
      <c r="K1679" s="55">
        <v>505</v>
      </c>
      <c r="L1679" s="60"/>
    </row>
    <row r="1680" spans="1:12" s="48" customFormat="1" outlineLevel="1" x14ac:dyDescent="0.2">
      <c r="A1680" s="42">
        <v>42955</v>
      </c>
      <c r="B1680" s="55">
        <v>538</v>
      </c>
      <c r="C1680" s="55">
        <v>605.63</v>
      </c>
      <c r="D1680" s="53">
        <v>688.93</v>
      </c>
      <c r="E1680" s="45">
        <f>Platts!R2169*0.6+Platts!C2169*1.6</f>
        <v>235.9</v>
      </c>
      <c r="F1680" s="62">
        <f t="shared" si="48"/>
        <v>1677</v>
      </c>
      <c r="G1680" s="42">
        <v>42955</v>
      </c>
      <c r="H1680" s="55">
        <v>529</v>
      </c>
      <c r="I1680" s="55">
        <v>551.64</v>
      </c>
      <c r="J1680" s="55">
        <v>575.95000000000005</v>
      </c>
      <c r="K1680" s="55">
        <v>510</v>
      </c>
      <c r="L1680" s="60"/>
    </row>
    <row r="1681" spans="1:12" s="48" customFormat="1" outlineLevel="1" x14ac:dyDescent="0.2">
      <c r="A1681" s="42">
        <v>42956</v>
      </c>
      <c r="B1681" s="55">
        <v>542.5</v>
      </c>
      <c r="C1681" s="55">
        <v>605.89</v>
      </c>
      <c r="D1681" s="53">
        <v>683.42</v>
      </c>
      <c r="E1681" s="45">
        <f>Platts!R2170*0.6+Platts!C2170*1.6</f>
        <v>235.9</v>
      </c>
      <c r="F1681" s="62">
        <f t="shared" si="48"/>
        <v>1678</v>
      </c>
      <c r="G1681" s="42">
        <v>42956</v>
      </c>
      <c r="H1681" s="55">
        <v>529</v>
      </c>
      <c r="I1681" s="55">
        <v>551.87</v>
      </c>
      <c r="J1681" s="55">
        <v>592.48</v>
      </c>
      <c r="K1681" s="55">
        <v>512.5</v>
      </c>
      <c r="L1681" s="60"/>
    </row>
    <row r="1682" spans="1:12" s="48" customFormat="1" outlineLevel="1" x14ac:dyDescent="0.2">
      <c r="A1682" s="42">
        <v>42957</v>
      </c>
      <c r="B1682" s="55">
        <v>546</v>
      </c>
      <c r="C1682" s="55">
        <v>607.09</v>
      </c>
      <c r="D1682" s="53">
        <v>683.42</v>
      </c>
      <c r="E1682" s="45">
        <f>Platts!R2171*0.6+Platts!C2171*1.6</f>
        <v>239.4</v>
      </c>
      <c r="F1682" s="62">
        <f t="shared" si="48"/>
        <v>1679</v>
      </c>
      <c r="G1682" s="42">
        <v>42957</v>
      </c>
      <c r="H1682" s="55">
        <v>535</v>
      </c>
      <c r="I1682" s="55">
        <v>558.32000000000005</v>
      </c>
      <c r="J1682" s="55">
        <v>592.48</v>
      </c>
      <c r="K1682" s="55">
        <v>512.5</v>
      </c>
      <c r="L1682" s="60"/>
    </row>
    <row r="1683" spans="1:12" s="48" customFormat="1" outlineLevel="1" x14ac:dyDescent="0.2">
      <c r="A1683" s="42">
        <v>42958</v>
      </c>
      <c r="B1683" s="55">
        <v>546</v>
      </c>
      <c r="C1683" s="55">
        <v>609.21</v>
      </c>
      <c r="D1683" s="53">
        <v>683.42</v>
      </c>
      <c r="E1683" s="45">
        <f>Platts!R2172*0.6+Platts!C2172*1.6</f>
        <v>236.77999999999997</v>
      </c>
      <c r="F1683" s="62">
        <f t="shared" si="48"/>
        <v>1680</v>
      </c>
      <c r="G1683" s="42">
        <v>42958</v>
      </c>
      <c r="H1683" s="55">
        <v>535</v>
      </c>
      <c r="I1683" s="55">
        <v>560.26</v>
      </c>
      <c r="J1683" s="55">
        <v>592.48</v>
      </c>
      <c r="K1683" s="55">
        <v>512.5</v>
      </c>
      <c r="L1683" s="60"/>
    </row>
    <row r="1684" spans="1:12" s="48" customFormat="1" outlineLevel="1" x14ac:dyDescent="0.2">
      <c r="A1684" s="42">
        <v>42961</v>
      </c>
      <c r="B1684" s="55">
        <v>546</v>
      </c>
      <c r="C1684" s="55">
        <v>608.44000000000005</v>
      </c>
      <c r="D1684" s="53">
        <v>683.42</v>
      </c>
      <c r="E1684" s="45">
        <f>Platts!R2173*0.6+Platts!C2173*1.6</f>
        <v>233.34</v>
      </c>
      <c r="F1684" s="62">
        <f t="shared" si="48"/>
        <v>1681</v>
      </c>
      <c r="G1684" s="42">
        <v>42961</v>
      </c>
      <c r="H1684" s="55">
        <v>532</v>
      </c>
      <c r="I1684" s="55">
        <v>559.54999999999995</v>
      </c>
      <c r="J1684" s="55">
        <v>592.48</v>
      </c>
      <c r="K1684" s="55">
        <v>525</v>
      </c>
      <c r="L1684" s="60"/>
    </row>
    <row r="1685" spans="1:12" s="48" customFormat="1" outlineLevel="1" x14ac:dyDescent="0.2">
      <c r="A1685" s="42">
        <v>42962</v>
      </c>
      <c r="B1685" s="55">
        <v>546</v>
      </c>
      <c r="C1685" s="55">
        <v>607.03</v>
      </c>
      <c r="D1685" s="53">
        <v>683.42</v>
      </c>
      <c r="E1685" s="45">
        <f>Platts!R2174*0.6+Platts!C2174*1.6</f>
        <v>232.14</v>
      </c>
      <c r="F1685" s="62">
        <f t="shared" si="48"/>
        <v>1682</v>
      </c>
      <c r="G1685" s="42">
        <v>42962</v>
      </c>
      <c r="H1685" s="55">
        <v>532</v>
      </c>
      <c r="I1685" s="55">
        <v>557.17999999999995</v>
      </c>
      <c r="J1685" s="55">
        <v>592.48</v>
      </c>
      <c r="K1685" s="55">
        <v>526</v>
      </c>
      <c r="L1685" s="60"/>
    </row>
    <row r="1686" spans="1:12" s="48" customFormat="1" outlineLevel="1" x14ac:dyDescent="0.2">
      <c r="A1686" s="42">
        <v>42963</v>
      </c>
      <c r="B1686" s="55">
        <v>546</v>
      </c>
      <c r="C1686" s="55">
        <v>605.89</v>
      </c>
      <c r="D1686" s="53">
        <v>683.42</v>
      </c>
      <c r="E1686" s="45">
        <f>Platts!R2175*0.6+Platts!C2175*1.6</f>
        <v>232.54000000000002</v>
      </c>
      <c r="F1686" s="62">
        <f t="shared" si="48"/>
        <v>1683</v>
      </c>
      <c r="G1686" s="42">
        <v>42963</v>
      </c>
      <c r="H1686" s="55">
        <v>537</v>
      </c>
      <c r="I1686" s="55">
        <v>556.13</v>
      </c>
      <c r="J1686" s="55">
        <v>592.48</v>
      </c>
      <c r="K1686" s="55">
        <v>530</v>
      </c>
      <c r="L1686" s="60"/>
    </row>
    <row r="1687" spans="1:12" s="48" customFormat="1" outlineLevel="1" x14ac:dyDescent="0.2">
      <c r="A1687" s="42">
        <v>42964</v>
      </c>
      <c r="B1687" s="55">
        <v>548.5</v>
      </c>
      <c r="C1687" s="55">
        <v>607.70000000000005</v>
      </c>
      <c r="D1687" s="53">
        <v>694.44</v>
      </c>
      <c r="E1687" s="45">
        <f>Platts!R2176*0.6+Platts!C2176*1.6</f>
        <v>237.01999999999998</v>
      </c>
      <c r="F1687" s="62">
        <f t="shared" si="48"/>
        <v>1684</v>
      </c>
      <c r="G1687" s="42">
        <v>42964</v>
      </c>
      <c r="H1687" s="55">
        <v>542</v>
      </c>
      <c r="I1687" s="55">
        <v>560.73</v>
      </c>
      <c r="J1687" s="55">
        <v>592.48</v>
      </c>
      <c r="K1687" s="55">
        <v>530</v>
      </c>
      <c r="L1687" s="60"/>
    </row>
    <row r="1688" spans="1:12" s="48" customFormat="1" outlineLevel="1" x14ac:dyDescent="0.2">
      <c r="A1688" s="42">
        <v>42965</v>
      </c>
      <c r="B1688" s="55">
        <v>550</v>
      </c>
      <c r="C1688" s="55">
        <v>607.39</v>
      </c>
      <c r="D1688" s="53">
        <v>694.44</v>
      </c>
      <c r="E1688" s="45">
        <f>Platts!R2177*0.6+Platts!C2177*1.6</f>
        <v>236.99</v>
      </c>
      <c r="F1688" s="62">
        <f t="shared" si="48"/>
        <v>1685</v>
      </c>
      <c r="G1688" s="42">
        <v>42965</v>
      </c>
      <c r="H1688" s="55">
        <v>545</v>
      </c>
      <c r="I1688" s="55">
        <v>569.24</v>
      </c>
      <c r="J1688" s="55">
        <v>592.48</v>
      </c>
      <c r="K1688" s="55">
        <v>530</v>
      </c>
      <c r="L1688" s="60"/>
    </row>
    <row r="1689" spans="1:12" s="48" customFormat="1" outlineLevel="1" x14ac:dyDescent="0.2">
      <c r="A1689" s="42">
        <v>42968</v>
      </c>
      <c r="B1689" s="55">
        <v>552</v>
      </c>
      <c r="C1689" s="55">
        <v>611.58000000000004</v>
      </c>
      <c r="D1689" s="53">
        <v>694.44</v>
      </c>
      <c r="E1689" s="45">
        <f>Platts!R2178*0.6+Platts!C2178*1.6</f>
        <v>241.2</v>
      </c>
      <c r="F1689" s="62">
        <f t="shared" si="48"/>
        <v>1686</v>
      </c>
      <c r="G1689" s="42">
        <v>42968</v>
      </c>
      <c r="H1689" s="55">
        <v>547</v>
      </c>
      <c r="I1689" s="55">
        <v>573.16999999999996</v>
      </c>
      <c r="J1689" s="55">
        <v>592.48</v>
      </c>
      <c r="K1689" s="55">
        <v>535</v>
      </c>
      <c r="L1689" s="60"/>
    </row>
    <row r="1690" spans="1:12" s="48" customFormat="1" outlineLevel="1" x14ac:dyDescent="0.2">
      <c r="A1690" s="42">
        <v>42969</v>
      </c>
      <c r="B1690" s="55">
        <v>552</v>
      </c>
      <c r="C1690" s="55">
        <v>609.04999999999995</v>
      </c>
      <c r="D1690" s="53">
        <v>694.44</v>
      </c>
      <c r="E1690" s="45">
        <f>Platts!R2179*0.6+Platts!C2179*1.6</f>
        <v>249.06</v>
      </c>
      <c r="F1690" s="62">
        <f t="shared" si="48"/>
        <v>1687</v>
      </c>
      <c r="G1690" s="42">
        <v>42969</v>
      </c>
      <c r="H1690" s="55">
        <v>548</v>
      </c>
      <c r="I1690" s="55">
        <v>576.67999999999995</v>
      </c>
      <c r="J1690" s="55">
        <v>592.48</v>
      </c>
      <c r="K1690" s="55">
        <v>535</v>
      </c>
      <c r="L1690" s="60"/>
    </row>
    <row r="1691" spans="1:12" s="48" customFormat="1" outlineLevel="1" x14ac:dyDescent="0.2">
      <c r="A1691" s="42">
        <v>42970</v>
      </c>
      <c r="B1691" s="55">
        <v>552</v>
      </c>
      <c r="C1691" s="55">
        <v>609.01</v>
      </c>
      <c r="D1691" s="53">
        <v>694.44</v>
      </c>
      <c r="E1691" s="45">
        <f>Platts!R2180*0.6+Platts!C2180*1.6</f>
        <v>242.57999999999998</v>
      </c>
      <c r="F1691" s="62">
        <f t="shared" si="48"/>
        <v>1688</v>
      </c>
      <c r="G1691" s="42">
        <v>42970</v>
      </c>
      <c r="H1691" s="55">
        <v>547</v>
      </c>
      <c r="I1691" s="55">
        <v>584.79</v>
      </c>
      <c r="J1691" s="55">
        <v>592.48</v>
      </c>
      <c r="K1691" s="55">
        <v>535</v>
      </c>
      <c r="L1691" s="60"/>
    </row>
    <row r="1692" spans="1:12" s="48" customFormat="1" outlineLevel="1" x14ac:dyDescent="0.2">
      <c r="A1692" s="42">
        <v>42971</v>
      </c>
      <c r="B1692" s="55">
        <v>552</v>
      </c>
      <c r="C1692" s="55">
        <v>608.44000000000005</v>
      </c>
      <c r="D1692" s="53">
        <v>694.44</v>
      </c>
      <c r="E1692" s="45">
        <f>Platts!R2181*0.6+Platts!C2181*1.6</f>
        <v>244.72</v>
      </c>
      <c r="F1692" s="62">
        <f t="shared" si="48"/>
        <v>1689</v>
      </c>
      <c r="G1692" s="42">
        <v>42971</v>
      </c>
      <c r="H1692" s="55">
        <v>547</v>
      </c>
      <c r="I1692" s="55">
        <v>587.20000000000005</v>
      </c>
      <c r="J1692" s="55">
        <v>606.26</v>
      </c>
      <c r="K1692" s="55">
        <v>535</v>
      </c>
      <c r="L1692" s="60"/>
    </row>
    <row r="1693" spans="1:12" s="48" customFormat="1" outlineLevel="1" x14ac:dyDescent="0.2">
      <c r="A1693" s="42">
        <v>42972</v>
      </c>
      <c r="B1693" s="55">
        <v>552</v>
      </c>
      <c r="C1693" s="55">
        <v>615.82000000000005</v>
      </c>
      <c r="D1693" s="53">
        <v>694.44</v>
      </c>
      <c r="E1693" s="45">
        <f>Platts!R2182*0.6+Platts!C2182*1.6</f>
        <v>245.35999999999999</v>
      </c>
      <c r="F1693" s="62">
        <f t="shared" si="48"/>
        <v>1690</v>
      </c>
      <c r="G1693" s="42">
        <v>42972</v>
      </c>
      <c r="H1693" s="55">
        <v>547</v>
      </c>
      <c r="I1693" s="55">
        <v>590.88</v>
      </c>
      <c r="J1693" s="55">
        <v>606.26</v>
      </c>
      <c r="K1693" s="55">
        <v>535</v>
      </c>
      <c r="L1693" s="60"/>
    </row>
    <row r="1694" spans="1:12" s="48" customFormat="1" outlineLevel="1" x14ac:dyDescent="0.2">
      <c r="A1694" s="42">
        <v>42975</v>
      </c>
      <c r="B1694" s="55">
        <v>552</v>
      </c>
      <c r="C1694" s="55">
        <v>615.82000000000005</v>
      </c>
      <c r="D1694" s="53">
        <v>694.44</v>
      </c>
      <c r="E1694" s="45">
        <f>Platts!R2183*0.6+Platts!C2183*1.6</f>
        <v>247.57999999999998</v>
      </c>
      <c r="F1694" s="62">
        <f t="shared" si="48"/>
        <v>1691</v>
      </c>
      <c r="G1694" s="42">
        <v>42975</v>
      </c>
      <c r="H1694" s="55">
        <v>550</v>
      </c>
      <c r="I1694" s="55">
        <v>590.88</v>
      </c>
      <c r="J1694" s="55">
        <v>606.26</v>
      </c>
      <c r="K1694" s="55">
        <v>535</v>
      </c>
      <c r="L1694" s="60"/>
    </row>
    <row r="1695" spans="1:12" s="48" customFormat="1" outlineLevel="1" x14ac:dyDescent="0.2">
      <c r="A1695" s="42">
        <v>42976</v>
      </c>
      <c r="B1695" s="55">
        <v>551</v>
      </c>
      <c r="C1695" s="55">
        <v>624.96</v>
      </c>
      <c r="D1695" s="53">
        <v>694.44</v>
      </c>
      <c r="E1695" s="45">
        <f>Platts!R2184*0.6+Platts!C2184*1.6</f>
        <v>246.62</v>
      </c>
      <c r="F1695" s="62">
        <f t="shared" si="48"/>
        <v>1692</v>
      </c>
      <c r="G1695" s="42">
        <v>42976</v>
      </c>
      <c r="H1695" s="55">
        <v>550</v>
      </c>
      <c r="I1695" s="55">
        <v>598.49</v>
      </c>
      <c r="J1695" s="55">
        <v>606.26</v>
      </c>
      <c r="K1695" s="55">
        <v>535</v>
      </c>
      <c r="L1695" s="60"/>
    </row>
    <row r="1696" spans="1:12" s="48" customFormat="1" outlineLevel="1" x14ac:dyDescent="0.2">
      <c r="A1696" s="42">
        <v>42977</v>
      </c>
      <c r="B1696" s="55">
        <v>551</v>
      </c>
      <c r="C1696" s="55">
        <v>631.02</v>
      </c>
      <c r="D1696" s="53">
        <v>694.44</v>
      </c>
      <c r="E1696" s="45">
        <f>Platts!R2185*0.6+Platts!C2185*1.6</f>
        <v>245.98</v>
      </c>
      <c r="F1696" s="62">
        <f t="shared" si="48"/>
        <v>1693</v>
      </c>
      <c r="G1696" s="42">
        <v>42977</v>
      </c>
      <c r="H1696" s="55">
        <v>550</v>
      </c>
      <c r="I1696" s="55">
        <v>592.32000000000005</v>
      </c>
      <c r="J1696" s="55">
        <v>606.26</v>
      </c>
      <c r="K1696" s="55">
        <v>535</v>
      </c>
      <c r="L1696" s="60"/>
    </row>
    <row r="1697" spans="1:12" s="48" customFormat="1" outlineLevel="1" x14ac:dyDescent="0.2">
      <c r="A1697" s="42">
        <v>42978</v>
      </c>
      <c r="B1697" s="55">
        <v>549</v>
      </c>
      <c r="C1697" s="55">
        <v>629.53</v>
      </c>
      <c r="D1697" s="53">
        <v>694.44</v>
      </c>
      <c r="E1697" s="45">
        <f>Platts!R2186*0.6+Platts!C2186*1.6</f>
        <v>249.95999999999998</v>
      </c>
      <c r="F1697" s="62">
        <f t="shared" si="48"/>
        <v>1694</v>
      </c>
      <c r="G1697" s="42">
        <v>42978</v>
      </c>
      <c r="H1697" s="55">
        <v>550</v>
      </c>
      <c r="I1697" s="55">
        <v>599.84</v>
      </c>
      <c r="J1697" s="55">
        <v>606.26</v>
      </c>
      <c r="K1697" s="55">
        <v>535</v>
      </c>
      <c r="L1697" s="60"/>
    </row>
    <row r="1698" spans="1:12" s="48" customFormat="1" outlineLevel="1" x14ac:dyDescent="0.2">
      <c r="A1698" s="42">
        <v>42979</v>
      </c>
      <c r="B1698" s="55">
        <v>555</v>
      </c>
      <c r="C1698" s="55">
        <v>629.16</v>
      </c>
      <c r="D1698" s="53">
        <v>694.44</v>
      </c>
      <c r="E1698" s="45">
        <f>Platts!R2187*0.6+Platts!C2187*1.6</f>
        <v>249.95999999999998</v>
      </c>
      <c r="F1698" s="62">
        <f t="shared" si="48"/>
        <v>1695</v>
      </c>
      <c r="G1698" s="42">
        <v>42979</v>
      </c>
      <c r="H1698" s="55">
        <v>553</v>
      </c>
      <c r="I1698" s="55">
        <v>601.86</v>
      </c>
      <c r="J1698" s="55">
        <v>606.26</v>
      </c>
      <c r="K1698" s="55">
        <v>535</v>
      </c>
      <c r="L1698" s="60"/>
    </row>
    <row r="1699" spans="1:12" s="48" customFormat="1" outlineLevel="1" x14ac:dyDescent="0.2">
      <c r="A1699" s="42">
        <v>42982</v>
      </c>
      <c r="B1699" s="55">
        <v>560</v>
      </c>
      <c r="C1699" s="55">
        <v>631.6</v>
      </c>
      <c r="D1699" s="53">
        <v>694.44</v>
      </c>
      <c r="E1699" s="45">
        <f>Platts!R2188*0.6+Platts!C2188*1.6</f>
        <v>250.52</v>
      </c>
      <c r="F1699" s="62">
        <f t="shared" si="48"/>
        <v>1696</v>
      </c>
      <c r="G1699" s="42">
        <v>42982</v>
      </c>
      <c r="H1699" s="55">
        <v>556</v>
      </c>
      <c r="I1699" s="55">
        <v>599.84</v>
      </c>
      <c r="J1699" s="55">
        <v>606.26</v>
      </c>
      <c r="K1699" s="55">
        <v>535</v>
      </c>
      <c r="L1699" s="60"/>
    </row>
    <row r="1700" spans="1:12" s="48" customFormat="1" outlineLevel="1" x14ac:dyDescent="0.2">
      <c r="A1700" s="42">
        <v>42983</v>
      </c>
      <c r="B1700" s="55">
        <v>560</v>
      </c>
      <c r="C1700" s="55">
        <v>637.55999999999995</v>
      </c>
      <c r="D1700" s="53">
        <v>694.44</v>
      </c>
      <c r="E1700" s="45">
        <f>Platts!R2189*0.6+Platts!C2189*1.6</f>
        <v>251.24</v>
      </c>
      <c r="F1700" s="62">
        <f t="shared" si="48"/>
        <v>1697</v>
      </c>
      <c r="G1700" s="42">
        <v>42983</v>
      </c>
      <c r="H1700" s="55">
        <v>556</v>
      </c>
      <c r="I1700" s="55">
        <v>601.86</v>
      </c>
      <c r="J1700" s="55">
        <v>606.26</v>
      </c>
      <c r="K1700" s="55">
        <v>535</v>
      </c>
      <c r="L1700" s="60"/>
    </row>
    <row r="1701" spans="1:12" s="48" customFormat="1" ht="13.5" customHeight="1" outlineLevel="1" x14ac:dyDescent="0.2">
      <c r="A1701" s="42">
        <v>42984</v>
      </c>
      <c r="B1701" s="55">
        <v>595</v>
      </c>
      <c r="C1701" s="55">
        <v>640.25</v>
      </c>
      <c r="D1701" s="53">
        <v>694.44</v>
      </c>
      <c r="E1701" s="45">
        <f>Platts!R2190*0.6+Platts!C2190*1.6</f>
        <v>248.84</v>
      </c>
      <c r="F1701" s="62">
        <f t="shared" si="48"/>
        <v>1698</v>
      </c>
      <c r="G1701" s="42">
        <v>42984</v>
      </c>
      <c r="H1701" s="55">
        <v>560</v>
      </c>
      <c r="I1701" s="55">
        <v>599.86</v>
      </c>
      <c r="J1701" s="55">
        <v>606.26</v>
      </c>
      <c r="K1701" s="55">
        <v>545</v>
      </c>
      <c r="L1701" s="60"/>
    </row>
    <row r="1702" spans="1:12" s="48" customFormat="1" ht="13.5" customHeight="1" outlineLevel="1" x14ac:dyDescent="0.2">
      <c r="A1702" s="42">
        <v>42985</v>
      </c>
      <c r="B1702" s="55">
        <v>596</v>
      </c>
      <c r="C1702" s="55">
        <v>648.59</v>
      </c>
      <c r="D1702" s="53">
        <v>694.44</v>
      </c>
      <c r="E1702" s="45">
        <f>Platts!R2191*0.6+Platts!C2191*1.6</f>
        <v>244.85000000000002</v>
      </c>
      <c r="F1702" s="62">
        <f t="shared" si="48"/>
        <v>1699</v>
      </c>
      <c r="G1702" s="42">
        <v>42985</v>
      </c>
      <c r="H1702" s="55">
        <v>560</v>
      </c>
      <c r="I1702" s="55">
        <v>601.86</v>
      </c>
      <c r="J1702" s="55">
        <v>606.26</v>
      </c>
      <c r="K1702" s="55">
        <v>550</v>
      </c>
      <c r="L1702" s="60"/>
    </row>
    <row r="1703" spans="1:12" s="48" customFormat="1" outlineLevel="1" x14ac:dyDescent="0.2">
      <c r="A1703" s="42">
        <v>42986</v>
      </c>
      <c r="B1703" s="55">
        <v>596</v>
      </c>
      <c r="C1703" s="55">
        <v>649.13</v>
      </c>
      <c r="D1703" s="53">
        <v>694.44</v>
      </c>
      <c r="E1703" s="45">
        <f>Platts!R2192*0.6+Platts!C2192*1.6</f>
        <v>243.89000000000001</v>
      </c>
      <c r="F1703" s="62">
        <f t="shared" si="48"/>
        <v>1700</v>
      </c>
      <c r="G1703" s="42">
        <v>42986</v>
      </c>
      <c r="H1703" s="55">
        <v>562</v>
      </c>
      <c r="I1703" s="55">
        <v>601.86</v>
      </c>
      <c r="J1703" s="55">
        <v>606.26</v>
      </c>
      <c r="K1703" s="55">
        <v>550</v>
      </c>
      <c r="L1703" s="60"/>
    </row>
    <row r="1704" spans="1:12" s="48" customFormat="1" outlineLevel="1" x14ac:dyDescent="0.2">
      <c r="A1704" s="42">
        <v>42989</v>
      </c>
      <c r="B1704" s="55">
        <v>595</v>
      </c>
      <c r="C1704" s="55">
        <v>646.87</v>
      </c>
      <c r="D1704" s="53">
        <v>694.44</v>
      </c>
      <c r="E1704" s="45">
        <f>Platts!R2193*0.6+Platts!C2193*1.6</f>
        <v>243.65</v>
      </c>
      <c r="F1704" s="62">
        <f t="shared" si="48"/>
        <v>1701</v>
      </c>
      <c r="G1704" s="42">
        <v>42989</v>
      </c>
      <c r="H1704" s="55">
        <v>562</v>
      </c>
      <c r="I1704" s="55">
        <v>601.86</v>
      </c>
      <c r="J1704" s="55">
        <v>606.26</v>
      </c>
      <c r="K1704" s="55">
        <v>550</v>
      </c>
      <c r="L1704" s="60"/>
    </row>
    <row r="1705" spans="1:12" s="48" customFormat="1" outlineLevel="1" x14ac:dyDescent="0.2">
      <c r="A1705" s="42">
        <v>42990</v>
      </c>
      <c r="B1705" s="55">
        <v>595</v>
      </c>
      <c r="C1705" s="55">
        <v>645.79</v>
      </c>
      <c r="D1705" s="53">
        <v>694.44</v>
      </c>
      <c r="E1705" s="45">
        <f>Platts!R2194*0.6+Platts!C2194*1.6</f>
        <v>245.97000000000003</v>
      </c>
      <c r="F1705" s="62">
        <f t="shared" si="48"/>
        <v>1702</v>
      </c>
      <c r="G1705" s="42">
        <v>42990</v>
      </c>
      <c r="H1705" s="55">
        <v>562</v>
      </c>
      <c r="I1705" s="55">
        <v>601.86</v>
      </c>
      <c r="J1705" s="55">
        <v>606.26</v>
      </c>
      <c r="K1705" s="55">
        <v>550</v>
      </c>
      <c r="L1705" s="60"/>
    </row>
    <row r="1706" spans="1:12" s="48" customFormat="1" outlineLevel="1" x14ac:dyDescent="0.2">
      <c r="A1706" s="42">
        <v>42991</v>
      </c>
      <c r="B1706" s="55">
        <v>595</v>
      </c>
      <c r="C1706" s="55">
        <v>644.6</v>
      </c>
      <c r="D1706" s="53">
        <v>694.44</v>
      </c>
      <c r="E1706" s="45">
        <f>Platts!R2195*0.6+Platts!C2195*1.6</f>
        <v>247.25</v>
      </c>
      <c r="F1706" s="62">
        <f t="shared" si="48"/>
        <v>1703</v>
      </c>
      <c r="G1706" s="42">
        <v>42991</v>
      </c>
      <c r="H1706" s="55">
        <v>562</v>
      </c>
      <c r="I1706" s="55">
        <v>621.45000000000005</v>
      </c>
      <c r="J1706" s="55">
        <v>606.26</v>
      </c>
      <c r="K1706" s="55">
        <v>552</v>
      </c>
      <c r="L1706" s="60"/>
    </row>
    <row r="1707" spans="1:12" s="48" customFormat="1" outlineLevel="1" x14ac:dyDescent="0.2">
      <c r="A1707" s="42">
        <v>42992</v>
      </c>
      <c r="B1707" s="55">
        <v>593</v>
      </c>
      <c r="C1707" s="55">
        <v>644.91999999999996</v>
      </c>
      <c r="D1707" s="53">
        <v>694.44</v>
      </c>
      <c r="E1707" s="45">
        <f>Platts!R2196*0.6+Platts!C2196*1.6</f>
        <v>242.9</v>
      </c>
      <c r="F1707" s="62">
        <f t="shared" si="48"/>
        <v>1704</v>
      </c>
      <c r="G1707" s="42">
        <v>42992</v>
      </c>
      <c r="H1707" s="55">
        <v>560</v>
      </c>
      <c r="I1707" s="55">
        <v>621.45000000000005</v>
      </c>
      <c r="J1707" s="55">
        <v>606.26</v>
      </c>
      <c r="K1707" s="55">
        <v>555</v>
      </c>
      <c r="L1707" s="60"/>
    </row>
    <row r="1708" spans="1:12" s="48" customFormat="1" outlineLevel="1" x14ac:dyDescent="0.2">
      <c r="A1708" s="42">
        <v>42993</v>
      </c>
      <c r="B1708" s="55">
        <v>593</v>
      </c>
      <c r="C1708" s="55">
        <v>647.9</v>
      </c>
      <c r="D1708" s="53">
        <v>694.44</v>
      </c>
      <c r="E1708" s="45">
        <f>Platts!R2197*0.6+Platts!C2197*1.6</f>
        <v>238.62</v>
      </c>
      <c r="F1708" s="62">
        <f t="shared" si="48"/>
        <v>1705</v>
      </c>
      <c r="G1708" s="42">
        <v>42993</v>
      </c>
      <c r="H1708" s="55">
        <v>560</v>
      </c>
      <c r="I1708" s="55">
        <v>621.45000000000005</v>
      </c>
      <c r="J1708" s="55">
        <v>611.77</v>
      </c>
      <c r="K1708" s="55">
        <v>555</v>
      </c>
      <c r="L1708" s="60"/>
    </row>
    <row r="1709" spans="1:12" s="48" customFormat="1" outlineLevel="1" x14ac:dyDescent="0.2">
      <c r="A1709" s="42">
        <v>42996</v>
      </c>
      <c r="B1709" s="55">
        <v>591</v>
      </c>
      <c r="C1709" s="55">
        <v>647.25</v>
      </c>
      <c r="D1709" s="53">
        <v>691.69</v>
      </c>
      <c r="E1709" s="45">
        <f>Platts!R2198*0.6+Platts!C2198*1.6</f>
        <v>238.94</v>
      </c>
      <c r="F1709" s="62">
        <f t="shared" si="48"/>
        <v>1706</v>
      </c>
      <c r="G1709" s="42">
        <v>42996</v>
      </c>
      <c r="H1709" s="55">
        <v>559</v>
      </c>
      <c r="I1709" s="55">
        <v>621.45000000000005</v>
      </c>
      <c r="J1709" s="55">
        <v>611.77</v>
      </c>
      <c r="K1709" s="55">
        <v>550</v>
      </c>
      <c r="L1709" s="60"/>
    </row>
    <row r="1710" spans="1:12" s="48" customFormat="1" outlineLevel="1" x14ac:dyDescent="0.2">
      <c r="A1710" s="42">
        <v>42997</v>
      </c>
      <c r="B1710" s="55">
        <v>578</v>
      </c>
      <c r="C1710" s="55">
        <v>648.83000000000004</v>
      </c>
      <c r="D1710" s="53">
        <v>691.69</v>
      </c>
      <c r="E1710" s="45">
        <f>Platts!R2199*0.6+Platts!C2199*1.6</f>
        <v>233.74</v>
      </c>
      <c r="F1710" s="62">
        <f t="shared" si="48"/>
        <v>1707</v>
      </c>
      <c r="G1710" s="42">
        <v>42997</v>
      </c>
      <c r="H1710" s="55">
        <v>558</v>
      </c>
      <c r="I1710" s="55">
        <v>621.45000000000005</v>
      </c>
      <c r="J1710" s="55">
        <v>611.77</v>
      </c>
      <c r="K1710" s="55">
        <v>547.5</v>
      </c>
      <c r="L1710" s="60"/>
    </row>
    <row r="1711" spans="1:12" s="48" customFormat="1" outlineLevel="1" x14ac:dyDescent="0.2">
      <c r="A1711" s="42">
        <v>42998</v>
      </c>
      <c r="B1711" s="55">
        <v>575</v>
      </c>
      <c r="C1711" s="55">
        <v>650.13</v>
      </c>
      <c r="D1711" s="53">
        <v>691.69</v>
      </c>
      <c r="E1711" s="45">
        <f>Platts!R2200*0.6+Platts!C2200*1.6</f>
        <v>230.06</v>
      </c>
      <c r="F1711" s="62">
        <f t="shared" si="48"/>
        <v>1708</v>
      </c>
      <c r="G1711" s="42">
        <v>42998</v>
      </c>
      <c r="H1711" s="55">
        <v>554</v>
      </c>
      <c r="I1711" s="55">
        <v>620.98</v>
      </c>
      <c r="J1711" s="55">
        <v>611.77</v>
      </c>
      <c r="K1711" s="55">
        <v>547.5</v>
      </c>
      <c r="L1711" s="60"/>
    </row>
    <row r="1712" spans="1:12" s="48" customFormat="1" outlineLevel="1" x14ac:dyDescent="0.2">
      <c r="A1712" s="42">
        <v>42999</v>
      </c>
      <c r="B1712" s="55">
        <v>573</v>
      </c>
      <c r="C1712" s="55">
        <v>646.66</v>
      </c>
      <c r="D1712" s="53">
        <v>683.42</v>
      </c>
      <c r="E1712" s="45">
        <f>Platts!R2201*0.6+Platts!C2201*1.6</f>
        <v>221.04000000000002</v>
      </c>
      <c r="F1712" s="62">
        <f t="shared" si="48"/>
        <v>1709</v>
      </c>
      <c r="G1712" s="42">
        <v>42999</v>
      </c>
      <c r="H1712" s="55">
        <v>550</v>
      </c>
      <c r="I1712" s="55">
        <v>620.98</v>
      </c>
      <c r="J1712" s="55">
        <v>611.77</v>
      </c>
      <c r="K1712" s="55">
        <v>542.5</v>
      </c>
      <c r="L1712" s="60"/>
    </row>
    <row r="1713" spans="1:12" s="48" customFormat="1" outlineLevel="1" x14ac:dyDescent="0.2">
      <c r="A1713" s="42">
        <v>43000</v>
      </c>
      <c r="B1713" s="55">
        <v>560</v>
      </c>
      <c r="C1713" s="55">
        <v>649.21</v>
      </c>
      <c r="D1713" s="53">
        <v>683.42</v>
      </c>
      <c r="E1713" s="45">
        <f>Platts!R2202*0.6+Platts!C2202*1.6</f>
        <v>219</v>
      </c>
      <c r="F1713" s="62">
        <f t="shared" si="48"/>
        <v>1710</v>
      </c>
      <c r="G1713" s="42">
        <v>43000</v>
      </c>
      <c r="H1713" s="55">
        <v>546</v>
      </c>
      <c r="I1713" s="55">
        <v>620.98</v>
      </c>
      <c r="J1713" s="55">
        <v>622.79999999999995</v>
      </c>
      <c r="K1713" s="55">
        <v>537.5</v>
      </c>
      <c r="L1713" s="60"/>
    </row>
    <row r="1714" spans="1:12" s="48" customFormat="1" outlineLevel="1" x14ac:dyDescent="0.2">
      <c r="A1714" s="42">
        <v>43003</v>
      </c>
      <c r="B1714" s="55">
        <v>555</v>
      </c>
      <c r="C1714" s="55">
        <v>642.05999999999995</v>
      </c>
      <c r="D1714" s="53">
        <v>683.42</v>
      </c>
      <c r="E1714" s="45">
        <f>Platts!R2203*0.6+Platts!C2203*1.6</f>
        <v>218.39999999999998</v>
      </c>
      <c r="F1714" s="62">
        <f t="shared" si="48"/>
        <v>1711</v>
      </c>
      <c r="G1714" s="42">
        <v>43003</v>
      </c>
      <c r="H1714" s="55">
        <v>537.5</v>
      </c>
      <c r="I1714" s="55">
        <v>620.98</v>
      </c>
      <c r="J1714" s="55">
        <v>622.79999999999995</v>
      </c>
      <c r="K1714" s="55">
        <v>537.5</v>
      </c>
      <c r="L1714" s="60"/>
    </row>
    <row r="1715" spans="1:12" s="48" customFormat="1" outlineLevel="1" x14ac:dyDescent="0.2">
      <c r="A1715" s="42">
        <v>43004</v>
      </c>
      <c r="B1715" s="55">
        <v>560</v>
      </c>
      <c r="C1715" s="55">
        <v>637.62</v>
      </c>
      <c r="D1715" s="53">
        <v>683.42</v>
      </c>
      <c r="E1715" s="45">
        <f>Platts!R2204*0.6+Platts!C2204*1.6</f>
        <v>222.16</v>
      </c>
      <c r="F1715" s="62">
        <f t="shared" si="48"/>
        <v>1712</v>
      </c>
      <c r="G1715" s="42">
        <v>43004</v>
      </c>
      <c r="H1715" s="55">
        <v>538.5</v>
      </c>
      <c r="I1715" s="55">
        <v>634.85</v>
      </c>
      <c r="J1715" s="55">
        <v>622.79999999999995</v>
      </c>
      <c r="K1715" s="55">
        <v>535</v>
      </c>
      <c r="L1715" s="60"/>
    </row>
    <row r="1716" spans="1:12" s="48" customFormat="1" outlineLevel="1" x14ac:dyDescent="0.2">
      <c r="A1716" s="42">
        <v>43005</v>
      </c>
      <c r="B1716" s="55">
        <v>550</v>
      </c>
      <c r="C1716" s="55">
        <v>635.73</v>
      </c>
      <c r="D1716" s="53">
        <v>677.91</v>
      </c>
      <c r="E1716" s="45">
        <f>Platts!R2205*0.6+Platts!C2205*1.6</f>
        <v>215.24</v>
      </c>
      <c r="F1716" s="62">
        <f t="shared" si="48"/>
        <v>1713</v>
      </c>
      <c r="G1716" s="42">
        <v>43005</v>
      </c>
      <c r="H1716" s="55">
        <v>541</v>
      </c>
      <c r="I1716" s="55">
        <v>634.85</v>
      </c>
      <c r="J1716" s="55">
        <v>622.79999999999995</v>
      </c>
      <c r="K1716" s="55">
        <v>527.5</v>
      </c>
      <c r="L1716" s="60"/>
    </row>
    <row r="1717" spans="1:12" s="48" customFormat="1" outlineLevel="1" x14ac:dyDescent="0.2">
      <c r="A1717" s="42">
        <v>43006</v>
      </c>
      <c r="B1717" s="55">
        <v>550</v>
      </c>
      <c r="C1717" s="55">
        <v>637.41</v>
      </c>
      <c r="D1717" s="53">
        <v>677.91</v>
      </c>
      <c r="E1717" s="45">
        <f>Platts!R2206*0.6+Platts!C2206*1.6</f>
        <v>211.94</v>
      </c>
      <c r="F1717" s="62">
        <f t="shared" si="48"/>
        <v>1714</v>
      </c>
      <c r="G1717" s="42">
        <v>43006</v>
      </c>
      <c r="H1717" s="55">
        <v>540.5</v>
      </c>
      <c r="I1717" s="55">
        <v>634.85</v>
      </c>
      <c r="J1717" s="55">
        <v>622.79999999999995</v>
      </c>
      <c r="K1717" s="55">
        <v>527.5</v>
      </c>
      <c r="L1717" s="60"/>
    </row>
    <row r="1718" spans="1:12" s="48" customFormat="1" outlineLevel="1" x14ac:dyDescent="0.2">
      <c r="A1718" s="42">
        <v>43007</v>
      </c>
      <c r="B1718" s="55">
        <v>550</v>
      </c>
      <c r="C1718" s="55">
        <v>638.98</v>
      </c>
      <c r="D1718" s="53">
        <v>677.91</v>
      </c>
      <c r="E1718" s="45">
        <f>Platts!R2207*0.6+Platts!C2207*1.6</f>
        <v>210.51</v>
      </c>
      <c r="F1718" s="62">
        <f t="shared" si="48"/>
        <v>1715</v>
      </c>
      <c r="G1718" s="42">
        <v>43007</v>
      </c>
      <c r="H1718" s="55">
        <v>534.5</v>
      </c>
      <c r="I1718" s="55">
        <v>634.85</v>
      </c>
      <c r="J1718" s="55">
        <v>622.79999999999995</v>
      </c>
      <c r="K1718" s="55">
        <v>525</v>
      </c>
      <c r="L1718" s="60"/>
    </row>
    <row r="1719" spans="1:12" s="48" customFormat="1" outlineLevel="1" x14ac:dyDescent="0.2">
      <c r="A1719" s="42">
        <v>43010</v>
      </c>
      <c r="B1719" s="55">
        <v>550</v>
      </c>
      <c r="C1719" s="55">
        <v>635.66999999999996</v>
      </c>
      <c r="D1719" s="53">
        <v>677.91</v>
      </c>
      <c r="E1719" s="45">
        <f>Platts!R2208*0.6+Platts!C2208*1.6</f>
        <v>210.36</v>
      </c>
      <c r="F1719" s="62">
        <f t="shared" si="48"/>
        <v>1716</v>
      </c>
      <c r="G1719" s="42">
        <v>43010</v>
      </c>
      <c r="H1719" s="55">
        <v>534.5</v>
      </c>
      <c r="I1719" s="55">
        <v>634.85</v>
      </c>
      <c r="J1719" s="55">
        <v>622.79999999999995</v>
      </c>
      <c r="K1719" s="55">
        <v>523.75</v>
      </c>
      <c r="L1719" s="60"/>
    </row>
    <row r="1720" spans="1:12" s="48" customFormat="1" outlineLevel="1" x14ac:dyDescent="0.2">
      <c r="A1720" s="42">
        <v>43011</v>
      </c>
      <c r="B1720" s="55">
        <v>550</v>
      </c>
      <c r="C1720" s="55">
        <v>638.09</v>
      </c>
      <c r="D1720" s="53">
        <v>676.81</v>
      </c>
      <c r="E1720" s="45">
        <f>Platts!R2209*0.6+Platts!C2209*1.6</f>
        <v>210.36</v>
      </c>
      <c r="F1720" s="62">
        <f t="shared" si="48"/>
        <v>1717</v>
      </c>
      <c r="G1720" s="42">
        <v>43011</v>
      </c>
      <c r="H1720" s="55">
        <v>534.5</v>
      </c>
      <c r="I1720" s="55">
        <v>631.89</v>
      </c>
      <c r="J1720" s="55">
        <v>622.79999999999995</v>
      </c>
      <c r="K1720" s="55">
        <v>507.5</v>
      </c>
      <c r="L1720" s="60"/>
    </row>
    <row r="1721" spans="1:12" s="48" customFormat="1" outlineLevel="1" x14ac:dyDescent="0.2">
      <c r="A1721" s="42">
        <v>43012</v>
      </c>
      <c r="B1721" s="55">
        <v>550</v>
      </c>
      <c r="C1721" s="55">
        <v>636.91</v>
      </c>
      <c r="D1721" s="53">
        <v>675.71</v>
      </c>
      <c r="E1721" s="45">
        <f>Platts!R2210*0.6+Platts!C2210*1.6</f>
        <v>210.36</v>
      </c>
      <c r="F1721" s="62">
        <f t="shared" si="48"/>
        <v>1718</v>
      </c>
      <c r="G1721" s="42">
        <v>43012</v>
      </c>
      <c r="H1721" s="55">
        <v>534.5</v>
      </c>
      <c r="I1721" s="55">
        <v>631.89</v>
      </c>
      <c r="J1721" s="55">
        <v>622.79999999999995</v>
      </c>
      <c r="K1721" s="55">
        <v>507.5</v>
      </c>
      <c r="L1721" s="60"/>
    </row>
    <row r="1722" spans="1:12" s="48" customFormat="1" outlineLevel="1" x14ac:dyDescent="0.2">
      <c r="A1722" s="42">
        <v>43013</v>
      </c>
      <c r="B1722" s="55">
        <v>550</v>
      </c>
      <c r="C1722" s="55">
        <v>634.20000000000005</v>
      </c>
      <c r="D1722" s="53">
        <v>672.4</v>
      </c>
      <c r="E1722" s="45">
        <f>Platts!R2211*0.6+Platts!C2211*1.6</f>
        <v>210.60000000000002</v>
      </c>
      <c r="F1722" s="62">
        <f t="shared" si="48"/>
        <v>1719</v>
      </c>
      <c r="G1722" s="42">
        <v>43013</v>
      </c>
      <c r="H1722" s="55">
        <v>534.5</v>
      </c>
      <c r="I1722" s="55">
        <v>631.89</v>
      </c>
      <c r="J1722" s="55">
        <v>622.79999999999995</v>
      </c>
      <c r="K1722" s="55">
        <v>507.5</v>
      </c>
      <c r="L1722" s="60"/>
    </row>
    <row r="1723" spans="1:12" s="48" customFormat="1" outlineLevel="1" x14ac:dyDescent="0.2">
      <c r="A1723" s="42">
        <v>43014</v>
      </c>
      <c r="B1723" s="55">
        <v>550</v>
      </c>
      <c r="C1723" s="55">
        <v>635.54999999999995</v>
      </c>
      <c r="D1723" s="53">
        <v>671.85</v>
      </c>
      <c r="E1723" s="45">
        <f>Platts!R2212*0.6+Platts!C2212*1.6</f>
        <v>210.78</v>
      </c>
      <c r="F1723" s="62">
        <f t="shared" si="48"/>
        <v>1720</v>
      </c>
      <c r="G1723" s="42">
        <v>43014</v>
      </c>
      <c r="H1723" s="55">
        <v>534.5</v>
      </c>
      <c r="I1723" s="55">
        <v>631.89</v>
      </c>
      <c r="J1723" s="55">
        <v>622.79999999999995</v>
      </c>
      <c r="K1723" s="55">
        <v>510</v>
      </c>
      <c r="L1723" s="60"/>
    </row>
    <row r="1724" spans="1:12" s="48" customFormat="1" outlineLevel="1" x14ac:dyDescent="0.2">
      <c r="A1724" s="42">
        <v>43017</v>
      </c>
      <c r="B1724" s="55">
        <v>550</v>
      </c>
      <c r="C1724" s="55">
        <v>636.25</v>
      </c>
      <c r="D1724" s="53">
        <v>661.65</v>
      </c>
      <c r="E1724" s="45">
        <f>Platts!R2213*0.6+Platts!C2213*1.6</f>
        <v>208.78</v>
      </c>
      <c r="F1724" s="62">
        <f t="shared" si="48"/>
        <v>1721</v>
      </c>
      <c r="G1724" s="42">
        <v>43017</v>
      </c>
      <c r="H1724" s="55">
        <v>534.5</v>
      </c>
      <c r="I1724" s="55">
        <v>631.89</v>
      </c>
      <c r="J1724" s="55">
        <v>622.79999999999995</v>
      </c>
      <c r="K1724" s="55">
        <v>510</v>
      </c>
      <c r="L1724" s="60"/>
    </row>
    <row r="1725" spans="1:12" s="48" customFormat="1" outlineLevel="1" x14ac:dyDescent="0.2">
      <c r="A1725" s="42">
        <v>43018</v>
      </c>
      <c r="B1725" s="55">
        <v>550</v>
      </c>
      <c r="C1725" s="55">
        <v>641.12</v>
      </c>
      <c r="D1725" s="53">
        <v>660.27</v>
      </c>
      <c r="E1725" s="45">
        <f>Platts!R2214*0.6+Platts!C2214*1.6</f>
        <v>203.91</v>
      </c>
      <c r="F1725" s="62">
        <f t="shared" si="48"/>
        <v>1722</v>
      </c>
      <c r="G1725" s="42">
        <v>43018</v>
      </c>
      <c r="H1725" s="55">
        <v>532</v>
      </c>
      <c r="I1725" s="55">
        <v>627.34</v>
      </c>
      <c r="J1725" s="55">
        <v>622.79999999999995</v>
      </c>
      <c r="K1725" s="55">
        <v>515</v>
      </c>
      <c r="L1725" s="60"/>
    </row>
    <row r="1726" spans="1:12" s="48" customFormat="1" outlineLevel="1" x14ac:dyDescent="0.2">
      <c r="A1726" s="42">
        <v>43019</v>
      </c>
      <c r="B1726" s="55">
        <v>549</v>
      </c>
      <c r="C1726" s="55">
        <v>642.86</v>
      </c>
      <c r="D1726" s="53">
        <v>660.27</v>
      </c>
      <c r="E1726" s="45">
        <f>Platts!R2215*0.6+Platts!C2215*1.6</f>
        <v>203.03</v>
      </c>
      <c r="F1726" s="62">
        <f t="shared" si="48"/>
        <v>1723</v>
      </c>
      <c r="G1726" s="42">
        <v>43019</v>
      </c>
      <c r="H1726" s="55">
        <v>530</v>
      </c>
      <c r="I1726" s="55">
        <v>627.34</v>
      </c>
      <c r="J1726" s="55">
        <v>617.28</v>
      </c>
      <c r="K1726" s="55">
        <v>520</v>
      </c>
      <c r="L1726" s="60"/>
    </row>
    <row r="1727" spans="1:12" s="48" customFormat="1" outlineLevel="1" x14ac:dyDescent="0.2">
      <c r="A1727" s="42">
        <v>43020</v>
      </c>
      <c r="B1727" s="55">
        <v>549</v>
      </c>
      <c r="C1727" s="55">
        <v>642.04999999999995</v>
      </c>
      <c r="D1727" s="53">
        <v>660</v>
      </c>
      <c r="E1727" s="45">
        <f>Platts!R2216*0.6+Platts!C2216*1.6</f>
        <v>201.11</v>
      </c>
      <c r="F1727" s="62">
        <f t="shared" si="48"/>
        <v>1724</v>
      </c>
      <c r="G1727" s="42">
        <v>43020</v>
      </c>
      <c r="H1727" s="55">
        <v>530</v>
      </c>
      <c r="I1727" s="55">
        <v>627.34</v>
      </c>
      <c r="J1727" s="55">
        <v>617.28</v>
      </c>
      <c r="K1727" s="55">
        <v>520</v>
      </c>
      <c r="L1727" s="60"/>
    </row>
    <row r="1728" spans="1:12" s="48" customFormat="1" outlineLevel="1" x14ac:dyDescent="0.2">
      <c r="A1728" s="42">
        <v>43021</v>
      </c>
      <c r="B1728" s="55">
        <v>552.5</v>
      </c>
      <c r="C1728" s="55">
        <v>641.78</v>
      </c>
      <c r="D1728" s="53">
        <v>660.55</v>
      </c>
      <c r="E1728" s="45">
        <f>Platts!R2217*0.6+Platts!C2217*1.6</f>
        <v>208.87</v>
      </c>
      <c r="F1728" s="62">
        <f t="shared" si="48"/>
        <v>1725</v>
      </c>
      <c r="G1728" s="42">
        <v>43021</v>
      </c>
      <c r="H1728" s="55">
        <v>533.5</v>
      </c>
      <c r="I1728" s="55">
        <v>636.45000000000005</v>
      </c>
      <c r="J1728" s="55">
        <v>617.28</v>
      </c>
      <c r="K1728" s="55">
        <v>517.5</v>
      </c>
      <c r="L1728" s="60"/>
    </row>
    <row r="1729" spans="1:12" s="48" customFormat="1" outlineLevel="1" x14ac:dyDescent="0.2">
      <c r="A1729" s="42">
        <v>43024</v>
      </c>
      <c r="B1729" s="55">
        <v>554.5</v>
      </c>
      <c r="C1729" s="55">
        <v>640.79999999999995</v>
      </c>
      <c r="D1729" s="53">
        <v>649.25</v>
      </c>
      <c r="E1729" s="45">
        <f>Platts!R2218*0.6+Platts!C2218*1.6</f>
        <v>208.26</v>
      </c>
      <c r="F1729" s="62">
        <f t="shared" si="48"/>
        <v>1726</v>
      </c>
      <c r="G1729" s="42">
        <v>43024</v>
      </c>
      <c r="H1729" s="55">
        <v>534</v>
      </c>
      <c r="I1729" s="55">
        <v>636.45000000000005</v>
      </c>
      <c r="J1729" s="55">
        <v>617.28</v>
      </c>
      <c r="K1729" s="55">
        <v>517.5</v>
      </c>
      <c r="L1729" s="60"/>
    </row>
    <row r="1730" spans="1:12" s="48" customFormat="1" outlineLevel="1" x14ac:dyDescent="0.2">
      <c r="A1730" s="42">
        <v>43025</v>
      </c>
      <c r="B1730" s="55">
        <v>554.5</v>
      </c>
      <c r="C1730" s="55">
        <v>636.53</v>
      </c>
      <c r="D1730" s="53">
        <v>646.77</v>
      </c>
      <c r="E1730" s="45">
        <f>Platts!R2219*0.6+Platts!C2219*1.6</f>
        <v>206.9</v>
      </c>
      <c r="F1730" s="62">
        <f t="shared" si="48"/>
        <v>1727</v>
      </c>
      <c r="G1730" s="42">
        <v>43025</v>
      </c>
      <c r="H1730" s="55">
        <v>534</v>
      </c>
      <c r="I1730" s="55">
        <v>636.45000000000005</v>
      </c>
      <c r="J1730" s="55">
        <v>617.28</v>
      </c>
      <c r="K1730" s="55">
        <v>518.5</v>
      </c>
      <c r="L1730" s="60"/>
    </row>
    <row r="1731" spans="1:12" s="48" customFormat="1" outlineLevel="1" x14ac:dyDescent="0.2">
      <c r="A1731" s="42">
        <v>43026</v>
      </c>
      <c r="B1731" s="55">
        <v>554.5</v>
      </c>
      <c r="C1731" s="55">
        <v>637.99</v>
      </c>
      <c r="D1731" s="53">
        <v>643.46</v>
      </c>
      <c r="E1731" s="45">
        <f>Platts!R2220*0.6+Platts!C2220*1.6</f>
        <v>206.9</v>
      </c>
      <c r="F1731" s="62">
        <f t="shared" si="48"/>
        <v>1728</v>
      </c>
      <c r="G1731" s="42">
        <v>43026</v>
      </c>
      <c r="H1731" s="55">
        <v>534</v>
      </c>
      <c r="I1731" s="55">
        <v>636.45000000000005</v>
      </c>
      <c r="J1731" s="55">
        <v>617.28</v>
      </c>
      <c r="K1731" s="55">
        <v>520</v>
      </c>
      <c r="L1731" s="60"/>
    </row>
    <row r="1732" spans="1:12" s="48" customFormat="1" outlineLevel="1" x14ac:dyDescent="0.2">
      <c r="A1732" s="42">
        <v>43027</v>
      </c>
      <c r="B1732" s="55">
        <v>552</v>
      </c>
      <c r="C1732" s="55">
        <v>640.80999999999995</v>
      </c>
      <c r="D1732" s="53">
        <v>652.83000000000004</v>
      </c>
      <c r="E1732" s="45">
        <f>Platts!R2221*0.6+Platts!C2221*1.6</f>
        <v>202.82</v>
      </c>
      <c r="F1732" s="62">
        <f t="shared" si="48"/>
        <v>1729</v>
      </c>
      <c r="G1732" s="42">
        <v>43027</v>
      </c>
      <c r="H1732" s="55">
        <v>522</v>
      </c>
      <c r="I1732" s="55">
        <v>636.45000000000005</v>
      </c>
      <c r="J1732" s="55">
        <v>617.28</v>
      </c>
      <c r="K1732" s="55">
        <v>520</v>
      </c>
      <c r="L1732" s="60"/>
    </row>
    <row r="1733" spans="1:12" s="48" customFormat="1" outlineLevel="1" x14ac:dyDescent="0.2">
      <c r="A1733" s="42">
        <v>43028</v>
      </c>
      <c r="B1733" s="55">
        <v>552</v>
      </c>
      <c r="C1733" s="55">
        <v>637.62</v>
      </c>
      <c r="D1733" s="53">
        <v>652.84</v>
      </c>
      <c r="E1733" s="45">
        <f>Platts!R2222*0.6+Platts!C2222*1.6</f>
        <v>205.94</v>
      </c>
      <c r="F1733" s="62">
        <f t="shared" ref="F1733:F1796" si="49">F1732+1</f>
        <v>1730</v>
      </c>
      <c r="G1733" s="42">
        <v>43028</v>
      </c>
      <c r="H1733" s="55">
        <v>523.5</v>
      </c>
      <c r="I1733" s="55">
        <v>637.03</v>
      </c>
      <c r="J1733" s="55">
        <v>617.28</v>
      </c>
      <c r="K1733" s="55">
        <v>515</v>
      </c>
      <c r="L1733" s="60"/>
    </row>
    <row r="1734" spans="1:12" s="48" customFormat="1" outlineLevel="1" x14ac:dyDescent="0.2">
      <c r="A1734" s="42">
        <v>43031</v>
      </c>
      <c r="B1734" s="55">
        <v>552</v>
      </c>
      <c r="C1734" s="55">
        <v>639.94000000000005</v>
      </c>
      <c r="D1734" s="53">
        <v>652.84</v>
      </c>
      <c r="E1734" s="45">
        <f>Platts!R2223*0.6+Platts!C2223*1.6</f>
        <v>205.8</v>
      </c>
      <c r="F1734" s="62">
        <f t="shared" si="49"/>
        <v>1731</v>
      </c>
      <c r="G1734" s="42">
        <v>43031</v>
      </c>
      <c r="H1734" s="55">
        <v>523.5</v>
      </c>
      <c r="I1734" s="55">
        <v>637.03</v>
      </c>
      <c r="J1734" s="55">
        <v>617.28</v>
      </c>
      <c r="K1734" s="55">
        <v>515</v>
      </c>
      <c r="L1734" s="60"/>
    </row>
    <row r="1735" spans="1:12" s="48" customFormat="1" outlineLevel="1" x14ac:dyDescent="0.2">
      <c r="A1735" s="42">
        <v>43032</v>
      </c>
      <c r="B1735" s="55">
        <v>551</v>
      </c>
      <c r="C1735" s="55">
        <v>635.72</v>
      </c>
      <c r="D1735" s="53">
        <v>664.42</v>
      </c>
      <c r="E1735" s="45">
        <f>Platts!R2224*0.6+Platts!C2224*1.6</f>
        <v>209</v>
      </c>
      <c r="F1735" s="62">
        <f t="shared" si="49"/>
        <v>1732</v>
      </c>
      <c r="G1735" s="42">
        <v>43032</v>
      </c>
      <c r="H1735" s="55">
        <v>522.5</v>
      </c>
      <c r="I1735" s="55">
        <v>637.03</v>
      </c>
      <c r="J1735" s="55">
        <v>617.28</v>
      </c>
      <c r="K1735" s="55">
        <v>515</v>
      </c>
      <c r="L1735" s="60"/>
    </row>
    <row r="1736" spans="1:12" s="48" customFormat="1" outlineLevel="1" x14ac:dyDescent="0.2">
      <c r="A1736" s="42">
        <v>43033</v>
      </c>
      <c r="B1736" s="55">
        <v>551</v>
      </c>
      <c r="C1736" s="55">
        <v>636.86</v>
      </c>
      <c r="D1736" s="53">
        <v>675.72</v>
      </c>
      <c r="E1736" s="45">
        <f>Platts!R2225*0.6+Platts!C2225*1.6</f>
        <v>208.92000000000002</v>
      </c>
      <c r="F1736" s="62">
        <f t="shared" si="49"/>
        <v>1733</v>
      </c>
      <c r="G1736" s="42">
        <v>43033</v>
      </c>
      <c r="H1736" s="55">
        <v>522.5</v>
      </c>
      <c r="I1736" s="55">
        <v>637.03</v>
      </c>
      <c r="J1736" s="55">
        <v>617.28</v>
      </c>
      <c r="K1736" s="55">
        <v>515</v>
      </c>
      <c r="L1736" s="60"/>
    </row>
    <row r="1737" spans="1:12" s="48" customFormat="1" outlineLevel="1" x14ac:dyDescent="0.2">
      <c r="A1737" s="42">
        <v>43034</v>
      </c>
      <c r="B1737" s="55">
        <v>551</v>
      </c>
      <c r="C1737" s="55">
        <v>632.11</v>
      </c>
      <c r="D1737" s="53">
        <v>676.53</v>
      </c>
      <c r="E1737" s="45">
        <f>Platts!R2226*0.6+Platts!C2226*1.6</f>
        <v>208.28</v>
      </c>
      <c r="F1737" s="62">
        <f t="shared" si="49"/>
        <v>1734</v>
      </c>
      <c r="G1737" s="42">
        <v>43034</v>
      </c>
      <c r="H1737" s="55">
        <v>521.5</v>
      </c>
      <c r="I1737" s="55">
        <v>637.03</v>
      </c>
      <c r="J1737" s="55">
        <v>617.28</v>
      </c>
      <c r="K1737" s="55">
        <v>515</v>
      </c>
      <c r="L1737" s="60"/>
    </row>
    <row r="1738" spans="1:12" s="48" customFormat="1" outlineLevel="1" x14ac:dyDescent="0.2">
      <c r="A1738" s="42">
        <v>43035</v>
      </c>
      <c r="B1738" s="55">
        <v>549</v>
      </c>
      <c r="C1738" s="55">
        <v>624.96</v>
      </c>
      <c r="D1738" s="53">
        <v>676.53</v>
      </c>
      <c r="E1738" s="45">
        <f>Platts!R2227*0.6+Platts!C2227*1.6</f>
        <v>203.16</v>
      </c>
      <c r="F1738" s="62">
        <f t="shared" si="49"/>
        <v>1735</v>
      </c>
      <c r="G1738" s="42">
        <v>43035</v>
      </c>
      <c r="H1738" s="55">
        <v>521.5</v>
      </c>
      <c r="I1738" s="55">
        <v>644.07000000000005</v>
      </c>
      <c r="J1738" s="55">
        <v>617.28</v>
      </c>
      <c r="K1738" s="55">
        <v>520</v>
      </c>
      <c r="L1738" s="60"/>
    </row>
    <row r="1739" spans="1:12" s="48" customFormat="1" outlineLevel="1" x14ac:dyDescent="0.2">
      <c r="A1739" s="42">
        <v>43038</v>
      </c>
      <c r="B1739" s="55">
        <v>545</v>
      </c>
      <c r="C1739" s="55">
        <v>628.54999999999995</v>
      </c>
      <c r="D1739" s="53">
        <v>682.59</v>
      </c>
      <c r="E1739" s="45">
        <f>Platts!R2228*0.6+Platts!C2228*1.6</f>
        <v>202.4</v>
      </c>
      <c r="F1739" s="62">
        <f t="shared" si="49"/>
        <v>1736</v>
      </c>
      <c r="G1739" s="42">
        <v>43038</v>
      </c>
      <c r="H1739" s="55">
        <v>521.5</v>
      </c>
      <c r="I1739" s="55">
        <v>644.07000000000005</v>
      </c>
      <c r="J1739" s="55">
        <v>617.28</v>
      </c>
      <c r="K1739" s="55">
        <v>520</v>
      </c>
      <c r="L1739" s="60"/>
    </row>
    <row r="1740" spans="1:12" s="48" customFormat="1" outlineLevel="1" x14ac:dyDescent="0.2">
      <c r="A1740" s="42">
        <v>43039</v>
      </c>
      <c r="B1740" s="55">
        <v>545</v>
      </c>
      <c r="C1740" s="55">
        <v>628.66999999999996</v>
      </c>
      <c r="D1740" s="53">
        <v>682.59</v>
      </c>
      <c r="E1740" s="45">
        <f>Platts!R2229*0.6+Platts!C2229*1.6</f>
        <v>202.6</v>
      </c>
      <c r="F1740" s="62">
        <f t="shared" si="49"/>
        <v>1737</v>
      </c>
      <c r="G1740" s="42">
        <v>43039</v>
      </c>
      <c r="H1740" s="55">
        <v>521.5</v>
      </c>
      <c r="I1740" s="55">
        <v>644.07000000000005</v>
      </c>
      <c r="J1740" s="55">
        <v>617.28</v>
      </c>
      <c r="K1740" s="55">
        <v>520</v>
      </c>
      <c r="L1740" s="60"/>
    </row>
    <row r="1741" spans="1:12" s="48" customFormat="1" outlineLevel="1" x14ac:dyDescent="0.2">
      <c r="A1741" s="42">
        <v>43040</v>
      </c>
      <c r="B1741" s="55">
        <v>545</v>
      </c>
      <c r="C1741" s="55">
        <v>627.37</v>
      </c>
      <c r="D1741" s="53">
        <v>682.59</v>
      </c>
      <c r="E1741" s="45">
        <f>Platts!R2230*0.6+Platts!C2230*1.6</f>
        <v>202.36</v>
      </c>
      <c r="F1741" s="62">
        <f t="shared" si="49"/>
        <v>1738</v>
      </c>
      <c r="G1741" s="42">
        <v>43040</v>
      </c>
      <c r="H1741" s="55">
        <v>521.5</v>
      </c>
      <c r="I1741" s="55">
        <v>644.07000000000005</v>
      </c>
      <c r="J1741" s="55">
        <v>617.28</v>
      </c>
      <c r="K1741" s="55">
        <v>517.5</v>
      </c>
      <c r="L1741" s="60"/>
    </row>
    <row r="1742" spans="1:12" s="48" customFormat="1" outlineLevel="1" x14ac:dyDescent="0.2">
      <c r="A1742" s="42">
        <v>43041</v>
      </c>
      <c r="B1742" s="55">
        <v>545</v>
      </c>
      <c r="C1742" s="55">
        <v>630.05999999999995</v>
      </c>
      <c r="D1742" s="53">
        <v>682.87</v>
      </c>
      <c r="E1742" s="45">
        <f>Platts!R2231*0.6+Platts!C2231*1.6</f>
        <v>204.12</v>
      </c>
      <c r="F1742" s="62">
        <f t="shared" si="49"/>
        <v>1739</v>
      </c>
      <c r="G1742" s="42">
        <v>43041</v>
      </c>
      <c r="H1742" s="55">
        <v>521.5</v>
      </c>
      <c r="I1742" s="55">
        <v>644.07000000000005</v>
      </c>
      <c r="J1742" s="55">
        <v>617.28</v>
      </c>
      <c r="K1742" s="55">
        <v>517.5</v>
      </c>
      <c r="L1742" s="60"/>
    </row>
    <row r="1743" spans="1:12" s="48" customFormat="1" outlineLevel="1" x14ac:dyDescent="0.2">
      <c r="A1743" s="42">
        <v>43042</v>
      </c>
      <c r="B1743" s="55">
        <v>545</v>
      </c>
      <c r="C1743" s="55">
        <v>626.99</v>
      </c>
      <c r="D1743" s="53">
        <v>682.87</v>
      </c>
      <c r="E1743" s="45">
        <f>Platts!R2232*0.6+Platts!C2232*1.6</f>
        <v>203.78</v>
      </c>
      <c r="F1743" s="62">
        <f t="shared" si="49"/>
        <v>1740</v>
      </c>
      <c r="G1743" s="42">
        <v>43042</v>
      </c>
      <c r="H1743" s="55">
        <v>516.5</v>
      </c>
      <c r="I1743" s="55">
        <v>644.07000000000005</v>
      </c>
      <c r="J1743" s="55">
        <v>617.28</v>
      </c>
      <c r="K1743" s="55">
        <v>517.5</v>
      </c>
      <c r="L1743" s="60"/>
    </row>
    <row r="1744" spans="1:12" s="48" customFormat="1" outlineLevel="1" x14ac:dyDescent="0.2">
      <c r="A1744" s="42">
        <v>43045</v>
      </c>
      <c r="B1744" s="55">
        <v>545</v>
      </c>
      <c r="C1744" s="55">
        <v>626.96</v>
      </c>
      <c r="D1744" s="53">
        <v>678.19</v>
      </c>
      <c r="E1744" s="45">
        <f>Platts!R2233*0.6+Platts!C2233*1.6</f>
        <v>210.09</v>
      </c>
      <c r="F1744" s="62">
        <f t="shared" si="49"/>
        <v>1741</v>
      </c>
      <c r="G1744" s="42">
        <v>43045</v>
      </c>
      <c r="H1744" s="55">
        <v>516.5</v>
      </c>
      <c r="I1744" s="55">
        <v>644.07000000000005</v>
      </c>
      <c r="J1744" s="55">
        <v>617.28</v>
      </c>
      <c r="K1744" s="55">
        <v>515</v>
      </c>
      <c r="L1744" s="60"/>
    </row>
    <row r="1745" spans="1:12" s="48" customFormat="1" outlineLevel="1" x14ac:dyDescent="0.2">
      <c r="A1745" s="42">
        <v>43046</v>
      </c>
      <c r="B1745" s="55">
        <v>545</v>
      </c>
      <c r="C1745" s="55">
        <v>625.09</v>
      </c>
      <c r="D1745" s="53">
        <v>678.19</v>
      </c>
      <c r="E1745" s="45">
        <f>Platts!R2234*0.6+Platts!C2234*1.6</f>
        <v>210.5</v>
      </c>
      <c r="F1745" s="62">
        <f t="shared" si="49"/>
        <v>1742</v>
      </c>
      <c r="G1745" s="42">
        <v>43046</v>
      </c>
      <c r="H1745" s="55">
        <v>516.5</v>
      </c>
      <c r="I1745" s="55">
        <v>645.57000000000005</v>
      </c>
      <c r="J1745" s="55">
        <v>617.28</v>
      </c>
      <c r="K1745" s="55">
        <v>515</v>
      </c>
      <c r="L1745" s="60"/>
    </row>
    <row r="1746" spans="1:12" s="48" customFormat="1" outlineLevel="1" x14ac:dyDescent="0.2">
      <c r="A1746" s="42">
        <v>43047</v>
      </c>
      <c r="B1746" s="55">
        <v>545</v>
      </c>
      <c r="C1746" s="55">
        <v>626.33000000000004</v>
      </c>
      <c r="D1746" s="53">
        <v>678.19</v>
      </c>
      <c r="E1746" s="45">
        <f>Platts!R2235*0.6+Platts!C2235*1.6</f>
        <v>208.01999999999998</v>
      </c>
      <c r="F1746" s="62">
        <f t="shared" si="49"/>
        <v>1743</v>
      </c>
      <c r="G1746" s="42">
        <v>43047</v>
      </c>
      <c r="H1746" s="55">
        <v>515</v>
      </c>
      <c r="I1746" s="55">
        <v>645.57000000000005</v>
      </c>
      <c r="J1746" s="55">
        <v>617.28</v>
      </c>
      <c r="K1746" s="55">
        <v>512.5</v>
      </c>
      <c r="L1746" s="60"/>
    </row>
    <row r="1747" spans="1:12" s="48" customFormat="1" outlineLevel="1" x14ac:dyDescent="0.2">
      <c r="A1747" s="42">
        <v>43048</v>
      </c>
      <c r="B1747" s="55">
        <v>543</v>
      </c>
      <c r="C1747" s="55">
        <v>629.14</v>
      </c>
      <c r="D1747" s="53">
        <v>674.88</v>
      </c>
      <c r="E1747" s="45">
        <f>Platts!R2236*0.6+Platts!C2236*1.6</f>
        <v>209.35</v>
      </c>
      <c r="F1747" s="62">
        <f t="shared" si="49"/>
        <v>1744</v>
      </c>
      <c r="G1747" s="42">
        <v>43048</v>
      </c>
      <c r="H1747" s="55">
        <v>515</v>
      </c>
      <c r="I1747" s="55">
        <v>645.57000000000005</v>
      </c>
      <c r="J1747" s="55">
        <v>617.28</v>
      </c>
      <c r="K1747" s="55">
        <v>512.5</v>
      </c>
      <c r="L1747" s="60"/>
    </row>
    <row r="1748" spans="1:12" s="48" customFormat="1" outlineLevel="1" x14ac:dyDescent="0.2">
      <c r="A1748" s="42">
        <v>43049</v>
      </c>
      <c r="B1748" s="55">
        <v>543</v>
      </c>
      <c r="C1748" s="55">
        <v>629.69000000000005</v>
      </c>
      <c r="D1748" s="53">
        <v>675.15</v>
      </c>
      <c r="E1748" s="45">
        <f>Platts!R2237*0.6+Platts!C2237*1.6</f>
        <v>213.72</v>
      </c>
      <c r="F1748" s="62">
        <f t="shared" si="49"/>
        <v>1745</v>
      </c>
      <c r="G1748" s="42">
        <v>43049</v>
      </c>
      <c r="H1748" s="55">
        <v>514</v>
      </c>
      <c r="I1748" s="55">
        <v>633.78</v>
      </c>
      <c r="J1748" s="55">
        <v>617.28</v>
      </c>
      <c r="K1748" s="55">
        <v>512.5</v>
      </c>
      <c r="L1748" s="60"/>
    </row>
    <row r="1749" spans="1:12" s="48" customFormat="1" outlineLevel="1" x14ac:dyDescent="0.2">
      <c r="A1749" s="42">
        <v>43052</v>
      </c>
      <c r="B1749" s="55">
        <v>546</v>
      </c>
      <c r="C1749" s="55">
        <v>626.4</v>
      </c>
      <c r="D1749" s="53">
        <v>672.67</v>
      </c>
      <c r="E1749" s="45">
        <f>Platts!R2238*0.6+Platts!C2238*1.6</f>
        <v>215.04000000000002</v>
      </c>
      <c r="F1749" s="62">
        <f t="shared" si="49"/>
        <v>1746</v>
      </c>
      <c r="G1749" s="42">
        <v>43052</v>
      </c>
      <c r="H1749" s="55">
        <v>514</v>
      </c>
      <c r="I1749" s="55">
        <v>633.78</v>
      </c>
      <c r="J1749" s="55">
        <v>617.28</v>
      </c>
      <c r="K1749" s="55">
        <v>512.5</v>
      </c>
      <c r="L1749" s="60"/>
    </row>
    <row r="1750" spans="1:12" s="48" customFormat="1" outlineLevel="1" x14ac:dyDescent="0.2">
      <c r="A1750" s="42">
        <v>43053</v>
      </c>
      <c r="B1750" s="55">
        <v>546</v>
      </c>
      <c r="C1750" s="55">
        <v>626.51</v>
      </c>
      <c r="D1750" s="53">
        <v>669.37</v>
      </c>
      <c r="E1750" s="45">
        <f>Platts!R2239*0.6+Platts!C2239*1.6</f>
        <v>215.82999999999998</v>
      </c>
      <c r="F1750" s="62">
        <f t="shared" si="49"/>
        <v>1747</v>
      </c>
      <c r="G1750" s="42">
        <v>43053</v>
      </c>
      <c r="H1750" s="55">
        <v>514</v>
      </c>
      <c r="I1750" s="55">
        <v>633.78</v>
      </c>
      <c r="J1750" s="55">
        <v>617.28</v>
      </c>
      <c r="K1750" s="55">
        <v>515</v>
      </c>
      <c r="L1750" s="60"/>
    </row>
    <row r="1751" spans="1:12" s="48" customFormat="1" outlineLevel="1" x14ac:dyDescent="0.2">
      <c r="A1751" s="42">
        <v>43054</v>
      </c>
      <c r="B1751" s="55">
        <v>546</v>
      </c>
      <c r="C1751" s="55">
        <v>630.12</v>
      </c>
      <c r="D1751" s="53">
        <v>671.85</v>
      </c>
      <c r="E1751" s="45">
        <f>Platts!R2240*0.6+Platts!C2240*1.6</f>
        <v>213.02999999999997</v>
      </c>
      <c r="F1751" s="62">
        <f t="shared" si="49"/>
        <v>1748</v>
      </c>
      <c r="G1751" s="42">
        <v>43054</v>
      </c>
      <c r="H1751" s="55">
        <v>511.5</v>
      </c>
      <c r="I1751" s="55">
        <v>633.78</v>
      </c>
      <c r="J1751" s="55">
        <v>617.28</v>
      </c>
      <c r="K1751" s="55">
        <v>515</v>
      </c>
      <c r="L1751" s="60"/>
    </row>
    <row r="1752" spans="1:12" s="48" customFormat="1" outlineLevel="1" x14ac:dyDescent="0.2">
      <c r="A1752" s="42">
        <v>43055</v>
      </c>
      <c r="B1752" s="55">
        <v>546</v>
      </c>
      <c r="C1752" s="55">
        <v>637.58000000000004</v>
      </c>
      <c r="D1752" s="53">
        <v>677.36</v>
      </c>
      <c r="E1752" s="45">
        <f>Platts!R2241*0.6+Platts!C2241*1.6</f>
        <v>213.32999999999998</v>
      </c>
      <c r="F1752" s="62">
        <f t="shared" si="49"/>
        <v>1749</v>
      </c>
      <c r="G1752" s="42">
        <v>43055</v>
      </c>
      <c r="H1752" s="55">
        <v>511.5</v>
      </c>
      <c r="I1752" s="55">
        <v>633.78</v>
      </c>
      <c r="J1752" s="55">
        <v>617.28</v>
      </c>
      <c r="K1752" s="55">
        <v>515</v>
      </c>
      <c r="L1752" s="60"/>
    </row>
    <row r="1753" spans="1:12" s="48" customFormat="1" outlineLevel="1" x14ac:dyDescent="0.2">
      <c r="A1753" s="42">
        <v>43056</v>
      </c>
      <c r="B1753" s="55">
        <v>546</v>
      </c>
      <c r="C1753" s="55">
        <v>632.75</v>
      </c>
      <c r="D1753" s="53">
        <v>680.94</v>
      </c>
      <c r="E1753" s="45">
        <f>Platts!R2242*0.6+Platts!C2242*1.6</f>
        <v>214.25</v>
      </c>
      <c r="F1753" s="62">
        <f t="shared" si="49"/>
        <v>1750</v>
      </c>
      <c r="G1753" s="42">
        <v>43056</v>
      </c>
      <c r="H1753" s="55">
        <v>511.5</v>
      </c>
      <c r="I1753" s="55">
        <v>647.49</v>
      </c>
      <c r="J1753" s="55">
        <v>617.28</v>
      </c>
      <c r="K1753" s="55">
        <v>517.5</v>
      </c>
      <c r="L1753" s="60"/>
    </row>
    <row r="1754" spans="1:12" s="48" customFormat="1" outlineLevel="1" x14ac:dyDescent="0.2">
      <c r="A1754" s="42">
        <v>43059</v>
      </c>
      <c r="B1754" s="55">
        <v>546</v>
      </c>
      <c r="C1754" s="55">
        <v>633.01</v>
      </c>
      <c r="D1754" s="53">
        <v>684.52</v>
      </c>
      <c r="E1754" s="45">
        <f>Platts!R2243*0.6+Platts!C2243*1.6</f>
        <v>216.54000000000002</v>
      </c>
      <c r="F1754" s="62">
        <f t="shared" si="49"/>
        <v>1751</v>
      </c>
      <c r="G1754" s="42">
        <v>43059</v>
      </c>
      <c r="H1754" s="55">
        <v>510</v>
      </c>
      <c r="I1754" s="55">
        <v>647.49</v>
      </c>
      <c r="J1754" s="55">
        <v>617.28</v>
      </c>
      <c r="K1754" s="55">
        <v>517.5</v>
      </c>
      <c r="L1754" s="60"/>
    </row>
    <row r="1755" spans="1:12" s="48" customFormat="1" outlineLevel="1" x14ac:dyDescent="0.2">
      <c r="A1755" s="42">
        <v>43060</v>
      </c>
      <c r="B1755" s="55">
        <v>546</v>
      </c>
      <c r="C1755" s="55">
        <v>632.36</v>
      </c>
      <c r="D1755" s="53">
        <v>690.86</v>
      </c>
      <c r="E1755" s="45">
        <f>Platts!R2244*0.6+Platts!C2244*1.6</f>
        <v>218.64</v>
      </c>
      <c r="F1755" s="62">
        <f t="shared" si="49"/>
        <v>1752</v>
      </c>
      <c r="G1755" s="42">
        <v>43060</v>
      </c>
      <c r="H1755" s="55">
        <v>510</v>
      </c>
      <c r="I1755" s="55">
        <v>647.49</v>
      </c>
      <c r="J1755" s="55">
        <v>617.28</v>
      </c>
      <c r="K1755" s="55">
        <v>517.5</v>
      </c>
      <c r="L1755" s="60"/>
    </row>
    <row r="1756" spans="1:12" s="48" customFormat="1" outlineLevel="1" x14ac:dyDescent="0.2">
      <c r="A1756" s="42">
        <v>43061</v>
      </c>
      <c r="B1756" s="55">
        <v>545</v>
      </c>
      <c r="C1756" s="55">
        <v>631.67999999999995</v>
      </c>
      <c r="D1756" s="53">
        <v>691.41</v>
      </c>
      <c r="E1756" s="45">
        <f>Platts!R2245*0.6+Platts!C2245*1.6</f>
        <v>227.24</v>
      </c>
      <c r="F1756" s="62">
        <f t="shared" si="49"/>
        <v>1753</v>
      </c>
      <c r="G1756" s="42">
        <v>43061</v>
      </c>
      <c r="H1756" s="55">
        <v>511</v>
      </c>
      <c r="I1756" s="55">
        <v>647.49</v>
      </c>
      <c r="J1756" s="55">
        <v>617.28</v>
      </c>
      <c r="K1756" s="55">
        <v>517.5</v>
      </c>
      <c r="L1756" s="60"/>
    </row>
    <row r="1757" spans="1:12" s="48" customFormat="1" outlineLevel="1" x14ac:dyDescent="0.2">
      <c r="A1757" s="42">
        <v>43062</v>
      </c>
      <c r="B1757" s="55">
        <v>545</v>
      </c>
      <c r="C1757" s="55">
        <v>634.46</v>
      </c>
      <c r="D1757" s="53">
        <v>691.41</v>
      </c>
      <c r="E1757" s="45">
        <f>Platts!R2246*0.6+Platts!C2246*1.6</f>
        <v>229.51999999999998</v>
      </c>
      <c r="F1757" s="62">
        <f t="shared" si="49"/>
        <v>1754</v>
      </c>
      <c r="G1757" s="42">
        <v>43062</v>
      </c>
      <c r="H1757" s="55">
        <v>515.5</v>
      </c>
      <c r="I1757" s="55">
        <v>647.49</v>
      </c>
      <c r="J1757" s="55">
        <v>617.28</v>
      </c>
      <c r="K1757" s="55">
        <v>525</v>
      </c>
      <c r="L1757" s="60"/>
    </row>
    <row r="1758" spans="1:12" s="48" customFormat="1" outlineLevel="1" x14ac:dyDescent="0.2">
      <c r="A1758" s="42">
        <v>43063</v>
      </c>
      <c r="B1758" s="55">
        <v>547</v>
      </c>
      <c r="C1758" s="55">
        <v>639.44000000000005</v>
      </c>
      <c r="D1758" s="53">
        <v>691.41</v>
      </c>
      <c r="E1758" s="45">
        <f>Platts!R2247*0.6+Platts!C2247*1.6</f>
        <v>231.02</v>
      </c>
      <c r="F1758" s="62">
        <f t="shared" si="49"/>
        <v>1755</v>
      </c>
      <c r="G1758" s="42">
        <v>43063</v>
      </c>
      <c r="H1758" s="55">
        <v>519</v>
      </c>
      <c r="I1758" s="55">
        <v>647.49</v>
      </c>
      <c r="J1758" s="55">
        <v>617.28</v>
      </c>
      <c r="K1758" s="55">
        <v>522.5</v>
      </c>
      <c r="L1758" s="60"/>
    </row>
    <row r="1759" spans="1:12" s="48" customFormat="1" outlineLevel="1" x14ac:dyDescent="0.2">
      <c r="A1759" s="42">
        <v>43066</v>
      </c>
      <c r="B1759" s="55">
        <v>547</v>
      </c>
      <c r="C1759" s="55">
        <v>637.28</v>
      </c>
      <c r="D1759" s="53">
        <v>691.14</v>
      </c>
      <c r="E1759" s="45">
        <f>Platts!R2248*0.6+Platts!C2248*1.6</f>
        <v>232.48</v>
      </c>
      <c r="F1759" s="62">
        <f t="shared" si="49"/>
        <v>1756</v>
      </c>
      <c r="G1759" s="42">
        <v>43066</v>
      </c>
      <c r="H1759" s="55">
        <v>524</v>
      </c>
      <c r="I1759" s="55">
        <v>664.52</v>
      </c>
      <c r="J1759" s="55">
        <v>617.28</v>
      </c>
      <c r="K1759" s="55">
        <v>522.5</v>
      </c>
      <c r="L1759" s="60"/>
    </row>
    <row r="1760" spans="1:12" s="48" customFormat="1" outlineLevel="1" x14ac:dyDescent="0.2">
      <c r="A1760" s="42">
        <v>43067</v>
      </c>
      <c r="B1760" s="55">
        <v>547</v>
      </c>
      <c r="C1760" s="55">
        <v>633.69000000000005</v>
      </c>
      <c r="D1760" s="53">
        <v>685.35</v>
      </c>
      <c r="E1760" s="45">
        <f>Platts!R2249*0.6+Platts!C2249*1.6</f>
        <v>232.77999999999997</v>
      </c>
      <c r="F1760" s="62">
        <f t="shared" si="49"/>
        <v>1757</v>
      </c>
      <c r="G1760" s="42">
        <v>43067</v>
      </c>
      <c r="H1760" s="55">
        <v>524</v>
      </c>
      <c r="I1760" s="55">
        <v>664.52</v>
      </c>
      <c r="J1760" s="55">
        <v>617.28</v>
      </c>
      <c r="K1760" s="55">
        <v>522.5</v>
      </c>
      <c r="L1760" s="60"/>
    </row>
    <row r="1761" spans="1:12" s="48" customFormat="1" outlineLevel="1" x14ac:dyDescent="0.2">
      <c r="A1761" s="42">
        <v>43068</v>
      </c>
      <c r="B1761" s="55">
        <v>547</v>
      </c>
      <c r="C1761" s="55">
        <v>631.05999999999995</v>
      </c>
      <c r="D1761" s="53">
        <v>683.7</v>
      </c>
      <c r="E1761" s="45">
        <f>Platts!R2250*0.6+Platts!C2250*1.6</f>
        <v>236.68</v>
      </c>
      <c r="F1761" s="62">
        <f t="shared" si="49"/>
        <v>1758</v>
      </c>
      <c r="G1761" s="42">
        <v>43068</v>
      </c>
      <c r="H1761" s="55">
        <v>529</v>
      </c>
      <c r="I1761" s="55">
        <v>664.52</v>
      </c>
      <c r="J1761" s="55">
        <v>617.28</v>
      </c>
      <c r="K1761" s="55">
        <v>522.5</v>
      </c>
      <c r="L1761" s="60"/>
    </row>
    <row r="1762" spans="1:12" s="48" customFormat="1" outlineLevel="1" x14ac:dyDescent="0.2">
      <c r="A1762" s="42">
        <v>43069</v>
      </c>
      <c r="B1762" s="55">
        <v>547</v>
      </c>
      <c r="C1762" s="55">
        <v>636.1</v>
      </c>
      <c r="D1762" s="53">
        <v>683.42</v>
      </c>
      <c r="E1762" s="45">
        <f>Platts!R2251*0.6+Platts!C2251*1.6</f>
        <v>238.98</v>
      </c>
      <c r="F1762" s="62">
        <f t="shared" si="49"/>
        <v>1759</v>
      </c>
      <c r="G1762" s="42">
        <v>43069</v>
      </c>
      <c r="H1762" s="55">
        <v>536</v>
      </c>
      <c r="I1762" s="55">
        <v>664.52</v>
      </c>
      <c r="J1762" s="55">
        <v>617.28</v>
      </c>
      <c r="K1762" s="55">
        <v>530</v>
      </c>
      <c r="L1762" s="60"/>
    </row>
    <row r="1763" spans="1:12" s="48" customFormat="1" outlineLevel="1" x14ac:dyDescent="0.2">
      <c r="A1763" s="42">
        <v>43070</v>
      </c>
      <c r="B1763" s="55">
        <v>547</v>
      </c>
      <c r="C1763" s="55">
        <v>637.28</v>
      </c>
      <c r="D1763" s="53">
        <v>679.84</v>
      </c>
      <c r="E1763" s="45">
        <f>Platts!R2252*0.6+Platts!C2252*1.6</f>
        <v>242.17000000000002</v>
      </c>
      <c r="F1763" s="62">
        <f t="shared" si="49"/>
        <v>1760</v>
      </c>
      <c r="G1763" s="42">
        <v>43070</v>
      </c>
      <c r="H1763" s="55">
        <v>541</v>
      </c>
      <c r="I1763" s="55">
        <v>664.13</v>
      </c>
      <c r="J1763" s="55">
        <v>617.28</v>
      </c>
      <c r="K1763" s="55">
        <v>530</v>
      </c>
      <c r="L1763" s="60"/>
    </row>
    <row r="1764" spans="1:12" s="48" customFormat="1" outlineLevel="1" x14ac:dyDescent="0.2">
      <c r="A1764" s="42">
        <v>43073</v>
      </c>
      <c r="B1764" s="55">
        <v>553</v>
      </c>
      <c r="C1764" s="55">
        <v>633.22</v>
      </c>
      <c r="D1764" s="53">
        <v>688.66</v>
      </c>
      <c r="E1764" s="45">
        <f>Platts!R2253*0.6+Platts!C2253*1.6</f>
        <v>247.69</v>
      </c>
      <c r="F1764" s="62">
        <f t="shared" si="49"/>
        <v>1761</v>
      </c>
      <c r="G1764" s="42">
        <v>43073</v>
      </c>
      <c r="H1764" s="55">
        <v>546</v>
      </c>
      <c r="I1764" s="55">
        <v>664.13</v>
      </c>
      <c r="J1764" s="55">
        <v>617.28</v>
      </c>
      <c r="K1764" s="55">
        <v>535</v>
      </c>
      <c r="L1764" s="60"/>
    </row>
    <row r="1765" spans="1:12" s="48" customFormat="1" outlineLevel="1" x14ac:dyDescent="0.2">
      <c r="A1765" s="42">
        <v>43074</v>
      </c>
      <c r="B1765" s="55">
        <v>553</v>
      </c>
      <c r="C1765" s="55">
        <v>632.15</v>
      </c>
      <c r="D1765" s="53">
        <v>694.44</v>
      </c>
      <c r="E1765" s="45">
        <f>Platts!R2254*0.6+Platts!C2254*1.6</f>
        <v>247.29000000000002</v>
      </c>
      <c r="F1765" s="62">
        <f t="shared" si="49"/>
        <v>1762</v>
      </c>
      <c r="G1765" s="42">
        <v>43074</v>
      </c>
      <c r="H1765" s="55">
        <v>546</v>
      </c>
      <c r="I1765" s="55">
        <v>664.13</v>
      </c>
      <c r="J1765" s="55">
        <v>617.28</v>
      </c>
      <c r="K1765" s="55">
        <v>540</v>
      </c>
      <c r="L1765" s="60"/>
    </row>
    <row r="1766" spans="1:12" s="48" customFormat="1" outlineLevel="1" x14ac:dyDescent="0.2">
      <c r="A1766" s="42">
        <v>43075</v>
      </c>
      <c r="B1766" s="55">
        <v>553</v>
      </c>
      <c r="C1766" s="55">
        <v>630.28</v>
      </c>
      <c r="D1766" s="53">
        <v>696.92</v>
      </c>
      <c r="E1766" s="45">
        <f>Platts!R2255*0.6+Platts!C2255*1.6</f>
        <v>250.35</v>
      </c>
      <c r="F1766" s="62">
        <f t="shared" si="49"/>
        <v>1763</v>
      </c>
      <c r="G1766" s="42">
        <v>43075</v>
      </c>
      <c r="H1766" s="55">
        <v>542</v>
      </c>
      <c r="I1766" s="55">
        <v>664.13</v>
      </c>
      <c r="J1766" s="55">
        <v>617.28</v>
      </c>
      <c r="K1766" s="55">
        <v>540</v>
      </c>
      <c r="L1766" s="60"/>
    </row>
    <row r="1767" spans="1:12" s="48" customFormat="1" outlineLevel="1" x14ac:dyDescent="0.2">
      <c r="A1767" s="42">
        <f>A1766+1</f>
        <v>43076</v>
      </c>
      <c r="B1767" s="55">
        <v>553</v>
      </c>
      <c r="C1767" s="55">
        <v>630.76</v>
      </c>
      <c r="D1767" s="53">
        <v>695.82</v>
      </c>
      <c r="E1767" s="45">
        <f>Platts!R2256*0.6+Platts!C2256*1.6</f>
        <v>250.66</v>
      </c>
      <c r="F1767" s="62">
        <f t="shared" si="49"/>
        <v>1764</v>
      </c>
      <c r="G1767" s="42">
        <f>G1766+1</f>
        <v>43076</v>
      </c>
      <c r="H1767" s="55">
        <v>541</v>
      </c>
      <c r="I1767" s="55">
        <v>664.13</v>
      </c>
      <c r="J1767" s="55">
        <v>617.28</v>
      </c>
      <c r="K1767" s="55">
        <v>540</v>
      </c>
      <c r="L1767" s="60"/>
    </row>
    <row r="1768" spans="1:12" s="48" customFormat="1" outlineLevel="1" x14ac:dyDescent="0.2">
      <c r="A1768" s="42">
        <f>A1767+1</f>
        <v>43077</v>
      </c>
      <c r="B1768" s="55">
        <v>553</v>
      </c>
      <c r="C1768" s="55">
        <v>629.04999999999995</v>
      </c>
      <c r="D1768" s="53">
        <v>697.48</v>
      </c>
      <c r="E1768" s="45">
        <f>Platts!R2257*0.6+Platts!C2257*1.6</f>
        <v>253.10000000000002</v>
      </c>
      <c r="F1768" s="62">
        <f t="shared" si="49"/>
        <v>1765</v>
      </c>
      <c r="G1768" s="42">
        <f>G1767+1</f>
        <v>43077</v>
      </c>
      <c r="H1768" s="55">
        <v>541</v>
      </c>
      <c r="I1768" s="55">
        <v>652.57000000000005</v>
      </c>
      <c r="J1768" s="55">
        <v>617.28</v>
      </c>
      <c r="K1768" s="55">
        <v>540</v>
      </c>
      <c r="L1768" s="60"/>
    </row>
    <row r="1769" spans="1:12" s="48" customFormat="1" outlineLevel="1" x14ac:dyDescent="0.2">
      <c r="A1769" s="42">
        <f>A1768+3</f>
        <v>43080</v>
      </c>
      <c r="B1769" s="55">
        <v>562</v>
      </c>
      <c r="C1769" s="55">
        <v>631.1</v>
      </c>
      <c r="D1769" s="53">
        <v>694.17</v>
      </c>
      <c r="E1769" s="45">
        <f>Platts!R2258*0.6+Platts!C2258*1.6</f>
        <v>254.46</v>
      </c>
      <c r="F1769" s="62">
        <f t="shared" si="49"/>
        <v>1766</v>
      </c>
      <c r="G1769" s="42">
        <f>A1769</f>
        <v>43080</v>
      </c>
      <c r="H1769" s="55">
        <v>546.5</v>
      </c>
      <c r="I1769" s="55">
        <v>652.57000000000005</v>
      </c>
      <c r="J1769" s="55">
        <v>617.28</v>
      </c>
      <c r="K1769" s="55">
        <v>545</v>
      </c>
      <c r="L1769" s="60"/>
    </row>
    <row r="1770" spans="1:12" s="48" customFormat="1" outlineLevel="1" x14ac:dyDescent="0.2">
      <c r="A1770" s="42">
        <f>A1769+1</f>
        <v>43081</v>
      </c>
      <c r="B1770" s="55">
        <v>567</v>
      </c>
      <c r="C1770" s="55">
        <v>627.98</v>
      </c>
      <c r="D1770" s="53">
        <v>706.02</v>
      </c>
      <c r="E1770" s="45">
        <f>Platts!R2259*0.6+Platts!C2259*1.6</f>
        <v>254.38</v>
      </c>
      <c r="F1770" s="62">
        <f t="shared" si="49"/>
        <v>1767</v>
      </c>
      <c r="G1770" s="42">
        <f>A1770</f>
        <v>43081</v>
      </c>
      <c r="H1770" s="55">
        <v>558</v>
      </c>
      <c r="I1770" s="55">
        <v>652.57000000000005</v>
      </c>
      <c r="J1770" s="55">
        <v>617.28</v>
      </c>
      <c r="K1770" s="55">
        <v>550</v>
      </c>
      <c r="L1770" s="60"/>
    </row>
    <row r="1771" spans="1:12" s="48" customFormat="1" outlineLevel="1" x14ac:dyDescent="0.2">
      <c r="A1771" s="42">
        <f>A1770+1</f>
        <v>43082</v>
      </c>
      <c r="B1771" s="55">
        <v>567</v>
      </c>
      <c r="C1771" s="55">
        <v>630.02</v>
      </c>
      <c r="D1771" s="53">
        <v>705.74</v>
      </c>
      <c r="E1771" s="45">
        <f>Platts!R2260*0.6+Platts!C2260*1.6</f>
        <v>256.18</v>
      </c>
      <c r="F1771" s="62">
        <f t="shared" si="49"/>
        <v>1768</v>
      </c>
      <c r="G1771" s="42">
        <f>A1771</f>
        <v>43082</v>
      </c>
      <c r="H1771" s="55">
        <v>558</v>
      </c>
      <c r="I1771" s="55">
        <v>652.57000000000005</v>
      </c>
      <c r="J1771" s="55">
        <v>617.28</v>
      </c>
      <c r="K1771" s="55">
        <v>550</v>
      </c>
      <c r="L1771" s="60"/>
    </row>
    <row r="1772" spans="1:12" s="48" customFormat="1" outlineLevel="1" x14ac:dyDescent="0.2">
      <c r="A1772" s="42">
        <f>A1771+1</f>
        <v>43083</v>
      </c>
      <c r="B1772" s="55">
        <v>567</v>
      </c>
      <c r="C1772" s="55">
        <v>631.09</v>
      </c>
      <c r="D1772" s="53">
        <v>705.47</v>
      </c>
      <c r="E1772" s="45">
        <f>Platts!R2261*0.6+Platts!C2261*1.6</f>
        <v>254.70000000000002</v>
      </c>
      <c r="F1772" s="62">
        <f t="shared" si="49"/>
        <v>1769</v>
      </c>
      <c r="G1772" s="42">
        <f>A1772</f>
        <v>43083</v>
      </c>
      <c r="H1772" s="55">
        <v>557</v>
      </c>
      <c r="I1772" s="55">
        <v>652.57000000000005</v>
      </c>
      <c r="J1772" s="55">
        <v>617.28</v>
      </c>
      <c r="K1772" s="55">
        <v>550</v>
      </c>
      <c r="L1772" s="60"/>
    </row>
    <row r="1773" spans="1:12" s="48" customFormat="1" outlineLevel="1" x14ac:dyDescent="0.2">
      <c r="A1773" s="42">
        <f>A1772+1</f>
        <v>43084</v>
      </c>
      <c r="B1773" s="55">
        <v>567</v>
      </c>
      <c r="C1773" s="55">
        <v>630.87</v>
      </c>
      <c r="D1773" s="53">
        <v>704.09</v>
      </c>
      <c r="E1773" s="45">
        <f>Platts!R2262*0.6+Platts!C2262*1.6</f>
        <v>256.82</v>
      </c>
      <c r="F1773" s="62">
        <f t="shared" si="49"/>
        <v>1770</v>
      </c>
      <c r="G1773" s="42">
        <f>A1773</f>
        <v>43084</v>
      </c>
      <c r="H1773" s="55">
        <v>557</v>
      </c>
      <c r="I1773" s="55">
        <v>652.57000000000005</v>
      </c>
      <c r="J1773" s="55">
        <v>617.28</v>
      </c>
      <c r="K1773" s="55">
        <v>550</v>
      </c>
      <c r="L1773" s="60"/>
    </row>
    <row r="1774" spans="1:12" s="48" customFormat="1" outlineLevel="1" x14ac:dyDescent="0.2">
      <c r="A1774" s="42">
        <f>A1773+3</f>
        <v>43087</v>
      </c>
      <c r="B1774" s="55">
        <v>572</v>
      </c>
      <c r="C1774" s="55">
        <v>632.79999999999995</v>
      </c>
      <c r="D1774" s="53">
        <v>711.82</v>
      </c>
      <c r="E1774" s="45">
        <f>Platts!R2263*0.6+Platts!C2263*1.6</f>
        <v>263.64999999999998</v>
      </c>
      <c r="F1774" s="62">
        <f t="shared" si="49"/>
        <v>1771</v>
      </c>
      <c r="G1774" s="42">
        <f>G1773+3</f>
        <v>43087</v>
      </c>
      <c r="H1774" s="55">
        <v>557</v>
      </c>
      <c r="I1774" s="55">
        <v>652.57000000000005</v>
      </c>
      <c r="J1774" s="55">
        <v>617.28</v>
      </c>
      <c r="K1774" s="55">
        <v>550</v>
      </c>
      <c r="L1774" s="60"/>
    </row>
    <row r="1775" spans="1:12" s="48" customFormat="1" outlineLevel="1" x14ac:dyDescent="0.2">
      <c r="A1775" s="42">
        <f>A1774+1</f>
        <v>43088</v>
      </c>
      <c r="B1775" s="55">
        <v>572</v>
      </c>
      <c r="C1775" s="55">
        <v>632.21</v>
      </c>
      <c r="D1775" s="53">
        <v>707.96</v>
      </c>
      <c r="E1775" s="45">
        <f>Platts!R2264*0.6+Platts!C2264*1.6</f>
        <v>265.92</v>
      </c>
      <c r="F1775" s="62">
        <f t="shared" si="49"/>
        <v>1772</v>
      </c>
      <c r="G1775" s="42">
        <f>G1774+1</f>
        <v>43088</v>
      </c>
      <c r="H1775" s="55">
        <v>556</v>
      </c>
      <c r="I1775" s="55">
        <v>652.57000000000005</v>
      </c>
      <c r="J1775" s="55">
        <v>617.28</v>
      </c>
      <c r="K1775" s="55">
        <v>555</v>
      </c>
      <c r="L1775" s="60"/>
    </row>
    <row r="1776" spans="1:12" s="48" customFormat="1" outlineLevel="1" x14ac:dyDescent="0.2">
      <c r="A1776" s="42">
        <f>A1775+1</f>
        <v>43089</v>
      </c>
      <c r="B1776" s="55">
        <v>572</v>
      </c>
      <c r="C1776" s="55">
        <v>633.71</v>
      </c>
      <c r="D1776" s="53">
        <v>709.61</v>
      </c>
      <c r="E1776" s="45">
        <f>Platts!R2265*0.6+Platts!C2265*1.6</f>
        <v>267.99</v>
      </c>
      <c r="F1776" s="62">
        <f t="shared" si="49"/>
        <v>1773</v>
      </c>
      <c r="G1776" s="42">
        <f>G1775+1</f>
        <v>43089</v>
      </c>
      <c r="H1776" s="55">
        <v>556</v>
      </c>
      <c r="I1776" s="55">
        <v>652.57000000000005</v>
      </c>
      <c r="J1776" s="55">
        <v>617.28</v>
      </c>
      <c r="K1776" s="55">
        <v>560</v>
      </c>
      <c r="L1776" s="60"/>
    </row>
    <row r="1777" spans="1:12" s="48" customFormat="1" outlineLevel="1" x14ac:dyDescent="0.2">
      <c r="A1777" s="42">
        <f>A1776+1</f>
        <v>43090</v>
      </c>
      <c r="B1777" s="55">
        <v>572</v>
      </c>
      <c r="C1777" s="55">
        <v>633.71</v>
      </c>
      <c r="D1777" s="53">
        <v>710.99</v>
      </c>
      <c r="E1777" s="45">
        <f>Platts!R2266*0.6+Platts!C2266*1.6</f>
        <v>270.27999999999997</v>
      </c>
      <c r="F1777" s="62">
        <f t="shared" si="49"/>
        <v>1774</v>
      </c>
      <c r="G1777" s="42">
        <f>G1776+1</f>
        <v>43090</v>
      </c>
      <c r="H1777" s="55">
        <v>556</v>
      </c>
      <c r="I1777" s="55">
        <v>669.12</v>
      </c>
      <c r="J1777" s="55">
        <v>617.28</v>
      </c>
      <c r="K1777" s="55">
        <v>560</v>
      </c>
      <c r="L1777" s="60"/>
    </row>
    <row r="1778" spans="1:12" s="48" customFormat="1" outlineLevel="1" x14ac:dyDescent="0.2">
      <c r="A1778" s="42">
        <f>A1777+1</f>
        <v>43091</v>
      </c>
      <c r="B1778" s="55">
        <v>572</v>
      </c>
      <c r="C1778" s="55">
        <v>634.46</v>
      </c>
      <c r="D1778" s="53">
        <v>711.82</v>
      </c>
      <c r="E1778" s="45">
        <f>Platts!R2267*0.6+Platts!C2267*1.6</f>
        <v>273.56</v>
      </c>
      <c r="F1778" s="62">
        <f t="shared" si="49"/>
        <v>1775</v>
      </c>
      <c r="G1778" s="42">
        <f>G1777+1</f>
        <v>43091</v>
      </c>
      <c r="H1778" s="55">
        <v>556</v>
      </c>
      <c r="I1778" s="55">
        <v>672.71</v>
      </c>
      <c r="J1778" s="55">
        <v>617.28</v>
      </c>
      <c r="K1778" s="55">
        <v>562.5</v>
      </c>
      <c r="L1778" s="60"/>
    </row>
    <row r="1779" spans="1:12" s="48" customFormat="1" outlineLevel="1" x14ac:dyDescent="0.2">
      <c r="A1779" s="42">
        <v>43095</v>
      </c>
      <c r="B1779" s="55">
        <v>572</v>
      </c>
      <c r="C1779" s="55">
        <v>634.46</v>
      </c>
      <c r="D1779" s="53">
        <v>711.81</v>
      </c>
      <c r="E1779" s="45">
        <f>Platts!R2268*0.6+Platts!C2268*1.6</f>
        <v>274.87</v>
      </c>
      <c r="F1779" s="62">
        <f t="shared" si="49"/>
        <v>1776</v>
      </c>
      <c r="G1779" s="42">
        <v>43095</v>
      </c>
      <c r="H1779" s="55">
        <v>555</v>
      </c>
      <c r="I1779" s="55">
        <v>669.12</v>
      </c>
      <c r="J1779" s="55">
        <v>617.28</v>
      </c>
      <c r="K1779" s="55">
        <v>562.5</v>
      </c>
      <c r="L1779" s="60"/>
    </row>
    <row r="1780" spans="1:12" s="48" customFormat="1" outlineLevel="1" x14ac:dyDescent="0.2">
      <c r="A1780" s="42">
        <v>43096</v>
      </c>
      <c r="B1780" s="55">
        <v>572</v>
      </c>
      <c r="C1780" s="55">
        <v>636.12</v>
      </c>
      <c r="D1780" s="53">
        <v>711.81</v>
      </c>
      <c r="E1780" s="45">
        <f>Platts!R2269*0.6+Platts!C2269*1.6</f>
        <v>273.75</v>
      </c>
      <c r="F1780" s="62">
        <f t="shared" si="49"/>
        <v>1777</v>
      </c>
      <c r="G1780" s="42">
        <v>43096</v>
      </c>
      <c r="H1780" s="55">
        <v>555</v>
      </c>
      <c r="I1780" s="55">
        <v>672.91</v>
      </c>
      <c r="J1780" s="55">
        <v>617.28</v>
      </c>
      <c r="K1780" s="55">
        <v>562.5</v>
      </c>
      <c r="L1780" s="60"/>
    </row>
    <row r="1781" spans="1:12" s="48" customFormat="1" outlineLevel="1" x14ac:dyDescent="0.2">
      <c r="A1781" s="42">
        <f>A1780+1</f>
        <v>43097</v>
      </c>
      <c r="B1781" s="55">
        <v>572</v>
      </c>
      <c r="C1781" s="55">
        <v>639.33000000000004</v>
      </c>
      <c r="D1781" s="53">
        <v>712.91</v>
      </c>
      <c r="E1781" s="45">
        <f>Platts!R2270*0.6+Platts!C2270*1.6</f>
        <v>274.14999999999998</v>
      </c>
      <c r="F1781" s="62">
        <f t="shared" si="49"/>
        <v>1778</v>
      </c>
      <c r="G1781" s="42">
        <f>G1780+1</f>
        <v>43097</v>
      </c>
      <c r="H1781" s="55">
        <v>555</v>
      </c>
      <c r="I1781" s="55">
        <v>672.71</v>
      </c>
      <c r="J1781" s="55">
        <v>617.28</v>
      </c>
      <c r="K1781" s="55">
        <v>562.5</v>
      </c>
      <c r="L1781" s="60"/>
    </row>
    <row r="1782" spans="1:12" s="48" customFormat="1" outlineLevel="1" x14ac:dyDescent="0.2">
      <c r="A1782" s="42">
        <f>A1781+1</f>
        <v>43098</v>
      </c>
      <c r="B1782" s="55">
        <v>572</v>
      </c>
      <c r="C1782" s="55">
        <v>641.47</v>
      </c>
      <c r="D1782" s="53">
        <v>712.91</v>
      </c>
      <c r="E1782" s="45">
        <f>Platts!R2271*0.6+Platts!C2271*1.6</f>
        <v>276.31</v>
      </c>
      <c r="F1782" s="62">
        <f t="shared" si="49"/>
        <v>1779</v>
      </c>
      <c r="G1782" s="42">
        <f>G1781+1</f>
        <v>43098</v>
      </c>
      <c r="H1782" s="55">
        <v>555</v>
      </c>
      <c r="I1782" s="55">
        <v>680.43</v>
      </c>
      <c r="J1782" s="55">
        <v>617.28</v>
      </c>
      <c r="K1782" s="55">
        <v>570</v>
      </c>
      <c r="L1782" s="60"/>
    </row>
    <row r="1783" spans="1:12" s="48" customFormat="1" outlineLevel="1" x14ac:dyDescent="0.2">
      <c r="A1783" s="42">
        <v>43102</v>
      </c>
      <c r="B1783" s="55">
        <v>572</v>
      </c>
      <c r="C1783" s="55">
        <v>644.62</v>
      </c>
      <c r="D1783" s="55">
        <v>718.69</v>
      </c>
      <c r="E1783" s="45">
        <f>Platts!R2272*0.6+Platts!C2272*1.6</f>
        <v>277.67</v>
      </c>
      <c r="F1783" s="62">
        <f t="shared" si="49"/>
        <v>1780</v>
      </c>
      <c r="G1783" s="42">
        <v>43102</v>
      </c>
      <c r="H1783" s="55">
        <v>558</v>
      </c>
      <c r="I1783" s="55">
        <v>680.43</v>
      </c>
      <c r="J1783" s="55">
        <v>617.28</v>
      </c>
      <c r="K1783" s="55">
        <v>570</v>
      </c>
      <c r="L1783" s="60"/>
    </row>
    <row r="1784" spans="1:12" s="48" customFormat="1" outlineLevel="1" x14ac:dyDescent="0.2">
      <c r="A1784" s="42">
        <v>43103</v>
      </c>
      <c r="B1784" s="55">
        <v>572</v>
      </c>
      <c r="C1784" s="55">
        <v>642.58000000000004</v>
      </c>
      <c r="D1784" s="55">
        <v>721.18</v>
      </c>
      <c r="E1784" s="45">
        <f>Platts!R2273*0.6+Platts!C2273*1.6</f>
        <v>277.67</v>
      </c>
      <c r="F1784" s="62">
        <f t="shared" si="49"/>
        <v>1781</v>
      </c>
      <c r="G1784" s="42">
        <v>43103</v>
      </c>
      <c r="H1784" s="55">
        <v>558</v>
      </c>
      <c r="I1784" s="55">
        <v>680.43</v>
      </c>
      <c r="J1784" s="55">
        <v>617.28</v>
      </c>
      <c r="K1784" s="55">
        <v>570</v>
      </c>
      <c r="L1784" s="60"/>
    </row>
    <row r="1785" spans="1:12" s="48" customFormat="1" outlineLevel="1" x14ac:dyDescent="0.2">
      <c r="A1785" s="42">
        <v>43104</v>
      </c>
      <c r="B1785" s="55">
        <v>572</v>
      </c>
      <c r="C1785" s="55">
        <v>645.03</v>
      </c>
      <c r="D1785" s="55">
        <v>721.45</v>
      </c>
      <c r="E1785" s="45">
        <f>Platts!R2274*0.6+Platts!C2274*1.6</f>
        <v>279.51</v>
      </c>
      <c r="F1785" s="62">
        <f t="shared" si="49"/>
        <v>1782</v>
      </c>
      <c r="G1785" s="42">
        <v>43104</v>
      </c>
      <c r="H1785" s="55">
        <v>556</v>
      </c>
      <c r="I1785" s="55">
        <v>680.43</v>
      </c>
      <c r="J1785" s="55">
        <v>617.28</v>
      </c>
      <c r="K1785" s="55">
        <v>570</v>
      </c>
      <c r="L1785" s="60"/>
    </row>
    <row r="1786" spans="1:12" s="48" customFormat="1" outlineLevel="1" x14ac:dyDescent="0.2">
      <c r="A1786" s="42">
        <v>43105</v>
      </c>
      <c r="B1786" s="55">
        <v>572</v>
      </c>
      <c r="C1786" s="55">
        <v>645.62</v>
      </c>
      <c r="D1786" s="55">
        <v>723.1</v>
      </c>
      <c r="E1786" s="45">
        <f>Platts!R2275*0.6+Platts!C2275*1.6</f>
        <v>280.11</v>
      </c>
      <c r="F1786" s="62">
        <f t="shared" si="49"/>
        <v>1783</v>
      </c>
      <c r="G1786" s="42">
        <v>43105</v>
      </c>
      <c r="H1786" s="55">
        <v>555</v>
      </c>
      <c r="I1786" s="55">
        <v>682.93</v>
      </c>
      <c r="J1786" s="55">
        <v>617.28</v>
      </c>
      <c r="K1786" s="55">
        <v>572.5</v>
      </c>
      <c r="L1786" s="60"/>
    </row>
    <row r="1787" spans="1:12" s="48" customFormat="1" outlineLevel="1" x14ac:dyDescent="0.2">
      <c r="A1787" s="42">
        <v>43108</v>
      </c>
      <c r="B1787" s="55">
        <v>571</v>
      </c>
      <c r="C1787" s="55">
        <v>643.27</v>
      </c>
      <c r="D1787" s="55">
        <v>723.38</v>
      </c>
      <c r="E1787" s="45">
        <f>Platts!R2276*0.6+Platts!C2276*1.6</f>
        <v>280.35000000000002</v>
      </c>
      <c r="F1787" s="62">
        <f t="shared" si="49"/>
        <v>1784</v>
      </c>
      <c r="G1787" s="42">
        <v>43108</v>
      </c>
      <c r="H1787" s="55">
        <v>554.5</v>
      </c>
      <c r="I1787" s="55">
        <v>682.93</v>
      </c>
      <c r="J1787" s="55">
        <v>617.28</v>
      </c>
      <c r="K1787" s="55">
        <v>572.5</v>
      </c>
      <c r="L1787" s="60"/>
    </row>
    <row r="1788" spans="1:12" s="48" customFormat="1" outlineLevel="1" x14ac:dyDescent="0.2">
      <c r="A1788" s="42">
        <v>43109</v>
      </c>
      <c r="B1788" s="55">
        <v>571</v>
      </c>
      <c r="C1788" s="55">
        <v>641.62</v>
      </c>
      <c r="D1788" s="55">
        <v>730.54</v>
      </c>
      <c r="E1788" s="45">
        <f>Platts!R2277*0.6+Platts!C2277*1.6</f>
        <v>281.63</v>
      </c>
      <c r="F1788" s="62">
        <f t="shared" si="49"/>
        <v>1785</v>
      </c>
      <c r="G1788" s="42">
        <v>43109</v>
      </c>
      <c r="H1788" s="55">
        <v>554.5</v>
      </c>
      <c r="I1788" s="55">
        <v>682.93</v>
      </c>
      <c r="J1788" s="55">
        <v>617.28</v>
      </c>
      <c r="K1788" s="55">
        <v>570</v>
      </c>
      <c r="L1788" s="60"/>
    </row>
    <row r="1789" spans="1:12" s="48" customFormat="1" outlineLevel="1" x14ac:dyDescent="0.2">
      <c r="A1789" s="42">
        <v>43110</v>
      </c>
      <c r="B1789" s="55">
        <v>574</v>
      </c>
      <c r="C1789" s="55">
        <v>648.28</v>
      </c>
      <c r="D1789" s="55">
        <v>732.75</v>
      </c>
      <c r="E1789" s="45">
        <f>Platts!R2278*0.6+Platts!C2278*1.6</f>
        <v>281.60000000000002</v>
      </c>
      <c r="F1789" s="62">
        <f t="shared" si="49"/>
        <v>1786</v>
      </c>
      <c r="G1789" s="42">
        <v>43110</v>
      </c>
      <c r="H1789" s="55">
        <v>556</v>
      </c>
      <c r="I1789" s="55">
        <v>682.93</v>
      </c>
      <c r="J1789" s="55">
        <v>617.28</v>
      </c>
      <c r="K1789" s="55">
        <v>570</v>
      </c>
      <c r="L1789" s="60"/>
    </row>
    <row r="1790" spans="1:12" s="48" customFormat="1" outlineLevel="1" x14ac:dyDescent="0.2">
      <c r="A1790" s="42">
        <v>43111</v>
      </c>
      <c r="B1790" s="55">
        <v>574</v>
      </c>
      <c r="C1790" s="55">
        <v>654.21</v>
      </c>
      <c r="D1790" s="55">
        <v>739.36</v>
      </c>
      <c r="E1790" s="45">
        <f>Platts!R2279*0.6+Platts!C2279*1.6</f>
        <v>282.95999999999998</v>
      </c>
      <c r="F1790" s="62">
        <f t="shared" si="49"/>
        <v>1787</v>
      </c>
      <c r="G1790" s="42">
        <v>43111</v>
      </c>
      <c r="H1790" s="55">
        <v>551</v>
      </c>
      <c r="I1790" s="55">
        <v>682.93</v>
      </c>
      <c r="J1790" s="55">
        <v>617.28</v>
      </c>
      <c r="K1790" s="55">
        <v>572.5</v>
      </c>
      <c r="L1790" s="60"/>
    </row>
    <row r="1791" spans="1:12" s="48" customFormat="1" outlineLevel="1" x14ac:dyDescent="0.2">
      <c r="A1791" s="42">
        <v>43112</v>
      </c>
      <c r="B1791" s="55">
        <v>570</v>
      </c>
      <c r="C1791" s="55">
        <v>664.22</v>
      </c>
      <c r="D1791" s="55">
        <v>748.46</v>
      </c>
      <c r="E1791" s="45">
        <f>Platts!R2280*0.6+Platts!C2280*1.6</f>
        <v>280.68</v>
      </c>
      <c r="F1791" s="62">
        <f t="shared" si="49"/>
        <v>1788</v>
      </c>
      <c r="G1791" s="42">
        <v>43112</v>
      </c>
      <c r="H1791" s="55">
        <v>546</v>
      </c>
      <c r="I1791" s="55">
        <v>683.05</v>
      </c>
      <c r="J1791" s="55">
        <v>617.28</v>
      </c>
      <c r="K1791" s="55">
        <v>570</v>
      </c>
      <c r="L1791" s="60"/>
    </row>
    <row r="1792" spans="1:12" s="48" customFormat="1" outlineLevel="1" x14ac:dyDescent="0.2">
      <c r="A1792" s="42">
        <f>A1791+3</f>
        <v>43115</v>
      </c>
      <c r="B1792" s="55">
        <v>565</v>
      </c>
      <c r="C1792" s="55">
        <v>670.9</v>
      </c>
      <c r="D1792" s="55">
        <f>D1791</f>
        <v>748.46</v>
      </c>
      <c r="E1792" s="45">
        <f>Platts!R2281*0.6+Platts!C2281*1.6</f>
        <v>271.2</v>
      </c>
      <c r="F1792" s="62">
        <f t="shared" si="49"/>
        <v>1789</v>
      </c>
      <c r="G1792" s="42">
        <f>G1791+3</f>
        <v>43115</v>
      </c>
      <c r="H1792" s="55">
        <v>537</v>
      </c>
      <c r="I1792" s="55">
        <v>683.05</v>
      </c>
      <c r="J1792" s="74">
        <f>+J1791</f>
        <v>617.28</v>
      </c>
      <c r="K1792" s="55">
        <v>567.5</v>
      </c>
      <c r="L1792" s="60"/>
    </row>
    <row r="1793" spans="1:12" s="48" customFormat="1" outlineLevel="1" x14ac:dyDescent="0.2">
      <c r="A1793" s="42">
        <f>A1792+1</f>
        <v>43116</v>
      </c>
      <c r="B1793" s="55">
        <v>565</v>
      </c>
      <c r="C1793" s="55">
        <v>669.48</v>
      </c>
      <c r="D1793" s="55">
        <v>758.1</v>
      </c>
      <c r="E1793" s="45">
        <f>Platts!R2282*0.6+Platts!C2282*1.6</f>
        <v>262.86</v>
      </c>
      <c r="F1793" s="62">
        <f t="shared" si="49"/>
        <v>1790</v>
      </c>
      <c r="G1793" s="42">
        <f>G1792+1</f>
        <v>43116</v>
      </c>
      <c r="H1793" s="55">
        <v>539</v>
      </c>
      <c r="I1793" s="55">
        <v>683.05</v>
      </c>
      <c r="J1793" s="55">
        <v>644.84</v>
      </c>
      <c r="K1793" s="55">
        <v>562.5</v>
      </c>
      <c r="L1793" s="60"/>
    </row>
    <row r="1794" spans="1:12" s="48" customFormat="1" outlineLevel="1" x14ac:dyDescent="0.2">
      <c r="A1794" s="42">
        <f>A1793+1</f>
        <v>43117</v>
      </c>
      <c r="B1794" s="55">
        <v>565</v>
      </c>
      <c r="C1794" s="55">
        <v>671.65</v>
      </c>
      <c r="D1794" s="55">
        <v>762.24</v>
      </c>
      <c r="E1794" s="45">
        <f>Platts!R2283*0.6+Platts!C2283*1.6</f>
        <v>257.86</v>
      </c>
      <c r="F1794" s="62">
        <f t="shared" si="49"/>
        <v>1791</v>
      </c>
      <c r="G1794" s="42">
        <f>G1793+1</f>
        <v>43117</v>
      </c>
      <c r="H1794" s="55">
        <v>538</v>
      </c>
      <c r="I1794" s="55">
        <v>683.05</v>
      </c>
      <c r="J1794" s="55">
        <v>644.84</v>
      </c>
      <c r="K1794" s="55">
        <v>562</v>
      </c>
      <c r="L1794" s="60"/>
    </row>
    <row r="1795" spans="1:12" s="48" customFormat="1" outlineLevel="1" x14ac:dyDescent="0.2">
      <c r="A1795" s="42">
        <f>A1794+1</f>
        <v>43118</v>
      </c>
      <c r="B1795" s="55">
        <v>570</v>
      </c>
      <c r="C1795" s="55">
        <v>672.31</v>
      </c>
      <c r="D1795" s="55">
        <v>766.92</v>
      </c>
      <c r="E1795" s="45">
        <f>Platts!R2284*0.6+Platts!C2284*1.6</f>
        <v>258.65999999999997</v>
      </c>
      <c r="F1795" s="62">
        <f t="shared" si="49"/>
        <v>1792</v>
      </c>
      <c r="G1795" s="42">
        <f>G1794+1</f>
        <v>43118</v>
      </c>
      <c r="H1795" s="55">
        <v>539.5</v>
      </c>
      <c r="I1795" s="55">
        <v>683.05</v>
      </c>
      <c r="J1795" s="55">
        <v>644.84</v>
      </c>
      <c r="K1795" s="55">
        <v>562</v>
      </c>
      <c r="L1795" s="60"/>
    </row>
    <row r="1796" spans="1:12" s="48" customFormat="1" outlineLevel="1" x14ac:dyDescent="0.2">
      <c r="A1796" s="42">
        <f>A1795+1</f>
        <v>43119</v>
      </c>
      <c r="B1796" s="55">
        <v>573</v>
      </c>
      <c r="C1796" s="55">
        <v>671.37</v>
      </c>
      <c r="D1796" s="55">
        <v>764.44</v>
      </c>
      <c r="E1796" s="45">
        <f>Platts!R2285*0.6+Platts!C2285*1.6</f>
        <v>261.86</v>
      </c>
      <c r="F1796" s="62">
        <f t="shared" si="49"/>
        <v>1793</v>
      </c>
      <c r="G1796" s="42">
        <f>G1795+1</f>
        <v>43119</v>
      </c>
      <c r="H1796" s="55">
        <v>541</v>
      </c>
      <c r="I1796" s="55">
        <v>683.05</v>
      </c>
      <c r="J1796" s="55">
        <v>644.84</v>
      </c>
      <c r="K1796" s="55">
        <v>562</v>
      </c>
      <c r="L1796" s="60"/>
    </row>
    <row r="1797" spans="1:12" s="48" customFormat="1" outlineLevel="1" x14ac:dyDescent="0.2">
      <c r="A1797" s="42">
        <f>A1796+3</f>
        <v>43122</v>
      </c>
      <c r="B1797" s="55">
        <v>575</v>
      </c>
      <c r="C1797" s="55">
        <v>671.37</v>
      </c>
      <c r="D1797" s="55">
        <v>764.44</v>
      </c>
      <c r="E1797" s="45">
        <f>Platts!R2286*0.6+Platts!C2286*1.6</f>
        <v>258.54000000000002</v>
      </c>
      <c r="F1797" s="62">
        <f t="shared" ref="F1797:F1860" si="50">F1796+1</f>
        <v>1794</v>
      </c>
      <c r="G1797" s="42">
        <f>G1796+3</f>
        <v>43122</v>
      </c>
      <c r="H1797" s="55">
        <v>541.5</v>
      </c>
      <c r="I1797" s="55">
        <v>690.94</v>
      </c>
      <c r="J1797" s="55">
        <v>644.84</v>
      </c>
      <c r="K1797" s="55">
        <v>562</v>
      </c>
      <c r="L1797" s="60"/>
    </row>
    <row r="1798" spans="1:12" s="48" customFormat="1" outlineLevel="1" x14ac:dyDescent="0.2">
      <c r="A1798" s="42">
        <f>A1797+1</f>
        <v>43123</v>
      </c>
      <c r="B1798" s="55">
        <v>575</v>
      </c>
      <c r="C1798" s="55">
        <v>672.38</v>
      </c>
      <c r="D1798" s="55">
        <v>766.09</v>
      </c>
      <c r="E1798" s="45">
        <f>Platts!R2287*0.6+Platts!C2287*1.6</f>
        <v>252.62</v>
      </c>
      <c r="F1798" s="62">
        <f t="shared" si="50"/>
        <v>1795</v>
      </c>
      <c r="G1798" s="42">
        <f>G1797+1</f>
        <v>43123</v>
      </c>
      <c r="H1798" s="55">
        <v>541.5</v>
      </c>
      <c r="I1798" s="55">
        <v>690.94</v>
      </c>
      <c r="J1798" s="55">
        <v>644.84</v>
      </c>
      <c r="K1798" s="55">
        <v>560</v>
      </c>
      <c r="L1798" s="60"/>
    </row>
    <row r="1799" spans="1:12" s="48" customFormat="1" outlineLevel="1" x14ac:dyDescent="0.2">
      <c r="A1799" s="42">
        <f>A1798+1</f>
        <v>43124</v>
      </c>
      <c r="B1799" s="55">
        <v>575</v>
      </c>
      <c r="C1799" s="55">
        <v>683.07</v>
      </c>
      <c r="D1799" s="55">
        <v>766.09</v>
      </c>
      <c r="E1799" s="45">
        <f>Platts!R2288*0.6+Platts!C2288*1.6</f>
        <v>246</v>
      </c>
      <c r="F1799" s="62">
        <f t="shared" si="50"/>
        <v>1796</v>
      </c>
      <c r="G1799" s="42">
        <f>G1798+1</f>
        <v>43124</v>
      </c>
      <c r="H1799" s="55">
        <v>542</v>
      </c>
      <c r="I1799" s="55">
        <v>690.94</v>
      </c>
      <c r="J1799" s="55">
        <v>644.84</v>
      </c>
      <c r="K1799" s="55">
        <v>560</v>
      </c>
      <c r="L1799" s="60"/>
    </row>
    <row r="1800" spans="1:12" s="48" customFormat="1" outlineLevel="1" x14ac:dyDescent="0.2">
      <c r="A1800" s="42">
        <f>A1799+1</f>
        <v>43125</v>
      </c>
      <c r="B1800" s="55">
        <v>575</v>
      </c>
      <c r="C1800" s="55">
        <v>688.97</v>
      </c>
      <c r="D1800" s="55">
        <v>766.09</v>
      </c>
      <c r="E1800" s="45">
        <f>Platts!R2289*0.6+Platts!C2289*1.6</f>
        <v>246.68</v>
      </c>
      <c r="F1800" s="62">
        <f t="shared" si="50"/>
        <v>1797</v>
      </c>
      <c r="G1800" s="42">
        <f>G1799+1</f>
        <v>43125</v>
      </c>
      <c r="H1800" s="55">
        <v>542</v>
      </c>
      <c r="I1800" s="55">
        <v>690.94</v>
      </c>
      <c r="J1800" s="55">
        <v>669.64</v>
      </c>
      <c r="K1800" s="55">
        <v>560</v>
      </c>
      <c r="L1800" s="60"/>
    </row>
    <row r="1801" spans="1:12" s="48" customFormat="1" outlineLevel="1" x14ac:dyDescent="0.2">
      <c r="A1801" s="42">
        <f>A1800+1</f>
        <v>43126</v>
      </c>
      <c r="B1801" s="55">
        <v>575</v>
      </c>
      <c r="C1801" s="55">
        <v>684.62</v>
      </c>
      <c r="D1801" s="55">
        <v>771.6</v>
      </c>
      <c r="E1801" s="45">
        <f>Platts!R2290*0.6+Platts!C2290*1.6</f>
        <v>245.95999999999998</v>
      </c>
      <c r="F1801" s="62">
        <f t="shared" si="50"/>
        <v>1798</v>
      </c>
      <c r="G1801" s="42">
        <f>G1800+1</f>
        <v>43126</v>
      </c>
      <c r="H1801" s="55">
        <v>546</v>
      </c>
      <c r="I1801" s="55">
        <v>698.91</v>
      </c>
      <c r="J1801" s="55">
        <v>669.64</v>
      </c>
      <c r="K1801" s="55">
        <v>560</v>
      </c>
      <c r="L1801" s="60"/>
    </row>
    <row r="1802" spans="1:12" s="48" customFormat="1" outlineLevel="1" x14ac:dyDescent="0.2">
      <c r="A1802" s="42">
        <f>A1801+3</f>
        <v>43129</v>
      </c>
      <c r="B1802" s="55">
        <v>575</v>
      </c>
      <c r="C1802" s="55">
        <v>682.06</v>
      </c>
      <c r="D1802" s="55">
        <v>776.01</v>
      </c>
      <c r="E1802" s="45">
        <f>Platts!R2291*0.6+Platts!C2291*1.6</f>
        <v>244.6</v>
      </c>
      <c r="F1802" s="62">
        <f t="shared" si="50"/>
        <v>1799</v>
      </c>
      <c r="G1802" s="42">
        <f>G1801+3</f>
        <v>43129</v>
      </c>
      <c r="H1802" s="55">
        <v>546</v>
      </c>
      <c r="I1802" s="55">
        <v>698.91</v>
      </c>
      <c r="J1802" s="55">
        <v>669.64</v>
      </c>
      <c r="K1802" s="55">
        <v>560</v>
      </c>
      <c r="L1802" s="60"/>
    </row>
    <row r="1803" spans="1:12" s="48" customFormat="1" outlineLevel="1" x14ac:dyDescent="0.2">
      <c r="A1803" s="42">
        <f>A1802+1</f>
        <v>43130</v>
      </c>
      <c r="B1803" s="55">
        <v>575</v>
      </c>
      <c r="C1803" s="55">
        <v>685.28</v>
      </c>
      <c r="D1803" s="55">
        <v>776.57</v>
      </c>
      <c r="E1803" s="45">
        <f>Platts!R2292*0.6+Platts!C2292*1.6</f>
        <v>248.10000000000002</v>
      </c>
      <c r="F1803" s="62">
        <f t="shared" si="50"/>
        <v>1800</v>
      </c>
      <c r="G1803" s="42">
        <f>G1802+1</f>
        <v>43130</v>
      </c>
      <c r="H1803" s="55">
        <v>549</v>
      </c>
      <c r="I1803" s="55">
        <v>698.91</v>
      </c>
      <c r="J1803" s="55">
        <v>669.64</v>
      </c>
      <c r="K1803" s="55">
        <v>555</v>
      </c>
      <c r="L1803" s="60"/>
    </row>
    <row r="1804" spans="1:12" s="48" customFormat="1" outlineLevel="1" x14ac:dyDescent="0.2">
      <c r="A1804" s="42">
        <f>A1803+1</f>
        <v>43131</v>
      </c>
      <c r="B1804" s="55">
        <v>577</v>
      </c>
      <c r="C1804" s="55">
        <v>692.29</v>
      </c>
      <c r="D1804" s="55">
        <v>778.77</v>
      </c>
      <c r="E1804" s="45">
        <f>Platts!R2293*0.6+Platts!C2293*1.6</f>
        <v>247.45999999999998</v>
      </c>
      <c r="F1804" s="62">
        <f t="shared" si="50"/>
        <v>1801</v>
      </c>
      <c r="G1804" s="42">
        <f>G1803+1</f>
        <v>43131</v>
      </c>
      <c r="H1804" s="55">
        <v>549</v>
      </c>
      <c r="I1804" s="55">
        <v>698.91</v>
      </c>
      <c r="J1804" s="55">
        <v>669.64</v>
      </c>
      <c r="K1804" s="55">
        <v>555</v>
      </c>
      <c r="L1804" s="60"/>
    </row>
    <row r="1805" spans="1:12" s="48" customFormat="1" outlineLevel="1" x14ac:dyDescent="0.2">
      <c r="A1805" s="42">
        <f>A1804+1</f>
        <v>43132</v>
      </c>
      <c r="B1805" s="55">
        <v>577</v>
      </c>
      <c r="C1805" s="55">
        <v>694.01</v>
      </c>
      <c r="D1805" s="55">
        <v>790.62</v>
      </c>
      <c r="E1805" s="45">
        <f>Platts!R2294*0.6+Platts!C2294*1.6</f>
        <v>246.82</v>
      </c>
      <c r="F1805" s="62">
        <f t="shared" si="50"/>
        <v>1802</v>
      </c>
      <c r="G1805" s="42">
        <f>G1804+1</f>
        <v>43132</v>
      </c>
      <c r="H1805" s="55">
        <v>549</v>
      </c>
      <c r="I1805" s="55">
        <v>698.91</v>
      </c>
      <c r="J1805" s="55">
        <v>669.64</v>
      </c>
      <c r="K1805" s="55">
        <v>555</v>
      </c>
      <c r="L1805" s="60"/>
    </row>
    <row r="1806" spans="1:12" s="48" customFormat="1" outlineLevel="1" x14ac:dyDescent="0.2">
      <c r="A1806" s="42">
        <f>A1805+1</f>
        <v>43133</v>
      </c>
      <c r="B1806" s="55">
        <v>583</v>
      </c>
      <c r="C1806" s="55">
        <v>692.34</v>
      </c>
      <c r="D1806" s="55">
        <v>791.17</v>
      </c>
      <c r="E1806" s="45">
        <f>Platts!R2295*0.6+Platts!C2295*1.6</f>
        <v>251.88</v>
      </c>
      <c r="F1806" s="62">
        <f t="shared" si="50"/>
        <v>1803</v>
      </c>
      <c r="G1806" s="42">
        <f>G1805+1</f>
        <v>43133</v>
      </c>
      <c r="H1806" s="55">
        <v>549</v>
      </c>
      <c r="I1806" s="55">
        <v>697.94</v>
      </c>
      <c r="J1806" s="55">
        <v>669.64</v>
      </c>
      <c r="K1806" s="55">
        <v>555</v>
      </c>
      <c r="L1806" s="60"/>
    </row>
    <row r="1807" spans="1:12" s="48" customFormat="1" outlineLevel="1" x14ac:dyDescent="0.2">
      <c r="A1807" s="42">
        <f>A1806+3</f>
        <v>43136</v>
      </c>
      <c r="B1807" s="55">
        <v>583</v>
      </c>
      <c r="C1807" s="55">
        <v>692.76</v>
      </c>
      <c r="D1807" s="55">
        <v>794.2</v>
      </c>
      <c r="E1807" s="45">
        <f>Platts!R2296*0.6+Platts!C2296*1.6</f>
        <v>255.32</v>
      </c>
      <c r="F1807" s="62">
        <f t="shared" si="50"/>
        <v>1804</v>
      </c>
      <c r="G1807" s="42">
        <f>G1806+3</f>
        <v>43136</v>
      </c>
      <c r="H1807" s="55">
        <v>551</v>
      </c>
      <c r="I1807" s="55">
        <v>697.94</v>
      </c>
      <c r="J1807" s="55">
        <v>669.64</v>
      </c>
      <c r="K1807" s="55">
        <v>555</v>
      </c>
      <c r="L1807" s="60"/>
    </row>
    <row r="1808" spans="1:12" s="48" customFormat="1" outlineLevel="1" x14ac:dyDescent="0.2">
      <c r="A1808" s="42">
        <f>A1807+1</f>
        <v>43137</v>
      </c>
      <c r="B1808" s="55">
        <v>583</v>
      </c>
      <c r="C1808" s="55">
        <v>694.8</v>
      </c>
      <c r="D1808" s="55">
        <v>799.44</v>
      </c>
      <c r="E1808" s="45">
        <f>Platts!R2297*0.6+Platts!C2297*1.6</f>
        <v>258.10000000000002</v>
      </c>
      <c r="F1808" s="62">
        <f t="shared" si="50"/>
        <v>1805</v>
      </c>
      <c r="G1808" s="42">
        <f>G1807+1</f>
        <v>43137</v>
      </c>
      <c r="H1808" s="55">
        <v>551.5</v>
      </c>
      <c r="I1808" s="55">
        <v>697.94</v>
      </c>
      <c r="J1808" s="55">
        <v>669.64</v>
      </c>
      <c r="K1808" s="55">
        <v>557.5</v>
      </c>
      <c r="L1808" s="60"/>
    </row>
    <row r="1809" spans="1:12" s="48" customFormat="1" outlineLevel="1" x14ac:dyDescent="0.2">
      <c r="A1809" s="42">
        <f>A1808+1</f>
        <v>43138</v>
      </c>
      <c r="B1809" s="55">
        <v>583</v>
      </c>
      <c r="C1809" s="55">
        <v>691.76</v>
      </c>
      <c r="D1809" s="55">
        <v>800.26</v>
      </c>
      <c r="E1809" s="45">
        <f>Platts!R2298*0.6+Platts!C2298*1.6</f>
        <v>260.5</v>
      </c>
      <c r="F1809" s="62">
        <f t="shared" si="50"/>
        <v>1806</v>
      </c>
      <c r="G1809" s="42">
        <f>G1808+1</f>
        <v>43138</v>
      </c>
      <c r="H1809" s="55">
        <v>551.5</v>
      </c>
      <c r="I1809" s="55">
        <v>697.94</v>
      </c>
      <c r="J1809" s="55">
        <v>669.64</v>
      </c>
      <c r="K1809" s="55">
        <v>557.5</v>
      </c>
      <c r="L1809" s="60"/>
    </row>
    <row r="1810" spans="1:12" s="48" customFormat="1" outlineLevel="1" x14ac:dyDescent="0.2">
      <c r="A1810" s="42">
        <f>A1809+1</f>
        <v>43139</v>
      </c>
      <c r="B1810" s="55">
        <v>583</v>
      </c>
      <c r="C1810" s="55">
        <v>689.17</v>
      </c>
      <c r="D1810" s="55">
        <v>819.28</v>
      </c>
      <c r="E1810" s="45">
        <f>Platts!R2299*0.6+Platts!C2299*1.6</f>
        <v>261.06</v>
      </c>
      <c r="F1810" s="62">
        <f t="shared" si="50"/>
        <v>1807</v>
      </c>
      <c r="G1810" s="42">
        <f>G1809+1</f>
        <v>43139</v>
      </c>
      <c r="H1810" s="55">
        <v>551.5</v>
      </c>
      <c r="I1810" s="55">
        <v>697.94</v>
      </c>
      <c r="J1810" s="55">
        <v>669.64</v>
      </c>
      <c r="K1810" s="55">
        <v>557.5</v>
      </c>
      <c r="L1810" s="60"/>
    </row>
    <row r="1811" spans="1:12" s="48" customFormat="1" outlineLevel="1" x14ac:dyDescent="0.2">
      <c r="A1811" s="42">
        <f>A1810+1</f>
        <v>43140</v>
      </c>
      <c r="B1811" s="55">
        <v>585</v>
      </c>
      <c r="C1811" s="55">
        <v>689</v>
      </c>
      <c r="D1811" s="55">
        <v>821.76</v>
      </c>
      <c r="E1811" s="45">
        <f>Platts!R2300*0.6+Platts!C2300*1.6</f>
        <v>258.98</v>
      </c>
      <c r="F1811" s="62">
        <f t="shared" si="50"/>
        <v>1808</v>
      </c>
      <c r="G1811" s="42">
        <f>G1810+1</f>
        <v>43140</v>
      </c>
      <c r="H1811" s="55">
        <v>551.5</v>
      </c>
      <c r="I1811" s="55">
        <v>687.16</v>
      </c>
      <c r="J1811" s="55">
        <v>669.64</v>
      </c>
      <c r="K1811" s="55">
        <v>565</v>
      </c>
      <c r="L1811" s="60"/>
    </row>
    <row r="1812" spans="1:12" s="48" customFormat="1" outlineLevel="1" x14ac:dyDescent="0.2">
      <c r="A1812" s="42">
        <f>A1811+3</f>
        <v>43143</v>
      </c>
      <c r="B1812" s="55">
        <v>585</v>
      </c>
      <c r="C1812" s="55">
        <v>691.36</v>
      </c>
      <c r="D1812" s="55">
        <v>823.14</v>
      </c>
      <c r="E1812" s="45">
        <f>Platts!R2301*0.6+Platts!C2301*1.6</f>
        <v>258.98</v>
      </c>
      <c r="F1812" s="62">
        <f t="shared" si="50"/>
        <v>1809</v>
      </c>
      <c r="G1812" s="42">
        <f>G1811+3</f>
        <v>43143</v>
      </c>
      <c r="H1812" s="55">
        <v>551.5</v>
      </c>
      <c r="I1812" s="55">
        <v>687.16</v>
      </c>
      <c r="J1812" s="55">
        <v>669.64</v>
      </c>
      <c r="K1812" s="55">
        <v>566</v>
      </c>
      <c r="L1812" s="60"/>
    </row>
    <row r="1813" spans="1:12" s="48" customFormat="1" outlineLevel="1" x14ac:dyDescent="0.2">
      <c r="A1813" s="42">
        <f>A1812+1</f>
        <v>43144</v>
      </c>
      <c r="B1813" s="55">
        <v>585</v>
      </c>
      <c r="C1813" s="55">
        <v>696.04</v>
      </c>
      <c r="D1813" s="55">
        <v>825.34</v>
      </c>
      <c r="E1813" s="45">
        <f>Platts!R2302*0.6+Platts!C2302*1.6</f>
        <v>261.36</v>
      </c>
      <c r="F1813" s="62">
        <f t="shared" si="50"/>
        <v>1810</v>
      </c>
      <c r="G1813" s="42">
        <f>G1812+1</f>
        <v>43144</v>
      </c>
      <c r="H1813" s="55">
        <v>551.5</v>
      </c>
      <c r="I1813" s="55">
        <v>687.16</v>
      </c>
      <c r="J1813" s="55">
        <v>669.64</v>
      </c>
      <c r="K1813" s="55">
        <v>566</v>
      </c>
      <c r="L1813" s="60"/>
    </row>
    <row r="1814" spans="1:12" s="48" customFormat="1" outlineLevel="1" x14ac:dyDescent="0.2">
      <c r="A1814" s="42">
        <f>A1813+1</f>
        <v>43145</v>
      </c>
      <c r="B1814" s="55">
        <v>585</v>
      </c>
      <c r="C1814" s="55">
        <v>707.26</v>
      </c>
      <c r="D1814" s="55">
        <v>826.17</v>
      </c>
      <c r="E1814" s="45">
        <f>Platts!R2303*0.6+Platts!C2303*1.6</f>
        <v>264.55</v>
      </c>
      <c r="F1814" s="62">
        <f t="shared" si="50"/>
        <v>1811</v>
      </c>
      <c r="G1814" s="42">
        <f>G1813+1</f>
        <v>43145</v>
      </c>
      <c r="H1814" s="55">
        <v>551.5</v>
      </c>
      <c r="I1814" s="55">
        <v>687.16</v>
      </c>
      <c r="J1814" s="55">
        <v>669.64</v>
      </c>
      <c r="K1814" s="55">
        <v>567.5</v>
      </c>
      <c r="L1814" s="60"/>
    </row>
    <row r="1815" spans="1:12" s="48" customFormat="1" outlineLevel="1" x14ac:dyDescent="0.2">
      <c r="A1815" s="42">
        <f>A1814+1</f>
        <v>43146</v>
      </c>
      <c r="B1815" s="55">
        <v>585</v>
      </c>
      <c r="C1815" s="55">
        <v>715.56</v>
      </c>
      <c r="D1815" s="55">
        <v>826.72</v>
      </c>
      <c r="E1815" s="45">
        <f>Platts!R2304*0.6+Platts!C2304*1.6</f>
        <v>264.55</v>
      </c>
      <c r="F1815" s="62">
        <f t="shared" si="50"/>
        <v>1812</v>
      </c>
      <c r="G1815" s="42">
        <f>G1814+1</f>
        <v>43146</v>
      </c>
      <c r="H1815" s="55">
        <v>551.5</v>
      </c>
      <c r="I1815" s="55">
        <v>687.16</v>
      </c>
      <c r="J1815" s="55">
        <v>686.18</v>
      </c>
      <c r="K1815" s="55">
        <v>567.5</v>
      </c>
      <c r="L1815" s="60"/>
    </row>
    <row r="1816" spans="1:12" s="48" customFormat="1" outlineLevel="1" x14ac:dyDescent="0.2">
      <c r="A1816" s="42">
        <f>A1815+1</f>
        <v>43147</v>
      </c>
      <c r="B1816" s="55">
        <v>585</v>
      </c>
      <c r="C1816" s="55">
        <v>713.21</v>
      </c>
      <c r="D1816" s="55">
        <v>824.79</v>
      </c>
      <c r="E1816" s="45">
        <f>Platts!R2305*0.6+Platts!C2305*1.6</f>
        <v>264.55</v>
      </c>
      <c r="F1816" s="62">
        <f t="shared" si="50"/>
        <v>1813</v>
      </c>
      <c r="G1816" s="42">
        <f>G1815+1</f>
        <v>43147</v>
      </c>
      <c r="H1816" s="55">
        <v>551.5</v>
      </c>
      <c r="I1816" s="55">
        <v>698.28</v>
      </c>
      <c r="J1816" s="55">
        <v>686.18</v>
      </c>
      <c r="K1816" s="55">
        <v>570</v>
      </c>
      <c r="L1816" s="60"/>
    </row>
    <row r="1817" spans="1:12" s="48" customFormat="1" outlineLevel="1" x14ac:dyDescent="0.2">
      <c r="A1817" s="42">
        <f>A1816+3</f>
        <v>43150</v>
      </c>
      <c r="B1817" s="55">
        <v>585</v>
      </c>
      <c r="C1817" s="55">
        <v>708.72</v>
      </c>
      <c r="D1817" s="55">
        <v>824.79</v>
      </c>
      <c r="E1817" s="45">
        <f>Platts!R2306*0.6+Platts!C2306*1.6</f>
        <v>264.55</v>
      </c>
      <c r="F1817" s="62">
        <f t="shared" si="50"/>
        <v>1814</v>
      </c>
      <c r="G1817" s="42">
        <f>G1816+3</f>
        <v>43150</v>
      </c>
      <c r="H1817" s="55">
        <v>551.5</v>
      </c>
      <c r="I1817" s="55">
        <v>698.28</v>
      </c>
      <c r="J1817" s="55">
        <v>686.18</v>
      </c>
      <c r="K1817" s="55">
        <v>570</v>
      </c>
      <c r="L1817" s="60"/>
    </row>
    <row r="1818" spans="1:12" s="48" customFormat="1" outlineLevel="1" x14ac:dyDescent="0.2">
      <c r="A1818" s="42">
        <f>A1817+1</f>
        <v>43151</v>
      </c>
      <c r="B1818" s="55">
        <v>585</v>
      </c>
      <c r="C1818" s="55">
        <v>705.73</v>
      </c>
      <c r="D1818" s="55">
        <v>825.62</v>
      </c>
      <c r="E1818" s="45">
        <f>Platts!R2307*0.6+Platts!C2307*1.6</f>
        <v>264.7</v>
      </c>
      <c r="F1818" s="62">
        <f t="shared" si="50"/>
        <v>1815</v>
      </c>
      <c r="G1818" s="42">
        <f>G1817+1</f>
        <v>43151</v>
      </c>
      <c r="H1818" s="55">
        <v>551.5</v>
      </c>
      <c r="I1818" s="55">
        <v>698.28</v>
      </c>
      <c r="J1818" s="55">
        <v>686.18</v>
      </c>
      <c r="K1818" s="55">
        <v>575</v>
      </c>
      <c r="L1818" s="60"/>
    </row>
    <row r="1819" spans="1:12" s="48" customFormat="1" outlineLevel="1" x14ac:dyDescent="0.2">
      <c r="A1819" s="42">
        <f>A1818+1</f>
        <v>43152</v>
      </c>
      <c r="B1819" s="55">
        <v>585</v>
      </c>
      <c r="C1819" s="55">
        <v>701.44</v>
      </c>
      <c r="D1819" s="55">
        <v>824.79</v>
      </c>
      <c r="E1819" s="45">
        <f>Platts!R2308*0.6+Platts!C2308*1.6</f>
        <v>264.7</v>
      </c>
      <c r="F1819" s="62">
        <f t="shared" si="50"/>
        <v>1816</v>
      </c>
      <c r="G1819" s="42">
        <f>G1818+1</f>
        <v>43152</v>
      </c>
      <c r="H1819" s="55">
        <v>551.5</v>
      </c>
      <c r="I1819" s="55">
        <v>698.28</v>
      </c>
      <c r="J1819" s="55">
        <v>686.18</v>
      </c>
      <c r="K1819" s="55">
        <v>575</v>
      </c>
      <c r="L1819" s="60"/>
    </row>
    <row r="1820" spans="1:12" s="48" customFormat="1" outlineLevel="1" x14ac:dyDescent="0.2">
      <c r="A1820" s="42">
        <f>A1819+1</f>
        <v>43153</v>
      </c>
      <c r="B1820" s="55">
        <v>585</v>
      </c>
      <c r="C1820" s="55">
        <v>702.24</v>
      </c>
      <c r="D1820" s="55">
        <v>831.68</v>
      </c>
      <c r="E1820" s="45">
        <f>Platts!R2309*0.6+Platts!C2309*1.6</f>
        <v>264.38</v>
      </c>
      <c r="F1820" s="62">
        <f t="shared" si="50"/>
        <v>1817</v>
      </c>
      <c r="G1820" s="42">
        <f>G1819+1</f>
        <v>43153</v>
      </c>
      <c r="H1820" s="55">
        <v>551.5</v>
      </c>
      <c r="I1820" s="55">
        <v>698.28</v>
      </c>
      <c r="J1820" s="55">
        <v>686.18</v>
      </c>
      <c r="K1820" s="55">
        <v>575</v>
      </c>
      <c r="L1820" s="60"/>
    </row>
    <row r="1821" spans="1:12" s="48" customFormat="1" outlineLevel="1" x14ac:dyDescent="0.2">
      <c r="A1821" s="42">
        <f>A1820+1</f>
        <v>43154</v>
      </c>
      <c r="B1821" s="55">
        <v>585</v>
      </c>
      <c r="C1821" s="55">
        <v>700.82</v>
      </c>
      <c r="D1821" s="55">
        <v>830.3</v>
      </c>
      <c r="E1821" s="45">
        <f>Platts!R2310*0.6+Platts!C2310*1.6</f>
        <v>266.22000000000003</v>
      </c>
      <c r="F1821" s="62">
        <f t="shared" si="50"/>
        <v>1818</v>
      </c>
      <c r="G1821" s="42">
        <f>G1820+1</f>
        <v>43154</v>
      </c>
      <c r="H1821" s="55">
        <v>551.5</v>
      </c>
      <c r="I1821" s="55">
        <v>694.05</v>
      </c>
      <c r="J1821" s="55">
        <v>686.18</v>
      </c>
      <c r="K1821" s="55">
        <v>580</v>
      </c>
      <c r="L1821" s="60"/>
    </row>
    <row r="1822" spans="1:12" s="48" customFormat="1" outlineLevel="1" x14ac:dyDescent="0.2">
      <c r="A1822" s="42">
        <f>A1821+3</f>
        <v>43157</v>
      </c>
      <c r="B1822" s="55">
        <v>588</v>
      </c>
      <c r="C1822" s="55">
        <v>701.78</v>
      </c>
      <c r="D1822" s="55">
        <v>831.13</v>
      </c>
      <c r="E1822" s="45">
        <f>Platts!R2311*0.6+Platts!C2311*1.6</f>
        <v>267.42</v>
      </c>
      <c r="F1822" s="62">
        <f t="shared" si="50"/>
        <v>1819</v>
      </c>
      <c r="G1822" s="42">
        <f>G1821+3</f>
        <v>43157</v>
      </c>
      <c r="H1822" s="55">
        <v>554.5</v>
      </c>
      <c r="I1822" s="55">
        <v>694.05</v>
      </c>
      <c r="J1822" s="55">
        <v>686.18</v>
      </c>
      <c r="K1822" s="55">
        <v>580</v>
      </c>
      <c r="L1822" s="60"/>
    </row>
    <row r="1823" spans="1:12" s="48" customFormat="1" outlineLevel="1" x14ac:dyDescent="0.2">
      <c r="A1823" s="42">
        <f>A1822+1</f>
        <v>43158</v>
      </c>
      <c r="B1823" s="55">
        <v>600</v>
      </c>
      <c r="C1823" s="55">
        <v>697.68</v>
      </c>
      <c r="D1823" s="55">
        <v>849.04</v>
      </c>
      <c r="E1823" s="45">
        <f>Platts!R2312*0.6+Platts!C2312*1.6</f>
        <v>266.93</v>
      </c>
      <c r="F1823" s="62">
        <f t="shared" si="50"/>
        <v>1820</v>
      </c>
      <c r="G1823" s="42">
        <f>G1822+1</f>
        <v>43158</v>
      </c>
      <c r="H1823" s="55">
        <v>558</v>
      </c>
      <c r="I1823" s="55">
        <v>694.05</v>
      </c>
      <c r="J1823" s="55">
        <v>686.18</v>
      </c>
      <c r="K1823" s="55">
        <v>580</v>
      </c>
      <c r="L1823" s="60"/>
    </row>
    <row r="1824" spans="1:12" s="48" customFormat="1" outlineLevel="1" x14ac:dyDescent="0.2">
      <c r="A1824" s="42">
        <f>A1823+1</f>
        <v>43159</v>
      </c>
      <c r="B1824" s="55">
        <v>600</v>
      </c>
      <c r="C1824" s="55">
        <v>695.97</v>
      </c>
      <c r="D1824" s="55">
        <v>856.48</v>
      </c>
      <c r="E1824" s="45">
        <f>Platts!R2313*0.6+Platts!C2313*1.6</f>
        <v>265.89</v>
      </c>
      <c r="F1824" s="62">
        <f t="shared" si="50"/>
        <v>1821</v>
      </c>
      <c r="G1824" s="42">
        <f>G1823+1</f>
        <v>43159</v>
      </c>
      <c r="H1824" s="55">
        <v>559</v>
      </c>
      <c r="I1824" s="55">
        <v>694.05</v>
      </c>
      <c r="J1824" s="55">
        <v>686.18</v>
      </c>
      <c r="K1824" s="55">
        <v>580</v>
      </c>
      <c r="L1824" s="60"/>
    </row>
    <row r="1825" spans="1:12" s="48" customFormat="1" outlineLevel="1" x14ac:dyDescent="0.2">
      <c r="A1825" s="42">
        <f>A1824+1</f>
        <v>43160</v>
      </c>
      <c r="B1825" s="55">
        <v>612</v>
      </c>
      <c r="C1825" s="55">
        <v>694.94</v>
      </c>
      <c r="D1825" s="55">
        <v>873.84</v>
      </c>
      <c r="E1825" s="45">
        <f>Platts!R2314*0.6+Platts!C2314*1.6</f>
        <v>267.01</v>
      </c>
      <c r="F1825" s="62">
        <f t="shared" si="50"/>
        <v>1822</v>
      </c>
      <c r="G1825" s="42">
        <f>G1824+1</f>
        <v>43160</v>
      </c>
      <c r="H1825" s="55">
        <v>560</v>
      </c>
      <c r="I1825" s="55">
        <v>694.05</v>
      </c>
      <c r="J1825" s="55">
        <v>686.18</v>
      </c>
      <c r="K1825" s="55">
        <v>580</v>
      </c>
      <c r="L1825" s="60"/>
    </row>
    <row r="1826" spans="1:12" s="48" customFormat="1" outlineLevel="1" x14ac:dyDescent="0.2">
      <c r="A1826" s="42">
        <f>A1825+1</f>
        <v>43161</v>
      </c>
      <c r="B1826" s="55">
        <v>612</v>
      </c>
      <c r="C1826" s="55">
        <v>702.63</v>
      </c>
      <c r="D1826" s="55">
        <v>881.83</v>
      </c>
      <c r="E1826" s="45">
        <f>Platts!R2315*0.6+Platts!C2315*1.6</f>
        <v>263.89</v>
      </c>
      <c r="F1826" s="62">
        <f t="shared" si="50"/>
        <v>1823</v>
      </c>
      <c r="G1826" s="42">
        <f>G1825+1</f>
        <v>43161</v>
      </c>
      <c r="H1826" s="55">
        <v>560</v>
      </c>
      <c r="I1826" s="55">
        <v>677.38</v>
      </c>
      <c r="J1826" s="55">
        <v>686.18</v>
      </c>
      <c r="K1826" s="55">
        <v>580</v>
      </c>
      <c r="L1826" s="60"/>
    </row>
    <row r="1827" spans="1:12" s="48" customFormat="1" outlineLevel="1" x14ac:dyDescent="0.2">
      <c r="A1827" s="42">
        <f>A1826+3</f>
        <v>43164</v>
      </c>
      <c r="B1827" s="55">
        <v>612</v>
      </c>
      <c r="C1827" s="55">
        <v>704.34</v>
      </c>
      <c r="D1827" s="55">
        <v>881.83</v>
      </c>
      <c r="E1827" s="45">
        <f>Platts!R2316*0.6+Platts!C2316*1.6</f>
        <v>260.69000000000005</v>
      </c>
      <c r="F1827" s="62">
        <f t="shared" si="50"/>
        <v>1824</v>
      </c>
      <c r="G1827" s="42">
        <f>G1826+3</f>
        <v>43164</v>
      </c>
      <c r="H1827" s="55">
        <v>559.5</v>
      </c>
      <c r="I1827" s="55">
        <v>677.38</v>
      </c>
      <c r="J1827" s="55">
        <v>686.18</v>
      </c>
      <c r="K1827" s="55">
        <v>585</v>
      </c>
      <c r="L1827" s="60"/>
    </row>
    <row r="1828" spans="1:12" s="48" customFormat="1" outlineLevel="1" x14ac:dyDescent="0.2">
      <c r="A1828" s="42">
        <f>A1827+1</f>
        <v>43165</v>
      </c>
      <c r="B1828" s="55">
        <v>612</v>
      </c>
      <c r="C1828" s="55">
        <v>707.43</v>
      </c>
      <c r="D1828" s="55">
        <v>893.41</v>
      </c>
      <c r="E1828" s="45">
        <f>Platts!R2317*0.6+Platts!C2317*1.6</f>
        <v>259.64999999999998</v>
      </c>
      <c r="F1828" s="62">
        <f t="shared" si="50"/>
        <v>1825</v>
      </c>
      <c r="G1828" s="42">
        <f>G1827+1</f>
        <v>43165</v>
      </c>
      <c r="H1828" s="55">
        <v>561</v>
      </c>
      <c r="I1828" s="55">
        <v>677.38</v>
      </c>
      <c r="J1828" s="55">
        <v>686.18</v>
      </c>
      <c r="K1828" s="55">
        <v>585</v>
      </c>
      <c r="L1828" s="60"/>
    </row>
    <row r="1829" spans="1:12" s="48" customFormat="1" outlineLevel="1" x14ac:dyDescent="0.2">
      <c r="A1829" s="42">
        <f>A1828+1</f>
        <v>43166</v>
      </c>
      <c r="B1829" s="55">
        <v>612</v>
      </c>
      <c r="C1829" s="55">
        <v>706.23</v>
      </c>
      <c r="D1829" s="55">
        <v>930.89</v>
      </c>
      <c r="E1829" s="45">
        <f>Platts!R2318*0.6+Platts!C2318*1.6</f>
        <v>259.82</v>
      </c>
      <c r="F1829" s="62">
        <f t="shared" si="50"/>
        <v>1826</v>
      </c>
      <c r="G1829" s="42">
        <f>G1828+1</f>
        <v>43166</v>
      </c>
      <c r="H1829" s="55">
        <v>561</v>
      </c>
      <c r="I1829" s="55">
        <v>677.38</v>
      </c>
      <c r="J1829" s="55">
        <v>686.18</v>
      </c>
      <c r="K1829" s="55">
        <v>590</v>
      </c>
      <c r="L1829" s="60"/>
    </row>
    <row r="1830" spans="1:12" s="48" customFormat="1" outlineLevel="1" x14ac:dyDescent="0.2">
      <c r="A1830" s="42">
        <f>A1829+1</f>
        <v>43167</v>
      </c>
      <c r="B1830" s="55">
        <v>612</v>
      </c>
      <c r="C1830" s="55">
        <v>703.71</v>
      </c>
      <c r="D1830" s="55">
        <v>930.89</v>
      </c>
      <c r="E1830" s="45">
        <f>Platts!R2319*0.6+Platts!C2319*1.6</f>
        <v>254.39999999999998</v>
      </c>
      <c r="F1830" s="62">
        <f t="shared" si="50"/>
        <v>1827</v>
      </c>
      <c r="G1830" s="42">
        <f>G1829+1</f>
        <v>43167</v>
      </c>
      <c r="H1830" s="55">
        <v>560</v>
      </c>
      <c r="I1830" s="55">
        <v>677.38</v>
      </c>
      <c r="J1830" s="55">
        <v>686.18</v>
      </c>
      <c r="K1830" s="55">
        <v>590</v>
      </c>
      <c r="L1830" s="60"/>
    </row>
    <row r="1831" spans="1:12" s="48" customFormat="1" outlineLevel="1" x14ac:dyDescent="0.2">
      <c r="A1831" s="42">
        <f>A1830+1</f>
        <v>43168</v>
      </c>
      <c r="B1831" s="55">
        <v>609</v>
      </c>
      <c r="C1831" s="55">
        <v>702.91</v>
      </c>
      <c r="D1831" s="55">
        <v>936.4</v>
      </c>
      <c r="E1831" s="45">
        <f>Platts!R2320*0.6+Platts!C2320*1.6</f>
        <v>251.3</v>
      </c>
      <c r="F1831" s="62">
        <f t="shared" si="50"/>
        <v>1828</v>
      </c>
      <c r="G1831" s="42">
        <f>G1830+1</f>
        <v>43168</v>
      </c>
      <c r="H1831" s="55">
        <v>559</v>
      </c>
      <c r="I1831" s="55">
        <v>677.66</v>
      </c>
      <c r="J1831" s="55">
        <v>686.18</v>
      </c>
      <c r="K1831" s="55">
        <v>590</v>
      </c>
      <c r="L1831" s="60"/>
    </row>
    <row r="1832" spans="1:12" s="48" customFormat="1" outlineLevel="1" x14ac:dyDescent="0.2">
      <c r="A1832" s="42">
        <f>A1831+3</f>
        <v>43171</v>
      </c>
      <c r="B1832" s="55">
        <v>593</v>
      </c>
      <c r="C1832" s="55">
        <v>703.75</v>
      </c>
      <c r="D1832" s="55">
        <v>939.43</v>
      </c>
      <c r="E1832" s="45">
        <f>Platts!R2321*0.6+Platts!C2321*1.6</f>
        <v>240.9</v>
      </c>
      <c r="F1832" s="62">
        <f t="shared" si="50"/>
        <v>1829</v>
      </c>
      <c r="G1832" s="42">
        <f>G1831+3</f>
        <v>43171</v>
      </c>
      <c r="H1832" s="55">
        <v>559</v>
      </c>
      <c r="I1832" s="55">
        <v>677.66</v>
      </c>
      <c r="J1832" s="55">
        <v>686.18</v>
      </c>
      <c r="K1832" s="55">
        <v>590</v>
      </c>
      <c r="L1832" s="60"/>
    </row>
    <row r="1833" spans="1:12" s="48" customFormat="1" outlineLevel="1" x14ac:dyDescent="0.2">
      <c r="A1833" s="42">
        <f>A1832+1</f>
        <v>43172</v>
      </c>
      <c r="B1833" s="55">
        <v>593</v>
      </c>
      <c r="C1833" s="55">
        <v>707.58</v>
      </c>
      <c r="D1833" s="55">
        <v>939.7</v>
      </c>
      <c r="E1833" s="45">
        <f>Platts!R2322*0.6+Platts!C2322*1.6</f>
        <v>241.22</v>
      </c>
      <c r="F1833" s="62">
        <f t="shared" si="50"/>
        <v>1830</v>
      </c>
      <c r="G1833" s="42">
        <f>G1832+1</f>
        <v>43172</v>
      </c>
      <c r="H1833" s="55">
        <v>557</v>
      </c>
      <c r="I1833" s="55">
        <v>677.66</v>
      </c>
      <c r="J1833" s="55">
        <v>686.18</v>
      </c>
      <c r="K1833" s="55">
        <v>590</v>
      </c>
      <c r="L1833" s="60"/>
    </row>
    <row r="1834" spans="1:12" s="48" customFormat="1" outlineLevel="1" x14ac:dyDescent="0.2">
      <c r="A1834" s="42">
        <f>A1833+1</f>
        <v>43173</v>
      </c>
      <c r="B1834" s="55">
        <v>593</v>
      </c>
      <c r="C1834" s="55">
        <v>708.18</v>
      </c>
      <c r="D1834" s="55">
        <v>939.7</v>
      </c>
      <c r="E1834" s="45">
        <f>Platts!R2323*0.6+Platts!C2323*1.6</f>
        <v>244.1</v>
      </c>
      <c r="F1834" s="62">
        <f t="shared" si="50"/>
        <v>1831</v>
      </c>
      <c r="G1834" s="42">
        <f>G1833+1</f>
        <v>43173</v>
      </c>
      <c r="H1834" s="55">
        <v>557</v>
      </c>
      <c r="I1834" s="55">
        <v>677.66</v>
      </c>
      <c r="J1834" s="55">
        <v>686.18</v>
      </c>
      <c r="K1834" s="55">
        <v>590</v>
      </c>
      <c r="L1834" s="60"/>
    </row>
    <row r="1835" spans="1:12" s="48" customFormat="1" outlineLevel="1" x14ac:dyDescent="0.2">
      <c r="A1835" s="42">
        <f>A1834+1</f>
        <v>43174</v>
      </c>
      <c r="B1835" s="55">
        <v>593</v>
      </c>
      <c r="C1835" s="55">
        <v>705.32</v>
      </c>
      <c r="D1835" s="55">
        <v>939.7</v>
      </c>
      <c r="E1835" s="45">
        <f>Platts!R2324*0.6+Platts!C2324*1.6</f>
        <v>244.3</v>
      </c>
      <c r="F1835" s="62">
        <f t="shared" si="50"/>
        <v>1832</v>
      </c>
      <c r="G1835" s="42">
        <f>G1834+1</f>
        <v>43174</v>
      </c>
      <c r="H1835" s="55">
        <v>557</v>
      </c>
      <c r="I1835" s="55">
        <v>677.66</v>
      </c>
      <c r="J1835" s="55">
        <v>686.18</v>
      </c>
      <c r="K1835" s="55">
        <v>590</v>
      </c>
      <c r="L1835" s="60"/>
    </row>
    <row r="1836" spans="1:12" s="48" customFormat="1" outlineLevel="1" x14ac:dyDescent="0.2">
      <c r="A1836" s="42">
        <f>A1835+1</f>
        <v>43175</v>
      </c>
      <c r="B1836" s="55">
        <v>593</v>
      </c>
      <c r="C1836" s="53">
        <v>703.43</v>
      </c>
      <c r="D1836" s="53">
        <v>939.15</v>
      </c>
      <c r="E1836" s="45">
        <f>Platts!R2325*0.6+Platts!C2325*1.6</f>
        <v>241.74</v>
      </c>
      <c r="F1836" s="62">
        <f t="shared" si="50"/>
        <v>1833</v>
      </c>
      <c r="G1836" s="42">
        <f>G1835+1</f>
        <v>43175</v>
      </c>
      <c r="H1836" s="55">
        <v>563</v>
      </c>
      <c r="I1836" s="55">
        <v>677.66</v>
      </c>
      <c r="J1836" s="55">
        <v>686.18</v>
      </c>
      <c r="K1836" s="55">
        <v>590</v>
      </c>
      <c r="L1836" s="60"/>
    </row>
    <row r="1837" spans="1:12" s="48" customFormat="1" outlineLevel="1" x14ac:dyDescent="0.2">
      <c r="A1837" s="42">
        <f>A1836+3</f>
        <v>43178</v>
      </c>
      <c r="B1837" s="55">
        <v>593</v>
      </c>
      <c r="C1837" s="53">
        <v>706.22</v>
      </c>
      <c r="D1837" s="53">
        <v>937.22</v>
      </c>
      <c r="E1837" s="45">
        <f>Platts!R2326*0.6+Platts!C2326*1.6</f>
        <v>238.85999999999999</v>
      </c>
      <c r="F1837" s="62">
        <f t="shared" si="50"/>
        <v>1834</v>
      </c>
      <c r="G1837" s="42">
        <f>G1836+3</f>
        <v>43178</v>
      </c>
      <c r="H1837" s="55">
        <v>559.5</v>
      </c>
      <c r="I1837" s="55">
        <v>675.79</v>
      </c>
      <c r="J1837" s="55">
        <v>768.85</v>
      </c>
      <c r="K1837" s="55">
        <v>590</v>
      </c>
      <c r="L1837" s="60"/>
    </row>
    <row r="1838" spans="1:12" s="48" customFormat="1" outlineLevel="1" x14ac:dyDescent="0.2">
      <c r="A1838" s="42">
        <f>A1837+1</f>
        <v>43179</v>
      </c>
      <c r="B1838" s="55">
        <v>593</v>
      </c>
      <c r="C1838" s="53">
        <v>703.11</v>
      </c>
      <c r="D1838" s="53">
        <v>937.22</v>
      </c>
      <c r="E1838" s="45">
        <f>Platts!R2327*0.6+Platts!C2327*1.6</f>
        <v>235.28</v>
      </c>
      <c r="F1838" s="62">
        <f t="shared" si="50"/>
        <v>1835</v>
      </c>
      <c r="G1838" s="42">
        <f>G1837+1</f>
        <v>43179</v>
      </c>
      <c r="H1838" s="55">
        <v>559.5</v>
      </c>
      <c r="I1838" s="55">
        <v>675.79</v>
      </c>
      <c r="J1838" s="55">
        <v>768.85</v>
      </c>
      <c r="K1838" s="55">
        <v>587.5</v>
      </c>
      <c r="L1838" s="60"/>
    </row>
    <row r="1839" spans="1:12" s="48" customFormat="1" outlineLevel="1" x14ac:dyDescent="0.2">
      <c r="A1839" s="42">
        <f>A1838+1</f>
        <v>43180</v>
      </c>
      <c r="B1839" s="55">
        <v>593</v>
      </c>
      <c r="C1839" s="53">
        <v>702.67</v>
      </c>
      <c r="D1839" s="53">
        <v>938.05</v>
      </c>
      <c r="E1839" s="45">
        <f>Platts!R2328*0.6+Platts!C2328*1.6</f>
        <v>233.14000000000001</v>
      </c>
      <c r="F1839" s="62">
        <f t="shared" si="50"/>
        <v>1836</v>
      </c>
      <c r="G1839" s="42">
        <f>G1838+1</f>
        <v>43180</v>
      </c>
      <c r="H1839" s="55">
        <v>555</v>
      </c>
      <c r="I1839" s="55">
        <v>675.79</v>
      </c>
      <c r="J1839" s="55">
        <v>768.85</v>
      </c>
      <c r="K1839" s="55">
        <v>585</v>
      </c>
      <c r="L1839" s="60"/>
    </row>
    <row r="1840" spans="1:12" s="48" customFormat="1" outlineLevel="1" x14ac:dyDescent="0.2">
      <c r="A1840" s="42">
        <f>A1839+1</f>
        <v>43181</v>
      </c>
      <c r="B1840" s="55">
        <v>588</v>
      </c>
      <c r="C1840" s="53">
        <v>705.71</v>
      </c>
      <c r="D1840" s="53">
        <v>938.05</v>
      </c>
      <c r="E1840" s="45">
        <f>Platts!R2329*0.6+Platts!C2329*1.6</f>
        <v>232.82</v>
      </c>
      <c r="F1840" s="62">
        <f t="shared" si="50"/>
        <v>1837</v>
      </c>
      <c r="G1840" s="42">
        <f>G1839+1</f>
        <v>43181</v>
      </c>
      <c r="H1840" s="55">
        <v>555</v>
      </c>
      <c r="I1840" s="55">
        <v>675.79</v>
      </c>
      <c r="J1840" s="55">
        <v>768.85</v>
      </c>
      <c r="K1840" s="55">
        <v>585</v>
      </c>
      <c r="L1840" s="60"/>
    </row>
    <row r="1841" spans="1:12" s="48" customFormat="1" outlineLevel="1" x14ac:dyDescent="0.2">
      <c r="A1841" s="42">
        <f>A1840+1</f>
        <v>43182</v>
      </c>
      <c r="B1841" s="55">
        <v>570</v>
      </c>
      <c r="C1841" s="53">
        <v>707.27</v>
      </c>
      <c r="D1841" s="53">
        <v>940.26</v>
      </c>
      <c r="E1841" s="45">
        <f>Platts!R2330*0.6+Platts!C2330*1.6</f>
        <v>224.88</v>
      </c>
      <c r="F1841" s="62">
        <f t="shared" si="50"/>
        <v>1838</v>
      </c>
      <c r="G1841" s="42">
        <f>G1840+1</f>
        <v>43182</v>
      </c>
      <c r="H1841" s="55">
        <v>536</v>
      </c>
      <c r="I1841" s="55">
        <v>679.47</v>
      </c>
      <c r="J1841" s="55">
        <v>768.85</v>
      </c>
      <c r="K1841" s="55">
        <v>580</v>
      </c>
      <c r="L1841" s="60"/>
    </row>
    <row r="1842" spans="1:12" s="48" customFormat="1" outlineLevel="1" x14ac:dyDescent="0.2">
      <c r="A1842" s="42">
        <f>A1841+3</f>
        <v>43185</v>
      </c>
      <c r="B1842" s="55">
        <v>565</v>
      </c>
      <c r="C1842" s="53">
        <v>712.53</v>
      </c>
      <c r="D1842" s="53">
        <v>954.03</v>
      </c>
      <c r="E1842" s="45">
        <f>Platts!R2331*0.6+Platts!C2331*1.6</f>
        <v>222.68</v>
      </c>
      <c r="F1842" s="62">
        <f t="shared" si="50"/>
        <v>1839</v>
      </c>
      <c r="G1842" s="42">
        <f>G1841+3</f>
        <v>43185</v>
      </c>
      <c r="H1842" s="55">
        <v>534</v>
      </c>
      <c r="I1842" s="55">
        <v>679.47</v>
      </c>
      <c r="J1842" s="55">
        <v>768.85</v>
      </c>
      <c r="K1842" s="55">
        <v>577.5</v>
      </c>
      <c r="L1842" s="60"/>
    </row>
    <row r="1843" spans="1:12" s="48" customFormat="1" outlineLevel="1" x14ac:dyDescent="0.2">
      <c r="A1843" s="42">
        <f>A1842+1</f>
        <v>43186</v>
      </c>
      <c r="B1843" s="55">
        <v>565</v>
      </c>
      <c r="C1843" s="53">
        <v>709.96</v>
      </c>
      <c r="D1843" s="53">
        <v>956.51</v>
      </c>
      <c r="E1843" s="45">
        <f>Platts!R2332*0.6+Platts!C2332*1.6</f>
        <v>220.32</v>
      </c>
      <c r="F1843" s="62">
        <f t="shared" si="50"/>
        <v>1840</v>
      </c>
      <c r="G1843" s="42">
        <f>G1842+1</f>
        <v>43186</v>
      </c>
      <c r="H1843" s="55">
        <v>534</v>
      </c>
      <c r="I1843" s="55">
        <v>679.47</v>
      </c>
      <c r="J1843" s="55">
        <v>768.85</v>
      </c>
      <c r="K1843" s="55">
        <v>575</v>
      </c>
      <c r="L1843" s="60"/>
    </row>
    <row r="1844" spans="1:12" s="48" customFormat="1" outlineLevel="1" x14ac:dyDescent="0.2">
      <c r="A1844" s="42">
        <f>A1843+1</f>
        <v>43187</v>
      </c>
      <c r="B1844" s="55">
        <v>570</v>
      </c>
      <c r="C1844" s="53">
        <v>706.25</v>
      </c>
      <c r="D1844" s="53">
        <v>956.79</v>
      </c>
      <c r="E1844" s="45">
        <f>Platts!R2333*0.6+Platts!C2333*1.6</f>
        <v>218.77999999999997</v>
      </c>
      <c r="F1844" s="62">
        <f t="shared" si="50"/>
        <v>1841</v>
      </c>
      <c r="G1844" s="42">
        <f>G1843+1</f>
        <v>43187</v>
      </c>
      <c r="H1844" s="55">
        <v>534</v>
      </c>
      <c r="I1844" s="55">
        <v>679.47</v>
      </c>
      <c r="J1844" s="55">
        <v>768.85</v>
      </c>
      <c r="K1844" s="55">
        <v>570</v>
      </c>
      <c r="L1844" s="60"/>
    </row>
    <row r="1845" spans="1:12" s="48" customFormat="1" outlineLevel="1" x14ac:dyDescent="0.2">
      <c r="A1845" s="42">
        <f>A1844+1</f>
        <v>43188</v>
      </c>
      <c r="B1845" s="55">
        <v>570</v>
      </c>
      <c r="C1845" s="53">
        <v>705.22</v>
      </c>
      <c r="D1845" s="53">
        <v>958.72</v>
      </c>
      <c r="E1845" s="45">
        <f>Platts!R2334*0.6+Platts!C2334*1.6</f>
        <v>218.86</v>
      </c>
      <c r="F1845" s="62">
        <f t="shared" si="50"/>
        <v>1842</v>
      </c>
      <c r="G1845" s="42">
        <f>G1844+1</f>
        <v>43188</v>
      </c>
      <c r="H1845" s="55">
        <v>534</v>
      </c>
      <c r="I1845" s="55">
        <v>679.47</v>
      </c>
      <c r="J1845" s="55">
        <v>768.85</v>
      </c>
      <c r="K1845" s="55">
        <v>567.5</v>
      </c>
      <c r="L1845" s="60"/>
    </row>
    <row r="1846" spans="1:12" s="48" customFormat="1" outlineLevel="1" x14ac:dyDescent="0.2">
      <c r="A1846" s="42">
        <f>A1845+4</f>
        <v>43192</v>
      </c>
      <c r="B1846" s="55">
        <v>575</v>
      </c>
      <c r="C1846" s="53">
        <v>705.22</v>
      </c>
      <c r="D1846" s="53">
        <v>958.72</v>
      </c>
      <c r="E1846" s="45">
        <f>Platts!R2335*0.6+Platts!C2335*1.6</f>
        <v>222.54000000000002</v>
      </c>
      <c r="F1846" s="62">
        <f t="shared" si="50"/>
        <v>1843</v>
      </c>
      <c r="G1846" s="42">
        <f>G1845+4</f>
        <v>43192</v>
      </c>
      <c r="H1846" s="55">
        <v>541</v>
      </c>
      <c r="I1846" s="55">
        <v>679.47</v>
      </c>
      <c r="J1846" s="55">
        <v>768.85</v>
      </c>
      <c r="K1846" s="55">
        <v>567.5</v>
      </c>
      <c r="L1846" s="60"/>
    </row>
    <row r="1847" spans="1:12" s="48" customFormat="1" outlineLevel="1" x14ac:dyDescent="0.2">
      <c r="A1847" s="42">
        <f>A1846+1</f>
        <v>43193</v>
      </c>
      <c r="B1847" s="55">
        <v>575</v>
      </c>
      <c r="C1847" s="55">
        <v>701.9</v>
      </c>
      <c r="D1847" s="53">
        <v>965.06</v>
      </c>
      <c r="E1847" s="45">
        <f>Platts!R2336*0.6+Platts!C2336*1.6</f>
        <v>220.57999999999998</v>
      </c>
      <c r="F1847" s="62">
        <f t="shared" si="50"/>
        <v>1844</v>
      </c>
      <c r="G1847" s="42">
        <f>G1846+1</f>
        <v>43193</v>
      </c>
      <c r="H1847" s="55">
        <v>541</v>
      </c>
      <c r="I1847" s="55">
        <v>681.79</v>
      </c>
      <c r="J1847" s="55">
        <v>768.85</v>
      </c>
      <c r="K1847" s="55">
        <v>565</v>
      </c>
      <c r="L1847" s="60"/>
    </row>
    <row r="1848" spans="1:12" s="48" customFormat="1" outlineLevel="1" x14ac:dyDescent="0.2">
      <c r="A1848" s="42">
        <f>A1847+1</f>
        <v>43194</v>
      </c>
      <c r="B1848" s="55">
        <v>575</v>
      </c>
      <c r="C1848" s="53">
        <v>704.18</v>
      </c>
      <c r="D1848" s="53">
        <v>965.06</v>
      </c>
      <c r="E1848" s="45">
        <f>Platts!R2337*0.6+Platts!C2337*1.6</f>
        <v>219.9</v>
      </c>
      <c r="F1848" s="62">
        <f t="shared" si="50"/>
        <v>1845</v>
      </c>
      <c r="G1848" s="42">
        <f>G1847+1</f>
        <v>43194</v>
      </c>
      <c r="H1848" s="55">
        <v>538</v>
      </c>
      <c r="I1848" s="55">
        <v>681.79</v>
      </c>
      <c r="J1848" s="55">
        <v>768.85</v>
      </c>
      <c r="K1848" s="55">
        <v>565</v>
      </c>
      <c r="L1848" s="60"/>
    </row>
    <row r="1849" spans="1:12" s="48" customFormat="1" outlineLevel="1" x14ac:dyDescent="0.2">
      <c r="A1849" s="42">
        <f>A1848+1</f>
        <v>43195</v>
      </c>
      <c r="B1849" s="55">
        <v>575</v>
      </c>
      <c r="C1849" s="53">
        <v>700.44</v>
      </c>
      <c r="D1849" s="55">
        <v>961.2</v>
      </c>
      <c r="E1849" s="45">
        <f>Platts!R2338*0.6+Platts!C2338*1.6</f>
        <v>219.9</v>
      </c>
      <c r="F1849" s="62">
        <f t="shared" si="50"/>
        <v>1846</v>
      </c>
      <c r="G1849" s="42">
        <f>G1848+1</f>
        <v>43195</v>
      </c>
      <c r="H1849" s="55">
        <v>538</v>
      </c>
      <c r="I1849" s="55">
        <v>681.79</v>
      </c>
      <c r="J1849" s="55">
        <v>768.85</v>
      </c>
      <c r="K1849" s="55">
        <v>565</v>
      </c>
      <c r="L1849" s="60"/>
    </row>
    <row r="1850" spans="1:12" s="48" customFormat="1" outlineLevel="1" x14ac:dyDescent="0.2">
      <c r="A1850" s="42">
        <f>A1849+1</f>
        <v>43196</v>
      </c>
      <c r="B1850" s="55">
        <v>575</v>
      </c>
      <c r="C1850" s="53">
        <v>704.09</v>
      </c>
      <c r="D1850" s="53">
        <v>959.55</v>
      </c>
      <c r="E1850" s="45">
        <f>Platts!R2339*0.6+Platts!C2339*1.6</f>
        <v>218.10000000000002</v>
      </c>
      <c r="F1850" s="62">
        <f t="shared" si="50"/>
        <v>1847</v>
      </c>
      <c r="G1850" s="42">
        <f>G1849+1</f>
        <v>43196</v>
      </c>
      <c r="H1850" s="55">
        <v>538</v>
      </c>
      <c r="I1850" s="55">
        <v>681.79</v>
      </c>
      <c r="J1850" s="55">
        <v>768.85</v>
      </c>
      <c r="K1850" s="55">
        <v>565</v>
      </c>
      <c r="L1850" s="60"/>
    </row>
    <row r="1851" spans="1:12" s="48" customFormat="1" outlineLevel="1" x14ac:dyDescent="0.2">
      <c r="A1851" s="42">
        <f>A1850+3</f>
        <v>43199</v>
      </c>
      <c r="B1851" s="55">
        <v>575</v>
      </c>
      <c r="C1851" s="53">
        <v>706.78</v>
      </c>
      <c r="D1851" s="53">
        <v>970.02</v>
      </c>
      <c r="E1851" s="45">
        <f>Platts!R2340*0.6+Platts!C2340*1.6</f>
        <v>217.68</v>
      </c>
      <c r="F1851" s="62">
        <f t="shared" si="50"/>
        <v>1848</v>
      </c>
      <c r="G1851" s="42">
        <f>G1850+3</f>
        <v>43199</v>
      </c>
      <c r="H1851" s="55">
        <v>537.5</v>
      </c>
      <c r="I1851" s="55">
        <v>680.76</v>
      </c>
      <c r="J1851" s="55">
        <v>768.85</v>
      </c>
      <c r="K1851" s="55">
        <v>557.5</v>
      </c>
      <c r="L1851" s="60"/>
    </row>
    <row r="1852" spans="1:12" s="48" customFormat="1" outlineLevel="1" x14ac:dyDescent="0.2">
      <c r="A1852" s="42">
        <f>A1851+1</f>
        <v>43200</v>
      </c>
      <c r="B1852" s="55">
        <v>575</v>
      </c>
      <c r="C1852" s="53">
        <v>707.18</v>
      </c>
      <c r="D1852" s="53">
        <v>970.84</v>
      </c>
      <c r="E1852" s="45">
        <f>Platts!R2341*0.6+Platts!C2341*1.6</f>
        <v>220.56</v>
      </c>
      <c r="F1852" s="62">
        <f t="shared" si="50"/>
        <v>1849</v>
      </c>
      <c r="G1852" s="42">
        <f>G1851+1</f>
        <v>43200</v>
      </c>
      <c r="H1852" s="55">
        <v>535</v>
      </c>
      <c r="I1852" s="55">
        <v>680.76</v>
      </c>
      <c r="J1852" s="55">
        <v>768.85</v>
      </c>
      <c r="K1852" s="55">
        <v>557.5</v>
      </c>
      <c r="L1852" s="60"/>
    </row>
    <row r="1853" spans="1:12" s="48" customFormat="1" outlineLevel="1" x14ac:dyDescent="0.2">
      <c r="A1853" s="42">
        <f>A1852+1</f>
        <v>43201</v>
      </c>
      <c r="B1853" s="55">
        <v>575</v>
      </c>
      <c r="C1853" s="55">
        <v>711.4</v>
      </c>
      <c r="D1853" s="55">
        <v>971.4</v>
      </c>
      <c r="E1853" s="45">
        <f>Platts!R2342*0.6+Platts!C2342*1.6</f>
        <v>217.92000000000002</v>
      </c>
      <c r="F1853" s="62">
        <f t="shared" si="50"/>
        <v>1850</v>
      </c>
      <c r="G1853" s="42">
        <f>G1852+1</f>
        <v>43201</v>
      </c>
      <c r="H1853" s="55">
        <v>533</v>
      </c>
      <c r="I1853" s="55">
        <v>680.76</v>
      </c>
      <c r="J1853" s="55">
        <v>768.85</v>
      </c>
      <c r="K1853" s="55">
        <v>557.5</v>
      </c>
      <c r="L1853" s="60"/>
    </row>
    <row r="1854" spans="1:12" s="48" customFormat="1" outlineLevel="1" x14ac:dyDescent="0.2">
      <c r="A1854" s="42">
        <f>A1853+1</f>
        <v>43202</v>
      </c>
      <c r="B1854" s="55">
        <v>575</v>
      </c>
      <c r="C1854" s="55">
        <v>707.5</v>
      </c>
      <c r="D1854" s="53">
        <v>972.77</v>
      </c>
      <c r="E1854" s="45">
        <f>Platts!R2343*0.6+Platts!C2343*1.6</f>
        <v>218.8</v>
      </c>
      <c r="F1854" s="62">
        <f t="shared" si="50"/>
        <v>1851</v>
      </c>
      <c r="G1854" s="42">
        <f>G1853+1</f>
        <v>43202</v>
      </c>
      <c r="H1854" s="55">
        <v>531</v>
      </c>
      <c r="I1854" s="55">
        <v>680.76</v>
      </c>
      <c r="J1854" s="55">
        <v>768.85</v>
      </c>
      <c r="K1854" s="55">
        <v>557.5</v>
      </c>
      <c r="L1854" s="60"/>
    </row>
    <row r="1855" spans="1:12" s="48" customFormat="1" outlineLevel="1" x14ac:dyDescent="0.2">
      <c r="A1855" s="42">
        <f>A1854+1</f>
        <v>43203</v>
      </c>
      <c r="B1855" s="55">
        <v>578</v>
      </c>
      <c r="C1855" s="53">
        <v>708.01</v>
      </c>
      <c r="D1855" s="55">
        <v>972.5</v>
      </c>
      <c r="E1855" s="45">
        <f>Platts!R2344*0.6+Platts!C2344*1.6</f>
        <v>219</v>
      </c>
      <c r="F1855" s="62">
        <f t="shared" si="50"/>
        <v>1852</v>
      </c>
      <c r="G1855" s="42">
        <f>G1854+1</f>
        <v>43203</v>
      </c>
      <c r="H1855" s="55">
        <v>531</v>
      </c>
      <c r="I1855" s="55">
        <v>680.9</v>
      </c>
      <c r="J1855" s="55">
        <v>768.85</v>
      </c>
      <c r="K1855" s="55">
        <v>552.5</v>
      </c>
      <c r="L1855" s="60"/>
    </row>
    <row r="1856" spans="1:12" s="48" customFormat="1" outlineLevel="1" x14ac:dyDescent="0.2">
      <c r="A1856" s="42">
        <f>A1855+3</f>
        <v>43206</v>
      </c>
      <c r="B1856" s="55">
        <v>578</v>
      </c>
      <c r="C1856" s="53">
        <v>709.92</v>
      </c>
      <c r="D1856" s="53">
        <v>965.33</v>
      </c>
      <c r="E1856" s="45">
        <f>Platts!R2345*0.6+Platts!C2345*1.6</f>
        <v>217.07999999999998</v>
      </c>
      <c r="F1856" s="62">
        <f t="shared" si="50"/>
        <v>1853</v>
      </c>
      <c r="G1856" s="42">
        <f>G1855+3</f>
        <v>43206</v>
      </c>
      <c r="H1856" s="55">
        <v>529</v>
      </c>
      <c r="I1856" s="55">
        <v>680.9</v>
      </c>
      <c r="J1856" s="55">
        <v>768.85</v>
      </c>
      <c r="K1856" s="55">
        <v>552.5</v>
      </c>
      <c r="L1856" s="60"/>
    </row>
    <row r="1857" spans="1:12" s="48" customFormat="1" outlineLevel="1" x14ac:dyDescent="0.2">
      <c r="A1857" s="42">
        <f>A1856+1</f>
        <v>43207</v>
      </c>
      <c r="B1857" s="55">
        <v>578</v>
      </c>
      <c r="C1857" s="55">
        <v>708.6</v>
      </c>
      <c r="D1857" s="53">
        <v>965.33</v>
      </c>
      <c r="E1857" s="45">
        <f>Platts!R2346*0.6+Platts!C2346*1.6</f>
        <v>214.72</v>
      </c>
      <c r="F1857" s="62">
        <f t="shared" si="50"/>
        <v>1854</v>
      </c>
      <c r="G1857" s="42">
        <f>G1856+1</f>
        <v>43207</v>
      </c>
      <c r="H1857" s="55">
        <v>529</v>
      </c>
      <c r="I1857" s="55">
        <v>680.9</v>
      </c>
      <c r="J1857" s="55">
        <v>768.85</v>
      </c>
      <c r="K1857" s="55">
        <v>552.5</v>
      </c>
      <c r="L1857" s="60"/>
    </row>
    <row r="1858" spans="1:12" s="48" customFormat="1" outlineLevel="1" x14ac:dyDescent="0.2">
      <c r="A1858" s="42">
        <f>A1857+1</f>
        <v>43208</v>
      </c>
      <c r="B1858" s="55">
        <v>575</v>
      </c>
      <c r="C1858" s="53">
        <v>709.43</v>
      </c>
      <c r="D1858" s="53">
        <v>965.61</v>
      </c>
      <c r="E1858" s="45">
        <f>Platts!R2347*0.6+Platts!C2347*1.6</f>
        <v>216.12</v>
      </c>
      <c r="F1858" s="62">
        <f t="shared" si="50"/>
        <v>1855</v>
      </c>
      <c r="G1858" s="42">
        <f>G1857+1</f>
        <v>43208</v>
      </c>
      <c r="H1858" s="55">
        <v>529</v>
      </c>
      <c r="I1858" s="55">
        <v>680.9</v>
      </c>
      <c r="J1858" s="55">
        <v>768.85</v>
      </c>
      <c r="K1858" s="55">
        <v>552.5</v>
      </c>
      <c r="L1858" s="60"/>
    </row>
    <row r="1859" spans="1:12" s="48" customFormat="1" outlineLevel="1" x14ac:dyDescent="0.2">
      <c r="A1859" s="42">
        <f>A1858+1</f>
        <v>43209</v>
      </c>
      <c r="B1859" s="55">
        <v>580</v>
      </c>
      <c r="C1859" s="53">
        <v>707.77</v>
      </c>
      <c r="D1859" s="53">
        <v>965.61</v>
      </c>
      <c r="E1859" s="45">
        <f>Platts!R2348*0.6+Platts!C2348*1.6</f>
        <v>219.07999999999998</v>
      </c>
      <c r="F1859" s="62">
        <f t="shared" si="50"/>
        <v>1856</v>
      </c>
      <c r="G1859" s="42">
        <f>G1858+1</f>
        <v>43209</v>
      </c>
      <c r="H1859" s="55">
        <v>538</v>
      </c>
      <c r="I1859" s="55">
        <v>680.9</v>
      </c>
      <c r="J1859" s="55">
        <v>768.85</v>
      </c>
      <c r="K1859" s="55">
        <v>555</v>
      </c>
      <c r="L1859" s="60"/>
    </row>
    <row r="1860" spans="1:12" s="48" customFormat="1" outlineLevel="1" x14ac:dyDescent="0.2">
      <c r="A1860" s="42">
        <f>A1859+1</f>
        <v>43210</v>
      </c>
      <c r="B1860" s="55">
        <v>585</v>
      </c>
      <c r="C1860" s="53">
        <v>703.36</v>
      </c>
      <c r="D1860" s="53">
        <v>965.61</v>
      </c>
      <c r="E1860" s="45">
        <f>Platts!R2349*0.6+Platts!C2349*1.6</f>
        <v>216.45999999999998</v>
      </c>
      <c r="F1860" s="62">
        <f t="shared" si="50"/>
        <v>1857</v>
      </c>
      <c r="G1860" s="42">
        <f>G1859+1</f>
        <v>43210</v>
      </c>
      <c r="H1860" s="55">
        <v>537.5</v>
      </c>
      <c r="I1860" s="55">
        <v>679.19</v>
      </c>
      <c r="J1860" s="55">
        <v>768.85</v>
      </c>
      <c r="K1860" s="55">
        <v>551.5</v>
      </c>
      <c r="L1860" s="60"/>
    </row>
    <row r="1861" spans="1:12" s="48" customFormat="1" outlineLevel="1" x14ac:dyDescent="0.2">
      <c r="A1861" s="42">
        <f>A1860+3</f>
        <v>43213</v>
      </c>
      <c r="B1861" s="55">
        <v>585</v>
      </c>
      <c r="C1861" s="53">
        <v>700.03</v>
      </c>
      <c r="D1861" s="53">
        <v>967.81</v>
      </c>
      <c r="E1861" s="45">
        <f>Platts!R2350*0.6+Platts!C2350*1.6</f>
        <v>216.68</v>
      </c>
      <c r="F1861" s="62">
        <f t="shared" ref="F1861:F1924" si="51">F1860+1</f>
        <v>1858</v>
      </c>
      <c r="G1861" s="42">
        <f>G1860+3</f>
        <v>43213</v>
      </c>
      <c r="H1861" s="55">
        <v>537.5</v>
      </c>
      <c r="I1861" s="55">
        <v>678.19</v>
      </c>
      <c r="J1861" s="55">
        <v>768.85</v>
      </c>
      <c r="K1861" s="55">
        <v>551.5</v>
      </c>
      <c r="L1861" s="60"/>
    </row>
    <row r="1862" spans="1:12" s="48" customFormat="1" outlineLevel="1" x14ac:dyDescent="0.2">
      <c r="A1862" s="42">
        <f>A1861+1</f>
        <v>43214</v>
      </c>
      <c r="B1862" s="55">
        <v>585</v>
      </c>
      <c r="C1862" s="53">
        <v>700.21</v>
      </c>
      <c r="D1862" s="53">
        <v>968.92</v>
      </c>
      <c r="E1862" s="45">
        <f>Platts!R2351*0.6+Platts!C2351*1.6</f>
        <v>215</v>
      </c>
      <c r="F1862" s="62">
        <f t="shared" si="51"/>
        <v>1859</v>
      </c>
      <c r="G1862" s="42">
        <f>G1861+1</f>
        <v>43214</v>
      </c>
      <c r="H1862" s="55">
        <v>539.5</v>
      </c>
      <c r="I1862" s="55">
        <v>678.19</v>
      </c>
      <c r="J1862" s="55">
        <v>768.85</v>
      </c>
      <c r="K1862" s="55">
        <v>547.5</v>
      </c>
      <c r="L1862" s="60"/>
    </row>
    <row r="1863" spans="1:12" s="48" customFormat="1" outlineLevel="1" x14ac:dyDescent="0.2">
      <c r="A1863" s="42">
        <f>A1862+1</f>
        <v>43215</v>
      </c>
      <c r="B1863" s="55">
        <v>585</v>
      </c>
      <c r="C1863" s="55">
        <v>698.2</v>
      </c>
      <c r="D1863" s="55">
        <v>969.47</v>
      </c>
      <c r="E1863" s="45">
        <f>Platts!R2352*0.6+Platts!C2352*1.6</f>
        <v>213.39999999999998</v>
      </c>
      <c r="F1863" s="62">
        <f t="shared" si="51"/>
        <v>1860</v>
      </c>
      <c r="G1863" s="100">
        <f>G1862+1</f>
        <v>43215</v>
      </c>
      <c r="H1863" s="55">
        <v>539.5</v>
      </c>
      <c r="I1863" s="55">
        <v>678.19</v>
      </c>
      <c r="J1863" s="55">
        <v>768.85</v>
      </c>
      <c r="K1863" s="55">
        <v>547.5</v>
      </c>
      <c r="L1863" s="60"/>
    </row>
    <row r="1864" spans="1:12" s="48" customFormat="1" outlineLevel="1" x14ac:dyDescent="0.2">
      <c r="A1864" s="42">
        <f>A1863+1</f>
        <v>43216</v>
      </c>
      <c r="B1864" s="55">
        <v>585</v>
      </c>
      <c r="C1864" s="55">
        <v>698.2</v>
      </c>
      <c r="D1864" s="55">
        <v>969.47</v>
      </c>
      <c r="E1864" s="45">
        <f>Platts!R2353*0.6+Platts!C2353*1.6</f>
        <v>211.74</v>
      </c>
      <c r="F1864" s="62">
        <f t="shared" si="51"/>
        <v>1861</v>
      </c>
      <c r="G1864" s="42">
        <f>G1863+1</f>
        <v>43216</v>
      </c>
      <c r="H1864" s="55">
        <v>543</v>
      </c>
      <c r="I1864" s="55">
        <v>678.19</v>
      </c>
      <c r="J1864" s="55">
        <v>768.85</v>
      </c>
      <c r="K1864" s="55">
        <v>547.5</v>
      </c>
      <c r="L1864" s="60"/>
    </row>
    <row r="1865" spans="1:12" s="48" customFormat="1" outlineLevel="1" x14ac:dyDescent="0.2">
      <c r="A1865" s="42">
        <f>A1864+1</f>
        <v>43217</v>
      </c>
      <c r="B1865" s="55">
        <v>585</v>
      </c>
      <c r="C1865" s="55">
        <v>691.2</v>
      </c>
      <c r="D1865" s="53">
        <v>969.74</v>
      </c>
      <c r="E1865" s="45">
        <f>Platts!R2354*0.6+Platts!C2354*1.6</f>
        <v>211.32</v>
      </c>
      <c r="F1865" s="62">
        <f t="shared" si="51"/>
        <v>1862</v>
      </c>
      <c r="G1865" s="42">
        <f>G1864+1</f>
        <v>43217</v>
      </c>
      <c r="H1865" s="55">
        <v>545</v>
      </c>
      <c r="I1865" s="55">
        <v>678.19</v>
      </c>
      <c r="J1865" s="55">
        <v>768.85</v>
      </c>
      <c r="K1865" s="55">
        <v>550</v>
      </c>
      <c r="L1865" s="60"/>
    </row>
    <row r="1866" spans="1:12" s="48" customFormat="1" outlineLevel="1" x14ac:dyDescent="0.2">
      <c r="A1866" s="42">
        <f>A1865+3</f>
        <v>43220</v>
      </c>
      <c r="B1866" s="55">
        <v>585</v>
      </c>
      <c r="C1866" s="55">
        <v>688.88</v>
      </c>
      <c r="D1866" s="53">
        <v>969.74</v>
      </c>
      <c r="E1866" s="45">
        <f>Platts!R2355*0.6+Platts!C2355*1.6</f>
        <v>211.95999999999998</v>
      </c>
      <c r="F1866" s="62">
        <f t="shared" si="51"/>
        <v>1863</v>
      </c>
      <c r="G1866" s="42">
        <f>G1865+3</f>
        <v>43220</v>
      </c>
      <c r="H1866" s="55">
        <v>545</v>
      </c>
      <c r="I1866" s="55">
        <v>669.41</v>
      </c>
      <c r="J1866" s="55">
        <v>768.85</v>
      </c>
      <c r="K1866" s="55">
        <v>555</v>
      </c>
      <c r="L1866" s="60"/>
    </row>
    <row r="1867" spans="1:12" s="48" customFormat="1" outlineLevel="1" x14ac:dyDescent="0.2">
      <c r="A1867" s="42">
        <f>A1866+1</f>
        <v>43221</v>
      </c>
      <c r="B1867" s="55">
        <v>585</v>
      </c>
      <c r="C1867" s="55">
        <v>684.66</v>
      </c>
      <c r="D1867" s="53">
        <v>969.74</v>
      </c>
      <c r="E1867" s="45">
        <f>Platts!R2356*0.6+Platts!C2356*1.6</f>
        <v>211.95999999999998</v>
      </c>
      <c r="F1867" s="62">
        <f t="shared" si="51"/>
        <v>1864</v>
      </c>
      <c r="G1867" s="42">
        <f>G1866+1</f>
        <v>43221</v>
      </c>
      <c r="H1867" s="55">
        <v>545</v>
      </c>
      <c r="I1867" s="55">
        <v>669.41</v>
      </c>
      <c r="J1867" s="55">
        <v>768.85</v>
      </c>
      <c r="K1867" s="55">
        <v>555</v>
      </c>
      <c r="L1867" s="60"/>
    </row>
    <row r="1868" spans="1:12" s="48" customFormat="1" outlineLevel="1" x14ac:dyDescent="0.2">
      <c r="A1868" s="42">
        <f>A1867+1</f>
        <v>43222</v>
      </c>
      <c r="B1868" s="55">
        <v>586</v>
      </c>
      <c r="C1868" s="55">
        <v>682.52</v>
      </c>
      <c r="D1868" s="53">
        <v>970.02</v>
      </c>
      <c r="E1868" s="45">
        <f>Platts!R2357*0.6+Platts!C2357*1.6</f>
        <v>214.27999999999997</v>
      </c>
      <c r="F1868" s="62">
        <f t="shared" si="51"/>
        <v>1865</v>
      </c>
      <c r="G1868" s="42">
        <f>G1867+1</f>
        <v>43222</v>
      </c>
      <c r="H1868" s="55">
        <v>551</v>
      </c>
      <c r="I1868" s="55">
        <v>669.41</v>
      </c>
      <c r="J1868" s="55">
        <v>768.85</v>
      </c>
      <c r="K1868" s="55">
        <v>555</v>
      </c>
      <c r="L1868" s="60"/>
    </row>
    <row r="1869" spans="1:12" s="48" customFormat="1" outlineLevel="1" x14ac:dyDescent="0.2">
      <c r="A1869" s="42">
        <f>A1868+1</f>
        <v>43223</v>
      </c>
      <c r="B1869" s="55">
        <v>590</v>
      </c>
      <c r="C1869" s="55">
        <v>680.95</v>
      </c>
      <c r="D1869" s="53">
        <v>971.95</v>
      </c>
      <c r="E1869" s="45">
        <f>Platts!R2358*0.6+Platts!C2358*1.6</f>
        <v>215.48</v>
      </c>
      <c r="F1869" s="62">
        <f t="shared" si="51"/>
        <v>1866</v>
      </c>
      <c r="G1869" s="42">
        <f>G1868+1</f>
        <v>43223</v>
      </c>
      <c r="H1869" s="55">
        <v>551</v>
      </c>
      <c r="I1869" s="55">
        <v>669.41</v>
      </c>
      <c r="J1869" s="55">
        <v>768.85</v>
      </c>
      <c r="K1869" s="55">
        <v>557.5</v>
      </c>
      <c r="L1869" s="60"/>
    </row>
    <row r="1870" spans="1:12" s="48" customFormat="1" outlineLevel="1" x14ac:dyDescent="0.2">
      <c r="A1870" s="42">
        <f>A1869+1</f>
        <v>43224</v>
      </c>
      <c r="B1870" s="55">
        <v>590</v>
      </c>
      <c r="C1870" s="55">
        <v>679.41</v>
      </c>
      <c r="D1870" s="55">
        <v>971.4</v>
      </c>
      <c r="E1870" s="45">
        <f>Platts!R2359*0.6+Platts!C2359*1.6</f>
        <v>214.35999999999999</v>
      </c>
      <c r="F1870" s="62">
        <f t="shared" si="51"/>
        <v>1867</v>
      </c>
      <c r="G1870" s="42">
        <f>G1869+1</f>
        <v>43224</v>
      </c>
      <c r="H1870" s="55">
        <v>554</v>
      </c>
      <c r="I1870" s="55">
        <v>669.41</v>
      </c>
      <c r="J1870" s="55">
        <v>768.85</v>
      </c>
      <c r="K1870" s="55">
        <v>557.5</v>
      </c>
      <c r="L1870" s="60"/>
    </row>
    <row r="1871" spans="1:12" s="48" customFormat="1" outlineLevel="1" x14ac:dyDescent="0.2">
      <c r="A1871" s="42">
        <f>A1870+3</f>
        <v>43227</v>
      </c>
      <c r="B1871" s="55">
        <v>590</v>
      </c>
      <c r="C1871" s="55">
        <v>675.65</v>
      </c>
      <c r="D1871" s="53">
        <v>971.12</v>
      </c>
      <c r="E1871" s="45">
        <f>Platts!R2360*0.6+Platts!C2360*1.6</f>
        <v>215.72</v>
      </c>
      <c r="F1871" s="62">
        <f t="shared" si="51"/>
        <v>1868</v>
      </c>
      <c r="G1871" s="42">
        <f>G1870+3</f>
        <v>43227</v>
      </c>
      <c r="H1871" s="55">
        <v>554</v>
      </c>
      <c r="I1871" s="55">
        <v>658.54</v>
      </c>
      <c r="J1871" s="55">
        <v>768.85</v>
      </c>
      <c r="K1871" s="55">
        <v>557.5</v>
      </c>
      <c r="L1871" s="60"/>
    </row>
    <row r="1872" spans="1:12" s="48" customFormat="1" outlineLevel="1" x14ac:dyDescent="0.2">
      <c r="A1872" s="42">
        <f>A1871+1</f>
        <v>43228</v>
      </c>
      <c r="B1872" s="55">
        <v>590</v>
      </c>
      <c r="C1872" s="55">
        <v>675.65</v>
      </c>
      <c r="D1872" s="53">
        <v>971.12</v>
      </c>
      <c r="E1872" s="45">
        <f>Platts!R2361*0.6+Platts!C2361*1.6</f>
        <v>220.10000000000002</v>
      </c>
      <c r="F1872" s="62">
        <f t="shared" si="51"/>
        <v>1869</v>
      </c>
      <c r="G1872" s="42">
        <f>G1871+1</f>
        <v>43228</v>
      </c>
      <c r="H1872" s="55">
        <v>554</v>
      </c>
      <c r="I1872" s="55">
        <v>658.54</v>
      </c>
      <c r="J1872" s="55">
        <v>768.85</v>
      </c>
      <c r="K1872" s="55">
        <v>557.5</v>
      </c>
      <c r="L1872" s="60"/>
    </row>
    <row r="1873" spans="1:12" s="48" customFormat="1" outlineLevel="1" x14ac:dyDescent="0.2">
      <c r="A1873" s="42">
        <f>A1872+1</f>
        <v>43229</v>
      </c>
      <c r="B1873" s="55">
        <v>590</v>
      </c>
      <c r="C1873" s="55">
        <v>676.61</v>
      </c>
      <c r="D1873" s="53">
        <v>971.67</v>
      </c>
      <c r="E1873" s="45">
        <f>Platts!R2362*0.6+Platts!C2362*1.6</f>
        <v>218.5</v>
      </c>
      <c r="F1873" s="62">
        <f t="shared" si="51"/>
        <v>1870</v>
      </c>
      <c r="G1873" s="42">
        <f>G1872+1</f>
        <v>43229</v>
      </c>
      <c r="H1873" s="55">
        <v>553</v>
      </c>
      <c r="I1873" s="55">
        <v>658.54</v>
      </c>
      <c r="J1873" s="55">
        <v>768.85</v>
      </c>
      <c r="K1873" s="55">
        <v>557.5</v>
      </c>
      <c r="L1873" s="60"/>
    </row>
    <row r="1874" spans="1:12" s="48" customFormat="1" outlineLevel="1" x14ac:dyDescent="0.2">
      <c r="A1874" s="42">
        <f>A1873+1</f>
        <v>43230</v>
      </c>
      <c r="B1874" s="55">
        <v>585</v>
      </c>
      <c r="C1874" s="55">
        <v>678.61</v>
      </c>
      <c r="D1874" s="55">
        <v>971.4</v>
      </c>
      <c r="E1874" s="45">
        <f>Platts!R2363*0.6+Platts!C2363*1.6</f>
        <v>218.9</v>
      </c>
      <c r="F1874" s="62">
        <f t="shared" si="51"/>
        <v>1871</v>
      </c>
      <c r="G1874" s="42">
        <f>G1873+1</f>
        <v>43230</v>
      </c>
      <c r="H1874" s="55">
        <v>553</v>
      </c>
      <c r="I1874" s="55">
        <v>658.54</v>
      </c>
      <c r="J1874" s="55">
        <v>768.85</v>
      </c>
      <c r="K1874" s="55">
        <v>560</v>
      </c>
      <c r="L1874" s="60"/>
    </row>
    <row r="1875" spans="1:12" s="48" customFormat="1" outlineLevel="1" x14ac:dyDescent="0.2">
      <c r="A1875" s="42">
        <f>A1874+1</f>
        <v>43231</v>
      </c>
      <c r="B1875" s="55">
        <v>587</v>
      </c>
      <c r="C1875" s="53">
        <v>681.06</v>
      </c>
      <c r="D1875" s="53">
        <v>971.67</v>
      </c>
      <c r="E1875" s="45">
        <f>Platts!R2364*0.6+Platts!C2364*1.6</f>
        <v>219.18</v>
      </c>
      <c r="F1875" s="62">
        <f t="shared" si="51"/>
        <v>1872</v>
      </c>
      <c r="G1875" s="42">
        <f>G1874+1</f>
        <v>43231</v>
      </c>
      <c r="H1875" s="55">
        <v>559</v>
      </c>
      <c r="I1875" s="55">
        <v>658.54</v>
      </c>
      <c r="J1875" s="55">
        <v>768.85</v>
      </c>
      <c r="K1875" s="55">
        <v>560</v>
      </c>
      <c r="L1875" s="60"/>
    </row>
    <row r="1876" spans="1:12" s="48" customFormat="1" outlineLevel="1" x14ac:dyDescent="0.2">
      <c r="A1876" s="42">
        <f>A1875+3</f>
        <v>43234</v>
      </c>
      <c r="B1876" s="55">
        <v>587</v>
      </c>
      <c r="C1876" s="53">
        <v>682.18</v>
      </c>
      <c r="D1876" s="55">
        <v>971.4</v>
      </c>
      <c r="E1876" s="45">
        <f>Platts!R2365*0.6+Platts!C2365*1.6</f>
        <v>215.10000000000002</v>
      </c>
      <c r="F1876" s="62">
        <f t="shared" si="51"/>
        <v>1873</v>
      </c>
      <c r="G1876" s="42">
        <f>G1875+3</f>
        <v>43234</v>
      </c>
      <c r="H1876" s="55">
        <v>559</v>
      </c>
      <c r="I1876" s="55">
        <v>658.38</v>
      </c>
      <c r="J1876" s="55">
        <v>768.85</v>
      </c>
      <c r="K1876" s="55">
        <v>560</v>
      </c>
      <c r="L1876" s="60"/>
    </row>
    <row r="1877" spans="1:12" s="48" customFormat="1" outlineLevel="1" x14ac:dyDescent="0.2">
      <c r="A1877" s="42">
        <f>A1876+1</f>
        <v>43235</v>
      </c>
      <c r="B1877" s="55">
        <v>590</v>
      </c>
      <c r="C1877" s="53">
        <v>675.18</v>
      </c>
      <c r="D1877" s="55">
        <v>971.4</v>
      </c>
      <c r="E1877" s="45">
        <f>Platts!R2366*0.6+Platts!C2366*1.6</f>
        <v>218.54000000000002</v>
      </c>
      <c r="F1877" s="62">
        <f t="shared" si="51"/>
        <v>1874</v>
      </c>
      <c r="G1877" s="42">
        <f>G1876+1</f>
        <v>43235</v>
      </c>
      <c r="H1877" s="55">
        <v>559</v>
      </c>
      <c r="I1877" s="55">
        <v>658.38</v>
      </c>
      <c r="J1877" s="55">
        <v>768.85</v>
      </c>
      <c r="K1877" s="55">
        <v>557.5</v>
      </c>
      <c r="L1877" s="60"/>
    </row>
    <row r="1878" spans="1:12" s="48" customFormat="1" outlineLevel="1" x14ac:dyDescent="0.2">
      <c r="A1878" s="42">
        <f>A1877+1</f>
        <v>43236</v>
      </c>
      <c r="B1878" s="55">
        <v>590</v>
      </c>
      <c r="C1878" s="53">
        <v>670.62</v>
      </c>
      <c r="D1878" s="53">
        <v>971.12</v>
      </c>
      <c r="E1878" s="45">
        <f>Platts!R2367*0.6+Platts!C2367*1.6</f>
        <v>218.94</v>
      </c>
      <c r="F1878" s="62">
        <f t="shared" si="51"/>
        <v>1875</v>
      </c>
      <c r="G1878" s="42">
        <f>G1877+1</f>
        <v>43236</v>
      </c>
      <c r="H1878" s="55">
        <v>559</v>
      </c>
      <c r="I1878" s="55">
        <v>658.38</v>
      </c>
      <c r="J1878" s="55">
        <v>768.85</v>
      </c>
      <c r="K1878" s="55">
        <v>555</v>
      </c>
      <c r="L1878" s="60"/>
    </row>
    <row r="1879" spans="1:12" s="48" customFormat="1" outlineLevel="1" x14ac:dyDescent="0.2">
      <c r="A1879" s="42">
        <f>A1878+1</f>
        <v>43237</v>
      </c>
      <c r="B1879" s="55">
        <v>590</v>
      </c>
      <c r="C1879" s="53">
        <v>669.54</v>
      </c>
      <c r="D1879" s="53">
        <v>971.67</v>
      </c>
      <c r="E1879" s="45">
        <f>Platts!R2368*0.6+Platts!C2368*1.6</f>
        <v>218.45</v>
      </c>
      <c r="F1879" s="62">
        <f t="shared" si="51"/>
        <v>1876</v>
      </c>
      <c r="G1879" s="42">
        <f>G1878+1</f>
        <v>43237</v>
      </c>
      <c r="H1879" s="55">
        <v>559</v>
      </c>
      <c r="I1879" s="55">
        <v>658.38</v>
      </c>
      <c r="J1879" s="55">
        <v>768.85</v>
      </c>
      <c r="K1879" s="55">
        <v>547.5</v>
      </c>
      <c r="L1879" s="60"/>
    </row>
    <row r="1880" spans="1:12" s="48" customFormat="1" outlineLevel="1" x14ac:dyDescent="0.2">
      <c r="A1880" s="42">
        <f>A1879+1</f>
        <v>43238</v>
      </c>
      <c r="B1880" s="55">
        <v>588</v>
      </c>
      <c r="C1880" s="53">
        <v>667.95</v>
      </c>
      <c r="D1880" s="53">
        <v>981.04</v>
      </c>
      <c r="E1880" s="45">
        <f>Platts!R2369*0.6+Platts!C2369*1.6</f>
        <v>217.57</v>
      </c>
      <c r="F1880" s="62">
        <f t="shared" si="51"/>
        <v>1877</v>
      </c>
      <c r="G1880" s="42">
        <f>G1879+1</f>
        <v>43238</v>
      </c>
      <c r="H1880" s="55">
        <v>558</v>
      </c>
      <c r="I1880" s="55">
        <v>658.38</v>
      </c>
      <c r="J1880" s="55">
        <v>768.85</v>
      </c>
      <c r="K1880" s="55">
        <v>547.5</v>
      </c>
      <c r="L1880" s="60"/>
    </row>
    <row r="1881" spans="1:12" s="48" customFormat="1" outlineLevel="1" x14ac:dyDescent="0.2">
      <c r="A1881" s="42">
        <f>A1880+3</f>
        <v>43241</v>
      </c>
      <c r="B1881" s="55">
        <v>588</v>
      </c>
      <c r="C1881" s="53">
        <v>667.32</v>
      </c>
      <c r="D1881" s="53">
        <v>981.59</v>
      </c>
      <c r="E1881" s="45">
        <f>Platts!R2370*0.6+Platts!C2370*1.6</f>
        <v>217.89000000000001</v>
      </c>
      <c r="F1881" s="62">
        <f t="shared" si="51"/>
        <v>1878</v>
      </c>
      <c r="G1881" s="42">
        <f>G1880+3</f>
        <v>43241</v>
      </c>
      <c r="H1881" s="55">
        <v>555</v>
      </c>
      <c r="I1881" s="55">
        <v>639.11</v>
      </c>
      <c r="J1881" s="55">
        <v>768.85</v>
      </c>
      <c r="K1881" s="55">
        <v>547.5</v>
      </c>
      <c r="L1881" s="60"/>
    </row>
    <row r="1882" spans="1:12" s="48" customFormat="1" outlineLevel="1" x14ac:dyDescent="0.2">
      <c r="A1882" s="42">
        <f>A1881+1</f>
        <v>43242</v>
      </c>
      <c r="B1882" s="55">
        <v>585</v>
      </c>
      <c r="C1882" s="53">
        <v>667.34</v>
      </c>
      <c r="D1882" s="53">
        <v>981.59</v>
      </c>
      <c r="E1882" s="45">
        <f>Platts!R2371*0.6+Platts!C2371*1.6</f>
        <v>214.05</v>
      </c>
      <c r="F1882" s="62">
        <f t="shared" si="51"/>
        <v>1879</v>
      </c>
      <c r="G1882" s="42">
        <f>G1881+1</f>
        <v>43242</v>
      </c>
      <c r="H1882" s="55">
        <v>554.5</v>
      </c>
      <c r="I1882" s="55">
        <v>639.11</v>
      </c>
      <c r="J1882" s="55">
        <v>768.85</v>
      </c>
      <c r="K1882" s="55">
        <v>545</v>
      </c>
      <c r="L1882" s="60"/>
    </row>
    <row r="1883" spans="1:12" s="48" customFormat="1" outlineLevel="1" x14ac:dyDescent="0.2">
      <c r="A1883" s="42">
        <f>A1882+1</f>
        <v>43243</v>
      </c>
      <c r="B1883" s="55">
        <v>582</v>
      </c>
      <c r="C1883" s="53">
        <v>660.58</v>
      </c>
      <c r="D1883" s="53">
        <v>980.76</v>
      </c>
      <c r="E1883" s="45">
        <f>Platts!R2372*0.6+Platts!C2372*1.6</f>
        <v>212.29</v>
      </c>
      <c r="F1883" s="62">
        <f t="shared" si="51"/>
        <v>1880</v>
      </c>
      <c r="G1883" s="42">
        <f>G1882+1</f>
        <v>43243</v>
      </c>
      <c r="H1883" s="55">
        <v>548</v>
      </c>
      <c r="I1883" s="55">
        <v>639.11</v>
      </c>
      <c r="J1883" s="55">
        <v>768.85</v>
      </c>
      <c r="K1883" s="55">
        <v>545</v>
      </c>
      <c r="L1883" s="60"/>
    </row>
    <row r="1884" spans="1:12" s="48" customFormat="1" outlineLevel="1" x14ac:dyDescent="0.2">
      <c r="A1884" s="42">
        <f>A1883+1</f>
        <v>43244</v>
      </c>
      <c r="B1884" s="55">
        <v>585</v>
      </c>
      <c r="C1884" s="53">
        <v>661.93</v>
      </c>
      <c r="D1884" s="53">
        <v>980.49</v>
      </c>
      <c r="E1884" s="45">
        <f>Platts!R2373*0.6+Platts!C2373*1.6</f>
        <v>215.09</v>
      </c>
      <c r="F1884" s="62">
        <f t="shared" si="51"/>
        <v>1881</v>
      </c>
      <c r="G1884" s="42">
        <f>G1883+1</f>
        <v>43244</v>
      </c>
      <c r="H1884" s="55">
        <v>546</v>
      </c>
      <c r="I1884" s="55">
        <v>639.11</v>
      </c>
      <c r="J1884" s="55">
        <v>768.85</v>
      </c>
      <c r="K1884" s="55">
        <v>545</v>
      </c>
      <c r="L1884" s="60"/>
    </row>
    <row r="1885" spans="1:12" s="48" customFormat="1" outlineLevel="1" x14ac:dyDescent="0.2">
      <c r="A1885" s="42">
        <f>A1884+1</f>
        <v>43245</v>
      </c>
      <c r="B1885" s="55">
        <v>590</v>
      </c>
      <c r="C1885" s="53">
        <v>657.51</v>
      </c>
      <c r="D1885" s="53">
        <v>980.49</v>
      </c>
      <c r="E1885" s="45">
        <f>Platts!R2374*0.6+Platts!C2374*1.6</f>
        <v>212.85</v>
      </c>
      <c r="F1885" s="62">
        <f t="shared" si="51"/>
        <v>1882</v>
      </c>
      <c r="G1885" s="42">
        <f>G1884+1</f>
        <v>43245</v>
      </c>
      <c r="H1885" s="55">
        <v>541</v>
      </c>
      <c r="I1885" s="55">
        <v>635.36</v>
      </c>
      <c r="J1885" s="55">
        <v>768.85</v>
      </c>
      <c r="K1885" s="55">
        <v>545</v>
      </c>
      <c r="L1885" s="60"/>
    </row>
    <row r="1886" spans="1:12" s="48" customFormat="1" outlineLevel="1" x14ac:dyDescent="0.2">
      <c r="A1886" s="42">
        <f>A1885+4</f>
        <v>43249</v>
      </c>
      <c r="B1886" s="55">
        <v>590</v>
      </c>
      <c r="C1886" s="53">
        <v>651.07000000000005</v>
      </c>
      <c r="D1886" s="53">
        <v>980.21</v>
      </c>
      <c r="E1886" s="45">
        <f>Platts!R2375*0.6+Platts!C2375*1.6</f>
        <v>212.05</v>
      </c>
      <c r="F1886" s="62">
        <f t="shared" si="51"/>
        <v>1883</v>
      </c>
      <c r="G1886" s="42">
        <f>G1885+4</f>
        <v>43249</v>
      </c>
      <c r="H1886" s="55">
        <v>541</v>
      </c>
      <c r="I1886" s="55">
        <v>635.36</v>
      </c>
      <c r="J1886" s="55">
        <v>768.85</v>
      </c>
      <c r="K1886" s="55">
        <v>542.5</v>
      </c>
      <c r="L1886" s="60"/>
    </row>
    <row r="1887" spans="1:12" s="48" customFormat="1" outlineLevel="1" x14ac:dyDescent="0.2">
      <c r="A1887" s="42">
        <f>A1886+1</f>
        <v>43250</v>
      </c>
      <c r="B1887" s="55">
        <v>590</v>
      </c>
      <c r="C1887" s="53">
        <v>656.27</v>
      </c>
      <c r="D1887" s="53">
        <v>979.66</v>
      </c>
      <c r="E1887" s="45">
        <f>Platts!R2376*0.6+Platts!C2376*1.6</f>
        <v>218.2</v>
      </c>
      <c r="F1887" s="62">
        <f t="shared" si="51"/>
        <v>1884</v>
      </c>
      <c r="G1887" s="42">
        <f>G1886+1</f>
        <v>43250</v>
      </c>
      <c r="H1887" s="55">
        <v>541</v>
      </c>
      <c r="I1887" s="55">
        <v>635.36</v>
      </c>
      <c r="J1887" s="55">
        <v>768.85</v>
      </c>
      <c r="K1887" s="55">
        <v>540</v>
      </c>
      <c r="L1887" s="60"/>
    </row>
    <row r="1888" spans="1:12" s="48" customFormat="1" outlineLevel="1" x14ac:dyDescent="0.2">
      <c r="A1888" s="42">
        <f>A1887+1</f>
        <v>43251</v>
      </c>
      <c r="B1888" s="55">
        <v>590</v>
      </c>
      <c r="C1888" s="53">
        <v>657.51</v>
      </c>
      <c r="D1888" s="55">
        <v>984.9</v>
      </c>
      <c r="E1888" s="45">
        <f>Platts!R2377*0.6+Platts!C2377*1.6</f>
        <v>215.68</v>
      </c>
      <c r="F1888" s="62">
        <f t="shared" si="51"/>
        <v>1885</v>
      </c>
      <c r="G1888" s="42">
        <f>G1887+1</f>
        <v>43251</v>
      </c>
      <c r="H1888" s="55">
        <v>542.5</v>
      </c>
      <c r="I1888" s="55">
        <v>635.36</v>
      </c>
      <c r="J1888" s="55">
        <v>768.85</v>
      </c>
      <c r="K1888" s="55">
        <v>540</v>
      </c>
      <c r="L1888" s="60"/>
    </row>
    <row r="1889" spans="1:12" s="48" customFormat="1" outlineLevel="1" x14ac:dyDescent="0.2">
      <c r="A1889" s="42">
        <f>A1888+1</f>
        <v>43252</v>
      </c>
      <c r="B1889" s="55">
        <v>590</v>
      </c>
      <c r="C1889" s="53">
        <v>658.24</v>
      </c>
      <c r="D1889" s="53">
        <v>985.45</v>
      </c>
      <c r="E1889" s="45">
        <f>Platts!R2378*0.6+Platts!C2378*1.6</f>
        <v>219.32</v>
      </c>
      <c r="F1889" s="62">
        <f t="shared" si="51"/>
        <v>1886</v>
      </c>
      <c r="G1889" s="42">
        <f>G1888+1</f>
        <v>43252</v>
      </c>
      <c r="H1889" s="55">
        <v>544.5</v>
      </c>
      <c r="I1889" s="55">
        <v>632.57000000000005</v>
      </c>
      <c r="J1889" s="55">
        <v>768.85</v>
      </c>
      <c r="K1889" s="55">
        <v>540</v>
      </c>
      <c r="L1889" s="60"/>
    </row>
    <row r="1890" spans="1:12" s="48" customFormat="1" outlineLevel="1" x14ac:dyDescent="0.2">
      <c r="A1890" s="42">
        <f>A1889+3</f>
        <v>43255</v>
      </c>
      <c r="B1890" s="55">
        <v>590</v>
      </c>
      <c r="C1890" s="53">
        <v>655.75</v>
      </c>
      <c r="D1890" s="53">
        <v>990.41</v>
      </c>
      <c r="E1890" s="45">
        <f>Platts!R2379*0.6+Platts!C2379*1.6</f>
        <v>217.96</v>
      </c>
      <c r="F1890" s="62">
        <f t="shared" si="51"/>
        <v>1887</v>
      </c>
      <c r="G1890" s="42">
        <f>G1889+3</f>
        <v>43255</v>
      </c>
      <c r="H1890" s="55">
        <v>544.5</v>
      </c>
      <c r="I1890" s="55">
        <v>632.57000000000005</v>
      </c>
      <c r="J1890" s="55">
        <v>768.85</v>
      </c>
      <c r="K1890" s="55">
        <v>540</v>
      </c>
      <c r="L1890" s="60"/>
    </row>
    <row r="1891" spans="1:12" s="48" customFormat="1" outlineLevel="1" x14ac:dyDescent="0.2">
      <c r="A1891" s="42">
        <f>A1890+1</f>
        <v>43256</v>
      </c>
      <c r="B1891" s="55">
        <v>593</v>
      </c>
      <c r="C1891" s="53">
        <v>654.44000000000005</v>
      </c>
      <c r="D1891" s="53">
        <v>990.41</v>
      </c>
      <c r="E1891" s="45">
        <f>Platts!R2380*0.6+Platts!C2380*1.6</f>
        <v>221.8</v>
      </c>
      <c r="F1891" s="62">
        <f t="shared" si="51"/>
        <v>1888</v>
      </c>
      <c r="G1891" s="42">
        <f>G1890+1</f>
        <v>43256</v>
      </c>
      <c r="H1891" s="55">
        <v>544.5</v>
      </c>
      <c r="I1891" s="55">
        <v>632.57000000000005</v>
      </c>
      <c r="J1891" s="55">
        <v>768.85</v>
      </c>
      <c r="K1891" s="55">
        <v>540</v>
      </c>
      <c r="L1891" s="60"/>
    </row>
    <row r="1892" spans="1:12" s="48" customFormat="1" outlineLevel="1" x14ac:dyDescent="0.2">
      <c r="A1892" s="42">
        <f>A1891+1</f>
        <v>43257</v>
      </c>
      <c r="B1892" s="55">
        <v>593</v>
      </c>
      <c r="C1892" s="53">
        <v>659.48</v>
      </c>
      <c r="D1892" s="53">
        <v>990.13</v>
      </c>
      <c r="E1892" s="45">
        <f>Platts!R2381*0.6+Platts!C2381*1.6</f>
        <v>222.51999999999998</v>
      </c>
      <c r="F1892" s="62">
        <f t="shared" si="51"/>
        <v>1889</v>
      </c>
      <c r="G1892" s="42">
        <f>G1891+1</f>
        <v>43257</v>
      </c>
      <c r="H1892" s="55">
        <v>546.5</v>
      </c>
      <c r="I1892" s="55">
        <v>632.57000000000005</v>
      </c>
      <c r="J1892" s="55">
        <v>768.85</v>
      </c>
      <c r="K1892" s="55">
        <v>540</v>
      </c>
      <c r="L1892" s="60"/>
    </row>
    <row r="1893" spans="1:12" s="48" customFormat="1" outlineLevel="1" x14ac:dyDescent="0.2">
      <c r="A1893" s="42">
        <f>A1892+1</f>
        <v>43258</v>
      </c>
      <c r="B1893" s="55">
        <v>595</v>
      </c>
      <c r="C1893" s="53">
        <v>662.79</v>
      </c>
      <c r="D1893" s="53">
        <v>991.51</v>
      </c>
      <c r="E1893" s="45">
        <f>Platts!R2382*0.6+Platts!C2382*1.6</f>
        <v>222.59</v>
      </c>
      <c r="F1893" s="62">
        <f t="shared" si="51"/>
        <v>1890</v>
      </c>
      <c r="G1893" s="42">
        <f>G1892+1</f>
        <v>43258</v>
      </c>
      <c r="H1893" s="55">
        <v>550</v>
      </c>
      <c r="I1893" s="55">
        <v>632.57000000000005</v>
      </c>
      <c r="J1893" s="55">
        <v>768.85</v>
      </c>
      <c r="K1893" s="55">
        <v>540</v>
      </c>
      <c r="L1893" s="60"/>
    </row>
    <row r="1894" spans="1:12" s="48" customFormat="1" outlineLevel="1" x14ac:dyDescent="0.2">
      <c r="A1894" s="42">
        <f>A1893+1</f>
        <v>43259</v>
      </c>
      <c r="B1894" s="55">
        <v>595</v>
      </c>
      <c r="C1894" s="53">
        <v>661.67</v>
      </c>
      <c r="D1894" s="53">
        <v>992.06</v>
      </c>
      <c r="E1894" s="45">
        <f>Platts!R2383*0.6+Platts!C2383*1.6</f>
        <v>224.16</v>
      </c>
      <c r="F1894" s="62">
        <f t="shared" si="51"/>
        <v>1891</v>
      </c>
      <c r="G1894" s="42">
        <f>G1893+1</f>
        <v>43259</v>
      </c>
      <c r="H1894" s="55">
        <v>550</v>
      </c>
      <c r="I1894" s="55">
        <v>632.57000000000005</v>
      </c>
      <c r="J1894" s="55">
        <v>768.85</v>
      </c>
      <c r="K1894" s="55">
        <v>542.5</v>
      </c>
      <c r="L1894" s="60"/>
    </row>
    <row r="1895" spans="1:12" s="48" customFormat="1" outlineLevel="1" x14ac:dyDescent="0.2">
      <c r="A1895" s="42">
        <f>A1894+3</f>
        <v>43262</v>
      </c>
      <c r="B1895" s="55">
        <v>595</v>
      </c>
      <c r="C1895" s="55">
        <v>664.2</v>
      </c>
      <c r="D1895" s="53">
        <v>992.06</v>
      </c>
      <c r="E1895" s="45">
        <f>Platts!R2384*0.6+Platts!C2384*1.6</f>
        <v>225.12</v>
      </c>
      <c r="F1895" s="62">
        <f t="shared" si="51"/>
        <v>1892</v>
      </c>
      <c r="G1895" s="42">
        <f>G1894+3</f>
        <v>43262</v>
      </c>
      <c r="H1895" s="55">
        <v>550</v>
      </c>
      <c r="I1895" s="55">
        <v>637.54999999999995</v>
      </c>
      <c r="J1895" s="55">
        <v>768.85</v>
      </c>
      <c r="K1895" s="55">
        <v>545</v>
      </c>
      <c r="L1895" s="60"/>
    </row>
    <row r="1896" spans="1:12" s="48" customFormat="1" outlineLevel="1" x14ac:dyDescent="0.2">
      <c r="A1896" s="42">
        <f>A1895+1</f>
        <v>43263</v>
      </c>
      <c r="B1896" s="55">
        <v>593</v>
      </c>
      <c r="C1896" s="53">
        <v>663.02</v>
      </c>
      <c r="D1896" s="53">
        <v>992.06</v>
      </c>
      <c r="E1896" s="45">
        <f>Platts!R2385*0.6+Platts!C2385*1.6</f>
        <v>225.52</v>
      </c>
      <c r="F1896" s="62">
        <f t="shared" si="51"/>
        <v>1893</v>
      </c>
      <c r="G1896" s="42">
        <f>G1895+1</f>
        <v>43263</v>
      </c>
      <c r="H1896" s="55">
        <v>550</v>
      </c>
      <c r="I1896" s="55">
        <v>637.54999999999995</v>
      </c>
      <c r="J1896" s="55">
        <v>768.85</v>
      </c>
      <c r="K1896" s="55">
        <v>545</v>
      </c>
      <c r="L1896" s="60"/>
    </row>
    <row r="1897" spans="1:12" s="48" customFormat="1" outlineLevel="1" x14ac:dyDescent="0.2">
      <c r="A1897" s="42">
        <f>A1896+1</f>
        <v>43264</v>
      </c>
      <c r="B1897" s="55">
        <v>593</v>
      </c>
      <c r="C1897" s="55">
        <v>662.4</v>
      </c>
      <c r="D1897" s="53">
        <v>992.06</v>
      </c>
      <c r="E1897" s="45">
        <f>Platts!R2386*0.6+Platts!C2386*1.6</f>
        <v>225.88</v>
      </c>
      <c r="F1897" s="62">
        <f t="shared" si="51"/>
        <v>1894</v>
      </c>
      <c r="G1897" s="42">
        <f>G1896+1</f>
        <v>43264</v>
      </c>
      <c r="H1897" s="55">
        <v>555</v>
      </c>
      <c r="I1897" s="55">
        <v>637.54999999999995</v>
      </c>
      <c r="J1897" s="55">
        <v>768.85</v>
      </c>
      <c r="K1897" s="55">
        <v>548</v>
      </c>
      <c r="L1897" s="60"/>
    </row>
    <row r="1898" spans="1:12" s="48" customFormat="1" outlineLevel="1" x14ac:dyDescent="0.2">
      <c r="A1898" s="42">
        <f>A1897+1</f>
        <v>43265</v>
      </c>
      <c r="B1898" s="55">
        <v>593</v>
      </c>
      <c r="C1898" s="53">
        <v>654.09</v>
      </c>
      <c r="D1898" s="53">
        <v>992.06</v>
      </c>
      <c r="E1898" s="45">
        <f>Platts!R2387*0.6+Platts!C2387*1.6</f>
        <v>226.2</v>
      </c>
      <c r="F1898" s="62">
        <f t="shared" si="51"/>
        <v>1895</v>
      </c>
      <c r="G1898" s="42">
        <f>G1897+1</f>
        <v>43265</v>
      </c>
      <c r="H1898" s="55">
        <v>557</v>
      </c>
      <c r="I1898" s="55">
        <v>637.54999999999995</v>
      </c>
      <c r="J1898" s="55">
        <v>768.85</v>
      </c>
      <c r="K1898" s="55">
        <v>548</v>
      </c>
      <c r="L1898" s="60"/>
    </row>
    <row r="1899" spans="1:12" s="48" customFormat="1" outlineLevel="1" x14ac:dyDescent="0.2">
      <c r="A1899" s="42">
        <f>A1898+1</f>
        <v>43266</v>
      </c>
      <c r="B1899" s="55">
        <v>593</v>
      </c>
      <c r="C1899" s="53">
        <v>652.04999999999995</v>
      </c>
      <c r="D1899" s="53">
        <v>992.06</v>
      </c>
      <c r="E1899" s="45">
        <f>Platts!R2388*0.6+Platts!C2388*1.6</f>
        <v>226.2</v>
      </c>
      <c r="F1899" s="62">
        <f t="shared" si="51"/>
        <v>1896</v>
      </c>
      <c r="G1899" s="42">
        <f>G1898+1</f>
        <v>43266</v>
      </c>
      <c r="H1899" s="55">
        <v>563</v>
      </c>
      <c r="I1899" s="55">
        <v>637.54999999999995</v>
      </c>
      <c r="J1899" s="55">
        <v>768.85</v>
      </c>
      <c r="K1899" s="55">
        <v>548</v>
      </c>
      <c r="L1899" s="60"/>
    </row>
    <row r="1900" spans="1:12" s="48" customFormat="1" outlineLevel="1" x14ac:dyDescent="0.2">
      <c r="A1900" s="42">
        <f>A1899+3</f>
        <v>43269</v>
      </c>
      <c r="B1900" s="55">
        <v>593</v>
      </c>
      <c r="C1900" s="53">
        <v>652.24</v>
      </c>
      <c r="D1900" s="53">
        <v>1002.54</v>
      </c>
      <c r="E1900" s="45">
        <f>Platts!R2389*0.6+Platts!C2389*1.6</f>
        <v>226.2</v>
      </c>
      <c r="F1900" s="62">
        <f t="shared" si="51"/>
        <v>1897</v>
      </c>
      <c r="G1900" s="42">
        <f>G1899+3</f>
        <v>43269</v>
      </c>
      <c r="H1900" s="55">
        <v>563</v>
      </c>
      <c r="I1900" s="55">
        <v>637.54999999999995</v>
      </c>
      <c r="J1900" s="55">
        <v>768.85</v>
      </c>
      <c r="K1900" s="55">
        <v>550</v>
      </c>
      <c r="L1900" s="60"/>
    </row>
    <row r="1901" spans="1:12" s="48" customFormat="1" outlineLevel="1" x14ac:dyDescent="0.2">
      <c r="A1901" s="42">
        <f>A1900+1</f>
        <v>43270</v>
      </c>
      <c r="B1901" s="55">
        <v>593</v>
      </c>
      <c r="C1901" s="53">
        <v>650.63</v>
      </c>
      <c r="D1901" s="53">
        <v>1003.09</v>
      </c>
      <c r="E1901" s="45">
        <f>Platts!R2390*0.6+Platts!C2390*1.6</f>
        <v>223.4</v>
      </c>
      <c r="F1901" s="62">
        <f t="shared" si="51"/>
        <v>1898</v>
      </c>
      <c r="G1901" s="42">
        <f>G1900+1</f>
        <v>43270</v>
      </c>
      <c r="H1901" s="55">
        <v>558</v>
      </c>
      <c r="I1901" s="55">
        <v>637.54999999999995</v>
      </c>
      <c r="J1901" s="55">
        <v>768.85</v>
      </c>
      <c r="K1901" s="55">
        <v>552.5</v>
      </c>
      <c r="L1901" s="60"/>
    </row>
    <row r="1902" spans="1:12" s="48" customFormat="1" outlineLevel="1" x14ac:dyDescent="0.2">
      <c r="A1902" s="42">
        <f>A1901+1</f>
        <v>43271</v>
      </c>
      <c r="B1902" s="55">
        <v>595</v>
      </c>
      <c r="C1902" s="53">
        <v>650.74</v>
      </c>
      <c r="D1902" s="53">
        <v>1003.91</v>
      </c>
      <c r="E1902" s="45">
        <f>Platts!R2391*0.6+Platts!C2391*1.6</f>
        <v>222.8</v>
      </c>
      <c r="F1902" s="62">
        <f t="shared" si="51"/>
        <v>1899</v>
      </c>
      <c r="G1902" s="42">
        <f>G1901+1</f>
        <v>43271</v>
      </c>
      <c r="H1902" s="55">
        <v>560</v>
      </c>
      <c r="I1902" s="55">
        <v>637.54999999999995</v>
      </c>
      <c r="J1902" s="55">
        <v>768.85</v>
      </c>
      <c r="K1902" s="55">
        <v>552.5</v>
      </c>
      <c r="L1902" s="60"/>
    </row>
    <row r="1903" spans="1:12" s="48" customFormat="1" outlineLevel="1" x14ac:dyDescent="0.2">
      <c r="A1903" s="42">
        <f>A1902+1</f>
        <v>43272</v>
      </c>
      <c r="B1903" s="55">
        <v>595</v>
      </c>
      <c r="C1903" s="53">
        <v>653.14</v>
      </c>
      <c r="D1903" s="53">
        <v>1003.64</v>
      </c>
      <c r="E1903" s="45">
        <f>Platts!R2392*0.6+Platts!C2392*1.6</f>
        <v>222.16000000000003</v>
      </c>
      <c r="F1903" s="62">
        <f t="shared" si="51"/>
        <v>1900</v>
      </c>
      <c r="G1903" s="42">
        <f>G1902+1</f>
        <v>43272</v>
      </c>
      <c r="H1903" s="55">
        <v>561</v>
      </c>
      <c r="I1903" s="55">
        <v>637.54999999999995</v>
      </c>
      <c r="J1903" s="55">
        <v>768.85</v>
      </c>
      <c r="K1903" s="55">
        <v>552.5</v>
      </c>
      <c r="L1903" s="60"/>
    </row>
    <row r="1904" spans="1:12" s="48" customFormat="1" outlineLevel="1" x14ac:dyDescent="0.2">
      <c r="A1904" s="42">
        <f>A1903+1</f>
        <v>43273</v>
      </c>
      <c r="B1904" s="55">
        <v>595</v>
      </c>
      <c r="C1904" s="53">
        <v>655.11</v>
      </c>
      <c r="D1904" s="53">
        <v>1010.25</v>
      </c>
      <c r="E1904" s="45">
        <f>Platts!R2393*0.6+Platts!C2393*1.6</f>
        <v>222.24</v>
      </c>
      <c r="F1904" s="62">
        <f t="shared" si="51"/>
        <v>1901</v>
      </c>
      <c r="G1904" s="42">
        <f>G1903+1</f>
        <v>43273</v>
      </c>
      <c r="H1904" s="55">
        <v>561</v>
      </c>
      <c r="I1904" s="55">
        <v>614.38</v>
      </c>
      <c r="J1904" s="55">
        <v>768.85</v>
      </c>
      <c r="K1904" s="55">
        <v>557</v>
      </c>
      <c r="L1904" s="60"/>
    </row>
    <row r="1905" spans="1:12" s="48" customFormat="1" outlineLevel="1" x14ac:dyDescent="0.2">
      <c r="A1905" s="42">
        <f>A1904+3</f>
        <v>43276</v>
      </c>
      <c r="B1905" s="55">
        <v>595</v>
      </c>
      <c r="C1905" s="53">
        <v>657.32</v>
      </c>
      <c r="D1905" s="53">
        <v>1009.15</v>
      </c>
      <c r="E1905" s="45">
        <f>Platts!R2394*0.6+Platts!C2394*1.6</f>
        <v>222.16</v>
      </c>
      <c r="F1905" s="62">
        <f t="shared" si="51"/>
        <v>1902</v>
      </c>
      <c r="G1905" s="42">
        <f>G1904+3</f>
        <v>43276</v>
      </c>
      <c r="H1905" s="55">
        <v>561</v>
      </c>
      <c r="I1905" s="55">
        <v>614.38</v>
      </c>
      <c r="J1905" s="55">
        <v>768.85</v>
      </c>
      <c r="K1905" s="55">
        <v>557</v>
      </c>
      <c r="L1905" s="60"/>
    </row>
    <row r="1906" spans="1:12" s="48" customFormat="1" outlineLevel="1" x14ac:dyDescent="0.2">
      <c r="A1906" s="42">
        <f>A1905+1</f>
        <v>43277</v>
      </c>
      <c r="B1906" s="55">
        <v>590</v>
      </c>
      <c r="C1906" s="53">
        <v>655.97</v>
      </c>
      <c r="D1906" s="55">
        <v>1008.6</v>
      </c>
      <c r="E1906" s="45">
        <f>Platts!R2395*0.6+Platts!C2395*1.6</f>
        <v>221.64</v>
      </c>
      <c r="F1906" s="62">
        <f t="shared" si="51"/>
        <v>1903</v>
      </c>
      <c r="G1906" s="42">
        <f>G1905+1</f>
        <v>43277</v>
      </c>
      <c r="H1906" s="55">
        <v>558</v>
      </c>
      <c r="I1906" s="55">
        <v>614.38</v>
      </c>
      <c r="J1906" s="55">
        <v>768.85</v>
      </c>
      <c r="K1906" s="55">
        <v>557</v>
      </c>
      <c r="L1906" s="60"/>
    </row>
    <row r="1907" spans="1:12" s="48" customFormat="1" outlineLevel="1" x14ac:dyDescent="0.2">
      <c r="A1907" s="42">
        <f>A1906+1</f>
        <v>43278</v>
      </c>
      <c r="B1907" s="55">
        <v>590</v>
      </c>
      <c r="C1907" s="53">
        <v>650.41999999999996</v>
      </c>
      <c r="D1907" s="55">
        <v>1008.6</v>
      </c>
      <c r="E1907" s="45">
        <f>Platts!R2396*0.6+Platts!C2396*1.6</f>
        <v>220.13</v>
      </c>
      <c r="F1907" s="62">
        <f t="shared" si="51"/>
        <v>1904</v>
      </c>
      <c r="G1907" s="42">
        <f>G1906+1</f>
        <v>43278</v>
      </c>
      <c r="H1907" s="55">
        <v>558</v>
      </c>
      <c r="I1907" s="55">
        <v>614.38</v>
      </c>
      <c r="J1907" s="55">
        <v>768.85</v>
      </c>
      <c r="K1907" s="55">
        <v>554</v>
      </c>
      <c r="L1907" s="60"/>
    </row>
    <row r="1908" spans="1:12" s="48" customFormat="1" outlineLevel="1" x14ac:dyDescent="0.2">
      <c r="A1908" s="42">
        <f>A1907+1</f>
        <v>43279</v>
      </c>
      <c r="B1908" s="55">
        <v>588</v>
      </c>
      <c r="C1908" s="53">
        <v>649.62</v>
      </c>
      <c r="D1908" s="53">
        <v>1010.53</v>
      </c>
      <c r="E1908" s="45">
        <f>Platts!R2397*0.6+Platts!C2397*1.6</f>
        <v>221.42000000000002</v>
      </c>
      <c r="F1908" s="62">
        <f t="shared" si="51"/>
        <v>1905</v>
      </c>
      <c r="G1908" s="42">
        <f>G1907+1</f>
        <v>43279</v>
      </c>
      <c r="H1908" s="55">
        <v>558</v>
      </c>
      <c r="I1908" s="55">
        <v>614.38</v>
      </c>
      <c r="J1908" s="55">
        <v>768.85</v>
      </c>
      <c r="K1908" s="55">
        <v>552.5</v>
      </c>
      <c r="L1908" s="60"/>
    </row>
    <row r="1909" spans="1:12" s="48" customFormat="1" outlineLevel="1" x14ac:dyDescent="0.2">
      <c r="A1909" s="42">
        <f>A1908+1</f>
        <v>43280</v>
      </c>
      <c r="B1909" s="55">
        <v>590</v>
      </c>
      <c r="C1909" s="55">
        <v>654.1</v>
      </c>
      <c r="D1909" s="53">
        <v>1012.46</v>
      </c>
      <c r="E1909" s="45">
        <f>Platts!R2398*0.6+Platts!C2398*1.6</f>
        <v>222.51999999999998</v>
      </c>
      <c r="F1909" s="62">
        <f t="shared" si="51"/>
        <v>1906</v>
      </c>
      <c r="G1909" s="42">
        <f>G1908+1</f>
        <v>43280</v>
      </c>
      <c r="H1909" s="55">
        <v>558</v>
      </c>
      <c r="I1909" s="55">
        <v>616.17999999999995</v>
      </c>
      <c r="J1909" s="55">
        <v>768.85</v>
      </c>
      <c r="K1909" s="55">
        <v>550</v>
      </c>
      <c r="L1909" s="60"/>
    </row>
    <row r="1910" spans="1:12" s="48" customFormat="1" outlineLevel="1" x14ac:dyDescent="0.2">
      <c r="A1910" s="42">
        <f>A1909+3</f>
        <v>43283</v>
      </c>
      <c r="B1910" s="55">
        <v>590</v>
      </c>
      <c r="C1910" s="55">
        <v>650.17999999999995</v>
      </c>
      <c r="D1910" s="53">
        <v>1014.11</v>
      </c>
      <c r="E1910" s="45">
        <f>Platts!R2399*0.6+Platts!C2399*1.6</f>
        <v>221.48</v>
      </c>
      <c r="F1910" s="62">
        <f t="shared" si="51"/>
        <v>1907</v>
      </c>
      <c r="G1910" s="42">
        <f>G1909+3</f>
        <v>43283</v>
      </c>
      <c r="H1910" s="55">
        <v>557</v>
      </c>
      <c r="I1910" s="55">
        <v>616.17999999999995</v>
      </c>
      <c r="J1910" s="55">
        <v>768.85</v>
      </c>
      <c r="K1910" s="55">
        <v>550</v>
      </c>
      <c r="L1910" s="60"/>
    </row>
    <row r="1911" spans="1:12" s="48" customFormat="1" outlineLevel="1" x14ac:dyDescent="0.2">
      <c r="A1911" s="42">
        <f>A1910+1</f>
        <v>43284</v>
      </c>
      <c r="B1911" s="55">
        <v>585</v>
      </c>
      <c r="C1911" s="55">
        <v>653.49</v>
      </c>
      <c r="D1911" s="53">
        <v>1014.11</v>
      </c>
      <c r="E1911" s="45">
        <f>Platts!R2400*0.6+Platts!C2400*1.6</f>
        <v>221.25</v>
      </c>
      <c r="F1911" s="62">
        <f t="shared" si="51"/>
        <v>1908</v>
      </c>
      <c r="G1911" s="42">
        <f>G1910+1</f>
        <v>43284</v>
      </c>
      <c r="H1911" s="55">
        <v>555</v>
      </c>
      <c r="I1911" s="55">
        <v>616.17999999999995</v>
      </c>
      <c r="J1911" s="55">
        <v>768.85</v>
      </c>
      <c r="K1911" s="55">
        <v>549</v>
      </c>
      <c r="L1911" s="60"/>
    </row>
    <row r="1912" spans="1:12" s="48" customFormat="1" outlineLevel="1" x14ac:dyDescent="0.2">
      <c r="A1912" s="42">
        <f>A1911+1</f>
        <v>43285</v>
      </c>
      <c r="B1912" s="55">
        <v>585</v>
      </c>
      <c r="C1912" s="55">
        <v>652.53</v>
      </c>
      <c r="D1912" s="53">
        <v>1014.11</v>
      </c>
      <c r="E1912" s="45">
        <f>Platts!R2401*0.6+Platts!C2401*1.6</f>
        <v>220.61</v>
      </c>
      <c r="F1912" s="62">
        <f t="shared" si="51"/>
        <v>1909</v>
      </c>
      <c r="G1912" s="42">
        <f>G1911+1</f>
        <v>43285</v>
      </c>
      <c r="H1912" s="55">
        <v>555</v>
      </c>
      <c r="I1912" s="55">
        <v>616.17999999999995</v>
      </c>
      <c r="J1912" s="55">
        <v>768.85</v>
      </c>
      <c r="K1912" s="55">
        <v>547.5</v>
      </c>
      <c r="L1912" s="60"/>
    </row>
    <row r="1913" spans="1:12" s="48" customFormat="1" outlineLevel="1" x14ac:dyDescent="0.2">
      <c r="A1913" s="42">
        <f>A1912+1</f>
        <v>43286</v>
      </c>
      <c r="B1913" s="55">
        <v>580</v>
      </c>
      <c r="C1913" s="55">
        <v>655.84</v>
      </c>
      <c r="D1913" s="53">
        <v>1014.11</v>
      </c>
      <c r="E1913" s="45">
        <f>Platts!R2402*0.6+Platts!C2402*1.6</f>
        <v>219.39999999999998</v>
      </c>
      <c r="F1913" s="62">
        <f t="shared" si="51"/>
        <v>1910</v>
      </c>
      <c r="G1913" s="42">
        <f>G1912+1</f>
        <v>43286</v>
      </c>
      <c r="H1913" s="55">
        <v>550</v>
      </c>
      <c r="I1913" s="55">
        <v>616.17999999999995</v>
      </c>
      <c r="J1913" s="55">
        <v>768.85</v>
      </c>
      <c r="K1913" s="55">
        <v>545</v>
      </c>
      <c r="L1913" s="60"/>
    </row>
    <row r="1914" spans="1:12" s="48" customFormat="1" outlineLevel="1" x14ac:dyDescent="0.2">
      <c r="A1914" s="42">
        <f>A1913+1</f>
        <v>43287</v>
      </c>
      <c r="B1914" s="55">
        <v>580</v>
      </c>
      <c r="C1914" s="55">
        <v>659.04</v>
      </c>
      <c r="D1914" s="53">
        <v>1014.11</v>
      </c>
      <c r="E1914" s="45">
        <f>Platts!R2403*0.6+Platts!C2403*1.6</f>
        <v>219.34</v>
      </c>
      <c r="F1914" s="62">
        <f t="shared" si="51"/>
        <v>1911</v>
      </c>
      <c r="G1914" s="42">
        <f>G1913+1</f>
        <v>43287</v>
      </c>
      <c r="H1914" s="55">
        <v>550</v>
      </c>
      <c r="I1914" s="55">
        <v>622.59</v>
      </c>
      <c r="J1914" s="55">
        <v>768.85</v>
      </c>
      <c r="K1914" s="55">
        <v>545</v>
      </c>
      <c r="L1914" s="60"/>
    </row>
    <row r="1915" spans="1:12" s="48" customFormat="1" outlineLevel="1" x14ac:dyDescent="0.2">
      <c r="A1915" s="42">
        <f>A1914+3</f>
        <v>43290</v>
      </c>
      <c r="B1915" s="55">
        <v>582.5</v>
      </c>
      <c r="C1915" s="55">
        <v>658.59</v>
      </c>
      <c r="D1915" s="53">
        <v>1014.11</v>
      </c>
      <c r="E1915" s="45">
        <f>Platts!R2404*0.6+Platts!C2404*1.6</f>
        <v>222.7</v>
      </c>
      <c r="F1915" s="62">
        <f t="shared" si="51"/>
        <v>1912</v>
      </c>
      <c r="G1915" s="42">
        <f>G1914+3</f>
        <v>43290</v>
      </c>
      <c r="H1915" s="55">
        <v>548</v>
      </c>
      <c r="I1915" s="55">
        <v>622.59</v>
      </c>
      <c r="J1915" s="55">
        <v>768.85</v>
      </c>
      <c r="K1915" s="55">
        <v>545</v>
      </c>
      <c r="L1915" s="60"/>
    </row>
    <row r="1916" spans="1:12" s="48" customFormat="1" outlineLevel="1" x14ac:dyDescent="0.2">
      <c r="A1916" s="42">
        <f>A1915+1</f>
        <v>43291</v>
      </c>
      <c r="B1916" s="55">
        <v>580</v>
      </c>
      <c r="C1916" s="55">
        <v>656.29</v>
      </c>
      <c r="D1916" s="53">
        <v>1014.11</v>
      </c>
      <c r="E1916" s="45">
        <f>Platts!R2405*0.6+Platts!C2405*1.6</f>
        <v>220.97</v>
      </c>
      <c r="F1916" s="62">
        <f t="shared" si="51"/>
        <v>1913</v>
      </c>
      <c r="G1916" s="42">
        <f>G1915+1</f>
        <v>43291</v>
      </c>
      <c r="H1916" s="55">
        <v>548</v>
      </c>
      <c r="I1916" s="55">
        <v>622.59</v>
      </c>
      <c r="J1916" s="55">
        <v>768.85</v>
      </c>
      <c r="K1916" s="55">
        <v>542.5</v>
      </c>
      <c r="L1916" s="60"/>
    </row>
    <row r="1917" spans="1:12" s="48" customFormat="1" outlineLevel="1" x14ac:dyDescent="0.2">
      <c r="A1917" s="42">
        <f>A1916+1</f>
        <v>43292</v>
      </c>
      <c r="B1917" s="55">
        <v>580</v>
      </c>
      <c r="C1917" s="55">
        <v>655.57</v>
      </c>
      <c r="D1917" s="53">
        <v>1014.11</v>
      </c>
      <c r="E1917" s="45">
        <f>Platts!R2406*0.6+Platts!C2406*1.6</f>
        <v>220.01999999999998</v>
      </c>
      <c r="F1917" s="62">
        <f t="shared" si="51"/>
        <v>1914</v>
      </c>
      <c r="G1917" s="42">
        <f>G1916+1</f>
        <v>43292</v>
      </c>
      <c r="H1917" s="55">
        <v>549</v>
      </c>
      <c r="I1917" s="55">
        <v>622.59</v>
      </c>
      <c r="J1917" s="55">
        <v>768.85</v>
      </c>
      <c r="K1917" s="55">
        <v>540</v>
      </c>
      <c r="L1917" s="60"/>
    </row>
    <row r="1918" spans="1:12" s="48" customFormat="1" outlineLevel="1" x14ac:dyDescent="0.2">
      <c r="A1918" s="42">
        <f>A1917+1</f>
        <v>43293</v>
      </c>
      <c r="B1918" s="55">
        <v>580</v>
      </c>
      <c r="C1918" s="55">
        <v>653.72</v>
      </c>
      <c r="D1918" s="53">
        <v>1014.11</v>
      </c>
      <c r="E1918" s="45">
        <f>Platts!R2407*0.6+Platts!C2407*1.6</f>
        <v>215</v>
      </c>
      <c r="F1918" s="62">
        <f t="shared" si="51"/>
        <v>1915</v>
      </c>
      <c r="G1918" s="42">
        <f>G1917+1</f>
        <v>43293</v>
      </c>
      <c r="H1918" s="55">
        <v>553</v>
      </c>
      <c r="I1918" s="55">
        <v>622.59</v>
      </c>
      <c r="J1918" s="55">
        <v>768.85</v>
      </c>
      <c r="K1918" s="55">
        <v>540</v>
      </c>
      <c r="L1918" s="60"/>
    </row>
    <row r="1919" spans="1:12" s="48" customFormat="1" outlineLevel="1" x14ac:dyDescent="0.2">
      <c r="A1919" s="42">
        <f>A1918+1</f>
        <v>43294</v>
      </c>
      <c r="B1919" s="55">
        <v>580</v>
      </c>
      <c r="C1919" s="55">
        <v>652.94000000000005</v>
      </c>
      <c r="D1919" s="53">
        <v>1013.56</v>
      </c>
      <c r="E1919" s="45">
        <f>Platts!R2408*0.6+Platts!C2408*1.6</f>
        <v>210.8</v>
      </c>
      <c r="F1919" s="62">
        <f t="shared" si="51"/>
        <v>1916</v>
      </c>
      <c r="G1919" s="42">
        <f>G1918+1</f>
        <v>43294</v>
      </c>
      <c r="H1919" s="55">
        <v>553</v>
      </c>
      <c r="I1919" s="55">
        <v>626.1</v>
      </c>
      <c r="J1919" s="55">
        <v>768.85</v>
      </c>
      <c r="K1919" s="55">
        <v>540</v>
      </c>
      <c r="L1919" s="60"/>
    </row>
    <row r="1920" spans="1:12" s="48" customFormat="1" outlineLevel="1" x14ac:dyDescent="0.2">
      <c r="A1920" s="42">
        <f>A1919+3</f>
        <v>43297</v>
      </c>
      <c r="B1920" s="55">
        <v>580</v>
      </c>
      <c r="C1920" s="55">
        <v>656.87</v>
      </c>
      <c r="D1920" s="53">
        <v>1013.56</v>
      </c>
      <c r="E1920" s="45">
        <f>Platts!R2409*0.6+Platts!C2409*1.6</f>
        <v>209.25</v>
      </c>
      <c r="F1920" s="62">
        <f t="shared" si="51"/>
        <v>1917</v>
      </c>
      <c r="G1920" s="42">
        <f>G1919+3</f>
        <v>43297</v>
      </c>
      <c r="H1920" s="55">
        <v>553</v>
      </c>
      <c r="I1920" s="55">
        <v>626.1</v>
      </c>
      <c r="J1920" s="55">
        <v>768.85</v>
      </c>
      <c r="K1920" s="55">
        <v>540</v>
      </c>
      <c r="L1920" s="60"/>
    </row>
    <row r="1921" spans="1:12" s="48" customFormat="1" outlineLevel="1" x14ac:dyDescent="0.2">
      <c r="A1921" s="42">
        <f>A1920+1</f>
        <v>43298</v>
      </c>
      <c r="B1921" s="55">
        <v>580</v>
      </c>
      <c r="C1921" s="55">
        <v>656.98</v>
      </c>
      <c r="D1921" s="53">
        <v>1013.56</v>
      </c>
      <c r="E1921" s="45">
        <f>Platts!R2410*0.6+Platts!C2410*1.6</f>
        <v>209.77</v>
      </c>
      <c r="F1921" s="62">
        <f t="shared" si="51"/>
        <v>1918</v>
      </c>
      <c r="G1921" s="42">
        <f>G1920+1</f>
        <v>43298</v>
      </c>
      <c r="H1921" s="55">
        <v>553</v>
      </c>
      <c r="I1921" s="55">
        <v>626.1</v>
      </c>
      <c r="J1921" s="55">
        <v>768.85</v>
      </c>
      <c r="K1921" s="55">
        <v>538</v>
      </c>
      <c r="L1921" s="60"/>
    </row>
    <row r="1922" spans="1:12" s="48" customFormat="1" outlineLevel="1" x14ac:dyDescent="0.2">
      <c r="A1922" s="42">
        <f>A1921+1</f>
        <v>43299</v>
      </c>
      <c r="B1922" s="55">
        <v>580</v>
      </c>
      <c r="C1922" s="55">
        <v>655.03</v>
      </c>
      <c r="D1922" s="55">
        <v>1009.7</v>
      </c>
      <c r="E1922" s="45">
        <f>Platts!R2411*0.6+Platts!C2411*1.6</f>
        <v>208.35</v>
      </c>
      <c r="F1922" s="62">
        <f t="shared" si="51"/>
        <v>1919</v>
      </c>
      <c r="G1922" s="42">
        <f>G1921+1</f>
        <v>43299</v>
      </c>
      <c r="H1922" s="55">
        <v>553</v>
      </c>
      <c r="I1922" s="55">
        <v>626.1</v>
      </c>
      <c r="J1922" s="55">
        <v>768.85</v>
      </c>
      <c r="K1922" s="55">
        <v>538</v>
      </c>
      <c r="L1922" s="60"/>
    </row>
    <row r="1923" spans="1:12" s="48" customFormat="1" outlineLevel="1" x14ac:dyDescent="0.2">
      <c r="A1923" s="42">
        <f>A1922+1</f>
        <v>43300</v>
      </c>
      <c r="B1923" s="55">
        <v>578</v>
      </c>
      <c r="C1923" s="55">
        <v>654.29999999999995</v>
      </c>
      <c r="D1923" s="53">
        <v>1113.32</v>
      </c>
      <c r="E1923" s="45">
        <f>Platts!R2412*0.6+Platts!C2412*1.6</f>
        <v>208.97000000000003</v>
      </c>
      <c r="F1923" s="62">
        <f t="shared" si="51"/>
        <v>1920</v>
      </c>
      <c r="G1923" s="42">
        <f>G1922+1</f>
        <v>43300</v>
      </c>
      <c r="H1923" s="55">
        <v>553</v>
      </c>
      <c r="I1923" s="55">
        <v>626.1</v>
      </c>
      <c r="J1923" s="55">
        <v>768.85</v>
      </c>
      <c r="K1923" s="55">
        <v>538</v>
      </c>
      <c r="L1923" s="60"/>
    </row>
    <row r="1924" spans="1:12" s="48" customFormat="1" outlineLevel="1" x14ac:dyDescent="0.2">
      <c r="A1924" s="42">
        <f>A1923+1</f>
        <v>43301</v>
      </c>
      <c r="B1924" s="55">
        <v>576</v>
      </c>
      <c r="C1924" s="55">
        <v>660.92</v>
      </c>
      <c r="D1924" s="53">
        <v>1008.87</v>
      </c>
      <c r="E1924" s="45">
        <f>Platts!R2413*0.6+Platts!C2413*1.6</f>
        <v>209.13</v>
      </c>
      <c r="F1924" s="62">
        <f t="shared" si="51"/>
        <v>1921</v>
      </c>
      <c r="G1924" s="42">
        <f>G1923+1</f>
        <v>43301</v>
      </c>
      <c r="H1924" s="55">
        <v>553</v>
      </c>
      <c r="I1924" s="55">
        <v>632.23</v>
      </c>
      <c r="J1924" s="55">
        <v>768.85</v>
      </c>
      <c r="K1924" s="55">
        <v>538</v>
      </c>
      <c r="L1924" s="60"/>
    </row>
    <row r="1925" spans="1:12" s="48" customFormat="1" outlineLevel="1" x14ac:dyDescent="0.2">
      <c r="A1925" s="42">
        <f>A1924+3</f>
        <v>43304</v>
      </c>
      <c r="B1925" s="55">
        <v>576</v>
      </c>
      <c r="C1925" s="55">
        <v>659.99</v>
      </c>
      <c r="D1925" s="53">
        <v>1008.87</v>
      </c>
      <c r="E1925" s="45">
        <f>Platts!R2414*0.6+Platts!C2414*1.6</f>
        <v>209.32</v>
      </c>
      <c r="F1925" s="62">
        <f t="shared" ref="F1925:F1988" si="52">F1924+1</f>
        <v>1922</v>
      </c>
      <c r="G1925" s="42">
        <f>G1924+3</f>
        <v>43304</v>
      </c>
      <c r="H1925" s="55">
        <v>553</v>
      </c>
      <c r="I1925" s="55">
        <v>632.23</v>
      </c>
      <c r="J1925" s="55">
        <v>768.85</v>
      </c>
      <c r="K1925" s="55">
        <v>540</v>
      </c>
      <c r="L1925" s="60"/>
    </row>
    <row r="1926" spans="1:12" s="48" customFormat="1" outlineLevel="1" x14ac:dyDescent="0.2">
      <c r="A1926" s="42">
        <f>A1925+1</f>
        <v>43305</v>
      </c>
      <c r="B1926" s="55">
        <v>576</v>
      </c>
      <c r="C1926" s="55">
        <v>659.49</v>
      </c>
      <c r="D1926" s="53">
        <v>1008.87</v>
      </c>
      <c r="E1926" s="45">
        <f>Platts!R2415*0.6+Platts!C2415*1.6</f>
        <v>209.11</v>
      </c>
      <c r="F1926" s="62">
        <f t="shared" si="52"/>
        <v>1923</v>
      </c>
      <c r="G1926" s="42">
        <f>G1925+1</f>
        <v>43305</v>
      </c>
      <c r="H1926" s="55">
        <v>553</v>
      </c>
      <c r="I1926" s="55">
        <v>632.23</v>
      </c>
      <c r="J1926" s="55">
        <v>768.85</v>
      </c>
      <c r="K1926" s="55">
        <v>540</v>
      </c>
      <c r="L1926" s="60"/>
    </row>
    <row r="1927" spans="1:12" s="48" customFormat="1" outlineLevel="1" x14ac:dyDescent="0.2">
      <c r="A1927" s="42">
        <f>A1926+1</f>
        <v>43306</v>
      </c>
      <c r="B1927" s="55">
        <v>576</v>
      </c>
      <c r="C1927" s="55">
        <v>659.47</v>
      </c>
      <c r="D1927" s="53">
        <v>1011.08</v>
      </c>
      <c r="E1927" s="45">
        <f>Platts!R2416*0.6+Platts!C2416*1.6</f>
        <v>208.78</v>
      </c>
      <c r="F1927" s="62">
        <f t="shared" si="52"/>
        <v>1924</v>
      </c>
      <c r="G1927" s="42">
        <f>G1926+1</f>
        <v>43306</v>
      </c>
      <c r="H1927" s="55">
        <v>553</v>
      </c>
      <c r="I1927" s="55">
        <v>632.23</v>
      </c>
      <c r="J1927" s="55">
        <v>768.85</v>
      </c>
      <c r="K1927" s="55">
        <v>541</v>
      </c>
      <c r="L1927" s="60"/>
    </row>
    <row r="1928" spans="1:12" s="48" customFormat="1" outlineLevel="1" x14ac:dyDescent="0.2">
      <c r="A1928" s="42">
        <f>A1927+1</f>
        <v>43307</v>
      </c>
      <c r="B1928" s="55">
        <v>575</v>
      </c>
      <c r="C1928" s="55">
        <v>659.02</v>
      </c>
      <c r="D1928" s="55">
        <v>1010.8</v>
      </c>
      <c r="E1928" s="45">
        <f>Platts!R2417*0.6+Platts!C2417*1.6</f>
        <v>208.52</v>
      </c>
      <c r="F1928" s="62">
        <f t="shared" si="52"/>
        <v>1925</v>
      </c>
      <c r="G1928" s="42">
        <f>G1927+1</f>
        <v>43307</v>
      </c>
      <c r="H1928" s="55">
        <v>553</v>
      </c>
      <c r="I1928" s="55">
        <v>632.23</v>
      </c>
      <c r="J1928" s="55">
        <v>768.85</v>
      </c>
      <c r="K1928" s="55">
        <v>545</v>
      </c>
      <c r="L1928" s="60"/>
    </row>
    <row r="1929" spans="1:12" s="48" customFormat="1" outlineLevel="1" x14ac:dyDescent="0.2">
      <c r="A1929" s="42">
        <f>A1928+1</f>
        <v>43308</v>
      </c>
      <c r="B1929" s="55">
        <v>575</v>
      </c>
      <c r="C1929" s="55">
        <v>658.39</v>
      </c>
      <c r="D1929" s="55">
        <v>1010.8</v>
      </c>
      <c r="E1929" s="45">
        <f>Platts!R2418*0.6+Platts!C2418*1.6</f>
        <v>212.45999999999998</v>
      </c>
      <c r="F1929" s="62">
        <f t="shared" si="52"/>
        <v>1926</v>
      </c>
      <c r="G1929" s="42">
        <f>G1928+1</f>
        <v>43308</v>
      </c>
      <c r="H1929" s="55">
        <v>554</v>
      </c>
      <c r="I1929" s="55">
        <v>642.66</v>
      </c>
      <c r="J1929" s="55">
        <v>768.85</v>
      </c>
      <c r="K1929" s="55">
        <v>545</v>
      </c>
      <c r="L1929" s="60"/>
    </row>
    <row r="1930" spans="1:12" s="48" customFormat="1" outlineLevel="1" x14ac:dyDescent="0.2">
      <c r="A1930" s="42">
        <f>A1929+3</f>
        <v>43311</v>
      </c>
      <c r="B1930" s="55">
        <v>575</v>
      </c>
      <c r="C1930" s="55">
        <v>661.84</v>
      </c>
      <c r="D1930" s="53">
        <v>1006.39</v>
      </c>
      <c r="E1930" s="45">
        <f>Platts!R2419*0.6+Platts!C2419*1.6</f>
        <v>210.32</v>
      </c>
      <c r="F1930" s="62">
        <f t="shared" si="52"/>
        <v>1927</v>
      </c>
      <c r="G1930" s="42">
        <f>G1929+3</f>
        <v>43311</v>
      </c>
      <c r="H1930" s="55">
        <v>554</v>
      </c>
      <c r="I1930" s="55">
        <v>642.66</v>
      </c>
      <c r="J1930" s="55">
        <v>768.85</v>
      </c>
      <c r="K1930" s="55">
        <v>545</v>
      </c>
      <c r="L1930" s="60"/>
    </row>
    <row r="1931" spans="1:12" s="48" customFormat="1" outlineLevel="1" x14ac:dyDescent="0.2">
      <c r="A1931" s="42">
        <f>A1930+1</f>
        <v>43312</v>
      </c>
      <c r="B1931" s="55">
        <v>575</v>
      </c>
      <c r="C1931" s="55">
        <v>661.28</v>
      </c>
      <c r="D1931" s="53">
        <v>1006.12</v>
      </c>
      <c r="E1931" s="45">
        <f>Platts!R2420*0.6+Platts!C2420*1.6</f>
        <v>211.28</v>
      </c>
      <c r="F1931" s="62">
        <f t="shared" si="52"/>
        <v>1928</v>
      </c>
      <c r="G1931" s="42">
        <f>G1930+1</f>
        <v>43312</v>
      </c>
      <c r="H1931" s="55">
        <v>555</v>
      </c>
      <c r="I1931" s="55">
        <v>642.66</v>
      </c>
      <c r="J1931" s="55">
        <v>768.85</v>
      </c>
      <c r="K1931" s="55">
        <v>542.5</v>
      </c>
      <c r="L1931" s="60"/>
    </row>
    <row r="1932" spans="1:12" s="48" customFormat="1" outlineLevel="1" x14ac:dyDescent="0.2">
      <c r="A1932" s="42">
        <f>A1931+1</f>
        <v>43313</v>
      </c>
      <c r="B1932" s="55">
        <v>575</v>
      </c>
      <c r="C1932" s="55">
        <v>659.88</v>
      </c>
      <c r="D1932" s="53">
        <v>1002.81</v>
      </c>
      <c r="E1932" s="45">
        <f>Platts!R2421*0.6+Platts!C2421*1.6</f>
        <v>211.02</v>
      </c>
      <c r="F1932" s="62">
        <f t="shared" si="52"/>
        <v>1929</v>
      </c>
      <c r="G1932" s="42">
        <f>G1931+1</f>
        <v>43313</v>
      </c>
      <c r="H1932" s="55">
        <v>555</v>
      </c>
      <c r="I1932" s="55">
        <v>642.66</v>
      </c>
      <c r="J1932" s="55">
        <v>768.85</v>
      </c>
      <c r="K1932" s="55">
        <v>540</v>
      </c>
      <c r="L1932" s="60"/>
    </row>
    <row r="1933" spans="1:12" s="48" customFormat="1" outlineLevel="1" x14ac:dyDescent="0.2">
      <c r="A1933" s="42">
        <f>A1932+1</f>
        <v>43314</v>
      </c>
      <c r="B1933" s="55">
        <v>575</v>
      </c>
      <c r="C1933" s="55">
        <v>656.83</v>
      </c>
      <c r="D1933" s="53">
        <v>1002.81</v>
      </c>
      <c r="E1933" s="45">
        <f>Platts!R2422*0.6+Platts!C2422*1.6</f>
        <v>211.62</v>
      </c>
      <c r="F1933" s="62">
        <f t="shared" si="52"/>
        <v>1930</v>
      </c>
      <c r="G1933" s="42">
        <f>G1932+1</f>
        <v>43314</v>
      </c>
      <c r="H1933" s="55">
        <v>555</v>
      </c>
      <c r="I1933" s="55">
        <v>642.66</v>
      </c>
      <c r="J1933" s="55">
        <v>768.85</v>
      </c>
      <c r="K1933" s="55">
        <v>540</v>
      </c>
      <c r="L1933" s="60"/>
    </row>
    <row r="1934" spans="1:12" s="48" customFormat="1" outlineLevel="1" x14ac:dyDescent="0.2">
      <c r="A1934" s="42">
        <f>A1933+1</f>
        <v>43315</v>
      </c>
      <c r="B1934" s="55">
        <v>574</v>
      </c>
      <c r="C1934" s="55">
        <v>655.92</v>
      </c>
      <c r="D1934" s="55">
        <v>1115.8</v>
      </c>
      <c r="E1934" s="45">
        <f>Platts!R2423*0.6+Platts!C2423*1.6</f>
        <v>213.22000000000003</v>
      </c>
      <c r="F1934" s="62">
        <f t="shared" si="52"/>
        <v>1931</v>
      </c>
      <c r="G1934" s="42">
        <f>G1933+1</f>
        <v>43315</v>
      </c>
      <c r="H1934" s="55">
        <v>555</v>
      </c>
      <c r="I1934" s="55">
        <v>642.58000000000004</v>
      </c>
      <c r="J1934" s="55">
        <v>768.85</v>
      </c>
      <c r="K1934" s="55">
        <v>540</v>
      </c>
      <c r="L1934" s="60"/>
    </row>
    <row r="1935" spans="1:12" s="48" customFormat="1" outlineLevel="1" x14ac:dyDescent="0.2">
      <c r="A1935" s="42">
        <f>A1934+3</f>
        <v>43318</v>
      </c>
      <c r="B1935" s="55">
        <v>574</v>
      </c>
      <c r="C1935" s="55">
        <v>654.86</v>
      </c>
      <c r="D1935" s="55">
        <v>1115.8</v>
      </c>
      <c r="E1935" s="45">
        <f>Platts!R2424*0.6+Platts!C2424*1.6</f>
        <v>218.02</v>
      </c>
      <c r="F1935" s="62">
        <f t="shared" si="52"/>
        <v>1932</v>
      </c>
      <c r="G1935" s="42">
        <f>G1934+3</f>
        <v>43318</v>
      </c>
      <c r="H1935" s="55">
        <v>555</v>
      </c>
      <c r="I1935" s="55">
        <v>642.58000000000004</v>
      </c>
      <c r="J1935" s="55">
        <v>768.85</v>
      </c>
      <c r="K1935" s="55">
        <v>535</v>
      </c>
      <c r="L1935" s="60"/>
    </row>
    <row r="1936" spans="1:12" s="48" customFormat="1" outlineLevel="1" x14ac:dyDescent="0.2">
      <c r="A1936" s="42">
        <f>A1935+1</f>
        <v>43319</v>
      </c>
      <c r="B1936" s="55">
        <v>574</v>
      </c>
      <c r="C1936" s="55">
        <v>655.47</v>
      </c>
      <c r="D1936" s="55">
        <v>1111.94</v>
      </c>
      <c r="E1936" s="45">
        <f>Platts!R2425*0.6+Platts!C2425*1.6</f>
        <v>220.7</v>
      </c>
      <c r="F1936" s="62">
        <f t="shared" si="52"/>
        <v>1933</v>
      </c>
      <c r="G1936" s="42">
        <f>G1935+1</f>
        <v>43319</v>
      </c>
      <c r="H1936" s="55">
        <v>557</v>
      </c>
      <c r="I1936" s="55">
        <v>642.58000000000004</v>
      </c>
      <c r="J1936" s="55">
        <v>768.85</v>
      </c>
      <c r="K1936" s="55">
        <v>532</v>
      </c>
      <c r="L1936" s="60"/>
    </row>
    <row r="1937" spans="1:12" s="48" customFormat="1" outlineLevel="1" x14ac:dyDescent="0.2">
      <c r="A1937" s="42">
        <f>A1936+1</f>
        <v>43320</v>
      </c>
      <c r="B1937" s="55">
        <v>574</v>
      </c>
      <c r="C1937" s="55">
        <v>656.21</v>
      </c>
      <c r="D1937" s="55">
        <v>1111.94</v>
      </c>
      <c r="E1937" s="45">
        <f>Platts!R2426*0.6+Platts!C2426*1.6</f>
        <v>220.69</v>
      </c>
      <c r="F1937" s="62">
        <f t="shared" si="52"/>
        <v>1934</v>
      </c>
      <c r="G1937" s="42">
        <f>G1936+1</f>
        <v>43320</v>
      </c>
      <c r="H1937" s="55">
        <v>557</v>
      </c>
      <c r="I1937" s="55">
        <v>642.58000000000004</v>
      </c>
      <c r="J1937" s="55">
        <v>768.85</v>
      </c>
      <c r="K1937" s="55">
        <v>532</v>
      </c>
      <c r="L1937" s="60"/>
    </row>
    <row r="1938" spans="1:12" s="48" customFormat="1" outlineLevel="1" x14ac:dyDescent="0.2">
      <c r="A1938" s="42">
        <f>A1937+1</f>
        <v>43321</v>
      </c>
      <c r="B1938" s="55">
        <v>573</v>
      </c>
      <c r="C1938" s="55">
        <v>654.4</v>
      </c>
      <c r="D1938" s="55">
        <v>1108.08</v>
      </c>
      <c r="E1938" s="45">
        <f>Platts!R2427*0.6+Platts!C2427*1.6</f>
        <v>220.69</v>
      </c>
      <c r="F1938" s="62">
        <f t="shared" si="52"/>
        <v>1935</v>
      </c>
      <c r="G1938" s="42">
        <f>G1937+1</f>
        <v>43321</v>
      </c>
      <c r="H1938" s="55">
        <v>557</v>
      </c>
      <c r="I1938" s="55">
        <v>642.58000000000004</v>
      </c>
      <c r="J1938" s="55">
        <v>768.85</v>
      </c>
      <c r="K1938" s="55">
        <v>532</v>
      </c>
      <c r="L1938" s="60"/>
    </row>
    <row r="1939" spans="1:12" s="48" customFormat="1" outlineLevel="1" x14ac:dyDescent="0.2">
      <c r="A1939" s="42">
        <f>A1938+1</f>
        <v>43322</v>
      </c>
      <c r="B1939" s="55">
        <v>573</v>
      </c>
      <c r="C1939" s="55">
        <v>645.12</v>
      </c>
      <c r="D1939" s="55">
        <v>1106.43</v>
      </c>
      <c r="E1939" s="45">
        <f>Platts!R2428*0.6+Platts!C2428*1.6</f>
        <v>220.39999999999998</v>
      </c>
      <c r="F1939" s="62">
        <f t="shared" si="52"/>
        <v>1936</v>
      </c>
      <c r="G1939" s="42">
        <f>G1938+1</f>
        <v>43322</v>
      </c>
      <c r="H1939" s="55">
        <v>557</v>
      </c>
      <c r="I1939" s="55">
        <v>639.41</v>
      </c>
      <c r="J1939" s="55">
        <v>768.85</v>
      </c>
      <c r="K1939" s="55">
        <v>530</v>
      </c>
      <c r="L1939" s="60"/>
    </row>
    <row r="1940" spans="1:12" s="48" customFormat="1" outlineLevel="1" x14ac:dyDescent="0.2">
      <c r="A1940" s="42">
        <f>A1939+3</f>
        <v>43325</v>
      </c>
      <c r="B1940" s="55">
        <v>575</v>
      </c>
      <c r="C1940" s="55">
        <v>644.83000000000004</v>
      </c>
      <c r="D1940" s="55">
        <v>1102.29</v>
      </c>
      <c r="E1940" s="45">
        <f>Platts!R2429*0.6+Platts!C2429*1.6</f>
        <v>220.55</v>
      </c>
      <c r="F1940" s="62">
        <f t="shared" si="52"/>
        <v>1937</v>
      </c>
      <c r="G1940" s="42">
        <f>G1939+3</f>
        <v>43325</v>
      </c>
      <c r="H1940" s="55">
        <v>552</v>
      </c>
      <c r="I1940" s="55">
        <v>639.41</v>
      </c>
      <c r="J1940" s="55">
        <v>768.85</v>
      </c>
      <c r="K1940" s="55">
        <v>522</v>
      </c>
      <c r="L1940" s="60"/>
    </row>
    <row r="1941" spans="1:12" s="48" customFormat="1" outlineLevel="1" x14ac:dyDescent="0.2">
      <c r="A1941" s="42">
        <f>A1940+1</f>
        <v>43326</v>
      </c>
      <c r="B1941" s="55">
        <v>573</v>
      </c>
      <c r="C1941" s="55">
        <v>641.73</v>
      </c>
      <c r="D1941" s="55">
        <v>986.83</v>
      </c>
      <c r="E1941" s="45">
        <f>Platts!R2430*0.6+Platts!C2430*1.6</f>
        <v>219</v>
      </c>
      <c r="F1941" s="62">
        <f t="shared" si="52"/>
        <v>1938</v>
      </c>
      <c r="G1941" s="42">
        <f>G1940+1</f>
        <v>43326</v>
      </c>
      <c r="H1941" s="55">
        <v>549</v>
      </c>
      <c r="I1941" s="55">
        <v>639.41</v>
      </c>
      <c r="J1941" s="55">
        <v>768.85</v>
      </c>
      <c r="K1941" s="55">
        <v>520</v>
      </c>
      <c r="L1941" s="60"/>
    </row>
    <row r="1942" spans="1:12" s="48" customFormat="1" outlineLevel="1" x14ac:dyDescent="0.2">
      <c r="A1942" s="42">
        <f>A1941+1</f>
        <v>43327</v>
      </c>
      <c r="B1942" s="55">
        <v>573</v>
      </c>
      <c r="C1942" s="55">
        <v>639.75</v>
      </c>
      <c r="D1942" s="55">
        <v>986.83</v>
      </c>
      <c r="E1942" s="45">
        <f>Platts!R2431*0.6+Platts!C2431*1.6</f>
        <v>218.28</v>
      </c>
      <c r="F1942" s="62">
        <f t="shared" si="52"/>
        <v>1939</v>
      </c>
      <c r="G1942" s="42">
        <f>G1941+1</f>
        <v>43327</v>
      </c>
      <c r="H1942" s="55">
        <v>549</v>
      </c>
      <c r="I1942" s="55">
        <v>639.41</v>
      </c>
      <c r="J1942" s="55">
        <v>768.85</v>
      </c>
      <c r="K1942" s="55">
        <v>512.5</v>
      </c>
      <c r="L1942" s="60"/>
    </row>
    <row r="1943" spans="1:12" s="48" customFormat="1" outlineLevel="1" x14ac:dyDescent="0.2">
      <c r="A1943" s="42">
        <f>A1942+1</f>
        <v>43328</v>
      </c>
      <c r="B1943" s="55">
        <v>571</v>
      </c>
      <c r="C1943" s="55">
        <v>643.76</v>
      </c>
      <c r="D1943" s="55">
        <v>987.1</v>
      </c>
      <c r="E1943" s="45">
        <f>Platts!R2432*0.6+Platts!C2432*1.6</f>
        <v>217.29000000000002</v>
      </c>
      <c r="F1943" s="62">
        <f t="shared" si="52"/>
        <v>1940</v>
      </c>
      <c r="G1943" s="42">
        <f>G1942+1</f>
        <v>43328</v>
      </c>
      <c r="H1943" s="55">
        <v>544</v>
      </c>
      <c r="I1943" s="55">
        <v>639.41</v>
      </c>
      <c r="J1943" s="55">
        <v>768.85</v>
      </c>
      <c r="K1943" s="55">
        <v>512.5</v>
      </c>
      <c r="L1943" s="60"/>
    </row>
    <row r="1944" spans="1:12" s="48" customFormat="1" outlineLevel="1" x14ac:dyDescent="0.2">
      <c r="A1944" s="42">
        <f>A1943+1</f>
        <v>43329</v>
      </c>
      <c r="B1944" s="55">
        <v>570</v>
      </c>
      <c r="C1944" s="55">
        <v>644.89</v>
      </c>
      <c r="D1944" s="55">
        <v>986.55</v>
      </c>
      <c r="E1944" s="45">
        <f>Platts!R2433*0.6+Platts!C2433*1.6</f>
        <v>216.81</v>
      </c>
      <c r="F1944" s="62">
        <f t="shared" si="52"/>
        <v>1941</v>
      </c>
      <c r="G1944" s="42">
        <f>G1943+1</f>
        <v>43329</v>
      </c>
      <c r="H1944" s="55">
        <v>545</v>
      </c>
      <c r="I1944" s="55">
        <v>639.17999999999995</v>
      </c>
      <c r="J1944" s="55">
        <v>768.85</v>
      </c>
      <c r="K1944" s="55">
        <v>512.5</v>
      </c>
      <c r="L1944" s="60"/>
    </row>
    <row r="1945" spans="1:12" s="48" customFormat="1" outlineLevel="1" x14ac:dyDescent="0.2">
      <c r="A1945" s="42">
        <f>A1944+3</f>
        <v>43332</v>
      </c>
      <c r="B1945" s="55">
        <v>572</v>
      </c>
      <c r="C1945" s="55">
        <v>646.25</v>
      </c>
      <c r="D1945" s="55">
        <v>985.17</v>
      </c>
      <c r="E1945" s="45">
        <f>Platts!R2434*0.6+Platts!C2434*1.6</f>
        <v>218.97000000000003</v>
      </c>
      <c r="F1945" s="62">
        <f t="shared" si="52"/>
        <v>1942</v>
      </c>
      <c r="G1945" s="42">
        <f>G1944+3</f>
        <v>43332</v>
      </c>
      <c r="H1945" s="55">
        <v>545</v>
      </c>
      <c r="I1945" s="55">
        <v>639.17999999999995</v>
      </c>
      <c r="J1945" s="55">
        <v>768.85</v>
      </c>
      <c r="K1945" s="55">
        <v>512.5</v>
      </c>
      <c r="L1945" s="60"/>
    </row>
    <row r="1946" spans="1:12" s="48" customFormat="1" outlineLevel="1" x14ac:dyDescent="0.2">
      <c r="A1946" s="42">
        <f>A1945+1</f>
        <v>43333</v>
      </c>
      <c r="B1946" s="55">
        <v>575</v>
      </c>
      <c r="C1946" s="55">
        <v>651.33000000000004</v>
      </c>
      <c r="D1946" s="55">
        <v>974.15</v>
      </c>
      <c r="E1946" s="45">
        <f>Platts!R2435*0.6+Platts!C2435*1.6</f>
        <v>216.81</v>
      </c>
      <c r="F1946" s="62">
        <f t="shared" si="52"/>
        <v>1943</v>
      </c>
      <c r="G1946" s="42">
        <f>G1945+1</f>
        <v>43333</v>
      </c>
      <c r="H1946" s="55">
        <v>545</v>
      </c>
      <c r="I1946" s="55">
        <v>639.17999999999995</v>
      </c>
      <c r="J1946" s="55">
        <v>768.85</v>
      </c>
      <c r="K1946" s="55">
        <v>509.5</v>
      </c>
      <c r="L1946" s="60"/>
    </row>
    <row r="1947" spans="1:12" s="48" customFormat="1" outlineLevel="1" x14ac:dyDescent="0.2">
      <c r="A1947" s="42">
        <f>A1946+1</f>
        <v>43334</v>
      </c>
      <c r="B1947" s="55">
        <v>575</v>
      </c>
      <c r="C1947" s="55">
        <v>655.12</v>
      </c>
      <c r="D1947" s="55">
        <v>970.02</v>
      </c>
      <c r="E1947" s="45">
        <f>Platts!R2436*0.6+Platts!C2436*1.6</f>
        <v>216.81</v>
      </c>
      <c r="F1947" s="62">
        <f t="shared" si="52"/>
        <v>1944</v>
      </c>
      <c r="G1947" s="42">
        <f>G1946+1</f>
        <v>43334</v>
      </c>
      <c r="H1947" s="55">
        <v>545</v>
      </c>
      <c r="I1947" s="55">
        <v>639.17999999999995</v>
      </c>
      <c r="J1947" s="55">
        <v>768.85</v>
      </c>
      <c r="K1947" s="55">
        <v>509.5</v>
      </c>
      <c r="L1947" s="60"/>
    </row>
    <row r="1948" spans="1:12" s="48" customFormat="1" outlineLevel="1" x14ac:dyDescent="0.2">
      <c r="A1948" s="42">
        <f>A1947+1</f>
        <v>43335</v>
      </c>
      <c r="B1948" s="55">
        <v>575</v>
      </c>
      <c r="C1948" s="55">
        <v>653.99</v>
      </c>
      <c r="D1948" s="55">
        <v>971.95</v>
      </c>
      <c r="E1948" s="45">
        <f>Platts!R2437*0.6+Platts!C2437*1.6</f>
        <v>215.74</v>
      </c>
      <c r="F1948" s="62">
        <f t="shared" si="52"/>
        <v>1945</v>
      </c>
      <c r="G1948" s="42">
        <f>G1947+1</f>
        <v>43335</v>
      </c>
      <c r="H1948" s="55">
        <v>545</v>
      </c>
      <c r="I1948" s="55">
        <v>639.17999999999995</v>
      </c>
      <c r="J1948" s="55">
        <v>768.85</v>
      </c>
      <c r="K1948" s="55">
        <v>509.5</v>
      </c>
      <c r="L1948" s="60"/>
    </row>
    <row r="1949" spans="1:12" s="48" customFormat="1" outlineLevel="1" x14ac:dyDescent="0.2">
      <c r="A1949" s="42">
        <f>A1948+1</f>
        <v>43336</v>
      </c>
      <c r="B1949" s="55">
        <v>575</v>
      </c>
      <c r="C1949" s="55">
        <v>656.64</v>
      </c>
      <c r="D1949" s="55">
        <v>972.77</v>
      </c>
      <c r="E1949" s="45">
        <f>Platts!R2438*0.6+Platts!C2438*1.6</f>
        <v>216.94</v>
      </c>
      <c r="F1949" s="62">
        <f t="shared" si="52"/>
        <v>1946</v>
      </c>
      <c r="G1949" s="42">
        <f>G1948+1</f>
        <v>43336</v>
      </c>
      <c r="H1949" s="55">
        <v>545</v>
      </c>
      <c r="I1949" s="55">
        <v>639.17999999999995</v>
      </c>
      <c r="J1949" s="55">
        <v>768.85</v>
      </c>
      <c r="K1949" s="55">
        <v>509.5</v>
      </c>
      <c r="L1949" s="60"/>
    </row>
    <row r="1950" spans="1:12" s="48" customFormat="1" outlineLevel="1" x14ac:dyDescent="0.2">
      <c r="A1950" s="42">
        <f>A1949+3</f>
        <v>43339</v>
      </c>
      <c r="B1950" s="55">
        <v>575</v>
      </c>
      <c r="C1950" s="55">
        <v>656.64</v>
      </c>
      <c r="D1950" s="55">
        <v>972.77</v>
      </c>
      <c r="E1950" s="45">
        <f>Platts!R2439*0.6+Platts!C2439*1.6</f>
        <v>215.16</v>
      </c>
      <c r="F1950" s="62">
        <f t="shared" si="52"/>
        <v>1947</v>
      </c>
      <c r="G1950" s="42">
        <f>G1949+3</f>
        <v>43339</v>
      </c>
      <c r="H1950" s="55">
        <v>545</v>
      </c>
      <c r="I1950" s="55">
        <v>639.17999999999995</v>
      </c>
      <c r="J1950" s="55">
        <v>768.85</v>
      </c>
      <c r="K1950" s="55">
        <v>509.5</v>
      </c>
      <c r="L1950" s="60"/>
    </row>
    <row r="1951" spans="1:12" s="48" customFormat="1" outlineLevel="1" x14ac:dyDescent="0.2">
      <c r="A1951" s="42">
        <f>A1950+1</f>
        <v>43340</v>
      </c>
      <c r="B1951" s="55">
        <v>577</v>
      </c>
      <c r="C1951" s="55">
        <v>665.58</v>
      </c>
      <c r="D1951" s="55">
        <v>972.77</v>
      </c>
      <c r="E1951" s="45">
        <f>Platts!R2440*0.6+Platts!C2440*1.6</f>
        <v>215.16</v>
      </c>
      <c r="F1951" s="62">
        <f t="shared" si="52"/>
        <v>1948</v>
      </c>
      <c r="G1951" s="42">
        <f>G1950+1</f>
        <v>43340</v>
      </c>
      <c r="H1951" s="55">
        <v>545</v>
      </c>
      <c r="I1951" s="55">
        <v>650.83000000000004</v>
      </c>
      <c r="J1951" s="55">
        <v>768.85</v>
      </c>
      <c r="K1951" s="55">
        <v>512.5</v>
      </c>
      <c r="L1951" s="60"/>
    </row>
    <row r="1952" spans="1:12" s="48" customFormat="1" outlineLevel="1" x14ac:dyDescent="0.2">
      <c r="A1952" s="42">
        <f>A1951+1</f>
        <v>43341</v>
      </c>
      <c r="B1952" s="55">
        <v>577</v>
      </c>
      <c r="C1952" s="55">
        <v>664.45</v>
      </c>
      <c r="D1952" s="55">
        <v>972.77</v>
      </c>
      <c r="E1952" s="45">
        <f>Platts!R2441*0.6+Platts!C2441*1.6</f>
        <v>214.68</v>
      </c>
      <c r="F1952" s="62">
        <f t="shared" si="52"/>
        <v>1949</v>
      </c>
      <c r="G1952" s="42">
        <f>G1951+1</f>
        <v>43341</v>
      </c>
      <c r="H1952" s="55">
        <v>545.5</v>
      </c>
      <c r="I1952" s="55">
        <v>650.83000000000004</v>
      </c>
      <c r="J1952" s="55">
        <v>768.85</v>
      </c>
      <c r="K1952" s="55">
        <v>512.5</v>
      </c>
      <c r="L1952" s="60"/>
    </row>
    <row r="1953" spans="1:12" s="48" customFormat="1" outlineLevel="1" x14ac:dyDescent="0.2">
      <c r="A1953" s="42">
        <f>A1952+1</f>
        <v>43342</v>
      </c>
      <c r="B1953" s="55">
        <v>577</v>
      </c>
      <c r="C1953" s="55">
        <v>662.71</v>
      </c>
      <c r="D1953" s="55">
        <v>971.4</v>
      </c>
      <c r="E1953" s="45">
        <f>Platts!R2442*0.6+Platts!C2442*1.6</f>
        <v>215</v>
      </c>
      <c r="F1953" s="62">
        <f t="shared" si="52"/>
        <v>1950</v>
      </c>
      <c r="G1953" s="42">
        <f>G1952+1</f>
        <v>43342</v>
      </c>
      <c r="H1953" s="55">
        <v>542</v>
      </c>
      <c r="I1953" s="55">
        <v>650.83000000000004</v>
      </c>
      <c r="J1953" s="55">
        <v>768.85</v>
      </c>
      <c r="K1953" s="55">
        <v>512.5</v>
      </c>
      <c r="L1953" s="60"/>
    </row>
    <row r="1954" spans="1:12" s="48" customFormat="1" outlineLevel="1" x14ac:dyDescent="0.2">
      <c r="A1954" s="42">
        <f>A1953+1</f>
        <v>43343</v>
      </c>
      <c r="B1954" s="55">
        <v>577</v>
      </c>
      <c r="C1954" s="55">
        <v>662.82</v>
      </c>
      <c r="D1954" s="55">
        <v>971.12</v>
      </c>
      <c r="E1954" s="45">
        <f>Platts!R2443*0.6+Platts!C2443*1.6</f>
        <v>215.79000000000002</v>
      </c>
      <c r="F1954" s="62">
        <f t="shared" si="52"/>
        <v>1951</v>
      </c>
      <c r="G1954" s="42">
        <f>G1953+1</f>
        <v>43343</v>
      </c>
      <c r="H1954" s="55">
        <v>542</v>
      </c>
      <c r="I1954" s="55">
        <v>650.04999999999995</v>
      </c>
      <c r="J1954" s="55">
        <v>768.85</v>
      </c>
      <c r="K1954" s="55">
        <v>512.5</v>
      </c>
      <c r="L1954" s="60"/>
    </row>
    <row r="1955" spans="1:12" s="48" customFormat="1" outlineLevel="1" x14ac:dyDescent="0.2">
      <c r="A1955" s="42">
        <f>A1954+3</f>
        <v>43346</v>
      </c>
      <c r="B1955" s="55">
        <v>577</v>
      </c>
      <c r="C1955" s="55">
        <v>663.73</v>
      </c>
      <c r="D1955" s="55">
        <v>971.12</v>
      </c>
      <c r="E1955" s="45">
        <f>Platts!R2444*0.6+Platts!C2444*1.6</f>
        <v>215.87</v>
      </c>
      <c r="F1955" s="62">
        <f t="shared" si="52"/>
        <v>1952</v>
      </c>
      <c r="G1955" s="42">
        <f>G1954+3</f>
        <v>43346</v>
      </c>
      <c r="H1955" s="55">
        <v>540</v>
      </c>
      <c r="I1955" s="55">
        <v>650.04999999999995</v>
      </c>
      <c r="J1955" s="55">
        <v>768.85</v>
      </c>
      <c r="K1955" s="55">
        <v>515</v>
      </c>
      <c r="L1955" s="60"/>
    </row>
    <row r="1956" spans="1:12" s="48" customFormat="1" outlineLevel="1" x14ac:dyDescent="0.2">
      <c r="A1956" s="42">
        <f>A1955+1</f>
        <v>43347</v>
      </c>
      <c r="B1956" s="55">
        <v>575</v>
      </c>
      <c r="C1956" s="55">
        <v>660.95</v>
      </c>
      <c r="D1956" s="55">
        <v>968.64</v>
      </c>
      <c r="E1956" s="45">
        <f>Platts!R2445*0.6+Platts!C2445*1.6</f>
        <v>220.12</v>
      </c>
      <c r="F1956" s="62">
        <f t="shared" si="52"/>
        <v>1953</v>
      </c>
      <c r="G1956" s="42">
        <f>G1955+1</f>
        <v>43347</v>
      </c>
      <c r="H1956" s="55">
        <v>540</v>
      </c>
      <c r="I1956" s="55">
        <v>650.04999999999995</v>
      </c>
      <c r="J1956" s="55">
        <v>768.85</v>
      </c>
      <c r="K1956" s="55">
        <v>517.5</v>
      </c>
      <c r="L1956" s="60"/>
    </row>
    <row r="1957" spans="1:12" s="48" customFormat="1" outlineLevel="1" x14ac:dyDescent="0.2">
      <c r="A1957" s="42">
        <f>A1956+1</f>
        <v>43348</v>
      </c>
      <c r="B1957" s="55">
        <v>575</v>
      </c>
      <c r="C1957" s="55">
        <v>664.26</v>
      </c>
      <c r="D1957" s="55">
        <v>963.4</v>
      </c>
      <c r="E1957" s="45">
        <f>Platts!R2446*0.6+Platts!C2446*1.6</f>
        <v>220.68</v>
      </c>
      <c r="F1957" s="62">
        <f t="shared" si="52"/>
        <v>1954</v>
      </c>
      <c r="G1957" s="42">
        <f>G1956+1</f>
        <v>43348</v>
      </c>
      <c r="H1957" s="55">
        <v>541</v>
      </c>
      <c r="I1957" s="55">
        <v>650.04999999999995</v>
      </c>
      <c r="J1957" s="55">
        <v>768.85</v>
      </c>
      <c r="K1957" s="55">
        <v>517</v>
      </c>
      <c r="L1957" s="60"/>
    </row>
    <row r="1958" spans="1:12" s="48" customFormat="1" outlineLevel="1" x14ac:dyDescent="0.2">
      <c r="A1958" s="42">
        <f>A1957+1</f>
        <v>43349</v>
      </c>
      <c r="B1958" s="55">
        <v>575</v>
      </c>
      <c r="C1958" s="55">
        <v>664.03</v>
      </c>
      <c r="D1958" s="55">
        <v>957.34</v>
      </c>
      <c r="E1958" s="45">
        <f>Platts!R2447*0.6+Platts!C2447*1.6</f>
        <v>223.56</v>
      </c>
      <c r="F1958" s="62">
        <f t="shared" si="52"/>
        <v>1955</v>
      </c>
      <c r="G1958" s="42">
        <f>G1957+1</f>
        <v>43349</v>
      </c>
      <c r="H1958" s="55">
        <v>541</v>
      </c>
      <c r="I1958" s="55">
        <v>650.04999999999995</v>
      </c>
      <c r="J1958" s="55">
        <v>768.85</v>
      </c>
      <c r="K1958" s="55">
        <v>515</v>
      </c>
      <c r="L1958" s="60"/>
    </row>
    <row r="1959" spans="1:12" s="48" customFormat="1" outlineLevel="1" x14ac:dyDescent="0.2">
      <c r="A1959" s="42">
        <f>A1958+1</f>
        <v>43350</v>
      </c>
      <c r="B1959" s="55">
        <v>575</v>
      </c>
      <c r="C1959" s="55">
        <v>660.7</v>
      </c>
      <c r="D1959" s="55">
        <v>959.55</v>
      </c>
      <c r="E1959" s="45">
        <f>Platts!R2448*0.6+Platts!C2448*1.6</f>
        <v>226.41</v>
      </c>
      <c r="F1959" s="62">
        <f t="shared" si="52"/>
        <v>1956</v>
      </c>
      <c r="G1959" s="42">
        <f>G1958+1</f>
        <v>43350</v>
      </c>
      <c r="H1959" s="55">
        <v>541</v>
      </c>
      <c r="I1959" s="55">
        <v>650.04999999999995</v>
      </c>
      <c r="J1959" s="55">
        <v>768.85</v>
      </c>
      <c r="K1959" s="55">
        <v>515</v>
      </c>
      <c r="L1959" s="60"/>
    </row>
    <row r="1960" spans="1:12" s="48" customFormat="1" outlineLevel="1" x14ac:dyDescent="0.2">
      <c r="A1960" s="42">
        <f>A1959+3</f>
        <v>43353</v>
      </c>
      <c r="B1960" s="55">
        <v>575</v>
      </c>
      <c r="C1960" s="55">
        <v>662.29</v>
      </c>
      <c r="D1960" s="55">
        <v>959.55</v>
      </c>
      <c r="E1960" s="45">
        <f>Platts!R2449*0.6+Platts!C2449*1.6</f>
        <v>225.93</v>
      </c>
      <c r="F1960" s="62">
        <f t="shared" si="52"/>
        <v>1957</v>
      </c>
      <c r="G1960" s="42">
        <f>G1959+3</f>
        <v>43353</v>
      </c>
      <c r="H1960" s="55">
        <v>541</v>
      </c>
      <c r="I1960" s="55">
        <v>650.04999999999995</v>
      </c>
      <c r="J1960" s="55">
        <v>768.85</v>
      </c>
      <c r="K1960" s="55">
        <v>515</v>
      </c>
      <c r="L1960" s="60"/>
    </row>
    <row r="1961" spans="1:12" s="48" customFormat="1" outlineLevel="1" x14ac:dyDescent="0.2">
      <c r="A1961" s="42">
        <f>A1960+1</f>
        <v>43354</v>
      </c>
      <c r="B1961" s="55">
        <v>573</v>
      </c>
      <c r="C1961" s="55">
        <v>661.21</v>
      </c>
      <c r="D1961" s="55">
        <v>950.18</v>
      </c>
      <c r="E1961" s="45">
        <f>Platts!R2450*0.6+Platts!C2450*1.6</f>
        <v>228.91</v>
      </c>
      <c r="F1961" s="62">
        <f t="shared" si="52"/>
        <v>1958</v>
      </c>
      <c r="G1961" s="42">
        <f>G1960+1</f>
        <v>43354</v>
      </c>
      <c r="H1961" s="55">
        <v>541</v>
      </c>
      <c r="I1961" s="55">
        <v>650.04999999999995</v>
      </c>
      <c r="J1961" s="55">
        <v>768.85</v>
      </c>
      <c r="K1961" s="55">
        <v>515</v>
      </c>
      <c r="L1961" s="60"/>
    </row>
    <row r="1962" spans="1:12" s="48" customFormat="1" outlineLevel="1" x14ac:dyDescent="0.2">
      <c r="A1962" s="42">
        <f>A1961+1</f>
        <v>43355</v>
      </c>
      <c r="B1962" s="55">
        <v>573</v>
      </c>
      <c r="C1962" s="55">
        <v>663.95</v>
      </c>
      <c r="D1962" s="55">
        <v>940.26</v>
      </c>
      <c r="E1962" s="45">
        <f>Platts!R2451*0.6+Platts!C2451*1.6</f>
        <v>230.15999999999997</v>
      </c>
      <c r="F1962" s="62">
        <f t="shared" si="52"/>
        <v>1959</v>
      </c>
      <c r="G1962" s="42">
        <f>G1961+1</f>
        <v>43355</v>
      </c>
      <c r="H1962" s="55">
        <v>537</v>
      </c>
      <c r="I1962" s="55">
        <v>650.04999999999995</v>
      </c>
      <c r="J1962" s="55">
        <v>768.85</v>
      </c>
      <c r="K1962" s="55">
        <v>510</v>
      </c>
      <c r="L1962" s="60"/>
    </row>
    <row r="1963" spans="1:12" s="48" customFormat="1" outlineLevel="1" x14ac:dyDescent="0.2">
      <c r="A1963" s="42">
        <f>A1962+1</f>
        <v>43356</v>
      </c>
      <c r="B1963" s="55">
        <v>573</v>
      </c>
      <c r="C1963" s="55">
        <v>665.06</v>
      </c>
      <c r="D1963" s="55">
        <v>946.04</v>
      </c>
      <c r="E1963" s="45">
        <f>Platts!R2452*0.6+Platts!C2452*1.6</f>
        <v>235.9</v>
      </c>
      <c r="F1963" s="62">
        <f t="shared" si="52"/>
        <v>1960</v>
      </c>
      <c r="G1963" s="42">
        <f>G1962+1</f>
        <v>43356</v>
      </c>
      <c r="H1963" s="55">
        <v>537</v>
      </c>
      <c r="I1963" s="55">
        <v>650.04999999999995</v>
      </c>
      <c r="J1963" s="55">
        <v>768.85</v>
      </c>
      <c r="K1963" s="55">
        <v>510</v>
      </c>
      <c r="L1963" s="60"/>
    </row>
    <row r="1964" spans="1:12" s="48" customFormat="1" outlineLevel="1" x14ac:dyDescent="0.2">
      <c r="A1964" s="42">
        <f>A1963+1</f>
        <v>43357</v>
      </c>
      <c r="B1964" s="55">
        <v>572</v>
      </c>
      <c r="C1964" s="55">
        <v>664.21</v>
      </c>
      <c r="D1964" s="55">
        <v>943.29</v>
      </c>
      <c r="E1964" s="45">
        <f>Platts!R2453*0.6+Platts!C2453*1.6</f>
        <v>234.36</v>
      </c>
      <c r="F1964" s="62">
        <f t="shared" si="52"/>
        <v>1961</v>
      </c>
      <c r="G1964" s="42">
        <f>A1964</f>
        <v>43357</v>
      </c>
      <c r="H1964" s="55">
        <v>538</v>
      </c>
      <c r="I1964" s="55">
        <v>650.21</v>
      </c>
      <c r="J1964" s="55">
        <v>768.85</v>
      </c>
      <c r="K1964" s="55">
        <v>510</v>
      </c>
      <c r="L1964" s="60"/>
    </row>
    <row r="1965" spans="1:12" s="48" customFormat="1" outlineLevel="1" x14ac:dyDescent="0.2">
      <c r="A1965" s="42">
        <f>A1964+3</f>
        <v>43360</v>
      </c>
      <c r="B1965" s="55">
        <v>572</v>
      </c>
      <c r="C1965" s="55">
        <v>664.99</v>
      </c>
      <c r="D1965" s="55">
        <v>943.29</v>
      </c>
      <c r="E1965" s="45">
        <f>Platts!R2454*0.6+Platts!C2454*1.6</f>
        <v>233.89999999999998</v>
      </c>
      <c r="F1965" s="62">
        <f t="shared" si="52"/>
        <v>1962</v>
      </c>
      <c r="G1965" s="42">
        <f>G1964+3</f>
        <v>43360</v>
      </c>
      <c r="H1965" s="55">
        <v>538</v>
      </c>
      <c r="I1965" s="55">
        <v>650.21</v>
      </c>
      <c r="J1965" s="55">
        <v>768.85</v>
      </c>
      <c r="K1965" s="55">
        <v>509.5</v>
      </c>
      <c r="L1965" s="60"/>
    </row>
    <row r="1966" spans="1:12" s="48" customFormat="1" outlineLevel="1" x14ac:dyDescent="0.2">
      <c r="A1966" s="42">
        <f>A1965+1</f>
        <v>43361</v>
      </c>
      <c r="B1966" s="55">
        <v>570</v>
      </c>
      <c r="C1966" s="55">
        <v>664.99</v>
      </c>
      <c r="D1966" s="55">
        <v>940.81</v>
      </c>
      <c r="E1966" s="45">
        <f>Platts!R2455*0.6+Platts!C2455*1.6</f>
        <v>235.1</v>
      </c>
      <c r="F1966" s="62">
        <f t="shared" si="52"/>
        <v>1963</v>
      </c>
      <c r="G1966" s="42">
        <f>G1965+1</f>
        <v>43361</v>
      </c>
      <c r="H1966" s="55">
        <v>538</v>
      </c>
      <c r="I1966" s="55">
        <v>650.21</v>
      </c>
      <c r="J1966" s="55">
        <v>768.85</v>
      </c>
      <c r="K1966" s="55">
        <v>509.5</v>
      </c>
      <c r="L1966" s="60"/>
    </row>
    <row r="1967" spans="1:12" s="48" customFormat="1" outlineLevel="1" x14ac:dyDescent="0.2">
      <c r="A1967" s="42">
        <f>A1966+1</f>
        <v>43362</v>
      </c>
      <c r="B1967" s="55">
        <v>569</v>
      </c>
      <c r="C1967" s="55">
        <v>663.72</v>
      </c>
      <c r="D1967" s="55">
        <v>940.81</v>
      </c>
      <c r="E1967" s="45">
        <f>Platts!R2456*0.6+Platts!C2456*1.6</f>
        <v>235.28</v>
      </c>
      <c r="F1967" s="62">
        <f t="shared" si="52"/>
        <v>1964</v>
      </c>
      <c r="G1967" s="42">
        <f>G1966+1</f>
        <v>43362</v>
      </c>
      <c r="H1967" s="55">
        <v>538</v>
      </c>
      <c r="I1967" s="55">
        <v>650.21</v>
      </c>
      <c r="J1967" s="55">
        <v>768.85</v>
      </c>
      <c r="K1967" s="55">
        <v>502.5</v>
      </c>
      <c r="L1967" s="60"/>
    </row>
    <row r="1968" spans="1:12" s="48" customFormat="1" outlineLevel="1" x14ac:dyDescent="0.2">
      <c r="A1968" s="42">
        <f>A1967+1</f>
        <v>43363</v>
      </c>
      <c r="B1968" s="55">
        <v>569</v>
      </c>
      <c r="C1968" s="55">
        <v>668.69</v>
      </c>
      <c r="D1968" s="55">
        <v>936.12</v>
      </c>
      <c r="E1968" s="45">
        <f>Platts!R2457*0.6+Platts!C2457*1.6</f>
        <v>234.9</v>
      </c>
      <c r="F1968" s="62">
        <f t="shared" si="52"/>
        <v>1965</v>
      </c>
      <c r="G1968" s="42">
        <f>G1967+1</f>
        <v>43363</v>
      </c>
      <c r="H1968" s="55">
        <v>537</v>
      </c>
      <c r="I1968" s="55">
        <v>650.21</v>
      </c>
      <c r="J1968" s="55">
        <v>768.85</v>
      </c>
      <c r="K1968" s="55">
        <v>502.5</v>
      </c>
      <c r="L1968" s="60"/>
    </row>
    <row r="1969" spans="1:12" s="48" customFormat="1" outlineLevel="1" x14ac:dyDescent="0.2">
      <c r="A1969" s="42">
        <f>A1968+1</f>
        <v>43364</v>
      </c>
      <c r="B1969" s="55">
        <v>567</v>
      </c>
      <c r="C1969" s="55">
        <v>668.52</v>
      </c>
      <c r="D1969" s="55">
        <v>935.3</v>
      </c>
      <c r="E1969" s="45">
        <f>Platts!R2458*0.6+Platts!C2458*1.6</f>
        <v>233.87</v>
      </c>
      <c r="F1969" s="62">
        <f t="shared" si="52"/>
        <v>1966</v>
      </c>
      <c r="G1969" s="42">
        <f>G1968+1</f>
        <v>43364</v>
      </c>
      <c r="H1969" s="55">
        <v>537</v>
      </c>
      <c r="I1969" s="55">
        <v>645.02</v>
      </c>
      <c r="J1969" s="55">
        <v>768.85</v>
      </c>
      <c r="K1969" s="55">
        <v>502.5</v>
      </c>
      <c r="L1969" s="60"/>
    </row>
    <row r="1970" spans="1:12" s="48" customFormat="1" outlineLevel="1" x14ac:dyDescent="0.2">
      <c r="A1970" s="42">
        <f>A1969+3</f>
        <v>43367</v>
      </c>
      <c r="B1970" s="55">
        <v>567</v>
      </c>
      <c r="C1970" s="55">
        <v>670.28</v>
      </c>
      <c r="D1970" s="55">
        <v>935.3</v>
      </c>
      <c r="E1970" s="45">
        <f>Platts!R2459*0.6+Platts!C2459*1.6</f>
        <v>233.39</v>
      </c>
      <c r="F1970" s="62">
        <f t="shared" si="52"/>
        <v>1967</v>
      </c>
      <c r="G1970" s="42">
        <f>G1969+3</f>
        <v>43367</v>
      </c>
      <c r="H1970" s="55">
        <v>537</v>
      </c>
      <c r="I1970" s="55">
        <v>645.02</v>
      </c>
      <c r="J1970" s="55">
        <v>768.85</v>
      </c>
      <c r="K1970" s="55">
        <v>505</v>
      </c>
      <c r="L1970" s="60"/>
    </row>
    <row r="1971" spans="1:12" s="48" customFormat="1" outlineLevel="1" x14ac:dyDescent="0.2">
      <c r="A1971" s="42">
        <f>A1970+1</f>
        <v>43368</v>
      </c>
      <c r="B1971" s="55">
        <v>565</v>
      </c>
      <c r="C1971" s="55">
        <v>669.88</v>
      </c>
      <c r="D1971" s="55">
        <v>935.3</v>
      </c>
      <c r="E1971" s="45">
        <f>Platts!R2460*0.6+Platts!C2460*1.6</f>
        <v>231.57999999999998</v>
      </c>
      <c r="F1971" s="62">
        <f t="shared" si="52"/>
        <v>1968</v>
      </c>
      <c r="G1971" s="42">
        <f>G1970+1</f>
        <v>43368</v>
      </c>
      <c r="H1971" s="55">
        <v>537</v>
      </c>
      <c r="I1971" s="55">
        <v>645.02</v>
      </c>
      <c r="J1971" s="55">
        <v>768.85</v>
      </c>
      <c r="K1971" s="55">
        <v>505</v>
      </c>
      <c r="L1971" s="60"/>
    </row>
    <row r="1972" spans="1:12" s="48" customFormat="1" outlineLevel="1" x14ac:dyDescent="0.2">
      <c r="A1972" s="42">
        <f>A1971+1</f>
        <v>43369</v>
      </c>
      <c r="B1972" s="55">
        <v>565</v>
      </c>
      <c r="C1972" s="55">
        <v>668.63</v>
      </c>
      <c r="D1972" s="55">
        <v>934.74</v>
      </c>
      <c r="E1972" s="45">
        <f>Platts!R2461*0.6+Platts!C2461*1.6</f>
        <v>228</v>
      </c>
      <c r="F1972" s="62">
        <f t="shared" si="52"/>
        <v>1969</v>
      </c>
      <c r="G1972" s="42">
        <f>G1971+1</f>
        <v>43369</v>
      </c>
      <c r="H1972" s="55">
        <v>534</v>
      </c>
      <c r="I1972" s="55">
        <v>645.02</v>
      </c>
      <c r="J1972" s="55">
        <v>768.85</v>
      </c>
      <c r="K1972" s="55">
        <v>505</v>
      </c>
      <c r="L1972" s="60"/>
    </row>
    <row r="1973" spans="1:12" s="48" customFormat="1" outlineLevel="1" x14ac:dyDescent="0.2">
      <c r="A1973" s="42">
        <f>A1972+1</f>
        <v>43370</v>
      </c>
      <c r="B1973" s="55">
        <v>565</v>
      </c>
      <c r="C1973" s="55">
        <v>664.08</v>
      </c>
      <c r="D1973" s="55">
        <v>936.12</v>
      </c>
      <c r="E1973" s="45">
        <f>Platts!R2462*0.6+Platts!C2462*1.6</f>
        <v>228.32</v>
      </c>
      <c r="F1973" s="62">
        <f t="shared" si="52"/>
        <v>1970</v>
      </c>
      <c r="G1973" s="42">
        <f>G1972+1</f>
        <v>43370</v>
      </c>
      <c r="H1973" s="55">
        <v>534</v>
      </c>
      <c r="I1973" s="55">
        <v>645.02</v>
      </c>
      <c r="J1973" s="55">
        <v>768.85</v>
      </c>
      <c r="K1973" s="55">
        <v>502.5</v>
      </c>
      <c r="L1973" s="60"/>
    </row>
    <row r="1974" spans="1:12" s="48" customFormat="1" outlineLevel="1" x14ac:dyDescent="0.2">
      <c r="A1974" s="42">
        <f>A1973+1</f>
        <v>43371</v>
      </c>
      <c r="B1974" s="55">
        <v>562</v>
      </c>
      <c r="C1974" s="55">
        <v>659.38</v>
      </c>
      <c r="D1974" s="55">
        <v>936.12</v>
      </c>
      <c r="E1974" s="45">
        <f>Platts!R2463*0.6+Platts!C2463*1.6</f>
        <v>232.1</v>
      </c>
      <c r="F1974" s="62">
        <f t="shared" si="52"/>
        <v>1971</v>
      </c>
      <c r="G1974" s="42">
        <f>G1973+1</f>
        <v>43371</v>
      </c>
      <c r="H1974" s="55">
        <v>532</v>
      </c>
      <c r="I1974" s="55">
        <v>645.02</v>
      </c>
      <c r="J1974" s="55">
        <v>768.85</v>
      </c>
      <c r="K1974" s="55">
        <v>501</v>
      </c>
      <c r="L1974" s="60"/>
    </row>
    <row r="1975" spans="1:12" s="48" customFormat="1" outlineLevel="1" x14ac:dyDescent="0.2">
      <c r="A1975" s="42">
        <f>A1974+3</f>
        <v>43374</v>
      </c>
      <c r="B1975" s="55">
        <v>562</v>
      </c>
      <c r="C1975" s="55">
        <v>656.25</v>
      </c>
      <c r="D1975" s="55">
        <v>935.57</v>
      </c>
      <c r="E1975" s="45">
        <f>Platts!R2464*0.6+Platts!C2464*1.6</f>
        <v>239</v>
      </c>
      <c r="F1975" s="62">
        <f t="shared" si="52"/>
        <v>1972</v>
      </c>
      <c r="G1975" s="42">
        <f>G1974+3</f>
        <v>43374</v>
      </c>
      <c r="H1975" s="55">
        <v>532</v>
      </c>
      <c r="I1975" s="55">
        <v>635.55999999999995</v>
      </c>
      <c r="J1975" s="55">
        <v>768.85</v>
      </c>
      <c r="K1975" s="55">
        <v>501</v>
      </c>
      <c r="L1975" s="60"/>
    </row>
    <row r="1976" spans="1:12" s="48" customFormat="1" outlineLevel="1" x14ac:dyDescent="0.2">
      <c r="A1976" s="42">
        <f>A1975+1</f>
        <v>43375</v>
      </c>
      <c r="B1976" s="55">
        <v>562</v>
      </c>
      <c r="C1976" s="55">
        <v>654.52</v>
      </c>
      <c r="D1976" s="55">
        <v>934.19</v>
      </c>
      <c r="E1976" s="45">
        <f>Platts!R2465*0.6+Platts!C2465*1.6</f>
        <v>240.20999999999998</v>
      </c>
      <c r="F1976" s="62">
        <f t="shared" si="52"/>
        <v>1973</v>
      </c>
      <c r="G1976" s="42">
        <f>G1975+1</f>
        <v>43375</v>
      </c>
      <c r="H1976" s="55">
        <v>532</v>
      </c>
      <c r="I1976" s="55">
        <v>635.55999999999995</v>
      </c>
      <c r="J1976" s="55">
        <v>768.85</v>
      </c>
      <c r="K1976" s="55">
        <v>501</v>
      </c>
      <c r="L1976" s="60"/>
    </row>
    <row r="1977" spans="1:12" s="48" customFormat="1" outlineLevel="1" x14ac:dyDescent="0.2">
      <c r="A1977" s="42">
        <f>A1976+1</f>
        <v>43376</v>
      </c>
      <c r="B1977" s="55">
        <v>562</v>
      </c>
      <c r="C1977" s="55">
        <v>650.6</v>
      </c>
      <c r="D1977" s="55">
        <v>930.89</v>
      </c>
      <c r="E1977" s="45">
        <f>Platts!R2466*0.6+Platts!C2466*1.6</f>
        <v>239.76</v>
      </c>
      <c r="F1977" s="62">
        <f t="shared" si="52"/>
        <v>1974</v>
      </c>
      <c r="G1977" s="42">
        <f>G1976+1</f>
        <v>43376</v>
      </c>
      <c r="H1977" s="55">
        <v>532</v>
      </c>
      <c r="I1977" s="55">
        <v>635.55999999999995</v>
      </c>
      <c r="J1977" s="55">
        <v>768.85</v>
      </c>
      <c r="K1977" s="55">
        <v>501</v>
      </c>
      <c r="L1977" s="60"/>
    </row>
    <row r="1978" spans="1:12" s="48" customFormat="1" outlineLevel="1" x14ac:dyDescent="0.2">
      <c r="A1978" s="42">
        <f>A1977+1</f>
        <v>43377</v>
      </c>
      <c r="B1978" s="55">
        <v>562</v>
      </c>
      <c r="C1978" s="55">
        <v>650.6</v>
      </c>
      <c r="D1978" s="55">
        <v>930.89</v>
      </c>
      <c r="E1978" s="45">
        <f>Platts!R2467*0.6+Platts!C2467*1.6</f>
        <v>239.76</v>
      </c>
      <c r="F1978" s="62">
        <f t="shared" si="52"/>
        <v>1975</v>
      </c>
      <c r="G1978" s="42">
        <f>G1977+1</f>
        <v>43377</v>
      </c>
      <c r="H1978" s="55">
        <v>532</v>
      </c>
      <c r="I1978" s="55">
        <v>635.55999999999995</v>
      </c>
      <c r="J1978" s="55">
        <v>768.85</v>
      </c>
      <c r="K1978" s="55">
        <v>501</v>
      </c>
      <c r="L1978" s="60"/>
    </row>
    <row r="1979" spans="1:12" s="48" customFormat="1" outlineLevel="1" x14ac:dyDescent="0.2">
      <c r="A1979" s="42">
        <f>A1978+1</f>
        <v>43378</v>
      </c>
      <c r="B1979" s="55">
        <v>562</v>
      </c>
      <c r="C1979" s="55">
        <v>649.74</v>
      </c>
      <c r="D1979" s="55">
        <v>925.93</v>
      </c>
      <c r="E1979" s="45">
        <f>Platts!R2468*0.6+Platts!C2468*1.6</f>
        <v>241.11</v>
      </c>
      <c r="F1979" s="62">
        <f t="shared" si="52"/>
        <v>1976</v>
      </c>
      <c r="G1979" s="42">
        <f>G1978+1</f>
        <v>43378</v>
      </c>
      <c r="H1979" s="55">
        <v>532</v>
      </c>
      <c r="I1979" s="55">
        <v>635.55999999999995</v>
      </c>
      <c r="J1979" s="55">
        <v>768.85</v>
      </c>
      <c r="K1979" s="55">
        <v>499</v>
      </c>
      <c r="L1979" s="60"/>
    </row>
    <row r="1980" spans="1:12" s="48" customFormat="1" outlineLevel="1" x14ac:dyDescent="0.2">
      <c r="A1980" s="42">
        <f>A1979+3</f>
        <v>43381</v>
      </c>
      <c r="B1980" s="55">
        <v>562</v>
      </c>
      <c r="C1980" s="55">
        <v>646.62</v>
      </c>
      <c r="D1980" s="55">
        <v>925.93</v>
      </c>
      <c r="E1980" s="45">
        <f>Platts!R2469*0.6+Platts!C2469*1.6</f>
        <v>240.79000000000002</v>
      </c>
      <c r="F1980" s="62">
        <f t="shared" si="52"/>
        <v>1977</v>
      </c>
      <c r="G1980" s="42">
        <f>G1979+3</f>
        <v>43381</v>
      </c>
      <c r="H1980" s="55">
        <v>532</v>
      </c>
      <c r="I1980" s="55">
        <v>627.29999999999995</v>
      </c>
      <c r="J1980" s="55">
        <v>768.85</v>
      </c>
      <c r="K1980" s="55">
        <v>499</v>
      </c>
      <c r="L1980" s="60"/>
    </row>
    <row r="1981" spans="1:12" s="48" customFormat="1" outlineLevel="1" x14ac:dyDescent="0.2">
      <c r="A1981" s="42">
        <f>A1980+1</f>
        <v>43382</v>
      </c>
      <c r="B1981" s="55">
        <v>560</v>
      </c>
      <c r="C1981" s="55">
        <v>646.79</v>
      </c>
      <c r="D1981" s="55">
        <v>920.14</v>
      </c>
      <c r="E1981" s="45">
        <f>Platts!R2470*0.6+Platts!C2470*1.6</f>
        <v>242.78</v>
      </c>
      <c r="F1981" s="62">
        <f t="shared" si="52"/>
        <v>1978</v>
      </c>
      <c r="G1981" s="42">
        <f>G1980+1</f>
        <v>43382</v>
      </c>
      <c r="H1981" s="55">
        <v>532</v>
      </c>
      <c r="I1981" s="55">
        <v>627.29999999999995</v>
      </c>
      <c r="J1981" s="55">
        <v>768.85</v>
      </c>
      <c r="K1981" s="55">
        <v>499</v>
      </c>
      <c r="L1981" s="60"/>
    </row>
    <row r="1982" spans="1:12" s="48" customFormat="1" outlineLevel="1" x14ac:dyDescent="0.2">
      <c r="A1982" s="42">
        <f>A1981+1</f>
        <v>43383</v>
      </c>
      <c r="B1982" s="55">
        <v>558</v>
      </c>
      <c r="C1982" s="55">
        <v>648.1</v>
      </c>
      <c r="D1982" s="55">
        <v>920.97</v>
      </c>
      <c r="E1982" s="45">
        <f>Platts!R2471*0.6+Platts!C2471*1.6</f>
        <v>244.62</v>
      </c>
      <c r="F1982" s="62">
        <f t="shared" si="52"/>
        <v>1979</v>
      </c>
      <c r="G1982" s="42">
        <f>G1981+1</f>
        <v>43383</v>
      </c>
      <c r="H1982" s="55">
        <v>532</v>
      </c>
      <c r="I1982" s="55">
        <v>627.29999999999995</v>
      </c>
      <c r="J1982" s="55">
        <v>768.85</v>
      </c>
      <c r="K1982" s="55">
        <v>499</v>
      </c>
      <c r="L1982" s="60"/>
    </row>
    <row r="1983" spans="1:12" s="48" customFormat="1" outlineLevel="1" x14ac:dyDescent="0.2">
      <c r="A1983" s="42">
        <f>A1982+1</f>
        <v>43384</v>
      </c>
      <c r="B1983" s="55">
        <v>558</v>
      </c>
      <c r="C1983" s="55">
        <v>649.91</v>
      </c>
      <c r="D1983" s="55">
        <v>921.79</v>
      </c>
      <c r="E1983" s="45">
        <f>Platts!R2472*0.6+Platts!C2472*1.6</f>
        <v>243.88</v>
      </c>
      <c r="F1983" s="62">
        <f t="shared" si="52"/>
        <v>1980</v>
      </c>
      <c r="G1983" s="42">
        <f>G1982+1</f>
        <v>43384</v>
      </c>
      <c r="H1983" s="55">
        <v>529</v>
      </c>
      <c r="I1983" s="55">
        <v>627.29999999999995</v>
      </c>
      <c r="J1983" s="55">
        <v>768.85</v>
      </c>
      <c r="K1983" s="55">
        <v>499</v>
      </c>
      <c r="L1983" s="60"/>
    </row>
    <row r="1984" spans="1:12" s="48" customFormat="1" outlineLevel="1" x14ac:dyDescent="0.2">
      <c r="A1984" s="42">
        <f>A1983+1</f>
        <v>43385</v>
      </c>
      <c r="B1984" s="55">
        <v>558</v>
      </c>
      <c r="C1984" s="55">
        <v>650.03</v>
      </c>
      <c r="D1984" s="55">
        <v>922.07</v>
      </c>
      <c r="E1984" s="45">
        <f>Platts!R2473*0.6+Platts!C2473*1.6</f>
        <v>243.1</v>
      </c>
      <c r="F1984" s="62">
        <f t="shared" si="52"/>
        <v>1981</v>
      </c>
      <c r="G1984" s="42">
        <f>G1983+1</f>
        <v>43385</v>
      </c>
      <c r="H1984" s="55">
        <v>524</v>
      </c>
      <c r="I1984" s="55">
        <v>627.29999999999995</v>
      </c>
      <c r="J1984" s="55">
        <v>768.85</v>
      </c>
      <c r="K1984" s="55">
        <v>499</v>
      </c>
      <c r="L1984" s="60"/>
    </row>
    <row r="1985" spans="1:12" s="48" customFormat="1" outlineLevel="1" x14ac:dyDescent="0.2">
      <c r="A1985" s="42">
        <f>A1984+3</f>
        <v>43388</v>
      </c>
      <c r="B1985" s="55">
        <v>555</v>
      </c>
      <c r="C1985" s="55">
        <v>651.99</v>
      </c>
      <c r="D1985" s="55">
        <v>922.07</v>
      </c>
      <c r="E1985" s="45">
        <f>Platts!R2474*0.6+Platts!C2474*1.6</f>
        <v>244.2</v>
      </c>
      <c r="F1985" s="62">
        <f t="shared" si="52"/>
        <v>1982</v>
      </c>
      <c r="G1985" s="42">
        <f>G1984+3</f>
        <v>43388</v>
      </c>
      <c r="H1985" s="55">
        <v>524</v>
      </c>
      <c r="I1985" s="55">
        <v>627.29999999999995</v>
      </c>
      <c r="J1985" s="55">
        <v>768.85</v>
      </c>
      <c r="K1985" s="55">
        <v>499</v>
      </c>
      <c r="L1985" s="60"/>
    </row>
    <row r="1986" spans="1:12" s="48" customFormat="1" outlineLevel="1" x14ac:dyDescent="0.2">
      <c r="A1986" s="42">
        <f>A1985+1</f>
        <v>43389</v>
      </c>
      <c r="B1986" s="55">
        <v>553</v>
      </c>
      <c r="C1986" s="55">
        <v>650.72</v>
      </c>
      <c r="D1986" s="55">
        <v>927.85</v>
      </c>
      <c r="E1986" s="45">
        <f>Platts!R2475*0.6+Platts!C2475*1.6</f>
        <v>244.4</v>
      </c>
      <c r="F1986" s="62">
        <f t="shared" si="52"/>
        <v>1983</v>
      </c>
      <c r="G1986" s="42">
        <f>G1985+1</f>
        <v>43389</v>
      </c>
      <c r="H1986" s="55">
        <v>523</v>
      </c>
      <c r="I1986" s="55">
        <v>626.34</v>
      </c>
      <c r="J1986" s="55">
        <v>768.85</v>
      </c>
      <c r="K1986" s="55">
        <v>499</v>
      </c>
      <c r="L1986" s="60"/>
    </row>
    <row r="1987" spans="1:12" s="48" customFormat="1" outlineLevel="1" x14ac:dyDescent="0.2">
      <c r="A1987" s="42">
        <f>A1986+1</f>
        <v>43390</v>
      </c>
      <c r="B1987" s="55">
        <v>553</v>
      </c>
      <c r="C1987" s="55">
        <v>647.91</v>
      </c>
      <c r="D1987" s="55">
        <v>927.85</v>
      </c>
      <c r="E1987" s="45">
        <f>Platts!R2476*0.6+Platts!C2476*1.6</f>
        <v>252.6</v>
      </c>
      <c r="F1987" s="62">
        <f t="shared" si="52"/>
        <v>1984</v>
      </c>
      <c r="G1987" s="42">
        <f>G1986+1</f>
        <v>43390</v>
      </c>
      <c r="H1987" s="55">
        <v>523</v>
      </c>
      <c r="I1987" s="55">
        <v>626.34</v>
      </c>
      <c r="J1987" s="55">
        <v>768.85</v>
      </c>
      <c r="K1987" s="55">
        <v>497</v>
      </c>
      <c r="L1987" s="60"/>
    </row>
    <row r="1988" spans="1:12" s="48" customFormat="1" outlineLevel="1" x14ac:dyDescent="0.2">
      <c r="A1988" s="42">
        <f>A1987+1</f>
        <v>43391</v>
      </c>
      <c r="B1988" s="55">
        <v>548</v>
      </c>
      <c r="C1988" s="55">
        <v>645.32000000000005</v>
      </c>
      <c r="D1988" s="55">
        <v>922.62</v>
      </c>
      <c r="E1988" s="45">
        <f>Platts!R2477*0.6+Platts!C2477*1.6</f>
        <v>250.88</v>
      </c>
      <c r="F1988" s="62">
        <f t="shared" si="52"/>
        <v>1985</v>
      </c>
      <c r="G1988" s="42">
        <f>G1987+1</f>
        <v>43391</v>
      </c>
      <c r="H1988" s="55">
        <v>523</v>
      </c>
      <c r="I1988" s="55">
        <v>626.34</v>
      </c>
      <c r="J1988" s="55">
        <v>768.85</v>
      </c>
      <c r="K1988" s="55">
        <v>497</v>
      </c>
      <c r="L1988" s="60"/>
    </row>
    <row r="1989" spans="1:12" s="48" customFormat="1" outlineLevel="1" x14ac:dyDescent="0.2">
      <c r="A1989" s="42">
        <f>A1988+1</f>
        <v>43392</v>
      </c>
      <c r="B1989" s="55">
        <v>548</v>
      </c>
      <c r="C1989" s="55">
        <v>644.41999999999996</v>
      </c>
      <c r="D1989" s="55">
        <v>923.17</v>
      </c>
      <c r="E1989" s="45">
        <f>Platts!R2478*0.6+Platts!C2478*1.6</f>
        <v>249.52</v>
      </c>
      <c r="F1989" s="62">
        <f t="shared" ref="F1989:F2052" si="53">F1988+1</f>
        <v>1986</v>
      </c>
      <c r="G1989" s="42">
        <f>G1988+1</f>
        <v>43392</v>
      </c>
      <c r="H1989" s="55">
        <v>523</v>
      </c>
      <c r="I1989" s="55">
        <v>623.74</v>
      </c>
      <c r="J1989" s="55">
        <v>768.85</v>
      </c>
      <c r="K1989" s="55">
        <v>497</v>
      </c>
      <c r="L1989" s="60"/>
    </row>
    <row r="1990" spans="1:12" s="48" customFormat="1" outlineLevel="1" x14ac:dyDescent="0.2">
      <c r="A1990" s="42">
        <f>A1989+3</f>
        <v>43395</v>
      </c>
      <c r="B1990" s="55">
        <v>548</v>
      </c>
      <c r="C1990" s="55">
        <v>641.58000000000004</v>
      </c>
      <c r="D1990" s="55">
        <v>923.17</v>
      </c>
      <c r="E1990" s="45">
        <f>Platts!R2479*0.6+Platts!C2479*1.6</f>
        <v>251.54999999999998</v>
      </c>
      <c r="F1990" s="62">
        <f t="shared" si="53"/>
        <v>1987</v>
      </c>
      <c r="G1990" s="42">
        <f>G1989+3</f>
        <v>43395</v>
      </c>
      <c r="H1990" s="55">
        <v>521</v>
      </c>
      <c r="I1990" s="55">
        <v>623.74</v>
      </c>
      <c r="J1990" s="55">
        <v>768.85</v>
      </c>
      <c r="K1990" s="55">
        <v>497</v>
      </c>
      <c r="L1990" s="60"/>
    </row>
    <row r="1991" spans="1:12" s="48" customFormat="1" outlineLevel="1" x14ac:dyDescent="0.2">
      <c r="A1991" s="42">
        <f>A1990+1</f>
        <v>43396</v>
      </c>
      <c r="B1991" s="55">
        <v>540</v>
      </c>
      <c r="C1991" s="55">
        <v>642.41999999999996</v>
      </c>
      <c r="D1991" s="55">
        <v>923.45</v>
      </c>
      <c r="E1991" s="45">
        <f>Platts!R2480*0.6+Platts!C2480*1.6</f>
        <v>250.78</v>
      </c>
      <c r="F1991" s="62">
        <f t="shared" si="53"/>
        <v>1988</v>
      </c>
      <c r="G1991" s="42">
        <f>G1990+1</f>
        <v>43396</v>
      </c>
      <c r="H1991" s="55">
        <v>521</v>
      </c>
      <c r="I1991" s="55">
        <v>623.74</v>
      </c>
      <c r="J1991" s="55">
        <v>768.85</v>
      </c>
      <c r="K1991" s="55">
        <v>500</v>
      </c>
      <c r="L1991" s="60"/>
    </row>
    <row r="1992" spans="1:12" s="48" customFormat="1" outlineLevel="1" x14ac:dyDescent="0.2">
      <c r="A1992" s="42">
        <f>A1991+1</f>
        <v>43397</v>
      </c>
      <c r="B1992" s="55">
        <v>535</v>
      </c>
      <c r="C1992" s="55">
        <v>634.08000000000004</v>
      </c>
      <c r="D1992" s="55">
        <v>922.89</v>
      </c>
      <c r="E1992" s="45">
        <f>Platts!R2481*0.6+Platts!C2481*1.6</f>
        <v>253.04</v>
      </c>
      <c r="F1992" s="62">
        <f t="shared" si="53"/>
        <v>1989</v>
      </c>
      <c r="G1992" s="42">
        <f>G1991+1</f>
        <v>43397</v>
      </c>
      <c r="H1992" s="55">
        <v>521</v>
      </c>
      <c r="I1992" s="55">
        <v>623.74</v>
      </c>
      <c r="J1992" s="55">
        <v>768.85</v>
      </c>
      <c r="K1992" s="55">
        <v>500</v>
      </c>
      <c r="L1992" s="60"/>
    </row>
    <row r="1993" spans="1:12" s="48" customFormat="1" outlineLevel="1" x14ac:dyDescent="0.2">
      <c r="A1993" s="42">
        <f>A1992+1</f>
        <v>43398</v>
      </c>
      <c r="B1993" s="55">
        <v>535</v>
      </c>
      <c r="C1993" s="55">
        <v>632.85</v>
      </c>
      <c r="D1993" s="55">
        <v>919.86</v>
      </c>
      <c r="E1993" s="45">
        <f>Platts!R2482*0.6+Platts!C2482*1.6</f>
        <v>254.1</v>
      </c>
      <c r="F1993" s="62">
        <f t="shared" si="53"/>
        <v>1990</v>
      </c>
      <c r="G1993" s="42">
        <f>G1992+1</f>
        <v>43398</v>
      </c>
      <c r="H1993" s="55">
        <v>521</v>
      </c>
      <c r="I1993" s="55">
        <v>623.74</v>
      </c>
      <c r="J1993" s="55">
        <v>768.85</v>
      </c>
      <c r="K1993" s="55">
        <v>497.5</v>
      </c>
      <c r="L1993" s="60"/>
    </row>
    <row r="1994" spans="1:12" s="48" customFormat="1" outlineLevel="1" x14ac:dyDescent="0.2">
      <c r="A1994" s="42">
        <f>A1993+1</f>
        <v>43399</v>
      </c>
      <c r="B1994" s="55">
        <v>535</v>
      </c>
      <c r="C1994" s="55">
        <v>633.52</v>
      </c>
      <c r="D1994" s="55">
        <v>917.93</v>
      </c>
      <c r="E1994" s="45">
        <f>Platts!R2483*0.6+Platts!C2483*1.6</f>
        <v>254.89999999999998</v>
      </c>
      <c r="F1994" s="62">
        <f t="shared" si="53"/>
        <v>1991</v>
      </c>
      <c r="G1994" s="42">
        <f>G1993+1</f>
        <v>43399</v>
      </c>
      <c r="H1994" s="55">
        <v>521</v>
      </c>
      <c r="I1994" s="55">
        <v>615.87</v>
      </c>
      <c r="J1994" s="55">
        <v>768.85</v>
      </c>
      <c r="K1994" s="55">
        <v>497.5</v>
      </c>
      <c r="L1994" s="60"/>
    </row>
    <row r="1995" spans="1:12" s="48" customFormat="1" outlineLevel="1" x14ac:dyDescent="0.2">
      <c r="A1995" s="42">
        <f>A1994+3</f>
        <v>43402</v>
      </c>
      <c r="B1995" s="55">
        <v>535</v>
      </c>
      <c r="C1995" s="55">
        <v>630.1</v>
      </c>
      <c r="D1995" s="55">
        <v>917.66</v>
      </c>
      <c r="E1995" s="45">
        <f>Platts!R2484*0.6+Platts!C2484*1.6</f>
        <v>254.42999999999998</v>
      </c>
      <c r="F1995" s="62">
        <f t="shared" si="53"/>
        <v>1992</v>
      </c>
      <c r="G1995" s="42">
        <f>G1994+3</f>
        <v>43402</v>
      </c>
      <c r="H1995" s="55">
        <v>522</v>
      </c>
      <c r="I1995" s="55">
        <v>615.87</v>
      </c>
      <c r="J1995" s="55">
        <v>768.85</v>
      </c>
      <c r="K1995" s="55">
        <v>497.5</v>
      </c>
      <c r="L1995" s="60"/>
    </row>
    <row r="1996" spans="1:12" s="48" customFormat="1" outlineLevel="1" x14ac:dyDescent="0.2">
      <c r="A1996" s="42">
        <f>A1995+1</f>
        <v>43403</v>
      </c>
      <c r="B1996" s="55">
        <v>533</v>
      </c>
      <c r="C1996" s="55">
        <v>628.37</v>
      </c>
      <c r="D1996" s="55">
        <v>917.38</v>
      </c>
      <c r="E1996" s="45">
        <f>Platts!R2485*0.6+Platts!C2485*1.6</f>
        <v>251.82999999999998</v>
      </c>
      <c r="F1996" s="62">
        <f t="shared" si="53"/>
        <v>1993</v>
      </c>
      <c r="G1996" s="42">
        <f>G1995+1</f>
        <v>43403</v>
      </c>
      <c r="H1996" s="55">
        <v>522</v>
      </c>
      <c r="I1996" s="55">
        <v>615.87</v>
      </c>
      <c r="J1996" s="55">
        <v>768.85</v>
      </c>
      <c r="K1996" s="55">
        <v>500</v>
      </c>
      <c r="L1996" s="60"/>
    </row>
    <row r="1997" spans="1:12" s="48" customFormat="1" outlineLevel="1" x14ac:dyDescent="0.2">
      <c r="A1997" s="42">
        <f>A1996+1</f>
        <v>43404</v>
      </c>
      <c r="B1997" s="55">
        <v>533</v>
      </c>
      <c r="C1997" s="55">
        <v>625.94000000000005</v>
      </c>
      <c r="D1997" s="55">
        <v>917.38</v>
      </c>
      <c r="E1997" s="45">
        <f>Platts!R2486*0.6+Platts!C2486*1.6</f>
        <v>251.82999999999998</v>
      </c>
      <c r="F1997" s="62">
        <f t="shared" si="53"/>
        <v>1994</v>
      </c>
      <c r="G1997" s="42">
        <f>G1996+1</f>
        <v>43404</v>
      </c>
      <c r="H1997" s="55">
        <v>522</v>
      </c>
      <c r="I1997" s="55">
        <v>615.87</v>
      </c>
      <c r="J1997" s="55">
        <v>768.85</v>
      </c>
      <c r="K1997" s="55">
        <v>500</v>
      </c>
      <c r="L1997" s="60"/>
    </row>
    <row r="1998" spans="1:12" s="48" customFormat="1" outlineLevel="1" x14ac:dyDescent="0.2">
      <c r="A1998" s="42">
        <f>A1997+1</f>
        <v>43405</v>
      </c>
      <c r="B1998" s="55">
        <v>533</v>
      </c>
      <c r="C1998" s="55">
        <v>630.14</v>
      </c>
      <c r="D1998" s="55">
        <v>916.56</v>
      </c>
      <c r="E1998" s="45">
        <f>Platts!R2487*0.6+Platts!C2487*1.6</f>
        <v>249.78</v>
      </c>
      <c r="F1998" s="62">
        <f t="shared" si="53"/>
        <v>1995</v>
      </c>
      <c r="G1998" s="42">
        <f>G1997+1</f>
        <v>43405</v>
      </c>
      <c r="H1998" s="55">
        <v>522</v>
      </c>
      <c r="I1998" s="55">
        <v>615.87</v>
      </c>
      <c r="J1998" s="55">
        <v>768.85</v>
      </c>
      <c r="K1998" s="55">
        <v>502</v>
      </c>
      <c r="L1998" s="60"/>
    </row>
    <row r="1999" spans="1:12" s="48" customFormat="1" outlineLevel="1" x14ac:dyDescent="0.2">
      <c r="A1999" s="42">
        <f>A1998+1</f>
        <v>43406</v>
      </c>
      <c r="B1999" s="55">
        <v>532</v>
      </c>
      <c r="C1999" s="55">
        <v>630.16</v>
      </c>
      <c r="D1999" s="55">
        <v>914.9</v>
      </c>
      <c r="E1999" s="45">
        <f>Platts!R2488*0.6+Platts!C2488*1.6</f>
        <v>249.06</v>
      </c>
      <c r="F1999" s="62">
        <f t="shared" si="53"/>
        <v>1996</v>
      </c>
      <c r="G1999" s="42">
        <f>G1998+1</f>
        <v>43406</v>
      </c>
      <c r="H1999" s="55">
        <v>522</v>
      </c>
      <c r="I1999" s="55">
        <v>617.07000000000005</v>
      </c>
      <c r="J1999" s="55">
        <v>768.85</v>
      </c>
      <c r="K1999" s="55">
        <v>502</v>
      </c>
      <c r="L1999" s="60"/>
    </row>
    <row r="2000" spans="1:12" s="48" customFormat="1" outlineLevel="1" x14ac:dyDescent="0.2">
      <c r="A2000" s="42">
        <f>A1999+3</f>
        <v>43409</v>
      </c>
      <c r="B2000" s="55">
        <v>530</v>
      </c>
      <c r="C2000" s="55">
        <v>631.78</v>
      </c>
      <c r="D2000" s="55">
        <v>914.9</v>
      </c>
      <c r="E2000" s="45">
        <f>Platts!R2489*0.6+Platts!C2489*1.6</f>
        <v>252.07999999999998</v>
      </c>
      <c r="F2000" s="62">
        <f t="shared" si="53"/>
        <v>1997</v>
      </c>
      <c r="G2000" s="42">
        <f>G1999+3</f>
        <v>43409</v>
      </c>
      <c r="H2000" s="55">
        <v>522</v>
      </c>
      <c r="I2000" s="55">
        <v>617.07000000000005</v>
      </c>
      <c r="J2000" s="55">
        <v>768.85</v>
      </c>
      <c r="K2000" s="55">
        <v>502</v>
      </c>
      <c r="L2000" s="60"/>
    </row>
    <row r="2001" spans="1:12" s="48" customFormat="1" outlineLevel="1" x14ac:dyDescent="0.2">
      <c r="A2001" s="42">
        <f>A2000+1</f>
        <v>43410</v>
      </c>
      <c r="B2001" s="55">
        <v>530</v>
      </c>
      <c r="C2001" s="55">
        <v>632.34</v>
      </c>
      <c r="D2001" s="55">
        <v>914.9</v>
      </c>
      <c r="E2001" s="45">
        <f>Platts!R2490*0.6+Platts!C2490*1.6</f>
        <v>252.07999999999998</v>
      </c>
      <c r="F2001" s="62">
        <f t="shared" si="53"/>
        <v>1998</v>
      </c>
      <c r="G2001" s="42">
        <f>G2000+1</f>
        <v>43410</v>
      </c>
      <c r="H2001" s="55">
        <v>522</v>
      </c>
      <c r="I2001" s="55">
        <v>617.07000000000005</v>
      </c>
      <c r="J2001" s="55">
        <v>768.85</v>
      </c>
      <c r="K2001" s="55">
        <v>502</v>
      </c>
      <c r="L2001" s="60"/>
    </row>
    <row r="2002" spans="1:12" s="48" customFormat="1" outlineLevel="1" x14ac:dyDescent="0.2">
      <c r="A2002" s="42">
        <f>A2001+1</f>
        <v>43411</v>
      </c>
      <c r="B2002" s="55">
        <v>525</v>
      </c>
      <c r="C2002" s="55">
        <v>635.66</v>
      </c>
      <c r="D2002" s="55">
        <v>909.39</v>
      </c>
      <c r="E2002" s="45">
        <f>Platts!R2491*0.6+Platts!C2491*1.6</f>
        <v>250</v>
      </c>
      <c r="F2002" s="62">
        <f t="shared" si="53"/>
        <v>1999</v>
      </c>
      <c r="G2002" s="42">
        <f>G2001+1</f>
        <v>43411</v>
      </c>
      <c r="H2002" s="55">
        <v>521</v>
      </c>
      <c r="I2002" s="55">
        <v>617.07000000000005</v>
      </c>
      <c r="J2002" s="55">
        <v>768.85</v>
      </c>
      <c r="K2002" s="55">
        <v>505</v>
      </c>
      <c r="L2002" s="60"/>
    </row>
    <row r="2003" spans="1:12" s="48" customFormat="1" outlineLevel="1" x14ac:dyDescent="0.2">
      <c r="A2003" s="42">
        <f>A2002+1</f>
        <v>43412</v>
      </c>
      <c r="B2003" s="55">
        <v>520</v>
      </c>
      <c r="C2003" s="55">
        <v>630.33000000000004</v>
      </c>
      <c r="D2003" s="55">
        <v>906.91</v>
      </c>
      <c r="E2003" s="45">
        <f>Platts!R2492*0.6+Platts!C2492*1.6</f>
        <v>252.5</v>
      </c>
      <c r="F2003" s="62">
        <f t="shared" si="53"/>
        <v>2000</v>
      </c>
      <c r="G2003" s="42">
        <f>G2002+1</f>
        <v>43412</v>
      </c>
      <c r="H2003" s="55">
        <v>521</v>
      </c>
      <c r="I2003" s="55">
        <v>617.07000000000005</v>
      </c>
      <c r="J2003" s="55">
        <v>768.85</v>
      </c>
      <c r="K2003" s="55">
        <v>505</v>
      </c>
      <c r="L2003" s="60"/>
    </row>
    <row r="2004" spans="1:12" s="48" customFormat="1" outlineLevel="1" x14ac:dyDescent="0.2">
      <c r="A2004" s="42">
        <f>A2003+1</f>
        <v>43413</v>
      </c>
      <c r="B2004" s="55">
        <v>520</v>
      </c>
      <c r="C2004" s="55">
        <v>624.94000000000005</v>
      </c>
      <c r="D2004" s="55">
        <v>905.53</v>
      </c>
      <c r="E2004" s="45">
        <f>Platts!R2493*0.6+Platts!C2493*1.6</f>
        <v>257.39999999999998</v>
      </c>
      <c r="F2004" s="62">
        <f t="shared" si="53"/>
        <v>2001</v>
      </c>
      <c r="G2004" s="42">
        <f>G2003+1</f>
        <v>43413</v>
      </c>
      <c r="H2004" s="55">
        <v>519</v>
      </c>
      <c r="I2004" s="55">
        <v>609.07000000000005</v>
      </c>
      <c r="J2004" s="55">
        <v>768.85</v>
      </c>
      <c r="K2004" s="55">
        <v>508</v>
      </c>
      <c r="L2004" s="60"/>
    </row>
    <row r="2005" spans="1:12" s="48" customFormat="1" outlineLevel="1" x14ac:dyDescent="0.2">
      <c r="A2005" s="42">
        <f>A2004+3</f>
        <v>43416</v>
      </c>
      <c r="B2005" s="55">
        <v>520</v>
      </c>
      <c r="C2005" s="55">
        <v>619.20000000000005</v>
      </c>
      <c r="D2005" s="55">
        <v>905.53</v>
      </c>
      <c r="E2005" s="45">
        <f>Platts!R2494*0.6+Platts!C2494*1.6</f>
        <v>256.60000000000002</v>
      </c>
      <c r="F2005" s="62">
        <f t="shared" si="53"/>
        <v>2002</v>
      </c>
      <c r="G2005" s="42">
        <f>G2004+3</f>
        <v>43416</v>
      </c>
      <c r="H2005" s="55">
        <v>516</v>
      </c>
      <c r="I2005" s="55">
        <v>609.07000000000005</v>
      </c>
      <c r="J2005" s="55">
        <v>768.85</v>
      </c>
      <c r="K2005" s="55">
        <v>508</v>
      </c>
      <c r="L2005" s="60"/>
    </row>
    <row r="2006" spans="1:12" s="48" customFormat="1" outlineLevel="1" x14ac:dyDescent="0.2">
      <c r="A2006" s="42">
        <f>A2005+1</f>
        <v>43417</v>
      </c>
      <c r="B2006" s="55">
        <v>513</v>
      </c>
      <c r="C2006" s="55">
        <v>619.09</v>
      </c>
      <c r="D2006" s="55">
        <v>903.33</v>
      </c>
      <c r="E2006" s="45">
        <f>Platts!R2495*0.6+Platts!C2495*1.6</f>
        <v>254.12</v>
      </c>
      <c r="F2006" s="62">
        <f t="shared" si="53"/>
        <v>2003</v>
      </c>
      <c r="G2006" s="42">
        <f>G2005+1</f>
        <v>43417</v>
      </c>
      <c r="H2006" s="55">
        <v>511</v>
      </c>
      <c r="I2006" s="55">
        <v>609.07000000000005</v>
      </c>
      <c r="J2006" s="55">
        <v>768.85</v>
      </c>
      <c r="K2006" s="55">
        <v>509</v>
      </c>
      <c r="L2006" s="60"/>
    </row>
    <row r="2007" spans="1:12" s="48" customFormat="1" outlineLevel="1" x14ac:dyDescent="0.2">
      <c r="A2007" s="42">
        <f>A2006+1</f>
        <v>43418</v>
      </c>
      <c r="B2007" s="55">
        <v>508</v>
      </c>
      <c r="C2007" s="55">
        <v>622.44000000000005</v>
      </c>
      <c r="D2007" s="55">
        <v>893.41</v>
      </c>
      <c r="E2007" s="45">
        <f>Platts!R2496*0.6+Platts!C2496*1.6</f>
        <v>253.07999999999998</v>
      </c>
      <c r="F2007" s="62">
        <f t="shared" si="53"/>
        <v>2004</v>
      </c>
      <c r="G2007" s="42">
        <f>G2006+1</f>
        <v>43418</v>
      </c>
      <c r="H2007" s="55">
        <v>509</v>
      </c>
      <c r="I2007" s="55">
        <v>609.07000000000005</v>
      </c>
      <c r="J2007" s="55">
        <v>768.85</v>
      </c>
      <c r="K2007" s="55">
        <v>509</v>
      </c>
      <c r="L2007" s="60"/>
    </row>
    <row r="2008" spans="1:12" s="48" customFormat="1" outlineLevel="1" x14ac:dyDescent="0.2">
      <c r="A2008" s="42">
        <f>A2007+1</f>
        <v>43419</v>
      </c>
      <c r="B2008" s="55">
        <v>505</v>
      </c>
      <c r="C2008" s="55">
        <v>622.22</v>
      </c>
      <c r="D2008" s="55">
        <v>888.17</v>
      </c>
      <c r="E2008" s="45">
        <f>Platts!R2497*0.6+Platts!C2497*1.6</f>
        <v>252.44</v>
      </c>
      <c r="F2008" s="62">
        <f t="shared" si="53"/>
        <v>2005</v>
      </c>
      <c r="G2008" s="42">
        <f>G2007+1</f>
        <v>43419</v>
      </c>
      <c r="H2008" s="55">
        <v>509</v>
      </c>
      <c r="I2008" s="55">
        <v>609.07000000000005</v>
      </c>
      <c r="J2008" s="55">
        <v>768.85</v>
      </c>
      <c r="K2008" s="55">
        <v>507.5</v>
      </c>
      <c r="L2008" s="60"/>
    </row>
    <row r="2009" spans="1:12" s="48" customFormat="1" outlineLevel="1" x14ac:dyDescent="0.2">
      <c r="A2009" s="42">
        <f>A2008+1</f>
        <v>43420</v>
      </c>
      <c r="B2009" s="55">
        <v>505</v>
      </c>
      <c r="C2009" s="55">
        <v>627.28</v>
      </c>
      <c r="D2009" s="55">
        <v>881.83</v>
      </c>
      <c r="E2009" s="45">
        <f>Platts!R2498*0.6+Platts!C2498*1.6</f>
        <v>253.95999999999998</v>
      </c>
      <c r="F2009" s="62">
        <f t="shared" si="53"/>
        <v>2006</v>
      </c>
      <c r="G2009" s="42">
        <f>G2008+1</f>
        <v>43420</v>
      </c>
      <c r="H2009" s="55">
        <v>509</v>
      </c>
      <c r="I2009" s="55">
        <v>611.30999999999995</v>
      </c>
      <c r="J2009" s="55">
        <v>768.85</v>
      </c>
      <c r="K2009" s="55">
        <v>507</v>
      </c>
      <c r="L2009" s="60"/>
    </row>
    <row r="2010" spans="1:12" s="48" customFormat="1" outlineLevel="1" x14ac:dyDescent="0.2">
      <c r="A2010" s="42">
        <f>A2009+3</f>
        <v>43423</v>
      </c>
      <c r="B2010" s="55">
        <v>500</v>
      </c>
      <c r="C2010" s="55">
        <v>630.49</v>
      </c>
      <c r="D2010" s="55">
        <v>879.6</v>
      </c>
      <c r="E2010" s="45">
        <f>Platts!R2499*0.6+Platts!C2499*1.6</f>
        <v>254.22000000000003</v>
      </c>
      <c r="F2010" s="62">
        <f t="shared" si="53"/>
        <v>2007</v>
      </c>
      <c r="G2010" s="42">
        <f>G2009+3</f>
        <v>43423</v>
      </c>
      <c r="H2010" s="55">
        <v>508</v>
      </c>
      <c r="I2010" s="55">
        <v>611.30999999999995</v>
      </c>
      <c r="J2010" s="55">
        <v>768.85</v>
      </c>
      <c r="K2010" s="55">
        <v>499</v>
      </c>
      <c r="L2010" s="60"/>
    </row>
    <row r="2011" spans="1:12" s="48" customFormat="1" outlineLevel="1" x14ac:dyDescent="0.2">
      <c r="A2011" s="42">
        <f>A2010+1</f>
        <v>43424</v>
      </c>
      <c r="B2011" s="55">
        <v>500</v>
      </c>
      <c r="C2011" s="55">
        <v>626.78</v>
      </c>
      <c r="D2011" s="55">
        <v>859.51</v>
      </c>
      <c r="E2011" s="45">
        <f>Platts!R2500*0.6+Platts!C2500*1.6</f>
        <v>250.8</v>
      </c>
      <c r="F2011" s="62">
        <f t="shared" si="53"/>
        <v>2008</v>
      </c>
      <c r="G2011" s="42">
        <f>G2010+1</f>
        <v>43424</v>
      </c>
      <c r="H2011" s="55">
        <v>507.5</v>
      </c>
      <c r="I2011" s="55">
        <v>611.30999999999995</v>
      </c>
      <c r="J2011" s="55">
        <v>768.85</v>
      </c>
      <c r="K2011" s="55">
        <v>499</v>
      </c>
      <c r="L2011" s="60"/>
    </row>
    <row r="2012" spans="1:12" s="48" customFormat="1" outlineLevel="1" x14ac:dyDescent="0.2">
      <c r="A2012" s="42">
        <f>A2011+1</f>
        <v>43425</v>
      </c>
      <c r="B2012" s="55">
        <v>493</v>
      </c>
      <c r="C2012" s="55">
        <v>626.95000000000005</v>
      </c>
      <c r="D2012" s="55">
        <v>858.67</v>
      </c>
      <c r="E2012" s="45">
        <f>Platts!R2501*0.6+Platts!C2501*1.6</f>
        <v>250.64</v>
      </c>
      <c r="F2012" s="62">
        <f t="shared" si="53"/>
        <v>2009</v>
      </c>
      <c r="G2012" s="42">
        <f>G2011+1</f>
        <v>43425</v>
      </c>
      <c r="H2012" s="55">
        <v>505.5</v>
      </c>
      <c r="I2012" s="55">
        <v>611.30999999999995</v>
      </c>
      <c r="J2012" s="55">
        <v>768.85</v>
      </c>
      <c r="K2012" s="55">
        <v>498</v>
      </c>
      <c r="L2012" s="60"/>
    </row>
    <row r="2013" spans="1:12" s="48" customFormat="1" outlineLevel="1" x14ac:dyDescent="0.2">
      <c r="A2013" s="42">
        <f>A2012+1</f>
        <v>43426</v>
      </c>
      <c r="B2013" s="55">
        <v>493</v>
      </c>
      <c r="C2013" s="55">
        <v>625.97</v>
      </c>
      <c r="D2013" s="55">
        <v>858.67</v>
      </c>
      <c r="E2013" s="45">
        <f>Platts!R2502*0.6+Platts!C2502*1.6</f>
        <v>248.48</v>
      </c>
      <c r="F2013" s="62">
        <f t="shared" si="53"/>
        <v>2010</v>
      </c>
      <c r="G2013" s="42">
        <f>G2012+1</f>
        <v>43426</v>
      </c>
      <c r="H2013" s="55">
        <v>505.5</v>
      </c>
      <c r="I2013" s="55">
        <v>611.30999999999995</v>
      </c>
      <c r="J2013" s="55">
        <v>768.85</v>
      </c>
      <c r="K2013" s="55">
        <v>495</v>
      </c>
      <c r="L2013" s="60"/>
    </row>
    <row r="2014" spans="1:12" s="48" customFormat="1" outlineLevel="1" x14ac:dyDescent="0.2">
      <c r="A2014" s="42">
        <f>A2013+1</f>
        <v>43427</v>
      </c>
      <c r="B2014" s="55">
        <v>490</v>
      </c>
      <c r="C2014" s="55">
        <v>621.83000000000004</v>
      </c>
      <c r="D2014" s="55">
        <v>858.67</v>
      </c>
      <c r="E2014" s="45">
        <f>Platts!R2503*0.6+Platts!C2503*1.6</f>
        <v>242.24</v>
      </c>
      <c r="F2014" s="62">
        <f t="shared" si="53"/>
        <v>2011</v>
      </c>
      <c r="G2014" s="42">
        <f>G2013+1</f>
        <v>43427</v>
      </c>
      <c r="H2014" s="55">
        <v>497</v>
      </c>
      <c r="I2014" s="55">
        <v>606.53</v>
      </c>
      <c r="J2014" s="55">
        <v>768.85</v>
      </c>
      <c r="K2014" s="55">
        <v>493</v>
      </c>
      <c r="L2014" s="60"/>
    </row>
    <row r="2015" spans="1:12" s="48" customFormat="1" outlineLevel="1" x14ac:dyDescent="0.2">
      <c r="A2015" s="42">
        <f>A2014+3</f>
        <v>43430</v>
      </c>
      <c r="B2015" s="55">
        <v>490</v>
      </c>
      <c r="C2015" s="55">
        <v>622.62</v>
      </c>
      <c r="D2015" s="55">
        <v>860.89</v>
      </c>
      <c r="E2015" s="45">
        <f>Platts!R2504*0.6+Platts!C2504*1.6</f>
        <v>234.32</v>
      </c>
      <c r="F2015" s="62">
        <f t="shared" si="53"/>
        <v>2012</v>
      </c>
      <c r="G2015" s="42">
        <f>G2014+3</f>
        <v>43430</v>
      </c>
      <c r="H2015" s="55">
        <v>493</v>
      </c>
      <c r="I2015" s="55">
        <v>606.53</v>
      </c>
      <c r="J2015" s="55">
        <v>768.85</v>
      </c>
      <c r="K2015" s="55">
        <v>492.75</v>
      </c>
      <c r="L2015" s="60"/>
    </row>
    <row r="2016" spans="1:12" s="48" customFormat="1" outlineLevel="1" x14ac:dyDescent="0.2">
      <c r="A2016" s="42">
        <f>A2015+1</f>
        <v>43431</v>
      </c>
      <c r="B2016" s="55">
        <v>480</v>
      </c>
      <c r="C2016" s="55">
        <v>619.48</v>
      </c>
      <c r="D2016" s="55">
        <v>855.38</v>
      </c>
      <c r="E2016" s="45">
        <f>Platts!R2505*0.6+Platts!C2505*1.6</f>
        <v>234.39999999999998</v>
      </c>
      <c r="F2016" s="62">
        <f t="shared" si="53"/>
        <v>2013</v>
      </c>
      <c r="G2016" s="42">
        <f>G2015+1</f>
        <v>43431</v>
      </c>
      <c r="H2016" s="55">
        <v>486</v>
      </c>
      <c r="I2016" s="55">
        <v>606.53</v>
      </c>
      <c r="J2016" s="55">
        <v>768.85</v>
      </c>
      <c r="K2016" s="55">
        <v>492.75</v>
      </c>
      <c r="L2016" s="60"/>
    </row>
    <row r="2017" spans="1:12" s="48" customFormat="1" outlineLevel="1" x14ac:dyDescent="0.2">
      <c r="A2017" s="42">
        <f>A2016+1</f>
        <v>43432</v>
      </c>
      <c r="B2017" s="55">
        <v>480</v>
      </c>
      <c r="C2017" s="55">
        <v>617.74</v>
      </c>
      <c r="D2017" s="55">
        <v>855.1</v>
      </c>
      <c r="E2017" s="45">
        <f>Platts!R2506*0.6+Platts!C2506*1.6</f>
        <v>237.88</v>
      </c>
      <c r="F2017" s="62">
        <f t="shared" si="53"/>
        <v>2014</v>
      </c>
      <c r="G2017" s="42">
        <f>G2016+1</f>
        <v>43432</v>
      </c>
      <c r="H2017" s="55">
        <v>486</v>
      </c>
      <c r="I2017" s="55">
        <v>606.53</v>
      </c>
      <c r="J2017" s="55">
        <v>768.85</v>
      </c>
      <c r="K2017" s="55">
        <v>489.75</v>
      </c>
      <c r="L2017" s="60"/>
    </row>
    <row r="2018" spans="1:12" s="48" customFormat="1" outlineLevel="1" x14ac:dyDescent="0.2">
      <c r="A2018" s="42">
        <f>A2017+1</f>
        <v>43433</v>
      </c>
      <c r="B2018" s="55">
        <v>478</v>
      </c>
      <c r="C2018" s="55">
        <v>615.14</v>
      </c>
      <c r="D2018" s="55">
        <v>852.35</v>
      </c>
      <c r="E2018" s="45">
        <f>Platts!R2507*0.6+Platts!C2507*1.6</f>
        <v>239.44000000000003</v>
      </c>
      <c r="F2018" s="62">
        <f t="shared" si="53"/>
        <v>2015</v>
      </c>
      <c r="G2018" s="42">
        <f>G2017+1</f>
        <v>43433</v>
      </c>
      <c r="H2018" s="55">
        <v>486</v>
      </c>
      <c r="I2018" s="55">
        <v>606.53</v>
      </c>
      <c r="J2018" s="55">
        <v>768.85</v>
      </c>
      <c r="K2018" s="55">
        <v>483</v>
      </c>
      <c r="L2018" s="60"/>
    </row>
    <row r="2019" spans="1:12" s="48" customFormat="1" outlineLevel="1" x14ac:dyDescent="0.2">
      <c r="A2019" s="42">
        <f>A2018+1</f>
        <v>43434</v>
      </c>
      <c r="B2019" s="55">
        <v>478</v>
      </c>
      <c r="C2019" s="55">
        <v>611.95000000000005</v>
      </c>
      <c r="D2019" s="55">
        <v>852.07</v>
      </c>
      <c r="E2019" s="45">
        <f>Platts!R2508*0.6+Platts!C2508*1.6</f>
        <v>239.42000000000002</v>
      </c>
      <c r="F2019" s="62">
        <f t="shared" si="53"/>
        <v>2016</v>
      </c>
      <c r="G2019" s="42">
        <f>G2018+1</f>
        <v>43434</v>
      </c>
      <c r="H2019" s="55">
        <v>484</v>
      </c>
      <c r="I2019" s="55">
        <v>605.73</v>
      </c>
      <c r="J2019" s="55">
        <v>768.85</v>
      </c>
      <c r="K2019" s="55">
        <v>480</v>
      </c>
      <c r="L2019" s="60"/>
    </row>
    <row r="2020" spans="1:12" s="48" customFormat="1" outlineLevel="1" x14ac:dyDescent="0.2">
      <c r="A2020" s="42">
        <f>A2019+3</f>
        <v>43437</v>
      </c>
      <c r="B2020" s="55">
        <v>478</v>
      </c>
      <c r="C2020" s="55">
        <v>613.74</v>
      </c>
      <c r="D2020" s="55">
        <v>846.01</v>
      </c>
      <c r="E2020" s="45">
        <f>Platts!R2509*0.6+Platts!C2509*1.6</f>
        <v>243.24</v>
      </c>
      <c r="F2020" s="62">
        <f t="shared" si="53"/>
        <v>2017</v>
      </c>
      <c r="G2020" s="42">
        <f>G2019+3</f>
        <v>43437</v>
      </c>
      <c r="H2020" s="55">
        <v>480</v>
      </c>
      <c r="I2020" s="55">
        <v>605.73</v>
      </c>
      <c r="J2020" s="55">
        <v>768.85</v>
      </c>
      <c r="K2020" s="55">
        <v>479.75</v>
      </c>
      <c r="L2020" s="60"/>
    </row>
    <row r="2021" spans="1:12" s="48" customFormat="1" outlineLevel="1" x14ac:dyDescent="0.2">
      <c r="A2021" s="42">
        <f>A2020+1</f>
        <v>43438</v>
      </c>
      <c r="B2021" s="55">
        <v>478</v>
      </c>
      <c r="C2021" s="55">
        <v>612.54999999999995</v>
      </c>
      <c r="D2021" s="55">
        <v>838.57</v>
      </c>
      <c r="E2021" s="45">
        <f>Platts!R2510*0.6+Platts!C2510*1.6</f>
        <v>249.76</v>
      </c>
      <c r="F2021" s="62">
        <f t="shared" si="53"/>
        <v>2018</v>
      </c>
      <c r="G2021" s="42">
        <f>G2020+1</f>
        <v>43438</v>
      </c>
      <c r="H2021" s="55">
        <v>479</v>
      </c>
      <c r="I2021" s="55">
        <v>605.73</v>
      </c>
      <c r="J2021" s="55">
        <v>768.85</v>
      </c>
      <c r="K2021" s="55">
        <v>477.5</v>
      </c>
      <c r="L2021" s="60"/>
    </row>
    <row r="2022" spans="1:12" s="48" customFormat="1" outlineLevel="1" x14ac:dyDescent="0.2">
      <c r="A2022" s="42">
        <f>A2021+1</f>
        <v>43439</v>
      </c>
      <c r="B2022" s="55">
        <v>480</v>
      </c>
      <c r="C2022" s="55">
        <v>606.6</v>
      </c>
      <c r="D2022" s="55">
        <v>838.02</v>
      </c>
      <c r="E2022" s="45">
        <f>Platts!R2511*0.6+Platts!C2511*1.6</f>
        <v>249.68</v>
      </c>
      <c r="F2022" s="62">
        <f t="shared" si="53"/>
        <v>2019</v>
      </c>
      <c r="G2022" s="42">
        <f>G2021+1</f>
        <v>43439</v>
      </c>
      <c r="H2022" s="55">
        <v>476</v>
      </c>
      <c r="I2022" s="55">
        <v>605.73</v>
      </c>
      <c r="J2022" s="55">
        <v>768.85</v>
      </c>
      <c r="K2022" s="55">
        <v>475</v>
      </c>
      <c r="L2022" s="60"/>
    </row>
    <row r="2023" spans="1:12" s="48" customFormat="1" outlineLevel="1" x14ac:dyDescent="0.2">
      <c r="A2023" s="42">
        <f>A2022+1</f>
        <v>43440</v>
      </c>
      <c r="B2023" s="55">
        <v>480</v>
      </c>
      <c r="C2023" s="55">
        <v>608.4</v>
      </c>
      <c r="D2023" s="55">
        <v>838.02</v>
      </c>
      <c r="E2023" s="45">
        <f>Platts!R2512*0.6+Platts!C2512*1.6</f>
        <v>242.10999999999999</v>
      </c>
      <c r="F2023" s="62">
        <f t="shared" si="53"/>
        <v>2020</v>
      </c>
      <c r="G2023" s="42">
        <f>G2022+1</f>
        <v>43440</v>
      </c>
      <c r="H2023" s="55">
        <v>475</v>
      </c>
      <c r="I2023" s="55">
        <v>605.73</v>
      </c>
      <c r="J2023" s="55">
        <v>768.85</v>
      </c>
      <c r="K2023" s="55">
        <v>475</v>
      </c>
      <c r="L2023" s="60"/>
    </row>
    <row r="2024" spans="1:12" s="48" customFormat="1" outlineLevel="1" x14ac:dyDescent="0.2">
      <c r="A2024" s="42">
        <f>A2023+1</f>
        <v>43441</v>
      </c>
      <c r="B2024" s="55">
        <v>480</v>
      </c>
      <c r="C2024" s="55">
        <v>609.79</v>
      </c>
      <c r="D2024" s="55">
        <v>839.67</v>
      </c>
      <c r="E2024" s="45">
        <f>Platts!R2513*0.6+Platts!C2513*1.6</f>
        <v>243.32</v>
      </c>
      <c r="F2024" s="62">
        <f t="shared" si="53"/>
        <v>2021</v>
      </c>
      <c r="G2024" s="42">
        <f>G2023+1</f>
        <v>43441</v>
      </c>
      <c r="H2024" s="55">
        <v>475</v>
      </c>
      <c r="I2024" s="55">
        <v>609.79</v>
      </c>
      <c r="J2024" s="55">
        <v>768.85</v>
      </c>
      <c r="K2024" s="55">
        <v>475</v>
      </c>
      <c r="L2024" s="60"/>
    </row>
    <row r="2025" spans="1:12" s="48" customFormat="1" outlineLevel="1" x14ac:dyDescent="0.2">
      <c r="A2025" s="42">
        <f>A2024+3</f>
        <v>43444</v>
      </c>
      <c r="B2025" s="55">
        <v>480</v>
      </c>
      <c r="C2025" s="55">
        <v>603.69000000000005</v>
      </c>
      <c r="D2025" s="55">
        <v>839.12</v>
      </c>
      <c r="E2025" s="45">
        <f>Platts!R2514*0.6+Platts!C2514*1.6</f>
        <v>243.07999999999998</v>
      </c>
      <c r="F2025" s="62">
        <f t="shared" si="53"/>
        <v>2022</v>
      </c>
      <c r="G2025" s="42">
        <f>G2024+3</f>
        <v>43444</v>
      </c>
      <c r="H2025" s="55">
        <v>475</v>
      </c>
      <c r="I2025" s="55">
        <v>609.79</v>
      </c>
      <c r="J2025" s="55">
        <v>768.85</v>
      </c>
      <c r="K2025" s="55">
        <v>474</v>
      </c>
      <c r="L2025" s="60"/>
    </row>
    <row r="2026" spans="1:12" s="48" customFormat="1" outlineLevel="1" x14ac:dyDescent="0.2">
      <c r="A2026" s="42">
        <f>A2025+1</f>
        <v>43445</v>
      </c>
      <c r="B2026" s="55">
        <v>475</v>
      </c>
      <c r="C2026" s="55">
        <v>601.25</v>
      </c>
      <c r="D2026" s="55">
        <v>827.82</v>
      </c>
      <c r="E2026" s="45">
        <f>Platts!R2515*0.6+Platts!C2515*1.6</f>
        <v>243.32</v>
      </c>
      <c r="F2026" s="62">
        <f t="shared" si="53"/>
        <v>2023</v>
      </c>
      <c r="G2026" s="42">
        <f>G2025+1</f>
        <v>43445</v>
      </c>
      <c r="H2026" s="47">
        <v>471</v>
      </c>
      <c r="I2026" s="55">
        <v>609.79</v>
      </c>
      <c r="J2026" s="55">
        <v>768.85</v>
      </c>
      <c r="K2026" s="55">
        <v>473</v>
      </c>
      <c r="L2026" s="60"/>
    </row>
    <row r="2027" spans="1:12" s="48" customFormat="1" outlineLevel="1" x14ac:dyDescent="0.2">
      <c r="A2027" s="42">
        <f>A2026+1</f>
        <v>43446</v>
      </c>
      <c r="B2027" s="55">
        <v>477</v>
      </c>
      <c r="C2027" s="55">
        <v>603.78</v>
      </c>
      <c r="D2027" s="55">
        <v>827</v>
      </c>
      <c r="E2027" s="45">
        <f>Platts!R2516*0.6+Platts!C2516*1.6</f>
        <v>243.04000000000002</v>
      </c>
      <c r="F2027" s="62">
        <f t="shared" si="53"/>
        <v>2024</v>
      </c>
      <c r="G2027" s="42">
        <f>G2026+1</f>
        <v>43446</v>
      </c>
      <c r="H2027" s="47">
        <v>467</v>
      </c>
      <c r="I2027" s="55">
        <v>609.79</v>
      </c>
      <c r="J2027" s="55">
        <v>768.85</v>
      </c>
      <c r="K2027" s="55">
        <v>470</v>
      </c>
      <c r="L2027" s="60"/>
    </row>
    <row r="2028" spans="1:12" s="48" customFormat="1" outlineLevel="1" x14ac:dyDescent="0.2">
      <c r="A2028" s="42">
        <f>A2027+1</f>
        <v>43447</v>
      </c>
      <c r="B2028" s="55">
        <v>480</v>
      </c>
      <c r="C2028" s="55">
        <v>593.87</v>
      </c>
      <c r="D2028" s="55">
        <v>827.55</v>
      </c>
      <c r="E2028" s="45">
        <f>Platts!R2517*0.6+Platts!C2517*1.6</f>
        <v>247.12</v>
      </c>
      <c r="F2028" s="62">
        <f t="shared" si="53"/>
        <v>2025</v>
      </c>
      <c r="G2028" s="42">
        <f>G2027+1</f>
        <v>43447</v>
      </c>
      <c r="H2028" s="47">
        <v>467</v>
      </c>
      <c r="I2028" s="55">
        <v>609.79</v>
      </c>
      <c r="J2028" s="55">
        <v>768.85</v>
      </c>
      <c r="K2028" s="55">
        <v>469</v>
      </c>
      <c r="L2028" s="60"/>
    </row>
    <row r="2029" spans="1:12" s="48" customFormat="1" outlineLevel="1" x14ac:dyDescent="0.2">
      <c r="A2029" s="42">
        <f>A2028+1</f>
        <v>43448</v>
      </c>
      <c r="B2029" s="55">
        <v>480</v>
      </c>
      <c r="C2029" s="55">
        <v>590.73</v>
      </c>
      <c r="D2029" s="55">
        <v>822.86</v>
      </c>
      <c r="E2029" s="45">
        <f>Platts!R2518*0.6+Platts!C2518*1.6</f>
        <v>249.84000000000003</v>
      </c>
      <c r="F2029" s="62">
        <f t="shared" si="53"/>
        <v>2026</v>
      </c>
      <c r="G2029" s="42">
        <f>G2028+1</f>
        <v>43448</v>
      </c>
      <c r="H2029" s="47">
        <v>466</v>
      </c>
      <c r="I2029" s="55">
        <v>604.28</v>
      </c>
      <c r="J2029" s="55">
        <v>768.85</v>
      </c>
      <c r="K2029" s="55">
        <v>465</v>
      </c>
      <c r="L2029" s="60"/>
    </row>
    <row r="2030" spans="1:12" s="48" customFormat="1" outlineLevel="1" x14ac:dyDescent="0.2">
      <c r="A2030" s="42">
        <f>A2029+3</f>
        <v>43451</v>
      </c>
      <c r="B2030" s="55">
        <v>480</v>
      </c>
      <c r="C2030" s="55">
        <v>593.45000000000005</v>
      </c>
      <c r="D2030" s="55">
        <v>816.8</v>
      </c>
      <c r="E2030" s="45">
        <f>Platts!R2519*0.6+Platts!C2519*1.6</f>
        <v>250.73</v>
      </c>
      <c r="F2030" s="62">
        <f t="shared" si="53"/>
        <v>2027</v>
      </c>
      <c r="G2030" s="42">
        <f>G2029+3</f>
        <v>43451</v>
      </c>
      <c r="H2030" s="47">
        <v>466</v>
      </c>
      <c r="I2030" s="55">
        <v>604.28</v>
      </c>
      <c r="J2030" s="55">
        <v>768.85</v>
      </c>
      <c r="K2030" s="55">
        <v>460</v>
      </c>
      <c r="L2030" s="60"/>
    </row>
    <row r="2031" spans="1:12" s="48" customFormat="1" outlineLevel="1" x14ac:dyDescent="0.2">
      <c r="A2031" s="42">
        <f>A2030+1</f>
        <v>43452</v>
      </c>
      <c r="B2031" s="55">
        <v>480</v>
      </c>
      <c r="C2031" s="55">
        <v>587.73</v>
      </c>
      <c r="D2031" s="55">
        <v>816.25</v>
      </c>
      <c r="E2031" s="45">
        <f>Platts!R2520*0.6+Platts!C2520*1.6</f>
        <v>248.34000000000003</v>
      </c>
      <c r="F2031" s="62">
        <f t="shared" si="53"/>
        <v>2028</v>
      </c>
      <c r="G2031" s="42">
        <f>G2030+1</f>
        <v>43452</v>
      </c>
      <c r="H2031" s="47">
        <v>462</v>
      </c>
      <c r="I2031" s="55">
        <v>604.28</v>
      </c>
      <c r="J2031" s="55">
        <v>768.85</v>
      </c>
      <c r="K2031" s="55">
        <v>460</v>
      </c>
      <c r="L2031" s="60"/>
    </row>
    <row r="2032" spans="1:12" s="48" customFormat="1" outlineLevel="1" x14ac:dyDescent="0.2">
      <c r="A2032" s="42">
        <f>A2031+1</f>
        <v>43453</v>
      </c>
      <c r="B2032" s="55">
        <v>480</v>
      </c>
      <c r="C2032" s="55">
        <v>591.87</v>
      </c>
      <c r="D2032" s="55">
        <v>816.52</v>
      </c>
      <c r="E2032" s="45">
        <f>Platts!R2521*0.6+Platts!C2521*1.6</f>
        <v>248.54000000000002</v>
      </c>
      <c r="F2032" s="62">
        <f t="shared" si="53"/>
        <v>2029</v>
      </c>
      <c r="G2032" s="42">
        <f>G2031+1</f>
        <v>43453</v>
      </c>
      <c r="H2032" s="47">
        <v>462</v>
      </c>
      <c r="I2032" s="55">
        <v>604.28</v>
      </c>
      <c r="J2032" s="55">
        <v>768.85</v>
      </c>
      <c r="K2032" s="55">
        <v>459</v>
      </c>
      <c r="L2032" s="60"/>
    </row>
    <row r="2033" spans="1:12" s="48" customFormat="1" outlineLevel="1" x14ac:dyDescent="0.2">
      <c r="A2033" s="42">
        <f>A2032+1</f>
        <v>43454</v>
      </c>
      <c r="B2033" s="55">
        <v>480</v>
      </c>
      <c r="C2033" s="55">
        <v>593.86</v>
      </c>
      <c r="D2033" s="55">
        <v>816.52</v>
      </c>
      <c r="E2033" s="45">
        <f>Platts!R2522*0.6+Platts!C2522*1.6</f>
        <v>251.04000000000002</v>
      </c>
      <c r="F2033" s="62">
        <f t="shared" si="53"/>
        <v>2030</v>
      </c>
      <c r="G2033" s="42">
        <f>G2032+1</f>
        <v>43454</v>
      </c>
      <c r="H2033" s="47">
        <v>462</v>
      </c>
      <c r="I2033" s="55">
        <v>604.28</v>
      </c>
      <c r="J2033" s="55">
        <v>768.85</v>
      </c>
      <c r="K2033" s="55">
        <v>459</v>
      </c>
      <c r="L2033" s="60"/>
    </row>
    <row r="2034" spans="1:12" s="48" customFormat="1" outlineLevel="1" x14ac:dyDescent="0.2">
      <c r="A2034" s="42">
        <f>A2033+1</f>
        <v>43455</v>
      </c>
      <c r="B2034" s="55">
        <v>480</v>
      </c>
      <c r="C2034" s="55">
        <v>594.29999999999995</v>
      </c>
      <c r="D2034" s="55">
        <v>815.7</v>
      </c>
      <c r="E2034" s="45">
        <f>Platts!R2523*0.6+Platts!C2523*1.6</f>
        <v>251.13</v>
      </c>
      <c r="F2034" s="62">
        <f t="shared" si="53"/>
        <v>2031</v>
      </c>
      <c r="G2034" s="42">
        <f>G2033+1</f>
        <v>43455</v>
      </c>
      <c r="H2034" s="47">
        <v>462</v>
      </c>
      <c r="I2034" s="55">
        <v>610.27</v>
      </c>
      <c r="J2034" s="55">
        <v>768.85</v>
      </c>
      <c r="K2034" s="55">
        <v>459</v>
      </c>
      <c r="L2034" s="60"/>
    </row>
    <row r="2035" spans="1:12" s="48" customFormat="1" outlineLevel="1" x14ac:dyDescent="0.2">
      <c r="A2035" s="42">
        <f>A2034+5</f>
        <v>43460</v>
      </c>
      <c r="B2035" s="47">
        <v>484</v>
      </c>
      <c r="C2035" s="55">
        <v>594.29999999999995</v>
      </c>
      <c r="D2035" s="55">
        <v>815.7</v>
      </c>
      <c r="E2035" s="45">
        <f>Platts!R2524*0.6+Platts!C2524*1.6</f>
        <v>247.56</v>
      </c>
      <c r="F2035" s="62">
        <f t="shared" si="53"/>
        <v>2032</v>
      </c>
      <c r="G2035" s="42">
        <f>G2034+5</f>
        <v>43460</v>
      </c>
      <c r="H2035" s="47">
        <v>460</v>
      </c>
      <c r="I2035" s="55">
        <v>610.27</v>
      </c>
      <c r="J2035" s="55">
        <v>768.85</v>
      </c>
      <c r="K2035" s="55">
        <v>459</v>
      </c>
      <c r="L2035" s="60"/>
    </row>
    <row r="2036" spans="1:12" s="48" customFormat="1" outlineLevel="1" x14ac:dyDescent="0.2">
      <c r="A2036" s="42">
        <f>A2035+1</f>
        <v>43461</v>
      </c>
      <c r="B2036" s="47">
        <v>484</v>
      </c>
      <c r="C2036" s="55">
        <v>594.92999999999995</v>
      </c>
      <c r="D2036" s="55">
        <v>815.7</v>
      </c>
      <c r="E2036" s="45">
        <f>Platts!R2525*0.6+Platts!C2525*1.6</f>
        <v>247.84000000000003</v>
      </c>
      <c r="F2036" s="62">
        <f t="shared" si="53"/>
        <v>2033</v>
      </c>
      <c r="G2036" s="42">
        <f>G2035+1</f>
        <v>43461</v>
      </c>
      <c r="H2036" s="47">
        <v>460</v>
      </c>
      <c r="I2036" s="55">
        <v>610.27</v>
      </c>
      <c r="J2036" s="55">
        <v>768.85</v>
      </c>
      <c r="K2036" s="55">
        <v>459</v>
      </c>
      <c r="L2036" s="60"/>
    </row>
    <row r="2037" spans="1:12" s="48" customFormat="1" outlineLevel="1" x14ac:dyDescent="0.2">
      <c r="A2037" s="42">
        <f>A2036+1</f>
        <v>43462</v>
      </c>
      <c r="B2037" s="47">
        <v>484</v>
      </c>
      <c r="C2037" s="55">
        <v>598.05999999999995</v>
      </c>
      <c r="D2037" s="55">
        <v>815.7</v>
      </c>
      <c r="E2037" s="45">
        <f>Platts!R2526*0.6+Platts!C2526*1.6</f>
        <v>248.32</v>
      </c>
      <c r="F2037" s="62">
        <f t="shared" si="53"/>
        <v>2034</v>
      </c>
      <c r="G2037" s="42">
        <f>G2036+1</f>
        <v>43462</v>
      </c>
      <c r="H2037" s="47">
        <v>460</v>
      </c>
      <c r="I2037" s="55">
        <v>613.54</v>
      </c>
      <c r="J2037" s="55">
        <v>768.85</v>
      </c>
      <c r="K2037" s="55">
        <v>454.5</v>
      </c>
      <c r="L2037" s="60"/>
    </row>
    <row r="2038" spans="1:12" s="48" customFormat="1" outlineLevel="1" x14ac:dyDescent="0.2">
      <c r="A2038" s="42">
        <f>A2037+5</f>
        <v>43467</v>
      </c>
      <c r="B2038" s="47">
        <v>484</v>
      </c>
      <c r="C2038" s="55">
        <v>592.78</v>
      </c>
      <c r="D2038" s="55">
        <v>815.7</v>
      </c>
      <c r="E2038" s="45">
        <f>Platts!R2527*0.6+Platts!C2527*1.6</f>
        <v>242.20999999999998</v>
      </c>
      <c r="F2038" s="62">
        <f t="shared" si="53"/>
        <v>2035</v>
      </c>
      <c r="G2038" s="42">
        <f>G2037+5</f>
        <v>43467</v>
      </c>
      <c r="H2038" s="47">
        <v>460</v>
      </c>
      <c r="I2038" s="55">
        <v>613.54</v>
      </c>
      <c r="J2038" s="55">
        <v>768.85</v>
      </c>
      <c r="K2038" s="55">
        <v>449.5</v>
      </c>
      <c r="L2038" s="60"/>
    </row>
    <row r="2039" spans="1:12" s="48" customFormat="1" outlineLevel="1" x14ac:dyDescent="0.2">
      <c r="A2039" s="42">
        <f>A2038+1</f>
        <v>43468</v>
      </c>
      <c r="B2039" s="47">
        <v>480</v>
      </c>
      <c r="C2039" s="55">
        <v>595.45000000000005</v>
      </c>
      <c r="D2039" s="55">
        <v>800.26</v>
      </c>
      <c r="E2039" s="45">
        <f>Platts!R2528*0.6+Platts!C2528*1.6</f>
        <v>241.8</v>
      </c>
      <c r="F2039" s="62">
        <f t="shared" si="53"/>
        <v>2036</v>
      </c>
      <c r="G2039" s="42">
        <f>G2038+1</f>
        <v>43468</v>
      </c>
      <c r="H2039" s="47">
        <v>460</v>
      </c>
      <c r="I2039" s="55">
        <v>613.54</v>
      </c>
      <c r="J2039" s="55">
        <v>768.85</v>
      </c>
      <c r="K2039" s="55">
        <v>449.5</v>
      </c>
      <c r="L2039" s="60"/>
    </row>
    <row r="2040" spans="1:12" s="48" customFormat="1" outlineLevel="1" x14ac:dyDescent="0.2">
      <c r="A2040" s="42">
        <f>A2039+1</f>
        <v>43469</v>
      </c>
      <c r="B2040" s="47">
        <v>480</v>
      </c>
      <c r="C2040" s="55">
        <v>595.24</v>
      </c>
      <c r="D2040" s="55">
        <v>798.89</v>
      </c>
      <c r="E2040" s="45">
        <f>Platts!R2529*0.6+Platts!C2529*1.6</f>
        <v>238.72</v>
      </c>
      <c r="F2040" s="62">
        <f t="shared" si="53"/>
        <v>2037</v>
      </c>
      <c r="G2040" s="42">
        <f>G2039+1</f>
        <v>43469</v>
      </c>
      <c r="H2040" s="47">
        <v>460</v>
      </c>
      <c r="I2040" s="55">
        <v>610.05999999999995</v>
      </c>
      <c r="J2040" s="55">
        <v>768.85</v>
      </c>
      <c r="K2040" s="55">
        <v>446</v>
      </c>
      <c r="L2040" s="60"/>
    </row>
    <row r="2041" spans="1:12" s="48" customFormat="1" outlineLevel="1" x14ac:dyDescent="0.2">
      <c r="A2041" s="42">
        <f>A2040+3</f>
        <v>43472</v>
      </c>
      <c r="B2041" s="47">
        <v>480</v>
      </c>
      <c r="C2041" s="55">
        <v>598.58000000000004</v>
      </c>
      <c r="D2041" s="55">
        <v>800.26</v>
      </c>
      <c r="E2041" s="45">
        <f>Platts!R2530*0.6+Platts!C2530*1.6</f>
        <v>240.52</v>
      </c>
      <c r="F2041" s="62">
        <f t="shared" si="53"/>
        <v>2038</v>
      </c>
      <c r="G2041" s="42">
        <f>G2040+3</f>
        <v>43472</v>
      </c>
      <c r="H2041" s="47">
        <v>461</v>
      </c>
      <c r="I2041" s="55">
        <v>610.05999999999995</v>
      </c>
      <c r="J2041" s="55">
        <v>768.85</v>
      </c>
      <c r="K2041" s="55">
        <v>446</v>
      </c>
      <c r="L2041" s="60"/>
    </row>
    <row r="2042" spans="1:12" s="48" customFormat="1" outlineLevel="1" x14ac:dyDescent="0.2">
      <c r="A2042" s="42">
        <f>A2041+1</f>
        <v>43473</v>
      </c>
      <c r="B2042" s="47">
        <v>480</v>
      </c>
      <c r="C2042" s="55">
        <v>597.42999999999995</v>
      </c>
      <c r="D2042" s="55">
        <v>793.65</v>
      </c>
      <c r="E2042" s="45">
        <f>Platts!R2531*0.6+Platts!C2531*1.6</f>
        <v>240.52</v>
      </c>
      <c r="F2042" s="62">
        <f t="shared" si="53"/>
        <v>2039</v>
      </c>
      <c r="G2042" s="42">
        <f>G2041+1</f>
        <v>43473</v>
      </c>
      <c r="H2042" s="47">
        <v>460</v>
      </c>
      <c r="I2042" s="55">
        <v>610.05999999999995</v>
      </c>
      <c r="J2042" s="55">
        <v>768.85</v>
      </c>
      <c r="K2042" s="55">
        <v>445.5</v>
      </c>
      <c r="L2042" s="60"/>
    </row>
    <row r="2043" spans="1:12" s="48" customFormat="1" outlineLevel="1" x14ac:dyDescent="0.2">
      <c r="A2043" s="42">
        <f>A2042+1</f>
        <v>43474</v>
      </c>
      <c r="B2043" s="47">
        <v>480</v>
      </c>
      <c r="C2043" s="55">
        <v>600.91999999999996</v>
      </c>
      <c r="D2043" s="55">
        <v>795.03</v>
      </c>
      <c r="E2043" s="45">
        <f>Platts!R2532*0.6+Platts!C2532*1.6</f>
        <v>239.8</v>
      </c>
      <c r="F2043" s="62">
        <f t="shared" si="53"/>
        <v>2040</v>
      </c>
      <c r="G2043" s="42">
        <f>G2042+1</f>
        <v>43474</v>
      </c>
      <c r="H2043" s="47">
        <v>460</v>
      </c>
      <c r="I2043" s="55">
        <v>610.05999999999995</v>
      </c>
      <c r="J2043" s="55">
        <v>768.85</v>
      </c>
      <c r="K2043" s="55">
        <v>444.5</v>
      </c>
      <c r="L2043" s="60"/>
    </row>
    <row r="2044" spans="1:12" s="48" customFormat="1" outlineLevel="1" x14ac:dyDescent="0.2">
      <c r="A2044" s="42">
        <f>A2043+1</f>
        <v>43475</v>
      </c>
      <c r="B2044" s="47">
        <v>483</v>
      </c>
      <c r="C2044" s="55">
        <v>601.03</v>
      </c>
      <c r="D2044" s="55">
        <v>794.2</v>
      </c>
      <c r="E2044" s="45">
        <f>Platts!R2533*0.6+Platts!C2533*1.6</f>
        <v>238.84</v>
      </c>
      <c r="F2044" s="62">
        <f t="shared" si="53"/>
        <v>2041</v>
      </c>
      <c r="G2044" s="42">
        <f>G2043+1</f>
        <v>43475</v>
      </c>
      <c r="H2044" s="47">
        <v>460</v>
      </c>
      <c r="I2044" s="55">
        <v>610.05999999999995</v>
      </c>
      <c r="J2044" s="55">
        <v>768.85</v>
      </c>
      <c r="K2044" s="55">
        <v>444.5</v>
      </c>
      <c r="L2044" s="60"/>
    </row>
    <row r="2045" spans="1:12" s="48" customFormat="1" outlineLevel="1" x14ac:dyDescent="0.2">
      <c r="A2045" s="42">
        <f>A2044+1</f>
        <v>43476</v>
      </c>
      <c r="B2045" s="47">
        <v>483</v>
      </c>
      <c r="C2045" s="55">
        <v>598.94000000000005</v>
      </c>
      <c r="D2045" s="55">
        <v>793.38</v>
      </c>
      <c r="E2045" s="45">
        <f>Platts!R2534*0.6+Platts!C2534*1.6</f>
        <v>237.42000000000002</v>
      </c>
      <c r="F2045" s="62">
        <f t="shared" si="53"/>
        <v>2042</v>
      </c>
      <c r="G2045" s="42">
        <f>G2044+1</f>
        <v>43476</v>
      </c>
      <c r="H2045" s="47">
        <v>460</v>
      </c>
      <c r="I2045" s="55">
        <v>602.39</v>
      </c>
      <c r="J2045" s="55">
        <v>768.85</v>
      </c>
      <c r="K2045" s="55">
        <v>442.5</v>
      </c>
      <c r="L2045" s="60"/>
    </row>
    <row r="2046" spans="1:12" s="48" customFormat="1" outlineLevel="1" x14ac:dyDescent="0.2">
      <c r="A2046" s="42">
        <f>A2045+3</f>
        <v>43479</v>
      </c>
      <c r="B2046" s="47">
        <v>483</v>
      </c>
      <c r="C2046" s="55">
        <v>599.15</v>
      </c>
      <c r="D2046" s="55">
        <v>781.53</v>
      </c>
      <c r="E2046" s="45">
        <f>Platts!R2535*0.6+Platts!C2535*1.6</f>
        <v>234.88</v>
      </c>
      <c r="F2046" s="62">
        <f t="shared" si="53"/>
        <v>2043</v>
      </c>
      <c r="G2046" s="42">
        <f>G2045+3</f>
        <v>43479</v>
      </c>
      <c r="H2046" s="47">
        <v>460</v>
      </c>
      <c r="I2046" s="55">
        <v>602.39</v>
      </c>
      <c r="J2046" s="55">
        <v>768.85</v>
      </c>
      <c r="K2046" s="55">
        <v>442.5</v>
      </c>
      <c r="L2046" s="60"/>
    </row>
    <row r="2047" spans="1:12" s="48" customFormat="1" outlineLevel="1" x14ac:dyDescent="0.2">
      <c r="A2047" s="42">
        <f>A2046+1</f>
        <v>43480</v>
      </c>
      <c r="B2047" s="47">
        <v>480</v>
      </c>
      <c r="C2047" s="53">
        <v>593.63</v>
      </c>
      <c r="D2047" s="55">
        <v>779.6</v>
      </c>
      <c r="E2047" s="45">
        <f>Platts!R2536*0.6+Platts!C2536*1.6</f>
        <v>234.56</v>
      </c>
      <c r="F2047" s="62">
        <f t="shared" si="53"/>
        <v>2044</v>
      </c>
      <c r="G2047" s="42">
        <f>G2046+1</f>
        <v>43480</v>
      </c>
      <c r="H2047" s="55">
        <v>460</v>
      </c>
      <c r="I2047" s="55">
        <v>602.39</v>
      </c>
      <c r="J2047" s="55">
        <v>768.85</v>
      </c>
      <c r="K2047" s="55">
        <v>442.5</v>
      </c>
      <c r="L2047" s="60"/>
    </row>
    <row r="2048" spans="1:12" s="48" customFormat="1" outlineLevel="1" x14ac:dyDescent="0.2">
      <c r="A2048" s="42">
        <f>A2047+1</f>
        <v>43481</v>
      </c>
      <c r="B2048" s="47">
        <v>480</v>
      </c>
      <c r="C2048" s="53">
        <v>591.71</v>
      </c>
      <c r="D2048" s="55">
        <v>779.6</v>
      </c>
      <c r="E2048" s="45">
        <f>Platts!R2537*0.6+Platts!C2537*1.6</f>
        <v>235.51999999999998</v>
      </c>
      <c r="F2048" s="62">
        <f t="shared" si="53"/>
        <v>2045</v>
      </c>
      <c r="G2048" s="42">
        <f>G2047+1</f>
        <v>43481</v>
      </c>
      <c r="H2048" s="55">
        <v>461</v>
      </c>
      <c r="I2048" s="55">
        <v>602.39</v>
      </c>
      <c r="J2048" s="55">
        <v>768.85</v>
      </c>
      <c r="K2048" s="55">
        <v>442.5</v>
      </c>
      <c r="L2048" s="60"/>
    </row>
    <row r="2049" spans="1:12" s="48" customFormat="1" outlineLevel="1" x14ac:dyDescent="0.2">
      <c r="A2049" s="42">
        <f>A2048+1</f>
        <v>43482</v>
      </c>
      <c r="B2049" s="47">
        <v>482</v>
      </c>
      <c r="C2049" s="53">
        <v>590.30999999999995</v>
      </c>
      <c r="D2049" s="55">
        <v>772.71</v>
      </c>
      <c r="E2049" s="45">
        <f>Platts!R2538*0.6+Platts!C2538*1.6</f>
        <v>234.8</v>
      </c>
      <c r="F2049" s="62">
        <f t="shared" si="53"/>
        <v>2046</v>
      </c>
      <c r="G2049" s="42">
        <f>G2048+1</f>
        <v>43482</v>
      </c>
      <c r="H2049" s="55">
        <v>461</v>
      </c>
      <c r="I2049" s="55">
        <v>602.39</v>
      </c>
      <c r="J2049" s="55">
        <v>768.85</v>
      </c>
      <c r="K2049" s="55">
        <v>442.5</v>
      </c>
      <c r="L2049" s="60"/>
    </row>
    <row r="2050" spans="1:12" s="48" customFormat="1" outlineLevel="1" x14ac:dyDescent="0.2">
      <c r="A2050" s="42">
        <f>A2049+1</f>
        <v>43483</v>
      </c>
      <c r="B2050" s="47">
        <v>485</v>
      </c>
      <c r="C2050" s="53">
        <v>589.48</v>
      </c>
      <c r="D2050" s="55">
        <v>771.6</v>
      </c>
      <c r="E2050" s="45">
        <f>Platts!R2539*0.6+Platts!C2539*1.6</f>
        <v>237.32</v>
      </c>
      <c r="F2050" s="62">
        <f t="shared" si="53"/>
        <v>2047</v>
      </c>
      <c r="G2050" s="42">
        <f>G2049+1</f>
        <v>43483</v>
      </c>
      <c r="H2050" s="55">
        <v>462</v>
      </c>
      <c r="I2050" s="55">
        <v>596.29999999999995</v>
      </c>
      <c r="J2050" s="55">
        <v>768.85</v>
      </c>
      <c r="K2050" s="55">
        <v>442.5</v>
      </c>
      <c r="L2050" s="60"/>
    </row>
    <row r="2051" spans="1:12" s="48" customFormat="1" outlineLevel="1" x14ac:dyDescent="0.2">
      <c r="A2051" s="42">
        <f>A2050+3</f>
        <v>43486</v>
      </c>
      <c r="B2051" s="47">
        <v>485</v>
      </c>
      <c r="C2051" s="53">
        <v>587.78</v>
      </c>
      <c r="D2051" s="55">
        <v>771.6</v>
      </c>
      <c r="E2051" s="45">
        <f>Platts!R2540*0.6+Platts!C2540*1.6</f>
        <v>237.62</v>
      </c>
      <c r="F2051" s="62">
        <f t="shared" si="53"/>
        <v>2048</v>
      </c>
      <c r="G2051" s="42">
        <f>G2050+3</f>
        <v>43486</v>
      </c>
      <c r="H2051" s="55">
        <v>463</v>
      </c>
      <c r="I2051" s="55">
        <v>596.29999999999995</v>
      </c>
      <c r="J2051" s="55">
        <v>768.85</v>
      </c>
      <c r="K2051" s="55">
        <v>442.5</v>
      </c>
      <c r="L2051" s="60"/>
    </row>
    <row r="2052" spans="1:12" s="48" customFormat="1" outlineLevel="1" x14ac:dyDescent="0.2">
      <c r="A2052" s="42">
        <f>A2051+1</f>
        <v>43487</v>
      </c>
      <c r="B2052" s="47">
        <v>488</v>
      </c>
      <c r="C2052" s="53">
        <v>568.17999999999995</v>
      </c>
      <c r="D2052" s="55">
        <v>758.38</v>
      </c>
      <c r="E2052" s="45">
        <f>Platts!R2541*0.6+Platts!C2541*1.6</f>
        <v>235.45999999999998</v>
      </c>
      <c r="F2052" s="62">
        <f t="shared" si="53"/>
        <v>2049</v>
      </c>
      <c r="G2052" s="42">
        <f>G2051+1</f>
        <v>43487</v>
      </c>
      <c r="H2052" s="55">
        <v>463</v>
      </c>
      <c r="I2052" s="55">
        <v>596.29999999999995</v>
      </c>
      <c r="J2052" s="55">
        <v>768.85</v>
      </c>
      <c r="K2052" s="55">
        <v>442.5</v>
      </c>
      <c r="L2052" s="60"/>
    </row>
    <row r="2053" spans="1:12" s="48" customFormat="1" outlineLevel="1" x14ac:dyDescent="0.2">
      <c r="A2053" s="42">
        <f>A2052+1</f>
        <v>43488</v>
      </c>
      <c r="B2053" s="47">
        <v>491</v>
      </c>
      <c r="C2053" s="53">
        <v>586.64</v>
      </c>
      <c r="D2053" s="55">
        <v>757.28</v>
      </c>
      <c r="E2053" s="45">
        <f>Platts!R2542*0.6+Platts!C2542*1.6</f>
        <v>238.16</v>
      </c>
      <c r="F2053" s="62">
        <f t="shared" ref="F2053:F2116" si="54">F2052+1</f>
        <v>2050</v>
      </c>
      <c r="G2053" s="42">
        <f>G2052+1</f>
        <v>43488</v>
      </c>
      <c r="H2053" s="55">
        <v>464</v>
      </c>
      <c r="I2053" s="55">
        <v>596.29999999999995</v>
      </c>
      <c r="J2053" s="55">
        <v>768.85</v>
      </c>
      <c r="K2053" s="55">
        <v>443.5</v>
      </c>
      <c r="L2053" s="60"/>
    </row>
    <row r="2054" spans="1:12" s="48" customFormat="1" outlineLevel="1" x14ac:dyDescent="0.2">
      <c r="A2054" s="42">
        <f>A2053+1</f>
        <v>43489</v>
      </c>
      <c r="B2054" s="47">
        <v>493</v>
      </c>
      <c r="C2054" s="53">
        <v>581.42999999999995</v>
      </c>
      <c r="D2054" s="55">
        <v>749.83</v>
      </c>
      <c r="E2054" s="45">
        <f>Platts!R2543*0.6+Platts!C2543*1.6</f>
        <v>240.04000000000002</v>
      </c>
      <c r="F2054" s="62">
        <f t="shared" si="54"/>
        <v>2051</v>
      </c>
      <c r="G2054" s="42">
        <f>G2053+1</f>
        <v>43489</v>
      </c>
      <c r="H2054" s="55">
        <v>464</v>
      </c>
      <c r="I2054" s="55">
        <v>596.29999999999995</v>
      </c>
      <c r="J2054" s="55">
        <v>768.85</v>
      </c>
      <c r="K2054" s="55">
        <v>445</v>
      </c>
      <c r="L2054" s="60"/>
    </row>
    <row r="2055" spans="1:12" s="48" customFormat="1" outlineLevel="1" x14ac:dyDescent="0.2">
      <c r="A2055" s="42">
        <f>A2054+1</f>
        <v>43490</v>
      </c>
      <c r="B2055" s="47">
        <v>493</v>
      </c>
      <c r="C2055" s="53">
        <v>581.39</v>
      </c>
      <c r="D2055" s="55">
        <v>749.56</v>
      </c>
      <c r="E2055" s="45">
        <f>Platts!R2544*0.6+Platts!C2544*1.6</f>
        <v>240.94</v>
      </c>
      <c r="F2055" s="62">
        <f t="shared" si="54"/>
        <v>2052</v>
      </c>
      <c r="G2055" s="42">
        <f>G2054+1</f>
        <v>43490</v>
      </c>
      <c r="H2055" s="55">
        <v>465</v>
      </c>
      <c r="I2055" s="55">
        <v>599.08000000000004</v>
      </c>
      <c r="J2055" s="55">
        <v>768.85</v>
      </c>
      <c r="K2055" s="55">
        <v>445</v>
      </c>
      <c r="L2055" s="60"/>
    </row>
    <row r="2056" spans="1:12" s="48" customFormat="1" outlineLevel="1" x14ac:dyDescent="0.2">
      <c r="A2056" s="42">
        <f>A2055+3</f>
        <v>43493</v>
      </c>
      <c r="B2056" s="47">
        <v>493</v>
      </c>
      <c r="C2056" s="53">
        <v>579.33000000000004</v>
      </c>
      <c r="D2056" s="55">
        <v>749.56</v>
      </c>
      <c r="E2056" s="45">
        <f>Platts!R2545*0.6+Platts!C2545*1.6</f>
        <v>246.22000000000003</v>
      </c>
      <c r="F2056" s="62">
        <f t="shared" si="54"/>
        <v>2053</v>
      </c>
      <c r="G2056" s="42">
        <f>G2055+3</f>
        <v>43493</v>
      </c>
      <c r="H2056" s="55">
        <v>466</v>
      </c>
      <c r="I2056" s="55">
        <v>599.08000000000004</v>
      </c>
      <c r="J2056" s="55">
        <v>768.85</v>
      </c>
      <c r="K2056" s="55">
        <v>447</v>
      </c>
      <c r="L2056" s="60"/>
    </row>
    <row r="2057" spans="1:12" s="48" customFormat="1" outlineLevel="1" x14ac:dyDescent="0.2">
      <c r="A2057" s="42">
        <f>A2056+1</f>
        <v>43494</v>
      </c>
      <c r="B2057" s="47">
        <v>496</v>
      </c>
      <c r="C2057" s="53">
        <v>578.11</v>
      </c>
      <c r="D2057" s="55">
        <v>749.56</v>
      </c>
      <c r="E2057" s="45">
        <f>Platts!R2546*0.6+Platts!C2546*1.6</f>
        <v>248.97000000000003</v>
      </c>
      <c r="F2057" s="62">
        <f t="shared" si="54"/>
        <v>2054</v>
      </c>
      <c r="G2057" s="42">
        <f>G2056+1</f>
        <v>43494</v>
      </c>
      <c r="H2057" s="55">
        <v>466</v>
      </c>
      <c r="I2057" s="55">
        <v>599.08000000000004</v>
      </c>
      <c r="J2057" s="55">
        <v>768.85</v>
      </c>
      <c r="K2057" s="55">
        <v>450</v>
      </c>
      <c r="L2057" s="60"/>
    </row>
    <row r="2058" spans="1:12" s="48" customFormat="1" outlineLevel="1" x14ac:dyDescent="0.2">
      <c r="A2058" s="42">
        <f>A2057+1</f>
        <v>43495</v>
      </c>
      <c r="B2058" s="47">
        <v>496</v>
      </c>
      <c r="C2058" s="53">
        <v>576.76</v>
      </c>
      <c r="D2058" s="55">
        <v>749.28</v>
      </c>
      <c r="E2058" s="45">
        <f>Platts!R2547*0.6+Platts!C2547*1.6</f>
        <v>258.48</v>
      </c>
      <c r="F2058" s="62">
        <f t="shared" si="54"/>
        <v>2055</v>
      </c>
      <c r="G2058" s="42">
        <f>G2057+1</f>
        <v>43495</v>
      </c>
      <c r="H2058" s="55">
        <v>468</v>
      </c>
      <c r="I2058" s="55">
        <v>599.08000000000004</v>
      </c>
      <c r="J2058" s="55">
        <v>768.85</v>
      </c>
      <c r="K2058" s="55">
        <v>452.5</v>
      </c>
      <c r="L2058" s="60"/>
    </row>
    <row r="2059" spans="1:12" s="48" customFormat="1" outlineLevel="1" x14ac:dyDescent="0.2">
      <c r="A2059" s="42">
        <f>A2058+1</f>
        <v>43496</v>
      </c>
      <c r="B2059" s="47">
        <v>496</v>
      </c>
      <c r="C2059" s="53">
        <v>577.33000000000004</v>
      </c>
      <c r="D2059" s="55">
        <v>752.59</v>
      </c>
      <c r="E2059" s="45">
        <f>Platts!R2548*0.6+Platts!C2548*1.6</f>
        <v>257.24</v>
      </c>
      <c r="F2059" s="62">
        <f t="shared" si="54"/>
        <v>2056</v>
      </c>
      <c r="G2059" s="42">
        <f>G2058+1</f>
        <v>43496</v>
      </c>
      <c r="H2059" s="55">
        <v>468</v>
      </c>
      <c r="I2059" s="55">
        <v>599.08000000000004</v>
      </c>
      <c r="J2059" s="55">
        <v>768.85</v>
      </c>
      <c r="K2059" s="55">
        <v>457.5</v>
      </c>
      <c r="L2059" s="60"/>
    </row>
    <row r="2060" spans="1:12" s="48" customFormat="1" outlineLevel="1" x14ac:dyDescent="0.2">
      <c r="A2060" s="42">
        <f>A2059+1</f>
        <v>43497</v>
      </c>
      <c r="B2060" s="47">
        <v>496</v>
      </c>
      <c r="C2060" s="53">
        <v>579.32000000000005</v>
      </c>
      <c r="D2060" s="55">
        <v>752.59</v>
      </c>
      <c r="E2060" s="45">
        <f>Platts!R2549*0.6+Platts!C2549*1.6</f>
        <v>259.5</v>
      </c>
      <c r="F2060" s="62">
        <f t="shared" si="54"/>
        <v>2057</v>
      </c>
      <c r="G2060" s="42">
        <f>G2059+1</f>
        <v>43497</v>
      </c>
      <c r="H2060" s="55">
        <v>468</v>
      </c>
      <c r="I2060" s="55">
        <v>598.26</v>
      </c>
      <c r="J2060" s="55">
        <v>768.85</v>
      </c>
      <c r="K2060" s="55">
        <v>457.5</v>
      </c>
      <c r="L2060" s="60"/>
    </row>
    <row r="2061" spans="1:12" s="48" customFormat="1" outlineLevel="1" x14ac:dyDescent="0.2">
      <c r="A2061" s="42">
        <f>A2060+3</f>
        <v>43500</v>
      </c>
      <c r="B2061" s="47">
        <v>496</v>
      </c>
      <c r="C2061" s="53">
        <v>577.74</v>
      </c>
      <c r="D2061" s="55">
        <v>753.97</v>
      </c>
      <c r="E2061" s="45">
        <f>Platts!R2550*0.6+Platts!C2550*1.6</f>
        <v>258.94</v>
      </c>
      <c r="F2061" s="62">
        <f t="shared" si="54"/>
        <v>2058</v>
      </c>
      <c r="G2061" s="42">
        <f>G2060+3</f>
        <v>43500</v>
      </c>
      <c r="H2061" s="55">
        <v>468</v>
      </c>
      <c r="I2061" s="55">
        <v>598.26</v>
      </c>
      <c r="J2061" s="55">
        <v>768.85</v>
      </c>
      <c r="K2061" s="55">
        <v>457.5</v>
      </c>
      <c r="L2061" s="60"/>
    </row>
    <row r="2062" spans="1:12" s="48" customFormat="1" outlineLevel="1" x14ac:dyDescent="0.2">
      <c r="A2062" s="42">
        <f>A2061+1</f>
        <v>43501</v>
      </c>
      <c r="B2062" s="47">
        <v>496</v>
      </c>
      <c r="C2062" s="53">
        <v>576.04999999999995</v>
      </c>
      <c r="D2062" s="55">
        <v>753.69</v>
      </c>
      <c r="E2062" s="45">
        <f>Platts!R2551*0.6+Platts!C2551*1.6</f>
        <v>258.94</v>
      </c>
      <c r="F2062" s="62">
        <f t="shared" si="54"/>
        <v>2059</v>
      </c>
      <c r="G2062" s="42">
        <f>G2061+1</f>
        <v>43501</v>
      </c>
      <c r="H2062" s="55">
        <v>468</v>
      </c>
      <c r="I2062" s="55">
        <v>598.26</v>
      </c>
      <c r="J2062" s="55">
        <v>768.85</v>
      </c>
      <c r="K2062" s="55">
        <v>460.5</v>
      </c>
      <c r="L2062" s="60"/>
    </row>
    <row r="2063" spans="1:12" s="48" customFormat="1" outlineLevel="1" x14ac:dyDescent="0.2">
      <c r="A2063" s="42">
        <f>A2062+1</f>
        <v>43502</v>
      </c>
      <c r="B2063" s="47">
        <v>496</v>
      </c>
      <c r="C2063" s="53">
        <v>575.83000000000004</v>
      </c>
      <c r="D2063" s="55">
        <v>750.66</v>
      </c>
      <c r="E2063" s="45">
        <f>Platts!R2552*0.6+Platts!C2552*1.6</f>
        <v>258.94</v>
      </c>
      <c r="F2063" s="62">
        <f t="shared" si="54"/>
        <v>2060</v>
      </c>
      <c r="G2063" s="42">
        <f>G2062+1</f>
        <v>43502</v>
      </c>
      <c r="H2063" s="55">
        <v>468</v>
      </c>
      <c r="I2063" s="55">
        <v>598.26</v>
      </c>
      <c r="J2063" s="55">
        <v>768.85</v>
      </c>
      <c r="K2063" s="55">
        <v>467</v>
      </c>
      <c r="L2063" s="60"/>
    </row>
    <row r="2064" spans="1:12" s="48" customFormat="1" outlineLevel="1" x14ac:dyDescent="0.2">
      <c r="A2064" s="42">
        <f>A2063+1</f>
        <v>43503</v>
      </c>
      <c r="B2064" s="47">
        <v>496</v>
      </c>
      <c r="C2064" s="53">
        <v>574.66</v>
      </c>
      <c r="D2064" s="55">
        <v>749.83</v>
      </c>
      <c r="E2064" s="45">
        <f>Platts!R2553*0.6+Platts!C2553*1.6</f>
        <v>265.10000000000002</v>
      </c>
      <c r="F2064" s="62">
        <f t="shared" si="54"/>
        <v>2061</v>
      </c>
      <c r="G2064" s="42">
        <f>G2063+1</f>
        <v>43503</v>
      </c>
      <c r="H2064" s="55">
        <v>468</v>
      </c>
      <c r="I2064" s="55">
        <v>598.26</v>
      </c>
      <c r="J2064" s="55">
        <v>768.85</v>
      </c>
      <c r="K2064" s="55">
        <v>467</v>
      </c>
      <c r="L2064" s="60"/>
    </row>
    <row r="2065" spans="1:12" s="48" customFormat="1" outlineLevel="1" x14ac:dyDescent="0.2">
      <c r="A2065" s="42">
        <f>A2064+1</f>
        <v>43504</v>
      </c>
      <c r="B2065" s="47">
        <v>496</v>
      </c>
      <c r="C2065" s="53">
        <v>574.17999999999995</v>
      </c>
      <c r="D2065" s="55">
        <v>750.66</v>
      </c>
      <c r="E2065" s="45">
        <f>Platts!R2554*0.6+Platts!C2554*1.6</f>
        <v>271.02</v>
      </c>
      <c r="F2065" s="62">
        <f t="shared" si="54"/>
        <v>2062</v>
      </c>
      <c r="G2065" s="42">
        <f>G2064+1</f>
        <v>43504</v>
      </c>
      <c r="H2065" s="55">
        <v>468</v>
      </c>
      <c r="I2065" s="55">
        <v>594.55999999999995</v>
      </c>
      <c r="J2065" s="55">
        <v>768.85</v>
      </c>
      <c r="K2065" s="55">
        <v>470</v>
      </c>
      <c r="L2065" s="60"/>
    </row>
    <row r="2066" spans="1:12" s="48" customFormat="1" outlineLevel="1" x14ac:dyDescent="0.2">
      <c r="A2066" s="42">
        <f>A2065+3</f>
        <v>43507</v>
      </c>
      <c r="B2066" s="47">
        <v>501</v>
      </c>
      <c r="C2066" s="53">
        <v>572.04999999999995</v>
      </c>
      <c r="D2066" s="55">
        <v>747.63</v>
      </c>
      <c r="E2066" s="45">
        <f>Platts!R2555*0.6+Platts!C2555*1.6</f>
        <v>264.92</v>
      </c>
      <c r="F2066" s="62">
        <f t="shared" si="54"/>
        <v>2063</v>
      </c>
      <c r="G2066" s="42">
        <f>G2065+3</f>
        <v>43507</v>
      </c>
      <c r="H2066" s="55">
        <v>484</v>
      </c>
      <c r="I2066" s="55">
        <v>594.55999999999995</v>
      </c>
      <c r="J2066" s="55">
        <v>768.85</v>
      </c>
      <c r="K2066" s="55">
        <v>473</v>
      </c>
      <c r="L2066" s="60"/>
    </row>
    <row r="2067" spans="1:12" s="48" customFormat="1" outlineLevel="1" x14ac:dyDescent="0.2">
      <c r="A2067" s="42">
        <f>A2066+1</f>
        <v>43508</v>
      </c>
      <c r="B2067" s="47">
        <v>501</v>
      </c>
      <c r="C2067" s="53">
        <v>570.94000000000005</v>
      </c>
      <c r="D2067" s="55">
        <v>750.66</v>
      </c>
      <c r="E2067" s="45">
        <f>Platts!R2556*0.6+Platts!C2556*1.6</f>
        <v>261.27</v>
      </c>
      <c r="F2067" s="62">
        <f t="shared" si="54"/>
        <v>2064</v>
      </c>
      <c r="G2067" s="42">
        <f>G2066+1</f>
        <v>43508</v>
      </c>
      <c r="H2067" s="55">
        <v>484</v>
      </c>
      <c r="I2067" s="55">
        <v>594.55999999999995</v>
      </c>
      <c r="J2067" s="55">
        <v>768.85</v>
      </c>
      <c r="K2067" s="55">
        <v>473</v>
      </c>
      <c r="L2067" s="60"/>
    </row>
    <row r="2068" spans="1:12" s="48" customFormat="1" outlineLevel="1" x14ac:dyDescent="0.2">
      <c r="A2068" s="42">
        <f>A2067+1</f>
        <v>43509</v>
      </c>
      <c r="B2068" s="47">
        <v>512</v>
      </c>
      <c r="C2068" s="53">
        <v>569.58000000000004</v>
      </c>
      <c r="D2068" s="55">
        <v>746.25</v>
      </c>
      <c r="E2068" s="45">
        <f>Platts!R2557*0.6+Platts!C2557*1.6</f>
        <v>261.77</v>
      </c>
      <c r="F2068" s="62">
        <f t="shared" si="54"/>
        <v>2065</v>
      </c>
      <c r="G2068" s="42">
        <f>G2067+1</f>
        <v>43509</v>
      </c>
      <c r="H2068" s="55">
        <v>484</v>
      </c>
      <c r="I2068" s="55">
        <v>594.55999999999995</v>
      </c>
      <c r="J2068" s="55">
        <v>768.85</v>
      </c>
      <c r="K2068" s="55">
        <v>473</v>
      </c>
      <c r="L2068" s="60"/>
    </row>
    <row r="2069" spans="1:12" s="48" customFormat="1" outlineLevel="1" x14ac:dyDescent="0.2">
      <c r="A2069" s="42">
        <f>A2068+1</f>
        <v>43510</v>
      </c>
      <c r="B2069" s="47">
        <v>512</v>
      </c>
      <c r="C2069" s="53">
        <v>568.82000000000005</v>
      </c>
      <c r="D2069" s="55">
        <v>746.53</v>
      </c>
      <c r="E2069" s="45">
        <f>Platts!R2558*0.6+Platts!C2558*1.6</f>
        <v>265.58</v>
      </c>
      <c r="F2069" s="62">
        <f t="shared" si="54"/>
        <v>2066</v>
      </c>
      <c r="G2069" s="42">
        <f>G2068+1</f>
        <v>43510</v>
      </c>
      <c r="H2069" s="55">
        <v>484</v>
      </c>
      <c r="I2069" s="55">
        <v>594.55999999999995</v>
      </c>
      <c r="J2069" s="55">
        <v>768.85</v>
      </c>
      <c r="K2069" s="55">
        <v>473</v>
      </c>
      <c r="L2069" s="60"/>
    </row>
    <row r="2070" spans="1:12" s="48" customFormat="1" outlineLevel="1" x14ac:dyDescent="0.2">
      <c r="A2070" s="42">
        <f>A2069+1</f>
        <v>43511</v>
      </c>
      <c r="B2070" s="47">
        <v>512</v>
      </c>
      <c r="C2070" s="55">
        <v>567.70000000000005</v>
      </c>
      <c r="D2070" s="55">
        <v>746.53</v>
      </c>
      <c r="E2070" s="45">
        <f>Platts!R2559*0.6+Platts!C2559*1.6</f>
        <v>264.86</v>
      </c>
      <c r="F2070" s="62">
        <f t="shared" si="54"/>
        <v>2067</v>
      </c>
      <c r="G2070" s="42">
        <f>G2069+1</f>
        <v>43511</v>
      </c>
      <c r="H2070" s="55">
        <v>483</v>
      </c>
      <c r="I2070" s="55">
        <v>591.94000000000005</v>
      </c>
      <c r="J2070" s="55">
        <v>768.85</v>
      </c>
      <c r="K2070" s="55">
        <v>473</v>
      </c>
      <c r="L2070" s="60"/>
    </row>
    <row r="2071" spans="1:12" s="48" customFormat="1" outlineLevel="1" x14ac:dyDescent="0.2">
      <c r="A2071" s="42">
        <f>A2070+3</f>
        <v>43514</v>
      </c>
      <c r="B2071" s="47">
        <v>512</v>
      </c>
      <c r="C2071" s="55">
        <v>567.76</v>
      </c>
      <c r="D2071" s="55">
        <v>746.53</v>
      </c>
      <c r="E2071" s="45">
        <f>Platts!R2560*0.6+Platts!C2560*1.6</f>
        <v>267.18</v>
      </c>
      <c r="F2071" s="62">
        <f t="shared" si="54"/>
        <v>2068</v>
      </c>
      <c r="G2071" s="42">
        <f>G2070+3</f>
        <v>43514</v>
      </c>
      <c r="H2071" s="55">
        <v>483</v>
      </c>
      <c r="I2071" s="55">
        <v>591.94000000000005</v>
      </c>
      <c r="J2071" s="55">
        <v>768.85</v>
      </c>
      <c r="K2071" s="55">
        <v>473</v>
      </c>
      <c r="L2071" s="60"/>
    </row>
    <row r="2072" spans="1:12" s="48" customFormat="1" outlineLevel="1" x14ac:dyDescent="0.2">
      <c r="A2072" s="42">
        <f>A2071+1</f>
        <v>43515</v>
      </c>
      <c r="B2072" s="47">
        <v>509</v>
      </c>
      <c r="C2072" s="55">
        <v>570</v>
      </c>
      <c r="D2072" s="55">
        <v>749.83</v>
      </c>
      <c r="E2072" s="45">
        <f>Platts!R2561*0.6+Platts!C2561*1.6</f>
        <v>266.72000000000003</v>
      </c>
      <c r="F2072" s="62">
        <f t="shared" si="54"/>
        <v>2069</v>
      </c>
      <c r="G2072" s="42">
        <f>G2071+1</f>
        <v>43515</v>
      </c>
      <c r="H2072" s="55">
        <v>486</v>
      </c>
      <c r="I2072" s="55">
        <v>591.94000000000005</v>
      </c>
      <c r="J2072" s="55">
        <v>768.85</v>
      </c>
      <c r="K2072" s="55">
        <v>473</v>
      </c>
      <c r="L2072" s="60"/>
    </row>
    <row r="2073" spans="1:12" s="48" customFormat="1" outlineLevel="1" x14ac:dyDescent="0.2">
      <c r="A2073" s="42">
        <f>A2072+1</f>
        <v>43516</v>
      </c>
      <c r="B2073" s="47">
        <v>515</v>
      </c>
      <c r="C2073" s="55">
        <v>573.05999999999995</v>
      </c>
      <c r="D2073" s="55">
        <v>749.83</v>
      </c>
      <c r="E2073" s="45">
        <f>Platts!R2562*0.6+Platts!C2562*1.6</f>
        <v>265.68</v>
      </c>
      <c r="F2073" s="62">
        <f t="shared" si="54"/>
        <v>2070</v>
      </c>
      <c r="G2073" s="42">
        <f>G2072+1</f>
        <v>43516</v>
      </c>
      <c r="H2073" s="55">
        <v>486</v>
      </c>
      <c r="I2073" s="55">
        <v>591.94000000000005</v>
      </c>
      <c r="J2073" s="55">
        <v>768.85</v>
      </c>
      <c r="K2073" s="55">
        <v>476</v>
      </c>
      <c r="L2073" s="60"/>
    </row>
    <row r="2074" spans="1:12" s="48" customFormat="1" outlineLevel="1" x14ac:dyDescent="0.2">
      <c r="A2074" s="42">
        <f>A2073+1</f>
        <v>43517</v>
      </c>
      <c r="B2074" s="47">
        <v>517</v>
      </c>
      <c r="C2074" s="55">
        <v>571.75</v>
      </c>
      <c r="D2074" s="55">
        <v>754.79</v>
      </c>
      <c r="E2074" s="45">
        <f>Platts!R2563*0.6+Platts!C2563*1.6</f>
        <v>266.22000000000003</v>
      </c>
      <c r="F2074" s="62">
        <f t="shared" si="54"/>
        <v>2071</v>
      </c>
      <c r="G2074" s="42">
        <f>G2073+1</f>
        <v>43517</v>
      </c>
      <c r="H2074" s="55">
        <v>486</v>
      </c>
      <c r="I2074" s="55">
        <v>591.94000000000005</v>
      </c>
      <c r="J2074" s="55">
        <v>768.85</v>
      </c>
      <c r="K2074" s="55">
        <v>476</v>
      </c>
      <c r="L2074" s="60"/>
    </row>
    <row r="2075" spans="1:12" s="48" customFormat="1" outlineLevel="1" x14ac:dyDescent="0.2">
      <c r="A2075" s="42">
        <f>A2074+1</f>
        <v>43518</v>
      </c>
      <c r="B2075" s="47">
        <v>520</v>
      </c>
      <c r="C2075" s="55">
        <v>574.32000000000005</v>
      </c>
      <c r="D2075" s="55">
        <v>754.24</v>
      </c>
      <c r="E2075" s="45">
        <f>Platts!R2564*0.6+Platts!C2564*1.6</f>
        <v>266.22000000000003</v>
      </c>
      <c r="F2075" s="62">
        <f t="shared" si="54"/>
        <v>2072</v>
      </c>
      <c r="G2075" s="42">
        <f>G2074+1</f>
        <v>43518</v>
      </c>
      <c r="H2075" s="55">
        <v>486</v>
      </c>
      <c r="I2075" s="55">
        <v>595.29999999999995</v>
      </c>
      <c r="J2075" s="55">
        <v>768.85</v>
      </c>
      <c r="K2075" s="55">
        <v>476</v>
      </c>
      <c r="L2075" s="60"/>
    </row>
    <row r="2076" spans="1:12" s="48" customFormat="1" outlineLevel="1" x14ac:dyDescent="0.2">
      <c r="A2076" s="42">
        <f>A2075+3</f>
        <v>43521</v>
      </c>
      <c r="B2076" s="47">
        <v>520</v>
      </c>
      <c r="C2076" s="55">
        <v>574.26</v>
      </c>
      <c r="D2076" s="55">
        <v>754.24</v>
      </c>
      <c r="E2076" s="45">
        <f>Platts!R2565*0.6+Platts!C2565*1.6</f>
        <v>262.77999999999997</v>
      </c>
      <c r="F2076" s="62">
        <f t="shared" si="54"/>
        <v>2073</v>
      </c>
      <c r="G2076" s="42">
        <f>G2075+3</f>
        <v>43521</v>
      </c>
      <c r="H2076" s="55">
        <v>486</v>
      </c>
      <c r="I2076" s="55">
        <v>595.29999999999995</v>
      </c>
      <c r="J2076" s="55">
        <v>768.85</v>
      </c>
      <c r="K2076" s="55">
        <v>476</v>
      </c>
      <c r="L2076" s="60"/>
    </row>
    <row r="2077" spans="1:12" s="48" customFormat="1" outlineLevel="1" x14ac:dyDescent="0.2">
      <c r="A2077" s="42">
        <f>A2076+1</f>
        <v>43522</v>
      </c>
      <c r="B2077" s="47">
        <v>521</v>
      </c>
      <c r="C2077" s="55">
        <v>578.48</v>
      </c>
      <c r="D2077" s="55">
        <v>767.47</v>
      </c>
      <c r="E2077" s="45">
        <f>Platts!R2566*0.6+Platts!C2566*1.6</f>
        <v>261.02999999999997</v>
      </c>
      <c r="F2077" s="62">
        <f t="shared" si="54"/>
        <v>2074</v>
      </c>
      <c r="G2077" s="42">
        <f>G2076+1</f>
        <v>43522</v>
      </c>
      <c r="H2077" s="55">
        <v>488</v>
      </c>
      <c r="I2077" s="55">
        <v>595.29999999999995</v>
      </c>
      <c r="J2077" s="55">
        <v>768.85</v>
      </c>
      <c r="K2077" s="55">
        <v>476</v>
      </c>
      <c r="L2077" s="60"/>
    </row>
    <row r="2078" spans="1:12" s="48" customFormat="1" outlineLevel="1" x14ac:dyDescent="0.2">
      <c r="A2078" s="42">
        <f>A2077+1</f>
        <v>43523</v>
      </c>
      <c r="B2078" s="47">
        <v>521</v>
      </c>
      <c r="C2078" s="55">
        <v>579.35</v>
      </c>
      <c r="D2078" s="55">
        <v>771.6</v>
      </c>
      <c r="E2078" s="45">
        <f>Platts!R2567*0.6+Platts!C2567*1.6</f>
        <v>260.33</v>
      </c>
      <c r="F2078" s="62">
        <f t="shared" si="54"/>
        <v>2075</v>
      </c>
      <c r="G2078" s="42">
        <f>G2077+1</f>
        <v>43523</v>
      </c>
      <c r="H2078" s="55">
        <v>488</v>
      </c>
      <c r="I2078" s="55">
        <v>595.29999999999995</v>
      </c>
      <c r="J2078" s="55">
        <v>768.85</v>
      </c>
      <c r="K2078" s="55">
        <v>476</v>
      </c>
      <c r="L2078" s="60"/>
    </row>
    <row r="2079" spans="1:12" s="48" customFormat="1" outlineLevel="1" x14ac:dyDescent="0.2">
      <c r="A2079" s="42">
        <f>A2078+1</f>
        <v>43524</v>
      </c>
      <c r="B2079" s="47">
        <v>525</v>
      </c>
      <c r="C2079" s="55">
        <v>579.65</v>
      </c>
      <c r="D2079" s="55">
        <v>770.5</v>
      </c>
      <c r="E2079" s="45">
        <f>Platts!R2568*0.6+Platts!C2568*1.6</f>
        <v>262.73</v>
      </c>
      <c r="F2079" s="62">
        <f t="shared" si="54"/>
        <v>2076</v>
      </c>
      <c r="G2079" s="42">
        <f>G2078+1</f>
        <v>43524</v>
      </c>
      <c r="H2079" s="55">
        <v>490</v>
      </c>
      <c r="I2079" s="55">
        <v>595.29999999999995</v>
      </c>
      <c r="J2079" s="55">
        <v>768.85</v>
      </c>
      <c r="K2079" s="55">
        <v>476</v>
      </c>
      <c r="L2079" s="60"/>
    </row>
    <row r="2080" spans="1:12" s="48" customFormat="1" outlineLevel="1" x14ac:dyDescent="0.2">
      <c r="A2080" s="42">
        <f>A2079+1</f>
        <v>43525</v>
      </c>
      <c r="B2080" s="47">
        <v>528</v>
      </c>
      <c r="C2080" s="55">
        <v>575.67999999999995</v>
      </c>
      <c r="D2080" s="55">
        <v>770.78</v>
      </c>
      <c r="E2080" s="45">
        <f>Platts!R2569*0.6+Platts!C2569*1.6</f>
        <v>267.02999999999997</v>
      </c>
      <c r="F2080" s="62">
        <f t="shared" si="54"/>
        <v>2077</v>
      </c>
      <c r="G2080" s="42">
        <f>G2079+1</f>
        <v>43525</v>
      </c>
      <c r="H2080" s="55">
        <v>491</v>
      </c>
      <c r="I2080" s="55">
        <v>600.14</v>
      </c>
      <c r="J2080" s="55">
        <v>768.85</v>
      </c>
      <c r="K2080" s="55">
        <v>476</v>
      </c>
      <c r="L2080" s="60"/>
    </row>
    <row r="2081" spans="1:12" s="48" customFormat="1" outlineLevel="1" x14ac:dyDescent="0.2">
      <c r="A2081" s="42">
        <f>A2080+3</f>
        <v>43528</v>
      </c>
      <c r="B2081" s="47">
        <v>528</v>
      </c>
      <c r="C2081" s="55">
        <v>572.84</v>
      </c>
      <c r="D2081" s="55">
        <v>770.78</v>
      </c>
      <c r="E2081" s="45">
        <f>Platts!R2570*0.6+Platts!C2570*1.6</f>
        <v>266.83</v>
      </c>
      <c r="F2081" s="62">
        <f t="shared" si="54"/>
        <v>2078</v>
      </c>
      <c r="G2081" s="42">
        <f>G2080+3</f>
        <v>43528</v>
      </c>
      <c r="H2081" s="55">
        <v>491</v>
      </c>
      <c r="I2081" s="55">
        <v>600.14</v>
      </c>
      <c r="J2081" s="55">
        <v>768.85</v>
      </c>
      <c r="K2081" s="55">
        <v>476</v>
      </c>
      <c r="L2081" s="60"/>
    </row>
    <row r="2082" spans="1:12" s="48" customFormat="1" outlineLevel="1" x14ac:dyDescent="0.2">
      <c r="A2082" s="42">
        <f>A2081+1</f>
        <v>43529</v>
      </c>
      <c r="B2082" s="47">
        <v>529</v>
      </c>
      <c r="C2082" s="55">
        <v>571.73</v>
      </c>
      <c r="D2082" s="55">
        <v>766.92</v>
      </c>
      <c r="E2082" s="45">
        <f>Platts!R2571*0.6+Platts!C2571*1.6</f>
        <v>268.75</v>
      </c>
      <c r="F2082" s="62">
        <f t="shared" si="54"/>
        <v>2079</v>
      </c>
      <c r="G2082" s="42">
        <f>G2081+1</f>
        <v>43529</v>
      </c>
      <c r="H2082" s="55">
        <v>491</v>
      </c>
      <c r="I2082" s="55">
        <v>600.14</v>
      </c>
      <c r="J2082" s="55">
        <v>768.85</v>
      </c>
      <c r="K2082" s="55">
        <v>476</v>
      </c>
      <c r="L2082" s="60"/>
    </row>
    <row r="2083" spans="1:12" s="48" customFormat="1" outlineLevel="1" x14ac:dyDescent="0.2">
      <c r="A2083" s="42">
        <f>A2082+1</f>
        <v>43530</v>
      </c>
      <c r="B2083" s="47">
        <v>529</v>
      </c>
      <c r="C2083" s="55">
        <v>574.44000000000005</v>
      </c>
      <c r="D2083" s="55">
        <v>762.79</v>
      </c>
      <c r="E2083" s="45">
        <f>Platts!R2572*0.6+Platts!C2572*1.6</f>
        <v>264.61</v>
      </c>
      <c r="F2083" s="62">
        <f t="shared" si="54"/>
        <v>2080</v>
      </c>
      <c r="G2083" s="42">
        <f>G2082+1</f>
        <v>43530</v>
      </c>
      <c r="H2083" s="55">
        <v>495</v>
      </c>
      <c r="I2083" s="55">
        <v>600.14</v>
      </c>
      <c r="J2083" s="55">
        <v>768.85</v>
      </c>
      <c r="K2083" s="55">
        <v>476</v>
      </c>
      <c r="L2083" s="60"/>
    </row>
    <row r="2084" spans="1:12" s="48" customFormat="1" outlineLevel="1" x14ac:dyDescent="0.2">
      <c r="A2084" s="42">
        <f>A2083+1</f>
        <v>43531</v>
      </c>
      <c r="B2084" s="47">
        <v>529</v>
      </c>
      <c r="C2084" s="55">
        <v>569.66999999999996</v>
      </c>
      <c r="D2084" s="55">
        <v>763.89</v>
      </c>
      <c r="E2084" s="45">
        <f>Platts!R2573*0.6+Platts!C2573*1.6</f>
        <v>267.83</v>
      </c>
      <c r="F2084" s="62">
        <f t="shared" si="54"/>
        <v>2081</v>
      </c>
      <c r="G2084" s="42">
        <f>G2083+1</f>
        <v>43531</v>
      </c>
      <c r="H2084" s="55">
        <v>495</v>
      </c>
      <c r="I2084" s="55">
        <v>600.14</v>
      </c>
      <c r="J2084" s="55">
        <v>768.85</v>
      </c>
      <c r="K2084" s="55">
        <v>476</v>
      </c>
      <c r="L2084" s="60"/>
    </row>
    <row r="2085" spans="1:12" s="48" customFormat="1" outlineLevel="1" x14ac:dyDescent="0.2">
      <c r="A2085" s="42">
        <f>A2084+1</f>
        <v>43532</v>
      </c>
      <c r="B2085" s="47">
        <v>531</v>
      </c>
      <c r="C2085" s="55">
        <v>570.58000000000004</v>
      </c>
      <c r="D2085" s="55">
        <v>763.61</v>
      </c>
      <c r="E2085" s="45">
        <f>Platts!R2574*0.6+Platts!C2574*1.6</f>
        <v>264.87</v>
      </c>
      <c r="F2085" s="62">
        <f t="shared" si="54"/>
        <v>2082</v>
      </c>
      <c r="G2085" s="42">
        <f>G2084+1</f>
        <v>43532</v>
      </c>
      <c r="H2085" s="55">
        <v>495</v>
      </c>
      <c r="I2085" s="55">
        <v>592.51</v>
      </c>
      <c r="J2085" s="55">
        <v>768.85</v>
      </c>
      <c r="K2085" s="55">
        <v>482</v>
      </c>
      <c r="L2085" s="60"/>
    </row>
    <row r="2086" spans="1:12" s="48" customFormat="1" outlineLevel="1" x14ac:dyDescent="0.2">
      <c r="A2086" s="42">
        <f>A2085+3</f>
        <v>43535</v>
      </c>
      <c r="B2086" s="47">
        <v>524</v>
      </c>
      <c r="C2086" s="55">
        <v>570.53</v>
      </c>
      <c r="D2086" s="55">
        <v>762.79</v>
      </c>
      <c r="E2086" s="45">
        <f>Platts!R2575*0.6+Platts!C2575*1.6</f>
        <v>261.95000000000005</v>
      </c>
      <c r="F2086" s="62">
        <f t="shared" si="54"/>
        <v>2083</v>
      </c>
      <c r="G2086" s="42">
        <f>G2085+3</f>
        <v>43535</v>
      </c>
      <c r="H2086" s="55">
        <v>495</v>
      </c>
      <c r="I2086" s="55">
        <v>592.51</v>
      </c>
      <c r="J2086" s="55">
        <v>768.85</v>
      </c>
      <c r="K2086" s="55">
        <v>482.5</v>
      </c>
      <c r="L2086" s="60"/>
    </row>
    <row r="2087" spans="1:12" s="48" customFormat="1" outlineLevel="1" x14ac:dyDescent="0.2">
      <c r="A2087" s="42">
        <f>A2086+1</f>
        <v>43536</v>
      </c>
      <c r="B2087" s="47">
        <v>533</v>
      </c>
      <c r="C2087" s="55">
        <v>573.38</v>
      </c>
      <c r="D2087" s="55">
        <v>763.06</v>
      </c>
      <c r="E2087" s="45">
        <f>Platts!R2576*0.6+Platts!C2576*1.6</f>
        <v>265.08000000000004</v>
      </c>
      <c r="F2087" s="62">
        <f t="shared" si="54"/>
        <v>2084</v>
      </c>
      <c r="G2087" s="42">
        <f>G2086+1</f>
        <v>43536</v>
      </c>
      <c r="H2087" s="55">
        <v>495</v>
      </c>
      <c r="I2087" s="55">
        <v>592.51</v>
      </c>
      <c r="J2087" s="55">
        <v>768.85</v>
      </c>
      <c r="K2087" s="55">
        <v>482.5</v>
      </c>
      <c r="L2087" s="60"/>
    </row>
    <row r="2088" spans="1:12" s="48" customFormat="1" outlineLevel="1" x14ac:dyDescent="0.2">
      <c r="A2088" s="42">
        <f>A2087+1</f>
        <v>43537</v>
      </c>
      <c r="B2088" s="47">
        <v>533</v>
      </c>
      <c r="C2088" s="55">
        <v>575.32000000000005</v>
      </c>
      <c r="D2088" s="55">
        <v>763.34</v>
      </c>
      <c r="E2088" s="45">
        <f>Platts!R2577*0.6+Platts!C2577*1.6</f>
        <v>262.65999999999997</v>
      </c>
      <c r="F2088" s="62">
        <f t="shared" si="54"/>
        <v>2085</v>
      </c>
      <c r="G2088" s="42">
        <f>G2087+1</f>
        <v>43537</v>
      </c>
      <c r="H2088" s="55">
        <v>497</v>
      </c>
      <c r="I2088" s="55">
        <v>592.51</v>
      </c>
      <c r="J2088" s="55">
        <v>768.85</v>
      </c>
      <c r="K2088" s="55">
        <v>482.5</v>
      </c>
      <c r="L2088" s="60"/>
    </row>
    <row r="2089" spans="1:12" s="48" customFormat="1" outlineLevel="1" x14ac:dyDescent="0.2">
      <c r="A2089" s="42">
        <f>A2088+1</f>
        <v>43538</v>
      </c>
      <c r="B2089" s="47">
        <v>533</v>
      </c>
      <c r="C2089" s="55">
        <v>578.61</v>
      </c>
      <c r="D2089" s="55">
        <v>764.72</v>
      </c>
      <c r="E2089" s="45">
        <f>Platts!R2578*0.6+Platts!C2578*1.6</f>
        <v>267.45999999999998</v>
      </c>
      <c r="F2089" s="62">
        <f t="shared" si="54"/>
        <v>2086</v>
      </c>
      <c r="G2089" s="42">
        <f>G2088+1</f>
        <v>43538</v>
      </c>
      <c r="H2089" s="55">
        <v>497</v>
      </c>
      <c r="I2089" s="55">
        <v>592.51</v>
      </c>
      <c r="J2089" s="55">
        <v>768.85</v>
      </c>
      <c r="K2089" s="55">
        <v>482.5</v>
      </c>
      <c r="L2089" s="60"/>
    </row>
    <row r="2090" spans="1:12" s="48" customFormat="1" outlineLevel="1" x14ac:dyDescent="0.2">
      <c r="A2090" s="42">
        <f>A2089+1</f>
        <v>43539</v>
      </c>
      <c r="B2090" s="47">
        <v>533</v>
      </c>
      <c r="C2090" s="55">
        <v>579.16999999999996</v>
      </c>
      <c r="D2090" s="55">
        <v>765.56</v>
      </c>
      <c r="E2090" s="45">
        <f>Platts!R2579*0.6+Platts!C2579*1.6</f>
        <v>265.87</v>
      </c>
      <c r="F2090" s="62">
        <f t="shared" si="54"/>
        <v>2087</v>
      </c>
      <c r="G2090" s="42">
        <f>G2089+1</f>
        <v>43539</v>
      </c>
      <c r="H2090" s="55">
        <v>497</v>
      </c>
      <c r="I2090" s="55">
        <v>592.51</v>
      </c>
      <c r="J2090" s="55">
        <v>768.85</v>
      </c>
      <c r="K2090" s="55">
        <v>482.5</v>
      </c>
      <c r="L2090" s="60"/>
    </row>
    <row r="2091" spans="1:12" s="48" customFormat="1" outlineLevel="1" x14ac:dyDescent="0.2">
      <c r="A2091" s="42">
        <f>A2090+3</f>
        <v>43542</v>
      </c>
      <c r="B2091" s="47">
        <v>533</v>
      </c>
      <c r="C2091" s="55">
        <v>576.38</v>
      </c>
      <c r="D2091" s="55">
        <v>769.12</v>
      </c>
      <c r="E2091" s="45">
        <f>Platts!R2580*0.6+Platts!C2580*1.6</f>
        <v>268.42999999999995</v>
      </c>
      <c r="F2091" s="62">
        <f t="shared" si="54"/>
        <v>2088</v>
      </c>
      <c r="G2091" s="42">
        <f>G2090+3</f>
        <v>43542</v>
      </c>
      <c r="H2091" s="55">
        <v>497</v>
      </c>
      <c r="I2091" s="55">
        <v>597.29</v>
      </c>
      <c r="J2091" s="55">
        <v>779.87</v>
      </c>
      <c r="K2091" s="55">
        <v>482.5</v>
      </c>
      <c r="L2091" s="60"/>
    </row>
    <row r="2092" spans="1:12" s="48" customFormat="1" outlineLevel="1" x14ac:dyDescent="0.2">
      <c r="A2092" s="42">
        <f>A2091+1</f>
        <v>43543</v>
      </c>
      <c r="B2092" s="47">
        <v>536</v>
      </c>
      <c r="C2092" s="55">
        <v>578.9</v>
      </c>
      <c r="D2092" s="55">
        <v>769.12</v>
      </c>
      <c r="E2092" s="45">
        <f>Platts!R2581*0.6+Platts!C2581*1.6</f>
        <v>267.07</v>
      </c>
      <c r="F2092" s="62">
        <f t="shared" si="54"/>
        <v>2089</v>
      </c>
      <c r="G2092" s="42">
        <f>G2091+1</f>
        <v>43543</v>
      </c>
      <c r="H2092" s="55">
        <v>499</v>
      </c>
      <c r="I2092" s="55">
        <v>597.29</v>
      </c>
      <c r="J2092" s="55">
        <v>779.87</v>
      </c>
      <c r="K2092" s="55">
        <v>482.5</v>
      </c>
      <c r="L2092" s="60"/>
    </row>
    <row r="2093" spans="1:12" s="48" customFormat="1" outlineLevel="1" x14ac:dyDescent="0.2">
      <c r="A2093" s="42">
        <f>A2092+1</f>
        <v>43544</v>
      </c>
      <c r="B2093" s="47">
        <v>535</v>
      </c>
      <c r="C2093" s="55">
        <v>579.11</v>
      </c>
      <c r="D2093" s="55">
        <v>768.85</v>
      </c>
      <c r="E2093" s="45">
        <f>Platts!R2582*0.6+Platts!C2582*1.6</f>
        <v>262.13</v>
      </c>
      <c r="F2093" s="62">
        <f t="shared" si="54"/>
        <v>2090</v>
      </c>
      <c r="G2093" s="42">
        <f>G2092+1</f>
        <v>43544</v>
      </c>
      <c r="H2093" s="55">
        <v>501</v>
      </c>
      <c r="I2093" s="55">
        <v>597.29</v>
      </c>
      <c r="J2093" s="55">
        <v>779.87</v>
      </c>
      <c r="K2093" s="55">
        <v>482.5</v>
      </c>
      <c r="L2093" s="60"/>
    </row>
    <row r="2094" spans="1:12" s="48" customFormat="1" outlineLevel="1" x14ac:dyDescent="0.2">
      <c r="A2094" s="42">
        <f>A2093+1</f>
        <v>43545</v>
      </c>
      <c r="B2094" s="47">
        <v>535</v>
      </c>
      <c r="C2094" s="55">
        <v>578.03</v>
      </c>
      <c r="D2094" s="55">
        <v>768.85</v>
      </c>
      <c r="E2094" s="45">
        <f>Platts!R2583*0.6+Platts!C2583*1.6</f>
        <v>262.06</v>
      </c>
      <c r="F2094" s="62">
        <f t="shared" si="54"/>
        <v>2091</v>
      </c>
      <c r="G2094" s="42">
        <f>G2093+1</f>
        <v>43545</v>
      </c>
      <c r="H2094" s="55">
        <v>501</v>
      </c>
      <c r="I2094" s="55">
        <v>597.29</v>
      </c>
      <c r="J2094" s="55">
        <v>779.87</v>
      </c>
      <c r="K2094" s="55">
        <v>482.5</v>
      </c>
      <c r="L2094" s="60"/>
    </row>
    <row r="2095" spans="1:12" s="48" customFormat="1" outlineLevel="1" x14ac:dyDescent="0.2">
      <c r="A2095" s="42">
        <f>A2094+1</f>
        <v>43546</v>
      </c>
      <c r="B2095" s="47">
        <v>535</v>
      </c>
      <c r="C2095" s="55">
        <v>575.38</v>
      </c>
      <c r="D2095" s="55">
        <v>770.78</v>
      </c>
      <c r="E2095" s="45">
        <f>Platts!R2584*0.6+Platts!C2584*1.6</f>
        <v>266.08</v>
      </c>
      <c r="F2095" s="62">
        <f t="shared" si="54"/>
        <v>2092</v>
      </c>
      <c r="G2095" s="42">
        <f>G2094+1</f>
        <v>43546</v>
      </c>
      <c r="H2095" s="55">
        <v>501</v>
      </c>
      <c r="I2095" s="55">
        <v>592.88</v>
      </c>
      <c r="J2095" s="55">
        <v>779.87</v>
      </c>
      <c r="K2095" s="55">
        <v>485</v>
      </c>
      <c r="L2095" s="60"/>
    </row>
    <row r="2096" spans="1:12" s="48" customFormat="1" outlineLevel="1" x14ac:dyDescent="0.2">
      <c r="A2096" s="42">
        <f>A2095+3</f>
        <v>43549</v>
      </c>
      <c r="B2096" s="47">
        <v>535</v>
      </c>
      <c r="C2096" s="55">
        <v>575.83000000000004</v>
      </c>
      <c r="D2096" s="55">
        <v>770.23</v>
      </c>
      <c r="E2096" s="45">
        <f>Platts!R2585*0.6+Platts!C2585*1.6</f>
        <v>261.77</v>
      </c>
      <c r="F2096" s="62">
        <f t="shared" si="54"/>
        <v>2093</v>
      </c>
      <c r="G2096" s="42">
        <f>G2095+3</f>
        <v>43549</v>
      </c>
      <c r="H2096" s="55">
        <v>501</v>
      </c>
      <c r="I2096" s="55">
        <v>592.88</v>
      </c>
      <c r="J2096" s="55">
        <v>779.87</v>
      </c>
      <c r="K2096" s="55">
        <v>485</v>
      </c>
      <c r="L2096" s="60"/>
    </row>
    <row r="2097" spans="1:12" s="48" customFormat="1" outlineLevel="1" x14ac:dyDescent="0.2">
      <c r="A2097" s="42">
        <f>A2096+1</f>
        <v>43550</v>
      </c>
      <c r="B2097" s="47">
        <v>530</v>
      </c>
      <c r="C2097" s="55">
        <v>574.51</v>
      </c>
      <c r="D2097" s="55">
        <v>769.12</v>
      </c>
      <c r="E2097" s="45">
        <f>Platts!R2586*0.6+Platts!C2586*1.6</f>
        <v>260.93</v>
      </c>
      <c r="F2097" s="62">
        <f t="shared" si="54"/>
        <v>2094</v>
      </c>
      <c r="G2097" s="42">
        <f>G2096+1</f>
        <v>43550</v>
      </c>
      <c r="H2097" s="55">
        <v>500</v>
      </c>
      <c r="I2097" s="55">
        <v>592.88</v>
      </c>
      <c r="J2097" s="55">
        <v>779.87</v>
      </c>
      <c r="K2097" s="55">
        <v>485</v>
      </c>
      <c r="L2097" s="60"/>
    </row>
    <row r="2098" spans="1:12" s="48" customFormat="1" outlineLevel="1" x14ac:dyDescent="0.2">
      <c r="A2098" s="42">
        <f>A2097+1</f>
        <v>43551</v>
      </c>
      <c r="B2098" s="47">
        <v>528</v>
      </c>
      <c r="C2098" s="55">
        <v>572.73</v>
      </c>
      <c r="D2098" s="55">
        <v>768.85</v>
      </c>
      <c r="E2098" s="45">
        <f>Platts!R2587*0.6+Platts!C2587*1.6</f>
        <v>260.14</v>
      </c>
      <c r="F2098" s="62">
        <f t="shared" si="54"/>
        <v>2095</v>
      </c>
      <c r="G2098" s="42">
        <f>G2097+1</f>
        <v>43551</v>
      </c>
      <c r="H2098" s="55">
        <v>500</v>
      </c>
      <c r="I2098" s="55">
        <v>592.88</v>
      </c>
      <c r="J2098" s="55">
        <v>779.87</v>
      </c>
      <c r="K2098" s="55">
        <v>485</v>
      </c>
      <c r="L2098" s="60"/>
    </row>
    <row r="2099" spans="1:12" s="48" customFormat="1" outlineLevel="1" x14ac:dyDescent="0.2">
      <c r="A2099" s="42">
        <f>A2098+1</f>
        <v>43552</v>
      </c>
      <c r="B2099" s="47">
        <v>528</v>
      </c>
      <c r="C2099" s="55">
        <v>570.79</v>
      </c>
      <c r="D2099" s="55">
        <v>766.37</v>
      </c>
      <c r="E2099" s="45">
        <f>Platts!R2588*0.6+Platts!C2588*1.6</f>
        <v>258.36</v>
      </c>
      <c r="F2099" s="62">
        <f t="shared" si="54"/>
        <v>2096</v>
      </c>
      <c r="G2099" s="42">
        <f>G2098+1</f>
        <v>43552</v>
      </c>
      <c r="H2099" s="55">
        <v>499</v>
      </c>
      <c r="I2099" s="55">
        <v>592.88</v>
      </c>
      <c r="J2099" s="55">
        <v>779.87</v>
      </c>
      <c r="K2099" s="55">
        <v>485</v>
      </c>
      <c r="L2099" s="60"/>
    </row>
    <row r="2100" spans="1:12" s="48" customFormat="1" outlineLevel="1" x14ac:dyDescent="0.2">
      <c r="A2100" s="42">
        <f>A2099+1</f>
        <v>43553</v>
      </c>
      <c r="B2100" s="47">
        <v>528</v>
      </c>
      <c r="C2100" s="55">
        <v>570.13</v>
      </c>
      <c r="D2100" s="55">
        <v>761.96</v>
      </c>
      <c r="E2100" s="45">
        <f>Platts!R2589*0.6+Platts!C2589*1.6</f>
        <v>261.98</v>
      </c>
      <c r="F2100" s="62">
        <f t="shared" si="54"/>
        <v>2097</v>
      </c>
      <c r="G2100" s="42">
        <f>G2099+1</f>
        <v>43553</v>
      </c>
      <c r="H2100" s="55">
        <v>500</v>
      </c>
      <c r="I2100" s="55">
        <v>589.21</v>
      </c>
      <c r="J2100" s="55">
        <v>779.87</v>
      </c>
      <c r="K2100" s="55">
        <v>485</v>
      </c>
      <c r="L2100" s="60"/>
    </row>
    <row r="2101" spans="1:12" s="48" customFormat="1" outlineLevel="1" x14ac:dyDescent="0.2">
      <c r="A2101" s="42">
        <f>A2100+3</f>
        <v>43556</v>
      </c>
      <c r="B2101" s="47">
        <v>528</v>
      </c>
      <c r="C2101" s="55">
        <v>569.16</v>
      </c>
      <c r="D2101" s="55">
        <v>761.41</v>
      </c>
      <c r="E2101" s="45">
        <f>Platts!R2590*0.6+Platts!C2590*1.6</f>
        <v>263.34000000000003</v>
      </c>
      <c r="F2101" s="62">
        <f t="shared" si="54"/>
        <v>2098</v>
      </c>
      <c r="G2101" s="42">
        <f>G2100+3</f>
        <v>43556</v>
      </c>
      <c r="H2101" s="55">
        <v>501</v>
      </c>
      <c r="I2101" s="55">
        <v>589.21</v>
      </c>
      <c r="J2101" s="55">
        <v>779.87</v>
      </c>
      <c r="K2101" s="55">
        <v>485</v>
      </c>
      <c r="L2101" s="60"/>
    </row>
    <row r="2102" spans="1:12" s="48" customFormat="1" outlineLevel="1" x14ac:dyDescent="0.2">
      <c r="A2102" s="42">
        <f>A2101+1</f>
        <v>43557</v>
      </c>
      <c r="B2102" s="47">
        <v>523</v>
      </c>
      <c r="C2102" s="55">
        <v>565.5</v>
      </c>
      <c r="D2102" s="55">
        <v>761.41</v>
      </c>
      <c r="E2102" s="45">
        <f>Platts!R2591*0.6+Platts!C2591*1.6</f>
        <v>264.04000000000002</v>
      </c>
      <c r="F2102" s="62">
        <f t="shared" si="54"/>
        <v>2099</v>
      </c>
      <c r="G2102" s="42">
        <f>G2101+1</f>
        <v>43557</v>
      </c>
      <c r="H2102" s="55">
        <v>502</v>
      </c>
      <c r="I2102" s="55">
        <v>589.21</v>
      </c>
      <c r="J2102" s="55">
        <v>779.87</v>
      </c>
      <c r="K2102" s="55">
        <v>485</v>
      </c>
      <c r="L2102" s="60"/>
    </row>
    <row r="2103" spans="1:12" s="48" customFormat="1" outlineLevel="1" x14ac:dyDescent="0.2">
      <c r="A2103" s="42">
        <f>A2102+1</f>
        <v>43558</v>
      </c>
      <c r="B2103" s="47">
        <v>523</v>
      </c>
      <c r="C2103" s="55">
        <v>565.67999999999995</v>
      </c>
      <c r="D2103" s="55">
        <v>766.37</v>
      </c>
      <c r="E2103" s="45">
        <f>Platts!R2592*0.6+Platts!C2592*1.6</f>
        <v>268.36</v>
      </c>
      <c r="F2103" s="62">
        <f t="shared" si="54"/>
        <v>2100</v>
      </c>
      <c r="G2103" s="42">
        <f>G2102+1</f>
        <v>43558</v>
      </c>
      <c r="H2103" s="55">
        <v>503</v>
      </c>
      <c r="I2103" s="55">
        <v>589.21</v>
      </c>
      <c r="J2103" s="55">
        <v>779.87</v>
      </c>
      <c r="K2103" s="55">
        <v>485</v>
      </c>
      <c r="L2103" s="60"/>
    </row>
    <row r="2104" spans="1:12" s="48" customFormat="1" outlineLevel="1" x14ac:dyDescent="0.2">
      <c r="A2104" s="42">
        <f>A2103+1</f>
        <v>43559</v>
      </c>
      <c r="B2104" s="47">
        <v>523</v>
      </c>
      <c r="C2104" s="55">
        <v>562.73</v>
      </c>
      <c r="D2104" s="55">
        <v>766.37</v>
      </c>
      <c r="E2104" s="45">
        <f>Platts!R2593*0.6+Platts!C2593*1.6</f>
        <v>268.04000000000002</v>
      </c>
      <c r="F2104" s="62">
        <f t="shared" si="54"/>
        <v>2101</v>
      </c>
      <c r="G2104" s="42">
        <f>G2103+1</f>
        <v>43559</v>
      </c>
      <c r="H2104" s="55">
        <v>503</v>
      </c>
      <c r="I2104" s="55">
        <v>589.21</v>
      </c>
      <c r="J2104" s="55">
        <v>779.87</v>
      </c>
      <c r="K2104" s="55">
        <v>485</v>
      </c>
      <c r="L2104" s="60"/>
    </row>
    <row r="2105" spans="1:12" s="48" customFormat="1" outlineLevel="1" x14ac:dyDescent="0.2">
      <c r="A2105" s="42">
        <f>A2104+1</f>
        <v>43560</v>
      </c>
      <c r="B2105" s="55">
        <v>523</v>
      </c>
      <c r="C2105" s="55">
        <v>557.95000000000005</v>
      </c>
      <c r="D2105" s="55">
        <v>765.27</v>
      </c>
      <c r="E2105" s="45">
        <f>Platts!R2594*0.6+Platts!C2594*1.6</f>
        <v>269.98</v>
      </c>
      <c r="F2105" s="62">
        <f t="shared" si="54"/>
        <v>2102</v>
      </c>
      <c r="G2105" s="42">
        <f>G2104+1</f>
        <v>43560</v>
      </c>
      <c r="H2105" s="55">
        <v>503</v>
      </c>
      <c r="I2105" s="55">
        <v>588.79</v>
      </c>
      <c r="J2105" s="55">
        <v>779.87</v>
      </c>
      <c r="K2105" s="55">
        <v>485</v>
      </c>
      <c r="L2105" s="60"/>
    </row>
    <row r="2106" spans="1:12" s="48" customFormat="1" outlineLevel="1" x14ac:dyDescent="0.2">
      <c r="A2106" s="42">
        <f>A2105+3</f>
        <v>43563</v>
      </c>
      <c r="B2106" s="55">
        <v>527</v>
      </c>
      <c r="C2106" s="55">
        <v>560.14</v>
      </c>
      <c r="D2106" s="55">
        <v>765.54</v>
      </c>
      <c r="E2106" s="45">
        <f>Platts!R2595*0.6+Platts!C2595*1.6</f>
        <v>273.58000000000004</v>
      </c>
      <c r="F2106" s="62">
        <f t="shared" si="54"/>
        <v>2103</v>
      </c>
      <c r="G2106" s="42">
        <f>G2105+3</f>
        <v>43563</v>
      </c>
      <c r="H2106" s="55">
        <v>506</v>
      </c>
      <c r="I2106" s="55">
        <v>588.79</v>
      </c>
      <c r="J2106" s="55">
        <v>779.87</v>
      </c>
      <c r="K2106" s="55">
        <v>485</v>
      </c>
      <c r="L2106" s="60"/>
    </row>
    <row r="2107" spans="1:12" s="48" customFormat="1" outlineLevel="1" x14ac:dyDescent="0.2">
      <c r="A2107" s="42">
        <f>A2106+1</f>
        <v>43564</v>
      </c>
      <c r="B2107" s="55">
        <v>528</v>
      </c>
      <c r="C2107" s="55">
        <v>560.73</v>
      </c>
      <c r="D2107" s="55">
        <v>765.54</v>
      </c>
      <c r="E2107" s="45">
        <f>Platts!R2596*0.6+Platts!C2596*1.6</f>
        <v>270.94000000000005</v>
      </c>
      <c r="F2107" s="62">
        <f t="shared" si="54"/>
        <v>2104</v>
      </c>
      <c r="G2107" s="42">
        <f>G2106+1</f>
        <v>43564</v>
      </c>
      <c r="H2107" s="55">
        <v>506</v>
      </c>
      <c r="I2107" s="55">
        <v>588.79</v>
      </c>
      <c r="J2107" s="55">
        <v>779.87</v>
      </c>
      <c r="K2107" s="55">
        <v>485</v>
      </c>
      <c r="L2107" s="60"/>
    </row>
    <row r="2108" spans="1:12" s="48" customFormat="1" outlineLevel="1" x14ac:dyDescent="0.2">
      <c r="A2108" s="42">
        <f>A2107+1</f>
        <v>43565</v>
      </c>
      <c r="B2108" s="55">
        <v>528</v>
      </c>
      <c r="C2108" s="55">
        <v>560.14</v>
      </c>
      <c r="D2108" s="55">
        <v>762.24</v>
      </c>
      <c r="E2108" s="45">
        <f>Platts!R2597*0.6+Platts!C2597*1.6</f>
        <v>273.88</v>
      </c>
      <c r="F2108" s="62">
        <f t="shared" si="54"/>
        <v>2105</v>
      </c>
      <c r="G2108" s="42">
        <f>G2107+1</f>
        <v>43565</v>
      </c>
      <c r="H2108" s="55">
        <v>506</v>
      </c>
      <c r="I2108" s="55">
        <v>588.79</v>
      </c>
      <c r="J2108" s="55">
        <v>779.87</v>
      </c>
      <c r="K2108" s="55">
        <v>485</v>
      </c>
      <c r="L2108" s="60"/>
    </row>
    <row r="2109" spans="1:12" s="48" customFormat="1" outlineLevel="1" x14ac:dyDescent="0.2">
      <c r="A2109" s="42">
        <f>A2108+1</f>
        <v>43566</v>
      </c>
      <c r="B2109" s="55">
        <v>530</v>
      </c>
      <c r="C2109" s="55">
        <v>560.70000000000005</v>
      </c>
      <c r="D2109" s="55">
        <v>746.8</v>
      </c>
      <c r="E2109" s="45">
        <f>Platts!R2598*0.6+Platts!C2598*1.6</f>
        <v>273.05</v>
      </c>
      <c r="F2109" s="62">
        <f t="shared" si="54"/>
        <v>2106</v>
      </c>
      <c r="G2109" s="42">
        <f>G2108+1</f>
        <v>43566</v>
      </c>
      <c r="H2109" s="55">
        <v>506</v>
      </c>
      <c r="I2109" s="55">
        <v>588.79</v>
      </c>
      <c r="J2109" s="55">
        <v>779.87</v>
      </c>
      <c r="K2109" s="55">
        <v>480</v>
      </c>
      <c r="L2109" s="60"/>
    </row>
    <row r="2110" spans="1:12" s="48" customFormat="1" outlineLevel="1" x14ac:dyDescent="0.2">
      <c r="A2110" s="42">
        <f>A2109+1</f>
        <v>43567</v>
      </c>
      <c r="B2110" s="55">
        <v>530</v>
      </c>
      <c r="C2110" s="55">
        <v>561.79</v>
      </c>
      <c r="D2110" s="55">
        <v>745.98</v>
      </c>
      <c r="E2110" s="45">
        <f>Platts!R2599*0.6+Platts!C2599*1.6</f>
        <v>276.73</v>
      </c>
      <c r="F2110" s="62">
        <f t="shared" si="54"/>
        <v>2107</v>
      </c>
      <c r="G2110" s="42">
        <f>G2109+1</f>
        <v>43567</v>
      </c>
      <c r="H2110" s="55">
        <v>503</v>
      </c>
      <c r="I2110" s="55">
        <v>594.04</v>
      </c>
      <c r="J2110" s="55">
        <v>779.87</v>
      </c>
      <c r="K2110" s="55">
        <v>478</v>
      </c>
      <c r="L2110" s="60"/>
    </row>
    <row r="2111" spans="1:12" s="48" customFormat="1" outlineLevel="1" x14ac:dyDescent="0.2">
      <c r="A2111" s="42">
        <f>A2110+3</f>
        <v>43570</v>
      </c>
      <c r="B2111" s="55">
        <v>531</v>
      </c>
      <c r="C2111" s="55">
        <v>559.4</v>
      </c>
      <c r="D2111" s="55">
        <v>745.15</v>
      </c>
      <c r="E2111" s="45">
        <f>Platts!R2600*0.6+Platts!C2600*1.6</f>
        <v>276.73</v>
      </c>
      <c r="F2111" s="62">
        <f t="shared" si="54"/>
        <v>2108</v>
      </c>
      <c r="G2111" s="42">
        <f>G2110+3</f>
        <v>43570</v>
      </c>
      <c r="H2111" s="55">
        <v>503</v>
      </c>
      <c r="I2111" s="55">
        <v>594.04</v>
      </c>
      <c r="J2111" s="55">
        <v>779.87</v>
      </c>
      <c r="K2111" s="55">
        <v>478</v>
      </c>
      <c r="L2111" s="60"/>
    </row>
    <row r="2112" spans="1:12" s="48" customFormat="1" outlineLevel="1" x14ac:dyDescent="0.2">
      <c r="A2112" s="42">
        <f>A2111+1</f>
        <v>43571</v>
      </c>
      <c r="B2112" s="55">
        <v>531</v>
      </c>
      <c r="C2112" s="55">
        <v>558.24</v>
      </c>
      <c r="D2112" s="55">
        <v>745.15</v>
      </c>
      <c r="E2112" s="45">
        <f>Platts!R2601*0.6+Platts!C2601*1.6</f>
        <v>274.48</v>
      </c>
      <c r="F2112" s="62">
        <f t="shared" si="54"/>
        <v>2109</v>
      </c>
      <c r="G2112" s="42">
        <f>G2111+1</f>
        <v>43571</v>
      </c>
      <c r="H2112" s="55">
        <v>503</v>
      </c>
      <c r="I2112" s="55">
        <v>594.04</v>
      </c>
      <c r="J2112" s="55">
        <v>779.87</v>
      </c>
      <c r="K2112" s="55">
        <v>478</v>
      </c>
      <c r="L2112" s="60"/>
    </row>
    <row r="2113" spans="1:12" s="48" customFormat="1" outlineLevel="1" x14ac:dyDescent="0.2">
      <c r="A2113" s="42">
        <f>A2112+1</f>
        <v>43572</v>
      </c>
      <c r="B2113" s="55">
        <v>531</v>
      </c>
      <c r="C2113" s="55">
        <v>558.74</v>
      </c>
      <c r="D2113" s="55">
        <v>745.15</v>
      </c>
      <c r="E2113" s="45">
        <f>Platts!R2602*0.6+Platts!C2602*1.6</f>
        <v>271.60000000000002</v>
      </c>
      <c r="F2113" s="62">
        <f t="shared" si="54"/>
        <v>2110</v>
      </c>
      <c r="G2113" s="42">
        <f>G2112+1</f>
        <v>43572</v>
      </c>
      <c r="H2113" s="55">
        <v>502</v>
      </c>
      <c r="I2113" s="55">
        <v>594.04</v>
      </c>
      <c r="J2113" s="55">
        <v>779.87</v>
      </c>
      <c r="K2113" s="55">
        <v>478</v>
      </c>
      <c r="L2113" s="60"/>
    </row>
    <row r="2114" spans="1:12" s="48" customFormat="1" outlineLevel="1" x14ac:dyDescent="0.2">
      <c r="A2114" s="42">
        <f>A2113+1</f>
        <v>43573</v>
      </c>
      <c r="B2114" s="55">
        <v>531</v>
      </c>
      <c r="C2114" s="55">
        <v>556.46</v>
      </c>
      <c r="D2114" s="55">
        <v>744.6</v>
      </c>
      <c r="E2114" s="45">
        <f>Platts!R2603*0.6+Platts!C2603*1.6</f>
        <v>270.48</v>
      </c>
      <c r="F2114" s="62">
        <f t="shared" si="54"/>
        <v>2111</v>
      </c>
      <c r="G2114" s="42">
        <f>G2113+1</f>
        <v>43573</v>
      </c>
      <c r="H2114" s="55">
        <v>502</v>
      </c>
      <c r="I2114" s="55">
        <v>590.78</v>
      </c>
      <c r="J2114" s="55">
        <v>766.09</v>
      </c>
      <c r="K2114" s="55">
        <v>478</v>
      </c>
      <c r="L2114" s="60"/>
    </row>
    <row r="2115" spans="1:12" s="48" customFormat="1" outlineLevel="1" x14ac:dyDescent="0.2">
      <c r="A2115" s="42">
        <f>A2114+1</f>
        <v>43574</v>
      </c>
      <c r="B2115" s="74">
        <f>B2114</f>
        <v>531</v>
      </c>
      <c r="C2115" s="74">
        <f>C2114</f>
        <v>556.46</v>
      </c>
      <c r="D2115" s="74">
        <f>D2114</f>
        <v>744.6</v>
      </c>
      <c r="E2115" s="45">
        <f>Platts!R2604*0.6+Platts!C2604*1.6</f>
        <v>270.48</v>
      </c>
      <c r="F2115" s="62">
        <f t="shared" si="54"/>
        <v>2112</v>
      </c>
      <c r="G2115" s="42">
        <f>G2114+1</f>
        <v>43574</v>
      </c>
      <c r="H2115" s="74">
        <f>H2114</f>
        <v>502</v>
      </c>
      <c r="I2115" s="74">
        <f>I2114</f>
        <v>590.78</v>
      </c>
      <c r="J2115" s="74">
        <f>J2114</f>
        <v>766.09</v>
      </c>
      <c r="K2115" s="74">
        <f>K2114</f>
        <v>478</v>
      </c>
      <c r="L2115" s="60"/>
    </row>
    <row r="2116" spans="1:12" s="48" customFormat="1" outlineLevel="1" x14ac:dyDescent="0.2">
      <c r="A2116" s="42">
        <f>A2115+3</f>
        <v>43577</v>
      </c>
      <c r="B2116" s="55">
        <v>531</v>
      </c>
      <c r="C2116" s="74">
        <f>C2115</f>
        <v>556.46</v>
      </c>
      <c r="D2116" s="45">
        <v>748.46</v>
      </c>
      <c r="E2116" s="45">
        <f>Platts!R2605*0.6+Platts!C2605*1.6</f>
        <v>272.01</v>
      </c>
      <c r="F2116" s="62">
        <f t="shared" si="54"/>
        <v>2113</v>
      </c>
      <c r="G2116" s="42">
        <f>G2115+3</f>
        <v>43577</v>
      </c>
      <c r="H2116" s="55">
        <v>502</v>
      </c>
      <c r="I2116" s="55">
        <v>590.78</v>
      </c>
      <c r="J2116" s="55">
        <v>766.09</v>
      </c>
      <c r="K2116" s="55">
        <f>K2115</f>
        <v>478</v>
      </c>
      <c r="L2116" s="60"/>
    </row>
    <row r="2117" spans="1:12" s="48" customFormat="1" outlineLevel="1" x14ac:dyDescent="0.2">
      <c r="A2117" s="42">
        <f>A2116+1</f>
        <v>43578</v>
      </c>
      <c r="B2117" s="55">
        <v>531</v>
      </c>
      <c r="C2117" s="55">
        <v>554.65</v>
      </c>
      <c r="D2117" s="45">
        <v>737.43</v>
      </c>
      <c r="E2117" s="45">
        <f>Platts!R2606*0.6+Platts!C2606*1.6</f>
        <v>272.97000000000003</v>
      </c>
      <c r="F2117" s="62">
        <f t="shared" ref="F2117:F2180" si="55">F2116+1</f>
        <v>2114</v>
      </c>
      <c r="G2117" s="42">
        <f>G2116+1</f>
        <v>43578</v>
      </c>
      <c r="H2117" s="55">
        <v>502</v>
      </c>
      <c r="I2117" s="55">
        <v>590.78</v>
      </c>
      <c r="J2117" s="55">
        <v>766.09</v>
      </c>
      <c r="K2117" s="55">
        <f>K2116</f>
        <v>478</v>
      </c>
      <c r="L2117" s="60"/>
    </row>
    <row r="2118" spans="1:12" s="48" customFormat="1" outlineLevel="1" x14ac:dyDescent="0.2">
      <c r="A2118" s="42">
        <f>A2117+1</f>
        <v>43579</v>
      </c>
      <c r="B2118" s="55">
        <v>531</v>
      </c>
      <c r="C2118" s="55">
        <v>553.44000000000005</v>
      </c>
      <c r="D2118" s="45">
        <v>739.64</v>
      </c>
      <c r="E2118" s="45">
        <f>Platts!R2607*0.6+Platts!C2607*1.6</f>
        <v>270.63</v>
      </c>
      <c r="F2118" s="62">
        <f t="shared" si="55"/>
        <v>2115</v>
      </c>
      <c r="G2118" s="42">
        <f>G2117+1</f>
        <v>43579</v>
      </c>
      <c r="H2118" s="55">
        <v>502</v>
      </c>
      <c r="I2118" s="55">
        <v>590.78</v>
      </c>
      <c r="J2118" s="55">
        <v>766.09</v>
      </c>
      <c r="K2118" s="55">
        <f>K2117</f>
        <v>478</v>
      </c>
      <c r="L2118" s="60"/>
    </row>
    <row r="2119" spans="1:12" s="48" customFormat="1" outlineLevel="1" x14ac:dyDescent="0.2">
      <c r="A2119" s="42">
        <f>A2118+1</f>
        <v>43580</v>
      </c>
      <c r="B2119" s="55">
        <v>530</v>
      </c>
      <c r="C2119" s="55">
        <v>546.83000000000004</v>
      </c>
      <c r="D2119" s="45">
        <v>739.91</v>
      </c>
      <c r="E2119" s="45">
        <f>Platts!R2608*0.6+Platts!C2608*1.6</f>
        <v>270.70999999999998</v>
      </c>
      <c r="F2119" s="62">
        <f t="shared" si="55"/>
        <v>2116</v>
      </c>
      <c r="G2119" s="42">
        <f>G2118+1</f>
        <v>43580</v>
      </c>
      <c r="H2119" s="55">
        <v>502</v>
      </c>
      <c r="I2119" s="55">
        <v>590.78</v>
      </c>
      <c r="J2119" s="55">
        <v>766.09</v>
      </c>
      <c r="K2119" s="55">
        <v>475</v>
      </c>
      <c r="L2119" s="60"/>
    </row>
    <row r="2120" spans="1:12" s="48" customFormat="1" outlineLevel="1" x14ac:dyDescent="0.2">
      <c r="A2120" s="42">
        <f>A2119+1</f>
        <v>43581</v>
      </c>
      <c r="B2120" s="55">
        <v>530</v>
      </c>
      <c r="C2120" s="55">
        <v>549.22</v>
      </c>
      <c r="D2120" s="45">
        <v>730.27</v>
      </c>
      <c r="E2120" s="45">
        <f>Platts!R2609*0.6+Platts!C2609*1.6</f>
        <v>272.23</v>
      </c>
      <c r="F2120" s="62">
        <f t="shared" si="55"/>
        <v>2117</v>
      </c>
      <c r="G2120" s="42">
        <f>G2119+1</f>
        <v>43581</v>
      </c>
      <c r="H2120" s="55">
        <v>500</v>
      </c>
      <c r="I2120" s="55">
        <v>586.05999999999995</v>
      </c>
      <c r="J2120" s="55">
        <v>766.09</v>
      </c>
      <c r="K2120" s="55">
        <v>475</v>
      </c>
      <c r="L2120" s="60"/>
    </row>
    <row r="2121" spans="1:12" s="48" customFormat="1" outlineLevel="1" x14ac:dyDescent="0.2">
      <c r="A2121" s="42">
        <f>A2120+3</f>
        <v>43584</v>
      </c>
      <c r="B2121" s="55">
        <v>529</v>
      </c>
      <c r="C2121" s="55">
        <v>551.09</v>
      </c>
      <c r="D2121" s="45">
        <v>725.31</v>
      </c>
      <c r="E2121" s="45">
        <f>Platts!R2610*0.6+Platts!C2610*1.6</f>
        <v>273.11</v>
      </c>
      <c r="F2121" s="62">
        <f t="shared" si="55"/>
        <v>2118</v>
      </c>
      <c r="G2121" s="42">
        <f>G2120+3</f>
        <v>43584</v>
      </c>
      <c r="H2121" s="55">
        <v>500</v>
      </c>
      <c r="I2121" s="55">
        <v>586.05999999999995</v>
      </c>
      <c r="J2121" s="55">
        <v>766.09</v>
      </c>
      <c r="K2121" s="55">
        <v>475</v>
      </c>
      <c r="L2121" s="60"/>
    </row>
    <row r="2122" spans="1:12" s="48" customFormat="1" outlineLevel="1" x14ac:dyDescent="0.2">
      <c r="A2122" s="42">
        <f>A2121+1</f>
        <v>43585</v>
      </c>
      <c r="B2122" s="55">
        <v>529</v>
      </c>
      <c r="C2122" s="55">
        <v>547.88</v>
      </c>
      <c r="D2122" s="45">
        <v>725.31</v>
      </c>
      <c r="E2122" s="45">
        <f>Platts!R2611*0.6+Platts!C2611*1.6</f>
        <v>275.02999999999997</v>
      </c>
      <c r="F2122" s="62">
        <f t="shared" si="55"/>
        <v>2119</v>
      </c>
      <c r="G2122" s="42">
        <f>G2121+1</f>
        <v>43585</v>
      </c>
      <c r="H2122" s="55">
        <v>500</v>
      </c>
      <c r="I2122" s="55">
        <v>586.05999999999995</v>
      </c>
      <c r="J2122" s="55">
        <v>766.09</v>
      </c>
      <c r="K2122" s="55">
        <v>472.5</v>
      </c>
      <c r="L2122" s="60"/>
    </row>
    <row r="2123" spans="1:12" s="48" customFormat="1" outlineLevel="1" x14ac:dyDescent="0.2">
      <c r="A2123" s="42">
        <f>A2122+1</f>
        <v>43586</v>
      </c>
      <c r="B2123" s="74">
        <f>B2122</f>
        <v>529</v>
      </c>
      <c r="C2123" s="55">
        <v>549.32000000000005</v>
      </c>
      <c r="D2123" s="55">
        <v>717.87</v>
      </c>
      <c r="E2123" s="45">
        <f>Platts!R2612*0.6+Platts!C2612*1.6</f>
        <v>275.02999999999997</v>
      </c>
      <c r="F2123" s="62">
        <f t="shared" si="55"/>
        <v>2120</v>
      </c>
      <c r="G2123" s="42">
        <f>G2122+1</f>
        <v>43586</v>
      </c>
      <c r="H2123" s="55">
        <v>500</v>
      </c>
      <c r="I2123" s="55">
        <v>586.05999999999995</v>
      </c>
      <c r="J2123" s="55">
        <v>766.09</v>
      </c>
      <c r="K2123" s="55">
        <v>472.5</v>
      </c>
      <c r="L2123" s="60"/>
    </row>
    <row r="2124" spans="1:12" s="48" customFormat="1" outlineLevel="1" x14ac:dyDescent="0.2">
      <c r="A2124" s="42">
        <f>A2123+1</f>
        <v>43587</v>
      </c>
      <c r="B2124" s="74">
        <v>529</v>
      </c>
      <c r="C2124" s="55">
        <v>539.48</v>
      </c>
      <c r="D2124" s="55">
        <v>718.69</v>
      </c>
      <c r="E2124" s="45">
        <f>Platts!R2613*0.6+Platts!C2613*1.6</f>
        <v>275.11</v>
      </c>
      <c r="F2124" s="62">
        <f t="shared" si="55"/>
        <v>2121</v>
      </c>
      <c r="G2124" s="42">
        <f>G2123+1</f>
        <v>43587</v>
      </c>
      <c r="H2124" s="55">
        <v>500</v>
      </c>
      <c r="I2124" s="55">
        <v>586.05999999999995</v>
      </c>
      <c r="J2124" s="55">
        <v>766.09</v>
      </c>
      <c r="K2124" s="55">
        <v>470</v>
      </c>
      <c r="L2124" s="60"/>
    </row>
    <row r="2125" spans="1:12" s="48" customFormat="1" outlineLevel="1" x14ac:dyDescent="0.2">
      <c r="A2125" s="42">
        <f>A2124+1</f>
        <v>43588</v>
      </c>
      <c r="B2125" s="74">
        <f>B2124</f>
        <v>529</v>
      </c>
      <c r="C2125" s="55">
        <v>540.62</v>
      </c>
      <c r="D2125" s="55">
        <v>718.69</v>
      </c>
      <c r="E2125" s="45">
        <f>Platts!R2614*0.6+Platts!C2614*1.6</f>
        <v>275.19000000000005</v>
      </c>
      <c r="F2125" s="62">
        <f t="shared" si="55"/>
        <v>2122</v>
      </c>
      <c r="G2125" s="42">
        <f>G2124+1</f>
        <v>43588</v>
      </c>
      <c r="H2125" s="55">
        <v>500</v>
      </c>
      <c r="I2125" s="55">
        <v>587.63</v>
      </c>
      <c r="J2125" s="55">
        <v>766.09</v>
      </c>
      <c r="K2125" s="55">
        <v>470</v>
      </c>
      <c r="L2125" s="60"/>
    </row>
    <row r="2126" spans="1:12" s="48" customFormat="1" outlineLevel="1" x14ac:dyDescent="0.2">
      <c r="A2126" s="42">
        <f>A2125+3</f>
        <v>43591</v>
      </c>
      <c r="B2126" s="55">
        <v>528</v>
      </c>
      <c r="C2126" s="74">
        <f>+C2125</f>
        <v>540.62</v>
      </c>
      <c r="D2126" s="74">
        <f>+D2125</f>
        <v>718.69</v>
      </c>
      <c r="E2126" s="45">
        <f>Platts!R2615*0.6+Platts!C2615*1.6</f>
        <v>272.71000000000004</v>
      </c>
      <c r="F2126" s="62">
        <f t="shared" si="55"/>
        <v>2123</v>
      </c>
      <c r="G2126" s="42">
        <f>G2125+3</f>
        <v>43591</v>
      </c>
      <c r="H2126" s="55">
        <v>497</v>
      </c>
      <c r="I2126" s="55">
        <v>587.63</v>
      </c>
      <c r="J2126" s="55">
        <v>766.09</v>
      </c>
      <c r="K2126" s="74">
        <f>K2125</f>
        <v>470</v>
      </c>
      <c r="L2126" s="60"/>
    </row>
    <row r="2127" spans="1:12" s="48" customFormat="1" outlineLevel="1" x14ac:dyDescent="0.2">
      <c r="A2127" s="42">
        <f>A2126+1</f>
        <v>43592</v>
      </c>
      <c r="B2127" s="55">
        <v>528</v>
      </c>
      <c r="C2127" s="55">
        <v>538.04999999999995</v>
      </c>
      <c r="D2127" s="55">
        <v>707.12</v>
      </c>
      <c r="E2127" s="45">
        <f>Platts!R2616*0.6+Platts!C2616*1.6</f>
        <v>278.67</v>
      </c>
      <c r="F2127" s="62">
        <f t="shared" si="55"/>
        <v>2124</v>
      </c>
      <c r="G2127" s="42">
        <f>G2126+1</f>
        <v>43592</v>
      </c>
      <c r="H2127" s="55">
        <v>497</v>
      </c>
      <c r="I2127" s="55">
        <v>587.63</v>
      </c>
      <c r="J2127" s="55">
        <v>766.09</v>
      </c>
      <c r="K2127" s="55">
        <v>470</v>
      </c>
      <c r="L2127" s="60"/>
    </row>
    <row r="2128" spans="1:12" s="48" customFormat="1" outlineLevel="1" x14ac:dyDescent="0.2">
      <c r="A2128" s="42">
        <f>A2127+1</f>
        <v>43593</v>
      </c>
      <c r="B2128" s="55">
        <v>527</v>
      </c>
      <c r="C2128" s="55">
        <v>537.23</v>
      </c>
      <c r="D2128" s="55">
        <v>707.12</v>
      </c>
      <c r="E2128" s="45">
        <f>Platts!R2617*0.6+Platts!C2617*1.6</f>
        <v>276.35000000000002</v>
      </c>
      <c r="F2128" s="62">
        <f t="shared" si="55"/>
        <v>2125</v>
      </c>
      <c r="G2128" s="42">
        <f>G2127+1</f>
        <v>43593</v>
      </c>
      <c r="H2128" s="55">
        <v>497</v>
      </c>
      <c r="I2128" s="55">
        <v>587.63</v>
      </c>
      <c r="J2128" s="55">
        <v>766.09</v>
      </c>
      <c r="K2128" s="55">
        <v>468</v>
      </c>
      <c r="L2128" s="60"/>
    </row>
    <row r="2129" spans="1:12" s="48" customFormat="1" outlineLevel="1" x14ac:dyDescent="0.2">
      <c r="A2129" s="42">
        <f>A2128+1</f>
        <v>43594</v>
      </c>
      <c r="B2129" s="55">
        <v>527</v>
      </c>
      <c r="C2129" s="55">
        <v>537.4</v>
      </c>
      <c r="D2129" s="55">
        <v>706.85</v>
      </c>
      <c r="E2129" s="45">
        <f>Platts!R2618*0.6+Platts!C2618*1.6</f>
        <v>277.79000000000002</v>
      </c>
      <c r="F2129" s="62">
        <f t="shared" si="55"/>
        <v>2126</v>
      </c>
      <c r="G2129" s="42">
        <f>G2128+1</f>
        <v>43594</v>
      </c>
      <c r="H2129" s="55">
        <v>497</v>
      </c>
      <c r="I2129" s="55">
        <v>587.63</v>
      </c>
      <c r="J2129" s="55">
        <v>766.09</v>
      </c>
      <c r="K2129" s="55">
        <v>465</v>
      </c>
      <c r="L2129" s="60"/>
    </row>
    <row r="2130" spans="1:12" s="48" customFormat="1" outlineLevel="1" x14ac:dyDescent="0.2">
      <c r="A2130" s="42">
        <f>A2129+1</f>
        <v>43595</v>
      </c>
      <c r="B2130" s="55">
        <v>527</v>
      </c>
      <c r="C2130" s="55">
        <v>537.92999999999995</v>
      </c>
      <c r="D2130" s="55">
        <v>705.19</v>
      </c>
      <c r="E2130" s="45">
        <f>Platts!R2619*0.6+Platts!C2619*1.6</f>
        <v>280.22000000000003</v>
      </c>
      <c r="F2130" s="62">
        <f t="shared" si="55"/>
        <v>2127</v>
      </c>
      <c r="G2130" s="42">
        <f>G2129+1</f>
        <v>43595</v>
      </c>
      <c r="H2130" s="55">
        <v>497</v>
      </c>
      <c r="I2130" s="55">
        <v>584.58000000000004</v>
      </c>
      <c r="J2130" s="55">
        <v>766.09</v>
      </c>
      <c r="K2130" s="55">
        <v>465</v>
      </c>
      <c r="L2130" s="60"/>
    </row>
    <row r="2131" spans="1:12" s="48" customFormat="1" outlineLevel="1" x14ac:dyDescent="0.2">
      <c r="A2131" s="42">
        <f>A2130+3</f>
        <v>43598</v>
      </c>
      <c r="B2131" s="55">
        <v>526</v>
      </c>
      <c r="C2131" s="55">
        <v>537.4</v>
      </c>
      <c r="D2131" s="55">
        <v>705.19</v>
      </c>
      <c r="E2131" s="45">
        <f>Platts!R2620*0.6+Platts!C2620*1.6</f>
        <v>278.54000000000002</v>
      </c>
      <c r="F2131" s="62">
        <f t="shared" si="55"/>
        <v>2128</v>
      </c>
      <c r="G2131" s="42">
        <f>G2130+3</f>
        <v>43598</v>
      </c>
      <c r="H2131" s="55">
        <v>495</v>
      </c>
      <c r="I2131" s="55">
        <v>584.58000000000004</v>
      </c>
      <c r="J2131" s="55">
        <v>766.09</v>
      </c>
      <c r="K2131" s="55">
        <v>460</v>
      </c>
      <c r="L2131" s="60"/>
    </row>
    <row r="2132" spans="1:12" s="48" customFormat="1" outlineLevel="1" x14ac:dyDescent="0.2">
      <c r="A2132" s="42">
        <f>A2131+1</f>
        <v>43599</v>
      </c>
      <c r="B2132" s="55">
        <v>522</v>
      </c>
      <c r="C2132" s="55">
        <v>536.82000000000005</v>
      </c>
      <c r="D2132" s="55">
        <v>690.04</v>
      </c>
      <c r="E2132" s="45">
        <f>Platts!R2621*0.6+Platts!C2621*1.6</f>
        <v>277.02</v>
      </c>
      <c r="F2132" s="62">
        <f t="shared" si="55"/>
        <v>2129</v>
      </c>
      <c r="G2132" s="42">
        <f>G2131+1</f>
        <v>43599</v>
      </c>
      <c r="H2132" s="55">
        <v>493</v>
      </c>
      <c r="I2132" s="55">
        <v>584.58000000000004</v>
      </c>
      <c r="J2132" s="55">
        <v>766.09</v>
      </c>
      <c r="K2132" s="55">
        <v>460</v>
      </c>
      <c r="L2132" s="60"/>
    </row>
    <row r="2133" spans="1:12" s="48" customFormat="1" outlineLevel="1" x14ac:dyDescent="0.2">
      <c r="A2133" s="42">
        <f>A2132+1</f>
        <v>43600</v>
      </c>
      <c r="B2133" s="55">
        <v>522</v>
      </c>
      <c r="C2133" s="55">
        <v>537.17999999999995</v>
      </c>
      <c r="D2133" s="55">
        <v>683.97</v>
      </c>
      <c r="E2133" s="45">
        <f>Platts!R2622*0.6+Platts!C2622*1.6</f>
        <v>279.42</v>
      </c>
      <c r="F2133" s="62">
        <f t="shared" si="55"/>
        <v>2130</v>
      </c>
      <c r="G2133" s="42">
        <f>G2132+1</f>
        <v>43600</v>
      </c>
      <c r="H2133" s="55">
        <v>490</v>
      </c>
      <c r="I2133" s="55">
        <v>584.58000000000004</v>
      </c>
      <c r="J2133" s="55">
        <v>766.09</v>
      </c>
      <c r="K2133" s="55">
        <v>460</v>
      </c>
      <c r="L2133" s="60"/>
    </row>
    <row r="2134" spans="1:12" s="48" customFormat="1" outlineLevel="1" x14ac:dyDescent="0.2">
      <c r="A2134" s="42">
        <f>A2133+1</f>
        <v>43601</v>
      </c>
      <c r="B2134" s="55">
        <v>522</v>
      </c>
      <c r="C2134" s="55">
        <v>535.84</v>
      </c>
      <c r="D2134" s="55">
        <v>684.52</v>
      </c>
      <c r="E2134" s="45">
        <f>Platts!R2623*0.6+Platts!C2623*1.6</f>
        <v>284.3</v>
      </c>
      <c r="F2134" s="62">
        <f t="shared" si="55"/>
        <v>2131</v>
      </c>
      <c r="G2134" s="42">
        <f>G2133+1</f>
        <v>43601</v>
      </c>
      <c r="H2134" s="55">
        <v>490</v>
      </c>
      <c r="I2134" s="55">
        <v>584.58000000000004</v>
      </c>
      <c r="J2134" s="55">
        <v>766.09</v>
      </c>
      <c r="K2134" s="55">
        <v>460</v>
      </c>
      <c r="L2134" s="60"/>
    </row>
    <row r="2135" spans="1:12" s="48" customFormat="1" outlineLevel="1" x14ac:dyDescent="0.2">
      <c r="A2135" s="42">
        <f>A2134+1</f>
        <v>43602</v>
      </c>
      <c r="B2135" s="55">
        <v>522</v>
      </c>
      <c r="C2135" s="55">
        <v>535.12</v>
      </c>
      <c r="D2135" s="55">
        <v>683.42</v>
      </c>
      <c r="E2135" s="45">
        <f>Platts!R2624*0.6+Platts!C2624*1.6</f>
        <v>286.34000000000003</v>
      </c>
      <c r="F2135" s="62">
        <f t="shared" si="55"/>
        <v>2132</v>
      </c>
      <c r="G2135" s="42">
        <f>G2134+1</f>
        <v>43602</v>
      </c>
      <c r="H2135" s="55">
        <v>491</v>
      </c>
      <c r="I2135" s="55">
        <v>577.53</v>
      </c>
      <c r="J2135" s="55">
        <v>766.09</v>
      </c>
      <c r="K2135" s="55">
        <v>465</v>
      </c>
      <c r="L2135" s="60"/>
    </row>
    <row r="2136" spans="1:12" s="48" customFormat="1" outlineLevel="1" x14ac:dyDescent="0.2">
      <c r="A2136" s="42">
        <f>A2135+3</f>
        <v>43605</v>
      </c>
      <c r="B2136" s="55">
        <v>522</v>
      </c>
      <c r="C2136" s="55">
        <v>537.33000000000004</v>
      </c>
      <c r="D2136" s="55">
        <v>683.42</v>
      </c>
      <c r="E2136" s="45">
        <f>Platts!R2625*0.6+Platts!C2625*1.6</f>
        <v>286.34000000000003</v>
      </c>
      <c r="F2136" s="62">
        <f t="shared" si="55"/>
        <v>2133</v>
      </c>
      <c r="G2136" s="42">
        <f>G2135+3</f>
        <v>43605</v>
      </c>
      <c r="H2136" s="55">
        <v>491</v>
      </c>
      <c r="I2136" s="55">
        <v>577.53</v>
      </c>
      <c r="J2136" s="55">
        <v>766.09</v>
      </c>
      <c r="K2136" s="55">
        <v>470</v>
      </c>
      <c r="L2136" s="60"/>
    </row>
    <row r="2137" spans="1:12" s="48" customFormat="1" outlineLevel="1" x14ac:dyDescent="0.2">
      <c r="A2137" s="42">
        <f>A2136+1</f>
        <v>43606</v>
      </c>
      <c r="B2137" s="55">
        <v>517</v>
      </c>
      <c r="C2137" s="55">
        <v>533.08000000000004</v>
      </c>
      <c r="D2137" s="55">
        <v>669.64</v>
      </c>
      <c r="E2137" s="45">
        <f>Platts!R2626*0.6+Platts!C2626*1.6</f>
        <v>287.3</v>
      </c>
      <c r="F2137" s="62">
        <f t="shared" si="55"/>
        <v>2134</v>
      </c>
      <c r="G2137" s="42">
        <f>G2136+1</f>
        <v>43606</v>
      </c>
      <c r="H2137" s="55">
        <v>491</v>
      </c>
      <c r="I2137" s="55">
        <v>577.53</v>
      </c>
      <c r="J2137" s="55">
        <v>766.09</v>
      </c>
      <c r="K2137" s="55">
        <v>473</v>
      </c>
      <c r="L2137" s="60"/>
    </row>
    <row r="2138" spans="1:12" s="48" customFormat="1" outlineLevel="1" x14ac:dyDescent="0.2">
      <c r="A2138" s="42">
        <f>A2137+1</f>
        <v>43607</v>
      </c>
      <c r="B2138" s="55">
        <v>509</v>
      </c>
      <c r="C2138" s="55">
        <v>532.6</v>
      </c>
      <c r="D2138" s="55">
        <v>668.54</v>
      </c>
      <c r="E2138" s="45">
        <f>Platts!R2627*0.6+Platts!C2627*1.6</f>
        <v>289.95999999999998</v>
      </c>
      <c r="F2138" s="62">
        <f t="shared" si="55"/>
        <v>2135</v>
      </c>
      <c r="G2138" s="42">
        <f>G2137+1</f>
        <v>43607</v>
      </c>
      <c r="H2138" s="55">
        <v>491</v>
      </c>
      <c r="I2138" s="55">
        <v>577.53</v>
      </c>
      <c r="J2138" s="55">
        <v>766.09</v>
      </c>
      <c r="K2138" s="55">
        <v>477</v>
      </c>
      <c r="L2138" s="60"/>
    </row>
    <row r="2139" spans="1:12" s="48" customFormat="1" outlineLevel="1" x14ac:dyDescent="0.2">
      <c r="A2139" s="42">
        <f>A2138+1</f>
        <v>43608</v>
      </c>
      <c r="B2139" s="55">
        <v>509</v>
      </c>
      <c r="C2139" s="55">
        <v>533.22</v>
      </c>
      <c r="D2139" s="55">
        <v>670.19</v>
      </c>
      <c r="E2139" s="45">
        <f>Platts!R2628*0.6+Platts!C2628*1.6</f>
        <v>287.22000000000003</v>
      </c>
      <c r="F2139" s="62">
        <f t="shared" si="55"/>
        <v>2136</v>
      </c>
      <c r="G2139" s="42">
        <f>G2138+1</f>
        <v>43608</v>
      </c>
      <c r="H2139" s="55">
        <v>491</v>
      </c>
      <c r="I2139" s="55">
        <v>577.53</v>
      </c>
      <c r="J2139" s="55">
        <v>766.09</v>
      </c>
      <c r="K2139" s="55">
        <v>475</v>
      </c>
      <c r="L2139" s="60"/>
    </row>
    <row r="2140" spans="1:12" s="48" customFormat="1" outlineLevel="1" x14ac:dyDescent="0.2">
      <c r="A2140" s="42">
        <f>A2139+1</f>
        <v>43609</v>
      </c>
      <c r="B2140" s="55">
        <v>509</v>
      </c>
      <c r="C2140" s="55">
        <v>535.13</v>
      </c>
      <c r="D2140" s="55">
        <v>656.69</v>
      </c>
      <c r="E2140" s="45">
        <f>Platts!R2629*0.6+Platts!C2629*1.6</f>
        <v>288.84000000000003</v>
      </c>
      <c r="F2140" s="62">
        <f t="shared" si="55"/>
        <v>2137</v>
      </c>
      <c r="G2140" s="42">
        <f>G2139+1</f>
        <v>43609</v>
      </c>
      <c r="H2140" s="55">
        <v>491</v>
      </c>
      <c r="I2140" s="55">
        <v>577.72</v>
      </c>
      <c r="J2140" s="55">
        <v>766.09</v>
      </c>
      <c r="K2140" s="55">
        <v>477.5</v>
      </c>
      <c r="L2140" s="77"/>
    </row>
    <row r="2141" spans="1:12" s="48" customFormat="1" outlineLevel="1" x14ac:dyDescent="0.2">
      <c r="A2141" s="42">
        <f>A2140+3</f>
        <v>43612</v>
      </c>
      <c r="B2141" s="55">
        <v>509</v>
      </c>
      <c r="C2141" s="55">
        <v>535.13</v>
      </c>
      <c r="D2141" s="55">
        <v>656.69</v>
      </c>
      <c r="E2141" s="45">
        <f>Platts!R2630*0.6+Platts!C2630*1.6</f>
        <v>295.8</v>
      </c>
      <c r="F2141" s="62">
        <f t="shared" si="55"/>
        <v>2138</v>
      </c>
      <c r="G2141" s="42">
        <f>G2140+3</f>
        <v>43612</v>
      </c>
      <c r="H2141" s="55">
        <v>491</v>
      </c>
      <c r="I2141" s="55">
        <v>577.72</v>
      </c>
      <c r="J2141" s="55">
        <v>766.09</v>
      </c>
      <c r="K2141" s="55">
        <v>477.5</v>
      </c>
      <c r="L2141" s="60"/>
    </row>
    <row r="2142" spans="1:12" s="48" customFormat="1" outlineLevel="1" x14ac:dyDescent="0.2">
      <c r="A2142" s="42">
        <f>A2141+1</f>
        <v>43613</v>
      </c>
      <c r="B2142" s="55">
        <v>504</v>
      </c>
      <c r="C2142" s="55">
        <v>532.49</v>
      </c>
      <c r="D2142" s="55">
        <v>649.53</v>
      </c>
      <c r="E2142" s="45">
        <f>Platts!R2631*0.6+Platts!C2631*1.6</f>
        <v>292.45999999999998</v>
      </c>
      <c r="F2142" s="62">
        <f t="shared" si="55"/>
        <v>2139</v>
      </c>
      <c r="G2142" s="42">
        <f>G2141+1</f>
        <v>43613</v>
      </c>
      <c r="H2142" s="55">
        <v>491</v>
      </c>
      <c r="I2142" s="55">
        <v>577.72</v>
      </c>
      <c r="J2142" s="55">
        <v>766.09</v>
      </c>
      <c r="K2142" s="55">
        <v>480</v>
      </c>
      <c r="L2142" s="60"/>
    </row>
    <row r="2143" spans="1:12" s="48" customFormat="1" outlineLevel="1" x14ac:dyDescent="0.2">
      <c r="A2143" s="42">
        <f>A2142+1</f>
        <v>43614</v>
      </c>
      <c r="B2143" s="55">
        <v>504</v>
      </c>
      <c r="C2143" s="55">
        <v>530.76</v>
      </c>
      <c r="D2143" s="55">
        <v>642.09</v>
      </c>
      <c r="E2143" s="45">
        <f>Platts!R2632*0.6+Platts!C2632*1.6</f>
        <v>288</v>
      </c>
      <c r="F2143" s="62">
        <f t="shared" si="55"/>
        <v>2140</v>
      </c>
      <c r="G2143" s="42">
        <f>G2142+1</f>
        <v>43614</v>
      </c>
      <c r="H2143" s="55">
        <v>494</v>
      </c>
      <c r="I2143" s="55">
        <v>577.72</v>
      </c>
      <c r="J2143" s="55">
        <v>766.09</v>
      </c>
      <c r="K2143" s="55">
        <v>480</v>
      </c>
      <c r="L2143" s="60"/>
    </row>
    <row r="2144" spans="1:12" s="48" customFormat="1" outlineLevel="1" x14ac:dyDescent="0.2">
      <c r="A2144" s="42">
        <f>A2143+1</f>
        <v>43615</v>
      </c>
      <c r="B2144" s="55">
        <v>504</v>
      </c>
      <c r="C2144" s="55">
        <v>532.25</v>
      </c>
      <c r="D2144" s="55">
        <v>642.36</v>
      </c>
      <c r="E2144" s="45">
        <f>Platts!R2633*0.6+Platts!C2633*1.6</f>
        <v>284.82000000000005</v>
      </c>
      <c r="F2144" s="62">
        <f t="shared" si="55"/>
        <v>2141</v>
      </c>
      <c r="G2144" s="42">
        <f>G2143+1</f>
        <v>43615</v>
      </c>
      <c r="H2144" s="55">
        <v>494</v>
      </c>
      <c r="I2144" s="55">
        <v>577.72</v>
      </c>
      <c r="J2144" s="55">
        <v>766.09</v>
      </c>
      <c r="K2144" s="55">
        <v>477.5</v>
      </c>
      <c r="L2144" s="60"/>
    </row>
    <row r="2145" spans="1:12" s="48" customFormat="1" outlineLevel="1" x14ac:dyDescent="0.2">
      <c r="A2145" s="42">
        <f>A2144+1</f>
        <v>43616</v>
      </c>
      <c r="B2145" s="55">
        <v>500</v>
      </c>
      <c r="C2145" s="55">
        <v>537.84</v>
      </c>
      <c r="D2145" s="55">
        <v>642.36</v>
      </c>
      <c r="E2145" s="45">
        <f>Platts!R2634*0.6+Platts!C2634*1.6</f>
        <v>281.77999999999997</v>
      </c>
      <c r="F2145" s="62">
        <f t="shared" si="55"/>
        <v>2142</v>
      </c>
      <c r="G2145" s="42">
        <f>G2144+1</f>
        <v>43616</v>
      </c>
      <c r="H2145" s="55">
        <v>494</v>
      </c>
      <c r="I2145" s="55">
        <v>574.07000000000005</v>
      </c>
      <c r="J2145" s="55">
        <v>766.09</v>
      </c>
      <c r="K2145" s="55">
        <v>477.5</v>
      </c>
      <c r="L2145" s="60"/>
    </row>
    <row r="2146" spans="1:12" s="48" customFormat="1" outlineLevel="1" x14ac:dyDescent="0.2">
      <c r="A2146" s="42">
        <f>A2145+3</f>
        <v>43619</v>
      </c>
      <c r="B2146" s="55">
        <v>497</v>
      </c>
      <c r="C2146" s="55">
        <v>545.12</v>
      </c>
      <c r="D2146" s="55">
        <v>635.47</v>
      </c>
      <c r="E2146" s="45">
        <f>Platts!R2635*0.6+Platts!C2635*1.6</f>
        <v>278.82000000000005</v>
      </c>
      <c r="F2146" s="62">
        <f t="shared" si="55"/>
        <v>2143</v>
      </c>
      <c r="G2146" s="42">
        <f>G2145+3</f>
        <v>43619</v>
      </c>
      <c r="H2146" s="55">
        <v>493</v>
      </c>
      <c r="I2146" s="55">
        <v>574.07000000000005</v>
      </c>
      <c r="J2146" s="55">
        <v>766.09</v>
      </c>
      <c r="K2146" s="55">
        <v>477.5</v>
      </c>
      <c r="L2146" s="60"/>
    </row>
    <row r="2147" spans="1:12" s="48" customFormat="1" outlineLevel="1" x14ac:dyDescent="0.2">
      <c r="A2147" s="42">
        <f>A2146+1</f>
        <v>43620</v>
      </c>
      <c r="B2147" s="55">
        <v>495</v>
      </c>
      <c r="C2147" s="55">
        <v>548.46</v>
      </c>
      <c r="D2147" s="55">
        <v>636.02</v>
      </c>
      <c r="E2147" s="45">
        <f>Platts!R2636*0.6+Platts!C2636*1.6</f>
        <v>281.34000000000003</v>
      </c>
      <c r="F2147" s="62">
        <f t="shared" si="55"/>
        <v>2144</v>
      </c>
      <c r="G2147" s="42">
        <f>G2146+1</f>
        <v>43620</v>
      </c>
      <c r="H2147" s="55">
        <v>493</v>
      </c>
      <c r="I2147" s="55">
        <v>574.07000000000005</v>
      </c>
      <c r="J2147" s="55">
        <v>766.09</v>
      </c>
      <c r="K2147" s="55">
        <v>477.5</v>
      </c>
      <c r="L2147" s="60"/>
    </row>
    <row r="2148" spans="1:12" s="48" customFormat="1" outlineLevel="1" x14ac:dyDescent="0.2">
      <c r="A2148" s="42">
        <f>A2147+1</f>
        <v>43621</v>
      </c>
      <c r="B2148" s="55">
        <v>495</v>
      </c>
      <c r="C2148" s="55">
        <v>551.1</v>
      </c>
      <c r="D2148" s="55">
        <v>628.58000000000004</v>
      </c>
      <c r="E2148" s="45">
        <f>Platts!R2637*0.6+Platts!C2637*1.6</f>
        <v>281.34000000000003</v>
      </c>
      <c r="F2148" s="62">
        <f t="shared" si="55"/>
        <v>2145</v>
      </c>
      <c r="G2148" s="42">
        <f>G2147+1</f>
        <v>43621</v>
      </c>
      <c r="H2148" s="55">
        <v>493</v>
      </c>
      <c r="I2148" s="55">
        <v>574.07000000000005</v>
      </c>
      <c r="J2148" s="55">
        <v>766.09</v>
      </c>
      <c r="K2148" s="55">
        <v>477.5</v>
      </c>
      <c r="L2148" s="60"/>
    </row>
    <row r="2149" spans="1:12" s="48" customFormat="1" outlineLevel="1" x14ac:dyDescent="0.2">
      <c r="A2149" s="42">
        <f>A2148+1</f>
        <v>43622</v>
      </c>
      <c r="B2149" s="55">
        <v>495</v>
      </c>
      <c r="C2149" s="55">
        <v>551.1</v>
      </c>
      <c r="D2149" s="55">
        <v>628.58000000000004</v>
      </c>
      <c r="E2149" s="45">
        <f>Platts!R2638*0.6+Platts!C2638*1.6</f>
        <v>276.76</v>
      </c>
      <c r="F2149" s="62">
        <f t="shared" si="55"/>
        <v>2146</v>
      </c>
      <c r="G2149" s="42">
        <f>G2148+1</f>
        <v>43622</v>
      </c>
      <c r="H2149" s="55">
        <v>493</v>
      </c>
      <c r="I2149" s="55">
        <v>574.07000000000005</v>
      </c>
      <c r="J2149" s="55">
        <v>766.09</v>
      </c>
      <c r="K2149" s="55">
        <v>477.5</v>
      </c>
      <c r="L2149" s="60"/>
    </row>
    <row r="2150" spans="1:12" s="48" customFormat="1" outlineLevel="1" x14ac:dyDescent="0.2">
      <c r="A2150" s="42">
        <f>A2149+1</f>
        <v>43623</v>
      </c>
      <c r="B2150" s="74">
        <f>B2149</f>
        <v>495</v>
      </c>
      <c r="C2150" s="55">
        <v>552.73</v>
      </c>
      <c r="D2150" s="55">
        <v>628.58000000000004</v>
      </c>
      <c r="E2150" s="45">
        <f>Platts!R2639*0.6+Platts!C2639*1.6</f>
        <v>276.76</v>
      </c>
      <c r="F2150" s="62">
        <f t="shared" si="55"/>
        <v>2147</v>
      </c>
      <c r="G2150" s="42">
        <f>G2149+1</f>
        <v>43623</v>
      </c>
      <c r="H2150" s="55">
        <v>491</v>
      </c>
      <c r="I2150" s="55">
        <v>582.21</v>
      </c>
      <c r="J2150" s="55">
        <v>766.09</v>
      </c>
      <c r="K2150" s="55">
        <v>477.5</v>
      </c>
      <c r="L2150" s="60"/>
    </row>
    <row r="2151" spans="1:12" s="48" customFormat="1" outlineLevel="1" x14ac:dyDescent="0.2">
      <c r="A2151" s="42">
        <f>A2150+3</f>
        <v>43626</v>
      </c>
      <c r="B2151" s="55">
        <v>495</v>
      </c>
      <c r="C2151" s="55">
        <v>549.20000000000005</v>
      </c>
      <c r="D2151" s="55">
        <v>615.35</v>
      </c>
      <c r="E2151" s="45">
        <f>Platts!R2640*0.6+Platts!C2640*1.6</f>
        <v>280.04000000000002</v>
      </c>
      <c r="F2151" s="62">
        <f t="shared" si="55"/>
        <v>2148</v>
      </c>
      <c r="G2151" s="42">
        <f>G2150+3</f>
        <v>43626</v>
      </c>
      <c r="H2151" s="55">
        <v>486</v>
      </c>
      <c r="I2151" s="55">
        <v>582.21</v>
      </c>
      <c r="J2151" s="55">
        <v>766.09</v>
      </c>
      <c r="K2151" s="55">
        <v>477.5</v>
      </c>
      <c r="L2151" s="60"/>
    </row>
    <row r="2152" spans="1:12" s="48" customFormat="1" outlineLevel="1" x14ac:dyDescent="0.2">
      <c r="A2152" s="42">
        <f>A2151+1</f>
        <v>43627</v>
      </c>
      <c r="B2152" s="55">
        <v>490</v>
      </c>
      <c r="C2152" s="55">
        <v>552.79</v>
      </c>
      <c r="D2152" s="55">
        <v>615.08000000000004</v>
      </c>
      <c r="E2152" s="45">
        <f>Platts!R2641*0.6+Platts!C2641*1.6</f>
        <v>288.54000000000002</v>
      </c>
      <c r="F2152" s="62">
        <f t="shared" si="55"/>
        <v>2149</v>
      </c>
      <c r="G2152" s="42">
        <f>G2151+1</f>
        <v>43627</v>
      </c>
      <c r="H2152" s="55">
        <v>486</v>
      </c>
      <c r="I2152" s="55">
        <v>582.21</v>
      </c>
      <c r="J2152" s="55">
        <v>766.09</v>
      </c>
      <c r="K2152" s="55">
        <v>472.5</v>
      </c>
      <c r="L2152" s="60"/>
    </row>
    <row r="2153" spans="1:12" s="48" customFormat="1" outlineLevel="1" x14ac:dyDescent="0.2">
      <c r="A2153" s="42">
        <f>A2152+1</f>
        <v>43628</v>
      </c>
      <c r="B2153" s="55">
        <v>490</v>
      </c>
      <c r="C2153" s="55">
        <v>550.62</v>
      </c>
      <c r="D2153" s="55">
        <v>610.95000000000005</v>
      </c>
      <c r="E2153" s="45">
        <f>Platts!R2642*0.6+Platts!C2642*1.6</f>
        <v>288.89999999999998</v>
      </c>
      <c r="F2153" s="62">
        <f t="shared" si="55"/>
        <v>2150</v>
      </c>
      <c r="G2153" s="42">
        <f>G2152+1</f>
        <v>43628</v>
      </c>
      <c r="H2153" s="55">
        <v>486</v>
      </c>
      <c r="I2153" s="55">
        <v>582.21</v>
      </c>
      <c r="J2153" s="55">
        <v>766.09</v>
      </c>
      <c r="K2153" s="55">
        <v>472.5</v>
      </c>
      <c r="L2153" s="60"/>
    </row>
    <row r="2154" spans="1:12" s="48" customFormat="1" outlineLevel="1" x14ac:dyDescent="0.2">
      <c r="A2154" s="42">
        <f>A2153+1</f>
        <v>43629</v>
      </c>
      <c r="B2154" s="55">
        <v>490</v>
      </c>
      <c r="C2154" s="55">
        <v>547.45000000000005</v>
      </c>
      <c r="D2154" s="55">
        <v>598.54</v>
      </c>
      <c r="E2154" s="45">
        <f>Platts!R2643*0.6+Platts!C2643*1.6</f>
        <v>293.62</v>
      </c>
      <c r="F2154" s="62">
        <f t="shared" si="55"/>
        <v>2151</v>
      </c>
      <c r="G2154" s="42">
        <f>G2153+1</f>
        <v>43629</v>
      </c>
      <c r="H2154" s="55">
        <v>483</v>
      </c>
      <c r="I2154" s="55">
        <v>582.21</v>
      </c>
      <c r="J2154" s="55">
        <v>766.09</v>
      </c>
      <c r="K2154" s="55">
        <v>468</v>
      </c>
      <c r="L2154" s="60"/>
    </row>
    <row r="2155" spans="1:12" s="48" customFormat="1" outlineLevel="1" x14ac:dyDescent="0.2">
      <c r="A2155" s="42">
        <f>A2154+1</f>
        <v>43630</v>
      </c>
      <c r="B2155" s="55">
        <v>490</v>
      </c>
      <c r="C2155" s="55">
        <v>546.46</v>
      </c>
      <c r="D2155" s="55">
        <v>587.25</v>
      </c>
      <c r="E2155" s="45">
        <f>Platts!R2644*0.6+Platts!C2644*1.6</f>
        <v>292.34000000000003</v>
      </c>
      <c r="F2155" s="62">
        <f t="shared" si="55"/>
        <v>2152</v>
      </c>
      <c r="G2155" s="42">
        <f>G2154+1</f>
        <v>43630</v>
      </c>
      <c r="H2155" s="55">
        <v>483</v>
      </c>
      <c r="I2155" s="55">
        <v>557.12</v>
      </c>
      <c r="J2155" s="55">
        <v>749.56</v>
      </c>
      <c r="K2155" s="55">
        <v>468</v>
      </c>
      <c r="L2155" s="60"/>
    </row>
    <row r="2156" spans="1:12" s="48" customFormat="1" outlineLevel="1" x14ac:dyDescent="0.2">
      <c r="A2156" s="42">
        <f>A2155+3</f>
        <v>43633</v>
      </c>
      <c r="B2156" s="55">
        <v>487</v>
      </c>
      <c r="C2156" s="55">
        <v>545.91999999999996</v>
      </c>
      <c r="D2156" s="55">
        <v>587.25</v>
      </c>
      <c r="E2156" s="45">
        <f>Platts!R2645*0.6+Platts!C2645*1.6</f>
        <v>290.42</v>
      </c>
      <c r="F2156" s="62">
        <f t="shared" si="55"/>
        <v>2153</v>
      </c>
      <c r="G2156" s="42">
        <f>G2155+3</f>
        <v>43633</v>
      </c>
      <c r="H2156" s="55">
        <v>479</v>
      </c>
      <c r="I2156" s="55">
        <v>557.12</v>
      </c>
      <c r="J2156" s="55">
        <v>749.56</v>
      </c>
      <c r="K2156" s="55">
        <v>465</v>
      </c>
      <c r="L2156" s="60"/>
    </row>
    <row r="2157" spans="1:12" s="48" customFormat="1" outlineLevel="1" x14ac:dyDescent="0.2">
      <c r="A2157" s="42">
        <f>A2156+1</f>
        <v>43634</v>
      </c>
      <c r="B2157" s="55">
        <v>483</v>
      </c>
      <c r="C2157" s="55">
        <v>543.25</v>
      </c>
      <c r="D2157" s="55">
        <v>587.79999999999995</v>
      </c>
      <c r="E2157" s="45">
        <f>Platts!R2646*0.6+Platts!C2646*1.6</f>
        <v>296.5</v>
      </c>
      <c r="F2157" s="62">
        <f t="shared" si="55"/>
        <v>2154</v>
      </c>
      <c r="G2157" s="42">
        <f>G2156+1</f>
        <v>43634</v>
      </c>
      <c r="H2157" s="55">
        <v>478</v>
      </c>
      <c r="I2157" s="55">
        <v>557.12</v>
      </c>
      <c r="J2157" s="55">
        <v>749.56</v>
      </c>
      <c r="K2157" s="55">
        <v>460</v>
      </c>
      <c r="L2157" s="60"/>
    </row>
    <row r="2158" spans="1:12" s="48" customFormat="1" outlineLevel="1" x14ac:dyDescent="0.2">
      <c r="A2158" s="42">
        <f>A2157+1</f>
        <v>43635</v>
      </c>
      <c r="B2158" s="55">
        <v>483</v>
      </c>
      <c r="C2158" s="55">
        <v>546.83000000000004</v>
      </c>
      <c r="D2158" s="55">
        <v>584.22</v>
      </c>
      <c r="E2158" s="45">
        <f>Platts!R2647*0.6+Platts!C2647*1.6</f>
        <v>301</v>
      </c>
      <c r="F2158" s="62">
        <f t="shared" si="55"/>
        <v>2155</v>
      </c>
      <c r="G2158" s="42">
        <f>G2157+1</f>
        <v>43635</v>
      </c>
      <c r="H2158" s="55">
        <v>478</v>
      </c>
      <c r="I2158" s="55">
        <v>557.12</v>
      </c>
      <c r="J2158" s="55">
        <v>749.56</v>
      </c>
      <c r="K2158" s="55">
        <v>457</v>
      </c>
      <c r="L2158" s="60"/>
    </row>
    <row r="2159" spans="1:12" s="48" customFormat="1" outlineLevel="1" x14ac:dyDescent="0.2">
      <c r="A2159" s="42">
        <f>A2158+1</f>
        <v>43636</v>
      </c>
      <c r="B2159" s="55">
        <v>485</v>
      </c>
      <c r="C2159" s="55">
        <v>546.74</v>
      </c>
      <c r="D2159" s="55">
        <v>584.22</v>
      </c>
      <c r="E2159" s="45">
        <f>Platts!R2648*0.6+Platts!C2648*1.6</f>
        <v>306.27999999999997</v>
      </c>
      <c r="F2159" s="62">
        <f t="shared" si="55"/>
        <v>2156</v>
      </c>
      <c r="G2159" s="42">
        <f>G2158+1</f>
        <v>43636</v>
      </c>
      <c r="H2159" s="55">
        <v>476</v>
      </c>
      <c r="I2159" s="55">
        <v>557.12</v>
      </c>
      <c r="J2159" s="55">
        <v>749.56</v>
      </c>
      <c r="K2159" s="55">
        <v>460</v>
      </c>
      <c r="L2159" s="60"/>
    </row>
    <row r="2160" spans="1:12" s="48" customFormat="1" outlineLevel="1" x14ac:dyDescent="0.2">
      <c r="A2160" s="42">
        <f>A2159+1</f>
        <v>43637</v>
      </c>
      <c r="B2160" s="55">
        <v>489</v>
      </c>
      <c r="C2160" s="55">
        <v>547.98</v>
      </c>
      <c r="D2160" s="55">
        <v>573.47</v>
      </c>
      <c r="E2160" s="45">
        <f>Platts!R2649*0.6+Platts!C2649*1.6</f>
        <v>304.44</v>
      </c>
      <c r="F2160" s="62">
        <f t="shared" si="55"/>
        <v>2157</v>
      </c>
      <c r="G2160" s="42">
        <f>G2159+1</f>
        <v>43637</v>
      </c>
      <c r="H2160" s="55">
        <v>476</v>
      </c>
      <c r="I2160" s="55">
        <v>562.14</v>
      </c>
      <c r="J2160" s="55">
        <v>749.56</v>
      </c>
      <c r="K2160" s="55">
        <v>457.5</v>
      </c>
      <c r="L2160" s="60"/>
    </row>
    <row r="2161" spans="1:12" s="48" customFormat="1" outlineLevel="1" x14ac:dyDescent="0.2">
      <c r="A2161" s="42">
        <f>A2160+3</f>
        <v>43640</v>
      </c>
      <c r="B2161" s="55">
        <v>491</v>
      </c>
      <c r="C2161" s="55">
        <v>551.80999999999995</v>
      </c>
      <c r="D2161" s="55">
        <v>573.74</v>
      </c>
      <c r="E2161" s="45">
        <f>Platts!R2650*0.6+Platts!C2650*1.6</f>
        <v>304.27999999999997</v>
      </c>
      <c r="F2161" s="62">
        <f t="shared" si="55"/>
        <v>2158</v>
      </c>
      <c r="G2161" s="42">
        <f>G2160+3</f>
        <v>43640</v>
      </c>
      <c r="H2161" s="55">
        <v>476</v>
      </c>
      <c r="I2161" s="55">
        <v>562.14</v>
      </c>
      <c r="J2161" s="55">
        <v>749.56</v>
      </c>
      <c r="K2161" s="55">
        <v>457.5</v>
      </c>
      <c r="L2161" s="60"/>
    </row>
    <row r="2162" spans="1:12" s="48" customFormat="1" outlineLevel="1" x14ac:dyDescent="0.2">
      <c r="A2162" s="42">
        <f>A2161+1</f>
        <v>43641</v>
      </c>
      <c r="B2162" s="55">
        <v>497</v>
      </c>
      <c r="C2162" s="55">
        <v>548.09</v>
      </c>
      <c r="D2162" s="55">
        <v>573.74</v>
      </c>
      <c r="E2162" s="45">
        <f>Platts!R2651*0.6+Platts!C2651*1.6</f>
        <v>300.05</v>
      </c>
      <c r="F2162" s="62">
        <f t="shared" si="55"/>
        <v>2159</v>
      </c>
      <c r="G2162" s="42">
        <f>G2161+1</f>
        <v>43641</v>
      </c>
      <c r="H2162" s="55">
        <v>477</v>
      </c>
      <c r="I2162" s="55">
        <v>562.14</v>
      </c>
      <c r="J2162" s="55">
        <v>746.56</v>
      </c>
      <c r="K2162" s="55">
        <v>457.5</v>
      </c>
      <c r="L2162" s="60"/>
    </row>
    <row r="2163" spans="1:12" s="48" customFormat="1" outlineLevel="1" x14ac:dyDescent="0.2">
      <c r="A2163" s="42">
        <f>A2162+1</f>
        <v>43642</v>
      </c>
      <c r="B2163" s="55">
        <v>500</v>
      </c>
      <c r="C2163" s="55">
        <v>549.13</v>
      </c>
      <c r="D2163" s="55">
        <v>573.74</v>
      </c>
      <c r="E2163" s="45">
        <f>Platts!R2652*0.6+Platts!C2652*1.6</f>
        <v>300.60000000000002</v>
      </c>
      <c r="F2163" s="62">
        <f t="shared" si="55"/>
        <v>2160</v>
      </c>
      <c r="G2163" s="42">
        <f>G2162+1</f>
        <v>43642</v>
      </c>
      <c r="H2163" s="55">
        <v>478</v>
      </c>
      <c r="I2163" s="55">
        <v>562.14</v>
      </c>
      <c r="J2163" s="55">
        <v>749.56</v>
      </c>
      <c r="K2163" s="55">
        <v>458.5</v>
      </c>
      <c r="L2163" s="60"/>
    </row>
    <row r="2164" spans="1:12" s="48" customFormat="1" outlineLevel="1" x14ac:dyDescent="0.2">
      <c r="A2164" s="42">
        <f>A2163+1</f>
        <v>43643</v>
      </c>
      <c r="B2164" s="55">
        <v>504</v>
      </c>
      <c r="C2164" s="55">
        <v>547.79</v>
      </c>
      <c r="D2164" s="55">
        <v>573.47</v>
      </c>
      <c r="E2164" s="45">
        <f>Platts!R2653*0.6+Platts!C2653*1.6</f>
        <v>303.16800000000001</v>
      </c>
      <c r="F2164" s="62">
        <f t="shared" si="55"/>
        <v>2161</v>
      </c>
      <c r="G2164" s="42">
        <f>G2163+1</f>
        <v>43643</v>
      </c>
      <c r="H2164" s="55">
        <v>480</v>
      </c>
      <c r="I2164" s="55">
        <v>562.14</v>
      </c>
      <c r="J2164" s="55">
        <v>749.56</v>
      </c>
      <c r="K2164" s="55">
        <v>464</v>
      </c>
      <c r="L2164" s="60"/>
    </row>
    <row r="2165" spans="1:12" s="48" customFormat="1" outlineLevel="1" x14ac:dyDescent="0.2">
      <c r="A2165" s="42">
        <f>A2164+1</f>
        <v>43644</v>
      </c>
      <c r="B2165" s="55">
        <v>504</v>
      </c>
      <c r="C2165" s="55">
        <v>549.61</v>
      </c>
      <c r="D2165" s="55">
        <v>573.47</v>
      </c>
      <c r="E2165" s="45">
        <f>Platts!R2654*0.6+Platts!C2654*1.6</f>
        <v>304.82000000000005</v>
      </c>
      <c r="F2165" s="62">
        <f t="shared" si="55"/>
        <v>2162</v>
      </c>
      <c r="G2165" s="42">
        <f>G2164+1</f>
        <v>43644</v>
      </c>
      <c r="H2165" s="55">
        <v>480</v>
      </c>
      <c r="I2165" s="55">
        <v>566.11</v>
      </c>
      <c r="J2165" s="55">
        <v>749.56</v>
      </c>
      <c r="K2165" s="55">
        <v>467.5</v>
      </c>
      <c r="L2165" s="60"/>
    </row>
    <row r="2166" spans="1:12" s="48" customFormat="1" outlineLevel="1" x14ac:dyDescent="0.2">
      <c r="A2166" s="42">
        <f>A2165+3</f>
        <v>43647</v>
      </c>
      <c r="B2166" s="55">
        <v>506</v>
      </c>
      <c r="C2166" s="55">
        <v>545.95000000000005</v>
      </c>
      <c r="D2166" s="55">
        <v>573.19000000000005</v>
      </c>
      <c r="E2166" s="45">
        <f>Platts!R2655*0.6+Platts!C2655*1.6</f>
        <v>309.57</v>
      </c>
      <c r="F2166" s="62">
        <f t="shared" si="55"/>
        <v>2163</v>
      </c>
      <c r="G2166" s="42">
        <f>G2165+3</f>
        <v>43647</v>
      </c>
      <c r="H2166" s="55">
        <v>483</v>
      </c>
      <c r="I2166" s="55">
        <v>566.11</v>
      </c>
      <c r="J2166" s="55">
        <v>733.02</v>
      </c>
      <c r="K2166" s="55">
        <v>467.5</v>
      </c>
      <c r="L2166" s="60"/>
    </row>
    <row r="2167" spans="1:12" s="48" customFormat="1" outlineLevel="1" x14ac:dyDescent="0.2">
      <c r="A2167" s="42">
        <f>A2166+1</f>
        <v>43648</v>
      </c>
      <c r="B2167" s="55">
        <v>512</v>
      </c>
      <c r="C2167" s="55">
        <v>544.52</v>
      </c>
      <c r="D2167" s="55">
        <v>553.63</v>
      </c>
      <c r="E2167" s="45">
        <f>Platts!R2656*0.6+Platts!C2656*1.6</f>
        <v>316.52</v>
      </c>
      <c r="F2167" s="62">
        <f t="shared" si="55"/>
        <v>2164</v>
      </c>
      <c r="G2167" s="42">
        <f>G2166+1</f>
        <v>43648</v>
      </c>
      <c r="H2167" s="55">
        <v>483</v>
      </c>
      <c r="I2167" s="55">
        <v>566.11</v>
      </c>
      <c r="J2167" s="55">
        <v>733.02</v>
      </c>
      <c r="K2167" s="55">
        <v>467.5</v>
      </c>
      <c r="L2167" s="60"/>
    </row>
    <row r="2168" spans="1:12" s="48" customFormat="1" outlineLevel="1" x14ac:dyDescent="0.2">
      <c r="A2168" s="42">
        <f>A2167+1</f>
        <v>43649</v>
      </c>
      <c r="B2168" s="55">
        <v>510</v>
      </c>
      <c r="C2168" s="55">
        <v>543.17999999999995</v>
      </c>
      <c r="D2168" s="55">
        <v>561.89</v>
      </c>
      <c r="E2168" s="45">
        <f>Platts!R2657*0.6+Platts!C2657*1.6</f>
        <v>316.01</v>
      </c>
      <c r="F2168" s="62">
        <f t="shared" si="55"/>
        <v>2165</v>
      </c>
      <c r="G2168" s="42">
        <f>G2167+1</f>
        <v>43649</v>
      </c>
      <c r="H2168" s="55">
        <v>484</v>
      </c>
      <c r="I2168" s="55">
        <v>566.11</v>
      </c>
      <c r="J2168" s="55">
        <v>733.02</v>
      </c>
      <c r="K2168" s="55">
        <v>469</v>
      </c>
      <c r="L2168" s="60"/>
    </row>
    <row r="2169" spans="1:12" s="48" customFormat="1" outlineLevel="1" x14ac:dyDescent="0.2">
      <c r="A2169" s="42">
        <f>A2168+1</f>
        <v>43650</v>
      </c>
      <c r="B2169" s="55">
        <v>510</v>
      </c>
      <c r="C2169" s="55">
        <v>542.15</v>
      </c>
      <c r="D2169" s="74">
        <f>+D2168</f>
        <v>561.89</v>
      </c>
      <c r="E2169" s="45">
        <f>Platts!R2658*0.6+Platts!C2658*1.6</f>
        <v>309.52999999999997</v>
      </c>
      <c r="F2169" s="62">
        <f t="shared" si="55"/>
        <v>2166</v>
      </c>
      <c r="G2169" s="42">
        <f>G2168+1</f>
        <v>43650</v>
      </c>
      <c r="H2169" s="55">
        <v>483</v>
      </c>
      <c r="I2169" s="55">
        <v>566.11</v>
      </c>
      <c r="J2169" s="55">
        <v>733.02</v>
      </c>
      <c r="K2169" s="55">
        <v>467.5</v>
      </c>
      <c r="L2169" s="60"/>
    </row>
    <row r="2170" spans="1:12" s="48" customFormat="1" outlineLevel="1" x14ac:dyDescent="0.2">
      <c r="A2170" s="42">
        <f>A2169+1</f>
        <v>43651</v>
      </c>
      <c r="B2170" s="55">
        <v>510</v>
      </c>
      <c r="C2170" s="55">
        <v>536.49</v>
      </c>
      <c r="D2170" s="74">
        <f>+D2169</f>
        <v>561.89</v>
      </c>
      <c r="E2170" s="45">
        <f>Platts!R2659*0.6+Platts!C2659*1.6</f>
        <v>296.5</v>
      </c>
      <c r="F2170" s="62">
        <f t="shared" si="55"/>
        <v>2167</v>
      </c>
      <c r="G2170" s="42">
        <f>G2169+1</f>
        <v>43651</v>
      </c>
      <c r="H2170" s="55">
        <v>483</v>
      </c>
      <c r="I2170" s="55">
        <v>570.13</v>
      </c>
      <c r="J2170" s="55">
        <v>733.02</v>
      </c>
      <c r="K2170" s="55">
        <v>467.5</v>
      </c>
      <c r="L2170" s="60"/>
    </row>
    <row r="2171" spans="1:12" s="48" customFormat="1" outlineLevel="1" x14ac:dyDescent="0.2">
      <c r="A2171" s="42">
        <f>A2170+3</f>
        <v>43654</v>
      </c>
      <c r="B2171" s="55">
        <v>507</v>
      </c>
      <c r="C2171" s="55">
        <v>536.64</v>
      </c>
      <c r="D2171" s="55">
        <v>561.34</v>
      </c>
      <c r="E2171" s="45">
        <f>Platts!R2660*0.6+Platts!C2660*1.6</f>
        <v>301.5</v>
      </c>
      <c r="F2171" s="62">
        <f t="shared" si="55"/>
        <v>2168</v>
      </c>
      <c r="G2171" s="42">
        <f>G2170+3</f>
        <v>43654</v>
      </c>
      <c r="H2171" s="55">
        <v>483</v>
      </c>
      <c r="I2171" s="55">
        <v>570.13</v>
      </c>
      <c r="J2171" s="55">
        <v>733.02</v>
      </c>
      <c r="K2171" s="55">
        <v>465</v>
      </c>
      <c r="L2171" s="60"/>
    </row>
    <row r="2172" spans="1:12" s="48" customFormat="1" outlineLevel="1" x14ac:dyDescent="0.2">
      <c r="A2172" s="42">
        <f>A2171+1</f>
        <v>43655</v>
      </c>
      <c r="B2172" s="55">
        <v>507</v>
      </c>
      <c r="C2172" s="55">
        <v>536.29999999999995</v>
      </c>
      <c r="D2172" s="55">
        <v>593.86</v>
      </c>
      <c r="E2172" s="45">
        <f>Platts!R2661*0.6+Platts!C2661*1.6</f>
        <v>309.26</v>
      </c>
      <c r="F2172" s="62">
        <f t="shared" si="55"/>
        <v>2169</v>
      </c>
      <c r="G2172" s="42">
        <f>G2171+1</f>
        <v>43655</v>
      </c>
      <c r="H2172" s="55">
        <v>483</v>
      </c>
      <c r="I2172" s="55">
        <v>570.13</v>
      </c>
      <c r="J2172" s="55">
        <v>733.02</v>
      </c>
      <c r="K2172" s="55">
        <v>465</v>
      </c>
      <c r="L2172" s="60"/>
    </row>
    <row r="2173" spans="1:12" s="48" customFormat="1" outlineLevel="1" x14ac:dyDescent="0.2">
      <c r="A2173" s="42">
        <f>A2172+1</f>
        <v>43656</v>
      </c>
      <c r="B2173" s="55">
        <v>507</v>
      </c>
      <c r="C2173" s="55">
        <v>536.66999999999996</v>
      </c>
      <c r="D2173" s="55">
        <v>599.37</v>
      </c>
      <c r="E2173" s="45">
        <f>Platts!R2662*0.6+Platts!C2662*1.6</f>
        <v>307.02</v>
      </c>
      <c r="F2173" s="62">
        <f t="shared" si="55"/>
        <v>2170</v>
      </c>
      <c r="G2173" s="42">
        <f>G2172+1</f>
        <v>43656</v>
      </c>
      <c r="H2173" s="55">
        <v>483</v>
      </c>
      <c r="I2173" s="55">
        <v>570.13</v>
      </c>
      <c r="J2173" s="55">
        <v>733.02</v>
      </c>
      <c r="K2173" s="55">
        <v>462.5</v>
      </c>
      <c r="L2173" s="60"/>
    </row>
    <row r="2174" spans="1:12" s="48" customFormat="1" outlineLevel="1" x14ac:dyDescent="0.2">
      <c r="A2174" s="42">
        <f>A2173+1</f>
        <v>43657</v>
      </c>
      <c r="B2174" s="55">
        <v>507</v>
      </c>
      <c r="C2174" s="55">
        <v>535.92999999999995</v>
      </c>
      <c r="D2174" s="55">
        <v>597.16999999999996</v>
      </c>
      <c r="E2174" s="45">
        <f>Platts!R2663*0.6+Platts!C2663*1.6</f>
        <v>301.2</v>
      </c>
      <c r="F2174" s="62">
        <f t="shared" si="55"/>
        <v>2171</v>
      </c>
      <c r="G2174" s="42">
        <f>G2173+1</f>
        <v>43657</v>
      </c>
      <c r="H2174" s="55">
        <v>482</v>
      </c>
      <c r="I2174" s="55">
        <v>570.13</v>
      </c>
      <c r="J2174" s="55">
        <v>733.02</v>
      </c>
      <c r="K2174" s="55">
        <v>462.5</v>
      </c>
      <c r="L2174" s="60"/>
    </row>
    <row r="2175" spans="1:12" s="48" customFormat="1" outlineLevel="1" x14ac:dyDescent="0.2">
      <c r="A2175" s="42">
        <f>A2174+1</f>
        <v>43658</v>
      </c>
      <c r="B2175" s="55">
        <v>507</v>
      </c>
      <c r="C2175" s="55">
        <v>535.83000000000004</v>
      </c>
      <c r="D2175" s="55">
        <v>610.95000000000005</v>
      </c>
      <c r="E2175" s="45">
        <f>Platts!R2664*0.6+Platts!C2664*1.6</f>
        <v>300.08</v>
      </c>
      <c r="F2175" s="62">
        <f t="shared" si="55"/>
        <v>2172</v>
      </c>
      <c r="G2175" s="42">
        <f>G2174+1</f>
        <v>43658</v>
      </c>
      <c r="H2175" s="55">
        <v>482</v>
      </c>
      <c r="I2175" s="55">
        <v>561.16</v>
      </c>
      <c r="J2175" s="55">
        <v>733.02</v>
      </c>
      <c r="K2175" s="55">
        <v>460</v>
      </c>
      <c r="L2175" s="60"/>
    </row>
    <row r="2176" spans="1:12" s="48" customFormat="1" outlineLevel="1" x14ac:dyDescent="0.2">
      <c r="A2176" s="42">
        <f>A2175+3</f>
        <v>43661</v>
      </c>
      <c r="B2176" s="55">
        <v>505</v>
      </c>
      <c r="C2176" s="55">
        <v>535.17999999999995</v>
      </c>
      <c r="D2176" s="55">
        <v>618.66</v>
      </c>
      <c r="E2176" s="45">
        <f>Platts!R2665*0.6+Platts!C2665*1.6</f>
        <v>304.64</v>
      </c>
      <c r="F2176" s="62">
        <f t="shared" si="55"/>
        <v>2173</v>
      </c>
      <c r="G2176" s="42">
        <f>G2175+3</f>
        <v>43661</v>
      </c>
      <c r="H2176" s="55">
        <v>482</v>
      </c>
      <c r="I2176" s="55">
        <v>561.16</v>
      </c>
      <c r="J2176" s="55">
        <v>733.02</v>
      </c>
      <c r="K2176" s="55">
        <v>460</v>
      </c>
      <c r="L2176" s="60"/>
    </row>
    <row r="2177" spans="1:12" s="48" customFormat="1" outlineLevel="1" x14ac:dyDescent="0.2">
      <c r="A2177" s="42">
        <f>A2176+1</f>
        <v>43662</v>
      </c>
      <c r="B2177" s="55">
        <v>505</v>
      </c>
      <c r="C2177" s="55">
        <v>533.32000000000005</v>
      </c>
      <c r="D2177" s="55">
        <v>614.79999999999995</v>
      </c>
      <c r="E2177" s="45">
        <f>Platts!R2666*0.6+Platts!C2666*1.6</f>
        <v>305.32</v>
      </c>
      <c r="F2177" s="62">
        <f t="shared" si="55"/>
        <v>2174</v>
      </c>
      <c r="G2177" s="42">
        <f>G2176+1</f>
        <v>43662</v>
      </c>
      <c r="H2177" s="55">
        <v>482</v>
      </c>
      <c r="I2177" s="55">
        <v>561.16</v>
      </c>
      <c r="J2177" s="55">
        <v>733.02</v>
      </c>
      <c r="K2177" s="55">
        <v>460</v>
      </c>
      <c r="L2177" s="60"/>
    </row>
    <row r="2178" spans="1:12" s="48" customFormat="1" outlineLevel="1" x14ac:dyDescent="0.2">
      <c r="A2178" s="42">
        <f>A2177+1</f>
        <v>43663</v>
      </c>
      <c r="B2178" s="55">
        <v>505</v>
      </c>
      <c r="C2178" s="55">
        <v>533.70000000000005</v>
      </c>
      <c r="D2178" s="55">
        <v>612.32000000000005</v>
      </c>
      <c r="E2178" s="45">
        <f>Platts!R2667*0.6+Platts!C2667*1.6</f>
        <v>303</v>
      </c>
      <c r="F2178" s="62">
        <f t="shared" si="55"/>
        <v>2175</v>
      </c>
      <c r="G2178" s="42">
        <f>G2177+1</f>
        <v>43663</v>
      </c>
      <c r="H2178" s="55">
        <v>482</v>
      </c>
      <c r="I2178" s="55">
        <v>561.16</v>
      </c>
      <c r="J2178" s="55">
        <v>733.02</v>
      </c>
      <c r="K2178" s="55">
        <v>457.5</v>
      </c>
      <c r="L2178" s="60"/>
    </row>
    <row r="2179" spans="1:12" s="48" customFormat="1" outlineLevel="1" x14ac:dyDescent="0.2">
      <c r="A2179" s="42">
        <f>A2178+1</f>
        <v>43664</v>
      </c>
      <c r="B2179" s="55">
        <v>506</v>
      </c>
      <c r="C2179" s="55">
        <v>534.30999999999995</v>
      </c>
      <c r="D2179" s="55">
        <v>612.32000000000005</v>
      </c>
      <c r="E2179" s="45">
        <f>Platts!R2668*0.6+Platts!C2668*1.6</f>
        <v>298.60000000000002</v>
      </c>
      <c r="F2179" s="62">
        <f t="shared" si="55"/>
        <v>2176</v>
      </c>
      <c r="G2179" s="42">
        <f>G2178+1</f>
        <v>43664</v>
      </c>
      <c r="H2179" s="55">
        <v>482</v>
      </c>
      <c r="I2179" s="55">
        <v>561.16</v>
      </c>
      <c r="J2179" s="55">
        <v>733.02</v>
      </c>
      <c r="K2179" s="55">
        <v>457.5</v>
      </c>
      <c r="L2179" s="60"/>
    </row>
    <row r="2180" spans="1:12" s="48" customFormat="1" outlineLevel="1" x14ac:dyDescent="0.2">
      <c r="A2180" s="42">
        <f>A2179+1</f>
        <v>43665</v>
      </c>
      <c r="B2180" s="55">
        <v>505</v>
      </c>
      <c r="C2180" s="55">
        <v>533</v>
      </c>
      <c r="D2180" s="55">
        <v>613.70000000000005</v>
      </c>
      <c r="E2180" s="45">
        <f>Platts!R2669*0.6+Platts!C2669*1.6</f>
        <v>301.76</v>
      </c>
      <c r="F2180" s="62">
        <f t="shared" si="55"/>
        <v>2177</v>
      </c>
      <c r="G2180" s="42">
        <f>G2179+1</f>
        <v>43665</v>
      </c>
      <c r="H2180" s="55">
        <v>482</v>
      </c>
      <c r="I2180" s="55">
        <v>554.32000000000005</v>
      </c>
      <c r="J2180" s="55">
        <v>710.98</v>
      </c>
      <c r="K2180" s="55">
        <v>457.5</v>
      </c>
      <c r="L2180" s="60"/>
    </row>
    <row r="2181" spans="1:12" s="48" customFormat="1" outlineLevel="1" x14ac:dyDescent="0.2">
      <c r="A2181" s="42">
        <f>A2180+3</f>
        <v>43668</v>
      </c>
      <c r="B2181" s="55">
        <v>506</v>
      </c>
      <c r="C2181" s="55">
        <v>526.73</v>
      </c>
      <c r="D2181" s="55">
        <v>614.25</v>
      </c>
      <c r="E2181" s="45">
        <f>Platts!R2670*0.6+Platts!C2670*1.6</f>
        <v>293.96000000000004</v>
      </c>
      <c r="F2181" s="62">
        <f t="shared" ref="F2181:F2244" si="56">F2180+1</f>
        <v>2178</v>
      </c>
      <c r="G2181" s="42">
        <f>G2180+3</f>
        <v>43668</v>
      </c>
      <c r="H2181" s="55">
        <v>482</v>
      </c>
      <c r="I2181" s="55">
        <v>554.32000000000005</v>
      </c>
      <c r="J2181" s="55">
        <v>710.98</v>
      </c>
      <c r="K2181" s="55">
        <v>457.5</v>
      </c>
      <c r="L2181" s="60"/>
    </row>
    <row r="2182" spans="1:12" s="48" customFormat="1" outlineLevel="1" x14ac:dyDescent="0.2">
      <c r="A2182" s="42">
        <f>A2181+1</f>
        <v>43669</v>
      </c>
      <c r="B2182" s="55">
        <v>509</v>
      </c>
      <c r="C2182" s="55">
        <v>524.29</v>
      </c>
      <c r="D2182" s="55">
        <v>618.94000000000005</v>
      </c>
      <c r="E2182" s="45">
        <f>Platts!R2671*0.6+Platts!C2671*1.6</f>
        <v>293.81</v>
      </c>
      <c r="F2182" s="62">
        <f t="shared" si="56"/>
        <v>2179</v>
      </c>
      <c r="G2182" s="42">
        <f>G2181+1</f>
        <v>43669</v>
      </c>
      <c r="H2182" s="55">
        <v>482</v>
      </c>
      <c r="I2182" s="55">
        <v>554.32000000000005</v>
      </c>
      <c r="J2182" s="55">
        <v>710.98</v>
      </c>
      <c r="K2182" s="55">
        <v>455</v>
      </c>
      <c r="L2182" s="60"/>
    </row>
    <row r="2183" spans="1:12" s="48" customFormat="1" outlineLevel="1" x14ac:dyDescent="0.2">
      <c r="A2183" s="42">
        <f>A2182+1</f>
        <v>43670</v>
      </c>
      <c r="B2183" s="55">
        <v>507</v>
      </c>
      <c r="C2183" s="55">
        <v>523.12</v>
      </c>
      <c r="D2183" s="55">
        <v>618.94000000000005</v>
      </c>
      <c r="E2183" s="45">
        <f>Platts!R2672*0.6+Platts!C2672*1.6</f>
        <v>289.01</v>
      </c>
      <c r="F2183" s="62">
        <f t="shared" si="56"/>
        <v>2180</v>
      </c>
      <c r="G2183" s="42">
        <f>G2182+1</f>
        <v>43670</v>
      </c>
      <c r="H2183" s="55">
        <v>482</v>
      </c>
      <c r="I2183" s="55">
        <v>554.32000000000005</v>
      </c>
      <c r="J2183" s="55">
        <v>710.98</v>
      </c>
      <c r="K2183" s="55">
        <v>456</v>
      </c>
      <c r="L2183" s="60"/>
    </row>
    <row r="2184" spans="1:12" s="48" customFormat="1" outlineLevel="1" x14ac:dyDescent="0.2">
      <c r="A2184" s="42">
        <f>A2183+1</f>
        <v>43671</v>
      </c>
      <c r="B2184" s="55">
        <v>507</v>
      </c>
      <c r="C2184" s="55">
        <v>523.87</v>
      </c>
      <c r="D2184" s="55">
        <v>618.66</v>
      </c>
      <c r="E2184" s="45">
        <f>Platts!R2673*0.6+Platts!C2673*1.6</f>
        <v>290.25</v>
      </c>
      <c r="F2184" s="62">
        <f t="shared" si="56"/>
        <v>2181</v>
      </c>
      <c r="G2184" s="42">
        <f>G2183+1</f>
        <v>43671</v>
      </c>
      <c r="H2184" s="55">
        <v>482</v>
      </c>
      <c r="I2184" s="55">
        <v>554.32000000000005</v>
      </c>
      <c r="J2184" s="55">
        <v>710.98</v>
      </c>
      <c r="K2184" s="55">
        <v>456</v>
      </c>
      <c r="L2184" s="60"/>
    </row>
    <row r="2185" spans="1:12" s="48" customFormat="1" outlineLevel="1" x14ac:dyDescent="0.2">
      <c r="A2185" s="42">
        <f>A2184+1</f>
        <v>43672</v>
      </c>
      <c r="B2185" s="55">
        <v>506</v>
      </c>
      <c r="C2185" s="55">
        <v>522.04</v>
      </c>
      <c r="D2185" s="55">
        <v>625.83000000000004</v>
      </c>
      <c r="E2185" s="45">
        <f>Platts!R2674*0.6+Platts!C2674*1.6</f>
        <v>293.05</v>
      </c>
      <c r="F2185" s="62">
        <f t="shared" si="56"/>
        <v>2182</v>
      </c>
      <c r="G2185" s="42">
        <f>G2184+1</f>
        <v>43672</v>
      </c>
      <c r="H2185" s="55">
        <v>482</v>
      </c>
      <c r="I2185" s="55">
        <v>550.39</v>
      </c>
      <c r="J2185" s="55">
        <v>710.98</v>
      </c>
      <c r="K2185" s="55">
        <v>456</v>
      </c>
      <c r="L2185" s="60"/>
    </row>
    <row r="2186" spans="1:12" s="48" customFormat="1" outlineLevel="1" x14ac:dyDescent="0.2">
      <c r="A2186" s="42">
        <f>A2185+3</f>
        <v>43675</v>
      </c>
      <c r="B2186" s="55">
        <v>506</v>
      </c>
      <c r="C2186" s="55">
        <v>522.69000000000005</v>
      </c>
      <c r="D2186" s="55">
        <v>659.45</v>
      </c>
      <c r="E2186" s="45">
        <f>Platts!R2675*0.6+Platts!C2675*1.6</f>
        <v>291.22000000000003</v>
      </c>
      <c r="F2186" s="62">
        <f t="shared" si="56"/>
        <v>2183</v>
      </c>
      <c r="G2186" s="42">
        <f>G2185+3</f>
        <v>43675</v>
      </c>
      <c r="H2186" s="55">
        <v>482</v>
      </c>
      <c r="I2186" s="55">
        <v>550.39</v>
      </c>
      <c r="J2186" s="55">
        <v>710.98</v>
      </c>
      <c r="K2186" s="55">
        <v>456</v>
      </c>
      <c r="L2186" s="60"/>
    </row>
    <row r="2187" spans="1:12" s="48" customFormat="1" outlineLevel="1" x14ac:dyDescent="0.2">
      <c r="A2187" s="42">
        <f>A2186+1</f>
        <v>43676</v>
      </c>
      <c r="B2187" s="55">
        <v>504</v>
      </c>
      <c r="C2187" s="55">
        <v>523.26</v>
      </c>
      <c r="D2187" s="55">
        <v>658.62</v>
      </c>
      <c r="E2187" s="45">
        <f>Platts!R2676*0.6+Platts!C2676*1.6</f>
        <v>295.39000000000004</v>
      </c>
      <c r="F2187" s="62">
        <f t="shared" si="56"/>
        <v>2184</v>
      </c>
      <c r="G2187" s="42">
        <f>G2186+1</f>
        <v>43676</v>
      </c>
      <c r="H2187" s="55">
        <v>480</v>
      </c>
      <c r="I2187" s="55">
        <v>550.39</v>
      </c>
      <c r="J2187" s="55">
        <v>710.98</v>
      </c>
      <c r="K2187" s="55">
        <v>456</v>
      </c>
      <c r="L2187" s="60"/>
    </row>
    <row r="2188" spans="1:12" s="48" customFormat="1" outlineLevel="1" x14ac:dyDescent="0.2">
      <c r="A2188" s="42">
        <f>A2187+1</f>
        <v>43677</v>
      </c>
      <c r="B2188" s="55">
        <v>504</v>
      </c>
      <c r="C2188" s="55">
        <v>523.05999999999995</v>
      </c>
      <c r="D2188" s="55">
        <v>658.34</v>
      </c>
      <c r="E2188" s="45">
        <f>Platts!R2677*0.6+Platts!C2677*1.6</f>
        <v>288.66000000000003</v>
      </c>
      <c r="F2188" s="62">
        <f t="shared" si="56"/>
        <v>2185</v>
      </c>
      <c r="G2188" s="42">
        <f>G2187+1</f>
        <v>43677</v>
      </c>
      <c r="H2188" s="55">
        <v>480</v>
      </c>
      <c r="I2188" s="55">
        <v>550.39</v>
      </c>
      <c r="J2188" s="55">
        <v>710.98</v>
      </c>
      <c r="K2188" s="55">
        <v>456</v>
      </c>
      <c r="L2188" s="60"/>
    </row>
    <row r="2189" spans="1:12" s="48" customFormat="1" outlineLevel="1" x14ac:dyDescent="0.2">
      <c r="A2189" s="42">
        <f>A2188+1</f>
        <v>43678</v>
      </c>
      <c r="B2189" s="55">
        <v>504</v>
      </c>
      <c r="C2189" s="55">
        <v>520.05999999999995</v>
      </c>
      <c r="D2189" s="55">
        <v>658.9</v>
      </c>
      <c r="E2189" s="45">
        <f>Platts!R2678*0.6+Platts!C2678*1.6</f>
        <v>278.39</v>
      </c>
      <c r="F2189" s="62">
        <f t="shared" si="56"/>
        <v>2186</v>
      </c>
      <c r="G2189" s="42">
        <f>G2188+1</f>
        <v>43678</v>
      </c>
      <c r="H2189" s="55">
        <v>480</v>
      </c>
      <c r="I2189" s="55">
        <v>550.39</v>
      </c>
      <c r="J2189" s="55">
        <v>710.98</v>
      </c>
      <c r="K2189" s="55">
        <v>456</v>
      </c>
      <c r="L2189" s="60"/>
    </row>
    <row r="2190" spans="1:12" s="48" customFormat="1" outlineLevel="1" x14ac:dyDescent="0.2">
      <c r="A2190" s="42">
        <f>A2189+1</f>
        <v>43679</v>
      </c>
      <c r="B2190" s="55">
        <v>500</v>
      </c>
      <c r="C2190" s="55">
        <v>522.03</v>
      </c>
      <c r="D2190" s="55">
        <v>660.27</v>
      </c>
      <c r="E2190" s="45">
        <f>Platts!R2679*0.6+Platts!C2679*1.6</f>
        <v>269.52</v>
      </c>
      <c r="F2190" s="62">
        <f t="shared" si="56"/>
        <v>2187</v>
      </c>
      <c r="G2190" s="42">
        <f>G2189+1</f>
        <v>43679</v>
      </c>
      <c r="H2190" s="55">
        <v>474</v>
      </c>
      <c r="I2190" s="55">
        <v>547.02</v>
      </c>
      <c r="J2190" s="55">
        <v>710.98</v>
      </c>
      <c r="K2190" s="55">
        <v>455</v>
      </c>
      <c r="L2190" s="60"/>
    </row>
    <row r="2191" spans="1:12" s="48" customFormat="1" outlineLevel="1" x14ac:dyDescent="0.2">
      <c r="A2191" s="42">
        <f>A2190+3</f>
        <v>43682</v>
      </c>
      <c r="B2191" s="55">
        <v>497</v>
      </c>
      <c r="C2191" s="55">
        <v>525.79</v>
      </c>
      <c r="D2191" s="55">
        <v>660.27</v>
      </c>
      <c r="E2191" s="45">
        <f>Platts!R2680*0.6+Platts!C2680*1.6</f>
        <v>253.44</v>
      </c>
      <c r="F2191" s="62">
        <f t="shared" si="56"/>
        <v>2188</v>
      </c>
      <c r="G2191" s="42">
        <f>G2190+3</f>
        <v>43682</v>
      </c>
      <c r="H2191" s="55">
        <v>473</v>
      </c>
      <c r="I2191" s="55">
        <v>547.02</v>
      </c>
      <c r="J2191" s="55">
        <v>710.98</v>
      </c>
      <c r="K2191" s="55">
        <v>455</v>
      </c>
      <c r="L2191" s="60"/>
    </row>
    <row r="2192" spans="1:12" s="48" customFormat="1" outlineLevel="1" x14ac:dyDescent="0.2">
      <c r="A2192" s="42">
        <f>A2191+1</f>
        <v>43683</v>
      </c>
      <c r="B2192" s="55">
        <v>494</v>
      </c>
      <c r="C2192" s="55">
        <v>531.80999999999995</v>
      </c>
      <c r="D2192" s="55">
        <v>659.72</v>
      </c>
      <c r="E2192" s="45">
        <f>Platts!R2681*0.6+Platts!C2681*1.6</f>
        <v>251.44</v>
      </c>
      <c r="F2192" s="62">
        <f t="shared" si="56"/>
        <v>2189</v>
      </c>
      <c r="G2192" s="42">
        <f>G2191+1</f>
        <v>43683</v>
      </c>
      <c r="H2192" s="55">
        <v>472</v>
      </c>
      <c r="I2192" s="55">
        <v>547.02</v>
      </c>
      <c r="J2192" s="55">
        <v>710.98</v>
      </c>
      <c r="K2192" s="55">
        <v>454</v>
      </c>
      <c r="L2192" s="60"/>
    </row>
    <row r="2193" spans="1:12" s="48" customFormat="1" outlineLevel="1" x14ac:dyDescent="0.2">
      <c r="A2193" s="42">
        <f>A2192+1</f>
        <v>43684</v>
      </c>
      <c r="B2193" s="55">
        <v>492</v>
      </c>
      <c r="C2193" s="55">
        <v>535.05999999999995</v>
      </c>
      <c r="D2193" s="55">
        <v>658.34</v>
      </c>
      <c r="E2193" s="45">
        <f>Platts!R2682*0.6+Platts!C2682*1.6</f>
        <v>244.48</v>
      </c>
      <c r="F2193" s="62">
        <f t="shared" si="56"/>
        <v>2190</v>
      </c>
      <c r="G2193" s="42">
        <f>G2192+1</f>
        <v>43684</v>
      </c>
      <c r="H2193" s="55">
        <v>472</v>
      </c>
      <c r="I2193" s="55">
        <v>547.02</v>
      </c>
      <c r="J2193" s="55">
        <v>710.98</v>
      </c>
      <c r="K2193" s="55">
        <v>454</v>
      </c>
      <c r="L2193" s="60"/>
    </row>
    <row r="2194" spans="1:12" s="48" customFormat="1" outlineLevel="1" x14ac:dyDescent="0.2">
      <c r="A2194" s="42">
        <f>A2193+1</f>
        <v>43685</v>
      </c>
      <c r="B2194" s="55">
        <v>490</v>
      </c>
      <c r="C2194" s="55">
        <v>533.13</v>
      </c>
      <c r="D2194" s="55">
        <v>659.17</v>
      </c>
      <c r="E2194" s="45">
        <f>Platts!R2683*0.6+Platts!C2683*1.6</f>
        <v>247.68</v>
      </c>
      <c r="F2194" s="62">
        <f t="shared" si="56"/>
        <v>2191</v>
      </c>
      <c r="G2194" s="42">
        <f>G2193+1</f>
        <v>43685</v>
      </c>
      <c r="H2194" s="55">
        <v>471</v>
      </c>
      <c r="I2194" s="55">
        <v>547.02</v>
      </c>
      <c r="J2194" s="55">
        <v>710.98</v>
      </c>
      <c r="K2194" s="55">
        <v>451.5</v>
      </c>
      <c r="L2194" s="60"/>
    </row>
    <row r="2195" spans="1:12" s="48" customFormat="1" outlineLevel="1" x14ac:dyDescent="0.2">
      <c r="A2195" s="42">
        <f>A2194+1</f>
        <v>43686</v>
      </c>
      <c r="B2195" s="55">
        <v>486</v>
      </c>
      <c r="C2195" s="55">
        <v>532.25</v>
      </c>
      <c r="D2195" s="55">
        <v>659.17</v>
      </c>
      <c r="E2195" s="45">
        <f>Platts!R2684*0.6+Platts!C2684*1.6</f>
        <v>247.68</v>
      </c>
      <c r="F2195" s="62">
        <f t="shared" si="56"/>
        <v>2192</v>
      </c>
      <c r="G2195" s="42">
        <f>G2194+1</f>
        <v>43686</v>
      </c>
      <c r="H2195" s="55">
        <v>465</v>
      </c>
      <c r="I2195" s="55">
        <v>551.32000000000005</v>
      </c>
      <c r="J2195" s="55">
        <v>710.98</v>
      </c>
      <c r="K2195" s="55">
        <v>451.5</v>
      </c>
      <c r="L2195" s="60"/>
    </row>
    <row r="2196" spans="1:12" s="48" customFormat="1" outlineLevel="1" x14ac:dyDescent="0.2">
      <c r="A2196" s="42">
        <f>A2195+3</f>
        <v>43689</v>
      </c>
      <c r="B2196" s="55">
        <v>482</v>
      </c>
      <c r="C2196" s="55">
        <v>532.63</v>
      </c>
      <c r="D2196" s="55">
        <v>660.27</v>
      </c>
      <c r="E2196" s="45">
        <f>Platts!R2685*0.6+Platts!C2685*1.6</f>
        <v>247.68</v>
      </c>
      <c r="F2196" s="62">
        <f t="shared" si="56"/>
        <v>2193</v>
      </c>
      <c r="G2196" s="42">
        <f>G2195+3</f>
        <v>43689</v>
      </c>
      <c r="H2196" s="55">
        <v>465</v>
      </c>
      <c r="I2196" s="55">
        <v>551.32000000000005</v>
      </c>
      <c r="J2196" s="55">
        <v>710.98</v>
      </c>
      <c r="K2196" s="55">
        <v>451.5</v>
      </c>
      <c r="L2196" s="60"/>
    </row>
    <row r="2197" spans="1:12" s="48" customFormat="1" outlineLevel="1" x14ac:dyDescent="0.2">
      <c r="A2197" s="42">
        <f>A2196+1</f>
        <v>43690</v>
      </c>
      <c r="B2197" s="55">
        <v>480</v>
      </c>
      <c r="C2197" s="55">
        <v>528.77</v>
      </c>
      <c r="D2197" s="55">
        <v>658.62</v>
      </c>
      <c r="E2197" s="45">
        <f>Platts!R2686*0.6+Platts!C2686*1.6</f>
        <v>236.39999999999998</v>
      </c>
      <c r="F2197" s="62">
        <f t="shared" si="56"/>
        <v>2194</v>
      </c>
      <c r="G2197" s="42">
        <f>G2196+1</f>
        <v>43690</v>
      </c>
      <c r="H2197" s="55">
        <v>466</v>
      </c>
      <c r="I2197" s="55">
        <v>551.32000000000005</v>
      </c>
      <c r="J2197" s="55">
        <v>710.98</v>
      </c>
      <c r="K2197" s="55">
        <v>451.5</v>
      </c>
      <c r="L2197" s="60"/>
    </row>
    <row r="2198" spans="1:12" s="48" customFormat="1" outlineLevel="1" x14ac:dyDescent="0.2">
      <c r="A2198" s="42">
        <f>A2197+1</f>
        <v>43691</v>
      </c>
      <c r="B2198" s="55">
        <v>483</v>
      </c>
      <c r="C2198" s="55">
        <v>523.16</v>
      </c>
      <c r="D2198" s="55">
        <v>661.93</v>
      </c>
      <c r="E2198" s="45">
        <f>Platts!R2687*0.6+Platts!C2687*1.6</f>
        <v>239.36</v>
      </c>
      <c r="F2198" s="62">
        <f t="shared" si="56"/>
        <v>2195</v>
      </c>
      <c r="G2198" s="42">
        <f>G2197+1</f>
        <v>43691</v>
      </c>
      <c r="H2198" s="55">
        <v>466</v>
      </c>
      <c r="I2198" s="55">
        <v>551.32000000000005</v>
      </c>
      <c r="J2198" s="55">
        <v>710.98</v>
      </c>
      <c r="K2198" s="55">
        <v>451.5</v>
      </c>
      <c r="L2198" s="60"/>
    </row>
    <row r="2199" spans="1:12" s="48" customFormat="1" outlineLevel="1" x14ac:dyDescent="0.2">
      <c r="A2199" s="42">
        <f>A2198+1</f>
        <v>43692</v>
      </c>
      <c r="B2199" s="55">
        <v>483</v>
      </c>
      <c r="C2199" s="55">
        <v>519.62</v>
      </c>
      <c r="D2199" s="55">
        <v>661.93</v>
      </c>
      <c r="E2199" s="45">
        <f>Platts!R2688*0.6+Platts!C2688*1.6</f>
        <v>235.38</v>
      </c>
      <c r="F2199" s="62">
        <f t="shared" si="56"/>
        <v>2196</v>
      </c>
      <c r="G2199" s="42">
        <f>G2198+1</f>
        <v>43692</v>
      </c>
      <c r="H2199" s="55">
        <v>466</v>
      </c>
      <c r="I2199" s="55">
        <v>551.32000000000005</v>
      </c>
      <c r="J2199" s="55">
        <v>710.98</v>
      </c>
      <c r="K2199" s="55">
        <v>451.5</v>
      </c>
      <c r="L2199" s="60"/>
    </row>
    <row r="2200" spans="1:12" s="48" customFormat="1" outlineLevel="1" x14ac:dyDescent="0.2">
      <c r="A2200" s="42">
        <f>A2199+1</f>
        <v>43693</v>
      </c>
      <c r="B2200" s="55">
        <v>483</v>
      </c>
      <c r="C2200" s="55">
        <v>518.17999999999995</v>
      </c>
      <c r="D2200" s="55">
        <v>659.45</v>
      </c>
      <c r="E2200" s="45">
        <f>Platts!R2689*0.6+Platts!C2689*1.6</f>
        <v>236.28</v>
      </c>
      <c r="F2200" s="62">
        <f t="shared" si="56"/>
        <v>2197</v>
      </c>
      <c r="G2200" s="42">
        <f>G2199+1</f>
        <v>43693</v>
      </c>
      <c r="H2200" s="55">
        <v>466</v>
      </c>
      <c r="I2200" s="55">
        <v>545.91999999999996</v>
      </c>
      <c r="J2200" s="55">
        <v>710.98</v>
      </c>
      <c r="K2200" s="55">
        <v>451.5</v>
      </c>
      <c r="L2200" s="60"/>
    </row>
    <row r="2201" spans="1:12" s="48" customFormat="1" outlineLevel="1" x14ac:dyDescent="0.2">
      <c r="A2201" s="42">
        <f>A2200+3</f>
        <v>43696</v>
      </c>
      <c r="B2201" s="55">
        <v>483</v>
      </c>
      <c r="C2201" s="55">
        <v>518.64</v>
      </c>
      <c r="D2201" s="55">
        <v>658.34</v>
      </c>
      <c r="E2201" s="45">
        <f>Platts!R2690*0.6+Platts!C2690*1.6</f>
        <v>234.92000000000002</v>
      </c>
      <c r="F2201" s="62">
        <f t="shared" si="56"/>
        <v>2198</v>
      </c>
      <c r="G2201" s="42">
        <f>G2200+3</f>
        <v>43696</v>
      </c>
      <c r="H2201" s="55">
        <v>466</v>
      </c>
      <c r="I2201" s="55">
        <v>545.91999999999996</v>
      </c>
      <c r="J2201" s="55">
        <v>710.98</v>
      </c>
      <c r="K2201" s="55">
        <v>451</v>
      </c>
      <c r="L2201" s="60"/>
    </row>
    <row r="2202" spans="1:12" s="48" customFormat="1" outlineLevel="1" x14ac:dyDescent="0.2">
      <c r="A2202" s="42">
        <f>A2201+1</f>
        <v>43697</v>
      </c>
      <c r="B2202" s="55">
        <v>478</v>
      </c>
      <c r="C2202" s="55">
        <v>518.5</v>
      </c>
      <c r="D2202" s="55">
        <v>658.9</v>
      </c>
      <c r="E2202" s="45">
        <f>Platts!R2691*0.6+Platts!C2691*1.6</f>
        <v>234.52</v>
      </c>
      <c r="F2202" s="62">
        <f t="shared" si="56"/>
        <v>2199</v>
      </c>
      <c r="G2202" s="42">
        <f>G2201+1</f>
        <v>43697</v>
      </c>
      <c r="H2202" s="55">
        <v>466</v>
      </c>
      <c r="I2202" s="55">
        <v>545.91999999999996</v>
      </c>
      <c r="J2202" s="55">
        <v>710.98</v>
      </c>
      <c r="K2202" s="55">
        <v>445</v>
      </c>
      <c r="L2202" s="60"/>
    </row>
    <row r="2203" spans="1:12" s="48" customFormat="1" outlineLevel="1" x14ac:dyDescent="0.2">
      <c r="A2203" s="42">
        <f>A2202+1</f>
        <v>43698</v>
      </c>
      <c r="B2203" s="55">
        <v>475</v>
      </c>
      <c r="C2203" s="55">
        <v>520.45000000000005</v>
      </c>
      <c r="D2203" s="55">
        <v>658.07</v>
      </c>
      <c r="E2203" s="45">
        <f>Platts!R2692*0.6+Platts!C2692*1.6</f>
        <v>225.8</v>
      </c>
      <c r="F2203" s="62">
        <f t="shared" si="56"/>
        <v>2200</v>
      </c>
      <c r="G2203" s="42">
        <f>G2202+1</f>
        <v>43698</v>
      </c>
      <c r="H2203" s="55">
        <v>464</v>
      </c>
      <c r="I2203" s="55">
        <v>545.91999999999996</v>
      </c>
      <c r="J2203" s="55">
        <v>710.98</v>
      </c>
      <c r="K2203" s="55">
        <v>445</v>
      </c>
      <c r="L2203" s="60"/>
    </row>
    <row r="2204" spans="1:12" s="48" customFormat="1" outlineLevel="1" x14ac:dyDescent="0.2">
      <c r="A2204" s="42">
        <f>A2203+1</f>
        <v>43699</v>
      </c>
      <c r="B2204" s="55">
        <v>474</v>
      </c>
      <c r="C2204" s="55">
        <v>521.09</v>
      </c>
      <c r="D2204" s="55">
        <v>656.69</v>
      </c>
      <c r="E2204" s="45">
        <f>Platts!R2693*0.6+Platts!C2693*1.6</f>
        <v>227.8</v>
      </c>
      <c r="F2204" s="62">
        <f t="shared" si="56"/>
        <v>2201</v>
      </c>
      <c r="G2204" s="42">
        <f>G2203+1</f>
        <v>43699</v>
      </c>
      <c r="H2204" s="55">
        <v>464</v>
      </c>
      <c r="I2204" s="55">
        <v>545.91999999999996</v>
      </c>
      <c r="J2204" s="55">
        <v>710.98</v>
      </c>
      <c r="K2204" s="55">
        <v>442.5</v>
      </c>
      <c r="L2204" s="60"/>
    </row>
    <row r="2205" spans="1:12" s="48" customFormat="1" outlineLevel="1" x14ac:dyDescent="0.2">
      <c r="A2205" s="42">
        <f>A2204+1</f>
        <v>43700</v>
      </c>
      <c r="B2205" s="55">
        <v>474</v>
      </c>
      <c r="C2205" s="55">
        <v>523.02</v>
      </c>
      <c r="D2205" s="55">
        <v>656.97</v>
      </c>
      <c r="E2205" s="45">
        <f>Platts!R2694*0.6+Platts!C2694*1.6</f>
        <v>234.12</v>
      </c>
      <c r="F2205" s="62">
        <f t="shared" si="56"/>
        <v>2202</v>
      </c>
      <c r="G2205" s="42">
        <f>G2204+1</f>
        <v>43700</v>
      </c>
      <c r="H2205" s="55">
        <v>464</v>
      </c>
      <c r="I2205" s="55">
        <v>547.53</v>
      </c>
      <c r="J2205" s="55">
        <v>710.98</v>
      </c>
      <c r="K2205" s="55">
        <v>442.5</v>
      </c>
      <c r="L2205" s="60"/>
    </row>
    <row r="2206" spans="1:12" s="48" customFormat="1" outlineLevel="1" x14ac:dyDescent="0.2">
      <c r="A2206" s="42">
        <f>A2205+3</f>
        <v>43703</v>
      </c>
      <c r="B2206" s="55">
        <v>472</v>
      </c>
      <c r="C2206" s="74">
        <f>+C2205</f>
        <v>523.02</v>
      </c>
      <c r="D2206" s="74">
        <f>+D2205</f>
        <v>656.97</v>
      </c>
      <c r="E2206" s="45">
        <f>Platts!R2695*0.6+Platts!C2695*1.6</f>
        <v>230.89999999999998</v>
      </c>
      <c r="F2206" s="62">
        <f t="shared" si="56"/>
        <v>2203</v>
      </c>
      <c r="G2206" s="42">
        <f>G2205+3</f>
        <v>43703</v>
      </c>
      <c r="H2206" s="55">
        <v>461</v>
      </c>
      <c r="I2206" s="55">
        <v>547.53</v>
      </c>
      <c r="J2206" s="55">
        <v>710.98</v>
      </c>
      <c r="K2206" s="74">
        <f>+K2205</f>
        <v>442.5</v>
      </c>
      <c r="L2206" s="60"/>
    </row>
    <row r="2207" spans="1:12" s="48" customFormat="1" outlineLevel="1" x14ac:dyDescent="0.2">
      <c r="A2207" s="42">
        <f>A2206+1</f>
        <v>43704</v>
      </c>
      <c r="B2207" s="55">
        <v>467</v>
      </c>
      <c r="C2207" s="55">
        <v>521.32000000000005</v>
      </c>
      <c r="D2207" s="55">
        <v>657.52</v>
      </c>
      <c r="E2207" s="45">
        <f>Platts!R2696*0.6+Platts!C2696*1.6</f>
        <v>226.26</v>
      </c>
      <c r="F2207" s="62">
        <f t="shared" si="56"/>
        <v>2204</v>
      </c>
      <c r="G2207" s="42">
        <f>G2206+1</f>
        <v>43704</v>
      </c>
      <c r="H2207" s="55">
        <v>457</v>
      </c>
      <c r="I2207" s="55">
        <v>547.53</v>
      </c>
      <c r="J2207" s="55">
        <v>710.98</v>
      </c>
      <c r="K2207" s="55">
        <v>439.75</v>
      </c>
      <c r="L2207" s="60"/>
    </row>
    <row r="2208" spans="1:12" s="48" customFormat="1" outlineLevel="1" x14ac:dyDescent="0.2">
      <c r="A2208" s="42">
        <f>A2207+1</f>
        <v>43705</v>
      </c>
      <c r="B2208" s="55">
        <v>467</v>
      </c>
      <c r="C2208" s="55">
        <v>520.95000000000005</v>
      </c>
      <c r="D2208" s="55">
        <v>647.87</v>
      </c>
      <c r="E2208" s="45">
        <f>Platts!R2697*0.6+Platts!C2697*1.6</f>
        <v>224.05</v>
      </c>
      <c r="F2208" s="62">
        <f t="shared" si="56"/>
        <v>2205</v>
      </c>
      <c r="G2208" s="42">
        <f>G2207+1</f>
        <v>43705</v>
      </c>
      <c r="H2208" s="55">
        <v>457</v>
      </c>
      <c r="I2208" s="55">
        <v>547.53</v>
      </c>
      <c r="J2208" s="55">
        <v>710.98</v>
      </c>
      <c r="K2208" s="55">
        <v>439.75</v>
      </c>
      <c r="L2208" s="60"/>
    </row>
    <row r="2209" spans="1:12" s="48" customFormat="1" outlineLevel="1" x14ac:dyDescent="0.2">
      <c r="A2209" s="42">
        <f>A2208+1</f>
        <v>43706</v>
      </c>
      <c r="B2209" s="55">
        <v>467</v>
      </c>
      <c r="C2209" s="55">
        <v>519.87</v>
      </c>
      <c r="D2209" s="55">
        <v>648.70000000000005</v>
      </c>
      <c r="E2209" s="45">
        <f>Platts!R2698*0.6+Platts!C2698*1.6</f>
        <v>220.77000000000004</v>
      </c>
      <c r="F2209" s="62">
        <f t="shared" si="56"/>
        <v>2206</v>
      </c>
      <c r="G2209" s="42">
        <f t="shared" ref="G2209:G2240" si="57">+A2209</f>
        <v>43706</v>
      </c>
      <c r="H2209" s="55">
        <v>457</v>
      </c>
      <c r="I2209" s="55">
        <v>547.53</v>
      </c>
      <c r="J2209" s="55">
        <v>710.98</v>
      </c>
      <c r="K2209" s="55">
        <v>439.75</v>
      </c>
      <c r="L2209" s="60"/>
    </row>
    <row r="2210" spans="1:12" s="48" customFormat="1" outlineLevel="1" x14ac:dyDescent="0.2">
      <c r="A2210" s="42">
        <f>A2209+1</f>
        <v>43707</v>
      </c>
      <c r="B2210" s="55">
        <v>467</v>
      </c>
      <c r="C2210" s="55">
        <v>516.95000000000005</v>
      </c>
      <c r="D2210" s="55">
        <v>642.36</v>
      </c>
      <c r="E2210" s="45">
        <f>Platts!R2699*0.6+Platts!C2699*1.6</f>
        <v>231.10999999999999</v>
      </c>
      <c r="F2210" s="62">
        <f t="shared" si="56"/>
        <v>2207</v>
      </c>
      <c r="G2210" s="42">
        <f t="shared" si="57"/>
        <v>43707</v>
      </c>
      <c r="H2210" s="55">
        <v>457</v>
      </c>
      <c r="I2210" s="55">
        <v>541.15</v>
      </c>
      <c r="J2210" s="55">
        <v>710.98</v>
      </c>
      <c r="K2210" s="55">
        <v>439.75</v>
      </c>
      <c r="L2210" s="60"/>
    </row>
    <row r="2211" spans="1:12" s="48" customFormat="1" outlineLevel="1" x14ac:dyDescent="0.2">
      <c r="A2211" s="42">
        <f>A2210+3</f>
        <v>43710</v>
      </c>
      <c r="B2211" s="55">
        <v>464</v>
      </c>
      <c r="C2211" s="55">
        <v>515.95000000000005</v>
      </c>
      <c r="D2211" s="74">
        <f>+D2210</f>
        <v>642.36</v>
      </c>
      <c r="E2211" s="45">
        <f>Platts!R2700*0.6+Platts!C2700*1.6</f>
        <v>239.59</v>
      </c>
      <c r="F2211" s="62">
        <f t="shared" si="56"/>
        <v>2208</v>
      </c>
      <c r="G2211" s="42">
        <f t="shared" si="57"/>
        <v>43710</v>
      </c>
      <c r="H2211" s="55">
        <v>459</v>
      </c>
      <c r="I2211" s="55">
        <v>541.15</v>
      </c>
      <c r="J2211" s="55">
        <v>710.98</v>
      </c>
      <c r="K2211" s="55">
        <v>437.5</v>
      </c>
      <c r="L2211" s="60"/>
    </row>
    <row r="2212" spans="1:12" s="48" customFormat="1" outlineLevel="1" x14ac:dyDescent="0.2">
      <c r="A2212" s="42">
        <f>A2211+1</f>
        <v>43711</v>
      </c>
      <c r="B2212" s="55">
        <v>464</v>
      </c>
      <c r="C2212" s="55">
        <v>515.9</v>
      </c>
      <c r="D2212" s="55">
        <v>638.5</v>
      </c>
      <c r="E2212" s="45">
        <f>Platts!R2701*0.6+Platts!C2701*1.6</f>
        <v>236.41000000000003</v>
      </c>
      <c r="F2212" s="62">
        <f t="shared" si="56"/>
        <v>2209</v>
      </c>
      <c r="G2212" s="42">
        <f t="shared" si="57"/>
        <v>43711</v>
      </c>
      <c r="H2212" s="55">
        <v>459</v>
      </c>
      <c r="I2212" s="55">
        <v>541.15</v>
      </c>
      <c r="J2212" s="55">
        <v>710.98</v>
      </c>
      <c r="K2212" s="55">
        <v>432.5</v>
      </c>
      <c r="L2212" s="60"/>
    </row>
    <row r="2213" spans="1:12" s="48" customFormat="1" outlineLevel="1" x14ac:dyDescent="0.2">
      <c r="A2213" s="42">
        <f>A2212+1</f>
        <v>43712</v>
      </c>
      <c r="B2213" s="55">
        <v>464</v>
      </c>
      <c r="C2213" s="55">
        <v>518.73</v>
      </c>
      <c r="D2213" s="55">
        <v>638.5</v>
      </c>
      <c r="E2213" s="45">
        <f>Platts!R2702*0.6+Platts!C2702*1.6</f>
        <v>237.93</v>
      </c>
      <c r="F2213" s="62">
        <f t="shared" si="56"/>
        <v>2210</v>
      </c>
      <c r="G2213" s="42">
        <f t="shared" si="57"/>
        <v>43712</v>
      </c>
      <c r="H2213" s="55">
        <v>459</v>
      </c>
      <c r="I2213" s="55">
        <v>541.15</v>
      </c>
      <c r="J2213" s="55">
        <v>710.98</v>
      </c>
      <c r="K2213" s="55">
        <v>430</v>
      </c>
      <c r="L2213" s="60"/>
    </row>
    <row r="2214" spans="1:12" s="48" customFormat="1" outlineLevel="1" x14ac:dyDescent="0.2">
      <c r="A2214" s="42">
        <f>A2213+1</f>
        <v>43713</v>
      </c>
      <c r="B2214" s="55">
        <v>464</v>
      </c>
      <c r="C2214" s="55">
        <v>515.99</v>
      </c>
      <c r="D2214" s="55">
        <v>628.58000000000004</v>
      </c>
      <c r="E2214" s="45">
        <f>Platts!R2703*0.6+Platts!C2703*1.6</f>
        <v>236</v>
      </c>
      <c r="F2214" s="62">
        <f t="shared" si="56"/>
        <v>2211</v>
      </c>
      <c r="G2214" s="42">
        <f t="shared" si="57"/>
        <v>43713</v>
      </c>
      <c r="H2214" s="55">
        <v>458</v>
      </c>
      <c r="I2214" s="55">
        <v>541.15</v>
      </c>
      <c r="J2214" s="55">
        <v>710.98</v>
      </c>
      <c r="K2214" s="55">
        <v>422.5</v>
      </c>
      <c r="L2214" s="60"/>
    </row>
    <row r="2215" spans="1:12" s="48" customFormat="1" outlineLevel="1" x14ac:dyDescent="0.2">
      <c r="A2215" s="42">
        <f>A2214+1</f>
        <v>43714</v>
      </c>
      <c r="B2215" s="55">
        <v>464</v>
      </c>
      <c r="C2215" s="55">
        <v>517.09</v>
      </c>
      <c r="D2215" s="55">
        <v>624.16999999999996</v>
      </c>
      <c r="E2215" s="45">
        <f>Platts!R2704*0.6+Platts!C2704*1.6</f>
        <v>232.16000000000003</v>
      </c>
      <c r="F2215" s="62">
        <f t="shared" si="56"/>
        <v>2212</v>
      </c>
      <c r="G2215" s="42">
        <f t="shared" si="57"/>
        <v>43714</v>
      </c>
      <c r="H2215" s="55">
        <v>450</v>
      </c>
      <c r="I2215" s="55">
        <v>532.55999999999995</v>
      </c>
      <c r="J2215" s="55">
        <v>710.98</v>
      </c>
      <c r="K2215" s="55">
        <v>420</v>
      </c>
      <c r="L2215" s="60"/>
    </row>
    <row r="2216" spans="1:12" s="48" customFormat="1" outlineLevel="1" x14ac:dyDescent="0.2">
      <c r="A2216" s="42">
        <f>A2215+3</f>
        <v>43717</v>
      </c>
      <c r="B2216" s="55">
        <v>464</v>
      </c>
      <c r="C2216" s="55">
        <v>515.35</v>
      </c>
      <c r="D2216" s="55">
        <v>623.62</v>
      </c>
      <c r="E2216" s="45">
        <f>Platts!R2705*0.6+Platts!C2705*1.6</f>
        <v>238.32</v>
      </c>
      <c r="F2216" s="62">
        <f t="shared" si="56"/>
        <v>2213</v>
      </c>
      <c r="G2216" s="42">
        <f t="shared" si="57"/>
        <v>43717</v>
      </c>
      <c r="H2216" s="55">
        <v>448</v>
      </c>
      <c r="I2216" s="55">
        <v>532.55999999999995</v>
      </c>
      <c r="J2216" s="55">
        <v>710.98</v>
      </c>
      <c r="K2216" s="55">
        <v>420</v>
      </c>
      <c r="L2216" s="60"/>
    </row>
    <row r="2217" spans="1:12" s="48" customFormat="1" outlineLevel="1" x14ac:dyDescent="0.2">
      <c r="A2217" s="42">
        <f>A2216+1</f>
        <v>43718</v>
      </c>
      <c r="B2217" s="55">
        <v>464</v>
      </c>
      <c r="C2217" s="55">
        <v>514.88</v>
      </c>
      <c r="D2217" s="55">
        <v>625</v>
      </c>
      <c r="E2217" s="45">
        <f>Platts!R2706*0.6+Platts!C2706*1.6</f>
        <v>237.76999999999998</v>
      </c>
      <c r="F2217" s="62">
        <f t="shared" si="56"/>
        <v>2214</v>
      </c>
      <c r="G2217" s="42">
        <f t="shared" si="57"/>
        <v>43718</v>
      </c>
      <c r="H2217" s="55">
        <v>448</v>
      </c>
      <c r="I2217" s="55">
        <v>532.55999999999995</v>
      </c>
      <c r="J2217" s="55">
        <v>710.98</v>
      </c>
      <c r="K2217" s="55">
        <v>417.5</v>
      </c>
      <c r="L2217" s="60"/>
    </row>
    <row r="2218" spans="1:12" s="48" customFormat="1" outlineLevel="1" x14ac:dyDescent="0.2">
      <c r="A2218" s="42">
        <f>A2217+1</f>
        <v>43719</v>
      </c>
      <c r="B2218" s="55">
        <v>464</v>
      </c>
      <c r="C2218" s="55">
        <v>510.17</v>
      </c>
      <c r="D2218" s="55">
        <v>622.79999999999995</v>
      </c>
      <c r="E2218" s="45">
        <f>Platts!R2707*0.6+Platts!C2707*1.6</f>
        <v>240.85000000000002</v>
      </c>
      <c r="F2218" s="62">
        <f t="shared" si="56"/>
        <v>2215</v>
      </c>
      <c r="G2218" s="42">
        <f t="shared" si="57"/>
        <v>43719</v>
      </c>
      <c r="H2218" s="55">
        <v>443</v>
      </c>
      <c r="I2218" s="55">
        <v>532.55999999999995</v>
      </c>
      <c r="J2218" s="55">
        <v>710.98</v>
      </c>
      <c r="K2218" s="55">
        <v>417.5</v>
      </c>
      <c r="L2218" s="60"/>
    </row>
    <row r="2219" spans="1:12" s="48" customFormat="1" outlineLevel="1" x14ac:dyDescent="0.2">
      <c r="A2219" s="42">
        <f>A2218+1</f>
        <v>43720</v>
      </c>
      <c r="B2219" s="55">
        <v>462</v>
      </c>
      <c r="C2219" s="55">
        <v>510.74</v>
      </c>
      <c r="D2219" s="55">
        <v>617.28</v>
      </c>
      <c r="E2219" s="45">
        <f>Platts!R2708*0.6+Platts!C2708*1.6</f>
        <v>246.81</v>
      </c>
      <c r="F2219" s="62">
        <f t="shared" si="56"/>
        <v>2216</v>
      </c>
      <c r="G2219" s="42">
        <f t="shared" si="57"/>
        <v>43720</v>
      </c>
      <c r="H2219" s="55">
        <v>440</v>
      </c>
      <c r="I2219" s="55">
        <v>532.55999999999995</v>
      </c>
      <c r="J2219" s="55">
        <v>710.98</v>
      </c>
      <c r="K2219" s="55">
        <v>417.5</v>
      </c>
      <c r="L2219" s="60"/>
    </row>
    <row r="2220" spans="1:12" s="48" customFormat="1" outlineLevel="1" x14ac:dyDescent="0.2">
      <c r="A2220" s="42">
        <f>A2219+1</f>
        <v>43721</v>
      </c>
      <c r="B2220" s="55">
        <v>462</v>
      </c>
      <c r="C2220" s="55">
        <v>513.79</v>
      </c>
      <c r="D2220" s="55">
        <v>617.28</v>
      </c>
      <c r="E2220" s="45">
        <f>Platts!R2709*0.6+Platts!C2709*1.6</f>
        <v>246.01</v>
      </c>
      <c r="F2220" s="62">
        <f t="shared" si="56"/>
        <v>2217</v>
      </c>
      <c r="G2220" s="42">
        <f t="shared" si="57"/>
        <v>43721</v>
      </c>
      <c r="H2220" s="55">
        <v>440</v>
      </c>
      <c r="I2220" s="55">
        <v>532.05999999999995</v>
      </c>
      <c r="J2220" s="55">
        <v>710.98</v>
      </c>
      <c r="K2220" s="55">
        <v>410</v>
      </c>
      <c r="L2220" s="60"/>
    </row>
    <row r="2221" spans="1:12" s="48" customFormat="1" outlineLevel="1" x14ac:dyDescent="0.2">
      <c r="A2221" s="42">
        <f>A2220+3</f>
        <v>43724</v>
      </c>
      <c r="B2221" s="55">
        <v>462</v>
      </c>
      <c r="C2221" s="55">
        <v>506.96</v>
      </c>
      <c r="D2221" s="55">
        <v>612.04999999999995</v>
      </c>
      <c r="E2221" s="45">
        <f>Platts!R2710*0.6+Platts!C2710*1.6</f>
        <v>242.65</v>
      </c>
      <c r="F2221" s="62">
        <f t="shared" si="56"/>
        <v>2218</v>
      </c>
      <c r="G2221" s="42">
        <f t="shared" si="57"/>
        <v>43724</v>
      </c>
      <c r="H2221" s="55">
        <v>438</v>
      </c>
      <c r="I2221" s="55">
        <v>532.05999999999995</v>
      </c>
      <c r="J2221" s="55">
        <v>710.98</v>
      </c>
      <c r="K2221" s="55">
        <v>410</v>
      </c>
      <c r="L2221" s="60"/>
    </row>
    <row r="2222" spans="1:12" s="48" customFormat="1" outlineLevel="1" x14ac:dyDescent="0.2">
      <c r="A2222" s="42">
        <f>A2221+1</f>
        <v>43725</v>
      </c>
      <c r="B2222" s="55">
        <v>460</v>
      </c>
      <c r="C2222" s="55">
        <v>508.62</v>
      </c>
      <c r="D2222" s="55">
        <v>612.32000000000005</v>
      </c>
      <c r="E2222" s="45">
        <f>Platts!R2711*0.6+Platts!C2711*1.6</f>
        <v>240.05</v>
      </c>
      <c r="F2222" s="62">
        <f t="shared" si="56"/>
        <v>2219</v>
      </c>
      <c r="G2222" s="42">
        <f t="shared" si="57"/>
        <v>43725</v>
      </c>
      <c r="H2222" s="55">
        <v>438</v>
      </c>
      <c r="I2222" s="55">
        <v>532.05999999999995</v>
      </c>
      <c r="J2222" s="55">
        <v>710.98</v>
      </c>
      <c r="K2222" s="55">
        <v>410</v>
      </c>
      <c r="L2222" s="60"/>
    </row>
    <row r="2223" spans="1:12" s="48" customFormat="1" outlineLevel="1" x14ac:dyDescent="0.2">
      <c r="A2223" s="42">
        <f>A2222+1</f>
        <v>43726</v>
      </c>
      <c r="B2223" s="55">
        <v>459</v>
      </c>
      <c r="C2223" s="55">
        <v>508.9</v>
      </c>
      <c r="D2223" s="55">
        <v>605.12</v>
      </c>
      <c r="E2223" s="45">
        <f>Platts!R2712*0.6+Platts!C2712*1.6</f>
        <v>238.81</v>
      </c>
      <c r="F2223" s="62">
        <f t="shared" si="56"/>
        <v>2220</v>
      </c>
      <c r="G2223" s="42">
        <f t="shared" si="57"/>
        <v>43726</v>
      </c>
      <c r="H2223" s="55">
        <v>438</v>
      </c>
      <c r="I2223" s="55">
        <v>532.05999999999995</v>
      </c>
      <c r="J2223" s="55">
        <v>710.98</v>
      </c>
      <c r="K2223" s="55">
        <v>410</v>
      </c>
      <c r="L2223" s="60"/>
    </row>
    <row r="2224" spans="1:12" s="48" customFormat="1" outlineLevel="1" x14ac:dyDescent="0.2">
      <c r="A2224" s="42">
        <f>A2223+1</f>
        <v>43727</v>
      </c>
      <c r="B2224" s="55">
        <v>455</v>
      </c>
      <c r="C2224" s="55">
        <v>503.37</v>
      </c>
      <c r="D2224" s="55">
        <v>605.16</v>
      </c>
      <c r="E2224" s="45">
        <f>Platts!R2713*0.6+Platts!C2713*1.6</f>
        <v>231.65000000000003</v>
      </c>
      <c r="F2224" s="62">
        <f t="shared" si="56"/>
        <v>2221</v>
      </c>
      <c r="G2224" s="42">
        <f t="shared" si="57"/>
        <v>43727</v>
      </c>
      <c r="H2224" s="55">
        <v>433</v>
      </c>
      <c r="I2224" s="55">
        <v>532.05999999999995</v>
      </c>
      <c r="J2224" s="55">
        <v>710.98</v>
      </c>
      <c r="K2224" s="55">
        <v>407.5</v>
      </c>
      <c r="L2224" s="60"/>
    </row>
    <row r="2225" spans="1:14" s="48" customFormat="1" outlineLevel="1" x14ac:dyDescent="0.2">
      <c r="A2225" s="42">
        <f>A2224+1</f>
        <v>43728</v>
      </c>
      <c r="B2225" s="55">
        <v>454</v>
      </c>
      <c r="C2225" s="55">
        <v>499.49</v>
      </c>
      <c r="D2225" s="55">
        <v>600.47</v>
      </c>
      <c r="E2225" s="45">
        <f>Platts!R2714*0.6+Platts!C2714*1.6</f>
        <v>230.56</v>
      </c>
      <c r="F2225" s="62">
        <f t="shared" si="56"/>
        <v>2222</v>
      </c>
      <c r="G2225" s="42">
        <f t="shared" si="57"/>
        <v>43728</v>
      </c>
      <c r="H2225" s="55">
        <v>433</v>
      </c>
      <c r="I2225" s="55">
        <v>526.45000000000005</v>
      </c>
      <c r="J2225" s="55">
        <v>702.71</v>
      </c>
      <c r="K2225" s="55">
        <v>402.5</v>
      </c>
      <c r="L2225" s="60"/>
    </row>
    <row r="2226" spans="1:14" s="48" customFormat="1" outlineLevel="1" x14ac:dyDescent="0.2">
      <c r="A2226" s="42">
        <f>A2225+3</f>
        <v>43731</v>
      </c>
      <c r="B2226" s="55">
        <v>457</v>
      </c>
      <c r="C2226" s="55">
        <v>493.68</v>
      </c>
      <c r="D2226" s="55">
        <v>596.62</v>
      </c>
      <c r="E2226" s="45">
        <f>Platts!R2715*0.6+Platts!C2715*1.6</f>
        <v>233.24</v>
      </c>
      <c r="F2226" s="62">
        <f t="shared" si="56"/>
        <v>2223</v>
      </c>
      <c r="G2226" s="42">
        <f t="shared" si="57"/>
        <v>43731</v>
      </c>
      <c r="H2226" s="55">
        <v>433</v>
      </c>
      <c r="I2226" s="55">
        <v>526.45000000000005</v>
      </c>
      <c r="J2226" s="55">
        <v>702.71</v>
      </c>
      <c r="K2226" s="55">
        <v>402.5</v>
      </c>
      <c r="L2226" s="60"/>
    </row>
    <row r="2227" spans="1:14" s="48" customFormat="1" outlineLevel="1" x14ac:dyDescent="0.2">
      <c r="A2227" s="42">
        <f>A2226+1</f>
        <v>43732</v>
      </c>
      <c r="B2227" s="55">
        <v>456</v>
      </c>
      <c r="C2227" s="55">
        <v>495.05</v>
      </c>
      <c r="D2227" s="55">
        <v>595.51</v>
      </c>
      <c r="E2227" s="45">
        <f>Platts!R2716*0.6+Platts!C2716*1.6</f>
        <v>225.56</v>
      </c>
      <c r="F2227" s="62">
        <f t="shared" si="56"/>
        <v>2224</v>
      </c>
      <c r="G2227" s="42">
        <f t="shared" si="57"/>
        <v>43732</v>
      </c>
      <c r="H2227" s="55">
        <v>433</v>
      </c>
      <c r="I2227" s="55">
        <v>526.45000000000005</v>
      </c>
      <c r="J2227" s="55">
        <v>702.71</v>
      </c>
      <c r="K2227" s="55">
        <v>400</v>
      </c>
      <c r="L2227" s="60"/>
    </row>
    <row r="2228" spans="1:14" s="48" customFormat="1" outlineLevel="1" x14ac:dyDescent="0.2">
      <c r="A2228" s="42">
        <f>A2227+1</f>
        <v>43733</v>
      </c>
      <c r="B2228" s="55">
        <v>454</v>
      </c>
      <c r="C2228" s="55">
        <v>491.24</v>
      </c>
      <c r="D2228" s="55">
        <v>593.86</v>
      </c>
      <c r="E2228" s="45">
        <f>Platts!R2717*0.6+Platts!C2717*1.6</f>
        <v>225.56</v>
      </c>
      <c r="F2228" s="62">
        <f t="shared" si="56"/>
        <v>2225</v>
      </c>
      <c r="G2228" s="42">
        <f t="shared" si="57"/>
        <v>43733</v>
      </c>
      <c r="H2228" s="55">
        <v>433</v>
      </c>
      <c r="I2228" s="55">
        <v>526.45000000000005</v>
      </c>
      <c r="J2228" s="55">
        <v>702.71</v>
      </c>
      <c r="K2228" s="55">
        <v>400</v>
      </c>
    </row>
    <row r="2229" spans="1:14" outlineLevel="1" x14ac:dyDescent="0.2">
      <c r="A2229" s="42">
        <f>A2228+1</f>
        <v>43734</v>
      </c>
      <c r="B2229" s="55">
        <v>453</v>
      </c>
      <c r="C2229" s="55">
        <v>490.43</v>
      </c>
      <c r="D2229" s="55">
        <v>589.45000000000005</v>
      </c>
      <c r="E2229" s="45">
        <f>Platts!R2718*0.6+Platts!C2718*1.6</f>
        <v>228.12</v>
      </c>
      <c r="F2229" s="62">
        <f t="shared" si="56"/>
        <v>2226</v>
      </c>
      <c r="G2229" s="42">
        <f t="shared" si="57"/>
        <v>43734</v>
      </c>
      <c r="H2229" s="55">
        <v>432</v>
      </c>
      <c r="I2229" s="55">
        <v>526.45000000000005</v>
      </c>
      <c r="J2229" s="55">
        <v>702.71</v>
      </c>
      <c r="K2229" s="55">
        <v>400</v>
      </c>
      <c r="N2229" s="55"/>
    </row>
    <row r="2230" spans="1:14" outlineLevel="1" x14ac:dyDescent="0.2">
      <c r="A2230" s="42">
        <f>A2229+1</f>
        <v>43735</v>
      </c>
      <c r="B2230" s="55">
        <v>452</v>
      </c>
      <c r="C2230" s="55">
        <v>490.97</v>
      </c>
      <c r="D2230" s="55">
        <v>589.17999999999995</v>
      </c>
      <c r="E2230" s="45">
        <f>Platts!R2719*0.6+Platts!C2719*1.6</f>
        <v>228.60000000000002</v>
      </c>
      <c r="F2230" s="62">
        <f t="shared" si="56"/>
        <v>2227</v>
      </c>
      <c r="G2230" s="42">
        <f t="shared" si="57"/>
        <v>43735</v>
      </c>
      <c r="H2230" s="55">
        <v>431</v>
      </c>
      <c r="I2230" s="55">
        <v>515.05999999999995</v>
      </c>
      <c r="J2230" s="55">
        <v>702.71</v>
      </c>
      <c r="K2230" s="55">
        <v>400</v>
      </c>
      <c r="N2230" s="55"/>
    </row>
    <row r="2231" spans="1:14" outlineLevel="1" x14ac:dyDescent="0.2">
      <c r="A2231" s="42">
        <f>A2230+3</f>
        <v>43738</v>
      </c>
      <c r="B2231" s="55">
        <v>452</v>
      </c>
      <c r="C2231" s="55">
        <v>490.09</v>
      </c>
      <c r="D2231" s="55">
        <v>588.9</v>
      </c>
      <c r="E2231" s="45">
        <f>Platts!R2720*0.6+Platts!C2720*1.6</f>
        <v>233.26999999999998</v>
      </c>
      <c r="F2231" s="62">
        <f t="shared" si="56"/>
        <v>2228</v>
      </c>
      <c r="G2231" s="42">
        <f t="shared" si="57"/>
        <v>43738</v>
      </c>
      <c r="H2231" s="55">
        <v>431</v>
      </c>
      <c r="I2231" s="55">
        <v>515.05999999999995</v>
      </c>
      <c r="J2231" s="55">
        <v>702.71</v>
      </c>
      <c r="K2231" s="55">
        <v>399.75</v>
      </c>
      <c r="N2231" s="90"/>
    </row>
    <row r="2232" spans="1:14" outlineLevel="1" x14ac:dyDescent="0.2">
      <c r="A2232" s="42">
        <f>A2231+1</f>
        <v>43739</v>
      </c>
      <c r="B2232" s="74">
        <f>+B2231</f>
        <v>452</v>
      </c>
      <c r="C2232" s="55">
        <v>490.71</v>
      </c>
      <c r="D2232" s="55">
        <v>582.29</v>
      </c>
      <c r="E2232" s="45">
        <f>Platts!R2721*0.6+Platts!C2721*1.6</f>
        <v>238.44</v>
      </c>
      <c r="F2232" s="62">
        <f t="shared" si="56"/>
        <v>2229</v>
      </c>
      <c r="G2232" s="42">
        <f t="shared" si="57"/>
        <v>43739</v>
      </c>
      <c r="H2232" s="55">
        <v>431</v>
      </c>
      <c r="I2232" s="55">
        <v>515.05999999999995</v>
      </c>
      <c r="J2232" s="55">
        <v>702.71</v>
      </c>
      <c r="K2232" s="55">
        <v>399.75</v>
      </c>
    </row>
    <row r="2233" spans="1:14" outlineLevel="1" x14ac:dyDescent="0.2">
      <c r="A2233" s="42">
        <f>A2232+1</f>
        <v>43740</v>
      </c>
      <c r="B2233" s="74">
        <f>+B2232</f>
        <v>452</v>
      </c>
      <c r="C2233" s="55">
        <v>492.34</v>
      </c>
      <c r="D2233" s="55">
        <v>579.80999999999995</v>
      </c>
      <c r="E2233" s="45">
        <f>Platts!R2722*0.6+Platts!C2722*1.6</f>
        <v>238.44</v>
      </c>
      <c r="F2233" s="62">
        <f t="shared" si="56"/>
        <v>2230</v>
      </c>
      <c r="G2233" s="42">
        <f t="shared" si="57"/>
        <v>43740</v>
      </c>
      <c r="H2233" s="55">
        <v>431</v>
      </c>
      <c r="I2233" s="55">
        <v>515.05999999999995</v>
      </c>
      <c r="J2233" s="55">
        <v>702.71</v>
      </c>
      <c r="K2233" s="55">
        <v>399.75</v>
      </c>
    </row>
    <row r="2234" spans="1:14" outlineLevel="1" x14ac:dyDescent="0.2">
      <c r="A2234" s="42">
        <f>A2233+1</f>
        <v>43741</v>
      </c>
      <c r="B2234" s="74">
        <f>+B2233</f>
        <v>452</v>
      </c>
      <c r="C2234" s="55">
        <v>492.35</v>
      </c>
      <c r="D2234" s="55">
        <v>572.37</v>
      </c>
      <c r="E2234" s="45">
        <f>Platts!R2723*0.6+Platts!C2723*1.6</f>
        <v>238.44</v>
      </c>
      <c r="F2234" s="62">
        <f t="shared" si="56"/>
        <v>2231</v>
      </c>
      <c r="G2234" s="42">
        <f t="shared" si="57"/>
        <v>43741</v>
      </c>
      <c r="H2234" s="55">
        <v>431</v>
      </c>
      <c r="I2234" s="55">
        <v>515.05999999999995</v>
      </c>
      <c r="J2234" s="55">
        <v>702.71</v>
      </c>
      <c r="K2234" s="55">
        <v>399.75</v>
      </c>
    </row>
    <row r="2235" spans="1:14" outlineLevel="1" x14ac:dyDescent="0.2">
      <c r="A2235" s="42">
        <f>A2234+1</f>
        <v>43742</v>
      </c>
      <c r="B2235" s="74">
        <f>+B2234</f>
        <v>452</v>
      </c>
      <c r="C2235" s="55">
        <v>492.32</v>
      </c>
      <c r="D2235" s="55">
        <v>571.80999999999995</v>
      </c>
      <c r="E2235" s="45">
        <f>Platts!R2724*0.6+Platts!C2724*1.6</f>
        <v>238.44</v>
      </c>
      <c r="F2235" s="62">
        <f t="shared" si="56"/>
        <v>2232</v>
      </c>
      <c r="G2235" s="42">
        <f t="shared" si="57"/>
        <v>43742</v>
      </c>
      <c r="H2235" s="55">
        <v>431</v>
      </c>
      <c r="I2235" s="55">
        <v>517.02</v>
      </c>
      <c r="J2235" s="55">
        <v>702.71</v>
      </c>
      <c r="K2235" s="55">
        <v>400</v>
      </c>
    </row>
    <row r="2236" spans="1:14" outlineLevel="1" x14ac:dyDescent="0.2">
      <c r="A2236" s="42">
        <f>A2235+3</f>
        <v>43745</v>
      </c>
      <c r="B2236" s="74">
        <f>+B2235</f>
        <v>452</v>
      </c>
      <c r="C2236" s="55">
        <v>479.29</v>
      </c>
      <c r="D2236" s="55">
        <v>571.80999999999995</v>
      </c>
      <c r="E2236" s="45">
        <f>Platts!R2725*0.6+Platts!C2725*1.6</f>
        <v>238.44</v>
      </c>
      <c r="F2236" s="62">
        <f t="shared" si="56"/>
        <v>2233</v>
      </c>
      <c r="G2236" s="42">
        <f t="shared" si="57"/>
        <v>43745</v>
      </c>
      <c r="H2236" s="55">
        <v>431</v>
      </c>
      <c r="I2236" s="55">
        <v>517.02</v>
      </c>
      <c r="J2236" s="55">
        <v>702.71</v>
      </c>
      <c r="K2236" s="55">
        <v>400</v>
      </c>
    </row>
    <row r="2237" spans="1:14" outlineLevel="1" x14ac:dyDescent="0.2">
      <c r="A2237" s="42">
        <f>A2236+1</f>
        <v>43746</v>
      </c>
      <c r="B2237" s="55">
        <v>450</v>
      </c>
      <c r="C2237" s="55">
        <v>478.47</v>
      </c>
      <c r="D2237" s="55">
        <v>557.76</v>
      </c>
      <c r="E2237" s="45">
        <f>Platts!R2726*0.6+Platts!C2726*1.6</f>
        <v>239.40000000000003</v>
      </c>
      <c r="F2237" s="62">
        <f t="shared" si="56"/>
        <v>2234</v>
      </c>
      <c r="G2237" s="42">
        <f t="shared" si="57"/>
        <v>43746</v>
      </c>
      <c r="H2237" s="55">
        <v>430</v>
      </c>
      <c r="I2237" s="55">
        <v>517.02</v>
      </c>
      <c r="J2237" s="55">
        <v>702.71</v>
      </c>
      <c r="K2237" s="55">
        <v>399</v>
      </c>
    </row>
    <row r="2238" spans="1:14" outlineLevel="1" x14ac:dyDescent="0.2">
      <c r="A2238" s="42">
        <f>A2237+1</f>
        <v>43747</v>
      </c>
      <c r="B2238" s="55">
        <v>450</v>
      </c>
      <c r="C2238" s="55">
        <v>476.49</v>
      </c>
      <c r="D2238" s="55">
        <v>559.96</v>
      </c>
      <c r="E2238" s="45">
        <f>Platts!R2727*0.6+Platts!C2727*1.6</f>
        <v>234.37</v>
      </c>
      <c r="F2238" s="62">
        <f t="shared" si="56"/>
        <v>2235</v>
      </c>
      <c r="G2238" s="42">
        <f t="shared" si="57"/>
        <v>43747</v>
      </c>
      <c r="H2238" s="55">
        <v>425</v>
      </c>
      <c r="I2238" s="55">
        <v>517.02</v>
      </c>
      <c r="J2238" s="55">
        <v>702.71</v>
      </c>
      <c r="K2238" s="55">
        <v>400</v>
      </c>
    </row>
    <row r="2239" spans="1:14" outlineLevel="1" x14ac:dyDescent="0.2">
      <c r="A2239" s="42">
        <f>A2238+1</f>
        <v>43748</v>
      </c>
      <c r="B2239" s="55">
        <v>450</v>
      </c>
      <c r="C2239" s="55">
        <v>476.14</v>
      </c>
      <c r="D2239" s="55">
        <v>560.24</v>
      </c>
      <c r="E2239" s="45">
        <f>Platts!R2728*0.6+Platts!C2728*1.6</f>
        <v>238.69000000000003</v>
      </c>
      <c r="F2239" s="62">
        <f t="shared" si="56"/>
        <v>2236</v>
      </c>
      <c r="G2239" s="42">
        <f t="shared" si="57"/>
        <v>43748</v>
      </c>
      <c r="H2239" s="55">
        <v>423</v>
      </c>
      <c r="I2239" s="55">
        <v>517.02</v>
      </c>
      <c r="J2239" s="55">
        <v>702.71</v>
      </c>
      <c r="K2239" s="55">
        <v>400</v>
      </c>
    </row>
    <row r="2240" spans="1:14" outlineLevel="1" x14ac:dyDescent="0.2">
      <c r="A2240" s="42">
        <f>A2239+1</f>
        <v>43749</v>
      </c>
      <c r="B2240" s="55">
        <v>449</v>
      </c>
      <c r="C2240" s="55">
        <v>479.02</v>
      </c>
      <c r="D2240" s="55">
        <v>556.66</v>
      </c>
      <c r="E2240" s="45">
        <f>Platts!R2729*0.6+Platts!C2729*1.6</f>
        <v>239.59</v>
      </c>
      <c r="F2240" s="62">
        <f t="shared" si="56"/>
        <v>2237</v>
      </c>
      <c r="G2240" s="42">
        <f t="shared" si="57"/>
        <v>43749</v>
      </c>
      <c r="H2240" s="55">
        <v>420</v>
      </c>
      <c r="I2240" s="55">
        <v>522.11</v>
      </c>
      <c r="J2240" s="55">
        <v>702.71</v>
      </c>
      <c r="K2240" s="55">
        <v>400</v>
      </c>
    </row>
    <row r="2241" spans="1:24" outlineLevel="1" x14ac:dyDescent="0.2">
      <c r="A2241" s="42">
        <f>A2240+3</f>
        <v>43752</v>
      </c>
      <c r="B2241" s="55">
        <v>437</v>
      </c>
      <c r="C2241" s="55">
        <v>477.72</v>
      </c>
      <c r="D2241" s="55">
        <v>553.35</v>
      </c>
      <c r="E2241" s="45">
        <f>Platts!R2730*0.6+Platts!C2730*1.6</f>
        <v>237.75</v>
      </c>
      <c r="F2241" s="62">
        <f t="shared" si="56"/>
        <v>2238</v>
      </c>
      <c r="G2241" s="42">
        <f t="shared" ref="G2241:G2272" si="58">+A2241</f>
        <v>43752</v>
      </c>
      <c r="H2241" s="55">
        <v>416</v>
      </c>
      <c r="I2241" s="55">
        <v>522.11</v>
      </c>
      <c r="J2241" s="55">
        <v>702.71</v>
      </c>
      <c r="K2241" s="55">
        <v>400.5</v>
      </c>
    </row>
    <row r="2242" spans="1:24" outlineLevel="1" x14ac:dyDescent="0.2">
      <c r="A2242" s="42">
        <f>A2241+1</f>
        <v>43753</v>
      </c>
      <c r="B2242" s="55">
        <v>436</v>
      </c>
      <c r="C2242" s="55">
        <v>476.8</v>
      </c>
      <c r="D2242" s="55">
        <v>534.05999999999995</v>
      </c>
      <c r="E2242" s="45">
        <f>Platts!R2731*0.6+Platts!C2731*1.6</f>
        <v>238.63</v>
      </c>
      <c r="F2242" s="62">
        <f t="shared" si="56"/>
        <v>2239</v>
      </c>
      <c r="G2242" s="42">
        <f t="shared" si="58"/>
        <v>43753</v>
      </c>
      <c r="H2242" s="55">
        <v>416</v>
      </c>
      <c r="I2242" s="55">
        <v>522.11</v>
      </c>
      <c r="J2242" s="55">
        <v>702.71</v>
      </c>
      <c r="K2242" s="55">
        <v>400</v>
      </c>
    </row>
    <row r="2243" spans="1:24" outlineLevel="1" x14ac:dyDescent="0.2">
      <c r="A2243" s="42">
        <f>A2242+1</f>
        <v>43754</v>
      </c>
      <c r="B2243" s="55">
        <v>435</v>
      </c>
      <c r="C2243" s="55">
        <v>479.58</v>
      </c>
      <c r="D2243" s="55">
        <v>535.71</v>
      </c>
      <c r="E2243" s="45">
        <f>Platts!R2732*0.6+Platts!C2732*1.6</f>
        <v>230.70999999999998</v>
      </c>
      <c r="F2243" s="62">
        <f t="shared" si="56"/>
        <v>2240</v>
      </c>
      <c r="G2243" s="42">
        <f t="shared" si="58"/>
        <v>43754</v>
      </c>
      <c r="H2243" s="55">
        <v>416</v>
      </c>
      <c r="I2243" s="55">
        <v>522.11</v>
      </c>
      <c r="J2243" s="55">
        <v>702.71</v>
      </c>
      <c r="K2243" s="55">
        <v>402.5</v>
      </c>
    </row>
    <row r="2244" spans="1:24" outlineLevel="1" x14ac:dyDescent="0.2">
      <c r="A2244" s="42">
        <f>A2243+1</f>
        <v>43755</v>
      </c>
      <c r="B2244" s="55">
        <v>435</v>
      </c>
      <c r="C2244" s="55">
        <v>480.98</v>
      </c>
      <c r="D2244" s="55">
        <v>535.16</v>
      </c>
      <c r="E2244" s="45">
        <f>Platts!R2733*0.6+Platts!C2733*1.6</f>
        <v>228.87</v>
      </c>
      <c r="F2244" s="62">
        <f t="shared" si="56"/>
        <v>2241</v>
      </c>
      <c r="G2244" s="42">
        <f t="shared" si="58"/>
        <v>43755</v>
      </c>
      <c r="H2244" s="55">
        <v>416</v>
      </c>
      <c r="I2244" s="55">
        <v>522.11</v>
      </c>
      <c r="J2244" s="55">
        <v>702.71</v>
      </c>
      <c r="K2244" s="55">
        <v>405</v>
      </c>
    </row>
    <row r="2245" spans="1:24" outlineLevel="1" x14ac:dyDescent="0.2">
      <c r="A2245" s="42">
        <f>A2244+1</f>
        <v>43756</v>
      </c>
      <c r="B2245" s="24">
        <v>434</v>
      </c>
      <c r="C2245" s="55">
        <v>479.58</v>
      </c>
      <c r="D2245" s="24">
        <v>530.75</v>
      </c>
      <c r="E2245" s="45">
        <f>Platts!R2734*0.6+Platts!C2734*1.6</f>
        <v>228.47</v>
      </c>
      <c r="F2245" s="62">
        <f t="shared" ref="F2245:F2279" si="59">F2244+1</f>
        <v>2242</v>
      </c>
      <c r="G2245" s="42">
        <f t="shared" si="58"/>
        <v>43756</v>
      </c>
      <c r="H2245" s="24">
        <v>415</v>
      </c>
      <c r="I2245" s="24">
        <v>522.47</v>
      </c>
      <c r="J2245" s="24">
        <v>675.15</v>
      </c>
      <c r="K2245" s="24">
        <v>405</v>
      </c>
    </row>
    <row r="2246" spans="1:24" outlineLevel="1" x14ac:dyDescent="0.2">
      <c r="A2246" s="42">
        <f>A2245+3</f>
        <v>43759</v>
      </c>
      <c r="B2246" s="24">
        <v>430</v>
      </c>
      <c r="C2246" s="24">
        <v>480.18</v>
      </c>
      <c r="D2246" s="24">
        <v>531.03</v>
      </c>
      <c r="E2246" s="45">
        <f>Platts!R2735*0.6+Platts!C2735*1.6</f>
        <v>226.83</v>
      </c>
      <c r="F2246" s="62">
        <f t="shared" si="59"/>
        <v>2243</v>
      </c>
      <c r="G2246" s="42">
        <f t="shared" si="58"/>
        <v>43759</v>
      </c>
      <c r="H2246" s="24">
        <v>415</v>
      </c>
      <c r="I2246" s="24">
        <v>522.47</v>
      </c>
      <c r="J2246" s="24">
        <v>675.15</v>
      </c>
      <c r="K2246" s="24">
        <v>412.5</v>
      </c>
      <c r="N2246" s="52"/>
      <c r="O2246" s="24"/>
      <c r="P2246" s="24"/>
      <c r="Q2246" s="24"/>
      <c r="R2246" s="45"/>
      <c r="S2246" s="62"/>
      <c r="T2246" s="52"/>
      <c r="U2246" s="24"/>
      <c r="V2246" s="24"/>
      <c r="W2246" s="24"/>
      <c r="X2246" s="24"/>
    </row>
    <row r="2247" spans="1:24" outlineLevel="1" x14ac:dyDescent="0.2">
      <c r="A2247" s="42">
        <f>A2246+1</f>
        <v>43760</v>
      </c>
      <c r="B2247" s="24">
        <v>430</v>
      </c>
      <c r="C2247" s="24">
        <v>479.06</v>
      </c>
      <c r="D2247" s="24">
        <v>524.97</v>
      </c>
      <c r="E2247" s="45">
        <f>Platts!R2736*0.6+Platts!C2736*1.6</f>
        <v>227.45</v>
      </c>
      <c r="F2247" s="62">
        <f t="shared" si="59"/>
        <v>2244</v>
      </c>
      <c r="G2247" s="42">
        <f t="shared" si="58"/>
        <v>43760</v>
      </c>
      <c r="H2247" s="24">
        <v>415</v>
      </c>
      <c r="I2247" s="24">
        <v>522.47</v>
      </c>
      <c r="J2247" s="24">
        <v>675.15</v>
      </c>
      <c r="K2247" s="24">
        <v>410</v>
      </c>
    </row>
    <row r="2248" spans="1:24" outlineLevel="1" x14ac:dyDescent="0.2">
      <c r="A2248" s="42">
        <f>A2247+1</f>
        <v>43761</v>
      </c>
      <c r="B2248" s="24">
        <v>427</v>
      </c>
      <c r="C2248" s="24">
        <v>478.25</v>
      </c>
      <c r="D2248" s="24">
        <v>524.14</v>
      </c>
      <c r="E2248" s="45">
        <f>Platts!R2737*0.6+Platts!C2737*1.6</f>
        <v>228.97</v>
      </c>
      <c r="F2248" s="62">
        <f t="shared" si="59"/>
        <v>2245</v>
      </c>
      <c r="G2248" s="42">
        <f t="shared" si="58"/>
        <v>43761</v>
      </c>
      <c r="H2248" s="24">
        <v>416</v>
      </c>
      <c r="I2248" s="24">
        <v>522.47</v>
      </c>
      <c r="J2248" s="24">
        <v>675.15</v>
      </c>
      <c r="K2248" s="24">
        <v>410</v>
      </c>
    </row>
    <row r="2249" spans="1:24" outlineLevel="1" x14ac:dyDescent="0.2">
      <c r="A2249" s="42">
        <f>A2248+1</f>
        <v>43762</v>
      </c>
      <c r="B2249" s="24">
        <v>427</v>
      </c>
      <c r="C2249" s="24">
        <v>477.64</v>
      </c>
      <c r="D2249" s="24">
        <v>519.17999999999995</v>
      </c>
      <c r="E2249" s="45">
        <f>Platts!R2738*0.6+Platts!C2738*1.6</f>
        <v>228.98000000000002</v>
      </c>
      <c r="F2249" s="62">
        <f t="shared" si="59"/>
        <v>2246</v>
      </c>
      <c r="G2249" s="42">
        <f t="shared" si="58"/>
        <v>43762</v>
      </c>
      <c r="H2249" s="24">
        <v>416</v>
      </c>
      <c r="I2249" s="24">
        <v>522.47</v>
      </c>
      <c r="J2249" s="24">
        <v>675.15</v>
      </c>
      <c r="K2249" s="24">
        <v>414</v>
      </c>
    </row>
    <row r="2250" spans="1:24" outlineLevel="1" x14ac:dyDescent="0.2">
      <c r="A2250" s="42">
        <f>A2249+1</f>
        <v>43763</v>
      </c>
      <c r="B2250" s="24">
        <v>427</v>
      </c>
      <c r="C2250" s="24">
        <v>477.38</v>
      </c>
      <c r="D2250" s="24">
        <v>519.17999999999995</v>
      </c>
      <c r="E2250" s="45">
        <f>Platts!R2739*0.6+Platts!C2739*1.6</f>
        <v>229.04000000000002</v>
      </c>
      <c r="F2250" s="62">
        <f t="shared" si="59"/>
        <v>2247</v>
      </c>
      <c r="G2250" s="42">
        <f t="shared" si="58"/>
        <v>43763</v>
      </c>
      <c r="H2250" s="24">
        <v>416</v>
      </c>
      <c r="I2250" s="24">
        <v>497.9</v>
      </c>
      <c r="J2250" s="24">
        <v>675.15</v>
      </c>
      <c r="K2250" s="24">
        <v>412.5</v>
      </c>
    </row>
    <row r="2251" spans="1:24" outlineLevel="1" x14ac:dyDescent="0.2">
      <c r="A2251" s="42">
        <f>A2250+3</f>
        <v>43766</v>
      </c>
      <c r="B2251" s="24">
        <v>427</v>
      </c>
      <c r="C2251" s="24">
        <v>477.13</v>
      </c>
      <c r="D2251" s="24">
        <v>519.73</v>
      </c>
      <c r="E2251" s="45">
        <f>Platts!R2740*0.6+Platts!C2740*1.6</f>
        <v>229.04000000000002</v>
      </c>
      <c r="F2251" s="62">
        <f t="shared" si="59"/>
        <v>2248</v>
      </c>
      <c r="G2251" s="42">
        <f t="shared" si="58"/>
        <v>43766</v>
      </c>
      <c r="H2251" s="24">
        <v>416</v>
      </c>
      <c r="I2251" s="24">
        <v>497.9</v>
      </c>
      <c r="J2251" s="24">
        <v>675.15</v>
      </c>
      <c r="K2251" s="24">
        <v>412.5</v>
      </c>
    </row>
    <row r="2252" spans="1:24" outlineLevel="1" x14ac:dyDescent="0.2">
      <c r="A2252" s="42">
        <f>A2251+1</f>
        <v>43767</v>
      </c>
      <c r="B2252" s="24">
        <v>427</v>
      </c>
      <c r="C2252" s="24">
        <v>477.77</v>
      </c>
      <c r="D2252" s="24">
        <v>523.04</v>
      </c>
      <c r="E2252" s="45">
        <f>Platts!R2741*0.6+Platts!C2741*1.6</f>
        <v>225.3</v>
      </c>
      <c r="F2252" s="62">
        <f t="shared" si="59"/>
        <v>2249</v>
      </c>
      <c r="G2252" s="42">
        <f t="shared" si="58"/>
        <v>43767</v>
      </c>
      <c r="H2252" s="24">
        <v>416</v>
      </c>
      <c r="I2252" s="24">
        <v>497.9</v>
      </c>
      <c r="J2252" s="24">
        <v>675.15</v>
      </c>
      <c r="K2252" s="24">
        <v>412.5</v>
      </c>
    </row>
    <row r="2253" spans="1:24" outlineLevel="1" x14ac:dyDescent="0.2">
      <c r="A2253" s="42">
        <f>A2252+1</f>
        <v>43768</v>
      </c>
      <c r="B2253" s="24">
        <v>427</v>
      </c>
      <c r="C2253" s="24">
        <v>478.25</v>
      </c>
      <c r="D2253" s="24">
        <v>543.71</v>
      </c>
      <c r="E2253" s="45">
        <f>Platts!R2742*0.6+Platts!C2742*1.6</f>
        <v>223.16</v>
      </c>
      <c r="F2253" s="62">
        <f t="shared" si="59"/>
        <v>2250</v>
      </c>
      <c r="G2253" s="42">
        <f t="shared" si="58"/>
        <v>43768</v>
      </c>
      <c r="H2253" s="24">
        <v>416</v>
      </c>
      <c r="I2253" s="24">
        <v>497.9</v>
      </c>
      <c r="J2253" s="24">
        <v>675.15</v>
      </c>
      <c r="K2253" s="24">
        <v>410</v>
      </c>
    </row>
    <row r="2254" spans="1:24" outlineLevel="1" x14ac:dyDescent="0.2">
      <c r="A2254" s="42">
        <f>A2253+1</f>
        <v>43769</v>
      </c>
      <c r="B2254" s="24">
        <v>428</v>
      </c>
      <c r="C2254" s="24">
        <v>479.36</v>
      </c>
      <c r="D2254" s="24">
        <v>549.22</v>
      </c>
      <c r="E2254" s="45">
        <f>Platts!R2743*0.6+Platts!C2743*1.6</f>
        <v>221.4</v>
      </c>
      <c r="F2254" s="62">
        <f t="shared" si="59"/>
        <v>2251</v>
      </c>
      <c r="G2254" s="42">
        <f t="shared" si="58"/>
        <v>43769</v>
      </c>
      <c r="H2254" s="24">
        <v>416</v>
      </c>
      <c r="I2254" s="24">
        <v>497.9</v>
      </c>
      <c r="J2254" s="24">
        <v>675.15</v>
      </c>
      <c r="K2254" s="24">
        <v>412</v>
      </c>
    </row>
    <row r="2255" spans="1:24" outlineLevel="1" x14ac:dyDescent="0.2">
      <c r="A2255" s="42">
        <f>A2254+1</f>
        <v>43770</v>
      </c>
      <c r="B2255" s="24">
        <v>430</v>
      </c>
      <c r="C2255" s="24">
        <v>480.14</v>
      </c>
      <c r="D2255" s="24">
        <v>548.66999999999996</v>
      </c>
      <c r="E2255" s="45">
        <f>Platts!R2744*0.6+Platts!C2744*1.6</f>
        <v>215.8</v>
      </c>
      <c r="F2255" s="62">
        <f t="shared" si="59"/>
        <v>2252</v>
      </c>
      <c r="G2255" s="42">
        <f t="shared" si="58"/>
        <v>43770</v>
      </c>
      <c r="H2255" s="24">
        <v>421</v>
      </c>
      <c r="I2255" s="24">
        <v>496.89</v>
      </c>
      <c r="J2255" s="24">
        <v>666.89</v>
      </c>
      <c r="K2255" s="24">
        <v>412</v>
      </c>
      <c r="L2255" s="90"/>
    </row>
    <row r="2256" spans="1:24" outlineLevel="1" x14ac:dyDescent="0.2">
      <c r="A2256" s="42">
        <f>A2255+3</f>
        <v>43773</v>
      </c>
      <c r="B2256" s="24">
        <v>430</v>
      </c>
      <c r="C2256" s="24">
        <v>479.06</v>
      </c>
      <c r="D2256" s="24">
        <v>548.12</v>
      </c>
      <c r="E2256" s="45">
        <f>Platts!R2745*0.6+Platts!C2745*1.6</f>
        <v>212.12</v>
      </c>
      <c r="F2256" s="62">
        <f t="shared" si="59"/>
        <v>2253</v>
      </c>
      <c r="G2256" s="42">
        <f t="shared" si="58"/>
        <v>43773</v>
      </c>
      <c r="H2256" s="24">
        <v>421</v>
      </c>
      <c r="I2256" s="24">
        <v>496.89</v>
      </c>
      <c r="J2256" s="24">
        <v>666.89</v>
      </c>
      <c r="K2256" s="24">
        <v>414</v>
      </c>
    </row>
    <row r="2257" spans="1:11" outlineLevel="1" x14ac:dyDescent="0.2">
      <c r="A2257" s="42">
        <f>A2256+1</f>
        <v>43774</v>
      </c>
      <c r="B2257" s="24">
        <v>432</v>
      </c>
      <c r="C2257" s="24">
        <v>475.97</v>
      </c>
      <c r="D2257" s="24">
        <v>551.41999999999996</v>
      </c>
      <c r="E2257" s="45">
        <f>Platts!R2746*0.6+Platts!C2746*1.6</f>
        <v>211.97000000000003</v>
      </c>
      <c r="F2257" s="62">
        <f t="shared" si="59"/>
        <v>2254</v>
      </c>
      <c r="G2257" s="42">
        <f t="shared" si="58"/>
        <v>43774</v>
      </c>
      <c r="H2257" s="24">
        <v>421</v>
      </c>
      <c r="I2257" s="24">
        <v>496.89</v>
      </c>
      <c r="J2257" s="24">
        <v>666.89</v>
      </c>
      <c r="K2257" s="24">
        <v>414.5</v>
      </c>
    </row>
    <row r="2258" spans="1:11" outlineLevel="1" x14ac:dyDescent="0.2">
      <c r="A2258" s="42">
        <f>A2257+1</f>
        <v>43775</v>
      </c>
      <c r="B2258" s="24">
        <v>432</v>
      </c>
      <c r="C2258" s="24">
        <v>476.61</v>
      </c>
      <c r="D2258" s="24">
        <v>550.6</v>
      </c>
      <c r="E2258" s="45">
        <f>Platts!R2747*0.6+Platts!C2747*1.6</f>
        <v>213.54000000000002</v>
      </c>
      <c r="F2258" s="62">
        <f t="shared" si="59"/>
        <v>2255</v>
      </c>
      <c r="G2258" s="42">
        <f t="shared" si="58"/>
        <v>43775</v>
      </c>
      <c r="H2258" s="24">
        <v>421</v>
      </c>
      <c r="I2258" s="24">
        <v>496.89</v>
      </c>
      <c r="J2258" s="24">
        <v>666.89</v>
      </c>
      <c r="K2258" s="24">
        <v>414.5</v>
      </c>
    </row>
    <row r="2259" spans="1:11" outlineLevel="1" x14ac:dyDescent="0.2">
      <c r="A2259" s="42">
        <f>A2258+1</f>
        <v>43776</v>
      </c>
      <c r="B2259" s="24">
        <v>434</v>
      </c>
      <c r="C2259" s="24">
        <v>475.44</v>
      </c>
      <c r="D2259" s="24">
        <v>550.6</v>
      </c>
      <c r="E2259" s="45">
        <f>Platts!R2748*0.6+Platts!C2748*1.6</f>
        <v>212.1</v>
      </c>
      <c r="F2259" s="62">
        <f t="shared" si="59"/>
        <v>2256</v>
      </c>
      <c r="G2259" s="42">
        <f t="shared" si="58"/>
        <v>43776</v>
      </c>
      <c r="H2259" s="24">
        <v>422</v>
      </c>
      <c r="I2259" s="24">
        <v>496.89</v>
      </c>
      <c r="J2259" s="24">
        <v>666.89</v>
      </c>
      <c r="K2259" s="24">
        <v>415</v>
      </c>
    </row>
    <row r="2260" spans="1:11" outlineLevel="1" x14ac:dyDescent="0.2">
      <c r="A2260" s="42">
        <f>A2259+1</f>
        <v>43777</v>
      </c>
      <c r="B2260" s="24">
        <v>434</v>
      </c>
      <c r="C2260" s="24">
        <v>472.72</v>
      </c>
      <c r="D2260" s="24">
        <v>550.6</v>
      </c>
      <c r="E2260" s="45">
        <f>Platts!R2749*0.6+Platts!C2749*1.6</f>
        <v>208.09000000000003</v>
      </c>
      <c r="F2260" s="62">
        <f t="shared" si="59"/>
        <v>2257</v>
      </c>
      <c r="G2260" s="42">
        <f t="shared" si="58"/>
        <v>43777</v>
      </c>
      <c r="H2260" s="24">
        <v>422</v>
      </c>
      <c r="I2260" s="24">
        <v>495.86</v>
      </c>
      <c r="J2260" s="24">
        <v>666.89</v>
      </c>
      <c r="K2260" s="24">
        <v>415</v>
      </c>
    </row>
    <row r="2261" spans="1:11" outlineLevel="1" x14ac:dyDescent="0.2">
      <c r="A2261" s="42">
        <f>A2260+3</f>
        <v>43780</v>
      </c>
      <c r="B2261" s="24">
        <v>433</v>
      </c>
      <c r="C2261" s="24">
        <v>471.28</v>
      </c>
      <c r="D2261" s="24">
        <v>551.15</v>
      </c>
      <c r="E2261" s="45">
        <f>Platts!R2750*0.6+Platts!C2750*1.6</f>
        <v>205.77</v>
      </c>
      <c r="F2261" s="62">
        <f t="shared" si="59"/>
        <v>2258</v>
      </c>
      <c r="G2261" s="42">
        <f t="shared" si="58"/>
        <v>43780</v>
      </c>
      <c r="H2261" s="24">
        <v>422</v>
      </c>
      <c r="I2261" s="24">
        <v>495.86</v>
      </c>
      <c r="J2261" s="24">
        <v>666.89</v>
      </c>
      <c r="K2261" s="24">
        <v>415</v>
      </c>
    </row>
    <row r="2262" spans="1:11" outlineLevel="1" x14ac:dyDescent="0.2">
      <c r="A2262" s="42">
        <f>A2261+1</f>
        <v>43781</v>
      </c>
      <c r="B2262" s="24">
        <v>436</v>
      </c>
      <c r="C2262" s="24">
        <v>470.76</v>
      </c>
      <c r="D2262" s="24">
        <v>566.29999999999995</v>
      </c>
      <c r="E2262" s="45">
        <f>Platts!R2751*0.6+Platts!C2751*1.6</f>
        <v>209.85</v>
      </c>
      <c r="F2262" s="62">
        <f t="shared" si="59"/>
        <v>2259</v>
      </c>
      <c r="G2262" s="42">
        <f t="shared" si="58"/>
        <v>43781</v>
      </c>
      <c r="H2262" s="24">
        <v>423</v>
      </c>
      <c r="I2262" s="24">
        <v>495.86</v>
      </c>
      <c r="J2262" s="24">
        <v>666.89</v>
      </c>
      <c r="K2262" s="24">
        <v>416</v>
      </c>
    </row>
    <row r="2263" spans="1:11" outlineLevel="1" x14ac:dyDescent="0.2">
      <c r="A2263" s="42">
        <f>A2262+1</f>
        <v>43782</v>
      </c>
      <c r="B2263" s="24">
        <v>437</v>
      </c>
      <c r="C2263" s="24">
        <v>468.18</v>
      </c>
      <c r="D2263" s="24">
        <v>573.19000000000005</v>
      </c>
      <c r="E2263" s="45">
        <f>Platts!R2752*0.6+Platts!C2752*1.6</f>
        <v>211.44</v>
      </c>
      <c r="F2263" s="62">
        <f t="shared" si="59"/>
        <v>2260</v>
      </c>
      <c r="G2263" s="42">
        <f t="shared" si="58"/>
        <v>43782</v>
      </c>
      <c r="H2263" s="24">
        <v>423</v>
      </c>
      <c r="I2263" s="24">
        <v>495.86</v>
      </c>
      <c r="J2263" s="24">
        <v>666.89</v>
      </c>
      <c r="K2263" s="24">
        <v>416</v>
      </c>
    </row>
    <row r="2264" spans="1:11" outlineLevel="1" x14ac:dyDescent="0.2">
      <c r="A2264" s="42">
        <f>A2263+1</f>
        <v>43783</v>
      </c>
      <c r="B2264" s="24">
        <v>440</v>
      </c>
      <c r="C2264" s="24">
        <v>467.42</v>
      </c>
      <c r="D2264" s="24">
        <v>580.91</v>
      </c>
      <c r="E2264" s="45">
        <f>Platts!R2753*0.6+Platts!C2753*1.6</f>
        <v>215.04000000000002</v>
      </c>
      <c r="F2264" s="62">
        <f t="shared" si="59"/>
        <v>2261</v>
      </c>
      <c r="G2264" s="42">
        <f t="shared" si="58"/>
        <v>43783</v>
      </c>
      <c r="H2264" s="24">
        <v>423</v>
      </c>
      <c r="I2264" s="24">
        <v>495.86</v>
      </c>
      <c r="J2264" s="24">
        <v>666.89</v>
      </c>
      <c r="K2264" s="24">
        <v>417.5</v>
      </c>
    </row>
    <row r="2265" spans="1:11" outlineLevel="1" x14ac:dyDescent="0.2">
      <c r="A2265" s="42">
        <f>A2264+1</f>
        <v>43784</v>
      </c>
      <c r="B2265" s="24">
        <v>445</v>
      </c>
      <c r="C2265" s="24">
        <v>469.54</v>
      </c>
      <c r="D2265" s="24">
        <v>584.49</v>
      </c>
      <c r="E2265" s="45">
        <f>Platts!R2754*0.6+Platts!C2754*1.6</f>
        <v>217.2</v>
      </c>
      <c r="F2265" s="62">
        <f t="shared" si="59"/>
        <v>2262</v>
      </c>
      <c r="G2265" s="42">
        <f t="shared" si="58"/>
        <v>43784</v>
      </c>
      <c r="H2265" s="24">
        <v>423</v>
      </c>
      <c r="I2265" s="24">
        <v>502.68</v>
      </c>
      <c r="J2265" s="24">
        <v>666.89</v>
      </c>
      <c r="K2265" s="24">
        <v>420</v>
      </c>
    </row>
    <row r="2266" spans="1:11" outlineLevel="1" x14ac:dyDescent="0.2">
      <c r="A2266" s="42">
        <f>A2265+3</f>
        <v>43787</v>
      </c>
      <c r="B2266" s="24">
        <v>447</v>
      </c>
      <c r="C2266" s="24">
        <v>471.2</v>
      </c>
      <c r="D2266" s="24">
        <v>578.98</v>
      </c>
      <c r="E2266" s="45">
        <f>Platts!R2755*0.6+Platts!C2755*1.6</f>
        <v>215.95999999999998</v>
      </c>
      <c r="F2266" s="62">
        <f t="shared" si="59"/>
        <v>2263</v>
      </c>
      <c r="G2266" s="42">
        <f t="shared" si="58"/>
        <v>43787</v>
      </c>
      <c r="H2266" s="24">
        <v>426</v>
      </c>
      <c r="I2266" s="24">
        <v>502.68</v>
      </c>
      <c r="J2266" s="24">
        <v>666.89</v>
      </c>
      <c r="K2266" s="24">
        <v>421</v>
      </c>
    </row>
    <row r="2267" spans="1:11" outlineLevel="1" x14ac:dyDescent="0.2">
      <c r="A2267" s="42">
        <f>A2266+1</f>
        <v>43788</v>
      </c>
      <c r="B2267" s="24">
        <v>449</v>
      </c>
      <c r="C2267" s="24">
        <v>470.94</v>
      </c>
      <c r="D2267" s="24">
        <v>578.98</v>
      </c>
      <c r="E2267" s="45">
        <f>Platts!R2756*0.6+Platts!C2756*1.6</f>
        <v>216.56</v>
      </c>
      <c r="F2267" s="62">
        <f t="shared" si="59"/>
        <v>2264</v>
      </c>
      <c r="G2267" s="42">
        <f t="shared" si="58"/>
        <v>43788</v>
      </c>
      <c r="H2267" s="24">
        <v>426.5</v>
      </c>
      <c r="I2267" s="24">
        <v>502.68</v>
      </c>
      <c r="J2267" s="24">
        <v>666.89</v>
      </c>
      <c r="K2267" s="24">
        <v>421</v>
      </c>
    </row>
    <row r="2268" spans="1:11" outlineLevel="1" x14ac:dyDescent="0.2">
      <c r="A2268" s="42">
        <f>A2267+1</f>
        <v>43789</v>
      </c>
      <c r="B2268" s="24">
        <v>454</v>
      </c>
      <c r="C2268" s="24">
        <v>470.26</v>
      </c>
      <c r="D2268" s="24">
        <v>579.25</v>
      </c>
      <c r="E2268" s="45">
        <f>Platts!R2757*0.6+Platts!C2757*1.6</f>
        <v>218.44</v>
      </c>
      <c r="F2268" s="62">
        <f t="shared" si="59"/>
        <v>2265</v>
      </c>
      <c r="G2268" s="42">
        <f t="shared" si="58"/>
        <v>43789</v>
      </c>
      <c r="H2268" s="24">
        <v>431</v>
      </c>
      <c r="I2268" s="24">
        <v>502.68</v>
      </c>
      <c r="J2268" s="24">
        <v>666.89</v>
      </c>
      <c r="K2268" s="24">
        <v>420</v>
      </c>
    </row>
    <row r="2269" spans="1:11" outlineLevel="1" x14ac:dyDescent="0.2">
      <c r="A2269" s="42">
        <f>A2268+1</f>
        <v>43790</v>
      </c>
      <c r="B2269" s="24">
        <v>454</v>
      </c>
      <c r="C2269" s="24">
        <v>470.35</v>
      </c>
      <c r="D2269" s="24">
        <v>580.08000000000004</v>
      </c>
      <c r="E2269" s="45">
        <f>Platts!R2758*0.6+Platts!C2758*1.6</f>
        <v>218.76</v>
      </c>
      <c r="F2269" s="62">
        <f t="shared" si="59"/>
        <v>2266</v>
      </c>
      <c r="G2269" s="42">
        <f t="shared" si="58"/>
        <v>43790</v>
      </c>
      <c r="H2269" s="24">
        <v>431</v>
      </c>
      <c r="I2269" s="24">
        <v>502.68</v>
      </c>
      <c r="J2269" s="24">
        <v>666.89</v>
      </c>
      <c r="K2269" s="24">
        <v>420</v>
      </c>
    </row>
    <row r="2270" spans="1:11" outlineLevel="1" x14ac:dyDescent="0.2">
      <c r="A2270" s="42">
        <f>A2269+1</f>
        <v>43791</v>
      </c>
      <c r="B2270" s="24">
        <v>455</v>
      </c>
      <c r="C2270" s="24">
        <v>470.3</v>
      </c>
      <c r="D2270" s="24">
        <v>581.46</v>
      </c>
      <c r="E2270" s="45">
        <f>Platts!R2759*0.6+Platts!C2759*1.6</f>
        <v>220.73</v>
      </c>
      <c r="F2270" s="62">
        <f t="shared" si="59"/>
        <v>2267</v>
      </c>
      <c r="G2270" s="42">
        <f t="shared" si="58"/>
        <v>43791</v>
      </c>
      <c r="H2270" s="24">
        <v>431</v>
      </c>
      <c r="I2270" s="24">
        <v>496.22</v>
      </c>
      <c r="J2270" s="24">
        <v>666.89</v>
      </c>
      <c r="K2270" s="24">
        <v>422.5</v>
      </c>
    </row>
    <row r="2271" spans="1:11" outlineLevel="1" x14ac:dyDescent="0.2">
      <c r="A2271" s="42">
        <f>A2270+3</f>
        <v>43794</v>
      </c>
      <c r="B2271" s="24">
        <v>456</v>
      </c>
      <c r="C2271" s="24">
        <v>470.55</v>
      </c>
      <c r="D2271" s="24">
        <v>586.70000000000005</v>
      </c>
      <c r="E2271" s="45">
        <f>Platts!R2760*0.6+Platts!C2760*1.6</f>
        <v>224.97</v>
      </c>
      <c r="F2271" s="62">
        <f t="shared" si="59"/>
        <v>2268</v>
      </c>
      <c r="G2271" s="42">
        <f t="shared" si="58"/>
        <v>43794</v>
      </c>
      <c r="H2271" s="24">
        <v>431</v>
      </c>
      <c r="I2271" s="24">
        <v>496.22</v>
      </c>
      <c r="J2271" s="24">
        <v>666.89</v>
      </c>
      <c r="K2271" s="24">
        <v>418.5</v>
      </c>
    </row>
    <row r="2272" spans="1:11" outlineLevel="1" x14ac:dyDescent="0.2">
      <c r="A2272" s="42">
        <f>A2271+1</f>
        <v>43795</v>
      </c>
      <c r="B2272" s="24">
        <v>456</v>
      </c>
      <c r="C2272" s="24">
        <v>470.34</v>
      </c>
      <c r="D2272" s="24">
        <v>591.1</v>
      </c>
      <c r="E2272" s="45">
        <f>Platts!R2761*0.6+Platts!C2761*1.6</f>
        <v>222.32</v>
      </c>
      <c r="F2272" s="62">
        <f t="shared" si="59"/>
        <v>2269</v>
      </c>
      <c r="G2272" s="42">
        <f t="shared" si="58"/>
        <v>43795</v>
      </c>
      <c r="H2272" s="24">
        <v>431</v>
      </c>
      <c r="I2272" s="24">
        <v>496.22</v>
      </c>
      <c r="J2272" s="24">
        <v>666.89</v>
      </c>
      <c r="K2272" s="24">
        <v>415</v>
      </c>
    </row>
    <row r="2273" spans="1:11" outlineLevel="1" x14ac:dyDescent="0.2">
      <c r="A2273" s="42">
        <f>A2272+1</f>
        <v>43796</v>
      </c>
      <c r="B2273" s="24">
        <v>456</v>
      </c>
      <c r="C2273" s="24">
        <v>470.04</v>
      </c>
      <c r="D2273" s="24">
        <v>591.66</v>
      </c>
      <c r="E2273" s="45">
        <f>Platts!R2762*0.6+Platts!C2762*1.6</f>
        <v>219.90000000000003</v>
      </c>
      <c r="F2273" s="62">
        <f t="shared" si="59"/>
        <v>2270</v>
      </c>
      <c r="G2273" s="42">
        <f t="shared" ref="G2273:G2279" si="60">+A2273</f>
        <v>43796</v>
      </c>
      <c r="H2273" s="24">
        <v>431</v>
      </c>
      <c r="I2273" s="24">
        <v>496.22</v>
      </c>
      <c r="J2273" s="24">
        <v>666.89</v>
      </c>
      <c r="K2273" s="24">
        <v>417.5</v>
      </c>
    </row>
    <row r="2274" spans="1:11" outlineLevel="1" x14ac:dyDescent="0.2">
      <c r="A2274" s="42">
        <f>A2273+1</f>
        <v>43797</v>
      </c>
      <c r="B2274" s="24">
        <v>456</v>
      </c>
      <c r="C2274" s="24">
        <v>468.26</v>
      </c>
      <c r="D2274" s="91">
        <f>+D2273</f>
        <v>591.66</v>
      </c>
      <c r="E2274" s="45">
        <f>Platts!R2763*0.6+Platts!C2763*1.6</f>
        <v>221.7</v>
      </c>
      <c r="F2274" s="62">
        <f t="shared" si="59"/>
        <v>2271</v>
      </c>
      <c r="G2274" s="42">
        <f t="shared" si="60"/>
        <v>43797</v>
      </c>
      <c r="H2274" s="24">
        <v>433</v>
      </c>
      <c r="I2274" s="24">
        <v>496.22</v>
      </c>
      <c r="J2274" s="24">
        <v>666.89</v>
      </c>
      <c r="K2274" s="24">
        <v>420.5</v>
      </c>
    </row>
    <row r="2275" spans="1:11" outlineLevel="1" x14ac:dyDescent="0.2">
      <c r="A2275" s="42">
        <f>A2274+1</f>
        <v>43798</v>
      </c>
      <c r="B2275" s="24">
        <v>458</v>
      </c>
      <c r="C2275" s="24">
        <v>468.77</v>
      </c>
      <c r="D2275" s="91">
        <f>+D2274</f>
        <v>591.66</v>
      </c>
      <c r="E2275" s="45">
        <f>Platts!R2764*0.6+Platts!C2764*1.6</f>
        <v>222.25</v>
      </c>
      <c r="F2275" s="62">
        <f t="shared" si="59"/>
        <v>2272</v>
      </c>
      <c r="G2275" s="42">
        <f t="shared" si="60"/>
        <v>43798</v>
      </c>
      <c r="H2275" s="24">
        <v>433</v>
      </c>
      <c r="I2275" s="24">
        <v>504.03</v>
      </c>
      <c r="J2275" s="24">
        <v>666.89</v>
      </c>
      <c r="K2275" s="24">
        <v>420.5</v>
      </c>
    </row>
    <row r="2276" spans="1:11" outlineLevel="1" x14ac:dyDescent="0.2">
      <c r="A2276" s="42">
        <f>A2275+3</f>
        <v>43801</v>
      </c>
      <c r="B2276" s="24">
        <v>458</v>
      </c>
      <c r="C2276" s="24">
        <v>471.79</v>
      </c>
      <c r="D2276" s="24">
        <v>604.88</v>
      </c>
      <c r="E2276" s="45">
        <f>Platts!R2765*0.6+Platts!C2765*1.6</f>
        <v>224.64999999999998</v>
      </c>
      <c r="F2276" s="62">
        <f t="shared" si="59"/>
        <v>2273</v>
      </c>
      <c r="G2276" s="42">
        <f t="shared" si="60"/>
        <v>43801</v>
      </c>
      <c r="H2276" s="24">
        <v>433</v>
      </c>
      <c r="I2276" s="24">
        <v>504.03</v>
      </c>
      <c r="J2276" s="24">
        <v>666.89</v>
      </c>
      <c r="K2276" s="24">
        <v>422.5</v>
      </c>
    </row>
    <row r="2277" spans="1:11" outlineLevel="1" x14ac:dyDescent="0.2">
      <c r="A2277" s="42">
        <f>A2276+1</f>
        <v>43802</v>
      </c>
      <c r="B2277" s="24">
        <v>460</v>
      </c>
      <c r="C2277" s="24">
        <v>474.14</v>
      </c>
      <c r="D2277" s="24">
        <v>620.04</v>
      </c>
      <c r="E2277" s="45">
        <f>Platts!R2766*0.6+Platts!C2766*1.6</f>
        <v>223.60000000000002</v>
      </c>
      <c r="F2277" s="62">
        <f t="shared" si="59"/>
        <v>2274</v>
      </c>
      <c r="G2277" s="42">
        <f t="shared" si="60"/>
        <v>43802</v>
      </c>
      <c r="H2277" s="24">
        <v>433</v>
      </c>
      <c r="I2277" s="24">
        <v>504.03</v>
      </c>
      <c r="J2277" s="24">
        <v>666.89</v>
      </c>
      <c r="K2277" s="24">
        <v>425</v>
      </c>
    </row>
    <row r="2278" spans="1:11" outlineLevel="1" x14ac:dyDescent="0.2">
      <c r="A2278" s="42">
        <f>A2277+1</f>
        <v>43803</v>
      </c>
      <c r="B2278" s="24">
        <v>461</v>
      </c>
      <c r="C2278" s="24">
        <v>474.01</v>
      </c>
      <c r="D2278" s="24">
        <v>617.28</v>
      </c>
      <c r="E2278" s="45">
        <f>Platts!R2767*0.6+Platts!C2767*1.6</f>
        <v>225.2</v>
      </c>
      <c r="F2278" s="62">
        <f t="shared" si="59"/>
        <v>2275</v>
      </c>
      <c r="G2278" s="42">
        <f t="shared" si="60"/>
        <v>43803</v>
      </c>
      <c r="H2278" s="24">
        <v>433.5</v>
      </c>
      <c r="I2278" s="24">
        <v>504.03</v>
      </c>
      <c r="J2278" s="24">
        <v>666.89</v>
      </c>
      <c r="K2278" s="24">
        <v>425</v>
      </c>
    </row>
    <row r="2279" spans="1:11" outlineLevel="1" x14ac:dyDescent="0.2">
      <c r="A2279" s="42">
        <f>A2278+1</f>
        <v>43804</v>
      </c>
      <c r="B2279" s="24">
        <v>459</v>
      </c>
      <c r="C2279" s="24">
        <v>477.43</v>
      </c>
      <c r="D2279" s="24">
        <v>614.79999999999995</v>
      </c>
      <c r="E2279" s="45">
        <f>Platts!R2768*0.6+Platts!C2768*1.6</f>
        <v>224.72000000000003</v>
      </c>
      <c r="F2279" s="62">
        <f t="shared" si="59"/>
        <v>2276</v>
      </c>
      <c r="G2279" s="42">
        <f t="shared" si="60"/>
        <v>43804</v>
      </c>
      <c r="H2279" s="24">
        <v>434</v>
      </c>
      <c r="I2279" s="24">
        <v>504.03</v>
      </c>
      <c r="J2279" s="24">
        <v>666.89</v>
      </c>
      <c r="K2279" s="24">
        <v>428.5</v>
      </c>
    </row>
    <row r="2280" spans="1:11" outlineLevel="1" x14ac:dyDescent="0.2">
      <c r="A2280" s="42">
        <f>A2279+1</f>
        <v>43805</v>
      </c>
      <c r="B2280" s="24">
        <v>459</v>
      </c>
      <c r="C2280" s="24">
        <v>475.11</v>
      </c>
      <c r="D2280" s="24">
        <v>614.79999999999995</v>
      </c>
      <c r="E2280" s="45">
        <f>Platts!R2769*0.6+Platts!C2769*1.6</f>
        <v>225.69</v>
      </c>
      <c r="F2280" s="62">
        <f t="shared" ref="F2280:F2300" si="61">F2279+1</f>
        <v>2277</v>
      </c>
      <c r="G2280" s="42">
        <f t="shared" ref="G2280" si="62">+A2280</f>
        <v>43805</v>
      </c>
      <c r="H2280" s="24">
        <v>440</v>
      </c>
      <c r="I2280" s="24">
        <v>508.25</v>
      </c>
      <c r="J2280" s="24">
        <v>666.89</v>
      </c>
      <c r="K2280" s="24">
        <v>432.5</v>
      </c>
    </row>
    <row r="2281" spans="1:11" outlineLevel="1" x14ac:dyDescent="0.2">
      <c r="A2281" s="42">
        <f>A2280+3</f>
        <v>43808</v>
      </c>
      <c r="B2281" s="24">
        <v>461</v>
      </c>
      <c r="C2281" s="24">
        <v>477.71</v>
      </c>
      <c r="D2281" s="24">
        <v>612.87</v>
      </c>
      <c r="E2281" s="45">
        <f>Platts!R2770*0.6+Platts!C2770*1.6</f>
        <v>233.61</v>
      </c>
      <c r="F2281" s="62">
        <f t="shared" si="61"/>
        <v>2278</v>
      </c>
      <c r="G2281" s="42">
        <f t="shared" ref="G2281:G2282" si="63">+A2281</f>
        <v>43808</v>
      </c>
      <c r="H2281" s="24">
        <v>440</v>
      </c>
      <c r="I2281" s="24">
        <v>508.25</v>
      </c>
      <c r="J2281" s="24">
        <v>666.89</v>
      </c>
      <c r="K2281" s="24">
        <v>440</v>
      </c>
    </row>
    <row r="2282" spans="1:11" outlineLevel="1" x14ac:dyDescent="0.2">
      <c r="A2282" s="42">
        <f>A2281+1</f>
        <v>43809</v>
      </c>
      <c r="B2282" s="24">
        <v>462</v>
      </c>
      <c r="C2282" s="24">
        <v>478.79</v>
      </c>
      <c r="D2282" s="24">
        <v>613.42999999999995</v>
      </c>
      <c r="E2282" s="45">
        <f>Platts!R2771*0.6+Platts!C2771*1.6</f>
        <v>230.94</v>
      </c>
      <c r="F2282" s="62">
        <f t="shared" si="61"/>
        <v>2279</v>
      </c>
      <c r="G2282" s="42">
        <f t="shared" si="63"/>
        <v>43809</v>
      </c>
      <c r="H2282" s="24">
        <v>440</v>
      </c>
      <c r="I2282" s="24">
        <v>508.25</v>
      </c>
      <c r="J2282" s="24">
        <v>666.89</v>
      </c>
      <c r="K2282" s="24">
        <v>440</v>
      </c>
    </row>
    <row r="2283" spans="1:11" outlineLevel="1" x14ac:dyDescent="0.2">
      <c r="A2283" s="42">
        <f>A2282+1</f>
        <v>43810</v>
      </c>
      <c r="B2283" s="24">
        <v>462</v>
      </c>
      <c r="C2283" s="24">
        <v>478.75</v>
      </c>
      <c r="D2283" s="24">
        <v>613.42999999999995</v>
      </c>
      <c r="E2283" s="45">
        <f>Platts!R2772*0.6+Platts!C2772*1.6</f>
        <v>231.96</v>
      </c>
      <c r="F2283" s="62">
        <f t="shared" si="61"/>
        <v>2280</v>
      </c>
      <c r="G2283" s="42">
        <f t="shared" ref="G2283" si="64">+A2283</f>
        <v>43810</v>
      </c>
      <c r="H2283" s="24">
        <v>440</v>
      </c>
      <c r="I2283" s="24">
        <v>508.25</v>
      </c>
      <c r="J2283" s="24">
        <v>666.89</v>
      </c>
      <c r="K2283" s="24">
        <v>440</v>
      </c>
    </row>
    <row r="2284" spans="1:11" outlineLevel="1" x14ac:dyDescent="0.2">
      <c r="A2284" s="42">
        <f>A2283+1</f>
        <v>43811</v>
      </c>
      <c r="B2284" s="24">
        <v>466</v>
      </c>
      <c r="C2284" s="24">
        <v>479.78</v>
      </c>
      <c r="D2284" s="24">
        <v>614.53</v>
      </c>
      <c r="E2284" s="45">
        <f>Platts!R2773*0.6+Platts!C2773*1.6</f>
        <v>230.63</v>
      </c>
      <c r="F2284" s="62">
        <f t="shared" si="61"/>
        <v>2281</v>
      </c>
      <c r="G2284" s="42">
        <f t="shared" ref="G2284" si="65">+A2284</f>
        <v>43811</v>
      </c>
      <c r="H2284" s="24">
        <v>440</v>
      </c>
      <c r="I2284" s="24">
        <v>508.25</v>
      </c>
      <c r="J2284" s="24">
        <v>666.89</v>
      </c>
      <c r="K2284" s="24">
        <v>445</v>
      </c>
    </row>
    <row r="2285" spans="1:11" outlineLevel="1" x14ac:dyDescent="0.2">
      <c r="A2285" s="42">
        <f>A2284+1</f>
        <v>43812</v>
      </c>
      <c r="B2285" s="24">
        <v>468</v>
      </c>
      <c r="C2285" s="24">
        <v>480.51</v>
      </c>
      <c r="D2285" s="24">
        <v>617.84</v>
      </c>
      <c r="E2285" s="45">
        <f>Platts!R2774*0.6+Platts!C2774*1.6</f>
        <v>231.51999999999998</v>
      </c>
      <c r="F2285" s="62">
        <f t="shared" si="61"/>
        <v>2282</v>
      </c>
      <c r="G2285" s="42">
        <f t="shared" ref="G2285" si="66">+A2285</f>
        <v>43812</v>
      </c>
      <c r="H2285" s="24">
        <v>440</v>
      </c>
      <c r="I2285" s="24">
        <v>514.44000000000005</v>
      </c>
      <c r="J2285" s="24">
        <v>666.89</v>
      </c>
      <c r="K2285" s="24">
        <v>447</v>
      </c>
    </row>
    <row r="2286" spans="1:11" outlineLevel="1" x14ac:dyDescent="0.2">
      <c r="A2286" s="42">
        <f>A2285+3</f>
        <v>43815</v>
      </c>
      <c r="B2286" s="24">
        <v>468</v>
      </c>
      <c r="C2286" s="24">
        <v>480.82</v>
      </c>
      <c r="D2286" s="24">
        <v>617.55999999999995</v>
      </c>
      <c r="E2286" s="45">
        <f>Platts!R2775*0.6+Platts!C2775*1.6</f>
        <v>230.64</v>
      </c>
      <c r="F2286" s="62">
        <f t="shared" si="61"/>
        <v>2283</v>
      </c>
      <c r="G2286" s="42">
        <f t="shared" ref="G2286:G2287" si="67">+A2286</f>
        <v>43815</v>
      </c>
      <c r="H2286" s="24">
        <v>440</v>
      </c>
      <c r="I2286" s="24">
        <v>514.44000000000005</v>
      </c>
      <c r="J2286" s="24">
        <v>666.89</v>
      </c>
      <c r="K2286" s="24">
        <v>447</v>
      </c>
    </row>
    <row r="2287" spans="1:11" outlineLevel="1" x14ac:dyDescent="0.2">
      <c r="A2287" s="42">
        <f>A2286+1</f>
        <v>43816</v>
      </c>
      <c r="B2287" s="24">
        <v>475</v>
      </c>
      <c r="C2287" s="24">
        <v>480.69</v>
      </c>
      <c r="D2287" s="24">
        <v>620.87</v>
      </c>
      <c r="E2287" s="45">
        <f>Platts!R2776*0.6+Platts!C2776*1.6</f>
        <v>229.66000000000003</v>
      </c>
      <c r="F2287" s="62">
        <f t="shared" si="61"/>
        <v>2284</v>
      </c>
      <c r="G2287" s="42">
        <f t="shared" si="67"/>
        <v>43816</v>
      </c>
      <c r="H2287" s="24">
        <v>440</v>
      </c>
      <c r="I2287" s="24">
        <v>514.44000000000005</v>
      </c>
      <c r="J2287" s="24">
        <v>666.89</v>
      </c>
      <c r="K2287" s="24">
        <v>450</v>
      </c>
    </row>
    <row r="2288" spans="1:11" outlineLevel="1" x14ac:dyDescent="0.2">
      <c r="A2288" s="42">
        <f>A2287+1</f>
        <v>43817</v>
      </c>
      <c r="B2288" s="24">
        <v>475</v>
      </c>
      <c r="C2288" s="24">
        <v>479.32</v>
      </c>
      <c r="D2288" s="24">
        <v>636.29999999999995</v>
      </c>
      <c r="E2288" s="45">
        <f>Platts!R2777*0.6+Platts!C2777*1.6</f>
        <v>228.82999999999998</v>
      </c>
      <c r="F2288" s="62">
        <f t="shared" si="61"/>
        <v>2285</v>
      </c>
      <c r="G2288" s="42">
        <f t="shared" ref="G2288:G2298" si="68">+A2288</f>
        <v>43817</v>
      </c>
      <c r="H2288" s="24">
        <v>443</v>
      </c>
      <c r="I2288" s="24">
        <v>514.44000000000005</v>
      </c>
      <c r="J2288" s="24">
        <v>668.89</v>
      </c>
      <c r="K2288" s="24">
        <v>449</v>
      </c>
    </row>
    <row r="2289" spans="1:11" outlineLevel="1" x14ac:dyDescent="0.2">
      <c r="A2289" s="42">
        <f>A2288+1</f>
        <v>43818</v>
      </c>
      <c r="B2289" s="24">
        <v>478</v>
      </c>
      <c r="C2289" s="24">
        <v>481.03</v>
      </c>
      <c r="D2289" s="24">
        <v>634.91999999999996</v>
      </c>
      <c r="E2289" s="45">
        <f>Platts!R2778*0.6+Platts!C2778*1.6</f>
        <v>230.72</v>
      </c>
      <c r="F2289" s="62">
        <f t="shared" si="61"/>
        <v>2286</v>
      </c>
      <c r="G2289" s="42">
        <f t="shared" si="68"/>
        <v>43818</v>
      </c>
      <c r="H2289" s="24">
        <v>443</v>
      </c>
      <c r="I2289" s="24">
        <v>514.44000000000005</v>
      </c>
      <c r="J2289" s="24">
        <v>666.89</v>
      </c>
      <c r="K2289" s="24">
        <v>449</v>
      </c>
    </row>
    <row r="2290" spans="1:11" outlineLevel="1" x14ac:dyDescent="0.2">
      <c r="A2290" s="42">
        <f>A2289+1</f>
        <v>43819</v>
      </c>
      <c r="B2290" s="24">
        <v>478</v>
      </c>
      <c r="C2290" s="24">
        <v>478.53</v>
      </c>
      <c r="D2290" s="24">
        <v>632.72</v>
      </c>
      <c r="E2290" s="45">
        <f>Platts!R2779*0.6+Platts!C2779*1.6</f>
        <v>227.04000000000002</v>
      </c>
      <c r="F2290" s="62">
        <f t="shared" si="61"/>
        <v>2287</v>
      </c>
      <c r="G2290" s="42">
        <f t="shared" si="68"/>
        <v>43819</v>
      </c>
      <c r="H2290" s="24">
        <v>446</v>
      </c>
      <c r="I2290" s="24">
        <v>523.39</v>
      </c>
      <c r="J2290" s="24">
        <v>666.89</v>
      </c>
      <c r="K2290" s="24">
        <v>449</v>
      </c>
    </row>
    <row r="2291" spans="1:11" outlineLevel="1" x14ac:dyDescent="0.2">
      <c r="A2291" s="42">
        <f>A2290+3</f>
        <v>43822</v>
      </c>
      <c r="B2291" s="24">
        <v>478</v>
      </c>
      <c r="C2291" s="24">
        <v>479.04</v>
      </c>
      <c r="D2291" s="24">
        <v>632.72</v>
      </c>
      <c r="E2291" s="45">
        <f>Platts!R2780*0.6+Platts!C2780*1.6</f>
        <v>227.35999999999999</v>
      </c>
      <c r="F2291" s="62">
        <f t="shared" si="61"/>
        <v>2288</v>
      </c>
      <c r="G2291" s="42">
        <f t="shared" si="68"/>
        <v>43822</v>
      </c>
      <c r="H2291" s="24">
        <v>446</v>
      </c>
      <c r="I2291" s="24">
        <v>523.39</v>
      </c>
      <c r="J2291" s="24">
        <v>666.89</v>
      </c>
      <c r="K2291" s="24">
        <v>451</v>
      </c>
    </row>
    <row r="2292" spans="1:11" outlineLevel="1" x14ac:dyDescent="0.2">
      <c r="A2292" s="42">
        <f t="shared" ref="A2292" si="69">A2291+1</f>
        <v>43823</v>
      </c>
      <c r="B2292" s="24">
        <v>478</v>
      </c>
      <c r="C2292" s="24">
        <v>478.61</v>
      </c>
      <c r="D2292" s="24">
        <v>632.72</v>
      </c>
      <c r="E2292" s="45">
        <f>Platts!R2781*0.6+Platts!C2781*1.6</f>
        <v>226.95999999999998</v>
      </c>
      <c r="F2292" s="62">
        <f t="shared" si="61"/>
        <v>2289</v>
      </c>
      <c r="G2292" s="42">
        <f t="shared" si="68"/>
        <v>43823</v>
      </c>
      <c r="H2292" s="24">
        <v>446</v>
      </c>
      <c r="I2292" s="24">
        <v>523.39</v>
      </c>
      <c r="J2292" s="24">
        <v>666.89</v>
      </c>
      <c r="K2292" s="24">
        <v>449.5</v>
      </c>
    </row>
    <row r="2293" spans="1:11" outlineLevel="1" x14ac:dyDescent="0.2">
      <c r="A2293" s="42">
        <f>A2292+2</f>
        <v>43825</v>
      </c>
      <c r="B2293" s="24">
        <v>483</v>
      </c>
      <c r="C2293" s="91">
        <f>C2292</f>
        <v>478.61</v>
      </c>
      <c r="D2293" s="91">
        <f>D2292</f>
        <v>632.72</v>
      </c>
      <c r="E2293" s="45">
        <f>Platts!R2782*0.6+Platts!C2782*1.6</f>
        <v>225.12</v>
      </c>
      <c r="F2293" s="62">
        <f t="shared" si="61"/>
        <v>2290</v>
      </c>
      <c r="G2293" s="42">
        <f t="shared" si="68"/>
        <v>43825</v>
      </c>
      <c r="H2293" s="24">
        <v>446</v>
      </c>
      <c r="I2293" s="24">
        <v>523.39</v>
      </c>
      <c r="J2293" s="24">
        <v>666.89</v>
      </c>
      <c r="K2293" s="91">
        <f>K2292</f>
        <v>449.5</v>
      </c>
    </row>
    <row r="2294" spans="1:11" outlineLevel="1" x14ac:dyDescent="0.2">
      <c r="A2294" s="42">
        <f>A2293+1</f>
        <v>43826</v>
      </c>
      <c r="B2294" s="24">
        <v>483</v>
      </c>
      <c r="C2294" s="24">
        <v>482.76</v>
      </c>
      <c r="D2294" s="24">
        <v>632.72</v>
      </c>
      <c r="E2294" s="45">
        <f>Platts!R2783*0.6+Platts!C2783*1.6</f>
        <v>226.7</v>
      </c>
      <c r="F2294" s="62">
        <f t="shared" si="61"/>
        <v>2291</v>
      </c>
      <c r="G2294" s="42">
        <f t="shared" si="68"/>
        <v>43826</v>
      </c>
      <c r="H2294" s="24">
        <v>446</v>
      </c>
      <c r="I2294" s="24">
        <v>528.02</v>
      </c>
      <c r="J2294" s="24">
        <v>666.89</v>
      </c>
      <c r="K2294" s="24">
        <v>449.5</v>
      </c>
    </row>
    <row r="2295" spans="1:11" outlineLevel="1" x14ac:dyDescent="0.2">
      <c r="A2295" s="42">
        <f>A2294+3</f>
        <v>43829</v>
      </c>
      <c r="B2295" s="24">
        <v>483</v>
      </c>
      <c r="C2295" s="24">
        <v>487.94</v>
      </c>
      <c r="D2295" s="24">
        <v>633.82000000000005</v>
      </c>
      <c r="E2295" s="45">
        <f>Platts!R2784*0.6+Platts!C2784*1.6</f>
        <v>227.10000000000002</v>
      </c>
      <c r="F2295" s="62">
        <f t="shared" si="61"/>
        <v>2292</v>
      </c>
      <c r="G2295" s="42">
        <f t="shared" si="68"/>
        <v>43829</v>
      </c>
      <c r="H2295" s="24">
        <v>446</v>
      </c>
      <c r="I2295" s="24">
        <v>528.02</v>
      </c>
      <c r="J2295" s="24">
        <v>666.89</v>
      </c>
      <c r="K2295" s="24">
        <v>449.5</v>
      </c>
    </row>
    <row r="2296" spans="1:11" outlineLevel="1" x14ac:dyDescent="0.2">
      <c r="A2296" s="42">
        <f>A2295+1</f>
        <v>43830</v>
      </c>
      <c r="B2296" s="24">
        <v>483</v>
      </c>
      <c r="C2296" s="24">
        <v>488.46</v>
      </c>
      <c r="D2296" s="24">
        <v>633.82000000000005</v>
      </c>
      <c r="E2296" s="45">
        <f>Platts!R2785*0.6+Platts!C2785*1.6</f>
        <v>230.82</v>
      </c>
      <c r="F2296" s="62">
        <f t="shared" si="61"/>
        <v>2293</v>
      </c>
      <c r="G2296" s="42">
        <f t="shared" si="68"/>
        <v>43830</v>
      </c>
      <c r="H2296" s="24">
        <v>446</v>
      </c>
      <c r="I2296" s="24">
        <v>528.02</v>
      </c>
      <c r="J2296" s="24">
        <v>666.89</v>
      </c>
      <c r="K2296" s="24">
        <v>449.5</v>
      </c>
    </row>
    <row r="2297" spans="1:11" outlineLevel="1" x14ac:dyDescent="0.2">
      <c r="A2297" s="42">
        <f>A2296+2</f>
        <v>43832</v>
      </c>
      <c r="B2297" s="24">
        <v>485</v>
      </c>
      <c r="C2297" s="24">
        <v>486.55</v>
      </c>
      <c r="D2297" s="24">
        <v>633.82000000000005</v>
      </c>
      <c r="E2297" s="45">
        <f>Platts!R2786*0.6+Platts!C2786*1.6</f>
        <v>233.72</v>
      </c>
      <c r="F2297" s="62">
        <f t="shared" si="61"/>
        <v>2294</v>
      </c>
      <c r="G2297" s="42">
        <f t="shared" si="68"/>
        <v>43832</v>
      </c>
      <c r="H2297" s="24">
        <v>446</v>
      </c>
      <c r="I2297" s="24">
        <v>528.02</v>
      </c>
      <c r="J2297" s="24">
        <v>666.89</v>
      </c>
      <c r="K2297" s="24">
        <v>447.5</v>
      </c>
    </row>
    <row r="2298" spans="1:11" outlineLevel="1" x14ac:dyDescent="0.2">
      <c r="A2298" s="42">
        <f>A2297+1</f>
        <v>43833</v>
      </c>
      <c r="B2298" s="24">
        <v>485</v>
      </c>
      <c r="C2298" s="24">
        <v>487.14</v>
      </c>
      <c r="D2298" s="24">
        <v>633.82000000000005</v>
      </c>
      <c r="E2298" s="45">
        <f>Platts!R2787*0.6+Platts!C2787*1.6</f>
        <v>236.04000000000002</v>
      </c>
      <c r="F2298" s="62">
        <f t="shared" si="61"/>
        <v>2295</v>
      </c>
      <c r="G2298" s="42">
        <f t="shared" si="68"/>
        <v>43833</v>
      </c>
      <c r="H2298" s="24">
        <v>451</v>
      </c>
      <c r="I2298" s="24">
        <v>527.91999999999996</v>
      </c>
      <c r="J2298" s="24">
        <v>666.89</v>
      </c>
      <c r="K2298" s="24">
        <v>445</v>
      </c>
    </row>
    <row r="2299" spans="1:11" outlineLevel="1" x14ac:dyDescent="0.2">
      <c r="A2299" s="42">
        <f>A2298+3</f>
        <v>43836</v>
      </c>
      <c r="B2299" s="24">
        <v>485</v>
      </c>
      <c r="C2299" s="24">
        <v>488.23</v>
      </c>
      <c r="D2299" s="24">
        <v>634.37</v>
      </c>
      <c r="E2299" s="45">
        <f>Platts!R2788*0.6+Platts!C2788*1.6</f>
        <v>236.65</v>
      </c>
      <c r="F2299" s="62">
        <f t="shared" si="61"/>
        <v>2296</v>
      </c>
      <c r="G2299" s="42">
        <f>G2298+3</f>
        <v>43836</v>
      </c>
      <c r="H2299" s="24">
        <v>451</v>
      </c>
      <c r="I2299" s="24">
        <v>527.91999999999996</v>
      </c>
      <c r="J2299" s="24">
        <v>669.64</v>
      </c>
      <c r="K2299" s="24">
        <v>444</v>
      </c>
    </row>
    <row r="2300" spans="1:11" outlineLevel="1" x14ac:dyDescent="0.2">
      <c r="A2300" s="42">
        <f>A2299+1</f>
        <v>43837</v>
      </c>
      <c r="B2300" s="24">
        <v>488</v>
      </c>
      <c r="C2300" s="24">
        <v>486.17</v>
      </c>
      <c r="D2300" s="24">
        <v>642.91</v>
      </c>
      <c r="E2300" s="45">
        <f>Platts!R2789*0.6+Platts!C2789*1.6</f>
        <v>237.4</v>
      </c>
      <c r="F2300" s="62">
        <f t="shared" si="61"/>
        <v>2297</v>
      </c>
      <c r="G2300" s="42">
        <f>G2299+1</f>
        <v>43837</v>
      </c>
      <c r="H2300" s="24">
        <v>459</v>
      </c>
      <c r="I2300" s="24">
        <v>527.91999999999996</v>
      </c>
      <c r="J2300" s="24">
        <v>669.64</v>
      </c>
      <c r="K2300" s="24">
        <v>442.5</v>
      </c>
    </row>
    <row r="2301" spans="1:11" outlineLevel="1" x14ac:dyDescent="0.2">
      <c r="A2301" s="42">
        <f>A2300+1</f>
        <v>43838</v>
      </c>
      <c r="B2301" s="24">
        <v>488</v>
      </c>
      <c r="C2301" s="24">
        <v>486.11</v>
      </c>
      <c r="D2301" s="24">
        <v>648.70000000000005</v>
      </c>
      <c r="E2301" s="45">
        <f>Platts!R2790*0.6+Platts!C2790*1.6</f>
        <v>241.84000000000003</v>
      </c>
      <c r="F2301" s="62">
        <f t="shared" ref="F2301:F2315" si="70">F2300+1</f>
        <v>2298</v>
      </c>
      <c r="G2301" s="42">
        <f>G2300+1</f>
        <v>43838</v>
      </c>
      <c r="H2301" s="24">
        <v>459</v>
      </c>
      <c r="I2301" s="24">
        <v>527.91999999999996</v>
      </c>
      <c r="J2301" s="24">
        <v>669.64</v>
      </c>
      <c r="K2301" s="24">
        <v>441</v>
      </c>
    </row>
    <row r="2302" spans="1:11" outlineLevel="1" x14ac:dyDescent="0.2">
      <c r="A2302" s="42">
        <f>A2301+1</f>
        <v>43839</v>
      </c>
      <c r="B2302" s="24">
        <v>490</v>
      </c>
      <c r="C2302" s="24">
        <v>486.6</v>
      </c>
      <c r="D2302" s="24">
        <v>649.79999999999995</v>
      </c>
      <c r="E2302" s="45">
        <f>Platts!R2791*0.6+Platts!C2791*1.6</f>
        <v>238.24</v>
      </c>
      <c r="F2302" s="62">
        <f t="shared" si="70"/>
        <v>2299</v>
      </c>
      <c r="G2302" s="42">
        <f>G2301+1</f>
        <v>43839</v>
      </c>
      <c r="H2302" s="24">
        <v>459</v>
      </c>
      <c r="I2302" s="24">
        <v>527.91999999999996</v>
      </c>
      <c r="J2302" s="24">
        <v>669.64</v>
      </c>
      <c r="K2302" s="24">
        <v>441</v>
      </c>
    </row>
    <row r="2303" spans="1:11" outlineLevel="1" x14ac:dyDescent="0.2">
      <c r="A2303" s="42">
        <f>A2302+1</f>
        <v>43840</v>
      </c>
      <c r="B2303" s="24">
        <v>491</v>
      </c>
      <c r="C2303" s="24">
        <v>487.39</v>
      </c>
      <c r="D2303" s="24">
        <v>661.38</v>
      </c>
      <c r="E2303" s="45">
        <f>Platts!R2792*0.6+Platts!C2792*1.6</f>
        <v>240.70000000000002</v>
      </c>
      <c r="F2303" s="62">
        <f t="shared" si="70"/>
        <v>2300</v>
      </c>
      <c r="G2303" s="42">
        <f>G2302+1</f>
        <v>43840</v>
      </c>
      <c r="H2303" s="24">
        <v>461</v>
      </c>
      <c r="I2303" s="24">
        <v>527.96</v>
      </c>
      <c r="J2303" s="24">
        <v>669.64</v>
      </c>
      <c r="K2303" s="24">
        <v>441</v>
      </c>
    </row>
    <row r="2304" spans="1:11" outlineLevel="1" x14ac:dyDescent="0.2">
      <c r="A2304" s="42">
        <f>A2303+3</f>
        <v>43843</v>
      </c>
      <c r="B2304" s="24">
        <v>491</v>
      </c>
      <c r="C2304" s="24">
        <v>490.29</v>
      </c>
      <c r="D2304" s="24">
        <v>667.44</v>
      </c>
      <c r="E2304" s="45">
        <f>Platts!R2793*0.6+Platts!C2793*1.6</f>
        <v>242.70000000000002</v>
      </c>
      <c r="F2304" s="62">
        <f t="shared" si="70"/>
        <v>2301</v>
      </c>
      <c r="G2304" s="42">
        <f>G2303+3</f>
        <v>43843</v>
      </c>
      <c r="H2304" s="24">
        <v>461</v>
      </c>
      <c r="I2304" s="24">
        <v>527.96</v>
      </c>
      <c r="J2304" s="24">
        <v>691.69</v>
      </c>
      <c r="K2304" s="24">
        <v>439.75</v>
      </c>
    </row>
    <row r="2305" spans="1:11" outlineLevel="1" x14ac:dyDescent="0.2">
      <c r="A2305" s="42">
        <f>A2304+1</f>
        <v>43844</v>
      </c>
      <c r="B2305" s="24">
        <v>495</v>
      </c>
      <c r="C2305" s="24">
        <v>492.24</v>
      </c>
      <c r="D2305" s="24">
        <v>666.34</v>
      </c>
      <c r="E2305" s="45">
        <f>Platts!R2794*0.6+Platts!C2794*1.6</f>
        <v>245.34000000000003</v>
      </c>
      <c r="F2305" s="62">
        <f t="shared" si="70"/>
        <v>2302</v>
      </c>
      <c r="G2305" s="42">
        <f>G2304+1</f>
        <v>43844</v>
      </c>
      <c r="H2305" s="24">
        <v>461</v>
      </c>
      <c r="I2305" s="24">
        <v>527.96</v>
      </c>
      <c r="J2305" s="24">
        <v>691.69</v>
      </c>
      <c r="K2305" s="24">
        <v>438</v>
      </c>
    </row>
    <row r="2306" spans="1:11" outlineLevel="1" x14ac:dyDescent="0.2">
      <c r="A2306" s="42">
        <f>A2305+1</f>
        <v>43845</v>
      </c>
      <c r="B2306" s="24">
        <v>496</v>
      </c>
      <c r="C2306" s="24">
        <v>494.17</v>
      </c>
      <c r="D2306" s="24">
        <v>666.89</v>
      </c>
      <c r="E2306" s="45">
        <f>Platts!R2795*0.6+Platts!C2795*1.6</f>
        <v>243.98</v>
      </c>
      <c r="F2306" s="62">
        <f t="shared" si="70"/>
        <v>2303</v>
      </c>
      <c r="G2306" s="42">
        <f>G2305+1</f>
        <v>43845</v>
      </c>
      <c r="H2306" s="24">
        <v>464</v>
      </c>
      <c r="I2306" s="24">
        <v>527.96</v>
      </c>
      <c r="J2306" s="24">
        <v>691.69</v>
      </c>
      <c r="K2306" s="24">
        <v>438</v>
      </c>
    </row>
    <row r="2307" spans="1:11" outlineLevel="1" x14ac:dyDescent="0.2">
      <c r="A2307" s="42">
        <f>A2306+1</f>
        <v>43846</v>
      </c>
      <c r="B2307" s="24">
        <v>500</v>
      </c>
      <c r="C2307" s="24">
        <v>502.61</v>
      </c>
      <c r="D2307" s="24">
        <v>670.19</v>
      </c>
      <c r="E2307" s="45">
        <f>Platts!R2796*0.6+Platts!C2796*1.6</f>
        <v>243.9</v>
      </c>
      <c r="F2307" s="62">
        <f t="shared" si="70"/>
        <v>2304</v>
      </c>
      <c r="G2307" s="42">
        <f>G2306+1</f>
        <v>43846</v>
      </c>
      <c r="H2307" s="24">
        <v>464</v>
      </c>
      <c r="I2307" s="24">
        <v>527.96</v>
      </c>
      <c r="J2307" s="24">
        <v>691.69</v>
      </c>
      <c r="K2307" s="24">
        <v>438</v>
      </c>
    </row>
    <row r="2308" spans="1:11" outlineLevel="1" x14ac:dyDescent="0.2">
      <c r="A2308" s="42">
        <f>A2307+1</f>
        <v>43847</v>
      </c>
      <c r="B2308" s="24">
        <v>500</v>
      </c>
      <c r="C2308" s="24">
        <v>502.51</v>
      </c>
      <c r="D2308" s="24">
        <v>666.89</v>
      </c>
      <c r="E2308" s="45">
        <f>Platts!R2797*0.6+Platts!C2797*1.6</f>
        <v>244.70000000000002</v>
      </c>
      <c r="F2308" s="62">
        <f t="shared" si="70"/>
        <v>2305</v>
      </c>
      <c r="G2308" s="42">
        <f>G2307+1</f>
        <v>43847</v>
      </c>
      <c r="H2308" s="24">
        <v>465</v>
      </c>
      <c r="I2308" s="24">
        <v>532.46</v>
      </c>
      <c r="J2308" s="24">
        <v>691.69</v>
      </c>
      <c r="K2308" s="24">
        <v>435</v>
      </c>
    </row>
    <row r="2309" spans="1:11" outlineLevel="1" x14ac:dyDescent="0.2">
      <c r="A2309" s="42">
        <f>A2308+3</f>
        <v>43850</v>
      </c>
      <c r="B2309" s="24">
        <v>500</v>
      </c>
      <c r="C2309" s="24">
        <v>505.94</v>
      </c>
      <c r="D2309" s="91">
        <v>666.89</v>
      </c>
      <c r="E2309" s="45">
        <f>Platts!R2798*0.6+Platts!C2798*1.6</f>
        <v>244.56</v>
      </c>
      <c r="F2309" s="62">
        <f t="shared" si="70"/>
        <v>2306</v>
      </c>
      <c r="G2309" s="42">
        <f>G2308+3</f>
        <v>43850</v>
      </c>
      <c r="H2309" s="24">
        <v>465</v>
      </c>
      <c r="I2309" s="24">
        <v>532.46</v>
      </c>
      <c r="J2309" s="24">
        <v>691.69</v>
      </c>
      <c r="K2309" s="24">
        <v>435</v>
      </c>
    </row>
    <row r="2310" spans="1:11" outlineLevel="1" x14ac:dyDescent="0.2">
      <c r="A2310" s="42">
        <f>A2309+1</f>
        <v>43851</v>
      </c>
      <c r="B2310" s="24">
        <v>500</v>
      </c>
      <c r="C2310" s="24">
        <v>506.49</v>
      </c>
      <c r="D2310" s="24">
        <v>667.71</v>
      </c>
      <c r="E2310" s="45">
        <f>Platts!R2799*0.6+Platts!C2799*1.6</f>
        <v>244.46</v>
      </c>
      <c r="F2310" s="62">
        <f t="shared" si="70"/>
        <v>2307</v>
      </c>
      <c r="G2310" s="42">
        <f>G2309+1</f>
        <v>43851</v>
      </c>
      <c r="H2310" s="24">
        <v>465</v>
      </c>
      <c r="I2310" s="24">
        <v>532.46</v>
      </c>
      <c r="J2310" s="24">
        <v>691.69</v>
      </c>
      <c r="K2310" s="24">
        <v>435</v>
      </c>
    </row>
    <row r="2311" spans="1:11" outlineLevel="1" x14ac:dyDescent="0.2">
      <c r="A2311" s="42">
        <f>A2310+1</f>
        <v>43852</v>
      </c>
      <c r="B2311" s="24">
        <v>500</v>
      </c>
      <c r="C2311" s="24">
        <v>506.68</v>
      </c>
      <c r="D2311" s="24">
        <v>666.61</v>
      </c>
      <c r="E2311" s="45">
        <f>Platts!R2800*0.6+Platts!C2800*1.6</f>
        <v>244.44</v>
      </c>
      <c r="F2311" s="62">
        <f t="shared" si="70"/>
        <v>2308</v>
      </c>
      <c r="G2311" s="42">
        <f>G2310+1</f>
        <v>43852</v>
      </c>
      <c r="H2311" s="24">
        <v>465</v>
      </c>
      <c r="I2311" s="24">
        <v>532.46</v>
      </c>
      <c r="J2311" s="24">
        <v>691.69</v>
      </c>
      <c r="K2311" s="24">
        <v>435</v>
      </c>
    </row>
    <row r="2312" spans="1:11" outlineLevel="1" x14ac:dyDescent="0.2">
      <c r="A2312" s="42">
        <f>A2311+1</f>
        <v>43853</v>
      </c>
      <c r="B2312" s="24">
        <v>500</v>
      </c>
      <c r="C2312" s="24">
        <v>504.48</v>
      </c>
      <c r="D2312" s="24">
        <v>663.3</v>
      </c>
      <c r="E2312" s="45">
        <f>Platts!R2801*0.6+Platts!C2801*1.6</f>
        <v>239.07999999999998</v>
      </c>
      <c r="F2312" s="62">
        <f t="shared" si="70"/>
        <v>2309</v>
      </c>
      <c r="G2312" s="42">
        <f>G2311+1</f>
        <v>43853</v>
      </c>
      <c r="H2312" s="24">
        <v>465</v>
      </c>
      <c r="I2312" s="24">
        <v>532.46</v>
      </c>
      <c r="J2312" s="24">
        <v>691.69</v>
      </c>
      <c r="K2312" s="24">
        <v>430</v>
      </c>
    </row>
    <row r="2313" spans="1:11" outlineLevel="1" x14ac:dyDescent="0.2">
      <c r="A2313" s="42">
        <f>A2312+1</f>
        <v>43854</v>
      </c>
      <c r="B2313" s="91">
        <v>500</v>
      </c>
      <c r="C2313" s="24">
        <v>505.59</v>
      </c>
      <c r="D2313" s="24">
        <v>663.3</v>
      </c>
      <c r="E2313" s="45">
        <f>Platts!R2802*0.6+Platts!C2802*1.6</f>
        <v>239.07999999999998</v>
      </c>
      <c r="F2313" s="62">
        <f t="shared" si="70"/>
        <v>2310</v>
      </c>
      <c r="G2313" s="42">
        <f>G2312+1</f>
        <v>43854</v>
      </c>
      <c r="H2313" s="24">
        <v>465</v>
      </c>
      <c r="I2313" s="24">
        <v>529.29999999999995</v>
      </c>
      <c r="J2313" s="24">
        <v>691.69</v>
      </c>
      <c r="K2313" s="24">
        <v>430</v>
      </c>
    </row>
    <row r="2314" spans="1:11" outlineLevel="1" x14ac:dyDescent="0.2">
      <c r="A2314" s="42">
        <f>A2313+3</f>
        <v>43857</v>
      </c>
      <c r="B2314" s="91">
        <v>500</v>
      </c>
      <c r="C2314" s="24">
        <v>508.53</v>
      </c>
      <c r="D2314" s="24">
        <v>663.3</v>
      </c>
      <c r="E2314" s="45">
        <f>Platts!R2803*0.6+Platts!C2803*1.6</f>
        <v>239.07999999999998</v>
      </c>
      <c r="F2314" s="62">
        <f t="shared" si="70"/>
        <v>2311</v>
      </c>
      <c r="G2314" s="42">
        <f>G2313+3</f>
        <v>43857</v>
      </c>
      <c r="H2314" s="24">
        <v>465</v>
      </c>
      <c r="I2314" s="24">
        <v>529.29999999999995</v>
      </c>
      <c r="J2314" s="24">
        <v>691.69</v>
      </c>
      <c r="K2314" s="24">
        <v>430</v>
      </c>
    </row>
    <row r="2315" spans="1:11" outlineLevel="1" x14ac:dyDescent="0.2">
      <c r="A2315" s="42">
        <f>A2314+1</f>
        <v>43858</v>
      </c>
      <c r="B2315" s="91">
        <v>500</v>
      </c>
      <c r="C2315" s="24">
        <v>511.37</v>
      </c>
      <c r="D2315" s="24">
        <v>662.48</v>
      </c>
      <c r="E2315" s="45">
        <f>Platts!R2804*0.6+Platts!C2804*1.6</f>
        <v>227.32</v>
      </c>
      <c r="F2315" s="62">
        <f t="shared" si="70"/>
        <v>2312</v>
      </c>
      <c r="G2315" s="42">
        <f>G2314+1</f>
        <v>43858</v>
      </c>
      <c r="H2315" s="24">
        <v>465</v>
      </c>
      <c r="I2315" s="24">
        <v>529.29999999999995</v>
      </c>
      <c r="J2315" s="24">
        <v>691.69</v>
      </c>
      <c r="K2315" s="24">
        <v>429</v>
      </c>
    </row>
    <row r="2316" spans="1:11" outlineLevel="1" x14ac:dyDescent="0.2">
      <c r="A2316" s="42">
        <f>A2315+1</f>
        <v>43859</v>
      </c>
      <c r="B2316" s="91">
        <v>500</v>
      </c>
      <c r="C2316" s="24">
        <v>515.4</v>
      </c>
      <c r="D2316" s="24">
        <v>659.17</v>
      </c>
      <c r="E2316" s="45">
        <f>Platts!R2805*0.6+Platts!C2805*1.6</f>
        <v>228.76</v>
      </c>
      <c r="F2316" s="62">
        <f t="shared" ref="F2316:F2321" si="71">F2315+1</f>
        <v>2313</v>
      </c>
      <c r="G2316" s="42">
        <f>G2315+1</f>
        <v>43859</v>
      </c>
      <c r="H2316" s="24">
        <v>465</v>
      </c>
      <c r="I2316" s="24">
        <v>529.29999999999995</v>
      </c>
      <c r="J2316" s="24">
        <v>691.69</v>
      </c>
      <c r="K2316" s="24">
        <v>428.5</v>
      </c>
    </row>
    <row r="2317" spans="1:11" outlineLevel="1" x14ac:dyDescent="0.2">
      <c r="A2317" s="42">
        <f>A2316+1</f>
        <v>43860</v>
      </c>
      <c r="B2317" s="91">
        <v>500</v>
      </c>
      <c r="C2317" s="24">
        <v>515.65</v>
      </c>
      <c r="D2317" s="24">
        <v>659.72</v>
      </c>
      <c r="E2317" s="45">
        <f>Platts!R2806*0.6+Platts!C2806*1.6</f>
        <v>223.4</v>
      </c>
      <c r="F2317" s="62">
        <f t="shared" si="71"/>
        <v>2314</v>
      </c>
      <c r="G2317" s="42">
        <f>G2316+1</f>
        <v>43860</v>
      </c>
      <c r="H2317" s="24">
        <v>465</v>
      </c>
      <c r="I2317" s="24">
        <v>529.29999999999995</v>
      </c>
      <c r="J2317" s="24">
        <v>691.69</v>
      </c>
      <c r="K2317" s="24">
        <v>425</v>
      </c>
    </row>
    <row r="2318" spans="1:11" outlineLevel="1" x14ac:dyDescent="0.2">
      <c r="A2318" s="42">
        <f>A2317+1</f>
        <v>43861</v>
      </c>
      <c r="B2318" s="91">
        <v>500</v>
      </c>
      <c r="C2318" s="24">
        <v>516.65</v>
      </c>
      <c r="D2318" s="24">
        <v>656.97</v>
      </c>
      <c r="E2318" s="45">
        <f>Platts!R2807*0.6+Platts!C2807*1.6</f>
        <v>222.38</v>
      </c>
      <c r="F2318" s="62">
        <f t="shared" si="71"/>
        <v>2315</v>
      </c>
      <c r="G2318" s="42">
        <f>G2317+1</f>
        <v>43861</v>
      </c>
      <c r="H2318" s="24">
        <v>465</v>
      </c>
      <c r="I2318" s="24">
        <v>532.17999999999995</v>
      </c>
      <c r="J2318" s="24">
        <v>691.69</v>
      </c>
      <c r="K2318" s="24">
        <v>425</v>
      </c>
    </row>
    <row r="2319" spans="1:11" outlineLevel="1" x14ac:dyDescent="0.2">
      <c r="A2319" s="42">
        <f>A2318+3</f>
        <v>43864</v>
      </c>
      <c r="B2319" s="24">
        <v>485</v>
      </c>
      <c r="C2319" s="24">
        <v>518.02</v>
      </c>
      <c r="D2319" s="24">
        <v>657.24</v>
      </c>
      <c r="E2319" s="45">
        <f>Platts!R2808*0.6+Platts!C2808*1.6</f>
        <v>217.98000000000002</v>
      </c>
      <c r="F2319" s="62">
        <f t="shared" si="71"/>
        <v>2316</v>
      </c>
      <c r="G2319" s="42">
        <f>G2318+3</f>
        <v>43864</v>
      </c>
      <c r="H2319" s="24">
        <v>455</v>
      </c>
      <c r="I2319" s="24">
        <v>532.17999999999995</v>
      </c>
      <c r="J2319" s="24">
        <v>691.69</v>
      </c>
      <c r="K2319" s="24">
        <v>420</v>
      </c>
    </row>
    <row r="2320" spans="1:11" outlineLevel="1" x14ac:dyDescent="0.2">
      <c r="A2320" s="42">
        <f>A2319+1</f>
        <v>43865</v>
      </c>
      <c r="B2320" s="24">
        <v>480</v>
      </c>
      <c r="C2320" s="24">
        <v>515.33000000000004</v>
      </c>
      <c r="D2320" s="24">
        <v>656.69</v>
      </c>
      <c r="E2320" s="45">
        <f>Platts!R2809*0.6+Platts!C2809*1.6</f>
        <v>222.88</v>
      </c>
      <c r="F2320" s="62">
        <f t="shared" si="71"/>
        <v>2317</v>
      </c>
      <c r="G2320" s="42">
        <f>G2319+1</f>
        <v>43865</v>
      </c>
      <c r="H2320" s="24">
        <v>452</v>
      </c>
      <c r="I2320" s="24">
        <v>532.17999999999995</v>
      </c>
      <c r="J2320" s="24">
        <v>691.69</v>
      </c>
      <c r="K2320" s="24">
        <v>414.5</v>
      </c>
    </row>
    <row r="2321" spans="1:11" outlineLevel="1" x14ac:dyDescent="0.2">
      <c r="A2321" s="42">
        <f>A2320+1</f>
        <v>43866</v>
      </c>
      <c r="B2321" s="24">
        <v>480</v>
      </c>
      <c r="C2321" s="24">
        <v>511.09</v>
      </c>
      <c r="D2321" s="24">
        <v>656.69</v>
      </c>
      <c r="E2321" s="45">
        <f>Platts!R2810*0.6+Platts!C2810*1.6</f>
        <v>218.88</v>
      </c>
      <c r="F2321" s="62">
        <f t="shared" si="71"/>
        <v>2318</v>
      </c>
      <c r="G2321" s="42">
        <f>G2320+1</f>
        <v>43866</v>
      </c>
      <c r="H2321" s="24">
        <v>445</v>
      </c>
      <c r="I2321" s="24">
        <v>532.17999999999995</v>
      </c>
      <c r="J2321" s="24">
        <v>691.69</v>
      </c>
      <c r="K2321" s="24">
        <v>414</v>
      </c>
    </row>
    <row r="2322" spans="1:11" outlineLevel="1" x14ac:dyDescent="0.2">
      <c r="A2322" s="42">
        <f>A2321+1</f>
        <v>43867</v>
      </c>
      <c r="B2322" s="24">
        <v>478</v>
      </c>
      <c r="C2322" s="24">
        <v>523.34</v>
      </c>
      <c r="D2322" s="24">
        <v>656.14</v>
      </c>
      <c r="E2322" s="45">
        <f>Platts!R2811*0.6+Platts!C2811*1.6</f>
        <v>220.84000000000003</v>
      </c>
      <c r="F2322" s="62">
        <f t="shared" ref="F2322:F2351" si="72">F2321+1</f>
        <v>2319</v>
      </c>
      <c r="G2322" s="42">
        <f>G2321+1</f>
        <v>43867</v>
      </c>
      <c r="H2322" s="24">
        <v>442</v>
      </c>
      <c r="I2322" s="24">
        <v>532.17999999999995</v>
      </c>
      <c r="J2322" s="24">
        <v>691.69</v>
      </c>
      <c r="K2322" s="24">
        <v>414</v>
      </c>
    </row>
    <row r="2323" spans="1:11" outlineLevel="1" x14ac:dyDescent="0.2">
      <c r="A2323" s="42">
        <f>A2322+1</f>
        <v>43868</v>
      </c>
      <c r="B2323" s="24">
        <v>476</v>
      </c>
      <c r="C2323" s="24">
        <v>521.62</v>
      </c>
      <c r="D2323" s="24">
        <v>647.6</v>
      </c>
      <c r="E2323" s="45">
        <f>Platts!R2812*0.6+Platts!C2812*1.6</f>
        <v>222.84</v>
      </c>
      <c r="F2323" s="62">
        <f t="shared" si="72"/>
        <v>2320</v>
      </c>
      <c r="G2323" s="42">
        <f>G2322+1</f>
        <v>43868</v>
      </c>
      <c r="H2323" s="24">
        <v>442</v>
      </c>
      <c r="I2323" s="24">
        <v>519.98</v>
      </c>
      <c r="J2323" s="24">
        <v>691.69</v>
      </c>
      <c r="K2323" s="24">
        <v>414</v>
      </c>
    </row>
    <row r="2324" spans="1:11" outlineLevel="1" x14ac:dyDescent="0.2">
      <c r="A2324" s="42">
        <f>A2323+3</f>
        <v>43871</v>
      </c>
      <c r="B2324" s="24">
        <v>468</v>
      </c>
      <c r="C2324" s="24">
        <v>520</v>
      </c>
      <c r="D2324" s="24">
        <v>647.6</v>
      </c>
      <c r="E2324" s="45">
        <f>Platts!R2813*0.6+Platts!C2813*1.6</f>
        <v>222.51999999999998</v>
      </c>
      <c r="F2324" s="62">
        <f t="shared" si="72"/>
        <v>2321</v>
      </c>
      <c r="G2324" s="42">
        <f>G2323+3</f>
        <v>43871</v>
      </c>
      <c r="H2324" s="24">
        <v>439</v>
      </c>
      <c r="I2324" s="24">
        <v>519.98</v>
      </c>
      <c r="J2324" s="24">
        <v>691.69</v>
      </c>
      <c r="K2324" s="24">
        <v>415</v>
      </c>
    </row>
    <row r="2325" spans="1:11" outlineLevel="1" x14ac:dyDescent="0.2">
      <c r="A2325" s="42">
        <f>A2324+1</f>
        <v>43872</v>
      </c>
      <c r="B2325" s="24">
        <v>463</v>
      </c>
      <c r="C2325" s="24">
        <v>520.84</v>
      </c>
      <c r="D2325" s="24">
        <v>643.46</v>
      </c>
      <c r="E2325" s="45">
        <f>Platts!R2814*0.6+Platts!C2814*1.6</f>
        <v>228.98</v>
      </c>
      <c r="F2325" s="62">
        <f t="shared" si="72"/>
        <v>2322</v>
      </c>
      <c r="G2325" s="42">
        <f>G2324+1</f>
        <v>43872</v>
      </c>
      <c r="H2325" s="24">
        <v>426</v>
      </c>
      <c r="I2325" s="24">
        <v>519.98</v>
      </c>
      <c r="J2325" s="24">
        <v>691.69</v>
      </c>
      <c r="K2325" s="24">
        <v>415</v>
      </c>
    </row>
    <row r="2326" spans="1:11" outlineLevel="1" x14ac:dyDescent="0.2">
      <c r="A2326" s="42">
        <f>A2325+1</f>
        <v>43873</v>
      </c>
      <c r="B2326" s="24">
        <v>463</v>
      </c>
      <c r="C2326" s="24">
        <v>521.28</v>
      </c>
      <c r="D2326" s="24">
        <v>637.95000000000005</v>
      </c>
      <c r="E2326" s="45">
        <f>Platts!R2815*0.6+Platts!C2815*1.6</f>
        <v>233.2</v>
      </c>
      <c r="F2326" s="62">
        <f t="shared" si="72"/>
        <v>2323</v>
      </c>
      <c r="G2326" s="42">
        <f>G2325+1</f>
        <v>43873</v>
      </c>
      <c r="H2326" s="24">
        <v>426</v>
      </c>
      <c r="I2326" s="24">
        <v>519.98</v>
      </c>
      <c r="J2326" s="24">
        <v>691.69</v>
      </c>
      <c r="K2326" s="24">
        <v>425</v>
      </c>
    </row>
    <row r="2327" spans="1:11" outlineLevel="1" x14ac:dyDescent="0.2">
      <c r="A2327" s="42">
        <f>A2326+1</f>
        <v>43874</v>
      </c>
      <c r="B2327" s="24">
        <v>461</v>
      </c>
      <c r="C2327" s="24">
        <v>518.73</v>
      </c>
      <c r="D2327" s="24">
        <v>633.27</v>
      </c>
      <c r="E2327" s="45">
        <f>Platts!R2816*0.6+Platts!C2816*1.6</f>
        <v>234.12</v>
      </c>
      <c r="F2327" s="62">
        <f t="shared" si="72"/>
        <v>2324</v>
      </c>
      <c r="G2327" s="42">
        <f>G2326+1</f>
        <v>43874</v>
      </c>
      <c r="H2327" s="24">
        <v>426</v>
      </c>
      <c r="I2327" s="24">
        <v>519.98</v>
      </c>
      <c r="J2327" s="24">
        <v>691.69</v>
      </c>
      <c r="K2327" s="24">
        <v>429.5</v>
      </c>
    </row>
    <row r="2328" spans="1:11" outlineLevel="1" x14ac:dyDescent="0.2">
      <c r="A2328" s="42">
        <f>A2327+1</f>
        <v>43875</v>
      </c>
      <c r="B2328" s="24">
        <v>463</v>
      </c>
      <c r="C2328" s="24">
        <v>518.20000000000005</v>
      </c>
      <c r="D2328" s="24">
        <v>629.41</v>
      </c>
      <c r="E2328" s="45">
        <f>Platts!R2817*0.6+Platts!C2817*1.6</f>
        <v>235.10999999999999</v>
      </c>
      <c r="F2328" s="62">
        <f t="shared" si="72"/>
        <v>2325</v>
      </c>
      <c r="G2328" s="42">
        <f>G2327+1</f>
        <v>43875</v>
      </c>
      <c r="H2328" s="24">
        <v>426</v>
      </c>
      <c r="I2328" s="24">
        <v>504.11</v>
      </c>
      <c r="J2328" s="24">
        <v>691.69</v>
      </c>
      <c r="K2328" s="24">
        <v>432.5</v>
      </c>
    </row>
    <row r="2329" spans="1:11" outlineLevel="1" x14ac:dyDescent="0.2">
      <c r="A2329" s="42">
        <f>A2328+3</f>
        <v>43878</v>
      </c>
      <c r="B2329" s="24">
        <v>455</v>
      </c>
      <c r="C2329" s="24">
        <v>517.41999999999996</v>
      </c>
      <c r="D2329" s="91">
        <f>+D2328</f>
        <v>629.41</v>
      </c>
      <c r="E2329" s="45">
        <f>Platts!R2818*0.6+Platts!C2818*1.6</f>
        <v>237.91</v>
      </c>
      <c r="F2329" s="62">
        <f t="shared" si="72"/>
        <v>2326</v>
      </c>
      <c r="G2329" s="42">
        <f>G2328+3</f>
        <v>43878</v>
      </c>
      <c r="H2329" s="24">
        <v>426</v>
      </c>
      <c r="I2329" s="24">
        <v>504.11</v>
      </c>
      <c r="J2329" s="24">
        <v>691.96</v>
      </c>
      <c r="K2329" s="24">
        <v>435</v>
      </c>
    </row>
    <row r="2330" spans="1:11" outlineLevel="1" x14ac:dyDescent="0.2">
      <c r="A2330" s="42">
        <f>A2329+1</f>
        <v>43879</v>
      </c>
      <c r="B2330" s="24">
        <v>451</v>
      </c>
      <c r="C2330" s="24">
        <v>516.55999999999995</v>
      </c>
      <c r="D2330" s="24">
        <v>633.54</v>
      </c>
      <c r="E2330" s="45">
        <f>Platts!R2819*0.6+Platts!C2819*1.6</f>
        <v>237.59000000000003</v>
      </c>
      <c r="F2330" s="62">
        <f t="shared" si="72"/>
        <v>2327</v>
      </c>
      <c r="G2330" s="42">
        <f>G2329+1</f>
        <v>43879</v>
      </c>
      <c r="H2330" s="24">
        <v>425</v>
      </c>
      <c r="I2330" s="24">
        <v>504.11</v>
      </c>
      <c r="J2330" s="24">
        <v>691.96</v>
      </c>
      <c r="K2330" s="24">
        <v>435</v>
      </c>
    </row>
    <row r="2331" spans="1:11" outlineLevel="1" x14ac:dyDescent="0.2">
      <c r="A2331" s="42">
        <f>A2330+1</f>
        <v>43880</v>
      </c>
      <c r="B2331" s="24">
        <v>451</v>
      </c>
      <c r="C2331" s="24">
        <v>516.59</v>
      </c>
      <c r="D2331" s="24">
        <v>633.54</v>
      </c>
      <c r="E2331" s="45">
        <f>Platts!R2820*0.6+Platts!C2820*1.6</f>
        <v>237.59000000000003</v>
      </c>
      <c r="F2331" s="62">
        <f t="shared" si="72"/>
        <v>2328</v>
      </c>
      <c r="G2331" s="42">
        <f>G2330+1</f>
        <v>43880</v>
      </c>
      <c r="H2331" s="24">
        <v>427</v>
      </c>
      <c r="I2331" s="24">
        <v>504.11</v>
      </c>
      <c r="J2331" s="24">
        <v>691.69</v>
      </c>
      <c r="K2331" s="24">
        <v>435</v>
      </c>
    </row>
    <row r="2332" spans="1:11" outlineLevel="1" x14ac:dyDescent="0.2">
      <c r="A2332" s="42">
        <f>A2331+1</f>
        <v>43881</v>
      </c>
      <c r="B2332" s="24">
        <v>451</v>
      </c>
      <c r="C2332" s="24">
        <v>517.78</v>
      </c>
      <c r="D2332" s="24">
        <v>633.82000000000005</v>
      </c>
      <c r="E2332" s="45">
        <f>Platts!R2821*0.6+Platts!C2821*1.6</f>
        <v>240.70999999999998</v>
      </c>
      <c r="F2332" s="62">
        <f t="shared" si="72"/>
        <v>2329</v>
      </c>
      <c r="G2332" s="42">
        <f>G2331+1</f>
        <v>43881</v>
      </c>
      <c r="H2332" s="24">
        <v>427</v>
      </c>
      <c r="I2332" s="24">
        <v>504.11</v>
      </c>
      <c r="J2332" s="24">
        <v>691.69</v>
      </c>
      <c r="K2332" s="24">
        <v>437.5</v>
      </c>
    </row>
    <row r="2333" spans="1:11" outlineLevel="1" x14ac:dyDescent="0.2">
      <c r="A2333" s="42">
        <f>A2332+1</f>
        <v>43882</v>
      </c>
      <c r="B2333" s="24">
        <v>453</v>
      </c>
      <c r="C2333" s="24">
        <v>522.13</v>
      </c>
      <c r="D2333" s="24">
        <v>635.75</v>
      </c>
      <c r="E2333" s="45">
        <f>Platts!R2822*0.6+Platts!C2822*1.6</f>
        <v>242.57999999999998</v>
      </c>
      <c r="F2333" s="62">
        <f t="shared" si="72"/>
        <v>2330</v>
      </c>
      <c r="G2333" s="42">
        <f>G2332+1</f>
        <v>43882</v>
      </c>
      <c r="H2333" s="24">
        <v>430</v>
      </c>
      <c r="I2333" s="24">
        <v>499.33</v>
      </c>
      <c r="J2333" s="24">
        <v>691.69</v>
      </c>
      <c r="K2333" s="24">
        <v>440</v>
      </c>
    </row>
    <row r="2334" spans="1:11" outlineLevel="1" x14ac:dyDescent="0.2">
      <c r="A2334" s="42">
        <f>A2333+3</f>
        <v>43885</v>
      </c>
      <c r="B2334" s="24">
        <v>456</v>
      </c>
      <c r="C2334" s="24">
        <v>525.13</v>
      </c>
      <c r="D2334" s="24">
        <v>637.67999999999995</v>
      </c>
      <c r="E2334" s="45">
        <f>Platts!R2823*0.6+Platts!C2823*1.6</f>
        <v>241.62</v>
      </c>
      <c r="F2334" s="62">
        <f t="shared" si="72"/>
        <v>2331</v>
      </c>
      <c r="G2334" s="42">
        <f>G2333+3</f>
        <v>43885</v>
      </c>
      <c r="H2334" s="24">
        <v>430</v>
      </c>
      <c r="I2334" s="24">
        <v>499.33</v>
      </c>
      <c r="J2334" s="24">
        <v>691.69</v>
      </c>
      <c r="K2334" s="24">
        <v>440</v>
      </c>
    </row>
    <row r="2335" spans="1:11" outlineLevel="1" x14ac:dyDescent="0.2">
      <c r="A2335" s="42">
        <f>A2334+1</f>
        <v>43886</v>
      </c>
      <c r="B2335" s="24">
        <v>456</v>
      </c>
      <c r="C2335" s="24">
        <v>526</v>
      </c>
      <c r="D2335" s="24">
        <v>637.95000000000005</v>
      </c>
      <c r="E2335" s="45">
        <f>Platts!R2824*0.6+Platts!C2824*1.6</f>
        <v>239.86</v>
      </c>
      <c r="F2335" s="62">
        <f t="shared" si="72"/>
        <v>2332</v>
      </c>
      <c r="G2335" s="42">
        <f>G2334+1</f>
        <v>43886</v>
      </c>
      <c r="H2335" s="24">
        <v>429</v>
      </c>
      <c r="I2335" s="24">
        <v>499.33</v>
      </c>
      <c r="J2335" s="24">
        <v>691.69</v>
      </c>
      <c r="K2335" s="24">
        <v>440</v>
      </c>
    </row>
    <row r="2336" spans="1:11" outlineLevel="1" x14ac:dyDescent="0.2">
      <c r="A2336" s="42">
        <f>A2335+1</f>
        <v>43887</v>
      </c>
      <c r="B2336" s="24">
        <v>454</v>
      </c>
      <c r="C2336" s="24">
        <v>527.57000000000005</v>
      </c>
      <c r="D2336" s="24">
        <v>634.37</v>
      </c>
      <c r="E2336" s="45">
        <f>Platts!R2825*0.6+Platts!C2825*1.6</f>
        <v>235.45999999999998</v>
      </c>
      <c r="F2336" s="62">
        <f t="shared" si="72"/>
        <v>2333</v>
      </c>
      <c r="G2336" s="42">
        <f>G2335+1</f>
        <v>43887</v>
      </c>
      <c r="H2336" s="24">
        <v>429</v>
      </c>
      <c r="I2336" s="24">
        <v>499.33</v>
      </c>
      <c r="J2336" s="24">
        <v>691.69</v>
      </c>
      <c r="K2336" s="24">
        <v>439.75</v>
      </c>
    </row>
    <row r="2337" spans="1:11" outlineLevel="1" x14ac:dyDescent="0.2">
      <c r="A2337" s="42">
        <f>A2336+1</f>
        <v>43888</v>
      </c>
      <c r="B2337" s="24">
        <v>453</v>
      </c>
      <c r="C2337" s="24">
        <v>533.03</v>
      </c>
      <c r="D2337" s="24">
        <v>634.37</v>
      </c>
      <c r="E2337" s="45">
        <f>Platts!R2826*0.6+Platts!C2826*1.6</f>
        <v>234.29000000000002</v>
      </c>
      <c r="F2337" s="62">
        <f t="shared" si="72"/>
        <v>2334</v>
      </c>
      <c r="G2337" s="42">
        <f>G2336+1</f>
        <v>43888</v>
      </c>
      <c r="H2337" s="24">
        <v>429</v>
      </c>
      <c r="I2337" s="24">
        <v>499.33</v>
      </c>
      <c r="J2337" s="24">
        <v>691.69</v>
      </c>
      <c r="K2337" s="24">
        <v>436</v>
      </c>
    </row>
    <row r="2338" spans="1:11" outlineLevel="1" x14ac:dyDescent="0.2">
      <c r="A2338" s="42">
        <f>A2337+1</f>
        <v>43889</v>
      </c>
      <c r="B2338" s="24">
        <v>451</v>
      </c>
      <c r="C2338" s="24">
        <v>534.1</v>
      </c>
      <c r="D2338" s="24">
        <v>637.4</v>
      </c>
      <c r="E2338" s="45">
        <f>Platts!R2827*0.6+Platts!C2827*1.6</f>
        <v>231.89</v>
      </c>
      <c r="F2338" s="62">
        <f t="shared" si="72"/>
        <v>2335</v>
      </c>
      <c r="G2338" s="42">
        <f>G2337+1</f>
        <v>43889</v>
      </c>
      <c r="H2338" s="24">
        <v>428</v>
      </c>
      <c r="I2338" s="24">
        <v>506.05</v>
      </c>
      <c r="J2338" s="24">
        <v>691.69</v>
      </c>
      <c r="K2338" s="24">
        <v>432.5</v>
      </c>
    </row>
    <row r="2339" spans="1:11" outlineLevel="1" x14ac:dyDescent="0.2">
      <c r="A2339" s="42">
        <f>A2338+3</f>
        <v>43892</v>
      </c>
      <c r="B2339" s="24">
        <v>451</v>
      </c>
      <c r="C2339" s="24">
        <v>537.94000000000005</v>
      </c>
      <c r="D2339" s="24">
        <v>637.4</v>
      </c>
      <c r="E2339" s="45">
        <f>Platts!R2828*0.6+Platts!C2828*1.6</f>
        <v>239.81</v>
      </c>
      <c r="F2339" s="62">
        <f t="shared" si="72"/>
        <v>2336</v>
      </c>
      <c r="G2339" s="42">
        <f>G2338+3</f>
        <v>43892</v>
      </c>
      <c r="H2339" s="24">
        <v>428</v>
      </c>
      <c r="I2339" s="24">
        <v>506.05</v>
      </c>
      <c r="J2339" s="24">
        <v>691.69</v>
      </c>
      <c r="K2339" s="24">
        <v>430</v>
      </c>
    </row>
    <row r="2340" spans="1:11" outlineLevel="1" x14ac:dyDescent="0.2">
      <c r="A2340" s="42">
        <f>A2339+1</f>
        <v>43893</v>
      </c>
      <c r="B2340" s="24">
        <v>451</v>
      </c>
      <c r="C2340" s="24">
        <v>539.15</v>
      </c>
      <c r="D2340" s="24">
        <v>643.74</v>
      </c>
      <c r="E2340" s="45">
        <f>Platts!R2829*0.6+Platts!C2829*1.6</f>
        <v>238.20999999999998</v>
      </c>
      <c r="F2340" s="62">
        <f t="shared" si="72"/>
        <v>2337</v>
      </c>
      <c r="G2340" s="42">
        <f>G2339+1</f>
        <v>43893</v>
      </c>
      <c r="H2340" s="24">
        <v>428</v>
      </c>
      <c r="I2340" s="24">
        <v>506.05</v>
      </c>
      <c r="J2340" s="24">
        <v>691.69</v>
      </c>
      <c r="K2340" s="24">
        <v>430</v>
      </c>
    </row>
    <row r="2341" spans="1:11" outlineLevel="1" x14ac:dyDescent="0.2">
      <c r="A2341" s="42">
        <f>A2340+1</f>
        <v>43894</v>
      </c>
      <c r="B2341" s="24">
        <v>451</v>
      </c>
      <c r="C2341" s="24">
        <v>538.09</v>
      </c>
      <c r="D2341" s="24">
        <v>642.09</v>
      </c>
      <c r="E2341" s="45">
        <f>Platts!R2830*0.6+Platts!C2830*1.6</f>
        <v>243.17000000000002</v>
      </c>
      <c r="F2341" s="62">
        <f t="shared" si="72"/>
        <v>2338</v>
      </c>
      <c r="G2341" s="42">
        <f>G2340+1</f>
        <v>43894</v>
      </c>
      <c r="H2341" s="24">
        <v>435</v>
      </c>
      <c r="I2341" s="24">
        <v>506.05</v>
      </c>
      <c r="J2341" s="24">
        <v>691.69</v>
      </c>
      <c r="K2341" s="24">
        <v>430</v>
      </c>
    </row>
    <row r="2342" spans="1:11" outlineLevel="1" x14ac:dyDescent="0.2">
      <c r="A2342" s="42">
        <f>A2341+1</f>
        <v>43895</v>
      </c>
      <c r="B2342" s="24">
        <v>451</v>
      </c>
      <c r="C2342" s="24">
        <v>539.21</v>
      </c>
      <c r="D2342" s="24">
        <v>647.04999999999995</v>
      </c>
      <c r="E2342" s="45">
        <f>Platts!R2831*0.6+Platts!C2831*1.6</f>
        <v>242.74</v>
      </c>
      <c r="F2342" s="62">
        <f t="shared" si="72"/>
        <v>2339</v>
      </c>
      <c r="G2342" s="42">
        <f>G2341+1</f>
        <v>43895</v>
      </c>
      <c r="H2342" s="24">
        <v>435</v>
      </c>
      <c r="I2342" s="24">
        <v>506.05</v>
      </c>
      <c r="J2342" s="24">
        <v>691.69</v>
      </c>
      <c r="K2342" s="24">
        <v>430</v>
      </c>
    </row>
    <row r="2343" spans="1:11" outlineLevel="1" x14ac:dyDescent="0.2">
      <c r="A2343" s="42">
        <f>A2342+1</f>
        <v>43896</v>
      </c>
      <c r="B2343" s="24">
        <v>451</v>
      </c>
      <c r="C2343" s="24">
        <v>545.29999999999995</v>
      </c>
      <c r="D2343" s="24">
        <v>647.04999999999995</v>
      </c>
      <c r="E2343" s="45">
        <f>Platts!R2832*0.6+Platts!C2832*1.6</f>
        <v>238.90000000000003</v>
      </c>
      <c r="F2343" s="62">
        <f t="shared" si="72"/>
        <v>2340</v>
      </c>
      <c r="G2343" s="42">
        <f>G2342+1</f>
        <v>43896</v>
      </c>
      <c r="H2343" s="24">
        <v>435</v>
      </c>
      <c r="I2343" s="24">
        <v>512.46</v>
      </c>
      <c r="J2343" s="24">
        <v>691.69</v>
      </c>
      <c r="K2343" s="24">
        <v>430</v>
      </c>
    </row>
    <row r="2344" spans="1:11" outlineLevel="1" x14ac:dyDescent="0.2">
      <c r="A2344" s="42">
        <f>A2343+3</f>
        <v>43899</v>
      </c>
      <c r="B2344" s="24">
        <v>451</v>
      </c>
      <c r="C2344" s="24">
        <v>551.92999999999995</v>
      </c>
      <c r="D2344" s="24">
        <v>647.04999999999995</v>
      </c>
      <c r="E2344" s="45">
        <f>Platts!R2833*0.6+Platts!C2833*1.6</f>
        <v>234.92000000000002</v>
      </c>
      <c r="F2344" s="62">
        <f t="shared" si="72"/>
        <v>2341</v>
      </c>
      <c r="G2344" s="42">
        <f>G2343+3</f>
        <v>43899</v>
      </c>
      <c r="H2344" s="24">
        <v>435</v>
      </c>
      <c r="I2344" s="24">
        <v>512.46</v>
      </c>
      <c r="J2344" s="24">
        <v>691.69</v>
      </c>
      <c r="K2344" s="24">
        <v>429.5</v>
      </c>
    </row>
    <row r="2345" spans="1:11" outlineLevel="1" x14ac:dyDescent="0.2">
      <c r="A2345" s="42">
        <f>A2344+1</f>
        <v>43900</v>
      </c>
      <c r="B2345" s="24">
        <v>451</v>
      </c>
      <c r="C2345" s="24">
        <v>547.11</v>
      </c>
      <c r="D2345" s="24">
        <v>646.49</v>
      </c>
      <c r="E2345" s="45">
        <f>Platts!R2834*0.6+Platts!C2834*1.6</f>
        <v>241.04000000000002</v>
      </c>
      <c r="F2345" s="62">
        <f t="shared" si="72"/>
        <v>2342</v>
      </c>
      <c r="G2345" s="42">
        <f>G2344+1</f>
        <v>43900</v>
      </c>
      <c r="H2345" s="24">
        <v>439</v>
      </c>
      <c r="I2345" s="24">
        <v>512.46</v>
      </c>
      <c r="J2345" s="24">
        <v>691.69</v>
      </c>
      <c r="K2345" s="24">
        <v>429.5</v>
      </c>
    </row>
    <row r="2346" spans="1:11" outlineLevel="1" x14ac:dyDescent="0.2">
      <c r="A2346" s="42">
        <f>A2345+1</f>
        <v>43901</v>
      </c>
      <c r="B2346" s="24">
        <v>451</v>
      </c>
      <c r="C2346" s="24">
        <v>544.02</v>
      </c>
      <c r="D2346" s="24">
        <v>645.12</v>
      </c>
      <c r="E2346" s="45">
        <f>Platts!R2835*0.6+Platts!C2835*1.6</f>
        <v>237.46</v>
      </c>
      <c r="F2346" s="62">
        <f t="shared" si="72"/>
        <v>2343</v>
      </c>
      <c r="G2346" s="42">
        <f>G2345+1</f>
        <v>43901</v>
      </c>
      <c r="H2346" s="24">
        <v>439</v>
      </c>
      <c r="I2346" s="24">
        <v>512.46</v>
      </c>
      <c r="J2346" s="24">
        <v>691.69</v>
      </c>
      <c r="K2346" s="24">
        <v>429.5</v>
      </c>
    </row>
    <row r="2347" spans="1:11" outlineLevel="1" x14ac:dyDescent="0.2">
      <c r="A2347" s="42">
        <f t="shared" ref="A2347:A2348" si="73">A2346+1</f>
        <v>43902</v>
      </c>
      <c r="B2347" s="24">
        <v>450</v>
      </c>
      <c r="C2347" s="24">
        <v>535.30999999999995</v>
      </c>
      <c r="D2347" s="24">
        <v>645.12</v>
      </c>
      <c r="E2347" s="45">
        <f>Platts!R2836*0.6+Platts!C2836*1.6</f>
        <v>241.20999999999998</v>
      </c>
      <c r="F2347" s="62">
        <f t="shared" si="72"/>
        <v>2344</v>
      </c>
      <c r="G2347" s="42">
        <f t="shared" ref="G2347:G2348" si="74">G2346+1</f>
        <v>43902</v>
      </c>
      <c r="H2347" s="24">
        <v>439</v>
      </c>
      <c r="I2347" s="24">
        <v>512.46</v>
      </c>
      <c r="J2347" s="24">
        <v>691.69</v>
      </c>
      <c r="K2347" s="24">
        <v>425</v>
      </c>
    </row>
    <row r="2348" spans="1:11" outlineLevel="1" x14ac:dyDescent="0.2">
      <c r="A2348" s="42">
        <f t="shared" si="73"/>
        <v>43903</v>
      </c>
      <c r="B2348" s="24">
        <v>450</v>
      </c>
      <c r="C2348" s="24">
        <v>534.97</v>
      </c>
      <c r="D2348" s="24">
        <v>647.04999999999995</v>
      </c>
      <c r="E2348" s="45">
        <f>Platts!R2837*0.6+Platts!C2837*1.6</f>
        <v>243.39999999999998</v>
      </c>
      <c r="F2348" s="62">
        <f t="shared" si="72"/>
        <v>2345</v>
      </c>
      <c r="G2348" s="42">
        <f t="shared" si="74"/>
        <v>43903</v>
      </c>
      <c r="H2348" s="24">
        <v>439</v>
      </c>
      <c r="I2348" s="24">
        <v>501.19</v>
      </c>
      <c r="J2348" s="24">
        <v>691.69</v>
      </c>
      <c r="K2348" s="24">
        <v>425</v>
      </c>
    </row>
    <row r="2349" spans="1:11" outlineLevel="1" x14ac:dyDescent="0.2">
      <c r="A2349" s="42">
        <f>A2348+3</f>
        <v>43906</v>
      </c>
      <c r="B2349" s="24">
        <v>450</v>
      </c>
      <c r="C2349" s="24">
        <v>538.59</v>
      </c>
      <c r="D2349" s="24">
        <v>646.77</v>
      </c>
      <c r="E2349" s="45">
        <f>Platts!R2838*0.6+Platts!C2838*1.6</f>
        <v>242.18</v>
      </c>
      <c r="F2349" s="62">
        <f t="shared" si="72"/>
        <v>2346</v>
      </c>
      <c r="G2349" s="42">
        <f>G2348+3</f>
        <v>43906</v>
      </c>
      <c r="H2349" s="24">
        <v>441</v>
      </c>
      <c r="I2349" s="24">
        <v>501.19</v>
      </c>
      <c r="J2349" s="24">
        <v>691.69</v>
      </c>
      <c r="K2349" s="24">
        <v>424.5</v>
      </c>
    </row>
    <row r="2350" spans="1:11" outlineLevel="1" x14ac:dyDescent="0.2">
      <c r="A2350" s="42">
        <f>A2349+1</f>
        <v>43907</v>
      </c>
      <c r="B2350" s="24">
        <v>450</v>
      </c>
      <c r="C2350" s="24">
        <v>530.58000000000004</v>
      </c>
      <c r="D2350" s="24">
        <v>651.46</v>
      </c>
      <c r="E2350" s="45">
        <f>Platts!R2839*0.6+Platts!C2839*1.6</f>
        <v>243.3</v>
      </c>
      <c r="F2350" s="62">
        <f t="shared" si="72"/>
        <v>2347</v>
      </c>
      <c r="G2350" s="42">
        <f>G2349+1</f>
        <v>43907</v>
      </c>
      <c r="H2350" s="24">
        <v>441</v>
      </c>
      <c r="I2350" s="24">
        <v>501.19</v>
      </c>
      <c r="J2350" s="24">
        <v>691.69</v>
      </c>
      <c r="K2350" s="24">
        <v>422.5</v>
      </c>
    </row>
    <row r="2351" spans="1:11" outlineLevel="1" x14ac:dyDescent="0.2">
      <c r="A2351" s="42">
        <f>A2350+1</f>
        <v>43908</v>
      </c>
      <c r="B2351" s="24">
        <v>448</v>
      </c>
      <c r="C2351" s="24">
        <v>523.37</v>
      </c>
      <c r="D2351" s="24">
        <v>650.35</v>
      </c>
      <c r="E2351" s="45">
        <f>Platts!R2840*0.6+Platts!C2840*1.6</f>
        <v>243.3</v>
      </c>
      <c r="F2351" s="62">
        <f t="shared" si="72"/>
        <v>2348</v>
      </c>
      <c r="G2351" s="42">
        <f>G2350+1</f>
        <v>43908</v>
      </c>
      <c r="H2351" s="24">
        <v>441</v>
      </c>
      <c r="I2351" s="24">
        <v>501.19</v>
      </c>
      <c r="J2351" s="24">
        <v>691.69</v>
      </c>
      <c r="K2351" s="24">
        <v>420</v>
      </c>
    </row>
    <row r="2352" spans="1:11" outlineLevel="1" x14ac:dyDescent="0.2">
      <c r="A2352" s="42">
        <f>A2351+1</f>
        <v>43909</v>
      </c>
      <c r="B2352" s="24">
        <v>443</v>
      </c>
      <c r="C2352" s="24">
        <v>515.94000000000005</v>
      </c>
      <c r="D2352" s="24">
        <v>639.33000000000004</v>
      </c>
      <c r="E2352" s="45">
        <f>Platts!R2841*0.6+Platts!C2841*1.6</f>
        <v>242.60000000000002</v>
      </c>
      <c r="F2352" s="62">
        <f>F2351+1</f>
        <v>2349</v>
      </c>
      <c r="G2352" s="42">
        <f>G2351+1</f>
        <v>43909</v>
      </c>
      <c r="H2352" s="24">
        <v>435</v>
      </c>
      <c r="I2352" s="24">
        <v>501.19</v>
      </c>
      <c r="J2352" s="24">
        <v>691.69</v>
      </c>
      <c r="K2352" s="24">
        <v>412.5</v>
      </c>
    </row>
    <row r="2353" spans="1:11" outlineLevel="1" x14ac:dyDescent="0.2">
      <c r="A2353" s="42">
        <f>A2352+1</f>
        <v>43910</v>
      </c>
      <c r="B2353" s="24">
        <v>443</v>
      </c>
      <c r="C2353" s="24">
        <v>515.65</v>
      </c>
      <c r="D2353" s="24">
        <v>621.41999999999996</v>
      </c>
      <c r="E2353" s="45">
        <f>Platts!R2842*0.6+Platts!C2842*1.6</f>
        <v>235.98</v>
      </c>
      <c r="F2353" s="62">
        <f>F2352+1</f>
        <v>2350</v>
      </c>
      <c r="G2353" s="42">
        <f>G2352+1</f>
        <v>43910</v>
      </c>
      <c r="H2353" s="24">
        <v>430</v>
      </c>
      <c r="I2353" s="24">
        <v>494.27</v>
      </c>
      <c r="J2353" s="24">
        <v>691.69</v>
      </c>
      <c r="K2353" s="24">
        <v>410</v>
      </c>
    </row>
    <row r="2354" spans="1:11" outlineLevel="1" x14ac:dyDescent="0.2">
      <c r="A2354" s="42">
        <f>A2353+3</f>
        <v>43913</v>
      </c>
      <c r="B2354" s="24">
        <v>435</v>
      </c>
      <c r="C2354" s="24">
        <v>517.62</v>
      </c>
      <c r="D2354" s="24">
        <v>617.28</v>
      </c>
      <c r="E2354" s="45">
        <f>Platts!R2843*0.6+Platts!C2843*1.6</f>
        <v>223.87</v>
      </c>
      <c r="F2354" s="62">
        <f t="shared" ref="F2354:F2379" si="75">F2353+1</f>
        <v>2351</v>
      </c>
      <c r="G2354" s="42">
        <f>G2353+3</f>
        <v>43913</v>
      </c>
      <c r="H2354" s="24">
        <v>429</v>
      </c>
      <c r="I2354" s="24">
        <v>494.27</v>
      </c>
      <c r="J2354" s="24">
        <v>691.69</v>
      </c>
      <c r="K2354" s="24">
        <v>407.5</v>
      </c>
    </row>
    <row r="2355" spans="1:11" outlineLevel="1" x14ac:dyDescent="0.2">
      <c r="A2355" s="42">
        <f>A2354+1</f>
        <v>43914</v>
      </c>
      <c r="B2355" s="24">
        <v>430</v>
      </c>
      <c r="C2355" s="24">
        <v>521.65</v>
      </c>
      <c r="D2355" s="24">
        <v>617.28</v>
      </c>
      <c r="E2355" s="45">
        <f>Platts!R2844*0.6+Platts!C2844*1.6</f>
        <v>230.27999999999997</v>
      </c>
      <c r="F2355" s="62">
        <f t="shared" si="75"/>
        <v>2352</v>
      </c>
      <c r="G2355" s="42">
        <f>G2354+1</f>
        <v>43914</v>
      </c>
      <c r="H2355" s="24">
        <v>425</v>
      </c>
      <c r="I2355" s="24">
        <v>494.27</v>
      </c>
      <c r="J2355" s="24">
        <v>691.69</v>
      </c>
      <c r="K2355" s="24">
        <v>400</v>
      </c>
    </row>
    <row r="2356" spans="1:11" outlineLevel="1" x14ac:dyDescent="0.2">
      <c r="A2356" s="42">
        <f>A2355+1</f>
        <v>43915</v>
      </c>
      <c r="B2356" s="24">
        <v>428</v>
      </c>
      <c r="C2356" s="24">
        <v>518.36</v>
      </c>
      <c r="D2356" s="24">
        <v>617.28</v>
      </c>
      <c r="E2356" s="45">
        <f>Platts!R2845*0.6+Platts!C2845*1.6</f>
        <v>233.78</v>
      </c>
      <c r="F2356" s="62">
        <f t="shared" si="75"/>
        <v>2353</v>
      </c>
      <c r="G2356" s="42">
        <f>G2355+1</f>
        <v>43915</v>
      </c>
      <c r="H2356" s="24">
        <v>421</v>
      </c>
      <c r="I2356" s="24">
        <v>494.27</v>
      </c>
      <c r="J2356" s="24">
        <v>691.69</v>
      </c>
      <c r="K2356" s="24">
        <v>399.5</v>
      </c>
    </row>
    <row r="2357" spans="1:11" outlineLevel="1" x14ac:dyDescent="0.2">
      <c r="A2357" s="42">
        <f>A2356+1</f>
        <v>43916</v>
      </c>
      <c r="B2357" s="24">
        <v>420</v>
      </c>
      <c r="C2357" s="24">
        <v>524.04999999999995</v>
      </c>
      <c r="D2357" s="24">
        <v>615.35</v>
      </c>
      <c r="E2357" s="45">
        <f>Platts!R2846*0.6+Platts!C2846*1.6</f>
        <v>228.72000000000003</v>
      </c>
      <c r="F2357" s="62">
        <f t="shared" si="75"/>
        <v>2354</v>
      </c>
      <c r="G2357" s="42">
        <f>G2356+1</f>
        <v>43916</v>
      </c>
      <c r="H2357" s="24">
        <v>421</v>
      </c>
      <c r="I2357" s="24">
        <v>494.27</v>
      </c>
      <c r="J2357" s="24">
        <v>691.69</v>
      </c>
      <c r="K2357" s="24">
        <v>390</v>
      </c>
    </row>
    <row r="2358" spans="1:11" outlineLevel="1" x14ac:dyDescent="0.2">
      <c r="A2358" s="42">
        <f>A2357+1</f>
        <v>43917</v>
      </c>
      <c r="B2358" s="24">
        <v>415</v>
      </c>
      <c r="C2358" s="24">
        <v>526.62</v>
      </c>
      <c r="D2358" s="24">
        <v>603.78</v>
      </c>
      <c r="E2358" s="45">
        <f>Platts!R2847*0.6+Platts!C2847*1.6</f>
        <v>227.44000000000003</v>
      </c>
      <c r="F2358" s="62">
        <f t="shared" si="75"/>
        <v>2355</v>
      </c>
      <c r="G2358" s="42">
        <f>G2357+1</f>
        <v>43917</v>
      </c>
      <c r="H2358" s="24">
        <v>414</v>
      </c>
      <c r="I2358" s="24">
        <v>514.99</v>
      </c>
      <c r="J2358" s="24">
        <v>691.69</v>
      </c>
      <c r="K2358" s="24">
        <v>387.5</v>
      </c>
    </row>
    <row r="2359" spans="1:11" outlineLevel="1" x14ac:dyDescent="0.2">
      <c r="A2359" s="42">
        <f>A2358+3</f>
        <v>43920</v>
      </c>
      <c r="B2359" s="24">
        <v>410</v>
      </c>
      <c r="C2359" s="24">
        <v>522.96</v>
      </c>
      <c r="D2359" s="24">
        <v>581.46</v>
      </c>
      <c r="E2359" s="45">
        <f>Platts!R2848*0.6+Platts!C2848*1.6</f>
        <v>221.48000000000002</v>
      </c>
      <c r="F2359" s="62">
        <f t="shared" si="75"/>
        <v>2356</v>
      </c>
      <c r="G2359" s="42">
        <f>G2358+3</f>
        <v>43920</v>
      </c>
      <c r="H2359" s="24">
        <v>404</v>
      </c>
      <c r="I2359" s="24">
        <v>514.99</v>
      </c>
      <c r="J2359" s="24">
        <v>691.69</v>
      </c>
      <c r="K2359" s="24">
        <v>387.5</v>
      </c>
    </row>
    <row r="2360" spans="1:11" outlineLevel="1" x14ac:dyDescent="0.2">
      <c r="A2360" s="42">
        <f>A2359+1</f>
        <v>43921</v>
      </c>
      <c r="B2360" s="24">
        <v>410</v>
      </c>
      <c r="C2360" s="24">
        <v>521.54</v>
      </c>
      <c r="D2360" s="24">
        <v>586.97</v>
      </c>
      <c r="E2360" s="45">
        <f>Platts!R2849*0.6+Platts!C2849*1.6</f>
        <v>222.42000000000002</v>
      </c>
      <c r="F2360" s="62">
        <f t="shared" si="75"/>
        <v>2357</v>
      </c>
      <c r="G2360" s="42">
        <f>G2359+1</f>
        <v>43921</v>
      </c>
      <c r="H2360" s="24">
        <v>392</v>
      </c>
      <c r="I2360" s="24">
        <v>514.99</v>
      </c>
      <c r="J2360" s="24">
        <v>691.69</v>
      </c>
      <c r="K2360" s="24">
        <v>380</v>
      </c>
    </row>
    <row r="2361" spans="1:11" outlineLevel="1" x14ac:dyDescent="0.2">
      <c r="A2361" s="42">
        <f t="shared" ref="A2361:A2363" si="76">A2360+1</f>
        <v>43922</v>
      </c>
      <c r="B2361" s="24">
        <v>407</v>
      </c>
      <c r="C2361" s="24">
        <v>518.51</v>
      </c>
      <c r="D2361" s="24">
        <v>586.97</v>
      </c>
      <c r="E2361" s="45">
        <f>Platts!R2850*0.6+Platts!C2850*1.6</f>
        <v>218.20000000000002</v>
      </c>
      <c r="F2361" s="62">
        <f t="shared" si="75"/>
        <v>2358</v>
      </c>
      <c r="G2361" s="42">
        <f t="shared" ref="G2361:G2363" si="77">G2360+1</f>
        <v>43922</v>
      </c>
      <c r="H2361" s="24">
        <v>392</v>
      </c>
      <c r="I2361" s="24">
        <v>514.99</v>
      </c>
      <c r="J2361" s="24">
        <v>691.69</v>
      </c>
      <c r="K2361" s="24">
        <v>380</v>
      </c>
    </row>
    <row r="2362" spans="1:11" outlineLevel="1" x14ac:dyDescent="0.2">
      <c r="A2362" s="42">
        <f t="shared" si="76"/>
        <v>43923</v>
      </c>
      <c r="B2362" s="24">
        <v>407</v>
      </c>
      <c r="C2362" s="24">
        <v>514.1</v>
      </c>
      <c r="D2362" s="24">
        <v>587.25</v>
      </c>
      <c r="E2362" s="45">
        <f>Platts!R2851*0.6+Platts!C2851*1.6</f>
        <v>217.6</v>
      </c>
      <c r="F2362" s="62">
        <f t="shared" si="75"/>
        <v>2359</v>
      </c>
      <c r="G2362" s="42">
        <f t="shared" si="77"/>
        <v>43923</v>
      </c>
      <c r="H2362" s="24">
        <v>392</v>
      </c>
      <c r="I2362" s="24">
        <v>514.99</v>
      </c>
      <c r="J2362" s="24">
        <v>691.69</v>
      </c>
      <c r="K2362" s="24">
        <v>380</v>
      </c>
    </row>
    <row r="2363" spans="1:11" outlineLevel="1" x14ac:dyDescent="0.2">
      <c r="A2363" s="42">
        <f t="shared" si="76"/>
        <v>43924</v>
      </c>
      <c r="B2363" s="24">
        <v>407</v>
      </c>
      <c r="C2363" s="24">
        <v>510.7</v>
      </c>
      <c r="D2363" s="24">
        <v>582.29</v>
      </c>
      <c r="E2363" s="45">
        <f>Platts!R2852*0.6+Platts!C2852*1.6</f>
        <v>215.04000000000002</v>
      </c>
      <c r="F2363" s="62">
        <f t="shared" si="75"/>
        <v>2360</v>
      </c>
      <c r="G2363" s="42">
        <f t="shared" si="77"/>
        <v>43924</v>
      </c>
      <c r="H2363" s="24">
        <v>392</v>
      </c>
      <c r="I2363" s="24">
        <v>512.86</v>
      </c>
      <c r="J2363" s="24">
        <v>691.69</v>
      </c>
      <c r="K2363" s="24">
        <v>380</v>
      </c>
    </row>
    <row r="2364" spans="1:11" outlineLevel="1" x14ac:dyDescent="0.2">
      <c r="A2364" s="42">
        <f>A2363+3</f>
        <v>43927</v>
      </c>
      <c r="B2364" s="91">
        <v>407</v>
      </c>
      <c r="C2364" s="24">
        <v>511.5</v>
      </c>
      <c r="D2364" s="24">
        <v>568.78</v>
      </c>
      <c r="E2364" s="45">
        <f>Platts!R2853*0.6+Platts!C2853*1.6</f>
        <v>214.88</v>
      </c>
      <c r="F2364" s="62">
        <f t="shared" si="75"/>
        <v>2361</v>
      </c>
      <c r="G2364" s="42">
        <f>G2363+3</f>
        <v>43927</v>
      </c>
      <c r="H2364" s="91">
        <v>392</v>
      </c>
      <c r="I2364" s="24">
        <v>512.86</v>
      </c>
      <c r="J2364" s="24">
        <v>680.67</v>
      </c>
      <c r="K2364" s="24">
        <v>395</v>
      </c>
    </row>
    <row r="2365" spans="1:11" outlineLevel="1" x14ac:dyDescent="0.2">
      <c r="A2365" s="42">
        <f>A2364+1</f>
        <v>43928</v>
      </c>
      <c r="B2365" s="24">
        <v>402</v>
      </c>
      <c r="C2365" s="24">
        <v>514.36</v>
      </c>
      <c r="D2365" s="24">
        <v>552.25</v>
      </c>
      <c r="E2365" s="45">
        <f>Platts!R2854*0.6+Platts!C2854*1.6</f>
        <v>212.72</v>
      </c>
      <c r="F2365" s="62">
        <f t="shared" si="75"/>
        <v>2362</v>
      </c>
      <c r="G2365" s="42">
        <f>G2364+1</f>
        <v>43928</v>
      </c>
      <c r="H2365" s="24">
        <v>394</v>
      </c>
      <c r="I2365" s="24">
        <v>512.86</v>
      </c>
      <c r="J2365" s="24">
        <v>680.67</v>
      </c>
      <c r="K2365" s="24">
        <v>395</v>
      </c>
    </row>
    <row r="2366" spans="1:11" outlineLevel="1" x14ac:dyDescent="0.2">
      <c r="A2366" s="42">
        <f>A2365+1</f>
        <v>43929</v>
      </c>
      <c r="B2366" s="24">
        <v>402</v>
      </c>
      <c r="C2366" s="24">
        <v>513.84</v>
      </c>
      <c r="D2366" s="24">
        <v>552.52</v>
      </c>
      <c r="E2366" s="45">
        <f>Platts!R2855*0.6+Platts!C2855*1.6</f>
        <v>213.68</v>
      </c>
      <c r="F2366" s="62">
        <f t="shared" si="75"/>
        <v>2363</v>
      </c>
      <c r="G2366" s="42">
        <f>G2365+1</f>
        <v>43929</v>
      </c>
      <c r="H2366" s="24">
        <v>394</v>
      </c>
      <c r="I2366" s="24">
        <v>512.86</v>
      </c>
      <c r="J2366" s="24">
        <v>680.67</v>
      </c>
      <c r="K2366" s="24">
        <v>395</v>
      </c>
    </row>
    <row r="2367" spans="1:11" outlineLevel="1" x14ac:dyDescent="0.2">
      <c r="A2367" s="42">
        <f>A2366+1</f>
        <v>43930</v>
      </c>
      <c r="B2367" s="24">
        <v>402</v>
      </c>
      <c r="C2367" s="24">
        <v>509.01</v>
      </c>
      <c r="D2367" s="24">
        <v>554.45000000000005</v>
      </c>
      <c r="E2367" s="45">
        <f>Platts!R2856*0.6+Platts!C2856*1.6</f>
        <v>214.07999999999998</v>
      </c>
      <c r="F2367" s="62">
        <f t="shared" si="75"/>
        <v>2364</v>
      </c>
      <c r="G2367" s="42">
        <f>G2366+1</f>
        <v>43930</v>
      </c>
      <c r="H2367" s="24">
        <v>396</v>
      </c>
      <c r="I2367" s="24">
        <v>512.86</v>
      </c>
      <c r="J2367" s="24">
        <v>680.67</v>
      </c>
      <c r="K2367" s="24">
        <v>400</v>
      </c>
    </row>
    <row r="2368" spans="1:11" outlineLevel="1" x14ac:dyDescent="0.2">
      <c r="A2368" s="42">
        <f>A2367+1</f>
        <v>43931</v>
      </c>
      <c r="B2368" s="91">
        <v>402</v>
      </c>
      <c r="C2368" s="91">
        <v>509.01</v>
      </c>
      <c r="D2368" s="91">
        <v>554.45000000000005</v>
      </c>
      <c r="E2368" s="45">
        <f>Platts!R2857*0.6+Platts!C2857*1.6</f>
        <v>214.07999999999998</v>
      </c>
      <c r="F2368" s="62">
        <f t="shared" si="75"/>
        <v>2365</v>
      </c>
      <c r="G2368" s="42">
        <f>G2367+1</f>
        <v>43931</v>
      </c>
      <c r="H2368" s="91">
        <v>396</v>
      </c>
      <c r="I2368" s="91">
        <v>512.86</v>
      </c>
      <c r="J2368" s="91">
        <v>680.67</v>
      </c>
      <c r="K2368" s="91">
        <v>400</v>
      </c>
    </row>
    <row r="2369" spans="1:11" outlineLevel="1" x14ac:dyDescent="0.2">
      <c r="A2369" s="42">
        <f>A2368+3</f>
        <v>43934</v>
      </c>
      <c r="B2369" s="24">
        <v>402</v>
      </c>
      <c r="C2369" s="91">
        <v>509.01</v>
      </c>
      <c r="D2369" s="24">
        <v>545.63</v>
      </c>
      <c r="E2369" s="45">
        <f>Platts!R2858*0.6+Platts!C2858*1.6</f>
        <v>218.67000000000002</v>
      </c>
      <c r="F2369" s="62">
        <f t="shared" si="75"/>
        <v>2366</v>
      </c>
      <c r="G2369" s="42">
        <f>G2368+3</f>
        <v>43934</v>
      </c>
      <c r="H2369" s="24">
        <v>396</v>
      </c>
      <c r="I2369" s="24">
        <v>515.52</v>
      </c>
      <c r="J2369" s="24">
        <v>680.67</v>
      </c>
      <c r="K2369" s="91">
        <v>400</v>
      </c>
    </row>
    <row r="2370" spans="1:11" outlineLevel="1" x14ac:dyDescent="0.2">
      <c r="A2370" s="42">
        <f>A2369+1</f>
        <v>43935</v>
      </c>
      <c r="B2370" s="24">
        <v>404</v>
      </c>
      <c r="C2370" s="24">
        <v>497.9</v>
      </c>
      <c r="D2370" s="24">
        <v>542.04999999999995</v>
      </c>
      <c r="E2370" s="45">
        <f>Platts!R2859*0.6+Platts!C2859*1.6</f>
        <v>220.26</v>
      </c>
      <c r="F2370" s="62">
        <f t="shared" si="75"/>
        <v>2367</v>
      </c>
      <c r="G2370" s="42">
        <f>G2369+1</f>
        <v>43935</v>
      </c>
      <c r="H2370" s="24">
        <v>401</v>
      </c>
      <c r="I2370" s="24">
        <v>515.52</v>
      </c>
      <c r="J2370" s="24">
        <v>680.67</v>
      </c>
      <c r="K2370" s="24">
        <v>415</v>
      </c>
    </row>
    <row r="2371" spans="1:11" outlineLevel="1" x14ac:dyDescent="0.2">
      <c r="A2371" s="42">
        <f t="shared" ref="A2371:A2373" si="78">A2370+1</f>
        <v>43936</v>
      </c>
      <c r="B2371" s="24">
        <v>403</v>
      </c>
      <c r="C2371" s="24">
        <v>494.36</v>
      </c>
      <c r="D2371" s="24">
        <v>541.5</v>
      </c>
      <c r="E2371" s="45">
        <f>Platts!R2860*0.6+Platts!C2860*1.6</f>
        <v>218.06</v>
      </c>
      <c r="F2371" s="62">
        <f t="shared" si="75"/>
        <v>2368</v>
      </c>
      <c r="G2371" s="42">
        <f t="shared" ref="G2371:G2373" si="79">G2370+1</f>
        <v>43936</v>
      </c>
      <c r="H2371" s="24">
        <v>403</v>
      </c>
      <c r="I2371" s="24">
        <v>515.52</v>
      </c>
      <c r="J2371" s="24">
        <v>680.67</v>
      </c>
      <c r="K2371" s="24">
        <v>415</v>
      </c>
    </row>
    <row r="2372" spans="1:11" outlineLevel="1" x14ac:dyDescent="0.2">
      <c r="A2372" s="42">
        <f t="shared" si="78"/>
        <v>43937</v>
      </c>
      <c r="B2372" s="24">
        <v>400</v>
      </c>
      <c r="C2372" s="24">
        <v>489.74</v>
      </c>
      <c r="D2372" s="24">
        <v>535.16</v>
      </c>
      <c r="E2372" s="45">
        <f>Platts!R2861*0.6+Platts!C2861*1.6</f>
        <v>214.40000000000003</v>
      </c>
      <c r="F2372" s="62">
        <f t="shared" si="75"/>
        <v>2369</v>
      </c>
      <c r="G2372" s="42">
        <f t="shared" si="79"/>
        <v>43937</v>
      </c>
      <c r="H2372" s="24">
        <v>403</v>
      </c>
      <c r="I2372" s="24">
        <v>515.52</v>
      </c>
      <c r="J2372" s="24">
        <v>680.67</v>
      </c>
      <c r="K2372" s="24">
        <v>415</v>
      </c>
    </row>
    <row r="2373" spans="1:11" outlineLevel="1" x14ac:dyDescent="0.2">
      <c r="A2373" s="42">
        <f t="shared" si="78"/>
        <v>43938</v>
      </c>
      <c r="B2373" s="24">
        <v>400</v>
      </c>
      <c r="C2373" s="24">
        <v>490.64</v>
      </c>
      <c r="D2373" s="24">
        <v>535.44000000000005</v>
      </c>
      <c r="E2373" s="45">
        <f>Platts!R2862*0.6+Platts!C2862*1.6</f>
        <v>215.92000000000002</v>
      </c>
      <c r="F2373" s="62">
        <f t="shared" si="75"/>
        <v>2370</v>
      </c>
      <c r="G2373" s="42">
        <f t="shared" si="79"/>
        <v>43938</v>
      </c>
      <c r="H2373" s="24">
        <v>406</v>
      </c>
      <c r="I2373" s="24">
        <v>511.31</v>
      </c>
      <c r="J2373" s="24">
        <v>664.13</v>
      </c>
      <c r="K2373" s="24">
        <v>415</v>
      </c>
    </row>
    <row r="2374" spans="1:11" outlineLevel="1" x14ac:dyDescent="0.2">
      <c r="A2374" s="42">
        <f>A2373+3</f>
        <v>43941</v>
      </c>
      <c r="B2374" s="24">
        <v>400</v>
      </c>
      <c r="C2374" s="24">
        <v>489.87</v>
      </c>
      <c r="D2374" s="24">
        <v>528.27</v>
      </c>
      <c r="E2374" s="45">
        <f>Platts!R2863*0.6+Platts!C2863*1.6</f>
        <v>217.12</v>
      </c>
      <c r="F2374" s="62">
        <f t="shared" si="75"/>
        <v>2371</v>
      </c>
      <c r="G2374" s="42">
        <f>G2373+3</f>
        <v>43941</v>
      </c>
      <c r="H2374" s="24">
        <v>406</v>
      </c>
      <c r="I2374" s="24">
        <v>511.31</v>
      </c>
      <c r="J2374" s="24">
        <v>664.13</v>
      </c>
      <c r="K2374" s="24">
        <v>414</v>
      </c>
    </row>
    <row r="2375" spans="1:11" outlineLevel="1" x14ac:dyDescent="0.2">
      <c r="A2375" s="42">
        <f>A2374+1</f>
        <v>43942</v>
      </c>
      <c r="B2375" s="24">
        <v>398</v>
      </c>
      <c r="C2375" s="24">
        <v>487.12</v>
      </c>
      <c r="D2375" s="24">
        <v>526.07000000000005</v>
      </c>
      <c r="E2375" s="45">
        <f>Platts!R2864*0.6+Platts!C2864*1.6</f>
        <v>212.35999999999999</v>
      </c>
      <c r="F2375" s="62">
        <f t="shared" si="75"/>
        <v>2372</v>
      </c>
      <c r="G2375" s="42">
        <f>G2374+1</f>
        <v>43942</v>
      </c>
      <c r="H2375" s="24">
        <v>406</v>
      </c>
      <c r="I2375" s="24">
        <v>511.31</v>
      </c>
      <c r="J2375" s="24">
        <v>664.13</v>
      </c>
      <c r="K2375" s="24">
        <v>412.5</v>
      </c>
    </row>
    <row r="2376" spans="1:11" outlineLevel="1" x14ac:dyDescent="0.2">
      <c r="A2376" s="42">
        <f>A2375+1</f>
        <v>43943</v>
      </c>
      <c r="B2376" s="24">
        <v>398</v>
      </c>
      <c r="C2376" s="24">
        <v>487.89</v>
      </c>
      <c r="D2376" s="24">
        <v>525.52</v>
      </c>
      <c r="E2376" s="45">
        <f>Platts!R2865*0.6+Platts!C2865*1.6</f>
        <v>210.92000000000002</v>
      </c>
      <c r="F2376" s="62">
        <f t="shared" si="75"/>
        <v>2373</v>
      </c>
      <c r="G2376" s="42">
        <f>G2375+1</f>
        <v>43943</v>
      </c>
      <c r="H2376" s="24">
        <v>406</v>
      </c>
      <c r="I2376" s="24">
        <v>511.31</v>
      </c>
      <c r="J2376" s="24">
        <v>664.13</v>
      </c>
      <c r="K2376" s="24">
        <v>410</v>
      </c>
    </row>
    <row r="2377" spans="1:11" outlineLevel="1" x14ac:dyDescent="0.2">
      <c r="A2377" s="42">
        <f t="shared" ref="A2377:A2440" si="80">A2376+1</f>
        <v>43944</v>
      </c>
      <c r="B2377" s="24">
        <v>398</v>
      </c>
      <c r="C2377" s="24">
        <v>487.08</v>
      </c>
      <c r="D2377" s="24">
        <v>522.49</v>
      </c>
      <c r="E2377" s="45">
        <f>Platts!R2866*0.6+Platts!C2866*1.6</f>
        <v>206.82</v>
      </c>
      <c r="F2377" s="62">
        <f t="shared" si="75"/>
        <v>2374</v>
      </c>
      <c r="G2377" s="42">
        <f>G2376+1</f>
        <v>43944</v>
      </c>
      <c r="H2377" s="24">
        <v>401</v>
      </c>
      <c r="I2377" s="24">
        <v>511.31</v>
      </c>
      <c r="J2377" s="24">
        <v>664.13</v>
      </c>
      <c r="K2377" s="24">
        <v>407.5</v>
      </c>
    </row>
    <row r="2378" spans="1:11" outlineLevel="1" x14ac:dyDescent="0.2">
      <c r="A2378" s="42">
        <f t="shared" si="80"/>
        <v>43945</v>
      </c>
      <c r="B2378" s="24">
        <v>398</v>
      </c>
      <c r="C2378" s="24">
        <v>486.05</v>
      </c>
      <c r="D2378" s="24">
        <v>516.70000000000005</v>
      </c>
      <c r="E2378" s="45">
        <f>Platts!R2867*0.6+Platts!C2867*1.6</f>
        <v>205.34</v>
      </c>
      <c r="F2378" s="62">
        <f t="shared" si="75"/>
        <v>2375</v>
      </c>
      <c r="G2378" s="42">
        <f>G2377+1</f>
        <v>43945</v>
      </c>
      <c r="H2378" s="24">
        <v>401</v>
      </c>
      <c r="I2378" s="24">
        <v>494.15</v>
      </c>
      <c r="J2378" s="24">
        <v>664.13</v>
      </c>
      <c r="K2378" s="24">
        <v>410</v>
      </c>
    </row>
    <row r="2379" spans="1:11" outlineLevel="1" x14ac:dyDescent="0.2">
      <c r="A2379" s="42">
        <f>A2378+3</f>
        <v>43948</v>
      </c>
      <c r="B2379" s="24">
        <v>397</v>
      </c>
      <c r="C2379" s="24">
        <v>487.67</v>
      </c>
      <c r="D2379" s="24">
        <v>515.32000000000005</v>
      </c>
      <c r="E2379" s="45">
        <f>Platts!R2868*0.6+Platts!C2868*1.6</f>
        <v>203.34000000000003</v>
      </c>
      <c r="F2379" s="62">
        <f t="shared" si="75"/>
        <v>2376</v>
      </c>
      <c r="G2379" s="42">
        <f>G2378+3</f>
        <v>43948</v>
      </c>
      <c r="H2379" s="24">
        <v>396</v>
      </c>
      <c r="I2379" s="24">
        <v>494.15</v>
      </c>
      <c r="J2379" s="24">
        <v>664.13</v>
      </c>
      <c r="K2379" s="24">
        <v>409</v>
      </c>
    </row>
    <row r="2380" spans="1:11" outlineLevel="1" x14ac:dyDescent="0.2">
      <c r="A2380" s="42">
        <f t="shared" si="80"/>
        <v>43949</v>
      </c>
      <c r="B2380" s="24">
        <v>397</v>
      </c>
      <c r="C2380" s="24">
        <v>485.59</v>
      </c>
      <c r="D2380" s="24">
        <v>515.6</v>
      </c>
      <c r="E2380" s="45">
        <f>Platts!R2869*0.6+Platts!C2869*1.6</f>
        <v>201.14</v>
      </c>
      <c r="F2380" s="62">
        <f t="shared" ref="F2380:G2384" si="81">F2379+1</f>
        <v>2377</v>
      </c>
      <c r="G2380" s="42">
        <f t="shared" si="81"/>
        <v>43949</v>
      </c>
      <c r="H2380" s="24">
        <v>396</v>
      </c>
      <c r="I2380" s="24">
        <v>494.15</v>
      </c>
      <c r="J2380" s="24">
        <v>664.13</v>
      </c>
      <c r="K2380" s="24">
        <v>407.5</v>
      </c>
    </row>
    <row r="2381" spans="1:11" outlineLevel="1" x14ac:dyDescent="0.2">
      <c r="A2381" s="42">
        <f t="shared" si="80"/>
        <v>43950</v>
      </c>
      <c r="B2381" s="24">
        <v>397</v>
      </c>
      <c r="C2381" s="24">
        <v>486.21</v>
      </c>
      <c r="D2381" s="24">
        <v>511.19</v>
      </c>
      <c r="E2381" s="45">
        <f>Platts!R2870*0.6+Platts!C2870*1.6</f>
        <v>197.56</v>
      </c>
      <c r="F2381" s="62">
        <f t="shared" si="81"/>
        <v>2378</v>
      </c>
      <c r="G2381" s="42">
        <f t="shared" si="81"/>
        <v>43950</v>
      </c>
      <c r="H2381" s="24">
        <v>396</v>
      </c>
      <c r="I2381" s="24">
        <v>494.15</v>
      </c>
      <c r="J2381" s="24">
        <v>664.13</v>
      </c>
      <c r="K2381" s="24">
        <v>403</v>
      </c>
    </row>
    <row r="2382" spans="1:11" outlineLevel="1" x14ac:dyDescent="0.2">
      <c r="A2382" s="42">
        <f t="shared" si="80"/>
        <v>43951</v>
      </c>
      <c r="B2382" s="24">
        <v>397</v>
      </c>
      <c r="C2382" s="24">
        <v>483.77</v>
      </c>
      <c r="D2382" s="24">
        <v>507.05</v>
      </c>
      <c r="E2382" s="45">
        <f>Platts!R2871*0.6+Platts!C2871*1.6</f>
        <v>199.72000000000003</v>
      </c>
      <c r="F2382" s="62">
        <f t="shared" si="81"/>
        <v>2379</v>
      </c>
      <c r="G2382" s="42">
        <f t="shared" si="81"/>
        <v>43951</v>
      </c>
      <c r="H2382" s="24">
        <v>396</v>
      </c>
      <c r="I2382" s="24">
        <v>494.15</v>
      </c>
      <c r="J2382" s="24">
        <v>664.13</v>
      </c>
      <c r="K2382" s="24">
        <v>400</v>
      </c>
    </row>
    <row r="2383" spans="1:11" outlineLevel="1" x14ac:dyDescent="0.2">
      <c r="A2383" s="42">
        <f t="shared" si="80"/>
        <v>43952</v>
      </c>
      <c r="B2383" s="91">
        <v>397</v>
      </c>
      <c r="C2383" s="24">
        <v>481.91</v>
      </c>
      <c r="D2383" s="24">
        <v>507.05</v>
      </c>
      <c r="E2383" s="45">
        <f>Platts!R2872*0.6+Platts!C2872*1.6</f>
        <v>199.72000000000003</v>
      </c>
      <c r="F2383" s="62">
        <f t="shared" si="81"/>
        <v>2380</v>
      </c>
      <c r="G2383" s="42">
        <f t="shared" si="81"/>
        <v>43952</v>
      </c>
      <c r="H2383" s="24">
        <v>396</v>
      </c>
      <c r="I2383" s="24">
        <v>503.94</v>
      </c>
      <c r="J2383" s="24">
        <v>664.13</v>
      </c>
      <c r="K2383" s="24">
        <v>400</v>
      </c>
    </row>
    <row r="2384" spans="1:11" outlineLevel="1" x14ac:dyDescent="0.2">
      <c r="A2384" s="42">
        <f>A2383+3</f>
        <v>43955</v>
      </c>
      <c r="B2384" s="91">
        <v>397</v>
      </c>
      <c r="C2384" s="24">
        <v>477.44</v>
      </c>
      <c r="D2384" s="24">
        <v>509.53</v>
      </c>
      <c r="E2384" s="45">
        <f>Platts!R2873*0.6+Platts!C2873*1.6</f>
        <v>199.72000000000003</v>
      </c>
      <c r="F2384" s="62">
        <f t="shared" si="81"/>
        <v>2381</v>
      </c>
      <c r="G2384" s="42">
        <f>G2383+3</f>
        <v>43955</v>
      </c>
      <c r="H2384" s="24">
        <v>396</v>
      </c>
      <c r="I2384" s="24">
        <v>503.94</v>
      </c>
      <c r="J2384" s="24">
        <v>658.62</v>
      </c>
      <c r="K2384" s="24">
        <v>395</v>
      </c>
    </row>
    <row r="2385" spans="1:11" outlineLevel="1" x14ac:dyDescent="0.2">
      <c r="A2385" s="42">
        <f t="shared" si="80"/>
        <v>43956</v>
      </c>
      <c r="B2385" s="91">
        <v>397</v>
      </c>
      <c r="C2385" s="24">
        <v>474.29</v>
      </c>
      <c r="D2385" s="24">
        <v>510.36</v>
      </c>
      <c r="E2385" s="45">
        <f>Platts!R2874*0.6+Platts!C2874*1.6</f>
        <v>199.72000000000003</v>
      </c>
      <c r="F2385" s="62">
        <f t="shared" ref="F2385:G2385" si="82">F2384+1</f>
        <v>2382</v>
      </c>
      <c r="G2385" s="42">
        <f t="shared" si="82"/>
        <v>43956</v>
      </c>
      <c r="H2385" s="24">
        <v>396</v>
      </c>
      <c r="I2385" s="24">
        <v>503.94</v>
      </c>
      <c r="J2385" s="24">
        <v>658.62</v>
      </c>
      <c r="K2385" s="24">
        <v>395</v>
      </c>
    </row>
    <row r="2386" spans="1:11" outlineLevel="1" x14ac:dyDescent="0.2">
      <c r="A2386" s="42">
        <f t="shared" si="80"/>
        <v>43957</v>
      </c>
      <c r="B2386" s="24">
        <v>397</v>
      </c>
      <c r="C2386" s="24">
        <v>472.63</v>
      </c>
      <c r="D2386" s="24">
        <v>537.09</v>
      </c>
      <c r="E2386" s="45">
        <f>Platts!R2875*0.6+Platts!C2875*1.6</f>
        <v>201.92000000000002</v>
      </c>
      <c r="F2386" s="62">
        <f t="shared" ref="F2386:G2388" si="83">F2385+1</f>
        <v>2383</v>
      </c>
      <c r="G2386" s="42">
        <f t="shared" si="83"/>
        <v>43957</v>
      </c>
      <c r="H2386" s="24">
        <v>396</v>
      </c>
      <c r="I2386" s="24">
        <v>503.94</v>
      </c>
      <c r="J2386" s="24">
        <v>658.62</v>
      </c>
      <c r="K2386" s="24">
        <v>392.5</v>
      </c>
    </row>
    <row r="2387" spans="1:11" outlineLevel="1" x14ac:dyDescent="0.2">
      <c r="A2387" s="42">
        <f t="shared" si="80"/>
        <v>43958</v>
      </c>
      <c r="B2387" s="24">
        <v>397</v>
      </c>
      <c r="C2387" s="24">
        <v>470.9</v>
      </c>
      <c r="D2387" s="24">
        <v>534.05999999999995</v>
      </c>
      <c r="E2387" s="45">
        <f>Platts!R2876*0.6+Platts!C2876*1.6</f>
        <v>201.92000000000002</v>
      </c>
      <c r="F2387" s="62">
        <f t="shared" si="83"/>
        <v>2384</v>
      </c>
      <c r="G2387" s="42">
        <f t="shared" si="83"/>
        <v>43958</v>
      </c>
      <c r="H2387" s="24">
        <v>396</v>
      </c>
      <c r="I2387" s="24">
        <v>493.55</v>
      </c>
      <c r="J2387" s="24">
        <v>658.62</v>
      </c>
      <c r="K2387" s="24">
        <v>392.5</v>
      </c>
    </row>
    <row r="2388" spans="1:11" outlineLevel="1" x14ac:dyDescent="0.2">
      <c r="A2388" s="42">
        <f t="shared" si="80"/>
        <v>43959</v>
      </c>
      <c r="B2388" s="24">
        <v>402</v>
      </c>
      <c r="C2388" s="24">
        <v>470.9</v>
      </c>
      <c r="D2388" s="24">
        <v>532.96</v>
      </c>
      <c r="E2388" s="45">
        <f>Platts!R2877*0.6+Platts!C2877*1.6</f>
        <v>208.72000000000003</v>
      </c>
      <c r="F2388" s="62">
        <f t="shared" si="83"/>
        <v>2385</v>
      </c>
      <c r="G2388" s="42">
        <f t="shared" si="83"/>
        <v>43959</v>
      </c>
      <c r="H2388" s="24">
        <v>396</v>
      </c>
      <c r="I2388" s="24">
        <v>493.55</v>
      </c>
      <c r="J2388" s="24">
        <v>658.62</v>
      </c>
      <c r="K2388" s="91">
        <v>392.5</v>
      </c>
    </row>
    <row r="2389" spans="1:11" outlineLevel="1" x14ac:dyDescent="0.2">
      <c r="A2389" s="42">
        <f>A2388+3</f>
        <v>43962</v>
      </c>
      <c r="B2389" s="24">
        <v>402</v>
      </c>
      <c r="C2389" s="24">
        <v>471.81</v>
      </c>
      <c r="D2389" s="24">
        <v>544.26</v>
      </c>
      <c r="E2389" s="45">
        <f>Platts!R2878*0.6+Platts!C2878*1.6</f>
        <v>208.95999999999998</v>
      </c>
      <c r="F2389" s="62">
        <f t="shared" ref="F2389" si="84">F2388+1</f>
        <v>2386</v>
      </c>
      <c r="G2389" s="42">
        <f>G2388+3</f>
        <v>43962</v>
      </c>
      <c r="H2389" s="24">
        <v>396</v>
      </c>
      <c r="I2389" s="24">
        <v>493.55</v>
      </c>
      <c r="J2389" s="24">
        <v>658.62</v>
      </c>
      <c r="K2389" s="24">
        <v>399</v>
      </c>
    </row>
    <row r="2390" spans="1:11" outlineLevel="1" x14ac:dyDescent="0.2">
      <c r="A2390" s="42">
        <f t="shared" si="80"/>
        <v>43963</v>
      </c>
      <c r="B2390" s="24">
        <v>403</v>
      </c>
      <c r="C2390" s="24">
        <v>473.89</v>
      </c>
      <c r="D2390" s="24">
        <v>548.12</v>
      </c>
      <c r="E2390" s="45">
        <f>Platts!R2879*0.6+Platts!C2879*1.6</f>
        <v>213.24</v>
      </c>
      <c r="F2390" s="62">
        <f t="shared" ref="F2390" si="85">F2389+1</f>
        <v>2387</v>
      </c>
      <c r="G2390" s="42">
        <f t="shared" ref="G2390:G2455" si="86">G2389+1</f>
        <v>43963</v>
      </c>
      <c r="H2390" s="24">
        <v>401</v>
      </c>
      <c r="I2390" s="24">
        <v>493.55</v>
      </c>
      <c r="J2390" s="24">
        <v>658.62</v>
      </c>
      <c r="K2390" s="24">
        <v>400</v>
      </c>
    </row>
    <row r="2391" spans="1:11" outlineLevel="1" x14ac:dyDescent="0.2">
      <c r="A2391" s="42">
        <f t="shared" si="80"/>
        <v>43964</v>
      </c>
      <c r="B2391" s="24">
        <v>403</v>
      </c>
      <c r="C2391" s="24">
        <v>470.5</v>
      </c>
      <c r="D2391" s="24">
        <v>548.12</v>
      </c>
      <c r="E2391" s="45">
        <f>Platts!R2880*0.6+Platts!C2880*1.6</f>
        <v>214.84</v>
      </c>
      <c r="F2391" s="62">
        <f t="shared" ref="F2391:F2454" si="87">F2390+1</f>
        <v>2388</v>
      </c>
      <c r="G2391" s="42">
        <f t="shared" si="86"/>
        <v>43964</v>
      </c>
      <c r="H2391" s="24">
        <v>401</v>
      </c>
      <c r="I2391" s="24">
        <v>493.55</v>
      </c>
      <c r="J2391" s="24">
        <v>658.62</v>
      </c>
      <c r="K2391" s="24">
        <v>400</v>
      </c>
    </row>
    <row r="2392" spans="1:11" outlineLevel="1" x14ac:dyDescent="0.2">
      <c r="A2392" s="42">
        <f t="shared" si="80"/>
        <v>43965</v>
      </c>
      <c r="B2392" s="24">
        <v>403</v>
      </c>
      <c r="C2392" s="24">
        <v>465.57</v>
      </c>
      <c r="D2392" s="24">
        <v>548.66999999999996</v>
      </c>
      <c r="E2392" s="45">
        <f>Platts!R2881*0.6+Platts!C2881*1.6</f>
        <v>215.10000000000002</v>
      </c>
      <c r="F2392" s="62">
        <f t="shared" si="87"/>
        <v>2389</v>
      </c>
      <c r="G2392" s="42">
        <f t="shared" si="86"/>
        <v>43965</v>
      </c>
      <c r="H2392" s="24">
        <v>401</v>
      </c>
      <c r="I2392" s="24">
        <v>493.55</v>
      </c>
      <c r="J2392" s="24">
        <v>658.62</v>
      </c>
      <c r="K2392" s="24">
        <v>400</v>
      </c>
    </row>
    <row r="2393" spans="1:11" outlineLevel="1" x14ac:dyDescent="0.2">
      <c r="A2393" s="42">
        <f t="shared" si="80"/>
        <v>43966</v>
      </c>
      <c r="B2393" s="24">
        <v>408</v>
      </c>
      <c r="C2393" s="24">
        <v>463.25</v>
      </c>
      <c r="D2393" s="24">
        <v>548.39</v>
      </c>
      <c r="E2393" s="45">
        <f>Platts!R2882*0.6+Platts!C2882*1.6</f>
        <v>220</v>
      </c>
      <c r="F2393" s="62">
        <f t="shared" si="87"/>
        <v>2390</v>
      </c>
      <c r="G2393" s="42">
        <f t="shared" si="86"/>
        <v>43966</v>
      </c>
      <c r="H2393" s="24">
        <v>407</v>
      </c>
      <c r="I2393" s="24">
        <v>491.9</v>
      </c>
      <c r="J2393" s="24">
        <v>653.11</v>
      </c>
      <c r="K2393" s="24">
        <v>399</v>
      </c>
    </row>
    <row r="2394" spans="1:11" outlineLevel="1" x14ac:dyDescent="0.2">
      <c r="A2394" s="42">
        <f>A2393+3</f>
        <v>43969</v>
      </c>
      <c r="B2394" s="24">
        <v>414</v>
      </c>
      <c r="C2394" s="24">
        <v>465.16</v>
      </c>
      <c r="D2394" s="24">
        <v>548.94000000000005</v>
      </c>
      <c r="E2394" s="45">
        <f>Platts!R2883*0.6+Platts!C2883*1.6</f>
        <v>224.64000000000004</v>
      </c>
      <c r="F2394" s="62">
        <f t="shared" si="87"/>
        <v>2391</v>
      </c>
      <c r="G2394" s="42">
        <f>G2393+3</f>
        <v>43969</v>
      </c>
      <c r="H2394" s="24">
        <v>410</v>
      </c>
      <c r="I2394" s="24">
        <v>491.9</v>
      </c>
      <c r="J2394" s="24">
        <v>653.11</v>
      </c>
      <c r="K2394" s="24">
        <v>398.5</v>
      </c>
    </row>
    <row r="2395" spans="1:11" outlineLevel="1" x14ac:dyDescent="0.2">
      <c r="A2395" s="42">
        <f t="shared" si="80"/>
        <v>43970</v>
      </c>
      <c r="B2395" s="24">
        <v>420</v>
      </c>
      <c r="C2395" s="24">
        <v>465.03</v>
      </c>
      <c r="D2395" s="24">
        <v>549.22</v>
      </c>
      <c r="E2395" s="45">
        <f>Platts!R2884*0.6+Platts!C2884*1.6</f>
        <v>228.12</v>
      </c>
      <c r="F2395" s="62">
        <f t="shared" si="87"/>
        <v>2392</v>
      </c>
      <c r="G2395" s="42">
        <f t="shared" si="86"/>
        <v>43970</v>
      </c>
      <c r="H2395" s="24">
        <v>410</v>
      </c>
      <c r="I2395" s="24">
        <v>491.9</v>
      </c>
      <c r="J2395" s="24">
        <v>653.11</v>
      </c>
      <c r="K2395" s="24">
        <v>398.5</v>
      </c>
    </row>
    <row r="2396" spans="1:11" outlineLevel="1" x14ac:dyDescent="0.2">
      <c r="A2396" s="42">
        <f t="shared" si="80"/>
        <v>43971</v>
      </c>
      <c r="B2396" s="24">
        <v>425</v>
      </c>
      <c r="C2396" s="24">
        <v>465</v>
      </c>
      <c r="D2396" s="24">
        <v>548.94000000000005</v>
      </c>
      <c r="E2396" s="45">
        <f>Platts!R2885*0.6+Platts!C2885*1.6</f>
        <v>224.70999999999998</v>
      </c>
      <c r="F2396" s="62">
        <f t="shared" si="87"/>
        <v>2393</v>
      </c>
      <c r="G2396" s="42">
        <f t="shared" si="86"/>
        <v>43971</v>
      </c>
      <c r="H2396" s="24">
        <v>410</v>
      </c>
      <c r="I2396" s="24">
        <v>491.9</v>
      </c>
      <c r="J2396" s="24">
        <v>653.11</v>
      </c>
      <c r="K2396" s="24">
        <v>395</v>
      </c>
    </row>
    <row r="2397" spans="1:11" outlineLevel="1" x14ac:dyDescent="0.2">
      <c r="A2397" s="42">
        <f t="shared" si="80"/>
        <v>43972</v>
      </c>
      <c r="B2397" s="24">
        <v>426</v>
      </c>
      <c r="C2397" s="24">
        <v>461.63</v>
      </c>
      <c r="D2397" s="24">
        <v>539.85</v>
      </c>
      <c r="E2397" s="45">
        <f>Platts!R2886*0.6+Platts!C2886*1.6</f>
        <v>227.67000000000002</v>
      </c>
      <c r="F2397" s="62">
        <f t="shared" si="87"/>
        <v>2394</v>
      </c>
      <c r="G2397" s="42">
        <f t="shared" si="86"/>
        <v>43972</v>
      </c>
      <c r="H2397" s="24">
        <v>410</v>
      </c>
      <c r="I2397" s="24">
        <v>491.9</v>
      </c>
      <c r="J2397" s="24">
        <v>653.11</v>
      </c>
      <c r="K2397" s="24">
        <v>399.5</v>
      </c>
    </row>
    <row r="2398" spans="1:11" outlineLevel="1" x14ac:dyDescent="0.2">
      <c r="A2398" s="42">
        <f t="shared" si="80"/>
        <v>43973</v>
      </c>
      <c r="B2398" s="24">
        <v>424</v>
      </c>
      <c r="C2398" s="24">
        <v>458.13</v>
      </c>
      <c r="D2398" s="24">
        <v>539.85</v>
      </c>
      <c r="E2398" s="45">
        <f>Platts!R2887*0.6+Platts!C2887*1.6</f>
        <v>224.56</v>
      </c>
      <c r="F2398" s="62">
        <f t="shared" si="87"/>
        <v>2395</v>
      </c>
      <c r="G2398" s="42">
        <f t="shared" si="86"/>
        <v>43973</v>
      </c>
      <c r="H2398" s="24">
        <v>407</v>
      </c>
      <c r="I2398" s="24">
        <v>490.28</v>
      </c>
      <c r="J2398" s="24">
        <v>650.35</v>
      </c>
      <c r="K2398" s="24">
        <v>399.5</v>
      </c>
    </row>
    <row r="2399" spans="1:11" outlineLevel="1" x14ac:dyDescent="0.2">
      <c r="A2399" s="42">
        <f>A2398+3</f>
        <v>43976</v>
      </c>
      <c r="B2399" s="91">
        <v>423</v>
      </c>
      <c r="C2399" s="91">
        <v>458.13</v>
      </c>
      <c r="D2399" s="91">
        <v>539.85</v>
      </c>
      <c r="E2399" s="45">
        <f>Platts!R2888*0.6+Platts!C2888*1.6</f>
        <v>224.56</v>
      </c>
      <c r="F2399" s="62">
        <f t="shared" si="87"/>
        <v>2396</v>
      </c>
      <c r="G2399" s="42">
        <f>G2398+3</f>
        <v>43976</v>
      </c>
      <c r="H2399" s="91">
        <v>407</v>
      </c>
      <c r="I2399" s="91">
        <v>490.28</v>
      </c>
      <c r="J2399" s="91">
        <v>650.35</v>
      </c>
      <c r="K2399" s="91">
        <v>399.5</v>
      </c>
    </row>
    <row r="2400" spans="1:11" outlineLevel="1" x14ac:dyDescent="0.2">
      <c r="A2400" s="42">
        <f t="shared" si="80"/>
        <v>43977</v>
      </c>
      <c r="B2400" s="24">
        <v>422</v>
      </c>
      <c r="C2400" s="24">
        <v>456.18</v>
      </c>
      <c r="D2400" s="24">
        <v>542.6</v>
      </c>
      <c r="E2400" s="45">
        <f>Platts!R2889*0.6+Platts!C2889*1.6</f>
        <v>219.15999999999997</v>
      </c>
      <c r="F2400" s="62">
        <f t="shared" si="87"/>
        <v>2397</v>
      </c>
      <c r="G2400" s="42">
        <f t="shared" si="86"/>
        <v>43977</v>
      </c>
      <c r="H2400" s="24">
        <v>406</v>
      </c>
      <c r="I2400" s="24">
        <v>490.28</v>
      </c>
      <c r="J2400" s="24">
        <v>650.35</v>
      </c>
      <c r="K2400" s="24">
        <v>399.5</v>
      </c>
    </row>
    <row r="2401" spans="1:11" outlineLevel="1" x14ac:dyDescent="0.2">
      <c r="A2401" s="42">
        <f t="shared" si="80"/>
        <v>43978</v>
      </c>
      <c r="B2401" s="24">
        <v>421</v>
      </c>
      <c r="C2401" s="24">
        <v>456.56</v>
      </c>
      <c r="D2401" s="24">
        <v>542.33000000000004</v>
      </c>
      <c r="E2401" s="45">
        <f>Platts!R2890*0.6+Platts!C2890*1.6</f>
        <v>218.16</v>
      </c>
      <c r="F2401" s="62">
        <f t="shared" si="87"/>
        <v>2398</v>
      </c>
      <c r="G2401" s="42">
        <f t="shared" si="86"/>
        <v>43978</v>
      </c>
      <c r="H2401" s="24">
        <v>406</v>
      </c>
      <c r="I2401" s="24">
        <v>490.28</v>
      </c>
      <c r="J2401" s="24">
        <v>650.35</v>
      </c>
      <c r="K2401" s="24">
        <v>404</v>
      </c>
    </row>
    <row r="2402" spans="1:11" outlineLevel="1" x14ac:dyDescent="0.2">
      <c r="A2402" s="42">
        <f t="shared" si="80"/>
        <v>43979</v>
      </c>
      <c r="B2402" s="24">
        <v>421</v>
      </c>
      <c r="C2402" s="24">
        <v>457.12</v>
      </c>
      <c r="D2402" s="24">
        <v>545.63</v>
      </c>
      <c r="E2402" s="45">
        <f>Platts!R2891*0.6+Platts!C2891*1.6</f>
        <v>220.24</v>
      </c>
      <c r="F2402" s="62">
        <f t="shared" si="87"/>
        <v>2399</v>
      </c>
      <c r="G2402" s="42">
        <f t="shared" si="86"/>
        <v>43979</v>
      </c>
      <c r="H2402" s="24">
        <v>406</v>
      </c>
      <c r="I2402" s="24">
        <v>490.28</v>
      </c>
      <c r="J2402" s="24">
        <v>650.35</v>
      </c>
      <c r="K2402" s="24">
        <v>404</v>
      </c>
    </row>
    <row r="2403" spans="1:11" outlineLevel="1" x14ac:dyDescent="0.2">
      <c r="A2403" s="42">
        <f t="shared" si="80"/>
        <v>43980</v>
      </c>
      <c r="B2403" s="24">
        <v>429</v>
      </c>
      <c r="C2403" s="24">
        <v>458.35</v>
      </c>
      <c r="D2403" s="24">
        <v>545.91</v>
      </c>
      <c r="E2403" s="45">
        <f>Platts!R2892*0.6+Platts!C2892*1.6</f>
        <v>226.24</v>
      </c>
      <c r="F2403" s="62">
        <f t="shared" si="87"/>
        <v>2400</v>
      </c>
      <c r="G2403" s="42">
        <f t="shared" si="86"/>
        <v>43980</v>
      </c>
      <c r="H2403" s="24">
        <v>406</v>
      </c>
      <c r="I2403" s="24">
        <v>497.84</v>
      </c>
      <c r="J2403" s="24">
        <v>639.33000000000004</v>
      </c>
      <c r="K2403" s="24">
        <v>405</v>
      </c>
    </row>
    <row r="2404" spans="1:11" outlineLevel="1" x14ac:dyDescent="0.2">
      <c r="A2404" s="42">
        <f>A2403+3</f>
        <v>43983</v>
      </c>
      <c r="B2404" s="24">
        <v>431</v>
      </c>
      <c r="C2404" s="24">
        <v>458.19</v>
      </c>
      <c r="D2404" s="24">
        <v>552.79999999999995</v>
      </c>
      <c r="E2404" s="45">
        <f>Platts!R2893*0.6+Platts!C2893*1.6</f>
        <v>225.60000000000002</v>
      </c>
      <c r="F2404" s="62">
        <f t="shared" si="87"/>
        <v>2401</v>
      </c>
      <c r="G2404" s="42">
        <f>G2403+3</f>
        <v>43983</v>
      </c>
      <c r="H2404" s="24">
        <v>407</v>
      </c>
      <c r="I2404" s="24">
        <v>497.84</v>
      </c>
      <c r="J2404" s="24">
        <v>639.33000000000004</v>
      </c>
      <c r="K2404" s="24">
        <v>408</v>
      </c>
    </row>
    <row r="2405" spans="1:11" outlineLevel="1" x14ac:dyDescent="0.2">
      <c r="A2405" s="42">
        <f t="shared" si="80"/>
        <v>43984</v>
      </c>
      <c r="B2405" s="24">
        <v>435</v>
      </c>
      <c r="C2405" s="24">
        <v>460.41</v>
      </c>
      <c r="D2405" s="24">
        <v>551.41999999999996</v>
      </c>
      <c r="E2405" s="45">
        <f>Platts!R2894*0.6+Platts!C2894*1.6</f>
        <v>226.4</v>
      </c>
      <c r="F2405" s="62">
        <f t="shared" si="87"/>
        <v>2402</v>
      </c>
      <c r="G2405" s="42">
        <f t="shared" si="86"/>
        <v>43984</v>
      </c>
      <c r="H2405" s="24">
        <v>415</v>
      </c>
      <c r="I2405" s="24">
        <v>497.84</v>
      </c>
      <c r="J2405" s="24">
        <v>639.33000000000004</v>
      </c>
      <c r="K2405" s="24">
        <v>408</v>
      </c>
    </row>
    <row r="2406" spans="1:11" outlineLevel="1" x14ac:dyDescent="0.2">
      <c r="A2406" s="42">
        <f t="shared" si="80"/>
        <v>43985</v>
      </c>
      <c r="B2406" s="24">
        <v>434</v>
      </c>
      <c r="C2406" s="24">
        <v>462.24</v>
      </c>
      <c r="D2406" s="24">
        <v>556.38</v>
      </c>
      <c r="E2406" s="45">
        <f>Platts!R2895*0.6+Platts!C2895*1.6</f>
        <v>224.88</v>
      </c>
      <c r="F2406" s="62">
        <f t="shared" si="87"/>
        <v>2403</v>
      </c>
      <c r="G2406" s="42">
        <f t="shared" si="86"/>
        <v>43985</v>
      </c>
      <c r="H2406" s="24">
        <v>415</v>
      </c>
      <c r="I2406" s="24">
        <v>497.84</v>
      </c>
      <c r="J2406" s="24">
        <v>639.33000000000004</v>
      </c>
      <c r="K2406" s="24">
        <v>410</v>
      </c>
    </row>
    <row r="2407" spans="1:11" outlineLevel="1" x14ac:dyDescent="0.2">
      <c r="A2407" s="42">
        <f t="shared" si="80"/>
        <v>43986</v>
      </c>
      <c r="B2407" s="24">
        <v>434</v>
      </c>
      <c r="C2407" s="24">
        <v>462.95</v>
      </c>
      <c r="D2407" s="24">
        <v>556.11</v>
      </c>
      <c r="E2407" s="45">
        <f>Platts!R2896*0.6+Platts!C2896*1.6</f>
        <v>224.57000000000002</v>
      </c>
      <c r="F2407" s="62">
        <f t="shared" si="87"/>
        <v>2404</v>
      </c>
      <c r="G2407" s="42">
        <f t="shared" si="86"/>
        <v>43986</v>
      </c>
      <c r="H2407" s="24">
        <v>425</v>
      </c>
      <c r="I2407" s="24">
        <v>497.84</v>
      </c>
      <c r="J2407" s="24">
        <v>639.33000000000004</v>
      </c>
      <c r="K2407" s="24">
        <v>412</v>
      </c>
    </row>
    <row r="2408" spans="1:11" outlineLevel="1" x14ac:dyDescent="0.2">
      <c r="A2408" s="42">
        <f t="shared" si="80"/>
        <v>43987</v>
      </c>
      <c r="B2408" s="24">
        <v>434</v>
      </c>
      <c r="C2408" s="24">
        <v>458.14</v>
      </c>
      <c r="D2408" s="24">
        <v>559.14</v>
      </c>
      <c r="E2408" s="45">
        <f>Platts!R2897*0.6+Platts!C2897*1.6</f>
        <v>227.37</v>
      </c>
      <c r="F2408" s="62">
        <f t="shared" si="87"/>
        <v>2405</v>
      </c>
      <c r="G2408" s="42">
        <f t="shared" si="86"/>
        <v>43987</v>
      </c>
      <c r="H2408" s="24">
        <v>425</v>
      </c>
      <c r="I2408" s="24">
        <v>503.38</v>
      </c>
      <c r="J2408" s="24">
        <v>639.33000000000004</v>
      </c>
      <c r="K2408" s="24">
        <v>415</v>
      </c>
    </row>
    <row r="2409" spans="1:11" outlineLevel="1" x14ac:dyDescent="0.2">
      <c r="A2409" s="42">
        <f>A2408+3</f>
        <v>43990</v>
      </c>
      <c r="B2409" s="24">
        <v>435</v>
      </c>
      <c r="C2409" s="24">
        <v>455.11</v>
      </c>
      <c r="D2409" s="24">
        <v>559.69000000000005</v>
      </c>
      <c r="E2409" s="45">
        <f>Platts!R2898*0.6+Platts!C2898*1.6</f>
        <v>236.33</v>
      </c>
      <c r="F2409" s="62">
        <f t="shared" si="87"/>
        <v>2406</v>
      </c>
      <c r="G2409" s="42">
        <f>G2408+3</f>
        <v>43990</v>
      </c>
      <c r="H2409" s="24">
        <v>425</v>
      </c>
      <c r="I2409" s="24">
        <v>503.38</v>
      </c>
      <c r="J2409" s="24">
        <v>639.33000000000004</v>
      </c>
      <c r="K2409" s="24">
        <v>415</v>
      </c>
    </row>
    <row r="2410" spans="1:11" outlineLevel="1" x14ac:dyDescent="0.2">
      <c r="A2410" s="42">
        <f t="shared" si="80"/>
        <v>43991</v>
      </c>
      <c r="B2410" s="24">
        <v>436</v>
      </c>
      <c r="C2410" s="24">
        <v>457.77</v>
      </c>
      <c r="D2410" s="24">
        <v>560.52</v>
      </c>
      <c r="E2410" s="45">
        <f>Platts!R2899*0.6+Platts!C2899*1.6</f>
        <v>234.09</v>
      </c>
      <c r="F2410" s="62">
        <f t="shared" si="87"/>
        <v>2407</v>
      </c>
      <c r="G2410" s="42">
        <f t="shared" si="86"/>
        <v>43991</v>
      </c>
      <c r="H2410" s="24">
        <v>425</v>
      </c>
      <c r="I2410" s="24">
        <v>503.38</v>
      </c>
      <c r="J2410" s="24">
        <v>639.33000000000004</v>
      </c>
      <c r="K2410" s="24">
        <v>420</v>
      </c>
    </row>
    <row r="2411" spans="1:11" outlineLevel="1" x14ac:dyDescent="0.2">
      <c r="A2411" s="42">
        <f t="shared" si="80"/>
        <v>43992</v>
      </c>
      <c r="B2411" s="24">
        <v>436</v>
      </c>
      <c r="C2411" s="24">
        <v>451.53</v>
      </c>
      <c r="D2411" s="24">
        <v>562.16999999999996</v>
      </c>
      <c r="E2411" s="45">
        <f>Platts!R2900*0.6+Platts!C2900*1.6</f>
        <v>231.11</v>
      </c>
      <c r="F2411" s="62">
        <f t="shared" si="87"/>
        <v>2408</v>
      </c>
      <c r="G2411" s="42">
        <f t="shared" si="86"/>
        <v>43992</v>
      </c>
      <c r="H2411" s="24">
        <v>425</v>
      </c>
      <c r="I2411" s="24">
        <v>503.38</v>
      </c>
      <c r="J2411" s="24">
        <v>639.33000000000004</v>
      </c>
      <c r="K2411" s="24">
        <v>420</v>
      </c>
    </row>
    <row r="2412" spans="1:11" outlineLevel="1" x14ac:dyDescent="0.2">
      <c r="A2412" s="42">
        <f t="shared" si="80"/>
        <v>43993</v>
      </c>
      <c r="B2412" s="24">
        <v>436</v>
      </c>
      <c r="C2412" s="24">
        <v>451.34</v>
      </c>
      <c r="D2412" s="24">
        <v>561.34</v>
      </c>
      <c r="E2412" s="45">
        <f>Platts!R2901*0.6+Platts!C2901*1.6</f>
        <v>231.72000000000003</v>
      </c>
      <c r="F2412" s="62">
        <f t="shared" si="87"/>
        <v>2409</v>
      </c>
      <c r="G2412" s="42">
        <f t="shared" si="86"/>
        <v>43993</v>
      </c>
      <c r="H2412" s="24">
        <v>425</v>
      </c>
      <c r="I2412" s="24">
        <v>503.38</v>
      </c>
      <c r="J2412" s="24">
        <v>639.33000000000004</v>
      </c>
      <c r="K2412" s="24">
        <v>420</v>
      </c>
    </row>
    <row r="2413" spans="1:11" outlineLevel="1" x14ac:dyDescent="0.2">
      <c r="A2413" s="42">
        <f t="shared" si="80"/>
        <v>43994</v>
      </c>
      <c r="B2413" s="24">
        <v>436</v>
      </c>
      <c r="C2413" s="24">
        <v>445.22</v>
      </c>
      <c r="D2413" s="24">
        <v>560.24</v>
      </c>
      <c r="E2413" s="45">
        <f>Platts!R2902*0.6+Platts!C2902*1.6</f>
        <v>233.95999999999998</v>
      </c>
      <c r="F2413" s="62">
        <f t="shared" si="87"/>
        <v>2410</v>
      </c>
      <c r="G2413" s="42">
        <f t="shared" si="86"/>
        <v>43994</v>
      </c>
      <c r="H2413" s="24">
        <v>428</v>
      </c>
      <c r="I2413" s="24">
        <v>500.31</v>
      </c>
      <c r="J2413" s="24">
        <v>639.33000000000004</v>
      </c>
      <c r="K2413" s="24">
        <v>420</v>
      </c>
    </row>
    <row r="2414" spans="1:11" outlineLevel="1" x14ac:dyDescent="0.2">
      <c r="A2414" s="42">
        <f>A2413+3</f>
        <v>43997</v>
      </c>
      <c r="B2414" s="24">
        <v>436</v>
      </c>
      <c r="C2414" s="24">
        <v>447.18</v>
      </c>
      <c r="D2414" s="24">
        <v>559.69000000000005</v>
      </c>
      <c r="E2414" s="45">
        <f>Platts!R2903*0.6+Platts!C2903*1.6</f>
        <v>230.92000000000002</v>
      </c>
      <c r="F2414" s="62">
        <f t="shared" si="87"/>
        <v>2411</v>
      </c>
      <c r="G2414" s="42">
        <f>G2413+3</f>
        <v>43997</v>
      </c>
      <c r="H2414" s="24">
        <v>428</v>
      </c>
      <c r="I2414" s="24">
        <v>500.31</v>
      </c>
      <c r="J2414" s="24">
        <v>639.33000000000004</v>
      </c>
      <c r="K2414" s="24">
        <v>424</v>
      </c>
    </row>
    <row r="2415" spans="1:11" outlineLevel="1" x14ac:dyDescent="0.2">
      <c r="A2415" s="42">
        <f t="shared" si="80"/>
        <v>43998</v>
      </c>
      <c r="B2415" s="24">
        <v>439</v>
      </c>
      <c r="C2415" s="24">
        <v>446.42</v>
      </c>
      <c r="D2415" s="24">
        <v>556.92999999999995</v>
      </c>
      <c r="E2415" s="45">
        <f>Platts!R2904*0.6+Platts!C2904*1.6</f>
        <v>234.72000000000003</v>
      </c>
      <c r="F2415" s="62">
        <f t="shared" si="87"/>
        <v>2412</v>
      </c>
      <c r="G2415" s="42">
        <f t="shared" si="86"/>
        <v>43998</v>
      </c>
      <c r="H2415" s="24">
        <v>428</v>
      </c>
      <c r="I2415" s="24">
        <v>500.31</v>
      </c>
      <c r="J2415" s="24">
        <v>639.33000000000004</v>
      </c>
      <c r="K2415" s="24">
        <v>424</v>
      </c>
    </row>
    <row r="2416" spans="1:11" outlineLevel="1" x14ac:dyDescent="0.2">
      <c r="A2416" s="42">
        <f t="shared" si="80"/>
        <v>43999</v>
      </c>
      <c r="B2416" s="24">
        <v>439</v>
      </c>
      <c r="C2416" s="24">
        <v>446.68</v>
      </c>
      <c r="D2416" s="24">
        <v>554.17999999999995</v>
      </c>
      <c r="E2416" s="45">
        <f>Platts!R2905*0.6+Platts!C2905*1.6</f>
        <v>232.35999999999999</v>
      </c>
      <c r="F2416" s="62">
        <f t="shared" si="87"/>
        <v>2413</v>
      </c>
      <c r="G2416" s="42">
        <f t="shared" si="86"/>
        <v>43999</v>
      </c>
      <c r="H2416" s="24">
        <v>428</v>
      </c>
      <c r="I2416" s="24">
        <v>500.31</v>
      </c>
      <c r="J2416" s="24">
        <v>639.33000000000004</v>
      </c>
      <c r="K2416" s="24">
        <v>420</v>
      </c>
    </row>
    <row r="2417" spans="1:11" outlineLevel="1" x14ac:dyDescent="0.2">
      <c r="A2417" s="42">
        <f t="shared" si="80"/>
        <v>44000</v>
      </c>
      <c r="B2417" s="24">
        <v>440</v>
      </c>
      <c r="C2417" s="24">
        <v>446.19</v>
      </c>
      <c r="D2417" s="24">
        <v>547.84</v>
      </c>
      <c r="E2417" s="45">
        <f>Platts!R2906*0.6+Platts!C2906*1.6</f>
        <v>232</v>
      </c>
      <c r="F2417" s="62">
        <f t="shared" si="87"/>
        <v>2414</v>
      </c>
      <c r="G2417" s="42">
        <f t="shared" si="86"/>
        <v>44000</v>
      </c>
      <c r="H2417" s="24">
        <v>428</v>
      </c>
      <c r="I2417" s="24">
        <v>500.31</v>
      </c>
      <c r="J2417" s="24">
        <v>639.33000000000004</v>
      </c>
      <c r="K2417" s="24">
        <v>419.5</v>
      </c>
    </row>
    <row r="2418" spans="1:11" outlineLevel="1" x14ac:dyDescent="0.2">
      <c r="A2418" s="42">
        <f t="shared" si="80"/>
        <v>44001</v>
      </c>
      <c r="B2418" s="24">
        <v>440</v>
      </c>
      <c r="C2418" s="24">
        <v>443.8</v>
      </c>
      <c r="D2418" s="24">
        <v>541.5</v>
      </c>
      <c r="E2418" s="45">
        <f>Platts!R2907*0.6+Platts!C2907*1.6</f>
        <v>232.15</v>
      </c>
      <c r="F2418" s="62">
        <f t="shared" si="87"/>
        <v>2415</v>
      </c>
      <c r="G2418" s="42">
        <f t="shared" si="86"/>
        <v>44001</v>
      </c>
      <c r="H2418" s="24">
        <v>428</v>
      </c>
      <c r="I2418" s="24">
        <v>481.3</v>
      </c>
      <c r="J2418" s="24">
        <v>639.33000000000004</v>
      </c>
      <c r="K2418" s="24">
        <v>419</v>
      </c>
    </row>
    <row r="2419" spans="1:11" outlineLevel="1" x14ac:dyDescent="0.2">
      <c r="A2419" s="42">
        <f>A2418+3</f>
        <v>44004</v>
      </c>
      <c r="B2419" s="24">
        <v>440</v>
      </c>
      <c r="C2419" s="24">
        <v>444.61</v>
      </c>
      <c r="D2419" s="24">
        <v>535.71</v>
      </c>
      <c r="E2419" s="45">
        <f>Platts!R2908*0.6+Platts!C2908*1.6</f>
        <v>229.9</v>
      </c>
      <c r="F2419" s="62">
        <f t="shared" si="87"/>
        <v>2416</v>
      </c>
      <c r="G2419" s="42">
        <f>G2418+3</f>
        <v>44004</v>
      </c>
      <c r="H2419" s="24">
        <v>428</v>
      </c>
      <c r="I2419" s="24">
        <v>481.3</v>
      </c>
      <c r="J2419" s="24">
        <v>639.33000000000004</v>
      </c>
      <c r="K2419" s="24">
        <v>419</v>
      </c>
    </row>
    <row r="2420" spans="1:11" outlineLevel="1" x14ac:dyDescent="0.2">
      <c r="A2420" s="42">
        <f t="shared" si="80"/>
        <v>44005</v>
      </c>
      <c r="B2420" s="24">
        <v>443</v>
      </c>
      <c r="C2420" s="24">
        <v>447.42</v>
      </c>
      <c r="D2420" s="24">
        <v>534.89</v>
      </c>
      <c r="E2420" s="45">
        <f>Platts!R2909*0.6+Platts!C2909*1.6</f>
        <v>232.7</v>
      </c>
      <c r="F2420" s="62">
        <f t="shared" si="87"/>
        <v>2417</v>
      </c>
      <c r="G2420" s="42">
        <f t="shared" si="86"/>
        <v>44005</v>
      </c>
      <c r="H2420" s="24">
        <v>431</v>
      </c>
      <c r="I2420" s="24">
        <v>481.3</v>
      </c>
      <c r="J2420" s="24">
        <v>639.33000000000004</v>
      </c>
      <c r="K2420" s="24">
        <v>415</v>
      </c>
    </row>
    <row r="2421" spans="1:11" outlineLevel="1" x14ac:dyDescent="0.2">
      <c r="A2421" s="42">
        <f t="shared" si="80"/>
        <v>44006</v>
      </c>
      <c r="B2421" s="24">
        <v>443</v>
      </c>
      <c r="C2421" s="24">
        <v>445.69</v>
      </c>
      <c r="D2421" s="24">
        <v>534.89</v>
      </c>
      <c r="E2421" s="45">
        <f>Platts!R2910*0.6+Platts!C2910*1.6</f>
        <v>236.96</v>
      </c>
      <c r="F2421" s="62">
        <f t="shared" si="87"/>
        <v>2418</v>
      </c>
      <c r="G2421" s="42">
        <f t="shared" si="86"/>
        <v>44006</v>
      </c>
      <c r="H2421" s="24">
        <v>431</v>
      </c>
      <c r="I2421" s="24">
        <v>481.3</v>
      </c>
      <c r="J2421" s="24">
        <v>639.33000000000004</v>
      </c>
      <c r="K2421" s="24">
        <v>415</v>
      </c>
    </row>
    <row r="2422" spans="1:11" outlineLevel="1" x14ac:dyDescent="0.2">
      <c r="A2422" s="42">
        <f t="shared" si="80"/>
        <v>44007</v>
      </c>
      <c r="B2422" s="91">
        <v>443</v>
      </c>
      <c r="C2422" s="24">
        <v>444.79</v>
      </c>
      <c r="D2422" s="24">
        <v>532.67999999999995</v>
      </c>
      <c r="E2422" s="45">
        <f>Platts!R2911*0.6+Platts!C2911*1.6</f>
        <v>236.96</v>
      </c>
      <c r="F2422" s="62">
        <f t="shared" si="87"/>
        <v>2419</v>
      </c>
      <c r="G2422" s="42">
        <f t="shared" si="86"/>
        <v>44007</v>
      </c>
      <c r="H2422" s="24">
        <v>431</v>
      </c>
      <c r="I2422" s="24">
        <v>481.3</v>
      </c>
      <c r="J2422" s="24">
        <v>639.33000000000004</v>
      </c>
      <c r="K2422" s="24">
        <v>414.5</v>
      </c>
    </row>
    <row r="2423" spans="1:11" outlineLevel="1" x14ac:dyDescent="0.2">
      <c r="A2423" s="42">
        <f t="shared" si="80"/>
        <v>44008</v>
      </c>
      <c r="B2423" s="91">
        <v>443</v>
      </c>
      <c r="C2423" s="24">
        <v>445.12</v>
      </c>
      <c r="D2423" s="24">
        <v>531.30999999999995</v>
      </c>
      <c r="E2423" s="45">
        <f>Platts!R2912*0.6+Platts!C2912*1.6</f>
        <v>236.56</v>
      </c>
      <c r="F2423" s="62">
        <f t="shared" si="87"/>
        <v>2420</v>
      </c>
      <c r="G2423" s="42">
        <f t="shared" si="86"/>
        <v>44008</v>
      </c>
      <c r="H2423" s="24">
        <v>431</v>
      </c>
      <c r="I2423" s="24">
        <v>482.12</v>
      </c>
      <c r="J2423" s="24">
        <v>639.33000000000004</v>
      </c>
      <c r="K2423" s="24">
        <v>412</v>
      </c>
    </row>
    <row r="2424" spans="1:11" outlineLevel="1" x14ac:dyDescent="0.2">
      <c r="A2424" s="42">
        <f>A2423+3</f>
        <v>44011</v>
      </c>
      <c r="B2424" s="24">
        <v>442</v>
      </c>
      <c r="C2424" s="24">
        <v>446.47</v>
      </c>
      <c r="D2424" s="24">
        <v>531.03</v>
      </c>
      <c r="E2424" s="45">
        <f>Platts!R2913*0.6+Platts!C2913*1.6</f>
        <v>229.12</v>
      </c>
      <c r="F2424" s="62">
        <f t="shared" si="87"/>
        <v>2421</v>
      </c>
      <c r="G2424" s="42">
        <f>G2423+3</f>
        <v>44011</v>
      </c>
      <c r="H2424" s="24">
        <v>431</v>
      </c>
      <c r="I2424" s="24">
        <v>482.12</v>
      </c>
      <c r="J2424" s="24">
        <v>639.33000000000004</v>
      </c>
      <c r="K2424" s="24">
        <v>412</v>
      </c>
    </row>
    <row r="2425" spans="1:11" outlineLevel="1" x14ac:dyDescent="0.2">
      <c r="A2425" s="42">
        <f t="shared" si="80"/>
        <v>44012</v>
      </c>
      <c r="B2425" s="24">
        <v>441</v>
      </c>
      <c r="C2425" s="24">
        <v>447.07</v>
      </c>
      <c r="D2425" s="24">
        <v>524.14</v>
      </c>
      <c r="E2425" s="45">
        <f>Platts!R2914*0.6+Platts!C2914*1.6</f>
        <v>231.28</v>
      </c>
      <c r="F2425" s="62">
        <f t="shared" si="87"/>
        <v>2422</v>
      </c>
      <c r="G2425" s="42">
        <f t="shared" si="86"/>
        <v>44012</v>
      </c>
      <c r="H2425" s="24">
        <v>431</v>
      </c>
      <c r="I2425" s="24">
        <v>482.12</v>
      </c>
      <c r="J2425" s="24">
        <v>639.33000000000004</v>
      </c>
      <c r="K2425" s="24">
        <v>412</v>
      </c>
    </row>
    <row r="2426" spans="1:11" outlineLevel="1" x14ac:dyDescent="0.2">
      <c r="A2426" s="42">
        <f t="shared" si="80"/>
        <v>44013</v>
      </c>
      <c r="B2426" s="24">
        <v>441</v>
      </c>
      <c r="C2426" s="24">
        <v>449.39</v>
      </c>
      <c r="D2426" s="24">
        <v>524.14</v>
      </c>
      <c r="E2426" s="45">
        <f>Platts!R2915*0.6+Platts!C2915*1.6</f>
        <v>230.8</v>
      </c>
      <c r="F2426" s="62">
        <f t="shared" si="87"/>
        <v>2423</v>
      </c>
      <c r="G2426" s="42">
        <f t="shared" si="86"/>
        <v>44013</v>
      </c>
      <c r="H2426" s="24">
        <v>431</v>
      </c>
      <c r="I2426" s="24">
        <v>482.12</v>
      </c>
      <c r="J2426" s="24">
        <v>639.33000000000004</v>
      </c>
      <c r="K2426" s="24">
        <v>410</v>
      </c>
    </row>
    <row r="2427" spans="1:11" outlineLevel="1" x14ac:dyDescent="0.2">
      <c r="A2427" s="42">
        <f t="shared" si="80"/>
        <v>44014</v>
      </c>
      <c r="B2427" s="24">
        <v>440</v>
      </c>
      <c r="C2427" s="24">
        <v>450.2</v>
      </c>
      <c r="D2427" s="24">
        <v>523.59</v>
      </c>
      <c r="E2427" s="45">
        <f>Platts!R2916*0.6+Platts!C2916*1.6</f>
        <v>230.32000000000002</v>
      </c>
      <c r="F2427" s="62">
        <f t="shared" si="87"/>
        <v>2424</v>
      </c>
      <c r="G2427" s="42">
        <f t="shared" si="86"/>
        <v>44014</v>
      </c>
      <c r="H2427" s="24">
        <v>430</v>
      </c>
      <c r="I2427" s="24">
        <v>482.12</v>
      </c>
      <c r="J2427" s="24">
        <v>639.33000000000004</v>
      </c>
      <c r="K2427" s="24">
        <v>410</v>
      </c>
    </row>
    <row r="2428" spans="1:11" outlineLevel="1" x14ac:dyDescent="0.2">
      <c r="A2428" s="42">
        <f t="shared" si="80"/>
        <v>44015</v>
      </c>
      <c r="B2428" s="24">
        <v>440</v>
      </c>
      <c r="C2428" s="24">
        <v>450.28</v>
      </c>
      <c r="D2428" s="91">
        <v>523.59</v>
      </c>
      <c r="E2428" s="45">
        <f>Platts!R2917*0.6+Platts!C2917*1.6</f>
        <v>231.52</v>
      </c>
      <c r="F2428" s="62">
        <f t="shared" si="87"/>
        <v>2425</v>
      </c>
      <c r="G2428" s="42">
        <f t="shared" si="86"/>
        <v>44015</v>
      </c>
      <c r="H2428" s="24">
        <v>430</v>
      </c>
      <c r="I2428" s="24">
        <v>483.45</v>
      </c>
      <c r="J2428" s="24">
        <v>639.33000000000004</v>
      </c>
      <c r="K2428" s="24">
        <v>409.5</v>
      </c>
    </row>
    <row r="2429" spans="1:11" outlineLevel="1" x14ac:dyDescent="0.2">
      <c r="A2429" s="42">
        <f>A2428+3</f>
        <v>44018</v>
      </c>
      <c r="B2429" s="24">
        <v>440</v>
      </c>
      <c r="C2429" s="24">
        <v>455.35</v>
      </c>
      <c r="D2429" s="24">
        <v>523.59</v>
      </c>
      <c r="E2429" s="45">
        <f>Platts!R2918*0.6+Platts!C2918*1.6</f>
        <v>232.16</v>
      </c>
      <c r="F2429" s="62">
        <f t="shared" si="87"/>
        <v>2426</v>
      </c>
      <c r="G2429" s="42">
        <f>G2428+3</f>
        <v>44018</v>
      </c>
      <c r="H2429" s="24">
        <v>430</v>
      </c>
      <c r="I2429" s="24">
        <v>483.45</v>
      </c>
      <c r="J2429" s="24">
        <v>639.33000000000004</v>
      </c>
      <c r="K2429" s="24">
        <v>410</v>
      </c>
    </row>
    <row r="2430" spans="1:11" outlineLevel="1" x14ac:dyDescent="0.2">
      <c r="A2430" s="42">
        <f t="shared" si="80"/>
        <v>44019</v>
      </c>
      <c r="B2430" s="24">
        <v>441</v>
      </c>
      <c r="C2430" s="24">
        <v>455.75</v>
      </c>
      <c r="D2430" s="24">
        <v>518.08000000000004</v>
      </c>
      <c r="E2430" s="45">
        <f>Platts!R2919*0.6+Platts!C2919*1.6</f>
        <v>234.97000000000003</v>
      </c>
      <c r="F2430" s="62">
        <f t="shared" si="87"/>
        <v>2427</v>
      </c>
      <c r="G2430" s="42">
        <f t="shared" si="86"/>
        <v>44019</v>
      </c>
      <c r="H2430" s="24">
        <v>430</v>
      </c>
      <c r="I2430" s="24">
        <v>483.45</v>
      </c>
      <c r="J2430" s="24">
        <v>639.33000000000004</v>
      </c>
      <c r="K2430" s="24">
        <v>407.5</v>
      </c>
    </row>
    <row r="2431" spans="1:11" outlineLevel="1" x14ac:dyDescent="0.2">
      <c r="A2431" s="42">
        <f t="shared" si="80"/>
        <v>44020</v>
      </c>
      <c r="B2431" s="24">
        <v>442</v>
      </c>
      <c r="C2431" s="24">
        <v>456.8</v>
      </c>
      <c r="D2431" s="24">
        <v>516.98</v>
      </c>
      <c r="E2431" s="45">
        <f>Platts!R2920*0.6+Platts!C2920*1.6</f>
        <v>240.49</v>
      </c>
      <c r="F2431" s="62">
        <f t="shared" si="87"/>
        <v>2428</v>
      </c>
      <c r="G2431" s="42">
        <f t="shared" si="86"/>
        <v>44020</v>
      </c>
      <c r="H2431" s="24">
        <v>431</v>
      </c>
      <c r="I2431" s="24">
        <v>483.45</v>
      </c>
      <c r="J2431" s="24">
        <v>639.33000000000004</v>
      </c>
      <c r="K2431" s="24">
        <v>405</v>
      </c>
    </row>
    <row r="2432" spans="1:11" outlineLevel="1" x14ac:dyDescent="0.2">
      <c r="A2432" s="42">
        <f t="shared" si="80"/>
        <v>44021</v>
      </c>
      <c r="B2432" s="24">
        <v>444</v>
      </c>
      <c r="C2432" s="24">
        <v>454.95</v>
      </c>
      <c r="D2432" s="24">
        <v>516.98</v>
      </c>
      <c r="E2432" s="45">
        <f>Platts!R2921*0.6+Platts!C2921*1.6</f>
        <v>240.43</v>
      </c>
      <c r="F2432" s="62">
        <f t="shared" si="87"/>
        <v>2429</v>
      </c>
      <c r="G2432" s="42">
        <f t="shared" si="86"/>
        <v>44021</v>
      </c>
      <c r="H2432" s="24">
        <v>430</v>
      </c>
      <c r="I2432" s="24">
        <v>483.45</v>
      </c>
      <c r="J2432" s="24">
        <v>639.33000000000004</v>
      </c>
      <c r="K2432" s="24">
        <v>407.5</v>
      </c>
    </row>
    <row r="2433" spans="1:11" outlineLevel="1" x14ac:dyDescent="0.2">
      <c r="A2433" s="42">
        <f t="shared" si="80"/>
        <v>44022</v>
      </c>
      <c r="B2433" s="24">
        <v>444</v>
      </c>
      <c r="C2433" s="24">
        <v>455.27</v>
      </c>
      <c r="D2433" s="24">
        <v>511.46</v>
      </c>
      <c r="E2433" s="45">
        <f>Platts!R2922*0.6+Platts!C2922*1.6</f>
        <v>240.43</v>
      </c>
      <c r="F2433" s="62">
        <f t="shared" si="87"/>
        <v>2430</v>
      </c>
      <c r="G2433" s="42">
        <f t="shared" si="86"/>
        <v>44022</v>
      </c>
      <c r="H2433" s="24">
        <v>431</v>
      </c>
      <c r="I2433" s="24">
        <v>486.37</v>
      </c>
      <c r="J2433" s="24">
        <v>639.33000000000004</v>
      </c>
      <c r="K2433" s="24">
        <v>405</v>
      </c>
    </row>
    <row r="2434" spans="1:11" outlineLevel="1" x14ac:dyDescent="0.2">
      <c r="A2434" s="42">
        <f>A2433+3</f>
        <v>44025</v>
      </c>
      <c r="B2434" s="24">
        <v>447</v>
      </c>
      <c r="C2434" s="24">
        <v>454.44</v>
      </c>
      <c r="D2434" s="24">
        <v>508.16</v>
      </c>
      <c r="E2434" s="45">
        <f>Platts!R2923*0.6+Platts!C2923*1.6</f>
        <v>247.06</v>
      </c>
      <c r="F2434" s="62">
        <f t="shared" si="87"/>
        <v>2431</v>
      </c>
      <c r="G2434" s="42">
        <f>G2433+3</f>
        <v>44025</v>
      </c>
      <c r="H2434" s="24">
        <v>431</v>
      </c>
      <c r="I2434" s="24">
        <v>486.37</v>
      </c>
      <c r="J2434" s="24">
        <v>639.33000000000004</v>
      </c>
      <c r="K2434" s="24">
        <v>410</v>
      </c>
    </row>
    <row r="2435" spans="1:11" outlineLevel="1" x14ac:dyDescent="0.2">
      <c r="A2435" s="42">
        <f t="shared" si="80"/>
        <v>44026</v>
      </c>
      <c r="B2435" s="24">
        <v>457</v>
      </c>
      <c r="C2435" s="24">
        <v>456.37</v>
      </c>
      <c r="D2435" s="24">
        <v>507.05</v>
      </c>
      <c r="E2435" s="45">
        <f>Platts!R2924*0.6+Platts!C2924*1.6</f>
        <v>245.24</v>
      </c>
      <c r="F2435" s="62">
        <f t="shared" si="87"/>
        <v>2432</v>
      </c>
      <c r="G2435" s="42">
        <f t="shared" si="86"/>
        <v>44026</v>
      </c>
      <c r="H2435" s="24">
        <v>431</v>
      </c>
      <c r="I2435" s="24">
        <v>486.37</v>
      </c>
      <c r="J2435" s="24">
        <v>639.33000000000004</v>
      </c>
      <c r="K2435" s="24">
        <v>415</v>
      </c>
    </row>
    <row r="2436" spans="1:11" outlineLevel="1" x14ac:dyDescent="0.2">
      <c r="A2436" s="42">
        <f t="shared" si="80"/>
        <v>44027</v>
      </c>
      <c r="B2436" s="24">
        <v>457</v>
      </c>
      <c r="C2436" s="24">
        <v>460.27</v>
      </c>
      <c r="D2436" s="24">
        <v>506.78</v>
      </c>
      <c r="E2436" s="45">
        <f>Platts!R2925*0.6+Platts!C2925*1.6</f>
        <v>245.72000000000003</v>
      </c>
      <c r="F2436" s="62">
        <f t="shared" si="87"/>
        <v>2433</v>
      </c>
      <c r="G2436" s="42">
        <f t="shared" si="86"/>
        <v>44027</v>
      </c>
      <c r="H2436" s="24">
        <v>431</v>
      </c>
      <c r="I2436" s="24">
        <v>486.37</v>
      </c>
      <c r="J2436" s="24">
        <v>639.33000000000004</v>
      </c>
      <c r="K2436" s="24">
        <v>417.5</v>
      </c>
    </row>
    <row r="2437" spans="1:11" outlineLevel="1" x14ac:dyDescent="0.2">
      <c r="A2437" s="42">
        <f t="shared" si="80"/>
        <v>44028</v>
      </c>
      <c r="B2437" s="24">
        <v>457</v>
      </c>
      <c r="C2437" s="24">
        <v>461.16</v>
      </c>
      <c r="D2437" s="24">
        <v>505.68</v>
      </c>
      <c r="E2437" s="45">
        <f>Platts!R2926*0.6+Platts!C2926*1.6</f>
        <v>241.95999999999998</v>
      </c>
      <c r="F2437" s="62">
        <f t="shared" si="87"/>
        <v>2434</v>
      </c>
      <c r="G2437" s="42">
        <f t="shared" si="86"/>
        <v>44028</v>
      </c>
      <c r="H2437" s="24">
        <v>431</v>
      </c>
      <c r="I2437" s="24">
        <v>486.37</v>
      </c>
      <c r="J2437" s="24">
        <v>639.33000000000004</v>
      </c>
      <c r="K2437" s="24">
        <v>420</v>
      </c>
    </row>
    <row r="2438" spans="1:11" outlineLevel="1" x14ac:dyDescent="0.2">
      <c r="A2438" s="42">
        <f t="shared" si="80"/>
        <v>44029</v>
      </c>
      <c r="B2438" s="24">
        <v>460</v>
      </c>
      <c r="C2438" s="24">
        <v>461.89</v>
      </c>
      <c r="D2438" s="24">
        <v>505.68</v>
      </c>
      <c r="E2438" s="45">
        <f>Platts!R2927*0.6+Platts!C2927*1.6</f>
        <v>240.92000000000002</v>
      </c>
      <c r="F2438" s="62">
        <f t="shared" si="87"/>
        <v>2435</v>
      </c>
      <c r="G2438" s="42">
        <f t="shared" si="86"/>
        <v>44029</v>
      </c>
      <c r="H2438" s="24">
        <v>431</v>
      </c>
      <c r="I2438" s="24">
        <v>500.19</v>
      </c>
      <c r="J2438" s="24">
        <v>622.79999999999995</v>
      </c>
      <c r="K2438" s="24">
        <v>420</v>
      </c>
    </row>
    <row r="2439" spans="1:11" outlineLevel="1" x14ac:dyDescent="0.2">
      <c r="A2439" s="42">
        <f>A2438+3</f>
        <v>44032</v>
      </c>
      <c r="B2439" s="24">
        <v>460</v>
      </c>
      <c r="C2439" s="24">
        <v>460.99</v>
      </c>
      <c r="D2439" s="24">
        <v>505.68</v>
      </c>
      <c r="E2439" s="45">
        <f>Platts!R2928*0.6+Platts!C2928*1.6</f>
        <v>241.95000000000002</v>
      </c>
      <c r="F2439" s="62">
        <f t="shared" si="87"/>
        <v>2436</v>
      </c>
      <c r="G2439" s="42">
        <f>G2438+3</f>
        <v>44032</v>
      </c>
      <c r="H2439" s="24">
        <v>431</v>
      </c>
      <c r="I2439" s="24">
        <v>500.19</v>
      </c>
      <c r="J2439" s="24">
        <v>622.79999999999995</v>
      </c>
      <c r="K2439" s="24">
        <v>424</v>
      </c>
    </row>
    <row r="2440" spans="1:11" outlineLevel="1" x14ac:dyDescent="0.2">
      <c r="A2440" s="42">
        <f t="shared" si="80"/>
        <v>44033</v>
      </c>
      <c r="B2440" s="24">
        <v>463</v>
      </c>
      <c r="C2440" s="24">
        <v>462.59</v>
      </c>
      <c r="D2440" s="24">
        <v>496.58</v>
      </c>
      <c r="E2440" s="45">
        <f>Platts!R2929*0.6+Platts!C2929*1.6</f>
        <v>244.59000000000003</v>
      </c>
      <c r="F2440" s="62">
        <f t="shared" si="87"/>
        <v>2437</v>
      </c>
      <c r="G2440" s="42">
        <f t="shared" si="86"/>
        <v>44033</v>
      </c>
      <c r="H2440" s="24">
        <v>431</v>
      </c>
      <c r="I2440" s="24">
        <v>500.19</v>
      </c>
      <c r="J2440" s="24">
        <v>622.79999999999995</v>
      </c>
      <c r="K2440" s="24">
        <v>425</v>
      </c>
    </row>
    <row r="2441" spans="1:11" outlineLevel="1" x14ac:dyDescent="0.2">
      <c r="A2441" s="42">
        <f t="shared" ref="A2441:A2443" si="88">A2440+1</f>
        <v>44034</v>
      </c>
      <c r="B2441" s="24">
        <v>465</v>
      </c>
      <c r="C2441" s="24">
        <v>465.96</v>
      </c>
      <c r="D2441" s="24">
        <v>502.09</v>
      </c>
      <c r="E2441" s="45">
        <f>Platts!R2930*0.6+Platts!C2930*1.6</f>
        <v>244.29000000000002</v>
      </c>
      <c r="F2441" s="62">
        <f t="shared" si="87"/>
        <v>2438</v>
      </c>
      <c r="G2441" s="42">
        <f t="shared" si="86"/>
        <v>44034</v>
      </c>
      <c r="H2441" s="24">
        <v>436</v>
      </c>
      <c r="I2441" s="24">
        <v>500.19</v>
      </c>
      <c r="J2441" s="24">
        <v>622.79999999999995</v>
      </c>
      <c r="K2441" s="24">
        <v>426</v>
      </c>
    </row>
    <row r="2442" spans="1:11" outlineLevel="1" x14ac:dyDescent="0.2">
      <c r="A2442" s="42">
        <f t="shared" si="88"/>
        <v>44035</v>
      </c>
      <c r="B2442" s="24">
        <v>470</v>
      </c>
      <c r="C2442" s="24">
        <v>468.78</v>
      </c>
      <c r="D2442" s="24">
        <v>502.92</v>
      </c>
      <c r="E2442" s="45">
        <f>Platts!R2931*0.6+Platts!C2931*1.6</f>
        <v>245.12</v>
      </c>
      <c r="F2442" s="62">
        <f t="shared" si="87"/>
        <v>2439</v>
      </c>
      <c r="G2442" s="42">
        <f t="shared" si="86"/>
        <v>44035</v>
      </c>
      <c r="H2442" s="24">
        <v>438</v>
      </c>
      <c r="I2442" s="24">
        <v>500.19</v>
      </c>
      <c r="J2442" s="24">
        <v>622.79999999999995</v>
      </c>
      <c r="K2442" s="24">
        <v>428</v>
      </c>
    </row>
    <row r="2443" spans="1:11" outlineLevel="1" x14ac:dyDescent="0.2">
      <c r="A2443" s="42">
        <f t="shared" si="88"/>
        <v>44036</v>
      </c>
      <c r="B2443" s="24">
        <v>470</v>
      </c>
      <c r="C2443" s="24">
        <v>471.88</v>
      </c>
      <c r="D2443" s="24">
        <v>497.69</v>
      </c>
      <c r="E2443" s="45">
        <f>Platts!R2932*0.6+Platts!C2932*1.6</f>
        <v>242.18</v>
      </c>
      <c r="F2443" s="62">
        <f t="shared" si="87"/>
        <v>2440</v>
      </c>
      <c r="G2443" s="42">
        <f t="shared" si="86"/>
        <v>44036</v>
      </c>
      <c r="H2443" s="24">
        <v>438</v>
      </c>
      <c r="I2443" s="24">
        <v>509.12</v>
      </c>
      <c r="J2443" s="24">
        <v>622.79999999999995</v>
      </c>
      <c r="K2443" s="24">
        <v>430</v>
      </c>
    </row>
    <row r="2444" spans="1:11" outlineLevel="1" x14ac:dyDescent="0.2">
      <c r="A2444" s="42">
        <f>A2443+3</f>
        <v>44039</v>
      </c>
      <c r="B2444" s="24">
        <v>469</v>
      </c>
      <c r="C2444" s="24">
        <v>478.08</v>
      </c>
      <c r="D2444" s="24">
        <v>496.58</v>
      </c>
      <c r="E2444" s="45">
        <f>Platts!R2933*0.6+Platts!C2933*1.6</f>
        <v>239.68</v>
      </c>
      <c r="F2444" s="62">
        <f t="shared" si="87"/>
        <v>2441</v>
      </c>
      <c r="G2444" s="42">
        <f>G2443+3</f>
        <v>44039</v>
      </c>
      <c r="H2444" s="24">
        <v>438</v>
      </c>
      <c r="I2444" s="24">
        <v>509.12</v>
      </c>
      <c r="J2444" s="24">
        <v>622.79999999999995</v>
      </c>
      <c r="K2444" s="24">
        <v>430</v>
      </c>
    </row>
    <row r="2445" spans="1:11" outlineLevel="1" x14ac:dyDescent="0.2">
      <c r="A2445" s="42">
        <f t="shared" ref="A2445:A2467" si="89">A2444+1</f>
        <v>44040</v>
      </c>
      <c r="B2445" s="24">
        <v>473</v>
      </c>
      <c r="C2445" s="24">
        <v>476.88</v>
      </c>
      <c r="D2445" s="24">
        <v>490.52</v>
      </c>
      <c r="E2445" s="45">
        <f>Platts!R2934*0.6+Platts!C2934*1.6</f>
        <v>240.07999999999998</v>
      </c>
      <c r="F2445" s="62">
        <f t="shared" si="87"/>
        <v>2442</v>
      </c>
      <c r="G2445" s="42">
        <f t="shared" si="86"/>
        <v>44040</v>
      </c>
      <c r="H2445" s="24">
        <v>438</v>
      </c>
      <c r="I2445" s="24">
        <v>509.12</v>
      </c>
      <c r="J2445" s="24">
        <v>622.79999999999995</v>
      </c>
      <c r="K2445" s="24">
        <v>430</v>
      </c>
    </row>
    <row r="2446" spans="1:11" outlineLevel="1" x14ac:dyDescent="0.2">
      <c r="A2446" s="42">
        <f t="shared" si="89"/>
        <v>44041</v>
      </c>
      <c r="B2446" s="24">
        <v>475</v>
      </c>
      <c r="C2446" s="24">
        <v>479.16</v>
      </c>
      <c r="D2446" s="24">
        <v>489.69</v>
      </c>
      <c r="E2446" s="45">
        <f>Platts!R2935*0.6+Platts!C2935*1.6</f>
        <v>244.04000000000002</v>
      </c>
      <c r="F2446" s="62">
        <f t="shared" si="87"/>
        <v>2443</v>
      </c>
      <c r="G2446" s="42">
        <f t="shared" si="86"/>
        <v>44041</v>
      </c>
      <c r="H2446" s="24">
        <v>438</v>
      </c>
      <c r="I2446" s="24">
        <v>509.12</v>
      </c>
      <c r="J2446" s="24">
        <v>622.79999999999995</v>
      </c>
      <c r="K2446" s="24">
        <v>431</v>
      </c>
    </row>
    <row r="2447" spans="1:11" outlineLevel="1" x14ac:dyDescent="0.2">
      <c r="A2447" s="42">
        <f t="shared" si="89"/>
        <v>44042</v>
      </c>
      <c r="B2447" s="24">
        <v>475</v>
      </c>
      <c r="C2447" s="24">
        <v>479.32</v>
      </c>
      <c r="D2447" s="24">
        <v>487.49</v>
      </c>
      <c r="E2447" s="45">
        <f>Platts!R2936*0.6+Platts!C2936*1.6</f>
        <v>244.62</v>
      </c>
      <c r="F2447" s="62">
        <f t="shared" si="87"/>
        <v>2444</v>
      </c>
      <c r="G2447" s="42">
        <f t="shared" si="86"/>
        <v>44042</v>
      </c>
      <c r="H2447" s="24">
        <v>441</v>
      </c>
      <c r="I2447" s="24">
        <v>509.12</v>
      </c>
      <c r="J2447" s="24">
        <v>622.79999999999995</v>
      </c>
      <c r="K2447" s="24">
        <v>432.5</v>
      </c>
    </row>
    <row r="2448" spans="1:11" outlineLevel="1" x14ac:dyDescent="0.2">
      <c r="A2448" s="42">
        <f t="shared" si="89"/>
        <v>44043</v>
      </c>
      <c r="B2448" s="24">
        <v>478</v>
      </c>
      <c r="C2448" s="24">
        <v>481.71</v>
      </c>
      <c r="D2448" s="24">
        <v>485.01</v>
      </c>
      <c r="E2448" s="45">
        <f>Platts!R2937*0.6+Platts!C2937*1.6</f>
        <v>244.62</v>
      </c>
      <c r="F2448" s="62">
        <f t="shared" si="87"/>
        <v>2445</v>
      </c>
      <c r="G2448" s="42">
        <f t="shared" si="86"/>
        <v>44043</v>
      </c>
      <c r="H2448" s="24">
        <v>441</v>
      </c>
      <c r="I2448" s="24">
        <v>517.16999999999996</v>
      </c>
      <c r="J2448" s="24">
        <v>622.79999999999995</v>
      </c>
      <c r="K2448" s="24">
        <v>433.5</v>
      </c>
    </row>
    <row r="2449" spans="1:11" outlineLevel="1" x14ac:dyDescent="0.2">
      <c r="A2449" s="42">
        <f>A2448+3</f>
        <v>44046</v>
      </c>
      <c r="B2449" s="24">
        <v>485</v>
      </c>
      <c r="C2449" s="24">
        <v>477.86</v>
      </c>
      <c r="D2449" s="24">
        <v>485.84</v>
      </c>
      <c r="E2449" s="45">
        <f>Platts!R2938*0.6+Platts!C2938*1.6</f>
        <v>250.66</v>
      </c>
      <c r="F2449" s="62">
        <f t="shared" si="87"/>
        <v>2446</v>
      </c>
      <c r="G2449" s="42">
        <f>G2448+3</f>
        <v>44046</v>
      </c>
      <c r="H2449" s="24">
        <v>443</v>
      </c>
      <c r="I2449" s="24">
        <v>517.16999999999996</v>
      </c>
      <c r="J2449" s="24">
        <v>620.04</v>
      </c>
      <c r="K2449" s="24">
        <v>433.5</v>
      </c>
    </row>
    <row r="2450" spans="1:11" outlineLevel="1" x14ac:dyDescent="0.2">
      <c r="A2450" s="42">
        <f t="shared" si="89"/>
        <v>44047</v>
      </c>
      <c r="B2450" s="24">
        <v>490</v>
      </c>
      <c r="C2450" s="24">
        <v>483.71</v>
      </c>
      <c r="D2450" s="24">
        <v>485.01</v>
      </c>
      <c r="E2450" s="45">
        <f>Platts!R2939*0.6+Platts!C2939*1.6</f>
        <v>253.3</v>
      </c>
      <c r="F2450" s="62">
        <f t="shared" si="87"/>
        <v>2447</v>
      </c>
      <c r="G2450" s="42">
        <f t="shared" si="86"/>
        <v>44047</v>
      </c>
      <c r="H2450" s="24">
        <v>445</v>
      </c>
      <c r="I2450" s="24">
        <v>517.16999999999996</v>
      </c>
      <c r="J2450" s="24">
        <v>620.04</v>
      </c>
      <c r="K2450" s="24">
        <v>435</v>
      </c>
    </row>
    <row r="2451" spans="1:11" outlineLevel="1" x14ac:dyDescent="0.2">
      <c r="A2451" s="42">
        <f t="shared" si="89"/>
        <v>44048</v>
      </c>
      <c r="B2451" s="24">
        <v>492</v>
      </c>
      <c r="C2451" s="24">
        <v>491.51</v>
      </c>
      <c r="D2451" s="24">
        <v>485.01</v>
      </c>
      <c r="E2451" s="45">
        <f>Platts!R2940*0.6+Platts!C2940*1.6</f>
        <v>254.17000000000002</v>
      </c>
      <c r="F2451" s="62">
        <f t="shared" si="87"/>
        <v>2448</v>
      </c>
      <c r="G2451" s="42">
        <f t="shared" si="86"/>
        <v>44048</v>
      </c>
      <c r="H2451" s="24">
        <v>447</v>
      </c>
      <c r="I2451" s="24">
        <v>517.16999999999996</v>
      </c>
      <c r="J2451" s="24">
        <v>620.04</v>
      </c>
      <c r="K2451" s="24">
        <v>440</v>
      </c>
    </row>
    <row r="2452" spans="1:11" outlineLevel="1" x14ac:dyDescent="0.2">
      <c r="A2452" s="42">
        <f t="shared" si="89"/>
        <v>44049</v>
      </c>
      <c r="B2452" s="24">
        <v>492</v>
      </c>
      <c r="C2452" s="24">
        <v>490.47</v>
      </c>
      <c r="D2452" s="24">
        <v>484.18</v>
      </c>
      <c r="E2452" s="45">
        <f>Platts!R2941*0.6+Platts!C2941*1.6</f>
        <v>258.89</v>
      </c>
      <c r="F2452" s="62">
        <f t="shared" si="87"/>
        <v>2449</v>
      </c>
      <c r="G2452" s="42">
        <f t="shared" si="86"/>
        <v>44049</v>
      </c>
      <c r="H2452" s="24">
        <v>448</v>
      </c>
      <c r="I2452" s="24">
        <v>517.16999999999996</v>
      </c>
      <c r="J2452" s="24">
        <v>620.04</v>
      </c>
      <c r="K2452" s="24">
        <v>440</v>
      </c>
    </row>
    <row r="2453" spans="1:11" outlineLevel="1" x14ac:dyDescent="0.2">
      <c r="A2453" s="42">
        <f t="shared" si="89"/>
        <v>44050</v>
      </c>
      <c r="B2453" s="24">
        <v>492</v>
      </c>
      <c r="C2453" s="24">
        <v>489.24</v>
      </c>
      <c r="D2453" s="24">
        <v>489.14</v>
      </c>
      <c r="E2453" s="45">
        <f>Platts!R2942*0.6+Platts!C2942*1.6</f>
        <v>254.95999999999998</v>
      </c>
      <c r="F2453" s="62">
        <f t="shared" si="87"/>
        <v>2450</v>
      </c>
      <c r="G2453" s="42">
        <f t="shared" si="86"/>
        <v>44050</v>
      </c>
      <c r="H2453" s="24">
        <v>448</v>
      </c>
      <c r="I2453" s="24">
        <v>518.72</v>
      </c>
      <c r="J2453" s="24">
        <v>620.04</v>
      </c>
      <c r="K2453" s="24">
        <v>440</v>
      </c>
    </row>
    <row r="2454" spans="1:11" outlineLevel="1" x14ac:dyDescent="0.2">
      <c r="A2454" s="42">
        <f>A2453+3</f>
        <v>44053</v>
      </c>
      <c r="B2454" s="24">
        <v>496</v>
      </c>
      <c r="C2454" s="24">
        <v>489.34</v>
      </c>
      <c r="D2454" s="24">
        <v>489.14</v>
      </c>
      <c r="E2454" s="45">
        <f>Platts!R2943*0.6+Platts!C2943*1.6</f>
        <v>254.95999999999998</v>
      </c>
      <c r="F2454" s="62">
        <f t="shared" si="87"/>
        <v>2451</v>
      </c>
      <c r="G2454" s="42">
        <f>G2453+3</f>
        <v>44053</v>
      </c>
      <c r="H2454" s="24">
        <v>448</v>
      </c>
      <c r="I2454" s="24">
        <v>518.72</v>
      </c>
      <c r="J2454" s="24">
        <v>620.04</v>
      </c>
      <c r="K2454" s="24">
        <v>440</v>
      </c>
    </row>
    <row r="2455" spans="1:11" outlineLevel="1" x14ac:dyDescent="0.2">
      <c r="A2455" s="42">
        <f t="shared" si="89"/>
        <v>44054</v>
      </c>
      <c r="B2455" s="24">
        <v>498</v>
      </c>
      <c r="C2455" s="24">
        <v>489.67</v>
      </c>
      <c r="D2455" s="24">
        <v>488.87</v>
      </c>
      <c r="E2455" s="45">
        <f>Platts!R2944*0.6+Platts!C2944*1.6</f>
        <v>258.82000000000005</v>
      </c>
      <c r="F2455" s="62">
        <f t="shared" ref="F2455:G2459" si="90">F2454+1</f>
        <v>2452</v>
      </c>
      <c r="G2455" s="42">
        <f t="shared" si="86"/>
        <v>44054</v>
      </c>
      <c r="H2455" s="24">
        <v>448</v>
      </c>
      <c r="I2455" s="24">
        <v>518.72</v>
      </c>
      <c r="J2455" s="24">
        <v>620.04</v>
      </c>
      <c r="K2455" s="24">
        <v>442</v>
      </c>
    </row>
    <row r="2456" spans="1:11" outlineLevel="1" x14ac:dyDescent="0.2">
      <c r="A2456" s="42">
        <f t="shared" si="89"/>
        <v>44055</v>
      </c>
      <c r="B2456" s="24">
        <v>498</v>
      </c>
      <c r="C2456" s="24">
        <v>492.44</v>
      </c>
      <c r="D2456" s="24">
        <v>488.87</v>
      </c>
      <c r="E2456" s="45">
        <f>Platts!R2945*0.6+Platts!C2945*1.6</f>
        <v>258.82</v>
      </c>
      <c r="F2456" s="62">
        <f t="shared" si="90"/>
        <v>2453</v>
      </c>
      <c r="G2456" s="42">
        <f t="shared" si="90"/>
        <v>44055</v>
      </c>
      <c r="H2456" s="24">
        <v>448</v>
      </c>
      <c r="I2456" s="24">
        <v>518.72</v>
      </c>
      <c r="J2456" s="24">
        <v>620.04</v>
      </c>
      <c r="K2456" s="24">
        <v>443</v>
      </c>
    </row>
    <row r="2457" spans="1:11" outlineLevel="1" x14ac:dyDescent="0.2">
      <c r="A2457" s="42">
        <f t="shared" si="89"/>
        <v>44056</v>
      </c>
      <c r="B2457" s="24">
        <v>502</v>
      </c>
      <c r="C2457" s="24">
        <v>492.09</v>
      </c>
      <c r="D2457" s="24">
        <v>491.07</v>
      </c>
      <c r="E2457" s="45">
        <f>Platts!R2946*0.6+Platts!C2946*1.6</f>
        <v>256.65000000000003</v>
      </c>
      <c r="F2457" s="62">
        <f t="shared" si="90"/>
        <v>2454</v>
      </c>
      <c r="G2457" s="42">
        <f t="shared" si="90"/>
        <v>44056</v>
      </c>
      <c r="H2457" s="24">
        <v>455</v>
      </c>
      <c r="I2457" s="24">
        <v>518.72</v>
      </c>
      <c r="J2457" s="24">
        <v>620.04</v>
      </c>
      <c r="K2457" s="24">
        <v>442.5</v>
      </c>
    </row>
    <row r="2458" spans="1:11" outlineLevel="1" x14ac:dyDescent="0.2">
      <c r="A2458" s="42">
        <f t="shared" si="89"/>
        <v>44057</v>
      </c>
      <c r="B2458" s="24">
        <v>502</v>
      </c>
      <c r="C2458" s="24">
        <v>496.31</v>
      </c>
      <c r="D2458" s="24">
        <v>496.31</v>
      </c>
      <c r="E2458" s="45">
        <f>Platts!R2947*0.6+Platts!C2947*1.6</f>
        <v>258.25</v>
      </c>
      <c r="F2458" s="62">
        <f t="shared" si="90"/>
        <v>2455</v>
      </c>
      <c r="G2458" s="42">
        <f t="shared" si="90"/>
        <v>44057</v>
      </c>
      <c r="H2458" s="24">
        <v>456</v>
      </c>
      <c r="I2458" s="24">
        <v>520.55999999999995</v>
      </c>
      <c r="J2458" s="24">
        <v>620.04</v>
      </c>
      <c r="K2458" s="24">
        <v>445</v>
      </c>
    </row>
    <row r="2459" spans="1:11" outlineLevel="1" x14ac:dyDescent="0.2">
      <c r="A2459" s="42">
        <f>A2458+3</f>
        <v>44060</v>
      </c>
      <c r="B2459" s="24">
        <v>507</v>
      </c>
      <c r="C2459" s="24">
        <v>497.23</v>
      </c>
      <c r="D2459" s="24">
        <v>504.57</v>
      </c>
      <c r="E2459" s="45">
        <f>Platts!R2948*0.6+Platts!C2948*1.6</f>
        <v>258.94</v>
      </c>
      <c r="F2459" s="62">
        <f t="shared" si="90"/>
        <v>2456</v>
      </c>
      <c r="G2459" s="42">
        <f>G2458+3</f>
        <v>44060</v>
      </c>
      <c r="H2459" s="24">
        <v>456</v>
      </c>
      <c r="I2459" s="24">
        <v>520.55999999999995</v>
      </c>
      <c r="J2459" s="24">
        <v>620.04</v>
      </c>
      <c r="K2459" s="24">
        <v>442.5</v>
      </c>
    </row>
    <row r="2460" spans="1:11" outlineLevel="1" x14ac:dyDescent="0.2">
      <c r="A2460" s="42">
        <f t="shared" si="89"/>
        <v>44061</v>
      </c>
      <c r="B2460" s="24">
        <v>509</v>
      </c>
      <c r="C2460" s="24">
        <v>504.94</v>
      </c>
      <c r="D2460" s="24">
        <v>507.61</v>
      </c>
      <c r="E2460" s="45">
        <f>Platts!R2949*0.6+Platts!C2949*1.6</f>
        <v>268.06</v>
      </c>
      <c r="F2460" s="62">
        <f t="shared" ref="F2460:G2460" si="91">F2459+1</f>
        <v>2457</v>
      </c>
      <c r="G2460" s="42">
        <f t="shared" si="91"/>
        <v>44061</v>
      </c>
      <c r="H2460" s="24">
        <v>458</v>
      </c>
      <c r="I2460" s="24">
        <v>520.55999999999995</v>
      </c>
      <c r="J2460" s="24">
        <v>620.04</v>
      </c>
      <c r="K2460" s="24">
        <v>440</v>
      </c>
    </row>
    <row r="2461" spans="1:11" outlineLevel="1" x14ac:dyDescent="0.2">
      <c r="A2461" s="42">
        <f t="shared" si="89"/>
        <v>44062</v>
      </c>
      <c r="B2461" s="24">
        <v>509</v>
      </c>
      <c r="C2461" s="24">
        <v>515.73</v>
      </c>
      <c r="D2461" s="24">
        <v>508.16</v>
      </c>
      <c r="E2461" s="45">
        <f>Platts!R2950*0.6+Platts!C2950*1.6</f>
        <v>269.98</v>
      </c>
      <c r="F2461" s="62">
        <f t="shared" ref="F2461:G2461" si="92">F2460+1</f>
        <v>2458</v>
      </c>
      <c r="G2461" s="42">
        <f t="shared" si="92"/>
        <v>44062</v>
      </c>
      <c r="H2461" s="24">
        <v>458</v>
      </c>
      <c r="I2461" s="24">
        <v>520.55999999999995</v>
      </c>
      <c r="J2461" s="24">
        <v>620.04</v>
      </c>
      <c r="K2461" s="24">
        <v>438</v>
      </c>
    </row>
    <row r="2462" spans="1:11" outlineLevel="1" x14ac:dyDescent="0.2">
      <c r="A2462" s="42">
        <f t="shared" si="89"/>
        <v>44063</v>
      </c>
      <c r="B2462" s="24">
        <v>509</v>
      </c>
      <c r="C2462" s="24">
        <v>511.88</v>
      </c>
      <c r="D2462" s="24">
        <v>519.73</v>
      </c>
      <c r="E2462" s="45">
        <f>Platts!R2951*0.6+Platts!C2951*1.6</f>
        <v>269.04000000000002</v>
      </c>
      <c r="F2462" s="62">
        <f t="shared" ref="F2462:G2462" si="93">F2461+1</f>
        <v>2459</v>
      </c>
      <c r="G2462" s="42">
        <f t="shared" si="93"/>
        <v>44063</v>
      </c>
      <c r="H2462" s="24">
        <v>458</v>
      </c>
      <c r="I2462" s="24">
        <v>520.55999999999995</v>
      </c>
      <c r="J2462" s="24">
        <v>620.04</v>
      </c>
      <c r="K2462" s="24">
        <v>437.5</v>
      </c>
    </row>
    <row r="2463" spans="1:11" outlineLevel="1" x14ac:dyDescent="0.2">
      <c r="A2463" s="42">
        <f t="shared" si="89"/>
        <v>44064</v>
      </c>
      <c r="B2463" s="24">
        <v>508</v>
      </c>
      <c r="C2463" s="24">
        <v>510.88</v>
      </c>
      <c r="D2463" s="24">
        <v>522.49</v>
      </c>
      <c r="E2463" s="45">
        <f>Platts!R2952*0.6+Platts!C2952*1.6</f>
        <v>266.69</v>
      </c>
      <c r="F2463" s="62">
        <f t="shared" ref="F2463:G2463" si="94">F2462+1</f>
        <v>2460</v>
      </c>
      <c r="G2463" s="42">
        <f t="shared" si="94"/>
        <v>44064</v>
      </c>
      <c r="H2463" s="24">
        <v>462</v>
      </c>
      <c r="I2463" s="24">
        <v>521.49</v>
      </c>
      <c r="J2463" s="24">
        <v>620.04</v>
      </c>
      <c r="K2463" s="24">
        <v>437.5</v>
      </c>
    </row>
    <row r="2464" spans="1:11" outlineLevel="1" x14ac:dyDescent="0.2">
      <c r="A2464" s="42">
        <f>A2463+3</f>
        <v>44067</v>
      </c>
      <c r="B2464" s="24">
        <v>508</v>
      </c>
      <c r="C2464" s="24">
        <v>517.29999999999995</v>
      </c>
      <c r="D2464" s="24">
        <v>524.14</v>
      </c>
      <c r="E2464" s="45">
        <f>Platts!R2953*0.6+Platts!C2953*1.6</f>
        <v>263.17</v>
      </c>
      <c r="F2464" s="62">
        <f t="shared" ref="F2464" si="95">F2463+1</f>
        <v>2461</v>
      </c>
      <c r="G2464" s="42">
        <f>G2463+3</f>
        <v>44067</v>
      </c>
      <c r="H2464" s="24">
        <v>462</v>
      </c>
      <c r="I2464" s="24">
        <v>521.49</v>
      </c>
      <c r="J2464" s="24">
        <v>620.04</v>
      </c>
      <c r="K2464" s="24">
        <v>437.5</v>
      </c>
    </row>
    <row r="2465" spans="1:11" outlineLevel="1" x14ac:dyDescent="0.2">
      <c r="A2465" s="42">
        <f t="shared" si="89"/>
        <v>44068</v>
      </c>
      <c r="B2465" s="24">
        <v>508</v>
      </c>
      <c r="C2465" s="24">
        <v>524.13</v>
      </c>
      <c r="D2465" s="24">
        <v>524.14</v>
      </c>
      <c r="E2465" s="45">
        <f>Platts!R2954*0.6+Platts!C2954*1.6</f>
        <v>258.75</v>
      </c>
      <c r="F2465" s="62">
        <f t="shared" ref="F2465:G2465" si="96">F2464+1</f>
        <v>2462</v>
      </c>
      <c r="G2465" s="42">
        <f t="shared" si="96"/>
        <v>44068</v>
      </c>
      <c r="H2465" s="24">
        <v>462</v>
      </c>
      <c r="I2465" s="24">
        <v>521.49</v>
      </c>
      <c r="J2465" s="24">
        <v>620.04</v>
      </c>
      <c r="K2465" s="24">
        <v>438</v>
      </c>
    </row>
    <row r="2466" spans="1:11" outlineLevel="1" x14ac:dyDescent="0.2">
      <c r="A2466" s="42">
        <f t="shared" si="89"/>
        <v>44069</v>
      </c>
      <c r="B2466" s="24">
        <v>507</v>
      </c>
      <c r="C2466" s="24">
        <v>525.35</v>
      </c>
      <c r="D2466" s="24">
        <v>531.86</v>
      </c>
      <c r="E2466" s="45">
        <f>Platts!R2955*0.6+Platts!C2955*1.6</f>
        <v>262</v>
      </c>
      <c r="F2466" s="62">
        <f t="shared" ref="F2466:G2466" si="97">F2465+1</f>
        <v>2463</v>
      </c>
      <c r="G2466" s="42">
        <f t="shared" si="97"/>
        <v>44069</v>
      </c>
      <c r="H2466" s="24">
        <v>462</v>
      </c>
      <c r="I2466" s="24">
        <v>521.49</v>
      </c>
      <c r="J2466" s="24">
        <v>620.04</v>
      </c>
      <c r="K2466" s="24">
        <v>440</v>
      </c>
    </row>
    <row r="2467" spans="1:11" outlineLevel="1" x14ac:dyDescent="0.2">
      <c r="A2467" s="42">
        <f t="shared" si="89"/>
        <v>44070</v>
      </c>
      <c r="B2467" s="24">
        <v>507</v>
      </c>
      <c r="C2467" s="24">
        <v>525.6</v>
      </c>
      <c r="D2467" s="24">
        <v>542.04999999999995</v>
      </c>
      <c r="E2467" s="45">
        <f>Platts!R2956*0.6+Platts!C2956*1.6</f>
        <v>258.87</v>
      </c>
      <c r="F2467" s="62">
        <f t="shared" ref="F2467:G2467" si="98">F2466+1</f>
        <v>2464</v>
      </c>
      <c r="G2467" s="42">
        <f t="shared" si="98"/>
        <v>44070</v>
      </c>
      <c r="H2467" s="24">
        <v>462</v>
      </c>
      <c r="I2467" s="24">
        <v>521.49</v>
      </c>
      <c r="J2467" s="24">
        <v>620.04</v>
      </c>
      <c r="K2467" s="24">
        <v>444</v>
      </c>
    </row>
    <row r="2468" spans="1:11" outlineLevel="1" x14ac:dyDescent="0.2">
      <c r="A2468" s="42">
        <f>A2467+1</f>
        <v>44071</v>
      </c>
      <c r="B2468" s="24">
        <v>507</v>
      </c>
      <c r="C2468" s="24">
        <v>535.46</v>
      </c>
      <c r="D2468" s="24">
        <v>545.08000000000004</v>
      </c>
      <c r="E2468" s="45">
        <f>Platts!R2957*0.6+Platts!C2957*1.6</f>
        <v>262.15000000000003</v>
      </c>
      <c r="F2468" s="62">
        <f t="shared" ref="F2468:G2469" si="99">F2467+1</f>
        <v>2465</v>
      </c>
      <c r="G2468" s="42">
        <f t="shared" si="99"/>
        <v>44071</v>
      </c>
      <c r="H2468" s="24">
        <v>464</v>
      </c>
      <c r="I2468" s="24">
        <v>526.53</v>
      </c>
      <c r="J2468" s="24">
        <v>622.79999999999995</v>
      </c>
      <c r="K2468" s="24">
        <v>445</v>
      </c>
    </row>
    <row r="2469" spans="1:11" outlineLevel="1" x14ac:dyDescent="0.2">
      <c r="A2469" s="42">
        <f>A2468+3</f>
        <v>44074</v>
      </c>
      <c r="B2469" s="24">
        <v>512</v>
      </c>
      <c r="C2469" s="91">
        <f>C2468</f>
        <v>535.46</v>
      </c>
      <c r="D2469" s="91">
        <f>D2468</f>
        <v>545.08000000000004</v>
      </c>
      <c r="E2469" s="45">
        <f>Platts!R2958*0.6+Platts!C2958*1.6</f>
        <v>263.91000000000003</v>
      </c>
      <c r="F2469" s="62">
        <f t="shared" si="99"/>
        <v>2466</v>
      </c>
      <c r="G2469" s="42">
        <f>G2468+3</f>
        <v>44074</v>
      </c>
      <c r="H2469" s="24">
        <v>467</v>
      </c>
      <c r="I2469" s="24">
        <v>526.53</v>
      </c>
      <c r="J2469" s="24">
        <v>622.79999999999995</v>
      </c>
      <c r="K2469" s="91">
        <f>K2468</f>
        <v>445</v>
      </c>
    </row>
    <row r="2470" spans="1:11" outlineLevel="1" x14ac:dyDescent="0.2">
      <c r="A2470" s="42">
        <f t="shared" ref="A2470:A2472" si="100">A2469+1</f>
        <v>44075</v>
      </c>
      <c r="B2470" s="24">
        <v>515</v>
      </c>
      <c r="C2470" s="24">
        <v>538.9</v>
      </c>
      <c r="D2470" s="24">
        <v>572.91999999999996</v>
      </c>
      <c r="E2470" s="45">
        <f>Platts!R2959*0.6+Platts!C2959*1.6</f>
        <v>266.27000000000004</v>
      </c>
      <c r="F2470" s="62">
        <f t="shared" ref="F2470:G2470" si="101">F2469+1</f>
        <v>2467</v>
      </c>
      <c r="G2470" s="42">
        <f t="shared" si="101"/>
        <v>44075</v>
      </c>
      <c r="H2470" s="24">
        <v>467</v>
      </c>
      <c r="I2470" s="24">
        <v>526.53</v>
      </c>
      <c r="J2470" s="24">
        <v>622.79999999999995</v>
      </c>
      <c r="K2470" s="24">
        <v>446</v>
      </c>
    </row>
    <row r="2471" spans="1:11" outlineLevel="1" x14ac:dyDescent="0.2">
      <c r="A2471" s="42">
        <f t="shared" si="100"/>
        <v>44076</v>
      </c>
      <c r="B2471" s="24">
        <v>515</v>
      </c>
      <c r="C2471" s="24">
        <v>531.16999999999996</v>
      </c>
      <c r="D2471" s="24">
        <v>586.41999999999996</v>
      </c>
      <c r="E2471" s="45">
        <f>Platts!R2960*0.6+Platts!C2960*1.6</f>
        <v>270.43</v>
      </c>
      <c r="F2471" s="62">
        <f t="shared" ref="F2471:G2471" si="102">F2470+1</f>
        <v>2468</v>
      </c>
      <c r="G2471" s="42">
        <f t="shared" si="102"/>
        <v>44076</v>
      </c>
      <c r="H2471" s="24">
        <v>467</v>
      </c>
      <c r="I2471" s="24">
        <v>526.53</v>
      </c>
      <c r="J2471" s="24">
        <v>622.79999999999995</v>
      </c>
      <c r="K2471" s="24">
        <v>450</v>
      </c>
    </row>
    <row r="2472" spans="1:11" outlineLevel="1" x14ac:dyDescent="0.2">
      <c r="A2472" s="42">
        <f t="shared" si="100"/>
        <v>44077</v>
      </c>
      <c r="B2472" s="24">
        <v>515</v>
      </c>
      <c r="C2472" s="24">
        <v>532.63</v>
      </c>
      <c r="D2472" s="24">
        <v>595.24</v>
      </c>
      <c r="E2472" s="45">
        <f>Platts!R2961*0.6+Platts!C2961*1.6</f>
        <v>274.83000000000004</v>
      </c>
      <c r="F2472" s="62">
        <f t="shared" ref="F2472:G2472" si="103">F2471+1</f>
        <v>2469</v>
      </c>
      <c r="G2472" s="42">
        <f t="shared" si="103"/>
        <v>44077</v>
      </c>
      <c r="H2472" s="24">
        <v>470</v>
      </c>
      <c r="I2472" s="24">
        <v>526.53</v>
      </c>
      <c r="J2472" s="24">
        <v>622.79999999999995</v>
      </c>
      <c r="K2472" s="24">
        <v>455</v>
      </c>
    </row>
    <row r="2473" spans="1:11" outlineLevel="1" x14ac:dyDescent="0.2">
      <c r="A2473" s="42">
        <f>A2472+1</f>
        <v>44078</v>
      </c>
      <c r="B2473" s="24">
        <v>520</v>
      </c>
      <c r="C2473" s="24">
        <v>537.9</v>
      </c>
      <c r="D2473" s="24">
        <v>595.79</v>
      </c>
      <c r="E2473" s="45">
        <f>Platts!R2962*0.6+Platts!C2962*1.6</f>
        <v>272.52</v>
      </c>
      <c r="F2473" s="62">
        <f t="shared" ref="F2473:G2473" si="104">F2472+1</f>
        <v>2470</v>
      </c>
      <c r="G2473" s="42">
        <f t="shared" si="104"/>
        <v>44078</v>
      </c>
      <c r="H2473" s="24">
        <v>472</v>
      </c>
      <c r="I2473" s="24">
        <v>530.82000000000005</v>
      </c>
      <c r="J2473" s="24">
        <v>622.79999999999995</v>
      </c>
      <c r="K2473" s="24">
        <v>456</v>
      </c>
    </row>
    <row r="2474" spans="1:11" outlineLevel="1" x14ac:dyDescent="0.2">
      <c r="A2474" s="42">
        <f>A2473+3</f>
        <v>44081</v>
      </c>
      <c r="B2474" s="24">
        <v>520</v>
      </c>
      <c r="C2474" s="24">
        <v>553.80999999999995</v>
      </c>
      <c r="D2474" s="91">
        <f>D2473</f>
        <v>595.79</v>
      </c>
      <c r="E2474" s="45">
        <f>Platts!R2963*0.6+Platts!C2963*1.6</f>
        <v>274.44000000000005</v>
      </c>
      <c r="F2474" s="62">
        <f t="shared" ref="F2474" si="105">F2473+1</f>
        <v>2471</v>
      </c>
      <c r="G2474" s="42">
        <f>G2473+3</f>
        <v>44081</v>
      </c>
      <c r="H2474" s="24">
        <v>474</v>
      </c>
      <c r="I2474" s="24">
        <v>530.82000000000005</v>
      </c>
      <c r="J2474" s="24">
        <v>622.79999999999995</v>
      </c>
      <c r="K2474" s="24">
        <v>457.5</v>
      </c>
    </row>
    <row r="2475" spans="1:11" outlineLevel="1" x14ac:dyDescent="0.2">
      <c r="A2475" s="42">
        <f t="shared" ref="A2475:A2477" si="106">A2474+1</f>
        <v>44082</v>
      </c>
      <c r="B2475" s="24">
        <v>519</v>
      </c>
      <c r="C2475" s="24">
        <v>553.78</v>
      </c>
      <c r="D2475" s="24">
        <v>596.05999999999995</v>
      </c>
      <c r="E2475" s="45">
        <f>Platts!R2964*0.6+Platts!C2964*1.6</f>
        <v>273.3</v>
      </c>
      <c r="F2475" s="62">
        <f t="shared" ref="F2475:G2475" si="107">F2474+1</f>
        <v>2472</v>
      </c>
      <c r="G2475" s="42">
        <f t="shared" si="107"/>
        <v>44082</v>
      </c>
      <c r="H2475" s="24">
        <v>476</v>
      </c>
      <c r="I2475" s="24">
        <v>530.82000000000005</v>
      </c>
      <c r="J2475" s="24">
        <v>622.79999999999995</v>
      </c>
      <c r="K2475" s="24">
        <v>460</v>
      </c>
    </row>
    <row r="2476" spans="1:11" outlineLevel="1" x14ac:dyDescent="0.2">
      <c r="A2476" s="42">
        <f t="shared" si="106"/>
        <v>44083</v>
      </c>
      <c r="B2476" s="24">
        <v>517</v>
      </c>
      <c r="C2476" s="24">
        <v>562.58000000000004</v>
      </c>
      <c r="D2476" s="24">
        <v>595.79</v>
      </c>
      <c r="E2476" s="45">
        <f>Platts!R2965*0.6+Platts!C2965*1.6</f>
        <v>271.32</v>
      </c>
      <c r="F2476" s="62">
        <f t="shared" ref="F2476:G2476" si="108">F2475+1</f>
        <v>2473</v>
      </c>
      <c r="G2476" s="42">
        <f t="shared" si="108"/>
        <v>44083</v>
      </c>
      <c r="H2476" s="24">
        <v>476</v>
      </c>
      <c r="I2476" s="24">
        <v>530.82000000000005</v>
      </c>
      <c r="J2476" s="24">
        <v>622.79999999999995</v>
      </c>
      <c r="K2476" s="24">
        <v>460</v>
      </c>
    </row>
    <row r="2477" spans="1:11" outlineLevel="1" x14ac:dyDescent="0.2">
      <c r="A2477" s="42">
        <f t="shared" si="106"/>
        <v>44084</v>
      </c>
      <c r="B2477" s="24">
        <v>515</v>
      </c>
      <c r="C2477" s="24">
        <v>565.35</v>
      </c>
      <c r="D2477" s="24">
        <v>599.65</v>
      </c>
      <c r="E2477" s="45">
        <f>Platts!R2966*0.6+Platts!C2966*1.6</f>
        <v>270.18</v>
      </c>
      <c r="F2477" s="62">
        <f t="shared" ref="F2477:G2477" si="109">F2476+1</f>
        <v>2474</v>
      </c>
      <c r="G2477" s="42">
        <f t="shared" si="109"/>
        <v>44084</v>
      </c>
      <c r="H2477" s="24">
        <v>476</v>
      </c>
      <c r="I2477" s="24">
        <v>530.82000000000005</v>
      </c>
      <c r="J2477" s="24">
        <v>622.79999999999995</v>
      </c>
      <c r="K2477" s="24">
        <v>460</v>
      </c>
    </row>
    <row r="2478" spans="1:11" outlineLevel="1" x14ac:dyDescent="0.2">
      <c r="A2478" s="42">
        <f>A2477+1</f>
        <v>44085</v>
      </c>
      <c r="B2478" s="24">
        <v>515</v>
      </c>
      <c r="C2478" s="24">
        <v>562.26</v>
      </c>
      <c r="D2478" s="24">
        <v>619.49</v>
      </c>
      <c r="E2478" s="45">
        <f>Platts!R2967*0.6+Platts!C2967*1.6</f>
        <v>277.28000000000003</v>
      </c>
      <c r="F2478" s="62">
        <f t="shared" ref="F2478:G2479" si="110">F2477+1</f>
        <v>2475</v>
      </c>
      <c r="G2478" s="42">
        <f t="shared" si="110"/>
        <v>44085</v>
      </c>
      <c r="H2478" s="24">
        <v>475</v>
      </c>
      <c r="I2478" s="24">
        <v>535.62</v>
      </c>
      <c r="J2478" s="24">
        <v>666.89</v>
      </c>
      <c r="K2478" s="24">
        <v>460</v>
      </c>
    </row>
    <row r="2479" spans="1:11" outlineLevel="1" x14ac:dyDescent="0.2">
      <c r="A2479" s="42">
        <f>A2478+3</f>
        <v>44088</v>
      </c>
      <c r="B2479" s="24">
        <v>516</v>
      </c>
      <c r="C2479" s="24">
        <v>574.94000000000005</v>
      </c>
      <c r="D2479" s="24">
        <v>638.5</v>
      </c>
      <c r="E2479" s="45">
        <f>Platts!R2968*0.6+Platts!C2968*1.6</f>
        <v>279.60000000000002</v>
      </c>
      <c r="F2479" s="62">
        <f t="shared" si="110"/>
        <v>2476</v>
      </c>
      <c r="G2479" s="42">
        <f>G2478+3</f>
        <v>44088</v>
      </c>
      <c r="H2479" s="24">
        <v>476</v>
      </c>
      <c r="I2479" s="24">
        <v>535.62</v>
      </c>
      <c r="J2479" s="24">
        <v>666.89</v>
      </c>
      <c r="K2479" s="24">
        <v>457.5</v>
      </c>
    </row>
    <row r="2480" spans="1:11" outlineLevel="1" x14ac:dyDescent="0.2">
      <c r="A2480" s="42">
        <f t="shared" ref="A2480:A2482" si="111">A2479+1</f>
        <v>44089</v>
      </c>
      <c r="B2480" s="24">
        <v>516</v>
      </c>
      <c r="C2480" s="24">
        <v>573.39</v>
      </c>
      <c r="D2480" s="24">
        <v>638.78</v>
      </c>
      <c r="E2480" s="45">
        <f>Platts!R2969*0.6+Platts!C2969*1.6</f>
        <v>278.58000000000004</v>
      </c>
      <c r="F2480" s="62">
        <f t="shared" ref="F2480:G2480" si="112">F2479+1</f>
        <v>2477</v>
      </c>
      <c r="G2480" s="42">
        <f t="shared" si="112"/>
        <v>44089</v>
      </c>
      <c r="H2480" s="24">
        <v>475</v>
      </c>
      <c r="I2480" s="24">
        <v>535.62</v>
      </c>
      <c r="J2480" s="24">
        <v>666.89</v>
      </c>
      <c r="K2480" s="24">
        <v>457</v>
      </c>
    </row>
    <row r="2481" spans="1:11" outlineLevel="1" x14ac:dyDescent="0.2">
      <c r="A2481" s="42">
        <f t="shared" si="111"/>
        <v>44090</v>
      </c>
      <c r="B2481" s="24">
        <v>513</v>
      </c>
      <c r="C2481" s="24">
        <v>573.20000000000005</v>
      </c>
      <c r="D2481" s="24">
        <v>650.63</v>
      </c>
      <c r="E2481" s="45">
        <f>Platts!R2970*0.6+Platts!C2970*1.6</f>
        <v>273.58</v>
      </c>
      <c r="F2481" s="62">
        <f t="shared" ref="F2481:G2481" si="113">F2480+1</f>
        <v>2478</v>
      </c>
      <c r="G2481" s="42">
        <f t="shared" si="113"/>
        <v>44090</v>
      </c>
      <c r="H2481" s="24">
        <v>475</v>
      </c>
      <c r="I2481" s="24">
        <v>535.62</v>
      </c>
      <c r="J2481" s="24">
        <v>666.89</v>
      </c>
      <c r="K2481" s="24">
        <v>455</v>
      </c>
    </row>
    <row r="2482" spans="1:11" outlineLevel="1" x14ac:dyDescent="0.2">
      <c r="A2482" s="42">
        <f t="shared" si="111"/>
        <v>44091</v>
      </c>
      <c r="B2482" s="24">
        <v>511</v>
      </c>
      <c r="C2482" s="24">
        <v>572.82000000000005</v>
      </c>
      <c r="D2482" s="24">
        <v>652.01</v>
      </c>
      <c r="E2482" s="45">
        <f>Platts!R2971*0.6+Platts!C2971*1.6</f>
        <v>272.38</v>
      </c>
      <c r="F2482" s="62">
        <f t="shared" ref="F2482:G2482" si="114">F2481+1</f>
        <v>2479</v>
      </c>
      <c r="G2482" s="42">
        <f t="shared" si="114"/>
        <v>44091</v>
      </c>
      <c r="H2482" s="24">
        <v>474</v>
      </c>
      <c r="I2482" s="24">
        <v>535.62</v>
      </c>
      <c r="J2482" s="24">
        <v>666.89</v>
      </c>
      <c r="K2482" s="24">
        <v>455</v>
      </c>
    </row>
    <row r="2483" spans="1:11" outlineLevel="1" x14ac:dyDescent="0.2">
      <c r="A2483" s="42">
        <f>A2482+1</f>
        <v>44092</v>
      </c>
      <c r="B2483" s="24">
        <v>511</v>
      </c>
      <c r="C2483" s="24">
        <v>581.39</v>
      </c>
      <c r="D2483" s="24">
        <v>660</v>
      </c>
      <c r="E2483" s="45">
        <f>Platts!R2972*0.6+Platts!C2972*1.6</f>
        <v>280.12</v>
      </c>
      <c r="F2483" s="62">
        <f t="shared" ref="F2483:G2483" si="115">F2482+1</f>
        <v>2480</v>
      </c>
      <c r="G2483" s="42">
        <f t="shared" si="115"/>
        <v>44092</v>
      </c>
      <c r="H2483" s="24">
        <v>474</v>
      </c>
      <c r="I2483" s="24">
        <v>536.89</v>
      </c>
      <c r="J2483" s="24">
        <v>666.89</v>
      </c>
      <c r="K2483" s="24">
        <v>455</v>
      </c>
    </row>
    <row r="2484" spans="1:11" outlineLevel="1" x14ac:dyDescent="0.2">
      <c r="A2484" s="42">
        <f>A2483+3</f>
        <v>44095</v>
      </c>
      <c r="B2484" s="24">
        <v>507</v>
      </c>
      <c r="C2484" s="24">
        <v>576.29</v>
      </c>
      <c r="D2484" s="24">
        <v>660.55</v>
      </c>
      <c r="E2484" s="45">
        <f>Platts!R2973*0.6+Platts!C2973*1.6</f>
        <v>271.95</v>
      </c>
      <c r="F2484" s="62">
        <f t="shared" ref="F2484" si="116">F2483+1</f>
        <v>2481</v>
      </c>
      <c r="G2484" s="42">
        <f>G2483+3</f>
        <v>44095</v>
      </c>
      <c r="H2484" s="24">
        <v>471</v>
      </c>
      <c r="I2484" s="24">
        <v>536.89</v>
      </c>
      <c r="J2484" s="24">
        <v>666.89</v>
      </c>
      <c r="K2484" s="24">
        <v>455</v>
      </c>
    </row>
    <row r="2485" spans="1:11" outlineLevel="1" x14ac:dyDescent="0.2">
      <c r="A2485" s="42">
        <f t="shared" ref="A2485:A2487" si="117">A2484+1</f>
        <v>44096</v>
      </c>
      <c r="B2485" s="24">
        <v>507</v>
      </c>
      <c r="C2485" s="24">
        <v>575.6</v>
      </c>
      <c r="D2485" s="24">
        <v>661.1</v>
      </c>
      <c r="E2485" s="45">
        <f>Platts!R2974*0.6+Platts!C2974*1.6</f>
        <v>267.45000000000005</v>
      </c>
      <c r="F2485" s="62">
        <f t="shared" ref="F2485:G2485" si="118">F2484+1</f>
        <v>2482</v>
      </c>
      <c r="G2485" s="42">
        <f t="shared" si="118"/>
        <v>44096</v>
      </c>
      <c r="H2485" s="24">
        <v>471</v>
      </c>
      <c r="I2485" s="24">
        <v>536.89</v>
      </c>
      <c r="J2485" s="24">
        <v>666.89</v>
      </c>
      <c r="K2485" s="24">
        <v>455</v>
      </c>
    </row>
    <row r="2486" spans="1:11" outlineLevel="1" x14ac:dyDescent="0.2">
      <c r="A2486" s="42">
        <f t="shared" si="117"/>
        <v>44097</v>
      </c>
      <c r="B2486" s="24">
        <v>505</v>
      </c>
      <c r="C2486" s="24">
        <v>573.91999999999996</v>
      </c>
      <c r="D2486" s="24">
        <v>663.3</v>
      </c>
      <c r="E2486" s="45">
        <f>Platts!R2975*0.6+Platts!C2975*1.6</f>
        <v>264.04000000000002</v>
      </c>
      <c r="F2486" s="62">
        <f t="shared" ref="F2486:G2486" si="119">F2485+1</f>
        <v>2483</v>
      </c>
      <c r="G2486" s="42">
        <f t="shared" si="119"/>
        <v>44097</v>
      </c>
      <c r="H2486" s="24">
        <v>470</v>
      </c>
      <c r="I2486" s="24">
        <v>536.89</v>
      </c>
      <c r="J2486" s="24">
        <v>666.89</v>
      </c>
      <c r="K2486" s="24">
        <v>455</v>
      </c>
    </row>
    <row r="2487" spans="1:11" outlineLevel="1" x14ac:dyDescent="0.2">
      <c r="A2487" s="42">
        <f t="shared" si="117"/>
        <v>44098</v>
      </c>
      <c r="B2487" s="24">
        <v>505</v>
      </c>
      <c r="C2487" s="24">
        <v>572.05999999999995</v>
      </c>
      <c r="D2487" s="24">
        <v>662.48</v>
      </c>
      <c r="E2487" s="45">
        <f>Platts!R2976*0.6+Platts!C2976*1.6</f>
        <v>266.74</v>
      </c>
      <c r="F2487" s="62">
        <f t="shared" ref="F2487:G2487" si="120">F2486+1</f>
        <v>2484</v>
      </c>
      <c r="G2487" s="42">
        <f t="shared" si="120"/>
        <v>44098</v>
      </c>
      <c r="H2487" s="24">
        <v>470</v>
      </c>
      <c r="I2487" s="24">
        <v>536.89</v>
      </c>
      <c r="J2487" s="24">
        <v>666.89</v>
      </c>
      <c r="K2487" s="24">
        <v>454</v>
      </c>
    </row>
    <row r="2488" spans="1:11" outlineLevel="1" x14ac:dyDescent="0.2">
      <c r="A2488" s="42">
        <f>A2487+1</f>
        <v>44099</v>
      </c>
      <c r="B2488" s="24">
        <v>504</v>
      </c>
      <c r="C2488" s="24">
        <v>571.65</v>
      </c>
      <c r="D2488" s="24">
        <v>660.55</v>
      </c>
      <c r="E2488" s="45">
        <f>Platts!R2977*0.6+Platts!C2977*1.6</f>
        <v>269.08</v>
      </c>
      <c r="F2488" s="62">
        <f t="shared" ref="F2488:G2489" si="121">F2487+1</f>
        <v>2485</v>
      </c>
      <c r="G2488" s="42">
        <f t="shared" si="121"/>
        <v>44099</v>
      </c>
      <c r="H2488" s="24">
        <v>468</v>
      </c>
      <c r="I2488" s="24">
        <v>528.66</v>
      </c>
      <c r="J2488" s="24">
        <v>666.89</v>
      </c>
      <c r="K2488" s="24">
        <v>452.5</v>
      </c>
    </row>
    <row r="2489" spans="1:11" outlineLevel="1" x14ac:dyDescent="0.2">
      <c r="A2489" s="42">
        <f>A2488+3</f>
        <v>44102</v>
      </c>
      <c r="B2489" s="24">
        <v>499</v>
      </c>
      <c r="C2489" s="24">
        <v>575.16999999999996</v>
      </c>
      <c r="D2489" s="24">
        <v>660.55</v>
      </c>
      <c r="E2489" s="45">
        <f>Platts!R2978*0.6+Platts!C2978*1.6</f>
        <v>272.7263492063488</v>
      </c>
      <c r="F2489" s="62">
        <f t="shared" si="121"/>
        <v>2486</v>
      </c>
      <c r="G2489" s="42">
        <f>G2488+3</f>
        <v>44102</v>
      </c>
      <c r="H2489" s="24">
        <v>468</v>
      </c>
      <c r="I2489" s="24">
        <v>528.66</v>
      </c>
      <c r="J2489" s="24">
        <v>666.89</v>
      </c>
      <c r="K2489" s="24">
        <v>452</v>
      </c>
    </row>
    <row r="2490" spans="1:11" outlineLevel="1" x14ac:dyDescent="0.2">
      <c r="A2490" s="42">
        <f t="shared" ref="A2490:A2492" si="122">A2489+1</f>
        <v>44103</v>
      </c>
      <c r="B2490" s="24">
        <v>499</v>
      </c>
      <c r="C2490" s="24">
        <v>582.16</v>
      </c>
      <c r="D2490" s="24">
        <v>662.75</v>
      </c>
      <c r="E2490" s="45">
        <f>Platts!R2979*0.6+Platts!C2979*1.6</f>
        <v>273.64264915161442</v>
      </c>
      <c r="F2490" s="62">
        <f t="shared" ref="F2490:G2490" si="123">F2489+1</f>
        <v>2487</v>
      </c>
      <c r="G2490" s="42">
        <f t="shared" si="123"/>
        <v>44103</v>
      </c>
      <c r="H2490" s="24">
        <v>468</v>
      </c>
      <c r="I2490" s="24">
        <v>528.66</v>
      </c>
      <c r="J2490" s="24">
        <v>666.89</v>
      </c>
      <c r="K2490" s="24">
        <v>452</v>
      </c>
    </row>
    <row r="2491" spans="1:11" outlineLevel="1" x14ac:dyDescent="0.2">
      <c r="A2491" s="42">
        <f t="shared" si="122"/>
        <v>44104</v>
      </c>
      <c r="B2491" s="24">
        <v>499</v>
      </c>
      <c r="C2491" s="24">
        <v>585.39</v>
      </c>
      <c r="D2491" s="24">
        <v>664.41</v>
      </c>
      <c r="E2491" s="45">
        <f>Platts!R2980*0.6+Platts!C2980*1.6</f>
        <v>274.55894909687999</v>
      </c>
      <c r="F2491" s="62">
        <f t="shared" ref="F2491:G2491" si="124">F2490+1</f>
        <v>2488</v>
      </c>
      <c r="G2491" s="42">
        <f t="shared" si="124"/>
        <v>44104</v>
      </c>
      <c r="H2491" s="24">
        <v>468</v>
      </c>
      <c r="I2491" s="24">
        <v>528.66</v>
      </c>
      <c r="J2491" s="24">
        <v>666.89</v>
      </c>
      <c r="K2491" s="24">
        <v>450</v>
      </c>
    </row>
    <row r="2492" spans="1:11" outlineLevel="1" x14ac:dyDescent="0.2">
      <c r="A2492" s="120">
        <f t="shared" si="122"/>
        <v>44105</v>
      </c>
      <c r="B2492" s="91">
        <f t="shared" ref="B2492:B2497" si="125">B2491</f>
        <v>499</v>
      </c>
      <c r="C2492" s="24">
        <v>586.17999999999995</v>
      </c>
      <c r="D2492" s="24">
        <v>664.41</v>
      </c>
      <c r="E2492" s="45">
        <f>Platts!R2981*0.6+Platts!C2981*1.6</f>
        <v>274.55894909687999</v>
      </c>
      <c r="F2492" s="62">
        <f t="shared" ref="F2492:G2492" si="126">F2491+1</f>
        <v>2489</v>
      </c>
      <c r="G2492" s="120">
        <f t="shared" si="126"/>
        <v>44105</v>
      </c>
      <c r="H2492" s="91">
        <v>468</v>
      </c>
      <c r="I2492" s="24">
        <v>528.66</v>
      </c>
      <c r="J2492" s="24">
        <v>666.89</v>
      </c>
      <c r="K2492" s="24">
        <v>450</v>
      </c>
    </row>
    <row r="2493" spans="1:11" outlineLevel="1" x14ac:dyDescent="0.2">
      <c r="A2493" s="120">
        <f>A2492+1</f>
        <v>44106</v>
      </c>
      <c r="B2493" s="91">
        <f t="shared" si="125"/>
        <v>499</v>
      </c>
      <c r="C2493" s="24">
        <v>584.78</v>
      </c>
      <c r="D2493" s="24">
        <v>673.78</v>
      </c>
      <c r="E2493" s="45">
        <f>Platts!R2982*0.6+Platts!C2982*1.6</f>
        <v>274.25894909687997</v>
      </c>
      <c r="F2493" s="62">
        <f t="shared" ref="F2493:G2493" si="127">F2492+1</f>
        <v>2490</v>
      </c>
      <c r="G2493" s="120">
        <f t="shared" si="127"/>
        <v>44106</v>
      </c>
      <c r="H2493" s="91">
        <v>468</v>
      </c>
      <c r="I2493" s="24">
        <v>536.14</v>
      </c>
      <c r="J2493" s="24">
        <v>666.89</v>
      </c>
      <c r="K2493" s="24">
        <v>448</v>
      </c>
    </row>
    <row r="2494" spans="1:11" outlineLevel="1" x14ac:dyDescent="0.2">
      <c r="A2494" s="120">
        <f>A2493+3</f>
        <v>44109</v>
      </c>
      <c r="B2494" s="91">
        <f t="shared" si="125"/>
        <v>499</v>
      </c>
      <c r="C2494" s="24">
        <v>588.61</v>
      </c>
      <c r="D2494" s="24">
        <v>686.18</v>
      </c>
      <c r="E2494" s="45">
        <f>Platts!R2983*0.6+Platts!C2983*1.6</f>
        <v>280.14</v>
      </c>
      <c r="F2494" s="62">
        <f t="shared" ref="F2494" si="128">F2493+1</f>
        <v>2491</v>
      </c>
      <c r="G2494" s="120">
        <f>G2493+3</f>
        <v>44109</v>
      </c>
      <c r="H2494" s="91">
        <v>468</v>
      </c>
      <c r="I2494" s="24">
        <v>536.14</v>
      </c>
      <c r="J2494" s="24">
        <v>669.64</v>
      </c>
      <c r="K2494" s="24">
        <v>447.5</v>
      </c>
    </row>
    <row r="2495" spans="1:11" outlineLevel="1" x14ac:dyDescent="0.2">
      <c r="A2495" s="120">
        <f t="shared" ref="A2495:A2497" si="129">A2494+1</f>
        <v>44110</v>
      </c>
      <c r="B2495" s="91">
        <f t="shared" si="125"/>
        <v>499</v>
      </c>
      <c r="C2495" s="24">
        <v>588.66</v>
      </c>
      <c r="D2495" s="24">
        <v>693.89</v>
      </c>
      <c r="E2495" s="45">
        <f>Platts!R2984*0.6+Platts!C2984*1.6</f>
        <v>280.14</v>
      </c>
      <c r="F2495" s="62">
        <f t="shared" ref="F2495:G2495" si="130">F2494+1</f>
        <v>2492</v>
      </c>
      <c r="G2495" s="120">
        <f t="shared" si="130"/>
        <v>44110</v>
      </c>
      <c r="H2495" s="91">
        <v>468</v>
      </c>
      <c r="I2495" s="24">
        <v>536.14</v>
      </c>
      <c r="J2495" s="24">
        <v>669.64</v>
      </c>
      <c r="K2495" s="24">
        <v>445</v>
      </c>
    </row>
    <row r="2496" spans="1:11" outlineLevel="1" x14ac:dyDescent="0.2">
      <c r="A2496" s="120">
        <f t="shared" si="129"/>
        <v>44111</v>
      </c>
      <c r="B2496" s="91">
        <f t="shared" si="125"/>
        <v>499</v>
      </c>
      <c r="C2496" s="24">
        <v>587.07000000000005</v>
      </c>
      <c r="D2496" s="24">
        <v>710.43</v>
      </c>
      <c r="E2496" s="45">
        <f>Platts!R2985*0.6+Platts!C2985*1.6</f>
        <v>276.39</v>
      </c>
      <c r="F2496" s="62">
        <f t="shared" ref="F2496:G2496" si="131">F2495+1</f>
        <v>2493</v>
      </c>
      <c r="G2496" s="120">
        <f t="shared" si="131"/>
        <v>44111</v>
      </c>
      <c r="H2496" s="91">
        <v>468</v>
      </c>
      <c r="I2496" s="24">
        <v>536.14</v>
      </c>
      <c r="J2496" s="24">
        <v>669.64</v>
      </c>
      <c r="K2496" s="24">
        <v>445</v>
      </c>
    </row>
    <row r="2497" spans="1:11" outlineLevel="1" x14ac:dyDescent="0.2">
      <c r="A2497" s="120">
        <f t="shared" si="129"/>
        <v>44112</v>
      </c>
      <c r="B2497" s="91">
        <f t="shared" si="125"/>
        <v>499</v>
      </c>
      <c r="C2497" s="24">
        <v>586.37</v>
      </c>
      <c r="D2497" s="24">
        <v>711.25</v>
      </c>
      <c r="E2497" s="45">
        <f>Platts!R2986*0.6+Platts!C2986*1.6</f>
        <v>276.39</v>
      </c>
      <c r="F2497" s="62">
        <f t="shared" ref="F2497:G2497" si="132">F2496+1</f>
        <v>2494</v>
      </c>
      <c r="G2497" s="120">
        <f t="shared" si="132"/>
        <v>44112</v>
      </c>
      <c r="H2497" s="91">
        <v>468</v>
      </c>
      <c r="I2497" s="24">
        <v>536.14</v>
      </c>
      <c r="J2497" s="24">
        <v>669.64</v>
      </c>
      <c r="K2497" s="24">
        <v>440</v>
      </c>
    </row>
    <row r="2498" spans="1:11" outlineLevel="1" x14ac:dyDescent="0.2">
      <c r="A2498" s="42">
        <f>A2497+1</f>
        <v>44113</v>
      </c>
      <c r="B2498" s="24">
        <v>502</v>
      </c>
      <c r="C2498" s="24">
        <v>588.59</v>
      </c>
      <c r="D2498" s="24">
        <v>711.53</v>
      </c>
      <c r="E2498" s="45">
        <f>Platts!R2987*0.6+Platts!C2987*1.6</f>
        <v>280.71000000000004</v>
      </c>
      <c r="F2498" s="62">
        <f t="shared" ref="F2498:G2503" si="133">F2497+1</f>
        <v>2495</v>
      </c>
      <c r="G2498" s="42">
        <f t="shared" si="133"/>
        <v>44113</v>
      </c>
      <c r="H2498" s="24">
        <v>468</v>
      </c>
      <c r="I2498" s="24">
        <v>543.66999999999996</v>
      </c>
      <c r="J2498" s="24">
        <v>669.64</v>
      </c>
      <c r="K2498" s="24">
        <v>440</v>
      </c>
    </row>
    <row r="2499" spans="1:11" outlineLevel="1" x14ac:dyDescent="0.2">
      <c r="A2499" s="42">
        <f>A2498+3</f>
        <v>44116</v>
      </c>
      <c r="B2499" s="24">
        <v>506</v>
      </c>
      <c r="C2499" s="24">
        <v>585.73</v>
      </c>
      <c r="D2499" s="24">
        <v>712.63</v>
      </c>
      <c r="E2499" s="45">
        <f>Platts!R2988*0.6+Platts!C2988*1.6</f>
        <v>277.51</v>
      </c>
      <c r="F2499" s="62">
        <f t="shared" si="133"/>
        <v>2496</v>
      </c>
      <c r="G2499" s="42">
        <f>G2498+3</f>
        <v>44116</v>
      </c>
      <c r="H2499" s="24">
        <v>468</v>
      </c>
      <c r="I2499" s="24">
        <v>543.66999999999996</v>
      </c>
      <c r="J2499" s="24">
        <v>669.64</v>
      </c>
      <c r="K2499" s="24">
        <v>440</v>
      </c>
    </row>
    <row r="2500" spans="1:11" outlineLevel="1" x14ac:dyDescent="0.2">
      <c r="A2500" s="42">
        <f>A2499+1</f>
        <v>44117</v>
      </c>
      <c r="B2500" s="24">
        <v>506</v>
      </c>
      <c r="C2500" s="24">
        <v>581.17999999999995</v>
      </c>
      <c r="D2500" s="24">
        <v>716.77</v>
      </c>
      <c r="E2500" s="45">
        <f>Platts!R2989*0.6+Platts!C2989*1.6</f>
        <v>268.56</v>
      </c>
      <c r="F2500" s="62">
        <f t="shared" si="133"/>
        <v>2497</v>
      </c>
      <c r="G2500" s="42">
        <f>G2499+1</f>
        <v>44117</v>
      </c>
      <c r="H2500" s="24">
        <v>468</v>
      </c>
      <c r="I2500" s="24">
        <v>543.66999999999996</v>
      </c>
      <c r="J2500" s="24">
        <v>669.64</v>
      </c>
      <c r="K2500" s="24">
        <v>440</v>
      </c>
    </row>
    <row r="2501" spans="1:11" outlineLevel="1" x14ac:dyDescent="0.2">
      <c r="A2501" s="42">
        <f>A2500+1</f>
        <v>44118</v>
      </c>
      <c r="B2501" s="24">
        <v>505</v>
      </c>
      <c r="C2501" s="24">
        <v>583.35</v>
      </c>
      <c r="D2501" s="24">
        <v>718.97</v>
      </c>
      <c r="E2501" s="45">
        <f>Platts!R2990*0.6+Platts!C2990*1.6</f>
        <v>265.40000000000003</v>
      </c>
      <c r="F2501" s="62">
        <f t="shared" si="133"/>
        <v>2498</v>
      </c>
      <c r="G2501" s="42">
        <f>G2500+1</f>
        <v>44118</v>
      </c>
      <c r="H2501" s="24">
        <v>468</v>
      </c>
      <c r="I2501" s="24">
        <v>543.66999999999996</v>
      </c>
      <c r="J2501" s="24">
        <v>669.64</v>
      </c>
      <c r="K2501" s="24">
        <v>440</v>
      </c>
    </row>
    <row r="2502" spans="1:11" outlineLevel="1" x14ac:dyDescent="0.2">
      <c r="A2502" s="42">
        <f>A2501+1</f>
        <v>44119</v>
      </c>
      <c r="B2502" s="24">
        <v>507</v>
      </c>
      <c r="C2502" s="24">
        <v>579.88</v>
      </c>
      <c r="D2502" s="24">
        <v>720.62</v>
      </c>
      <c r="E2502" s="45">
        <f>Platts!R2991*0.6+Platts!C2991*1.6</f>
        <v>262.24</v>
      </c>
      <c r="F2502" s="62">
        <f t="shared" si="133"/>
        <v>2499</v>
      </c>
      <c r="G2502" s="42">
        <f>G2501+1</f>
        <v>44119</v>
      </c>
      <c r="H2502" s="24">
        <v>468</v>
      </c>
      <c r="I2502" s="24">
        <v>543.66999999999996</v>
      </c>
      <c r="J2502" s="24">
        <v>669.64</v>
      </c>
      <c r="K2502" s="24">
        <v>442.5</v>
      </c>
    </row>
    <row r="2503" spans="1:11" outlineLevel="1" x14ac:dyDescent="0.2">
      <c r="A2503" s="42">
        <f>A2502+1</f>
        <v>44120</v>
      </c>
      <c r="B2503" s="24">
        <v>510</v>
      </c>
      <c r="C2503" s="24">
        <v>581.16</v>
      </c>
      <c r="D2503" s="24">
        <v>719.52</v>
      </c>
      <c r="E2503" s="45">
        <f>Platts!R2992*0.6+Platts!C2992*1.6</f>
        <v>261.28000000000003</v>
      </c>
      <c r="F2503" s="62">
        <f t="shared" si="133"/>
        <v>2500</v>
      </c>
      <c r="G2503" s="42">
        <f>G2502+1</f>
        <v>44120</v>
      </c>
      <c r="H2503" s="24">
        <v>468</v>
      </c>
      <c r="I2503" s="24">
        <v>536.04999999999995</v>
      </c>
      <c r="J2503" s="24">
        <v>669.64</v>
      </c>
      <c r="K2503" s="24">
        <v>443</v>
      </c>
    </row>
    <row r="2504" spans="1:11" outlineLevel="1" x14ac:dyDescent="0.2">
      <c r="A2504" s="42">
        <f>A2503+3</f>
        <v>44123</v>
      </c>
      <c r="B2504" s="24">
        <v>512</v>
      </c>
      <c r="C2504" s="24">
        <v>584.92999999999995</v>
      </c>
      <c r="D2504" s="24">
        <v>719.8</v>
      </c>
      <c r="E2504" s="45">
        <f>Platts!R2993*0.6+Platts!C2993*1.6</f>
        <v>259.44</v>
      </c>
      <c r="F2504" s="62">
        <f t="shared" ref="F2504" si="134">F2503+1</f>
        <v>2501</v>
      </c>
      <c r="G2504" s="42">
        <f>G2503+3</f>
        <v>44123</v>
      </c>
      <c r="H2504" s="24">
        <v>470</v>
      </c>
      <c r="I2504" s="24">
        <v>536.04999999999995</v>
      </c>
      <c r="J2504" s="24">
        <v>669.64</v>
      </c>
      <c r="K2504" s="24">
        <v>444.5</v>
      </c>
    </row>
    <row r="2505" spans="1:11" outlineLevel="1" x14ac:dyDescent="0.2">
      <c r="A2505" s="42">
        <f>A2504+1</f>
        <v>44124</v>
      </c>
      <c r="B2505" s="24">
        <v>512</v>
      </c>
      <c r="C2505" s="24">
        <v>589.97</v>
      </c>
      <c r="D2505" s="24">
        <v>722</v>
      </c>
      <c r="E2505" s="45">
        <f>Platts!R2994*0.6+Platts!C2994*1.6</f>
        <v>259.60000000000002</v>
      </c>
      <c r="F2505" s="62">
        <f t="shared" ref="F2505" si="135">F2504+1</f>
        <v>2502</v>
      </c>
      <c r="G2505" s="42">
        <f>G2504+1</f>
        <v>44124</v>
      </c>
      <c r="H2505" s="24">
        <v>470</v>
      </c>
      <c r="I2505" s="24">
        <v>536.04999999999995</v>
      </c>
      <c r="J2505" s="24">
        <v>669.64</v>
      </c>
      <c r="K2505" s="24">
        <v>445</v>
      </c>
    </row>
    <row r="2506" spans="1:11" outlineLevel="1" x14ac:dyDescent="0.2">
      <c r="A2506" s="42">
        <f>A2505+1</f>
        <v>44125</v>
      </c>
      <c r="B2506" s="24">
        <v>514</v>
      </c>
      <c r="C2506" s="24">
        <v>597.5</v>
      </c>
      <c r="D2506" s="24">
        <v>731.65</v>
      </c>
      <c r="E2506" s="45">
        <f>Platts!R2995*0.6+Platts!C2995*1.6</f>
        <v>258.49</v>
      </c>
      <c r="F2506" s="62">
        <f t="shared" ref="F2506" si="136">F2505+1</f>
        <v>2503</v>
      </c>
      <c r="G2506" s="42">
        <f>G2505+1</f>
        <v>44125</v>
      </c>
      <c r="H2506" s="24">
        <v>470</v>
      </c>
      <c r="I2506" s="24">
        <v>536.04999999999995</v>
      </c>
      <c r="J2506" s="24">
        <v>669.64</v>
      </c>
      <c r="K2506" s="24">
        <v>446</v>
      </c>
    </row>
    <row r="2507" spans="1:11" outlineLevel="1" x14ac:dyDescent="0.2">
      <c r="A2507" s="42">
        <f>A2506+1</f>
        <v>44126</v>
      </c>
      <c r="B2507" s="24">
        <v>514</v>
      </c>
      <c r="C2507" s="24">
        <v>596.87</v>
      </c>
      <c r="D2507" s="24">
        <v>741.29</v>
      </c>
      <c r="E2507" s="45">
        <f>Platts!R2996*0.6+Platts!C2996*1.6</f>
        <v>256.85000000000002</v>
      </c>
      <c r="F2507" s="62">
        <f t="shared" ref="F2507:G2540" si="137">F2506+1</f>
        <v>2504</v>
      </c>
      <c r="G2507" s="42">
        <f>G2506+1</f>
        <v>44126</v>
      </c>
      <c r="H2507" s="24">
        <v>470</v>
      </c>
      <c r="I2507" s="24">
        <v>536.04999999999995</v>
      </c>
      <c r="J2507" s="24">
        <v>669.64</v>
      </c>
      <c r="K2507" s="24">
        <v>446</v>
      </c>
    </row>
    <row r="2508" spans="1:11" outlineLevel="1" x14ac:dyDescent="0.2">
      <c r="A2508" s="42">
        <f>A2507+1</f>
        <v>44127</v>
      </c>
      <c r="B2508" s="24">
        <v>514</v>
      </c>
      <c r="C2508" s="24">
        <v>597.38</v>
      </c>
      <c r="D2508" s="24">
        <v>750.11</v>
      </c>
      <c r="E2508" s="45">
        <f>Platts!R2997*0.6+Platts!C2997*1.6</f>
        <v>247.73</v>
      </c>
      <c r="F2508" s="62">
        <f t="shared" si="137"/>
        <v>2505</v>
      </c>
      <c r="G2508" s="42">
        <f>G2507+1</f>
        <v>44127</v>
      </c>
      <c r="H2508" s="24">
        <v>475</v>
      </c>
      <c r="I2508" s="24">
        <v>541.73</v>
      </c>
      <c r="J2508" s="24">
        <v>669.64</v>
      </c>
      <c r="K2508" s="24">
        <v>447.5</v>
      </c>
    </row>
    <row r="2509" spans="1:11" outlineLevel="1" x14ac:dyDescent="0.2">
      <c r="A2509" s="42">
        <f>A2508+3</f>
        <v>44130</v>
      </c>
      <c r="B2509" s="24">
        <v>514</v>
      </c>
      <c r="C2509" s="24">
        <v>597.45000000000005</v>
      </c>
      <c r="D2509" s="24">
        <v>751.49</v>
      </c>
      <c r="E2509" s="45">
        <f>Platts!R2998*0.6+Platts!C2998*1.6</f>
        <v>247.15</v>
      </c>
      <c r="F2509" s="62">
        <f t="shared" si="137"/>
        <v>2506</v>
      </c>
      <c r="G2509" s="42">
        <f>G2508+3</f>
        <v>44130</v>
      </c>
      <c r="H2509" s="24">
        <v>476</v>
      </c>
      <c r="I2509" s="24">
        <v>541.73</v>
      </c>
      <c r="J2509" s="24">
        <v>669.64</v>
      </c>
      <c r="K2509" s="24">
        <v>448</v>
      </c>
    </row>
    <row r="2510" spans="1:11" outlineLevel="1" x14ac:dyDescent="0.2">
      <c r="A2510" s="42">
        <f>A2509+1</f>
        <v>44131</v>
      </c>
      <c r="B2510" s="24">
        <v>514</v>
      </c>
      <c r="C2510" s="24">
        <v>597.66999999999996</v>
      </c>
      <c r="D2510" s="24">
        <v>768.57</v>
      </c>
      <c r="E2510" s="45">
        <f>Platts!R2999*0.6+Platts!C2999*1.6</f>
        <v>250.22</v>
      </c>
      <c r="F2510" s="62">
        <f t="shared" si="137"/>
        <v>2507</v>
      </c>
      <c r="G2510" s="42">
        <f>G2509+1</f>
        <v>44131</v>
      </c>
      <c r="H2510" s="24">
        <v>476</v>
      </c>
      <c r="I2510" s="24">
        <v>541.73</v>
      </c>
      <c r="J2510" s="24">
        <v>669.64</v>
      </c>
      <c r="K2510" s="24">
        <v>450</v>
      </c>
    </row>
    <row r="2511" spans="1:11" outlineLevel="1" x14ac:dyDescent="0.2">
      <c r="A2511" s="42">
        <f>A2510+1</f>
        <v>44132</v>
      </c>
      <c r="B2511" s="24">
        <v>516</v>
      </c>
      <c r="C2511" s="24">
        <v>594.41999999999996</v>
      </c>
      <c r="D2511" s="24">
        <v>771.05</v>
      </c>
      <c r="E2511" s="45">
        <f>Platts!R3000*0.6+Platts!C3000*1.6</f>
        <v>251.02</v>
      </c>
      <c r="F2511" s="62">
        <f t="shared" si="137"/>
        <v>2508</v>
      </c>
      <c r="G2511" s="42">
        <f>G2510+1</f>
        <v>44132</v>
      </c>
      <c r="H2511" s="24">
        <v>479</v>
      </c>
      <c r="I2511" s="24">
        <v>541.73</v>
      </c>
      <c r="J2511" s="24">
        <v>669.64</v>
      </c>
      <c r="K2511" s="24">
        <v>450</v>
      </c>
    </row>
    <row r="2512" spans="1:11" outlineLevel="1" x14ac:dyDescent="0.2">
      <c r="A2512" s="42">
        <f>A2511+1</f>
        <v>44133</v>
      </c>
      <c r="B2512" s="24">
        <v>518</v>
      </c>
      <c r="C2512" s="24">
        <v>592.28</v>
      </c>
      <c r="D2512" s="24">
        <v>771.33</v>
      </c>
      <c r="E2512" s="45">
        <f>Platts!R3001*0.6+Platts!C3001*1.6</f>
        <v>250.35</v>
      </c>
      <c r="F2512" s="62">
        <f t="shared" si="137"/>
        <v>2509</v>
      </c>
      <c r="G2512" s="42">
        <f>G2511+1</f>
        <v>44133</v>
      </c>
      <c r="H2512" s="24">
        <v>479</v>
      </c>
      <c r="I2512" s="24">
        <v>541.73</v>
      </c>
      <c r="J2512" s="24">
        <v>669.64</v>
      </c>
      <c r="K2512" s="24">
        <v>450</v>
      </c>
    </row>
    <row r="2513" spans="1:11" outlineLevel="1" x14ac:dyDescent="0.2">
      <c r="A2513" s="42">
        <f>A2512+1</f>
        <v>44134</v>
      </c>
      <c r="B2513" s="24">
        <v>519</v>
      </c>
      <c r="C2513" s="24">
        <v>591.34</v>
      </c>
      <c r="D2513" s="24">
        <v>771.33</v>
      </c>
      <c r="E2513" s="45">
        <f>Platts!R3002*0.6+Platts!C3002*1.6</f>
        <v>254.12</v>
      </c>
      <c r="F2513" s="62">
        <f t="shared" si="137"/>
        <v>2510</v>
      </c>
      <c r="G2513" s="42">
        <f>G2512+1</f>
        <v>44134</v>
      </c>
      <c r="H2513" s="24">
        <v>479</v>
      </c>
      <c r="I2513" s="24">
        <v>535.99</v>
      </c>
      <c r="J2513" s="24">
        <v>669.64</v>
      </c>
      <c r="K2513" s="24">
        <v>452.5</v>
      </c>
    </row>
    <row r="2514" spans="1:11" outlineLevel="1" x14ac:dyDescent="0.2">
      <c r="A2514" s="42">
        <f>A2513+3</f>
        <v>44137</v>
      </c>
      <c r="B2514" s="24">
        <v>520</v>
      </c>
      <c r="C2514" s="24">
        <v>597.35</v>
      </c>
      <c r="D2514" s="24">
        <v>771.33</v>
      </c>
      <c r="E2514" s="45">
        <f>Platts!R3003*0.6+Platts!C3003*1.6</f>
        <v>255.88</v>
      </c>
      <c r="F2514" s="62">
        <f t="shared" si="137"/>
        <v>2511</v>
      </c>
      <c r="G2514" s="42">
        <f>G2513+3</f>
        <v>44137</v>
      </c>
      <c r="H2514" s="24">
        <v>480</v>
      </c>
      <c r="I2514" s="24">
        <v>535.99</v>
      </c>
      <c r="J2514" s="24">
        <v>669.64</v>
      </c>
      <c r="K2514" s="24">
        <v>455</v>
      </c>
    </row>
    <row r="2515" spans="1:11" outlineLevel="1" x14ac:dyDescent="0.2">
      <c r="A2515" s="42">
        <f t="shared" ref="A2515:A2577" si="138">A2514+1</f>
        <v>44138</v>
      </c>
      <c r="B2515" s="24">
        <v>520</v>
      </c>
      <c r="C2515" s="24">
        <v>604.04</v>
      </c>
      <c r="D2515" s="24">
        <v>771.33</v>
      </c>
      <c r="E2515" s="45">
        <f>Platts!R3004*0.6+Platts!C3004*1.6</f>
        <v>253.42000000000002</v>
      </c>
      <c r="F2515" s="62">
        <f t="shared" si="137"/>
        <v>2512</v>
      </c>
      <c r="G2515" s="42">
        <f>G2514+1</f>
        <v>44138</v>
      </c>
      <c r="H2515" s="24">
        <v>480</v>
      </c>
      <c r="I2515" s="24">
        <v>535.99</v>
      </c>
      <c r="J2515" s="24">
        <v>669.64</v>
      </c>
      <c r="K2515" s="24">
        <v>460</v>
      </c>
    </row>
    <row r="2516" spans="1:11" outlineLevel="1" x14ac:dyDescent="0.2">
      <c r="A2516" s="42">
        <f t="shared" si="138"/>
        <v>44139</v>
      </c>
      <c r="B2516" s="24">
        <v>521</v>
      </c>
      <c r="C2516" s="24">
        <v>608.97</v>
      </c>
      <c r="D2516" s="24">
        <v>771.6</v>
      </c>
      <c r="E2516" s="45">
        <f>Platts!R3005*0.6+Platts!C3005*1.6</f>
        <v>252.74</v>
      </c>
      <c r="F2516" s="62">
        <f t="shared" si="137"/>
        <v>2513</v>
      </c>
      <c r="G2516" s="42">
        <f>G2515+1</f>
        <v>44139</v>
      </c>
      <c r="H2516" s="24">
        <v>482</v>
      </c>
      <c r="I2516" s="24">
        <v>535.99</v>
      </c>
      <c r="J2516" s="24">
        <v>669.64</v>
      </c>
      <c r="K2516" s="24">
        <v>459</v>
      </c>
    </row>
    <row r="2517" spans="1:11" outlineLevel="1" x14ac:dyDescent="0.2">
      <c r="A2517" s="42">
        <f t="shared" si="138"/>
        <v>44140</v>
      </c>
      <c r="B2517" s="24">
        <v>525</v>
      </c>
      <c r="C2517" s="24">
        <v>614.20000000000005</v>
      </c>
      <c r="D2517" s="24">
        <v>777.12</v>
      </c>
      <c r="E2517" s="45">
        <f>Platts!R3006*0.6+Platts!C3006*1.6</f>
        <v>252.42000000000002</v>
      </c>
      <c r="F2517" s="62">
        <f t="shared" si="137"/>
        <v>2514</v>
      </c>
      <c r="G2517" s="42">
        <f>G2516+1</f>
        <v>44140</v>
      </c>
      <c r="H2517" s="24">
        <v>482</v>
      </c>
      <c r="I2517" s="24">
        <v>535.99</v>
      </c>
      <c r="J2517" s="24">
        <v>669.64</v>
      </c>
      <c r="K2517" s="24">
        <v>460</v>
      </c>
    </row>
    <row r="2518" spans="1:11" outlineLevel="1" x14ac:dyDescent="0.2">
      <c r="A2518" s="42">
        <f t="shared" si="138"/>
        <v>44141</v>
      </c>
      <c r="B2518" s="24">
        <v>527</v>
      </c>
      <c r="C2518" s="24">
        <v>617.04</v>
      </c>
      <c r="D2518" s="24">
        <v>781.53</v>
      </c>
      <c r="E2518" s="45">
        <f>Platts!R3007*0.6+Platts!C3007*1.6</f>
        <v>253.76</v>
      </c>
      <c r="F2518" s="62">
        <f t="shared" si="137"/>
        <v>2515</v>
      </c>
      <c r="G2518" s="42">
        <f>G2517+1</f>
        <v>44141</v>
      </c>
      <c r="H2518" s="24">
        <v>489</v>
      </c>
      <c r="I2518" s="24">
        <v>535.99</v>
      </c>
      <c r="J2518" s="24">
        <v>669.64</v>
      </c>
      <c r="K2518" s="24">
        <v>460</v>
      </c>
    </row>
    <row r="2519" spans="1:11" outlineLevel="1" x14ac:dyDescent="0.2">
      <c r="A2519" s="42">
        <f>A2518+3</f>
        <v>44144</v>
      </c>
      <c r="B2519" s="24">
        <v>535</v>
      </c>
      <c r="C2519" s="24">
        <v>613.09</v>
      </c>
      <c r="D2519" s="24">
        <v>775.74</v>
      </c>
      <c r="E2519" s="45">
        <f>Platts!R3008*0.6+Platts!C3008*1.6</f>
        <v>258.02999999999997</v>
      </c>
      <c r="F2519" s="62">
        <f t="shared" si="137"/>
        <v>2516</v>
      </c>
      <c r="G2519" s="42">
        <f>G2518+3</f>
        <v>44144</v>
      </c>
      <c r="H2519" s="24">
        <v>496</v>
      </c>
      <c r="I2519" s="24">
        <v>546.89</v>
      </c>
      <c r="J2519" s="24">
        <v>669.64</v>
      </c>
      <c r="K2519" s="24">
        <v>462.5</v>
      </c>
    </row>
    <row r="2520" spans="1:11" outlineLevel="1" x14ac:dyDescent="0.2">
      <c r="A2520" s="42">
        <f t="shared" si="138"/>
        <v>44145</v>
      </c>
      <c r="B2520" s="24">
        <v>537</v>
      </c>
      <c r="C2520" s="24">
        <v>608.09</v>
      </c>
      <c r="D2520" s="24">
        <v>774.09</v>
      </c>
      <c r="E2520" s="45">
        <f>Platts!R3009*0.6+Platts!C3009*1.6</f>
        <v>259.98</v>
      </c>
      <c r="F2520" s="62">
        <f t="shared" si="137"/>
        <v>2517</v>
      </c>
      <c r="G2520" s="42">
        <f>G2519+1</f>
        <v>44145</v>
      </c>
      <c r="H2520" s="24">
        <v>496</v>
      </c>
      <c r="I2520" s="24">
        <v>546.89</v>
      </c>
      <c r="J2520" s="24">
        <v>669.64</v>
      </c>
      <c r="K2520" s="24">
        <v>463</v>
      </c>
    </row>
    <row r="2521" spans="1:11" outlineLevel="1" x14ac:dyDescent="0.2">
      <c r="A2521" s="42">
        <f t="shared" si="138"/>
        <v>44146</v>
      </c>
      <c r="B2521" s="24">
        <v>538</v>
      </c>
      <c r="C2521" s="24">
        <v>610.02</v>
      </c>
      <c r="D2521" s="24">
        <v>790.07</v>
      </c>
      <c r="E2521" s="45">
        <f>Platts!R3010*0.6+Platts!C3010*1.6</f>
        <v>262.69000000000005</v>
      </c>
      <c r="F2521" s="62">
        <f t="shared" si="137"/>
        <v>2518</v>
      </c>
      <c r="G2521" s="42">
        <f>G2520+1</f>
        <v>44146</v>
      </c>
      <c r="H2521" s="24">
        <v>496</v>
      </c>
      <c r="I2521" s="24">
        <v>546.89</v>
      </c>
      <c r="J2521" s="24">
        <v>669.64</v>
      </c>
      <c r="K2521" s="24">
        <v>470</v>
      </c>
    </row>
    <row r="2522" spans="1:11" outlineLevel="1" x14ac:dyDescent="0.2">
      <c r="A2522" s="42">
        <f t="shared" si="138"/>
        <v>44147</v>
      </c>
      <c r="B2522" s="24">
        <v>540</v>
      </c>
      <c r="C2522" s="24">
        <v>616.26</v>
      </c>
      <c r="D2522" s="24">
        <v>790.9</v>
      </c>
      <c r="E2522" s="45">
        <f>Platts!R3011*0.6+Platts!C3011*1.6</f>
        <v>257.89000000000004</v>
      </c>
      <c r="F2522" s="62">
        <f t="shared" si="137"/>
        <v>2519</v>
      </c>
      <c r="G2522" s="42">
        <f>G2521+1</f>
        <v>44147</v>
      </c>
      <c r="H2522" s="24">
        <v>496</v>
      </c>
      <c r="I2522" s="24">
        <v>546.89</v>
      </c>
      <c r="J2522" s="24">
        <v>669.64</v>
      </c>
      <c r="K2522" s="24">
        <v>475</v>
      </c>
    </row>
    <row r="2523" spans="1:11" outlineLevel="1" x14ac:dyDescent="0.2">
      <c r="A2523" s="42">
        <f t="shared" si="138"/>
        <v>44148</v>
      </c>
      <c r="B2523" s="24">
        <v>545</v>
      </c>
      <c r="C2523" s="24">
        <v>618.92999999999995</v>
      </c>
      <c r="D2523" s="24">
        <v>792.27</v>
      </c>
      <c r="E2523" s="45">
        <f>Platts!R3012*0.6+Platts!C3012*1.6</f>
        <v>255.64000000000001</v>
      </c>
      <c r="F2523" s="62">
        <f t="shared" si="137"/>
        <v>2520</v>
      </c>
      <c r="G2523" s="42">
        <f>G2522+1</f>
        <v>44148</v>
      </c>
      <c r="H2523" s="24">
        <v>497</v>
      </c>
      <c r="I2523" s="24">
        <v>543.86</v>
      </c>
      <c r="J2523" s="24">
        <v>669.64</v>
      </c>
      <c r="K2523" s="24">
        <v>480</v>
      </c>
    </row>
    <row r="2524" spans="1:11" outlineLevel="1" x14ac:dyDescent="0.2">
      <c r="A2524" s="42">
        <f>A2523+3</f>
        <v>44151</v>
      </c>
      <c r="B2524" s="24">
        <v>546</v>
      </c>
      <c r="C2524" s="24">
        <v>620.30999999999995</v>
      </c>
      <c r="D2524" s="24">
        <v>792.27</v>
      </c>
      <c r="E2524" s="45">
        <f>Platts!R3013*0.6+Platts!C3013*1.6</f>
        <v>257.64999999999998</v>
      </c>
      <c r="F2524" s="62">
        <f t="shared" si="137"/>
        <v>2521</v>
      </c>
      <c r="G2524" s="42">
        <f>G2523+3</f>
        <v>44151</v>
      </c>
      <c r="H2524" s="24">
        <v>498</v>
      </c>
      <c r="I2524" s="24">
        <v>543.86</v>
      </c>
      <c r="J2524" s="24">
        <v>669.64</v>
      </c>
      <c r="K2524" s="24">
        <v>487</v>
      </c>
    </row>
    <row r="2525" spans="1:11" outlineLevel="1" x14ac:dyDescent="0.2">
      <c r="A2525" s="42">
        <f t="shared" si="138"/>
        <v>44152</v>
      </c>
      <c r="B2525" s="24">
        <v>557</v>
      </c>
      <c r="C2525" s="24">
        <v>624.1</v>
      </c>
      <c r="D2525" s="24">
        <v>804.12</v>
      </c>
      <c r="E2525" s="45">
        <f>Platts!R3014*0.6+Platts!C3014*1.6</f>
        <v>260.19000000000005</v>
      </c>
      <c r="F2525" s="62">
        <f t="shared" si="137"/>
        <v>2522</v>
      </c>
      <c r="G2525" s="42">
        <f>G2524+1</f>
        <v>44152</v>
      </c>
      <c r="H2525" s="24">
        <v>504</v>
      </c>
      <c r="I2525" s="24">
        <v>543.86</v>
      </c>
      <c r="J2525" s="24">
        <v>669.64</v>
      </c>
      <c r="K2525" s="24">
        <v>490</v>
      </c>
    </row>
    <row r="2526" spans="1:11" outlineLevel="1" x14ac:dyDescent="0.2">
      <c r="A2526" s="42">
        <f t="shared" si="138"/>
        <v>44153</v>
      </c>
      <c r="B2526" s="24">
        <v>557</v>
      </c>
      <c r="C2526" s="24">
        <v>629.49</v>
      </c>
      <c r="D2526" s="24">
        <v>821.48</v>
      </c>
      <c r="E2526" s="45">
        <f>Platts!R3015*0.6+Platts!C3015*1.6</f>
        <v>261.95000000000005</v>
      </c>
      <c r="F2526" s="62">
        <f t="shared" si="137"/>
        <v>2523</v>
      </c>
      <c r="G2526" s="42">
        <f>G2525+1</f>
        <v>44153</v>
      </c>
      <c r="H2526" s="24">
        <v>506</v>
      </c>
      <c r="I2526" s="24">
        <v>543.86</v>
      </c>
      <c r="J2526" s="24">
        <v>669.64</v>
      </c>
      <c r="K2526" s="24">
        <v>495</v>
      </c>
    </row>
    <row r="2527" spans="1:11" outlineLevel="1" x14ac:dyDescent="0.2">
      <c r="A2527" s="42">
        <f t="shared" si="138"/>
        <v>44154</v>
      </c>
      <c r="B2527" s="24">
        <v>564</v>
      </c>
      <c r="C2527" s="24">
        <v>635.27</v>
      </c>
      <c r="D2527" s="24">
        <v>824.79</v>
      </c>
      <c r="E2527" s="45">
        <f>Platts!R3016*0.6+Platts!C3016*1.6</f>
        <v>263.63</v>
      </c>
      <c r="F2527" s="62">
        <f t="shared" si="137"/>
        <v>2524</v>
      </c>
      <c r="G2527" s="42">
        <f>G2526+1</f>
        <v>44154</v>
      </c>
      <c r="H2527" s="24">
        <v>507</v>
      </c>
      <c r="I2527" s="24">
        <v>543.86</v>
      </c>
      <c r="J2527" s="24">
        <v>669.64</v>
      </c>
      <c r="K2527" s="24">
        <v>500</v>
      </c>
    </row>
    <row r="2528" spans="1:11" outlineLevel="1" x14ac:dyDescent="0.2">
      <c r="A2528" s="42">
        <f t="shared" si="138"/>
        <v>44155</v>
      </c>
      <c r="B2528" s="24">
        <v>565</v>
      </c>
      <c r="C2528" s="24">
        <v>638.12</v>
      </c>
      <c r="D2528" s="24">
        <v>824.79</v>
      </c>
      <c r="E2528" s="45">
        <f>Platts!R3017*0.6+Platts!C3017*1.6</f>
        <v>266.45000000000005</v>
      </c>
      <c r="F2528" s="62">
        <f t="shared" si="137"/>
        <v>2525</v>
      </c>
      <c r="G2528" s="42">
        <f>G2527+1</f>
        <v>44155</v>
      </c>
      <c r="H2528" s="24">
        <v>512</v>
      </c>
      <c r="I2528" s="24">
        <v>575.26</v>
      </c>
      <c r="J2528" s="24">
        <v>669.64</v>
      </c>
      <c r="K2528" s="24">
        <v>500</v>
      </c>
    </row>
    <row r="2529" spans="1:11" outlineLevel="1" x14ac:dyDescent="0.2">
      <c r="A2529" s="42">
        <f>A2528+3</f>
        <v>44158</v>
      </c>
      <c r="B2529" s="24">
        <v>570</v>
      </c>
      <c r="C2529" s="24">
        <v>633.61</v>
      </c>
      <c r="D2529" s="24">
        <v>823.41</v>
      </c>
      <c r="E2529" s="45">
        <f>Platts!R3018*0.6+Platts!C3018*1.6</f>
        <v>261.98</v>
      </c>
      <c r="F2529" s="62">
        <f t="shared" si="137"/>
        <v>2526</v>
      </c>
      <c r="G2529" s="42">
        <f>G2528+3</f>
        <v>44158</v>
      </c>
      <c r="H2529" s="24">
        <v>512</v>
      </c>
      <c r="I2529" s="24">
        <v>575.26</v>
      </c>
      <c r="J2529" s="24">
        <v>669.64</v>
      </c>
      <c r="K2529" s="24">
        <v>502.5</v>
      </c>
    </row>
    <row r="2530" spans="1:11" outlineLevel="1" x14ac:dyDescent="0.2">
      <c r="A2530" s="42">
        <f t="shared" si="138"/>
        <v>44159</v>
      </c>
      <c r="B2530" s="24">
        <v>570</v>
      </c>
      <c r="C2530" s="24">
        <v>639.85</v>
      </c>
      <c r="D2530" s="24">
        <v>846.29</v>
      </c>
      <c r="E2530" s="45">
        <f>Platts!R3019*0.6+Platts!C3019*1.6</f>
        <v>263.5</v>
      </c>
      <c r="F2530" s="62">
        <f t="shared" si="137"/>
        <v>2527</v>
      </c>
      <c r="G2530" s="42">
        <f>G2529+1</f>
        <v>44159</v>
      </c>
      <c r="H2530" s="24">
        <v>512</v>
      </c>
      <c r="I2530" s="24">
        <v>560.42999999999995</v>
      </c>
      <c r="J2530" s="24">
        <v>669.64</v>
      </c>
      <c r="K2530" s="24">
        <v>502.5</v>
      </c>
    </row>
    <row r="2531" spans="1:11" outlineLevel="1" x14ac:dyDescent="0.2">
      <c r="A2531" s="42">
        <f t="shared" si="138"/>
        <v>44160</v>
      </c>
      <c r="B2531" s="24">
        <v>575</v>
      </c>
      <c r="C2531" s="24">
        <v>645.58000000000004</v>
      </c>
      <c r="D2531" s="24">
        <v>864.2</v>
      </c>
      <c r="E2531" s="45">
        <f>Platts!R3020*0.6+Platts!C3020*1.6</f>
        <v>265.49</v>
      </c>
      <c r="F2531" s="62">
        <f t="shared" si="137"/>
        <v>2528</v>
      </c>
      <c r="G2531" s="42">
        <f>G2530+1</f>
        <v>44160</v>
      </c>
      <c r="H2531" s="24">
        <v>512</v>
      </c>
      <c r="I2531" s="24">
        <v>560.42999999999995</v>
      </c>
      <c r="J2531" s="24">
        <v>669.64</v>
      </c>
      <c r="K2531" s="24">
        <v>515</v>
      </c>
    </row>
    <row r="2532" spans="1:11" outlineLevel="1" x14ac:dyDescent="0.2">
      <c r="A2532" s="42">
        <f t="shared" si="138"/>
        <v>44161</v>
      </c>
      <c r="B2532" s="24">
        <v>576</v>
      </c>
      <c r="C2532" s="24">
        <v>652.5</v>
      </c>
      <c r="D2532" s="91">
        <f>D2531</f>
        <v>864.2</v>
      </c>
      <c r="E2532" s="45">
        <f>Platts!R3021*0.6+Platts!C3021*1.6</f>
        <v>268.66999999999996</v>
      </c>
      <c r="F2532" s="62">
        <f t="shared" si="137"/>
        <v>2529</v>
      </c>
      <c r="G2532" s="42">
        <f>G2531+1</f>
        <v>44161</v>
      </c>
      <c r="H2532" s="24">
        <v>512</v>
      </c>
      <c r="I2532" s="24">
        <v>560.42999999999995</v>
      </c>
      <c r="J2532" s="24">
        <v>688.93</v>
      </c>
      <c r="K2532" s="24">
        <v>520</v>
      </c>
    </row>
    <row r="2533" spans="1:11" outlineLevel="1" x14ac:dyDescent="0.2">
      <c r="A2533" s="42">
        <f t="shared" si="138"/>
        <v>44162</v>
      </c>
      <c r="B2533" s="24">
        <v>584</v>
      </c>
      <c r="C2533" s="24">
        <v>655.24</v>
      </c>
      <c r="D2533" s="91">
        <f>D2532</f>
        <v>864.2</v>
      </c>
      <c r="E2533" s="45">
        <f>Platts!R3022*0.6+Platts!C3022*1.6</f>
        <v>270.57</v>
      </c>
      <c r="F2533" s="62">
        <f t="shared" si="137"/>
        <v>2530</v>
      </c>
      <c r="G2533" s="42">
        <f>G2532+1</f>
        <v>44162</v>
      </c>
      <c r="H2533" s="24">
        <v>524</v>
      </c>
      <c r="I2533" s="24">
        <v>573.94000000000005</v>
      </c>
      <c r="J2533" s="24">
        <v>688.93</v>
      </c>
      <c r="K2533" s="24">
        <v>525</v>
      </c>
    </row>
    <row r="2534" spans="1:11" outlineLevel="1" x14ac:dyDescent="0.2">
      <c r="A2534" s="42">
        <f>A2533+3</f>
        <v>44165</v>
      </c>
      <c r="B2534" s="24">
        <v>590</v>
      </c>
      <c r="C2534" s="24">
        <v>658.22</v>
      </c>
      <c r="D2534" s="24">
        <v>864.2</v>
      </c>
      <c r="E2534" s="45">
        <f>Platts!R3023*0.6+Platts!C3023*1.6</f>
        <v>272.73</v>
      </c>
      <c r="F2534" s="62">
        <f t="shared" si="137"/>
        <v>2531</v>
      </c>
      <c r="G2534" s="42">
        <f>G2533+3</f>
        <v>44165</v>
      </c>
      <c r="H2534" s="24">
        <v>528</v>
      </c>
      <c r="I2534" s="24">
        <v>573.94000000000005</v>
      </c>
      <c r="J2534" s="24">
        <v>688.93</v>
      </c>
      <c r="K2534" s="24">
        <v>530</v>
      </c>
    </row>
    <row r="2535" spans="1:11" outlineLevel="1" x14ac:dyDescent="0.2">
      <c r="A2535" s="42">
        <f t="shared" si="138"/>
        <v>44166</v>
      </c>
      <c r="B2535" s="24">
        <v>590</v>
      </c>
      <c r="C2535" s="24">
        <v>667.18</v>
      </c>
      <c r="D2535" s="24">
        <v>913.53</v>
      </c>
      <c r="E2535" s="45">
        <f>Platts!R3024*0.6+Platts!C3024*1.6</f>
        <v>274.08000000000004</v>
      </c>
      <c r="F2535" s="62">
        <f t="shared" si="137"/>
        <v>2532</v>
      </c>
      <c r="G2535" s="42">
        <f>G2534+1</f>
        <v>44166</v>
      </c>
      <c r="H2535" s="24">
        <v>538</v>
      </c>
      <c r="I2535" s="24">
        <v>573.94000000000005</v>
      </c>
      <c r="J2535" s="24">
        <v>688.93</v>
      </c>
      <c r="K2535" s="24">
        <v>532.5</v>
      </c>
    </row>
    <row r="2536" spans="1:11" outlineLevel="1" x14ac:dyDescent="0.2">
      <c r="A2536" s="42">
        <f t="shared" si="138"/>
        <v>44167</v>
      </c>
      <c r="B2536" s="24">
        <v>595</v>
      </c>
      <c r="C2536" s="24">
        <v>671.54</v>
      </c>
      <c r="D2536" s="24">
        <v>925.93</v>
      </c>
      <c r="E2536" s="45">
        <f>Platts!R3025*0.6+Platts!C3025*1.6</f>
        <v>279.85000000000002</v>
      </c>
      <c r="F2536" s="62">
        <f t="shared" si="137"/>
        <v>2533</v>
      </c>
      <c r="G2536" s="42">
        <f>G2535+1</f>
        <v>44167</v>
      </c>
      <c r="H2536" s="24">
        <v>538</v>
      </c>
      <c r="I2536" s="24">
        <v>573.94000000000005</v>
      </c>
      <c r="J2536" s="24">
        <v>688.93</v>
      </c>
      <c r="K2536" s="24">
        <v>530</v>
      </c>
    </row>
    <row r="2537" spans="1:11" outlineLevel="1" x14ac:dyDescent="0.2">
      <c r="A2537" s="42">
        <f t="shared" si="138"/>
        <v>44168</v>
      </c>
      <c r="B2537" s="24">
        <v>595</v>
      </c>
      <c r="C2537" s="24">
        <v>693.21</v>
      </c>
      <c r="D2537" s="24">
        <v>925.93</v>
      </c>
      <c r="E2537" s="45">
        <f>Platts!R3026*0.6+Platts!C3026*1.6</f>
        <v>281.98</v>
      </c>
      <c r="F2537" s="62">
        <f t="shared" si="137"/>
        <v>2534</v>
      </c>
      <c r="G2537" s="42">
        <f>G2536+1</f>
        <v>44168</v>
      </c>
      <c r="H2537" s="24">
        <v>538</v>
      </c>
      <c r="I2537" s="24">
        <v>573.94000000000005</v>
      </c>
      <c r="J2537" s="24">
        <v>688.93</v>
      </c>
      <c r="K2537" s="24">
        <v>534</v>
      </c>
    </row>
    <row r="2538" spans="1:11" outlineLevel="1" x14ac:dyDescent="0.2">
      <c r="A2538" s="42">
        <f t="shared" si="138"/>
        <v>44169</v>
      </c>
      <c r="B2538" s="24">
        <v>599</v>
      </c>
      <c r="C2538" s="24">
        <v>724.58</v>
      </c>
      <c r="D2538" s="24">
        <v>925.93</v>
      </c>
      <c r="E2538" s="45">
        <f>Platts!R3027*0.6+Platts!C3027*1.6</f>
        <v>293.08000000000004</v>
      </c>
      <c r="F2538" s="62">
        <f t="shared" si="137"/>
        <v>2535</v>
      </c>
      <c r="G2538" s="42">
        <f>G2537+1</f>
        <v>44169</v>
      </c>
      <c r="H2538" s="24">
        <v>549</v>
      </c>
      <c r="I2538" s="24">
        <v>618.99</v>
      </c>
      <c r="J2538" s="24">
        <v>688.93</v>
      </c>
      <c r="K2538" s="24">
        <v>540</v>
      </c>
    </row>
    <row r="2539" spans="1:11" outlineLevel="1" x14ac:dyDescent="0.2">
      <c r="A2539" s="42">
        <f>A2538+3</f>
        <v>44172</v>
      </c>
      <c r="B2539" s="24">
        <v>610</v>
      </c>
      <c r="C2539" s="24">
        <v>724.58</v>
      </c>
      <c r="D2539" s="24">
        <v>944.11</v>
      </c>
      <c r="E2539" s="45">
        <f>Platts!R3028*0.6+Platts!C3028*1.6</f>
        <v>297.28000000000003</v>
      </c>
      <c r="F2539" s="62">
        <f t="shared" si="137"/>
        <v>2536</v>
      </c>
      <c r="G2539" s="42">
        <f>G2538+3</f>
        <v>44172</v>
      </c>
      <c r="H2539" s="24">
        <v>551</v>
      </c>
      <c r="I2539" s="24">
        <v>618.99</v>
      </c>
      <c r="J2539" s="24">
        <v>688.93</v>
      </c>
      <c r="K2539" s="24">
        <v>545</v>
      </c>
    </row>
    <row r="2540" spans="1:11" outlineLevel="1" x14ac:dyDescent="0.2">
      <c r="A2540" s="42">
        <f t="shared" si="138"/>
        <v>44173</v>
      </c>
      <c r="B2540" s="24">
        <v>613</v>
      </c>
      <c r="C2540" s="24">
        <v>725.45</v>
      </c>
      <c r="D2540" s="24">
        <v>944.11</v>
      </c>
      <c r="E2540" s="45">
        <f>Platts!R3029*0.6+Platts!C3029*1.6</f>
        <v>301.12</v>
      </c>
      <c r="F2540" s="62">
        <f t="shared" si="137"/>
        <v>2537</v>
      </c>
      <c r="G2540" s="42">
        <f t="shared" si="137"/>
        <v>44173</v>
      </c>
      <c r="H2540" s="24">
        <v>551</v>
      </c>
      <c r="I2540" s="24">
        <v>618.99</v>
      </c>
      <c r="J2540" s="24">
        <v>688.93</v>
      </c>
      <c r="K2540" s="24">
        <v>550</v>
      </c>
    </row>
    <row r="2541" spans="1:11" outlineLevel="1" x14ac:dyDescent="0.2">
      <c r="A2541" s="42">
        <f t="shared" si="138"/>
        <v>44174</v>
      </c>
      <c r="B2541" s="24">
        <v>618</v>
      </c>
      <c r="C2541" s="24">
        <v>722.93</v>
      </c>
      <c r="D2541" s="24">
        <v>985.17</v>
      </c>
      <c r="E2541" s="45">
        <f>Platts!R3030*0.6+Platts!C3030*1.6</f>
        <v>302.40000000000003</v>
      </c>
      <c r="F2541" s="62">
        <f t="shared" ref="F2541:G2543" si="139">F2540+1</f>
        <v>2538</v>
      </c>
      <c r="G2541" s="42">
        <f t="shared" si="139"/>
        <v>44174</v>
      </c>
      <c r="H2541" s="24">
        <v>571</v>
      </c>
      <c r="I2541" s="24">
        <v>618.99</v>
      </c>
      <c r="J2541" s="24">
        <v>688.93</v>
      </c>
      <c r="K2541" s="24">
        <v>555</v>
      </c>
    </row>
    <row r="2542" spans="1:11" outlineLevel="1" x14ac:dyDescent="0.2">
      <c r="A2542" s="42">
        <f t="shared" si="138"/>
        <v>44175</v>
      </c>
      <c r="B2542" s="24">
        <v>628</v>
      </c>
      <c r="C2542" s="24">
        <v>727.75</v>
      </c>
      <c r="D2542" s="24">
        <v>992.06</v>
      </c>
      <c r="E2542" s="45">
        <f>Platts!R3031*0.6+Platts!C3031*1.6</f>
        <v>313.8</v>
      </c>
      <c r="F2542" s="62">
        <f t="shared" si="139"/>
        <v>2539</v>
      </c>
      <c r="G2542" s="42">
        <f t="shared" si="139"/>
        <v>44175</v>
      </c>
      <c r="H2542" s="24">
        <v>580</v>
      </c>
      <c r="I2542" s="24">
        <v>618.99</v>
      </c>
      <c r="J2542" s="24">
        <v>688.93</v>
      </c>
      <c r="K2542" s="24">
        <v>570</v>
      </c>
    </row>
    <row r="2543" spans="1:11" outlineLevel="1" x14ac:dyDescent="0.2">
      <c r="A2543" s="42">
        <f t="shared" si="138"/>
        <v>44176</v>
      </c>
      <c r="B2543" s="24">
        <v>636</v>
      </c>
      <c r="C2543" s="24">
        <v>758.27</v>
      </c>
      <c r="D2543" s="24">
        <v>992.06</v>
      </c>
      <c r="E2543" s="45">
        <f>Platts!R3032*0.6+Platts!C3032*1.6</f>
        <v>318.02</v>
      </c>
      <c r="F2543" s="62">
        <f t="shared" si="139"/>
        <v>2540</v>
      </c>
      <c r="G2543" s="42">
        <f t="shared" si="139"/>
        <v>44176</v>
      </c>
      <c r="H2543" s="24">
        <v>587</v>
      </c>
      <c r="I2543" s="24">
        <v>645.02</v>
      </c>
      <c r="J2543" s="24">
        <v>763.34</v>
      </c>
      <c r="K2543" s="24">
        <v>590</v>
      </c>
    </row>
    <row r="2544" spans="1:11" outlineLevel="1" x14ac:dyDescent="0.2">
      <c r="A2544" s="42">
        <f>A2543+3</f>
        <v>44179</v>
      </c>
      <c r="B2544" s="24">
        <v>636</v>
      </c>
      <c r="C2544" s="24">
        <v>764.51</v>
      </c>
      <c r="D2544" s="24">
        <v>996.2</v>
      </c>
      <c r="E2544" s="45">
        <f>Platts!R3033*0.6+Platts!C3033*1.6</f>
        <v>307.5</v>
      </c>
      <c r="F2544" s="62">
        <f t="shared" ref="F2544" si="140">F2543+1</f>
        <v>2541</v>
      </c>
      <c r="G2544" s="42">
        <f>G2543+3</f>
        <v>44179</v>
      </c>
      <c r="H2544" s="24">
        <v>588</v>
      </c>
      <c r="I2544" s="24">
        <v>645.02</v>
      </c>
      <c r="J2544" s="24">
        <v>763.34</v>
      </c>
      <c r="K2544" s="24">
        <v>607.5</v>
      </c>
    </row>
    <row r="2545" spans="1:11" outlineLevel="1" x14ac:dyDescent="0.2">
      <c r="A2545" s="42">
        <f t="shared" si="138"/>
        <v>44180</v>
      </c>
      <c r="B2545" s="24">
        <v>636</v>
      </c>
      <c r="C2545" s="24">
        <v>768.8</v>
      </c>
      <c r="D2545" s="24">
        <v>1036.71</v>
      </c>
      <c r="E2545" s="45">
        <f>Platts!R3034*0.6+Platts!C3034*1.6</f>
        <v>309.5</v>
      </c>
      <c r="F2545" s="62">
        <f t="shared" ref="F2545:G2545" si="141">F2544+1</f>
        <v>2542</v>
      </c>
      <c r="G2545" s="42">
        <f t="shared" si="141"/>
        <v>44180</v>
      </c>
      <c r="H2545" s="24">
        <v>590</v>
      </c>
      <c r="I2545" s="24">
        <v>645.02</v>
      </c>
      <c r="J2545" s="24">
        <v>763.34</v>
      </c>
      <c r="K2545" s="24">
        <v>607.5</v>
      </c>
    </row>
    <row r="2546" spans="1:11" outlineLevel="1" x14ac:dyDescent="0.2">
      <c r="A2546" s="42">
        <f t="shared" si="138"/>
        <v>44181</v>
      </c>
      <c r="B2546" s="24">
        <v>638</v>
      </c>
      <c r="C2546" s="24">
        <v>778.59</v>
      </c>
      <c r="D2546" s="24">
        <v>1045.25</v>
      </c>
      <c r="E2546" s="45">
        <f>Platts!R3035*0.6+Platts!C3035*1.6</f>
        <v>311.58000000000004</v>
      </c>
      <c r="F2546" s="62">
        <f t="shared" ref="F2546:G2546" si="142">F2545+1</f>
        <v>2543</v>
      </c>
      <c r="G2546" s="42">
        <f t="shared" si="142"/>
        <v>44181</v>
      </c>
      <c r="H2546" s="24">
        <v>590</v>
      </c>
      <c r="I2546" s="24">
        <v>645.02</v>
      </c>
      <c r="J2546" s="24">
        <v>763.34</v>
      </c>
      <c r="K2546" s="24">
        <v>610</v>
      </c>
    </row>
    <row r="2547" spans="1:11" outlineLevel="1" x14ac:dyDescent="0.2">
      <c r="A2547" s="42">
        <f t="shared" si="138"/>
        <v>44182</v>
      </c>
      <c r="B2547" s="24">
        <v>643</v>
      </c>
      <c r="C2547" s="24">
        <v>799.73</v>
      </c>
      <c r="D2547" s="24">
        <v>1045.25</v>
      </c>
      <c r="E2547" s="45">
        <f>Platts!R3036*0.6+Platts!C3036*1.6</f>
        <v>314.07</v>
      </c>
      <c r="F2547" s="62">
        <f t="shared" ref="F2547:G2547" si="143">F2546+1</f>
        <v>2544</v>
      </c>
      <c r="G2547" s="42">
        <f t="shared" si="143"/>
        <v>44182</v>
      </c>
      <c r="H2547" s="24">
        <v>590</v>
      </c>
      <c r="I2547" s="24">
        <v>645.02</v>
      </c>
      <c r="J2547" s="24">
        <v>763.34</v>
      </c>
      <c r="K2547" s="24">
        <v>610</v>
      </c>
    </row>
    <row r="2548" spans="1:11" outlineLevel="1" x14ac:dyDescent="0.2">
      <c r="A2548" s="42">
        <f t="shared" si="138"/>
        <v>44183</v>
      </c>
      <c r="B2548" s="24">
        <v>653</v>
      </c>
      <c r="C2548" s="24">
        <v>805.89</v>
      </c>
      <c r="D2548" s="24">
        <v>1047.18</v>
      </c>
      <c r="E2548" s="45">
        <f>Platts!R3037*0.6+Platts!C3037*1.6</f>
        <v>322.64000000000004</v>
      </c>
      <c r="F2548" s="62">
        <f t="shared" ref="F2548:G2549" si="144">F2547+1</f>
        <v>2545</v>
      </c>
      <c r="G2548" s="42">
        <f t="shared" si="144"/>
        <v>44183</v>
      </c>
      <c r="H2548" s="24">
        <v>598</v>
      </c>
      <c r="I2548" s="24">
        <v>645.02</v>
      </c>
      <c r="J2548" s="24">
        <v>763.34</v>
      </c>
      <c r="K2548" s="24">
        <v>620</v>
      </c>
    </row>
    <row r="2549" spans="1:11" outlineLevel="1" x14ac:dyDescent="0.2">
      <c r="A2549" s="42">
        <f>A2548+3</f>
        <v>44186</v>
      </c>
      <c r="B2549" s="24">
        <v>685</v>
      </c>
      <c r="C2549" s="24">
        <v>804.62</v>
      </c>
      <c r="D2549" s="24">
        <v>1052.69</v>
      </c>
      <c r="E2549" s="45">
        <f>Platts!R3038*0.6+Platts!C3038*1.6</f>
        <v>343.04</v>
      </c>
      <c r="F2549" s="62">
        <f t="shared" si="144"/>
        <v>2546</v>
      </c>
      <c r="G2549" s="42">
        <f>G2548+3</f>
        <v>44186</v>
      </c>
      <c r="H2549" s="24">
        <v>628</v>
      </c>
      <c r="I2549" s="24">
        <v>654.25</v>
      </c>
      <c r="J2549" s="24">
        <v>763.34</v>
      </c>
      <c r="K2549" s="24">
        <v>630</v>
      </c>
    </row>
    <row r="2550" spans="1:11" outlineLevel="1" x14ac:dyDescent="0.2">
      <c r="A2550" s="42">
        <f t="shared" si="138"/>
        <v>44187</v>
      </c>
      <c r="B2550" s="24">
        <v>690</v>
      </c>
      <c r="C2550" s="24">
        <v>802.6</v>
      </c>
      <c r="D2550" s="24">
        <v>1097.33</v>
      </c>
      <c r="E2550" s="45">
        <f>Platts!R3039*0.6+Platts!C3039*1.6</f>
        <v>327.5</v>
      </c>
      <c r="F2550" s="62">
        <f t="shared" ref="F2550:G2550" si="145">F2549+1</f>
        <v>2547</v>
      </c>
      <c r="G2550" s="42">
        <f t="shared" si="145"/>
        <v>44187</v>
      </c>
      <c r="H2550" s="24">
        <v>638</v>
      </c>
      <c r="I2550" s="24">
        <v>654.25</v>
      </c>
      <c r="J2550" s="24">
        <v>763.34</v>
      </c>
      <c r="K2550" s="24">
        <v>637.5</v>
      </c>
    </row>
    <row r="2551" spans="1:11" outlineLevel="1" x14ac:dyDescent="0.2">
      <c r="A2551" s="42">
        <f t="shared" si="138"/>
        <v>44188</v>
      </c>
      <c r="B2551" s="24">
        <v>688</v>
      </c>
      <c r="C2551" s="24">
        <v>805.74</v>
      </c>
      <c r="D2551" s="24">
        <v>1101.74</v>
      </c>
      <c r="E2551" s="45">
        <f>Platts!R3040*0.6+Platts!C3040*1.6</f>
        <v>321.48</v>
      </c>
      <c r="F2551" s="62">
        <f t="shared" ref="F2551:G2551" si="146">F2550+1</f>
        <v>2548</v>
      </c>
      <c r="G2551" s="42">
        <f t="shared" si="146"/>
        <v>44188</v>
      </c>
      <c r="H2551" s="24">
        <v>636</v>
      </c>
      <c r="I2551" s="24">
        <v>654.25</v>
      </c>
      <c r="J2551" s="24">
        <v>763.34</v>
      </c>
      <c r="K2551" s="24">
        <v>637.5</v>
      </c>
    </row>
    <row r="2552" spans="1:11" outlineLevel="1" x14ac:dyDescent="0.2">
      <c r="A2552" s="42">
        <f t="shared" si="138"/>
        <v>44189</v>
      </c>
      <c r="B2552" s="24">
        <v>688</v>
      </c>
      <c r="C2552" s="24">
        <v>805.74</v>
      </c>
      <c r="D2552" s="24">
        <v>1101.74</v>
      </c>
      <c r="E2552" s="45">
        <f>Platts!R3041*0.6+Platts!C3041*1.6</f>
        <v>327.3</v>
      </c>
      <c r="F2552" s="62">
        <f t="shared" ref="F2552:G2553" si="147">F2551+1</f>
        <v>2549</v>
      </c>
      <c r="G2552" s="42">
        <f t="shared" si="147"/>
        <v>44189</v>
      </c>
      <c r="H2552" s="24">
        <v>636</v>
      </c>
      <c r="I2552" s="24">
        <v>664.85</v>
      </c>
      <c r="J2552" s="24">
        <v>763.34</v>
      </c>
      <c r="K2552" s="24">
        <v>637.5</v>
      </c>
    </row>
    <row r="2553" spans="1:11" outlineLevel="1" x14ac:dyDescent="0.2">
      <c r="A2553" s="125">
        <f t="shared" si="138"/>
        <v>44190</v>
      </c>
      <c r="B2553" s="91">
        <f>B2552</f>
        <v>688</v>
      </c>
      <c r="C2553" s="91">
        <f t="shared" ref="C2553:D2553" si="148">C2552</f>
        <v>805.74</v>
      </c>
      <c r="D2553" s="91">
        <f t="shared" si="148"/>
        <v>1101.74</v>
      </c>
      <c r="E2553" s="45">
        <f>Platts!R3042*0.6+Platts!C3042*1.6</f>
        <v>327.3</v>
      </c>
      <c r="F2553" s="62">
        <f t="shared" si="147"/>
        <v>2550</v>
      </c>
      <c r="G2553" s="125">
        <f t="shared" si="147"/>
        <v>44190</v>
      </c>
      <c r="H2553" s="91">
        <f t="shared" ref="H2553:K2553" si="149">H2552</f>
        <v>636</v>
      </c>
      <c r="I2553" s="91">
        <f t="shared" si="149"/>
        <v>664.85</v>
      </c>
      <c r="J2553" s="91">
        <f t="shared" si="149"/>
        <v>763.34</v>
      </c>
      <c r="K2553" s="91">
        <f t="shared" si="149"/>
        <v>637.5</v>
      </c>
    </row>
    <row r="2554" spans="1:11" outlineLevel="1" x14ac:dyDescent="0.2">
      <c r="A2554" s="42">
        <f>A2553+3</f>
        <v>44193</v>
      </c>
      <c r="B2554" s="24">
        <v>680</v>
      </c>
      <c r="C2554" s="91">
        <f t="shared" ref="C2554:D2554" si="150">C2553</f>
        <v>805.74</v>
      </c>
      <c r="D2554" s="91">
        <f t="shared" si="150"/>
        <v>1101.74</v>
      </c>
      <c r="E2554" s="45">
        <f>Platts!R3043*0.6+Platts!C3043*1.6</f>
        <v>324.3</v>
      </c>
      <c r="F2554" s="62">
        <f t="shared" ref="F2554" si="151">F2553+1</f>
        <v>2551</v>
      </c>
      <c r="G2554" s="42">
        <f>G2553+3</f>
        <v>44193</v>
      </c>
      <c r="H2554" s="24">
        <v>635</v>
      </c>
      <c r="I2554" s="24">
        <v>664.85</v>
      </c>
      <c r="J2554" s="24">
        <v>807.43</v>
      </c>
      <c r="K2554" s="91">
        <f>K2553</f>
        <v>637.5</v>
      </c>
    </row>
    <row r="2555" spans="1:11" outlineLevel="1" x14ac:dyDescent="0.2">
      <c r="A2555" s="42">
        <f t="shared" si="138"/>
        <v>44194</v>
      </c>
      <c r="B2555" s="24">
        <v>678</v>
      </c>
      <c r="C2555" s="24">
        <v>808.91</v>
      </c>
      <c r="D2555" s="24">
        <v>1112.21</v>
      </c>
      <c r="E2555" s="45">
        <f>Platts!R3044*0.6+Platts!C3044*1.6</f>
        <v>321.5</v>
      </c>
      <c r="F2555" s="62">
        <f t="shared" ref="F2555:G2555" si="152">F2554+1</f>
        <v>2552</v>
      </c>
      <c r="G2555" s="42">
        <f t="shared" si="152"/>
        <v>44194</v>
      </c>
      <c r="H2555" s="24">
        <v>635</v>
      </c>
      <c r="I2555" s="24">
        <v>664.85</v>
      </c>
      <c r="J2555" s="24">
        <v>807.43</v>
      </c>
      <c r="K2555" s="24">
        <v>640</v>
      </c>
    </row>
    <row r="2556" spans="1:11" outlineLevel="1" x14ac:dyDescent="0.2">
      <c r="A2556" s="42">
        <f t="shared" si="138"/>
        <v>44195</v>
      </c>
      <c r="B2556" s="24">
        <v>677</v>
      </c>
      <c r="C2556" s="24">
        <v>816.95</v>
      </c>
      <c r="D2556" s="24">
        <v>1112.49</v>
      </c>
      <c r="E2556" s="45">
        <f>Platts!R3045*0.6+Platts!C3045*1.6</f>
        <v>315.74</v>
      </c>
      <c r="F2556" s="62">
        <f t="shared" ref="F2556:G2556" si="153">F2555+1</f>
        <v>2553</v>
      </c>
      <c r="G2556" s="42">
        <f t="shared" si="153"/>
        <v>44195</v>
      </c>
      <c r="H2556" s="24">
        <v>635</v>
      </c>
      <c r="I2556" s="24">
        <v>664.85</v>
      </c>
      <c r="J2556" s="24">
        <v>807.43</v>
      </c>
      <c r="K2556" s="24">
        <v>640</v>
      </c>
    </row>
    <row r="2557" spans="1:11" outlineLevel="1" x14ac:dyDescent="0.2">
      <c r="A2557" s="42">
        <f t="shared" si="138"/>
        <v>44196</v>
      </c>
      <c r="B2557" s="24">
        <v>677</v>
      </c>
      <c r="C2557" s="24">
        <v>815.76</v>
      </c>
      <c r="D2557" s="24">
        <v>1112.49</v>
      </c>
      <c r="E2557" s="45">
        <f>Platts!R3046*0.6+Platts!C3046*1.6</f>
        <v>316.22000000000003</v>
      </c>
      <c r="F2557" s="62">
        <f t="shared" ref="F2557:G2557" si="154">F2556+1</f>
        <v>2554</v>
      </c>
      <c r="G2557" s="42">
        <f t="shared" si="154"/>
        <v>44196</v>
      </c>
      <c r="H2557" s="24">
        <v>632</v>
      </c>
      <c r="I2557" s="24">
        <v>668.55</v>
      </c>
      <c r="J2557" s="24">
        <v>807.43</v>
      </c>
      <c r="K2557" s="24">
        <v>640</v>
      </c>
    </row>
    <row r="2558" spans="1:11" outlineLevel="1" x14ac:dyDescent="0.2">
      <c r="A2558" s="125">
        <f t="shared" si="138"/>
        <v>44197</v>
      </c>
      <c r="B2558" s="91">
        <f>B2557</f>
        <v>677</v>
      </c>
      <c r="C2558" s="91">
        <f t="shared" ref="C2558:D2558" si="155">C2557</f>
        <v>815.76</v>
      </c>
      <c r="D2558" s="91">
        <f t="shared" si="155"/>
        <v>1112.49</v>
      </c>
      <c r="E2558" s="45">
        <f>Platts!R3047*0.6+Platts!C3047*1.6</f>
        <v>316.22000000000003</v>
      </c>
      <c r="F2558" s="62">
        <f t="shared" ref="F2558:G2559" si="156">F2557+1</f>
        <v>2555</v>
      </c>
      <c r="G2558" s="125">
        <f t="shared" si="156"/>
        <v>44197</v>
      </c>
      <c r="H2558" s="91">
        <f t="shared" ref="H2558:K2558" si="157">H2557</f>
        <v>632</v>
      </c>
      <c r="I2558" s="91">
        <f t="shared" si="157"/>
        <v>668.55</v>
      </c>
      <c r="J2558" s="91">
        <f t="shared" si="157"/>
        <v>807.43</v>
      </c>
      <c r="K2558" s="91">
        <f t="shared" si="157"/>
        <v>640</v>
      </c>
    </row>
    <row r="2559" spans="1:11" outlineLevel="1" x14ac:dyDescent="0.2">
      <c r="A2559" s="42">
        <f>A2558+3</f>
        <v>44200</v>
      </c>
      <c r="B2559" s="24">
        <v>677</v>
      </c>
      <c r="C2559" s="24">
        <v>815.82</v>
      </c>
      <c r="D2559" s="24">
        <v>1112.21</v>
      </c>
      <c r="E2559" s="45">
        <f>Platts!R3048*0.6+Platts!C3048*1.6</f>
        <v>324.7</v>
      </c>
      <c r="F2559" s="62">
        <f t="shared" si="156"/>
        <v>2556</v>
      </c>
      <c r="G2559" s="42">
        <f>G2558+3</f>
        <v>44200</v>
      </c>
      <c r="H2559" s="24">
        <v>635</v>
      </c>
      <c r="I2559" s="24">
        <v>668.55</v>
      </c>
      <c r="J2559" s="24">
        <v>807.43</v>
      </c>
      <c r="K2559" s="24">
        <v>640</v>
      </c>
    </row>
    <row r="2560" spans="1:11" outlineLevel="1" x14ac:dyDescent="0.2">
      <c r="A2560" s="42">
        <f t="shared" si="138"/>
        <v>44201</v>
      </c>
      <c r="B2560" s="24">
        <v>675</v>
      </c>
      <c r="C2560" s="24">
        <v>816.69</v>
      </c>
      <c r="D2560" s="24">
        <v>1112.21</v>
      </c>
      <c r="E2560" s="45">
        <f>Platts!R3049*0.6+Platts!C3049*1.6</f>
        <v>328.78999999999996</v>
      </c>
      <c r="F2560" s="62">
        <f t="shared" ref="F2560:G2560" si="158">F2559+1</f>
        <v>2557</v>
      </c>
      <c r="G2560" s="42">
        <f t="shared" si="158"/>
        <v>44201</v>
      </c>
      <c r="H2560" s="24">
        <v>635</v>
      </c>
      <c r="I2560" s="24">
        <v>668.55</v>
      </c>
      <c r="J2560" s="24">
        <v>807.43</v>
      </c>
      <c r="K2560" s="24">
        <v>640</v>
      </c>
    </row>
    <row r="2561" spans="1:11" outlineLevel="1" x14ac:dyDescent="0.2">
      <c r="A2561" s="42">
        <f t="shared" si="138"/>
        <v>44202</v>
      </c>
      <c r="B2561" s="24">
        <v>670</v>
      </c>
      <c r="C2561" s="24">
        <v>821.47</v>
      </c>
      <c r="D2561" s="24">
        <v>1113.04</v>
      </c>
      <c r="E2561" s="45">
        <f>Platts!R3050*0.6+Platts!C3050*1.6</f>
        <v>330.06999999999994</v>
      </c>
      <c r="F2561" s="62">
        <f t="shared" ref="F2561:G2561" si="159">F2560+1</f>
        <v>2558</v>
      </c>
      <c r="G2561" s="42">
        <f t="shared" si="159"/>
        <v>44202</v>
      </c>
      <c r="H2561" s="24">
        <v>636</v>
      </c>
      <c r="I2561" s="24">
        <v>668.55</v>
      </c>
      <c r="J2561" s="24">
        <v>807.43</v>
      </c>
      <c r="K2561" s="24">
        <v>640</v>
      </c>
    </row>
    <row r="2562" spans="1:11" outlineLevel="1" x14ac:dyDescent="0.2">
      <c r="A2562" s="42">
        <f t="shared" si="138"/>
        <v>44203</v>
      </c>
      <c r="B2562" s="24">
        <v>673</v>
      </c>
      <c r="C2562" s="24">
        <v>834.43</v>
      </c>
      <c r="D2562" s="24">
        <v>1149.42</v>
      </c>
      <c r="E2562" s="45">
        <f>Platts!R3051*0.6+Platts!C3051*1.6</f>
        <v>334.15999999999997</v>
      </c>
      <c r="F2562" s="62">
        <f t="shared" ref="F2562:G2562" si="160">F2561+1</f>
        <v>2559</v>
      </c>
      <c r="G2562" s="42">
        <f t="shared" si="160"/>
        <v>44203</v>
      </c>
      <c r="H2562" s="24">
        <v>641</v>
      </c>
      <c r="I2562" s="24">
        <v>668.55</v>
      </c>
      <c r="J2562" s="24">
        <v>807.43</v>
      </c>
      <c r="K2562" s="24">
        <v>640</v>
      </c>
    </row>
    <row r="2563" spans="1:11" outlineLevel="1" x14ac:dyDescent="0.2">
      <c r="A2563" s="42">
        <f t="shared" si="138"/>
        <v>44204</v>
      </c>
      <c r="B2563" s="24">
        <v>673</v>
      </c>
      <c r="C2563" s="24">
        <v>838.92</v>
      </c>
      <c r="D2563" s="24">
        <v>1149.42</v>
      </c>
      <c r="E2563" s="45">
        <f>Platts!R3052*0.6+Platts!C3052*1.6</f>
        <v>336</v>
      </c>
      <c r="F2563" s="62">
        <f t="shared" ref="F2563:G2563" si="161">F2562+1</f>
        <v>2560</v>
      </c>
      <c r="G2563" s="42">
        <f t="shared" si="161"/>
        <v>44204</v>
      </c>
      <c r="H2563" s="24">
        <v>644</v>
      </c>
      <c r="I2563" s="24">
        <v>765.44</v>
      </c>
      <c r="J2563" s="24">
        <v>807.43</v>
      </c>
      <c r="K2563" s="24">
        <v>640</v>
      </c>
    </row>
    <row r="2564" spans="1:11" outlineLevel="1" x14ac:dyDescent="0.2">
      <c r="A2564" s="42">
        <f>A2563+3</f>
        <v>44207</v>
      </c>
      <c r="B2564" s="24">
        <v>665</v>
      </c>
      <c r="C2564" s="24">
        <v>850.05</v>
      </c>
      <c r="D2564" s="24">
        <v>1170.08</v>
      </c>
      <c r="E2564" s="45">
        <f>Platts!R3053*0.6+Platts!C3053*1.6</f>
        <v>334.96</v>
      </c>
      <c r="F2564" s="62">
        <f t="shared" ref="F2564" si="162">F2563+1</f>
        <v>2561</v>
      </c>
      <c r="G2564" s="42">
        <f>G2563+3</f>
        <v>44207</v>
      </c>
      <c r="H2564" s="24">
        <v>642</v>
      </c>
      <c r="I2564" s="24">
        <v>765.44</v>
      </c>
      <c r="J2564" s="24">
        <v>807.43</v>
      </c>
      <c r="K2564" s="24">
        <v>642.5</v>
      </c>
    </row>
    <row r="2565" spans="1:11" outlineLevel="1" x14ac:dyDescent="0.2">
      <c r="A2565" s="42">
        <f t="shared" si="138"/>
        <v>44208</v>
      </c>
      <c r="B2565" s="24">
        <v>663</v>
      </c>
      <c r="C2565" s="24">
        <v>850.85</v>
      </c>
      <c r="D2565" s="24">
        <v>1183.31</v>
      </c>
      <c r="E2565" s="45">
        <f>Platts!R3054*0.6+Platts!C3054*1.6</f>
        <v>335.36</v>
      </c>
      <c r="F2565" s="62">
        <f t="shared" ref="F2565:G2565" si="163">F2564+1</f>
        <v>2562</v>
      </c>
      <c r="G2565" s="42">
        <f t="shared" si="163"/>
        <v>44208</v>
      </c>
      <c r="H2565" s="24">
        <v>643</v>
      </c>
      <c r="I2565" s="24">
        <v>765.44</v>
      </c>
      <c r="J2565" s="24">
        <v>807.43</v>
      </c>
      <c r="K2565" s="24">
        <v>645</v>
      </c>
    </row>
    <row r="2566" spans="1:11" outlineLevel="1" x14ac:dyDescent="0.2">
      <c r="A2566" s="42">
        <f t="shared" si="138"/>
        <v>44209</v>
      </c>
      <c r="B2566" s="24">
        <v>663</v>
      </c>
      <c r="C2566" s="24">
        <v>851.13</v>
      </c>
      <c r="D2566" s="24">
        <v>1201.22</v>
      </c>
      <c r="E2566" s="45">
        <f>Platts!R3055*0.6+Platts!C3055*1.6</f>
        <v>337.90000000000003</v>
      </c>
      <c r="F2566" s="62">
        <f t="shared" ref="F2566:G2566" si="164">F2565+1</f>
        <v>2563</v>
      </c>
      <c r="G2566" s="42">
        <f t="shared" si="164"/>
        <v>44209</v>
      </c>
      <c r="H2566" s="24">
        <v>650</v>
      </c>
      <c r="I2566" s="24">
        <v>765.44</v>
      </c>
      <c r="J2566" s="24">
        <v>807.43</v>
      </c>
      <c r="K2566" s="24">
        <v>645</v>
      </c>
    </row>
    <row r="2567" spans="1:11" outlineLevel="1" x14ac:dyDescent="0.2">
      <c r="A2567" s="42">
        <f t="shared" si="138"/>
        <v>44210</v>
      </c>
      <c r="B2567" s="24">
        <v>663</v>
      </c>
      <c r="C2567" s="24">
        <v>850.29</v>
      </c>
      <c r="D2567" s="24">
        <v>1206.46</v>
      </c>
      <c r="E2567" s="45">
        <f>Platts!R3056*0.6+Platts!C3056*1.6</f>
        <v>343.62</v>
      </c>
      <c r="F2567" s="62">
        <f t="shared" ref="F2567:G2567" si="165">F2566+1</f>
        <v>2564</v>
      </c>
      <c r="G2567" s="42">
        <f t="shared" si="165"/>
        <v>44210</v>
      </c>
      <c r="H2567" s="24">
        <v>650</v>
      </c>
      <c r="I2567" s="24">
        <v>765.44</v>
      </c>
      <c r="J2567" s="24">
        <v>807.43</v>
      </c>
      <c r="K2567" s="24">
        <v>645</v>
      </c>
    </row>
    <row r="2568" spans="1:11" outlineLevel="1" x14ac:dyDescent="0.2">
      <c r="A2568" s="42">
        <f t="shared" si="138"/>
        <v>44211</v>
      </c>
      <c r="B2568" s="24">
        <v>666</v>
      </c>
      <c r="C2568" s="24">
        <v>854.65</v>
      </c>
      <c r="D2568" s="24">
        <v>1205.6300000000001</v>
      </c>
      <c r="E2568" s="45">
        <f>Platts!R3057*0.6+Platts!C3057*1.6</f>
        <v>350.28000000000003</v>
      </c>
      <c r="F2568" s="62">
        <f t="shared" ref="F2568:G2569" si="166">F2567+1</f>
        <v>2565</v>
      </c>
      <c r="G2568" s="42">
        <f t="shared" si="166"/>
        <v>44211</v>
      </c>
      <c r="H2568" s="24">
        <v>651</v>
      </c>
      <c r="I2568" s="24">
        <v>765.44</v>
      </c>
      <c r="J2568" s="24">
        <v>807.43</v>
      </c>
      <c r="K2568" s="24">
        <v>640</v>
      </c>
    </row>
    <row r="2569" spans="1:11" outlineLevel="1" x14ac:dyDescent="0.2">
      <c r="A2569" s="42">
        <f>A2568+3</f>
        <v>44214</v>
      </c>
      <c r="B2569" s="24">
        <v>666</v>
      </c>
      <c r="C2569" s="24">
        <v>857.47</v>
      </c>
      <c r="D2569" s="91">
        <f>D2568</f>
        <v>1205.6300000000001</v>
      </c>
      <c r="E2569" s="45">
        <f>Platts!R3058*0.6+Platts!C3058*1.6</f>
        <v>352.46</v>
      </c>
      <c r="F2569" s="62">
        <f t="shared" si="166"/>
        <v>2566</v>
      </c>
      <c r="G2569" s="42">
        <f>G2568+3</f>
        <v>44214</v>
      </c>
      <c r="H2569" s="24">
        <v>651</v>
      </c>
      <c r="I2569" s="24">
        <v>756.06</v>
      </c>
      <c r="J2569" s="24">
        <v>862.54</v>
      </c>
      <c r="K2569" s="24">
        <v>635</v>
      </c>
    </row>
    <row r="2570" spans="1:11" outlineLevel="1" x14ac:dyDescent="0.2">
      <c r="A2570" s="42">
        <f t="shared" si="138"/>
        <v>44215</v>
      </c>
      <c r="B2570" s="24">
        <v>661</v>
      </c>
      <c r="C2570" s="24">
        <v>860.45</v>
      </c>
      <c r="D2570" s="24">
        <v>1205.3599999999999</v>
      </c>
      <c r="E2570" s="45">
        <f>Platts!R3059*0.6+Platts!C3059*1.6</f>
        <v>347.70000000000005</v>
      </c>
      <c r="F2570" s="62">
        <f t="shared" ref="F2570:G2570" si="167">F2569+1</f>
        <v>2567</v>
      </c>
      <c r="G2570" s="42">
        <f t="shared" si="167"/>
        <v>44215</v>
      </c>
      <c r="H2570" s="24">
        <v>647</v>
      </c>
      <c r="I2570" s="24">
        <v>756.06</v>
      </c>
      <c r="J2570" s="24">
        <v>862.54</v>
      </c>
      <c r="K2570" s="24">
        <v>632.5</v>
      </c>
    </row>
    <row r="2571" spans="1:11" outlineLevel="1" x14ac:dyDescent="0.2">
      <c r="A2571" s="42">
        <f t="shared" si="138"/>
        <v>44216</v>
      </c>
      <c r="B2571" s="24">
        <v>656</v>
      </c>
      <c r="C2571" s="24">
        <v>860.24</v>
      </c>
      <c r="D2571" s="24">
        <v>1205.9100000000001</v>
      </c>
      <c r="E2571" s="45">
        <f>Platts!R3060*0.6+Platts!C3060*1.6</f>
        <v>348.84000000000003</v>
      </c>
      <c r="F2571" s="62">
        <f t="shared" ref="F2571:G2571" si="168">F2570+1</f>
        <v>2568</v>
      </c>
      <c r="G2571" s="42">
        <f t="shared" si="168"/>
        <v>44216</v>
      </c>
      <c r="H2571" s="24">
        <v>644</v>
      </c>
      <c r="I2571" s="24">
        <v>756.06</v>
      </c>
      <c r="J2571" s="24">
        <v>862.54</v>
      </c>
      <c r="K2571" s="24">
        <v>630</v>
      </c>
    </row>
    <row r="2572" spans="1:11" outlineLevel="1" x14ac:dyDescent="0.2">
      <c r="A2572" s="42">
        <f t="shared" si="138"/>
        <v>44217</v>
      </c>
      <c r="B2572" s="24">
        <v>654</v>
      </c>
      <c r="C2572" s="24">
        <v>865.94</v>
      </c>
      <c r="D2572" s="24">
        <v>1202.5999999999999</v>
      </c>
      <c r="E2572" s="45">
        <f>Platts!R3061*0.6+Platts!C3061*1.6</f>
        <v>352.08000000000004</v>
      </c>
      <c r="F2572" s="62">
        <f t="shared" ref="F2572:G2572" si="169">F2571+1</f>
        <v>2569</v>
      </c>
      <c r="G2572" s="42">
        <f t="shared" si="169"/>
        <v>44217</v>
      </c>
      <c r="H2572" s="24">
        <v>644</v>
      </c>
      <c r="I2572" s="24">
        <v>756.06</v>
      </c>
      <c r="J2572" s="24">
        <v>862.54</v>
      </c>
      <c r="K2572" s="24">
        <v>620</v>
      </c>
    </row>
    <row r="2573" spans="1:11" outlineLevel="1" x14ac:dyDescent="0.2">
      <c r="A2573" s="42">
        <f t="shared" si="138"/>
        <v>44218</v>
      </c>
      <c r="B2573" s="24">
        <v>651</v>
      </c>
      <c r="C2573" s="24">
        <v>868.08</v>
      </c>
      <c r="D2573" s="24">
        <v>1202.33</v>
      </c>
      <c r="E2573" s="45">
        <f>Platts!R3062*0.6+Platts!C3062*1.6</f>
        <v>351.06</v>
      </c>
      <c r="F2573" s="62">
        <f t="shared" ref="F2573:G2576" si="170">F2572+1</f>
        <v>2570</v>
      </c>
      <c r="G2573" s="42">
        <f t="shared" si="170"/>
        <v>44218</v>
      </c>
      <c r="H2573" s="24">
        <v>639</v>
      </c>
      <c r="I2573" s="24">
        <v>760.94</v>
      </c>
      <c r="J2573" s="24">
        <v>862.54</v>
      </c>
      <c r="K2573" s="24">
        <v>619.5</v>
      </c>
    </row>
    <row r="2574" spans="1:11" outlineLevel="1" x14ac:dyDescent="0.2">
      <c r="A2574" s="42">
        <f>A2573+3</f>
        <v>44221</v>
      </c>
      <c r="B2574" s="24">
        <v>651</v>
      </c>
      <c r="C2574" s="24">
        <v>871.01</v>
      </c>
      <c r="D2574" s="24">
        <v>1221.06</v>
      </c>
      <c r="E2574" s="45">
        <f>Platts!R3063*0.6+Platts!C3063*1.6</f>
        <v>356.75</v>
      </c>
      <c r="F2574" s="62">
        <f t="shared" si="170"/>
        <v>2571</v>
      </c>
      <c r="G2574" s="42">
        <f>G2573+3</f>
        <v>44221</v>
      </c>
      <c r="H2574" s="24">
        <v>639</v>
      </c>
      <c r="I2574" s="24">
        <v>760.94</v>
      </c>
      <c r="J2574" s="24">
        <v>862.54</v>
      </c>
      <c r="K2574" s="24">
        <v>615</v>
      </c>
    </row>
    <row r="2575" spans="1:11" outlineLevel="1" x14ac:dyDescent="0.2">
      <c r="A2575" s="42">
        <f t="shared" si="138"/>
        <v>44222</v>
      </c>
      <c r="B2575" s="24">
        <v>649</v>
      </c>
      <c r="C2575" s="24">
        <v>869.58</v>
      </c>
      <c r="D2575" s="24">
        <v>1218.31</v>
      </c>
      <c r="E2575" s="45">
        <f>Platts!R3064*0.6+Platts!C3064*1.6</f>
        <v>353.74</v>
      </c>
      <c r="F2575" s="62">
        <f t="shared" si="170"/>
        <v>2572</v>
      </c>
      <c r="G2575" s="42">
        <f t="shared" si="170"/>
        <v>44222</v>
      </c>
      <c r="H2575" s="24">
        <v>637</v>
      </c>
      <c r="I2575" s="24">
        <v>760.94</v>
      </c>
      <c r="J2575" s="24">
        <v>862.54</v>
      </c>
      <c r="K2575" s="24">
        <v>615</v>
      </c>
    </row>
    <row r="2576" spans="1:11" outlineLevel="1" x14ac:dyDescent="0.2">
      <c r="A2576" s="42">
        <f t="shared" si="138"/>
        <v>44223</v>
      </c>
      <c r="B2576" s="24">
        <v>649</v>
      </c>
      <c r="C2576" s="24">
        <v>865.22</v>
      </c>
      <c r="D2576" s="24">
        <v>1250</v>
      </c>
      <c r="E2576" s="45">
        <f>Platts!R3065*0.6+Platts!C3065*1.6</f>
        <v>359.38000000000005</v>
      </c>
      <c r="F2576" s="62">
        <f t="shared" si="170"/>
        <v>2573</v>
      </c>
      <c r="G2576" s="42">
        <f t="shared" si="170"/>
        <v>44223</v>
      </c>
      <c r="H2576" s="24">
        <v>637</v>
      </c>
      <c r="I2576" s="24">
        <v>760.94</v>
      </c>
      <c r="J2576" s="24">
        <v>862.54</v>
      </c>
      <c r="K2576" s="24">
        <v>605</v>
      </c>
    </row>
    <row r="2577" spans="1:11" outlineLevel="1" x14ac:dyDescent="0.2">
      <c r="A2577" s="42">
        <f t="shared" si="138"/>
        <v>44224</v>
      </c>
      <c r="B2577" s="24">
        <v>649</v>
      </c>
      <c r="C2577" s="24">
        <v>868.29</v>
      </c>
      <c r="D2577" s="24">
        <v>1250.83</v>
      </c>
      <c r="E2577" s="45">
        <f>Platts!R3066*0.6+Platts!C3066*1.6</f>
        <v>346.21999999999997</v>
      </c>
      <c r="F2577" s="62">
        <f t="shared" ref="F2577:G2577" si="171">F2576+1</f>
        <v>2574</v>
      </c>
      <c r="G2577" s="42">
        <f t="shared" si="171"/>
        <v>44224</v>
      </c>
      <c r="H2577" s="24">
        <v>636</v>
      </c>
      <c r="I2577" s="24">
        <v>760.94</v>
      </c>
      <c r="J2577" s="24">
        <v>862.54</v>
      </c>
      <c r="K2577" s="24">
        <v>602.5</v>
      </c>
    </row>
    <row r="2578" spans="1:11" outlineLevel="1" x14ac:dyDescent="0.2">
      <c r="A2578" s="42">
        <f>A2577+1</f>
        <v>44225</v>
      </c>
      <c r="B2578" s="24">
        <v>648</v>
      </c>
      <c r="C2578" s="24">
        <v>869.22</v>
      </c>
      <c r="D2578" s="24">
        <v>1264.05</v>
      </c>
      <c r="E2578" s="45">
        <f>Platts!R3067*0.6+Platts!C3067*1.6</f>
        <v>349.18</v>
      </c>
      <c r="F2578" s="62">
        <f t="shared" ref="F2578:G2578" si="172">F2577+1</f>
        <v>2575</v>
      </c>
      <c r="G2578" s="42">
        <f t="shared" si="172"/>
        <v>44225</v>
      </c>
      <c r="H2578" s="24">
        <v>634</v>
      </c>
      <c r="I2578" s="24">
        <v>758.75</v>
      </c>
      <c r="J2578" s="24">
        <v>868.06</v>
      </c>
      <c r="K2578" s="24">
        <v>600</v>
      </c>
    </row>
    <row r="2579" spans="1:11" outlineLevel="1" x14ac:dyDescent="0.2">
      <c r="A2579" s="42">
        <f>A2578+3</f>
        <v>44228</v>
      </c>
      <c r="B2579" s="24">
        <v>648</v>
      </c>
      <c r="C2579" s="24">
        <v>865</v>
      </c>
      <c r="D2579" s="24">
        <v>1265.43</v>
      </c>
      <c r="E2579" s="45">
        <f>Platts!R3068*0.6+Platts!C3068*1.6</f>
        <v>345.98</v>
      </c>
      <c r="F2579" s="62">
        <f t="shared" ref="F2579" si="173">F2578+1</f>
        <v>2576</v>
      </c>
      <c r="G2579" s="42">
        <f>G2578+3</f>
        <v>44228</v>
      </c>
      <c r="H2579" s="24">
        <v>634</v>
      </c>
      <c r="I2579" s="24">
        <v>758.75</v>
      </c>
      <c r="J2579" s="24">
        <v>868.06</v>
      </c>
      <c r="K2579" s="24">
        <v>592.5</v>
      </c>
    </row>
    <row r="2580" spans="1:11" outlineLevel="1" x14ac:dyDescent="0.2">
      <c r="A2580" s="42">
        <f t="shared" ref="A2580:A2588" si="174">A2579+1</f>
        <v>44229</v>
      </c>
      <c r="B2580" s="24">
        <v>647</v>
      </c>
      <c r="C2580" s="24">
        <v>861.28</v>
      </c>
      <c r="D2580" s="24">
        <v>1273.42</v>
      </c>
      <c r="E2580" s="45">
        <f>Platts!R3069*0.6+Platts!C3069*1.6</f>
        <v>335.86</v>
      </c>
      <c r="F2580" s="62">
        <f t="shared" ref="F2580:G2580" si="175">F2579+1</f>
        <v>2577</v>
      </c>
      <c r="G2580" s="42">
        <f t="shared" si="175"/>
        <v>44229</v>
      </c>
      <c r="H2580" s="24">
        <v>634</v>
      </c>
      <c r="I2580" s="24">
        <v>758.75</v>
      </c>
      <c r="J2580" s="24">
        <v>868.06</v>
      </c>
      <c r="K2580" s="24">
        <v>590</v>
      </c>
    </row>
    <row r="2581" spans="1:11" outlineLevel="1" x14ac:dyDescent="0.2">
      <c r="A2581" s="42">
        <f t="shared" si="174"/>
        <v>44230</v>
      </c>
      <c r="B2581" s="24">
        <v>647</v>
      </c>
      <c r="C2581" s="24">
        <v>859.64</v>
      </c>
      <c r="D2581" s="24">
        <v>1297.95</v>
      </c>
      <c r="E2581" s="45">
        <f>Platts!R3070*0.6+Platts!C3070*1.6</f>
        <v>336.88</v>
      </c>
      <c r="F2581" s="62">
        <f t="shared" ref="F2581:G2581" si="176">F2580+1</f>
        <v>2578</v>
      </c>
      <c r="G2581" s="42">
        <f t="shared" si="176"/>
        <v>44230</v>
      </c>
      <c r="H2581" s="24">
        <v>628</v>
      </c>
      <c r="I2581" s="24">
        <v>758.75</v>
      </c>
      <c r="J2581" s="24">
        <v>868.06</v>
      </c>
      <c r="K2581" s="24">
        <v>585</v>
      </c>
    </row>
    <row r="2582" spans="1:11" outlineLevel="1" x14ac:dyDescent="0.2">
      <c r="A2582" s="42">
        <f t="shared" si="174"/>
        <v>44231</v>
      </c>
      <c r="B2582" s="24">
        <v>647</v>
      </c>
      <c r="C2582" s="24">
        <v>855.09</v>
      </c>
      <c r="D2582" s="24">
        <v>1300.71</v>
      </c>
      <c r="E2582" s="45">
        <f>Platts!R3071*0.6+Platts!C3071*1.6</f>
        <v>345.88</v>
      </c>
      <c r="F2582" s="62">
        <f t="shared" ref="F2582:G2584" si="177">F2581+1</f>
        <v>2579</v>
      </c>
      <c r="G2582" s="42">
        <f t="shared" si="177"/>
        <v>44231</v>
      </c>
      <c r="H2582" s="24">
        <v>628</v>
      </c>
      <c r="I2582" s="24">
        <v>758.75</v>
      </c>
      <c r="J2582" s="24">
        <v>868.06</v>
      </c>
      <c r="K2582" s="24">
        <v>585</v>
      </c>
    </row>
    <row r="2583" spans="1:11" outlineLevel="1" x14ac:dyDescent="0.2">
      <c r="A2583" s="42">
        <f t="shared" si="174"/>
        <v>44232</v>
      </c>
      <c r="B2583" s="24">
        <v>647</v>
      </c>
      <c r="C2583" s="24">
        <v>859.79</v>
      </c>
      <c r="D2583" s="24">
        <v>1300.43</v>
      </c>
      <c r="E2583" s="45">
        <f>Platts!R3072*0.6+Platts!C3072*1.6</f>
        <v>342.44000000000005</v>
      </c>
      <c r="F2583" s="62">
        <f t="shared" si="177"/>
        <v>2580</v>
      </c>
      <c r="G2583" s="42">
        <f t="shared" si="177"/>
        <v>44232</v>
      </c>
      <c r="H2583" s="24">
        <v>628</v>
      </c>
      <c r="I2583" s="24">
        <v>751.56</v>
      </c>
      <c r="J2583" s="24">
        <v>868.06</v>
      </c>
      <c r="K2583" s="24">
        <v>582.5</v>
      </c>
    </row>
    <row r="2584" spans="1:11" outlineLevel="1" x14ac:dyDescent="0.2">
      <c r="A2584" s="42">
        <f>A2583+3</f>
        <v>44235</v>
      </c>
      <c r="B2584" s="24">
        <v>650</v>
      </c>
      <c r="C2584" s="24">
        <v>860.79</v>
      </c>
      <c r="D2584" s="24">
        <v>1300.1500000000001</v>
      </c>
      <c r="E2584" s="45">
        <f>Platts!R3073*0.6+Platts!C3073*1.6</f>
        <v>348.38000000000005</v>
      </c>
      <c r="F2584" s="62">
        <f t="shared" si="177"/>
        <v>2581</v>
      </c>
      <c r="G2584" s="42">
        <f>G2583+3</f>
        <v>44235</v>
      </c>
      <c r="H2584" s="24">
        <v>628</v>
      </c>
      <c r="I2584" s="24">
        <v>751.56</v>
      </c>
      <c r="J2584" s="24">
        <v>868.06</v>
      </c>
      <c r="K2584" s="24">
        <v>580</v>
      </c>
    </row>
    <row r="2585" spans="1:11" outlineLevel="1" x14ac:dyDescent="0.2">
      <c r="A2585" s="42">
        <f t="shared" si="174"/>
        <v>44236</v>
      </c>
      <c r="B2585" s="24">
        <v>652</v>
      </c>
      <c r="C2585" s="24">
        <v>864.79</v>
      </c>
      <c r="D2585" s="24">
        <v>1311.73</v>
      </c>
      <c r="E2585" s="45">
        <f>Platts!R3074*0.6+Platts!C3074*1.6</f>
        <v>353.91999999999996</v>
      </c>
      <c r="F2585" s="62">
        <f t="shared" ref="F2585:G2585" si="178">F2584+1</f>
        <v>2582</v>
      </c>
      <c r="G2585" s="42">
        <f t="shared" si="178"/>
        <v>44236</v>
      </c>
      <c r="H2585" s="24">
        <v>631</v>
      </c>
      <c r="I2585" s="24">
        <v>751.56</v>
      </c>
      <c r="J2585" s="24">
        <v>868.06</v>
      </c>
      <c r="K2585" s="24">
        <v>580</v>
      </c>
    </row>
    <row r="2586" spans="1:11" outlineLevel="1" x14ac:dyDescent="0.2">
      <c r="A2586" s="42">
        <f t="shared" si="174"/>
        <v>44237</v>
      </c>
      <c r="B2586" s="24">
        <v>652</v>
      </c>
      <c r="C2586" s="24">
        <v>867.65</v>
      </c>
      <c r="D2586" s="24">
        <v>1321.37</v>
      </c>
      <c r="E2586" s="45">
        <f>Platts!R3075*0.6+Platts!C3075*1.6</f>
        <v>348.91999999999996</v>
      </c>
      <c r="F2586" s="62">
        <f t="shared" ref="F2586:G2586" si="179">F2585+1</f>
        <v>2583</v>
      </c>
      <c r="G2586" s="42">
        <f t="shared" si="179"/>
        <v>44237</v>
      </c>
      <c r="H2586" s="24">
        <v>631</v>
      </c>
      <c r="I2586" s="24">
        <v>751.56</v>
      </c>
      <c r="J2586" s="24">
        <v>868.06</v>
      </c>
      <c r="K2586" s="24">
        <v>585</v>
      </c>
    </row>
    <row r="2587" spans="1:11" outlineLevel="1" x14ac:dyDescent="0.2">
      <c r="A2587" s="42">
        <f t="shared" si="174"/>
        <v>44238</v>
      </c>
      <c r="B2587" s="91">
        <f>B2586</f>
        <v>652</v>
      </c>
      <c r="C2587" s="24">
        <v>873.29</v>
      </c>
      <c r="D2587" s="24">
        <v>1321.37</v>
      </c>
      <c r="E2587" s="45">
        <f>Platts!R3076*0.6+Platts!C3076*1.6</f>
        <v>349.52</v>
      </c>
      <c r="F2587" s="62">
        <f t="shared" ref="F2587:G2592" si="180">F2586+1</f>
        <v>2584</v>
      </c>
      <c r="G2587" s="42">
        <f t="shared" si="180"/>
        <v>44238</v>
      </c>
      <c r="H2587" s="24">
        <v>631</v>
      </c>
      <c r="I2587" s="24">
        <v>751.56</v>
      </c>
      <c r="J2587" s="24">
        <v>868.06</v>
      </c>
      <c r="K2587" s="24">
        <v>597.5</v>
      </c>
    </row>
    <row r="2588" spans="1:11" outlineLevel="1" x14ac:dyDescent="0.2">
      <c r="A2588" s="42">
        <f t="shared" si="174"/>
        <v>44239</v>
      </c>
      <c r="B2588" s="91">
        <f>B2587</f>
        <v>652</v>
      </c>
      <c r="C2588" s="24">
        <v>884.76</v>
      </c>
      <c r="D2588" s="24">
        <v>1322.75</v>
      </c>
      <c r="E2588" s="45">
        <f>Platts!R3077*0.6+Platts!C3077*1.6</f>
        <v>349.52</v>
      </c>
      <c r="F2588" s="62">
        <f t="shared" si="180"/>
        <v>2585</v>
      </c>
      <c r="G2588" s="42">
        <f t="shared" si="180"/>
        <v>44239</v>
      </c>
      <c r="H2588" s="24">
        <v>631</v>
      </c>
      <c r="I2588" s="24">
        <v>757.5</v>
      </c>
      <c r="J2588" s="24">
        <v>868.06</v>
      </c>
      <c r="K2588" s="24">
        <v>600</v>
      </c>
    </row>
    <row r="2589" spans="1:11" outlineLevel="1" x14ac:dyDescent="0.2">
      <c r="A2589" s="42">
        <f>A2588+3</f>
        <v>44242</v>
      </c>
      <c r="B2589" s="91">
        <f>B2588</f>
        <v>652</v>
      </c>
      <c r="C2589" s="24">
        <v>885.56</v>
      </c>
      <c r="D2589" s="91">
        <f>D2588</f>
        <v>1322.75</v>
      </c>
      <c r="E2589" s="45">
        <f>Platts!R3078*0.6+Platts!C3078*1.6</f>
        <v>349.52</v>
      </c>
      <c r="F2589" s="62">
        <f t="shared" si="180"/>
        <v>2586</v>
      </c>
      <c r="G2589" s="42">
        <f>G2588+3</f>
        <v>44242</v>
      </c>
      <c r="H2589" s="24">
        <v>631</v>
      </c>
      <c r="I2589" s="24">
        <v>757.5</v>
      </c>
      <c r="J2589" s="24">
        <v>868.06</v>
      </c>
      <c r="K2589" s="24">
        <v>600</v>
      </c>
    </row>
    <row r="2590" spans="1:11" outlineLevel="1" x14ac:dyDescent="0.2">
      <c r="A2590" s="42">
        <f t="shared" ref="A2590:A2655" si="181">A2589+1</f>
        <v>44243</v>
      </c>
      <c r="B2590" s="91">
        <f>B2589</f>
        <v>652</v>
      </c>
      <c r="C2590" s="24">
        <v>883.96</v>
      </c>
      <c r="D2590" s="24">
        <v>1322.75</v>
      </c>
      <c r="E2590" s="45">
        <f>Platts!R3079*0.6+Platts!C3079*1.6</f>
        <v>349.52</v>
      </c>
      <c r="F2590" s="62">
        <f t="shared" si="180"/>
        <v>2587</v>
      </c>
      <c r="G2590" s="42">
        <f t="shared" si="180"/>
        <v>44243</v>
      </c>
      <c r="H2590" s="24">
        <v>631</v>
      </c>
      <c r="I2590" s="24">
        <v>757.5</v>
      </c>
      <c r="J2590" s="24">
        <v>868.06</v>
      </c>
      <c r="K2590" s="24">
        <v>612.5</v>
      </c>
    </row>
    <row r="2591" spans="1:11" outlineLevel="1" x14ac:dyDescent="0.2">
      <c r="A2591" s="42">
        <f t="shared" si="181"/>
        <v>44244</v>
      </c>
      <c r="B2591" s="91">
        <f>B2590</f>
        <v>652</v>
      </c>
      <c r="C2591" s="24">
        <v>878.85</v>
      </c>
      <c r="D2591" s="24">
        <v>1322.75</v>
      </c>
      <c r="E2591" s="45">
        <f>Platts!R3080*0.6+Platts!C3080*1.6</f>
        <v>354.16999999999996</v>
      </c>
      <c r="F2591" s="62">
        <f t="shared" si="180"/>
        <v>2588</v>
      </c>
      <c r="G2591" s="42">
        <f t="shared" si="180"/>
        <v>44244</v>
      </c>
      <c r="H2591" s="24">
        <v>631</v>
      </c>
      <c r="I2591" s="24">
        <v>757.5</v>
      </c>
      <c r="J2591" s="24">
        <v>868.06</v>
      </c>
      <c r="K2591" s="24">
        <v>612.5</v>
      </c>
    </row>
    <row r="2592" spans="1:11" outlineLevel="1" x14ac:dyDescent="0.2">
      <c r="A2592" s="42">
        <f t="shared" si="181"/>
        <v>44245</v>
      </c>
      <c r="B2592" s="24">
        <v>657</v>
      </c>
      <c r="C2592" s="24">
        <v>881.62</v>
      </c>
      <c r="D2592" s="24">
        <v>1322.75</v>
      </c>
      <c r="E2592" s="45">
        <f>Platts!R3081*0.6+Platts!C3081*1.6</f>
        <v>362.52</v>
      </c>
      <c r="F2592" s="62">
        <f t="shared" si="180"/>
        <v>2589</v>
      </c>
      <c r="G2592" s="42">
        <f t="shared" si="180"/>
        <v>44245</v>
      </c>
      <c r="H2592" s="24">
        <v>650</v>
      </c>
      <c r="I2592" s="24">
        <v>757.5</v>
      </c>
      <c r="J2592" s="24">
        <v>868.06</v>
      </c>
      <c r="K2592" s="24">
        <v>615</v>
      </c>
    </row>
    <row r="2593" spans="1:11" outlineLevel="1" x14ac:dyDescent="0.2">
      <c r="A2593" s="42">
        <f t="shared" si="181"/>
        <v>44246</v>
      </c>
      <c r="B2593" s="24">
        <v>667</v>
      </c>
      <c r="C2593" s="24">
        <v>885.86</v>
      </c>
      <c r="D2593" s="24">
        <v>1322.48</v>
      </c>
      <c r="E2593" s="45">
        <f>Platts!R3082*0.6+Platts!C3082*1.6</f>
        <v>358.32</v>
      </c>
      <c r="F2593" s="62">
        <f t="shared" ref="F2593:G2593" si="182">F2592+1</f>
        <v>2590</v>
      </c>
      <c r="G2593" s="42">
        <f t="shared" si="182"/>
        <v>44246</v>
      </c>
      <c r="H2593" s="24">
        <v>654</v>
      </c>
      <c r="I2593" s="24">
        <v>770.57</v>
      </c>
      <c r="J2593" s="24">
        <v>868.06</v>
      </c>
      <c r="K2593" s="24">
        <v>617.5</v>
      </c>
    </row>
    <row r="2594" spans="1:11" outlineLevel="1" x14ac:dyDescent="0.2">
      <c r="A2594" s="42">
        <f>A2593+3</f>
        <v>44249</v>
      </c>
      <c r="B2594" s="24">
        <v>675</v>
      </c>
      <c r="C2594" s="24">
        <v>884.45</v>
      </c>
      <c r="D2594" s="24">
        <v>1322.48</v>
      </c>
      <c r="E2594" s="45">
        <f>Platts!R3083*0.6+Platts!C3083*1.6</f>
        <v>362.26</v>
      </c>
      <c r="F2594" s="62">
        <f t="shared" ref="F2594" si="183">F2593+1</f>
        <v>2591</v>
      </c>
      <c r="G2594" s="42">
        <f>G2593+3</f>
        <v>44249</v>
      </c>
      <c r="H2594" s="24">
        <v>659</v>
      </c>
      <c r="I2594" s="24">
        <v>770.57</v>
      </c>
      <c r="J2594" s="24">
        <v>868.06</v>
      </c>
      <c r="K2594" s="24">
        <v>622.5</v>
      </c>
    </row>
    <row r="2595" spans="1:11" outlineLevel="1" x14ac:dyDescent="0.2">
      <c r="A2595" s="42">
        <f t="shared" si="181"/>
        <v>44250</v>
      </c>
      <c r="B2595" s="24">
        <v>680</v>
      </c>
      <c r="C2595" s="24">
        <v>885.18</v>
      </c>
      <c r="D2595" s="24">
        <v>1322.75</v>
      </c>
      <c r="E2595" s="45">
        <f>Platts!R3084*0.6+Platts!C3084*1.6</f>
        <v>359.8</v>
      </c>
      <c r="F2595" s="62">
        <f t="shared" ref="F2595:G2595" si="184">F2594+1</f>
        <v>2592</v>
      </c>
      <c r="G2595" s="42">
        <f t="shared" si="184"/>
        <v>44250</v>
      </c>
      <c r="H2595" s="24">
        <v>659</v>
      </c>
      <c r="I2595" s="24">
        <v>770.57</v>
      </c>
      <c r="J2595" s="24">
        <v>868.06</v>
      </c>
      <c r="K2595" s="24">
        <v>630</v>
      </c>
    </row>
    <row r="2596" spans="1:11" outlineLevel="1" x14ac:dyDescent="0.2">
      <c r="A2596" s="42">
        <f t="shared" si="181"/>
        <v>44251</v>
      </c>
      <c r="B2596" s="24">
        <v>680</v>
      </c>
      <c r="C2596" s="24">
        <v>885.86</v>
      </c>
      <c r="D2596" s="24">
        <v>1322.75</v>
      </c>
      <c r="E2596" s="45">
        <f>Platts!R3085*0.6+Platts!C3085*1.6</f>
        <v>357</v>
      </c>
      <c r="F2596" s="62">
        <f t="shared" ref="F2596:G2596" si="185">F2595+1</f>
        <v>2593</v>
      </c>
      <c r="G2596" s="42">
        <f t="shared" si="185"/>
        <v>44251</v>
      </c>
      <c r="H2596" s="24">
        <v>659</v>
      </c>
      <c r="I2596" s="24">
        <v>770.57</v>
      </c>
      <c r="J2596" s="24">
        <v>868.06</v>
      </c>
      <c r="K2596" s="24">
        <v>640</v>
      </c>
    </row>
    <row r="2597" spans="1:11" outlineLevel="1" x14ac:dyDescent="0.2">
      <c r="A2597" s="42">
        <f t="shared" si="181"/>
        <v>44252</v>
      </c>
      <c r="B2597" s="24">
        <v>690</v>
      </c>
      <c r="C2597" s="24">
        <v>898.54</v>
      </c>
      <c r="D2597" s="24">
        <v>1322.75</v>
      </c>
      <c r="E2597" s="45">
        <f>Platts!R3086*0.6+Platts!C3086*1.6</f>
        <v>353.73</v>
      </c>
      <c r="F2597" s="62">
        <f t="shared" ref="F2597:G2597" si="186">F2596+1</f>
        <v>2594</v>
      </c>
      <c r="G2597" s="42">
        <f t="shared" si="186"/>
        <v>44252</v>
      </c>
      <c r="H2597" s="24">
        <v>660</v>
      </c>
      <c r="I2597" s="24">
        <v>770.57</v>
      </c>
      <c r="J2597" s="24">
        <v>868.06</v>
      </c>
      <c r="K2597" s="24">
        <v>640</v>
      </c>
    </row>
    <row r="2598" spans="1:11" outlineLevel="1" x14ac:dyDescent="0.2">
      <c r="A2598" s="42">
        <f t="shared" si="181"/>
        <v>44253</v>
      </c>
      <c r="B2598" s="24">
        <v>700</v>
      </c>
      <c r="C2598" s="24">
        <v>888.69</v>
      </c>
      <c r="D2598" s="24">
        <v>1335.7</v>
      </c>
      <c r="E2598" s="45">
        <f>Platts!R3087*0.6+Platts!C3087*1.6</f>
        <v>358.09000000000003</v>
      </c>
      <c r="F2598" s="62">
        <f t="shared" ref="F2598:G2599" si="187">F2597+1</f>
        <v>2595</v>
      </c>
      <c r="G2598" s="42">
        <f t="shared" si="187"/>
        <v>44253</v>
      </c>
      <c r="H2598" s="24">
        <v>660</v>
      </c>
      <c r="I2598" s="24">
        <v>758.71</v>
      </c>
      <c r="J2598" s="24">
        <v>868.06</v>
      </c>
      <c r="K2598" s="24">
        <v>641</v>
      </c>
    </row>
    <row r="2599" spans="1:11" outlineLevel="1" x14ac:dyDescent="0.2">
      <c r="A2599" s="42">
        <f>A2598+3</f>
        <v>44256</v>
      </c>
      <c r="B2599" s="24">
        <v>705</v>
      </c>
      <c r="C2599" s="24">
        <v>892.07</v>
      </c>
      <c r="D2599" s="24">
        <v>1369.6</v>
      </c>
      <c r="E2599" s="45">
        <f>Platts!R3088*0.6+Platts!C3088*1.6</f>
        <v>354.40999999999997</v>
      </c>
      <c r="F2599" s="62">
        <f t="shared" si="187"/>
        <v>2596</v>
      </c>
      <c r="G2599" s="42">
        <f>G2598+3</f>
        <v>44256</v>
      </c>
      <c r="H2599" s="24">
        <v>660</v>
      </c>
      <c r="I2599" s="24">
        <v>758.71</v>
      </c>
      <c r="J2599" s="24">
        <v>868.06</v>
      </c>
      <c r="K2599" s="24">
        <v>642.5</v>
      </c>
    </row>
    <row r="2600" spans="1:11" outlineLevel="1" x14ac:dyDescent="0.2">
      <c r="A2600" s="42">
        <f t="shared" si="181"/>
        <v>44257</v>
      </c>
      <c r="B2600" s="24">
        <v>706</v>
      </c>
      <c r="C2600" s="24">
        <v>896.42</v>
      </c>
      <c r="D2600" s="24">
        <v>1369.6</v>
      </c>
      <c r="E2600" s="45">
        <f>Platts!R3089*0.6+Platts!C3089*1.6</f>
        <v>356.03000000000003</v>
      </c>
      <c r="F2600" s="62">
        <f t="shared" ref="F2600:G2600" si="188">F2599+1</f>
        <v>2597</v>
      </c>
      <c r="G2600" s="42">
        <f t="shared" si="188"/>
        <v>44257</v>
      </c>
      <c r="H2600" s="24">
        <v>662</v>
      </c>
      <c r="I2600" s="24">
        <v>758.71</v>
      </c>
      <c r="J2600" s="24">
        <v>868.06</v>
      </c>
      <c r="K2600" s="24">
        <v>642.5</v>
      </c>
    </row>
    <row r="2601" spans="1:11" outlineLevel="1" x14ac:dyDescent="0.2">
      <c r="A2601" s="42">
        <f t="shared" si="181"/>
        <v>44258</v>
      </c>
      <c r="B2601" s="24">
        <v>716</v>
      </c>
      <c r="C2601" s="24">
        <v>902.76</v>
      </c>
      <c r="D2601" s="24">
        <v>1370.7</v>
      </c>
      <c r="E2601" s="45">
        <f>Platts!R3090*0.6+Platts!C3090*1.6</f>
        <v>359.07</v>
      </c>
      <c r="F2601" s="62">
        <f t="shared" ref="F2601:G2601" si="189">F2600+1</f>
        <v>2598</v>
      </c>
      <c r="G2601" s="42">
        <f t="shared" si="189"/>
        <v>44258</v>
      </c>
      <c r="H2601" s="24">
        <v>675</v>
      </c>
      <c r="I2601" s="24">
        <v>758.71</v>
      </c>
      <c r="J2601" s="24">
        <v>868.06</v>
      </c>
      <c r="K2601" s="24">
        <v>642.5</v>
      </c>
    </row>
    <row r="2602" spans="1:11" outlineLevel="1" x14ac:dyDescent="0.2">
      <c r="A2602" s="42">
        <f t="shared" si="181"/>
        <v>44259</v>
      </c>
      <c r="B2602" s="24">
        <v>721</v>
      </c>
      <c r="C2602" s="24">
        <v>902.32</v>
      </c>
      <c r="D2602" s="24">
        <v>1370.98</v>
      </c>
      <c r="E2602" s="45">
        <f>Platts!R3091*0.6+Platts!C3091*1.6</f>
        <v>359.02</v>
      </c>
      <c r="F2602" s="62">
        <f t="shared" ref="F2602:G2602" si="190">F2601+1</f>
        <v>2599</v>
      </c>
      <c r="G2602" s="42">
        <f t="shared" si="190"/>
        <v>44259</v>
      </c>
      <c r="H2602" s="24">
        <v>676</v>
      </c>
      <c r="I2602" s="24">
        <v>758.71</v>
      </c>
      <c r="J2602" s="24">
        <v>868.06</v>
      </c>
      <c r="K2602" s="24">
        <v>642.5</v>
      </c>
    </row>
    <row r="2603" spans="1:11" outlineLevel="1" x14ac:dyDescent="0.2">
      <c r="A2603" s="42">
        <f t="shared" si="181"/>
        <v>44260</v>
      </c>
      <c r="B2603" s="24">
        <v>720</v>
      </c>
      <c r="C2603" s="24">
        <v>893.18</v>
      </c>
      <c r="D2603" s="24">
        <v>1370.98</v>
      </c>
      <c r="E2603" s="45">
        <f>Platts!R3092*0.6+Platts!C3092*1.6</f>
        <v>352.64</v>
      </c>
      <c r="F2603" s="62">
        <f t="shared" ref="F2603:G2604" si="191">F2602+1</f>
        <v>2600</v>
      </c>
      <c r="G2603" s="42">
        <f t="shared" si="191"/>
        <v>44260</v>
      </c>
      <c r="H2603" s="24">
        <v>673</v>
      </c>
      <c r="I2603" s="24">
        <v>750.27</v>
      </c>
      <c r="J2603" s="24">
        <v>868.06</v>
      </c>
      <c r="K2603" s="24">
        <v>642.5</v>
      </c>
    </row>
    <row r="2604" spans="1:11" outlineLevel="1" x14ac:dyDescent="0.2">
      <c r="A2604" s="42">
        <f>A2603+3</f>
        <v>44263</v>
      </c>
      <c r="B2604" s="24">
        <v>720</v>
      </c>
      <c r="C2604" s="24">
        <v>889.43</v>
      </c>
      <c r="D2604" s="24">
        <v>1372.91</v>
      </c>
      <c r="E2604" s="45">
        <f>Platts!R3093*0.6+Platts!C3093*1.6</f>
        <v>350.04</v>
      </c>
      <c r="F2604" s="62">
        <f t="shared" si="191"/>
        <v>2601</v>
      </c>
      <c r="G2604" s="42">
        <f>G2603+3</f>
        <v>44263</v>
      </c>
      <c r="H2604" s="24">
        <v>682</v>
      </c>
      <c r="I2604" s="24">
        <v>750.27</v>
      </c>
      <c r="J2604" s="24">
        <v>868.06</v>
      </c>
      <c r="K2604" s="24">
        <v>645</v>
      </c>
    </row>
    <row r="2605" spans="1:11" outlineLevel="1" x14ac:dyDescent="0.2">
      <c r="A2605" s="42">
        <f t="shared" si="181"/>
        <v>44264</v>
      </c>
      <c r="B2605" s="24">
        <v>719</v>
      </c>
      <c r="C2605" s="24">
        <v>894.05</v>
      </c>
      <c r="D2605" s="24">
        <v>1369.6</v>
      </c>
      <c r="E2605" s="45">
        <f>Platts!R3094*0.6+Platts!C3094*1.6</f>
        <v>332.56</v>
      </c>
      <c r="F2605" s="62">
        <f t="shared" ref="F2605:G2605" si="192">F2604+1</f>
        <v>2602</v>
      </c>
      <c r="G2605" s="42">
        <f t="shared" si="192"/>
        <v>44264</v>
      </c>
      <c r="H2605" s="24">
        <v>681</v>
      </c>
      <c r="I2605" s="24">
        <v>750.27</v>
      </c>
      <c r="J2605" s="24">
        <v>868.06</v>
      </c>
      <c r="K2605" s="24">
        <v>645</v>
      </c>
    </row>
    <row r="2606" spans="1:11" outlineLevel="1" x14ac:dyDescent="0.2">
      <c r="A2606" s="42">
        <f t="shared" si="181"/>
        <v>44265</v>
      </c>
      <c r="B2606" s="24">
        <v>719</v>
      </c>
      <c r="C2606" s="24">
        <v>894.5</v>
      </c>
      <c r="D2606" s="24">
        <v>1385.31</v>
      </c>
      <c r="E2606" s="45">
        <f>Platts!R3095*0.6+Platts!C3095*1.6</f>
        <v>334.02</v>
      </c>
      <c r="F2606" s="62">
        <f t="shared" ref="F2606:G2606" si="193">F2605+1</f>
        <v>2603</v>
      </c>
      <c r="G2606" s="42">
        <f t="shared" si="193"/>
        <v>44265</v>
      </c>
      <c r="H2606" s="24">
        <v>680</v>
      </c>
      <c r="I2606" s="24">
        <v>750.27</v>
      </c>
      <c r="J2606" s="24">
        <v>868.06</v>
      </c>
      <c r="K2606" s="24">
        <v>639.5</v>
      </c>
    </row>
    <row r="2607" spans="1:11" outlineLevel="1" x14ac:dyDescent="0.2">
      <c r="A2607" s="42">
        <f t="shared" si="181"/>
        <v>44266</v>
      </c>
      <c r="B2607" s="24">
        <v>721</v>
      </c>
      <c r="C2607" s="24">
        <v>927.13</v>
      </c>
      <c r="D2607" s="24">
        <v>1396.05</v>
      </c>
      <c r="E2607" s="45">
        <f>Platts!R3096*0.6+Platts!C3096*1.6</f>
        <v>344.18</v>
      </c>
      <c r="F2607" s="62">
        <f t="shared" ref="F2607:G2607" si="194">F2606+1</f>
        <v>2604</v>
      </c>
      <c r="G2607" s="42">
        <f t="shared" si="194"/>
        <v>44266</v>
      </c>
      <c r="H2607" s="24">
        <v>680</v>
      </c>
      <c r="I2607" s="24">
        <v>750.27</v>
      </c>
      <c r="J2607" s="24">
        <v>868.06</v>
      </c>
      <c r="K2607" s="24">
        <v>637.5</v>
      </c>
    </row>
    <row r="2608" spans="1:11" outlineLevel="1" x14ac:dyDescent="0.2">
      <c r="A2608" s="42">
        <f t="shared" si="181"/>
        <v>44267</v>
      </c>
      <c r="B2608" s="24">
        <v>723</v>
      </c>
      <c r="C2608" s="24">
        <v>931.55</v>
      </c>
      <c r="D2608" s="24">
        <v>1431.88</v>
      </c>
      <c r="E2608" s="45">
        <f>Platts!R3097*0.6+Platts!C3097*1.6</f>
        <v>334.42</v>
      </c>
      <c r="F2608" s="62">
        <f t="shared" ref="F2608:G2608" si="195">F2607+1</f>
        <v>2605</v>
      </c>
      <c r="G2608" s="42">
        <f t="shared" si="195"/>
        <v>44267</v>
      </c>
      <c r="H2608" s="24">
        <v>680</v>
      </c>
      <c r="I2608" s="24">
        <v>758.38</v>
      </c>
      <c r="J2608" s="24">
        <v>901.12</v>
      </c>
      <c r="K2608" s="24">
        <v>630</v>
      </c>
    </row>
    <row r="2609" spans="1:11" outlineLevel="1" x14ac:dyDescent="0.2">
      <c r="A2609" s="42">
        <f>A2608+3</f>
        <v>44270</v>
      </c>
      <c r="B2609" s="24">
        <v>723</v>
      </c>
      <c r="C2609" s="24">
        <v>930.93</v>
      </c>
      <c r="D2609" s="24">
        <v>1432.98</v>
      </c>
      <c r="E2609" s="45">
        <f>Platts!R3098*0.6+Platts!C3098*1.6</f>
        <v>329.34000000000003</v>
      </c>
      <c r="F2609" s="62">
        <f t="shared" ref="F2609" si="196">F2608+1</f>
        <v>2606</v>
      </c>
      <c r="G2609" s="42">
        <f>G2608+3</f>
        <v>44270</v>
      </c>
      <c r="H2609" s="24">
        <v>680</v>
      </c>
      <c r="I2609" s="24">
        <v>758.38</v>
      </c>
      <c r="J2609" s="24">
        <v>901.12</v>
      </c>
      <c r="K2609" s="24">
        <v>627.5</v>
      </c>
    </row>
    <row r="2610" spans="1:11" outlineLevel="1" x14ac:dyDescent="0.2">
      <c r="A2610" s="42">
        <f t="shared" si="181"/>
        <v>44271</v>
      </c>
      <c r="B2610" s="24">
        <v>725</v>
      </c>
      <c r="C2610" s="24">
        <v>933.76</v>
      </c>
      <c r="D2610" s="24">
        <v>1432.98</v>
      </c>
      <c r="E2610" s="45">
        <f>Platts!R3099*0.6+Platts!C3099*1.6</f>
        <v>333.58000000000004</v>
      </c>
      <c r="F2610" s="62">
        <f t="shared" ref="F2610:G2610" si="197">F2609+1</f>
        <v>2607</v>
      </c>
      <c r="G2610" s="42">
        <f t="shared" si="197"/>
        <v>44271</v>
      </c>
      <c r="H2610" s="24">
        <v>680</v>
      </c>
      <c r="I2610" s="24">
        <v>758.38</v>
      </c>
      <c r="J2610" s="24">
        <v>901.12</v>
      </c>
      <c r="K2610" s="24">
        <v>627.5</v>
      </c>
    </row>
    <row r="2611" spans="1:11" outlineLevel="1" x14ac:dyDescent="0.2">
      <c r="A2611" s="42">
        <f t="shared" si="181"/>
        <v>44272</v>
      </c>
      <c r="B2611" s="24">
        <v>725</v>
      </c>
      <c r="C2611" s="24">
        <v>940.02</v>
      </c>
      <c r="D2611" s="24">
        <v>1441.8</v>
      </c>
      <c r="E2611" s="45">
        <f>Platts!R3100*0.6+Platts!C3100*1.6</f>
        <v>332.86</v>
      </c>
      <c r="F2611" s="62">
        <f t="shared" ref="F2611:G2611" si="198">F2610+1</f>
        <v>2608</v>
      </c>
      <c r="G2611" s="42">
        <f t="shared" si="198"/>
        <v>44272</v>
      </c>
      <c r="H2611" s="24">
        <v>680</v>
      </c>
      <c r="I2611" s="24">
        <v>758.38</v>
      </c>
      <c r="J2611" s="24">
        <v>901.12</v>
      </c>
      <c r="K2611" s="24">
        <v>625</v>
      </c>
    </row>
    <row r="2612" spans="1:11" outlineLevel="1" x14ac:dyDescent="0.2">
      <c r="A2612" s="42">
        <f t="shared" si="181"/>
        <v>44273</v>
      </c>
      <c r="B2612" s="24">
        <v>732</v>
      </c>
      <c r="C2612" s="24">
        <v>945.09</v>
      </c>
      <c r="D2612" s="24">
        <v>1443.18</v>
      </c>
      <c r="E2612" s="45">
        <f>Platts!R3101*0.6+Platts!C3101*1.6</f>
        <v>333.1</v>
      </c>
      <c r="F2612" s="62">
        <f t="shared" ref="F2612:G2612" si="199">F2611+1</f>
        <v>2609</v>
      </c>
      <c r="G2612" s="42">
        <f t="shared" si="199"/>
        <v>44273</v>
      </c>
      <c r="H2612" s="24">
        <v>678</v>
      </c>
      <c r="I2612" s="24">
        <v>758.38</v>
      </c>
      <c r="J2612" s="24">
        <v>901.12</v>
      </c>
      <c r="K2612" s="24">
        <v>619.5</v>
      </c>
    </row>
    <row r="2613" spans="1:11" outlineLevel="1" x14ac:dyDescent="0.2">
      <c r="A2613" s="42">
        <f t="shared" si="181"/>
        <v>44274</v>
      </c>
      <c r="B2613" s="24">
        <v>732</v>
      </c>
      <c r="C2613" s="24">
        <v>946.45</v>
      </c>
      <c r="D2613" s="24">
        <v>1445.66</v>
      </c>
      <c r="E2613" s="45">
        <f>Platts!R3102*0.6+Platts!C3102*1.6</f>
        <v>323.82</v>
      </c>
      <c r="F2613" s="62">
        <f t="shared" ref="F2613:G2614" si="200">F2612+1</f>
        <v>2610</v>
      </c>
      <c r="G2613" s="42">
        <f t="shared" si="200"/>
        <v>44274</v>
      </c>
      <c r="H2613" s="24">
        <v>674</v>
      </c>
      <c r="I2613" s="24">
        <v>752.99</v>
      </c>
      <c r="J2613" s="24">
        <v>901.12</v>
      </c>
      <c r="K2613" s="24">
        <v>615</v>
      </c>
    </row>
    <row r="2614" spans="1:11" outlineLevel="1" x14ac:dyDescent="0.2">
      <c r="A2614" s="42">
        <f>A2613+3</f>
        <v>44277</v>
      </c>
      <c r="B2614" s="24">
        <v>745</v>
      </c>
      <c r="C2614" s="24">
        <v>954.8</v>
      </c>
      <c r="D2614" s="24">
        <v>1455.85</v>
      </c>
      <c r="E2614" s="45">
        <f>Platts!R3103*0.6+Platts!C3103*1.6</f>
        <v>317.06</v>
      </c>
      <c r="F2614" s="62">
        <f t="shared" si="200"/>
        <v>2611</v>
      </c>
      <c r="G2614" s="42">
        <f>G2613+3</f>
        <v>44277</v>
      </c>
      <c r="H2614" s="24">
        <v>676</v>
      </c>
      <c r="I2614" s="24">
        <v>752.99</v>
      </c>
      <c r="J2614" s="24">
        <v>901.12</v>
      </c>
      <c r="K2614" s="24">
        <v>612.5</v>
      </c>
    </row>
    <row r="2615" spans="1:11" outlineLevel="1" x14ac:dyDescent="0.2">
      <c r="A2615" s="42">
        <f t="shared" si="181"/>
        <v>44278</v>
      </c>
      <c r="B2615" s="24">
        <v>750</v>
      </c>
      <c r="C2615" s="24">
        <v>949.2</v>
      </c>
      <c r="D2615" s="24">
        <v>1456.68</v>
      </c>
      <c r="E2615" s="45">
        <f>Platts!R3104*0.6+Platts!C3104*1.6</f>
        <v>323.39999999999998</v>
      </c>
      <c r="F2615" s="62">
        <f t="shared" ref="F2615:G2615" si="201">F2614+1</f>
        <v>2612</v>
      </c>
      <c r="G2615" s="42">
        <f t="shared" si="201"/>
        <v>44278</v>
      </c>
      <c r="H2615" s="24">
        <v>675</v>
      </c>
      <c r="I2615" s="24">
        <v>752.99</v>
      </c>
      <c r="J2615" s="24">
        <v>901.12</v>
      </c>
      <c r="K2615" s="24">
        <v>615</v>
      </c>
    </row>
    <row r="2616" spans="1:11" outlineLevel="1" x14ac:dyDescent="0.2">
      <c r="A2616" s="42">
        <f t="shared" si="181"/>
        <v>44279</v>
      </c>
      <c r="B2616" s="24">
        <v>753</v>
      </c>
      <c r="C2616" s="24">
        <v>946.8</v>
      </c>
      <c r="D2616" s="24">
        <v>1480.1</v>
      </c>
      <c r="E2616" s="45">
        <f>Platts!R3105*0.6+Platts!C3105*1.6</f>
        <v>321.28000000000003</v>
      </c>
      <c r="F2616" s="62">
        <f t="shared" ref="F2616:G2616" si="202">F2615+1</f>
        <v>2613</v>
      </c>
      <c r="G2616" s="42">
        <f t="shared" si="202"/>
        <v>44279</v>
      </c>
      <c r="H2616" s="24">
        <v>675</v>
      </c>
      <c r="I2616" s="24">
        <v>752.99</v>
      </c>
      <c r="J2616" s="24">
        <v>901.12</v>
      </c>
      <c r="K2616" s="24">
        <v>612.5</v>
      </c>
    </row>
    <row r="2617" spans="1:11" outlineLevel="1" x14ac:dyDescent="0.2">
      <c r="A2617" s="42">
        <f t="shared" si="181"/>
        <v>44280</v>
      </c>
      <c r="B2617" s="24">
        <v>753</v>
      </c>
      <c r="C2617" s="24">
        <v>977.66</v>
      </c>
      <c r="D2617" s="24">
        <v>1479.83</v>
      </c>
      <c r="E2617" s="45">
        <f>Platts!R3106*0.6+Platts!C3106*1.6</f>
        <v>323.21999999999997</v>
      </c>
      <c r="F2617" s="62">
        <f t="shared" ref="F2617:G2617" si="203">F2616+1</f>
        <v>2614</v>
      </c>
      <c r="G2617" s="42">
        <f t="shared" si="203"/>
        <v>44280</v>
      </c>
      <c r="H2617" s="24">
        <v>671</v>
      </c>
      <c r="I2617" s="24">
        <v>752.99</v>
      </c>
      <c r="J2617" s="24">
        <v>901.12</v>
      </c>
      <c r="K2617" s="24">
        <v>612.5</v>
      </c>
    </row>
    <row r="2618" spans="1:11" outlineLevel="1" x14ac:dyDescent="0.2">
      <c r="A2618" s="42">
        <f t="shared" si="181"/>
        <v>44281</v>
      </c>
      <c r="B2618" s="24">
        <v>755</v>
      </c>
      <c r="C2618" s="24">
        <v>978.99</v>
      </c>
      <c r="D2618" s="24">
        <v>1479.83</v>
      </c>
      <c r="E2618" s="45">
        <f>Platts!R3107*0.6+Platts!C3107*1.6</f>
        <v>325.21999999999997</v>
      </c>
      <c r="F2618" s="62">
        <f t="shared" ref="F2618:G2618" si="204">F2617+1</f>
        <v>2615</v>
      </c>
      <c r="G2618" s="42">
        <f t="shared" si="204"/>
        <v>44281</v>
      </c>
      <c r="H2618" s="24">
        <v>673</v>
      </c>
      <c r="I2618" s="24">
        <v>748.98</v>
      </c>
      <c r="J2618" s="24">
        <v>901.12</v>
      </c>
      <c r="K2618" s="24">
        <v>615</v>
      </c>
    </row>
    <row r="2619" spans="1:11" outlineLevel="1" x14ac:dyDescent="0.2">
      <c r="A2619" s="42">
        <f>A2618+3</f>
        <v>44284</v>
      </c>
      <c r="B2619" s="24">
        <v>765</v>
      </c>
      <c r="C2619" s="24">
        <v>988.76</v>
      </c>
      <c r="D2619" s="24">
        <v>1479.83</v>
      </c>
      <c r="E2619" s="45">
        <f>Platts!R3108*0.6+Platts!C3108*1.6</f>
        <v>335.82</v>
      </c>
      <c r="F2619" s="62">
        <f t="shared" ref="F2619" si="205">F2618+1</f>
        <v>2616</v>
      </c>
      <c r="G2619" s="42">
        <f>G2618+3</f>
        <v>44284</v>
      </c>
      <c r="H2619" s="24">
        <v>678</v>
      </c>
      <c r="I2619" s="24">
        <v>748.98</v>
      </c>
      <c r="J2619" s="24">
        <v>901.12</v>
      </c>
      <c r="K2619" s="24">
        <v>617.5</v>
      </c>
    </row>
    <row r="2620" spans="1:11" outlineLevel="1" x14ac:dyDescent="0.2">
      <c r="A2620" s="42">
        <f t="shared" si="181"/>
        <v>44285</v>
      </c>
      <c r="B2620" s="24">
        <v>767</v>
      </c>
      <c r="C2620" s="24">
        <v>996.71</v>
      </c>
      <c r="D2620" s="24">
        <v>1479.83</v>
      </c>
      <c r="E2620" s="45">
        <f>Platts!R3109*0.6+Platts!C3109*1.6</f>
        <v>333.98</v>
      </c>
      <c r="F2620" s="62">
        <f t="shared" ref="F2620:G2620" si="206">F2619+1</f>
        <v>2617</v>
      </c>
      <c r="G2620" s="42">
        <f t="shared" si="206"/>
        <v>44285</v>
      </c>
      <c r="H2620" s="24">
        <v>679</v>
      </c>
      <c r="I2620" s="24">
        <v>748.98</v>
      </c>
      <c r="J2620" s="24">
        <v>901.12</v>
      </c>
      <c r="K2620" s="24">
        <v>617.5</v>
      </c>
    </row>
    <row r="2621" spans="1:11" outlineLevel="1" x14ac:dyDescent="0.2">
      <c r="A2621" s="42">
        <f t="shared" si="181"/>
        <v>44286</v>
      </c>
      <c r="B2621" s="24">
        <v>767</v>
      </c>
      <c r="C2621" s="24">
        <v>997.56</v>
      </c>
      <c r="D2621" s="24">
        <v>1482.58</v>
      </c>
      <c r="E2621" s="45">
        <f>Platts!R3110*0.6+Platts!C3110*1.6</f>
        <v>331.1</v>
      </c>
      <c r="F2621" s="62">
        <f t="shared" ref="F2621:G2621" si="207">F2620+1</f>
        <v>2618</v>
      </c>
      <c r="G2621" s="42">
        <f t="shared" si="207"/>
        <v>44286</v>
      </c>
      <c r="H2621" s="24">
        <v>679</v>
      </c>
      <c r="I2621" s="24">
        <v>748.98</v>
      </c>
      <c r="J2621" s="24">
        <v>901.12</v>
      </c>
      <c r="K2621" s="24">
        <v>622.5</v>
      </c>
    </row>
    <row r="2622" spans="1:11" outlineLevel="1" x14ac:dyDescent="0.2">
      <c r="A2622" s="42">
        <f t="shared" si="181"/>
        <v>44287</v>
      </c>
      <c r="B2622" s="24">
        <v>770</v>
      </c>
      <c r="C2622" s="24">
        <v>1009.81</v>
      </c>
      <c r="D2622" s="24">
        <v>1480.38</v>
      </c>
      <c r="E2622" s="45">
        <f>Platts!R3111*0.6+Platts!C3111*1.6</f>
        <v>334.7</v>
      </c>
      <c r="F2622" s="62">
        <f t="shared" ref="F2622:G2622" si="208">F2621+1</f>
        <v>2619</v>
      </c>
      <c r="G2622" s="42">
        <f t="shared" si="208"/>
        <v>44287</v>
      </c>
      <c r="H2622" s="24">
        <v>680</v>
      </c>
      <c r="I2622" s="24">
        <v>733.88</v>
      </c>
      <c r="J2622" s="24">
        <v>895.61</v>
      </c>
      <c r="K2622" s="24">
        <v>624.5</v>
      </c>
    </row>
    <row r="2623" spans="1:11" outlineLevel="1" x14ac:dyDescent="0.2">
      <c r="A2623" s="125">
        <f t="shared" si="181"/>
        <v>44288</v>
      </c>
      <c r="B2623" s="91">
        <f>B2622</f>
        <v>770</v>
      </c>
      <c r="C2623" s="91">
        <f t="shared" ref="C2623:D2624" si="209">C2622</f>
        <v>1009.81</v>
      </c>
      <c r="D2623" s="91">
        <f t="shared" si="209"/>
        <v>1480.38</v>
      </c>
      <c r="E2623" s="45">
        <f>Platts!R3112*0.6+Platts!C3112*1.6</f>
        <v>334.7</v>
      </c>
      <c r="F2623" s="62">
        <f t="shared" ref="F2623:G2624" si="210">F2622+1</f>
        <v>2620</v>
      </c>
      <c r="G2623" s="125">
        <f t="shared" si="210"/>
        <v>44288</v>
      </c>
      <c r="H2623" s="91">
        <f t="shared" ref="H2623:K2624" si="211">H2622</f>
        <v>680</v>
      </c>
      <c r="I2623" s="91">
        <f t="shared" si="211"/>
        <v>733.88</v>
      </c>
      <c r="J2623" s="91">
        <f t="shared" si="211"/>
        <v>895.61</v>
      </c>
      <c r="K2623" s="91">
        <f t="shared" si="211"/>
        <v>624.5</v>
      </c>
    </row>
    <row r="2624" spans="1:11" outlineLevel="1" x14ac:dyDescent="0.2">
      <c r="A2624" s="42">
        <f>A2623+3</f>
        <v>44291</v>
      </c>
      <c r="B2624" s="91">
        <f>B2623</f>
        <v>770</v>
      </c>
      <c r="C2624" s="91">
        <f t="shared" si="209"/>
        <v>1009.81</v>
      </c>
      <c r="D2624" s="91">
        <f t="shared" si="209"/>
        <v>1480.38</v>
      </c>
      <c r="E2624" s="45">
        <f>Platts!R3113*0.6+Platts!C3113*1.6</f>
        <v>336.71999999999997</v>
      </c>
      <c r="F2624" s="62">
        <f t="shared" si="210"/>
        <v>2621</v>
      </c>
      <c r="G2624" s="42">
        <f>G2623+3</f>
        <v>44291</v>
      </c>
      <c r="H2624" s="24">
        <v>680</v>
      </c>
      <c r="I2624" s="24">
        <v>733.88</v>
      </c>
      <c r="J2624" s="24">
        <v>895.61</v>
      </c>
      <c r="K2624" s="91">
        <f t="shared" si="211"/>
        <v>624.5</v>
      </c>
    </row>
    <row r="2625" spans="1:11" outlineLevel="1" x14ac:dyDescent="0.2">
      <c r="A2625" s="42">
        <f t="shared" si="181"/>
        <v>44292</v>
      </c>
      <c r="B2625" s="24">
        <v>795</v>
      </c>
      <c r="C2625" s="24">
        <v>1030.52</v>
      </c>
      <c r="D2625" s="24">
        <v>1482.58</v>
      </c>
      <c r="E2625" s="45">
        <f>Platts!R3114*0.6+Platts!C3114*1.6</f>
        <v>341.16</v>
      </c>
      <c r="F2625" s="62">
        <f t="shared" ref="F2625:G2625" si="212">F2624+1</f>
        <v>2622</v>
      </c>
      <c r="G2625" s="42">
        <f t="shared" si="212"/>
        <v>44292</v>
      </c>
      <c r="H2625" s="24">
        <v>692</v>
      </c>
      <c r="I2625" s="24">
        <v>733.88</v>
      </c>
      <c r="J2625" s="24">
        <v>895.61</v>
      </c>
      <c r="K2625" s="24">
        <v>625</v>
      </c>
    </row>
    <row r="2626" spans="1:11" outlineLevel="1" x14ac:dyDescent="0.2">
      <c r="A2626" s="42">
        <f t="shared" si="181"/>
        <v>44293</v>
      </c>
      <c r="B2626" s="24">
        <v>800</v>
      </c>
      <c r="C2626" s="24">
        <v>1046.58</v>
      </c>
      <c r="D2626" s="24">
        <v>1482.31</v>
      </c>
      <c r="E2626" s="45">
        <f>Platts!R3115*0.6+Platts!C3115*1.6</f>
        <v>343.54</v>
      </c>
      <c r="F2626" s="62">
        <f t="shared" ref="F2626:G2626" si="213">F2625+1</f>
        <v>2623</v>
      </c>
      <c r="G2626" s="42">
        <f t="shared" si="213"/>
        <v>44293</v>
      </c>
      <c r="H2626" s="24">
        <v>692</v>
      </c>
      <c r="I2626" s="24">
        <v>733.88</v>
      </c>
      <c r="J2626" s="24">
        <v>895.61</v>
      </c>
      <c r="K2626" s="24">
        <v>629</v>
      </c>
    </row>
    <row r="2627" spans="1:11" outlineLevel="1" x14ac:dyDescent="0.2">
      <c r="A2627" s="42">
        <f t="shared" si="181"/>
        <v>44294</v>
      </c>
      <c r="B2627" s="24">
        <v>810</v>
      </c>
      <c r="C2627" s="24">
        <v>1047.29</v>
      </c>
      <c r="D2627" s="24">
        <v>1483.41</v>
      </c>
      <c r="E2627" s="45">
        <f>Platts!R3116*0.6+Platts!C3116*1.6</f>
        <v>341.44</v>
      </c>
      <c r="F2627" s="62">
        <f t="shared" ref="F2627:G2628" si="214">F2626+1</f>
        <v>2624</v>
      </c>
      <c r="G2627" s="42">
        <f t="shared" si="214"/>
        <v>44294</v>
      </c>
      <c r="H2627" s="24">
        <v>692</v>
      </c>
      <c r="I2627" s="24">
        <v>733.88</v>
      </c>
      <c r="J2627" s="24">
        <v>895.61</v>
      </c>
      <c r="K2627" s="24">
        <v>635</v>
      </c>
    </row>
    <row r="2628" spans="1:11" outlineLevel="1" x14ac:dyDescent="0.2">
      <c r="A2628" s="42">
        <f t="shared" si="181"/>
        <v>44295</v>
      </c>
      <c r="B2628" s="24">
        <v>810</v>
      </c>
      <c r="C2628" s="24">
        <v>1075.5899999999999</v>
      </c>
      <c r="D2628" s="24">
        <v>1490.02</v>
      </c>
      <c r="E2628" s="45">
        <f>Platts!R3117*0.6+Platts!C3117*1.6</f>
        <v>341.76</v>
      </c>
      <c r="F2628" s="62">
        <f t="shared" si="214"/>
        <v>2625</v>
      </c>
      <c r="G2628" s="42">
        <f t="shared" si="214"/>
        <v>44295</v>
      </c>
      <c r="H2628" s="24">
        <v>694</v>
      </c>
      <c r="I2628" s="24">
        <v>736.87</v>
      </c>
      <c r="J2628" s="24">
        <v>895.61</v>
      </c>
      <c r="K2628" s="24">
        <v>634.5</v>
      </c>
    </row>
    <row r="2629" spans="1:11" outlineLevel="1" x14ac:dyDescent="0.2">
      <c r="A2629" s="42">
        <f>A2628+3</f>
        <v>44298</v>
      </c>
      <c r="B2629" s="24">
        <v>868</v>
      </c>
      <c r="C2629" s="24">
        <v>1077.95</v>
      </c>
      <c r="D2629" s="24">
        <v>1480.38</v>
      </c>
      <c r="E2629" s="45">
        <f>Platts!R3118*0.6+Platts!C3118*1.6</f>
        <v>342.8</v>
      </c>
      <c r="F2629" s="62">
        <f t="shared" ref="F2629" si="215">F2628+1</f>
        <v>2626</v>
      </c>
      <c r="G2629" s="42">
        <f>G2628+3</f>
        <v>44298</v>
      </c>
      <c r="H2629" s="24">
        <v>693</v>
      </c>
      <c r="I2629" s="24">
        <v>736.87</v>
      </c>
      <c r="J2629" s="24">
        <v>895.61</v>
      </c>
      <c r="K2629" s="24">
        <v>635</v>
      </c>
    </row>
    <row r="2630" spans="1:11" outlineLevel="1" x14ac:dyDescent="0.2">
      <c r="A2630" s="42">
        <f t="shared" si="181"/>
        <v>44299</v>
      </c>
      <c r="B2630" s="24">
        <v>878</v>
      </c>
      <c r="C2630" s="24">
        <v>1083.1500000000001</v>
      </c>
      <c r="D2630" s="24">
        <v>1480.65</v>
      </c>
      <c r="E2630" s="45">
        <f>Platts!R3119*0.6+Platts!C3119*1.6</f>
        <v>341.76</v>
      </c>
      <c r="F2630" s="62">
        <f t="shared" ref="F2630:G2630" si="216">F2629+1</f>
        <v>2627</v>
      </c>
      <c r="G2630" s="42">
        <f t="shared" si="216"/>
        <v>44299</v>
      </c>
      <c r="H2630" s="24">
        <v>694</v>
      </c>
      <c r="I2630" s="24">
        <v>736.87</v>
      </c>
      <c r="J2630" s="24">
        <v>895.61</v>
      </c>
      <c r="K2630" s="24">
        <v>635</v>
      </c>
    </row>
    <row r="2631" spans="1:11" outlineLevel="1" x14ac:dyDescent="0.2">
      <c r="A2631" s="42">
        <f t="shared" si="181"/>
        <v>44300</v>
      </c>
      <c r="B2631" s="24">
        <v>885</v>
      </c>
      <c r="C2631" s="24">
        <v>1087.33</v>
      </c>
      <c r="D2631" s="24">
        <v>1480.93</v>
      </c>
      <c r="E2631" s="45">
        <f>Platts!R3120*0.6+Platts!C3120*1.6</f>
        <v>342.54</v>
      </c>
      <c r="F2631" s="62">
        <f t="shared" ref="F2631:G2631" si="217">F2630+1</f>
        <v>2628</v>
      </c>
      <c r="G2631" s="42">
        <f t="shared" si="217"/>
        <v>44300</v>
      </c>
      <c r="H2631" s="24">
        <v>694</v>
      </c>
      <c r="I2631" s="24">
        <v>736.87</v>
      </c>
      <c r="J2631" s="24">
        <v>895.61</v>
      </c>
      <c r="K2631" s="24">
        <v>630</v>
      </c>
    </row>
    <row r="2632" spans="1:11" outlineLevel="1" x14ac:dyDescent="0.2">
      <c r="A2632" s="42">
        <f t="shared" si="181"/>
        <v>44301</v>
      </c>
      <c r="B2632" s="24">
        <v>887</v>
      </c>
      <c r="C2632" s="24">
        <v>1094.43</v>
      </c>
      <c r="D2632" s="24">
        <v>1482.03</v>
      </c>
      <c r="E2632" s="45">
        <f>Platts!R3121*0.6+Platts!C3121*1.6</f>
        <v>349.68</v>
      </c>
      <c r="F2632" s="62">
        <f t="shared" ref="F2632:G2632" si="218">F2631+1</f>
        <v>2629</v>
      </c>
      <c r="G2632" s="42">
        <f t="shared" si="218"/>
        <v>44301</v>
      </c>
      <c r="H2632" s="24">
        <v>694</v>
      </c>
      <c r="I2632" s="24">
        <v>736.87</v>
      </c>
      <c r="J2632" s="24">
        <v>895.61</v>
      </c>
      <c r="K2632" s="24">
        <v>635</v>
      </c>
    </row>
    <row r="2633" spans="1:11" outlineLevel="1" x14ac:dyDescent="0.2">
      <c r="A2633" s="42">
        <f t="shared" si="181"/>
        <v>44302</v>
      </c>
      <c r="B2633" s="24">
        <v>887</v>
      </c>
      <c r="C2633" s="24">
        <v>1102.25</v>
      </c>
      <c r="D2633" s="24">
        <v>1530.81</v>
      </c>
      <c r="E2633" s="45">
        <f>Platts!R3122*0.6+Platts!C3122*1.6</f>
        <v>350.56</v>
      </c>
      <c r="F2633" s="62">
        <f t="shared" ref="F2633:G2634" si="219">F2632+1</f>
        <v>2630</v>
      </c>
      <c r="G2633" s="42">
        <f t="shared" si="219"/>
        <v>44302</v>
      </c>
      <c r="H2633" s="24">
        <v>694</v>
      </c>
      <c r="I2633" s="24">
        <v>742.82</v>
      </c>
      <c r="J2633" s="24">
        <v>895.61</v>
      </c>
      <c r="K2633" s="24">
        <v>637.5</v>
      </c>
    </row>
    <row r="2634" spans="1:11" outlineLevel="1" x14ac:dyDescent="0.2">
      <c r="A2634" s="42">
        <f>A2633+3</f>
        <v>44305</v>
      </c>
      <c r="B2634" s="24">
        <v>885</v>
      </c>
      <c r="C2634" s="24">
        <v>1109.07</v>
      </c>
      <c r="D2634" s="24">
        <v>1564.7</v>
      </c>
      <c r="E2634" s="45">
        <f>Platts!R3123*0.6+Platts!C3123*1.6</f>
        <v>356.22</v>
      </c>
      <c r="F2634" s="62">
        <f t="shared" si="219"/>
        <v>2631</v>
      </c>
      <c r="G2634" s="42">
        <f>G2633+3</f>
        <v>44305</v>
      </c>
      <c r="H2634" s="24">
        <v>694</v>
      </c>
      <c r="I2634" s="24">
        <v>742.82</v>
      </c>
      <c r="J2634" s="24">
        <v>895.61</v>
      </c>
      <c r="K2634" s="24">
        <v>640</v>
      </c>
    </row>
    <row r="2635" spans="1:11" outlineLevel="1" x14ac:dyDescent="0.2">
      <c r="A2635" s="42">
        <f t="shared" si="181"/>
        <v>44306</v>
      </c>
      <c r="B2635" s="24">
        <v>890</v>
      </c>
      <c r="C2635" s="24">
        <v>1149.44</v>
      </c>
      <c r="D2635" s="24">
        <v>1564.98</v>
      </c>
      <c r="E2635" s="45">
        <f>Platts!R3124*0.6+Platts!C3124*1.6</f>
        <v>366.70000000000005</v>
      </c>
      <c r="F2635" s="62">
        <f t="shared" ref="F2635:G2635" si="220">F2634+1</f>
        <v>2632</v>
      </c>
      <c r="G2635" s="42">
        <f t="shared" si="220"/>
        <v>44306</v>
      </c>
      <c r="H2635" s="24">
        <v>697</v>
      </c>
      <c r="I2635" s="24">
        <v>742.82</v>
      </c>
      <c r="J2635" s="24">
        <v>895.61</v>
      </c>
      <c r="K2635" s="24">
        <v>640</v>
      </c>
    </row>
    <row r="2636" spans="1:11" outlineLevel="1" x14ac:dyDescent="0.2">
      <c r="A2636" s="42">
        <f t="shared" si="181"/>
        <v>44307</v>
      </c>
      <c r="B2636" s="24">
        <v>893</v>
      </c>
      <c r="C2636" s="24">
        <v>1155.17</v>
      </c>
      <c r="D2636" s="24">
        <v>1575.73</v>
      </c>
      <c r="E2636" s="45">
        <f>Platts!R3125*0.6+Platts!C3125*1.6</f>
        <v>363.2</v>
      </c>
      <c r="F2636" s="62">
        <f t="shared" ref="F2636:G2636" si="221">F2635+1</f>
        <v>2633</v>
      </c>
      <c r="G2636" s="42">
        <f t="shared" si="221"/>
        <v>44307</v>
      </c>
      <c r="H2636" s="24">
        <v>700</v>
      </c>
      <c r="I2636" s="24">
        <v>742.82</v>
      </c>
      <c r="J2636" s="24">
        <v>895.61</v>
      </c>
      <c r="K2636" s="24">
        <v>642.5</v>
      </c>
    </row>
    <row r="2637" spans="1:11" outlineLevel="1" x14ac:dyDescent="0.2">
      <c r="A2637" s="42">
        <f t="shared" si="181"/>
        <v>44308</v>
      </c>
      <c r="B2637" s="24">
        <v>900</v>
      </c>
      <c r="C2637" s="24">
        <v>1162.57</v>
      </c>
      <c r="D2637" s="24">
        <v>1575.73</v>
      </c>
      <c r="E2637" s="45">
        <f>Platts!R3126*0.6+Platts!C3126*1.6</f>
        <v>359.76</v>
      </c>
      <c r="F2637" s="62">
        <f t="shared" ref="F2637:G2637" si="222">F2636+1</f>
        <v>2634</v>
      </c>
      <c r="G2637" s="42">
        <f t="shared" si="222"/>
        <v>44308</v>
      </c>
      <c r="H2637" s="24">
        <v>700</v>
      </c>
      <c r="I2637" s="24">
        <v>742.82</v>
      </c>
      <c r="J2637" s="24">
        <v>895.61</v>
      </c>
      <c r="K2637" s="24">
        <v>642.5</v>
      </c>
    </row>
    <row r="2638" spans="1:11" outlineLevel="1" x14ac:dyDescent="0.2">
      <c r="A2638" s="42">
        <f t="shared" si="181"/>
        <v>44309</v>
      </c>
      <c r="B2638" s="24">
        <v>900</v>
      </c>
      <c r="C2638" s="24">
        <v>1170.1099999999999</v>
      </c>
      <c r="D2638" s="24">
        <v>1575.73</v>
      </c>
      <c r="E2638" s="45">
        <f>Platts!R3127*0.6+Platts!C3127*1.6</f>
        <v>362.01</v>
      </c>
      <c r="F2638" s="62">
        <f t="shared" ref="F2638:G2638" si="223">F2637+1</f>
        <v>2635</v>
      </c>
      <c r="G2638" s="42">
        <f t="shared" si="223"/>
        <v>44309</v>
      </c>
      <c r="H2638" s="24">
        <v>700</v>
      </c>
      <c r="I2638" s="24">
        <v>759.97</v>
      </c>
      <c r="J2638" s="24">
        <v>895.61</v>
      </c>
      <c r="K2638" s="24">
        <v>642.5</v>
      </c>
    </row>
    <row r="2639" spans="1:11" outlineLevel="1" x14ac:dyDescent="0.2">
      <c r="A2639" s="42">
        <f>A2638+3</f>
        <v>44312</v>
      </c>
      <c r="B2639" s="24">
        <v>915</v>
      </c>
      <c r="C2639" s="24">
        <v>1177.8</v>
      </c>
      <c r="D2639" s="24">
        <v>1575.73</v>
      </c>
      <c r="E2639" s="45">
        <f>Platts!R3128*0.6+Platts!C3128*1.6</f>
        <v>372.02</v>
      </c>
      <c r="F2639" s="62">
        <f t="shared" ref="F2639" si="224">F2638+1</f>
        <v>2636</v>
      </c>
      <c r="G2639" s="42">
        <f>G2638+3</f>
        <v>44312</v>
      </c>
      <c r="H2639" s="24">
        <v>702</v>
      </c>
      <c r="I2639" s="24">
        <v>759.97</v>
      </c>
      <c r="J2639" s="24">
        <v>895.61</v>
      </c>
      <c r="K2639" s="24">
        <v>645</v>
      </c>
    </row>
    <row r="2640" spans="1:11" outlineLevel="1" x14ac:dyDescent="0.2">
      <c r="A2640" s="42">
        <f t="shared" si="181"/>
        <v>44313</v>
      </c>
      <c r="B2640" s="24">
        <v>918</v>
      </c>
      <c r="C2640" s="24">
        <v>1195.52</v>
      </c>
      <c r="D2640" s="24">
        <v>1594.74</v>
      </c>
      <c r="E2640" s="45">
        <f>Platts!R3129*0.6+Platts!C3129*1.6</f>
        <v>375.56</v>
      </c>
      <c r="F2640" s="62">
        <f t="shared" ref="F2640:G2640" si="225">F2639+1</f>
        <v>2637</v>
      </c>
      <c r="G2640" s="42">
        <f t="shared" si="225"/>
        <v>44313</v>
      </c>
      <c r="H2640" s="24">
        <v>702</v>
      </c>
      <c r="I2640" s="24">
        <v>759.97</v>
      </c>
      <c r="J2640" s="24">
        <v>895.61</v>
      </c>
      <c r="K2640" s="24">
        <v>647.5</v>
      </c>
    </row>
    <row r="2641" spans="1:11" outlineLevel="1" x14ac:dyDescent="0.2">
      <c r="A2641" s="42">
        <f t="shared" si="181"/>
        <v>44314</v>
      </c>
      <c r="B2641" s="24">
        <v>922</v>
      </c>
      <c r="C2641" s="24">
        <v>1197.5999999999999</v>
      </c>
      <c r="D2641" s="24">
        <v>1598.32</v>
      </c>
      <c r="E2641" s="45">
        <f>Platts!R3130*0.6+Platts!C3130*1.6</f>
        <v>369.96999999999997</v>
      </c>
      <c r="F2641" s="62">
        <f t="shared" ref="F2641:G2641" si="226">F2640+1</f>
        <v>2638</v>
      </c>
      <c r="G2641" s="42">
        <f t="shared" si="226"/>
        <v>44314</v>
      </c>
      <c r="H2641" s="24">
        <v>702</v>
      </c>
      <c r="I2641" s="24">
        <v>759.97</v>
      </c>
      <c r="J2641" s="24">
        <v>895.61</v>
      </c>
      <c r="K2641" s="24">
        <v>652.5</v>
      </c>
    </row>
    <row r="2642" spans="1:11" outlineLevel="1" x14ac:dyDescent="0.2">
      <c r="A2642" s="42">
        <f t="shared" si="181"/>
        <v>44315</v>
      </c>
      <c r="B2642" s="24">
        <v>932</v>
      </c>
      <c r="C2642" s="24">
        <v>1205.54</v>
      </c>
      <c r="D2642" s="24">
        <v>1598.32</v>
      </c>
      <c r="E2642" s="45">
        <f>Platts!R3131*0.6+Platts!C3131*1.6</f>
        <v>369.52</v>
      </c>
      <c r="F2642" s="62">
        <f t="shared" ref="F2642:G2642" si="227">F2641+1</f>
        <v>2639</v>
      </c>
      <c r="G2642" s="42">
        <f t="shared" si="227"/>
        <v>44315</v>
      </c>
      <c r="H2642" s="24">
        <v>703</v>
      </c>
      <c r="I2642" s="24">
        <v>759.97</v>
      </c>
      <c r="J2642" s="24">
        <v>895.61</v>
      </c>
      <c r="K2642" s="24">
        <v>655</v>
      </c>
    </row>
    <row r="2643" spans="1:11" outlineLevel="1" x14ac:dyDescent="0.2">
      <c r="A2643" s="42">
        <f t="shared" si="181"/>
        <v>44316</v>
      </c>
      <c r="B2643" s="24">
        <v>931</v>
      </c>
      <c r="C2643" s="24">
        <v>1203.0999999999999</v>
      </c>
      <c r="D2643" s="24">
        <v>1592.81</v>
      </c>
      <c r="E2643" s="45">
        <f>Platts!R3132*0.6+Platts!C3132*1.6</f>
        <v>362.21999999999997</v>
      </c>
      <c r="F2643" s="62">
        <f t="shared" ref="F2643:G2644" si="228">F2642+1</f>
        <v>2640</v>
      </c>
      <c r="G2643" s="42">
        <f t="shared" si="228"/>
        <v>44316</v>
      </c>
      <c r="H2643" s="24">
        <v>703</v>
      </c>
      <c r="I2643" s="24">
        <v>769.98</v>
      </c>
      <c r="J2643" s="24">
        <v>895.61</v>
      </c>
      <c r="K2643" s="24">
        <v>657.5</v>
      </c>
    </row>
    <row r="2644" spans="1:11" outlineLevel="1" x14ac:dyDescent="0.2">
      <c r="A2644" s="42">
        <f>A2643+3</f>
        <v>44319</v>
      </c>
      <c r="B2644" s="91">
        <f>B2643</f>
        <v>931</v>
      </c>
      <c r="C2644" s="91">
        <f>C2643</f>
        <v>1203.0999999999999</v>
      </c>
      <c r="D2644" s="91">
        <v>1622.57</v>
      </c>
      <c r="E2644" s="45">
        <f>Platts!R3133*0.6+Platts!C3133*1.6</f>
        <v>363.41999999999996</v>
      </c>
      <c r="F2644" s="62">
        <f t="shared" si="228"/>
        <v>2641</v>
      </c>
      <c r="G2644" s="42">
        <f>G2643+3</f>
        <v>44319</v>
      </c>
      <c r="H2644" s="24">
        <v>703</v>
      </c>
      <c r="I2644" s="24">
        <v>769.98</v>
      </c>
      <c r="J2644" s="24">
        <v>895.61</v>
      </c>
      <c r="K2644" s="91">
        <f>K2643</f>
        <v>657.5</v>
      </c>
    </row>
    <row r="2645" spans="1:11" outlineLevel="1" x14ac:dyDescent="0.2">
      <c r="A2645" s="42">
        <f t="shared" si="181"/>
        <v>44320</v>
      </c>
      <c r="B2645" s="91">
        <f>B2644</f>
        <v>931</v>
      </c>
      <c r="C2645" s="24">
        <v>1207.71</v>
      </c>
      <c r="D2645" s="24">
        <v>1632.5</v>
      </c>
      <c r="E2645" s="45">
        <f>Platts!R3134*0.6+Platts!C3134*1.6</f>
        <v>368.84</v>
      </c>
      <c r="F2645" s="62">
        <f t="shared" ref="F2645:G2645" si="229">F2644+1</f>
        <v>2642</v>
      </c>
      <c r="G2645" s="42">
        <f t="shared" si="229"/>
        <v>44320</v>
      </c>
      <c r="H2645" s="24">
        <v>703</v>
      </c>
      <c r="I2645" s="24">
        <v>769.98</v>
      </c>
      <c r="J2645" s="24">
        <v>895.61</v>
      </c>
      <c r="K2645" s="24">
        <v>672.5</v>
      </c>
    </row>
    <row r="2646" spans="1:11" outlineLevel="1" x14ac:dyDescent="0.2">
      <c r="A2646" s="42">
        <f t="shared" si="181"/>
        <v>44321</v>
      </c>
      <c r="B2646" s="91">
        <f>B2645</f>
        <v>931</v>
      </c>
      <c r="C2646" s="24">
        <v>1205.9000000000001</v>
      </c>
      <c r="D2646" s="24">
        <v>1632.5</v>
      </c>
      <c r="E2646" s="45">
        <f>Platts!R3135*0.6+Platts!C3135*1.6</f>
        <v>374.62</v>
      </c>
      <c r="F2646" s="62">
        <f t="shared" ref="F2646:G2646" si="230">F2645+1</f>
        <v>2643</v>
      </c>
      <c r="G2646" s="42">
        <f t="shared" si="230"/>
        <v>44321</v>
      </c>
      <c r="H2646" s="24">
        <v>703</v>
      </c>
      <c r="I2646" s="24">
        <v>769.98</v>
      </c>
      <c r="J2646" s="24">
        <v>895.61</v>
      </c>
      <c r="K2646" s="24">
        <v>680</v>
      </c>
    </row>
    <row r="2647" spans="1:11" outlineLevel="1" x14ac:dyDescent="0.2">
      <c r="A2647" s="42">
        <f t="shared" si="181"/>
        <v>44322</v>
      </c>
      <c r="B2647" s="24">
        <v>945</v>
      </c>
      <c r="C2647" s="24">
        <v>1211.33</v>
      </c>
      <c r="D2647" s="24">
        <v>1657.85</v>
      </c>
      <c r="E2647" s="45">
        <f>Platts!R3136*0.6+Platts!C3136*1.6</f>
        <v>389.64</v>
      </c>
      <c r="F2647" s="62">
        <f t="shared" ref="F2647:G2647" si="231">F2646+1</f>
        <v>2644</v>
      </c>
      <c r="G2647" s="42">
        <f t="shared" si="231"/>
        <v>44322</v>
      </c>
      <c r="H2647" s="24">
        <v>730</v>
      </c>
      <c r="I2647" s="24">
        <v>769.98</v>
      </c>
      <c r="J2647" s="24">
        <v>895.61</v>
      </c>
      <c r="K2647" s="24">
        <v>690</v>
      </c>
    </row>
    <row r="2648" spans="1:11" outlineLevel="1" x14ac:dyDescent="0.2">
      <c r="A2648" s="42">
        <f t="shared" si="181"/>
        <v>44323</v>
      </c>
      <c r="B2648" s="24">
        <v>955</v>
      </c>
      <c r="C2648" s="24">
        <v>1251.3499999999999</v>
      </c>
      <c r="D2648" s="24">
        <v>1655.09</v>
      </c>
      <c r="E2648" s="45">
        <f>Platts!R3137*0.6+Platts!C3137*1.6</f>
        <v>405.8</v>
      </c>
      <c r="F2648" s="62">
        <f t="shared" ref="F2648:G2649" si="232">F2647+1</f>
        <v>2645</v>
      </c>
      <c r="G2648" s="42">
        <f t="shared" si="232"/>
        <v>44323</v>
      </c>
      <c r="H2648" s="24">
        <v>740</v>
      </c>
      <c r="I2648" s="24">
        <v>795.76</v>
      </c>
      <c r="J2648" s="24">
        <v>923.17</v>
      </c>
      <c r="K2648" s="24">
        <v>700</v>
      </c>
    </row>
    <row r="2649" spans="1:11" outlineLevel="1" x14ac:dyDescent="0.2">
      <c r="A2649" s="42">
        <f>A2648+3</f>
        <v>44326</v>
      </c>
      <c r="B2649" s="24">
        <v>1015</v>
      </c>
      <c r="C2649" s="24">
        <v>1258.6600000000001</v>
      </c>
      <c r="D2649" s="24">
        <v>1669.42</v>
      </c>
      <c r="E2649" s="45">
        <f>Platts!R3138*0.6+Platts!C3138*1.6</f>
        <v>432.68</v>
      </c>
      <c r="F2649" s="62">
        <f t="shared" si="232"/>
        <v>2646</v>
      </c>
      <c r="G2649" s="42">
        <f>G2648+3</f>
        <v>44326</v>
      </c>
      <c r="H2649" s="24">
        <v>770</v>
      </c>
      <c r="I2649" s="24">
        <v>795.76</v>
      </c>
      <c r="J2649" s="24">
        <v>923.17</v>
      </c>
      <c r="K2649" s="24">
        <v>715</v>
      </c>
    </row>
    <row r="2650" spans="1:11" outlineLevel="1" x14ac:dyDescent="0.2">
      <c r="A2650" s="42">
        <f t="shared" si="181"/>
        <v>44327</v>
      </c>
      <c r="B2650" s="24">
        <v>1017</v>
      </c>
      <c r="C2650" s="24">
        <v>1277.96</v>
      </c>
      <c r="D2650" s="24">
        <v>1669.15</v>
      </c>
      <c r="E2650" s="45">
        <f>Platts!R3139*0.6+Platts!C3139*1.6</f>
        <v>433.44</v>
      </c>
      <c r="F2650" s="62">
        <f t="shared" ref="F2650:G2650" si="233">F2649+1</f>
        <v>2647</v>
      </c>
      <c r="G2650" s="42">
        <f t="shared" si="233"/>
        <v>44327</v>
      </c>
      <c r="H2650" s="24">
        <v>785</v>
      </c>
      <c r="I2650" s="24">
        <v>795.76</v>
      </c>
      <c r="J2650" s="24">
        <v>923.17</v>
      </c>
      <c r="K2650" s="24">
        <v>730</v>
      </c>
    </row>
    <row r="2651" spans="1:11" outlineLevel="1" x14ac:dyDescent="0.2">
      <c r="A2651" s="42">
        <f t="shared" si="181"/>
        <v>44328</v>
      </c>
      <c r="B2651" s="24">
        <v>1022</v>
      </c>
      <c r="C2651" s="24">
        <v>1286.2</v>
      </c>
      <c r="D2651" s="24">
        <v>1668.32</v>
      </c>
      <c r="E2651" s="45">
        <f>Platts!R3140*0.6+Platts!C3140*1.6</f>
        <v>441.36</v>
      </c>
      <c r="F2651" s="62">
        <f t="shared" ref="F2651:G2651" si="234">F2650+1</f>
        <v>2648</v>
      </c>
      <c r="G2651" s="42">
        <f t="shared" si="234"/>
        <v>44328</v>
      </c>
      <c r="H2651" s="24">
        <v>785</v>
      </c>
      <c r="I2651" s="24">
        <v>795.76</v>
      </c>
      <c r="J2651" s="24">
        <v>923.17</v>
      </c>
      <c r="K2651" s="24">
        <v>770</v>
      </c>
    </row>
    <row r="2652" spans="1:11" outlineLevel="1" x14ac:dyDescent="0.2">
      <c r="A2652" s="42">
        <f t="shared" si="181"/>
        <v>44329</v>
      </c>
      <c r="B2652" s="24">
        <v>1021</v>
      </c>
      <c r="C2652" s="24">
        <v>1315.74</v>
      </c>
      <c r="D2652" s="24">
        <v>1676.31</v>
      </c>
      <c r="E2652" s="45">
        <f>Platts!R3141*0.6+Platts!C3141*1.6</f>
        <v>441.36</v>
      </c>
      <c r="F2652" s="62">
        <f t="shared" ref="F2652:G2653" si="235">F2651+1</f>
        <v>2649</v>
      </c>
      <c r="G2652" s="42">
        <f t="shared" si="235"/>
        <v>44329</v>
      </c>
      <c r="H2652" s="24">
        <v>785</v>
      </c>
      <c r="I2652" s="24">
        <v>795.76</v>
      </c>
      <c r="J2652" s="24">
        <v>923.17</v>
      </c>
      <c r="K2652" s="24">
        <v>770</v>
      </c>
    </row>
    <row r="2653" spans="1:11" outlineLevel="1" x14ac:dyDescent="0.2">
      <c r="A2653" s="42">
        <f t="shared" si="181"/>
        <v>44330</v>
      </c>
      <c r="B2653" s="24">
        <v>1016</v>
      </c>
      <c r="C2653" s="24">
        <v>1328.78</v>
      </c>
      <c r="D2653" s="24">
        <v>1713.79</v>
      </c>
      <c r="E2653" s="45">
        <f>Platts!R3142*0.6+Platts!C3142*1.6</f>
        <v>404.56000000000006</v>
      </c>
      <c r="F2653" s="62">
        <f t="shared" si="235"/>
        <v>2650</v>
      </c>
      <c r="G2653" s="42">
        <f t="shared" si="235"/>
        <v>44330</v>
      </c>
      <c r="H2653" s="24">
        <v>783</v>
      </c>
      <c r="I2653" s="24">
        <v>867.65</v>
      </c>
      <c r="J2653" s="24">
        <v>923.17</v>
      </c>
      <c r="K2653" s="24">
        <v>770</v>
      </c>
    </row>
    <row r="2654" spans="1:11" outlineLevel="1" x14ac:dyDescent="0.2">
      <c r="A2654" s="42">
        <f>A2653+3</f>
        <v>44333</v>
      </c>
      <c r="B2654" s="24">
        <v>1011</v>
      </c>
      <c r="C2654" s="24">
        <v>1330.32</v>
      </c>
      <c r="D2654" s="24">
        <v>1713.51</v>
      </c>
      <c r="E2654" s="45">
        <f>Platts!R3143*0.6+Platts!C3143*1.6</f>
        <v>417.40000000000003</v>
      </c>
      <c r="F2654" s="62">
        <f t="shared" ref="F2654" si="236">F2653+1</f>
        <v>2651</v>
      </c>
      <c r="G2654" s="42">
        <f>G2653+3</f>
        <v>44333</v>
      </c>
      <c r="H2654" s="24">
        <v>781</v>
      </c>
      <c r="I2654" s="24">
        <v>867.65</v>
      </c>
      <c r="J2654" s="24">
        <v>923.17</v>
      </c>
      <c r="K2654" s="24">
        <v>765</v>
      </c>
    </row>
    <row r="2655" spans="1:11" outlineLevel="1" x14ac:dyDescent="0.2">
      <c r="A2655" s="42">
        <f t="shared" si="181"/>
        <v>44334</v>
      </c>
      <c r="B2655" s="24">
        <v>1012</v>
      </c>
      <c r="C2655" s="24">
        <v>1342.77</v>
      </c>
      <c r="D2655" s="24">
        <v>1709.38</v>
      </c>
      <c r="E2655" s="45">
        <f>Platts!R3144*0.6+Platts!C3144*1.6</f>
        <v>430.9</v>
      </c>
      <c r="F2655" s="62">
        <f t="shared" ref="F2655:G2655" si="237">F2654+1</f>
        <v>2652</v>
      </c>
      <c r="G2655" s="42">
        <f t="shared" si="237"/>
        <v>44334</v>
      </c>
      <c r="H2655" s="24">
        <v>781</v>
      </c>
      <c r="I2655" s="24">
        <v>867.65</v>
      </c>
      <c r="J2655" s="24">
        <v>923.17</v>
      </c>
      <c r="K2655" s="24">
        <v>765</v>
      </c>
    </row>
    <row r="2656" spans="1:11" outlineLevel="1" x14ac:dyDescent="0.2">
      <c r="A2656" s="42">
        <f t="shared" ref="A2656:A2720" si="238">A2655+1</f>
        <v>44335</v>
      </c>
      <c r="B2656" s="24">
        <v>995</v>
      </c>
      <c r="C2656" s="24">
        <v>1344.09</v>
      </c>
      <c r="D2656" s="24">
        <v>1731.7</v>
      </c>
      <c r="E2656" s="45">
        <f>Platts!R3145*0.6+Platts!C3145*1.6</f>
        <v>419.72</v>
      </c>
      <c r="F2656" s="62">
        <f t="shared" ref="F2656:G2656" si="239">F2655+1</f>
        <v>2653</v>
      </c>
      <c r="G2656" s="42">
        <f t="shared" si="239"/>
        <v>44335</v>
      </c>
      <c r="H2656" s="24">
        <v>761</v>
      </c>
      <c r="I2656" s="24">
        <v>867.65</v>
      </c>
      <c r="J2656" s="24">
        <v>923.17</v>
      </c>
      <c r="K2656" s="24">
        <v>770</v>
      </c>
    </row>
    <row r="2657" spans="1:11" outlineLevel="1" x14ac:dyDescent="0.2">
      <c r="A2657" s="42">
        <f t="shared" si="238"/>
        <v>44336</v>
      </c>
      <c r="B2657" s="24">
        <v>983</v>
      </c>
      <c r="C2657" s="24">
        <v>1349.09</v>
      </c>
      <c r="D2657" s="24">
        <v>1748.51</v>
      </c>
      <c r="E2657" s="45">
        <f>Platts!R3146*0.6+Platts!C3146*1.6</f>
        <v>418.36</v>
      </c>
      <c r="F2657" s="62">
        <f t="shared" ref="F2657:G2657" si="240">F2656+1</f>
        <v>2654</v>
      </c>
      <c r="G2657" s="42">
        <f t="shared" si="240"/>
        <v>44336</v>
      </c>
      <c r="H2657" s="24">
        <v>759</v>
      </c>
      <c r="I2657" s="24">
        <v>867.65</v>
      </c>
      <c r="J2657" s="24">
        <v>923.17</v>
      </c>
      <c r="K2657" s="24">
        <v>767.5</v>
      </c>
    </row>
    <row r="2658" spans="1:11" outlineLevel="1" x14ac:dyDescent="0.2">
      <c r="A2658" s="42">
        <f t="shared" si="238"/>
        <v>44337</v>
      </c>
      <c r="B2658" s="24">
        <v>983</v>
      </c>
      <c r="C2658" s="24">
        <v>1346.44</v>
      </c>
      <c r="D2658" s="24">
        <v>1757.88</v>
      </c>
      <c r="E2658" s="45">
        <f>Platts!R3147*0.6+Platts!C3147*1.6</f>
        <v>402.51</v>
      </c>
      <c r="F2658" s="62">
        <f t="shared" ref="F2658:G2660" si="241">F2657+1</f>
        <v>2655</v>
      </c>
      <c r="G2658" s="42">
        <f t="shared" si="241"/>
        <v>44337</v>
      </c>
      <c r="H2658" s="24">
        <v>759</v>
      </c>
      <c r="I2658" s="24">
        <v>895.6</v>
      </c>
      <c r="J2658" s="24">
        <v>923.17</v>
      </c>
      <c r="K2658" s="24">
        <v>775</v>
      </c>
    </row>
    <row r="2659" spans="1:11" outlineLevel="1" x14ac:dyDescent="0.2">
      <c r="A2659" s="42">
        <f>A2658+3</f>
        <v>44340</v>
      </c>
      <c r="B2659" s="24">
        <v>968</v>
      </c>
      <c r="C2659" s="24">
        <v>1349.98</v>
      </c>
      <c r="D2659" s="24">
        <v>1759.26</v>
      </c>
      <c r="E2659" s="45">
        <f>Platts!R3148*0.6+Platts!C3148*1.6</f>
        <v>385.79999999999995</v>
      </c>
      <c r="F2659" s="62">
        <f t="shared" si="241"/>
        <v>2656</v>
      </c>
      <c r="G2659" s="42">
        <f>G2658+3</f>
        <v>44340</v>
      </c>
      <c r="H2659" s="24">
        <v>758</v>
      </c>
      <c r="I2659" s="24">
        <v>895.6</v>
      </c>
      <c r="J2659" s="24">
        <v>923.17</v>
      </c>
      <c r="K2659" s="24">
        <v>770</v>
      </c>
    </row>
    <row r="2660" spans="1:11" outlineLevel="1" x14ac:dyDescent="0.2">
      <c r="A2660" s="42">
        <f t="shared" si="238"/>
        <v>44341</v>
      </c>
      <c r="B2660" s="24">
        <v>940</v>
      </c>
      <c r="C2660" s="24">
        <v>1385.84</v>
      </c>
      <c r="D2660" s="24">
        <v>1766.15</v>
      </c>
      <c r="E2660" s="45">
        <f>Platts!R3149*0.6+Platts!C3149*1.6</f>
        <v>391.24</v>
      </c>
      <c r="F2660" s="62">
        <f t="shared" si="241"/>
        <v>2657</v>
      </c>
      <c r="G2660" s="42">
        <f t="shared" si="241"/>
        <v>44341</v>
      </c>
      <c r="H2660" s="24">
        <v>758</v>
      </c>
      <c r="I2660" s="24">
        <v>895.6</v>
      </c>
      <c r="J2660" s="24">
        <v>923.17</v>
      </c>
      <c r="K2660" s="24">
        <v>770</v>
      </c>
    </row>
    <row r="2661" spans="1:11" outlineLevel="1" x14ac:dyDescent="0.2">
      <c r="A2661" s="42">
        <f t="shared" si="238"/>
        <v>44342</v>
      </c>
      <c r="B2661" s="24">
        <v>889</v>
      </c>
      <c r="C2661" s="24">
        <v>1382.44</v>
      </c>
      <c r="D2661" s="24">
        <v>1774.14</v>
      </c>
      <c r="E2661" s="45">
        <f>Platts!R3150*0.6+Platts!C3150*1.6</f>
        <v>391.24</v>
      </c>
      <c r="F2661" s="62">
        <f t="shared" ref="F2661:G2661" si="242">F2660+1</f>
        <v>2658</v>
      </c>
      <c r="G2661" s="42">
        <f t="shared" si="242"/>
        <v>44342</v>
      </c>
      <c r="H2661" s="24">
        <v>757</v>
      </c>
      <c r="I2661" s="24">
        <v>895.6</v>
      </c>
      <c r="J2661" s="24">
        <v>923.17</v>
      </c>
      <c r="K2661" s="24">
        <v>765</v>
      </c>
    </row>
    <row r="2662" spans="1:11" outlineLevel="1" x14ac:dyDescent="0.2">
      <c r="A2662" s="42">
        <f t="shared" si="238"/>
        <v>44343</v>
      </c>
      <c r="B2662" s="24">
        <v>890</v>
      </c>
      <c r="C2662" s="24">
        <v>1377.36</v>
      </c>
      <c r="D2662" s="24">
        <v>1781.31</v>
      </c>
      <c r="E2662" s="45">
        <f>Platts!R3151*0.6+Platts!C3151*1.6</f>
        <v>390.84000000000003</v>
      </c>
      <c r="F2662" s="62">
        <f t="shared" ref="F2662:G2663" si="243">F2661+1</f>
        <v>2659</v>
      </c>
      <c r="G2662" s="42">
        <f t="shared" si="243"/>
        <v>44343</v>
      </c>
      <c r="H2662" s="24">
        <v>758</v>
      </c>
      <c r="I2662" s="24">
        <v>895.6</v>
      </c>
      <c r="J2662" s="24">
        <v>923.17</v>
      </c>
      <c r="K2662" s="24">
        <v>750</v>
      </c>
    </row>
    <row r="2663" spans="1:11" outlineLevel="1" x14ac:dyDescent="0.2">
      <c r="A2663" s="42">
        <f t="shared" si="238"/>
        <v>44344</v>
      </c>
      <c r="B2663" s="24">
        <v>898</v>
      </c>
      <c r="C2663" s="24">
        <v>1377.58</v>
      </c>
      <c r="D2663" s="24">
        <v>1781.31</v>
      </c>
      <c r="E2663" s="45">
        <f>Platts!R3152*0.6+Platts!C3152*1.6</f>
        <v>395.08000000000004</v>
      </c>
      <c r="F2663" s="62">
        <f t="shared" si="243"/>
        <v>2660</v>
      </c>
      <c r="G2663" s="42">
        <f t="shared" si="243"/>
        <v>44344</v>
      </c>
      <c r="H2663" s="24">
        <v>762</v>
      </c>
      <c r="I2663" s="24">
        <v>944.8</v>
      </c>
      <c r="J2663" s="24">
        <v>923.17</v>
      </c>
      <c r="K2663" s="24">
        <v>745</v>
      </c>
    </row>
    <row r="2664" spans="1:11" outlineLevel="1" x14ac:dyDescent="0.2">
      <c r="A2664" s="125">
        <f>A2663+3</f>
        <v>44347</v>
      </c>
      <c r="B2664" s="24">
        <v>908</v>
      </c>
      <c r="C2664" s="24">
        <v>1377.5800000000002</v>
      </c>
      <c r="D2664" s="24">
        <v>1781.31</v>
      </c>
      <c r="E2664" s="45">
        <f>Platts!R3153*0.6+Platts!C3153*1.6</f>
        <v>410.7</v>
      </c>
      <c r="F2664" s="62">
        <f t="shared" ref="F2664" si="244">F2663+1</f>
        <v>2661</v>
      </c>
      <c r="G2664" s="125">
        <f>G2663+3</f>
        <v>44347</v>
      </c>
      <c r="H2664" s="24">
        <v>765</v>
      </c>
      <c r="I2664" s="24">
        <v>944.8</v>
      </c>
      <c r="J2664" s="24">
        <v>923.17</v>
      </c>
      <c r="K2664" s="24">
        <v>745</v>
      </c>
    </row>
    <row r="2665" spans="1:11" outlineLevel="1" x14ac:dyDescent="0.2">
      <c r="A2665" s="42">
        <f t="shared" si="238"/>
        <v>44348</v>
      </c>
      <c r="B2665" s="24">
        <v>913</v>
      </c>
      <c r="C2665" s="24">
        <v>1383.69</v>
      </c>
      <c r="D2665" s="24">
        <v>1786.54</v>
      </c>
      <c r="E2665" s="45">
        <f>Platts!R3154*0.6+Platts!C3154*1.6</f>
        <v>427.56</v>
      </c>
      <c r="F2665" s="62">
        <f t="shared" ref="F2665:G2665" si="245">F2664+1</f>
        <v>2662</v>
      </c>
      <c r="G2665" s="42">
        <f t="shared" si="245"/>
        <v>44348</v>
      </c>
      <c r="H2665" s="24">
        <v>765</v>
      </c>
      <c r="I2665" s="24">
        <v>944.8</v>
      </c>
      <c r="J2665" s="24">
        <v>970.02</v>
      </c>
      <c r="K2665" s="24">
        <v>735</v>
      </c>
    </row>
    <row r="2666" spans="1:11" outlineLevel="1" x14ac:dyDescent="0.2">
      <c r="A2666" s="42">
        <f t="shared" si="238"/>
        <v>44349</v>
      </c>
      <c r="B2666" s="24">
        <v>913</v>
      </c>
      <c r="C2666" s="24">
        <v>1392.28</v>
      </c>
      <c r="D2666" s="24">
        <v>1798.94</v>
      </c>
      <c r="E2666" s="45">
        <f>Platts!R3155*0.6+Platts!C3155*1.6</f>
        <v>429.62</v>
      </c>
      <c r="F2666" s="62">
        <f t="shared" ref="F2666:G2666" si="246">F2665+1</f>
        <v>2663</v>
      </c>
      <c r="G2666" s="42">
        <f t="shared" si="246"/>
        <v>44349</v>
      </c>
      <c r="H2666" s="24">
        <v>765</v>
      </c>
      <c r="I2666" s="24">
        <v>944.8</v>
      </c>
      <c r="J2666" s="24">
        <v>970.02</v>
      </c>
      <c r="K2666" s="24">
        <v>730</v>
      </c>
    </row>
    <row r="2667" spans="1:11" outlineLevel="1" x14ac:dyDescent="0.2">
      <c r="A2667" s="42">
        <f t="shared" si="238"/>
        <v>44350</v>
      </c>
      <c r="B2667" s="24">
        <v>929</v>
      </c>
      <c r="C2667" s="24">
        <v>1388.54</v>
      </c>
      <c r="D2667" s="24">
        <v>1801.15</v>
      </c>
      <c r="E2667" s="45">
        <f>Platts!R3156*0.6+Platts!C3156*1.6</f>
        <v>435.72</v>
      </c>
      <c r="F2667" s="62">
        <f t="shared" ref="F2667:G2669" si="247">F2666+1</f>
        <v>2664</v>
      </c>
      <c r="G2667" s="42">
        <f t="shared" si="247"/>
        <v>44350</v>
      </c>
      <c r="H2667" s="24">
        <v>765</v>
      </c>
      <c r="I2667" s="24">
        <v>944.8</v>
      </c>
      <c r="J2667" s="24">
        <v>970.02</v>
      </c>
      <c r="K2667" s="24">
        <v>730</v>
      </c>
    </row>
    <row r="2668" spans="1:11" outlineLevel="1" x14ac:dyDescent="0.2">
      <c r="A2668" s="42">
        <f t="shared" si="238"/>
        <v>44351</v>
      </c>
      <c r="B2668" s="24">
        <v>929</v>
      </c>
      <c r="C2668" s="24">
        <v>1393.35</v>
      </c>
      <c r="D2668" s="24">
        <v>1803.63</v>
      </c>
      <c r="E2668" s="45">
        <f>Platts!R3157*0.6+Platts!C3157*1.6</f>
        <v>433.56</v>
      </c>
      <c r="F2668" s="62">
        <f t="shared" si="247"/>
        <v>2665</v>
      </c>
      <c r="G2668" s="42">
        <f t="shared" si="247"/>
        <v>44351</v>
      </c>
      <c r="H2668" s="24">
        <v>765</v>
      </c>
      <c r="I2668" s="24">
        <v>961.35</v>
      </c>
      <c r="J2668" s="24">
        <v>970.02</v>
      </c>
      <c r="K2668" s="24">
        <v>725</v>
      </c>
    </row>
    <row r="2669" spans="1:11" outlineLevel="1" x14ac:dyDescent="0.2">
      <c r="A2669" s="42">
        <f>A2668+3</f>
        <v>44354</v>
      </c>
      <c r="B2669" s="24">
        <v>925</v>
      </c>
      <c r="C2669" s="24">
        <v>1396.33</v>
      </c>
      <c r="D2669" s="24">
        <v>1805.83</v>
      </c>
      <c r="E2669" s="45">
        <f>Platts!R3158*0.6+Platts!C3158*1.6</f>
        <v>424.76</v>
      </c>
      <c r="F2669" s="62">
        <f t="shared" si="247"/>
        <v>2666</v>
      </c>
      <c r="G2669" s="42">
        <f>G2668+3</f>
        <v>44354</v>
      </c>
      <c r="H2669" s="24">
        <v>763</v>
      </c>
      <c r="I2669" s="24">
        <v>961.35</v>
      </c>
      <c r="J2669" s="24">
        <v>970.02</v>
      </c>
      <c r="K2669" s="24">
        <v>720</v>
      </c>
    </row>
    <row r="2670" spans="1:11" outlineLevel="1" x14ac:dyDescent="0.2">
      <c r="A2670" s="42">
        <f t="shared" si="238"/>
        <v>44355</v>
      </c>
      <c r="B2670" s="24">
        <v>924</v>
      </c>
      <c r="C2670" s="24">
        <v>1394.5</v>
      </c>
      <c r="D2670" s="24">
        <v>1812.17</v>
      </c>
      <c r="E2670" s="45">
        <f>Platts!R3159*0.6+Platts!C3159*1.6</f>
        <v>437.14000000000004</v>
      </c>
      <c r="F2670" s="62">
        <f t="shared" ref="F2670:G2670" si="248">F2669+1</f>
        <v>2667</v>
      </c>
      <c r="G2670" s="42">
        <f t="shared" si="248"/>
        <v>44355</v>
      </c>
      <c r="H2670" s="24">
        <v>760</v>
      </c>
      <c r="I2670" s="24">
        <v>961.35</v>
      </c>
      <c r="J2670" s="24">
        <v>970.02</v>
      </c>
      <c r="K2670" s="24">
        <v>720</v>
      </c>
    </row>
    <row r="2671" spans="1:11" outlineLevel="1" x14ac:dyDescent="0.2">
      <c r="A2671" s="42">
        <f t="shared" si="238"/>
        <v>44356</v>
      </c>
      <c r="B2671" s="24">
        <v>925</v>
      </c>
      <c r="C2671" s="24">
        <v>1395.41</v>
      </c>
      <c r="D2671" s="24">
        <v>1817.68</v>
      </c>
      <c r="E2671" s="45">
        <f>Platts!R3160*0.6+Platts!C3160*1.6</f>
        <v>442.1</v>
      </c>
      <c r="F2671" s="62">
        <f t="shared" ref="F2671:G2671" si="249">F2670+1</f>
        <v>2668</v>
      </c>
      <c r="G2671" s="42">
        <f t="shared" si="249"/>
        <v>44356</v>
      </c>
      <c r="H2671" s="24">
        <v>760</v>
      </c>
      <c r="I2671" s="24">
        <v>961.35</v>
      </c>
      <c r="J2671" s="24">
        <v>970.02</v>
      </c>
      <c r="K2671" s="24">
        <v>720</v>
      </c>
    </row>
    <row r="2672" spans="1:11" outlineLevel="1" x14ac:dyDescent="0.2">
      <c r="A2672" s="42">
        <f t="shared" si="238"/>
        <v>44357</v>
      </c>
      <c r="B2672" s="24">
        <v>925</v>
      </c>
      <c r="C2672" s="24">
        <v>1392.78</v>
      </c>
      <c r="D2672" s="24">
        <v>1817.41</v>
      </c>
      <c r="E2672" s="45">
        <f>Platts!R3161*0.6+Platts!C3161*1.6</f>
        <v>447.70000000000005</v>
      </c>
      <c r="F2672" s="62">
        <f t="shared" ref="F2672:G2672" si="250">F2671+1</f>
        <v>2669</v>
      </c>
      <c r="G2672" s="42">
        <f t="shared" si="250"/>
        <v>44357</v>
      </c>
      <c r="H2672" s="24">
        <v>760</v>
      </c>
      <c r="I2672" s="24">
        <v>961.35</v>
      </c>
      <c r="J2672" s="24">
        <v>970.02</v>
      </c>
      <c r="K2672" s="24">
        <v>725</v>
      </c>
    </row>
    <row r="2673" spans="1:11" outlineLevel="1" x14ac:dyDescent="0.2">
      <c r="A2673" s="42">
        <f t="shared" si="238"/>
        <v>44358</v>
      </c>
      <c r="B2673" s="24">
        <v>925</v>
      </c>
      <c r="C2673" s="24">
        <v>1375.73</v>
      </c>
      <c r="D2673" s="24">
        <v>1820.99</v>
      </c>
      <c r="E2673" s="45">
        <f>Platts!R3162*0.6+Platts!C3162*1.6</f>
        <v>454.82</v>
      </c>
      <c r="F2673" s="62">
        <f t="shared" ref="F2673:G2674" si="251">F2672+1</f>
        <v>2670</v>
      </c>
      <c r="G2673" s="42">
        <f t="shared" si="251"/>
        <v>44358</v>
      </c>
      <c r="H2673" s="24">
        <v>761</v>
      </c>
      <c r="I2673" s="24">
        <v>969.68</v>
      </c>
      <c r="J2673" s="24">
        <v>970.02</v>
      </c>
      <c r="K2673" s="24">
        <v>730</v>
      </c>
    </row>
    <row r="2674" spans="1:11" outlineLevel="1" x14ac:dyDescent="0.2">
      <c r="A2674" s="42">
        <f>A2673+3</f>
        <v>44361</v>
      </c>
      <c r="B2674" s="91">
        <f>B2673</f>
        <v>925</v>
      </c>
      <c r="C2674" s="24">
        <v>1373.04</v>
      </c>
      <c r="D2674" s="24">
        <v>1827.33</v>
      </c>
      <c r="E2674" s="45">
        <f>Platts!R3163*0.6+Platts!C3163*1.6</f>
        <v>459.48000000000008</v>
      </c>
      <c r="F2674" s="62">
        <f t="shared" si="251"/>
        <v>2671</v>
      </c>
      <c r="G2674" s="42">
        <f>G2673+3</f>
        <v>44361</v>
      </c>
      <c r="H2674" s="24">
        <v>761</v>
      </c>
      <c r="I2674" s="24">
        <v>969.68</v>
      </c>
      <c r="J2674" s="24">
        <v>970.02</v>
      </c>
      <c r="K2674" s="24">
        <v>732.5</v>
      </c>
    </row>
    <row r="2675" spans="1:11" outlineLevel="1" x14ac:dyDescent="0.2">
      <c r="A2675" s="42">
        <f t="shared" si="238"/>
        <v>44362</v>
      </c>
      <c r="B2675" s="24">
        <v>915</v>
      </c>
      <c r="C2675" s="24">
        <v>1379.45</v>
      </c>
      <c r="D2675" s="24">
        <v>1862.05</v>
      </c>
      <c r="E2675" s="45">
        <f>Platts!R3164*0.6+Platts!C3164*1.6</f>
        <v>459.71</v>
      </c>
      <c r="F2675" s="62">
        <f t="shared" ref="F2675:G2675" si="252">F2674+1</f>
        <v>2672</v>
      </c>
      <c r="G2675" s="42">
        <f t="shared" si="252"/>
        <v>44362</v>
      </c>
      <c r="H2675" s="24">
        <v>761</v>
      </c>
      <c r="I2675" s="24">
        <v>969.68</v>
      </c>
      <c r="J2675" s="24">
        <v>970.02</v>
      </c>
      <c r="K2675" s="24">
        <v>735</v>
      </c>
    </row>
    <row r="2676" spans="1:11" outlineLevel="1" x14ac:dyDescent="0.2">
      <c r="A2676" s="42">
        <f t="shared" si="238"/>
        <v>44363</v>
      </c>
      <c r="B2676" s="24">
        <v>912</v>
      </c>
      <c r="C2676" s="24">
        <v>1391.03</v>
      </c>
      <c r="D2676" s="24">
        <v>1868.94</v>
      </c>
      <c r="E2676" s="45">
        <f>Platts!R3165*0.6+Platts!C3165*1.6</f>
        <v>446.69000000000005</v>
      </c>
      <c r="F2676" s="62">
        <f t="shared" ref="F2676:G2676" si="253">F2675+1</f>
        <v>2673</v>
      </c>
      <c r="G2676" s="42">
        <f t="shared" si="253"/>
        <v>44363</v>
      </c>
      <c r="H2676" s="24">
        <v>760</v>
      </c>
      <c r="I2676" s="24">
        <v>969.68</v>
      </c>
      <c r="J2676" s="24">
        <v>970.02</v>
      </c>
      <c r="K2676" s="24">
        <v>732.5</v>
      </c>
    </row>
    <row r="2677" spans="1:11" outlineLevel="1" x14ac:dyDescent="0.2">
      <c r="A2677" s="42">
        <f t="shared" si="238"/>
        <v>44364</v>
      </c>
      <c r="B2677" s="24">
        <v>912</v>
      </c>
      <c r="C2677" s="24">
        <v>1374.49</v>
      </c>
      <c r="D2677" s="24">
        <v>1861.5</v>
      </c>
      <c r="E2677" s="45">
        <f>Platts!R3166*0.6+Platts!C3166*1.6</f>
        <v>458.88</v>
      </c>
      <c r="F2677" s="62">
        <f t="shared" ref="F2677:G2677" si="254">F2676+1</f>
        <v>2674</v>
      </c>
      <c r="G2677" s="42">
        <f t="shared" si="254"/>
        <v>44364</v>
      </c>
      <c r="H2677" s="24">
        <v>760</v>
      </c>
      <c r="I2677" s="24">
        <v>969.68</v>
      </c>
      <c r="J2677" s="24">
        <v>970.02</v>
      </c>
      <c r="K2677" s="24">
        <v>730</v>
      </c>
    </row>
    <row r="2678" spans="1:11" outlineLevel="1" x14ac:dyDescent="0.2">
      <c r="A2678" s="42">
        <f t="shared" si="238"/>
        <v>44365</v>
      </c>
      <c r="B2678" s="24">
        <v>912</v>
      </c>
      <c r="C2678" s="24">
        <v>1381.22</v>
      </c>
      <c r="D2678" s="24">
        <v>1857.36</v>
      </c>
      <c r="E2678" s="45">
        <f>Platts!R3167*0.6+Platts!C3167*1.6</f>
        <v>454.18000000000006</v>
      </c>
      <c r="F2678" s="62">
        <f t="shared" ref="F2678:G2679" si="255">F2677+1</f>
        <v>2675</v>
      </c>
      <c r="G2678" s="42">
        <f t="shared" si="255"/>
        <v>44365</v>
      </c>
      <c r="H2678" s="24">
        <v>760</v>
      </c>
      <c r="I2678" s="24">
        <v>960.34</v>
      </c>
      <c r="J2678" s="24">
        <v>1058.2</v>
      </c>
      <c r="K2678" s="24">
        <v>727.5</v>
      </c>
    </row>
    <row r="2679" spans="1:11" outlineLevel="1" x14ac:dyDescent="0.2">
      <c r="A2679" s="42">
        <f>A2678+3</f>
        <v>44368</v>
      </c>
      <c r="B2679" s="24">
        <v>905</v>
      </c>
      <c r="C2679" s="24">
        <v>1405.5</v>
      </c>
      <c r="D2679" s="24">
        <v>1865.08</v>
      </c>
      <c r="E2679" s="45">
        <f>Platts!R3168*0.6+Platts!C3168*1.6</f>
        <v>437.28000000000003</v>
      </c>
      <c r="F2679" s="62">
        <f t="shared" si="255"/>
        <v>2676</v>
      </c>
      <c r="G2679" s="42">
        <f>G2678+3</f>
        <v>44368</v>
      </c>
      <c r="H2679" s="24">
        <v>755</v>
      </c>
      <c r="I2679" s="24">
        <v>960.34</v>
      </c>
      <c r="J2679" s="24">
        <v>1058.2</v>
      </c>
      <c r="K2679" s="24">
        <v>727.5</v>
      </c>
    </row>
    <row r="2680" spans="1:11" outlineLevel="1" x14ac:dyDescent="0.2">
      <c r="A2680" s="42">
        <f t="shared" si="238"/>
        <v>44369</v>
      </c>
      <c r="B2680" s="24">
        <v>902</v>
      </c>
      <c r="C2680" s="24">
        <v>1404.55</v>
      </c>
      <c r="D2680" s="24">
        <v>1882.16</v>
      </c>
      <c r="E2680" s="45">
        <f>Platts!R3169*0.6+Platts!C3169*1.6</f>
        <v>447.71999999999997</v>
      </c>
      <c r="F2680" s="62">
        <f t="shared" ref="F2680:G2680" si="256">F2679+1</f>
        <v>2677</v>
      </c>
      <c r="G2680" s="42">
        <f t="shared" si="256"/>
        <v>44369</v>
      </c>
      <c r="H2680" s="24">
        <v>753</v>
      </c>
      <c r="I2680" s="24">
        <v>960.34</v>
      </c>
      <c r="J2680" s="24">
        <v>1058.2</v>
      </c>
      <c r="K2680" s="24">
        <v>727.5</v>
      </c>
    </row>
    <row r="2681" spans="1:11" outlineLevel="1" x14ac:dyDescent="0.2">
      <c r="A2681" s="42">
        <f t="shared" si="238"/>
        <v>44370</v>
      </c>
      <c r="B2681" s="24">
        <v>901</v>
      </c>
      <c r="C2681" s="24">
        <v>1407.12</v>
      </c>
      <c r="D2681" s="24">
        <v>1887.95</v>
      </c>
      <c r="E2681" s="45">
        <f>Platts!R3170*0.6+Platts!C3170*1.6</f>
        <v>455.76</v>
      </c>
      <c r="F2681" s="62">
        <f t="shared" ref="F2681:G2681" si="257">F2680+1</f>
        <v>2678</v>
      </c>
      <c r="G2681" s="42">
        <f t="shared" si="257"/>
        <v>44370</v>
      </c>
      <c r="H2681" s="24">
        <v>752</v>
      </c>
      <c r="I2681" s="24">
        <v>960.34</v>
      </c>
      <c r="J2681" s="24">
        <v>1058.2</v>
      </c>
      <c r="K2681" s="24">
        <v>725</v>
      </c>
    </row>
    <row r="2682" spans="1:11" outlineLevel="1" x14ac:dyDescent="0.2">
      <c r="A2682" s="42">
        <f t="shared" si="238"/>
        <v>44371</v>
      </c>
      <c r="B2682" s="24">
        <v>886</v>
      </c>
      <c r="C2682" s="24">
        <v>1413.59</v>
      </c>
      <c r="D2682" s="24">
        <v>1897.32</v>
      </c>
      <c r="E2682" s="45">
        <f>Platts!R3171*0.6+Platts!C3171*1.6</f>
        <v>454.24</v>
      </c>
      <c r="F2682" s="62">
        <f t="shared" ref="F2682:G2684" si="258">F2681+1</f>
        <v>2679</v>
      </c>
      <c r="G2682" s="42">
        <f t="shared" si="258"/>
        <v>44371</v>
      </c>
      <c r="H2682" s="24">
        <v>752</v>
      </c>
      <c r="I2682" s="24">
        <v>960.34</v>
      </c>
      <c r="J2682" s="24">
        <v>1058.2</v>
      </c>
      <c r="K2682" s="24">
        <v>725</v>
      </c>
    </row>
    <row r="2683" spans="1:11" outlineLevel="1" x14ac:dyDescent="0.2">
      <c r="A2683" s="42">
        <f t="shared" si="238"/>
        <v>44372</v>
      </c>
      <c r="B2683" s="24">
        <v>886</v>
      </c>
      <c r="C2683" s="24">
        <v>1421.46</v>
      </c>
      <c r="D2683" s="24">
        <v>1915.78</v>
      </c>
      <c r="E2683" s="45">
        <f>Platts!R3172*0.6+Platts!C3172*1.6</f>
        <v>460.92</v>
      </c>
      <c r="F2683" s="62">
        <f t="shared" si="258"/>
        <v>2680</v>
      </c>
      <c r="G2683" s="42">
        <f t="shared" si="258"/>
        <v>44372</v>
      </c>
      <c r="H2683" s="24">
        <v>752</v>
      </c>
      <c r="I2683" s="24">
        <v>976.5</v>
      </c>
      <c r="J2683" s="24">
        <v>1058.2</v>
      </c>
      <c r="K2683" s="24">
        <v>725</v>
      </c>
    </row>
    <row r="2684" spans="1:11" outlineLevel="1" x14ac:dyDescent="0.2">
      <c r="A2684" s="42">
        <f>A2683+3</f>
        <v>44375</v>
      </c>
      <c r="B2684" s="24">
        <v>883</v>
      </c>
      <c r="C2684" s="24">
        <v>1416.81</v>
      </c>
      <c r="D2684" s="24">
        <v>1918.26</v>
      </c>
      <c r="E2684" s="45">
        <f>Platts!R3173*0.6+Platts!C3173*1.6</f>
        <v>463.68000000000006</v>
      </c>
      <c r="F2684" s="62">
        <f t="shared" si="258"/>
        <v>2681</v>
      </c>
      <c r="G2684" s="42">
        <f>G2683+3</f>
        <v>44375</v>
      </c>
      <c r="H2684" s="24">
        <v>750</v>
      </c>
      <c r="I2684" s="24">
        <v>976.5</v>
      </c>
      <c r="J2684" s="24">
        <v>1058.2</v>
      </c>
      <c r="K2684" s="24">
        <v>720</v>
      </c>
    </row>
    <row r="2685" spans="1:11" outlineLevel="1" x14ac:dyDescent="0.2">
      <c r="A2685" s="42">
        <f t="shared" si="238"/>
        <v>44376</v>
      </c>
      <c r="B2685" s="24">
        <v>880</v>
      </c>
      <c r="C2685" s="24">
        <v>1405.5</v>
      </c>
      <c r="D2685" s="24">
        <v>1918.26</v>
      </c>
      <c r="E2685" s="45">
        <f>Platts!R3174*0.6+Platts!C3174*1.6</f>
        <v>455.96</v>
      </c>
      <c r="F2685" s="62">
        <f t="shared" ref="F2685:G2685" si="259">F2684+1</f>
        <v>2682</v>
      </c>
      <c r="G2685" s="42">
        <f t="shared" si="259"/>
        <v>44376</v>
      </c>
      <c r="H2685" s="24">
        <v>750</v>
      </c>
      <c r="I2685" s="24">
        <v>976.5</v>
      </c>
      <c r="J2685" s="24">
        <v>1058.2</v>
      </c>
      <c r="K2685" s="24">
        <v>720</v>
      </c>
    </row>
    <row r="2686" spans="1:11" outlineLevel="1" x14ac:dyDescent="0.2">
      <c r="A2686" s="42">
        <f t="shared" si="238"/>
        <v>44377</v>
      </c>
      <c r="B2686" s="24">
        <v>881</v>
      </c>
      <c r="C2686" s="24">
        <v>1396.16</v>
      </c>
      <c r="D2686" s="24">
        <v>1918.54</v>
      </c>
      <c r="E2686" s="45">
        <f>Platts!R3175*0.6+Platts!C3175*1.6</f>
        <v>465.84000000000003</v>
      </c>
      <c r="F2686" s="62">
        <f t="shared" ref="F2686:G2686" si="260">F2685+1</f>
        <v>2683</v>
      </c>
      <c r="G2686" s="42">
        <f t="shared" si="260"/>
        <v>44377</v>
      </c>
      <c r="H2686" s="24">
        <v>750</v>
      </c>
      <c r="I2686" s="24">
        <v>976.5</v>
      </c>
      <c r="J2686" s="24">
        <v>1058.2</v>
      </c>
      <c r="K2686" s="24">
        <v>720</v>
      </c>
    </row>
    <row r="2687" spans="1:11" outlineLevel="1" x14ac:dyDescent="0.2">
      <c r="A2687" s="42">
        <f t="shared" si="238"/>
        <v>44378</v>
      </c>
      <c r="B2687" s="24">
        <v>881</v>
      </c>
      <c r="C2687" s="24">
        <v>1401.38</v>
      </c>
      <c r="D2687" s="24">
        <v>1921.02</v>
      </c>
      <c r="E2687" s="45">
        <f>Platts!R3176*0.6+Platts!C3176*1.6</f>
        <v>468.88000000000005</v>
      </c>
      <c r="F2687" s="62">
        <f t="shared" ref="F2687:G2687" si="261">F2686+1</f>
        <v>2684</v>
      </c>
      <c r="G2687" s="42">
        <f t="shared" si="261"/>
        <v>44378</v>
      </c>
      <c r="H2687" s="24">
        <v>750</v>
      </c>
      <c r="I2687" s="24">
        <v>976.5</v>
      </c>
      <c r="J2687" s="24">
        <v>1058.2</v>
      </c>
      <c r="K2687" s="24">
        <v>720</v>
      </c>
    </row>
    <row r="2688" spans="1:11" outlineLevel="1" x14ac:dyDescent="0.2">
      <c r="A2688" s="42">
        <f t="shared" si="238"/>
        <v>44379</v>
      </c>
      <c r="B2688" s="24">
        <v>880</v>
      </c>
      <c r="C2688" s="24">
        <v>1398.18</v>
      </c>
      <c r="D2688" s="24">
        <v>1921.02</v>
      </c>
      <c r="E2688" s="45">
        <f>Platts!R3177*0.6+Platts!C3177*1.6</f>
        <v>466.78000000000009</v>
      </c>
      <c r="F2688" s="62">
        <f t="shared" ref="F2688:G2689" si="262">F2687+1</f>
        <v>2685</v>
      </c>
      <c r="G2688" s="42">
        <f t="shared" si="262"/>
        <v>44379</v>
      </c>
      <c r="H2688" s="24">
        <v>750</v>
      </c>
      <c r="I2688" s="24">
        <v>983.47</v>
      </c>
      <c r="J2688" s="24">
        <v>1058.2</v>
      </c>
      <c r="K2688" s="24">
        <v>722.5</v>
      </c>
    </row>
    <row r="2689" spans="1:11" outlineLevel="1" x14ac:dyDescent="0.2">
      <c r="A2689" s="42">
        <f>A2688+3</f>
        <v>44382</v>
      </c>
      <c r="B2689" s="24">
        <v>881</v>
      </c>
      <c r="C2689" s="24">
        <v>1399.83</v>
      </c>
      <c r="D2689" s="91">
        <f>D2688</f>
        <v>1921.02</v>
      </c>
      <c r="E2689" s="45">
        <f>Platts!R3178*0.6+Platts!C3178*1.6</f>
        <v>474.24</v>
      </c>
      <c r="F2689" s="62">
        <f t="shared" si="262"/>
        <v>2686</v>
      </c>
      <c r="G2689" s="42">
        <f>G2688+3</f>
        <v>44382</v>
      </c>
      <c r="H2689" s="24">
        <v>750</v>
      </c>
      <c r="I2689" s="24">
        <v>983.47</v>
      </c>
      <c r="J2689" s="24">
        <v>1058.2</v>
      </c>
      <c r="K2689" s="24">
        <v>720</v>
      </c>
    </row>
    <row r="2690" spans="1:11" outlineLevel="1" x14ac:dyDescent="0.2">
      <c r="A2690" s="42">
        <f t="shared" si="238"/>
        <v>44383</v>
      </c>
      <c r="B2690" s="24">
        <v>883</v>
      </c>
      <c r="C2690" s="24">
        <v>1398.78</v>
      </c>
      <c r="D2690" s="24">
        <v>1965.66</v>
      </c>
      <c r="E2690" s="45">
        <f>Platts!R3179*0.6+Platts!C3179*1.6</f>
        <v>475.20000000000005</v>
      </c>
      <c r="F2690" s="62">
        <f t="shared" ref="F2690:G2690" si="263">F2689+1</f>
        <v>2687</v>
      </c>
      <c r="G2690" s="42">
        <f t="shared" si="263"/>
        <v>44383</v>
      </c>
      <c r="H2690" s="24">
        <v>751</v>
      </c>
      <c r="I2690" s="24">
        <v>983.47</v>
      </c>
      <c r="J2690" s="24">
        <v>1058.2</v>
      </c>
      <c r="K2690" s="24">
        <v>720</v>
      </c>
    </row>
    <row r="2691" spans="1:11" outlineLevel="1" x14ac:dyDescent="0.2">
      <c r="A2691" s="42">
        <f t="shared" si="238"/>
        <v>44384</v>
      </c>
      <c r="B2691" s="24">
        <v>888</v>
      </c>
      <c r="C2691" s="24">
        <v>1392.99</v>
      </c>
      <c r="D2691" s="24">
        <v>1965.11</v>
      </c>
      <c r="E2691" s="45">
        <f>Platts!R3180*0.6+Platts!C3180*1.6</f>
        <v>477.15999999999997</v>
      </c>
      <c r="F2691" s="62">
        <f t="shared" ref="F2691:G2691" si="264">F2690+1</f>
        <v>2688</v>
      </c>
      <c r="G2691" s="42">
        <f t="shared" si="264"/>
        <v>44384</v>
      </c>
      <c r="H2691" s="24">
        <v>753</v>
      </c>
      <c r="I2691" s="24">
        <v>983.47</v>
      </c>
      <c r="J2691" s="24">
        <v>1058.2</v>
      </c>
      <c r="K2691" s="24">
        <v>720</v>
      </c>
    </row>
    <row r="2692" spans="1:11" outlineLevel="1" x14ac:dyDescent="0.2">
      <c r="A2692" s="42">
        <f t="shared" si="238"/>
        <v>44385</v>
      </c>
      <c r="B2692" s="24">
        <v>893</v>
      </c>
      <c r="C2692" s="24">
        <v>1395.22</v>
      </c>
      <c r="D2692" s="24">
        <v>1983.02</v>
      </c>
      <c r="E2692" s="45">
        <f>Platts!R3181*0.6+Platts!C3181*1.6</f>
        <v>472.72</v>
      </c>
      <c r="F2692" s="62">
        <f t="shared" ref="F2692:G2692" si="265">F2691+1</f>
        <v>2689</v>
      </c>
      <c r="G2692" s="42">
        <f t="shared" si="265"/>
        <v>44385</v>
      </c>
      <c r="H2692" s="24">
        <v>753</v>
      </c>
      <c r="I2692" s="24">
        <v>983.47</v>
      </c>
      <c r="J2692" s="24">
        <v>1058.2</v>
      </c>
      <c r="K2692" s="24">
        <v>722.5</v>
      </c>
    </row>
    <row r="2693" spans="1:11" outlineLevel="1" x14ac:dyDescent="0.2">
      <c r="A2693" s="42">
        <f t="shared" si="238"/>
        <v>44386</v>
      </c>
      <c r="B2693" s="24">
        <v>898</v>
      </c>
      <c r="C2693" s="24">
        <v>1393.2</v>
      </c>
      <c r="D2693" s="24">
        <v>1981.37</v>
      </c>
      <c r="E2693" s="45">
        <f>Platts!R3182*0.6+Platts!C3182*1.6</f>
        <v>470</v>
      </c>
      <c r="F2693" s="62">
        <f t="shared" ref="F2693:G2693" si="266">F2692+1</f>
        <v>2690</v>
      </c>
      <c r="G2693" s="42">
        <f t="shared" si="266"/>
        <v>44386</v>
      </c>
      <c r="H2693" s="24">
        <v>753</v>
      </c>
      <c r="I2693" s="24">
        <v>984.13</v>
      </c>
      <c r="J2693" s="24">
        <v>1058.2</v>
      </c>
      <c r="K2693" s="24">
        <v>722.5</v>
      </c>
    </row>
    <row r="2694" spans="1:11" outlineLevel="1" x14ac:dyDescent="0.2">
      <c r="A2694" s="42">
        <f>A2693+3</f>
        <v>44389</v>
      </c>
      <c r="B2694" s="24">
        <v>906</v>
      </c>
      <c r="C2694" s="24">
        <v>1393.9</v>
      </c>
      <c r="D2694" s="24">
        <v>2002.31</v>
      </c>
      <c r="E2694" s="45">
        <f>Platts!R3183*0.6+Platts!C3183*1.6</f>
        <v>475.52</v>
      </c>
      <c r="F2694" s="62">
        <f t="shared" ref="F2694:G2744" si="267">F2693+1</f>
        <v>2691</v>
      </c>
      <c r="G2694" s="42">
        <f>G2693+3</f>
        <v>44389</v>
      </c>
      <c r="H2694" s="24">
        <v>755</v>
      </c>
      <c r="I2694" s="24" t="s">
        <v>132</v>
      </c>
      <c r="J2694" s="24">
        <v>1058.2</v>
      </c>
      <c r="K2694" s="24">
        <v>725</v>
      </c>
    </row>
    <row r="2695" spans="1:11" outlineLevel="1" x14ac:dyDescent="0.2">
      <c r="A2695" s="42">
        <f t="shared" si="238"/>
        <v>44390</v>
      </c>
      <c r="B2695" s="24">
        <v>906</v>
      </c>
      <c r="C2695" s="24">
        <v>1382.12</v>
      </c>
      <c r="D2695" s="24">
        <v>2003.14</v>
      </c>
      <c r="E2695" s="45">
        <f>Platts!R3184*0.6+Platts!C3184*1.6</f>
        <v>474.57600000000002</v>
      </c>
      <c r="F2695" s="62">
        <f t="shared" si="267"/>
        <v>2692</v>
      </c>
      <c r="G2695" s="42">
        <f t="shared" ref="G2695:G2733" si="268">G2694+1</f>
        <v>44390</v>
      </c>
      <c r="H2695" s="24">
        <v>755</v>
      </c>
      <c r="I2695" s="24">
        <v>984.13</v>
      </c>
      <c r="J2695" s="24">
        <v>1058.2</v>
      </c>
      <c r="K2695" s="24">
        <v>720</v>
      </c>
    </row>
    <row r="2696" spans="1:11" outlineLevel="1" x14ac:dyDescent="0.2">
      <c r="A2696" s="42">
        <f t="shared" si="238"/>
        <v>44391</v>
      </c>
      <c r="B2696" s="24">
        <v>911</v>
      </c>
      <c r="C2696" s="24">
        <v>1383.29</v>
      </c>
      <c r="D2696" s="24">
        <v>2013.89</v>
      </c>
      <c r="E2696" s="45">
        <f>Platts!R3185*0.6+Platts!C3185*1.6</f>
        <v>474.86</v>
      </c>
      <c r="F2696" s="62">
        <f t="shared" si="267"/>
        <v>2693</v>
      </c>
      <c r="G2696" s="42">
        <f t="shared" si="268"/>
        <v>44391</v>
      </c>
      <c r="H2696" s="24">
        <v>757</v>
      </c>
      <c r="I2696" s="24">
        <v>984.13</v>
      </c>
      <c r="J2696" s="24">
        <v>1058.2</v>
      </c>
      <c r="K2696" s="24">
        <v>720</v>
      </c>
    </row>
    <row r="2697" spans="1:11" outlineLevel="1" x14ac:dyDescent="0.2">
      <c r="A2697" s="42">
        <f t="shared" si="238"/>
        <v>44392</v>
      </c>
      <c r="B2697" s="24">
        <v>911</v>
      </c>
      <c r="C2697" s="24">
        <v>1377.4</v>
      </c>
      <c r="D2697" s="24">
        <v>2011.41</v>
      </c>
      <c r="E2697" s="45">
        <f>Platts!R3186*0.6+Platts!C3186*1.6</f>
        <v>482.28000000000009</v>
      </c>
      <c r="F2697" s="62">
        <f t="shared" si="267"/>
        <v>2694</v>
      </c>
      <c r="G2697" s="42">
        <f t="shared" si="268"/>
        <v>44392</v>
      </c>
      <c r="H2697" s="24">
        <v>757</v>
      </c>
      <c r="I2697" s="24">
        <v>984.13</v>
      </c>
      <c r="J2697" s="24">
        <v>1058.2</v>
      </c>
      <c r="K2697" s="24">
        <v>720</v>
      </c>
    </row>
    <row r="2698" spans="1:11" outlineLevel="1" x14ac:dyDescent="0.2">
      <c r="A2698" s="42">
        <f t="shared" si="238"/>
        <v>44393</v>
      </c>
      <c r="B2698" s="24">
        <v>911</v>
      </c>
      <c r="C2698" s="24">
        <v>1376.7</v>
      </c>
      <c r="D2698" s="24">
        <v>2011.96</v>
      </c>
      <c r="E2698" s="45">
        <f>Platts!R3187*0.6+Platts!C3187*1.6</f>
        <v>480.65999999999997</v>
      </c>
      <c r="F2698" s="62">
        <f t="shared" si="267"/>
        <v>2695</v>
      </c>
      <c r="G2698" s="42">
        <f t="shared" si="268"/>
        <v>44393</v>
      </c>
      <c r="H2698" s="24">
        <v>757</v>
      </c>
      <c r="I2698" s="24">
        <v>991.79</v>
      </c>
      <c r="J2698" s="24">
        <v>1058.2</v>
      </c>
      <c r="K2698" s="24">
        <v>720</v>
      </c>
    </row>
    <row r="2699" spans="1:11" outlineLevel="1" x14ac:dyDescent="0.2">
      <c r="A2699" s="42">
        <f>A2698+3</f>
        <v>44396</v>
      </c>
      <c r="B2699" s="24">
        <v>912</v>
      </c>
      <c r="C2699" s="24">
        <v>1380.48</v>
      </c>
      <c r="D2699" s="24">
        <v>2027.39</v>
      </c>
      <c r="E2699" s="45">
        <f>Platts!R3188*0.6+Platts!C3188*1.6</f>
        <v>478.98</v>
      </c>
      <c r="F2699" s="62">
        <f t="shared" si="267"/>
        <v>2696</v>
      </c>
      <c r="G2699" s="42">
        <f>G2698+3</f>
        <v>44396</v>
      </c>
      <c r="H2699" s="24">
        <v>758</v>
      </c>
      <c r="I2699" s="24">
        <v>991.79</v>
      </c>
      <c r="J2699" s="24">
        <v>1058.2</v>
      </c>
      <c r="K2699" s="24">
        <v>720</v>
      </c>
    </row>
    <row r="2700" spans="1:11" outlineLevel="1" x14ac:dyDescent="0.2">
      <c r="A2700" s="42">
        <f t="shared" si="238"/>
        <v>44397</v>
      </c>
      <c r="B2700" s="24">
        <v>927</v>
      </c>
      <c r="C2700" s="24">
        <v>1376.51</v>
      </c>
      <c r="D2700" s="24">
        <v>2016.92</v>
      </c>
      <c r="E2700" s="45">
        <f>Platts!R3189*0.6+Platts!C3189*1.6</f>
        <v>478.98</v>
      </c>
      <c r="F2700" s="62">
        <f t="shared" si="267"/>
        <v>2697</v>
      </c>
      <c r="G2700" s="42">
        <f t="shared" si="268"/>
        <v>44397</v>
      </c>
      <c r="H2700" s="24">
        <v>758</v>
      </c>
      <c r="I2700" s="24">
        <v>991.79</v>
      </c>
      <c r="J2700" s="24">
        <v>1058.2</v>
      </c>
      <c r="K2700" s="24">
        <v>725</v>
      </c>
    </row>
    <row r="2701" spans="1:11" outlineLevel="1" x14ac:dyDescent="0.2">
      <c r="A2701" s="42">
        <f t="shared" si="238"/>
        <v>44398</v>
      </c>
      <c r="B2701" s="24">
        <v>930</v>
      </c>
      <c r="C2701" s="24">
        <v>1383.08</v>
      </c>
      <c r="D2701" s="24">
        <v>2014.72</v>
      </c>
      <c r="E2701" s="45">
        <f>Platts!R3190*0.6+Platts!C3190*1.6</f>
        <v>468.65999999999997</v>
      </c>
      <c r="F2701" s="62">
        <f t="shared" si="267"/>
        <v>2698</v>
      </c>
      <c r="G2701" s="42">
        <f t="shared" si="268"/>
        <v>44398</v>
      </c>
      <c r="H2701" s="24">
        <v>758</v>
      </c>
      <c r="I2701" s="24">
        <v>991.79</v>
      </c>
      <c r="J2701" s="24">
        <v>1058.2</v>
      </c>
      <c r="K2701" s="24">
        <v>725</v>
      </c>
    </row>
    <row r="2702" spans="1:11" outlineLevel="1" x14ac:dyDescent="0.2">
      <c r="A2702" s="42">
        <f t="shared" si="238"/>
        <v>44399</v>
      </c>
      <c r="B2702" s="24">
        <v>930</v>
      </c>
      <c r="C2702" s="24">
        <v>1378.14</v>
      </c>
      <c r="D2702" s="24">
        <v>2010.31</v>
      </c>
      <c r="E2702" s="45">
        <f>Platts!R3191*0.6+Platts!C3191*1.6</f>
        <v>449.90000000000003</v>
      </c>
      <c r="F2702" s="62">
        <f t="shared" si="267"/>
        <v>2699</v>
      </c>
      <c r="G2702" s="42">
        <f t="shared" si="268"/>
        <v>44399</v>
      </c>
      <c r="H2702" s="24">
        <v>758</v>
      </c>
      <c r="I2702" s="24">
        <v>991.79</v>
      </c>
      <c r="J2702" s="24">
        <v>1058.2</v>
      </c>
      <c r="K2702" s="24">
        <v>725</v>
      </c>
    </row>
    <row r="2703" spans="1:11" outlineLevel="1" x14ac:dyDescent="0.2">
      <c r="A2703" s="42">
        <f t="shared" si="238"/>
        <v>44400</v>
      </c>
      <c r="B2703" s="24">
        <v>930</v>
      </c>
      <c r="C2703" s="24">
        <v>1373.56</v>
      </c>
      <c r="D2703" s="24">
        <v>2021.05</v>
      </c>
      <c r="E2703" s="45">
        <f>Platts!R3192*0.6+Platts!C3192*1.6</f>
        <v>451.74</v>
      </c>
      <c r="F2703" s="62">
        <f t="shared" si="267"/>
        <v>2700</v>
      </c>
      <c r="G2703" s="42">
        <f t="shared" si="268"/>
        <v>44400</v>
      </c>
      <c r="H2703" s="24">
        <v>758</v>
      </c>
      <c r="I2703" s="24">
        <v>991.79</v>
      </c>
      <c r="J2703" s="24">
        <v>1058.2</v>
      </c>
      <c r="K2703" s="24">
        <v>720</v>
      </c>
    </row>
    <row r="2704" spans="1:11" outlineLevel="1" x14ac:dyDescent="0.2">
      <c r="A2704" s="42">
        <f>A2703+3</f>
        <v>44403</v>
      </c>
      <c r="B2704" s="24">
        <v>931</v>
      </c>
      <c r="C2704" s="24">
        <v>1378.7</v>
      </c>
      <c r="D2704" s="24">
        <v>2026.57</v>
      </c>
      <c r="E2704" s="45">
        <f>Platts!R3193*0.6+Platts!C3193*1.6</f>
        <v>453.42</v>
      </c>
      <c r="F2704" s="62">
        <f t="shared" si="267"/>
        <v>2701</v>
      </c>
      <c r="G2704" s="42">
        <f>G2703+3</f>
        <v>44403</v>
      </c>
      <c r="H2704" s="24">
        <v>758</v>
      </c>
      <c r="I2704" s="24">
        <v>991.79</v>
      </c>
      <c r="J2704" s="24">
        <v>1058.2</v>
      </c>
      <c r="K2704" s="24">
        <v>720</v>
      </c>
    </row>
    <row r="2705" spans="1:11" outlineLevel="1" x14ac:dyDescent="0.2">
      <c r="A2705" s="42">
        <f t="shared" si="238"/>
        <v>44404</v>
      </c>
      <c r="B2705" s="24">
        <v>931</v>
      </c>
      <c r="C2705" s="24">
        <v>1382.33</v>
      </c>
      <c r="D2705" s="24">
        <v>2061.0100000000002</v>
      </c>
      <c r="E2705" s="45">
        <f>Platts!R3194*0.6+Platts!C3194*1.6</f>
        <v>449.42</v>
      </c>
      <c r="F2705" s="62">
        <f t="shared" si="267"/>
        <v>2702</v>
      </c>
      <c r="G2705" s="42">
        <f t="shared" si="268"/>
        <v>44404</v>
      </c>
      <c r="H2705" s="24">
        <v>758</v>
      </c>
      <c r="I2705" s="24">
        <v>991.79</v>
      </c>
      <c r="J2705" s="24">
        <v>1058.2</v>
      </c>
      <c r="K2705" s="24">
        <v>720</v>
      </c>
    </row>
    <row r="2706" spans="1:11" outlineLevel="1" x14ac:dyDescent="0.2">
      <c r="A2706" s="42">
        <f t="shared" si="238"/>
        <v>44405</v>
      </c>
      <c r="B2706" s="24">
        <v>931</v>
      </c>
      <c r="C2706" s="24">
        <v>1383.78</v>
      </c>
      <c r="D2706" s="24">
        <v>2061.56</v>
      </c>
      <c r="E2706" s="45">
        <f>Platts!R3195*0.6+Platts!C3195*1.6</f>
        <v>451.29999999999995</v>
      </c>
      <c r="F2706" s="62">
        <f t="shared" si="267"/>
        <v>2703</v>
      </c>
      <c r="G2706" s="42">
        <f t="shared" si="268"/>
        <v>44405</v>
      </c>
      <c r="H2706" s="24">
        <v>758</v>
      </c>
      <c r="I2706" s="24">
        <v>991.79</v>
      </c>
      <c r="J2706" s="24">
        <v>1058.2</v>
      </c>
      <c r="K2706" s="24">
        <v>720</v>
      </c>
    </row>
    <row r="2707" spans="1:11" outlineLevel="1" x14ac:dyDescent="0.2">
      <c r="A2707" s="42">
        <f t="shared" si="238"/>
        <v>44406</v>
      </c>
      <c r="B2707" s="24">
        <v>940</v>
      </c>
      <c r="C2707" s="24">
        <v>1390.78</v>
      </c>
      <c r="D2707" s="24">
        <v>2046.96</v>
      </c>
      <c r="E2707" s="45">
        <f>Platts!R3196*0.6+Platts!C3196*1.6</f>
        <v>441.29999999999995</v>
      </c>
      <c r="F2707" s="62">
        <f t="shared" si="267"/>
        <v>2704</v>
      </c>
      <c r="G2707" s="42">
        <f t="shared" si="268"/>
        <v>44406</v>
      </c>
      <c r="H2707" s="24">
        <v>758</v>
      </c>
      <c r="I2707" s="24">
        <v>997.69</v>
      </c>
      <c r="J2707" s="24">
        <v>1058.2</v>
      </c>
      <c r="K2707" s="24">
        <v>715</v>
      </c>
    </row>
    <row r="2708" spans="1:11" outlineLevel="1" x14ac:dyDescent="0.2">
      <c r="A2708" s="42">
        <f t="shared" si="238"/>
        <v>44407</v>
      </c>
      <c r="B2708" s="24">
        <v>942</v>
      </c>
      <c r="C2708" s="24">
        <v>1381.57</v>
      </c>
      <c r="D2708" s="24">
        <v>2048.61</v>
      </c>
      <c r="E2708" s="45">
        <f>Platts!R3197*0.6+Platts!C3197*1.6</f>
        <v>418.1</v>
      </c>
      <c r="F2708" s="62">
        <f t="shared" si="267"/>
        <v>2705</v>
      </c>
      <c r="G2708" s="42">
        <f t="shared" si="268"/>
        <v>44407</v>
      </c>
      <c r="H2708" s="24">
        <v>759</v>
      </c>
      <c r="I2708" s="24">
        <v>997.69</v>
      </c>
      <c r="J2708" s="24">
        <v>1058.2</v>
      </c>
      <c r="K2708" s="24">
        <v>710</v>
      </c>
    </row>
    <row r="2709" spans="1:11" outlineLevel="1" x14ac:dyDescent="0.2">
      <c r="A2709" s="42">
        <f>A2708+3</f>
        <v>44410</v>
      </c>
      <c r="B2709" s="24">
        <v>932</v>
      </c>
      <c r="C2709" s="24">
        <v>1384.25</v>
      </c>
      <c r="D2709" s="24">
        <v>2048.34</v>
      </c>
      <c r="E2709" s="45">
        <f>Platts!R3198*0.6+Platts!C3198*1.6</f>
        <v>422.74</v>
      </c>
      <c r="F2709" s="62">
        <f t="shared" si="267"/>
        <v>2706</v>
      </c>
      <c r="G2709" s="42">
        <f>G2708+3</f>
        <v>44410</v>
      </c>
      <c r="H2709" s="24">
        <v>754</v>
      </c>
      <c r="I2709" s="24">
        <v>997.69</v>
      </c>
      <c r="J2709" s="24">
        <v>1058.2</v>
      </c>
      <c r="K2709" s="24">
        <v>705</v>
      </c>
    </row>
    <row r="2710" spans="1:11" outlineLevel="1" x14ac:dyDescent="0.2">
      <c r="A2710" s="42">
        <f t="shared" si="238"/>
        <v>44411</v>
      </c>
      <c r="B2710" s="24">
        <v>927</v>
      </c>
      <c r="C2710" s="24">
        <v>1381.34</v>
      </c>
      <c r="D2710" s="24">
        <v>2067.0700000000002</v>
      </c>
      <c r="E2710" s="45">
        <f>Platts!R3199*0.6+Platts!C3199*1.6</f>
        <v>424.24</v>
      </c>
      <c r="F2710" s="62">
        <f t="shared" si="267"/>
        <v>2707</v>
      </c>
      <c r="G2710" s="42">
        <f t="shared" si="268"/>
        <v>44411</v>
      </c>
      <c r="H2710" s="24">
        <v>749</v>
      </c>
      <c r="I2710" s="24">
        <v>997.69</v>
      </c>
      <c r="J2710" s="24">
        <v>1058.2</v>
      </c>
      <c r="K2710" s="24">
        <v>705</v>
      </c>
    </row>
    <row r="2711" spans="1:11" outlineLevel="1" x14ac:dyDescent="0.2">
      <c r="A2711" s="42">
        <f t="shared" si="238"/>
        <v>44412</v>
      </c>
      <c r="B2711" s="24">
        <v>932</v>
      </c>
      <c r="C2711" s="24">
        <v>1378.78</v>
      </c>
      <c r="D2711" s="24">
        <v>2067.0700000000002</v>
      </c>
      <c r="E2711" s="45">
        <f>Platts!R3200*0.6+Platts!C3200*1.6</f>
        <v>423.54</v>
      </c>
      <c r="F2711" s="62">
        <f t="shared" si="267"/>
        <v>2708</v>
      </c>
      <c r="G2711" s="42">
        <f t="shared" si="268"/>
        <v>44412</v>
      </c>
      <c r="H2711" s="24">
        <v>751</v>
      </c>
      <c r="I2711" s="24">
        <v>1000.06</v>
      </c>
      <c r="J2711" s="24">
        <v>1058.2</v>
      </c>
      <c r="K2711" s="24">
        <v>705</v>
      </c>
    </row>
    <row r="2712" spans="1:11" outlineLevel="1" x14ac:dyDescent="0.2">
      <c r="A2712" s="42">
        <f t="shared" si="238"/>
        <v>44413</v>
      </c>
      <c r="B2712" s="24">
        <v>932</v>
      </c>
      <c r="C2712" s="24">
        <v>1373.79</v>
      </c>
      <c r="D2712" s="24">
        <v>2080.0300000000002</v>
      </c>
      <c r="E2712" s="45">
        <f>Platts!R3201*0.6+Platts!C3201*1.6</f>
        <v>403.78000000000003</v>
      </c>
      <c r="F2712" s="62">
        <f t="shared" si="267"/>
        <v>2709</v>
      </c>
      <c r="G2712" s="42">
        <f t="shared" si="268"/>
        <v>44413</v>
      </c>
      <c r="H2712" s="24">
        <v>751</v>
      </c>
      <c r="I2712" s="24">
        <v>1000.06</v>
      </c>
      <c r="J2712" s="24">
        <v>1058.2</v>
      </c>
      <c r="K2712" s="24">
        <v>705</v>
      </c>
    </row>
    <row r="2713" spans="1:11" outlineLevel="1" x14ac:dyDescent="0.2">
      <c r="A2713" s="42">
        <f t="shared" si="238"/>
        <v>44414</v>
      </c>
      <c r="B2713" s="24">
        <v>933</v>
      </c>
      <c r="C2713" s="24">
        <v>1359.8</v>
      </c>
      <c r="D2713" s="24">
        <v>2080.3000000000002</v>
      </c>
      <c r="E2713" s="45">
        <f>Platts!R3202*0.6+Platts!C3202*1.6</f>
        <v>405.62</v>
      </c>
      <c r="F2713" s="62">
        <f t="shared" si="267"/>
        <v>2710</v>
      </c>
      <c r="G2713" s="42">
        <f t="shared" si="268"/>
        <v>44414</v>
      </c>
      <c r="H2713" s="24">
        <v>751</v>
      </c>
      <c r="I2713" s="24">
        <v>1000.06</v>
      </c>
      <c r="J2713" s="24">
        <v>1058.2</v>
      </c>
      <c r="K2713" s="24">
        <v>700</v>
      </c>
    </row>
    <row r="2714" spans="1:11" outlineLevel="1" x14ac:dyDescent="0.2">
      <c r="A2714" s="42">
        <f>A2713+3</f>
        <v>44417</v>
      </c>
      <c r="B2714" s="24">
        <v>933</v>
      </c>
      <c r="C2714" s="24">
        <v>1351.37</v>
      </c>
      <c r="D2714" s="24">
        <v>2089.67</v>
      </c>
      <c r="E2714" s="45">
        <f>Platts!R3203*0.6+Platts!C3203*1.6</f>
        <v>405.62</v>
      </c>
      <c r="F2714" s="62">
        <f t="shared" si="267"/>
        <v>2711</v>
      </c>
      <c r="G2714" s="42">
        <f>G2713+3</f>
        <v>44417</v>
      </c>
      <c r="H2714" s="24">
        <v>751</v>
      </c>
      <c r="I2714" s="24">
        <v>1000.06</v>
      </c>
      <c r="J2714" s="24">
        <v>1058.2</v>
      </c>
      <c r="K2714" s="24">
        <v>697.5</v>
      </c>
    </row>
    <row r="2715" spans="1:11" outlineLevel="1" x14ac:dyDescent="0.2">
      <c r="A2715" s="42">
        <f t="shared" si="238"/>
        <v>44418</v>
      </c>
      <c r="B2715" s="24">
        <v>934</v>
      </c>
      <c r="C2715" s="24">
        <v>1347.92</v>
      </c>
      <c r="D2715" s="24">
        <v>2089.67</v>
      </c>
      <c r="E2715" s="45">
        <f>Platts!R3204*0.6+Platts!C3204*1.6</f>
        <v>391.21999999999997</v>
      </c>
      <c r="F2715" s="62">
        <f t="shared" si="267"/>
        <v>2712</v>
      </c>
      <c r="G2715" s="42">
        <f t="shared" si="268"/>
        <v>44418</v>
      </c>
      <c r="H2715" s="24">
        <v>753</v>
      </c>
      <c r="I2715" s="24">
        <v>1000.06</v>
      </c>
      <c r="J2715" s="24">
        <v>1058.2</v>
      </c>
      <c r="K2715" s="24">
        <v>697.5</v>
      </c>
    </row>
    <row r="2716" spans="1:11" outlineLevel="1" x14ac:dyDescent="0.2">
      <c r="A2716" s="42">
        <f t="shared" si="238"/>
        <v>44419</v>
      </c>
      <c r="B2716" s="24">
        <v>936</v>
      </c>
      <c r="C2716" s="24">
        <v>1349.76</v>
      </c>
      <c r="D2716" s="24">
        <v>2088.29</v>
      </c>
      <c r="E2716" s="45">
        <f>Platts!R3205*0.6+Platts!C3205*1.6</f>
        <v>398.82000000000005</v>
      </c>
      <c r="F2716" s="62">
        <f t="shared" si="267"/>
        <v>2713</v>
      </c>
      <c r="G2716" s="42">
        <f t="shared" si="268"/>
        <v>44419</v>
      </c>
      <c r="H2716" s="24">
        <v>753</v>
      </c>
      <c r="I2716" s="24">
        <v>991.78</v>
      </c>
      <c r="J2716" s="24">
        <v>1058.2</v>
      </c>
      <c r="K2716" s="24">
        <v>697.5</v>
      </c>
    </row>
    <row r="2717" spans="1:11" outlineLevel="1" x14ac:dyDescent="0.2">
      <c r="A2717" s="42">
        <f t="shared" si="238"/>
        <v>44420</v>
      </c>
      <c r="B2717" s="24">
        <v>934</v>
      </c>
      <c r="C2717" s="24">
        <v>1349.53</v>
      </c>
      <c r="D2717" s="24">
        <v>2092.4299999999998</v>
      </c>
      <c r="E2717" s="45">
        <f>Platts!R3206*0.6+Platts!C3206*1.6</f>
        <v>391.66999999999996</v>
      </c>
      <c r="F2717" s="62">
        <f t="shared" si="267"/>
        <v>2714</v>
      </c>
      <c r="G2717" s="42">
        <f t="shared" si="268"/>
        <v>44420</v>
      </c>
      <c r="H2717" s="24">
        <v>753</v>
      </c>
      <c r="I2717" s="24">
        <v>991.78</v>
      </c>
      <c r="J2717" s="24">
        <v>1058.2</v>
      </c>
      <c r="K2717" s="24">
        <v>697.5</v>
      </c>
    </row>
    <row r="2718" spans="1:11" outlineLevel="1" x14ac:dyDescent="0.2">
      <c r="A2718" s="42">
        <f t="shared" si="238"/>
        <v>44421</v>
      </c>
      <c r="B2718" s="24">
        <v>934</v>
      </c>
      <c r="C2718" s="24">
        <v>1354.3</v>
      </c>
      <c r="D2718" s="24">
        <v>2094.91</v>
      </c>
      <c r="E2718" s="45">
        <f>Platts!R3207*0.6+Platts!C3207*1.6</f>
        <v>390.71000000000004</v>
      </c>
      <c r="F2718" s="62">
        <f t="shared" si="267"/>
        <v>2715</v>
      </c>
      <c r="G2718" s="42">
        <f t="shared" si="268"/>
        <v>44421</v>
      </c>
      <c r="H2718" s="24">
        <v>753</v>
      </c>
      <c r="I2718" s="24">
        <v>991.78</v>
      </c>
      <c r="J2718" s="24">
        <v>1058.2</v>
      </c>
      <c r="K2718" s="24">
        <v>694</v>
      </c>
    </row>
    <row r="2719" spans="1:11" outlineLevel="1" x14ac:dyDescent="0.2">
      <c r="A2719" s="42">
        <f>A2718+3</f>
        <v>44424</v>
      </c>
      <c r="B2719" s="24">
        <v>933</v>
      </c>
      <c r="C2719" s="24">
        <v>1352.46</v>
      </c>
      <c r="D2719" s="24">
        <v>2096.0100000000002</v>
      </c>
      <c r="E2719" s="45">
        <f>Platts!R3208*0.6+Platts!C3208*1.6</f>
        <v>393.35</v>
      </c>
      <c r="F2719" s="62">
        <f t="shared" si="267"/>
        <v>2716</v>
      </c>
      <c r="G2719" s="42">
        <f>G2718+3</f>
        <v>44424</v>
      </c>
      <c r="H2719" s="24">
        <v>753</v>
      </c>
      <c r="I2719" s="24">
        <v>991.78</v>
      </c>
      <c r="J2719" s="24">
        <v>1058.2</v>
      </c>
      <c r="K2719" s="24">
        <v>692.5</v>
      </c>
    </row>
    <row r="2720" spans="1:11" outlineLevel="1" x14ac:dyDescent="0.2">
      <c r="A2720" s="42">
        <f t="shared" si="238"/>
        <v>44425</v>
      </c>
      <c r="B2720" s="24">
        <v>933</v>
      </c>
      <c r="C2720" s="24">
        <v>1341.48</v>
      </c>
      <c r="D2720" s="24">
        <v>2094.36</v>
      </c>
      <c r="E2720" s="45">
        <f>Platts!R3209*0.6+Platts!C3209*1.6</f>
        <v>388.85</v>
      </c>
      <c r="F2720" s="62">
        <f t="shared" si="267"/>
        <v>2717</v>
      </c>
      <c r="G2720" s="42">
        <f t="shared" si="268"/>
        <v>44425</v>
      </c>
      <c r="H2720" s="24">
        <v>753</v>
      </c>
      <c r="I2720" s="24">
        <v>991.78</v>
      </c>
      <c r="J2720" s="24">
        <v>1058.2</v>
      </c>
      <c r="K2720" s="24">
        <v>690</v>
      </c>
    </row>
    <row r="2721" spans="1:11" outlineLevel="1" x14ac:dyDescent="0.2">
      <c r="A2721" s="42">
        <f t="shared" ref="A2721:A2733" si="269">A2720+1</f>
        <v>44426</v>
      </c>
      <c r="B2721" s="24">
        <v>926</v>
      </c>
      <c r="C2721" s="24">
        <v>1339.99</v>
      </c>
      <c r="D2721" s="24">
        <v>2096.29</v>
      </c>
      <c r="E2721" s="45">
        <f>Platts!R3210*0.6+Platts!C3210*1.6</f>
        <v>379.88</v>
      </c>
      <c r="F2721" s="62">
        <f t="shared" si="267"/>
        <v>2718</v>
      </c>
      <c r="G2721" s="42">
        <f t="shared" si="268"/>
        <v>44426</v>
      </c>
      <c r="H2721" s="24">
        <v>748</v>
      </c>
      <c r="I2721" s="24">
        <v>988.9</v>
      </c>
      <c r="J2721" s="24">
        <v>1058.2</v>
      </c>
      <c r="K2721" s="24">
        <v>682.5</v>
      </c>
    </row>
    <row r="2722" spans="1:11" outlineLevel="1" x14ac:dyDescent="0.2">
      <c r="A2722" s="42">
        <f t="shared" si="269"/>
        <v>44427</v>
      </c>
      <c r="B2722" s="24">
        <v>923</v>
      </c>
      <c r="C2722" s="24">
        <v>1338.39</v>
      </c>
      <c r="D2722" s="24">
        <v>2096.29</v>
      </c>
      <c r="E2722" s="45">
        <f>Platts!R3211*0.6+Platts!C3211*1.6</f>
        <v>344.52</v>
      </c>
      <c r="F2722" s="62">
        <f t="shared" si="267"/>
        <v>2719</v>
      </c>
      <c r="G2722" s="42">
        <f t="shared" si="268"/>
        <v>44427</v>
      </c>
      <c r="H2722" s="24">
        <v>737</v>
      </c>
      <c r="I2722" s="24">
        <v>988.9</v>
      </c>
      <c r="J2722" s="24">
        <v>1058.2</v>
      </c>
      <c r="K2722" s="24">
        <v>679</v>
      </c>
    </row>
    <row r="2723" spans="1:11" outlineLevel="1" x14ac:dyDescent="0.2">
      <c r="A2723" s="42">
        <f t="shared" si="269"/>
        <v>44428</v>
      </c>
      <c r="B2723" s="24">
        <v>925</v>
      </c>
      <c r="C2723" s="24">
        <v>1331.63</v>
      </c>
      <c r="D2723" s="24">
        <v>2104</v>
      </c>
      <c r="E2723" s="45">
        <f>Platts!R3212*0.6+Platts!C3212*1.6</f>
        <v>359.96000000000004</v>
      </c>
      <c r="F2723" s="62">
        <f t="shared" si="267"/>
        <v>2720</v>
      </c>
      <c r="G2723" s="42">
        <f t="shared" si="268"/>
        <v>44428</v>
      </c>
      <c r="H2723" s="24">
        <v>735</v>
      </c>
      <c r="I2723" s="24">
        <v>988.9</v>
      </c>
      <c r="J2723" s="24">
        <v>1058.2</v>
      </c>
      <c r="K2723" s="24">
        <v>675</v>
      </c>
    </row>
    <row r="2724" spans="1:11" outlineLevel="1" x14ac:dyDescent="0.2">
      <c r="A2724" s="42">
        <f>A2723+3</f>
        <v>44431</v>
      </c>
      <c r="B2724" s="24">
        <v>925</v>
      </c>
      <c r="C2724" s="24">
        <v>1337.33</v>
      </c>
      <c r="D2724" s="24">
        <v>2104.83</v>
      </c>
      <c r="E2724" s="45">
        <f>Platts!R3213*0.6+Platts!C3213*1.6</f>
        <v>356.4</v>
      </c>
      <c r="F2724" s="62">
        <f t="shared" si="267"/>
        <v>2721</v>
      </c>
      <c r="G2724" s="42">
        <f>G2723+3</f>
        <v>44431</v>
      </c>
      <c r="H2724" s="24">
        <v>735</v>
      </c>
      <c r="I2724" s="24">
        <v>988.9</v>
      </c>
      <c r="J2724" s="24">
        <v>1058.2</v>
      </c>
      <c r="K2724" s="24">
        <v>675</v>
      </c>
    </row>
    <row r="2725" spans="1:11" outlineLevel="1" x14ac:dyDescent="0.2">
      <c r="A2725" s="42">
        <f t="shared" si="269"/>
        <v>44432</v>
      </c>
      <c r="B2725" s="24">
        <v>926</v>
      </c>
      <c r="C2725" s="24">
        <v>1339.27</v>
      </c>
      <c r="D2725" s="24">
        <v>2104.83</v>
      </c>
      <c r="E2725" s="45">
        <f>Platts!R3214*0.6+Platts!C3214*1.6</f>
        <v>376.36</v>
      </c>
      <c r="F2725" s="62">
        <f t="shared" si="267"/>
        <v>2722</v>
      </c>
      <c r="G2725" s="42">
        <f t="shared" si="268"/>
        <v>44432</v>
      </c>
      <c r="H2725" s="24">
        <v>732</v>
      </c>
      <c r="I2725" s="24">
        <v>988.9</v>
      </c>
      <c r="J2725" s="24">
        <v>1058.2</v>
      </c>
      <c r="K2725" s="24">
        <v>675</v>
      </c>
    </row>
    <row r="2726" spans="1:11" outlineLevel="1" x14ac:dyDescent="0.2">
      <c r="A2726" s="42">
        <f t="shared" si="269"/>
        <v>44433</v>
      </c>
      <c r="B2726" s="24">
        <v>926</v>
      </c>
      <c r="C2726" s="24">
        <v>1333.51</v>
      </c>
      <c r="D2726" s="24">
        <v>2105.9299999999998</v>
      </c>
      <c r="E2726" s="45">
        <f>Platts!R3215*0.6+Platts!C3215*1.6</f>
        <v>378.32</v>
      </c>
      <c r="F2726" s="62">
        <f t="shared" si="267"/>
        <v>2723</v>
      </c>
      <c r="G2726" s="42">
        <f t="shared" si="268"/>
        <v>44433</v>
      </c>
      <c r="H2726" s="24">
        <v>732</v>
      </c>
      <c r="I2726" s="24">
        <v>992.79</v>
      </c>
      <c r="J2726" s="24">
        <v>1058.2</v>
      </c>
      <c r="K2726" s="24">
        <v>670</v>
      </c>
    </row>
    <row r="2727" spans="1:11" outlineLevel="1" x14ac:dyDescent="0.2">
      <c r="A2727" s="42">
        <f t="shared" si="269"/>
        <v>44434</v>
      </c>
      <c r="B2727" s="24">
        <v>920</v>
      </c>
      <c r="C2727" s="24">
        <v>1331.93</v>
      </c>
      <c r="D2727" s="24">
        <v>2106.21</v>
      </c>
      <c r="E2727" s="45">
        <f>Platts!R3216*0.6+Platts!C3216*1.6</f>
        <v>392.96000000000004</v>
      </c>
      <c r="F2727" s="62">
        <f t="shared" si="267"/>
        <v>2724</v>
      </c>
      <c r="G2727" s="42">
        <f t="shared" si="268"/>
        <v>44434</v>
      </c>
      <c r="H2727" s="24">
        <v>730</v>
      </c>
      <c r="I2727" s="24">
        <v>992.79</v>
      </c>
      <c r="J2727" s="24">
        <v>1058.2</v>
      </c>
      <c r="K2727" s="24">
        <v>670</v>
      </c>
    </row>
    <row r="2728" spans="1:11" outlineLevel="1" x14ac:dyDescent="0.2">
      <c r="A2728" s="42">
        <f t="shared" si="269"/>
        <v>44435</v>
      </c>
      <c r="B2728" s="24">
        <v>920</v>
      </c>
      <c r="C2728" s="24">
        <v>1331.71</v>
      </c>
      <c r="D2728" s="24">
        <v>2118.88</v>
      </c>
      <c r="E2728" s="45">
        <f>Platts!R3217*0.6+Platts!C3217*1.6</f>
        <v>403.28</v>
      </c>
      <c r="F2728" s="62">
        <f t="shared" si="267"/>
        <v>2725</v>
      </c>
      <c r="G2728" s="42">
        <f t="shared" si="268"/>
        <v>44435</v>
      </c>
      <c r="H2728" s="24">
        <v>730</v>
      </c>
      <c r="I2728" s="24">
        <v>992.79</v>
      </c>
      <c r="J2728" s="24">
        <v>1058.2</v>
      </c>
      <c r="K2728" s="24">
        <v>669</v>
      </c>
    </row>
    <row r="2729" spans="1:11" outlineLevel="1" x14ac:dyDescent="0.2">
      <c r="A2729" s="42">
        <f>A2728+3</f>
        <v>44438</v>
      </c>
      <c r="B2729" s="24">
        <v>921</v>
      </c>
      <c r="C2729" s="24">
        <v>1329.67</v>
      </c>
      <c r="D2729" s="24">
        <v>2136.5500000000002</v>
      </c>
      <c r="E2729" s="45">
        <f>Platts!R3218*0.6+Platts!C3218*1.6</f>
        <v>404.2</v>
      </c>
      <c r="F2729" s="62">
        <f t="shared" si="267"/>
        <v>2726</v>
      </c>
      <c r="G2729" s="42">
        <f>G2728+3</f>
        <v>44438</v>
      </c>
      <c r="H2729" s="24">
        <v>730</v>
      </c>
      <c r="I2729" s="24">
        <v>992.79</v>
      </c>
      <c r="J2729" s="24">
        <v>1058.2</v>
      </c>
      <c r="K2729" s="24">
        <v>669</v>
      </c>
    </row>
    <row r="2730" spans="1:11" outlineLevel="1" x14ac:dyDescent="0.2">
      <c r="A2730" s="42">
        <f t="shared" si="269"/>
        <v>44439</v>
      </c>
      <c r="B2730" s="24">
        <v>921</v>
      </c>
      <c r="C2730" s="24">
        <v>1333.74</v>
      </c>
      <c r="D2730" s="24">
        <v>2140.9299999999998</v>
      </c>
      <c r="E2730" s="45">
        <f>Platts!R3219*0.6+Platts!C3219*1.6</f>
        <v>398.96</v>
      </c>
      <c r="F2730" s="62">
        <f t="shared" si="267"/>
        <v>2727</v>
      </c>
      <c r="G2730" s="42">
        <f t="shared" si="268"/>
        <v>44439</v>
      </c>
      <c r="H2730" s="24">
        <v>730</v>
      </c>
      <c r="I2730" s="24">
        <v>992.79</v>
      </c>
      <c r="J2730" s="24">
        <v>1058.2</v>
      </c>
      <c r="K2730" s="24">
        <v>667.5</v>
      </c>
    </row>
    <row r="2731" spans="1:11" outlineLevel="1" x14ac:dyDescent="0.2">
      <c r="A2731" s="42">
        <f t="shared" si="269"/>
        <v>44440</v>
      </c>
      <c r="B2731" s="24">
        <v>919</v>
      </c>
      <c r="C2731" s="24">
        <v>1333.01</v>
      </c>
      <c r="D2731" s="24">
        <v>2151.9499999999998</v>
      </c>
      <c r="E2731" s="45">
        <f>Platts!R3220*0.6+Platts!C3220*1.6</f>
        <v>385.08000000000004</v>
      </c>
      <c r="F2731" s="62">
        <f t="shared" si="267"/>
        <v>2728</v>
      </c>
      <c r="G2731" s="42">
        <f t="shared" si="268"/>
        <v>44440</v>
      </c>
      <c r="H2731" s="24">
        <v>729</v>
      </c>
      <c r="I2731" s="24">
        <v>989.39</v>
      </c>
      <c r="J2731" s="24">
        <v>1058.2</v>
      </c>
      <c r="K2731" s="24">
        <v>667.5</v>
      </c>
    </row>
    <row r="2732" spans="1:11" outlineLevel="1" x14ac:dyDescent="0.2">
      <c r="A2732" s="42">
        <f t="shared" si="269"/>
        <v>44441</v>
      </c>
      <c r="B2732" s="24">
        <v>919</v>
      </c>
      <c r="C2732" s="24">
        <v>1334.36</v>
      </c>
      <c r="D2732" s="24">
        <v>2156.91</v>
      </c>
      <c r="E2732" s="45">
        <f>Platts!R3221*0.6+Platts!C3221*1.6</f>
        <v>381.91999999999996</v>
      </c>
      <c r="F2732" s="62">
        <f t="shared" si="267"/>
        <v>2729</v>
      </c>
      <c r="G2732" s="42">
        <f t="shared" si="268"/>
        <v>44441</v>
      </c>
      <c r="H2732" s="24">
        <v>730</v>
      </c>
      <c r="I2732" s="24">
        <v>989.39</v>
      </c>
      <c r="J2732" s="24">
        <v>1058.2</v>
      </c>
      <c r="K2732" s="24">
        <v>667.5</v>
      </c>
    </row>
    <row r="2733" spans="1:11" outlineLevel="1" x14ac:dyDescent="0.2">
      <c r="A2733" s="42">
        <f t="shared" si="269"/>
        <v>44442</v>
      </c>
      <c r="B2733" s="24">
        <v>923</v>
      </c>
      <c r="C2733" s="24">
        <v>1330.45</v>
      </c>
      <c r="D2733" s="24">
        <v>2156.64</v>
      </c>
      <c r="E2733" s="45">
        <f>Platts!R3222*0.6+Platts!C3222*1.6</f>
        <v>393.48</v>
      </c>
      <c r="F2733" s="62">
        <f t="shared" si="267"/>
        <v>2730</v>
      </c>
      <c r="G2733" s="42">
        <f t="shared" si="268"/>
        <v>44442</v>
      </c>
      <c r="H2733" s="24">
        <v>733</v>
      </c>
      <c r="I2733" s="24">
        <v>989.39</v>
      </c>
      <c r="J2733" s="24">
        <v>1058.2</v>
      </c>
      <c r="K2733" s="24">
        <v>667.5</v>
      </c>
    </row>
    <row r="2734" spans="1:11" outlineLevel="1" x14ac:dyDescent="0.2">
      <c r="A2734" s="42">
        <f>A2733+3</f>
        <v>44445</v>
      </c>
      <c r="B2734" s="24">
        <v>924</v>
      </c>
      <c r="C2734" s="24">
        <v>1328.43</v>
      </c>
      <c r="D2734" s="91">
        <f>D2733</f>
        <v>2156.64</v>
      </c>
      <c r="E2734" s="45">
        <f>Platts!R3223*0.6+Platts!C3223*1.6</f>
        <v>377.8</v>
      </c>
      <c r="F2734" s="62">
        <f t="shared" si="267"/>
        <v>2731</v>
      </c>
      <c r="G2734" s="42">
        <f>G2733+3</f>
        <v>44445</v>
      </c>
      <c r="H2734" s="24">
        <v>733</v>
      </c>
      <c r="I2734" s="24">
        <v>989.39</v>
      </c>
      <c r="J2734" s="24">
        <v>1058.2</v>
      </c>
      <c r="K2734" s="24">
        <v>667</v>
      </c>
    </row>
    <row r="2735" spans="1:11" outlineLevel="1" x14ac:dyDescent="0.2">
      <c r="A2735" s="42">
        <f>A2734+1</f>
        <v>44446</v>
      </c>
      <c r="B2735" s="24">
        <v>924</v>
      </c>
      <c r="C2735" s="24">
        <v>1331.89</v>
      </c>
      <c r="D2735" s="24">
        <v>2156.64</v>
      </c>
      <c r="E2735" s="45">
        <f>Platts!R3224*0.6+Platts!C3224*1.6</f>
        <v>393.96000000000004</v>
      </c>
      <c r="F2735" s="62">
        <f t="shared" si="267"/>
        <v>2732</v>
      </c>
      <c r="G2735" s="42">
        <f>G2734+1</f>
        <v>44446</v>
      </c>
      <c r="H2735" s="24">
        <v>735</v>
      </c>
      <c r="I2735" s="24">
        <v>989.39</v>
      </c>
      <c r="J2735" s="24">
        <v>1058.2</v>
      </c>
      <c r="K2735" s="24">
        <v>667</v>
      </c>
    </row>
    <row r="2736" spans="1:11" outlineLevel="1" x14ac:dyDescent="0.2">
      <c r="A2736" s="42">
        <f>A2735+1</f>
        <v>44447</v>
      </c>
      <c r="B2736" s="24">
        <v>924</v>
      </c>
      <c r="C2736" s="24">
        <v>1329.19</v>
      </c>
      <c r="D2736" s="24">
        <v>2147.54</v>
      </c>
      <c r="E2736" s="45">
        <f>Platts!R3225*0.6+Platts!C3225*1.6</f>
        <v>392.88</v>
      </c>
      <c r="F2736" s="62">
        <f t="shared" si="267"/>
        <v>2733</v>
      </c>
      <c r="G2736" s="42">
        <f>G2735+1</f>
        <v>44447</v>
      </c>
      <c r="H2736" s="24">
        <v>735</v>
      </c>
      <c r="I2736" s="24">
        <v>912.71</v>
      </c>
      <c r="J2736" s="24">
        <v>1058.2</v>
      </c>
      <c r="K2736" s="24">
        <v>667</v>
      </c>
    </row>
    <row r="2737" spans="1:11" outlineLevel="1" x14ac:dyDescent="0.2">
      <c r="A2737" s="42">
        <f>A2736+1</f>
        <v>44448</v>
      </c>
      <c r="B2737" s="24">
        <v>928</v>
      </c>
      <c r="C2737" s="24">
        <v>1329.64</v>
      </c>
      <c r="D2737" s="24">
        <v>2150.3000000000002</v>
      </c>
      <c r="E2737" s="45">
        <f>Platts!R3226*0.6+Platts!C3226*1.6</f>
        <v>396</v>
      </c>
      <c r="F2737" s="62">
        <f t="shared" si="267"/>
        <v>2734</v>
      </c>
      <c r="G2737" s="42">
        <f>G2736+1</f>
        <v>44448</v>
      </c>
      <c r="H2737" s="24">
        <v>737</v>
      </c>
      <c r="I2737" s="24">
        <v>912.71</v>
      </c>
      <c r="J2737" s="24">
        <v>1058.2</v>
      </c>
      <c r="K2737" s="24">
        <v>667</v>
      </c>
    </row>
    <row r="2738" spans="1:11" outlineLevel="1" x14ac:dyDescent="0.2">
      <c r="A2738" s="42">
        <f>A2737+1</f>
        <v>44449</v>
      </c>
      <c r="B2738" s="24">
        <v>928</v>
      </c>
      <c r="C2738" s="24">
        <v>1324.85</v>
      </c>
      <c r="D2738" s="24">
        <v>2150.3000000000002</v>
      </c>
      <c r="E2738" s="45">
        <f>Platts!R3227*0.6+Platts!C3227*1.6</f>
        <v>407.6</v>
      </c>
      <c r="F2738" s="62">
        <f t="shared" si="267"/>
        <v>2735</v>
      </c>
      <c r="G2738" s="42">
        <f>G2737+1</f>
        <v>44449</v>
      </c>
      <c r="H2738" s="24">
        <v>737</v>
      </c>
      <c r="I2738" s="24">
        <v>912.71</v>
      </c>
      <c r="J2738" s="24">
        <v>1058.2</v>
      </c>
      <c r="K2738" s="24">
        <v>665</v>
      </c>
    </row>
    <row r="2739" spans="1:11" outlineLevel="1" x14ac:dyDescent="0.2">
      <c r="A2739" s="42">
        <f>A2738+3</f>
        <v>44452</v>
      </c>
      <c r="B2739" s="24">
        <v>928</v>
      </c>
      <c r="C2739" s="24">
        <v>1322.94</v>
      </c>
      <c r="D2739" s="24">
        <v>2154.4299999999998</v>
      </c>
      <c r="E2739" s="45">
        <f>Platts!R3228*0.6+Platts!C3228*1.6</f>
        <v>407.36</v>
      </c>
      <c r="F2739" s="62">
        <f t="shared" si="267"/>
        <v>2736</v>
      </c>
      <c r="G2739" s="42">
        <f>G2738+3</f>
        <v>44452</v>
      </c>
      <c r="H2739" s="24">
        <v>737</v>
      </c>
      <c r="I2739" s="24">
        <v>912.71</v>
      </c>
      <c r="J2739" s="24">
        <v>1058.2</v>
      </c>
      <c r="K2739" s="24">
        <v>665</v>
      </c>
    </row>
    <row r="2740" spans="1:11" outlineLevel="1" x14ac:dyDescent="0.2">
      <c r="A2740" s="42">
        <f>A2739+1</f>
        <v>44453</v>
      </c>
      <c r="B2740" s="24">
        <v>925</v>
      </c>
      <c r="C2740" s="24">
        <v>1323.95</v>
      </c>
      <c r="D2740" s="24">
        <v>2149.1999999999998</v>
      </c>
      <c r="E2740" s="45">
        <f>Platts!R3229*0.6+Platts!C3229*1.6</f>
        <v>403.76</v>
      </c>
      <c r="F2740" s="62">
        <f t="shared" si="267"/>
        <v>2737</v>
      </c>
      <c r="G2740" s="42">
        <f t="shared" si="267"/>
        <v>44453</v>
      </c>
      <c r="H2740" s="24">
        <v>735</v>
      </c>
      <c r="I2740" s="24">
        <v>912.71</v>
      </c>
      <c r="J2740" s="24">
        <v>1058.2</v>
      </c>
      <c r="K2740" s="24">
        <v>665</v>
      </c>
    </row>
    <row r="2741" spans="1:11" outlineLevel="1" x14ac:dyDescent="0.2">
      <c r="A2741" s="42">
        <f>A2740+1</f>
        <v>44454</v>
      </c>
      <c r="B2741" s="24">
        <v>925</v>
      </c>
      <c r="C2741" s="24">
        <v>1323.17</v>
      </c>
      <c r="D2741" s="24">
        <v>2154.98</v>
      </c>
      <c r="E2741" s="45">
        <f>Platts!R3230*0.6+Platts!C3230*1.6</f>
        <v>393.84000000000003</v>
      </c>
      <c r="F2741" s="62">
        <f t="shared" si="267"/>
        <v>2738</v>
      </c>
      <c r="G2741" s="42">
        <f t="shared" si="267"/>
        <v>44454</v>
      </c>
      <c r="H2741" s="24">
        <v>735</v>
      </c>
      <c r="I2741" s="24">
        <v>948.23</v>
      </c>
      <c r="J2741" s="24">
        <v>1058.2</v>
      </c>
      <c r="K2741" s="24">
        <v>665</v>
      </c>
    </row>
    <row r="2742" spans="1:11" outlineLevel="1" x14ac:dyDescent="0.2">
      <c r="A2742" s="42">
        <f>A2741+1</f>
        <v>44455</v>
      </c>
      <c r="B2742" s="24">
        <v>926</v>
      </c>
      <c r="C2742" s="24">
        <v>1311.13</v>
      </c>
      <c r="D2742" s="24">
        <v>2154.98</v>
      </c>
      <c r="E2742" s="45">
        <f>Platts!R3231*0.6+Platts!C3231*1.6</f>
        <v>386.4</v>
      </c>
      <c r="F2742" s="62">
        <f t="shared" si="267"/>
        <v>2739</v>
      </c>
      <c r="G2742" s="42">
        <f t="shared" si="267"/>
        <v>44455</v>
      </c>
      <c r="H2742" s="24">
        <v>735</v>
      </c>
      <c r="I2742" s="24">
        <v>948.23</v>
      </c>
      <c r="J2742" s="24">
        <v>1058.2</v>
      </c>
      <c r="K2742" s="24">
        <v>667.5</v>
      </c>
    </row>
    <row r="2743" spans="1:11" outlineLevel="1" x14ac:dyDescent="0.2">
      <c r="A2743" s="42">
        <f>A2742+1</f>
        <v>44456</v>
      </c>
      <c r="B2743" s="24">
        <v>926</v>
      </c>
      <c r="C2743" s="24">
        <v>1290.8499999999999</v>
      </c>
      <c r="D2743" s="24">
        <v>2154.98</v>
      </c>
      <c r="E2743" s="45">
        <f>Platts!R3232*0.6+Platts!C3232*1.6</f>
        <v>388.08</v>
      </c>
      <c r="F2743" s="62">
        <f t="shared" si="267"/>
        <v>2740</v>
      </c>
      <c r="G2743" s="42">
        <f t="shared" si="267"/>
        <v>44456</v>
      </c>
      <c r="H2743" s="24">
        <v>732</v>
      </c>
      <c r="I2743" s="24">
        <v>948.23</v>
      </c>
      <c r="J2743" s="24">
        <v>1058.2</v>
      </c>
      <c r="K2743" s="24">
        <v>667.5</v>
      </c>
    </row>
    <row r="2744" spans="1:11" outlineLevel="1" x14ac:dyDescent="0.2">
      <c r="A2744" s="42">
        <f>A2743+3</f>
        <v>44459</v>
      </c>
      <c r="B2744" s="91">
        <f>B2743</f>
        <v>926</v>
      </c>
      <c r="C2744" s="24">
        <v>1279.1199999999999</v>
      </c>
      <c r="D2744" s="24">
        <v>2154.98</v>
      </c>
      <c r="E2744" s="45">
        <f>Platts!R3233*0.6+Platts!C3233*1.6</f>
        <v>382</v>
      </c>
      <c r="F2744" s="62">
        <f t="shared" si="267"/>
        <v>2741</v>
      </c>
      <c r="G2744" s="42">
        <f>G2743+3</f>
        <v>44459</v>
      </c>
      <c r="H2744" s="24">
        <v>732</v>
      </c>
      <c r="I2744" s="24">
        <v>948.23</v>
      </c>
      <c r="J2744" s="24">
        <v>1058.2</v>
      </c>
      <c r="K2744" s="24">
        <v>667.5</v>
      </c>
    </row>
    <row r="2745" spans="1:11" outlineLevel="1" x14ac:dyDescent="0.2">
      <c r="A2745" s="42">
        <f>A2744+1</f>
        <v>44460</v>
      </c>
      <c r="B2745" s="91">
        <f>B2744</f>
        <v>926</v>
      </c>
      <c r="C2745" s="24">
        <v>1282.9000000000001</v>
      </c>
      <c r="D2745" s="24">
        <v>2160.4899999999998</v>
      </c>
      <c r="E2745" s="45">
        <f>Platts!R3234*0.6+Platts!C3234*1.6</f>
        <v>385</v>
      </c>
      <c r="F2745" s="62">
        <f t="shared" ref="F2745:G2745" si="270">F2744+1</f>
        <v>2742</v>
      </c>
      <c r="G2745" s="42">
        <f t="shared" si="270"/>
        <v>44460</v>
      </c>
      <c r="H2745" s="24">
        <v>732</v>
      </c>
      <c r="I2745" s="24">
        <v>948.23</v>
      </c>
      <c r="J2745" s="24">
        <v>1058.2</v>
      </c>
      <c r="K2745" s="24">
        <v>667.5</v>
      </c>
    </row>
    <row r="2746" spans="1:11" outlineLevel="1" x14ac:dyDescent="0.2">
      <c r="A2746" s="42">
        <f>A2745+1</f>
        <v>44461</v>
      </c>
      <c r="B2746" s="24">
        <v>927</v>
      </c>
      <c r="C2746" s="24">
        <v>1285.42</v>
      </c>
      <c r="D2746" s="24">
        <v>2159.67</v>
      </c>
      <c r="E2746" s="45">
        <f>Platts!R3235*0.6+Platts!C3235*1.6</f>
        <v>416.88</v>
      </c>
      <c r="F2746" s="62">
        <f t="shared" ref="F2746:G2746" si="271">F2745+1</f>
        <v>2743</v>
      </c>
      <c r="G2746" s="42">
        <f t="shared" si="271"/>
        <v>44461</v>
      </c>
      <c r="H2746" s="24">
        <v>734</v>
      </c>
      <c r="I2746" s="24">
        <v>939.12</v>
      </c>
      <c r="J2746" s="24">
        <v>1058.2</v>
      </c>
      <c r="K2746" s="24">
        <v>667.5</v>
      </c>
    </row>
    <row r="2747" spans="1:11" outlineLevel="1" x14ac:dyDescent="0.2">
      <c r="A2747" s="42">
        <f>A2746+1</f>
        <v>44462</v>
      </c>
      <c r="B2747" s="24">
        <v>927</v>
      </c>
      <c r="C2747" s="24">
        <v>1273.46</v>
      </c>
      <c r="D2747" s="24">
        <v>2159.67</v>
      </c>
      <c r="E2747" s="45">
        <f>Platts!R3236*0.6+Platts!C3236*1.6</f>
        <v>419.34000000000003</v>
      </c>
      <c r="F2747" s="62">
        <f t="shared" ref="F2747:G2747" si="272">F2746+1</f>
        <v>2744</v>
      </c>
      <c r="G2747" s="42">
        <f t="shared" si="272"/>
        <v>44462</v>
      </c>
      <c r="H2747" s="24">
        <v>735</v>
      </c>
      <c r="I2747" s="24">
        <v>939.12</v>
      </c>
      <c r="J2747" s="24">
        <v>1058.2</v>
      </c>
      <c r="K2747" s="24">
        <v>666.5</v>
      </c>
    </row>
    <row r="2748" spans="1:11" outlineLevel="1" x14ac:dyDescent="0.2">
      <c r="A2748" s="42">
        <f>A2747+1</f>
        <v>44463</v>
      </c>
      <c r="B2748" s="24">
        <v>924</v>
      </c>
      <c r="C2748" s="24">
        <v>1264.79</v>
      </c>
      <c r="D2748" s="24">
        <v>2160.77</v>
      </c>
      <c r="E2748" s="45">
        <f>Platts!R3237*0.6+Platts!C3237*1.6</f>
        <v>417.44</v>
      </c>
      <c r="F2748" s="62">
        <f t="shared" ref="F2748:G2750" si="273">F2747+1</f>
        <v>2745</v>
      </c>
      <c r="G2748" s="42">
        <f t="shared" si="273"/>
        <v>44463</v>
      </c>
      <c r="H2748" s="24">
        <v>733</v>
      </c>
      <c r="I2748" s="24">
        <v>939.12</v>
      </c>
      <c r="J2748" s="24">
        <v>1058.2</v>
      </c>
      <c r="K2748" s="24">
        <v>662.5</v>
      </c>
    </row>
    <row r="2749" spans="1:11" outlineLevel="1" x14ac:dyDescent="0.2">
      <c r="A2749" s="42">
        <f>A2748+3</f>
        <v>44466</v>
      </c>
      <c r="B2749" s="24">
        <v>924</v>
      </c>
      <c r="C2749" s="24">
        <v>1263.28</v>
      </c>
      <c r="D2749" s="24">
        <v>2160.4899999999998</v>
      </c>
      <c r="E2749" s="45">
        <f>Platts!R3238*0.6+Platts!C3238*1.6</f>
        <v>431.04</v>
      </c>
      <c r="F2749" s="62">
        <f t="shared" ref="F2749:G2754" si="274">F2748+1</f>
        <v>2746</v>
      </c>
      <c r="G2749" s="42">
        <f>G2748+3</f>
        <v>44466</v>
      </c>
      <c r="H2749" s="24">
        <v>733</v>
      </c>
      <c r="I2749" s="24">
        <v>939.12</v>
      </c>
      <c r="J2749" s="24">
        <v>1058.2</v>
      </c>
      <c r="K2749" s="24">
        <v>660</v>
      </c>
    </row>
    <row r="2750" spans="1:11" outlineLevel="1" x14ac:dyDescent="0.2">
      <c r="A2750" s="42">
        <f>A2749+1</f>
        <v>44467</v>
      </c>
      <c r="B2750" s="24">
        <v>924</v>
      </c>
      <c r="C2750" s="24">
        <v>1261.55</v>
      </c>
      <c r="D2750" s="24">
        <v>2158.84</v>
      </c>
      <c r="E2750" s="45">
        <f>Platts!R3239*0.6+Platts!C3239*1.6</f>
        <v>419.15999999999997</v>
      </c>
      <c r="F2750" s="62">
        <f t="shared" si="274"/>
        <v>2747</v>
      </c>
      <c r="G2750" s="42">
        <f t="shared" si="273"/>
        <v>44467</v>
      </c>
      <c r="H2750" s="24">
        <v>735</v>
      </c>
      <c r="I2750" s="24">
        <v>939.12</v>
      </c>
      <c r="J2750" s="24">
        <v>1058.2</v>
      </c>
      <c r="K2750" s="24">
        <v>660</v>
      </c>
    </row>
    <row r="2751" spans="1:11" outlineLevel="1" x14ac:dyDescent="0.2">
      <c r="A2751" s="42">
        <f t="shared" ref="A2751:A2815" si="275">A2750+1</f>
        <v>44468</v>
      </c>
      <c r="B2751" s="24">
        <v>924</v>
      </c>
      <c r="C2751" s="24">
        <v>1219.79</v>
      </c>
      <c r="D2751" s="24">
        <v>2159.67</v>
      </c>
      <c r="E2751" s="45">
        <f>Platts!R3240*0.6+Platts!C3240*1.6</f>
        <v>423.08</v>
      </c>
      <c r="F2751" s="62">
        <f t="shared" si="274"/>
        <v>2748</v>
      </c>
      <c r="G2751" s="42">
        <f t="shared" si="274"/>
        <v>44468</v>
      </c>
      <c r="H2751" s="24">
        <v>735</v>
      </c>
      <c r="I2751" s="24">
        <v>917.74</v>
      </c>
      <c r="J2751" s="24">
        <v>1058.2</v>
      </c>
      <c r="K2751" s="24">
        <v>660</v>
      </c>
    </row>
    <row r="2752" spans="1:11" outlineLevel="1" x14ac:dyDescent="0.2">
      <c r="A2752" s="42">
        <f t="shared" si="275"/>
        <v>44469</v>
      </c>
      <c r="B2752" s="24">
        <v>925</v>
      </c>
      <c r="C2752" s="24">
        <v>1216.6400000000001</v>
      </c>
      <c r="D2752" s="24">
        <v>2156.64</v>
      </c>
      <c r="E2752" s="45">
        <f>Platts!R3241*0.6+Platts!C3241*1.6</f>
        <v>422.3</v>
      </c>
      <c r="F2752" s="62">
        <f t="shared" si="274"/>
        <v>2749</v>
      </c>
      <c r="G2752" s="42">
        <f t="shared" si="274"/>
        <v>44469</v>
      </c>
      <c r="H2752" s="24">
        <v>735</v>
      </c>
      <c r="I2752" s="24">
        <v>917.74</v>
      </c>
      <c r="J2752" s="24">
        <v>1058.2</v>
      </c>
      <c r="K2752" s="24">
        <v>660</v>
      </c>
    </row>
    <row r="2753" spans="1:11" outlineLevel="1" x14ac:dyDescent="0.2">
      <c r="A2753" s="42">
        <f t="shared" si="275"/>
        <v>44470</v>
      </c>
      <c r="B2753" s="91">
        <f>B2752</f>
        <v>925</v>
      </c>
      <c r="C2753" s="24">
        <v>1222.6400000000001</v>
      </c>
      <c r="D2753" s="24">
        <v>2160.4899999999998</v>
      </c>
      <c r="E2753" s="45">
        <f>Platts!R3242*0.6+Platts!C3242*1.6</f>
        <v>421.20000000000005</v>
      </c>
      <c r="F2753" s="62">
        <f t="shared" si="274"/>
        <v>2750</v>
      </c>
      <c r="G2753" s="42">
        <f t="shared" si="274"/>
        <v>44470</v>
      </c>
      <c r="H2753" s="24">
        <v>735</v>
      </c>
      <c r="I2753" s="24">
        <v>917.74</v>
      </c>
      <c r="J2753" s="24">
        <v>1058.2</v>
      </c>
      <c r="K2753" s="24">
        <v>660</v>
      </c>
    </row>
    <row r="2754" spans="1:11" outlineLevel="1" x14ac:dyDescent="0.2">
      <c r="A2754" s="42">
        <f>A2753+3</f>
        <v>44473</v>
      </c>
      <c r="B2754" s="91">
        <f>B2753</f>
        <v>925</v>
      </c>
      <c r="C2754" s="24">
        <v>1216.8800000000001</v>
      </c>
      <c r="D2754" s="24">
        <v>2160.4899999999998</v>
      </c>
      <c r="E2754" s="45">
        <f>Platts!R3243*0.6+Platts!C3243*1.6</f>
        <v>422.48</v>
      </c>
      <c r="F2754" s="62">
        <f t="shared" si="274"/>
        <v>2751</v>
      </c>
      <c r="G2754" s="42">
        <f>G2753+3</f>
        <v>44473</v>
      </c>
      <c r="H2754" s="91">
        <f>H2753</f>
        <v>735</v>
      </c>
      <c r="I2754" s="24">
        <v>917.74</v>
      </c>
      <c r="J2754" s="24">
        <v>1058.2</v>
      </c>
      <c r="K2754" s="24">
        <v>667.5</v>
      </c>
    </row>
    <row r="2755" spans="1:11" outlineLevel="1" x14ac:dyDescent="0.2">
      <c r="A2755" s="42">
        <f t="shared" si="275"/>
        <v>44474</v>
      </c>
      <c r="B2755" s="91">
        <f t="shared" ref="B2755:B2757" si="276">B2754</f>
        <v>925</v>
      </c>
      <c r="C2755" s="24">
        <v>1218.8699999999999</v>
      </c>
      <c r="D2755" s="24">
        <v>2160.4899999999998</v>
      </c>
      <c r="E2755" s="45">
        <f>Platts!R3244*0.6+Platts!C3244*1.6</f>
        <v>425.48</v>
      </c>
      <c r="F2755" s="62">
        <f t="shared" ref="F2755:G2755" si="277">F2754+1</f>
        <v>2752</v>
      </c>
      <c r="G2755" s="42">
        <f t="shared" si="277"/>
        <v>44474</v>
      </c>
      <c r="H2755" s="91">
        <f t="shared" ref="H2755:H2757" si="278">H2754</f>
        <v>735</v>
      </c>
      <c r="I2755" s="24">
        <v>916.4</v>
      </c>
      <c r="J2755" s="24">
        <v>1058.2</v>
      </c>
      <c r="K2755" s="24">
        <v>667.5</v>
      </c>
    </row>
    <row r="2756" spans="1:11" outlineLevel="1" x14ac:dyDescent="0.2">
      <c r="A2756" s="42">
        <f t="shared" si="275"/>
        <v>44475</v>
      </c>
      <c r="B2756" s="91">
        <f t="shared" si="276"/>
        <v>925</v>
      </c>
      <c r="C2756" s="24">
        <v>1215.31</v>
      </c>
      <c r="D2756" s="24">
        <v>2149.5100000000002</v>
      </c>
      <c r="E2756" s="45">
        <f>Platts!R3245*0.6+Platts!C3245*1.6</f>
        <v>426.08000000000004</v>
      </c>
      <c r="F2756" s="62">
        <f t="shared" ref="F2756:G2756" si="279">F2755+1</f>
        <v>2753</v>
      </c>
      <c r="G2756" s="42">
        <f t="shared" si="279"/>
        <v>44475</v>
      </c>
      <c r="H2756" s="91">
        <f t="shared" si="278"/>
        <v>735</v>
      </c>
      <c r="I2756" s="24">
        <v>919.24</v>
      </c>
      <c r="J2756" s="24">
        <v>1058.2</v>
      </c>
      <c r="K2756" s="24">
        <v>667.5</v>
      </c>
    </row>
    <row r="2757" spans="1:11" outlineLevel="1" x14ac:dyDescent="0.2">
      <c r="A2757" s="42">
        <f t="shared" si="275"/>
        <v>44476</v>
      </c>
      <c r="B2757" s="91">
        <f t="shared" si="276"/>
        <v>925</v>
      </c>
      <c r="C2757" s="24">
        <v>1209.02</v>
      </c>
      <c r="D2757" s="24">
        <v>2149.5100000000002</v>
      </c>
      <c r="E2757" s="45">
        <f>Platts!R3246*0.6+Platts!C3246*1.6</f>
        <v>426.08000000000004</v>
      </c>
      <c r="F2757" s="62">
        <f t="shared" ref="F2757:G2757" si="280">F2756+1</f>
        <v>2754</v>
      </c>
      <c r="G2757" s="42">
        <f t="shared" si="280"/>
        <v>44476</v>
      </c>
      <c r="H2757" s="91">
        <f t="shared" si="278"/>
        <v>735</v>
      </c>
      <c r="I2757" s="24">
        <v>890.92</v>
      </c>
      <c r="J2757" s="24">
        <v>1058.2</v>
      </c>
      <c r="K2757" s="24">
        <v>667.5</v>
      </c>
    </row>
    <row r="2758" spans="1:11" outlineLevel="1" x14ac:dyDescent="0.2">
      <c r="A2758" s="42">
        <f t="shared" si="275"/>
        <v>44477</v>
      </c>
      <c r="B2758" s="24">
        <v>928</v>
      </c>
      <c r="C2758" s="24">
        <v>1203.3800000000001</v>
      </c>
      <c r="D2758" s="24">
        <v>2149.4699999999998</v>
      </c>
      <c r="E2758" s="45">
        <f>Platts!R3247*0.6+Platts!C3247*1.6</f>
        <v>437.68</v>
      </c>
      <c r="F2758" s="62">
        <f t="shared" ref="F2758:G2759" si="281">F2757+1</f>
        <v>2755</v>
      </c>
      <c r="G2758" s="42">
        <f t="shared" si="281"/>
        <v>44477</v>
      </c>
      <c r="H2758" s="24">
        <v>738</v>
      </c>
      <c r="I2758" s="24">
        <v>890.92</v>
      </c>
      <c r="J2758" s="24">
        <v>1058.2</v>
      </c>
      <c r="K2758" s="24">
        <v>680</v>
      </c>
    </row>
    <row r="2759" spans="1:11" outlineLevel="1" x14ac:dyDescent="0.2">
      <c r="A2759" s="42">
        <f>A2758+3</f>
        <v>44480</v>
      </c>
      <c r="B2759" s="24">
        <v>928</v>
      </c>
      <c r="C2759" s="24">
        <v>1203.5899999999999</v>
      </c>
      <c r="D2759" s="24">
        <v>2154.98</v>
      </c>
      <c r="E2759" s="45">
        <f>Platts!R3248*0.6+Platts!C3248*1.6</f>
        <v>459.72</v>
      </c>
      <c r="F2759" s="62">
        <f t="shared" si="281"/>
        <v>2756</v>
      </c>
      <c r="G2759" s="42">
        <f>G2758+3</f>
        <v>44480</v>
      </c>
      <c r="H2759" s="24">
        <v>738</v>
      </c>
      <c r="I2759" s="24">
        <v>890.92</v>
      </c>
      <c r="J2759" s="24">
        <v>1058.2</v>
      </c>
      <c r="K2759" s="24">
        <v>695</v>
      </c>
    </row>
    <row r="2760" spans="1:11" outlineLevel="1" x14ac:dyDescent="0.2">
      <c r="A2760" s="42">
        <f t="shared" si="275"/>
        <v>44481</v>
      </c>
      <c r="B2760" s="24">
        <v>925</v>
      </c>
      <c r="C2760" s="24">
        <v>1200.47</v>
      </c>
      <c r="D2760" s="24">
        <v>2160.4899999999998</v>
      </c>
      <c r="E2760" s="45">
        <f>Platts!R3249*0.6+Platts!C3249*1.6</f>
        <v>446.20000000000005</v>
      </c>
      <c r="F2760" s="62">
        <f t="shared" ref="F2760:G2760" si="282">F2759+1</f>
        <v>2757</v>
      </c>
      <c r="G2760" s="42">
        <f t="shared" si="282"/>
        <v>44481</v>
      </c>
      <c r="H2760" s="24">
        <v>741</v>
      </c>
      <c r="I2760" s="24">
        <v>890.92</v>
      </c>
      <c r="J2760" s="24">
        <v>1058.2</v>
      </c>
      <c r="K2760" s="24">
        <v>695</v>
      </c>
    </row>
    <row r="2761" spans="1:11" outlineLevel="1" x14ac:dyDescent="0.2">
      <c r="A2761" s="42">
        <f t="shared" si="275"/>
        <v>44482</v>
      </c>
      <c r="B2761" s="24">
        <v>925</v>
      </c>
      <c r="C2761" s="24">
        <v>1203.3800000000001</v>
      </c>
      <c r="D2761" s="24">
        <v>2149.4699999999998</v>
      </c>
      <c r="E2761" s="45">
        <f>Platts!R3250*0.6+Platts!C3250*1.6</f>
        <v>438.36</v>
      </c>
      <c r="F2761" s="62">
        <f t="shared" ref="F2761:G2761" si="283">F2760+1</f>
        <v>2758</v>
      </c>
      <c r="G2761" s="42">
        <f t="shared" si="283"/>
        <v>44482</v>
      </c>
      <c r="H2761" s="24">
        <v>741</v>
      </c>
      <c r="I2761" s="24">
        <v>931.47</v>
      </c>
      <c r="J2761" s="24">
        <v>1058.2</v>
      </c>
      <c r="K2761" s="24">
        <v>702.5</v>
      </c>
    </row>
    <row r="2762" spans="1:11" outlineLevel="1" x14ac:dyDescent="0.2">
      <c r="A2762" s="42">
        <f t="shared" si="275"/>
        <v>44483</v>
      </c>
      <c r="B2762" s="24">
        <v>926</v>
      </c>
      <c r="C2762" s="24">
        <v>1205.05</v>
      </c>
      <c r="D2762" s="24">
        <v>2116.4</v>
      </c>
      <c r="E2762" s="45">
        <f>Platts!R3251*0.6+Platts!C3251*1.6</f>
        <v>442.35</v>
      </c>
      <c r="F2762" s="62">
        <f t="shared" ref="F2762:G2762" si="284">F2761+1</f>
        <v>2759</v>
      </c>
      <c r="G2762" s="42">
        <f t="shared" si="284"/>
        <v>44483</v>
      </c>
      <c r="H2762" s="24">
        <v>741</v>
      </c>
      <c r="I2762" s="24">
        <v>931.47</v>
      </c>
      <c r="J2762" s="24">
        <v>1058.2</v>
      </c>
      <c r="K2762" s="24">
        <v>710</v>
      </c>
    </row>
    <row r="2763" spans="1:11" outlineLevel="1" x14ac:dyDescent="0.2">
      <c r="A2763" s="42">
        <f t="shared" si="275"/>
        <v>44484</v>
      </c>
      <c r="B2763" s="24">
        <v>926</v>
      </c>
      <c r="C2763" s="24">
        <v>1200.7</v>
      </c>
      <c r="D2763" s="24">
        <v>2094.36</v>
      </c>
      <c r="E2763" s="45">
        <f>Platts!R3252*0.6+Platts!C3252*1.6</f>
        <v>440.12</v>
      </c>
      <c r="F2763" s="62">
        <f t="shared" ref="F2763:G2765" si="285">F2762+1</f>
        <v>2760</v>
      </c>
      <c r="G2763" s="42">
        <f t="shared" si="285"/>
        <v>44484</v>
      </c>
      <c r="H2763" s="24">
        <v>746</v>
      </c>
      <c r="I2763" s="24">
        <v>931.47</v>
      </c>
      <c r="J2763" s="24">
        <v>1058.2</v>
      </c>
      <c r="K2763" s="24">
        <v>725</v>
      </c>
    </row>
    <row r="2764" spans="1:11" outlineLevel="1" x14ac:dyDescent="0.2">
      <c r="A2764" s="42">
        <f>A2763+3</f>
        <v>44487</v>
      </c>
      <c r="B2764" s="24">
        <v>923</v>
      </c>
      <c r="C2764" s="24">
        <v>1201.1199999999999</v>
      </c>
      <c r="D2764" s="24">
        <v>2094.36</v>
      </c>
      <c r="E2764" s="45">
        <f>Platts!R3253*0.6+Platts!C3253*1.6</f>
        <v>438.03999999999996</v>
      </c>
      <c r="F2764" s="62">
        <f t="shared" ref="F2764:G2769" si="286">F2763+1</f>
        <v>2761</v>
      </c>
      <c r="G2764" s="42">
        <f>G2763+3</f>
        <v>44487</v>
      </c>
      <c r="H2764" s="24">
        <v>746</v>
      </c>
      <c r="I2764" s="24">
        <v>931.47</v>
      </c>
      <c r="J2764" s="24">
        <v>1058.2</v>
      </c>
      <c r="K2764" s="24">
        <v>730</v>
      </c>
    </row>
    <row r="2765" spans="1:11" outlineLevel="1" x14ac:dyDescent="0.2">
      <c r="A2765" s="42">
        <f t="shared" si="275"/>
        <v>44488</v>
      </c>
      <c r="B2765" s="24">
        <v>919</v>
      </c>
      <c r="C2765" s="24">
        <v>1195.9100000000001</v>
      </c>
      <c r="D2765" s="24">
        <v>2094.36</v>
      </c>
      <c r="E2765" s="45">
        <f>Platts!R3254*0.6+Platts!C3254*1.6</f>
        <v>437</v>
      </c>
      <c r="F2765" s="62">
        <f t="shared" si="286"/>
        <v>2762</v>
      </c>
      <c r="G2765" s="42">
        <f t="shared" si="285"/>
        <v>44488</v>
      </c>
      <c r="H2765" s="24">
        <v>756</v>
      </c>
      <c r="I2765" s="24">
        <v>931.47</v>
      </c>
      <c r="J2765" s="24">
        <v>1058.2</v>
      </c>
      <c r="K2765" s="24">
        <v>730</v>
      </c>
    </row>
    <row r="2766" spans="1:11" outlineLevel="1" x14ac:dyDescent="0.2">
      <c r="A2766" s="42">
        <f t="shared" si="275"/>
        <v>44489</v>
      </c>
      <c r="B2766" s="24">
        <v>915</v>
      </c>
      <c r="C2766" s="24">
        <v>1193.4100000000001</v>
      </c>
      <c r="D2766" s="24">
        <v>2094.36</v>
      </c>
      <c r="E2766" s="45">
        <f>Platts!R3255*0.6+Platts!C3255*1.6</f>
        <v>438.52</v>
      </c>
      <c r="F2766" s="62">
        <f t="shared" si="286"/>
        <v>2763</v>
      </c>
      <c r="G2766" s="42">
        <f t="shared" si="286"/>
        <v>44489</v>
      </c>
      <c r="H2766" s="24">
        <v>756</v>
      </c>
      <c r="I2766" s="24">
        <v>948.9</v>
      </c>
      <c r="J2766" s="24">
        <v>1058.2</v>
      </c>
      <c r="K2766" s="24">
        <v>735</v>
      </c>
    </row>
    <row r="2767" spans="1:11" outlineLevel="1" x14ac:dyDescent="0.2">
      <c r="A2767" s="42">
        <f t="shared" si="275"/>
        <v>44490</v>
      </c>
      <c r="B2767" s="24">
        <v>911</v>
      </c>
      <c r="C2767" s="24">
        <v>1193</v>
      </c>
      <c r="D2767" s="24">
        <v>2094.36</v>
      </c>
      <c r="E2767" s="45">
        <f>Platts!R3256*0.6+Platts!C3256*1.6</f>
        <v>427.4</v>
      </c>
      <c r="F2767" s="62">
        <f t="shared" si="286"/>
        <v>2764</v>
      </c>
      <c r="G2767" s="42">
        <f t="shared" si="286"/>
        <v>44490</v>
      </c>
      <c r="H2767" s="24">
        <v>754</v>
      </c>
      <c r="I2767" s="24">
        <v>948.9</v>
      </c>
      <c r="J2767" s="24">
        <v>1058.2</v>
      </c>
      <c r="K2767" s="24">
        <v>737.5</v>
      </c>
    </row>
    <row r="2768" spans="1:11" outlineLevel="1" x14ac:dyDescent="0.2">
      <c r="A2768" s="42">
        <f t="shared" si="275"/>
        <v>44491</v>
      </c>
      <c r="B2768" s="24">
        <v>911</v>
      </c>
      <c r="C2768" s="24">
        <v>1189.0999999999999</v>
      </c>
      <c r="D2768" s="24">
        <v>2097.11</v>
      </c>
      <c r="E2768" s="45">
        <f>Platts!R3257*0.6+Platts!C3257*1.6</f>
        <v>431.36</v>
      </c>
      <c r="F2768" s="62">
        <f t="shared" si="286"/>
        <v>2765</v>
      </c>
      <c r="G2768" s="42">
        <f t="shared" si="286"/>
        <v>44491</v>
      </c>
      <c r="H2768" s="24">
        <v>751</v>
      </c>
      <c r="I2768" s="24">
        <v>948.9</v>
      </c>
      <c r="J2768" s="24">
        <v>1060.96</v>
      </c>
      <c r="K2768" s="24">
        <v>737.5</v>
      </c>
    </row>
    <row r="2769" spans="1:12" outlineLevel="1" x14ac:dyDescent="0.2">
      <c r="A2769" s="42">
        <f>A2768+3</f>
        <v>44494</v>
      </c>
      <c r="B2769" s="24">
        <v>905</v>
      </c>
      <c r="C2769" s="24">
        <v>1190.54</v>
      </c>
      <c r="D2769" s="24">
        <v>2097.11</v>
      </c>
      <c r="E2769" s="45">
        <f>Platts!R3258*0.6+Platts!C3258*1.6</f>
        <v>430.4</v>
      </c>
      <c r="F2769" s="62">
        <f t="shared" si="286"/>
        <v>2766</v>
      </c>
      <c r="G2769" s="42">
        <f t="shared" ref="G2769" si="287">G2768+3</f>
        <v>44494</v>
      </c>
      <c r="H2769" s="24">
        <v>751</v>
      </c>
      <c r="I2769" s="24">
        <v>948.9</v>
      </c>
      <c r="J2769" s="24">
        <v>1060.96</v>
      </c>
      <c r="K2769" s="24">
        <v>737.5</v>
      </c>
    </row>
    <row r="2770" spans="1:12" outlineLevel="1" x14ac:dyDescent="0.2">
      <c r="A2770" s="42">
        <f t="shared" si="275"/>
        <v>44495</v>
      </c>
      <c r="B2770" s="24">
        <v>905</v>
      </c>
      <c r="C2770" s="24">
        <v>1188.49</v>
      </c>
      <c r="D2770" s="24">
        <v>2094.36</v>
      </c>
      <c r="E2770" s="45">
        <f>Platts!R3259*0.6+Platts!C3259*1.6</f>
        <v>435.2</v>
      </c>
      <c r="F2770" s="62">
        <f t="shared" ref="F2770:G2770" si="288">F2769+1</f>
        <v>2767</v>
      </c>
      <c r="G2770" s="42">
        <f t="shared" si="288"/>
        <v>44495</v>
      </c>
      <c r="H2770" s="24">
        <v>751</v>
      </c>
      <c r="I2770" s="24">
        <v>948.9</v>
      </c>
      <c r="J2770" s="24">
        <v>1060.96</v>
      </c>
      <c r="K2770" s="24">
        <v>740</v>
      </c>
    </row>
    <row r="2771" spans="1:12" outlineLevel="1" x14ac:dyDescent="0.2">
      <c r="A2771" s="42">
        <f t="shared" si="275"/>
        <v>44496</v>
      </c>
      <c r="B2771" s="24">
        <v>892</v>
      </c>
      <c r="C2771" s="24">
        <v>1182.3800000000001</v>
      </c>
      <c r="D2771" s="24">
        <v>2094.36</v>
      </c>
      <c r="E2771" s="45">
        <f>Platts!R3260*0.6+Platts!C3260*1.6</f>
        <v>429.64</v>
      </c>
      <c r="F2771" s="62">
        <f t="shared" ref="F2771:G2771" si="289">F2770+1</f>
        <v>2768</v>
      </c>
      <c r="G2771" s="42">
        <f t="shared" si="289"/>
        <v>44496</v>
      </c>
      <c r="H2771" s="24">
        <v>749</v>
      </c>
      <c r="I2771" s="24">
        <v>929.68</v>
      </c>
      <c r="J2771" s="24">
        <v>1060.96</v>
      </c>
      <c r="K2771" s="24">
        <v>735</v>
      </c>
    </row>
    <row r="2772" spans="1:12" outlineLevel="1" x14ac:dyDescent="0.2">
      <c r="A2772" s="42">
        <f t="shared" si="275"/>
        <v>44497</v>
      </c>
      <c r="B2772" s="24">
        <v>885</v>
      </c>
      <c r="C2772" s="24">
        <v>1191.46</v>
      </c>
      <c r="D2772" s="24">
        <v>2083.33</v>
      </c>
      <c r="E2772" s="45">
        <f>Platts!R3261*0.6+Platts!C3261*1.6</f>
        <v>422.54</v>
      </c>
      <c r="F2772" s="62">
        <f t="shared" ref="F2772:G2772" si="290">F2771+1</f>
        <v>2769</v>
      </c>
      <c r="G2772" s="42">
        <f t="shared" si="290"/>
        <v>44497</v>
      </c>
      <c r="H2772" s="24">
        <v>748</v>
      </c>
      <c r="I2772" s="24">
        <v>929.68</v>
      </c>
      <c r="J2772" s="24">
        <v>1060.96</v>
      </c>
      <c r="K2772" s="24">
        <v>732.5</v>
      </c>
    </row>
    <row r="2773" spans="1:12" outlineLevel="1" x14ac:dyDescent="0.2">
      <c r="A2773" s="42">
        <f t="shared" si="275"/>
        <v>44498</v>
      </c>
      <c r="B2773" s="24">
        <v>880</v>
      </c>
      <c r="C2773" s="24">
        <v>1178.6099999999999</v>
      </c>
      <c r="D2773" s="24">
        <v>2083.33</v>
      </c>
      <c r="E2773" s="45">
        <f>Platts!R3262*0.6+Platts!C3262*1.6</f>
        <v>412.3</v>
      </c>
      <c r="F2773" s="62">
        <f t="shared" ref="F2773:G2773" si="291">F2772+1</f>
        <v>2770</v>
      </c>
      <c r="G2773" s="42">
        <f t="shared" si="291"/>
        <v>44498</v>
      </c>
      <c r="H2773" s="24">
        <v>748</v>
      </c>
      <c r="I2773" s="24">
        <v>929.68</v>
      </c>
      <c r="J2773" s="24">
        <v>1060.96</v>
      </c>
      <c r="K2773" s="24">
        <v>732.5</v>
      </c>
    </row>
    <row r="2774" spans="1:12" outlineLevel="1" x14ac:dyDescent="0.2">
      <c r="A2774" s="42">
        <f>A2773+3</f>
        <v>44501</v>
      </c>
      <c r="B2774" s="24">
        <v>865</v>
      </c>
      <c r="C2774" s="24">
        <v>1181.8699999999999</v>
      </c>
      <c r="D2774" s="24">
        <v>2083.33</v>
      </c>
      <c r="E2774" s="45">
        <f>Platts!R3263*0.6+Platts!C3263*1.6</f>
        <v>407.08</v>
      </c>
      <c r="F2774" s="62">
        <f t="shared" ref="F2774" si="292">F2773+1</f>
        <v>2771</v>
      </c>
      <c r="G2774" s="42">
        <f t="shared" ref="G2774" si="293">G2773+3</f>
        <v>44501</v>
      </c>
      <c r="H2774" s="24">
        <v>748</v>
      </c>
      <c r="I2774" s="24">
        <v>929.68</v>
      </c>
      <c r="J2774" s="24">
        <v>1091.27</v>
      </c>
      <c r="K2774" s="24">
        <v>735</v>
      </c>
    </row>
    <row r="2775" spans="1:12" outlineLevel="1" x14ac:dyDescent="0.2">
      <c r="A2775" s="42">
        <f t="shared" si="275"/>
        <v>44502</v>
      </c>
      <c r="B2775" s="24">
        <v>850</v>
      </c>
      <c r="C2775" s="24">
        <v>1183.58</v>
      </c>
      <c r="D2775" s="24">
        <v>2072.31</v>
      </c>
      <c r="E2775" s="45">
        <f>Platts!R3264*0.6+Platts!C3264*1.6</f>
        <v>396.12</v>
      </c>
      <c r="F2775" s="62">
        <f t="shared" ref="F2775:G2775" si="294">F2774+1</f>
        <v>2772</v>
      </c>
      <c r="G2775" s="42">
        <f t="shared" si="294"/>
        <v>44502</v>
      </c>
      <c r="H2775" s="24">
        <v>745</v>
      </c>
      <c r="I2775" s="24">
        <v>929.68</v>
      </c>
      <c r="J2775" s="24">
        <v>1091.27</v>
      </c>
      <c r="K2775" s="24">
        <v>737.5</v>
      </c>
    </row>
    <row r="2776" spans="1:12" outlineLevel="1" x14ac:dyDescent="0.2">
      <c r="A2776" s="42">
        <f t="shared" si="275"/>
        <v>44503</v>
      </c>
      <c r="B2776" s="24">
        <v>848</v>
      </c>
      <c r="C2776" s="24">
        <v>1183.78</v>
      </c>
      <c r="D2776" s="24">
        <v>2072.31</v>
      </c>
      <c r="E2776" s="45">
        <f>Platts!R3265*0.6+Platts!C3265*1.6</f>
        <v>401.32</v>
      </c>
      <c r="F2776" s="62">
        <f t="shared" ref="F2776:G2776" si="295">F2775+1</f>
        <v>2773</v>
      </c>
      <c r="G2776" s="42">
        <f t="shared" si="295"/>
        <v>44503</v>
      </c>
      <c r="H2776" s="24">
        <v>745</v>
      </c>
      <c r="I2776" s="24">
        <v>932.43</v>
      </c>
      <c r="J2776" s="24">
        <v>1091.27</v>
      </c>
      <c r="K2776" s="24">
        <v>735</v>
      </c>
    </row>
    <row r="2777" spans="1:12" outlineLevel="1" x14ac:dyDescent="0.2">
      <c r="A2777" s="42">
        <f t="shared" si="275"/>
        <v>44504</v>
      </c>
      <c r="B2777" s="24">
        <v>825</v>
      </c>
      <c r="C2777" s="24">
        <v>1171.82</v>
      </c>
      <c r="D2777" s="24">
        <v>2072.31</v>
      </c>
      <c r="E2777" s="45">
        <f>Platts!R3266*0.6+Platts!C3266*1.6</f>
        <v>401.32</v>
      </c>
      <c r="F2777" s="62">
        <f t="shared" ref="F2777:G2777" si="296">F2776+1</f>
        <v>2774</v>
      </c>
      <c r="G2777" s="42">
        <f t="shared" si="296"/>
        <v>44504</v>
      </c>
      <c r="H2777" s="24">
        <v>743</v>
      </c>
      <c r="I2777" s="24">
        <v>932.43</v>
      </c>
      <c r="J2777" s="24">
        <v>1091.27</v>
      </c>
      <c r="K2777" s="24">
        <v>742.5</v>
      </c>
    </row>
    <row r="2778" spans="1:12" outlineLevel="1" x14ac:dyDescent="0.2">
      <c r="A2778" s="42">
        <f t="shared" si="275"/>
        <v>44505</v>
      </c>
      <c r="B2778" s="24">
        <v>815</v>
      </c>
      <c r="C2778" s="24">
        <v>1155.7</v>
      </c>
      <c r="D2778" s="24">
        <v>2072.31</v>
      </c>
      <c r="E2778" s="45">
        <f>Platts!R3267*0.6+Platts!C3267*1.6</f>
        <v>390.2</v>
      </c>
      <c r="F2778" s="62">
        <f t="shared" ref="F2778:G2780" si="297">F2777+1</f>
        <v>2775</v>
      </c>
      <c r="G2778" s="42">
        <f t="shared" si="297"/>
        <v>44505</v>
      </c>
      <c r="H2778" s="24">
        <v>743</v>
      </c>
      <c r="I2778" s="24">
        <v>932.43</v>
      </c>
      <c r="J2778" s="24">
        <v>1091.27</v>
      </c>
      <c r="K2778" s="24">
        <v>735</v>
      </c>
      <c r="L2778" s="90"/>
    </row>
    <row r="2779" spans="1:12" outlineLevel="1" x14ac:dyDescent="0.2">
      <c r="A2779" s="42">
        <f>A2778+3</f>
        <v>44508</v>
      </c>
      <c r="B2779" s="24">
        <v>807</v>
      </c>
      <c r="C2779" s="24">
        <v>1158.9000000000001</v>
      </c>
      <c r="D2779" s="24">
        <v>2050.2600000000002</v>
      </c>
      <c r="E2779" s="45">
        <f>Platts!R3268*0.6+Platts!C3268*1.6</f>
        <v>391.36</v>
      </c>
      <c r="F2779" s="62">
        <f>F2778+1</f>
        <v>2776</v>
      </c>
      <c r="G2779" s="42">
        <f t="shared" ref="G2779" si="298">G2778+3</f>
        <v>44508</v>
      </c>
      <c r="H2779" s="24">
        <v>743</v>
      </c>
      <c r="I2779" s="24">
        <v>932.43</v>
      </c>
      <c r="J2779" s="24">
        <v>1102.29</v>
      </c>
      <c r="K2779" s="24">
        <v>732.5</v>
      </c>
      <c r="L2779" s="90"/>
    </row>
    <row r="2780" spans="1:12" outlineLevel="1" x14ac:dyDescent="0.2">
      <c r="A2780" s="42">
        <f t="shared" si="275"/>
        <v>44509</v>
      </c>
      <c r="B2780" s="24">
        <v>798</v>
      </c>
      <c r="C2780" s="24">
        <v>1157.7</v>
      </c>
      <c r="D2780" s="24">
        <v>2028.22</v>
      </c>
      <c r="E2780" s="45">
        <f>Platts!R3269*0.6+Platts!C3269*1.6</f>
        <v>389.12</v>
      </c>
      <c r="F2780" s="62">
        <f t="shared" ref="F2780:G2795" si="299">F2779+1</f>
        <v>2777</v>
      </c>
      <c r="G2780" s="42">
        <f t="shared" si="297"/>
        <v>44509</v>
      </c>
      <c r="H2780" s="24">
        <v>741</v>
      </c>
      <c r="I2780" s="24">
        <v>932.43</v>
      </c>
      <c r="J2780" s="24">
        <v>1102.29</v>
      </c>
      <c r="K2780" s="24">
        <v>732.5</v>
      </c>
      <c r="L2780" s="90"/>
    </row>
    <row r="2781" spans="1:12" outlineLevel="1" x14ac:dyDescent="0.2">
      <c r="A2781" s="42">
        <f t="shared" si="275"/>
        <v>44510</v>
      </c>
      <c r="B2781" s="24">
        <v>785</v>
      </c>
      <c r="C2781" s="24">
        <v>1152.7</v>
      </c>
      <c r="D2781" s="24">
        <v>2028.22</v>
      </c>
      <c r="E2781" s="45">
        <f>Platts!R3270*0.6+Platts!C3270*1.6</f>
        <v>383.8</v>
      </c>
      <c r="F2781" s="62">
        <f t="shared" si="299"/>
        <v>2778</v>
      </c>
      <c r="G2781" s="42">
        <f t="shared" si="299"/>
        <v>44510</v>
      </c>
      <c r="H2781" s="24">
        <v>736</v>
      </c>
      <c r="I2781" s="24">
        <v>927.92</v>
      </c>
      <c r="J2781" s="24">
        <v>1102.29</v>
      </c>
      <c r="K2781" s="24">
        <v>732.5</v>
      </c>
      <c r="L2781" s="90"/>
    </row>
    <row r="2782" spans="1:12" outlineLevel="1" x14ac:dyDescent="0.2">
      <c r="A2782" s="42">
        <f t="shared" si="275"/>
        <v>44511</v>
      </c>
      <c r="B2782" s="24">
        <v>785</v>
      </c>
      <c r="C2782" s="24">
        <v>1146.3</v>
      </c>
      <c r="D2782" s="24">
        <v>1984.13</v>
      </c>
      <c r="E2782" s="45">
        <f>Platts!R3271*0.6+Platts!C3271*1.6</f>
        <v>390.12</v>
      </c>
      <c r="F2782" s="62">
        <f t="shared" si="299"/>
        <v>2779</v>
      </c>
      <c r="G2782" s="42">
        <f t="shared" si="299"/>
        <v>44511</v>
      </c>
      <c r="H2782" s="24">
        <v>738</v>
      </c>
      <c r="I2782" s="24">
        <v>927.92</v>
      </c>
      <c r="J2782" s="24">
        <v>1102.29</v>
      </c>
      <c r="K2782" s="24">
        <v>730</v>
      </c>
      <c r="L2782" s="90"/>
    </row>
    <row r="2783" spans="1:12" outlineLevel="1" x14ac:dyDescent="0.2">
      <c r="A2783" s="42">
        <f t="shared" si="275"/>
        <v>44512</v>
      </c>
      <c r="B2783" s="24">
        <v>777</v>
      </c>
      <c r="C2783" s="24">
        <v>1142.6099999999999</v>
      </c>
      <c r="D2783" s="24">
        <v>1984.13</v>
      </c>
      <c r="E2783" s="45">
        <f>Platts!R3272*0.6+Platts!C3272*1.6</f>
        <v>382.7</v>
      </c>
      <c r="F2783" s="62">
        <f t="shared" si="299"/>
        <v>2780</v>
      </c>
      <c r="G2783" s="42">
        <f t="shared" si="299"/>
        <v>44512</v>
      </c>
      <c r="H2783" s="24">
        <v>738</v>
      </c>
      <c r="I2783" s="24">
        <v>927.92</v>
      </c>
      <c r="J2783" s="24">
        <v>1102.29</v>
      </c>
      <c r="K2783" s="24">
        <v>730</v>
      </c>
      <c r="L2783" s="90"/>
    </row>
    <row r="2784" spans="1:12" outlineLevel="1" x14ac:dyDescent="0.2">
      <c r="A2784" s="42">
        <f>A2783+3</f>
        <v>44515</v>
      </c>
      <c r="B2784" s="24">
        <v>770</v>
      </c>
      <c r="C2784" s="24">
        <v>1140.02</v>
      </c>
      <c r="D2784" s="24">
        <v>1984.13</v>
      </c>
      <c r="E2784" s="45">
        <f>Platts!R3273*0.6+Platts!C3273*1.6</f>
        <v>365.84000000000003</v>
      </c>
      <c r="F2784" s="62">
        <f>F2783+1</f>
        <v>2781</v>
      </c>
      <c r="G2784" s="42">
        <f t="shared" ref="G2784" si="300">G2783+3</f>
        <v>44515</v>
      </c>
      <c r="H2784" s="24">
        <v>738</v>
      </c>
      <c r="I2784" s="24">
        <v>927.92</v>
      </c>
      <c r="J2784" s="24">
        <v>1102.29</v>
      </c>
      <c r="K2784" s="24">
        <v>730</v>
      </c>
      <c r="L2784" s="90"/>
    </row>
    <row r="2785" spans="1:12" outlineLevel="1" x14ac:dyDescent="0.2">
      <c r="A2785" s="42">
        <f t="shared" si="275"/>
        <v>44516</v>
      </c>
      <c r="B2785" s="24">
        <v>769</v>
      </c>
      <c r="C2785" s="24">
        <v>1122.96</v>
      </c>
      <c r="D2785" s="24">
        <v>1984.13</v>
      </c>
      <c r="E2785" s="45">
        <f>Platts!R3274*0.6+Platts!C3274*1.6</f>
        <v>367.84000000000003</v>
      </c>
      <c r="F2785" s="62">
        <f t="shared" ref="F2785:G2801" si="301">F2784+1</f>
        <v>2782</v>
      </c>
      <c r="G2785" s="42">
        <f t="shared" si="299"/>
        <v>44516</v>
      </c>
      <c r="H2785" s="24">
        <v>738</v>
      </c>
      <c r="I2785" s="24">
        <v>927.92</v>
      </c>
      <c r="J2785" s="24">
        <v>1102.29</v>
      </c>
      <c r="K2785" s="24">
        <v>730</v>
      </c>
      <c r="L2785" s="90"/>
    </row>
    <row r="2786" spans="1:12" outlineLevel="1" x14ac:dyDescent="0.2">
      <c r="A2786" s="42">
        <f t="shared" si="275"/>
        <v>44517</v>
      </c>
      <c r="B2786" s="24">
        <v>769</v>
      </c>
      <c r="C2786" s="24">
        <v>1119</v>
      </c>
      <c r="D2786" s="24">
        <v>1984.13</v>
      </c>
      <c r="E2786" s="45">
        <f>Platts!R3275*0.6+Platts!C3275*1.6</f>
        <v>365.92</v>
      </c>
      <c r="F2786" s="62">
        <f t="shared" si="301"/>
        <v>2783</v>
      </c>
      <c r="G2786" s="42">
        <f t="shared" si="299"/>
        <v>44517</v>
      </c>
      <c r="H2786" s="24">
        <v>738</v>
      </c>
      <c r="I2786" s="24">
        <v>898.59</v>
      </c>
      <c r="J2786" s="24">
        <v>1102.29</v>
      </c>
      <c r="K2786" s="24">
        <v>727.5</v>
      </c>
      <c r="L2786" s="90"/>
    </row>
    <row r="2787" spans="1:12" outlineLevel="1" x14ac:dyDescent="0.2">
      <c r="A2787" s="42">
        <f t="shared" si="275"/>
        <v>44518</v>
      </c>
      <c r="B2787" s="24">
        <v>768</v>
      </c>
      <c r="C2787" s="24">
        <v>1126.76</v>
      </c>
      <c r="D2787" s="24">
        <v>1984.13</v>
      </c>
      <c r="E2787" s="45">
        <f>Platts!R3276*0.6+Platts!C3276*1.6</f>
        <v>359.12</v>
      </c>
      <c r="F2787" s="62">
        <f t="shared" si="301"/>
        <v>2784</v>
      </c>
      <c r="G2787" s="42">
        <f t="shared" si="299"/>
        <v>44518</v>
      </c>
      <c r="H2787" s="24">
        <v>738</v>
      </c>
      <c r="I2787" s="24">
        <v>898.59</v>
      </c>
      <c r="J2787" s="24">
        <v>1102.29</v>
      </c>
      <c r="K2787" s="24">
        <v>727.5</v>
      </c>
      <c r="L2787" s="90"/>
    </row>
    <row r="2788" spans="1:12" outlineLevel="1" x14ac:dyDescent="0.2">
      <c r="A2788" s="42">
        <f t="shared" si="275"/>
        <v>44519</v>
      </c>
      <c r="B2788" s="24">
        <v>766</v>
      </c>
      <c r="C2788" s="24">
        <v>1123.98</v>
      </c>
      <c r="D2788" s="24">
        <v>1984.13</v>
      </c>
      <c r="E2788" s="45">
        <f>Platts!R3277*0.6+Platts!C3277*1.6</f>
        <v>364.48</v>
      </c>
      <c r="F2788" s="62">
        <f t="shared" si="301"/>
        <v>2785</v>
      </c>
      <c r="G2788" s="42">
        <f t="shared" si="299"/>
        <v>44519</v>
      </c>
      <c r="H2788" s="24">
        <v>738</v>
      </c>
      <c r="I2788" s="24">
        <v>898.59</v>
      </c>
      <c r="J2788" s="24">
        <v>1102.29</v>
      </c>
      <c r="K2788" s="24">
        <v>725</v>
      </c>
      <c r="L2788" s="90"/>
    </row>
    <row r="2789" spans="1:12" outlineLevel="1" x14ac:dyDescent="0.2">
      <c r="A2789" s="42">
        <f>A2788+3</f>
        <v>44522</v>
      </c>
      <c r="B2789" s="24">
        <v>766</v>
      </c>
      <c r="C2789" s="24">
        <v>1109.4100000000001</v>
      </c>
      <c r="D2789" s="24">
        <v>1984.13</v>
      </c>
      <c r="E2789" s="45">
        <f>Platts!R3278*0.6+Platts!C3278*1.6</f>
        <v>368.12</v>
      </c>
      <c r="F2789" s="62">
        <f t="shared" si="301"/>
        <v>2786</v>
      </c>
      <c r="G2789" s="42">
        <f t="shared" ref="G2789" si="302">G2788+3</f>
        <v>44522</v>
      </c>
      <c r="H2789" s="24">
        <v>738</v>
      </c>
      <c r="I2789" s="24">
        <v>898.59</v>
      </c>
      <c r="J2789" s="24">
        <v>1102.29</v>
      </c>
      <c r="K2789" s="24">
        <v>725</v>
      </c>
      <c r="L2789" s="90"/>
    </row>
    <row r="2790" spans="1:12" outlineLevel="1" x14ac:dyDescent="0.2">
      <c r="A2790" s="42">
        <f t="shared" si="275"/>
        <v>44523</v>
      </c>
      <c r="B2790" s="24">
        <v>760</v>
      </c>
      <c r="C2790" s="24">
        <v>1112.6199999999999</v>
      </c>
      <c r="D2790" s="24">
        <v>1962.08</v>
      </c>
      <c r="E2790" s="45">
        <f>Platts!R3279*0.6+Platts!C3279*1.6</f>
        <v>349.91999999999996</v>
      </c>
      <c r="F2790" s="62">
        <f t="shared" si="301"/>
        <v>2787</v>
      </c>
      <c r="G2790" s="42">
        <f t="shared" si="299"/>
        <v>44523</v>
      </c>
      <c r="H2790" s="24">
        <v>738</v>
      </c>
      <c r="I2790" s="24">
        <v>898.59</v>
      </c>
      <c r="J2790" s="24">
        <v>1102.29</v>
      </c>
      <c r="K2790" s="24">
        <v>725</v>
      </c>
      <c r="L2790" s="90"/>
    </row>
    <row r="2791" spans="1:12" outlineLevel="1" x14ac:dyDescent="0.2">
      <c r="A2791" s="42">
        <f t="shared" si="275"/>
        <v>44524</v>
      </c>
      <c r="B2791" s="24">
        <v>765</v>
      </c>
      <c r="C2791" s="24">
        <v>1105.51</v>
      </c>
      <c r="D2791" s="24">
        <v>1940.04</v>
      </c>
      <c r="E2791" s="45">
        <f>Platts!R3280*0.6+Platts!C3280*1.6</f>
        <v>355.72</v>
      </c>
      <c r="F2791" s="62">
        <f t="shared" si="301"/>
        <v>2788</v>
      </c>
      <c r="G2791" s="42">
        <f t="shared" si="299"/>
        <v>44524</v>
      </c>
      <c r="H2791" s="24">
        <v>740</v>
      </c>
      <c r="I2791" s="24">
        <v>884.41</v>
      </c>
      <c r="J2791" s="24">
        <v>1102.29</v>
      </c>
      <c r="K2791" s="24">
        <v>720</v>
      </c>
      <c r="L2791" s="90"/>
    </row>
    <row r="2792" spans="1:12" outlineLevel="1" x14ac:dyDescent="0.2">
      <c r="A2792" s="42">
        <f t="shared" si="275"/>
        <v>44525</v>
      </c>
      <c r="B2792" s="24">
        <v>767</v>
      </c>
      <c r="C2792" s="24">
        <v>1107.48</v>
      </c>
      <c r="D2792" s="91">
        <v>1940.04</v>
      </c>
      <c r="E2792" s="45">
        <f>Platts!R3281*0.6+Platts!C3281*1.6</f>
        <v>350.06</v>
      </c>
      <c r="F2792" s="62">
        <f t="shared" si="301"/>
        <v>2789</v>
      </c>
      <c r="G2792" s="42">
        <f t="shared" si="299"/>
        <v>44525</v>
      </c>
      <c r="H2792" s="24">
        <v>740</v>
      </c>
      <c r="I2792" s="24">
        <v>884.41</v>
      </c>
      <c r="J2792" s="24">
        <v>1102.29</v>
      </c>
      <c r="K2792" s="24">
        <v>720</v>
      </c>
      <c r="L2792" s="90"/>
    </row>
    <row r="2793" spans="1:12" outlineLevel="1" x14ac:dyDescent="0.2">
      <c r="A2793" s="42">
        <f t="shared" si="275"/>
        <v>44526</v>
      </c>
      <c r="B2793" s="24">
        <v>770</v>
      </c>
      <c r="C2793" s="24">
        <v>1108.67</v>
      </c>
      <c r="D2793" s="91">
        <v>1940.04</v>
      </c>
      <c r="E2793" s="45">
        <f>Platts!R3282*0.6+Platts!C3282*1.6</f>
        <v>344.24</v>
      </c>
      <c r="F2793" s="62">
        <f t="shared" si="301"/>
        <v>2790</v>
      </c>
      <c r="G2793" s="42">
        <f t="shared" si="299"/>
        <v>44526</v>
      </c>
      <c r="H2793" s="24">
        <v>735</v>
      </c>
      <c r="I2793" s="24">
        <v>884.41</v>
      </c>
      <c r="J2793" s="24">
        <v>1102.29</v>
      </c>
      <c r="K2793" s="24">
        <v>720</v>
      </c>
      <c r="L2793" s="90"/>
    </row>
    <row r="2794" spans="1:12" outlineLevel="1" x14ac:dyDescent="0.2">
      <c r="A2794" s="42">
        <f>A2793+3</f>
        <v>44529</v>
      </c>
      <c r="B2794" s="24">
        <v>770</v>
      </c>
      <c r="C2794" s="24">
        <v>1098.73</v>
      </c>
      <c r="D2794" s="24">
        <v>1940.04</v>
      </c>
      <c r="E2794" s="45">
        <f>Platts!R3283*0.6+Platts!C3283*1.6</f>
        <v>349.22</v>
      </c>
      <c r="F2794" s="62">
        <f t="shared" si="301"/>
        <v>2791</v>
      </c>
      <c r="G2794" s="42">
        <f t="shared" ref="G2794" si="303">G2793+3</f>
        <v>44529</v>
      </c>
      <c r="H2794" s="24">
        <v>732</v>
      </c>
      <c r="I2794" s="24">
        <v>884.41</v>
      </c>
      <c r="J2794" s="24">
        <v>1102.29</v>
      </c>
      <c r="K2794" s="24">
        <v>720</v>
      </c>
      <c r="L2794" s="90"/>
    </row>
    <row r="2795" spans="1:12" outlineLevel="1" x14ac:dyDescent="0.2">
      <c r="A2795" s="42">
        <f t="shared" si="275"/>
        <v>44530</v>
      </c>
      <c r="B2795" s="24">
        <v>769</v>
      </c>
      <c r="C2795" s="24">
        <v>1091.24</v>
      </c>
      <c r="D2795" s="24">
        <v>1940.04</v>
      </c>
      <c r="E2795" s="45">
        <f>Platts!R3284*0.6+Platts!C3284*1.6</f>
        <v>349.46</v>
      </c>
      <c r="F2795" s="62">
        <f t="shared" si="301"/>
        <v>2792</v>
      </c>
      <c r="G2795" s="42">
        <f t="shared" si="299"/>
        <v>44530</v>
      </c>
      <c r="H2795" s="24">
        <v>732</v>
      </c>
      <c r="I2795" s="24">
        <v>884.41</v>
      </c>
      <c r="J2795" s="24">
        <v>1102.29</v>
      </c>
      <c r="K2795" s="24">
        <v>720</v>
      </c>
      <c r="L2795" s="90"/>
    </row>
    <row r="2796" spans="1:12" outlineLevel="1" x14ac:dyDescent="0.2">
      <c r="A2796" s="42">
        <f t="shared" si="275"/>
        <v>44531</v>
      </c>
      <c r="B2796" s="24">
        <v>769</v>
      </c>
      <c r="C2796" s="24">
        <v>1087.58</v>
      </c>
      <c r="D2796" s="24">
        <v>1929.01</v>
      </c>
      <c r="E2796" s="45">
        <f>Platts!R3285*0.6+Platts!C3285*1.6</f>
        <v>351.53999999999996</v>
      </c>
      <c r="F2796" s="62">
        <f t="shared" si="301"/>
        <v>2793</v>
      </c>
      <c r="G2796" s="42">
        <f t="shared" si="301"/>
        <v>44531</v>
      </c>
      <c r="H2796" s="24">
        <v>732</v>
      </c>
      <c r="I2796" s="24">
        <v>894.99</v>
      </c>
      <c r="J2796" s="24">
        <v>1102.29</v>
      </c>
      <c r="K2796" s="24">
        <v>719</v>
      </c>
      <c r="L2796" s="90"/>
    </row>
    <row r="2797" spans="1:12" outlineLevel="1" x14ac:dyDescent="0.2">
      <c r="A2797" s="42">
        <f t="shared" si="275"/>
        <v>44532</v>
      </c>
      <c r="B2797" s="24">
        <v>768</v>
      </c>
      <c r="C2797" s="24">
        <v>1086.05</v>
      </c>
      <c r="D2797" s="24">
        <v>1917.99</v>
      </c>
      <c r="E2797" s="45">
        <f>Platts!R3286*0.6+Platts!C3286*1.6</f>
        <v>346.65999999999997</v>
      </c>
      <c r="F2797" s="62">
        <f t="shared" si="301"/>
        <v>2794</v>
      </c>
      <c r="G2797" s="42">
        <f t="shared" si="301"/>
        <v>44532</v>
      </c>
      <c r="H2797" s="24">
        <v>732</v>
      </c>
      <c r="I2797" s="24">
        <v>894.99</v>
      </c>
      <c r="J2797" s="24">
        <v>1102.29</v>
      </c>
      <c r="K2797" s="24">
        <v>717.5</v>
      </c>
      <c r="L2797" s="90"/>
    </row>
    <row r="2798" spans="1:12" outlineLevel="1" x14ac:dyDescent="0.2">
      <c r="A2798" s="42">
        <f t="shared" si="275"/>
        <v>44533</v>
      </c>
      <c r="B2798" s="24">
        <v>768</v>
      </c>
      <c r="C2798" s="24">
        <v>1084.51</v>
      </c>
      <c r="D2798" s="24">
        <v>1917.99</v>
      </c>
      <c r="E2798" s="45">
        <f>Platts!R3287*0.6+Platts!C3287*1.6</f>
        <v>348.1</v>
      </c>
      <c r="F2798" s="62">
        <f t="shared" si="301"/>
        <v>2795</v>
      </c>
      <c r="G2798" s="42">
        <f t="shared" si="301"/>
        <v>44533</v>
      </c>
      <c r="H2798" s="24">
        <v>732</v>
      </c>
      <c r="I2798" s="24">
        <v>894.99</v>
      </c>
      <c r="J2798" s="24">
        <v>1102.29</v>
      </c>
      <c r="K2798" s="24">
        <v>717.5</v>
      </c>
      <c r="L2798" s="90"/>
    </row>
    <row r="2799" spans="1:12" outlineLevel="1" x14ac:dyDescent="0.2">
      <c r="A2799" s="42">
        <f>A2798+3</f>
        <v>44536</v>
      </c>
      <c r="B2799" s="24">
        <v>770</v>
      </c>
      <c r="C2799" s="24">
        <v>1077.05</v>
      </c>
      <c r="D2799" s="24">
        <v>1917.99</v>
      </c>
      <c r="E2799" s="45">
        <f>Platts!R3288*0.6+Platts!C3288*1.6</f>
        <v>364.04</v>
      </c>
      <c r="F2799" s="62">
        <f t="shared" ref="F2799" si="304">F2798+1</f>
        <v>2796</v>
      </c>
      <c r="G2799" s="42">
        <f t="shared" ref="G2799" si="305">G2798+3</f>
        <v>44536</v>
      </c>
      <c r="H2799" s="24">
        <v>719</v>
      </c>
      <c r="I2799" s="24">
        <v>894.99</v>
      </c>
      <c r="J2799" s="24">
        <v>1102.29</v>
      </c>
      <c r="K2799" s="24">
        <v>715</v>
      </c>
      <c r="L2799" s="90"/>
    </row>
    <row r="2800" spans="1:12" outlineLevel="1" x14ac:dyDescent="0.2">
      <c r="A2800" s="42">
        <f t="shared" si="275"/>
        <v>44537</v>
      </c>
      <c r="B2800" s="24">
        <v>774</v>
      </c>
      <c r="C2800" s="24">
        <v>1062.27</v>
      </c>
      <c r="D2800" s="24">
        <v>1917.99</v>
      </c>
      <c r="E2800" s="45">
        <f>Platts!R3289*0.6+Platts!C3289*1.6</f>
        <v>377.08000000000004</v>
      </c>
      <c r="F2800" s="62">
        <f t="shared" ref="F2800" si="306">F2799+1</f>
        <v>2797</v>
      </c>
      <c r="G2800" s="42">
        <f t="shared" si="301"/>
        <v>44537</v>
      </c>
      <c r="H2800" s="24">
        <v>719</v>
      </c>
      <c r="I2800" s="24">
        <v>894.99</v>
      </c>
      <c r="J2800" s="24">
        <v>1129.8499999999999</v>
      </c>
      <c r="K2800" s="24">
        <v>712.5</v>
      </c>
      <c r="L2800" s="90"/>
    </row>
    <row r="2801" spans="1:12" outlineLevel="1" x14ac:dyDescent="0.2">
      <c r="A2801" s="42">
        <f t="shared" si="275"/>
        <v>44538</v>
      </c>
      <c r="B2801" s="24">
        <v>773</v>
      </c>
      <c r="C2801" s="24">
        <v>1059.45</v>
      </c>
      <c r="D2801" s="24">
        <v>1873.9</v>
      </c>
      <c r="E2801" s="45">
        <f>Platts!R3290*0.6+Platts!C3290*1.6</f>
        <v>374.6</v>
      </c>
      <c r="F2801" s="62">
        <f t="shared" ref="F2801" si="307">F2800+1</f>
        <v>2798</v>
      </c>
      <c r="G2801" s="42">
        <f t="shared" si="301"/>
        <v>44538</v>
      </c>
      <c r="H2801" s="24">
        <v>719</v>
      </c>
      <c r="I2801" s="24">
        <v>895.15</v>
      </c>
      <c r="J2801" s="24">
        <v>1129.8499999999999</v>
      </c>
      <c r="K2801" s="24">
        <v>712.5</v>
      </c>
      <c r="L2801" s="90"/>
    </row>
    <row r="2802" spans="1:12" outlineLevel="1" x14ac:dyDescent="0.2">
      <c r="A2802" s="42">
        <f t="shared" si="275"/>
        <v>44539</v>
      </c>
      <c r="B2802" s="24">
        <v>770</v>
      </c>
      <c r="C2802" s="24">
        <v>1054.77</v>
      </c>
      <c r="D2802" s="24">
        <v>1851.85</v>
      </c>
      <c r="E2802" s="45">
        <f>Platts!R3291*0.6+Platts!C3291*1.6</f>
        <v>375.32000000000005</v>
      </c>
      <c r="F2802" s="62">
        <f t="shared" ref="F2802:G2802" si="308">F2801+1</f>
        <v>2799</v>
      </c>
      <c r="G2802" s="42">
        <f t="shared" si="308"/>
        <v>44539</v>
      </c>
      <c r="H2802" s="24">
        <v>719</v>
      </c>
      <c r="I2802" s="24">
        <v>895.15</v>
      </c>
      <c r="J2802" s="24">
        <v>1129.8499999999999</v>
      </c>
      <c r="K2802" s="24">
        <v>707.5</v>
      </c>
      <c r="L2802" s="90"/>
    </row>
    <row r="2803" spans="1:12" outlineLevel="1" x14ac:dyDescent="0.2">
      <c r="A2803" s="42">
        <f t="shared" si="275"/>
        <v>44540</v>
      </c>
      <c r="B2803" s="24">
        <v>770</v>
      </c>
      <c r="C2803" s="24">
        <v>1052.3</v>
      </c>
      <c r="D2803" s="24">
        <v>1851.85</v>
      </c>
      <c r="E2803" s="45">
        <f>Platts!R3292*0.6+Platts!C3292*1.6</f>
        <v>368.76</v>
      </c>
      <c r="F2803" s="62">
        <f t="shared" ref="F2803:G2805" si="309">F2802+1</f>
        <v>2800</v>
      </c>
      <c r="G2803" s="42">
        <f t="shared" si="309"/>
        <v>44540</v>
      </c>
      <c r="H2803" s="24">
        <v>719</v>
      </c>
      <c r="I2803" s="24">
        <v>895.15</v>
      </c>
      <c r="J2803" s="24">
        <v>1129.8499999999999</v>
      </c>
      <c r="K2803" s="24">
        <v>705</v>
      </c>
      <c r="L2803" s="90"/>
    </row>
    <row r="2804" spans="1:12" outlineLevel="1" x14ac:dyDescent="0.2">
      <c r="A2804" s="42">
        <f>A2803+3</f>
        <v>44543</v>
      </c>
      <c r="B2804" s="24">
        <v>771</v>
      </c>
      <c r="C2804" s="24">
        <v>1047.43</v>
      </c>
      <c r="D2804" s="24">
        <v>1829.81</v>
      </c>
      <c r="E2804" s="45">
        <f>Platts!R3293*0.6+Platts!C3293*1.6</f>
        <v>380.92</v>
      </c>
      <c r="F2804" s="62">
        <f t="shared" ref="F2804" si="310">F2803+1</f>
        <v>2801</v>
      </c>
      <c r="G2804" s="42">
        <f t="shared" ref="G2804" si="311">G2803+3</f>
        <v>44543</v>
      </c>
      <c r="H2804" s="24">
        <v>723</v>
      </c>
      <c r="I2804" s="24">
        <v>895.15</v>
      </c>
      <c r="J2804" s="24">
        <v>1140.8699999999999</v>
      </c>
      <c r="K2804" s="24">
        <v>702.5</v>
      </c>
      <c r="L2804" s="90"/>
    </row>
    <row r="2805" spans="1:12" outlineLevel="1" x14ac:dyDescent="0.2">
      <c r="A2805" s="42">
        <f t="shared" si="275"/>
        <v>44544</v>
      </c>
      <c r="B2805" s="24">
        <v>773</v>
      </c>
      <c r="C2805" s="24">
        <v>1047.92</v>
      </c>
      <c r="D2805" s="24">
        <v>1807.76</v>
      </c>
      <c r="E2805" s="45">
        <f>Platts!R3294*0.6+Platts!C3294*1.6</f>
        <v>378.1</v>
      </c>
      <c r="F2805" s="62">
        <f t="shared" ref="F2805" si="312">F2804+1</f>
        <v>2802</v>
      </c>
      <c r="G2805" s="42">
        <f t="shared" si="309"/>
        <v>44544</v>
      </c>
      <c r="H2805" s="24">
        <v>721</v>
      </c>
      <c r="I2805" s="24">
        <v>895.15</v>
      </c>
      <c r="J2805" s="24">
        <v>1140.8699999999999</v>
      </c>
      <c r="K2805" s="24">
        <v>697.5</v>
      </c>
      <c r="L2805" s="90"/>
    </row>
    <row r="2806" spans="1:12" outlineLevel="1" x14ac:dyDescent="0.2">
      <c r="A2806" s="42">
        <f t="shared" si="275"/>
        <v>44545</v>
      </c>
      <c r="B2806" s="24">
        <v>775</v>
      </c>
      <c r="C2806" s="24">
        <v>1041.83</v>
      </c>
      <c r="D2806" s="24">
        <v>1807.76</v>
      </c>
      <c r="E2806" s="45">
        <f>Platts!R3295*0.6+Platts!C3295*1.6</f>
        <v>380.42</v>
      </c>
      <c r="F2806" s="62">
        <f t="shared" ref="F2806:G2806" si="313">F2805+1</f>
        <v>2803</v>
      </c>
      <c r="G2806" s="42">
        <f t="shared" si="313"/>
        <v>44545</v>
      </c>
      <c r="H2806" s="24">
        <v>721</v>
      </c>
      <c r="I2806" s="24">
        <v>889.78</v>
      </c>
      <c r="J2806" s="24">
        <v>1140.8699999999999</v>
      </c>
      <c r="K2806" s="24">
        <v>692.5</v>
      </c>
      <c r="L2806" s="90"/>
    </row>
    <row r="2807" spans="1:12" outlineLevel="1" x14ac:dyDescent="0.2">
      <c r="A2807" s="42">
        <f t="shared" si="275"/>
        <v>44546</v>
      </c>
      <c r="B2807" s="24">
        <v>777</v>
      </c>
      <c r="C2807" s="24">
        <v>1046.08</v>
      </c>
      <c r="D2807" s="24">
        <v>1807.76</v>
      </c>
      <c r="E2807" s="45">
        <f>Platts!R3296*0.6+Platts!C3296*1.6</f>
        <v>388.42</v>
      </c>
      <c r="F2807" s="62">
        <f t="shared" ref="F2807:G2807" si="314">F2806+1</f>
        <v>2804</v>
      </c>
      <c r="G2807" s="42">
        <f t="shared" si="314"/>
        <v>44546</v>
      </c>
      <c r="H2807" s="24">
        <v>721</v>
      </c>
      <c r="I2807" s="24">
        <v>889.78</v>
      </c>
      <c r="J2807" s="24">
        <v>1140.8699999999999</v>
      </c>
      <c r="K2807" s="24">
        <v>690</v>
      </c>
      <c r="L2807" s="90"/>
    </row>
    <row r="2808" spans="1:12" outlineLevel="1" x14ac:dyDescent="0.2">
      <c r="A2808" s="42">
        <f t="shared" si="275"/>
        <v>44547</v>
      </c>
      <c r="B2808" s="24">
        <v>777</v>
      </c>
      <c r="C2808" s="24">
        <v>1043.1199999999999</v>
      </c>
      <c r="D2808" s="24">
        <v>1807.76</v>
      </c>
      <c r="E2808" s="45">
        <f>Platts!R3297*0.6+Platts!C3297*1.6</f>
        <v>394.1</v>
      </c>
      <c r="F2808" s="62">
        <f t="shared" ref="F2808:G2808" si="315">F2807+1</f>
        <v>2805</v>
      </c>
      <c r="G2808" s="42">
        <f t="shared" si="315"/>
        <v>44547</v>
      </c>
      <c r="H2808" s="24">
        <v>721</v>
      </c>
      <c r="I2808" s="24">
        <v>889.78</v>
      </c>
      <c r="J2808" s="24">
        <v>1140.8699999999999</v>
      </c>
      <c r="K2808" s="24">
        <v>690</v>
      </c>
      <c r="L2808" s="90"/>
    </row>
    <row r="2809" spans="1:12" outlineLevel="1" x14ac:dyDescent="0.2">
      <c r="A2809" s="42">
        <f>A2808+3</f>
        <v>44550</v>
      </c>
      <c r="B2809" s="24">
        <v>776</v>
      </c>
      <c r="C2809" s="24">
        <v>1045.3399999999999</v>
      </c>
      <c r="D2809" s="24">
        <v>1807.76</v>
      </c>
      <c r="E2809" s="45">
        <f>Platts!R3298*0.6+Platts!C3298*1.6</f>
        <v>402.02</v>
      </c>
      <c r="F2809" s="62">
        <f t="shared" ref="F2809" si="316">F2808+1</f>
        <v>2806</v>
      </c>
      <c r="G2809" s="42">
        <f>G2808+3</f>
        <v>44550</v>
      </c>
      <c r="H2809" s="24">
        <v>721</v>
      </c>
      <c r="I2809" s="24">
        <v>889.78</v>
      </c>
      <c r="J2809" s="24">
        <v>1140.8699999999999</v>
      </c>
      <c r="K2809" s="24">
        <v>682.5</v>
      </c>
      <c r="L2809" s="90"/>
    </row>
    <row r="2810" spans="1:12" outlineLevel="1" x14ac:dyDescent="0.2">
      <c r="A2810" s="42">
        <f t="shared" si="275"/>
        <v>44551</v>
      </c>
      <c r="B2810" s="24">
        <v>772</v>
      </c>
      <c r="C2810" s="24">
        <v>1042.2</v>
      </c>
      <c r="D2810" s="24">
        <v>1807.76</v>
      </c>
      <c r="E2810" s="45">
        <f>Platts!R3299*0.6+Platts!C3299*1.6</f>
        <v>403.58000000000004</v>
      </c>
      <c r="F2810" s="62">
        <f t="shared" ref="F2810:G2818" si="317">F2809+1</f>
        <v>2807</v>
      </c>
      <c r="G2810" s="42">
        <f t="shared" si="317"/>
        <v>44551</v>
      </c>
      <c r="H2810" s="24">
        <v>721</v>
      </c>
      <c r="I2810" s="24">
        <v>889.78</v>
      </c>
      <c r="J2810" s="24">
        <v>1140.8699999999999</v>
      </c>
      <c r="K2810" s="24">
        <v>685</v>
      </c>
      <c r="L2810" s="90"/>
    </row>
    <row r="2811" spans="1:12" outlineLevel="1" x14ac:dyDescent="0.2">
      <c r="A2811" s="42">
        <f t="shared" si="275"/>
        <v>44552</v>
      </c>
      <c r="B2811" s="24">
        <v>772</v>
      </c>
      <c r="C2811" s="24">
        <v>1048.3</v>
      </c>
      <c r="D2811" s="24">
        <v>1719.58</v>
      </c>
      <c r="E2811" s="45">
        <f>Platts!R3300*0.6+Platts!C3300*1.6</f>
        <v>405.86</v>
      </c>
      <c r="F2811" s="62">
        <f t="shared" ref="F2811" si="318">F2810+1</f>
        <v>2808</v>
      </c>
      <c r="G2811" s="42">
        <f t="shared" si="317"/>
        <v>44552</v>
      </c>
      <c r="H2811" s="24">
        <v>720</v>
      </c>
      <c r="I2811" s="24">
        <v>895.31</v>
      </c>
      <c r="J2811" s="24">
        <v>1140.8699999999999</v>
      </c>
      <c r="K2811" s="24">
        <v>690</v>
      </c>
      <c r="L2811" s="90"/>
    </row>
    <row r="2812" spans="1:12" outlineLevel="1" x14ac:dyDescent="0.2">
      <c r="A2812" s="42">
        <f t="shared" si="275"/>
        <v>44553</v>
      </c>
      <c r="B2812" s="24">
        <v>770</v>
      </c>
      <c r="C2812" s="24">
        <v>1046.27</v>
      </c>
      <c r="D2812" s="24">
        <v>1719.58</v>
      </c>
      <c r="E2812" s="45">
        <f>Platts!R3301*0.6+Platts!C3301*1.6</f>
        <v>408.6</v>
      </c>
      <c r="F2812" s="62">
        <f t="shared" ref="F2812" si="319">F2811+1</f>
        <v>2809</v>
      </c>
      <c r="G2812" s="42">
        <f t="shared" si="317"/>
        <v>44553</v>
      </c>
      <c r="H2812" s="24">
        <v>719</v>
      </c>
      <c r="I2812" s="24">
        <v>895.31</v>
      </c>
      <c r="J2812" s="24">
        <v>1140.8699999999999</v>
      </c>
      <c r="K2812" s="24">
        <v>690</v>
      </c>
      <c r="L2812" s="90"/>
    </row>
    <row r="2813" spans="1:12" outlineLevel="1" x14ac:dyDescent="0.2">
      <c r="A2813" s="42">
        <f t="shared" si="275"/>
        <v>44554</v>
      </c>
      <c r="B2813" s="24">
        <v>770</v>
      </c>
      <c r="C2813" s="91">
        <v>1046.27</v>
      </c>
      <c r="D2813" s="91">
        <v>1719.58</v>
      </c>
      <c r="E2813" s="45">
        <f>Platts!R3302*0.6+Platts!C3302*1.6</f>
        <v>410.68</v>
      </c>
      <c r="F2813" s="62">
        <f t="shared" ref="F2813" si="320">F2812+1</f>
        <v>2810</v>
      </c>
      <c r="G2813" s="42">
        <f t="shared" si="317"/>
        <v>44554</v>
      </c>
      <c r="H2813" s="24">
        <v>719</v>
      </c>
      <c r="I2813" s="24">
        <v>895.31</v>
      </c>
      <c r="J2813" s="24">
        <v>1140.8699999999999</v>
      </c>
      <c r="K2813" s="24">
        <v>690</v>
      </c>
      <c r="L2813" s="90"/>
    </row>
    <row r="2814" spans="1:12" outlineLevel="1" x14ac:dyDescent="0.2">
      <c r="A2814" s="42">
        <f>A2813+3</f>
        <v>44557</v>
      </c>
      <c r="B2814" s="91">
        <v>770</v>
      </c>
      <c r="C2814" s="91">
        <v>1046.27</v>
      </c>
      <c r="D2814" s="91">
        <v>1719.58</v>
      </c>
      <c r="E2814" s="45">
        <f>Platts!R3303*0.6+Platts!C3303*1.6</f>
        <v>410.68</v>
      </c>
      <c r="F2814" s="62">
        <f t="shared" ref="F2814" si="321">F2813+1</f>
        <v>2811</v>
      </c>
      <c r="G2814" s="42">
        <f>G2813+3</f>
        <v>44557</v>
      </c>
      <c r="H2814" s="91">
        <v>719</v>
      </c>
      <c r="I2814" s="91">
        <v>895.31</v>
      </c>
      <c r="J2814" s="91">
        <v>1140.8699999999999</v>
      </c>
      <c r="K2814" s="91">
        <v>690</v>
      </c>
      <c r="L2814" s="90"/>
    </row>
    <row r="2815" spans="1:12" outlineLevel="1" x14ac:dyDescent="0.2">
      <c r="A2815" s="42">
        <f t="shared" si="275"/>
        <v>44558</v>
      </c>
      <c r="B2815" s="24">
        <v>758</v>
      </c>
      <c r="C2815" s="91">
        <v>1046.27</v>
      </c>
      <c r="D2815" s="91">
        <v>1719.58</v>
      </c>
      <c r="E2815" s="45">
        <f>Platts!R3304*0.6+Platts!C3304*1.6</f>
        <v>402.52</v>
      </c>
      <c r="F2815" s="62">
        <f t="shared" ref="F2815" si="322">F2814+1</f>
        <v>2812</v>
      </c>
      <c r="G2815" s="42">
        <f t="shared" si="317"/>
        <v>44558</v>
      </c>
      <c r="H2815" s="24">
        <v>714</v>
      </c>
      <c r="I2815" s="24">
        <v>895.31</v>
      </c>
      <c r="J2815" s="24">
        <v>1140.8699999999999</v>
      </c>
      <c r="K2815" s="91">
        <v>690</v>
      </c>
      <c r="L2815" s="90"/>
    </row>
    <row r="2816" spans="1:12" outlineLevel="1" x14ac:dyDescent="0.2">
      <c r="A2816" s="42">
        <f t="shared" ref="A2816:A2818" si="323">A2815+1</f>
        <v>44559</v>
      </c>
      <c r="B2816" s="24">
        <v>756</v>
      </c>
      <c r="C2816" s="24">
        <v>1046.3800000000001</v>
      </c>
      <c r="D2816" s="24">
        <v>1653.44</v>
      </c>
      <c r="E2816" s="45">
        <f>Platts!R3305*0.6+Platts!C3305*1.6</f>
        <v>403.23</v>
      </c>
      <c r="F2816" s="62">
        <f t="shared" ref="F2816" si="324">F2815+1</f>
        <v>2813</v>
      </c>
      <c r="G2816" s="42">
        <f t="shared" si="317"/>
        <v>44559</v>
      </c>
      <c r="H2816" s="24">
        <v>713</v>
      </c>
      <c r="I2816" s="24">
        <v>896.57</v>
      </c>
      <c r="J2816" s="24">
        <v>1140.8699999999999</v>
      </c>
      <c r="K2816" s="24">
        <v>690</v>
      </c>
      <c r="L2816" s="90"/>
    </row>
    <row r="2817" spans="1:12" outlineLevel="1" x14ac:dyDescent="0.2">
      <c r="A2817" s="42">
        <f t="shared" si="323"/>
        <v>44560</v>
      </c>
      <c r="B2817" s="24">
        <v>756</v>
      </c>
      <c r="C2817" s="24">
        <v>1044.17</v>
      </c>
      <c r="D2817" s="24">
        <v>1653.44</v>
      </c>
      <c r="E2817" s="45">
        <f>Platts!R3306*0.6+Platts!C3306*1.6</f>
        <v>401.95000000000005</v>
      </c>
      <c r="F2817" s="62">
        <f t="shared" ref="F2817" si="325">F2816+1</f>
        <v>2814</v>
      </c>
      <c r="G2817" s="42">
        <f t="shared" si="317"/>
        <v>44560</v>
      </c>
      <c r="H2817" s="24">
        <v>713</v>
      </c>
      <c r="I2817" s="24">
        <v>896.57</v>
      </c>
      <c r="J2817" s="24">
        <v>1140.8699999999999</v>
      </c>
      <c r="K2817" s="24">
        <v>690</v>
      </c>
      <c r="L2817" s="90"/>
    </row>
    <row r="2818" spans="1:12" outlineLevel="1" x14ac:dyDescent="0.2">
      <c r="A2818" s="42">
        <f t="shared" si="323"/>
        <v>44561</v>
      </c>
      <c r="B2818" s="24">
        <v>756</v>
      </c>
      <c r="C2818" s="24">
        <v>1044.53</v>
      </c>
      <c r="D2818" s="24">
        <v>1653.44</v>
      </c>
      <c r="E2818" s="45">
        <f>Platts!R3307*0.6+Platts!C3307*1.6</f>
        <v>404.75</v>
      </c>
      <c r="F2818" s="62">
        <f t="shared" ref="F2818:G2843" si="326">F2817+1</f>
        <v>2815</v>
      </c>
      <c r="G2818" s="42">
        <f t="shared" si="317"/>
        <v>44561</v>
      </c>
      <c r="H2818" s="24">
        <v>713</v>
      </c>
      <c r="I2818" s="24">
        <v>896.57</v>
      </c>
      <c r="J2818" s="24">
        <v>1140.8699999999999</v>
      </c>
      <c r="K2818" s="24">
        <v>690</v>
      </c>
      <c r="L2818" s="90"/>
    </row>
    <row r="2819" spans="1:12" x14ac:dyDescent="0.2">
      <c r="A2819" s="42">
        <f>A2818+3</f>
        <v>44564</v>
      </c>
      <c r="B2819" s="91">
        <v>756</v>
      </c>
      <c r="C2819" s="91">
        <v>1044.53</v>
      </c>
      <c r="D2819" s="91">
        <v>1653.44</v>
      </c>
      <c r="E2819" s="45">
        <f>Platts!R3308*0.6+Platts!C3308*1.6</f>
        <v>405.85</v>
      </c>
      <c r="F2819" s="62">
        <f t="shared" si="326"/>
        <v>2816</v>
      </c>
      <c r="G2819" s="42">
        <f>G2818+3</f>
        <v>44564</v>
      </c>
      <c r="H2819" s="24">
        <v>713</v>
      </c>
      <c r="I2819" s="24">
        <v>896.57</v>
      </c>
      <c r="J2819" s="24">
        <v>1140.8699999999999</v>
      </c>
      <c r="K2819" s="91">
        <v>690</v>
      </c>
      <c r="L2819" s="90"/>
    </row>
    <row r="2820" spans="1:12" x14ac:dyDescent="0.2">
      <c r="A2820" s="42">
        <f t="shared" ref="A2820:A2838" si="327">A2819+1</f>
        <v>44565</v>
      </c>
      <c r="B2820" s="24">
        <v>755</v>
      </c>
      <c r="C2820" s="24">
        <v>1041.21</v>
      </c>
      <c r="D2820" s="24">
        <v>1653.44</v>
      </c>
      <c r="E2820" s="45">
        <f>Platts!R3309*0.6+Platts!C3309*1.6</f>
        <v>411.44</v>
      </c>
      <c r="F2820" s="62">
        <f t="shared" si="326"/>
        <v>2817</v>
      </c>
      <c r="G2820" s="42">
        <f t="shared" ref="G2820" si="328">G2819+1</f>
        <v>44565</v>
      </c>
      <c r="H2820" s="24">
        <v>720</v>
      </c>
      <c r="I2820" s="24">
        <v>896.57</v>
      </c>
      <c r="J2820" s="24">
        <v>1140.8699999999999</v>
      </c>
      <c r="K2820" s="24">
        <v>695</v>
      </c>
      <c r="L2820" s="90"/>
    </row>
    <row r="2821" spans="1:12" x14ac:dyDescent="0.2">
      <c r="A2821" s="42">
        <f t="shared" si="327"/>
        <v>44566</v>
      </c>
      <c r="B2821" s="24">
        <v>755</v>
      </c>
      <c r="C2821" s="24">
        <v>1044.32</v>
      </c>
      <c r="D2821" s="24">
        <v>1653.44</v>
      </c>
      <c r="E2821" s="45">
        <f>Platts!R3310*0.6+Platts!C3310*1.6</f>
        <v>415.96000000000004</v>
      </c>
      <c r="F2821" s="62">
        <f t="shared" si="326"/>
        <v>2818</v>
      </c>
      <c r="G2821" s="42">
        <f t="shared" ref="G2821" si="329">G2820+1</f>
        <v>44566</v>
      </c>
      <c r="H2821" s="24">
        <v>720</v>
      </c>
      <c r="I2821" s="24">
        <v>894.83</v>
      </c>
      <c r="J2821" s="24">
        <v>1140.8699999999999</v>
      </c>
      <c r="K2821" s="24">
        <v>695</v>
      </c>
      <c r="L2821" s="90"/>
    </row>
    <row r="2822" spans="1:12" x14ac:dyDescent="0.2">
      <c r="A2822" s="42">
        <f t="shared" si="327"/>
        <v>44567</v>
      </c>
      <c r="B2822" s="24">
        <v>754</v>
      </c>
      <c r="C2822" s="24">
        <v>1045.9000000000001</v>
      </c>
      <c r="D2822" s="24">
        <v>1653.44</v>
      </c>
      <c r="E2822" s="45">
        <f>Platts!R3311*0.6+Platts!C3311*1.6</f>
        <v>426.6</v>
      </c>
      <c r="F2822" s="62">
        <f t="shared" si="326"/>
        <v>2819</v>
      </c>
      <c r="G2822" s="42">
        <f t="shared" ref="G2822" si="330">G2821+1</f>
        <v>44567</v>
      </c>
      <c r="H2822" s="24">
        <v>721</v>
      </c>
      <c r="I2822" s="24">
        <v>894.83</v>
      </c>
      <c r="J2822" s="24">
        <v>1140.8699999999999</v>
      </c>
      <c r="K2822" s="24">
        <v>700</v>
      </c>
      <c r="L2822" s="90"/>
    </row>
    <row r="2823" spans="1:12" x14ac:dyDescent="0.2">
      <c r="A2823" s="42">
        <f t="shared" si="327"/>
        <v>44568</v>
      </c>
      <c r="B2823" s="24">
        <v>754</v>
      </c>
      <c r="C2823" s="24">
        <v>1049.23</v>
      </c>
      <c r="D2823" s="24">
        <v>1631.39</v>
      </c>
      <c r="E2823" s="45">
        <f>Platts!R3312*0.6+Platts!C3312*1.6</f>
        <v>426.28</v>
      </c>
      <c r="F2823" s="62">
        <f t="shared" ref="F2823" si="331">F2822+1</f>
        <v>2820</v>
      </c>
      <c r="G2823" s="42">
        <f t="shared" ref="G2823:G2833" si="332">G2822+1</f>
        <v>44568</v>
      </c>
      <c r="H2823" s="24">
        <v>721</v>
      </c>
      <c r="I2823" s="24">
        <v>894.83</v>
      </c>
      <c r="J2823" s="24">
        <v>1140.8699999999999</v>
      </c>
      <c r="K2823" s="24">
        <v>700</v>
      </c>
      <c r="L2823" s="90"/>
    </row>
    <row r="2824" spans="1:12" x14ac:dyDescent="0.2">
      <c r="A2824" s="42">
        <f>A2823+3</f>
        <v>44571</v>
      </c>
      <c r="B2824" s="24">
        <v>753</v>
      </c>
      <c r="C2824" s="24">
        <v>1047.56</v>
      </c>
      <c r="D2824" s="24">
        <v>1631.39</v>
      </c>
      <c r="E2824" s="45">
        <f>Platts!R3313*0.6+Platts!C3313*1.6</f>
        <v>427.52</v>
      </c>
      <c r="F2824" s="62">
        <f t="shared" ref="F2824" si="333">F2823+1</f>
        <v>2821</v>
      </c>
      <c r="G2824" s="42">
        <f>G2823+3</f>
        <v>44571</v>
      </c>
      <c r="H2824" s="24">
        <v>721</v>
      </c>
      <c r="I2824" s="24">
        <v>894.83</v>
      </c>
      <c r="J2824" s="24">
        <v>1140.8699999999999</v>
      </c>
      <c r="K2824" s="24">
        <v>700</v>
      </c>
      <c r="L2824" s="90"/>
    </row>
    <row r="2825" spans="1:12" x14ac:dyDescent="0.2">
      <c r="A2825" s="42">
        <f t="shared" si="327"/>
        <v>44572</v>
      </c>
      <c r="B2825" s="24">
        <v>753</v>
      </c>
      <c r="C2825" s="24">
        <v>1050.8900000000001</v>
      </c>
      <c r="D2825" s="24">
        <v>1587.3</v>
      </c>
      <c r="E2825" s="45">
        <f>Platts!R3314*0.6+Platts!C3314*1.6</f>
        <v>436.76</v>
      </c>
      <c r="F2825" s="62">
        <f t="shared" ref="F2825" si="334">F2824+1</f>
        <v>2822</v>
      </c>
      <c r="G2825" s="42">
        <f t="shared" si="332"/>
        <v>44572</v>
      </c>
      <c r="H2825" s="24">
        <v>724</v>
      </c>
      <c r="I2825" s="24">
        <v>894.83</v>
      </c>
      <c r="J2825" s="24">
        <v>1140.8699999999999</v>
      </c>
      <c r="K2825" s="24">
        <v>700</v>
      </c>
      <c r="L2825" s="90"/>
    </row>
    <row r="2826" spans="1:12" x14ac:dyDescent="0.2">
      <c r="A2826" s="42">
        <f t="shared" si="327"/>
        <v>44573</v>
      </c>
      <c r="B2826" s="24">
        <v>754</v>
      </c>
      <c r="C2826" s="24">
        <v>1056.81</v>
      </c>
      <c r="D2826" s="24">
        <v>1587.3</v>
      </c>
      <c r="E2826" s="45">
        <f>Platts!R3315*0.6+Platts!C3315*1.6</f>
        <v>446.96</v>
      </c>
      <c r="F2826" s="62">
        <f t="shared" ref="F2826" si="335">F2825+1</f>
        <v>2823</v>
      </c>
      <c r="G2826" s="42">
        <f t="shared" si="332"/>
        <v>44573</v>
      </c>
      <c r="H2826" s="24">
        <v>725</v>
      </c>
      <c r="I2826" s="24">
        <v>953.99</v>
      </c>
      <c r="J2826" s="24">
        <v>1140.8699999999999</v>
      </c>
      <c r="K2826" s="24">
        <v>700</v>
      </c>
      <c r="L2826" s="90"/>
    </row>
    <row r="2827" spans="1:12" x14ac:dyDescent="0.2">
      <c r="A2827" s="42">
        <f t="shared" si="327"/>
        <v>44574</v>
      </c>
      <c r="B2827" s="24">
        <v>754</v>
      </c>
      <c r="C2827" s="24">
        <v>1057.92</v>
      </c>
      <c r="D2827" s="24">
        <v>1587.3</v>
      </c>
      <c r="E2827" s="45">
        <f>Platts!R3316*0.6+Platts!C3316*1.6</f>
        <v>447.12</v>
      </c>
      <c r="F2827" s="62">
        <f t="shared" ref="F2827" si="336">F2826+1</f>
        <v>2824</v>
      </c>
      <c r="G2827" s="42">
        <f t="shared" si="332"/>
        <v>44574</v>
      </c>
      <c r="H2827" s="24">
        <v>726</v>
      </c>
      <c r="I2827" s="24">
        <v>953.99</v>
      </c>
      <c r="J2827" s="24">
        <v>1140.8699999999999</v>
      </c>
      <c r="K2827" s="24">
        <v>700</v>
      </c>
      <c r="L2827" s="90"/>
    </row>
    <row r="2828" spans="1:12" x14ac:dyDescent="0.2">
      <c r="A2828" s="42">
        <f t="shared" si="327"/>
        <v>44575</v>
      </c>
      <c r="B2828" s="24">
        <v>754</v>
      </c>
      <c r="C2828" s="24">
        <v>1056.44</v>
      </c>
      <c r="D2828" s="24">
        <v>1543.21</v>
      </c>
      <c r="E2828" s="45">
        <f>Platts!R3317*0.6+Platts!C3317*1.6</f>
        <v>448.2</v>
      </c>
      <c r="F2828" s="62">
        <f t="shared" ref="F2828" si="337">F2827+1</f>
        <v>2825</v>
      </c>
      <c r="G2828" s="42">
        <f t="shared" si="332"/>
        <v>44575</v>
      </c>
      <c r="H2828" s="24">
        <v>729</v>
      </c>
      <c r="I2828" s="24">
        <v>953.99</v>
      </c>
      <c r="J2828" s="24">
        <v>1140.8699999999999</v>
      </c>
      <c r="K2828" s="24">
        <v>701</v>
      </c>
      <c r="L2828" s="90"/>
    </row>
    <row r="2829" spans="1:12" x14ac:dyDescent="0.2">
      <c r="A2829" s="42">
        <f>A2828+3</f>
        <v>44578</v>
      </c>
      <c r="B2829" s="24">
        <v>753</v>
      </c>
      <c r="C2829" s="24">
        <v>1063.1300000000001</v>
      </c>
      <c r="D2829" s="91">
        <v>1543.21</v>
      </c>
      <c r="E2829" s="45">
        <f>Platts!R3318*0.6+Platts!C3318*1.6</f>
        <v>445</v>
      </c>
      <c r="F2829" s="62">
        <f t="shared" ref="F2829" si="338">F2828+1</f>
        <v>2826</v>
      </c>
      <c r="G2829" s="42">
        <f>G2828+3</f>
        <v>44578</v>
      </c>
      <c r="H2829" s="24">
        <v>726</v>
      </c>
      <c r="I2829" s="24">
        <v>953.99</v>
      </c>
      <c r="J2829" s="24">
        <v>1140.8699999999999</v>
      </c>
      <c r="K2829" s="24">
        <v>700</v>
      </c>
      <c r="L2829" s="90"/>
    </row>
    <row r="2830" spans="1:12" x14ac:dyDescent="0.2">
      <c r="A2830" s="42">
        <f t="shared" si="327"/>
        <v>44579</v>
      </c>
      <c r="B2830" s="24">
        <v>753</v>
      </c>
      <c r="C2830" s="24">
        <v>1053.97</v>
      </c>
      <c r="D2830" s="24">
        <v>1543.21</v>
      </c>
      <c r="E2830" s="45">
        <f>Platts!R3319*0.6+Platts!C3319*1.6</f>
        <v>455.68</v>
      </c>
      <c r="F2830" s="62">
        <f t="shared" ref="F2830" si="339">F2829+1</f>
        <v>2827</v>
      </c>
      <c r="G2830" s="42">
        <f t="shared" si="332"/>
        <v>44579</v>
      </c>
      <c r="H2830" s="24">
        <v>726</v>
      </c>
      <c r="I2830" s="24">
        <v>953.99</v>
      </c>
      <c r="J2830" s="24">
        <v>1140.8699999999999</v>
      </c>
      <c r="K2830" s="24">
        <v>699</v>
      </c>
      <c r="L2830" s="90"/>
    </row>
    <row r="2831" spans="1:12" x14ac:dyDescent="0.2">
      <c r="A2831" s="42">
        <f t="shared" si="327"/>
        <v>44580</v>
      </c>
      <c r="B2831" s="24">
        <v>756</v>
      </c>
      <c r="C2831" s="24">
        <v>1055.83</v>
      </c>
      <c r="D2831" s="24">
        <v>1543.21</v>
      </c>
      <c r="E2831" s="45">
        <f>Platts!R3320*0.6+Platts!C3320*1.6</f>
        <v>466.32</v>
      </c>
      <c r="F2831" s="62">
        <f t="shared" ref="F2831" si="340">F2830+1</f>
        <v>2828</v>
      </c>
      <c r="G2831" s="42">
        <f t="shared" si="332"/>
        <v>44580</v>
      </c>
      <c r="H2831" s="24">
        <v>731</v>
      </c>
      <c r="I2831" s="24">
        <v>933.78</v>
      </c>
      <c r="J2831" s="24">
        <v>1140.8699999999999</v>
      </c>
      <c r="K2831" s="24">
        <v>699</v>
      </c>
      <c r="L2831" s="90"/>
    </row>
    <row r="2832" spans="1:12" x14ac:dyDescent="0.2">
      <c r="A2832" s="42">
        <f t="shared" si="327"/>
        <v>44581</v>
      </c>
      <c r="B2832" s="24">
        <v>756</v>
      </c>
      <c r="C2832" s="24">
        <v>1054.3399999999999</v>
      </c>
      <c r="D2832" s="24">
        <v>1488.1</v>
      </c>
      <c r="E2832" s="45">
        <f>Platts!R3321*0.6+Platts!C3321*1.6</f>
        <v>471.24</v>
      </c>
      <c r="F2832" s="62">
        <f t="shared" ref="F2832" si="341">F2831+1</f>
        <v>2829</v>
      </c>
      <c r="G2832" s="42">
        <f t="shared" si="332"/>
        <v>44581</v>
      </c>
      <c r="H2832" s="24">
        <v>731</v>
      </c>
      <c r="I2832" s="24">
        <v>933.78</v>
      </c>
      <c r="J2832" s="24">
        <v>1140.8699999999999</v>
      </c>
      <c r="K2832" s="24">
        <v>700</v>
      </c>
      <c r="L2832" s="90"/>
    </row>
    <row r="2833" spans="1:12" x14ac:dyDescent="0.2">
      <c r="A2833" s="42">
        <f t="shared" si="327"/>
        <v>44582</v>
      </c>
      <c r="B2833" s="24">
        <v>758</v>
      </c>
      <c r="C2833" s="24">
        <v>1054.9000000000001</v>
      </c>
      <c r="D2833" s="24">
        <v>1488.1</v>
      </c>
      <c r="E2833" s="45">
        <f>Platts!R3322*0.6+Platts!C3322*1.6</f>
        <v>486.24</v>
      </c>
      <c r="F2833" s="62">
        <f t="shared" ref="F2833" si="342">F2832+1</f>
        <v>2830</v>
      </c>
      <c r="G2833" s="42">
        <f t="shared" si="332"/>
        <v>44582</v>
      </c>
      <c r="H2833" s="24">
        <v>733</v>
      </c>
      <c r="I2833" s="24">
        <v>933.78</v>
      </c>
      <c r="J2833" s="24">
        <v>1140.8699999999999</v>
      </c>
      <c r="K2833" s="24">
        <v>700</v>
      </c>
      <c r="L2833" s="90"/>
    </row>
    <row r="2834" spans="1:12" x14ac:dyDescent="0.2">
      <c r="A2834" s="42">
        <f>A2833+3</f>
        <v>44585</v>
      </c>
      <c r="B2834" s="24">
        <v>759</v>
      </c>
      <c r="C2834" s="24">
        <v>1046.27</v>
      </c>
      <c r="D2834" s="24">
        <v>1488.1</v>
      </c>
      <c r="E2834" s="45">
        <f>Platts!R3323*0.6+Platts!C3323*1.6</f>
        <v>480.62</v>
      </c>
      <c r="F2834" s="62">
        <f t="shared" ref="F2834" si="343">F2833+1</f>
        <v>2831</v>
      </c>
      <c r="G2834" s="42">
        <f>G2833+3</f>
        <v>44585</v>
      </c>
      <c r="H2834" s="24">
        <v>733</v>
      </c>
      <c r="I2834" s="24">
        <v>933.78</v>
      </c>
      <c r="J2834" s="24">
        <v>1140.8699999999999</v>
      </c>
      <c r="K2834" s="24">
        <v>695</v>
      </c>
      <c r="L2834" s="90"/>
    </row>
    <row r="2835" spans="1:12" x14ac:dyDescent="0.2">
      <c r="A2835" s="42">
        <f t="shared" si="327"/>
        <v>44586</v>
      </c>
      <c r="B2835" s="24">
        <v>762</v>
      </c>
      <c r="C2835" s="24">
        <v>1037.8499999999999</v>
      </c>
      <c r="D2835" s="24">
        <v>1488.1</v>
      </c>
      <c r="E2835" s="45">
        <f>Platts!R3324*0.6+Platts!C3324*1.6</f>
        <v>487.26</v>
      </c>
      <c r="F2835" s="62">
        <f t="shared" ref="F2835" si="344">F2834+1</f>
        <v>2832</v>
      </c>
      <c r="G2835" s="42">
        <f t="shared" ref="G2835:G2838" si="345">G2834+1</f>
        <v>44586</v>
      </c>
      <c r="H2835" s="24">
        <v>735</v>
      </c>
      <c r="I2835" s="24">
        <v>933.78</v>
      </c>
      <c r="J2835" s="24">
        <v>1140.8699999999999</v>
      </c>
      <c r="K2835" s="24">
        <v>700</v>
      </c>
      <c r="L2835" s="90"/>
    </row>
    <row r="2836" spans="1:12" x14ac:dyDescent="0.2">
      <c r="A2836" s="42">
        <f t="shared" si="327"/>
        <v>44587</v>
      </c>
      <c r="B2836" s="24">
        <v>765</v>
      </c>
      <c r="C2836" s="24">
        <v>1037.8499999999999</v>
      </c>
      <c r="D2836" s="24">
        <v>1399.91</v>
      </c>
      <c r="E2836" s="45">
        <f>Platts!R3325*0.6+Platts!C3325*1.6</f>
        <v>487.65999999999997</v>
      </c>
      <c r="F2836" s="62">
        <f t="shared" ref="F2836" si="346">F2835+1</f>
        <v>2833</v>
      </c>
      <c r="G2836" s="42">
        <f t="shared" si="345"/>
        <v>44587</v>
      </c>
      <c r="H2836" s="24">
        <v>735</v>
      </c>
      <c r="I2836" s="24">
        <v>930.68</v>
      </c>
      <c r="J2836" s="24">
        <v>1140.8699999999999</v>
      </c>
      <c r="K2836" s="24">
        <v>707.5</v>
      </c>
      <c r="L2836" s="90"/>
    </row>
    <row r="2837" spans="1:12" x14ac:dyDescent="0.2">
      <c r="A2837" s="42">
        <f t="shared" si="327"/>
        <v>44588</v>
      </c>
      <c r="B2837" s="24">
        <v>770</v>
      </c>
      <c r="C2837" s="24">
        <v>1025.8900000000001</v>
      </c>
      <c r="D2837" s="24">
        <v>1399.91</v>
      </c>
      <c r="E2837" s="45">
        <f>Platts!R3326*0.6+Platts!C3326*1.6</f>
        <v>488.7</v>
      </c>
      <c r="F2837" s="62">
        <f t="shared" ref="F2837" si="347">F2836+1</f>
        <v>2834</v>
      </c>
      <c r="G2837" s="42">
        <f t="shared" si="345"/>
        <v>44588</v>
      </c>
      <c r="H2837" s="24">
        <v>742</v>
      </c>
      <c r="I2837" s="24">
        <v>930.68</v>
      </c>
      <c r="J2837" s="24">
        <v>1140.8699999999999</v>
      </c>
      <c r="K2837" s="24">
        <v>710</v>
      </c>
      <c r="L2837" s="90"/>
    </row>
    <row r="2838" spans="1:12" x14ac:dyDescent="0.2">
      <c r="A2838" s="42">
        <f t="shared" si="327"/>
        <v>44589</v>
      </c>
      <c r="B2838" s="24">
        <v>777</v>
      </c>
      <c r="C2838" s="24">
        <v>1055.28</v>
      </c>
      <c r="D2838" s="24">
        <v>1399.91</v>
      </c>
      <c r="E2838" s="45">
        <f>Platts!R3327*0.6+Platts!C3327*1.6</f>
        <v>503.34000000000003</v>
      </c>
      <c r="F2838" s="62">
        <f t="shared" ref="F2838" si="348">F2837+1</f>
        <v>2835</v>
      </c>
      <c r="G2838" s="42">
        <f t="shared" si="345"/>
        <v>44589</v>
      </c>
      <c r="H2838" s="24">
        <v>752</v>
      </c>
      <c r="I2838" s="24">
        <v>930.68</v>
      </c>
      <c r="J2838" s="24">
        <v>1140.8699999999999</v>
      </c>
      <c r="K2838" s="24">
        <v>710</v>
      </c>
      <c r="L2838" s="90"/>
    </row>
    <row r="2839" spans="1:12" x14ac:dyDescent="0.2">
      <c r="A2839" s="42">
        <f>A2838+3</f>
        <v>44592</v>
      </c>
      <c r="B2839" s="91">
        <v>777</v>
      </c>
      <c r="C2839" s="24">
        <v>1058.49</v>
      </c>
      <c r="D2839" s="24">
        <v>1399.91</v>
      </c>
      <c r="E2839" s="45">
        <f>Platts!R3328*0.6+Platts!C3328*1.6</f>
        <v>493.5</v>
      </c>
      <c r="F2839" s="62">
        <f t="shared" ref="F2839" si="349">F2838+1</f>
        <v>2836</v>
      </c>
      <c r="G2839" s="42">
        <f>G2838+3</f>
        <v>44592</v>
      </c>
      <c r="H2839" s="24">
        <v>752</v>
      </c>
      <c r="I2839" s="24">
        <v>930.68</v>
      </c>
      <c r="J2839" s="24">
        <v>1140.8699999999999</v>
      </c>
      <c r="K2839" s="24">
        <v>717.5</v>
      </c>
      <c r="L2839" s="90"/>
    </row>
    <row r="2840" spans="1:12" x14ac:dyDescent="0.2">
      <c r="A2840" s="42">
        <f>A2839+1</f>
        <v>44593</v>
      </c>
      <c r="B2840" s="91">
        <f>B2839</f>
        <v>777</v>
      </c>
      <c r="C2840" s="24">
        <v>1060.4100000000001</v>
      </c>
      <c r="D2840" s="24">
        <v>1366.84</v>
      </c>
      <c r="E2840" s="45">
        <f>Platts!R3329*0.6+Platts!C3329*1.6</f>
        <v>493.5</v>
      </c>
      <c r="F2840" s="62">
        <f t="shared" ref="F2840" si="350">F2839+1</f>
        <v>2837</v>
      </c>
      <c r="G2840" s="42">
        <f>G2839+1</f>
        <v>44593</v>
      </c>
      <c r="H2840" s="24">
        <v>752</v>
      </c>
      <c r="I2840" s="24">
        <v>930.68</v>
      </c>
      <c r="J2840" s="24">
        <v>1140.8699999999999</v>
      </c>
      <c r="K2840" s="24">
        <v>720</v>
      </c>
      <c r="L2840" s="90"/>
    </row>
    <row r="2841" spans="1:12" x14ac:dyDescent="0.2">
      <c r="A2841" s="42">
        <f t="shared" ref="A2841:A2843" si="351">A2840+1</f>
        <v>44594</v>
      </c>
      <c r="B2841" s="91">
        <f>B2840</f>
        <v>777</v>
      </c>
      <c r="C2841" s="24">
        <v>1064.93</v>
      </c>
      <c r="D2841" s="24">
        <v>1366.84</v>
      </c>
      <c r="E2841" s="45">
        <f>Platts!R3330*0.6+Platts!C3330*1.6</f>
        <v>493.5</v>
      </c>
      <c r="F2841" s="62">
        <f t="shared" ref="F2841" si="352">F2840+1</f>
        <v>2838</v>
      </c>
      <c r="G2841" s="42">
        <f t="shared" si="326"/>
        <v>44594</v>
      </c>
      <c r="H2841" s="24">
        <v>752</v>
      </c>
      <c r="I2841" s="24">
        <v>923.69</v>
      </c>
      <c r="J2841" s="24">
        <v>1140.8699999999999</v>
      </c>
      <c r="K2841" s="24">
        <v>725</v>
      </c>
      <c r="L2841" s="90"/>
    </row>
    <row r="2842" spans="1:12" x14ac:dyDescent="0.2">
      <c r="A2842" s="42">
        <f t="shared" si="351"/>
        <v>44595</v>
      </c>
      <c r="B2842" s="24">
        <v>777</v>
      </c>
      <c r="C2842" s="24">
        <v>1081.3599999999999</v>
      </c>
      <c r="D2842" s="24">
        <v>1366.84</v>
      </c>
      <c r="E2842" s="45">
        <f>Platts!R3331*0.6+Platts!C3331*1.6</f>
        <v>500.36999999999995</v>
      </c>
      <c r="F2842" s="62">
        <f t="shared" ref="F2842" si="353">F2841+1</f>
        <v>2839</v>
      </c>
      <c r="G2842" s="42">
        <f t="shared" si="326"/>
        <v>44595</v>
      </c>
      <c r="H2842" s="24">
        <v>755</v>
      </c>
      <c r="I2842" s="24">
        <v>923.69</v>
      </c>
      <c r="J2842" s="24">
        <v>1140.8699999999999</v>
      </c>
      <c r="K2842" s="24">
        <v>725</v>
      </c>
      <c r="L2842" s="90"/>
    </row>
    <row r="2843" spans="1:12" x14ac:dyDescent="0.2">
      <c r="A2843" s="42">
        <f t="shared" si="351"/>
        <v>44596</v>
      </c>
      <c r="B2843" s="24">
        <v>780</v>
      </c>
      <c r="C2843" s="24">
        <v>1081.74</v>
      </c>
      <c r="D2843" s="24">
        <v>1289.68</v>
      </c>
      <c r="E2843" s="45">
        <f>Platts!R3332*0.6+Platts!C3332*1.6</f>
        <v>501.40999999999997</v>
      </c>
      <c r="F2843" s="62">
        <f t="shared" ref="F2843" si="354">F2842+1</f>
        <v>2840</v>
      </c>
      <c r="G2843" s="42">
        <f t="shared" si="326"/>
        <v>44596</v>
      </c>
      <c r="H2843" s="24">
        <v>759</v>
      </c>
      <c r="I2843" s="24">
        <v>923.69</v>
      </c>
      <c r="J2843" s="24">
        <v>1140.8699999999999</v>
      </c>
      <c r="K2843" s="24">
        <v>730</v>
      </c>
      <c r="L2843" s="90"/>
    </row>
    <row r="2844" spans="1:12" x14ac:dyDescent="0.2">
      <c r="A2844" s="42">
        <f>A2843+3</f>
        <v>44599</v>
      </c>
      <c r="B2844" s="24">
        <v>790</v>
      </c>
      <c r="C2844" s="24">
        <v>1081.17</v>
      </c>
      <c r="D2844" s="24">
        <v>1256.6099999999999</v>
      </c>
      <c r="E2844" s="45">
        <f>Platts!R3333*0.6+Platts!C3333*1.6</f>
        <v>506.04</v>
      </c>
      <c r="F2844" s="62">
        <f t="shared" ref="F2844" si="355">F2843+1</f>
        <v>2841</v>
      </c>
      <c r="G2844" s="42">
        <f>G2843+3</f>
        <v>44599</v>
      </c>
      <c r="H2844" s="24">
        <v>763</v>
      </c>
      <c r="I2844" s="24">
        <v>923.69</v>
      </c>
      <c r="J2844" s="24">
        <v>1140.8699999999999</v>
      </c>
      <c r="K2844" s="24">
        <v>735</v>
      </c>
      <c r="L2844" s="90"/>
    </row>
    <row r="2845" spans="1:12" x14ac:dyDescent="0.2">
      <c r="A2845" s="42">
        <f>A2844+1</f>
        <v>44600</v>
      </c>
      <c r="B2845" s="24">
        <v>792</v>
      </c>
      <c r="C2845" s="24">
        <v>1078.53</v>
      </c>
      <c r="D2845" s="24">
        <v>1256.6099999999999</v>
      </c>
      <c r="E2845" s="45">
        <f>Platts!R3334*0.6+Platts!C3334*1.6</f>
        <v>503.31999999999994</v>
      </c>
      <c r="F2845" s="62">
        <f t="shared" ref="F2845" si="356">F2844+1</f>
        <v>2842</v>
      </c>
      <c r="G2845" s="42">
        <f>G2844+1</f>
        <v>44600</v>
      </c>
      <c r="H2845" s="24">
        <v>775</v>
      </c>
      <c r="I2845" s="24">
        <v>923.69</v>
      </c>
      <c r="J2845" s="24">
        <v>1140.8699999999999</v>
      </c>
      <c r="K2845" s="24">
        <v>735</v>
      </c>
      <c r="L2845" s="90"/>
    </row>
    <row r="2846" spans="1:12" x14ac:dyDescent="0.2">
      <c r="A2846" s="42">
        <f t="shared" ref="A2846:A2848" si="357">A2845+1</f>
        <v>44601</v>
      </c>
      <c r="B2846" s="24">
        <v>802</v>
      </c>
      <c r="C2846" s="24">
        <v>1120.6300000000001</v>
      </c>
      <c r="D2846" s="24">
        <v>1256.6099999999999</v>
      </c>
      <c r="E2846" s="45">
        <f>Platts!R3335*0.6+Platts!C3335*1.6</f>
        <v>498.2</v>
      </c>
      <c r="F2846" s="62">
        <f t="shared" ref="F2846" si="358">F2845+1</f>
        <v>2843</v>
      </c>
      <c r="G2846" s="42">
        <f t="shared" ref="G2846" si="359">G2845+1</f>
        <v>44601</v>
      </c>
      <c r="H2846" s="24">
        <v>775</v>
      </c>
      <c r="I2846" s="24">
        <v>934.81</v>
      </c>
      <c r="J2846" s="24">
        <v>1140.8699999999999</v>
      </c>
      <c r="K2846" s="24">
        <v>735</v>
      </c>
      <c r="L2846" s="90"/>
    </row>
    <row r="2847" spans="1:12" x14ac:dyDescent="0.2">
      <c r="A2847" s="42">
        <f t="shared" si="357"/>
        <v>44602</v>
      </c>
      <c r="B2847" s="24">
        <v>810</v>
      </c>
      <c r="C2847" s="24">
        <v>1125.92</v>
      </c>
      <c r="D2847" s="24">
        <v>1234.57</v>
      </c>
      <c r="E2847" s="45">
        <f>Platts!R3336*0.6+Platts!C3336*1.6</f>
        <v>509.25</v>
      </c>
      <c r="F2847" s="62">
        <f t="shared" ref="F2847" si="360">F2846+1</f>
        <v>2844</v>
      </c>
      <c r="G2847" s="42">
        <f t="shared" ref="G2847" si="361">G2846+1</f>
        <v>44602</v>
      </c>
      <c r="H2847" s="24">
        <v>780</v>
      </c>
      <c r="I2847" s="24">
        <v>934.81</v>
      </c>
      <c r="J2847" s="24">
        <v>1140.8699999999999</v>
      </c>
      <c r="K2847" s="24">
        <v>735</v>
      </c>
      <c r="L2847" s="90"/>
    </row>
    <row r="2848" spans="1:12" x14ac:dyDescent="0.2">
      <c r="A2848" s="42">
        <f t="shared" si="357"/>
        <v>44603</v>
      </c>
      <c r="B2848" s="24">
        <v>812</v>
      </c>
      <c r="C2848" s="24">
        <v>1106.0899999999999</v>
      </c>
      <c r="D2848" s="24">
        <v>1234.57</v>
      </c>
      <c r="E2848" s="45">
        <f>Platts!R3337*0.6+Platts!C3337*1.6</f>
        <v>505.74</v>
      </c>
      <c r="F2848" s="62">
        <f t="shared" ref="F2848" si="362">F2847+1</f>
        <v>2845</v>
      </c>
      <c r="G2848" s="42">
        <f t="shared" ref="G2848" si="363">G2847+1</f>
        <v>44603</v>
      </c>
      <c r="H2848" s="24">
        <v>785</v>
      </c>
      <c r="I2848" s="24">
        <v>934.81</v>
      </c>
      <c r="J2848" s="24">
        <v>1140.8699999999999</v>
      </c>
      <c r="K2848" s="24">
        <v>737.5</v>
      </c>
      <c r="L2848" s="90"/>
    </row>
    <row r="2849" spans="1:12" x14ac:dyDescent="0.2">
      <c r="A2849" s="42">
        <f>A2848+3</f>
        <v>44606</v>
      </c>
      <c r="B2849" s="24">
        <v>804</v>
      </c>
      <c r="C2849" s="24">
        <v>1096.5899999999999</v>
      </c>
      <c r="D2849" s="24">
        <v>1212.52</v>
      </c>
      <c r="E2849" s="45">
        <f>Platts!R3338*0.6+Platts!C3338*1.6</f>
        <v>504.54</v>
      </c>
      <c r="F2849" s="62">
        <f t="shared" ref="F2849" si="364">F2848+1</f>
        <v>2846</v>
      </c>
      <c r="G2849" s="42">
        <f>G2848+3</f>
        <v>44606</v>
      </c>
      <c r="H2849" s="24">
        <v>783</v>
      </c>
      <c r="I2849" s="24">
        <v>934.81</v>
      </c>
      <c r="J2849" s="24">
        <v>1140.8699999999999</v>
      </c>
      <c r="K2849" s="24">
        <v>740</v>
      </c>
      <c r="L2849" s="90"/>
    </row>
    <row r="2850" spans="1:12" x14ac:dyDescent="0.2">
      <c r="A2850" s="42">
        <f>A2849+1</f>
        <v>44607</v>
      </c>
      <c r="B2850" s="24">
        <v>800</v>
      </c>
      <c r="C2850" s="24">
        <v>1098.98</v>
      </c>
      <c r="D2850" s="24">
        <v>1212.52</v>
      </c>
      <c r="E2850" s="45">
        <f>Platts!R3339*0.6+Platts!C3339*1.6</f>
        <v>481.31999999999994</v>
      </c>
      <c r="F2850" s="62">
        <f t="shared" ref="F2850" si="365">F2849+1</f>
        <v>2847</v>
      </c>
      <c r="G2850" s="42">
        <f>G2849+1</f>
        <v>44607</v>
      </c>
      <c r="H2850" s="24">
        <v>781</v>
      </c>
      <c r="I2850" s="24">
        <v>934.81</v>
      </c>
      <c r="J2850" s="24">
        <v>1140.8699999999999</v>
      </c>
      <c r="K2850" s="24">
        <v>742.5</v>
      </c>
      <c r="L2850" s="90"/>
    </row>
    <row r="2851" spans="1:12" x14ac:dyDescent="0.2">
      <c r="A2851" s="42">
        <f t="shared" ref="A2851:A2853" si="366">A2850+1</f>
        <v>44608</v>
      </c>
      <c r="B2851" s="24">
        <v>806</v>
      </c>
      <c r="C2851" s="24">
        <v>1100.3399999999999</v>
      </c>
      <c r="D2851" s="24">
        <v>1168.43</v>
      </c>
      <c r="E2851" s="45">
        <f>Platts!R3340*0.6+Platts!C3340*1.6</f>
        <v>487.88</v>
      </c>
      <c r="F2851" s="62">
        <f t="shared" ref="F2851" si="367">F2850+1</f>
        <v>2848</v>
      </c>
      <c r="G2851" s="42">
        <f t="shared" ref="G2851" si="368">G2850+1</f>
        <v>44608</v>
      </c>
      <c r="H2851" s="24">
        <v>781</v>
      </c>
      <c r="I2851" s="24">
        <v>935.43</v>
      </c>
      <c r="J2851" s="24">
        <v>1140.8699999999999</v>
      </c>
      <c r="K2851" s="24">
        <v>740</v>
      </c>
      <c r="L2851" s="90"/>
    </row>
    <row r="2852" spans="1:12" x14ac:dyDescent="0.2">
      <c r="A2852" s="42">
        <f t="shared" si="366"/>
        <v>44609</v>
      </c>
      <c r="B2852" s="24">
        <v>798</v>
      </c>
      <c r="C2852" s="24">
        <v>1091.23</v>
      </c>
      <c r="D2852" s="24">
        <v>1146.3800000000001</v>
      </c>
      <c r="E2852" s="45">
        <f>Platts!R3341*0.6+Platts!C3341*1.6</f>
        <v>472.44</v>
      </c>
      <c r="F2852" s="62">
        <f t="shared" ref="F2852" si="369">F2851+1</f>
        <v>2849</v>
      </c>
      <c r="G2852" s="42">
        <f t="shared" ref="G2852" si="370">G2851+1</f>
        <v>44609</v>
      </c>
      <c r="H2852" s="24">
        <v>779</v>
      </c>
      <c r="I2852" s="24">
        <v>935.43</v>
      </c>
      <c r="J2852" s="24">
        <v>1140.8699999999999</v>
      </c>
      <c r="K2852" s="24">
        <v>742.5</v>
      </c>
      <c r="L2852" s="90"/>
    </row>
    <row r="2853" spans="1:12" x14ac:dyDescent="0.2">
      <c r="A2853" s="42">
        <f t="shared" si="366"/>
        <v>44610</v>
      </c>
      <c r="B2853" s="24">
        <v>803</v>
      </c>
      <c r="C2853" s="24">
        <v>1088.1600000000001</v>
      </c>
      <c r="D2853" s="24">
        <v>1146.3800000000001</v>
      </c>
      <c r="E2853" s="45">
        <f>Platts!R3342*0.6+Platts!C3342*1.6</f>
        <v>477.6</v>
      </c>
      <c r="F2853" s="62">
        <f t="shared" ref="F2853" si="371">F2852+1</f>
        <v>2850</v>
      </c>
      <c r="G2853" s="42">
        <f t="shared" ref="G2853" si="372">G2852+1</f>
        <v>44610</v>
      </c>
      <c r="H2853" s="24">
        <v>784</v>
      </c>
      <c r="I2853" s="24">
        <v>935.43</v>
      </c>
      <c r="J2853" s="24">
        <v>1140.8699999999999</v>
      </c>
      <c r="K2853" s="24">
        <v>742.5</v>
      </c>
      <c r="L2853" s="90"/>
    </row>
    <row r="2854" spans="1:12" x14ac:dyDescent="0.2">
      <c r="A2854" s="42">
        <f>A2853+3</f>
        <v>44613</v>
      </c>
      <c r="B2854" s="24">
        <v>806</v>
      </c>
      <c r="C2854" s="24">
        <v>1088.54</v>
      </c>
      <c r="D2854" s="91">
        <v>1146.3800000000001</v>
      </c>
      <c r="E2854" s="45">
        <f>Platts!R3343*0.6+Platts!C3343*1.6</f>
        <v>486.4</v>
      </c>
      <c r="F2854" s="62">
        <f t="shared" ref="F2854" si="373">F2853+1</f>
        <v>2851</v>
      </c>
      <c r="G2854" s="42">
        <f>G2853+3</f>
        <v>44613</v>
      </c>
      <c r="H2854" s="24">
        <v>787</v>
      </c>
      <c r="I2854" s="24">
        <v>935.43</v>
      </c>
      <c r="J2854" s="24">
        <v>1140.8699999999999</v>
      </c>
      <c r="K2854" s="24">
        <v>741</v>
      </c>
      <c r="L2854" s="90"/>
    </row>
    <row r="2855" spans="1:12" x14ac:dyDescent="0.2">
      <c r="A2855" s="42">
        <f>A2854+1</f>
        <v>44614</v>
      </c>
      <c r="B2855" s="24">
        <v>803</v>
      </c>
      <c r="C2855" s="24">
        <v>1094.5999999999999</v>
      </c>
      <c r="D2855" s="24">
        <v>1146.3800000000001</v>
      </c>
      <c r="E2855" s="45">
        <f>Platts!R3344*0.6+Platts!C3344*1.6</f>
        <v>486.7</v>
      </c>
      <c r="F2855" s="62">
        <f t="shared" ref="F2855" si="374">F2854+1</f>
        <v>2852</v>
      </c>
      <c r="G2855" s="42">
        <f>G2854+1</f>
        <v>44614</v>
      </c>
      <c r="H2855" s="24">
        <v>787</v>
      </c>
      <c r="I2855" s="24">
        <v>935.43</v>
      </c>
      <c r="J2855" s="24">
        <v>1140.8699999999999</v>
      </c>
      <c r="K2855" s="24">
        <v>741</v>
      </c>
      <c r="L2855" s="90"/>
    </row>
    <row r="2856" spans="1:12" x14ac:dyDescent="0.2">
      <c r="A2856" s="42">
        <f t="shared" ref="A2856:A2858" si="375">A2855+1</f>
        <v>44615</v>
      </c>
      <c r="B2856" s="24">
        <v>803</v>
      </c>
      <c r="C2856" s="24">
        <v>1086.6199999999999</v>
      </c>
      <c r="D2856" s="24">
        <v>1102.29</v>
      </c>
      <c r="E2856" s="45">
        <f>Platts!R3345*0.6+Platts!C3345*1.6</f>
        <v>493.88</v>
      </c>
      <c r="F2856" s="62">
        <f t="shared" ref="F2856" si="376">F2855+1</f>
        <v>2853</v>
      </c>
      <c r="G2856" s="42">
        <f t="shared" ref="G2856" si="377">G2855+1</f>
        <v>44615</v>
      </c>
      <c r="H2856" s="24">
        <v>788</v>
      </c>
      <c r="I2856" s="24">
        <v>930.99</v>
      </c>
      <c r="J2856" s="24">
        <v>1140.8699999999999</v>
      </c>
      <c r="K2856" s="24">
        <v>740</v>
      </c>
      <c r="L2856" s="90"/>
    </row>
    <row r="2857" spans="1:12" x14ac:dyDescent="0.2">
      <c r="A2857" s="42">
        <f t="shared" si="375"/>
        <v>44616</v>
      </c>
      <c r="B2857" s="24">
        <v>798</v>
      </c>
      <c r="C2857" s="24">
        <v>1069.92</v>
      </c>
      <c r="D2857" s="24">
        <v>1102.29</v>
      </c>
      <c r="E2857" s="45">
        <f>Platts!R3346*0.6+Platts!C3346*1.6</f>
        <v>493.32</v>
      </c>
      <c r="F2857" s="62">
        <f t="shared" ref="F2857" si="378">F2856+1</f>
        <v>2854</v>
      </c>
      <c r="G2857" s="42">
        <f t="shared" ref="G2857" si="379">G2856+1</f>
        <v>44616</v>
      </c>
      <c r="H2857" s="24">
        <v>788</v>
      </c>
      <c r="I2857" s="24">
        <v>930.99</v>
      </c>
      <c r="J2857" s="24">
        <v>1140.8699999999999</v>
      </c>
      <c r="K2857" s="24">
        <v>741</v>
      </c>
      <c r="L2857" s="90"/>
    </row>
    <row r="2858" spans="1:12" x14ac:dyDescent="0.2">
      <c r="A2858" s="42">
        <f t="shared" si="375"/>
        <v>44617</v>
      </c>
      <c r="B2858" s="24">
        <v>793</v>
      </c>
      <c r="C2858" s="24">
        <v>1080.8599999999999</v>
      </c>
      <c r="D2858" s="24">
        <v>1102.29</v>
      </c>
      <c r="E2858" s="45">
        <f>Platts!R3347*0.6+Platts!C3347*1.6</f>
        <v>487.71999999999997</v>
      </c>
      <c r="F2858" s="62">
        <f t="shared" ref="F2858" si="380">F2857+1</f>
        <v>2855</v>
      </c>
      <c r="G2858" s="42">
        <f t="shared" ref="G2858" si="381">G2857+1</f>
        <v>44617</v>
      </c>
      <c r="H2858" s="24">
        <v>787</v>
      </c>
      <c r="I2858" s="24">
        <v>930.99</v>
      </c>
      <c r="J2858" s="24">
        <v>1140.8699999999999</v>
      </c>
      <c r="K2858" s="24">
        <v>745</v>
      </c>
      <c r="L2858" s="90"/>
    </row>
    <row r="2859" spans="1:12" x14ac:dyDescent="0.2">
      <c r="A2859" s="42">
        <f>A2858+3</f>
        <v>44620</v>
      </c>
      <c r="B2859" s="24">
        <v>800</v>
      </c>
      <c r="C2859" s="24">
        <v>1079.33</v>
      </c>
      <c r="D2859" s="24">
        <v>1102.29</v>
      </c>
      <c r="E2859" s="45">
        <f>Platts!R3348*0.6+Platts!C3348*1.6</f>
        <v>496.76</v>
      </c>
      <c r="F2859" s="62">
        <f t="shared" ref="F2859" si="382">F2858+1</f>
        <v>2856</v>
      </c>
      <c r="G2859" s="42">
        <f>G2858+3</f>
        <v>44620</v>
      </c>
      <c r="H2859" s="24">
        <v>792</v>
      </c>
      <c r="I2859" s="24">
        <v>930.99</v>
      </c>
      <c r="J2859" s="24">
        <v>1140.8699999999999</v>
      </c>
      <c r="K2859" s="24">
        <v>762.5</v>
      </c>
      <c r="L2859" s="90"/>
    </row>
    <row r="2860" spans="1:12" x14ac:dyDescent="0.2">
      <c r="A2860" s="42">
        <f>A2859+1</f>
        <v>44621</v>
      </c>
      <c r="B2860" s="24">
        <v>825</v>
      </c>
      <c r="C2860" s="24">
        <v>1078.1600000000001</v>
      </c>
      <c r="D2860" s="24">
        <v>1102.29</v>
      </c>
      <c r="E2860" s="45">
        <f>Platts!R3349*0.6+Platts!C3349*1.6</f>
        <v>505.32</v>
      </c>
      <c r="F2860" s="62">
        <f t="shared" ref="F2860:G2863" si="383">F2859+1</f>
        <v>2857</v>
      </c>
      <c r="G2860" s="42">
        <f>G2859+1</f>
        <v>44621</v>
      </c>
      <c r="H2860" s="24">
        <v>797</v>
      </c>
      <c r="I2860" s="24">
        <v>930.99</v>
      </c>
      <c r="J2860" s="24">
        <v>1140.8699999999999</v>
      </c>
      <c r="K2860" s="24">
        <v>782.5</v>
      </c>
      <c r="L2860" s="90"/>
    </row>
    <row r="2861" spans="1:12" x14ac:dyDescent="0.2">
      <c r="A2861" s="42">
        <f t="shared" ref="A2861:A2863" si="384">A2860+1</f>
        <v>44622</v>
      </c>
      <c r="B2861" s="24">
        <v>833</v>
      </c>
      <c r="C2861" s="24">
        <v>1092.27</v>
      </c>
      <c r="D2861" s="24">
        <v>1102.29</v>
      </c>
      <c r="E2861" s="45">
        <f>Platts!R3350*0.6+Platts!C3350*1.6</f>
        <v>516.70000000000005</v>
      </c>
      <c r="F2861" s="62">
        <f t="shared" si="383"/>
        <v>2858</v>
      </c>
      <c r="G2861" s="42">
        <f t="shared" si="383"/>
        <v>44622</v>
      </c>
      <c r="H2861" s="24">
        <v>802</v>
      </c>
      <c r="I2861" s="24">
        <v>942.57</v>
      </c>
      <c r="J2861" s="24">
        <v>1140.8699999999999</v>
      </c>
      <c r="K2861" s="24">
        <v>800</v>
      </c>
      <c r="L2861" s="90"/>
    </row>
    <row r="2862" spans="1:12" x14ac:dyDescent="0.2">
      <c r="A2862" s="42">
        <f t="shared" si="384"/>
        <v>44623</v>
      </c>
      <c r="B2862" s="24">
        <v>860</v>
      </c>
      <c r="C2862" s="24">
        <v>1104.9000000000001</v>
      </c>
      <c r="D2862" s="24">
        <v>1102.29</v>
      </c>
      <c r="E2862" s="45">
        <f>Platts!R3351*0.6+Platts!C3351*1.6</f>
        <v>547.20000000000005</v>
      </c>
      <c r="F2862" s="62">
        <f t="shared" si="383"/>
        <v>2859</v>
      </c>
      <c r="G2862" s="42">
        <f t="shared" si="383"/>
        <v>44623</v>
      </c>
      <c r="H2862" s="24">
        <v>804</v>
      </c>
      <c r="I2862" s="24">
        <v>942.57</v>
      </c>
      <c r="J2862" s="24">
        <v>1140.8699999999999</v>
      </c>
      <c r="K2862" s="24">
        <v>845</v>
      </c>
      <c r="L2862" s="90"/>
    </row>
    <row r="2863" spans="1:12" x14ac:dyDescent="0.2">
      <c r="A2863" s="42">
        <f t="shared" si="384"/>
        <v>44624</v>
      </c>
      <c r="B2863" s="24">
        <v>865</v>
      </c>
      <c r="C2863" s="24">
        <v>1146.29</v>
      </c>
      <c r="D2863" s="24">
        <v>1102.29</v>
      </c>
      <c r="E2863" s="45">
        <f>Platts!R3352*0.6+Platts!C3352*1.6</f>
        <v>579.54</v>
      </c>
      <c r="F2863" s="62">
        <f t="shared" si="383"/>
        <v>2860</v>
      </c>
      <c r="G2863" s="42">
        <f t="shared" si="383"/>
        <v>44624</v>
      </c>
      <c r="H2863" s="24">
        <v>805</v>
      </c>
      <c r="I2863" s="24">
        <v>942.57</v>
      </c>
      <c r="J2863" s="24">
        <v>1140.8699999999999</v>
      </c>
      <c r="K2863" s="24">
        <v>880</v>
      </c>
      <c r="L2863" s="90"/>
    </row>
    <row r="2864" spans="1:12" x14ac:dyDescent="0.2">
      <c r="A2864" s="42">
        <f>A2863+3</f>
        <v>44627</v>
      </c>
      <c r="B2864" s="24">
        <v>885</v>
      </c>
      <c r="C2864" s="24">
        <v>1151.27</v>
      </c>
      <c r="D2864" s="24">
        <v>1091.27</v>
      </c>
      <c r="E2864" s="45">
        <f>Platts!R3353*0.6+Platts!C3353*1.6</f>
        <v>629.40000000000009</v>
      </c>
      <c r="F2864" s="62">
        <f t="shared" ref="F2864" si="385">F2863+1</f>
        <v>2861</v>
      </c>
      <c r="G2864" s="42">
        <f>G2863+3</f>
        <v>44627</v>
      </c>
      <c r="H2864" s="24">
        <v>824</v>
      </c>
      <c r="I2864" s="24">
        <v>942.57</v>
      </c>
      <c r="J2864" s="24">
        <v>1140.8699999999999</v>
      </c>
      <c r="K2864" s="24">
        <v>900</v>
      </c>
      <c r="L2864" s="90"/>
    </row>
    <row r="2865" spans="1:12" x14ac:dyDescent="0.2">
      <c r="A2865" s="42">
        <f>A2864+1</f>
        <v>44628</v>
      </c>
      <c r="B2865" s="24">
        <v>885</v>
      </c>
      <c r="C2865" s="24">
        <v>1169.71</v>
      </c>
      <c r="D2865" s="24">
        <v>1102.29</v>
      </c>
      <c r="E2865" s="45">
        <f>Platts!R3354*0.6+Platts!C3354*1.6</f>
        <v>655.6</v>
      </c>
      <c r="F2865" s="62">
        <f t="shared" ref="F2865" si="386">F2864+1</f>
        <v>2862</v>
      </c>
      <c r="G2865" s="42">
        <f>G2864+1</f>
        <v>44628</v>
      </c>
      <c r="H2865" s="24">
        <v>830</v>
      </c>
      <c r="I2865" s="24">
        <v>942.57</v>
      </c>
      <c r="J2865" s="24">
        <v>1140.8699999999999</v>
      </c>
      <c r="K2865" s="24">
        <v>925</v>
      </c>
      <c r="L2865" s="90"/>
    </row>
    <row r="2866" spans="1:12" x14ac:dyDescent="0.2">
      <c r="A2866" s="42">
        <f t="shared" ref="A2866:A2868" si="387">A2865+1</f>
        <v>44629</v>
      </c>
      <c r="B2866" s="24">
        <v>870</v>
      </c>
      <c r="C2866" s="24">
        <v>1324.66</v>
      </c>
      <c r="D2866" s="24">
        <v>1300.71</v>
      </c>
      <c r="E2866" s="45">
        <f>Platts!R3355*0.6+Platts!C3355*1.6</f>
        <v>642.08000000000004</v>
      </c>
      <c r="F2866" s="62">
        <f t="shared" ref="F2866" si="388">F2865+1</f>
        <v>2863</v>
      </c>
      <c r="G2866" s="42">
        <f t="shared" ref="G2866" si="389">G2865+1</f>
        <v>44629</v>
      </c>
      <c r="H2866" s="24">
        <v>828</v>
      </c>
      <c r="I2866" s="24">
        <v>1019.82</v>
      </c>
      <c r="J2866" s="24">
        <v>1140.8699999999999</v>
      </c>
      <c r="K2866" s="24">
        <v>930</v>
      </c>
      <c r="L2866" s="90"/>
    </row>
    <row r="2867" spans="1:12" x14ac:dyDescent="0.2">
      <c r="A2867" s="42">
        <f t="shared" si="387"/>
        <v>44630</v>
      </c>
      <c r="B2867" s="24">
        <v>860</v>
      </c>
      <c r="C2867" s="24">
        <v>1353.9</v>
      </c>
      <c r="D2867" s="24">
        <v>1300.71</v>
      </c>
      <c r="E2867" s="45">
        <f>Platts!R3356*0.6+Platts!C3356*1.6</f>
        <v>646.46</v>
      </c>
      <c r="F2867" s="62">
        <f t="shared" ref="F2867" si="390">F2866+1</f>
        <v>2864</v>
      </c>
      <c r="G2867" s="42">
        <f t="shared" ref="G2867" si="391">G2866+1</f>
        <v>44630</v>
      </c>
      <c r="H2867" s="24">
        <v>827</v>
      </c>
      <c r="I2867" s="24">
        <v>1019.82</v>
      </c>
      <c r="J2867" s="24">
        <v>1140.8699999999999</v>
      </c>
      <c r="K2867" s="24">
        <v>930</v>
      </c>
      <c r="L2867" s="90"/>
    </row>
    <row r="2868" spans="1:12" x14ac:dyDescent="0.2">
      <c r="A2868" s="42">
        <f t="shared" si="387"/>
        <v>44631</v>
      </c>
      <c r="B2868" s="24">
        <v>862</v>
      </c>
      <c r="C2868" s="24">
        <v>1427.28</v>
      </c>
      <c r="D2868" s="24">
        <v>1322.75</v>
      </c>
      <c r="E2868" s="45">
        <f>Platts!R3357*0.6+Platts!C3357*1.6</f>
        <v>646.79999999999995</v>
      </c>
      <c r="F2868" s="62">
        <f t="shared" ref="F2868:G2873" si="392">F2867+1</f>
        <v>2865</v>
      </c>
      <c r="G2868" s="42">
        <f t="shared" ref="G2868" si="393">G2867+1</f>
        <v>44631</v>
      </c>
      <c r="H2868" s="24">
        <v>828</v>
      </c>
      <c r="I2868" s="24">
        <v>1019.82</v>
      </c>
      <c r="J2868" s="24">
        <v>1140.8699999999999</v>
      </c>
      <c r="K2868" s="24">
        <v>930</v>
      </c>
      <c r="L2868" s="90"/>
    </row>
    <row r="2869" spans="1:12" x14ac:dyDescent="0.2">
      <c r="A2869" s="42">
        <f>A2868+3</f>
        <v>44634</v>
      </c>
      <c r="B2869" s="24">
        <v>849</v>
      </c>
      <c r="C2869" s="24">
        <v>1456.31</v>
      </c>
      <c r="D2869" s="24">
        <v>1344.8</v>
      </c>
      <c r="E2869" s="45">
        <f>Platts!R3358*0.6+Platts!C3358*1.6</f>
        <v>634.1400000000001</v>
      </c>
      <c r="F2869" s="62">
        <f t="shared" si="392"/>
        <v>2866</v>
      </c>
      <c r="G2869" s="42">
        <f>G2868+3</f>
        <v>44634</v>
      </c>
      <c r="H2869" s="24">
        <v>825</v>
      </c>
      <c r="I2869" s="24">
        <v>1019.82</v>
      </c>
      <c r="J2869" s="24">
        <v>1251.0999999999999</v>
      </c>
      <c r="K2869" s="24">
        <v>940</v>
      </c>
      <c r="L2869" s="90"/>
    </row>
    <row r="2870" spans="1:12" x14ac:dyDescent="0.2">
      <c r="A2870" s="42">
        <f>A2869+1</f>
        <v>44635</v>
      </c>
      <c r="B2870" s="24">
        <v>842</v>
      </c>
      <c r="C2870" s="24">
        <v>1533.7</v>
      </c>
      <c r="D2870" s="24">
        <v>1432.98</v>
      </c>
      <c r="E2870" s="45">
        <f>Platts!R3359*0.6+Platts!C3359*1.6</f>
        <v>618.88</v>
      </c>
      <c r="F2870" s="62">
        <f t="shared" si="392"/>
        <v>2867</v>
      </c>
      <c r="G2870" s="42">
        <f>G2869+1</f>
        <v>44635</v>
      </c>
      <c r="H2870" s="24">
        <v>825</v>
      </c>
      <c r="I2870" s="24">
        <v>1019.82</v>
      </c>
      <c r="J2870" s="24">
        <v>1251.0999999999999</v>
      </c>
      <c r="K2870" s="24">
        <v>945</v>
      </c>
      <c r="L2870" s="90"/>
    </row>
    <row r="2871" spans="1:12" x14ac:dyDescent="0.2">
      <c r="A2871" s="42">
        <f t="shared" ref="A2871:A2873" si="394">A2870+1</f>
        <v>44636</v>
      </c>
      <c r="B2871" s="24">
        <v>833</v>
      </c>
      <c r="C2871" s="24">
        <v>1540.98</v>
      </c>
      <c r="D2871" s="24">
        <v>1432.98</v>
      </c>
      <c r="E2871" s="45">
        <f>Platts!R3360*0.6+Platts!C3360*1.6</f>
        <v>634.72</v>
      </c>
      <c r="F2871" s="62">
        <f t="shared" si="392"/>
        <v>2868</v>
      </c>
      <c r="G2871" s="42">
        <f t="shared" si="392"/>
        <v>44636</v>
      </c>
      <c r="H2871" s="24">
        <v>828</v>
      </c>
      <c r="I2871" s="24">
        <v>1293.32</v>
      </c>
      <c r="J2871" s="24">
        <v>1251.0999999999999</v>
      </c>
      <c r="K2871" s="24">
        <v>945</v>
      </c>
      <c r="L2871" s="90"/>
    </row>
    <row r="2872" spans="1:12" x14ac:dyDescent="0.2">
      <c r="A2872" s="42">
        <f t="shared" si="394"/>
        <v>44637</v>
      </c>
      <c r="B2872" s="24">
        <v>842</v>
      </c>
      <c r="C2872" s="24">
        <v>1611.39</v>
      </c>
      <c r="D2872" s="24">
        <v>1432.98</v>
      </c>
      <c r="E2872" s="45">
        <f>Platts!R3361*0.6+Platts!C3361*1.6</f>
        <v>637.04</v>
      </c>
      <c r="F2872" s="62">
        <f t="shared" si="392"/>
        <v>2869</v>
      </c>
      <c r="G2872" s="42">
        <f t="shared" si="392"/>
        <v>44637</v>
      </c>
      <c r="H2872" s="24">
        <v>828</v>
      </c>
      <c r="I2872" s="24">
        <v>1293.32</v>
      </c>
      <c r="J2872" s="24">
        <v>1251.0999999999999</v>
      </c>
      <c r="K2872" s="24">
        <v>945</v>
      </c>
      <c r="L2872" s="90"/>
    </row>
    <row r="2873" spans="1:12" x14ac:dyDescent="0.2">
      <c r="A2873" s="42">
        <f t="shared" si="394"/>
        <v>44638</v>
      </c>
      <c r="B2873" s="24">
        <v>850</v>
      </c>
      <c r="C2873" s="24">
        <v>1614.91</v>
      </c>
      <c r="D2873" s="24">
        <v>1432.98</v>
      </c>
      <c r="E2873" s="45">
        <f>Platts!R3362*0.6+Platts!C3362*1.6</f>
        <v>644.16</v>
      </c>
      <c r="F2873" s="62">
        <f t="shared" ref="F2873" si="395">F2872+1</f>
        <v>2870</v>
      </c>
      <c r="G2873" s="42">
        <f t="shared" si="392"/>
        <v>44638</v>
      </c>
      <c r="H2873" s="24">
        <v>828</v>
      </c>
      <c r="I2873" s="24">
        <v>1293.32</v>
      </c>
      <c r="J2873" s="24">
        <v>1251.0999999999999</v>
      </c>
      <c r="K2873" s="24">
        <v>940</v>
      </c>
      <c r="L2873" s="90"/>
    </row>
    <row r="2874" spans="1:12" x14ac:dyDescent="0.2">
      <c r="A2874" s="42">
        <f>A2873+3</f>
        <v>44641</v>
      </c>
      <c r="B2874" s="24">
        <v>852</v>
      </c>
      <c r="C2874" s="24">
        <v>1611.99</v>
      </c>
      <c r="D2874" s="24">
        <v>1432.98</v>
      </c>
      <c r="E2874" s="45">
        <f>Platts!R3363*0.6+Platts!C3363*1.6</f>
        <v>611.64</v>
      </c>
      <c r="F2874" s="62">
        <f t="shared" ref="F2874" si="396">F2873+1</f>
        <v>2871</v>
      </c>
      <c r="G2874" s="42">
        <f>G2873+3</f>
        <v>44641</v>
      </c>
      <c r="H2874" s="24">
        <v>827</v>
      </c>
      <c r="I2874" s="24">
        <v>1293.32</v>
      </c>
      <c r="J2874" s="24">
        <v>1251.0999999999999</v>
      </c>
      <c r="K2874" s="24">
        <v>940</v>
      </c>
      <c r="L2874" s="90"/>
    </row>
    <row r="2875" spans="1:12" x14ac:dyDescent="0.2">
      <c r="A2875" s="42">
        <f>A2874+1</f>
        <v>44642</v>
      </c>
      <c r="B2875" s="24">
        <v>860</v>
      </c>
      <c r="C2875" s="24">
        <v>1569.35</v>
      </c>
      <c r="D2875" s="24">
        <v>1455.03</v>
      </c>
      <c r="E2875" s="45">
        <f>Platts!R3364*0.6+Platts!C3364*1.6</f>
        <v>588.40000000000009</v>
      </c>
      <c r="F2875" s="62">
        <f t="shared" ref="F2875" si="397">F2874+1</f>
        <v>2872</v>
      </c>
      <c r="G2875" s="42">
        <f>G2874+1</f>
        <v>44642</v>
      </c>
      <c r="H2875" s="24">
        <v>830</v>
      </c>
      <c r="I2875" s="24">
        <v>1293.32</v>
      </c>
      <c r="J2875" s="24">
        <v>1251.0999999999999</v>
      </c>
      <c r="K2875" s="24">
        <v>960</v>
      </c>
      <c r="L2875" s="90"/>
    </row>
    <row r="2876" spans="1:12" x14ac:dyDescent="0.2">
      <c r="A2876" s="42">
        <f t="shared" ref="A2876:A2878" si="398">A2875+1</f>
        <v>44643</v>
      </c>
      <c r="B2876" s="24">
        <v>880</v>
      </c>
      <c r="C2876" s="24">
        <v>1567.93</v>
      </c>
      <c r="D2876" s="24">
        <v>1477.07</v>
      </c>
      <c r="E2876" s="45">
        <f>Platts!R3365*0.6+Platts!C3365*1.6</f>
        <v>588.31999999999994</v>
      </c>
      <c r="F2876" s="62">
        <f t="shared" ref="F2876:G2876" si="399">F2875+1</f>
        <v>2873</v>
      </c>
      <c r="G2876" s="42">
        <f t="shared" si="399"/>
        <v>44643</v>
      </c>
      <c r="H2876" s="24">
        <v>830</v>
      </c>
      <c r="I2876" s="24">
        <v>1353.37</v>
      </c>
      <c r="J2876" s="24">
        <v>1251.0999999999999</v>
      </c>
      <c r="K2876" s="24">
        <v>960</v>
      </c>
      <c r="L2876" s="90"/>
    </row>
    <row r="2877" spans="1:12" x14ac:dyDescent="0.2">
      <c r="A2877" s="42">
        <f t="shared" si="398"/>
        <v>44644</v>
      </c>
      <c r="B2877" s="24">
        <v>878</v>
      </c>
      <c r="C2877" s="24">
        <v>1567.64</v>
      </c>
      <c r="D2877" s="24">
        <v>1521.16</v>
      </c>
      <c r="E2877" s="45">
        <f>Platts!R3366*0.6+Platts!C3366*1.6</f>
        <v>580.96</v>
      </c>
      <c r="F2877" s="62">
        <f t="shared" ref="F2877:G2878" si="400">F2876+1</f>
        <v>2874</v>
      </c>
      <c r="G2877" s="42">
        <f t="shared" si="400"/>
        <v>44644</v>
      </c>
      <c r="H2877" s="24">
        <v>830</v>
      </c>
      <c r="I2877" s="24">
        <v>1353.37</v>
      </c>
      <c r="J2877" s="24">
        <v>1251.0999999999999</v>
      </c>
      <c r="K2877" s="24">
        <v>970</v>
      </c>
      <c r="L2877" s="90"/>
    </row>
    <row r="2878" spans="1:12" x14ac:dyDescent="0.2">
      <c r="A2878" s="42">
        <f t="shared" si="398"/>
        <v>44645</v>
      </c>
      <c r="B2878" s="24">
        <v>882</v>
      </c>
      <c r="C2878" s="24">
        <v>1554.94</v>
      </c>
      <c r="D2878" s="24">
        <v>1521.16</v>
      </c>
      <c r="E2878" s="45">
        <f>Platts!R3367*0.6+Platts!C3367*1.6</f>
        <v>564.68000000000006</v>
      </c>
      <c r="F2878" s="62">
        <f t="shared" si="400"/>
        <v>2875</v>
      </c>
      <c r="G2878" s="42">
        <f t="shared" si="400"/>
        <v>44645</v>
      </c>
      <c r="H2878" s="24">
        <v>831</v>
      </c>
      <c r="I2878" s="24">
        <v>1353.37</v>
      </c>
      <c r="J2878" s="24">
        <v>1251.0999999999999</v>
      </c>
      <c r="K2878" s="24">
        <v>965</v>
      </c>
      <c r="L2878" s="90"/>
    </row>
    <row r="2879" spans="1:12" x14ac:dyDescent="0.2">
      <c r="A2879" s="42">
        <f>A2878+3</f>
        <v>44648</v>
      </c>
      <c r="B2879" s="24">
        <v>882</v>
      </c>
      <c r="C2879" s="24">
        <v>1549.65</v>
      </c>
      <c r="D2879" s="24">
        <v>1543.21</v>
      </c>
      <c r="E2879" s="45">
        <f>Platts!R3368*0.6+Platts!C3368*1.6</f>
        <v>567.24</v>
      </c>
      <c r="F2879" s="62">
        <f t="shared" ref="F2879" si="401">F2878+1</f>
        <v>2876</v>
      </c>
      <c r="G2879" s="42">
        <f>G2878+3</f>
        <v>44648</v>
      </c>
      <c r="H2879" s="24">
        <v>834</v>
      </c>
      <c r="I2879" s="24">
        <v>1353.37</v>
      </c>
      <c r="J2879" s="24">
        <v>1251.0999999999999</v>
      </c>
      <c r="K2879" s="24">
        <v>965</v>
      </c>
      <c r="L2879" s="90"/>
    </row>
    <row r="2880" spans="1:12" x14ac:dyDescent="0.2">
      <c r="A2880" s="42">
        <f>A2879+1</f>
        <v>44649</v>
      </c>
      <c r="B2880" s="24">
        <v>880</v>
      </c>
      <c r="C2880" s="24">
        <v>1568.58</v>
      </c>
      <c r="D2880" s="24">
        <v>1543.21</v>
      </c>
      <c r="E2880" s="45">
        <f>Platts!R3369*0.6+Platts!C3369*1.6</f>
        <v>566.91999999999996</v>
      </c>
      <c r="F2880" s="62">
        <f t="shared" ref="F2880" si="402">F2879+1</f>
        <v>2877</v>
      </c>
      <c r="G2880" s="42">
        <f>G2879+1</f>
        <v>44649</v>
      </c>
      <c r="H2880" s="24">
        <v>835</v>
      </c>
      <c r="I2880" s="24">
        <v>1353.37</v>
      </c>
      <c r="J2880" s="24">
        <v>1251.0999999999999</v>
      </c>
      <c r="K2880" s="24">
        <v>965</v>
      </c>
      <c r="L2880" s="90"/>
    </row>
    <row r="2881" spans="1:12" x14ac:dyDescent="0.2">
      <c r="A2881" s="42">
        <f t="shared" ref="A2881:A2883" si="403">A2880+1</f>
        <v>44650</v>
      </c>
      <c r="B2881" s="24">
        <v>879</v>
      </c>
      <c r="C2881" s="24">
        <v>1562.82</v>
      </c>
      <c r="D2881" s="24">
        <v>1543.21</v>
      </c>
      <c r="E2881" s="45">
        <f>Platts!R3370*0.6+Platts!C3370*1.6</f>
        <v>573.52</v>
      </c>
      <c r="F2881" s="62">
        <f t="shared" ref="F2881" si="404">F2880+1</f>
        <v>2878</v>
      </c>
      <c r="G2881" s="42">
        <f t="shared" ref="G2881:G2883" si="405">G2880+1</f>
        <v>44650</v>
      </c>
      <c r="H2881" s="24">
        <v>835</v>
      </c>
      <c r="I2881" s="24">
        <v>1495.84</v>
      </c>
      <c r="J2881" s="24">
        <v>1251.0999999999999</v>
      </c>
      <c r="K2881" s="24">
        <v>960</v>
      </c>
      <c r="L2881" s="90"/>
    </row>
    <row r="2882" spans="1:12" x14ac:dyDescent="0.2">
      <c r="A2882" s="42">
        <f t="shared" si="403"/>
        <v>44651</v>
      </c>
      <c r="B2882" s="24">
        <v>878</v>
      </c>
      <c r="C2882" s="24">
        <v>1543.04</v>
      </c>
      <c r="D2882" s="24">
        <v>1598.32</v>
      </c>
      <c r="E2882" s="45">
        <f>Platts!R3371*0.6+Platts!C3371*1.6</f>
        <v>562.28</v>
      </c>
      <c r="F2882" s="62">
        <f t="shared" ref="F2882" si="406">F2881+1</f>
        <v>2879</v>
      </c>
      <c r="G2882" s="42">
        <f t="shared" si="405"/>
        <v>44651</v>
      </c>
      <c r="H2882" s="24">
        <v>836</v>
      </c>
      <c r="I2882" s="24">
        <v>1495.84</v>
      </c>
      <c r="J2882" s="24">
        <v>1251.0999999999999</v>
      </c>
      <c r="K2882" s="24">
        <v>960</v>
      </c>
      <c r="L2882" s="90"/>
    </row>
    <row r="2883" spans="1:12" x14ac:dyDescent="0.2">
      <c r="A2883" s="42">
        <f t="shared" si="403"/>
        <v>44652</v>
      </c>
      <c r="B2883" s="24">
        <v>880</v>
      </c>
      <c r="C2883" s="24">
        <v>1534.14</v>
      </c>
      <c r="D2883" s="24">
        <v>1598.32</v>
      </c>
      <c r="E2883" s="45">
        <f>Platts!R3372*0.6+Platts!C3372*1.6</f>
        <v>543.76</v>
      </c>
      <c r="F2883" s="62">
        <f t="shared" ref="F2883:G2888" si="407">F2882+1</f>
        <v>2880</v>
      </c>
      <c r="G2883" s="42">
        <f t="shared" si="405"/>
        <v>44652</v>
      </c>
      <c r="H2883" s="24">
        <v>847</v>
      </c>
      <c r="I2883" s="24">
        <v>1495.84</v>
      </c>
      <c r="J2883" s="24">
        <v>1251.0999999999999</v>
      </c>
      <c r="K2883" s="24">
        <v>960</v>
      </c>
      <c r="L2883" s="90"/>
    </row>
    <row r="2884" spans="1:12" x14ac:dyDescent="0.2">
      <c r="A2884" s="42">
        <f>A2883+3</f>
        <v>44655</v>
      </c>
      <c r="B2884" s="24">
        <v>880</v>
      </c>
      <c r="C2884" s="24">
        <v>1528.31</v>
      </c>
      <c r="D2884" s="24">
        <v>1598.32</v>
      </c>
      <c r="E2884" s="45">
        <f>Platts!R3373*0.6+Platts!C3373*1.6</f>
        <v>531.48</v>
      </c>
      <c r="F2884" s="62">
        <f t="shared" si="407"/>
        <v>2881</v>
      </c>
      <c r="G2884" s="42">
        <f>G2883+3</f>
        <v>44655</v>
      </c>
      <c r="H2884" s="24">
        <v>848</v>
      </c>
      <c r="I2884" s="24">
        <v>1495.84</v>
      </c>
      <c r="J2884" s="24">
        <v>1251.0999999999999</v>
      </c>
      <c r="K2884" s="24">
        <v>955</v>
      </c>
      <c r="L2884" s="90"/>
    </row>
    <row r="2885" spans="1:12" x14ac:dyDescent="0.2">
      <c r="A2885" s="42">
        <f>A2884+1</f>
        <v>44656</v>
      </c>
      <c r="B2885" s="24">
        <v>880</v>
      </c>
      <c r="C2885" s="24">
        <v>1521.58</v>
      </c>
      <c r="D2885" s="24">
        <v>1598.32</v>
      </c>
      <c r="E2885" s="45">
        <f>Platts!R3374*0.6+Platts!C3374*1.6</f>
        <v>488.28000000000003</v>
      </c>
      <c r="F2885" s="62">
        <f t="shared" si="407"/>
        <v>2882</v>
      </c>
      <c r="G2885" s="42">
        <f>G2884+1</f>
        <v>44656</v>
      </c>
      <c r="H2885" s="24">
        <v>848</v>
      </c>
      <c r="I2885" s="24">
        <v>1495.84</v>
      </c>
      <c r="J2885" s="24">
        <v>1251.0999999999999</v>
      </c>
      <c r="K2885" s="24">
        <v>960</v>
      </c>
      <c r="L2885" s="90"/>
    </row>
    <row r="2886" spans="1:12" x14ac:dyDescent="0.2">
      <c r="A2886" s="42">
        <f t="shared" ref="A2886:A2888" si="408">A2885+1</f>
        <v>44657</v>
      </c>
      <c r="B2886" s="24">
        <v>883</v>
      </c>
      <c r="C2886" s="24">
        <v>1513.62</v>
      </c>
      <c r="D2886" s="24">
        <v>1598.32</v>
      </c>
      <c r="E2886" s="45">
        <f>Platts!R3375*0.6+Platts!C3375*1.6</f>
        <v>486.12</v>
      </c>
      <c r="F2886" s="62">
        <f t="shared" si="407"/>
        <v>2883</v>
      </c>
      <c r="G2886" s="42">
        <f t="shared" si="407"/>
        <v>44657</v>
      </c>
      <c r="H2886" s="24">
        <v>848</v>
      </c>
      <c r="I2886" s="24">
        <v>1407.26</v>
      </c>
      <c r="J2886" s="24">
        <v>1251.0999999999999</v>
      </c>
      <c r="K2886" s="24">
        <v>955</v>
      </c>
      <c r="L2886" s="90"/>
    </row>
    <row r="2887" spans="1:12" x14ac:dyDescent="0.2">
      <c r="A2887" s="42">
        <f t="shared" si="408"/>
        <v>44658</v>
      </c>
      <c r="B2887" s="24">
        <v>873</v>
      </c>
      <c r="C2887" s="24">
        <v>1512.51</v>
      </c>
      <c r="D2887" s="24">
        <v>1598.32</v>
      </c>
      <c r="E2887" s="45">
        <f>Platts!R3376*0.6+Platts!C3376*1.6</f>
        <v>485.68000000000006</v>
      </c>
      <c r="F2887" s="62">
        <f t="shared" si="407"/>
        <v>2884</v>
      </c>
      <c r="G2887" s="42">
        <f t="shared" si="407"/>
        <v>44658</v>
      </c>
      <c r="H2887" s="24">
        <v>840</v>
      </c>
      <c r="I2887" s="24">
        <v>1407.26</v>
      </c>
      <c r="J2887" s="24">
        <v>1251.0999999999999</v>
      </c>
      <c r="K2887" s="24">
        <v>960</v>
      </c>
      <c r="L2887" s="90"/>
    </row>
    <row r="2888" spans="1:12" x14ac:dyDescent="0.2">
      <c r="A2888" s="42">
        <f t="shared" si="408"/>
        <v>44659</v>
      </c>
      <c r="B2888" s="24">
        <v>866</v>
      </c>
      <c r="C2888" s="24">
        <v>1484.16</v>
      </c>
      <c r="D2888" s="24">
        <v>1631.39</v>
      </c>
      <c r="E2888" s="45">
        <f>Platts!R3377*0.6+Platts!C3377*1.6</f>
        <v>489.84000000000003</v>
      </c>
      <c r="F2888" s="62">
        <f t="shared" ref="F2888" si="409">F2887+1</f>
        <v>2885</v>
      </c>
      <c r="G2888" s="42">
        <f t="shared" si="407"/>
        <v>44659</v>
      </c>
      <c r="H2888" s="24">
        <v>832</v>
      </c>
      <c r="I2888" s="24">
        <v>1407.26</v>
      </c>
      <c r="J2888" s="24">
        <v>1251.0999999999999</v>
      </c>
      <c r="K2888" s="24">
        <v>965</v>
      </c>
      <c r="L2888" s="90"/>
    </row>
    <row r="2889" spans="1:12" x14ac:dyDescent="0.2">
      <c r="A2889" s="42">
        <f>A2888+3</f>
        <v>44662</v>
      </c>
      <c r="B2889" s="24">
        <v>854</v>
      </c>
      <c r="C2889" s="24">
        <v>1485.8</v>
      </c>
      <c r="D2889" s="24">
        <v>1631.39</v>
      </c>
      <c r="E2889" s="45">
        <f>Platts!R3378*0.6+Platts!C3378*1.6</f>
        <v>511.11</v>
      </c>
      <c r="F2889" s="62">
        <f t="shared" ref="F2889" si="410">F2888+1</f>
        <v>2886</v>
      </c>
      <c r="G2889" s="42">
        <f>G2888+3</f>
        <v>44662</v>
      </c>
      <c r="H2889" s="24">
        <v>829</v>
      </c>
      <c r="I2889" s="24">
        <v>1407.26</v>
      </c>
      <c r="J2889" s="24">
        <v>1251.0999999999999</v>
      </c>
      <c r="K2889" s="24">
        <v>955</v>
      </c>
      <c r="L2889" s="90"/>
    </row>
    <row r="2890" spans="1:12" x14ac:dyDescent="0.2">
      <c r="A2890" s="42">
        <f>A2889+1</f>
        <v>44663</v>
      </c>
      <c r="B2890" s="24">
        <v>856</v>
      </c>
      <c r="C2890" s="24">
        <v>1482.53</v>
      </c>
      <c r="D2890" s="24">
        <v>1653.44</v>
      </c>
      <c r="E2890" s="45">
        <f>Platts!R3379*0.6+Platts!C3379*1.6</f>
        <v>532.76</v>
      </c>
      <c r="F2890" s="62">
        <f t="shared" ref="F2890" si="411">F2889+1</f>
        <v>2887</v>
      </c>
      <c r="G2890" s="42">
        <f>G2889+1</f>
        <v>44663</v>
      </c>
      <c r="H2890" s="24">
        <v>831</v>
      </c>
      <c r="I2890" s="24">
        <v>1407.26</v>
      </c>
      <c r="J2890" s="24">
        <v>1251.0999999999999</v>
      </c>
      <c r="K2890" s="24">
        <v>945</v>
      </c>
      <c r="L2890" s="90"/>
    </row>
    <row r="2891" spans="1:12" x14ac:dyDescent="0.2">
      <c r="A2891" s="42">
        <f t="shared" ref="A2891:A2892" si="412">A2890+1</f>
        <v>44664</v>
      </c>
      <c r="B2891" s="24">
        <v>854</v>
      </c>
      <c r="C2891" s="24">
        <v>1466.51</v>
      </c>
      <c r="D2891" s="24">
        <v>1653.44</v>
      </c>
      <c r="E2891" s="45">
        <f>Platts!R3380*0.6+Platts!C3380*1.6</f>
        <v>545.83999999999992</v>
      </c>
      <c r="F2891" s="62">
        <f t="shared" ref="F2891:G2891" si="413">F2890+1</f>
        <v>2888</v>
      </c>
      <c r="G2891" s="42">
        <f t="shared" si="413"/>
        <v>44664</v>
      </c>
      <c r="H2891" s="24">
        <v>830</v>
      </c>
      <c r="I2891" s="24">
        <v>1433.92</v>
      </c>
      <c r="J2891" s="24">
        <v>1251.0999999999999</v>
      </c>
      <c r="K2891" s="24">
        <v>945</v>
      </c>
      <c r="L2891" s="90"/>
    </row>
    <row r="2892" spans="1:12" x14ac:dyDescent="0.2">
      <c r="A2892" s="42">
        <f t="shared" si="412"/>
        <v>44665</v>
      </c>
      <c r="B2892" s="24">
        <v>856</v>
      </c>
      <c r="C2892" s="24">
        <v>1472.18</v>
      </c>
      <c r="D2892" s="24">
        <v>1653.44</v>
      </c>
      <c r="E2892" s="45">
        <f>Platts!R3381*0.6+Platts!C3381*1.6</f>
        <v>548.07999999999993</v>
      </c>
      <c r="F2892" s="62">
        <f t="shared" ref="F2892:G2893" si="414">F2891+1</f>
        <v>2889</v>
      </c>
      <c r="G2892" s="42">
        <f t="shared" si="414"/>
        <v>44665</v>
      </c>
      <c r="H2892" s="24">
        <v>832</v>
      </c>
      <c r="I2892" s="24">
        <v>1433.92</v>
      </c>
      <c r="J2892" s="24">
        <v>1295.19</v>
      </c>
      <c r="K2892" s="24">
        <v>950</v>
      </c>
      <c r="L2892" s="90"/>
    </row>
    <row r="2893" spans="1:12" x14ac:dyDescent="0.2">
      <c r="A2893" s="42">
        <f>A2892+4</f>
        <v>44669</v>
      </c>
      <c r="B2893" s="24">
        <v>858</v>
      </c>
      <c r="C2893" s="91">
        <v>1472.18</v>
      </c>
      <c r="D2893" s="91">
        <v>1653.44</v>
      </c>
      <c r="E2893" s="45">
        <f>Platts!R3382*0.6+Platts!C3382*1.6</f>
        <v>553.36</v>
      </c>
      <c r="F2893" s="62">
        <f t="shared" si="414"/>
        <v>2890</v>
      </c>
      <c r="G2893" s="42">
        <f>G2892+4</f>
        <v>44669</v>
      </c>
      <c r="H2893" s="24">
        <v>832</v>
      </c>
      <c r="I2893" s="24">
        <v>1433.92</v>
      </c>
      <c r="J2893" s="24">
        <v>1295.19</v>
      </c>
      <c r="K2893" s="91">
        <v>950</v>
      </c>
      <c r="L2893" s="90"/>
    </row>
    <row r="2894" spans="1:12" x14ac:dyDescent="0.2">
      <c r="A2894" s="42">
        <f>A2893+1</f>
        <v>44670</v>
      </c>
      <c r="B2894" s="24">
        <v>860</v>
      </c>
      <c r="C2894" s="24">
        <v>1457.06</v>
      </c>
      <c r="D2894" s="24">
        <v>1631.39</v>
      </c>
      <c r="E2894" s="45">
        <f>Platts!R3383*0.6+Platts!C3383*1.6</f>
        <v>546.96</v>
      </c>
      <c r="F2894" s="62">
        <f t="shared" ref="F2894" si="415">F2893+1</f>
        <v>2891</v>
      </c>
      <c r="G2894" s="42">
        <f>G2893+1</f>
        <v>44670</v>
      </c>
      <c r="H2894" s="24">
        <v>830</v>
      </c>
      <c r="I2894" s="24">
        <v>1433.92</v>
      </c>
      <c r="J2894" s="24">
        <v>1295.19</v>
      </c>
      <c r="K2894" s="24">
        <v>937.5</v>
      </c>
      <c r="L2894" s="90"/>
    </row>
    <row r="2895" spans="1:12" x14ac:dyDescent="0.2">
      <c r="A2895" s="42">
        <f t="shared" ref="A2895:A2959" si="416">A2894+1</f>
        <v>44671</v>
      </c>
      <c r="B2895" s="24">
        <v>860</v>
      </c>
      <c r="C2895" s="24">
        <v>1465.7</v>
      </c>
      <c r="D2895" s="24">
        <v>1631.39</v>
      </c>
      <c r="E2895" s="45">
        <f>Platts!R3384*0.6+Platts!C3384*1.6</f>
        <v>549.52</v>
      </c>
      <c r="F2895" s="62">
        <f t="shared" ref="F2895:G2897" si="417">F2894+1</f>
        <v>2892</v>
      </c>
      <c r="G2895" s="42">
        <f t="shared" si="417"/>
        <v>44671</v>
      </c>
      <c r="H2895" s="24">
        <v>831</v>
      </c>
      <c r="I2895" s="24">
        <v>1433.12</v>
      </c>
      <c r="J2895" s="24">
        <v>1295.19</v>
      </c>
      <c r="K2895" s="24">
        <v>935</v>
      </c>
      <c r="L2895" s="90"/>
    </row>
    <row r="2896" spans="1:12" x14ac:dyDescent="0.2">
      <c r="A2896" s="42">
        <f t="shared" si="416"/>
        <v>44672</v>
      </c>
      <c r="B2896" s="24">
        <v>859</v>
      </c>
      <c r="C2896" s="24">
        <v>1443.98</v>
      </c>
      <c r="D2896" s="24">
        <v>1609.35</v>
      </c>
      <c r="E2896" s="45">
        <f>Platts!R3385*0.6+Platts!C3385*1.6</f>
        <v>545.48</v>
      </c>
      <c r="F2896" s="62">
        <f t="shared" ref="F2896" si="418">F2895+1</f>
        <v>2893</v>
      </c>
      <c r="G2896" s="42">
        <f t="shared" si="417"/>
        <v>44672</v>
      </c>
      <c r="H2896" s="24">
        <v>831</v>
      </c>
      <c r="I2896" s="24">
        <v>1433.12</v>
      </c>
      <c r="J2896" s="24">
        <v>1295.19</v>
      </c>
      <c r="K2896" s="24">
        <v>927.5</v>
      </c>
      <c r="L2896" s="90"/>
    </row>
    <row r="2897" spans="1:12" x14ac:dyDescent="0.2">
      <c r="A2897" s="42">
        <f t="shared" si="416"/>
        <v>44673</v>
      </c>
      <c r="B2897" s="24">
        <v>852</v>
      </c>
      <c r="C2897" s="24">
        <v>1429.01</v>
      </c>
      <c r="D2897" s="24">
        <v>1609.35</v>
      </c>
      <c r="E2897" s="45">
        <f>Platts!R3386*0.6+Platts!C3386*1.6</f>
        <v>510.2</v>
      </c>
      <c r="F2897" s="62">
        <f t="shared" ref="F2897:G2902" si="419">F2896+1</f>
        <v>2894</v>
      </c>
      <c r="G2897" s="42">
        <f t="shared" si="417"/>
        <v>44673</v>
      </c>
      <c r="H2897" s="24">
        <v>829</v>
      </c>
      <c r="I2897" s="24">
        <v>1433.12</v>
      </c>
      <c r="J2897" s="24">
        <v>1295.19</v>
      </c>
      <c r="K2897" s="24">
        <v>925</v>
      </c>
      <c r="L2897" s="90"/>
    </row>
    <row r="2898" spans="1:12" x14ac:dyDescent="0.2">
      <c r="A2898" s="42">
        <f>A2897+3</f>
        <v>44676</v>
      </c>
      <c r="B2898" s="24">
        <v>820</v>
      </c>
      <c r="C2898" s="24">
        <v>1402.88</v>
      </c>
      <c r="D2898" s="24">
        <v>1609.35</v>
      </c>
      <c r="E2898" s="45">
        <f>Platts!R3387*0.6+Platts!C3387*1.6</f>
        <v>496.20000000000005</v>
      </c>
      <c r="F2898" s="62">
        <f t="shared" si="419"/>
        <v>2895</v>
      </c>
      <c r="G2898" s="42">
        <f>G2897+3</f>
        <v>44676</v>
      </c>
      <c r="H2898" s="24">
        <v>811</v>
      </c>
      <c r="I2898" s="24">
        <v>1433.12</v>
      </c>
      <c r="J2898" s="24">
        <v>1295.19</v>
      </c>
      <c r="K2898" s="24">
        <v>910</v>
      </c>
      <c r="L2898" s="90"/>
    </row>
    <row r="2899" spans="1:12" x14ac:dyDescent="0.2">
      <c r="A2899" s="42">
        <f t="shared" si="416"/>
        <v>44677</v>
      </c>
      <c r="B2899" s="24">
        <v>820</v>
      </c>
      <c r="C2899" s="24">
        <v>1397.26</v>
      </c>
      <c r="D2899" s="24">
        <v>1609.35</v>
      </c>
      <c r="E2899" s="45">
        <f>Platts!R3388*0.6+Platts!C3388*1.6</f>
        <v>516.62</v>
      </c>
      <c r="F2899" s="62">
        <f t="shared" si="419"/>
        <v>2896</v>
      </c>
      <c r="G2899" s="42">
        <f t="shared" si="419"/>
        <v>44677</v>
      </c>
      <c r="H2899" s="24">
        <v>811</v>
      </c>
      <c r="I2899" s="24">
        <v>1433.12</v>
      </c>
      <c r="J2899" s="24">
        <v>1295.19</v>
      </c>
      <c r="K2899" s="24">
        <v>910</v>
      </c>
      <c r="L2899" s="90"/>
    </row>
    <row r="2900" spans="1:12" x14ac:dyDescent="0.2">
      <c r="A2900" s="42">
        <f t="shared" si="416"/>
        <v>44678</v>
      </c>
      <c r="B2900" s="24">
        <v>817</v>
      </c>
      <c r="C2900" s="24">
        <v>1360.05</v>
      </c>
      <c r="D2900" s="24">
        <v>1609.35</v>
      </c>
      <c r="E2900" s="45">
        <f>Platts!R3389*0.6+Platts!C3389*1.6</f>
        <v>536.72</v>
      </c>
      <c r="F2900" s="62">
        <f t="shared" si="419"/>
        <v>2897</v>
      </c>
      <c r="G2900" s="42">
        <f t="shared" si="419"/>
        <v>44678</v>
      </c>
      <c r="H2900" s="24">
        <v>806</v>
      </c>
      <c r="I2900" s="24">
        <v>1391.3679999999999</v>
      </c>
      <c r="J2900" s="24">
        <v>1295.19</v>
      </c>
      <c r="K2900" s="24">
        <v>900</v>
      </c>
      <c r="L2900" s="90"/>
    </row>
    <row r="2901" spans="1:12" x14ac:dyDescent="0.2">
      <c r="A2901" s="42">
        <f t="shared" si="416"/>
        <v>44679</v>
      </c>
      <c r="B2901" s="24">
        <v>816</v>
      </c>
      <c r="C2901" s="24">
        <v>1357.21</v>
      </c>
      <c r="D2901" s="24">
        <v>1587.3</v>
      </c>
      <c r="E2901" s="45">
        <f>Platts!R3390*0.6+Platts!C3390*1.6</f>
        <v>538</v>
      </c>
      <c r="F2901" s="62">
        <f t="shared" si="419"/>
        <v>2898</v>
      </c>
      <c r="G2901" s="42">
        <f t="shared" si="419"/>
        <v>44679</v>
      </c>
      <c r="H2901" s="24">
        <v>803</v>
      </c>
      <c r="I2901" s="24">
        <v>1391.68</v>
      </c>
      <c r="J2901" s="24">
        <v>1295.19</v>
      </c>
      <c r="K2901" s="24">
        <v>897.5</v>
      </c>
      <c r="L2901" s="90"/>
    </row>
    <row r="2902" spans="1:12" x14ac:dyDescent="0.2">
      <c r="A2902" s="42">
        <f t="shared" si="416"/>
        <v>44680</v>
      </c>
      <c r="B2902" s="24">
        <v>815</v>
      </c>
      <c r="C2902" s="24">
        <v>1343.21</v>
      </c>
      <c r="D2902" s="24">
        <v>1587.3</v>
      </c>
      <c r="E2902" s="45">
        <f>Platts!R3391*0.6+Platts!C3391*1.6</f>
        <v>538.55999999999995</v>
      </c>
      <c r="F2902" s="62">
        <f t="shared" si="419"/>
        <v>2899</v>
      </c>
      <c r="G2902" s="42">
        <f t="shared" si="419"/>
        <v>44680</v>
      </c>
      <c r="H2902" s="24">
        <v>803</v>
      </c>
      <c r="I2902" s="24">
        <v>1391.68</v>
      </c>
      <c r="J2902" s="24">
        <v>1295.19</v>
      </c>
      <c r="K2902" s="24">
        <v>887.5</v>
      </c>
      <c r="L2902" s="90"/>
    </row>
    <row r="2903" spans="1:12" x14ac:dyDescent="0.2">
      <c r="A2903" s="42">
        <f>A2902+3</f>
        <v>44683</v>
      </c>
      <c r="B2903" s="91">
        <f>B2902</f>
        <v>815</v>
      </c>
      <c r="C2903" s="91">
        <f>C2902</f>
        <v>1343.21</v>
      </c>
      <c r="D2903" s="91">
        <f>D2902</f>
        <v>1587.3</v>
      </c>
      <c r="E2903" s="45">
        <f>Platts!R3392*0.6+Platts!C3392*1.6</f>
        <v>538.55999999999995</v>
      </c>
      <c r="F2903" s="62">
        <f t="shared" ref="F2903" si="420">F2902+1</f>
        <v>2900</v>
      </c>
      <c r="G2903" s="42">
        <f>G2902+3</f>
        <v>44683</v>
      </c>
      <c r="H2903" s="24">
        <v>803</v>
      </c>
      <c r="I2903" s="24">
        <v>1391.68</v>
      </c>
      <c r="J2903" s="24">
        <v>1295.19</v>
      </c>
      <c r="K2903" s="91">
        <f>K2902</f>
        <v>887.5</v>
      </c>
      <c r="L2903" s="90"/>
    </row>
    <row r="2904" spans="1:12" x14ac:dyDescent="0.2">
      <c r="A2904" s="42">
        <f t="shared" si="416"/>
        <v>44684</v>
      </c>
      <c r="B2904" s="91">
        <f>B2903</f>
        <v>815</v>
      </c>
      <c r="C2904" s="24">
        <v>1333.18</v>
      </c>
      <c r="D2904" s="24">
        <v>1587.3</v>
      </c>
      <c r="E2904" s="45">
        <f>Platts!R3393*0.6+Platts!C3393*1.6</f>
        <v>538.55999999999995</v>
      </c>
      <c r="F2904" s="62">
        <f t="shared" ref="F2904:G2904" si="421">F2903+1</f>
        <v>2901</v>
      </c>
      <c r="G2904" s="42">
        <f t="shared" si="421"/>
        <v>44684</v>
      </c>
      <c r="H2904" s="24">
        <v>803</v>
      </c>
      <c r="I2904" s="24">
        <v>1391.68</v>
      </c>
      <c r="J2904" s="24">
        <v>1295.19</v>
      </c>
      <c r="K2904" s="24">
        <v>887.5</v>
      </c>
      <c r="L2904" s="90"/>
    </row>
    <row r="2905" spans="1:12" x14ac:dyDescent="0.2">
      <c r="A2905" s="42">
        <f t="shared" si="416"/>
        <v>44685</v>
      </c>
      <c r="B2905" s="24">
        <v>815</v>
      </c>
      <c r="C2905" s="24">
        <v>1330.43</v>
      </c>
      <c r="D2905" s="24">
        <v>1587.3</v>
      </c>
      <c r="E2905" s="45">
        <f>Platts!R3394*0.6+Platts!C3394*1.6</f>
        <v>541.24</v>
      </c>
      <c r="F2905" s="62">
        <f t="shared" ref="F2905:G2905" si="422">F2904+1</f>
        <v>2902</v>
      </c>
      <c r="G2905" s="42">
        <f t="shared" si="422"/>
        <v>44685</v>
      </c>
      <c r="H2905" s="24">
        <v>803</v>
      </c>
      <c r="I2905" s="24">
        <v>1401.71</v>
      </c>
      <c r="J2905" s="24">
        <v>1295.19</v>
      </c>
      <c r="K2905" s="24">
        <v>882.5</v>
      </c>
      <c r="L2905" s="90"/>
    </row>
    <row r="2906" spans="1:12" x14ac:dyDescent="0.2">
      <c r="A2906" s="42">
        <f t="shared" si="416"/>
        <v>44686</v>
      </c>
      <c r="B2906" s="24">
        <v>813</v>
      </c>
      <c r="C2906" s="24">
        <v>1313.13</v>
      </c>
      <c r="D2906" s="24">
        <v>1543.21</v>
      </c>
      <c r="E2906" s="45">
        <f>Platts!R3395*0.6+Platts!C3395*1.6</f>
        <v>509.28000000000003</v>
      </c>
      <c r="F2906" s="62">
        <f t="shared" ref="F2906:G2906" si="423">F2905+1</f>
        <v>2903</v>
      </c>
      <c r="G2906" s="42">
        <f t="shared" si="423"/>
        <v>44686</v>
      </c>
      <c r="H2906" s="24">
        <v>803</v>
      </c>
      <c r="I2906" s="24">
        <v>1401.71</v>
      </c>
      <c r="J2906" s="24">
        <v>1295.19</v>
      </c>
      <c r="K2906" s="24">
        <v>880</v>
      </c>
      <c r="L2906" s="90"/>
    </row>
    <row r="2907" spans="1:12" x14ac:dyDescent="0.2">
      <c r="A2907" s="42">
        <f t="shared" si="416"/>
        <v>44687</v>
      </c>
      <c r="B2907" s="24">
        <v>810</v>
      </c>
      <c r="C2907" s="24">
        <v>1244.44</v>
      </c>
      <c r="D2907" s="24">
        <v>1543.21</v>
      </c>
      <c r="E2907" s="45">
        <f>Platts!R3396*0.6+Platts!C3396*1.6</f>
        <v>532.45000000000005</v>
      </c>
      <c r="F2907" s="62">
        <f t="shared" ref="F2907:G2907" si="424">F2906+1</f>
        <v>2904</v>
      </c>
      <c r="G2907" s="42">
        <f t="shared" si="424"/>
        <v>44687</v>
      </c>
      <c r="H2907" s="24">
        <v>798</v>
      </c>
      <c r="I2907" s="24">
        <v>1401.71</v>
      </c>
      <c r="J2907" s="24">
        <v>1295.19</v>
      </c>
      <c r="K2907" s="24">
        <v>877.5</v>
      </c>
      <c r="L2907" s="90"/>
    </row>
    <row r="2908" spans="1:12" x14ac:dyDescent="0.2">
      <c r="A2908" s="42">
        <f>A2907+3</f>
        <v>44690</v>
      </c>
      <c r="B2908" s="24">
        <v>790</v>
      </c>
      <c r="C2908" s="24">
        <v>1232.3599999999999</v>
      </c>
      <c r="D2908" s="24">
        <v>1543.21</v>
      </c>
      <c r="E2908" s="45">
        <f>Platts!R3397*0.6+Platts!C3397*1.6</f>
        <v>521.86</v>
      </c>
      <c r="F2908" s="62">
        <f t="shared" ref="F2908" si="425">F2907+1</f>
        <v>2905</v>
      </c>
      <c r="G2908" s="42">
        <f>G2907+3</f>
        <v>44690</v>
      </c>
      <c r="H2908" s="24">
        <v>792</v>
      </c>
      <c r="I2908" s="24">
        <v>1401.71</v>
      </c>
      <c r="J2908" s="24">
        <v>1295.19</v>
      </c>
      <c r="K2908" s="24">
        <v>860</v>
      </c>
      <c r="L2908" s="90"/>
    </row>
    <row r="2909" spans="1:12" x14ac:dyDescent="0.2">
      <c r="A2909" s="42">
        <f t="shared" si="416"/>
        <v>44691</v>
      </c>
      <c r="B2909" s="24">
        <v>775</v>
      </c>
      <c r="C2909" s="24">
        <v>1232.83</v>
      </c>
      <c r="D2909" s="24">
        <v>1521.16</v>
      </c>
      <c r="E2909" s="45">
        <f>Platts!R3398*0.6+Platts!C3398*1.6</f>
        <v>516.66</v>
      </c>
      <c r="F2909" s="62">
        <f t="shared" ref="F2909:G2909" si="426">F2908+1</f>
        <v>2906</v>
      </c>
      <c r="G2909" s="42">
        <f t="shared" si="426"/>
        <v>44691</v>
      </c>
      <c r="H2909" s="24">
        <v>781</v>
      </c>
      <c r="I2909" s="24">
        <v>1401.71</v>
      </c>
      <c r="J2909" s="24">
        <v>1295.19</v>
      </c>
      <c r="K2909" s="24">
        <v>835</v>
      </c>
      <c r="L2909" s="90"/>
    </row>
    <row r="2910" spans="1:12" x14ac:dyDescent="0.2">
      <c r="A2910" s="42">
        <f t="shared" si="416"/>
        <v>44692</v>
      </c>
      <c r="B2910" s="24">
        <v>773</v>
      </c>
      <c r="C2910" s="24">
        <v>1213.1400000000001</v>
      </c>
      <c r="D2910" s="24">
        <v>1521.16</v>
      </c>
      <c r="E2910" s="45">
        <f>Platts!R3399*0.6+Platts!C3399*1.6</f>
        <v>510.6</v>
      </c>
      <c r="F2910" s="62">
        <f t="shared" ref="F2910:G2910" si="427">F2909+1</f>
        <v>2907</v>
      </c>
      <c r="G2910" s="42">
        <f t="shared" si="427"/>
        <v>44692</v>
      </c>
      <c r="H2910" s="24">
        <v>769</v>
      </c>
      <c r="I2910" s="24">
        <v>1339.72</v>
      </c>
      <c r="J2910" s="24">
        <v>1295.19</v>
      </c>
      <c r="K2910" s="24">
        <v>830</v>
      </c>
      <c r="L2910" s="90"/>
    </row>
    <row r="2911" spans="1:12" x14ac:dyDescent="0.2">
      <c r="A2911" s="42">
        <f t="shared" si="416"/>
        <v>44693</v>
      </c>
      <c r="B2911" s="24">
        <v>770</v>
      </c>
      <c r="C2911" s="24">
        <v>1197.04</v>
      </c>
      <c r="D2911" s="24">
        <v>1521.16</v>
      </c>
      <c r="E2911" s="45">
        <f>Platts!R3400*0.6+Platts!C3400*1.6</f>
        <v>513.23</v>
      </c>
      <c r="F2911" s="62">
        <f t="shared" ref="F2911:G2911" si="428">F2910+1</f>
        <v>2908</v>
      </c>
      <c r="G2911" s="42">
        <f t="shared" si="428"/>
        <v>44693</v>
      </c>
      <c r="H2911" s="24">
        <v>768</v>
      </c>
      <c r="I2911" s="24">
        <v>1339.72</v>
      </c>
      <c r="J2911" s="24">
        <v>1295.19</v>
      </c>
      <c r="K2911" s="24">
        <v>820</v>
      </c>
      <c r="L2911" s="90"/>
    </row>
    <row r="2912" spans="1:12" x14ac:dyDescent="0.2">
      <c r="A2912" s="42">
        <f t="shared" si="416"/>
        <v>44694</v>
      </c>
      <c r="B2912" s="24">
        <v>760</v>
      </c>
      <c r="C2912" s="24">
        <v>1197.73</v>
      </c>
      <c r="D2912" s="24">
        <v>1521.16</v>
      </c>
      <c r="E2912" s="45">
        <f>Platts!R3401*0.6+Platts!C3401*1.6</f>
        <v>512.91</v>
      </c>
      <c r="F2912" s="62">
        <f t="shared" ref="F2912:G2912" si="429">F2911+1</f>
        <v>2909</v>
      </c>
      <c r="G2912" s="42">
        <f t="shared" si="429"/>
        <v>44694</v>
      </c>
      <c r="H2912" s="24">
        <v>762</v>
      </c>
      <c r="I2912" s="24">
        <v>1339.72</v>
      </c>
      <c r="J2912" s="24">
        <v>1295.19</v>
      </c>
      <c r="K2912" s="24">
        <v>805</v>
      </c>
      <c r="L2912" s="90"/>
    </row>
    <row r="2913" spans="1:12" x14ac:dyDescent="0.2">
      <c r="A2913" s="42">
        <f>A2912+3</f>
        <v>44697</v>
      </c>
      <c r="B2913" s="91">
        <f>B2912</f>
        <v>760</v>
      </c>
      <c r="C2913" s="24">
        <v>1196.46</v>
      </c>
      <c r="D2913" s="24">
        <v>1521.16</v>
      </c>
      <c r="E2913" s="45">
        <f>Platts!R3402*0.6+Platts!C3402*1.6</f>
        <v>512.91</v>
      </c>
      <c r="F2913" s="62">
        <f t="shared" ref="F2913" si="430">F2912+1</f>
        <v>2910</v>
      </c>
      <c r="G2913" s="42">
        <f>G2912+3</f>
        <v>44697</v>
      </c>
      <c r="H2913" s="91">
        <f>H2912</f>
        <v>762</v>
      </c>
      <c r="I2913" s="24">
        <v>1339.72</v>
      </c>
      <c r="J2913" s="24">
        <v>1295.19</v>
      </c>
      <c r="K2913" s="24">
        <v>790</v>
      </c>
      <c r="L2913" s="90"/>
    </row>
    <row r="2914" spans="1:12" x14ac:dyDescent="0.2">
      <c r="A2914" s="42">
        <f t="shared" si="416"/>
        <v>44698</v>
      </c>
      <c r="B2914" s="24">
        <v>760</v>
      </c>
      <c r="C2914" s="24">
        <v>1158.74</v>
      </c>
      <c r="D2914" s="24">
        <v>1488.1</v>
      </c>
      <c r="E2914" s="45">
        <f>Platts!R3403*0.6+Platts!C3403*1.6</f>
        <v>523.39</v>
      </c>
      <c r="F2914" s="62">
        <f t="shared" ref="F2914:G2914" si="431">F2913+1</f>
        <v>2911</v>
      </c>
      <c r="G2914" s="42">
        <f t="shared" si="431"/>
        <v>44698</v>
      </c>
      <c r="H2914" s="24">
        <v>760</v>
      </c>
      <c r="I2914" s="24">
        <v>1339.72</v>
      </c>
      <c r="J2914" s="24">
        <v>1295.19</v>
      </c>
      <c r="K2914" s="24">
        <v>790</v>
      </c>
      <c r="L2914" s="90"/>
    </row>
    <row r="2915" spans="1:12" x14ac:dyDescent="0.2">
      <c r="A2915" s="42">
        <f t="shared" si="416"/>
        <v>44699</v>
      </c>
      <c r="B2915" s="24">
        <v>745</v>
      </c>
      <c r="C2915" s="24">
        <v>1154.8900000000001</v>
      </c>
      <c r="D2915" s="24">
        <v>1488.1</v>
      </c>
      <c r="E2915" s="45">
        <f>Platts!R3404*0.6+Platts!C3404*1.6</f>
        <v>520.71</v>
      </c>
      <c r="F2915" s="62">
        <f t="shared" ref="F2915:G2915" si="432">F2914+1</f>
        <v>2912</v>
      </c>
      <c r="G2915" s="42">
        <f t="shared" si="432"/>
        <v>44699</v>
      </c>
      <c r="H2915" s="24">
        <v>741</v>
      </c>
      <c r="I2915" s="24">
        <v>1259.8800000000001</v>
      </c>
      <c r="J2915" s="24">
        <v>1295.19</v>
      </c>
      <c r="K2915" s="24">
        <v>770</v>
      </c>
      <c r="L2915" s="90"/>
    </row>
    <row r="2916" spans="1:12" x14ac:dyDescent="0.2">
      <c r="A2916" s="42">
        <f t="shared" si="416"/>
        <v>44700</v>
      </c>
      <c r="B2916" s="24">
        <v>744</v>
      </c>
      <c r="C2916" s="24">
        <v>1138.53</v>
      </c>
      <c r="D2916" s="24">
        <v>1488.1</v>
      </c>
      <c r="E2916" s="45">
        <f>Platts!R3405*0.6+Platts!C3405*1.6</f>
        <v>525.19000000000005</v>
      </c>
      <c r="F2916" s="62">
        <f t="shared" ref="F2916:G2916" si="433">F2915+1</f>
        <v>2913</v>
      </c>
      <c r="G2916" s="42">
        <f t="shared" si="433"/>
        <v>44700</v>
      </c>
      <c r="H2916" s="24">
        <v>726</v>
      </c>
      <c r="I2916" s="24">
        <v>1259.8800000000001</v>
      </c>
      <c r="J2916" s="24">
        <v>1295.19</v>
      </c>
      <c r="K2916" s="24">
        <v>765</v>
      </c>
      <c r="L2916" s="90"/>
    </row>
    <row r="2917" spans="1:12" x14ac:dyDescent="0.2">
      <c r="A2917" s="42">
        <f t="shared" si="416"/>
        <v>44701</v>
      </c>
      <c r="B2917" s="24">
        <v>745</v>
      </c>
      <c r="C2917" s="24">
        <v>1123.1500000000001</v>
      </c>
      <c r="D2917" s="24">
        <v>1432.98</v>
      </c>
      <c r="E2917" s="45">
        <f>Platts!R3406*0.6+Platts!C3406*1.6</f>
        <v>533</v>
      </c>
      <c r="F2917" s="62">
        <f t="shared" ref="F2917:G2917" si="434">F2916+1</f>
        <v>2914</v>
      </c>
      <c r="G2917" s="42">
        <f t="shared" si="434"/>
        <v>44701</v>
      </c>
      <c r="H2917" s="24">
        <v>727</v>
      </c>
      <c r="I2917" s="24">
        <v>1259.8800000000001</v>
      </c>
      <c r="J2917" s="24">
        <v>1295.19</v>
      </c>
      <c r="K2917" s="24">
        <v>765</v>
      </c>
      <c r="L2917" s="90"/>
    </row>
    <row r="2918" spans="1:12" x14ac:dyDescent="0.2">
      <c r="A2918" s="42">
        <f>A2917+3</f>
        <v>44704</v>
      </c>
      <c r="B2918" s="24">
        <v>742</v>
      </c>
      <c r="C2918" s="24">
        <v>1132.08</v>
      </c>
      <c r="D2918" s="24">
        <v>1432.98</v>
      </c>
      <c r="E2918" s="45">
        <f>Platts!R3407*0.6+Platts!C3407*1.6</f>
        <v>529.52</v>
      </c>
      <c r="F2918" s="62">
        <f t="shared" ref="F2918" si="435">F2917+1</f>
        <v>2915</v>
      </c>
      <c r="G2918" s="42">
        <f>G2917+3</f>
        <v>44704</v>
      </c>
      <c r="H2918" s="24">
        <v>724</v>
      </c>
      <c r="I2918" s="24">
        <v>1259.8800000000001</v>
      </c>
      <c r="J2918" s="24">
        <v>1295.19</v>
      </c>
      <c r="K2918" s="24">
        <v>765</v>
      </c>
      <c r="L2918" s="90"/>
    </row>
    <row r="2919" spans="1:12" x14ac:dyDescent="0.2">
      <c r="A2919" s="42">
        <f t="shared" si="416"/>
        <v>44705</v>
      </c>
      <c r="B2919" s="24">
        <v>735</v>
      </c>
      <c r="C2919" s="24">
        <v>1132.23</v>
      </c>
      <c r="D2919" s="24">
        <v>1388.89</v>
      </c>
      <c r="E2919" s="45">
        <f>Platts!R3408*0.6+Platts!C3408*1.6</f>
        <v>519.9</v>
      </c>
      <c r="F2919" s="62">
        <f t="shared" ref="F2919:G2919" si="436">F2918+1</f>
        <v>2916</v>
      </c>
      <c r="G2919" s="42">
        <f t="shared" si="436"/>
        <v>44705</v>
      </c>
      <c r="H2919" s="24">
        <v>713</v>
      </c>
      <c r="I2919" s="24">
        <v>1259.8800000000001</v>
      </c>
      <c r="J2919" s="24">
        <v>1295.19</v>
      </c>
      <c r="K2919" s="24">
        <v>760</v>
      </c>
      <c r="L2919" s="90"/>
    </row>
    <row r="2920" spans="1:12" x14ac:dyDescent="0.2">
      <c r="A2920" s="42">
        <f t="shared" si="416"/>
        <v>44706</v>
      </c>
      <c r="B2920" s="24">
        <v>741</v>
      </c>
      <c r="C2920" s="24">
        <v>1121.0899999999999</v>
      </c>
      <c r="D2920" s="24">
        <v>1366.84</v>
      </c>
      <c r="E2920" s="45">
        <f>Platts!R3409*0.6+Platts!C3409*1.6</f>
        <v>504.44000000000005</v>
      </c>
      <c r="F2920" s="62">
        <f t="shared" ref="F2920:G2920" si="437">F2919+1</f>
        <v>2917</v>
      </c>
      <c r="G2920" s="42">
        <f t="shared" si="437"/>
        <v>44706</v>
      </c>
      <c r="H2920" s="24">
        <v>714</v>
      </c>
      <c r="I2920" s="24">
        <v>1265.22</v>
      </c>
      <c r="J2920" s="24">
        <v>1295.19</v>
      </c>
      <c r="K2920" s="24">
        <v>765</v>
      </c>
      <c r="L2920" s="90"/>
    </row>
    <row r="2921" spans="1:12" x14ac:dyDescent="0.2">
      <c r="A2921" s="42">
        <f t="shared" si="416"/>
        <v>44707</v>
      </c>
      <c r="B2921" s="24">
        <v>741</v>
      </c>
      <c r="C2921" s="24">
        <v>1115.71</v>
      </c>
      <c r="D2921" s="24">
        <v>1366.84</v>
      </c>
      <c r="E2921" s="45">
        <f>Platts!R3410*0.6+Platts!C3410*1.6</f>
        <v>495</v>
      </c>
      <c r="F2921" s="62">
        <f t="shared" ref="F2921:G2921" si="438">F2920+1</f>
        <v>2918</v>
      </c>
      <c r="G2921" s="42">
        <f t="shared" si="438"/>
        <v>44707</v>
      </c>
      <c r="H2921" s="24">
        <v>714</v>
      </c>
      <c r="I2921" s="24">
        <v>1265.22</v>
      </c>
      <c r="J2921" s="24">
        <v>1295.19</v>
      </c>
      <c r="K2921" s="24">
        <v>762.5</v>
      </c>
      <c r="L2921" s="90"/>
    </row>
    <row r="2922" spans="1:12" x14ac:dyDescent="0.2">
      <c r="A2922" s="42">
        <f t="shared" si="416"/>
        <v>44708</v>
      </c>
      <c r="B2922" s="24">
        <v>743</v>
      </c>
      <c r="C2922" s="24">
        <v>1071.0999999999999</v>
      </c>
      <c r="D2922" s="24">
        <v>1366.84</v>
      </c>
      <c r="E2922" s="45">
        <f>Platts!R3411*0.6+Platts!C3411*1.6</f>
        <v>494.12</v>
      </c>
      <c r="F2922" s="62">
        <f t="shared" ref="F2922:G2923" si="439">F2921+1</f>
        <v>2919</v>
      </c>
      <c r="G2922" s="42">
        <f t="shared" si="439"/>
        <v>44708</v>
      </c>
      <c r="H2922" s="24">
        <v>709</v>
      </c>
      <c r="I2922" s="24">
        <v>1265.22</v>
      </c>
      <c r="J2922" s="24">
        <v>1295.19</v>
      </c>
      <c r="K2922" s="24">
        <v>760</v>
      </c>
      <c r="L2922" s="90"/>
    </row>
    <row r="2923" spans="1:12" x14ac:dyDescent="0.2">
      <c r="A2923" s="42">
        <f>A2922+3</f>
        <v>44711</v>
      </c>
      <c r="B2923" s="24">
        <v>744</v>
      </c>
      <c r="C2923" s="24">
        <v>1078.2</v>
      </c>
      <c r="D2923" s="24">
        <v>1366.84</v>
      </c>
      <c r="E2923" s="45">
        <f>Platts!R3412*0.6+Platts!C3412*1.6</f>
        <v>492.15999999999997</v>
      </c>
      <c r="F2923" s="62">
        <f t="shared" si="439"/>
        <v>2920</v>
      </c>
      <c r="G2923" s="42">
        <f>G2922+3</f>
        <v>44711</v>
      </c>
      <c r="H2923" s="24">
        <v>710</v>
      </c>
      <c r="I2923" s="24">
        <v>1265.22</v>
      </c>
      <c r="J2923" s="24">
        <v>1295.19</v>
      </c>
      <c r="K2923" s="24">
        <v>750</v>
      </c>
      <c r="L2923" s="90"/>
    </row>
    <row r="2924" spans="1:12" x14ac:dyDescent="0.2">
      <c r="A2924" s="42">
        <f t="shared" si="416"/>
        <v>44712</v>
      </c>
      <c r="B2924" s="24">
        <v>746</v>
      </c>
      <c r="C2924" s="24">
        <v>1050.8499999999999</v>
      </c>
      <c r="D2924" s="24">
        <v>1366.84</v>
      </c>
      <c r="E2924" s="45">
        <f>Platts!R3413*0.6+Platts!C3413*1.6</f>
        <v>483.6</v>
      </c>
      <c r="F2924" s="62">
        <f t="shared" ref="F2924:G2924" si="440">F2923+1</f>
        <v>2921</v>
      </c>
      <c r="G2924" s="42">
        <f t="shared" si="440"/>
        <v>44712</v>
      </c>
      <c r="H2924" s="24">
        <v>708</v>
      </c>
      <c r="I2924" s="24">
        <v>1265.22</v>
      </c>
      <c r="J2924" s="24">
        <v>1295.19</v>
      </c>
      <c r="K2924" s="24">
        <v>747.5</v>
      </c>
      <c r="L2924" s="90"/>
    </row>
    <row r="2925" spans="1:12" x14ac:dyDescent="0.2">
      <c r="A2925" s="42">
        <f t="shared" si="416"/>
        <v>44713</v>
      </c>
      <c r="B2925" s="24">
        <v>750</v>
      </c>
      <c r="C2925" s="24">
        <v>1038.57</v>
      </c>
      <c r="D2925" s="24">
        <v>1366.84</v>
      </c>
      <c r="E2925" s="45">
        <f>Platts!R3414*0.6+Platts!C3414*1.6</f>
        <v>478.88</v>
      </c>
      <c r="F2925" s="62">
        <f t="shared" ref="F2925:G2925" si="441">F2924+1</f>
        <v>2922</v>
      </c>
      <c r="G2925" s="42">
        <f t="shared" si="441"/>
        <v>44713</v>
      </c>
      <c r="H2925" s="24">
        <v>708</v>
      </c>
      <c r="I2925" s="24">
        <v>1262.26</v>
      </c>
      <c r="J2925" s="24">
        <v>1295.19</v>
      </c>
      <c r="K2925" s="24">
        <v>745</v>
      </c>
      <c r="L2925" s="90"/>
    </row>
    <row r="2926" spans="1:12" x14ac:dyDescent="0.2">
      <c r="A2926" s="42">
        <f t="shared" si="416"/>
        <v>44714</v>
      </c>
      <c r="B2926" s="24">
        <v>751</v>
      </c>
      <c r="C2926" s="91">
        <f t="shared" ref="C2926" si="442">C2925</f>
        <v>1038.57</v>
      </c>
      <c r="D2926" s="91">
        <f t="shared" ref="D2926" si="443">D2925</f>
        <v>1366.84</v>
      </c>
      <c r="E2926" s="45">
        <f>Platts!R3415*0.6+Platts!C3415*1.6</f>
        <v>481.84000000000003</v>
      </c>
      <c r="F2926" s="62">
        <f t="shared" ref="F2926:G2926" si="444">F2925+1</f>
        <v>2923</v>
      </c>
      <c r="G2926" s="42">
        <f t="shared" si="444"/>
        <v>44714</v>
      </c>
      <c r="H2926" s="24">
        <v>711</v>
      </c>
      <c r="I2926" s="24">
        <v>1262.26</v>
      </c>
      <c r="J2926" s="24">
        <v>1295.19</v>
      </c>
      <c r="K2926" s="91">
        <f>+K2925</f>
        <v>745</v>
      </c>
      <c r="L2926" s="90"/>
    </row>
    <row r="2927" spans="1:12" x14ac:dyDescent="0.2">
      <c r="A2927" s="42">
        <f t="shared" si="416"/>
        <v>44715</v>
      </c>
      <c r="B2927" s="24">
        <v>750</v>
      </c>
      <c r="C2927" s="91">
        <f t="shared" ref="C2927" si="445">C2926</f>
        <v>1038.57</v>
      </c>
      <c r="D2927" s="91">
        <f t="shared" ref="D2927" si="446">D2926</f>
        <v>1366.84</v>
      </c>
      <c r="E2927" s="45">
        <f>Platts!R3416*0.6+Platts!C3416*1.6</f>
        <v>480.94000000000005</v>
      </c>
      <c r="F2927" s="62">
        <f t="shared" ref="F2927:G2927" si="447">F2926+1</f>
        <v>2924</v>
      </c>
      <c r="G2927" s="42">
        <f t="shared" si="447"/>
        <v>44715</v>
      </c>
      <c r="H2927" s="24">
        <v>711</v>
      </c>
      <c r="I2927" s="24">
        <v>1262.26</v>
      </c>
      <c r="J2927" s="24">
        <v>1295.19</v>
      </c>
      <c r="K2927" s="91">
        <f>+K2926</f>
        <v>745</v>
      </c>
      <c r="L2927" s="90"/>
    </row>
    <row r="2928" spans="1:12" x14ac:dyDescent="0.2">
      <c r="A2928" s="42">
        <f>A2927+3</f>
        <v>44718</v>
      </c>
      <c r="B2928" s="24">
        <v>750</v>
      </c>
      <c r="C2928" s="24">
        <v>1015.08</v>
      </c>
      <c r="D2928" s="24">
        <v>1300.71</v>
      </c>
      <c r="E2928" s="45">
        <f>Platts!R3417*0.6+Platts!C3417*1.6</f>
        <v>488.75</v>
      </c>
      <c r="F2928" s="62">
        <f t="shared" ref="F2928" si="448">F2927+1</f>
        <v>2925</v>
      </c>
      <c r="G2928" s="42">
        <f>G2927+3</f>
        <v>44718</v>
      </c>
      <c r="H2928" s="24">
        <v>711</v>
      </c>
      <c r="I2928" s="24">
        <v>1262.26</v>
      </c>
      <c r="J2928" s="24">
        <v>1295.19</v>
      </c>
      <c r="K2928" s="24">
        <v>742.5</v>
      </c>
      <c r="L2928" s="90"/>
    </row>
    <row r="2929" spans="1:12" x14ac:dyDescent="0.2">
      <c r="A2929" s="42">
        <f t="shared" si="416"/>
        <v>44719</v>
      </c>
      <c r="B2929" s="24">
        <v>746</v>
      </c>
      <c r="C2929" s="24">
        <v>1016.03</v>
      </c>
      <c r="D2929" s="24">
        <v>1300.71</v>
      </c>
      <c r="E2929" s="45">
        <f>Platts!R3418*0.6+Platts!C3418*1.6</f>
        <v>484.45000000000005</v>
      </c>
      <c r="F2929" s="62">
        <f t="shared" ref="F2929:G2929" si="449">F2928+1</f>
        <v>2926</v>
      </c>
      <c r="G2929" s="42">
        <f t="shared" si="449"/>
        <v>44719</v>
      </c>
      <c r="H2929" s="24">
        <v>710</v>
      </c>
      <c r="I2929" s="24">
        <v>1262.26</v>
      </c>
      <c r="J2929" s="24">
        <v>1295.19</v>
      </c>
      <c r="K2929" s="24">
        <v>745</v>
      </c>
      <c r="L2929" s="90"/>
    </row>
    <row r="2930" spans="1:12" x14ac:dyDescent="0.2">
      <c r="A2930" s="42">
        <f t="shared" si="416"/>
        <v>44720</v>
      </c>
      <c r="B2930" s="24">
        <v>748</v>
      </c>
      <c r="C2930" s="24">
        <v>1020.11</v>
      </c>
      <c r="D2930" s="24">
        <v>1256.6099999999999</v>
      </c>
      <c r="E2930" s="45">
        <f>Platts!R3419*0.6+Platts!C3419*1.6</f>
        <v>469.04</v>
      </c>
      <c r="F2930" s="62">
        <f t="shared" ref="F2930:G2930" si="450">F2929+1</f>
        <v>2927</v>
      </c>
      <c r="G2930" s="42">
        <f t="shared" si="450"/>
        <v>44720</v>
      </c>
      <c r="H2930" s="24">
        <v>711</v>
      </c>
      <c r="I2930" s="24">
        <v>1261.72</v>
      </c>
      <c r="J2930" s="24">
        <v>1295.19</v>
      </c>
      <c r="K2930" s="24">
        <v>740</v>
      </c>
      <c r="L2930" s="90"/>
    </row>
    <row r="2931" spans="1:12" x14ac:dyDescent="0.2">
      <c r="A2931" s="42">
        <f t="shared" si="416"/>
        <v>44721</v>
      </c>
      <c r="B2931" s="24">
        <v>748</v>
      </c>
      <c r="C2931" s="24">
        <v>1012.42</v>
      </c>
      <c r="D2931" s="24">
        <v>1256.6099999999999</v>
      </c>
      <c r="E2931" s="45">
        <f>Platts!R3420*0.6+Platts!C3420*1.6</f>
        <v>455.15999999999997</v>
      </c>
      <c r="F2931" s="62">
        <f t="shared" ref="F2931:G2931" si="451">F2930+1</f>
        <v>2928</v>
      </c>
      <c r="G2931" s="42">
        <f t="shared" si="451"/>
        <v>44721</v>
      </c>
      <c r="H2931" s="24">
        <v>711</v>
      </c>
      <c r="I2931" s="24">
        <v>1261.72</v>
      </c>
      <c r="J2931" s="24">
        <v>1295.19</v>
      </c>
      <c r="K2931" s="24">
        <v>735</v>
      </c>
      <c r="L2931" s="90"/>
    </row>
    <row r="2932" spans="1:12" x14ac:dyDescent="0.2">
      <c r="A2932" s="42">
        <f t="shared" si="416"/>
        <v>44722</v>
      </c>
      <c r="B2932" s="24">
        <v>748</v>
      </c>
      <c r="C2932" s="24">
        <v>988.97</v>
      </c>
      <c r="D2932" s="24">
        <v>1256.6099999999999</v>
      </c>
      <c r="E2932" s="45">
        <f>Platts!R3421*0.6+Platts!C3421*1.6</f>
        <v>446.98</v>
      </c>
      <c r="F2932" s="62">
        <f t="shared" ref="F2932:G2932" si="452">F2931+1</f>
        <v>2929</v>
      </c>
      <c r="G2932" s="42">
        <f t="shared" si="452"/>
        <v>44722</v>
      </c>
      <c r="H2932" s="24">
        <v>711</v>
      </c>
      <c r="I2932" s="24">
        <v>1261.72</v>
      </c>
      <c r="J2932" s="24">
        <v>1295.19</v>
      </c>
      <c r="K2932" s="24">
        <v>720</v>
      </c>
      <c r="L2932" s="90"/>
    </row>
    <row r="2933" spans="1:12" x14ac:dyDescent="0.2">
      <c r="A2933" s="42">
        <f>A2932+3</f>
        <v>44725</v>
      </c>
      <c r="B2933" s="24">
        <v>743</v>
      </c>
      <c r="C2933" s="24">
        <v>975.21</v>
      </c>
      <c r="D2933" s="24">
        <v>1212.52</v>
      </c>
      <c r="E2933" s="45">
        <f>Platts!R3422*0.6+Platts!C3422*1.6</f>
        <v>447.15999999999997</v>
      </c>
      <c r="F2933" s="62">
        <f t="shared" ref="F2933" si="453">F2932+1</f>
        <v>2930</v>
      </c>
      <c r="G2933" s="42">
        <f>G2932+3</f>
        <v>44725</v>
      </c>
      <c r="H2933" s="24">
        <v>705</v>
      </c>
      <c r="I2933" s="24">
        <v>1261.72</v>
      </c>
      <c r="J2933" s="24">
        <v>1295.19</v>
      </c>
      <c r="K2933" s="24">
        <v>710</v>
      </c>
      <c r="L2933" s="90"/>
    </row>
    <row r="2934" spans="1:12" x14ac:dyDescent="0.2">
      <c r="A2934" s="42">
        <f t="shared" si="416"/>
        <v>44726</v>
      </c>
      <c r="B2934" s="24">
        <v>740</v>
      </c>
      <c r="C2934" s="24">
        <v>968.97</v>
      </c>
      <c r="D2934" s="24">
        <v>1212.52</v>
      </c>
      <c r="E2934" s="45">
        <f>Platts!R3423*0.6+Platts!C3423*1.6</f>
        <v>443.32</v>
      </c>
      <c r="F2934" s="62">
        <f t="shared" ref="F2934" si="454">F2933+1</f>
        <v>2931</v>
      </c>
      <c r="G2934" s="42">
        <f t="shared" ref="G2934" si="455">G2933+1</f>
        <v>44726</v>
      </c>
      <c r="H2934" s="24">
        <v>703</v>
      </c>
      <c r="I2934" s="24">
        <v>1261.72</v>
      </c>
      <c r="J2934" s="24">
        <v>1295.19</v>
      </c>
      <c r="K2934" s="24">
        <v>710</v>
      </c>
      <c r="L2934" s="90"/>
    </row>
    <row r="2935" spans="1:12" x14ac:dyDescent="0.2">
      <c r="A2935" s="42">
        <f t="shared" si="416"/>
        <v>44727</v>
      </c>
      <c r="B2935" s="24">
        <v>736</v>
      </c>
      <c r="C2935" s="24">
        <v>936.54</v>
      </c>
      <c r="D2935" s="24">
        <v>1201.5</v>
      </c>
      <c r="E2935" s="45">
        <f>Platts!R3424*0.6+Platts!C3424*1.6</f>
        <v>436.46000000000004</v>
      </c>
      <c r="F2935" s="62">
        <f t="shared" ref="F2935" si="456">F2934+1</f>
        <v>2932</v>
      </c>
      <c r="G2935" s="42">
        <f t="shared" ref="G2935" si="457">G2934+1</f>
        <v>44727</v>
      </c>
      <c r="H2935" s="24">
        <v>698</v>
      </c>
      <c r="I2935" s="24">
        <v>1212.3</v>
      </c>
      <c r="J2935" s="24">
        <v>1295.19</v>
      </c>
      <c r="K2935" s="24">
        <v>707.5</v>
      </c>
      <c r="L2935" s="90"/>
    </row>
    <row r="2936" spans="1:12" x14ac:dyDescent="0.2">
      <c r="A2936" s="42">
        <f t="shared" si="416"/>
        <v>44728</v>
      </c>
      <c r="B2936" s="24">
        <v>732</v>
      </c>
      <c r="C2936" s="24">
        <v>919.45</v>
      </c>
      <c r="D2936" s="24">
        <v>1179.45</v>
      </c>
      <c r="E2936" s="45">
        <f>Platts!R3425*0.6+Platts!C3425*1.6</f>
        <v>433.1</v>
      </c>
      <c r="F2936" s="62">
        <f t="shared" ref="F2936" si="458">F2935+1</f>
        <v>2933</v>
      </c>
      <c r="G2936" s="42">
        <f t="shared" ref="G2936" si="459">G2935+1</f>
        <v>44728</v>
      </c>
      <c r="H2936" s="24">
        <v>692</v>
      </c>
      <c r="I2936" s="24">
        <v>1212.3</v>
      </c>
      <c r="J2936" s="24">
        <v>1295.19</v>
      </c>
      <c r="K2936" s="24">
        <v>700</v>
      </c>
      <c r="L2936" s="90"/>
    </row>
    <row r="2937" spans="1:12" x14ac:dyDescent="0.2">
      <c r="A2937" s="42">
        <f t="shared" si="416"/>
        <v>44729</v>
      </c>
      <c r="B2937" s="24">
        <v>722</v>
      </c>
      <c r="C2937" s="24">
        <v>915.51</v>
      </c>
      <c r="D2937" s="24">
        <v>1179.45</v>
      </c>
      <c r="E2937" s="45">
        <f>Platts!R3426*0.6+Platts!C3426*1.6</f>
        <v>421.94000000000005</v>
      </c>
      <c r="F2937" s="62">
        <f t="shared" ref="F2937:F3000" si="460">F2936+1</f>
        <v>2934</v>
      </c>
      <c r="G2937" s="42">
        <f t="shared" ref="G2937" si="461">G2936+1</f>
        <v>44729</v>
      </c>
      <c r="H2937" s="24">
        <v>681</v>
      </c>
      <c r="I2937" s="24">
        <v>1212.3</v>
      </c>
      <c r="J2937" s="24">
        <v>1295.19</v>
      </c>
      <c r="K2937" s="24">
        <v>695</v>
      </c>
      <c r="L2937" s="90"/>
    </row>
    <row r="2938" spans="1:12" x14ac:dyDescent="0.2">
      <c r="A2938" s="42">
        <f>A2937+3</f>
        <v>44732</v>
      </c>
      <c r="B2938" s="24">
        <v>677</v>
      </c>
      <c r="C2938" s="24">
        <v>921.29</v>
      </c>
      <c r="D2938" s="91">
        <f>D2937</f>
        <v>1179.45</v>
      </c>
      <c r="E2938" s="45">
        <f>Platts!R3427*0.6+Platts!C3427*1.6</f>
        <v>405.36</v>
      </c>
      <c r="F2938" s="62">
        <f t="shared" si="460"/>
        <v>2935</v>
      </c>
      <c r="G2938" s="42">
        <f>G2937+3</f>
        <v>44732</v>
      </c>
      <c r="H2938" s="24">
        <v>670</v>
      </c>
      <c r="I2938" s="24">
        <v>1212.3</v>
      </c>
      <c r="J2938" s="24">
        <v>1295.19</v>
      </c>
      <c r="K2938" s="24">
        <v>690</v>
      </c>
      <c r="L2938" s="90"/>
    </row>
    <row r="2939" spans="1:12" x14ac:dyDescent="0.2">
      <c r="A2939" s="42">
        <f t="shared" si="416"/>
        <v>44733</v>
      </c>
      <c r="B2939" s="24">
        <v>675</v>
      </c>
      <c r="C2939" s="24">
        <v>918.55</v>
      </c>
      <c r="D2939" s="24">
        <v>1179.45</v>
      </c>
      <c r="E2939" s="45">
        <f>Platts!R3428*0.6+Platts!C3428*1.6</f>
        <v>409.84000000000003</v>
      </c>
      <c r="F2939" s="62">
        <f t="shared" si="460"/>
        <v>2936</v>
      </c>
      <c r="G2939" s="42">
        <f t="shared" ref="G2939:G2957" si="462">G2938+1</f>
        <v>44733</v>
      </c>
      <c r="H2939" s="24">
        <v>671</v>
      </c>
      <c r="I2939" s="24">
        <v>1212.3</v>
      </c>
      <c r="J2939" s="24">
        <v>1295.19</v>
      </c>
      <c r="K2939" s="24">
        <v>670</v>
      </c>
      <c r="L2939" s="90"/>
    </row>
    <row r="2940" spans="1:12" x14ac:dyDescent="0.2">
      <c r="A2940" s="42">
        <f t="shared" si="416"/>
        <v>44734</v>
      </c>
      <c r="B2940" s="24">
        <v>672</v>
      </c>
      <c r="C2940" s="24">
        <v>921.59</v>
      </c>
      <c r="D2940" s="24">
        <v>1157.4100000000001</v>
      </c>
      <c r="E2940" s="45">
        <f>Platts!R3429*0.6+Platts!C3429*1.6</f>
        <v>398.84000000000003</v>
      </c>
      <c r="F2940" s="62">
        <f t="shared" si="460"/>
        <v>2937</v>
      </c>
      <c r="G2940" s="42">
        <f t="shared" si="462"/>
        <v>44734</v>
      </c>
      <c r="H2940" s="24">
        <v>668</v>
      </c>
      <c r="I2940" s="24">
        <v>1149.3399999999999</v>
      </c>
      <c r="J2940" s="24">
        <v>1295.19</v>
      </c>
      <c r="K2940" s="24">
        <v>670</v>
      </c>
      <c r="L2940" s="90"/>
    </row>
    <row r="2941" spans="1:12" x14ac:dyDescent="0.2">
      <c r="A2941" s="42">
        <f t="shared" si="416"/>
        <v>44735</v>
      </c>
      <c r="B2941" s="24">
        <v>670</v>
      </c>
      <c r="C2941" s="24">
        <v>904.29</v>
      </c>
      <c r="D2941" s="24">
        <v>1157.4100000000001</v>
      </c>
      <c r="E2941" s="45">
        <f>Platts!R3430*0.6+Platts!C3430*1.6</f>
        <v>395.68000000000006</v>
      </c>
      <c r="F2941" s="62">
        <f t="shared" si="460"/>
        <v>2938</v>
      </c>
      <c r="G2941" s="42">
        <f t="shared" si="462"/>
        <v>44735</v>
      </c>
      <c r="H2941" s="24">
        <v>660</v>
      </c>
      <c r="I2941" s="24">
        <v>1149.3399999999999</v>
      </c>
      <c r="J2941" s="24">
        <v>1295.19</v>
      </c>
      <c r="K2941" s="24">
        <v>660</v>
      </c>
      <c r="L2941" s="90"/>
    </row>
    <row r="2942" spans="1:12" x14ac:dyDescent="0.2">
      <c r="A2942" s="42">
        <f t="shared" si="416"/>
        <v>44736</v>
      </c>
      <c r="B2942" s="24">
        <v>669</v>
      </c>
      <c r="C2942" s="24">
        <v>902.11</v>
      </c>
      <c r="D2942" s="24">
        <v>1157.4100000000001</v>
      </c>
      <c r="E2942" s="45">
        <f>Platts!R3431*0.6+Platts!C3431*1.6</f>
        <v>379</v>
      </c>
      <c r="F2942" s="62">
        <f t="shared" si="460"/>
        <v>2939</v>
      </c>
      <c r="G2942" s="42">
        <f t="shared" si="462"/>
        <v>44736</v>
      </c>
      <c r="H2942" s="24">
        <v>658</v>
      </c>
      <c r="I2942" s="24">
        <v>1149.3399999999999</v>
      </c>
      <c r="J2942" s="24">
        <v>1295.19</v>
      </c>
      <c r="K2942" s="24">
        <v>660</v>
      </c>
      <c r="L2942" s="90"/>
    </row>
    <row r="2943" spans="1:12" x14ac:dyDescent="0.2">
      <c r="A2943" s="42">
        <f>A2942+3</f>
        <v>44739</v>
      </c>
      <c r="B2943" s="24">
        <v>671</v>
      </c>
      <c r="C2943" s="24">
        <v>896.46</v>
      </c>
      <c r="D2943" s="24">
        <v>1102.29</v>
      </c>
      <c r="E2943" s="45">
        <f>Platts!R3432*0.6+Platts!C3432*1.6</f>
        <v>383.36</v>
      </c>
      <c r="F2943" s="62">
        <f t="shared" si="460"/>
        <v>2940</v>
      </c>
      <c r="G2943" s="42">
        <f>G2942+3</f>
        <v>44739</v>
      </c>
      <c r="H2943" s="24">
        <v>660</v>
      </c>
      <c r="I2943" s="24">
        <v>1149.3399999999999</v>
      </c>
      <c r="J2943" s="24">
        <v>1295.19</v>
      </c>
      <c r="K2943" s="24">
        <v>640</v>
      </c>
      <c r="L2943" s="90"/>
    </row>
    <row r="2944" spans="1:12" x14ac:dyDescent="0.2">
      <c r="A2944" s="42">
        <f t="shared" si="416"/>
        <v>44740</v>
      </c>
      <c r="B2944" s="24">
        <v>674</v>
      </c>
      <c r="C2944" s="24">
        <v>884.18</v>
      </c>
      <c r="D2944" s="24">
        <v>1102.29</v>
      </c>
      <c r="E2944" s="45">
        <f>Platts!R3433*0.6+Platts!C3433*1.6</f>
        <v>392</v>
      </c>
      <c r="F2944" s="62">
        <f t="shared" si="460"/>
        <v>2941</v>
      </c>
      <c r="G2944" s="42">
        <f t="shared" si="462"/>
        <v>44740</v>
      </c>
      <c r="H2944" s="24">
        <v>661</v>
      </c>
      <c r="I2944" s="24">
        <v>1149.3399999999999</v>
      </c>
      <c r="J2944" s="24">
        <v>1295.19</v>
      </c>
      <c r="K2944" s="24">
        <v>635</v>
      </c>
      <c r="L2944" s="90"/>
    </row>
    <row r="2945" spans="1:12" x14ac:dyDescent="0.2">
      <c r="A2945" s="42">
        <f t="shared" si="416"/>
        <v>44741</v>
      </c>
      <c r="B2945" s="24">
        <v>670</v>
      </c>
      <c r="C2945" s="24">
        <v>879.48</v>
      </c>
      <c r="D2945" s="24">
        <v>1091.27</v>
      </c>
      <c r="E2945" s="45">
        <f>Platts!R3434*0.6+Platts!C3434*1.6</f>
        <v>386.12</v>
      </c>
      <c r="F2945" s="62">
        <f t="shared" si="460"/>
        <v>2942</v>
      </c>
      <c r="G2945" s="42">
        <f t="shared" si="462"/>
        <v>44741</v>
      </c>
      <c r="H2945" s="24">
        <v>664</v>
      </c>
      <c r="I2945" s="24">
        <v>1067.94</v>
      </c>
      <c r="J2945" s="24">
        <v>1295.19</v>
      </c>
      <c r="K2945" s="24">
        <v>632.5</v>
      </c>
      <c r="L2945" s="90"/>
    </row>
    <row r="2946" spans="1:12" x14ac:dyDescent="0.2">
      <c r="A2946" s="42">
        <f t="shared" si="416"/>
        <v>44742</v>
      </c>
      <c r="B2946" s="24">
        <v>672</v>
      </c>
      <c r="C2946" s="24">
        <v>878.81</v>
      </c>
      <c r="D2946" s="24">
        <v>1091.27</v>
      </c>
      <c r="E2946" s="45">
        <f>Platts!R3435*0.6+Platts!C3435*1.6</f>
        <v>373.36</v>
      </c>
      <c r="F2946" s="62">
        <f t="shared" si="460"/>
        <v>2943</v>
      </c>
      <c r="G2946" s="42">
        <f t="shared" si="462"/>
        <v>44742</v>
      </c>
      <c r="H2946" s="24">
        <v>659</v>
      </c>
      <c r="I2946" s="24">
        <v>1067.94</v>
      </c>
      <c r="J2946" s="24">
        <v>1295.19</v>
      </c>
      <c r="K2946" s="24">
        <v>640</v>
      </c>
      <c r="L2946" s="90"/>
    </row>
    <row r="2947" spans="1:12" x14ac:dyDescent="0.2">
      <c r="A2947" s="42">
        <f t="shared" si="416"/>
        <v>44743</v>
      </c>
      <c r="B2947" s="24">
        <v>670</v>
      </c>
      <c r="C2947" s="24">
        <v>873.85</v>
      </c>
      <c r="D2947" s="24">
        <v>1091.27</v>
      </c>
      <c r="E2947" s="45">
        <f>Platts!R3436*0.6+Platts!C3436*1.6</f>
        <v>367.52000000000004</v>
      </c>
      <c r="F2947" s="62">
        <f t="shared" si="460"/>
        <v>2944</v>
      </c>
      <c r="G2947" s="42">
        <f t="shared" si="462"/>
        <v>44743</v>
      </c>
      <c r="H2947" s="24">
        <v>651</v>
      </c>
      <c r="I2947" s="24">
        <v>1067.94</v>
      </c>
      <c r="J2947" s="24">
        <v>1295.19</v>
      </c>
      <c r="K2947" s="24">
        <v>665</v>
      </c>
      <c r="L2947" s="90"/>
    </row>
    <row r="2948" spans="1:12" x14ac:dyDescent="0.2">
      <c r="A2948" s="42">
        <f>A2947+3</f>
        <v>44746</v>
      </c>
      <c r="B2948" s="24">
        <v>660</v>
      </c>
      <c r="C2948" s="24">
        <v>876.04</v>
      </c>
      <c r="D2948" s="91">
        <f>D2947</f>
        <v>1091.27</v>
      </c>
      <c r="E2948" s="45">
        <f>Platts!R3437*0.6+Platts!C3437*1.6</f>
        <v>355.84000000000003</v>
      </c>
      <c r="F2948" s="62">
        <f t="shared" si="460"/>
        <v>2945</v>
      </c>
      <c r="G2948" s="42">
        <f>G2947+3</f>
        <v>44746</v>
      </c>
      <c r="H2948" s="24">
        <v>642</v>
      </c>
      <c r="I2948" s="24">
        <v>1067.94</v>
      </c>
      <c r="J2948" s="24">
        <v>1251.0999999999999</v>
      </c>
      <c r="K2948" s="24">
        <v>685</v>
      </c>
      <c r="L2948" s="90"/>
    </row>
    <row r="2949" spans="1:12" x14ac:dyDescent="0.2">
      <c r="A2949" s="42">
        <f t="shared" si="416"/>
        <v>44747</v>
      </c>
      <c r="B2949" s="24">
        <v>662</v>
      </c>
      <c r="C2949" s="24">
        <v>865.62</v>
      </c>
      <c r="D2949" s="24">
        <v>1080.25</v>
      </c>
      <c r="E2949" s="45">
        <f>Platts!R3438*0.6+Platts!C3438*1.6</f>
        <v>353.88</v>
      </c>
      <c r="F2949" s="62">
        <f t="shared" si="460"/>
        <v>2946</v>
      </c>
      <c r="G2949" s="42">
        <f t="shared" si="462"/>
        <v>44747</v>
      </c>
      <c r="H2949" s="24">
        <v>644</v>
      </c>
      <c r="I2949" s="24">
        <v>1067.94</v>
      </c>
      <c r="J2949" s="24">
        <v>1251.0999999999999</v>
      </c>
      <c r="K2949" s="24">
        <v>685</v>
      </c>
      <c r="L2949" s="90"/>
    </row>
    <row r="2950" spans="1:12" x14ac:dyDescent="0.2">
      <c r="A2950" s="42">
        <f t="shared" si="416"/>
        <v>44748</v>
      </c>
      <c r="B2950" s="24">
        <v>661</v>
      </c>
      <c r="C2950" s="24">
        <v>864.79</v>
      </c>
      <c r="D2950" s="24">
        <v>1080.25</v>
      </c>
      <c r="E2950" s="45">
        <f>Platts!R3439*0.6+Platts!C3439*1.6</f>
        <v>341.76</v>
      </c>
      <c r="F2950" s="62">
        <f t="shared" si="460"/>
        <v>2947</v>
      </c>
      <c r="G2950" s="42">
        <f t="shared" si="462"/>
        <v>44748</v>
      </c>
      <c r="H2950" s="24">
        <v>642</v>
      </c>
      <c r="I2950" s="24">
        <v>1037.75</v>
      </c>
      <c r="J2950" s="24">
        <v>1251.0999999999999</v>
      </c>
      <c r="K2950" s="24">
        <v>695</v>
      </c>
      <c r="L2950" s="90"/>
    </row>
    <row r="2951" spans="1:12" x14ac:dyDescent="0.2">
      <c r="A2951" s="42">
        <f t="shared" si="416"/>
        <v>44749</v>
      </c>
      <c r="B2951" s="24">
        <v>662</v>
      </c>
      <c r="C2951" s="24">
        <v>863.6</v>
      </c>
      <c r="D2951" s="24">
        <v>1080.25</v>
      </c>
      <c r="E2951" s="45">
        <f>Platts!R3440*0.6+Platts!C3440*1.6</f>
        <v>338.55999999999995</v>
      </c>
      <c r="F2951" s="62">
        <f t="shared" si="460"/>
        <v>2948</v>
      </c>
      <c r="G2951" s="42">
        <f t="shared" si="462"/>
        <v>44749</v>
      </c>
      <c r="H2951" s="24">
        <v>639</v>
      </c>
      <c r="I2951" s="24">
        <v>1037.75</v>
      </c>
      <c r="J2951" s="24">
        <v>1251.0999999999999</v>
      </c>
      <c r="K2951" s="24">
        <v>695</v>
      </c>
      <c r="L2951" s="90"/>
    </row>
    <row r="2952" spans="1:12" x14ac:dyDescent="0.2">
      <c r="A2952" s="42">
        <f t="shared" si="416"/>
        <v>44750</v>
      </c>
      <c r="B2952" s="24">
        <v>662</v>
      </c>
      <c r="C2952" s="24">
        <v>865.64</v>
      </c>
      <c r="D2952" s="24">
        <v>1080.25</v>
      </c>
      <c r="E2952" s="45">
        <f>Platts!R3441*0.6+Platts!C3441*1.6</f>
        <v>337.28</v>
      </c>
      <c r="F2952" s="62">
        <f t="shared" si="460"/>
        <v>2949</v>
      </c>
      <c r="G2952" s="42">
        <f t="shared" si="462"/>
        <v>44750</v>
      </c>
      <c r="H2952" s="24">
        <v>638</v>
      </c>
      <c r="I2952" s="24">
        <v>1037.75</v>
      </c>
      <c r="J2952" s="24">
        <v>1251.0999999999999</v>
      </c>
      <c r="K2952" s="24">
        <v>700</v>
      </c>
      <c r="L2952" s="90"/>
    </row>
    <row r="2953" spans="1:12" x14ac:dyDescent="0.2">
      <c r="A2953" s="42">
        <f>A2952+3</f>
        <v>44753</v>
      </c>
      <c r="B2953" s="91">
        <f>+B2952</f>
        <v>662</v>
      </c>
      <c r="C2953" s="24">
        <v>856.97</v>
      </c>
      <c r="D2953" s="131">
        <v>992.06</v>
      </c>
      <c r="E2953" s="45">
        <f>Platts!R3442*0.6+Platts!C3442*1.6</f>
        <v>337.28</v>
      </c>
      <c r="F2953" s="62">
        <f t="shared" si="460"/>
        <v>2950</v>
      </c>
      <c r="G2953" s="42">
        <f>G2952+3</f>
        <v>44753</v>
      </c>
      <c r="H2953" s="91">
        <f>+H2952</f>
        <v>638</v>
      </c>
      <c r="I2953" s="24">
        <v>1037.75</v>
      </c>
      <c r="J2953" s="24">
        <v>1195.99</v>
      </c>
      <c r="K2953" s="24">
        <v>700</v>
      </c>
      <c r="L2953" s="90"/>
    </row>
    <row r="2954" spans="1:12" x14ac:dyDescent="0.2">
      <c r="A2954" s="42">
        <f t="shared" si="416"/>
        <v>44754</v>
      </c>
      <c r="B2954" s="24">
        <v>630</v>
      </c>
      <c r="C2954" s="24">
        <v>860.99</v>
      </c>
      <c r="D2954" s="24">
        <v>992.06</v>
      </c>
      <c r="E2954" s="45">
        <f>Platts!R3443*0.6+Platts!C3443*1.6</f>
        <v>315.38</v>
      </c>
      <c r="F2954" s="62">
        <f t="shared" si="460"/>
        <v>2951</v>
      </c>
      <c r="G2954" s="42">
        <f t="shared" si="462"/>
        <v>44754</v>
      </c>
      <c r="H2954" s="24">
        <v>628</v>
      </c>
      <c r="I2954" s="24">
        <v>1037.75</v>
      </c>
      <c r="J2954" s="24">
        <v>1195.99</v>
      </c>
      <c r="K2954" s="24">
        <v>700</v>
      </c>
      <c r="L2954" s="90"/>
    </row>
    <row r="2955" spans="1:12" x14ac:dyDescent="0.2">
      <c r="A2955" s="42">
        <f t="shared" si="416"/>
        <v>44755</v>
      </c>
      <c r="B2955" s="24">
        <v>629</v>
      </c>
      <c r="C2955" s="24">
        <v>862.35</v>
      </c>
      <c r="D2955" s="24">
        <v>992.06</v>
      </c>
      <c r="E2955" s="45">
        <f>Platts!R3444*0.6+Platts!C3444*1.6</f>
        <v>321.14</v>
      </c>
      <c r="F2955" s="62">
        <f t="shared" si="460"/>
        <v>2952</v>
      </c>
      <c r="G2955" s="42">
        <f t="shared" si="462"/>
        <v>44755</v>
      </c>
      <c r="H2955" s="24">
        <v>626</v>
      </c>
      <c r="I2955" s="24">
        <v>1023.73</v>
      </c>
      <c r="J2955" s="24">
        <v>1195.99</v>
      </c>
      <c r="K2955" s="24">
        <v>700</v>
      </c>
      <c r="L2955" s="90"/>
    </row>
    <row r="2956" spans="1:12" x14ac:dyDescent="0.2">
      <c r="A2956" s="42">
        <f t="shared" si="416"/>
        <v>44756</v>
      </c>
      <c r="B2956" s="24">
        <v>623</v>
      </c>
      <c r="C2956" s="24">
        <v>855.77</v>
      </c>
      <c r="D2956" s="24">
        <v>992.06</v>
      </c>
      <c r="E2956" s="45">
        <f>Platts!R3445*0.6+Platts!C3445*1.6</f>
        <v>302.89999999999998</v>
      </c>
      <c r="F2956" s="62">
        <f t="shared" si="460"/>
        <v>2953</v>
      </c>
      <c r="G2956" s="42">
        <f t="shared" si="462"/>
        <v>44756</v>
      </c>
      <c r="H2956" s="24">
        <v>624</v>
      </c>
      <c r="I2956" s="24">
        <v>1023.73</v>
      </c>
      <c r="J2956" s="24">
        <v>1195.99</v>
      </c>
      <c r="K2956" s="24">
        <v>700</v>
      </c>
      <c r="L2956" s="90"/>
    </row>
    <row r="2957" spans="1:12" x14ac:dyDescent="0.2">
      <c r="A2957" s="42">
        <f t="shared" si="416"/>
        <v>44757</v>
      </c>
      <c r="B2957" s="24">
        <v>613</v>
      </c>
      <c r="C2957" s="24">
        <v>855.42</v>
      </c>
      <c r="D2957" s="24">
        <v>992.06</v>
      </c>
      <c r="E2957" s="45">
        <f>Platts!R3446*0.6+Platts!C3446*1.6</f>
        <v>296.65999999999997</v>
      </c>
      <c r="F2957" s="62">
        <f t="shared" si="460"/>
        <v>2954</v>
      </c>
      <c r="G2957" s="42">
        <f t="shared" si="462"/>
        <v>44757</v>
      </c>
      <c r="H2957" s="24">
        <v>598</v>
      </c>
      <c r="I2957" s="24">
        <v>1023.73</v>
      </c>
      <c r="J2957" s="24">
        <v>1140.8699999999999</v>
      </c>
      <c r="K2957" s="24">
        <v>700</v>
      </c>
      <c r="L2957" s="90"/>
    </row>
    <row r="2958" spans="1:12" x14ac:dyDescent="0.2">
      <c r="A2958" s="42">
        <f>A2957+3</f>
        <v>44760</v>
      </c>
      <c r="B2958" s="24">
        <v>614</v>
      </c>
      <c r="C2958" s="24">
        <v>860.04449999999997</v>
      </c>
      <c r="D2958" s="24">
        <v>992.08019999999999</v>
      </c>
      <c r="E2958" s="45">
        <f>Platts!R3447*0.6+Platts!C3447*1.6</f>
        <v>299.44000000000005</v>
      </c>
      <c r="F2958" s="62">
        <f t="shared" si="460"/>
        <v>2955</v>
      </c>
      <c r="G2958" s="42">
        <f>G2957+3</f>
        <v>44760</v>
      </c>
      <c r="H2958" s="24">
        <v>599</v>
      </c>
      <c r="I2958" s="24">
        <v>1020.985</v>
      </c>
      <c r="J2958" s="24">
        <v>1140.8922</v>
      </c>
      <c r="K2958" s="24">
        <v>700</v>
      </c>
      <c r="L2958" s="90"/>
    </row>
    <row r="2959" spans="1:12" x14ac:dyDescent="0.2">
      <c r="A2959" s="42">
        <f t="shared" si="416"/>
        <v>44761</v>
      </c>
      <c r="B2959" s="24">
        <v>595</v>
      </c>
      <c r="C2959" s="24">
        <v>866.20050000000003</v>
      </c>
      <c r="D2959" s="24">
        <v>926.96460000000002</v>
      </c>
      <c r="E2959" s="45">
        <f>Platts!R3448*0.6+Platts!C3448*1.6</f>
        <v>292.62</v>
      </c>
      <c r="F2959" s="62">
        <f t="shared" si="460"/>
        <v>2956</v>
      </c>
      <c r="G2959" s="42">
        <f t="shared" ref="G2959:G3024" si="463">G2958+1</f>
        <v>44761</v>
      </c>
      <c r="H2959" s="24">
        <v>599</v>
      </c>
      <c r="I2959" s="24">
        <v>1028.2964999999999</v>
      </c>
      <c r="J2959" s="24">
        <v>1140.8922</v>
      </c>
      <c r="K2959" s="24">
        <v>695</v>
      </c>
      <c r="L2959" s="90"/>
    </row>
    <row r="2960" spans="1:12" x14ac:dyDescent="0.2">
      <c r="A2960" s="42">
        <f t="shared" ref="A2960:A2962" si="464">A2959+1</f>
        <v>44762</v>
      </c>
      <c r="B2960" s="24">
        <v>595</v>
      </c>
      <c r="C2960" s="24">
        <v>875.94749999999999</v>
      </c>
      <c r="D2960" s="24">
        <v>936.96460000000002</v>
      </c>
      <c r="E2960" s="45">
        <f>Platts!R3449*0.6+Platts!C3449*1.6</f>
        <v>294.38</v>
      </c>
      <c r="F2960" s="62">
        <f t="shared" si="460"/>
        <v>2957</v>
      </c>
      <c r="G2960" s="42">
        <f t="shared" si="463"/>
        <v>44762</v>
      </c>
      <c r="H2960" s="24">
        <v>599</v>
      </c>
      <c r="I2960" s="24">
        <v>1024.9000000000001</v>
      </c>
      <c r="J2960" s="24">
        <v>1140.8699999999999</v>
      </c>
      <c r="K2960" s="24">
        <v>695</v>
      </c>
      <c r="L2960" s="90"/>
    </row>
    <row r="2961" spans="1:12" x14ac:dyDescent="0.2">
      <c r="A2961" s="42">
        <f t="shared" si="464"/>
        <v>44763</v>
      </c>
      <c r="B2961" s="24">
        <v>591</v>
      </c>
      <c r="C2961" s="24">
        <v>877.11400000000003</v>
      </c>
      <c r="D2961" s="24">
        <v>936.96460000000002</v>
      </c>
      <c r="E2961" s="45">
        <f>Platts!R3450*0.6+Platts!C3450*1.6</f>
        <v>291.94</v>
      </c>
      <c r="F2961" s="62">
        <f t="shared" si="460"/>
        <v>2958</v>
      </c>
      <c r="G2961" s="42">
        <f t="shared" si="463"/>
        <v>44763</v>
      </c>
      <c r="H2961" s="24">
        <v>584</v>
      </c>
      <c r="I2961" s="24">
        <v>1024.9000000000001</v>
      </c>
      <c r="J2961" s="24">
        <v>1140.8699999999999</v>
      </c>
      <c r="K2961" s="24">
        <v>692.5</v>
      </c>
      <c r="L2961" s="90"/>
    </row>
    <row r="2962" spans="1:12" x14ac:dyDescent="0.2">
      <c r="A2962" s="42">
        <f t="shared" si="464"/>
        <v>44764</v>
      </c>
      <c r="B2962" s="24">
        <v>590</v>
      </c>
      <c r="C2962" s="24">
        <v>878.83</v>
      </c>
      <c r="D2962" s="24">
        <v>936.95</v>
      </c>
      <c r="E2962" s="45">
        <f>Platts!R3451*0.6+Platts!C3451*1.6</f>
        <v>296.15999999999997</v>
      </c>
      <c r="F2962" s="62">
        <f t="shared" si="460"/>
        <v>2959</v>
      </c>
      <c r="G2962" s="42">
        <f t="shared" si="463"/>
        <v>44764</v>
      </c>
      <c r="H2962" s="24">
        <v>575</v>
      </c>
      <c r="I2962" s="24">
        <v>1024.9000000000001</v>
      </c>
      <c r="J2962" s="24">
        <v>1140.8699999999999</v>
      </c>
      <c r="K2962" s="24">
        <v>677.5</v>
      </c>
      <c r="L2962" s="90"/>
    </row>
    <row r="2963" spans="1:12" x14ac:dyDescent="0.2">
      <c r="A2963" s="42">
        <f>A2962+3</f>
        <v>44767</v>
      </c>
      <c r="B2963" s="24">
        <v>590</v>
      </c>
      <c r="C2963" s="24">
        <v>878.06</v>
      </c>
      <c r="D2963" s="24">
        <v>925.94150000000002</v>
      </c>
      <c r="E2963" s="45">
        <f>Platts!R3452*0.6+Platts!C3452*1.6</f>
        <v>299</v>
      </c>
      <c r="F2963" s="62">
        <f t="shared" si="460"/>
        <v>2960</v>
      </c>
      <c r="G2963" s="42">
        <f>G2962+3</f>
        <v>44767</v>
      </c>
      <c r="H2963" s="24">
        <v>575</v>
      </c>
      <c r="I2963" s="24">
        <v>1024.9000000000001</v>
      </c>
      <c r="J2963" s="24">
        <v>1140.8699999999999</v>
      </c>
      <c r="K2963" s="24">
        <v>670</v>
      </c>
      <c r="L2963" s="90"/>
    </row>
    <row r="2964" spans="1:12" x14ac:dyDescent="0.2">
      <c r="A2964" s="42">
        <f t="shared" ref="A2964:A3029" si="465">A2963+1</f>
        <v>44768</v>
      </c>
      <c r="B2964" s="24">
        <v>592</v>
      </c>
      <c r="C2964" s="24">
        <v>865.52</v>
      </c>
      <c r="D2964" s="24">
        <v>925.94150000000002</v>
      </c>
      <c r="E2964" s="45">
        <f>Platts!R3453*0.6+Platts!C3453*1.6</f>
        <v>298.42</v>
      </c>
      <c r="F2964" s="62">
        <f t="shared" si="460"/>
        <v>2961</v>
      </c>
      <c r="G2964" s="42">
        <f t="shared" si="463"/>
        <v>44768</v>
      </c>
      <c r="H2964" s="24">
        <v>575</v>
      </c>
      <c r="I2964" s="24">
        <v>1024.9000000000001</v>
      </c>
      <c r="J2964" s="24">
        <v>1140.8699999999999</v>
      </c>
      <c r="K2964" s="24">
        <v>657.5</v>
      </c>
      <c r="L2964" s="90"/>
    </row>
    <row r="2965" spans="1:12" x14ac:dyDescent="0.2">
      <c r="A2965" s="42">
        <f t="shared" si="465"/>
        <v>44769</v>
      </c>
      <c r="B2965" s="24">
        <v>588</v>
      </c>
      <c r="C2965" s="24">
        <v>866.2</v>
      </c>
      <c r="D2965" s="24">
        <v>925.94150000000002</v>
      </c>
      <c r="E2965" s="45">
        <f>Platts!R3454*0.6+Platts!C3454*1.6</f>
        <v>297.38</v>
      </c>
      <c r="F2965" s="62">
        <f t="shared" si="460"/>
        <v>2962</v>
      </c>
      <c r="G2965" s="42">
        <f t="shared" si="463"/>
        <v>44769</v>
      </c>
      <c r="H2965" s="24">
        <v>575</v>
      </c>
      <c r="I2965" s="24">
        <v>997.9</v>
      </c>
      <c r="J2965" s="24">
        <v>1140.8699999999999</v>
      </c>
      <c r="K2965" s="24">
        <v>637.5</v>
      </c>
      <c r="L2965" s="90"/>
    </row>
    <row r="2966" spans="1:12" x14ac:dyDescent="0.2">
      <c r="A2966" s="42">
        <f t="shared" si="465"/>
        <v>44770</v>
      </c>
      <c r="B2966" s="24">
        <v>595</v>
      </c>
      <c r="C2966" s="24">
        <v>863.86</v>
      </c>
      <c r="D2966" s="24">
        <v>925.94150000000002</v>
      </c>
      <c r="E2966" s="45">
        <f>Platts!R3455*0.6+Platts!C3455*1.6</f>
        <v>303.32000000000005</v>
      </c>
      <c r="F2966" s="62">
        <f t="shared" si="460"/>
        <v>2963</v>
      </c>
      <c r="G2966" s="42">
        <f t="shared" si="463"/>
        <v>44770</v>
      </c>
      <c r="H2966" s="24">
        <v>578</v>
      </c>
      <c r="I2966" s="24">
        <v>997.9</v>
      </c>
      <c r="J2966" s="24">
        <v>1140.8699999999999</v>
      </c>
      <c r="K2966" s="24">
        <v>630</v>
      </c>
      <c r="L2966" s="90"/>
    </row>
    <row r="2967" spans="1:12" x14ac:dyDescent="0.2">
      <c r="A2967" s="42">
        <f t="shared" si="465"/>
        <v>44771</v>
      </c>
      <c r="B2967" s="24">
        <v>597</v>
      </c>
      <c r="C2967" s="24">
        <v>862.07</v>
      </c>
      <c r="D2967" s="24">
        <v>925.94150000000002</v>
      </c>
      <c r="E2967" s="45">
        <f>Platts!R3456*0.6+Platts!C3456*1.6</f>
        <v>297</v>
      </c>
      <c r="F2967" s="62">
        <f t="shared" si="460"/>
        <v>2964</v>
      </c>
      <c r="G2967" s="42">
        <f t="shared" si="463"/>
        <v>44771</v>
      </c>
      <c r="H2967" s="24">
        <v>578</v>
      </c>
      <c r="I2967" s="24">
        <v>997.6</v>
      </c>
      <c r="J2967" s="24">
        <v>1135.3599999999999</v>
      </c>
      <c r="K2967" s="24">
        <v>615</v>
      </c>
      <c r="L2967" s="90"/>
    </row>
    <row r="2968" spans="1:12" x14ac:dyDescent="0.2">
      <c r="A2968" s="42">
        <f>A2967+3</f>
        <v>44774</v>
      </c>
      <c r="B2968" s="24">
        <v>608</v>
      </c>
      <c r="C2968" s="24">
        <v>873.12</v>
      </c>
      <c r="D2968" s="24">
        <v>925.93</v>
      </c>
      <c r="E2968" s="45">
        <f>Platts!R3457*0.6+Platts!C3457*1.6</f>
        <v>293.74</v>
      </c>
      <c r="F2968" s="62">
        <f t="shared" si="460"/>
        <v>2965</v>
      </c>
      <c r="G2968" s="42">
        <f>G2967+3</f>
        <v>44774</v>
      </c>
      <c r="H2968" s="24">
        <v>579</v>
      </c>
      <c r="I2968" s="24">
        <v>997.9</v>
      </c>
      <c r="J2968" s="24">
        <v>1135.3599999999999</v>
      </c>
      <c r="K2968" s="24">
        <v>610</v>
      </c>
      <c r="L2968" s="90"/>
    </row>
    <row r="2969" spans="1:12" x14ac:dyDescent="0.2">
      <c r="A2969" s="42">
        <f t="shared" si="465"/>
        <v>44775</v>
      </c>
      <c r="B2969" s="24">
        <v>608</v>
      </c>
      <c r="C2969" s="24">
        <v>867</v>
      </c>
      <c r="D2969" s="24">
        <v>925.93</v>
      </c>
      <c r="E2969" s="45">
        <f>Platts!R3458*0.6+Platts!C3458*1.6</f>
        <v>294.08</v>
      </c>
      <c r="F2969" s="62">
        <f t="shared" si="460"/>
        <v>2966</v>
      </c>
      <c r="G2969" s="42">
        <f t="shared" si="463"/>
        <v>44775</v>
      </c>
      <c r="H2969" s="24">
        <v>579</v>
      </c>
      <c r="I2969" s="24">
        <v>997.9</v>
      </c>
      <c r="J2969" s="24">
        <v>1135.3599999999999</v>
      </c>
      <c r="K2969" s="24">
        <v>615</v>
      </c>
      <c r="L2969" s="90"/>
    </row>
    <row r="2970" spans="1:12" x14ac:dyDescent="0.2">
      <c r="A2970" s="42">
        <f t="shared" si="465"/>
        <v>44776</v>
      </c>
      <c r="B2970" s="24">
        <v>605</v>
      </c>
      <c r="C2970" s="24">
        <v>851.51</v>
      </c>
      <c r="D2970" s="24">
        <v>903.88</v>
      </c>
      <c r="E2970" s="45">
        <f>Platts!R3459*0.6+Platts!C3459*1.6</f>
        <v>291.76</v>
      </c>
      <c r="F2970" s="62">
        <f t="shared" si="460"/>
        <v>2967</v>
      </c>
      <c r="G2970" s="42">
        <f t="shared" si="463"/>
        <v>44776</v>
      </c>
      <c r="H2970" s="24">
        <v>583</v>
      </c>
      <c r="I2970" s="24">
        <v>993.43</v>
      </c>
      <c r="J2970" s="24">
        <v>1135.3599999999999</v>
      </c>
      <c r="K2970" s="24">
        <v>622.5</v>
      </c>
      <c r="L2970" s="90"/>
    </row>
    <row r="2971" spans="1:12" x14ac:dyDescent="0.2">
      <c r="A2971" s="42">
        <f t="shared" si="465"/>
        <v>44777</v>
      </c>
      <c r="B2971" s="24">
        <v>600</v>
      </c>
      <c r="C2971" s="24">
        <v>818.24</v>
      </c>
      <c r="D2971" s="24">
        <v>892.86</v>
      </c>
      <c r="E2971" s="45">
        <f>Platts!R3460*0.6+Platts!C3460*1.6</f>
        <v>287.88</v>
      </c>
      <c r="F2971" s="62">
        <f t="shared" si="460"/>
        <v>2968</v>
      </c>
      <c r="G2971" s="42">
        <f t="shared" si="463"/>
        <v>44777</v>
      </c>
      <c r="H2971" s="24">
        <v>581</v>
      </c>
      <c r="I2971" s="24">
        <v>993.43</v>
      </c>
      <c r="J2971" s="24">
        <v>1135.3599999999999</v>
      </c>
      <c r="K2971" s="24">
        <v>630</v>
      </c>
      <c r="L2971" s="90"/>
    </row>
    <row r="2972" spans="1:12" x14ac:dyDescent="0.2">
      <c r="A2972" s="42">
        <f t="shared" si="465"/>
        <v>44778</v>
      </c>
      <c r="B2972" s="24">
        <v>600</v>
      </c>
      <c r="C2972" s="24">
        <v>812.16</v>
      </c>
      <c r="D2972" s="24">
        <v>892.86</v>
      </c>
      <c r="E2972" s="45">
        <f>Platts!R3461*0.6+Platts!C3461*1.6</f>
        <v>292.92</v>
      </c>
      <c r="F2972" s="62">
        <f t="shared" si="460"/>
        <v>2969</v>
      </c>
      <c r="G2972" s="42">
        <f t="shared" si="463"/>
        <v>44778</v>
      </c>
      <c r="H2972" s="24">
        <v>585</v>
      </c>
      <c r="I2972" s="24">
        <v>993.43</v>
      </c>
      <c r="J2972" s="24">
        <v>1135.3599999999999</v>
      </c>
      <c r="K2972" s="24">
        <v>637.5</v>
      </c>
      <c r="L2972" s="90"/>
    </row>
    <row r="2973" spans="1:12" x14ac:dyDescent="0.2">
      <c r="A2973" s="42">
        <f>A2972+3</f>
        <v>44781</v>
      </c>
      <c r="B2973" s="24">
        <v>603</v>
      </c>
      <c r="C2973" s="24">
        <v>807.3</v>
      </c>
      <c r="D2973" s="24">
        <v>892.86</v>
      </c>
      <c r="E2973" s="45">
        <f>Platts!R3462*0.6+Platts!C3462*1.6</f>
        <v>296.18</v>
      </c>
      <c r="F2973" s="62">
        <f t="shared" si="460"/>
        <v>2970</v>
      </c>
      <c r="G2973" s="42">
        <f>G2972+3</f>
        <v>44781</v>
      </c>
      <c r="H2973" s="24">
        <v>589</v>
      </c>
      <c r="I2973" s="24">
        <v>993.43</v>
      </c>
      <c r="J2973" s="24">
        <v>1135.3599999999999</v>
      </c>
      <c r="K2973" s="24">
        <v>642.5</v>
      </c>
      <c r="L2973" s="90"/>
    </row>
    <row r="2974" spans="1:12" x14ac:dyDescent="0.2">
      <c r="A2974" s="42">
        <f t="shared" si="465"/>
        <v>44782</v>
      </c>
      <c r="B2974" s="91">
        <f>B2973</f>
        <v>603</v>
      </c>
      <c r="C2974" s="24">
        <v>797.39</v>
      </c>
      <c r="D2974" s="24">
        <v>892.86</v>
      </c>
      <c r="E2974" s="45">
        <f>Platts!R3463*0.6+Platts!C3463*1.6</f>
        <v>296.18</v>
      </c>
      <c r="F2974" s="62">
        <f t="shared" si="460"/>
        <v>2971</v>
      </c>
      <c r="G2974" s="42">
        <f t="shared" si="463"/>
        <v>44782</v>
      </c>
      <c r="H2974" s="24">
        <v>589</v>
      </c>
      <c r="I2974" s="24">
        <v>993.43</v>
      </c>
      <c r="J2974" s="24">
        <v>1135.3599999999999</v>
      </c>
      <c r="K2974" s="24">
        <v>650</v>
      </c>
      <c r="L2974" s="90"/>
    </row>
    <row r="2975" spans="1:12" x14ac:dyDescent="0.2">
      <c r="A2975" s="42">
        <f t="shared" si="465"/>
        <v>44783</v>
      </c>
      <c r="B2975" s="24">
        <v>599</v>
      </c>
      <c r="C2975" s="24">
        <v>797.03</v>
      </c>
      <c r="D2975" s="24">
        <v>892.86</v>
      </c>
      <c r="E2975" s="45">
        <f>Platts!R3464*0.6+Platts!C3464*1.6</f>
        <v>305.44000000000005</v>
      </c>
      <c r="F2975" s="62">
        <f t="shared" si="460"/>
        <v>2972</v>
      </c>
      <c r="G2975" s="42">
        <f t="shared" si="463"/>
        <v>44783</v>
      </c>
      <c r="H2975" s="24">
        <v>588</v>
      </c>
      <c r="I2975" s="24">
        <v>1014.4</v>
      </c>
      <c r="J2975" s="24">
        <v>1135.3599999999999</v>
      </c>
      <c r="K2975" s="24">
        <v>660</v>
      </c>
      <c r="L2975" s="90"/>
    </row>
    <row r="2976" spans="1:12" x14ac:dyDescent="0.2">
      <c r="A2976" s="42">
        <f t="shared" si="465"/>
        <v>44784</v>
      </c>
      <c r="B2976" s="24">
        <v>599</v>
      </c>
      <c r="C2976" s="24">
        <v>779.69</v>
      </c>
      <c r="D2976" s="24">
        <v>892.86</v>
      </c>
      <c r="E2976" s="45">
        <f>Platts!R3465*0.6+Platts!C3465*1.6</f>
        <v>314.96000000000004</v>
      </c>
      <c r="F2976" s="62">
        <f t="shared" si="460"/>
        <v>2973</v>
      </c>
      <c r="G2976" s="42">
        <f t="shared" si="463"/>
        <v>44784</v>
      </c>
      <c r="H2976" s="24">
        <v>591</v>
      </c>
      <c r="I2976" s="24">
        <v>1014.4</v>
      </c>
      <c r="J2976" s="24">
        <v>1135.3599999999999</v>
      </c>
      <c r="K2976" s="24">
        <v>660</v>
      </c>
      <c r="L2976" s="90"/>
    </row>
    <row r="2977" spans="1:12" x14ac:dyDescent="0.2">
      <c r="A2977" s="42">
        <f t="shared" si="465"/>
        <v>44785</v>
      </c>
      <c r="B2977" s="24">
        <v>600</v>
      </c>
      <c r="C2977" s="24">
        <v>768.9</v>
      </c>
      <c r="D2977" s="24">
        <v>892.86</v>
      </c>
      <c r="E2977" s="45">
        <f>Platts!R3466*0.6+Platts!C3466*1.6</f>
        <v>317.14</v>
      </c>
      <c r="F2977" s="62">
        <f t="shared" si="460"/>
        <v>2974</v>
      </c>
      <c r="G2977" s="42">
        <f t="shared" si="463"/>
        <v>44785</v>
      </c>
      <c r="H2977" s="24">
        <v>595</v>
      </c>
      <c r="I2977" s="24">
        <v>1014.4</v>
      </c>
      <c r="J2977" s="24">
        <v>1135.3599999999999</v>
      </c>
      <c r="K2977" s="24">
        <v>657.5</v>
      </c>
      <c r="L2977" s="90"/>
    </row>
    <row r="2978" spans="1:12" x14ac:dyDescent="0.2">
      <c r="A2978" s="42">
        <f>A2977+3</f>
        <v>44788</v>
      </c>
      <c r="B2978" s="24">
        <v>600</v>
      </c>
      <c r="C2978" s="24">
        <v>764.25</v>
      </c>
      <c r="D2978" s="24">
        <v>892.86</v>
      </c>
      <c r="E2978" s="45">
        <f>Platts!R3467*0.6+Platts!C3467*1.6</f>
        <v>313.74</v>
      </c>
      <c r="F2978" s="62">
        <f t="shared" si="460"/>
        <v>2975</v>
      </c>
      <c r="G2978" s="42">
        <f>G2977+3</f>
        <v>44788</v>
      </c>
      <c r="H2978" s="24">
        <v>597</v>
      </c>
      <c r="I2978" s="24">
        <v>1014.4</v>
      </c>
      <c r="J2978" s="24">
        <v>1091.27</v>
      </c>
      <c r="K2978" s="24">
        <v>657.5</v>
      </c>
      <c r="L2978" s="90"/>
    </row>
    <row r="2979" spans="1:12" x14ac:dyDescent="0.2">
      <c r="A2979" s="42">
        <f t="shared" si="465"/>
        <v>44789</v>
      </c>
      <c r="B2979" s="24">
        <v>601</v>
      </c>
      <c r="C2979" s="24">
        <v>763.35</v>
      </c>
      <c r="D2979" s="24">
        <v>881.83</v>
      </c>
      <c r="E2979" s="45">
        <f>Platts!R3468*0.6+Platts!C3468*1.6</f>
        <v>322.48</v>
      </c>
      <c r="F2979" s="62">
        <f t="shared" si="460"/>
        <v>2976</v>
      </c>
      <c r="G2979" s="42">
        <f t="shared" si="463"/>
        <v>44789</v>
      </c>
      <c r="H2979" s="24">
        <v>598</v>
      </c>
      <c r="I2979" s="24">
        <v>1014.4</v>
      </c>
      <c r="J2979" s="24">
        <v>1091.27</v>
      </c>
      <c r="K2979" s="24">
        <v>655</v>
      </c>
      <c r="L2979" s="90"/>
    </row>
    <row r="2980" spans="1:12" x14ac:dyDescent="0.2">
      <c r="A2980" s="42">
        <f t="shared" si="465"/>
        <v>44790</v>
      </c>
      <c r="B2980" s="24">
        <v>597</v>
      </c>
      <c r="C2980" s="24">
        <v>762.6</v>
      </c>
      <c r="D2980" s="24">
        <v>881.83</v>
      </c>
      <c r="E2980" s="45">
        <f>Platts!R3469*0.6+Platts!C3469*1.6</f>
        <v>319.64</v>
      </c>
      <c r="F2980" s="62">
        <f t="shared" si="460"/>
        <v>2977</v>
      </c>
      <c r="G2980" s="42">
        <f t="shared" si="463"/>
        <v>44790</v>
      </c>
      <c r="H2980" s="24">
        <v>595</v>
      </c>
      <c r="I2980" s="24">
        <v>996.46</v>
      </c>
      <c r="J2980" s="24">
        <v>1091.27</v>
      </c>
      <c r="K2980" s="24">
        <v>652.5</v>
      </c>
      <c r="L2980" s="90"/>
    </row>
    <row r="2981" spans="1:12" x14ac:dyDescent="0.2">
      <c r="A2981" s="42">
        <f t="shared" si="465"/>
        <v>44791</v>
      </c>
      <c r="B2981" s="24">
        <v>596</v>
      </c>
      <c r="C2981" s="24">
        <v>760.28</v>
      </c>
      <c r="D2981" s="24">
        <v>881.83</v>
      </c>
      <c r="E2981" s="45">
        <f>Platts!R3470*0.6+Platts!C3470*1.6</f>
        <v>333.46000000000004</v>
      </c>
      <c r="F2981" s="62">
        <f t="shared" si="460"/>
        <v>2978</v>
      </c>
      <c r="G2981" s="42">
        <f t="shared" si="463"/>
        <v>44791</v>
      </c>
      <c r="H2981" s="24">
        <v>595</v>
      </c>
      <c r="I2981" s="24">
        <v>996.46</v>
      </c>
      <c r="J2981" s="24">
        <v>1091.27</v>
      </c>
      <c r="K2981" s="24">
        <v>652.5</v>
      </c>
      <c r="L2981" s="90"/>
    </row>
    <row r="2982" spans="1:12" x14ac:dyDescent="0.2">
      <c r="A2982" s="42">
        <f t="shared" si="465"/>
        <v>44792</v>
      </c>
      <c r="B2982" s="24">
        <v>592</v>
      </c>
      <c r="C2982" s="24">
        <v>748.43</v>
      </c>
      <c r="D2982" s="24">
        <v>870.81</v>
      </c>
      <c r="E2982" s="45">
        <f>Platts!R3471*0.6+Platts!C3471*1.6</f>
        <v>322.12</v>
      </c>
      <c r="F2982" s="62">
        <f t="shared" si="460"/>
        <v>2979</v>
      </c>
      <c r="G2982" s="42">
        <f t="shared" si="463"/>
        <v>44792</v>
      </c>
      <c r="H2982" s="24">
        <v>593</v>
      </c>
      <c r="I2982" s="24">
        <v>996.46</v>
      </c>
      <c r="J2982" s="24">
        <v>1091.27</v>
      </c>
      <c r="K2982" s="24">
        <v>645</v>
      </c>
      <c r="L2982" s="90"/>
    </row>
    <row r="2983" spans="1:12" x14ac:dyDescent="0.2">
      <c r="A2983" s="42">
        <f>A2982+3</f>
        <v>44795</v>
      </c>
      <c r="B2983" s="24">
        <v>592</v>
      </c>
      <c r="C2983" s="24">
        <v>720.22</v>
      </c>
      <c r="D2983" s="24">
        <v>870.81</v>
      </c>
      <c r="E2983" s="45">
        <f>Platts!R3472*0.6+Platts!C3472*1.6</f>
        <v>323.64</v>
      </c>
      <c r="F2983" s="62">
        <f t="shared" si="460"/>
        <v>2980</v>
      </c>
      <c r="G2983" s="42">
        <f>G2982+3</f>
        <v>44795</v>
      </c>
      <c r="H2983" s="24">
        <v>592</v>
      </c>
      <c r="I2983" s="24">
        <v>996.46</v>
      </c>
      <c r="J2983" s="24">
        <v>1091.27</v>
      </c>
      <c r="K2983" s="24">
        <v>647.5</v>
      </c>
      <c r="L2983" s="90"/>
    </row>
    <row r="2984" spans="1:12" x14ac:dyDescent="0.2">
      <c r="A2984" s="42">
        <f t="shared" si="465"/>
        <v>44796</v>
      </c>
      <c r="B2984" s="24">
        <v>594</v>
      </c>
      <c r="C2984" s="24">
        <v>709.22</v>
      </c>
      <c r="D2984" s="24">
        <v>848.77</v>
      </c>
      <c r="E2984" s="45">
        <f>Platts!R3473*0.6+Platts!C3473*1.6</f>
        <v>327.32000000000005</v>
      </c>
      <c r="F2984" s="62">
        <f t="shared" si="460"/>
        <v>2981</v>
      </c>
      <c r="G2984" s="42">
        <f t="shared" si="463"/>
        <v>44796</v>
      </c>
      <c r="H2984" s="24">
        <v>595</v>
      </c>
      <c r="I2984" s="24">
        <v>996.46</v>
      </c>
      <c r="J2984" s="24">
        <v>1091.27</v>
      </c>
      <c r="K2984" s="24">
        <v>645</v>
      </c>
      <c r="L2984" s="90"/>
    </row>
    <row r="2985" spans="1:12" x14ac:dyDescent="0.2">
      <c r="A2985" s="42">
        <f t="shared" si="465"/>
        <v>44797</v>
      </c>
      <c r="B2985" s="24">
        <v>596</v>
      </c>
      <c r="C2985" s="24">
        <v>697.9</v>
      </c>
      <c r="D2985" s="24">
        <v>848.77</v>
      </c>
      <c r="E2985" s="45">
        <f>Platts!R3474*0.6+Platts!C3474*1.6</f>
        <v>326.60000000000002</v>
      </c>
      <c r="F2985" s="62">
        <f t="shared" si="460"/>
        <v>2982</v>
      </c>
      <c r="G2985" s="42">
        <f t="shared" si="463"/>
        <v>44797</v>
      </c>
      <c r="H2985" s="24">
        <v>595</v>
      </c>
      <c r="I2985" s="24">
        <v>947.15</v>
      </c>
      <c r="J2985" s="24">
        <v>1091.27</v>
      </c>
      <c r="K2985" s="24">
        <v>645</v>
      </c>
      <c r="L2985" s="90"/>
    </row>
    <row r="2986" spans="1:12" x14ac:dyDescent="0.2">
      <c r="A2986" s="42">
        <f t="shared" si="465"/>
        <v>44798</v>
      </c>
      <c r="B2986" s="24">
        <v>596</v>
      </c>
      <c r="C2986" s="24">
        <v>697.76</v>
      </c>
      <c r="D2986" s="24">
        <v>848.77</v>
      </c>
      <c r="E2986" s="45">
        <f>Platts!R3475*0.6+Platts!C3475*1.6</f>
        <v>330.4</v>
      </c>
      <c r="F2986" s="62">
        <f t="shared" si="460"/>
        <v>2983</v>
      </c>
      <c r="G2986" s="42">
        <f t="shared" si="463"/>
        <v>44798</v>
      </c>
      <c r="H2986" s="24">
        <v>595</v>
      </c>
      <c r="I2986" s="24">
        <v>947.15</v>
      </c>
      <c r="J2986" s="24">
        <v>1091.27</v>
      </c>
      <c r="K2986" s="24">
        <v>645</v>
      </c>
      <c r="L2986" s="90"/>
    </row>
    <row r="2987" spans="1:12" x14ac:dyDescent="0.2">
      <c r="A2987" s="42">
        <f t="shared" si="465"/>
        <v>44799</v>
      </c>
      <c r="B2987" s="24">
        <v>598</v>
      </c>
      <c r="C2987" s="24">
        <v>710.21</v>
      </c>
      <c r="D2987" s="24">
        <v>837.74</v>
      </c>
      <c r="E2987" s="45">
        <f>Platts!R3476*0.6+Platts!C3476*1.6</f>
        <v>333.38</v>
      </c>
      <c r="F2987" s="62">
        <f t="shared" si="460"/>
        <v>2984</v>
      </c>
      <c r="G2987" s="42">
        <f t="shared" si="463"/>
        <v>44799</v>
      </c>
      <c r="H2987" s="24">
        <v>596</v>
      </c>
      <c r="I2987" s="24">
        <v>947.15</v>
      </c>
      <c r="J2987" s="24">
        <v>1091.27</v>
      </c>
      <c r="K2987" s="24">
        <v>645</v>
      </c>
      <c r="L2987" s="90"/>
    </row>
    <row r="2988" spans="1:12" x14ac:dyDescent="0.2">
      <c r="A2988" s="42">
        <f>A2987+3</f>
        <v>44802</v>
      </c>
      <c r="B2988" s="24">
        <v>590</v>
      </c>
      <c r="C2988" s="24">
        <f>+C2987</f>
        <v>710.21</v>
      </c>
      <c r="D2988" s="24">
        <v>837.74</v>
      </c>
      <c r="E2988" s="45">
        <f>Platts!R3477*0.6+Platts!C3477*1.6</f>
        <v>326.89999999999998</v>
      </c>
      <c r="F2988" s="62">
        <f t="shared" si="460"/>
        <v>2985</v>
      </c>
      <c r="G2988" s="42">
        <f>G2987+3</f>
        <v>44802</v>
      </c>
      <c r="H2988" s="24">
        <v>590</v>
      </c>
      <c r="I2988" s="24">
        <v>947.15</v>
      </c>
      <c r="J2988" s="24">
        <v>1091.27</v>
      </c>
      <c r="K2988" s="24">
        <v>645</v>
      </c>
      <c r="L2988" s="90"/>
    </row>
    <row r="2989" spans="1:12" x14ac:dyDescent="0.2">
      <c r="A2989" s="42">
        <f t="shared" si="465"/>
        <v>44803</v>
      </c>
      <c r="B2989" s="24">
        <v>584</v>
      </c>
      <c r="C2989" s="24">
        <v>761.9</v>
      </c>
      <c r="D2989" s="24">
        <v>859.79</v>
      </c>
      <c r="E2989" s="45">
        <f>Platts!R3478*0.6+Platts!C3478*1.6</f>
        <v>320.26</v>
      </c>
      <c r="F2989" s="62">
        <f t="shared" si="460"/>
        <v>2986</v>
      </c>
      <c r="G2989" s="42">
        <f t="shared" si="463"/>
        <v>44803</v>
      </c>
      <c r="H2989" s="24">
        <v>584</v>
      </c>
      <c r="I2989" s="24">
        <v>947.15</v>
      </c>
      <c r="J2989" s="24">
        <v>1091.27</v>
      </c>
      <c r="K2989" s="24">
        <v>645</v>
      </c>
      <c r="L2989" s="90"/>
    </row>
    <row r="2990" spans="1:12" x14ac:dyDescent="0.2">
      <c r="A2990" s="42">
        <f t="shared" si="465"/>
        <v>44804</v>
      </c>
      <c r="B2990" s="24">
        <v>580</v>
      </c>
      <c r="C2990" s="24">
        <v>784.99</v>
      </c>
      <c r="D2990" s="24">
        <v>859.79</v>
      </c>
      <c r="E2990" s="45">
        <f>Platts!R3479*0.6+Platts!C3479*1.6</f>
        <v>325.62</v>
      </c>
      <c r="F2990" s="62">
        <f t="shared" si="460"/>
        <v>2987</v>
      </c>
      <c r="G2990" s="42">
        <f t="shared" si="463"/>
        <v>44804</v>
      </c>
      <c r="H2990" s="24">
        <v>580</v>
      </c>
      <c r="I2990" s="24">
        <v>961.11</v>
      </c>
      <c r="J2990" s="24">
        <v>1091.27</v>
      </c>
      <c r="K2990" s="24">
        <v>640</v>
      </c>
      <c r="L2990" s="90"/>
    </row>
    <row r="2991" spans="1:12" x14ac:dyDescent="0.2">
      <c r="A2991" s="42">
        <f t="shared" si="465"/>
        <v>44805</v>
      </c>
      <c r="B2991" s="24">
        <v>579</v>
      </c>
      <c r="C2991" s="24">
        <v>754.98</v>
      </c>
      <c r="D2991" s="24">
        <v>870.81</v>
      </c>
      <c r="E2991" s="45">
        <f>Platts!R3480*0.6+Platts!C3480*1.6</f>
        <v>317.06</v>
      </c>
      <c r="F2991" s="62">
        <f t="shared" si="460"/>
        <v>2988</v>
      </c>
      <c r="G2991" s="42">
        <f t="shared" si="463"/>
        <v>44805</v>
      </c>
      <c r="H2991" s="24">
        <v>587</v>
      </c>
      <c r="I2991" s="24">
        <v>961.11</v>
      </c>
      <c r="J2991" s="24">
        <v>1091.27</v>
      </c>
      <c r="K2991" s="24">
        <v>660</v>
      </c>
      <c r="L2991" s="90"/>
    </row>
    <row r="2992" spans="1:12" x14ac:dyDescent="0.2">
      <c r="A2992" s="42">
        <f t="shared" si="465"/>
        <v>44806</v>
      </c>
      <c r="B2992" s="24">
        <v>577</v>
      </c>
      <c r="C2992" s="24">
        <v>757.04</v>
      </c>
      <c r="D2992" s="24">
        <v>881.83</v>
      </c>
      <c r="E2992" s="45">
        <f>Platts!R3481*0.6+Platts!C3481*1.6</f>
        <v>316.10000000000002</v>
      </c>
      <c r="F2992" s="62">
        <f t="shared" si="460"/>
        <v>2989</v>
      </c>
      <c r="G2992" s="42">
        <f t="shared" si="463"/>
        <v>44806</v>
      </c>
      <c r="H2992" s="24">
        <v>587</v>
      </c>
      <c r="I2992" s="24">
        <v>961.11</v>
      </c>
      <c r="J2992" s="24">
        <v>1091.27</v>
      </c>
      <c r="K2992" s="24">
        <v>660</v>
      </c>
      <c r="L2992" s="90"/>
    </row>
    <row r="2993" spans="1:13" x14ac:dyDescent="0.2">
      <c r="A2993" s="42">
        <f>A2992+3</f>
        <v>44809</v>
      </c>
      <c r="B2993" s="24">
        <v>576</v>
      </c>
      <c r="C2993" s="24">
        <v>754</v>
      </c>
      <c r="D2993" s="24">
        <f>D2992</f>
        <v>881.83</v>
      </c>
      <c r="E2993" s="45">
        <f>Platts!R3482*0.6+Platts!C3482*1.6</f>
        <v>320.89999999999998</v>
      </c>
      <c r="F2993" s="62">
        <f t="shared" si="460"/>
        <v>2990</v>
      </c>
      <c r="G2993" s="42">
        <f>G2992+3</f>
        <v>44809</v>
      </c>
      <c r="H2993" s="24">
        <v>590</v>
      </c>
      <c r="I2993" s="24">
        <v>961.11</v>
      </c>
      <c r="J2993" s="24">
        <v>1091.27</v>
      </c>
      <c r="K2993" s="24">
        <v>670</v>
      </c>
      <c r="L2993" s="128"/>
      <c r="M2993" s="128"/>
    </row>
    <row r="2994" spans="1:13" x14ac:dyDescent="0.2">
      <c r="A2994" s="42">
        <f t="shared" si="465"/>
        <v>44810</v>
      </c>
      <c r="B2994" s="24">
        <v>576</v>
      </c>
      <c r="C2994" s="24">
        <v>763.15</v>
      </c>
      <c r="D2994" s="24">
        <v>881.83</v>
      </c>
      <c r="E2994" s="45">
        <f>Platts!R3483*0.6+Platts!C3483*1.6</f>
        <v>319.77999999999997</v>
      </c>
      <c r="F2994" s="62">
        <f t="shared" si="460"/>
        <v>2991</v>
      </c>
      <c r="G2994" s="42">
        <f t="shared" si="463"/>
        <v>44810</v>
      </c>
      <c r="H2994" s="24">
        <v>590</v>
      </c>
      <c r="I2994" s="24">
        <v>961.11</v>
      </c>
      <c r="J2994" s="24">
        <v>1091.27</v>
      </c>
      <c r="K2994" s="24">
        <v>670</v>
      </c>
      <c r="L2994" s="95"/>
      <c r="M2994" s="95"/>
    </row>
    <row r="2995" spans="1:13" x14ac:dyDescent="0.2">
      <c r="A2995" s="42">
        <f t="shared" si="465"/>
        <v>44811</v>
      </c>
      <c r="B2995" s="24">
        <v>577</v>
      </c>
      <c r="C2995" s="24">
        <v>785.66</v>
      </c>
      <c r="D2995" s="24">
        <v>903.88</v>
      </c>
      <c r="E2995" s="45">
        <f>Platts!R3484*0.6+Platts!C3484*1.6</f>
        <v>317.94000000000005</v>
      </c>
      <c r="F2995" s="62">
        <f t="shared" si="460"/>
        <v>2992</v>
      </c>
      <c r="G2995" s="42">
        <f t="shared" si="463"/>
        <v>44811</v>
      </c>
      <c r="H2995" s="24">
        <v>592</v>
      </c>
      <c r="I2995" s="24">
        <v>984.56</v>
      </c>
      <c r="J2995" s="24">
        <v>1091.27</v>
      </c>
      <c r="K2995" s="24">
        <v>675</v>
      </c>
      <c r="L2995" s="129"/>
      <c r="M2995" s="129"/>
    </row>
    <row r="2996" spans="1:13" x14ac:dyDescent="0.2">
      <c r="A2996" s="42">
        <f t="shared" si="465"/>
        <v>44812</v>
      </c>
      <c r="B2996" s="24">
        <v>580</v>
      </c>
      <c r="C2996" s="24">
        <v>786.84</v>
      </c>
      <c r="D2996" s="24">
        <v>903.88</v>
      </c>
      <c r="E2996" s="45">
        <f>Platts!R3485*0.6+Platts!C3485*1.6</f>
        <v>323.18</v>
      </c>
      <c r="F2996" s="62">
        <f t="shared" si="460"/>
        <v>2993</v>
      </c>
      <c r="G2996" s="42">
        <f t="shared" si="463"/>
        <v>44812</v>
      </c>
      <c r="H2996" s="24">
        <v>593</v>
      </c>
      <c r="I2996" s="24">
        <v>984.56</v>
      </c>
      <c r="J2996" s="24">
        <v>1091.27</v>
      </c>
      <c r="K2996" s="24">
        <v>675</v>
      </c>
      <c r="L2996" s="95"/>
      <c r="M2996" s="95"/>
    </row>
    <row r="2997" spans="1:13" x14ac:dyDescent="0.2">
      <c r="A2997" s="42">
        <f t="shared" si="465"/>
        <v>44813</v>
      </c>
      <c r="B2997" s="24">
        <v>581</v>
      </c>
      <c r="C2997" s="24">
        <v>762.74</v>
      </c>
      <c r="D2997" s="24">
        <v>903.88</v>
      </c>
      <c r="E2997" s="45">
        <f>Platts!R3486*0.6+Platts!C3486*1.6</f>
        <v>328.74</v>
      </c>
      <c r="F2997" s="62">
        <f t="shared" si="460"/>
        <v>2994</v>
      </c>
      <c r="G2997" s="42">
        <f t="shared" si="463"/>
        <v>44813</v>
      </c>
      <c r="H2997" s="24">
        <v>595</v>
      </c>
      <c r="I2997" s="24">
        <v>984.56</v>
      </c>
      <c r="J2997" s="24">
        <v>1091.27</v>
      </c>
      <c r="K2997" s="24">
        <v>675</v>
      </c>
      <c r="L2997" s="95"/>
      <c r="M2997" s="95"/>
    </row>
    <row r="2998" spans="1:13" x14ac:dyDescent="0.2">
      <c r="A2998" s="42">
        <f>A2997+3</f>
        <v>44816</v>
      </c>
      <c r="B2998" s="24">
        <v>581</v>
      </c>
      <c r="C2998" s="24">
        <v>769.88</v>
      </c>
      <c r="D2998" s="24">
        <v>903.88</v>
      </c>
      <c r="E2998" s="45">
        <f>Platts!R3487*0.6+Platts!C3487*1.6</f>
        <v>326.02</v>
      </c>
      <c r="F2998" s="62">
        <f t="shared" si="460"/>
        <v>2995</v>
      </c>
      <c r="G2998" s="42">
        <f>G2997+3</f>
        <v>44816</v>
      </c>
      <c r="H2998" s="24">
        <v>595</v>
      </c>
      <c r="I2998" s="24">
        <v>984.56</v>
      </c>
      <c r="J2998" s="24">
        <v>1091.27</v>
      </c>
      <c r="K2998" s="24">
        <v>670</v>
      </c>
      <c r="L2998" s="128"/>
      <c r="M2998" s="128"/>
    </row>
    <row r="2999" spans="1:13" x14ac:dyDescent="0.2">
      <c r="A2999" s="42">
        <f t="shared" si="465"/>
        <v>44817</v>
      </c>
      <c r="B2999" s="24">
        <v>587</v>
      </c>
      <c r="C2999" s="24">
        <v>755.3</v>
      </c>
      <c r="D2999" s="24">
        <v>887.35</v>
      </c>
      <c r="E2999" s="45">
        <f>Platts!R3488*0.6+Platts!C3488*1.6</f>
        <v>329.70000000000005</v>
      </c>
      <c r="F2999" s="62">
        <f t="shared" si="460"/>
        <v>2996</v>
      </c>
      <c r="G2999" s="42">
        <f t="shared" si="463"/>
        <v>44817</v>
      </c>
      <c r="H2999" s="24">
        <v>595</v>
      </c>
      <c r="I2999" s="24">
        <v>984.56</v>
      </c>
      <c r="J2999" s="24">
        <v>1091.27</v>
      </c>
      <c r="K2999" s="24">
        <v>670</v>
      </c>
      <c r="L2999" s="95"/>
      <c r="M2999" s="95"/>
    </row>
    <row r="3000" spans="1:13" x14ac:dyDescent="0.2">
      <c r="A3000" s="42">
        <f t="shared" si="465"/>
        <v>44818</v>
      </c>
      <c r="B3000" s="24">
        <v>585</v>
      </c>
      <c r="C3000" s="24">
        <v>749.4</v>
      </c>
      <c r="D3000" s="24">
        <v>887.35</v>
      </c>
      <c r="E3000" s="45">
        <f>Platts!R3489*0.6+Platts!C3489*1.6</f>
        <v>323.88</v>
      </c>
      <c r="F3000" s="62">
        <f t="shared" si="460"/>
        <v>2997</v>
      </c>
      <c r="G3000" s="42">
        <f t="shared" si="463"/>
        <v>44818</v>
      </c>
      <c r="H3000" s="24">
        <v>583</v>
      </c>
      <c r="I3000" s="24">
        <v>974.22</v>
      </c>
      <c r="J3000" s="24">
        <v>1091.27</v>
      </c>
      <c r="K3000" s="24">
        <v>670</v>
      </c>
      <c r="L3000" s="129"/>
      <c r="M3000" s="129"/>
    </row>
    <row r="3001" spans="1:13" x14ac:dyDescent="0.2">
      <c r="A3001" s="42">
        <f t="shared" si="465"/>
        <v>44819</v>
      </c>
      <c r="B3001" s="24">
        <v>583</v>
      </c>
      <c r="C3001" s="24">
        <v>744.48</v>
      </c>
      <c r="D3001" s="24">
        <v>887.35</v>
      </c>
      <c r="E3001" s="45">
        <f>Platts!R3490*0.6+Platts!C3490*1.6</f>
        <v>311.98</v>
      </c>
      <c r="F3001" s="62">
        <f t="shared" ref="F3001:G3025" si="466">F3000+1</f>
        <v>2998</v>
      </c>
      <c r="G3001" s="42">
        <f t="shared" si="463"/>
        <v>44819</v>
      </c>
      <c r="H3001" s="24">
        <v>581</v>
      </c>
      <c r="I3001" s="24">
        <v>974.22</v>
      </c>
      <c r="J3001" s="24">
        <v>1091.27</v>
      </c>
      <c r="K3001" s="24">
        <v>670</v>
      </c>
      <c r="L3001" s="95"/>
      <c r="M3001" s="95"/>
    </row>
    <row r="3002" spans="1:13" x14ac:dyDescent="0.2">
      <c r="A3002" s="42">
        <f t="shared" si="465"/>
        <v>44820</v>
      </c>
      <c r="B3002" s="24">
        <v>580</v>
      </c>
      <c r="C3002" s="24">
        <v>741.48</v>
      </c>
      <c r="D3002" s="24">
        <v>881.83</v>
      </c>
      <c r="E3002" s="45">
        <f>Platts!R3491*0.6+Platts!C3491*1.6</f>
        <v>307.82</v>
      </c>
      <c r="F3002" s="62">
        <f t="shared" si="466"/>
        <v>2999</v>
      </c>
      <c r="G3002" s="42">
        <f t="shared" si="463"/>
        <v>44820</v>
      </c>
      <c r="H3002" s="24">
        <v>579</v>
      </c>
      <c r="I3002" s="24">
        <v>974.22</v>
      </c>
      <c r="J3002" s="24">
        <v>1091.27</v>
      </c>
      <c r="K3002" s="24">
        <v>670</v>
      </c>
      <c r="L3002" s="95"/>
      <c r="M3002" s="95"/>
    </row>
    <row r="3003" spans="1:13" x14ac:dyDescent="0.2">
      <c r="A3003" s="42">
        <f>A3002+3</f>
        <v>44823</v>
      </c>
      <c r="B3003" s="24">
        <v>579</v>
      </c>
      <c r="C3003" s="91">
        <f>+C3002</f>
        <v>741.48</v>
      </c>
      <c r="D3003" s="91">
        <f>+D3002</f>
        <v>881.83</v>
      </c>
      <c r="E3003" s="45">
        <f>Platts!R3492*0.6+Platts!C3492*1.6</f>
        <v>306.62</v>
      </c>
      <c r="F3003" s="62">
        <f t="shared" si="466"/>
        <v>3000</v>
      </c>
      <c r="G3003" s="42">
        <f>G3002+3</f>
        <v>44823</v>
      </c>
      <c r="H3003" s="24">
        <v>580</v>
      </c>
      <c r="I3003" s="24">
        <v>974.22</v>
      </c>
      <c r="J3003" s="24">
        <v>1091.27</v>
      </c>
      <c r="K3003" s="24">
        <v>670</v>
      </c>
      <c r="L3003" s="128"/>
      <c r="M3003" s="128"/>
    </row>
    <row r="3004" spans="1:13" x14ac:dyDescent="0.2">
      <c r="A3004" s="42">
        <f t="shared" si="465"/>
        <v>44824</v>
      </c>
      <c r="B3004" s="24">
        <v>577</v>
      </c>
      <c r="C3004" s="24">
        <v>739.04</v>
      </c>
      <c r="D3004" s="24">
        <v>881.83</v>
      </c>
      <c r="E3004" s="45">
        <f>Platts!R3493*0.6+Platts!C3493*1.6</f>
        <v>308.54000000000002</v>
      </c>
      <c r="F3004" s="62">
        <f t="shared" si="466"/>
        <v>3001</v>
      </c>
      <c r="G3004" s="42">
        <f t="shared" si="463"/>
        <v>44824</v>
      </c>
      <c r="H3004" s="24">
        <v>578</v>
      </c>
      <c r="I3004" s="24">
        <v>974.22</v>
      </c>
      <c r="J3004" s="24">
        <v>1091.27</v>
      </c>
      <c r="K3004" s="24">
        <v>670</v>
      </c>
      <c r="L3004" s="95"/>
      <c r="M3004" s="95"/>
    </row>
    <row r="3005" spans="1:13" x14ac:dyDescent="0.2">
      <c r="A3005" s="42">
        <f t="shared" si="465"/>
        <v>44825</v>
      </c>
      <c r="B3005" s="24">
        <v>577</v>
      </c>
      <c r="C3005" s="24">
        <v>730.75</v>
      </c>
      <c r="D3005" s="24">
        <v>881.83</v>
      </c>
      <c r="E3005" s="45">
        <f>Platts!R3494*0.6+Platts!C3494*1.6</f>
        <v>309.34000000000003</v>
      </c>
      <c r="F3005" s="62">
        <f t="shared" si="466"/>
        <v>3002</v>
      </c>
      <c r="G3005" s="42">
        <f t="shared" si="463"/>
        <v>44825</v>
      </c>
      <c r="H3005" s="24">
        <v>577</v>
      </c>
      <c r="I3005" s="24">
        <v>948</v>
      </c>
      <c r="J3005" s="24">
        <v>1091.27</v>
      </c>
      <c r="K3005" s="24">
        <v>670</v>
      </c>
      <c r="L3005" s="129"/>
      <c r="M3005" s="129"/>
    </row>
    <row r="3006" spans="1:13" x14ac:dyDescent="0.2">
      <c r="A3006" s="42">
        <f t="shared" si="465"/>
        <v>44826</v>
      </c>
      <c r="B3006" s="24">
        <v>578</v>
      </c>
      <c r="C3006" s="24">
        <v>721.84</v>
      </c>
      <c r="D3006" s="24">
        <v>881.83</v>
      </c>
      <c r="E3006" s="45">
        <f>Platts!R3495*0.6+Platts!C3495*1.6</f>
        <v>313.10000000000002</v>
      </c>
      <c r="F3006" s="62">
        <f t="shared" si="466"/>
        <v>3003</v>
      </c>
      <c r="G3006" s="42">
        <f t="shared" si="463"/>
        <v>44826</v>
      </c>
      <c r="H3006" s="24">
        <v>574</v>
      </c>
      <c r="I3006" s="24">
        <v>948</v>
      </c>
      <c r="J3006" s="24">
        <v>1091.27</v>
      </c>
      <c r="K3006" s="24">
        <v>675</v>
      </c>
      <c r="L3006" s="95"/>
      <c r="M3006" s="95"/>
    </row>
    <row r="3007" spans="1:13" x14ac:dyDescent="0.2">
      <c r="A3007" s="42">
        <f t="shared" si="465"/>
        <v>44827</v>
      </c>
      <c r="B3007" s="24">
        <v>578</v>
      </c>
      <c r="C3007" s="24">
        <v>714.79</v>
      </c>
      <c r="D3007" s="24">
        <v>870.81</v>
      </c>
      <c r="E3007" s="45">
        <f>Platts!R3496*0.6+Platts!C3496*1.6</f>
        <v>314.46000000000004</v>
      </c>
      <c r="F3007" s="62">
        <f t="shared" si="466"/>
        <v>3004</v>
      </c>
      <c r="G3007" s="42">
        <f t="shared" si="463"/>
        <v>44827</v>
      </c>
      <c r="H3007" s="24">
        <v>574</v>
      </c>
      <c r="I3007" s="24">
        <v>948</v>
      </c>
      <c r="J3007" s="24">
        <v>1091.27</v>
      </c>
      <c r="K3007" s="24">
        <v>675</v>
      </c>
      <c r="L3007" s="95"/>
      <c r="M3007" s="95"/>
    </row>
    <row r="3008" spans="1:13" x14ac:dyDescent="0.2">
      <c r="A3008" s="42">
        <f>A3007+3</f>
        <v>44830</v>
      </c>
      <c r="B3008" s="24">
        <v>569</v>
      </c>
      <c r="C3008" s="24">
        <v>713.51</v>
      </c>
      <c r="D3008" s="24">
        <v>870.81</v>
      </c>
      <c r="E3008" s="45">
        <f>Platts!R3497*0.6+Platts!C3497*1.6</f>
        <v>308.77999999999997</v>
      </c>
      <c r="F3008" s="62">
        <f t="shared" si="466"/>
        <v>3005</v>
      </c>
      <c r="G3008" s="42">
        <f>G3007+3</f>
        <v>44830</v>
      </c>
      <c r="H3008" s="24">
        <v>574</v>
      </c>
      <c r="I3008" s="24">
        <v>948</v>
      </c>
      <c r="J3008" s="24">
        <v>1091.27</v>
      </c>
      <c r="K3008" s="24">
        <v>675</v>
      </c>
      <c r="L3008" s="128"/>
      <c r="M3008" s="128"/>
    </row>
    <row r="3009" spans="1:13" x14ac:dyDescent="0.2">
      <c r="A3009" s="42">
        <f t="shared" si="465"/>
        <v>44831</v>
      </c>
      <c r="B3009" s="24">
        <v>567</v>
      </c>
      <c r="C3009" s="24">
        <v>705.67</v>
      </c>
      <c r="D3009" s="24">
        <v>870.81</v>
      </c>
      <c r="E3009" s="45">
        <f>Platts!R3498*0.6+Platts!C3498*1.6</f>
        <v>316.06</v>
      </c>
      <c r="F3009" s="62">
        <f t="shared" si="466"/>
        <v>3006</v>
      </c>
      <c r="G3009" s="42">
        <f t="shared" si="463"/>
        <v>44831</v>
      </c>
      <c r="H3009" s="24">
        <v>575</v>
      </c>
      <c r="I3009" s="24">
        <v>948</v>
      </c>
      <c r="J3009" s="24">
        <v>1091.27</v>
      </c>
      <c r="K3009" s="24">
        <v>680</v>
      </c>
      <c r="L3009" s="95"/>
      <c r="M3009" s="95"/>
    </row>
    <row r="3010" spans="1:13" x14ac:dyDescent="0.2">
      <c r="A3010" s="42">
        <f t="shared" si="465"/>
        <v>44832</v>
      </c>
      <c r="B3010" s="24">
        <v>565</v>
      </c>
      <c r="C3010" s="24">
        <v>708.39</v>
      </c>
      <c r="D3010" s="24">
        <v>870.81</v>
      </c>
      <c r="E3010" s="45">
        <f>Platts!R3499*0.6+Platts!C3499*1.6</f>
        <v>312.70000000000005</v>
      </c>
      <c r="F3010" s="62">
        <f t="shared" si="466"/>
        <v>3007</v>
      </c>
      <c r="G3010" s="42">
        <f t="shared" si="463"/>
        <v>44832</v>
      </c>
      <c r="H3010" s="24">
        <v>575</v>
      </c>
      <c r="I3010" s="24">
        <v>920.43</v>
      </c>
      <c r="J3010" s="24">
        <v>1091.27</v>
      </c>
      <c r="K3010" s="24">
        <v>682.5</v>
      </c>
      <c r="L3010" s="129"/>
      <c r="M3010" s="129"/>
    </row>
    <row r="3011" spans="1:13" x14ac:dyDescent="0.2">
      <c r="A3011" s="42">
        <f t="shared" si="465"/>
        <v>44833</v>
      </c>
      <c r="B3011" s="24">
        <v>565</v>
      </c>
      <c r="C3011" s="24">
        <v>718.24</v>
      </c>
      <c r="D3011" s="24">
        <v>859.79</v>
      </c>
      <c r="E3011" s="45">
        <f>Platts!R3500*0.6+Platts!C3500*1.6</f>
        <v>315.65999999999997</v>
      </c>
      <c r="F3011" s="62">
        <f t="shared" si="466"/>
        <v>3008</v>
      </c>
      <c r="G3011" s="42">
        <f t="shared" si="463"/>
        <v>44833</v>
      </c>
      <c r="H3011" s="24">
        <v>575</v>
      </c>
      <c r="I3011" s="24">
        <v>920.43</v>
      </c>
      <c r="J3011" s="24">
        <v>1091.27</v>
      </c>
      <c r="K3011" s="24">
        <v>682.5</v>
      </c>
      <c r="L3011" s="95"/>
      <c r="M3011" s="95"/>
    </row>
    <row r="3012" spans="1:13" x14ac:dyDescent="0.2">
      <c r="A3012" s="42">
        <f t="shared" si="465"/>
        <v>44834</v>
      </c>
      <c r="B3012" s="24">
        <v>565</v>
      </c>
      <c r="C3012" s="24">
        <v>715.11</v>
      </c>
      <c r="D3012" s="24">
        <v>859.79</v>
      </c>
      <c r="E3012" s="45">
        <f>Platts!R3501*0.6+Platts!C3501*1.6</f>
        <v>315.82</v>
      </c>
      <c r="F3012" s="62">
        <f t="shared" si="466"/>
        <v>3009</v>
      </c>
      <c r="G3012" s="42">
        <f t="shared" si="463"/>
        <v>44834</v>
      </c>
      <c r="H3012" s="24">
        <v>575</v>
      </c>
      <c r="I3012" s="24">
        <v>920.43</v>
      </c>
      <c r="J3012" s="24">
        <v>1091.27</v>
      </c>
      <c r="K3012" s="24">
        <v>682.5</v>
      </c>
      <c r="L3012" s="95"/>
      <c r="M3012" s="95"/>
    </row>
    <row r="3013" spans="1:13" x14ac:dyDescent="0.2">
      <c r="A3013" s="42">
        <f>A3012+3</f>
        <v>44837</v>
      </c>
      <c r="B3013" s="24">
        <v>565</v>
      </c>
      <c r="C3013" s="24">
        <v>717.88</v>
      </c>
      <c r="D3013" s="24">
        <v>859.79</v>
      </c>
      <c r="E3013" s="45">
        <f>Platts!R3502*0.6+Platts!C3502*1.6</f>
        <v>314.77999999999997</v>
      </c>
      <c r="F3013" s="62">
        <f t="shared" si="466"/>
        <v>3010</v>
      </c>
      <c r="G3013" s="42">
        <f>G3012+3</f>
        <v>44837</v>
      </c>
      <c r="H3013" s="24">
        <v>575</v>
      </c>
      <c r="I3013" s="24">
        <v>920.43</v>
      </c>
      <c r="J3013" s="24">
        <v>1091.27</v>
      </c>
      <c r="K3013" s="24">
        <v>685</v>
      </c>
      <c r="L3013" s="128"/>
      <c r="M3013" s="128"/>
    </row>
    <row r="3014" spans="1:13" x14ac:dyDescent="0.2">
      <c r="A3014" s="42">
        <f t="shared" si="465"/>
        <v>44838</v>
      </c>
      <c r="B3014" s="24">
        <v>565</v>
      </c>
      <c r="C3014" s="24">
        <v>728.25</v>
      </c>
      <c r="D3014" s="24">
        <v>859.79</v>
      </c>
      <c r="E3014" s="45">
        <f>Platts!R3503*0.6+Platts!C3503*1.6</f>
        <v>315.10000000000002</v>
      </c>
      <c r="F3014" s="62">
        <f t="shared" si="466"/>
        <v>3011</v>
      </c>
      <c r="G3014" s="42">
        <f t="shared" si="463"/>
        <v>44838</v>
      </c>
      <c r="H3014" s="24">
        <v>575</v>
      </c>
      <c r="I3014" s="24">
        <v>920.43</v>
      </c>
      <c r="J3014" s="24">
        <v>1091.27</v>
      </c>
      <c r="K3014" s="24">
        <v>687.5</v>
      </c>
      <c r="L3014" s="95"/>
      <c r="M3014" s="95"/>
    </row>
    <row r="3015" spans="1:13" x14ac:dyDescent="0.2">
      <c r="A3015" s="42">
        <f t="shared" si="465"/>
        <v>44839</v>
      </c>
      <c r="B3015" s="24">
        <v>565</v>
      </c>
      <c r="C3015" s="24">
        <v>719.27</v>
      </c>
      <c r="D3015" s="24">
        <v>859.79</v>
      </c>
      <c r="E3015" s="45">
        <f>Platts!R3504*0.6+Platts!C3504*1.6</f>
        <v>317.52</v>
      </c>
      <c r="F3015" s="62">
        <f t="shared" si="466"/>
        <v>3012</v>
      </c>
      <c r="G3015" s="42">
        <f t="shared" si="463"/>
        <v>44839</v>
      </c>
      <c r="H3015" s="24">
        <v>575</v>
      </c>
      <c r="I3015" s="24">
        <v>921.26</v>
      </c>
      <c r="J3015" s="24">
        <v>1091.27</v>
      </c>
      <c r="K3015" s="24">
        <v>692.5</v>
      </c>
      <c r="L3015" s="129"/>
      <c r="M3015" s="129"/>
    </row>
    <row r="3016" spans="1:13" x14ac:dyDescent="0.2">
      <c r="A3016" s="42">
        <f t="shared" si="465"/>
        <v>44840</v>
      </c>
      <c r="B3016" s="24">
        <v>565</v>
      </c>
      <c r="C3016" s="24">
        <v>712.75</v>
      </c>
      <c r="D3016" s="24">
        <v>848.77</v>
      </c>
      <c r="E3016" s="45">
        <f>Platts!R3505*0.6+Platts!C3505*1.6</f>
        <v>317.68</v>
      </c>
      <c r="F3016" s="62">
        <f t="shared" si="466"/>
        <v>3013</v>
      </c>
      <c r="G3016" s="42">
        <f t="shared" si="463"/>
        <v>44840</v>
      </c>
      <c r="H3016" s="24">
        <v>575</v>
      </c>
      <c r="I3016" s="24">
        <v>921.26</v>
      </c>
      <c r="J3016" s="24">
        <v>1091.27</v>
      </c>
      <c r="K3016" s="24">
        <v>695</v>
      </c>
      <c r="L3016" s="95"/>
      <c r="M3016" s="95"/>
    </row>
    <row r="3017" spans="1:13" x14ac:dyDescent="0.2">
      <c r="A3017" s="42">
        <f t="shared" si="465"/>
        <v>44841</v>
      </c>
      <c r="B3017" s="24">
        <v>565</v>
      </c>
      <c r="C3017" s="24">
        <v>694.88</v>
      </c>
      <c r="D3017" s="24">
        <v>837.74</v>
      </c>
      <c r="E3017" s="45">
        <f>Platts!R3506*0.6+Platts!C3506*1.6</f>
        <v>320.08</v>
      </c>
      <c r="F3017" s="62">
        <f t="shared" si="466"/>
        <v>3014</v>
      </c>
      <c r="G3017" s="42">
        <f t="shared" si="463"/>
        <v>44841</v>
      </c>
      <c r="H3017" s="24">
        <v>575</v>
      </c>
      <c r="I3017" s="24">
        <v>921.26</v>
      </c>
      <c r="J3017" s="24">
        <v>1091.27</v>
      </c>
      <c r="K3017" s="24">
        <v>695</v>
      </c>
      <c r="L3017" s="95"/>
      <c r="M3017" s="95"/>
    </row>
    <row r="3018" spans="1:13" x14ac:dyDescent="0.2">
      <c r="A3018" s="42">
        <f>A3017+3</f>
        <v>44844</v>
      </c>
      <c r="B3018" s="24">
        <v>567</v>
      </c>
      <c r="C3018" s="24">
        <v>687.71</v>
      </c>
      <c r="D3018" s="24">
        <v>837.74</v>
      </c>
      <c r="E3018" s="45">
        <f>Platts!R3507*0.6+Platts!C3507*1.6</f>
        <v>328.1</v>
      </c>
      <c r="F3018" s="62">
        <f t="shared" si="466"/>
        <v>3015</v>
      </c>
      <c r="G3018" s="42">
        <f>G3017+3</f>
        <v>44844</v>
      </c>
      <c r="H3018" s="24">
        <v>575</v>
      </c>
      <c r="I3018" s="24">
        <v>921.26</v>
      </c>
      <c r="J3018" s="24">
        <v>1091.27</v>
      </c>
      <c r="K3018" s="24">
        <v>695</v>
      </c>
      <c r="L3018" s="128"/>
      <c r="M3018" s="128"/>
    </row>
    <row r="3019" spans="1:13" x14ac:dyDescent="0.2">
      <c r="A3019" s="42">
        <f t="shared" si="465"/>
        <v>44845</v>
      </c>
      <c r="B3019" s="24">
        <v>562</v>
      </c>
      <c r="C3019" s="24">
        <v>675.61</v>
      </c>
      <c r="D3019" s="24">
        <v>837.74</v>
      </c>
      <c r="E3019" s="45">
        <f>Platts!R3508*0.6+Platts!C3508*1.6</f>
        <v>325.38</v>
      </c>
      <c r="F3019" s="62">
        <f t="shared" si="466"/>
        <v>3016</v>
      </c>
      <c r="G3019" s="42">
        <f t="shared" si="463"/>
        <v>44845</v>
      </c>
      <c r="H3019" s="24">
        <v>572</v>
      </c>
      <c r="I3019" s="24">
        <v>921.26</v>
      </c>
      <c r="J3019" s="24">
        <v>1091.27</v>
      </c>
      <c r="K3019" s="24">
        <v>695</v>
      </c>
      <c r="L3019" s="95"/>
      <c r="M3019" s="95"/>
    </row>
    <row r="3020" spans="1:13" x14ac:dyDescent="0.2">
      <c r="A3020" s="42">
        <f t="shared" si="465"/>
        <v>44846</v>
      </c>
      <c r="B3020" s="24">
        <v>558</v>
      </c>
      <c r="C3020" s="24">
        <v>679.42</v>
      </c>
      <c r="D3020" s="24">
        <v>837.74</v>
      </c>
      <c r="E3020" s="45">
        <f>Platts!R3509*0.6+Platts!C3509*1.6</f>
        <v>324.5</v>
      </c>
      <c r="F3020" s="62">
        <f t="shared" si="466"/>
        <v>3017</v>
      </c>
      <c r="G3020" s="42">
        <f t="shared" si="463"/>
        <v>44846</v>
      </c>
      <c r="H3020" s="24">
        <v>570</v>
      </c>
      <c r="I3020" s="24">
        <v>907.51</v>
      </c>
      <c r="J3020" s="24">
        <v>1091.27</v>
      </c>
      <c r="K3020" s="24">
        <v>695</v>
      </c>
      <c r="L3020" s="129"/>
      <c r="M3020" s="129"/>
    </row>
    <row r="3021" spans="1:13" x14ac:dyDescent="0.2">
      <c r="A3021" s="42">
        <f t="shared" si="465"/>
        <v>44847</v>
      </c>
      <c r="B3021" s="24">
        <v>557</v>
      </c>
      <c r="C3021" s="24">
        <v>664.16</v>
      </c>
      <c r="D3021" s="24">
        <v>837.74</v>
      </c>
      <c r="E3021" s="45">
        <f>Platts!R3510*0.6+Platts!C3510*1.6</f>
        <v>320.82</v>
      </c>
      <c r="F3021" s="62">
        <f t="shared" si="466"/>
        <v>3018</v>
      </c>
      <c r="G3021" s="42">
        <f t="shared" si="463"/>
        <v>44847</v>
      </c>
      <c r="H3021" s="24">
        <v>570</v>
      </c>
      <c r="I3021" s="24">
        <v>907.51</v>
      </c>
      <c r="J3021" s="24">
        <v>1091.27</v>
      </c>
      <c r="K3021" s="24">
        <v>690</v>
      </c>
      <c r="L3021" s="95"/>
      <c r="M3021" s="95"/>
    </row>
    <row r="3022" spans="1:13" x14ac:dyDescent="0.2">
      <c r="A3022" s="42">
        <f t="shared" si="465"/>
        <v>44848</v>
      </c>
      <c r="B3022" s="24">
        <v>557</v>
      </c>
      <c r="C3022" s="24">
        <v>653.04999999999995</v>
      </c>
      <c r="D3022" s="24">
        <v>837.74</v>
      </c>
      <c r="E3022" s="45">
        <f>Platts!R3511*0.6+Platts!C3511*1.6</f>
        <v>325.89</v>
      </c>
      <c r="F3022" s="62">
        <f t="shared" si="466"/>
        <v>3019</v>
      </c>
      <c r="G3022" s="42">
        <f t="shared" si="463"/>
        <v>44848</v>
      </c>
      <c r="H3022" s="24">
        <v>567</v>
      </c>
      <c r="I3022" s="24">
        <v>907.51</v>
      </c>
      <c r="J3022" s="24">
        <v>1091.27</v>
      </c>
      <c r="K3022" s="24">
        <v>690</v>
      </c>
      <c r="L3022" s="95"/>
      <c r="M3022" s="95"/>
    </row>
    <row r="3023" spans="1:13" x14ac:dyDescent="0.2">
      <c r="A3023" s="42">
        <f>A3022+3</f>
        <v>44851</v>
      </c>
      <c r="B3023" s="24">
        <v>553</v>
      </c>
      <c r="C3023" s="24">
        <v>647.66</v>
      </c>
      <c r="D3023" s="24">
        <v>826.72</v>
      </c>
      <c r="E3023" s="45">
        <f>Platts!R3512*0.6+Platts!C3512*1.6</f>
        <v>322.04999999999995</v>
      </c>
      <c r="F3023" s="62">
        <f t="shared" si="466"/>
        <v>3020</v>
      </c>
      <c r="G3023" s="42">
        <f>G3022+3</f>
        <v>44851</v>
      </c>
      <c r="H3023" s="24">
        <v>566</v>
      </c>
      <c r="I3023" s="24">
        <v>907.51</v>
      </c>
      <c r="J3023" s="24">
        <v>1091.27</v>
      </c>
      <c r="K3023" s="24">
        <v>682.5</v>
      </c>
      <c r="L3023" s="128"/>
      <c r="M3023" s="128"/>
    </row>
    <row r="3024" spans="1:13" x14ac:dyDescent="0.2">
      <c r="A3024" s="42">
        <f t="shared" si="465"/>
        <v>44852</v>
      </c>
      <c r="B3024" s="24">
        <v>545</v>
      </c>
      <c r="C3024" s="24">
        <v>638.55999999999995</v>
      </c>
      <c r="D3024" s="24">
        <v>837.74</v>
      </c>
      <c r="E3024" s="45">
        <f>Platts!R3513*0.6+Platts!C3513*1.6</f>
        <v>327.93</v>
      </c>
      <c r="F3024" s="62">
        <f t="shared" si="466"/>
        <v>3021</v>
      </c>
      <c r="G3024" s="42">
        <f t="shared" si="463"/>
        <v>44852</v>
      </c>
      <c r="H3024" s="24">
        <v>558</v>
      </c>
      <c r="I3024" s="24">
        <v>907.51</v>
      </c>
      <c r="J3024" s="24">
        <v>1091.27</v>
      </c>
      <c r="K3024" s="24">
        <v>677.5</v>
      </c>
      <c r="L3024" s="95"/>
      <c r="M3024" s="95"/>
    </row>
    <row r="3025" spans="1:13" x14ac:dyDescent="0.2">
      <c r="A3025" s="42">
        <f t="shared" si="465"/>
        <v>44853</v>
      </c>
      <c r="B3025" s="24">
        <v>540</v>
      </c>
      <c r="C3025" s="24">
        <v>645.67999999999995</v>
      </c>
      <c r="D3025" s="24">
        <v>837.74</v>
      </c>
      <c r="E3025" s="45">
        <f>Platts!R3514*0.6+Platts!C3514*1.6</f>
        <v>326.25</v>
      </c>
      <c r="F3025" s="62">
        <f t="shared" si="466"/>
        <v>3022</v>
      </c>
      <c r="G3025" s="42">
        <f t="shared" si="466"/>
        <v>44853</v>
      </c>
      <c r="H3025" s="24">
        <v>558</v>
      </c>
      <c r="I3025" s="24">
        <v>846.23</v>
      </c>
      <c r="J3025" s="24">
        <v>1091.27</v>
      </c>
      <c r="K3025" s="24">
        <v>677.5</v>
      </c>
      <c r="L3025" s="129"/>
      <c r="M3025" s="129"/>
    </row>
    <row r="3026" spans="1:13" x14ac:dyDescent="0.2">
      <c r="A3026" s="42">
        <f t="shared" si="465"/>
        <v>44854</v>
      </c>
      <c r="B3026" s="24">
        <v>540</v>
      </c>
      <c r="C3026" s="24">
        <v>648.38</v>
      </c>
      <c r="D3026" s="24">
        <v>837.74</v>
      </c>
      <c r="E3026" s="45">
        <f>Platts!R3515*0.6+Platts!C3515*1.6</f>
        <v>325.64</v>
      </c>
      <c r="F3026" s="62">
        <f t="shared" ref="F3026:G3027" si="467">F3025+1</f>
        <v>3023</v>
      </c>
      <c r="G3026" s="42">
        <f t="shared" si="467"/>
        <v>44854</v>
      </c>
      <c r="H3026" s="24">
        <v>558</v>
      </c>
      <c r="I3026" s="24">
        <v>846.23</v>
      </c>
      <c r="J3026" s="24">
        <v>1091.27</v>
      </c>
      <c r="K3026" s="24">
        <v>670</v>
      </c>
      <c r="L3026" s="95"/>
      <c r="M3026" s="95"/>
    </row>
    <row r="3027" spans="1:13" x14ac:dyDescent="0.2">
      <c r="A3027" s="42">
        <f t="shared" si="465"/>
        <v>44855</v>
      </c>
      <c r="B3027" s="24">
        <v>540</v>
      </c>
      <c r="C3027" s="24">
        <v>646.92999999999995</v>
      </c>
      <c r="D3027" s="24">
        <v>815.7</v>
      </c>
      <c r="E3027" s="45">
        <f>Platts!R3516*0.6+Platts!C3516*1.6</f>
        <v>328.20000000000005</v>
      </c>
      <c r="F3027" s="62">
        <f t="shared" si="467"/>
        <v>3024</v>
      </c>
      <c r="G3027" s="42">
        <f t="shared" si="467"/>
        <v>44855</v>
      </c>
      <c r="H3027" s="24">
        <v>558</v>
      </c>
      <c r="I3027" s="24">
        <v>846.23</v>
      </c>
      <c r="J3027" s="24">
        <v>1091.27</v>
      </c>
      <c r="K3027" s="24">
        <v>670</v>
      </c>
      <c r="L3027" s="95"/>
      <c r="M3027" s="95"/>
    </row>
    <row r="3028" spans="1:13" x14ac:dyDescent="0.2">
      <c r="A3028" s="42">
        <f>A3027+3</f>
        <v>44858</v>
      </c>
      <c r="B3028" s="24">
        <v>540</v>
      </c>
      <c r="C3028" s="24">
        <v>642.14</v>
      </c>
      <c r="D3028" s="24">
        <v>815.7</v>
      </c>
      <c r="E3028" s="45">
        <f>Platts!R3517*0.6+Platts!C3517*1.6</f>
        <v>328.20000000000005</v>
      </c>
      <c r="F3028" s="62">
        <f t="shared" ref="F3028" si="468">F3027+1</f>
        <v>3025</v>
      </c>
      <c r="G3028" s="42">
        <f>G3027+3</f>
        <v>44858</v>
      </c>
      <c r="H3028" s="24">
        <v>558</v>
      </c>
      <c r="I3028" s="24">
        <v>846.23</v>
      </c>
      <c r="J3028" s="24">
        <v>1085.76</v>
      </c>
      <c r="K3028" s="24">
        <v>662.5</v>
      </c>
      <c r="L3028" s="128"/>
      <c r="M3028" s="128"/>
    </row>
    <row r="3029" spans="1:13" x14ac:dyDescent="0.2">
      <c r="A3029" s="42">
        <f t="shared" si="465"/>
        <v>44859</v>
      </c>
      <c r="B3029" s="24">
        <v>537</v>
      </c>
      <c r="C3029" s="24">
        <v>648.38</v>
      </c>
      <c r="D3029" s="24">
        <v>815.7</v>
      </c>
      <c r="E3029" s="45">
        <f>Platts!R3518*0.6+Platts!C3518*1.6</f>
        <v>322.60000000000002</v>
      </c>
      <c r="F3029" s="62">
        <f t="shared" ref="F3029:G3029" si="469">F3028+1</f>
        <v>3026</v>
      </c>
      <c r="G3029" s="42">
        <f t="shared" si="469"/>
        <v>44859</v>
      </c>
      <c r="H3029" s="24">
        <v>557</v>
      </c>
      <c r="I3029" s="24">
        <v>846.23</v>
      </c>
      <c r="J3029" s="24">
        <v>1085.76</v>
      </c>
      <c r="K3029" s="24">
        <v>659</v>
      </c>
      <c r="L3029" s="95"/>
      <c r="M3029" s="95"/>
    </row>
    <row r="3030" spans="1:13" x14ac:dyDescent="0.2">
      <c r="A3030" s="42">
        <f t="shared" ref="A3030:A3032" si="470">A3029+1</f>
        <v>44860</v>
      </c>
      <c r="B3030" s="24">
        <v>535</v>
      </c>
      <c r="C3030" s="24">
        <v>654.49</v>
      </c>
      <c r="D3030" s="24">
        <v>815.7</v>
      </c>
      <c r="E3030" s="45">
        <f>Platts!R3519*0.6+Platts!C3519*1.6</f>
        <v>324.52999999999997</v>
      </c>
      <c r="F3030" s="62">
        <f t="shared" ref="F3030:G3030" si="471">F3029+1</f>
        <v>3027</v>
      </c>
      <c r="G3030" s="42">
        <f t="shared" si="471"/>
        <v>44860</v>
      </c>
      <c r="H3030" s="24">
        <v>558</v>
      </c>
      <c r="I3030" s="24">
        <v>865.93</v>
      </c>
      <c r="J3030" s="24">
        <v>1085.76</v>
      </c>
      <c r="K3030" s="24">
        <v>659</v>
      </c>
      <c r="L3030" s="129"/>
      <c r="M3030" s="129"/>
    </row>
    <row r="3031" spans="1:13" x14ac:dyDescent="0.2">
      <c r="A3031" s="42">
        <f t="shared" si="470"/>
        <v>44861</v>
      </c>
      <c r="B3031" s="24">
        <v>533</v>
      </c>
      <c r="C3031" s="24">
        <v>660.46</v>
      </c>
      <c r="D3031" s="24">
        <v>815.7</v>
      </c>
      <c r="E3031" s="45">
        <f>Platts!R3520*0.6+Platts!C3520*1.6</f>
        <v>316.04999999999995</v>
      </c>
      <c r="F3031" s="62">
        <f t="shared" ref="F3031:G3031" si="472">F3030+1</f>
        <v>3028</v>
      </c>
      <c r="G3031" s="42">
        <f t="shared" si="472"/>
        <v>44861</v>
      </c>
      <c r="H3031" s="24">
        <v>558</v>
      </c>
      <c r="I3031" s="24">
        <v>865.93</v>
      </c>
      <c r="J3031" s="24">
        <v>1085.76</v>
      </c>
      <c r="K3031" s="24">
        <v>659</v>
      </c>
      <c r="L3031" s="95"/>
      <c r="M3031" s="95"/>
    </row>
    <row r="3032" spans="1:13" x14ac:dyDescent="0.2">
      <c r="A3032" s="42">
        <f t="shared" si="470"/>
        <v>44862</v>
      </c>
      <c r="B3032" s="24">
        <v>528</v>
      </c>
      <c r="C3032" s="24">
        <v>646.42999999999995</v>
      </c>
      <c r="D3032" s="24">
        <v>815.7</v>
      </c>
      <c r="E3032" s="45">
        <f>Platts!R3521*0.6+Platts!C3521*1.6</f>
        <v>317.86</v>
      </c>
      <c r="F3032" s="62">
        <f t="shared" ref="F3032:G3033" si="473">F3031+1</f>
        <v>3029</v>
      </c>
      <c r="G3032" s="42">
        <f t="shared" si="473"/>
        <v>44862</v>
      </c>
      <c r="H3032" s="24">
        <v>558</v>
      </c>
      <c r="I3032" s="24">
        <v>865.93</v>
      </c>
      <c r="J3032" s="24">
        <v>1085.76</v>
      </c>
      <c r="K3032" s="24">
        <v>659</v>
      </c>
      <c r="L3032" s="95"/>
      <c r="M3032" s="95"/>
    </row>
    <row r="3033" spans="1:13" x14ac:dyDescent="0.2">
      <c r="A3033" s="42">
        <f>A3032+3</f>
        <v>44865</v>
      </c>
      <c r="B3033" s="24">
        <v>520</v>
      </c>
      <c r="C3033" s="24">
        <v>642.59</v>
      </c>
      <c r="D3033" s="24">
        <v>815.7</v>
      </c>
      <c r="E3033" s="45">
        <f>Platts!R3522*0.6+Platts!C3522*1.6</f>
        <v>314.10000000000002</v>
      </c>
      <c r="F3033" s="62">
        <f t="shared" si="473"/>
        <v>3030</v>
      </c>
      <c r="G3033" s="42">
        <f>G3032+3</f>
        <v>44865</v>
      </c>
      <c r="H3033" s="24">
        <v>543</v>
      </c>
      <c r="I3033" s="24">
        <v>865.93</v>
      </c>
      <c r="J3033" s="24">
        <v>1085.76</v>
      </c>
      <c r="K3033" s="24">
        <v>655</v>
      </c>
      <c r="L3033" s="128"/>
      <c r="M3033" s="128"/>
    </row>
    <row r="3034" spans="1:13" x14ac:dyDescent="0.2">
      <c r="A3034" s="42">
        <f t="shared" ref="A3034:A3099" si="474">A3033+1</f>
        <v>44866</v>
      </c>
      <c r="B3034" s="24">
        <v>521</v>
      </c>
      <c r="C3034" s="24">
        <v>641.29</v>
      </c>
      <c r="D3034" s="24">
        <v>815.7</v>
      </c>
      <c r="E3034" s="45">
        <f>Platts!R3523*0.6+Platts!C3523*1.6</f>
        <v>315.14</v>
      </c>
      <c r="F3034" s="62">
        <f t="shared" ref="F3034:G3034" si="475">F3033+1</f>
        <v>3031</v>
      </c>
      <c r="G3034" s="42">
        <f t="shared" si="475"/>
        <v>44866</v>
      </c>
      <c r="H3034" s="24">
        <v>543</v>
      </c>
      <c r="I3034" s="24">
        <v>865.93</v>
      </c>
      <c r="J3034" s="24">
        <v>1085.76</v>
      </c>
      <c r="K3034" s="24">
        <v>655</v>
      </c>
      <c r="L3034" s="95"/>
      <c r="M3034" s="95"/>
    </row>
    <row r="3035" spans="1:13" x14ac:dyDescent="0.2">
      <c r="A3035" s="42">
        <f t="shared" si="474"/>
        <v>44867</v>
      </c>
      <c r="B3035" s="24">
        <v>516</v>
      </c>
      <c r="C3035" s="24">
        <v>641.23</v>
      </c>
      <c r="D3035" s="24">
        <v>771.6</v>
      </c>
      <c r="E3035" s="45">
        <f>Platts!R3524*0.6+Platts!C3524*1.6</f>
        <v>318.18</v>
      </c>
      <c r="F3035" s="62">
        <f t="shared" ref="F3035:G3035" si="476">F3034+1</f>
        <v>3032</v>
      </c>
      <c r="G3035" s="42">
        <f t="shared" si="476"/>
        <v>44867</v>
      </c>
      <c r="H3035" s="24">
        <v>543</v>
      </c>
      <c r="I3035" s="24">
        <v>866.93</v>
      </c>
      <c r="J3035" s="24">
        <v>1085.76</v>
      </c>
      <c r="K3035" s="24">
        <v>650</v>
      </c>
      <c r="L3035" s="129"/>
      <c r="M3035" s="129"/>
    </row>
    <row r="3036" spans="1:13" x14ac:dyDescent="0.2">
      <c r="A3036" s="42">
        <f t="shared" si="474"/>
        <v>44868</v>
      </c>
      <c r="B3036" s="24">
        <v>514</v>
      </c>
      <c r="C3036" s="24">
        <v>633.95000000000005</v>
      </c>
      <c r="D3036" s="24">
        <v>771.49</v>
      </c>
      <c r="E3036" s="45">
        <f>Platts!R3525*0.6+Platts!C3525*1.6</f>
        <v>323.45</v>
      </c>
      <c r="F3036" s="62">
        <f t="shared" ref="F3036:G3036" si="477">F3035+1</f>
        <v>3033</v>
      </c>
      <c r="G3036" s="42">
        <f t="shared" si="477"/>
        <v>44868</v>
      </c>
      <c r="H3036" s="24">
        <v>544</v>
      </c>
      <c r="I3036" s="24">
        <v>838.53</v>
      </c>
      <c r="J3036" s="24">
        <v>1085.76</v>
      </c>
      <c r="K3036" s="24">
        <v>645</v>
      </c>
      <c r="L3036" s="95"/>
      <c r="M3036" s="95"/>
    </row>
    <row r="3037" spans="1:13" x14ac:dyDescent="0.2">
      <c r="A3037" s="42">
        <f t="shared" si="474"/>
        <v>44869</v>
      </c>
      <c r="B3037" s="24">
        <v>515</v>
      </c>
      <c r="C3037" s="24">
        <v>644.28</v>
      </c>
      <c r="D3037" s="24">
        <v>722</v>
      </c>
      <c r="E3037" s="45">
        <f>Platts!R3526*0.6+Platts!C3526*1.6</f>
        <v>333.17999999999995</v>
      </c>
      <c r="F3037" s="62">
        <f t="shared" ref="F3037:G3037" si="478">F3036+1</f>
        <v>3034</v>
      </c>
      <c r="G3037" s="42">
        <f t="shared" si="478"/>
        <v>44869</v>
      </c>
      <c r="H3037" s="24">
        <v>545</v>
      </c>
      <c r="I3037" s="24">
        <v>838.53</v>
      </c>
      <c r="J3037" s="24">
        <v>1085.76</v>
      </c>
      <c r="K3037" s="24">
        <v>640</v>
      </c>
      <c r="L3037" s="95"/>
      <c r="M3037" s="95"/>
    </row>
    <row r="3038" spans="1:13" x14ac:dyDescent="0.2">
      <c r="A3038" s="42">
        <f>A3037+3</f>
        <v>44872</v>
      </c>
      <c r="B3038" s="24">
        <v>516</v>
      </c>
      <c r="C3038" s="24">
        <v>649.87</v>
      </c>
      <c r="D3038" s="24">
        <v>722</v>
      </c>
      <c r="E3038" s="45">
        <f>Platts!R3527*0.6+Platts!C3527*1.6</f>
        <v>333.02</v>
      </c>
      <c r="F3038" s="62">
        <f t="shared" ref="F3038" si="479">F3037+1</f>
        <v>3035</v>
      </c>
      <c r="G3038" s="42">
        <f>G3037+3</f>
        <v>44872</v>
      </c>
      <c r="H3038" s="24">
        <v>542</v>
      </c>
      <c r="I3038" s="24">
        <v>838.53</v>
      </c>
      <c r="J3038" s="24">
        <v>1085.76</v>
      </c>
      <c r="K3038" s="24">
        <v>640</v>
      </c>
      <c r="L3038" s="128"/>
      <c r="M3038" s="128"/>
    </row>
    <row r="3039" spans="1:13" x14ac:dyDescent="0.2">
      <c r="A3039" s="42">
        <f t="shared" si="474"/>
        <v>44873</v>
      </c>
      <c r="B3039" s="24">
        <v>516</v>
      </c>
      <c r="C3039" s="24">
        <v>644.92999999999995</v>
      </c>
      <c r="D3039" s="24">
        <v>722</v>
      </c>
      <c r="E3039" s="45">
        <f>Platts!R3528*0.6+Platts!C3528*1.6</f>
        <v>334.78</v>
      </c>
      <c r="F3039" s="62">
        <f t="shared" ref="F3039:G3039" si="480">F3038+1</f>
        <v>3036</v>
      </c>
      <c r="G3039" s="42">
        <f t="shared" si="480"/>
        <v>44873</v>
      </c>
      <c r="H3039" s="24">
        <v>540</v>
      </c>
      <c r="I3039" s="24">
        <v>838.53</v>
      </c>
      <c r="J3039" s="24">
        <v>1085.76</v>
      </c>
      <c r="K3039" s="24">
        <v>640</v>
      </c>
      <c r="L3039" s="95"/>
      <c r="M3039" s="95"/>
    </row>
    <row r="3040" spans="1:13" x14ac:dyDescent="0.2">
      <c r="A3040" s="42">
        <f t="shared" si="474"/>
        <v>44874</v>
      </c>
      <c r="B3040" s="24">
        <v>520</v>
      </c>
      <c r="C3040" s="24">
        <v>643.01</v>
      </c>
      <c r="D3040" s="24">
        <v>722</v>
      </c>
      <c r="E3040" s="45">
        <f>Platts!R3529*0.6+Platts!C3529*1.6</f>
        <v>334.38</v>
      </c>
      <c r="F3040" s="62">
        <f t="shared" ref="F3040:G3040" si="481">F3039+1</f>
        <v>3037</v>
      </c>
      <c r="G3040" s="42">
        <f t="shared" si="481"/>
        <v>44874</v>
      </c>
      <c r="H3040" s="24">
        <v>540</v>
      </c>
      <c r="I3040" s="24">
        <v>803.76</v>
      </c>
      <c r="J3040" s="24">
        <v>1085.76</v>
      </c>
      <c r="K3040" s="24">
        <v>639</v>
      </c>
      <c r="L3040" s="129"/>
      <c r="M3040" s="129"/>
    </row>
    <row r="3041" spans="1:13" x14ac:dyDescent="0.2">
      <c r="A3041" s="42">
        <f t="shared" si="474"/>
        <v>44875</v>
      </c>
      <c r="B3041" s="24">
        <v>517</v>
      </c>
      <c r="C3041" s="24">
        <v>650.24</v>
      </c>
      <c r="D3041" s="24">
        <v>722</v>
      </c>
      <c r="E3041" s="45">
        <f>Platts!R3530*0.6+Platts!C3530*1.6</f>
        <v>328.84000000000003</v>
      </c>
      <c r="F3041" s="62">
        <f t="shared" ref="F3041:G3041" si="482">F3040+1</f>
        <v>3038</v>
      </c>
      <c r="G3041" s="42">
        <f t="shared" si="482"/>
        <v>44875</v>
      </c>
      <c r="H3041" s="24">
        <v>535</v>
      </c>
      <c r="I3041" s="24">
        <v>803.76</v>
      </c>
      <c r="J3041" s="24">
        <v>1085.76</v>
      </c>
      <c r="K3041" s="24">
        <v>637.5</v>
      </c>
      <c r="L3041" s="95"/>
      <c r="M3041" s="95"/>
    </row>
    <row r="3042" spans="1:13" x14ac:dyDescent="0.2">
      <c r="A3042" s="42">
        <f t="shared" si="474"/>
        <v>44876</v>
      </c>
      <c r="B3042" s="24">
        <v>520</v>
      </c>
      <c r="C3042" s="24">
        <v>660.61</v>
      </c>
      <c r="D3042" s="24">
        <v>716.49</v>
      </c>
      <c r="E3042" s="45">
        <f>Platts!R3531*0.6+Platts!C3531*1.6</f>
        <v>327.60000000000002</v>
      </c>
      <c r="F3042" s="62">
        <f t="shared" ref="F3042:G3043" si="483">F3041+1</f>
        <v>3039</v>
      </c>
      <c r="G3042" s="42">
        <f t="shared" si="483"/>
        <v>44876</v>
      </c>
      <c r="H3042" s="24">
        <v>537</v>
      </c>
      <c r="I3042" s="24">
        <v>803.76</v>
      </c>
      <c r="J3042" s="24">
        <v>1085.76</v>
      </c>
      <c r="K3042" s="24">
        <v>632.5</v>
      </c>
      <c r="L3042" s="95"/>
      <c r="M3042" s="95"/>
    </row>
    <row r="3043" spans="1:13" x14ac:dyDescent="0.2">
      <c r="A3043" s="42">
        <f>A3042+3</f>
        <v>44879</v>
      </c>
      <c r="B3043" s="24">
        <v>523</v>
      </c>
      <c r="C3043" s="24">
        <v>646.25</v>
      </c>
      <c r="D3043" s="24">
        <v>716.49</v>
      </c>
      <c r="E3043" s="45">
        <f>Platts!R3532*0.6+Platts!C3532*1.6</f>
        <v>331.28</v>
      </c>
      <c r="F3043" s="62">
        <f t="shared" si="483"/>
        <v>3040</v>
      </c>
      <c r="G3043" s="42">
        <f>G3042+3</f>
        <v>44879</v>
      </c>
      <c r="H3043" s="24">
        <v>537</v>
      </c>
      <c r="I3043" s="24">
        <v>803.76</v>
      </c>
      <c r="J3043" s="24">
        <v>1085.76</v>
      </c>
      <c r="K3043" s="24">
        <v>627.5</v>
      </c>
      <c r="L3043" s="128"/>
      <c r="M3043" s="128"/>
    </row>
    <row r="3044" spans="1:13" x14ac:dyDescent="0.2">
      <c r="A3044" s="42">
        <f t="shared" si="474"/>
        <v>44880</v>
      </c>
      <c r="B3044" s="24">
        <v>525</v>
      </c>
      <c r="C3044" s="24">
        <v>648.69000000000005</v>
      </c>
      <c r="D3044" s="24">
        <v>705.47</v>
      </c>
      <c r="E3044" s="45">
        <f>Platts!R3533*0.6+Platts!C3533*1.6</f>
        <v>324.27</v>
      </c>
      <c r="F3044" s="62">
        <f t="shared" ref="F3044:G3044" si="484">F3043+1</f>
        <v>3041</v>
      </c>
      <c r="G3044" s="42">
        <f t="shared" si="484"/>
        <v>44880</v>
      </c>
      <c r="H3044" s="24">
        <v>538</v>
      </c>
      <c r="I3044" s="24">
        <v>803.76</v>
      </c>
      <c r="J3044" s="24">
        <v>1085.76</v>
      </c>
      <c r="K3044" s="24">
        <v>627.5</v>
      </c>
      <c r="L3044" s="95"/>
      <c r="M3044" s="95"/>
    </row>
    <row r="3045" spans="1:13" x14ac:dyDescent="0.2">
      <c r="A3045" s="42">
        <f t="shared" si="474"/>
        <v>44881</v>
      </c>
      <c r="B3045" s="24">
        <v>528</v>
      </c>
      <c r="C3045" s="24">
        <v>650.38</v>
      </c>
      <c r="D3045" s="24">
        <v>705.47</v>
      </c>
      <c r="E3045" s="45">
        <f>Platts!R3534*0.6+Platts!C3534*1.6</f>
        <v>325.11</v>
      </c>
      <c r="F3045" s="62">
        <f t="shared" ref="F3045:G3045" si="485">F3044+1</f>
        <v>3042</v>
      </c>
      <c r="G3045" s="42">
        <f t="shared" si="485"/>
        <v>44881</v>
      </c>
      <c r="H3045" s="24">
        <v>539</v>
      </c>
      <c r="I3045" s="24">
        <v>832.48</v>
      </c>
      <c r="J3045" s="24">
        <v>1085.76</v>
      </c>
      <c r="K3045" s="24">
        <v>627.5</v>
      </c>
      <c r="L3045" s="129"/>
      <c r="M3045" s="129"/>
    </row>
    <row r="3046" spans="1:13" x14ac:dyDescent="0.2">
      <c r="A3046" s="42">
        <f t="shared" si="474"/>
        <v>44882</v>
      </c>
      <c r="B3046" s="24">
        <v>528</v>
      </c>
      <c r="C3046" s="24">
        <v>645.38</v>
      </c>
      <c r="D3046" s="24">
        <v>683.42</v>
      </c>
      <c r="E3046" s="45">
        <f>Platts!R3535*0.6+Platts!C3535*1.6</f>
        <v>319.51</v>
      </c>
      <c r="F3046" s="62">
        <f t="shared" ref="F3046:G3046" si="486">F3045+1</f>
        <v>3043</v>
      </c>
      <c r="G3046" s="42">
        <f t="shared" si="486"/>
        <v>44882</v>
      </c>
      <c r="H3046" s="24">
        <v>537</v>
      </c>
      <c r="I3046" s="24">
        <v>832.48</v>
      </c>
      <c r="J3046" s="24">
        <v>1085.76</v>
      </c>
      <c r="K3046" s="24">
        <v>630</v>
      </c>
      <c r="L3046" s="95"/>
      <c r="M3046" s="95"/>
    </row>
    <row r="3047" spans="1:13" x14ac:dyDescent="0.2">
      <c r="A3047" s="42">
        <f t="shared" si="474"/>
        <v>44883</v>
      </c>
      <c r="B3047" s="24">
        <v>530</v>
      </c>
      <c r="C3047" s="24">
        <v>647.38</v>
      </c>
      <c r="D3047" s="24">
        <v>683.42</v>
      </c>
      <c r="E3047" s="45">
        <f>Platts!R3536*0.6+Platts!C3536*1.6</f>
        <v>314.71000000000004</v>
      </c>
      <c r="F3047" s="62">
        <f t="shared" ref="F3047:G3047" si="487">F3046+1</f>
        <v>3044</v>
      </c>
      <c r="G3047" s="42">
        <f t="shared" si="487"/>
        <v>44883</v>
      </c>
      <c r="H3047" s="24">
        <v>540</v>
      </c>
      <c r="I3047" s="24">
        <v>832.48</v>
      </c>
      <c r="J3047" s="24">
        <v>1085.76</v>
      </c>
      <c r="K3047" s="24">
        <v>630</v>
      </c>
      <c r="L3047" s="95"/>
      <c r="M3047" s="95"/>
    </row>
    <row r="3048" spans="1:13" x14ac:dyDescent="0.2">
      <c r="A3048" s="42">
        <f>A3047+3</f>
        <v>44886</v>
      </c>
      <c r="B3048" s="24">
        <v>528</v>
      </c>
      <c r="C3048" s="24">
        <v>629.88</v>
      </c>
      <c r="D3048" s="24">
        <v>683.42</v>
      </c>
      <c r="E3048" s="45">
        <f>Platts!R3537*0.6+Platts!C3537*1.6</f>
        <v>307.14999999999998</v>
      </c>
      <c r="F3048" s="62">
        <f t="shared" ref="F3048" si="488">F3047+1</f>
        <v>3045</v>
      </c>
      <c r="G3048" s="42">
        <f>G3047+3</f>
        <v>44886</v>
      </c>
      <c r="H3048" s="24">
        <v>536</v>
      </c>
      <c r="I3048" s="24">
        <v>832.48</v>
      </c>
      <c r="J3048" s="24">
        <v>1085.76</v>
      </c>
      <c r="K3048" s="24">
        <v>630</v>
      </c>
      <c r="L3048" s="128"/>
      <c r="M3048" s="128"/>
    </row>
    <row r="3049" spans="1:13" x14ac:dyDescent="0.2">
      <c r="A3049" s="42">
        <f t="shared" si="474"/>
        <v>44887</v>
      </c>
      <c r="B3049" s="24">
        <v>528</v>
      </c>
      <c r="C3049" s="24">
        <v>626.78</v>
      </c>
      <c r="D3049" s="24">
        <v>683.42</v>
      </c>
      <c r="E3049" s="45">
        <f>Platts!R3538*0.6+Platts!C3538*1.6</f>
        <v>298.47000000000003</v>
      </c>
      <c r="F3049" s="62">
        <f t="shared" ref="F3049:G3049" si="489">F3048+1</f>
        <v>3046</v>
      </c>
      <c r="G3049" s="42">
        <f t="shared" si="489"/>
        <v>44887</v>
      </c>
      <c r="H3049" s="24">
        <v>541</v>
      </c>
      <c r="I3049" s="24">
        <v>832.48</v>
      </c>
      <c r="J3049" s="24">
        <v>1085.76</v>
      </c>
      <c r="K3049" s="24">
        <v>630</v>
      </c>
      <c r="L3049" s="95"/>
      <c r="M3049" s="95"/>
    </row>
    <row r="3050" spans="1:13" x14ac:dyDescent="0.2">
      <c r="A3050" s="42">
        <f t="shared" si="474"/>
        <v>44888</v>
      </c>
      <c r="B3050" s="24">
        <v>530</v>
      </c>
      <c r="C3050" s="24">
        <v>632.08000000000004</v>
      </c>
      <c r="D3050" s="24">
        <f>D3049</f>
        <v>683.42</v>
      </c>
      <c r="E3050" s="45">
        <f>Platts!R3539*0.6+Platts!C3539*1.6</f>
        <v>299.47000000000003</v>
      </c>
      <c r="F3050" s="62">
        <f t="shared" ref="F3050:G3050" si="490">F3049+1</f>
        <v>3047</v>
      </c>
      <c r="G3050" s="42">
        <f t="shared" si="490"/>
        <v>44888</v>
      </c>
      <c r="H3050" s="24">
        <v>541</v>
      </c>
      <c r="I3050" s="24">
        <v>813.42</v>
      </c>
      <c r="J3050" s="24">
        <v>1085.76</v>
      </c>
      <c r="K3050" s="24">
        <v>630</v>
      </c>
      <c r="L3050" s="129"/>
      <c r="M3050" s="129"/>
    </row>
    <row r="3051" spans="1:13" x14ac:dyDescent="0.2">
      <c r="A3051" s="42">
        <f t="shared" si="474"/>
        <v>44889</v>
      </c>
      <c r="B3051" s="24">
        <v>530</v>
      </c>
      <c r="C3051" s="24">
        <v>629.55999999999995</v>
      </c>
      <c r="D3051" s="91">
        <f>D3050</f>
        <v>683.42</v>
      </c>
      <c r="E3051" s="45">
        <f>Platts!R3540*0.6+Platts!C3540*1.6</f>
        <v>302.37</v>
      </c>
      <c r="F3051" s="62">
        <f t="shared" ref="F3051:G3051" si="491">F3050+1</f>
        <v>3048</v>
      </c>
      <c r="G3051" s="42">
        <f t="shared" si="491"/>
        <v>44889</v>
      </c>
      <c r="H3051" s="24">
        <v>543</v>
      </c>
      <c r="I3051" s="24">
        <v>813.42</v>
      </c>
      <c r="J3051" s="24">
        <v>1085.76</v>
      </c>
      <c r="K3051" s="24">
        <v>630</v>
      </c>
      <c r="L3051" s="95"/>
      <c r="M3051" s="95"/>
    </row>
    <row r="3052" spans="1:13" x14ac:dyDescent="0.2">
      <c r="A3052" s="42">
        <f t="shared" si="474"/>
        <v>44890</v>
      </c>
      <c r="B3052" s="24">
        <v>532</v>
      </c>
      <c r="C3052" s="24">
        <v>628.9</v>
      </c>
      <c r="D3052" s="91">
        <f>D3051</f>
        <v>683.42</v>
      </c>
      <c r="E3052" s="45">
        <f>Platts!R3541*0.6+Platts!C3541*1.6</f>
        <v>307.64</v>
      </c>
      <c r="F3052" s="62">
        <f t="shared" ref="F3052:G3053" si="492">F3051+1</f>
        <v>3049</v>
      </c>
      <c r="G3052" s="42">
        <f t="shared" si="492"/>
        <v>44890</v>
      </c>
      <c r="H3052" s="24">
        <v>550</v>
      </c>
      <c r="I3052" s="24">
        <v>813.42</v>
      </c>
      <c r="J3052" s="24">
        <v>1085.76</v>
      </c>
      <c r="K3052" s="24">
        <v>632.5</v>
      </c>
      <c r="L3052" s="95"/>
      <c r="M3052" s="95"/>
    </row>
    <row r="3053" spans="1:13" x14ac:dyDescent="0.2">
      <c r="A3053" s="42">
        <f>A3052+3</f>
        <v>44893</v>
      </c>
      <c r="B3053" s="24">
        <v>533</v>
      </c>
      <c r="C3053" s="24">
        <v>628.16999999999996</v>
      </c>
      <c r="D3053" s="24">
        <v>683.42</v>
      </c>
      <c r="E3053" s="45">
        <f>Platts!R3542*0.6+Platts!C3542*1.6</f>
        <v>306.44</v>
      </c>
      <c r="F3053" s="62">
        <f t="shared" si="492"/>
        <v>3050</v>
      </c>
      <c r="G3053" s="42">
        <f>G3052+3</f>
        <v>44893</v>
      </c>
      <c r="H3053" s="24">
        <v>550</v>
      </c>
      <c r="I3053" s="24">
        <v>813.42</v>
      </c>
      <c r="J3053" s="24">
        <v>1085.76</v>
      </c>
      <c r="K3053" s="24">
        <v>642.5</v>
      </c>
      <c r="L3053" s="128"/>
      <c r="M3053" s="128"/>
    </row>
    <row r="3054" spans="1:13" x14ac:dyDescent="0.2">
      <c r="A3054" s="42">
        <f t="shared" si="474"/>
        <v>44894</v>
      </c>
      <c r="B3054" s="24">
        <v>536</v>
      </c>
      <c r="C3054" s="24">
        <v>630.74</v>
      </c>
      <c r="D3054" s="24">
        <v>683.42</v>
      </c>
      <c r="E3054" s="45">
        <f>Platts!R3543*0.6+Platts!C3543*1.6</f>
        <v>310.2</v>
      </c>
      <c r="F3054" s="62">
        <f t="shared" ref="F3054:G3054" si="493">F3053+1</f>
        <v>3051</v>
      </c>
      <c r="G3054" s="42">
        <f t="shared" si="493"/>
        <v>44894</v>
      </c>
      <c r="H3054" s="24">
        <v>540</v>
      </c>
      <c r="I3054" s="24">
        <v>813.42</v>
      </c>
      <c r="J3054" s="24">
        <v>1085.76</v>
      </c>
      <c r="K3054" s="24">
        <v>645</v>
      </c>
      <c r="L3054" s="95"/>
      <c r="M3054" s="95"/>
    </row>
    <row r="3055" spans="1:13" x14ac:dyDescent="0.2">
      <c r="A3055" s="42">
        <f t="shared" si="474"/>
        <v>44895</v>
      </c>
      <c r="B3055" s="24">
        <v>536</v>
      </c>
      <c r="C3055" s="24">
        <v>629.22</v>
      </c>
      <c r="D3055" s="24">
        <v>705.47</v>
      </c>
      <c r="E3055" s="45">
        <f>Platts!R3544*0.6+Platts!C3544*1.6</f>
        <v>310.03999999999996</v>
      </c>
      <c r="F3055" s="62">
        <f t="shared" ref="F3055:G3055" si="494">F3054+1</f>
        <v>3052</v>
      </c>
      <c r="G3055" s="42">
        <f t="shared" si="494"/>
        <v>44895</v>
      </c>
      <c r="H3055" s="24">
        <v>540</v>
      </c>
      <c r="I3055" s="24">
        <v>776.2</v>
      </c>
      <c r="J3055" s="24">
        <v>1085.76</v>
      </c>
      <c r="K3055" s="24">
        <v>650</v>
      </c>
      <c r="L3055" s="129"/>
      <c r="M3055" s="129"/>
    </row>
    <row r="3056" spans="1:13" x14ac:dyDescent="0.2">
      <c r="A3056" s="42">
        <f t="shared" si="474"/>
        <v>44896</v>
      </c>
      <c r="B3056" s="24">
        <v>540</v>
      </c>
      <c r="C3056" s="24">
        <v>639.95000000000005</v>
      </c>
      <c r="D3056" s="24">
        <v>705.47</v>
      </c>
      <c r="E3056" s="45">
        <f>Platts!R3545*0.6+Platts!C3545*1.6</f>
        <v>313.90999999999997</v>
      </c>
      <c r="F3056" s="62">
        <f t="shared" ref="F3056:G3056" si="495">F3055+1</f>
        <v>3053</v>
      </c>
      <c r="G3056" s="42">
        <f t="shared" si="495"/>
        <v>44896</v>
      </c>
      <c r="H3056" s="24">
        <v>548</v>
      </c>
      <c r="I3056" s="24">
        <v>776.2</v>
      </c>
      <c r="J3056" s="24">
        <v>1085.76</v>
      </c>
      <c r="K3056" s="24">
        <v>662.5</v>
      </c>
      <c r="L3056" s="95"/>
      <c r="M3056" s="95"/>
    </row>
    <row r="3057" spans="1:13" x14ac:dyDescent="0.2">
      <c r="A3057" s="42">
        <f t="shared" si="474"/>
        <v>44897</v>
      </c>
      <c r="B3057" s="24">
        <v>543</v>
      </c>
      <c r="C3057" s="24">
        <v>645.14</v>
      </c>
      <c r="D3057" s="24">
        <v>716.49</v>
      </c>
      <c r="E3057" s="45">
        <f>Platts!R3546*0.6+Platts!C3546*1.6</f>
        <v>321.08000000000004</v>
      </c>
      <c r="F3057" s="62">
        <f t="shared" ref="F3057:G3057" si="496">F3056+1</f>
        <v>3054</v>
      </c>
      <c r="G3057" s="42">
        <f t="shared" si="496"/>
        <v>44897</v>
      </c>
      <c r="H3057" s="24">
        <v>549</v>
      </c>
      <c r="I3057" s="24">
        <v>776.2</v>
      </c>
      <c r="J3057" s="24">
        <v>1085.76</v>
      </c>
      <c r="K3057" s="24">
        <v>662.5</v>
      </c>
      <c r="L3057" s="95"/>
      <c r="M3057" s="95"/>
    </row>
    <row r="3058" spans="1:13" x14ac:dyDescent="0.2">
      <c r="A3058" s="42">
        <f>A3057+3</f>
        <v>44900</v>
      </c>
      <c r="B3058" s="24">
        <v>550</v>
      </c>
      <c r="C3058" s="24">
        <v>646.61</v>
      </c>
      <c r="D3058" s="24">
        <v>716.49</v>
      </c>
      <c r="E3058" s="45">
        <f>Platts!R3547*0.6+Platts!C3547*1.6</f>
        <v>325.36</v>
      </c>
      <c r="F3058" s="62">
        <f t="shared" ref="F3058" si="497">F3057+1</f>
        <v>3055</v>
      </c>
      <c r="G3058" s="42">
        <f>G3057+3</f>
        <v>44900</v>
      </c>
      <c r="H3058" s="24">
        <v>556</v>
      </c>
      <c r="I3058" s="24">
        <v>776.2</v>
      </c>
      <c r="J3058" s="24">
        <v>1041.67</v>
      </c>
      <c r="K3058" s="24">
        <v>670</v>
      </c>
      <c r="L3058" s="128"/>
      <c r="M3058" s="128"/>
    </row>
    <row r="3059" spans="1:13" x14ac:dyDescent="0.2">
      <c r="A3059" s="42">
        <f t="shared" si="474"/>
        <v>44901</v>
      </c>
      <c r="B3059" s="24">
        <v>555</v>
      </c>
      <c r="C3059" s="24">
        <v>646.86</v>
      </c>
      <c r="D3059" s="24">
        <v>727.51</v>
      </c>
      <c r="E3059" s="45">
        <f>Platts!R3548*0.6+Platts!C3548*1.6</f>
        <v>330.02</v>
      </c>
      <c r="F3059" s="62">
        <f t="shared" ref="F3059:G3059" si="498">F3058+1</f>
        <v>3056</v>
      </c>
      <c r="G3059" s="42">
        <f t="shared" si="498"/>
        <v>44901</v>
      </c>
      <c r="H3059" s="24">
        <v>556</v>
      </c>
      <c r="I3059" s="24">
        <v>776.2</v>
      </c>
      <c r="J3059" s="24">
        <v>1041.67</v>
      </c>
      <c r="K3059" s="24">
        <v>670</v>
      </c>
      <c r="L3059" s="95"/>
      <c r="M3059" s="95"/>
    </row>
    <row r="3060" spans="1:13" x14ac:dyDescent="0.2">
      <c r="A3060" s="42">
        <f t="shared" si="474"/>
        <v>44902</v>
      </c>
      <c r="B3060" s="24">
        <v>557</v>
      </c>
      <c r="C3060" s="24">
        <v>650.44000000000005</v>
      </c>
      <c r="D3060" s="24">
        <v>738.54</v>
      </c>
      <c r="E3060" s="45">
        <f>Platts!R3549*0.6+Platts!C3549*1.6</f>
        <v>321.62</v>
      </c>
      <c r="F3060" s="62">
        <f t="shared" ref="F3060:G3060" si="499">F3059+1</f>
        <v>3057</v>
      </c>
      <c r="G3060" s="42">
        <f t="shared" si="499"/>
        <v>44902</v>
      </c>
      <c r="H3060" s="24">
        <v>556</v>
      </c>
      <c r="I3060" s="24">
        <v>792.07</v>
      </c>
      <c r="J3060" s="24">
        <v>1041.67</v>
      </c>
      <c r="K3060" s="24">
        <v>672.5</v>
      </c>
      <c r="L3060" s="129"/>
      <c r="M3060" s="129"/>
    </row>
    <row r="3061" spans="1:13" x14ac:dyDescent="0.2">
      <c r="A3061" s="42">
        <f t="shared" si="474"/>
        <v>44903</v>
      </c>
      <c r="B3061" s="24">
        <v>560</v>
      </c>
      <c r="C3061" s="24">
        <v>669.73</v>
      </c>
      <c r="D3061" s="24">
        <v>738.54</v>
      </c>
      <c r="E3061" s="45">
        <f>Platts!R3550*0.6+Platts!C3550*1.6</f>
        <v>326.82</v>
      </c>
      <c r="F3061" s="62">
        <f t="shared" ref="F3061:G3061" si="500">F3060+1</f>
        <v>3058</v>
      </c>
      <c r="G3061" s="42">
        <f t="shared" si="500"/>
        <v>44903</v>
      </c>
      <c r="H3061" s="24">
        <v>557</v>
      </c>
      <c r="I3061" s="24">
        <v>792.07</v>
      </c>
      <c r="J3061" s="24">
        <v>1041.67</v>
      </c>
      <c r="K3061" s="24">
        <v>670</v>
      </c>
      <c r="L3061" s="95"/>
      <c r="M3061" s="95"/>
    </row>
    <row r="3062" spans="1:13" x14ac:dyDescent="0.2">
      <c r="A3062" s="42">
        <f t="shared" si="474"/>
        <v>44904</v>
      </c>
      <c r="B3062" s="24">
        <v>567</v>
      </c>
      <c r="C3062" s="24">
        <v>680.02</v>
      </c>
      <c r="D3062" s="24">
        <v>738.54</v>
      </c>
      <c r="E3062" s="45">
        <f>Platts!R3551*0.6+Platts!C3551*1.6</f>
        <v>329.54</v>
      </c>
      <c r="F3062" s="62">
        <f t="shared" ref="F3062:G3063" si="501">F3061+1</f>
        <v>3059</v>
      </c>
      <c r="G3062" s="42">
        <f t="shared" si="501"/>
        <v>44904</v>
      </c>
      <c r="H3062" s="24">
        <v>565</v>
      </c>
      <c r="I3062" s="24">
        <v>792.07</v>
      </c>
      <c r="J3062" s="24">
        <v>1041.67</v>
      </c>
      <c r="K3062" s="24">
        <v>670</v>
      </c>
      <c r="L3062" s="95"/>
      <c r="M3062" s="95"/>
    </row>
    <row r="3063" spans="1:13" x14ac:dyDescent="0.2">
      <c r="A3063" s="42">
        <f>A3062+3</f>
        <v>44907</v>
      </c>
      <c r="B3063" s="24">
        <v>572</v>
      </c>
      <c r="C3063" s="24">
        <v>684.39</v>
      </c>
      <c r="D3063" s="24">
        <v>727.51</v>
      </c>
      <c r="E3063" s="45">
        <f>Platts!R3552*0.6+Platts!C3552*1.6</f>
        <v>326.10000000000002</v>
      </c>
      <c r="F3063" s="62">
        <f t="shared" si="501"/>
        <v>3060</v>
      </c>
      <c r="G3063" s="42">
        <f>G3062+3</f>
        <v>44907</v>
      </c>
      <c r="H3063" s="24">
        <v>566</v>
      </c>
      <c r="I3063" s="24">
        <v>792.07</v>
      </c>
      <c r="J3063" s="24">
        <v>1041.67</v>
      </c>
      <c r="K3063" s="24">
        <v>670</v>
      </c>
      <c r="L3063" s="128"/>
      <c r="M3063" s="128"/>
    </row>
    <row r="3064" spans="1:13" x14ac:dyDescent="0.2">
      <c r="A3064" s="42">
        <f t="shared" si="474"/>
        <v>44908</v>
      </c>
      <c r="B3064" s="24">
        <v>574</v>
      </c>
      <c r="C3064" s="24">
        <v>698.03</v>
      </c>
      <c r="D3064" s="24">
        <v>727.51</v>
      </c>
      <c r="E3064" s="45">
        <f>Platts!R3553*0.6+Platts!C3553*1.6</f>
        <v>326.18</v>
      </c>
      <c r="F3064" s="62">
        <f t="shared" ref="F3064:G3064" si="502">F3063+1</f>
        <v>3061</v>
      </c>
      <c r="G3064" s="42">
        <f t="shared" si="502"/>
        <v>44908</v>
      </c>
      <c r="H3064" s="24">
        <v>561</v>
      </c>
      <c r="I3064" s="24">
        <v>792.07</v>
      </c>
      <c r="J3064" s="24">
        <v>1041.67</v>
      </c>
      <c r="K3064" s="24">
        <v>667.5</v>
      </c>
      <c r="L3064" s="95"/>
      <c r="M3064" s="95"/>
    </row>
    <row r="3065" spans="1:13" x14ac:dyDescent="0.2">
      <c r="A3065" s="42">
        <f t="shared" si="474"/>
        <v>44909</v>
      </c>
      <c r="B3065" s="24">
        <v>584</v>
      </c>
      <c r="C3065" s="24">
        <v>698.16</v>
      </c>
      <c r="D3065" s="24">
        <v>738.54</v>
      </c>
      <c r="E3065" s="45">
        <f>Platts!R3554*0.6+Platts!C3554*1.6</f>
        <v>325.3</v>
      </c>
      <c r="F3065" s="62">
        <f t="shared" ref="F3065:G3065" si="503">F3064+1</f>
        <v>3062</v>
      </c>
      <c r="G3065" s="42">
        <f t="shared" si="503"/>
        <v>44909</v>
      </c>
      <c r="H3065" s="24">
        <v>561</v>
      </c>
      <c r="I3065" s="24">
        <v>799.43</v>
      </c>
      <c r="J3065" s="24">
        <v>1041.67</v>
      </c>
      <c r="K3065" s="24">
        <v>662.5</v>
      </c>
      <c r="L3065" s="129"/>
      <c r="M3065" s="129"/>
    </row>
    <row r="3066" spans="1:13" x14ac:dyDescent="0.2">
      <c r="A3066" s="42">
        <f t="shared" si="474"/>
        <v>44910</v>
      </c>
      <c r="B3066" s="24">
        <v>588</v>
      </c>
      <c r="C3066" s="24">
        <v>708.09</v>
      </c>
      <c r="D3066" s="24">
        <v>738.54</v>
      </c>
      <c r="E3066" s="45">
        <f>Platts!R3555*0.6+Platts!C3555*1.6</f>
        <v>335.69000000000005</v>
      </c>
      <c r="F3066" s="62">
        <f t="shared" ref="F3066:G3066" si="504">F3065+1</f>
        <v>3063</v>
      </c>
      <c r="G3066" s="42">
        <f t="shared" si="504"/>
        <v>44910</v>
      </c>
      <c r="H3066" s="24">
        <v>565</v>
      </c>
      <c r="I3066" s="24">
        <v>799.43</v>
      </c>
      <c r="J3066" s="24">
        <v>1041.67</v>
      </c>
      <c r="K3066" s="24">
        <v>662.5</v>
      </c>
      <c r="L3066" s="95"/>
      <c r="M3066" s="95"/>
    </row>
    <row r="3067" spans="1:13" x14ac:dyDescent="0.2">
      <c r="A3067" s="42">
        <f t="shared" si="474"/>
        <v>44911</v>
      </c>
      <c r="B3067" s="24">
        <v>588</v>
      </c>
      <c r="C3067" s="24">
        <v>710.13</v>
      </c>
      <c r="D3067" s="24">
        <v>760.58</v>
      </c>
      <c r="E3067" s="45">
        <f>Platts!R3556*0.6+Platts!C3556*1.6</f>
        <v>334.97</v>
      </c>
      <c r="F3067" s="62">
        <f t="shared" ref="F3067:G3067" si="505">F3066+1</f>
        <v>3064</v>
      </c>
      <c r="G3067" s="42">
        <f t="shared" si="505"/>
        <v>44911</v>
      </c>
      <c r="H3067" s="24">
        <v>575</v>
      </c>
      <c r="I3067" s="24">
        <v>799.43</v>
      </c>
      <c r="J3067" s="24">
        <v>1041.67</v>
      </c>
      <c r="K3067" s="24">
        <v>662.5</v>
      </c>
      <c r="L3067" s="95"/>
      <c r="M3067" s="95"/>
    </row>
    <row r="3068" spans="1:13" x14ac:dyDescent="0.2">
      <c r="A3068" s="42">
        <f>A3067+3</f>
        <v>44914</v>
      </c>
      <c r="B3068" s="24">
        <v>581</v>
      </c>
      <c r="C3068" s="24">
        <v>705.7</v>
      </c>
      <c r="D3068" s="24">
        <v>760.58</v>
      </c>
      <c r="E3068" s="45">
        <f>Platts!R3557*0.6+Platts!C3557*1.6</f>
        <v>327.42</v>
      </c>
      <c r="F3068" s="62">
        <f t="shared" ref="F3068" si="506">F3067+1</f>
        <v>3065</v>
      </c>
      <c r="G3068" s="42">
        <f>G3067+3</f>
        <v>44914</v>
      </c>
      <c r="H3068" s="24">
        <v>562</v>
      </c>
      <c r="I3068" s="24">
        <v>799.43</v>
      </c>
      <c r="J3068" s="24">
        <v>1041.67</v>
      </c>
      <c r="K3068" s="24">
        <v>660</v>
      </c>
      <c r="L3068" s="128"/>
      <c r="M3068" s="128"/>
    </row>
    <row r="3069" spans="1:13" x14ac:dyDescent="0.2">
      <c r="A3069" s="42">
        <f t="shared" si="474"/>
        <v>44915</v>
      </c>
      <c r="B3069" s="24">
        <v>581</v>
      </c>
      <c r="C3069" s="24">
        <v>706.36</v>
      </c>
      <c r="D3069" s="24">
        <v>771.6</v>
      </c>
      <c r="E3069" s="45">
        <f>Platts!R3558*0.6+Platts!C3558*1.6</f>
        <v>336.25</v>
      </c>
      <c r="F3069" s="62">
        <f t="shared" ref="F3069:G3069" si="507">F3068+1</f>
        <v>3066</v>
      </c>
      <c r="G3069" s="42">
        <f t="shared" si="507"/>
        <v>44915</v>
      </c>
      <c r="H3069" s="24">
        <v>575</v>
      </c>
      <c r="I3069" s="24">
        <v>799.43</v>
      </c>
      <c r="J3069" s="24">
        <v>1041.67</v>
      </c>
      <c r="K3069" s="24">
        <v>659</v>
      </c>
      <c r="L3069" s="95"/>
      <c r="M3069" s="95"/>
    </row>
    <row r="3070" spans="1:13" x14ac:dyDescent="0.2">
      <c r="A3070" s="42">
        <f t="shared" si="474"/>
        <v>44916</v>
      </c>
      <c r="B3070" s="24">
        <v>585</v>
      </c>
      <c r="C3070" s="24">
        <v>705.57</v>
      </c>
      <c r="D3070" s="24">
        <v>771.6</v>
      </c>
      <c r="E3070" s="45">
        <f>Platts!R3559*0.6+Platts!C3559*1.6</f>
        <v>342.25</v>
      </c>
      <c r="F3070" s="62">
        <f t="shared" ref="F3070:G3070" si="508">F3069+1</f>
        <v>3067</v>
      </c>
      <c r="G3070" s="42">
        <f t="shared" si="508"/>
        <v>44916</v>
      </c>
      <c r="H3070" s="24">
        <v>585</v>
      </c>
      <c r="I3070" s="24">
        <v>790.45</v>
      </c>
      <c r="J3070" s="24">
        <v>1041.67</v>
      </c>
      <c r="K3070" s="24">
        <v>659</v>
      </c>
      <c r="L3070" s="129"/>
      <c r="M3070" s="129"/>
    </row>
    <row r="3071" spans="1:13" x14ac:dyDescent="0.2">
      <c r="A3071" s="42">
        <f t="shared" si="474"/>
        <v>44917</v>
      </c>
      <c r="B3071" s="24">
        <v>587</v>
      </c>
      <c r="C3071" s="24">
        <v>720.46</v>
      </c>
      <c r="D3071" s="24">
        <v>771.6</v>
      </c>
      <c r="E3071" s="45">
        <f>Platts!R3560*0.6+Platts!C3560*1.6</f>
        <v>346.04</v>
      </c>
      <c r="F3071" s="62">
        <f t="shared" ref="F3071:G3071" si="509">F3070+1</f>
        <v>3068</v>
      </c>
      <c r="G3071" s="42">
        <f t="shared" si="509"/>
        <v>44917</v>
      </c>
      <c r="H3071" s="24">
        <v>593</v>
      </c>
      <c r="I3071" s="24">
        <v>790.45</v>
      </c>
      <c r="J3071" s="24">
        <v>1041.67</v>
      </c>
      <c r="K3071" s="24">
        <v>659</v>
      </c>
      <c r="L3071" s="95"/>
      <c r="M3071" s="95"/>
    </row>
    <row r="3072" spans="1:13" x14ac:dyDescent="0.2">
      <c r="A3072" s="42">
        <f t="shared" si="474"/>
        <v>44918</v>
      </c>
      <c r="B3072" s="24">
        <v>585</v>
      </c>
      <c r="C3072" s="24">
        <v>721.55</v>
      </c>
      <c r="D3072" s="24">
        <v>771.6</v>
      </c>
      <c r="E3072" s="45">
        <f>Platts!R3561*0.6+Platts!C3561*1.6</f>
        <v>351.45</v>
      </c>
      <c r="F3072" s="62">
        <f t="shared" ref="F3072:G3073" si="510">F3071+1</f>
        <v>3069</v>
      </c>
      <c r="G3072" s="42">
        <f t="shared" si="510"/>
        <v>44918</v>
      </c>
      <c r="H3072" s="24">
        <v>592</v>
      </c>
      <c r="I3072" s="24">
        <v>790.45</v>
      </c>
      <c r="J3072" s="24">
        <v>1041.67</v>
      </c>
      <c r="K3072" s="24">
        <v>659</v>
      </c>
      <c r="L3072" s="95"/>
      <c r="M3072" s="95"/>
    </row>
    <row r="3073" spans="1:13" x14ac:dyDescent="0.2">
      <c r="A3073" s="42">
        <f>A3072+3</f>
        <v>44921</v>
      </c>
      <c r="B3073" s="91">
        <v>585</v>
      </c>
      <c r="C3073" s="91">
        <v>721.55</v>
      </c>
      <c r="D3073" s="91">
        <v>771.6</v>
      </c>
      <c r="E3073" s="132">
        <f>Platts!R3562*0.6+Platts!C3562*1.6</f>
        <v>351.45</v>
      </c>
      <c r="F3073" s="62">
        <f t="shared" si="510"/>
        <v>3070</v>
      </c>
      <c r="G3073" s="42">
        <f>G3072+3</f>
        <v>44921</v>
      </c>
      <c r="H3073" s="91">
        <v>592</v>
      </c>
      <c r="I3073" s="91">
        <v>790.45</v>
      </c>
      <c r="J3073" s="91">
        <v>1041.67</v>
      </c>
      <c r="K3073" s="91">
        <v>659</v>
      </c>
      <c r="L3073" s="128"/>
      <c r="M3073" s="128"/>
    </row>
    <row r="3074" spans="1:13" x14ac:dyDescent="0.2">
      <c r="A3074" s="42">
        <f t="shared" si="474"/>
        <v>44922</v>
      </c>
      <c r="B3074" s="24">
        <v>589</v>
      </c>
      <c r="C3074" s="24">
        <f>C3073</f>
        <v>721.55</v>
      </c>
      <c r="D3074" s="24">
        <f>D3073</f>
        <v>771.6</v>
      </c>
      <c r="E3074" s="45">
        <f>Platts!R3563*0.6+Platts!C3563*1.6</f>
        <v>354.89</v>
      </c>
      <c r="F3074" s="62">
        <f t="shared" ref="F3074:G3074" si="511">F3073+1</f>
        <v>3071</v>
      </c>
      <c r="G3074" s="42">
        <f t="shared" si="511"/>
        <v>44922</v>
      </c>
      <c r="H3074" s="24">
        <v>592</v>
      </c>
      <c r="I3074" s="24">
        <v>790.45</v>
      </c>
      <c r="J3074" s="24">
        <v>1041.67</v>
      </c>
      <c r="K3074" s="24">
        <v>659</v>
      </c>
      <c r="L3074" s="95"/>
      <c r="M3074" s="95"/>
    </row>
    <row r="3075" spans="1:13" x14ac:dyDescent="0.2">
      <c r="A3075" s="42">
        <f t="shared" si="474"/>
        <v>44923</v>
      </c>
      <c r="B3075" s="24">
        <v>589</v>
      </c>
      <c r="C3075" s="24">
        <v>721.96</v>
      </c>
      <c r="D3075" s="24">
        <v>771.6</v>
      </c>
      <c r="E3075" s="45">
        <f>Platts!R3564*0.6+Platts!C3564*1.6</f>
        <v>355.05</v>
      </c>
      <c r="F3075" s="62">
        <f t="shared" ref="F3075:G3075" si="512">F3074+1</f>
        <v>3072</v>
      </c>
      <c r="G3075" s="42">
        <f t="shared" si="512"/>
        <v>44923</v>
      </c>
      <c r="H3075" s="24">
        <v>610</v>
      </c>
      <c r="I3075" s="24">
        <v>790.97</v>
      </c>
      <c r="J3075" s="24">
        <v>1041.67</v>
      </c>
      <c r="K3075" s="24">
        <v>665</v>
      </c>
      <c r="L3075" s="129"/>
      <c r="M3075" s="129"/>
    </row>
    <row r="3076" spans="1:13" x14ac:dyDescent="0.2">
      <c r="A3076" s="42">
        <f t="shared" si="474"/>
        <v>44924</v>
      </c>
      <c r="B3076" s="24">
        <v>589</v>
      </c>
      <c r="C3076" s="24">
        <v>725.08</v>
      </c>
      <c r="D3076" s="24">
        <v>771.6</v>
      </c>
      <c r="E3076" s="45">
        <f>Platts!R3565*0.6+Platts!C3565*1.6</f>
        <v>356.03</v>
      </c>
      <c r="F3076" s="62">
        <f t="shared" ref="F3076:G3076" si="513">F3075+1</f>
        <v>3073</v>
      </c>
      <c r="G3076" s="42">
        <f t="shared" si="513"/>
        <v>44924</v>
      </c>
      <c r="H3076" s="24">
        <v>610</v>
      </c>
      <c r="I3076" s="24">
        <v>790.97</v>
      </c>
      <c r="J3076" s="24">
        <v>1041.67</v>
      </c>
      <c r="K3076" s="24">
        <v>665</v>
      </c>
      <c r="L3076" s="95"/>
      <c r="M3076" s="95"/>
    </row>
    <row r="3077" spans="1:13" x14ac:dyDescent="0.2">
      <c r="A3077" s="42">
        <f t="shared" si="474"/>
        <v>44925</v>
      </c>
      <c r="B3077" s="24">
        <v>590</v>
      </c>
      <c r="C3077" s="24">
        <v>726.1</v>
      </c>
      <c r="D3077" s="24">
        <v>771.6</v>
      </c>
      <c r="E3077" s="45">
        <f>Platts!R3566*0.6+Platts!C3566*1.6</f>
        <v>364.46</v>
      </c>
      <c r="F3077" s="62">
        <f t="shared" ref="F3077:G3077" si="514">F3076+1</f>
        <v>3074</v>
      </c>
      <c r="G3077" s="42">
        <f t="shared" si="514"/>
        <v>44925</v>
      </c>
      <c r="H3077" s="24">
        <v>610</v>
      </c>
      <c r="I3077" s="24">
        <v>790.97</v>
      </c>
      <c r="J3077" s="24">
        <v>1041.67</v>
      </c>
      <c r="K3077" s="24">
        <v>670</v>
      </c>
      <c r="L3077" s="95"/>
      <c r="M3077" s="95"/>
    </row>
    <row r="3078" spans="1:13" x14ac:dyDescent="0.2">
      <c r="A3078" s="42">
        <f>A3077+3</f>
        <v>44928</v>
      </c>
      <c r="B3078" s="24">
        <v>590</v>
      </c>
      <c r="C3078" s="91">
        <f>+C3077</f>
        <v>726.1</v>
      </c>
      <c r="D3078" s="91">
        <f t="shared" ref="D3078" si="515">+D3077</f>
        <v>771.6</v>
      </c>
      <c r="E3078" s="45">
        <f>Platts!R3567*0.6+Platts!C3567*1.6</f>
        <v>364.46</v>
      </c>
      <c r="F3078" s="62">
        <f t="shared" ref="F3078" si="516">F3077+1</f>
        <v>3075</v>
      </c>
      <c r="G3078" s="42">
        <f>G3077+3</f>
        <v>44928</v>
      </c>
      <c r="H3078" s="91">
        <f>+H3077</f>
        <v>610</v>
      </c>
      <c r="I3078" s="91">
        <f t="shared" ref="I3078" si="517">+I3077</f>
        <v>790.97</v>
      </c>
      <c r="J3078" s="91">
        <f t="shared" ref="J3078" si="518">+J3077</f>
        <v>1041.67</v>
      </c>
      <c r="K3078" s="24">
        <v>670</v>
      </c>
      <c r="L3078" s="95"/>
      <c r="M3078" s="95"/>
    </row>
    <row r="3079" spans="1:13" x14ac:dyDescent="0.2">
      <c r="A3079" s="42">
        <f t="shared" si="474"/>
        <v>44929</v>
      </c>
      <c r="B3079" s="24">
        <v>592</v>
      </c>
      <c r="C3079" s="24">
        <v>723.02</v>
      </c>
      <c r="D3079" s="24">
        <v>793.65</v>
      </c>
      <c r="E3079" s="45">
        <f>Platts!R3568*0.6+Platts!C3568*1.6</f>
        <v>364.94</v>
      </c>
      <c r="F3079" s="62">
        <f t="shared" ref="F3079:G3079" si="519">F3078+1</f>
        <v>3076</v>
      </c>
      <c r="G3079" s="42">
        <f t="shared" si="519"/>
        <v>44929</v>
      </c>
      <c r="H3079" s="24">
        <v>610</v>
      </c>
      <c r="I3079" s="24">
        <v>790.97</v>
      </c>
      <c r="J3079" s="24">
        <v>1041.67</v>
      </c>
      <c r="K3079" s="24">
        <v>680</v>
      </c>
      <c r="L3079" s="95"/>
      <c r="M3079" s="95"/>
    </row>
    <row r="3080" spans="1:13" x14ac:dyDescent="0.2">
      <c r="A3080" s="42">
        <f t="shared" si="474"/>
        <v>44930</v>
      </c>
      <c r="B3080" s="24">
        <v>592</v>
      </c>
      <c r="C3080" s="24">
        <v>742.56</v>
      </c>
      <c r="D3080" s="24">
        <v>793.65</v>
      </c>
      <c r="E3080" s="45">
        <f>Platts!R3569*0.6+Platts!C3569*1.6</f>
        <v>368.4</v>
      </c>
      <c r="F3080" s="62">
        <f t="shared" ref="F3080:G3080" si="520">F3079+1</f>
        <v>3077</v>
      </c>
      <c r="G3080" s="42">
        <f t="shared" si="520"/>
        <v>44930</v>
      </c>
      <c r="H3080" s="24">
        <v>605</v>
      </c>
      <c r="I3080" s="24">
        <v>790.3</v>
      </c>
      <c r="J3080" s="24">
        <v>1041.67</v>
      </c>
      <c r="K3080" s="24">
        <v>682.5</v>
      </c>
      <c r="L3080" s="95"/>
      <c r="M3080" s="95"/>
    </row>
    <row r="3081" spans="1:13" x14ac:dyDescent="0.2">
      <c r="A3081" s="42">
        <f t="shared" si="474"/>
        <v>44931</v>
      </c>
      <c r="B3081" s="24">
        <v>600</v>
      </c>
      <c r="C3081" s="24">
        <v>737.17</v>
      </c>
      <c r="D3081" s="24">
        <v>793.65</v>
      </c>
      <c r="E3081" s="45">
        <f>Platts!R3570*0.6+Platts!C3570*1.6</f>
        <v>369.92</v>
      </c>
      <c r="F3081" s="62">
        <f t="shared" ref="F3081:G3082" si="521">F3080+1</f>
        <v>3078</v>
      </c>
      <c r="G3081" s="42">
        <f t="shared" si="521"/>
        <v>44931</v>
      </c>
      <c r="H3081" s="24">
        <v>605</v>
      </c>
      <c r="I3081" s="24">
        <v>790.3</v>
      </c>
      <c r="J3081" s="24">
        <v>1041.67</v>
      </c>
      <c r="K3081" s="24">
        <v>685</v>
      </c>
      <c r="L3081" s="95"/>
      <c r="M3081" s="95"/>
    </row>
    <row r="3082" spans="1:13" x14ac:dyDescent="0.2">
      <c r="A3082" s="42">
        <f t="shared" si="474"/>
        <v>44932</v>
      </c>
      <c r="B3082" s="24">
        <v>605</v>
      </c>
      <c r="C3082" s="24">
        <v>742.28</v>
      </c>
      <c r="D3082" s="24">
        <v>793.65</v>
      </c>
      <c r="E3082" s="45">
        <f>Platts!R3571*0.6+Platts!C3571*1.6</f>
        <v>379.93</v>
      </c>
      <c r="F3082" s="62">
        <f t="shared" si="521"/>
        <v>3079</v>
      </c>
      <c r="G3082" s="42">
        <f t="shared" si="521"/>
        <v>44932</v>
      </c>
      <c r="H3082" s="24">
        <v>611</v>
      </c>
      <c r="I3082" s="24">
        <v>790.3</v>
      </c>
      <c r="J3082" s="24">
        <v>1041.67</v>
      </c>
      <c r="K3082" s="24">
        <v>690</v>
      </c>
      <c r="L3082" s="95"/>
      <c r="M3082" s="95"/>
    </row>
    <row r="3083" spans="1:13" x14ac:dyDescent="0.2">
      <c r="A3083" s="42">
        <f>A3082+3</f>
        <v>44935</v>
      </c>
      <c r="B3083" s="24">
        <v>610</v>
      </c>
      <c r="C3083" s="24">
        <v>773.86</v>
      </c>
      <c r="D3083" s="24">
        <v>793.65</v>
      </c>
      <c r="E3083" s="45">
        <f>Platts!R3572*0.6+Platts!C3572*1.6</f>
        <v>378.17</v>
      </c>
      <c r="F3083" s="62">
        <f t="shared" ref="F3083" si="522">F3082+1</f>
        <v>3080</v>
      </c>
      <c r="G3083" s="42">
        <f>G3082+3</f>
        <v>44935</v>
      </c>
      <c r="H3083" s="24">
        <v>611</v>
      </c>
      <c r="I3083" s="24">
        <v>790.3</v>
      </c>
      <c r="J3083" s="24">
        <v>1041.67</v>
      </c>
      <c r="K3083" s="24">
        <v>690</v>
      </c>
      <c r="L3083" s="95"/>
      <c r="M3083" s="95"/>
    </row>
    <row r="3084" spans="1:13" x14ac:dyDescent="0.2">
      <c r="A3084" s="42">
        <f t="shared" si="474"/>
        <v>44936</v>
      </c>
      <c r="B3084" s="24">
        <v>615</v>
      </c>
      <c r="C3084" s="24">
        <v>751.38</v>
      </c>
      <c r="D3084" s="24">
        <v>793.65</v>
      </c>
      <c r="E3084" s="45">
        <f>Platts!R3573*0.6+Platts!C3573*1.6</f>
        <v>383.39</v>
      </c>
      <c r="F3084" s="62">
        <f t="shared" ref="F3084" si="523">F3083+1</f>
        <v>3081</v>
      </c>
      <c r="G3084" s="42">
        <f t="shared" ref="G3084" si="524">G3083+1</f>
        <v>44936</v>
      </c>
      <c r="H3084" s="24">
        <v>616</v>
      </c>
      <c r="I3084" s="24">
        <v>790.3</v>
      </c>
      <c r="J3084" s="24">
        <v>1041.67</v>
      </c>
      <c r="K3084" s="24">
        <v>689</v>
      </c>
      <c r="L3084" s="95"/>
      <c r="M3084" s="95"/>
    </row>
    <row r="3085" spans="1:13" x14ac:dyDescent="0.2">
      <c r="A3085" s="42">
        <f t="shared" si="474"/>
        <v>44937</v>
      </c>
      <c r="B3085" s="24">
        <v>615</v>
      </c>
      <c r="C3085" s="24">
        <v>763.32</v>
      </c>
      <c r="D3085" s="24">
        <v>804.67</v>
      </c>
      <c r="E3085" s="45">
        <f>Platts!R3574*0.6+Platts!C3574*1.6</f>
        <v>378.55</v>
      </c>
      <c r="F3085" s="62">
        <f t="shared" ref="F3085" si="525">F3084+1</f>
        <v>3082</v>
      </c>
      <c r="G3085" s="42">
        <f t="shared" ref="G3085" si="526">G3084+1</f>
        <v>44937</v>
      </c>
      <c r="H3085" s="24">
        <v>625</v>
      </c>
      <c r="I3085" s="24">
        <v>819.76</v>
      </c>
      <c r="J3085" s="24">
        <v>1041.67</v>
      </c>
      <c r="K3085" s="24">
        <v>689</v>
      </c>
      <c r="L3085" s="95"/>
      <c r="M3085" s="95"/>
    </row>
    <row r="3086" spans="1:13" x14ac:dyDescent="0.2">
      <c r="A3086" s="42">
        <f t="shared" si="474"/>
        <v>44938</v>
      </c>
      <c r="B3086" s="24">
        <v>615</v>
      </c>
      <c r="C3086" s="24">
        <v>767.79</v>
      </c>
      <c r="D3086" s="24">
        <v>804.67</v>
      </c>
      <c r="E3086" s="45">
        <f>Platts!R3575*0.6+Platts!C3575*1.6</f>
        <v>377.99</v>
      </c>
      <c r="F3086" s="62">
        <f t="shared" ref="F3086" si="527">F3085+1</f>
        <v>3083</v>
      </c>
      <c r="G3086" s="42">
        <f t="shared" ref="G3086" si="528">G3085+1</f>
        <v>44938</v>
      </c>
      <c r="H3086" s="24">
        <v>625</v>
      </c>
      <c r="I3086" s="24">
        <v>819.76</v>
      </c>
      <c r="J3086" s="24">
        <v>1041.67</v>
      </c>
      <c r="K3086" s="24">
        <v>690</v>
      </c>
      <c r="L3086" s="95"/>
      <c r="M3086" s="95"/>
    </row>
    <row r="3087" spans="1:13" x14ac:dyDescent="0.2">
      <c r="A3087" s="42">
        <f t="shared" si="474"/>
        <v>44939</v>
      </c>
      <c r="B3087" s="24">
        <v>632</v>
      </c>
      <c r="C3087" s="24">
        <v>789.79</v>
      </c>
      <c r="D3087" s="24">
        <v>804.67</v>
      </c>
      <c r="E3087" s="45">
        <f>Platts!R3576*0.6+Platts!C3576*1.6</f>
        <v>388.6</v>
      </c>
      <c r="F3087" s="62">
        <f t="shared" ref="F3087" si="529">F3086+1</f>
        <v>3084</v>
      </c>
      <c r="G3087" s="42">
        <f t="shared" ref="G3087" si="530">G3086+1</f>
        <v>44939</v>
      </c>
      <c r="H3087" s="24">
        <v>630</v>
      </c>
      <c r="I3087" s="24">
        <v>819.76</v>
      </c>
      <c r="J3087" s="24">
        <v>1041.67</v>
      </c>
      <c r="K3087" s="24">
        <v>690</v>
      </c>
      <c r="L3087" s="95"/>
      <c r="M3087" s="95"/>
    </row>
    <row r="3088" spans="1:13" x14ac:dyDescent="0.2">
      <c r="A3088" s="42">
        <f>A3087+3</f>
        <v>44942</v>
      </c>
      <c r="B3088" s="24">
        <v>632</v>
      </c>
      <c r="C3088" s="24">
        <v>789.93</v>
      </c>
      <c r="D3088" s="24">
        <f>+D3087</f>
        <v>804.67</v>
      </c>
      <c r="E3088" s="45">
        <f>Platts!R3577*0.6+Platts!C3577*1.6</f>
        <v>379.8</v>
      </c>
      <c r="F3088" s="62">
        <f t="shared" ref="F3088" si="531">F3087+1</f>
        <v>3085</v>
      </c>
      <c r="G3088" s="42">
        <f>G3087+3</f>
        <v>44942</v>
      </c>
      <c r="H3088" s="24">
        <v>625</v>
      </c>
      <c r="I3088" s="24">
        <v>819.76</v>
      </c>
      <c r="J3088" s="24">
        <v>1030.6400000000001</v>
      </c>
      <c r="K3088" s="24">
        <v>690</v>
      </c>
      <c r="L3088" s="95"/>
      <c r="M3088" s="95"/>
    </row>
    <row r="3089" spans="1:13" x14ac:dyDescent="0.2">
      <c r="A3089" s="42">
        <f t="shared" si="474"/>
        <v>44943</v>
      </c>
      <c r="B3089" s="24">
        <v>632</v>
      </c>
      <c r="C3089" s="24">
        <v>799.57</v>
      </c>
      <c r="D3089" s="24">
        <v>804.67</v>
      </c>
      <c r="E3089" s="45">
        <f>Platts!R3578*0.6+Platts!C3578*1.6</f>
        <v>381</v>
      </c>
      <c r="F3089" s="62">
        <f t="shared" ref="F3089" si="532">F3088+1</f>
        <v>3086</v>
      </c>
      <c r="G3089" s="42">
        <f t="shared" ref="G3089" si="533">G3088+1</f>
        <v>44943</v>
      </c>
      <c r="H3089" s="24">
        <v>630</v>
      </c>
      <c r="I3089" s="24">
        <v>819.76</v>
      </c>
      <c r="J3089" s="24">
        <v>1030.6400000000001</v>
      </c>
      <c r="K3089" s="24">
        <v>690</v>
      </c>
      <c r="L3089" s="95"/>
      <c r="M3089" s="95"/>
    </row>
    <row r="3090" spans="1:13" x14ac:dyDescent="0.2">
      <c r="A3090" s="42">
        <f t="shared" si="474"/>
        <v>44944</v>
      </c>
      <c r="B3090" s="24">
        <v>632</v>
      </c>
      <c r="C3090" s="24">
        <v>800.9</v>
      </c>
      <c r="D3090" s="24">
        <v>815.7</v>
      </c>
      <c r="E3090" s="45">
        <f>Platts!R3579*0.6+Platts!C3579*1.6</f>
        <v>391.32000000000005</v>
      </c>
      <c r="F3090" s="62">
        <f t="shared" ref="F3090" si="534">F3089+1</f>
        <v>3087</v>
      </c>
      <c r="G3090" s="42">
        <f t="shared" ref="G3090" si="535">G3089+1</f>
        <v>44944</v>
      </c>
      <c r="H3090" s="24">
        <v>631</v>
      </c>
      <c r="I3090" s="24">
        <v>822.55</v>
      </c>
      <c r="J3090" s="24">
        <v>1030.6400000000001</v>
      </c>
      <c r="K3090" s="24">
        <v>689</v>
      </c>
      <c r="L3090" s="95"/>
      <c r="M3090" s="95"/>
    </row>
    <row r="3091" spans="1:13" x14ac:dyDescent="0.2">
      <c r="A3091" s="42">
        <f t="shared" si="474"/>
        <v>44945</v>
      </c>
      <c r="B3091" s="24">
        <v>632</v>
      </c>
      <c r="C3091" s="24">
        <v>798.83</v>
      </c>
      <c r="D3091" s="24">
        <v>815.7</v>
      </c>
      <c r="E3091" s="45">
        <f>Platts!R3580*0.6+Platts!C3580*1.6</f>
        <v>394.92</v>
      </c>
      <c r="F3091" s="62">
        <f t="shared" ref="F3091" si="536">F3090+1</f>
        <v>3088</v>
      </c>
      <c r="G3091" s="42">
        <f t="shared" ref="G3091" si="537">G3090+1</f>
        <v>44945</v>
      </c>
      <c r="H3091" s="24">
        <v>632</v>
      </c>
      <c r="I3091" s="24">
        <v>822.55</v>
      </c>
      <c r="J3091" s="24">
        <v>1030.6400000000001</v>
      </c>
      <c r="K3091" s="24">
        <v>689</v>
      </c>
      <c r="L3091" s="95"/>
      <c r="M3091" s="95"/>
    </row>
    <row r="3092" spans="1:13" x14ac:dyDescent="0.2">
      <c r="A3092" s="42">
        <f t="shared" si="474"/>
        <v>44946</v>
      </c>
      <c r="B3092" s="24">
        <v>632</v>
      </c>
      <c r="C3092" s="24">
        <v>818.34</v>
      </c>
      <c r="D3092" s="24">
        <v>815.7</v>
      </c>
      <c r="E3092" s="45">
        <f>Platts!R3581*0.6+Platts!C3581*1.6</f>
        <v>397.64</v>
      </c>
      <c r="F3092" s="62">
        <f t="shared" ref="F3092:G3097" si="538">F3091+1</f>
        <v>3089</v>
      </c>
      <c r="G3092" s="42">
        <f t="shared" ref="G3092" si="539">G3091+1</f>
        <v>44946</v>
      </c>
      <c r="H3092" s="24">
        <v>632</v>
      </c>
      <c r="I3092" s="24">
        <v>822.55</v>
      </c>
      <c r="J3092" s="24">
        <v>1030.6400000000001</v>
      </c>
      <c r="K3092" s="24">
        <v>685</v>
      </c>
      <c r="L3092" s="95"/>
      <c r="M3092" s="95"/>
    </row>
    <row r="3093" spans="1:13" x14ac:dyDescent="0.2">
      <c r="A3093" s="42">
        <f>A3092+3</f>
        <v>44949</v>
      </c>
      <c r="B3093" s="24">
        <v>632</v>
      </c>
      <c r="C3093" s="24">
        <v>820.38</v>
      </c>
      <c r="D3093" s="24">
        <v>826.72</v>
      </c>
      <c r="E3093" s="45">
        <f>Platts!R3582*0.6+Platts!C3582*1.6</f>
        <v>397.64</v>
      </c>
      <c r="F3093" s="62">
        <f t="shared" si="538"/>
        <v>3090</v>
      </c>
      <c r="G3093" s="42">
        <f>G3092+3</f>
        <v>44949</v>
      </c>
      <c r="H3093" s="24">
        <v>632</v>
      </c>
      <c r="I3093" s="24">
        <v>822.55</v>
      </c>
      <c r="J3093" s="24">
        <v>1030.6400000000001</v>
      </c>
      <c r="K3093" s="24">
        <v>685</v>
      </c>
      <c r="L3093" s="95"/>
      <c r="M3093" s="95"/>
    </row>
    <row r="3094" spans="1:13" x14ac:dyDescent="0.2">
      <c r="A3094" s="42">
        <f t="shared" si="474"/>
        <v>44950</v>
      </c>
      <c r="B3094" s="24">
        <v>632</v>
      </c>
      <c r="C3094" s="24">
        <v>821.59</v>
      </c>
      <c r="D3094" s="24">
        <v>826.72</v>
      </c>
      <c r="E3094" s="45">
        <f>Platts!R3583*0.6+Platts!C3583*1.6</f>
        <v>397.64</v>
      </c>
      <c r="F3094" s="62">
        <f t="shared" si="538"/>
        <v>3091</v>
      </c>
      <c r="G3094" s="42">
        <f t="shared" si="538"/>
        <v>44950</v>
      </c>
      <c r="H3094" s="24">
        <v>632</v>
      </c>
      <c r="I3094" s="24">
        <v>822.55</v>
      </c>
      <c r="J3094" s="24">
        <v>1030.6400000000001</v>
      </c>
      <c r="K3094" s="24">
        <v>685</v>
      </c>
      <c r="L3094" s="95"/>
      <c r="M3094" s="95"/>
    </row>
    <row r="3095" spans="1:13" x14ac:dyDescent="0.2">
      <c r="A3095" s="42">
        <f t="shared" si="474"/>
        <v>44951</v>
      </c>
      <c r="B3095" s="24">
        <v>634</v>
      </c>
      <c r="C3095" s="24">
        <v>827.49</v>
      </c>
      <c r="D3095" s="24">
        <v>826.72</v>
      </c>
      <c r="E3095" s="45">
        <f>Platts!R3584*0.6+Platts!C3584*1.6</f>
        <v>400.58</v>
      </c>
      <c r="F3095" s="62">
        <f t="shared" si="538"/>
        <v>3092</v>
      </c>
      <c r="G3095" s="42">
        <f t="shared" si="538"/>
        <v>44951</v>
      </c>
      <c r="H3095" s="24">
        <v>631</v>
      </c>
      <c r="I3095" s="24">
        <v>800.27</v>
      </c>
      <c r="J3095" s="24">
        <v>1030.6400000000001</v>
      </c>
      <c r="K3095" s="24">
        <v>690</v>
      </c>
      <c r="L3095" s="95"/>
      <c r="M3095" s="95"/>
    </row>
    <row r="3096" spans="1:13" x14ac:dyDescent="0.2">
      <c r="A3096" s="42">
        <f t="shared" si="474"/>
        <v>44952</v>
      </c>
      <c r="B3096" s="24">
        <v>634</v>
      </c>
      <c r="C3096" s="24">
        <v>825.59</v>
      </c>
      <c r="D3096" s="24">
        <v>837.74</v>
      </c>
      <c r="E3096" s="45">
        <f>Platts!R3585*0.6+Platts!C3585*1.6</f>
        <v>401.54</v>
      </c>
      <c r="F3096" s="62">
        <f t="shared" si="538"/>
        <v>3093</v>
      </c>
      <c r="G3096" s="42">
        <f t="shared" si="538"/>
        <v>44952</v>
      </c>
      <c r="H3096" s="24">
        <v>631</v>
      </c>
      <c r="I3096" s="24">
        <v>800.27</v>
      </c>
      <c r="J3096" s="24">
        <v>1030.6400000000001</v>
      </c>
      <c r="K3096" s="24">
        <v>692.5</v>
      </c>
      <c r="L3096" s="95"/>
      <c r="M3096" s="95"/>
    </row>
    <row r="3097" spans="1:13" x14ac:dyDescent="0.2">
      <c r="A3097" s="42">
        <f t="shared" si="474"/>
        <v>44953</v>
      </c>
      <c r="B3097" s="24">
        <v>634</v>
      </c>
      <c r="C3097" s="24">
        <v>825.13</v>
      </c>
      <c r="D3097" s="24">
        <v>859.79</v>
      </c>
      <c r="E3097" s="45">
        <f>Platts!R3586*0.6+Platts!C3586*1.6</f>
        <v>403.04</v>
      </c>
      <c r="F3097" s="62">
        <f t="shared" ref="F3097" si="540">F3096+1</f>
        <v>3094</v>
      </c>
      <c r="G3097" s="42">
        <f t="shared" si="538"/>
        <v>44953</v>
      </c>
      <c r="H3097" s="24">
        <v>631</v>
      </c>
      <c r="I3097" s="24">
        <v>800.27</v>
      </c>
      <c r="J3097" s="24">
        <v>1030.6400000000001</v>
      </c>
      <c r="K3097" s="24">
        <v>692.5</v>
      </c>
      <c r="L3097" s="95"/>
      <c r="M3097" s="95"/>
    </row>
    <row r="3098" spans="1:13" x14ac:dyDescent="0.2">
      <c r="A3098" s="42">
        <f>A3097+3</f>
        <v>44956</v>
      </c>
      <c r="B3098" s="24">
        <v>640</v>
      </c>
      <c r="C3098" s="24">
        <v>820.31</v>
      </c>
      <c r="D3098" s="24">
        <v>859.79</v>
      </c>
      <c r="E3098" s="45">
        <f>Platts!R3587*0.6+Platts!C3587*1.6</f>
        <v>408.83000000000004</v>
      </c>
      <c r="F3098" s="62">
        <f t="shared" ref="F3098" si="541">F3097+1</f>
        <v>3095</v>
      </c>
      <c r="G3098" s="42">
        <f>G3097+3</f>
        <v>44956</v>
      </c>
      <c r="H3098" s="24">
        <v>655</v>
      </c>
      <c r="I3098" s="24">
        <v>800.27</v>
      </c>
      <c r="J3098" s="24">
        <v>1030.6400000000001</v>
      </c>
      <c r="K3098" s="24">
        <v>695</v>
      </c>
      <c r="L3098" s="95"/>
      <c r="M3098" s="95"/>
    </row>
    <row r="3099" spans="1:13" x14ac:dyDescent="0.2">
      <c r="A3099" s="42">
        <f t="shared" si="474"/>
        <v>44957</v>
      </c>
      <c r="B3099" s="24">
        <v>640</v>
      </c>
      <c r="C3099" s="24">
        <v>820.23</v>
      </c>
      <c r="D3099" s="24">
        <v>865.3</v>
      </c>
      <c r="E3099" s="45">
        <f>Platts!R3588*0.6+Platts!C3588*1.6</f>
        <v>407.47</v>
      </c>
      <c r="F3099" s="62">
        <f t="shared" ref="F3099:G3099" si="542">F3098+1</f>
        <v>3096</v>
      </c>
      <c r="G3099" s="42">
        <f t="shared" si="542"/>
        <v>44957</v>
      </c>
      <c r="H3099" s="24">
        <v>645</v>
      </c>
      <c r="I3099" s="24">
        <v>800.27</v>
      </c>
      <c r="J3099" s="24">
        <v>1030.6400000000001</v>
      </c>
      <c r="K3099" s="24">
        <v>695</v>
      </c>
      <c r="L3099" s="95"/>
      <c r="M3099" s="95"/>
    </row>
    <row r="3100" spans="1:13" x14ac:dyDescent="0.2">
      <c r="A3100" s="42">
        <f t="shared" ref="A3100:A3102" si="543">A3099+1</f>
        <v>44958</v>
      </c>
      <c r="B3100" s="24">
        <v>639</v>
      </c>
      <c r="C3100" s="24">
        <v>824.38</v>
      </c>
      <c r="D3100" s="24">
        <v>865.3</v>
      </c>
      <c r="E3100" s="45">
        <f>Platts!R3589*0.6+Platts!C3589*1.6</f>
        <v>412.87</v>
      </c>
      <c r="F3100" s="62">
        <f t="shared" ref="F3100:G3100" si="544">F3099+1</f>
        <v>3097</v>
      </c>
      <c r="G3100" s="42">
        <f t="shared" si="544"/>
        <v>44958</v>
      </c>
      <c r="H3100" s="24">
        <v>655</v>
      </c>
      <c r="I3100" s="24">
        <v>780.71</v>
      </c>
      <c r="J3100" s="24">
        <v>1030.6400000000001</v>
      </c>
      <c r="K3100" s="24">
        <v>700</v>
      </c>
      <c r="L3100" s="95"/>
      <c r="M3100" s="95"/>
    </row>
    <row r="3101" spans="1:13" x14ac:dyDescent="0.2">
      <c r="A3101" s="42">
        <f t="shared" si="543"/>
        <v>44959</v>
      </c>
      <c r="B3101" s="24">
        <v>639</v>
      </c>
      <c r="C3101" s="24">
        <v>819.6</v>
      </c>
      <c r="D3101" s="24">
        <v>865.3</v>
      </c>
      <c r="E3101" s="45">
        <f>Platts!R3590*0.6+Platts!C3590*1.6</f>
        <v>410.39</v>
      </c>
      <c r="F3101" s="62">
        <f t="shared" ref="F3101:G3103" si="545">F3100+1</f>
        <v>3098</v>
      </c>
      <c r="G3101" s="42">
        <f t="shared" si="545"/>
        <v>44959</v>
      </c>
      <c r="H3101" s="24">
        <v>644</v>
      </c>
      <c r="I3101" s="24">
        <v>780.71</v>
      </c>
      <c r="J3101" s="24">
        <v>1030.6400000000001</v>
      </c>
      <c r="K3101" s="24">
        <v>700</v>
      </c>
      <c r="L3101" s="95"/>
      <c r="M3101" s="95"/>
    </row>
    <row r="3102" spans="1:13" x14ac:dyDescent="0.2">
      <c r="A3102" s="42">
        <f t="shared" si="543"/>
        <v>44960</v>
      </c>
      <c r="B3102" s="24">
        <v>639</v>
      </c>
      <c r="C3102" s="24">
        <v>818.57</v>
      </c>
      <c r="D3102" s="24">
        <v>865.3</v>
      </c>
      <c r="E3102" s="45">
        <f>Platts!R3591*0.6+Platts!C3591*1.6</f>
        <v>412.15</v>
      </c>
      <c r="F3102" s="62">
        <f t="shared" si="545"/>
        <v>3099</v>
      </c>
      <c r="G3102" s="42">
        <f t="shared" si="545"/>
        <v>44960</v>
      </c>
      <c r="H3102" s="24">
        <v>640</v>
      </c>
      <c r="I3102" s="24">
        <v>780.71</v>
      </c>
      <c r="J3102" s="24">
        <v>1030.6400000000001</v>
      </c>
      <c r="K3102" s="24">
        <v>700</v>
      </c>
      <c r="L3102" s="95"/>
      <c r="M3102" s="95"/>
    </row>
    <row r="3103" spans="1:13" x14ac:dyDescent="0.2">
      <c r="A3103" s="42">
        <f>A3102+3</f>
        <v>44963</v>
      </c>
      <c r="B3103" s="24">
        <v>639</v>
      </c>
      <c r="C3103" s="24">
        <v>815.78</v>
      </c>
      <c r="D3103" s="24">
        <v>892.86</v>
      </c>
      <c r="E3103" s="45">
        <f>Platts!R3592*0.6+Platts!C3592*1.6</f>
        <v>414.63</v>
      </c>
      <c r="F3103" s="62">
        <f t="shared" si="545"/>
        <v>3100</v>
      </c>
      <c r="G3103" s="42">
        <f>G3102+3</f>
        <v>44963</v>
      </c>
      <c r="H3103" s="24">
        <v>635</v>
      </c>
      <c r="I3103" s="24">
        <v>780.71</v>
      </c>
      <c r="J3103" s="24">
        <v>1019.62</v>
      </c>
      <c r="K3103" s="24">
        <v>700</v>
      </c>
      <c r="L3103" s="95"/>
      <c r="M3103" s="95"/>
    </row>
    <row r="3104" spans="1:13" x14ac:dyDescent="0.2">
      <c r="A3104" s="42">
        <f t="shared" ref="A3104:A3169" si="546">A3103+1</f>
        <v>44964</v>
      </c>
      <c r="B3104" s="24">
        <v>637</v>
      </c>
      <c r="C3104" s="24">
        <v>812.82</v>
      </c>
      <c r="D3104" s="24">
        <v>903.88</v>
      </c>
      <c r="E3104" s="45">
        <f>Platts!R3593*0.6+Platts!C3593*1.6</f>
        <v>412.67</v>
      </c>
      <c r="F3104" s="62">
        <f t="shared" ref="F3104:G3104" si="547">F3103+1</f>
        <v>3101</v>
      </c>
      <c r="G3104" s="42">
        <f t="shared" si="547"/>
        <v>44964</v>
      </c>
      <c r="H3104" s="24">
        <v>630</v>
      </c>
      <c r="I3104" s="24">
        <v>780.71</v>
      </c>
      <c r="J3104" s="24">
        <v>1019.62</v>
      </c>
      <c r="K3104" s="24">
        <v>700</v>
      </c>
      <c r="L3104" s="95"/>
      <c r="M3104" s="95"/>
    </row>
    <row r="3105" spans="1:13" x14ac:dyDescent="0.2">
      <c r="A3105" s="42">
        <f t="shared" si="546"/>
        <v>44965</v>
      </c>
      <c r="B3105" s="24">
        <v>639</v>
      </c>
      <c r="C3105" s="24">
        <v>820.23</v>
      </c>
      <c r="D3105" s="24">
        <v>903.88</v>
      </c>
      <c r="E3105" s="45">
        <f>Platts!R3594*0.6+Platts!C3594*1.6</f>
        <v>414.59000000000003</v>
      </c>
      <c r="F3105" s="62">
        <f t="shared" ref="F3105:G3105" si="548">F3104+1</f>
        <v>3102</v>
      </c>
      <c r="G3105" s="42">
        <f t="shared" si="548"/>
        <v>44965</v>
      </c>
      <c r="H3105" s="24">
        <v>631</v>
      </c>
      <c r="I3105" s="24">
        <v>761.26</v>
      </c>
      <c r="J3105" s="24">
        <v>1019.62</v>
      </c>
      <c r="K3105" s="24">
        <v>700</v>
      </c>
      <c r="L3105" s="95"/>
      <c r="M3105" s="95"/>
    </row>
    <row r="3106" spans="1:13" x14ac:dyDescent="0.2">
      <c r="A3106" s="42">
        <f t="shared" si="546"/>
        <v>44966</v>
      </c>
      <c r="B3106" s="24">
        <v>643</v>
      </c>
      <c r="C3106" s="24">
        <v>822.45</v>
      </c>
      <c r="D3106" s="24">
        <v>903.88</v>
      </c>
      <c r="E3106" s="45">
        <f>Platts!R3595*0.6+Platts!C3595*1.6</f>
        <v>422.95000000000005</v>
      </c>
      <c r="F3106" s="62">
        <f t="shared" ref="F3106:G3106" si="549">F3105+1</f>
        <v>3103</v>
      </c>
      <c r="G3106" s="42">
        <f t="shared" si="549"/>
        <v>44966</v>
      </c>
      <c r="H3106" s="24">
        <v>632</v>
      </c>
      <c r="I3106" s="24">
        <v>761.26</v>
      </c>
      <c r="J3106" s="24">
        <v>1019.62</v>
      </c>
      <c r="K3106" s="24">
        <v>700</v>
      </c>
      <c r="L3106" s="95"/>
      <c r="M3106" s="95"/>
    </row>
    <row r="3107" spans="1:13" x14ac:dyDescent="0.2">
      <c r="A3107" s="42">
        <f t="shared" si="546"/>
        <v>44967</v>
      </c>
      <c r="B3107" s="24">
        <v>643</v>
      </c>
      <c r="C3107" s="24">
        <v>816.71</v>
      </c>
      <c r="D3107" s="24">
        <v>903.88</v>
      </c>
      <c r="E3107" s="45">
        <f>Platts!R3596*0.6+Platts!C3596*1.6</f>
        <v>425.55999999999995</v>
      </c>
      <c r="F3107" s="62">
        <f t="shared" ref="F3107:G3107" si="550">F3106+1</f>
        <v>3104</v>
      </c>
      <c r="G3107" s="42">
        <f t="shared" si="550"/>
        <v>44967</v>
      </c>
      <c r="H3107" s="24">
        <v>632</v>
      </c>
      <c r="I3107" s="24">
        <v>761.26</v>
      </c>
      <c r="J3107" s="24">
        <v>1019.62</v>
      </c>
      <c r="K3107" s="24">
        <v>700</v>
      </c>
      <c r="L3107" s="95"/>
      <c r="M3107" s="95"/>
    </row>
    <row r="3108" spans="1:13" x14ac:dyDescent="0.2">
      <c r="A3108" s="42">
        <f>A3107+3</f>
        <v>44970</v>
      </c>
      <c r="B3108" s="24">
        <v>643</v>
      </c>
      <c r="C3108" s="24">
        <v>819.7</v>
      </c>
      <c r="D3108" s="24">
        <v>903.88</v>
      </c>
      <c r="E3108" s="45">
        <f>Platts!R3597*0.6+Platts!C3597*1.6</f>
        <v>422.96000000000004</v>
      </c>
      <c r="F3108" s="62">
        <f t="shared" ref="F3108" si="551">F3107+1</f>
        <v>3105</v>
      </c>
      <c r="G3108" s="42">
        <f>G3107+3</f>
        <v>44970</v>
      </c>
      <c r="H3108" s="24">
        <v>629</v>
      </c>
      <c r="I3108" s="24">
        <v>761.26</v>
      </c>
      <c r="J3108" s="24">
        <v>1014.11</v>
      </c>
      <c r="K3108" s="24">
        <v>700</v>
      </c>
      <c r="L3108" s="95"/>
      <c r="M3108" s="95"/>
    </row>
    <row r="3109" spans="1:13" x14ac:dyDescent="0.2">
      <c r="A3109" s="42">
        <f t="shared" si="546"/>
        <v>44971</v>
      </c>
      <c r="B3109" s="24">
        <v>643</v>
      </c>
      <c r="C3109" s="24">
        <v>825.21</v>
      </c>
      <c r="D3109" s="24">
        <v>914.9</v>
      </c>
      <c r="E3109" s="45">
        <f>Platts!R3598*0.6+Platts!C3598*1.6</f>
        <v>429</v>
      </c>
      <c r="F3109" s="62">
        <f t="shared" ref="F3109:G3109" si="552">F3108+1</f>
        <v>3106</v>
      </c>
      <c r="G3109" s="42">
        <f t="shared" si="552"/>
        <v>44971</v>
      </c>
      <c r="H3109" s="24">
        <v>630</v>
      </c>
      <c r="I3109" s="24">
        <v>761.26</v>
      </c>
      <c r="J3109" s="24">
        <v>1014.11</v>
      </c>
      <c r="K3109" s="24">
        <v>700</v>
      </c>
      <c r="L3109" s="95"/>
      <c r="M3109" s="95"/>
    </row>
    <row r="3110" spans="1:13" x14ac:dyDescent="0.2">
      <c r="A3110" s="42">
        <f t="shared" si="546"/>
        <v>44972</v>
      </c>
      <c r="B3110" s="24">
        <v>645</v>
      </c>
      <c r="C3110" s="24">
        <v>837.67</v>
      </c>
      <c r="D3110" s="24">
        <v>925.93</v>
      </c>
      <c r="E3110" s="45">
        <f>Platts!R3599*0.6+Platts!C3599*1.6</f>
        <v>428.76</v>
      </c>
      <c r="F3110" s="62">
        <f t="shared" ref="F3110:G3110" si="553">F3109+1</f>
        <v>3107</v>
      </c>
      <c r="G3110" s="42">
        <f t="shared" si="553"/>
        <v>44972</v>
      </c>
      <c r="H3110" s="24">
        <v>630</v>
      </c>
      <c r="I3110" s="24">
        <v>757.64</v>
      </c>
      <c r="J3110" s="24">
        <v>1014.11</v>
      </c>
      <c r="K3110" s="24">
        <v>700</v>
      </c>
      <c r="L3110" s="95"/>
      <c r="M3110" s="95"/>
    </row>
    <row r="3111" spans="1:13" x14ac:dyDescent="0.2">
      <c r="A3111" s="42">
        <f t="shared" si="546"/>
        <v>44973</v>
      </c>
      <c r="B3111" s="24">
        <v>645</v>
      </c>
      <c r="C3111" s="24">
        <v>838.3</v>
      </c>
      <c r="D3111" s="24">
        <v>936.95</v>
      </c>
      <c r="E3111" s="45">
        <f>Platts!R3600*0.6+Platts!C3600*1.6</f>
        <v>430.6</v>
      </c>
      <c r="F3111" s="62">
        <f t="shared" ref="F3111:G3111" si="554">F3110+1</f>
        <v>3108</v>
      </c>
      <c r="G3111" s="42">
        <f t="shared" si="554"/>
        <v>44973</v>
      </c>
      <c r="H3111" s="24">
        <v>636</v>
      </c>
      <c r="I3111" s="24">
        <v>757.64</v>
      </c>
      <c r="J3111" s="24">
        <v>1014.11</v>
      </c>
      <c r="K3111" s="24">
        <v>700</v>
      </c>
      <c r="L3111" s="95"/>
      <c r="M3111" s="95"/>
    </row>
    <row r="3112" spans="1:13" x14ac:dyDescent="0.2">
      <c r="A3112" s="42">
        <f t="shared" si="546"/>
        <v>44974</v>
      </c>
      <c r="B3112" s="24">
        <v>650</v>
      </c>
      <c r="C3112" s="24">
        <v>836.89</v>
      </c>
      <c r="D3112" s="24">
        <v>936.95</v>
      </c>
      <c r="E3112" s="45">
        <f>Platts!R3601*0.6+Platts!C3601*1.6</f>
        <v>437.68</v>
      </c>
      <c r="F3112" s="62">
        <f t="shared" ref="F3112:G3113" si="555">F3111+1</f>
        <v>3109</v>
      </c>
      <c r="G3112" s="42">
        <f t="shared" si="555"/>
        <v>44974</v>
      </c>
      <c r="H3112" s="24">
        <v>636</v>
      </c>
      <c r="I3112" s="24">
        <v>757.64</v>
      </c>
      <c r="J3112" s="24">
        <v>1014.11</v>
      </c>
      <c r="K3112" s="24">
        <v>702.5</v>
      </c>
      <c r="L3112" s="95"/>
      <c r="M3112" s="95"/>
    </row>
    <row r="3113" spans="1:13" x14ac:dyDescent="0.2">
      <c r="A3113" s="42">
        <f>A3112+3</f>
        <v>44977</v>
      </c>
      <c r="B3113" s="24">
        <v>650</v>
      </c>
      <c r="C3113" s="24">
        <v>844.12</v>
      </c>
      <c r="D3113" s="91">
        <f>D3112</f>
        <v>936.95</v>
      </c>
      <c r="E3113" s="45">
        <f>Platts!R3602*0.6+Platts!C3602*1.6</f>
        <v>441.28000000000003</v>
      </c>
      <c r="F3113" s="62">
        <f t="shared" si="555"/>
        <v>3110</v>
      </c>
      <c r="G3113" s="42">
        <f>G3112+3</f>
        <v>44977</v>
      </c>
      <c r="H3113" s="24">
        <v>637</v>
      </c>
      <c r="I3113" s="24">
        <v>757.64</v>
      </c>
      <c r="J3113" s="24">
        <v>1014.11</v>
      </c>
      <c r="K3113" s="24">
        <v>705</v>
      </c>
      <c r="L3113" s="95"/>
      <c r="M3113" s="95"/>
    </row>
    <row r="3114" spans="1:13" x14ac:dyDescent="0.2">
      <c r="A3114" s="42">
        <f t="shared" si="546"/>
        <v>44978</v>
      </c>
      <c r="B3114" s="24">
        <v>655</v>
      </c>
      <c r="C3114" s="24">
        <v>843.17</v>
      </c>
      <c r="D3114" s="24">
        <v>981.04</v>
      </c>
      <c r="E3114" s="45">
        <f>Platts!R3603*0.6+Platts!C3603*1.6</f>
        <v>443.76</v>
      </c>
      <c r="F3114" s="62">
        <f t="shared" ref="F3114:G3114" si="556">F3113+1</f>
        <v>3111</v>
      </c>
      <c r="G3114" s="42">
        <f t="shared" si="556"/>
        <v>44978</v>
      </c>
      <c r="H3114" s="24">
        <v>640</v>
      </c>
      <c r="I3114" s="24">
        <v>757.64</v>
      </c>
      <c r="J3114" s="24">
        <v>1014.11</v>
      </c>
      <c r="K3114" s="24">
        <v>705</v>
      </c>
      <c r="L3114" s="95"/>
      <c r="M3114" s="95"/>
    </row>
    <row r="3115" spans="1:13" x14ac:dyDescent="0.2">
      <c r="A3115" s="42">
        <f t="shared" si="546"/>
        <v>44979</v>
      </c>
      <c r="B3115" s="24">
        <v>655</v>
      </c>
      <c r="C3115" s="24">
        <v>844.85</v>
      </c>
      <c r="D3115" s="24">
        <v>992.06</v>
      </c>
      <c r="E3115" s="45">
        <f>Platts!R3604*0.6+Platts!C3604*1.6</f>
        <v>439.96000000000004</v>
      </c>
      <c r="F3115" s="62">
        <f t="shared" ref="F3115:G3115" si="557">F3114+1</f>
        <v>3112</v>
      </c>
      <c r="G3115" s="42">
        <f t="shared" si="557"/>
        <v>44979</v>
      </c>
      <c r="H3115" s="24">
        <v>641</v>
      </c>
      <c r="I3115" s="24">
        <v>749.2</v>
      </c>
      <c r="J3115" s="24">
        <v>1014.11</v>
      </c>
      <c r="K3115" s="24">
        <v>715</v>
      </c>
      <c r="L3115" s="95"/>
      <c r="M3115" s="95"/>
    </row>
    <row r="3116" spans="1:13" x14ac:dyDescent="0.2">
      <c r="A3116" s="42">
        <f t="shared" si="546"/>
        <v>44980</v>
      </c>
      <c r="B3116" s="24">
        <v>655</v>
      </c>
      <c r="C3116" s="24">
        <v>847.14</v>
      </c>
      <c r="D3116" s="24">
        <v>1102.29</v>
      </c>
      <c r="E3116" s="45">
        <f>Platts!R3605*0.6+Platts!C3605*1.6</f>
        <v>433.32</v>
      </c>
      <c r="F3116" s="62">
        <f t="shared" ref="F3116:G3116" si="558">F3115+1</f>
        <v>3113</v>
      </c>
      <c r="G3116" s="42">
        <f t="shared" si="558"/>
        <v>44980</v>
      </c>
      <c r="H3116" s="24">
        <v>641</v>
      </c>
      <c r="I3116" s="24">
        <v>749.2</v>
      </c>
      <c r="J3116" s="24">
        <v>1014.11</v>
      </c>
      <c r="K3116" s="24">
        <v>715</v>
      </c>
      <c r="L3116" s="95"/>
      <c r="M3116" s="95"/>
    </row>
    <row r="3117" spans="1:13" x14ac:dyDescent="0.2">
      <c r="A3117" s="42">
        <f t="shared" si="546"/>
        <v>44981</v>
      </c>
      <c r="B3117" s="24">
        <v>660</v>
      </c>
      <c r="C3117" s="24">
        <v>839.04</v>
      </c>
      <c r="D3117" s="24">
        <v>1102.29</v>
      </c>
      <c r="E3117" s="45">
        <f>Platts!R3606*0.6+Platts!C3606*1.6</f>
        <v>410.84000000000003</v>
      </c>
      <c r="F3117" s="62">
        <f t="shared" ref="F3117:G3117" si="559">F3116+1</f>
        <v>3114</v>
      </c>
      <c r="G3117" s="42">
        <f t="shared" si="559"/>
        <v>44981</v>
      </c>
      <c r="H3117" s="24">
        <v>639</v>
      </c>
      <c r="I3117" s="24">
        <v>749.2</v>
      </c>
      <c r="J3117" s="24">
        <v>1014.11</v>
      </c>
      <c r="K3117" s="24">
        <v>715</v>
      </c>
      <c r="L3117" s="95"/>
      <c r="M3117" s="95"/>
    </row>
    <row r="3118" spans="1:13" x14ac:dyDescent="0.2">
      <c r="A3118" s="42">
        <f>A3117+3</f>
        <v>44984</v>
      </c>
      <c r="B3118" s="24">
        <v>658</v>
      </c>
      <c r="C3118" s="24">
        <v>841.83</v>
      </c>
      <c r="D3118" s="24">
        <v>1102.29</v>
      </c>
      <c r="E3118" s="45">
        <f>Platts!R3607*0.6+Platts!C3607*1.6</f>
        <v>404.2</v>
      </c>
      <c r="F3118" s="62">
        <f t="shared" ref="F3118" si="560">F3117+1</f>
        <v>3115</v>
      </c>
      <c r="G3118" s="42">
        <f>G3117+3</f>
        <v>44984</v>
      </c>
      <c r="H3118" s="24">
        <v>639</v>
      </c>
      <c r="I3118" s="24">
        <v>749.2</v>
      </c>
      <c r="J3118" s="24">
        <v>1014.11</v>
      </c>
      <c r="K3118" s="24">
        <v>740</v>
      </c>
      <c r="L3118" s="95"/>
      <c r="M3118" s="95"/>
    </row>
    <row r="3119" spans="1:13" x14ac:dyDescent="0.2">
      <c r="A3119" s="42">
        <f t="shared" si="546"/>
        <v>44985</v>
      </c>
      <c r="B3119" s="24">
        <v>658</v>
      </c>
      <c r="C3119" s="24">
        <v>854.11</v>
      </c>
      <c r="D3119" s="24">
        <v>1102.29</v>
      </c>
      <c r="E3119" s="45">
        <f>Platts!R3608*0.6+Platts!C3608*1.6</f>
        <v>406.76</v>
      </c>
      <c r="F3119" s="62">
        <f t="shared" ref="F3119:G3119" si="561">F3118+1</f>
        <v>3116</v>
      </c>
      <c r="G3119" s="42">
        <f t="shared" si="561"/>
        <v>44985</v>
      </c>
      <c r="H3119" s="24">
        <v>638</v>
      </c>
      <c r="I3119" s="24">
        <v>749.2</v>
      </c>
      <c r="J3119" s="24">
        <v>1014.11</v>
      </c>
      <c r="K3119" s="24">
        <v>740</v>
      </c>
      <c r="L3119" s="95"/>
      <c r="M3119" s="95"/>
    </row>
    <row r="3120" spans="1:13" x14ac:dyDescent="0.2">
      <c r="A3120" s="42">
        <f t="shared" si="546"/>
        <v>44986</v>
      </c>
      <c r="B3120" s="24">
        <v>660</v>
      </c>
      <c r="C3120" s="24">
        <v>859.18</v>
      </c>
      <c r="D3120" s="24">
        <v>1212.52</v>
      </c>
      <c r="E3120" s="45">
        <f>Platts!R3609*0.6+Platts!C3609*1.6</f>
        <v>420.08</v>
      </c>
      <c r="F3120" s="62">
        <f t="shared" ref="F3120:G3120" si="562">F3119+1</f>
        <v>3117</v>
      </c>
      <c r="G3120" s="42">
        <f t="shared" si="562"/>
        <v>44986</v>
      </c>
      <c r="H3120" s="24">
        <v>640</v>
      </c>
      <c r="I3120" s="24">
        <v>752.45</v>
      </c>
      <c r="J3120" s="24">
        <v>1014.11</v>
      </c>
      <c r="K3120" s="24">
        <v>740</v>
      </c>
      <c r="L3120" s="95"/>
      <c r="M3120" s="95"/>
    </row>
    <row r="3121" spans="1:13" x14ac:dyDescent="0.2">
      <c r="A3121" s="42">
        <f t="shared" si="546"/>
        <v>44987</v>
      </c>
      <c r="B3121" s="24">
        <v>660</v>
      </c>
      <c r="C3121" s="24">
        <v>853.06</v>
      </c>
      <c r="D3121" s="24">
        <v>1212.52</v>
      </c>
      <c r="E3121" s="45">
        <f>Platts!R3610*0.6+Platts!C3610*1.6</f>
        <v>420.8</v>
      </c>
      <c r="F3121" s="62">
        <f t="shared" ref="F3121:G3121" si="563">F3120+1</f>
        <v>3118</v>
      </c>
      <c r="G3121" s="42">
        <f t="shared" si="563"/>
        <v>44987</v>
      </c>
      <c r="H3121" s="24">
        <v>640</v>
      </c>
      <c r="I3121" s="24">
        <v>752.45</v>
      </c>
      <c r="J3121" s="24">
        <v>1014.11</v>
      </c>
      <c r="K3121" s="24">
        <v>740</v>
      </c>
      <c r="L3121" s="95"/>
      <c r="M3121" s="95"/>
    </row>
    <row r="3122" spans="1:13" x14ac:dyDescent="0.2">
      <c r="A3122" s="42">
        <f t="shared" si="546"/>
        <v>44988</v>
      </c>
      <c r="B3122" s="24">
        <v>662</v>
      </c>
      <c r="C3122" s="24">
        <v>869.45</v>
      </c>
      <c r="D3122" s="24">
        <v>1212.52</v>
      </c>
      <c r="E3122" s="45">
        <f>Platts!R3611*0.6+Platts!C3611*1.6</f>
        <v>424.72</v>
      </c>
      <c r="F3122" s="62">
        <f t="shared" ref="F3122:G3122" si="564">F3121+1</f>
        <v>3119</v>
      </c>
      <c r="G3122" s="42">
        <f t="shared" si="564"/>
        <v>44988</v>
      </c>
      <c r="H3122" s="24">
        <v>641</v>
      </c>
      <c r="I3122" s="24">
        <v>752.45</v>
      </c>
      <c r="J3122" s="24">
        <v>1014.11</v>
      </c>
      <c r="K3122" s="24">
        <v>740</v>
      </c>
      <c r="L3122" s="95"/>
      <c r="M3122" s="95"/>
    </row>
    <row r="3123" spans="1:13" ht="12" customHeight="1" x14ac:dyDescent="0.2">
      <c r="A3123" s="42">
        <f>A3122+3</f>
        <v>44991</v>
      </c>
      <c r="B3123" s="24">
        <v>662</v>
      </c>
      <c r="C3123" s="24">
        <v>880.05</v>
      </c>
      <c r="D3123" s="24">
        <v>1212.52</v>
      </c>
      <c r="E3123" s="45">
        <f>Platts!R3612*0.6+Platts!C3612*1.6</f>
        <v>421.36</v>
      </c>
      <c r="F3123" s="62">
        <f t="shared" ref="F3123" si="565">F3122+1</f>
        <v>3120</v>
      </c>
      <c r="G3123" s="42">
        <f>G3122+3</f>
        <v>44991</v>
      </c>
      <c r="H3123" s="24">
        <v>639</v>
      </c>
      <c r="I3123" s="24">
        <v>752.45</v>
      </c>
      <c r="J3123" s="24">
        <v>1014.11</v>
      </c>
      <c r="K3123" s="24">
        <v>740</v>
      </c>
      <c r="M3123" s="64"/>
    </row>
    <row r="3124" spans="1:13" x14ac:dyDescent="0.2">
      <c r="A3124" s="42">
        <f t="shared" si="546"/>
        <v>44992</v>
      </c>
      <c r="B3124" s="24">
        <v>662</v>
      </c>
      <c r="C3124" s="24">
        <v>877.73</v>
      </c>
      <c r="D3124" s="24">
        <v>1212.52</v>
      </c>
      <c r="E3124" s="45">
        <f>Platts!R3613*0.6+Platts!C3613*1.6</f>
        <v>425.6</v>
      </c>
      <c r="F3124" s="62">
        <f t="shared" ref="F3124" si="566">F3123+1</f>
        <v>3121</v>
      </c>
      <c r="G3124" s="42">
        <f t="shared" ref="G3124" si="567">G3123+1</f>
        <v>44992</v>
      </c>
      <c r="H3124" s="24">
        <v>635</v>
      </c>
      <c r="I3124" s="24">
        <v>752.45</v>
      </c>
      <c r="J3124" s="24">
        <v>1014.11</v>
      </c>
      <c r="K3124" s="24">
        <v>740</v>
      </c>
    </row>
    <row r="3125" spans="1:13" x14ac:dyDescent="0.2">
      <c r="A3125" s="42">
        <f t="shared" si="546"/>
        <v>44993</v>
      </c>
      <c r="B3125" s="24">
        <v>664</v>
      </c>
      <c r="C3125" s="24">
        <v>881.51</v>
      </c>
      <c r="D3125" s="24">
        <v>1212.52</v>
      </c>
      <c r="E3125" s="45">
        <f>Platts!R3614*0.6+Platts!C3614*1.6</f>
        <v>424.24</v>
      </c>
      <c r="F3125" s="62">
        <f t="shared" ref="F3125:G3125" si="568">F3124+1</f>
        <v>3122</v>
      </c>
      <c r="G3125" s="42">
        <f t="shared" si="568"/>
        <v>44993</v>
      </c>
      <c r="H3125" s="24">
        <v>633</v>
      </c>
      <c r="I3125" s="24">
        <v>744.27</v>
      </c>
      <c r="J3125" s="24">
        <v>1014.11</v>
      </c>
      <c r="K3125" s="24">
        <v>740</v>
      </c>
      <c r="L3125" s="95"/>
      <c r="M3125" s="95"/>
    </row>
    <row r="3126" spans="1:13" x14ac:dyDescent="0.2">
      <c r="A3126" s="42">
        <f t="shared" si="546"/>
        <v>44994</v>
      </c>
      <c r="B3126" s="24">
        <v>667</v>
      </c>
      <c r="C3126" s="24">
        <v>893.59</v>
      </c>
      <c r="D3126" s="24">
        <v>1212.52</v>
      </c>
      <c r="E3126" s="45">
        <f>Platts!R3615*0.6+Platts!C3615*1.6</f>
        <v>426</v>
      </c>
      <c r="F3126" s="62">
        <f t="shared" ref="F3126:G3126" si="569">F3125+1</f>
        <v>3123</v>
      </c>
      <c r="G3126" s="42">
        <f t="shared" si="569"/>
        <v>44994</v>
      </c>
      <c r="H3126" s="24">
        <v>634</v>
      </c>
      <c r="I3126" s="24">
        <v>744.27</v>
      </c>
      <c r="J3126" s="24">
        <v>1014.11</v>
      </c>
      <c r="K3126" s="24">
        <v>740</v>
      </c>
      <c r="L3126" s="95"/>
      <c r="M3126" s="95"/>
    </row>
    <row r="3127" spans="1:13" x14ac:dyDescent="0.2">
      <c r="A3127" s="42">
        <f t="shared" si="546"/>
        <v>44995</v>
      </c>
      <c r="B3127" s="24">
        <v>667</v>
      </c>
      <c r="C3127" s="24">
        <v>901.19</v>
      </c>
      <c r="D3127" s="24">
        <v>1212.52</v>
      </c>
      <c r="E3127" s="45">
        <f>Platts!R3616*0.6+Platts!C3616*1.6</f>
        <v>425.71999999999997</v>
      </c>
      <c r="F3127" s="62">
        <f t="shared" ref="F3127:G3129" si="570">F3126+1</f>
        <v>3124</v>
      </c>
      <c r="G3127" s="42">
        <f t="shared" si="570"/>
        <v>44995</v>
      </c>
      <c r="H3127" s="24">
        <v>633</v>
      </c>
      <c r="I3127" s="24">
        <v>744.27</v>
      </c>
      <c r="J3127" s="24">
        <v>1063.71</v>
      </c>
      <c r="K3127" s="24">
        <v>740</v>
      </c>
      <c r="L3127" s="95"/>
      <c r="M3127" s="95"/>
    </row>
    <row r="3128" spans="1:13" ht="12" customHeight="1" x14ac:dyDescent="0.2">
      <c r="A3128" s="42">
        <f>A3127+3</f>
        <v>44998</v>
      </c>
      <c r="B3128" s="24">
        <v>672</v>
      </c>
      <c r="C3128" s="24">
        <v>909.96</v>
      </c>
      <c r="D3128" s="24">
        <v>1267.6400000000001</v>
      </c>
      <c r="E3128" s="45">
        <f>Platts!R3617*0.6+Platts!C3617*1.6</f>
        <v>429.55999999999995</v>
      </c>
      <c r="F3128" s="62">
        <f t="shared" si="570"/>
        <v>3125</v>
      </c>
      <c r="G3128" s="42">
        <f>G3127+3</f>
        <v>44998</v>
      </c>
      <c r="H3128" s="24">
        <v>634</v>
      </c>
      <c r="I3128" s="24">
        <v>744.27</v>
      </c>
      <c r="J3128" s="24">
        <v>1063.71</v>
      </c>
      <c r="K3128" s="24">
        <v>740</v>
      </c>
      <c r="M3128" s="64"/>
    </row>
    <row r="3129" spans="1:13" x14ac:dyDescent="0.2">
      <c r="A3129" s="42">
        <f t="shared" si="546"/>
        <v>44999</v>
      </c>
      <c r="B3129" s="24">
        <v>672</v>
      </c>
      <c r="C3129" s="24">
        <v>908.27</v>
      </c>
      <c r="D3129" s="24">
        <v>1267.6400000000001</v>
      </c>
      <c r="E3129" s="45">
        <f>Platts!R3618*0.6+Platts!C3618*1.6</f>
        <v>430.6</v>
      </c>
      <c r="F3129" s="62">
        <f t="shared" si="570"/>
        <v>3126</v>
      </c>
      <c r="G3129" s="42">
        <f t="shared" si="570"/>
        <v>44999</v>
      </c>
      <c r="H3129" s="24">
        <v>640</v>
      </c>
      <c r="I3129" s="24">
        <v>744.27</v>
      </c>
      <c r="J3129" s="24">
        <v>1063.71</v>
      </c>
      <c r="K3129" s="24">
        <v>740</v>
      </c>
    </row>
    <row r="3130" spans="1:13" x14ac:dyDescent="0.2">
      <c r="A3130" s="42">
        <f t="shared" si="546"/>
        <v>45000</v>
      </c>
      <c r="B3130" s="24">
        <v>672</v>
      </c>
      <c r="C3130" s="24">
        <v>895.99</v>
      </c>
      <c r="D3130" s="24">
        <v>1267.6400000000001</v>
      </c>
      <c r="E3130" s="45">
        <f>Platts!R3619*0.6+Platts!C3619*1.6</f>
        <v>421.76</v>
      </c>
      <c r="F3130" s="62">
        <f t="shared" ref="F3130:G3130" si="571">F3129+1</f>
        <v>3127</v>
      </c>
      <c r="G3130" s="42">
        <f t="shared" si="571"/>
        <v>45000</v>
      </c>
      <c r="H3130" s="24">
        <v>640</v>
      </c>
      <c r="I3130" s="24">
        <v>748.41</v>
      </c>
      <c r="J3130" s="24">
        <v>1063.71</v>
      </c>
      <c r="K3130" s="24">
        <v>735</v>
      </c>
      <c r="L3130" s="95"/>
      <c r="M3130" s="95"/>
    </row>
    <row r="3131" spans="1:13" x14ac:dyDescent="0.2">
      <c r="A3131" s="42">
        <f t="shared" si="546"/>
        <v>45001</v>
      </c>
      <c r="B3131" s="24">
        <v>672</v>
      </c>
      <c r="C3131" s="24">
        <v>902.7</v>
      </c>
      <c r="D3131" s="24">
        <v>1278.6600000000001</v>
      </c>
      <c r="E3131" s="45">
        <f>Platts!R3620*0.6+Platts!C3620*1.6</f>
        <v>413.32</v>
      </c>
      <c r="F3131" s="62">
        <f t="shared" ref="F3131:G3131" si="572">F3130+1</f>
        <v>3128</v>
      </c>
      <c r="G3131" s="42">
        <f t="shared" si="572"/>
        <v>45001</v>
      </c>
      <c r="H3131" s="24">
        <v>650</v>
      </c>
      <c r="I3131" s="24">
        <v>748.41</v>
      </c>
      <c r="J3131" s="24">
        <v>1063.71</v>
      </c>
      <c r="K3131" s="24">
        <v>735</v>
      </c>
      <c r="L3131" s="95"/>
      <c r="M3131" s="95"/>
    </row>
    <row r="3132" spans="1:13" x14ac:dyDescent="0.2">
      <c r="A3132" s="42">
        <f t="shared" si="546"/>
        <v>45002</v>
      </c>
      <c r="B3132" s="24">
        <v>672</v>
      </c>
      <c r="C3132" s="24">
        <v>907.04</v>
      </c>
      <c r="D3132" s="24">
        <v>1278.6600000000001</v>
      </c>
      <c r="E3132" s="45">
        <f>Platts!R3621*0.6+Platts!C3621*1.6</f>
        <v>415.8</v>
      </c>
      <c r="F3132" s="62">
        <f t="shared" ref="F3132:G3132" si="573">F3131+1</f>
        <v>3129</v>
      </c>
      <c r="G3132" s="42">
        <f t="shared" si="573"/>
        <v>45002</v>
      </c>
      <c r="H3132" s="24">
        <v>650</v>
      </c>
      <c r="I3132" s="24">
        <v>748.41</v>
      </c>
      <c r="J3132" s="24">
        <v>1063.71</v>
      </c>
      <c r="K3132" s="24">
        <v>730</v>
      </c>
      <c r="L3132" s="95"/>
      <c r="M3132" s="95"/>
    </row>
    <row r="3133" spans="1:13" ht="12" customHeight="1" x14ac:dyDescent="0.2">
      <c r="A3133" s="42">
        <f>A3132+3</f>
        <v>45005</v>
      </c>
      <c r="B3133" s="24">
        <v>670</v>
      </c>
      <c r="C3133" s="24">
        <v>910.95</v>
      </c>
      <c r="D3133" s="24">
        <v>1278.6600000000001</v>
      </c>
      <c r="E3133" s="45">
        <f>Platts!R3622*0.6+Platts!C3622*1.6</f>
        <v>407</v>
      </c>
      <c r="F3133" s="62">
        <f t="shared" ref="F3133" si="574">F3132+1</f>
        <v>3130</v>
      </c>
      <c r="G3133" s="42">
        <f>G3132+3</f>
        <v>45005</v>
      </c>
      <c r="H3133" s="24">
        <v>648</v>
      </c>
      <c r="I3133" s="24">
        <v>748.41</v>
      </c>
      <c r="J3133" s="24">
        <v>1063.71</v>
      </c>
      <c r="K3133" s="24">
        <v>730</v>
      </c>
      <c r="M3133" s="64"/>
    </row>
    <row r="3134" spans="1:13" x14ac:dyDescent="0.2">
      <c r="A3134" s="42">
        <f t="shared" si="546"/>
        <v>45006</v>
      </c>
      <c r="B3134" s="24">
        <v>668</v>
      </c>
      <c r="C3134" s="24">
        <v>916.13</v>
      </c>
      <c r="D3134" s="24">
        <v>1278.6600000000001</v>
      </c>
      <c r="E3134" s="45">
        <f>Platts!R3623*0.6+Platts!C3623*1.6</f>
        <v>402.32</v>
      </c>
      <c r="F3134" s="62">
        <f t="shared" ref="F3134:G3134" si="575">F3133+1</f>
        <v>3131</v>
      </c>
      <c r="G3134" s="42">
        <f t="shared" si="575"/>
        <v>45006</v>
      </c>
      <c r="H3134" s="24">
        <v>648</v>
      </c>
      <c r="I3134" s="24">
        <v>748.41</v>
      </c>
      <c r="J3134" s="24">
        <v>1063.71</v>
      </c>
      <c r="K3134" s="24">
        <v>720</v>
      </c>
    </row>
    <row r="3135" spans="1:13" x14ac:dyDescent="0.2">
      <c r="A3135" s="42">
        <f t="shared" si="546"/>
        <v>45007</v>
      </c>
      <c r="B3135" s="24">
        <v>668</v>
      </c>
      <c r="C3135" s="24">
        <v>917.32</v>
      </c>
      <c r="D3135" s="24">
        <v>1278.6600000000001</v>
      </c>
      <c r="E3135" s="45">
        <f>Platts!R3624*0.6+Platts!C3624*1.6</f>
        <v>397.03999999999996</v>
      </c>
      <c r="F3135" s="62">
        <f t="shared" ref="F3135:G3135" si="576">F3134+1</f>
        <v>3132</v>
      </c>
      <c r="G3135" s="42">
        <f t="shared" si="576"/>
        <v>45007</v>
      </c>
      <c r="H3135" s="24">
        <v>646</v>
      </c>
      <c r="I3135" s="24">
        <v>766.23</v>
      </c>
      <c r="J3135" s="24">
        <v>1063.71</v>
      </c>
      <c r="K3135" s="24">
        <v>710</v>
      </c>
      <c r="L3135" s="95"/>
      <c r="M3135" s="95"/>
    </row>
    <row r="3136" spans="1:13" x14ac:dyDescent="0.2">
      <c r="A3136" s="42">
        <f t="shared" si="546"/>
        <v>45008</v>
      </c>
      <c r="B3136" s="24">
        <v>668</v>
      </c>
      <c r="C3136" s="24">
        <v>931.27</v>
      </c>
      <c r="D3136" s="24">
        <v>1278.6600000000001</v>
      </c>
      <c r="E3136" s="45">
        <f>Platts!R3625*0.6+Platts!C3625*1.6</f>
        <v>393.48</v>
      </c>
      <c r="F3136" s="62">
        <f t="shared" ref="F3136:G3136" si="577">F3135+1</f>
        <v>3133</v>
      </c>
      <c r="G3136" s="42">
        <f t="shared" si="577"/>
        <v>45008</v>
      </c>
      <c r="H3136" s="24">
        <v>644</v>
      </c>
      <c r="I3136" s="24">
        <v>766.23</v>
      </c>
      <c r="J3136" s="24">
        <v>1063.71</v>
      </c>
      <c r="K3136" s="24">
        <v>710</v>
      </c>
      <c r="L3136" s="95"/>
      <c r="M3136" s="95"/>
    </row>
    <row r="3137" spans="1:13" x14ac:dyDescent="0.2">
      <c r="A3137" s="42">
        <f t="shared" si="546"/>
        <v>45009</v>
      </c>
      <c r="B3137" s="24">
        <v>665</v>
      </c>
      <c r="C3137" s="24">
        <v>914.52</v>
      </c>
      <c r="D3137" s="24">
        <v>1278.6600000000001</v>
      </c>
      <c r="E3137" s="45">
        <f>Platts!R3626*0.6+Platts!C3626*1.6</f>
        <v>394.15999999999997</v>
      </c>
      <c r="F3137" s="62">
        <f t="shared" ref="F3137:G3138" si="578">F3136+1</f>
        <v>3134</v>
      </c>
      <c r="G3137" s="42">
        <f t="shared" si="578"/>
        <v>45009</v>
      </c>
      <c r="H3137" s="24">
        <v>644</v>
      </c>
      <c r="I3137" s="24">
        <v>766.23</v>
      </c>
      <c r="J3137" s="24">
        <v>1063.71</v>
      </c>
      <c r="K3137" s="24">
        <v>710</v>
      </c>
      <c r="L3137" s="95"/>
      <c r="M3137" s="95"/>
    </row>
    <row r="3138" spans="1:13" ht="12" customHeight="1" x14ac:dyDescent="0.2">
      <c r="A3138" s="42">
        <f>A3137+3</f>
        <v>45012</v>
      </c>
      <c r="B3138" s="24">
        <v>665</v>
      </c>
      <c r="C3138" s="24">
        <v>911.08</v>
      </c>
      <c r="D3138" s="24">
        <v>1278.6600000000001</v>
      </c>
      <c r="E3138" s="45">
        <f>Platts!R3627*0.6+Platts!C3627*1.6</f>
        <v>387.24</v>
      </c>
      <c r="F3138" s="62">
        <f t="shared" si="578"/>
        <v>3135</v>
      </c>
      <c r="G3138" s="42">
        <f>G3137+3</f>
        <v>45012</v>
      </c>
      <c r="H3138" s="24">
        <v>643</v>
      </c>
      <c r="I3138" s="24">
        <v>766.23</v>
      </c>
      <c r="J3138" s="24">
        <v>1063.71</v>
      </c>
      <c r="K3138" s="24">
        <v>710</v>
      </c>
      <c r="M3138" s="64"/>
    </row>
    <row r="3139" spans="1:13" x14ac:dyDescent="0.2">
      <c r="A3139" s="42">
        <f t="shared" si="546"/>
        <v>45013</v>
      </c>
      <c r="B3139" s="24">
        <v>663</v>
      </c>
      <c r="C3139" s="24">
        <v>926.99</v>
      </c>
      <c r="D3139" s="24">
        <v>1278.6600000000001</v>
      </c>
      <c r="E3139" s="45">
        <f>Platts!R3628*0.6+Platts!C3628*1.6</f>
        <v>388.12</v>
      </c>
      <c r="F3139" s="62">
        <f t="shared" ref="F3139:G3139" si="579">F3138+1</f>
        <v>3136</v>
      </c>
      <c r="G3139" s="42">
        <f t="shared" si="579"/>
        <v>45013</v>
      </c>
      <c r="H3139" s="24">
        <v>643</v>
      </c>
      <c r="I3139" s="24">
        <v>766.23</v>
      </c>
      <c r="J3139" s="24">
        <v>1063.71</v>
      </c>
      <c r="K3139" s="24">
        <v>710</v>
      </c>
    </row>
    <row r="3140" spans="1:13" x14ac:dyDescent="0.2">
      <c r="A3140" s="42">
        <f t="shared" si="546"/>
        <v>45014</v>
      </c>
      <c r="B3140" s="24">
        <v>663</v>
      </c>
      <c r="C3140" s="24">
        <v>931.72</v>
      </c>
      <c r="D3140" s="24">
        <v>1278.6600000000001</v>
      </c>
      <c r="E3140" s="45">
        <f>Platts!R3629*0.6+Platts!C3629*1.6</f>
        <v>389.76</v>
      </c>
      <c r="F3140" s="62">
        <f t="shared" ref="F3140:G3140" si="580">F3139+1</f>
        <v>3137</v>
      </c>
      <c r="G3140" s="42">
        <f t="shared" si="580"/>
        <v>45014</v>
      </c>
      <c r="H3140" s="24">
        <v>643</v>
      </c>
      <c r="I3140" s="24">
        <v>769.21</v>
      </c>
      <c r="J3140" s="24">
        <v>1063.71</v>
      </c>
      <c r="K3140" s="24">
        <v>710</v>
      </c>
      <c r="L3140" s="95"/>
      <c r="M3140" s="95"/>
    </row>
    <row r="3141" spans="1:13" x14ac:dyDescent="0.2">
      <c r="A3141" s="42">
        <f t="shared" si="546"/>
        <v>45015</v>
      </c>
      <c r="B3141" s="24">
        <v>663</v>
      </c>
      <c r="C3141" s="24">
        <v>937.57</v>
      </c>
      <c r="D3141" s="24">
        <v>1278.6600000000001</v>
      </c>
      <c r="E3141" s="45">
        <f>Platts!R3630*0.6+Platts!C3630*1.6</f>
        <v>390.95000000000005</v>
      </c>
      <c r="F3141" s="62">
        <f t="shared" ref="F3141:G3141" si="581">F3140+1</f>
        <v>3138</v>
      </c>
      <c r="G3141" s="42">
        <f t="shared" si="581"/>
        <v>45015</v>
      </c>
      <c r="H3141" s="24">
        <v>639</v>
      </c>
      <c r="I3141" s="24">
        <v>769.21</v>
      </c>
      <c r="J3141" s="24">
        <v>1063.71</v>
      </c>
      <c r="K3141" s="24">
        <v>710</v>
      </c>
      <c r="L3141" s="95"/>
      <c r="M3141" s="95"/>
    </row>
    <row r="3142" spans="1:13" x14ac:dyDescent="0.2">
      <c r="A3142" s="42">
        <f t="shared" si="546"/>
        <v>45016</v>
      </c>
      <c r="B3142" s="24">
        <v>663</v>
      </c>
      <c r="C3142" s="24">
        <v>928.87</v>
      </c>
      <c r="D3142" s="24">
        <v>1278.6600000000001</v>
      </c>
      <c r="E3142" s="45">
        <f>Platts!R3631*0.6+Platts!C3631*1.6</f>
        <v>384.28</v>
      </c>
      <c r="F3142" s="62">
        <f t="shared" ref="F3142:G3142" si="582">F3141+1</f>
        <v>3139</v>
      </c>
      <c r="G3142" s="42">
        <f t="shared" si="582"/>
        <v>45016</v>
      </c>
      <c r="H3142" s="24">
        <v>639</v>
      </c>
      <c r="I3142" s="24">
        <v>769.21</v>
      </c>
      <c r="J3142" s="24">
        <v>1063.71</v>
      </c>
      <c r="K3142" s="24">
        <v>709.5</v>
      </c>
      <c r="L3142" s="95"/>
      <c r="M3142" s="95"/>
    </row>
    <row r="3143" spans="1:13" ht="12" customHeight="1" x14ac:dyDescent="0.2">
      <c r="A3143" s="42">
        <f>A3142+3</f>
        <v>45019</v>
      </c>
      <c r="B3143" s="24">
        <v>663</v>
      </c>
      <c r="C3143" s="24">
        <v>930.5</v>
      </c>
      <c r="D3143" s="24">
        <v>1295.19</v>
      </c>
      <c r="E3143" s="45">
        <f>Platts!R3632*0.6+Platts!C3632*1.6</f>
        <v>375.84000000000003</v>
      </c>
      <c r="F3143" s="62">
        <f t="shared" ref="F3143" si="583">F3142+1</f>
        <v>3140</v>
      </c>
      <c r="G3143" s="42">
        <f>G3142+3</f>
        <v>45019</v>
      </c>
      <c r="H3143" s="24">
        <v>629</v>
      </c>
      <c r="I3143" s="24">
        <v>769.21</v>
      </c>
      <c r="J3143" s="24">
        <v>1063.71</v>
      </c>
      <c r="K3143" s="24">
        <v>705</v>
      </c>
      <c r="M3143" s="64"/>
    </row>
    <row r="3144" spans="1:13" x14ac:dyDescent="0.2">
      <c r="A3144" s="42">
        <f t="shared" si="546"/>
        <v>45020</v>
      </c>
      <c r="B3144" s="24">
        <v>650</v>
      </c>
      <c r="C3144" s="24">
        <v>931.18</v>
      </c>
      <c r="D3144" s="24">
        <v>1295.19</v>
      </c>
      <c r="E3144" s="45">
        <f>Platts!R3633*0.6+Platts!C3633*1.6</f>
        <v>368.96000000000004</v>
      </c>
      <c r="F3144" s="62">
        <f t="shared" ref="F3144:G3144" si="584">F3143+1</f>
        <v>3141</v>
      </c>
      <c r="G3144" s="42">
        <f t="shared" si="584"/>
        <v>45020</v>
      </c>
      <c r="H3144" s="24">
        <v>627</v>
      </c>
      <c r="I3144" s="24">
        <v>769.21</v>
      </c>
      <c r="J3144" s="24">
        <v>1063.71</v>
      </c>
      <c r="K3144" s="24">
        <v>700</v>
      </c>
    </row>
    <row r="3145" spans="1:13" x14ac:dyDescent="0.2">
      <c r="A3145" s="42">
        <f t="shared" si="546"/>
        <v>45021</v>
      </c>
      <c r="B3145" s="24">
        <v>650</v>
      </c>
      <c r="C3145" s="24">
        <v>933.66</v>
      </c>
      <c r="D3145" s="24">
        <v>1295.19</v>
      </c>
      <c r="E3145" s="45">
        <f>Platts!R3634*0.6+Platts!C3634*1.6</f>
        <v>367.92</v>
      </c>
      <c r="F3145" s="62">
        <f t="shared" ref="F3145:G3145" si="585">F3144+1</f>
        <v>3142</v>
      </c>
      <c r="G3145" s="42">
        <f t="shared" si="585"/>
        <v>45021</v>
      </c>
      <c r="H3145" s="24">
        <v>627</v>
      </c>
      <c r="I3145" s="24">
        <v>764.4</v>
      </c>
      <c r="J3145" s="24">
        <v>1063.71</v>
      </c>
      <c r="K3145" s="24">
        <v>687.5</v>
      </c>
      <c r="L3145" s="95"/>
      <c r="M3145" s="95"/>
    </row>
    <row r="3146" spans="1:13" x14ac:dyDescent="0.2">
      <c r="A3146" s="42">
        <f t="shared" si="546"/>
        <v>45022</v>
      </c>
      <c r="B3146" s="24">
        <v>640</v>
      </c>
      <c r="C3146" s="24">
        <v>938.26</v>
      </c>
      <c r="D3146" s="24">
        <v>1295.19</v>
      </c>
      <c r="E3146" s="45">
        <f>Platts!R3635*0.6+Platts!C3635*1.6</f>
        <v>366.56</v>
      </c>
      <c r="F3146" s="62">
        <f t="shared" ref="F3146:G3146" si="586">F3145+1</f>
        <v>3143</v>
      </c>
      <c r="G3146" s="42">
        <f t="shared" si="586"/>
        <v>45022</v>
      </c>
      <c r="H3146" s="24">
        <v>627</v>
      </c>
      <c r="I3146" s="24">
        <v>764.4</v>
      </c>
      <c r="J3146" s="24">
        <v>1063.71</v>
      </c>
      <c r="K3146" s="24">
        <v>687.5</v>
      </c>
      <c r="L3146" s="95"/>
      <c r="M3146" s="95"/>
    </row>
    <row r="3147" spans="1:13" x14ac:dyDescent="0.2">
      <c r="A3147" s="42">
        <f t="shared" si="546"/>
        <v>45023</v>
      </c>
      <c r="B3147" s="24">
        <v>640</v>
      </c>
      <c r="C3147" s="24">
        <f t="shared" ref="C3147:D3147" si="587">+C3146</f>
        <v>938.26</v>
      </c>
      <c r="D3147" s="24">
        <f t="shared" si="587"/>
        <v>1295.19</v>
      </c>
      <c r="E3147" s="45">
        <f>Platts!R3636*0.6+Platts!C3636*1.6</f>
        <v>366.56</v>
      </c>
      <c r="F3147" s="62">
        <f t="shared" ref="F3147:G3148" si="588">F3146+1</f>
        <v>3144</v>
      </c>
      <c r="G3147" s="42">
        <f t="shared" si="588"/>
        <v>45023</v>
      </c>
      <c r="H3147" s="24">
        <f t="shared" ref="H3147:I3147" si="589">+H3146</f>
        <v>627</v>
      </c>
      <c r="I3147" s="24">
        <f t="shared" si="589"/>
        <v>764.4</v>
      </c>
      <c r="J3147" s="24">
        <f>+J3146</f>
        <v>1063.71</v>
      </c>
      <c r="K3147" s="24">
        <v>687.5</v>
      </c>
      <c r="L3147" s="95"/>
      <c r="M3147" s="95"/>
    </row>
    <row r="3148" spans="1:13" x14ac:dyDescent="0.2">
      <c r="A3148" s="42">
        <f>A3147+3</f>
        <v>45026</v>
      </c>
      <c r="B3148" s="24">
        <v>632</v>
      </c>
      <c r="C3148" s="91">
        <f>+C3147</f>
        <v>938.26</v>
      </c>
      <c r="D3148" s="91">
        <f>+D3147</f>
        <v>1295.19</v>
      </c>
      <c r="E3148" s="45">
        <f>Platts!R3637*0.6+Platts!C3637*1.6</f>
        <v>364.24</v>
      </c>
      <c r="F3148" s="62">
        <f t="shared" si="588"/>
        <v>3145</v>
      </c>
      <c r="G3148" s="42">
        <f>G3147+3</f>
        <v>45026</v>
      </c>
      <c r="H3148" s="24">
        <v>625</v>
      </c>
      <c r="I3148" s="24">
        <v>764.4</v>
      </c>
      <c r="J3148" s="24">
        <v>1058.2</v>
      </c>
      <c r="K3148" s="24">
        <v>687.5</v>
      </c>
      <c r="L3148" s="95"/>
      <c r="M3148" s="95"/>
    </row>
    <row r="3149" spans="1:13" x14ac:dyDescent="0.2">
      <c r="A3149" s="42">
        <f t="shared" si="546"/>
        <v>45027</v>
      </c>
      <c r="B3149" s="24">
        <v>632</v>
      </c>
      <c r="C3149" s="24">
        <v>938.52</v>
      </c>
      <c r="D3149" s="24">
        <v>1295.19</v>
      </c>
      <c r="E3149" s="45">
        <f>Platts!R3638*0.6+Platts!C3638*1.6</f>
        <v>366.8</v>
      </c>
      <c r="F3149" s="62">
        <f t="shared" ref="F3149:G3149" si="590">F3148+1</f>
        <v>3146</v>
      </c>
      <c r="G3149" s="42">
        <f t="shared" si="590"/>
        <v>45027</v>
      </c>
      <c r="H3149" s="24">
        <v>625</v>
      </c>
      <c r="I3149" s="24">
        <v>764.4</v>
      </c>
      <c r="J3149" s="24">
        <v>1058.2</v>
      </c>
      <c r="K3149" s="24">
        <v>687.5</v>
      </c>
      <c r="L3149" s="95"/>
      <c r="M3149" s="95"/>
    </row>
    <row r="3150" spans="1:13" x14ac:dyDescent="0.2">
      <c r="A3150" s="42">
        <f t="shared" si="546"/>
        <v>45028</v>
      </c>
      <c r="B3150" s="24">
        <v>630</v>
      </c>
      <c r="C3150" s="24">
        <v>938.79</v>
      </c>
      <c r="D3150" s="24">
        <v>1295.19</v>
      </c>
      <c r="E3150" s="45">
        <f>Platts!R3639*0.6+Platts!C3639*1.6</f>
        <v>364.8</v>
      </c>
      <c r="F3150" s="62">
        <f t="shared" ref="F3150:G3150" si="591">F3149+1</f>
        <v>3147</v>
      </c>
      <c r="G3150" s="42">
        <f t="shared" si="591"/>
        <v>45028</v>
      </c>
      <c r="H3150" s="24">
        <v>625</v>
      </c>
      <c r="I3150" s="24">
        <v>768.6</v>
      </c>
      <c r="J3150" s="24">
        <v>1058.2</v>
      </c>
      <c r="K3150" s="24">
        <v>685</v>
      </c>
      <c r="L3150" s="95"/>
      <c r="M3150" s="95"/>
    </row>
    <row r="3151" spans="1:13" x14ac:dyDescent="0.2">
      <c r="A3151" s="42">
        <f t="shared" si="546"/>
        <v>45029</v>
      </c>
      <c r="B3151" s="24">
        <v>625</v>
      </c>
      <c r="C3151" s="24">
        <v>928.54</v>
      </c>
      <c r="D3151" s="24">
        <v>1295.19</v>
      </c>
      <c r="E3151" s="45">
        <f>Platts!R3640*0.6+Platts!C3640*1.6</f>
        <v>359.22</v>
      </c>
      <c r="F3151" s="62">
        <f t="shared" ref="F3151:G3151" si="592">F3150+1</f>
        <v>3148</v>
      </c>
      <c r="G3151" s="42">
        <f t="shared" si="592"/>
        <v>45029</v>
      </c>
      <c r="H3151" s="24">
        <v>625</v>
      </c>
      <c r="I3151" s="24">
        <v>768.6</v>
      </c>
      <c r="J3151" s="24">
        <v>1058.2</v>
      </c>
      <c r="K3151" s="24">
        <v>685</v>
      </c>
      <c r="L3151" s="95"/>
      <c r="M3151" s="95"/>
    </row>
    <row r="3152" spans="1:13" x14ac:dyDescent="0.2">
      <c r="A3152" s="42">
        <f t="shared" si="546"/>
        <v>45030</v>
      </c>
      <c r="B3152" s="24">
        <v>625</v>
      </c>
      <c r="C3152" s="24">
        <v>923.08</v>
      </c>
      <c r="D3152" s="24">
        <v>1295.19</v>
      </c>
      <c r="E3152" s="45">
        <f>Platts!R3641*0.6+Platts!C3641*1.6</f>
        <v>355.24</v>
      </c>
      <c r="F3152" s="62">
        <f t="shared" ref="F3152:G3152" si="593">F3151+1</f>
        <v>3149</v>
      </c>
      <c r="G3152" s="42">
        <f t="shared" si="593"/>
        <v>45030</v>
      </c>
      <c r="H3152" s="24">
        <v>613</v>
      </c>
      <c r="I3152" s="24">
        <v>768.6</v>
      </c>
      <c r="J3152" s="24">
        <v>1058.2</v>
      </c>
      <c r="K3152" s="24">
        <v>680</v>
      </c>
      <c r="L3152" s="95"/>
      <c r="M3152" s="95"/>
    </row>
    <row r="3153" spans="1:13" x14ac:dyDescent="0.2">
      <c r="A3153" s="42">
        <f>A3152+3</f>
        <v>45033</v>
      </c>
      <c r="B3153" s="24">
        <v>620</v>
      </c>
      <c r="C3153" s="24">
        <v>916.94</v>
      </c>
      <c r="D3153" s="24">
        <v>1295.19</v>
      </c>
      <c r="E3153" s="45">
        <f>Platts!R3642*0.6+Platts!C3642*1.6</f>
        <v>353.4</v>
      </c>
      <c r="F3153" s="62">
        <f t="shared" ref="F3153" si="594">F3152+1</f>
        <v>3150</v>
      </c>
      <c r="G3153" s="42">
        <f>G3152+3</f>
        <v>45033</v>
      </c>
      <c r="H3153" s="24">
        <v>610</v>
      </c>
      <c r="I3153" s="24">
        <v>768.6</v>
      </c>
      <c r="J3153" s="24">
        <v>1058.2</v>
      </c>
      <c r="K3153" s="24">
        <v>680</v>
      </c>
      <c r="L3153" s="95"/>
      <c r="M3153" s="95"/>
    </row>
    <row r="3154" spans="1:13" x14ac:dyDescent="0.2">
      <c r="A3154" s="42">
        <f t="shared" si="546"/>
        <v>45034</v>
      </c>
      <c r="B3154" s="24">
        <v>620</v>
      </c>
      <c r="C3154" s="24">
        <v>921.06</v>
      </c>
      <c r="D3154" s="24">
        <v>1295.19</v>
      </c>
      <c r="E3154" s="45">
        <f>Platts!R3643*0.6+Platts!C3643*1.6</f>
        <v>352.02</v>
      </c>
      <c r="F3154" s="62">
        <f t="shared" ref="F3154:G3154" si="595">F3153+1</f>
        <v>3151</v>
      </c>
      <c r="G3154" s="42">
        <f t="shared" si="595"/>
        <v>45034</v>
      </c>
      <c r="H3154" s="24">
        <v>608</v>
      </c>
      <c r="I3154" s="24">
        <v>768.6</v>
      </c>
      <c r="J3154" s="24">
        <v>1058.2</v>
      </c>
      <c r="K3154" s="24">
        <v>677.5</v>
      </c>
      <c r="L3154" s="95"/>
      <c r="M3154" s="95"/>
    </row>
    <row r="3155" spans="1:13" x14ac:dyDescent="0.2">
      <c r="A3155" s="42">
        <f t="shared" si="546"/>
        <v>45035</v>
      </c>
      <c r="B3155" s="24">
        <v>620</v>
      </c>
      <c r="C3155" s="24">
        <v>920.72</v>
      </c>
      <c r="D3155" s="24">
        <v>1295.19</v>
      </c>
      <c r="E3155" s="45">
        <f>Platts!R3644*0.6+Platts!C3644*1.6</f>
        <v>349.72</v>
      </c>
      <c r="F3155" s="62">
        <f t="shared" ref="F3155:G3155" si="596">F3154+1</f>
        <v>3152</v>
      </c>
      <c r="G3155" s="42">
        <f t="shared" si="596"/>
        <v>45035</v>
      </c>
      <c r="H3155" s="24">
        <v>608</v>
      </c>
      <c r="I3155" s="24">
        <v>750.83</v>
      </c>
      <c r="J3155" s="24">
        <v>1058.2</v>
      </c>
      <c r="K3155" s="24">
        <v>675</v>
      </c>
      <c r="L3155" s="95"/>
      <c r="M3155" s="95"/>
    </row>
    <row r="3156" spans="1:13" x14ac:dyDescent="0.2">
      <c r="A3156" s="42">
        <f t="shared" si="546"/>
        <v>45036</v>
      </c>
      <c r="B3156" s="24">
        <v>620</v>
      </c>
      <c r="C3156" s="24">
        <v>921.48</v>
      </c>
      <c r="D3156" s="24">
        <v>1278.6600000000001</v>
      </c>
      <c r="E3156" s="45">
        <f>Platts!R3645*0.6+Platts!C3645*1.6</f>
        <v>343.91999999999996</v>
      </c>
      <c r="F3156" s="62">
        <f t="shared" ref="F3156:G3156" si="597">F3155+1</f>
        <v>3153</v>
      </c>
      <c r="G3156" s="42">
        <f t="shared" si="597"/>
        <v>45036</v>
      </c>
      <c r="H3156" s="24">
        <v>608</v>
      </c>
      <c r="I3156" s="24">
        <v>750.83</v>
      </c>
      <c r="J3156" s="24">
        <v>1058.2</v>
      </c>
      <c r="K3156" s="24">
        <v>670</v>
      </c>
      <c r="L3156" s="95"/>
      <c r="M3156" s="95"/>
    </row>
    <row r="3157" spans="1:13" x14ac:dyDescent="0.2">
      <c r="A3157" s="42">
        <f t="shared" si="546"/>
        <v>45037</v>
      </c>
      <c r="B3157" s="24">
        <v>618</v>
      </c>
      <c r="C3157" s="24">
        <v>921.98</v>
      </c>
      <c r="D3157" s="24">
        <v>1289.68</v>
      </c>
      <c r="E3157" s="45">
        <f>Platts!R3646*0.6+Platts!C3646*1.6</f>
        <v>333.64</v>
      </c>
      <c r="F3157" s="62">
        <f t="shared" ref="F3157:G3158" si="598">F3156+1</f>
        <v>3154</v>
      </c>
      <c r="G3157" s="42">
        <f t="shared" si="598"/>
        <v>45037</v>
      </c>
      <c r="H3157" s="24">
        <v>605</v>
      </c>
      <c r="I3157" s="24">
        <v>750.83</v>
      </c>
      <c r="J3157" s="24">
        <v>1058.2</v>
      </c>
      <c r="K3157" s="24">
        <v>670</v>
      </c>
      <c r="L3157" s="95"/>
      <c r="M3157" s="95"/>
    </row>
    <row r="3158" spans="1:13" x14ac:dyDescent="0.2">
      <c r="A3158" s="42">
        <f>A3157+3</f>
        <v>45040</v>
      </c>
      <c r="B3158" s="24">
        <v>605</v>
      </c>
      <c r="C3158" s="24">
        <v>925.76</v>
      </c>
      <c r="D3158" s="24">
        <v>1289.68</v>
      </c>
      <c r="E3158" s="45">
        <f>Platts!R3647*0.6+Platts!C3647*1.6</f>
        <v>321.48</v>
      </c>
      <c r="F3158" s="62">
        <f t="shared" si="598"/>
        <v>3155</v>
      </c>
      <c r="G3158" s="42">
        <f>G3157+3</f>
        <v>45040</v>
      </c>
      <c r="H3158" s="24">
        <v>598</v>
      </c>
      <c r="I3158" s="24">
        <v>750.83</v>
      </c>
      <c r="J3158" s="24">
        <v>1058.2</v>
      </c>
      <c r="K3158" s="24">
        <v>660</v>
      </c>
      <c r="L3158" s="95"/>
      <c r="M3158" s="95"/>
    </row>
    <row r="3159" spans="1:13" x14ac:dyDescent="0.2">
      <c r="A3159" s="42">
        <f t="shared" si="546"/>
        <v>45041</v>
      </c>
      <c r="B3159" s="24">
        <v>603</v>
      </c>
      <c r="C3159" s="24">
        <v>922.66</v>
      </c>
      <c r="D3159" s="24">
        <v>1289.68</v>
      </c>
      <c r="E3159" s="45">
        <f>Platts!R3648*0.6+Platts!C3648*1.6</f>
        <v>316.65999999999997</v>
      </c>
      <c r="F3159" s="62">
        <f t="shared" ref="F3159:G3159" si="599">F3158+1</f>
        <v>3156</v>
      </c>
      <c r="G3159" s="42">
        <f t="shared" si="599"/>
        <v>45041</v>
      </c>
      <c r="H3159" s="24">
        <v>595</v>
      </c>
      <c r="I3159" s="24">
        <v>750.83</v>
      </c>
      <c r="J3159" s="24">
        <v>1058.2</v>
      </c>
      <c r="K3159" s="24">
        <v>655</v>
      </c>
      <c r="L3159" s="95"/>
      <c r="M3159" s="95"/>
    </row>
    <row r="3160" spans="1:13" x14ac:dyDescent="0.2">
      <c r="A3160" s="42">
        <f t="shared" si="546"/>
        <v>45042</v>
      </c>
      <c r="B3160" s="24">
        <v>598</v>
      </c>
      <c r="C3160" s="24">
        <v>928.03</v>
      </c>
      <c r="D3160" s="24">
        <v>1289.68</v>
      </c>
      <c r="E3160" s="45">
        <f>Platts!R3649*0.6+Platts!C3649*1.6</f>
        <v>322.24</v>
      </c>
      <c r="F3160" s="62">
        <f t="shared" ref="F3160:G3160" si="600">F3159+1</f>
        <v>3157</v>
      </c>
      <c r="G3160" s="42">
        <f t="shared" si="600"/>
        <v>45042</v>
      </c>
      <c r="H3160" s="24">
        <v>593</v>
      </c>
      <c r="I3160" s="24">
        <v>751.26</v>
      </c>
      <c r="J3160" s="24">
        <v>1058.2</v>
      </c>
      <c r="K3160" s="24">
        <v>650</v>
      </c>
      <c r="L3160" s="95"/>
      <c r="M3160" s="95"/>
    </row>
    <row r="3161" spans="1:13" x14ac:dyDescent="0.2">
      <c r="A3161" s="42">
        <f t="shared" si="546"/>
        <v>45043</v>
      </c>
      <c r="B3161" s="24">
        <v>595</v>
      </c>
      <c r="C3161" s="24">
        <v>904.13</v>
      </c>
      <c r="D3161" s="24">
        <v>1278.6600000000001</v>
      </c>
      <c r="E3161" s="45">
        <f>Platts!R3650*0.6+Platts!C3650*1.6</f>
        <v>308.58000000000004</v>
      </c>
      <c r="F3161" s="62">
        <f t="shared" ref="F3161:G3161" si="601">F3160+1</f>
        <v>3158</v>
      </c>
      <c r="G3161" s="42">
        <f t="shared" si="601"/>
        <v>45043</v>
      </c>
      <c r="H3161" s="24">
        <v>587</v>
      </c>
      <c r="I3161" s="24">
        <v>751.26</v>
      </c>
      <c r="J3161" s="24">
        <v>1058.2</v>
      </c>
      <c r="K3161" s="24">
        <v>650</v>
      </c>
      <c r="L3161" s="95"/>
      <c r="M3161" s="95"/>
    </row>
    <row r="3162" spans="1:13" x14ac:dyDescent="0.2">
      <c r="A3162" s="42">
        <f t="shared" si="546"/>
        <v>45044</v>
      </c>
      <c r="B3162" s="24">
        <v>595</v>
      </c>
      <c r="C3162" s="24">
        <v>904.87</v>
      </c>
      <c r="D3162" s="24">
        <v>1278.6600000000001</v>
      </c>
      <c r="E3162" s="45">
        <f>Platts!R3651*0.6+Platts!C3651*1.6</f>
        <v>309.3</v>
      </c>
      <c r="F3162" s="62">
        <f t="shared" ref="F3162:G3162" si="602">F3161+1</f>
        <v>3159</v>
      </c>
      <c r="G3162" s="42">
        <f t="shared" si="602"/>
        <v>45044</v>
      </c>
      <c r="H3162" s="24">
        <v>581</v>
      </c>
      <c r="I3162" s="24">
        <v>751.26</v>
      </c>
      <c r="J3162" s="24">
        <v>1058.2</v>
      </c>
      <c r="K3162" s="24">
        <v>645</v>
      </c>
      <c r="L3162" s="95"/>
      <c r="M3162" s="95"/>
    </row>
    <row r="3163" spans="1:13" x14ac:dyDescent="0.2">
      <c r="A3163" s="42">
        <f>A3162+3</f>
        <v>45047</v>
      </c>
      <c r="B3163" s="24">
        <v>595</v>
      </c>
      <c r="C3163" s="24">
        <f>+C3162</f>
        <v>904.87</v>
      </c>
      <c r="D3163" s="24">
        <f>+D3162</f>
        <v>1278.6600000000001</v>
      </c>
      <c r="E3163" s="45">
        <f>Platts!R3652*0.6+Platts!C3652*1.6</f>
        <v>309.3</v>
      </c>
      <c r="F3163" s="62">
        <f t="shared" ref="F3163" si="603">F3162+1</f>
        <v>3160</v>
      </c>
      <c r="G3163" s="42">
        <f>G3162+3</f>
        <v>45047</v>
      </c>
      <c r="H3163" s="24">
        <v>581</v>
      </c>
      <c r="I3163" s="24">
        <v>751.26</v>
      </c>
      <c r="J3163" s="24">
        <v>1036.1600000000001</v>
      </c>
      <c r="K3163" s="24">
        <v>645</v>
      </c>
      <c r="L3163" s="95"/>
      <c r="M3163" s="95"/>
    </row>
    <row r="3164" spans="1:13" x14ac:dyDescent="0.2">
      <c r="A3164" s="42">
        <f t="shared" si="546"/>
        <v>45048</v>
      </c>
      <c r="B3164" s="24">
        <v>596</v>
      </c>
      <c r="C3164" s="24">
        <v>900.52</v>
      </c>
      <c r="D3164" s="24">
        <v>1278.6600000000001</v>
      </c>
      <c r="E3164" s="45">
        <f>Platts!R3653*0.6+Platts!C3653*1.6</f>
        <v>307.64</v>
      </c>
      <c r="F3164" s="62">
        <f t="shared" ref="F3164:G3164" si="604">F3163+1</f>
        <v>3161</v>
      </c>
      <c r="G3164" s="42">
        <f t="shared" si="604"/>
        <v>45048</v>
      </c>
      <c r="H3164" s="24">
        <v>581</v>
      </c>
      <c r="I3164" s="24">
        <v>751.26</v>
      </c>
      <c r="J3164" s="24">
        <v>1036.1600000000001</v>
      </c>
      <c r="K3164" s="24">
        <v>645</v>
      </c>
      <c r="L3164" s="95"/>
      <c r="M3164" s="95"/>
    </row>
    <row r="3165" spans="1:13" x14ac:dyDescent="0.2">
      <c r="A3165" s="42">
        <f t="shared" si="546"/>
        <v>45049</v>
      </c>
      <c r="B3165" s="24">
        <v>595</v>
      </c>
      <c r="C3165" s="24">
        <v>906.51</v>
      </c>
      <c r="D3165" s="24">
        <v>1256.6099999999999</v>
      </c>
      <c r="E3165" s="45">
        <f>Platts!R3654*0.6+Platts!C3654*1.6</f>
        <v>307.32000000000005</v>
      </c>
      <c r="F3165" s="62">
        <f t="shared" ref="F3165:G3165" si="605">F3164+1</f>
        <v>3162</v>
      </c>
      <c r="G3165" s="42">
        <f t="shared" si="605"/>
        <v>45049</v>
      </c>
      <c r="H3165" s="24">
        <v>581</v>
      </c>
      <c r="I3165" s="24">
        <v>751.74</v>
      </c>
      <c r="J3165" s="24">
        <v>1036.1600000000001</v>
      </c>
      <c r="K3165" s="24">
        <v>639</v>
      </c>
      <c r="L3165" s="95"/>
      <c r="M3165" s="95"/>
    </row>
    <row r="3166" spans="1:13" x14ac:dyDescent="0.2">
      <c r="A3166" s="42">
        <f t="shared" si="546"/>
        <v>45050</v>
      </c>
      <c r="B3166" s="24">
        <v>590</v>
      </c>
      <c r="C3166" s="24">
        <v>891.16</v>
      </c>
      <c r="D3166" s="24">
        <v>1245.5899999999999</v>
      </c>
      <c r="E3166" s="45">
        <f>Platts!R3655*0.6+Platts!C3655*1.6</f>
        <v>308.08000000000004</v>
      </c>
      <c r="F3166" s="62">
        <f t="shared" ref="F3166:G3166" si="606">F3165+1</f>
        <v>3163</v>
      </c>
      <c r="G3166" s="42">
        <f t="shared" si="606"/>
        <v>45050</v>
      </c>
      <c r="H3166" s="24">
        <v>573</v>
      </c>
      <c r="I3166" s="24">
        <v>751.74</v>
      </c>
      <c r="J3166" s="24">
        <v>1036.1600000000001</v>
      </c>
      <c r="K3166" s="24">
        <v>635</v>
      </c>
      <c r="L3166" s="95"/>
      <c r="M3166" s="95"/>
    </row>
    <row r="3167" spans="1:13" x14ac:dyDescent="0.2">
      <c r="A3167" s="42">
        <f t="shared" si="546"/>
        <v>45051</v>
      </c>
      <c r="B3167" s="24">
        <v>585</v>
      </c>
      <c r="C3167" s="24">
        <v>881.44</v>
      </c>
      <c r="D3167" s="24">
        <v>1245.5899999999999</v>
      </c>
      <c r="E3167" s="45">
        <f>Platts!R3656*0.6+Platts!C3656*1.6</f>
        <v>309.99</v>
      </c>
      <c r="F3167" s="62">
        <f t="shared" ref="F3167:G3168" si="607">F3166+1</f>
        <v>3164</v>
      </c>
      <c r="G3167" s="42">
        <f t="shared" si="607"/>
        <v>45051</v>
      </c>
      <c r="H3167" s="24">
        <v>572</v>
      </c>
      <c r="I3167" s="24">
        <v>751.74</v>
      </c>
      <c r="J3167" s="24">
        <v>1036.1600000000001</v>
      </c>
      <c r="K3167" s="24">
        <v>630</v>
      </c>
      <c r="L3167" s="95"/>
      <c r="M3167" s="95"/>
    </row>
    <row r="3168" spans="1:13" x14ac:dyDescent="0.2">
      <c r="A3168" s="42">
        <f>A3167+3</f>
        <v>45054</v>
      </c>
      <c r="B3168" s="24">
        <v>590</v>
      </c>
      <c r="C3168" s="24">
        <v>858.02</v>
      </c>
      <c r="D3168" s="24">
        <v>1223.54</v>
      </c>
      <c r="E3168" s="45">
        <f>Platts!R3657*0.6+Platts!C3657*1.6</f>
        <v>320.52</v>
      </c>
      <c r="F3168" s="62">
        <f t="shared" si="607"/>
        <v>3165</v>
      </c>
      <c r="G3168" s="42">
        <f>G3167+3</f>
        <v>45054</v>
      </c>
      <c r="H3168" s="24">
        <v>575</v>
      </c>
      <c r="I3168" s="24">
        <v>735.33</v>
      </c>
      <c r="J3168" s="24">
        <v>1036.1600000000001</v>
      </c>
      <c r="K3168" s="24">
        <v>630</v>
      </c>
      <c r="L3168" s="95"/>
      <c r="M3168" s="95"/>
    </row>
    <row r="3169" spans="1:13" x14ac:dyDescent="0.2">
      <c r="A3169" s="42">
        <f t="shared" si="546"/>
        <v>45055</v>
      </c>
      <c r="B3169" s="24">
        <v>590</v>
      </c>
      <c r="C3169" s="24">
        <v>873.36</v>
      </c>
      <c r="D3169" s="24">
        <v>1240.08</v>
      </c>
      <c r="E3169" s="45">
        <f>Platts!R3658*0.6+Platts!C3658*1.6</f>
        <v>317.20000000000005</v>
      </c>
      <c r="F3169" s="62">
        <f t="shared" ref="F3169:G3169" si="608">F3168+1</f>
        <v>3166</v>
      </c>
      <c r="G3169" s="42">
        <f t="shared" si="608"/>
        <v>45055</v>
      </c>
      <c r="H3169" s="24">
        <v>575</v>
      </c>
      <c r="I3169" s="24">
        <v>735.33</v>
      </c>
      <c r="J3169" s="24">
        <v>1036.1600000000001</v>
      </c>
      <c r="K3169" s="24">
        <v>615</v>
      </c>
      <c r="L3169" s="95"/>
      <c r="M3169" s="95"/>
    </row>
    <row r="3170" spans="1:13" x14ac:dyDescent="0.2">
      <c r="A3170" s="42">
        <f t="shared" ref="A3170:A3172" si="609">A3169+1</f>
        <v>45056</v>
      </c>
      <c r="B3170" s="24">
        <v>590</v>
      </c>
      <c r="C3170" s="24">
        <v>878</v>
      </c>
      <c r="D3170" s="24">
        <v>1240.08</v>
      </c>
      <c r="E3170" s="45">
        <f>Platts!R3659*0.6+Platts!C3659*1.6</f>
        <v>319.60000000000002</v>
      </c>
      <c r="F3170" s="62">
        <f t="shared" ref="F3170:G3170" si="610">F3169+1</f>
        <v>3167</v>
      </c>
      <c r="G3170" s="42">
        <f t="shared" si="610"/>
        <v>45056</v>
      </c>
      <c r="H3170" s="24">
        <v>570</v>
      </c>
      <c r="I3170" s="24">
        <v>735.33</v>
      </c>
      <c r="J3170" s="24">
        <v>1036.1600000000001</v>
      </c>
      <c r="K3170" s="24">
        <v>615</v>
      </c>
      <c r="L3170" s="95"/>
      <c r="M3170" s="95"/>
    </row>
    <row r="3171" spans="1:13" x14ac:dyDescent="0.2">
      <c r="A3171" s="42">
        <f t="shared" si="609"/>
        <v>45057</v>
      </c>
      <c r="B3171" s="24">
        <v>575</v>
      </c>
      <c r="C3171" s="24">
        <v>873.36</v>
      </c>
      <c r="D3171" s="24">
        <v>1240.08</v>
      </c>
      <c r="E3171" s="45">
        <f>Platts!R3660*0.6+Platts!C3660*1.6</f>
        <v>310.96000000000004</v>
      </c>
      <c r="F3171" s="62">
        <f t="shared" ref="F3171:G3171" si="611">F3170+1</f>
        <v>3168</v>
      </c>
      <c r="G3171" s="42">
        <f t="shared" si="611"/>
        <v>45057</v>
      </c>
      <c r="H3171" s="24">
        <v>570</v>
      </c>
      <c r="I3171" s="24">
        <v>735.33</v>
      </c>
      <c r="J3171" s="24">
        <v>1036.1600000000001</v>
      </c>
      <c r="K3171" s="24">
        <v>615</v>
      </c>
      <c r="L3171" s="95"/>
      <c r="M3171" s="95"/>
    </row>
    <row r="3172" spans="1:13" x14ac:dyDescent="0.2">
      <c r="A3172" s="42">
        <f t="shared" si="609"/>
        <v>45058</v>
      </c>
      <c r="B3172" s="24">
        <v>570</v>
      </c>
      <c r="C3172" s="24">
        <v>858.02</v>
      </c>
      <c r="D3172" s="24">
        <v>1223.54</v>
      </c>
      <c r="E3172" s="45">
        <f>Platts!R3661*0.6+Platts!C3661*1.6</f>
        <v>310.08</v>
      </c>
      <c r="F3172" s="62">
        <f t="shared" ref="F3172:G3172" si="612">F3171+1</f>
        <v>3169</v>
      </c>
      <c r="G3172" s="42">
        <f t="shared" si="612"/>
        <v>45058</v>
      </c>
      <c r="H3172" s="24">
        <v>568</v>
      </c>
      <c r="I3172" s="24">
        <v>753.33</v>
      </c>
      <c r="J3172" s="24">
        <v>1036.1600000000001</v>
      </c>
      <c r="K3172" s="24">
        <v>620</v>
      </c>
      <c r="L3172" s="95"/>
      <c r="M3172" s="95"/>
    </row>
    <row r="3173" spans="1:13" x14ac:dyDescent="0.2">
      <c r="A3173" s="42">
        <f>A3172+3</f>
        <v>45061</v>
      </c>
      <c r="B3173" s="24">
        <v>570</v>
      </c>
      <c r="C3173" s="24">
        <v>836.99</v>
      </c>
      <c r="D3173" s="24">
        <v>1212.52</v>
      </c>
      <c r="E3173" s="45">
        <f>Platts!R3662*0.6+Platts!C3662*1.6</f>
        <v>315.64999999999998</v>
      </c>
      <c r="F3173" s="62">
        <f t="shared" ref="F3173" si="613">F3172+1</f>
        <v>3170</v>
      </c>
      <c r="G3173" s="42">
        <f>G3172+3</f>
        <v>45061</v>
      </c>
      <c r="H3173" s="24">
        <v>570</v>
      </c>
      <c r="I3173" s="24">
        <v>735.33</v>
      </c>
      <c r="J3173" s="24">
        <v>1030.6400000000001</v>
      </c>
      <c r="K3173" s="24">
        <v>620</v>
      </c>
      <c r="L3173" s="95"/>
      <c r="M3173" s="95"/>
    </row>
    <row r="3174" spans="1:13" x14ac:dyDescent="0.2">
      <c r="A3174" s="42">
        <f t="shared" ref="A3174:A3239" si="614">A3173+1</f>
        <v>45062</v>
      </c>
      <c r="B3174" s="24">
        <v>570</v>
      </c>
      <c r="C3174" s="24">
        <v>836.53</v>
      </c>
      <c r="D3174" s="24">
        <v>1207.01</v>
      </c>
      <c r="E3174" s="45">
        <f>Platts!R3663*0.6+Platts!C3663*1.6</f>
        <v>313.84000000000003</v>
      </c>
      <c r="F3174" s="62">
        <f t="shared" ref="F3174:G3174" si="615">F3173+1</f>
        <v>3171</v>
      </c>
      <c r="G3174" s="42">
        <f t="shared" si="615"/>
        <v>45062</v>
      </c>
      <c r="H3174" s="24">
        <v>565</v>
      </c>
      <c r="I3174" s="24">
        <v>735.33</v>
      </c>
      <c r="J3174" s="24">
        <v>1030.6400000000001</v>
      </c>
      <c r="K3174" s="24">
        <v>620.5</v>
      </c>
      <c r="L3174" s="95"/>
      <c r="M3174" s="95"/>
    </row>
    <row r="3175" spans="1:13" x14ac:dyDescent="0.2">
      <c r="A3175" s="42">
        <f t="shared" si="614"/>
        <v>45063</v>
      </c>
      <c r="B3175" s="24">
        <v>559</v>
      </c>
      <c r="C3175" s="24">
        <v>833.76</v>
      </c>
      <c r="D3175" s="24">
        <v>1201.5</v>
      </c>
      <c r="E3175" s="45">
        <f>Platts!R3664*0.6+Platts!C3664*1.6</f>
        <v>312.60000000000002</v>
      </c>
      <c r="F3175" s="62">
        <f t="shared" ref="F3175:G3175" si="616">F3174+1</f>
        <v>3172</v>
      </c>
      <c r="G3175" s="42">
        <f t="shared" si="616"/>
        <v>45063</v>
      </c>
      <c r="H3175" s="24">
        <v>560</v>
      </c>
      <c r="I3175" s="24">
        <v>720.06</v>
      </c>
      <c r="J3175" s="24">
        <v>1030.6400000000001</v>
      </c>
      <c r="K3175" s="24">
        <v>620.5</v>
      </c>
      <c r="L3175" s="95"/>
      <c r="M3175" s="95"/>
    </row>
    <row r="3176" spans="1:13" x14ac:dyDescent="0.2">
      <c r="A3176" s="42">
        <f t="shared" si="614"/>
        <v>45064</v>
      </c>
      <c r="B3176" s="24">
        <v>549</v>
      </c>
      <c r="C3176" s="24">
        <v>829.52</v>
      </c>
      <c r="D3176" s="24">
        <v>1201.5</v>
      </c>
      <c r="E3176" s="45">
        <f>Platts!R3665*0.6+Platts!C3665*1.6</f>
        <v>311.48</v>
      </c>
      <c r="F3176" s="62">
        <f t="shared" ref="F3176:G3176" si="617">F3175+1</f>
        <v>3173</v>
      </c>
      <c r="G3176" s="42">
        <f t="shared" si="617"/>
        <v>45064</v>
      </c>
      <c r="H3176" s="24">
        <v>560</v>
      </c>
      <c r="I3176" s="24">
        <v>720.06</v>
      </c>
      <c r="J3176" s="24">
        <v>1030.6400000000001</v>
      </c>
      <c r="K3176" s="24">
        <v>620.5</v>
      </c>
      <c r="L3176" s="95"/>
      <c r="M3176" s="95"/>
    </row>
    <row r="3177" spans="1:13" x14ac:dyDescent="0.2">
      <c r="A3177" s="42">
        <f t="shared" si="614"/>
        <v>45065</v>
      </c>
      <c r="B3177" s="24">
        <v>549</v>
      </c>
      <c r="C3177" s="24">
        <v>821.71</v>
      </c>
      <c r="D3177" s="24">
        <v>1157.4100000000001</v>
      </c>
      <c r="E3177" s="45">
        <f>Platts!R3666*0.6+Platts!C3666*1.6</f>
        <v>308.14</v>
      </c>
      <c r="F3177" s="62">
        <f t="shared" ref="F3177:G3178" si="618">F3176+1</f>
        <v>3174</v>
      </c>
      <c r="G3177" s="42">
        <f t="shared" si="618"/>
        <v>45065</v>
      </c>
      <c r="H3177" s="24">
        <v>560</v>
      </c>
      <c r="I3177" s="24">
        <v>720.06</v>
      </c>
      <c r="J3177" s="24">
        <v>1030.97</v>
      </c>
      <c r="K3177" s="24">
        <v>620.5</v>
      </c>
      <c r="L3177" s="95"/>
      <c r="M3177" s="95"/>
    </row>
    <row r="3178" spans="1:13" x14ac:dyDescent="0.2">
      <c r="A3178" s="42">
        <f>A3177+3</f>
        <v>45068</v>
      </c>
      <c r="B3178" s="24">
        <v>546</v>
      </c>
      <c r="C3178" s="24">
        <v>820.95</v>
      </c>
      <c r="D3178" s="24">
        <v>1157.4100000000001</v>
      </c>
      <c r="E3178" s="45">
        <f>Platts!R3667*0.6+Platts!C3667*1.6</f>
        <v>301.55999999999995</v>
      </c>
      <c r="F3178" s="62">
        <f t="shared" si="618"/>
        <v>3175</v>
      </c>
      <c r="G3178" s="42">
        <f>G3177+3</f>
        <v>45068</v>
      </c>
      <c r="H3178" s="24">
        <v>558</v>
      </c>
      <c r="I3178" s="24">
        <v>720.06</v>
      </c>
      <c r="J3178" s="24">
        <v>1030.6400000000001</v>
      </c>
      <c r="K3178" s="24">
        <v>620</v>
      </c>
      <c r="L3178" s="95"/>
      <c r="M3178" s="95"/>
    </row>
    <row r="3179" spans="1:13" x14ac:dyDescent="0.2">
      <c r="A3179" s="42">
        <f t="shared" si="614"/>
        <v>45069</v>
      </c>
      <c r="B3179" s="24">
        <v>546</v>
      </c>
      <c r="C3179" s="24">
        <v>813.44</v>
      </c>
      <c r="D3179" s="24">
        <v>1157.4100000000001</v>
      </c>
      <c r="E3179" s="45">
        <f>Platts!R3668*0.6+Platts!C3668*1.6</f>
        <v>297.04000000000002</v>
      </c>
      <c r="F3179" s="62">
        <f t="shared" ref="F3179:G3179" si="619">F3178+1</f>
        <v>3176</v>
      </c>
      <c r="G3179" s="42">
        <f t="shared" si="619"/>
        <v>45069</v>
      </c>
      <c r="H3179" s="24">
        <v>555</v>
      </c>
      <c r="I3179" s="24">
        <v>720.06</v>
      </c>
      <c r="J3179" s="24">
        <v>1030.6400000000001</v>
      </c>
      <c r="K3179" s="24">
        <v>617.5</v>
      </c>
      <c r="L3179" s="95"/>
      <c r="M3179" s="95"/>
    </row>
    <row r="3180" spans="1:13" x14ac:dyDescent="0.2">
      <c r="A3180" s="42">
        <f t="shared" si="614"/>
        <v>45070</v>
      </c>
      <c r="B3180" s="24">
        <v>538</v>
      </c>
      <c r="C3180" s="24">
        <v>812.46</v>
      </c>
      <c r="D3180" s="24">
        <v>1157.4100000000001</v>
      </c>
      <c r="E3180" s="45">
        <f>Platts!R3669*0.6+Platts!C3669*1.6</f>
        <v>288.95999999999998</v>
      </c>
      <c r="F3180" s="62">
        <f t="shared" ref="F3180:G3180" si="620">F3179+1</f>
        <v>3177</v>
      </c>
      <c r="G3180" s="42">
        <f t="shared" si="620"/>
        <v>45070</v>
      </c>
      <c r="H3180" s="24">
        <v>548</v>
      </c>
      <c r="I3180" s="24">
        <v>699.47</v>
      </c>
      <c r="J3180" s="24">
        <v>1030.6400000000001</v>
      </c>
      <c r="K3180" s="24">
        <v>617.5</v>
      </c>
      <c r="L3180" s="95"/>
      <c r="M3180" s="95"/>
    </row>
    <row r="3181" spans="1:13" x14ac:dyDescent="0.2">
      <c r="A3181" s="42">
        <f t="shared" si="614"/>
        <v>45071</v>
      </c>
      <c r="B3181" s="24">
        <v>535</v>
      </c>
      <c r="C3181" s="24">
        <v>798.71</v>
      </c>
      <c r="D3181" s="24">
        <v>1135.3599999999999</v>
      </c>
      <c r="E3181" s="45">
        <f>Platts!R3670*0.6+Platts!C3670*1.6</f>
        <v>290.15999999999997</v>
      </c>
      <c r="F3181" s="62">
        <f t="shared" ref="F3181:G3181" si="621">F3180+1</f>
        <v>3178</v>
      </c>
      <c r="G3181" s="42">
        <f t="shared" si="621"/>
        <v>45071</v>
      </c>
      <c r="H3181" s="24">
        <v>540</v>
      </c>
      <c r="I3181" s="24">
        <v>699.47</v>
      </c>
      <c r="J3181" s="24">
        <v>1030.6400000000001</v>
      </c>
      <c r="K3181" s="24">
        <v>622.5</v>
      </c>
      <c r="L3181" s="95"/>
      <c r="M3181" s="95"/>
    </row>
    <row r="3182" spans="1:13" x14ac:dyDescent="0.2">
      <c r="A3182" s="42">
        <f t="shared" si="614"/>
        <v>45072</v>
      </c>
      <c r="B3182" s="24">
        <v>529</v>
      </c>
      <c r="C3182" s="24">
        <v>797.37</v>
      </c>
      <c r="D3182" s="24">
        <v>1135.3599999999999</v>
      </c>
      <c r="E3182" s="45">
        <f>Platts!R3671*0.6+Platts!C3671*1.6</f>
        <v>297.12</v>
      </c>
      <c r="F3182" s="62">
        <f t="shared" ref="F3182:G3182" si="622">F3181+1</f>
        <v>3179</v>
      </c>
      <c r="G3182" s="42">
        <f t="shared" si="622"/>
        <v>45072</v>
      </c>
      <c r="H3182" s="24">
        <v>542</v>
      </c>
      <c r="I3182" s="24">
        <v>699.47</v>
      </c>
      <c r="J3182" s="24">
        <v>1019.62</v>
      </c>
      <c r="K3182" s="24">
        <v>622.5</v>
      </c>
      <c r="L3182" s="95"/>
      <c r="M3182" s="95"/>
    </row>
    <row r="3183" spans="1:13" x14ac:dyDescent="0.2">
      <c r="A3183" s="42">
        <f>A3182+3</f>
        <v>45075</v>
      </c>
      <c r="B3183" s="24">
        <v>529</v>
      </c>
      <c r="C3183" s="24">
        <f>+C3182</f>
        <v>797.37</v>
      </c>
      <c r="D3183" s="24">
        <f>+D3182</f>
        <v>1135.3599999999999</v>
      </c>
      <c r="E3183" s="45">
        <f>Platts!R3672*0.6+Platts!C3672*1.6</f>
        <v>300.32</v>
      </c>
      <c r="F3183" s="62">
        <f t="shared" ref="F3183" si="623">F3182+1</f>
        <v>3180</v>
      </c>
      <c r="G3183" s="42">
        <f>G3182+3</f>
        <v>45075</v>
      </c>
      <c r="H3183" s="24">
        <f>+H3182</f>
        <v>542</v>
      </c>
      <c r="I3183" s="24">
        <f>+I3182</f>
        <v>699.47</v>
      </c>
      <c r="J3183" s="24">
        <f>+J3182</f>
        <v>1019.62</v>
      </c>
      <c r="K3183" s="24">
        <v>622.5</v>
      </c>
      <c r="L3183" s="95"/>
      <c r="M3183" s="95"/>
    </row>
    <row r="3184" spans="1:13" x14ac:dyDescent="0.2">
      <c r="A3184" s="42">
        <f t="shared" si="614"/>
        <v>45076</v>
      </c>
      <c r="B3184" s="24">
        <v>526</v>
      </c>
      <c r="C3184" s="24">
        <v>798.79</v>
      </c>
      <c r="D3184" s="24">
        <v>1102.29</v>
      </c>
      <c r="E3184" s="45">
        <f>Platts!R3673*0.6+Platts!C3673*1.6</f>
        <v>297.74</v>
      </c>
      <c r="F3184" s="62">
        <f t="shared" ref="F3184:G3184" si="624">F3183+1</f>
        <v>3181</v>
      </c>
      <c r="G3184" s="42">
        <f t="shared" si="624"/>
        <v>45076</v>
      </c>
      <c r="H3184" s="24">
        <v>542</v>
      </c>
      <c r="I3184" s="24">
        <v>699.47</v>
      </c>
      <c r="J3184" s="24">
        <v>1019.62</v>
      </c>
      <c r="K3184" s="24">
        <v>622.5</v>
      </c>
      <c r="L3184" s="95"/>
      <c r="M3184" s="95"/>
    </row>
    <row r="3185" spans="1:13" x14ac:dyDescent="0.2">
      <c r="A3185" s="42">
        <f t="shared" si="614"/>
        <v>45077</v>
      </c>
      <c r="B3185" s="24">
        <v>526</v>
      </c>
      <c r="C3185" s="24">
        <v>777.82</v>
      </c>
      <c r="D3185" s="24">
        <v>1091.27</v>
      </c>
      <c r="E3185" s="45">
        <f>Platts!R3674*0.6+Platts!C3674*1.6</f>
        <v>299.52</v>
      </c>
      <c r="F3185" s="62">
        <f t="shared" ref="F3185:G3185" si="625">F3184+1</f>
        <v>3182</v>
      </c>
      <c r="G3185" s="42">
        <f t="shared" si="625"/>
        <v>45077</v>
      </c>
      <c r="H3185" s="24">
        <v>538</v>
      </c>
      <c r="I3185" s="24">
        <v>676.59</v>
      </c>
      <c r="J3185" s="24">
        <v>1019.62</v>
      </c>
      <c r="K3185" s="24">
        <v>625</v>
      </c>
      <c r="L3185" s="95"/>
      <c r="M3185" s="95"/>
    </row>
    <row r="3186" spans="1:13" x14ac:dyDescent="0.2">
      <c r="A3186" s="42">
        <f t="shared" si="614"/>
        <v>45078</v>
      </c>
      <c r="B3186" s="24">
        <v>526</v>
      </c>
      <c r="C3186" s="24">
        <v>778.43</v>
      </c>
      <c r="D3186" s="24">
        <v>1069.22</v>
      </c>
      <c r="E3186" s="45">
        <f>Platts!R3675*0.6+Platts!C3675*1.6</f>
        <v>302.56</v>
      </c>
      <c r="F3186" s="62">
        <f t="shared" ref="F3186:G3186" si="626">F3185+1</f>
        <v>3183</v>
      </c>
      <c r="G3186" s="42">
        <f t="shared" si="626"/>
        <v>45078</v>
      </c>
      <c r="H3186" s="24">
        <v>541</v>
      </c>
      <c r="I3186" s="24">
        <v>676.59</v>
      </c>
      <c r="J3186" s="24">
        <v>1019.62</v>
      </c>
      <c r="K3186" s="24">
        <v>620</v>
      </c>
      <c r="L3186" s="95"/>
      <c r="M3186" s="95"/>
    </row>
    <row r="3187" spans="1:13" x14ac:dyDescent="0.2">
      <c r="A3187" s="42">
        <f t="shared" si="614"/>
        <v>45079</v>
      </c>
      <c r="B3187" s="24">
        <v>526</v>
      </c>
      <c r="C3187" s="24">
        <v>772.49</v>
      </c>
      <c r="D3187" s="24">
        <v>1069.22</v>
      </c>
      <c r="E3187" s="45">
        <f>Platts!R3676*0.6+Platts!C3676*1.6</f>
        <v>302.56</v>
      </c>
      <c r="F3187" s="62">
        <f t="shared" ref="F3187:G3188" si="627">F3186+1</f>
        <v>3184</v>
      </c>
      <c r="G3187" s="42">
        <f t="shared" si="627"/>
        <v>45079</v>
      </c>
      <c r="H3187" s="24">
        <v>541</v>
      </c>
      <c r="I3187" s="24">
        <v>676.59</v>
      </c>
      <c r="J3187" s="24">
        <v>1019.62</v>
      </c>
      <c r="K3187" s="24">
        <v>622.5</v>
      </c>
      <c r="L3187" s="95"/>
      <c r="M3187" s="95"/>
    </row>
    <row r="3188" spans="1:13" x14ac:dyDescent="0.2">
      <c r="A3188" s="42">
        <f>A3187+3</f>
        <v>45082</v>
      </c>
      <c r="B3188" s="24">
        <v>536</v>
      </c>
      <c r="C3188" s="24">
        <v>760.62</v>
      </c>
      <c r="D3188" s="24">
        <v>1047.18</v>
      </c>
      <c r="E3188" s="45">
        <f>Platts!R3677*0.6+Platts!C3677*1.6</f>
        <v>312.39999999999998</v>
      </c>
      <c r="F3188" s="62">
        <f t="shared" si="627"/>
        <v>3185</v>
      </c>
      <c r="G3188" s="42">
        <f>G3187+3</f>
        <v>45082</v>
      </c>
      <c r="H3188" s="24">
        <v>547</v>
      </c>
      <c r="I3188" s="24">
        <v>676.59</v>
      </c>
      <c r="J3188" s="24">
        <v>1019.62</v>
      </c>
      <c r="K3188" s="24">
        <v>622.5</v>
      </c>
      <c r="L3188" s="95"/>
      <c r="M3188" s="95"/>
    </row>
    <row r="3189" spans="1:13" x14ac:dyDescent="0.2">
      <c r="A3189" s="42">
        <f t="shared" si="614"/>
        <v>45083</v>
      </c>
      <c r="B3189" s="24">
        <v>536</v>
      </c>
      <c r="C3189" s="24">
        <v>759.13</v>
      </c>
      <c r="D3189" s="24">
        <v>1047.18</v>
      </c>
      <c r="E3189" s="45">
        <f>Platts!R3678*0.6+Platts!C3678*1.6</f>
        <v>313.84000000000003</v>
      </c>
      <c r="F3189" s="62">
        <f t="shared" ref="F3189:G3189" si="628">F3188+1</f>
        <v>3186</v>
      </c>
      <c r="G3189" s="42">
        <f t="shared" si="628"/>
        <v>45083</v>
      </c>
      <c r="H3189" s="24">
        <v>547</v>
      </c>
      <c r="I3189" s="24">
        <v>676.59</v>
      </c>
      <c r="J3189" s="24">
        <v>1019.62</v>
      </c>
      <c r="K3189" s="24">
        <v>622.5</v>
      </c>
      <c r="L3189" s="95"/>
      <c r="M3189" s="95"/>
    </row>
    <row r="3190" spans="1:13" x14ac:dyDescent="0.2">
      <c r="A3190" s="42">
        <f t="shared" si="614"/>
        <v>45084</v>
      </c>
      <c r="B3190" s="24">
        <v>534</v>
      </c>
      <c r="C3190" s="24">
        <v>754.7</v>
      </c>
      <c r="D3190" s="24">
        <v>1047.18</v>
      </c>
      <c r="E3190" s="45">
        <f>Platts!R3679*0.6+Platts!C3679*1.6</f>
        <v>315.15999999999997</v>
      </c>
      <c r="F3190" s="62">
        <f t="shared" ref="F3190:G3190" si="629">F3189+1</f>
        <v>3187</v>
      </c>
      <c r="G3190" s="42">
        <f t="shared" si="629"/>
        <v>45084</v>
      </c>
      <c r="H3190" s="24">
        <v>547</v>
      </c>
      <c r="I3190" s="24">
        <v>663.71</v>
      </c>
      <c r="J3190" s="24">
        <v>1019.62</v>
      </c>
      <c r="K3190" s="24">
        <v>622.5</v>
      </c>
      <c r="L3190" s="95"/>
      <c r="M3190" s="95"/>
    </row>
    <row r="3191" spans="1:13" x14ac:dyDescent="0.2">
      <c r="A3191" s="42">
        <f t="shared" si="614"/>
        <v>45085</v>
      </c>
      <c r="B3191" s="24">
        <v>534</v>
      </c>
      <c r="C3191" s="24">
        <v>759.85</v>
      </c>
      <c r="D3191" s="24">
        <v>1036.1600000000001</v>
      </c>
      <c r="E3191" s="45">
        <f>Platts!R3680*0.6+Platts!C3680*1.6</f>
        <v>320.60000000000002</v>
      </c>
      <c r="F3191" s="62">
        <f t="shared" ref="F3191:G3191" si="630">F3190+1</f>
        <v>3188</v>
      </c>
      <c r="G3191" s="42">
        <f t="shared" si="630"/>
        <v>45085</v>
      </c>
      <c r="H3191" s="24">
        <v>545</v>
      </c>
      <c r="I3191" s="24">
        <v>663.71</v>
      </c>
      <c r="J3191" s="24">
        <v>1019.62</v>
      </c>
      <c r="K3191" s="24">
        <v>622.5</v>
      </c>
      <c r="L3191" s="95"/>
      <c r="M3191" s="95"/>
    </row>
    <row r="3192" spans="1:13" x14ac:dyDescent="0.2">
      <c r="A3192" s="42">
        <f t="shared" si="614"/>
        <v>45086</v>
      </c>
      <c r="B3192" s="24">
        <v>540</v>
      </c>
      <c r="C3192" s="24">
        <v>752.78</v>
      </c>
      <c r="D3192" s="24">
        <v>1014.11</v>
      </c>
      <c r="E3192" s="45">
        <f>Platts!R3681*0.6+Platts!C3681*1.6</f>
        <v>324.04000000000002</v>
      </c>
      <c r="F3192" s="62">
        <f t="shared" ref="F3192:G3192" si="631">F3191+1</f>
        <v>3189</v>
      </c>
      <c r="G3192" s="42">
        <f t="shared" si="631"/>
        <v>45086</v>
      </c>
      <c r="H3192" s="24">
        <v>547</v>
      </c>
      <c r="I3192" s="24">
        <v>663.71</v>
      </c>
      <c r="J3192" s="24">
        <v>1019.62</v>
      </c>
      <c r="K3192" s="24">
        <v>625</v>
      </c>
      <c r="L3192" s="95"/>
      <c r="M3192" s="95"/>
    </row>
    <row r="3193" spans="1:13" x14ac:dyDescent="0.2">
      <c r="A3193" s="42">
        <f>A3192+3</f>
        <v>45089</v>
      </c>
      <c r="B3193" s="24">
        <v>538</v>
      </c>
      <c r="C3193" s="24">
        <v>752.85</v>
      </c>
      <c r="D3193" s="24">
        <v>1014.11</v>
      </c>
      <c r="E3193" s="45">
        <f>Platts!R3682*0.6+Platts!C3682*1.6</f>
        <v>316.64</v>
      </c>
      <c r="F3193" s="62">
        <f t="shared" ref="F3193" si="632">F3192+1</f>
        <v>3190</v>
      </c>
      <c r="G3193" s="42">
        <f>G3192+3</f>
        <v>45089</v>
      </c>
      <c r="H3193" s="24">
        <v>545</v>
      </c>
      <c r="I3193" s="24">
        <v>663.71</v>
      </c>
      <c r="J3193" s="24">
        <v>1019.62</v>
      </c>
      <c r="K3193" s="24">
        <v>622.5</v>
      </c>
      <c r="L3193" s="95"/>
      <c r="M3193" s="95"/>
    </row>
    <row r="3194" spans="1:13" x14ac:dyDescent="0.2">
      <c r="A3194" s="42">
        <f t="shared" si="614"/>
        <v>45090</v>
      </c>
      <c r="B3194" s="24">
        <v>543</v>
      </c>
      <c r="C3194" s="24">
        <v>744.79</v>
      </c>
      <c r="D3194" s="24">
        <v>992.06</v>
      </c>
      <c r="E3194" s="45">
        <f>Platts!R3683*0.6+Platts!C3683*1.6</f>
        <v>317.44</v>
      </c>
      <c r="F3194" s="62">
        <f t="shared" ref="F3194:G3194" si="633">F3193+1</f>
        <v>3191</v>
      </c>
      <c r="G3194" s="42">
        <f t="shared" si="633"/>
        <v>45090</v>
      </c>
      <c r="H3194" s="24">
        <v>549</v>
      </c>
      <c r="I3194" s="24">
        <v>663.71</v>
      </c>
      <c r="J3194" s="24">
        <v>1019.62</v>
      </c>
      <c r="K3194" s="24">
        <v>625</v>
      </c>
      <c r="L3194" s="95"/>
      <c r="M3194" s="95"/>
    </row>
    <row r="3195" spans="1:13" x14ac:dyDescent="0.2">
      <c r="A3195" s="42">
        <f t="shared" si="614"/>
        <v>45091</v>
      </c>
      <c r="B3195" s="24">
        <v>546</v>
      </c>
      <c r="C3195" s="24">
        <v>748.65</v>
      </c>
      <c r="D3195" s="24">
        <v>970.02</v>
      </c>
      <c r="E3195" s="45">
        <f>Platts!R3684*0.6+Platts!C3684*1.6</f>
        <v>318.48</v>
      </c>
      <c r="F3195" s="62">
        <f t="shared" ref="F3195:G3195" si="634">F3194+1</f>
        <v>3192</v>
      </c>
      <c r="G3195" s="42">
        <f t="shared" si="634"/>
        <v>45091</v>
      </c>
      <c r="H3195" s="24">
        <v>552</v>
      </c>
      <c r="I3195" s="24">
        <v>640.15</v>
      </c>
      <c r="J3195" s="24">
        <v>1019.62</v>
      </c>
      <c r="K3195" s="24">
        <v>622.5</v>
      </c>
      <c r="L3195" s="95"/>
      <c r="M3195" s="95"/>
    </row>
    <row r="3196" spans="1:13" x14ac:dyDescent="0.2">
      <c r="A3196" s="42">
        <f t="shared" si="614"/>
        <v>45092</v>
      </c>
      <c r="B3196" s="24">
        <v>546</v>
      </c>
      <c r="C3196" s="24">
        <v>743.1</v>
      </c>
      <c r="D3196" s="24">
        <v>970.02</v>
      </c>
      <c r="E3196" s="45">
        <f>Platts!R3685*0.6+Platts!C3685*1.6</f>
        <v>322.64</v>
      </c>
      <c r="F3196" s="62">
        <f t="shared" ref="F3196:G3196" si="635">F3195+1</f>
        <v>3193</v>
      </c>
      <c r="G3196" s="42">
        <f t="shared" si="635"/>
        <v>45092</v>
      </c>
      <c r="H3196" s="24">
        <v>555</v>
      </c>
      <c r="I3196" s="24">
        <v>640.15</v>
      </c>
      <c r="J3196" s="24">
        <v>1019.62</v>
      </c>
      <c r="K3196" s="24">
        <v>622.5</v>
      </c>
      <c r="L3196" s="95"/>
      <c r="M3196" s="95"/>
    </row>
    <row r="3197" spans="1:13" x14ac:dyDescent="0.2">
      <c r="A3197" s="42">
        <f t="shared" si="614"/>
        <v>45093</v>
      </c>
      <c r="B3197" s="24">
        <v>548</v>
      </c>
      <c r="C3197" s="24">
        <v>743.1</v>
      </c>
      <c r="D3197" s="24">
        <v>970.02</v>
      </c>
      <c r="E3197" s="45">
        <f>Platts!R3686*0.6+Platts!C3686*1.6</f>
        <v>322.8</v>
      </c>
      <c r="F3197" s="62">
        <f t="shared" ref="F3197:G3198" si="636">F3196+1</f>
        <v>3194</v>
      </c>
      <c r="G3197" s="42">
        <f t="shared" si="636"/>
        <v>45093</v>
      </c>
      <c r="H3197" s="24">
        <v>556</v>
      </c>
      <c r="I3197" s="24">
        <v>640.15</v>
      </c>
      <c r="J3197" s="24">
        <v>1019.62</v>
      </c>
      <c r="K3197" s="24">
        <v>619</v>
      </c>
      <c r="L3197" s="95"/>
      <c r="M3197" s="95"/>
    </row>
    <row r="3198" spans="1:13" x14ac:dyDescent="0.2">
      <c r="A3198" s="42">
        <f>A3197+3</f>
        <v>45096</v>
      </c>
      <c r="B3198" s="24">
        <v>548</v>
      </c>
      <c r="C3198" s="24">
        <v>737.57</v>
      </c>
      <c r="D3198" s="24">
        <f>+D3197</f>
        <v>970.02</v>
      </c>
      <c r="E3198" s="45">
        <f>Platts!R3687*0.6+Platts!C3687*1.6</f>
        <v>322.24</v>
      </c>
      <c r="F3198" s="62">
        <f t="shared" si="636"/>
        <v>3195</v>
      </c>
      <c r="G3198" s="42">
        <f>G3197+3</f>
        <v>45096</v>
      </c>
      <c r="H3198" s="24">
        <v>555</v>
      </c>
      <c r="I3198" s="24">
        <v>640.15</v>
      </c>
      <c r="J3198" s="24">
        <v>1019.62</v>
      </c>
      <c r="K3198" s="24">
        <v>619</v>
      </c>
      <c r="L3198" s="95"/>
      <c r="M3198" s="95"/>
    </row>
    <row r="3199" spans="1:13" x14ac:dyDescent="0.2">
      <c r="A3199" s="42">
        <f t="shared" si="614"/>
        <v>45097</v>
      </c>
      <c r="B3199" s="24">
        <v>548</v>
      </c>
      <c r="C3199" s="24">
        <v>741.47</v>
      </c>
      <c r="D3199" s="24">
        <v>970.02</v>
      </c>
      <c r="E3199" s="45">
        <f>Platts!R3688*0.6+Platts!C3688*1.6</f>
        <v>321</v>
      </c>
      <c r="F3199" s="62">
        <f t="shared" ref="F3199:G3199" si="637">F3198+1</f>
        <v>3196</v>
      </c>
      <c r="G3199" s="42">
        <f t="shared" si="637"/>
        <v>45097</v>
      </c>
      <c r="H3199" s="24">
        <v>555</v>
      </c>
      <c r="I3199" s="24">
        <v>640.15</v>
      </c>
      <c r="J3199" s="24">
        <v>1019.62</v>
      </c>
      <c r="K3199" s="24">
        <v>617.5</v>
      </c>
      <c r="L3199" s="95"/>
      <c r="M3199" s="95"/>
    </row>
    <row r="3200" spans="1:13" x14ac:dyDescent="0.2">
      <c r="A3200" s="42">
        <f t="shared" si="614"/>
        <v>45098</v>
      </c>
      <c r="B3200" s="24">
        <v>548</v>
      </c>
      <c r="C3200" s="24">
        <v>744.6</v>
      </c>
      <c r="D3200" s="24">
        <v>970.02</v>
      </c>
      <c r="E3200" s="45">
        <f>Platts!R3689*0.6+Platts!C3689*1.6</f>
        <v>317.24</v>
      </c>
      <c r="F3200" s="62">
        <f t="shared" ref="F3200:G3200" si="638">F3199+1</f>
        <v>3197</v>
      </c>
      <c r="G3200" s="42">
        <f t="shared" si="638"/>
        <v>45098</v>
      </c>
      <c r="H3200" s="24">
        <v>553</v>
      </c>
      <c r="I3200" s="24">
        <v>646.04999999999995</v>
      </c>
      <c r="J3200" s="24">
        <v>1019.62</v>
      </c>
      <c r="K3200" s="24">
        <v>612.5</v>
      </c>
      <c r="L3200" s="95"/>
      <c r="M3200" s="95"/>
    </row>
    <row r="3201" spans="1:13" x14ac:dyDescent="0.2">
      <c r="A3201" s="42">
        <f t="shared" si="614"/>
        <v>45099</v>
      </c>
      <c r="B3201" s="24">
        <v>548</v>
      </c>
      <c r="C3201" s="24">
        <v>739.26</v>
      </c>
      <c r="D3201" s="24">
        <v>970.02</v>
      </c>
      <c r="E3201" s="45">
        <f>Platts!R3690*0.6+Platts!C3690*1.6</f>
        <v>321.14</v>
      </c>
      <c r="F3201" s="62">
        <f t="shared" ref="F3201:G3201" si="639">F3200+1</f>
        <v>3198</v>
      </c>
      <c r="G3201" s="42">
        <f t="shared" si="639"/>
        <v>45099</v>
      </c>
      <c r="H3201" s="24">
        <v>553</v>
      </c>
      <c r="I3201" s="24">
        <v>646.04999999999995</v>
      </c>
      <c r="J3201" s="24">
        <v>1019.62</v>
      </c>
      <c r="K3201" s="24">
        <v>612.5</v>
      </c>
      <c r="L3201" s="95"/>
      <c r="M3201" s="95"/>
    </row>
    <row r="3202" spans="1:13" x14ac:dyDescent="0.2">
      <c r="A3202" s="42">
        <f t="shared" si="614"/>
        <v>45100</v>
      </c>
      <c r="B3202" s="24">
        <v>548</v>
      </c>
      <c r="C3202" s="24">
        <v>729.03</v>
      </c>
      <c r="D3202" s="24">
        <v>992.06</v>
      </c>
      <c r="E3202" s="45">
        <f>Platts!R3691*0.6+Platts!C3691*1.6</f>
        <v>320.44000000000005</v>
      </c>
      <c r="F3202" s="62">
        <f t="shared" ref="F3202:G3202" si="640">F3201+1</f>
        <v>3199</v>
      </c>
      <c r="G3202" s="42">
        <f t="shared" si="640"/>
        <v>45100</v>
      </c>
      <c r="H3202" s="24">
        <v>553</v>
      </c>
      <c r="I3202" s="24">
        <v>646.04999999999995</v>
      </c>
      <c r="J3202" s="24">
        <v>1019.62</v>
      </c>
      <c r="K3202" s="24">
        <v>612.5</v>
      </c>
      <c r="L3202" s="95"/>
      <c r="M3202" s="95"/>
    </row>
    <row r="3203" spans="1:13" x14ac:dyDescent="0.2">
      <c r="A3203" s="42">
        <f>A3202+3</f>
        <v>45103</v>
      </c>
      <c r="B3203" s="24">
        <v>537</v>
      </c>
      <c r="C3203" s="24">
        <v>731.17</v>
      </c>
      <c r="D3203" s="24">
        <v>992.06</v>
      </c>
      <c r="E3203" s="45">
        <f>Platts!R3692*0.6+Platts!C3692*1.6</f>
        <v>316.72000000000003</v>
      </c>
      <c r="F3203" s="62">
        <f t="shared" ref="F3203" si="641">F3202+1</f>
        <v>3200</v>
      </c>
      <c r="G3203" s="42">
        <f>G3202+3</f>
        <v>45103</v>
      </c>
      <c r="H3203" s="24">
        <v>550</v>
      </c>
      <c r="I3203" s="24">
        <v>646.04999999999995</v>
      </c>
      <c r="J3203" s="24">
        <v>997.57</v>
      </c>
      <c r="K3203" s="24">
        <v>612.5</v>
      </c>
      <c r="L3203" s="95"/>
      <c r="M3203" s="95"/>
    </row>
    <row r="3204" spans="1:13" x14ac:dyDescent="0.2">
      <c r="A3204" s="42">
        <f t="shared" si="614"/>
        <v>45104</v>
      </c>
      <c r="B3204" s="24">
        <v>545</v>
      </c>
      <c r="C3204" s="24">
        <v>733.99</v>
      </c>
      <c r="D3204" s="24">
        <v>992.06</v>
      </c>
      <c r="E3204" s="45">
        <f>Platts!R3693*0.6+Platts!C3693*1.6</f>
        <v>323.92</v>
      </c>
      <c r="F3204" s="62">
        <f t="shared" ref="F3204:G3204" si="642">F3203+1</f>
        <v>3201</v>
      </c>
      <c r="G3204" s="42">
        <f t="shared" si="642"/>
        <v>45104</v>
      </c>
      <c r="H3204" s="24">
        <v>552</v>
      </c>
      <c r="I3204" s="24">
        <v>646.04999999999995</v>
      </c>
      <c r="J3204" s="24">
        <v>997.57</v>
      </c>
      <c r="K3204" s="24">
        <v>610</v>
      </c>
      <c r="L3204" s="95"/>
      <c r="M3204" s="95"/>
    </row>
    <row r="3205" spans="1:13" x14ac:dyDescent="0.2">
      <c r="A3205" s="42">
        <f t="shared" si="614"/>
        <v>45105</v>
      </c>
      <c r="B3205" s="24">
        <v>545</v>
      </c>
      <c r="C3205" s="24">
        <v>731.31</v>
      </c>
      <c r="D3205" s="24">
        <v>992.06</v>
      </c>
      <c r="E3205" s="45">
        <f>Platts!R3694*0.6+Platts!C3694*1.6</f>
        <v>323.20000000000005</v>
      </c>
      <c r="F3205" s="62">
        <f t="shared" ref="F3205:G3205" si="643">F3204+1</f>
        <v>3202</v>
      </c>
      <c r="G3205" s="42">
        <f t="shared" si="643"/>
        <v>45105</v>
      </c>
      <c r="H3205" s="24">
        <v>553</v>
      </c>
      <c r="I3205" s="24">
        <v>622.16</v>
      </c>
      <c r="J3205" s="24">
        <v>997.57</v>
      </c>
      <c r="K3205" s="24">
        <v>610</v>
      </c>
      <c r="L3205" s="95"/>
      <c r="M3205" s="95"/>
    </row>
    <row r="3206" spans="1:13" x14ac:dyDescent="0.2">
      <c r="A3206" s="42">
        <f t="shared" si="614"/>
        <v>45106</v>
      </c>
      <c r="B3206" s="24">
        <v>545</v>
      </c>
      <c r="C3206" s="24">
        <v>729.43</v>
      </c>
      <c r="D3206" s="24">
        <v>970.02</v>
      </c>
      <c r="E3206" s="45">
        <f>Platts!R3695*0.6+Platts!C3695*1.6</f>
        <v>323.20000000000005</v>
      </c>
      <c r="F3206" s="62">
        <f t="shared" ref="F3206:G3206" si="644">F3205+1</f>
        <v>3203</v>
      </c>
      <c r="G3206" s="42">
        <f t="shared" si="644"/>
        <v>45106</v>
      </c>
      <c r="H3206" s="24">
        <v>553</v>
      </c>
      <c r="I3206" s="24">
        <v>622.16</v>
      </c>
      <c r="J3206" s="24">
        <v>997.57</v>
      </c>
      <c r="K3206" s="24">
        <v>610</v>
      </c>
      <c r="L3206" s="95"/>
      <c r="M3206" s="95"/>
    </row>
    <row r="3207" spans="1:13" x14ac:dyDescent="0.2">
      <c r="A3207" s="42">
        <f t="shared" si="614"/>
        <v>45107</v>
      </c>
      <c r="B3207" s="24">
        <v>545</v>
      </c>
      <c r="C3207" s="24">
        <v>738.88800000000003</v>
      </c>
      <c r="D3207" s="24">
        <v>925.94119999999998</v>
      </c>
      <c r="E3207" s="45">
        <f>Platts!R3696*0.6+Platts!C3696*1.6</f>
        <v>318.36</v>
      </c>
      <c r="F3207" s="62">
        <f t="shared" ref="F3207:G3208" si="645">F3206+1</f>
        <v>3204</v>
      </c>
      <c r="G3207" s="42">
        <f t="shared" si="645"/>
        <v>45107</v>
      </c>
      <c r="H3207" s="24">
        <v>555</v>
      </c>
      <c r="I3207" s="24">
        <v>622.16</v>
      </c>
      <c r="J3207" s="24">
        <v>992.06</v>
      </c>
      <c r="K3207" s="24">
        <v>610</v>
      </c>
      <c r="L3207" s="95"/>
      <c r="M3207" s="95"/>
    </row>
    <row r="3208" spans="1:13" x14ac:dyDescent="0.2">
      <c r="A3208" s="42">
        <f>A3207+3</f>
        <v>45110</v>
      </c>
      <c r="B3208" s="24">
        <v>545</v>
      </c>
      <c r="C3208" s="24">
        <v>742.15</v>
      </c>
      <c r="D3208" s="24">
        <f>D3207</f>
        <v>925.94119999999998</v>
      </c>
      <c r="E3208" s="45">
        <f>Platts!R3697*0.6+Platts!C3697*1.6</f>
        <v>316.67999999999995</v>
      </c>
      <c r="F3208" s="62">
        <f t="shared" si="645"/>
        <v>3205</v>
      </c>
      <c r="G3208" s="42">
        <f>G3207+3</f>
        <v>45110</v>
      </c>
      <c r="H3208" s="24">
        <v>554</v>
      </c>
      <c r="I3208" s="24">
        <v>622.16</v>
      </c>
      <c r="J3208" s="24">
        <v>992.06</v>
      </c>
      <c r="K3208" s="24">
        <v>609.5</v>
      </c>
      <c r="L3208" s="95"/>
      <c r="M3208" s="95"/>
    </row>
    <row r="3209" spans="1:13" x14ac:dyDescent="0.2">
      <c r="A3209" s="42">
        <f t="shared" si="614"/>
        <v>45111</v>
      </c>
      <c r="B3209" s="24">
        <v>545</v>
      </c>
      <c r="C3209" s="24">
        <v>746.58</v>
      </c>
      <c r="D3209" s="24">
        <f>D3208</f>
        <v>925.94119999999998</v>
      </c>
      <c r="E3209" s="45">
        <f>Platts!R3698*0.6+Platts!C3698*1.6</f>
        <v>314.05</v>
      </c>
      <c r="F3209" s="62">
        <f t="shared" ref="F3209:G3209" si="646">F3208+1</f>
        <v>3206</v>
      </c>
      <c r="G3209" s="42">
        <f t="shared" si="646"/>
        <v>45111</v>
      </c>
      <c r="H3209" s="24">
        <v>554</v>
      </c>
      <c r="I3209" s="24">
        <v>622.16</v>
      </c>
      <c r="J3209" s="24">
        <v>992.06</v>
      </c>
      <c r="K3209" s="24">
        <v>605</v>
      </c>
      <c r="L3209" s="95"/>
      <c r="M3209" s="95"/>
    </row>
    <row r="3210" spans="1:13" x14ac:dyDescent="0.2">
      <c r="A3210" s="42">
        <f t="shared" si="614"/>
        <v>45112</v>
      </c>
      <c r="B3210" s="24">
        <v>545</v>
      </c>
      <c r="C3210" s="24">
        <v>744.8</v>
      </c>
      <c r="D3210" s="24">
        <v>947.97</v>
      </c>
      <c r="E3210" s="45">
        <f>Platts!R3699*0.6+Platts!C3699*1.6</f>
        <v>312.27999999999997</v>
      </c>
      <c r="F3210" s="62">
        <f t="shared" ref="F3210:G3210" si="647">F3209+1</f>
        <v>3207</v>
      </c>
      <c r="G3210" s="42">
        <f t="shared" si="647"/>
        <v>45112</v>
      </c>
      <c r="H3210" s="24">
        <v>554</v>
      </c>
      <c r="I3210" s="24">
        <v>630.63</v>
      </c>
      <c r="J3210" s="24">
        <v>992.06</v>
      </c>
      <c r="K3210" s="24">
        <v>602.5</v>
      </c>
      <c r="L3210" s="95"/>
      <c r="M3210" s="95"/>
    </row>
    <row r="3211" spans="1:13" x14ac:dyDescent="0.2">
      <c r="A3211" s="42">
        <f t="shared" si="614"/>
        <v>45113</v>
      </c>
      <c r="B3211" s="24">
        <v>545</v>
      </c>
      <c r="C3211" s="24">
        <v>738.8</v>
      </c>
      <c r="D3211" s="24">
        <v>947.97</v>
      </c>
      <c r="E3211" s="45">
        <f>Platts!R3700*0.6+Platts!C3700*1.6</f>
        <v>316.96000000000004</v>
      </c>
      <c r="F3211" s="62">
        <f t="shared" ref="F3211:G3211" si="648">F3210+1</f>
        <v>3208</v>
      </c>
      <c r="G3211" s="42">
        <f t="shared" si="648"/>
        <v>45113</v>
      </c>
      <c r="H3211" s="24">
        <v>549</v>
      </c>
      <c r="I3211" s="24">
        <v>630.63</v>
      </c>
      <c r="J3211" s="24">
        <v>992.06</v>
      </c>
      <c r="K3211" s="24">
        <v>599</v>
      </c>
      <c r="L3211" s="95"/>
      <c r="M3211" s="95"/>
    </row>
    <row r="3212" spans="1:13" x14ac:dyDescent="0.2">
      <c r="A3212" s="42">
        <f t="shared" si="614"/>
        <v>45114</v>
      </c>
      <c r="B3212" s="24">
        <v>545</v>
      </c>
      <c r="C3212" s="24">
        <v>744.53</v>
      </c>
      <c r="D3212" s="24">
        <v>947.97</v>
      </c>
      <c r="E3212" s="45">
        <f>Platts!R3701*0.6+Platts!C3701*1.6</f>
        <v>312.52</v>
      </c>
      <c r="F3212" s="62">
        <f t="shared" ref="F3212:G3212" si="649">F3211+1</f>
        <v>3209</v>
      </c>
      <c r="G3212" s="42">
        <f t="shared" si="649"/>
        <v>45114</v>
      </c>
      <c r="H3212" s="24">
        <v>545</v>
      </c>
      <c r="I3212" s="24">
        <v>630.63</v>
      </c>
      <c r="J3212" s="24">
        <v>992.06</v>
      </c>
      <c r="K3212" s="24">
        <v>599</v>
      </c>
      <c r="L3212" s="95"/>
      <c r="M3212" s="95"/>
    </row>
    <row r="3213" spans="1:13" x14ac:dyDescent="0.2">
      <c r="A3213" s="42">
        <f>A3212+3</f>
        <v>45117</v>
      </c>
      <c r="B3213" s="24">
        <v>543</v>
      </c>
      <c r="C3213" s="24">
        <v>746.84</v>
      </c>
      <c r="D3213" s="24">
        <v>981.04</v>
      </c>
      <c r="E3213" s="45">
        <f>Platts!R3702*0.6+Platts!C3702*1.6</f>
        <v>306.04000000000002</v>
      </c>
      <c r="F3213" s="62">
        <f t="shared" ref="F3213" si="650">F3212+1</f>
        <v>3210</v>
      </c>
      <c r="G3213" s="42">
        <f>G3212+3</f>
        <v>45117</v>
      </c>
      <c r="H3213" s="24">
        <v>542</v>
      </c>
      <c r="I3213" s="24">
        <v>630.63</v>
      </c>
      <c r="J3213" s="24">
        <v>992.06</v>
      </c>
      <c r="K3213" s="24">
        <v>597.5</v>
      </c>
      <c r="L3213" s="95"/>
      <c r="M3213" s="95"/>
    </row>
    <row r="3214" spans="1:13" x14ac:dyDescent="0.2">
      <c r="A3214" s="42">
        <f t="shared" si="614"/>
        <v>45118</v>
      </c>
      <c r="B3214" s="24">
        <v>543</v>
      </c>
      <c r="C3214" s="24">
        <v>747.39</v>
      </c>
      <c r="D3214" s="24">
        <v>981.04</v>
      </c>
      <c r="E3214" s="45">
        <f>Platts!R3703*0.6+Platts!C3703*1.6</f>
        <v>309.56</v>
      </c>
      <c r="F3214" s="62">
        <f t="shared" ref="F3214:G3214" si="651">F3213+1</f>
        <v>3211</v>
      </c>
      <c r="G3214" s="42">
        <f t="shared" si="651"/>
        <v>45118</v>
      </c>
      <c r="H3214" s="24">
        <v>542</v>
      </c>
      <c r="I3214" s="24">
        <v>630.63</v>
      </c>
      <c r="J3214" s="24">
        <v>992.06</v>
      </c>
      <c r="K3214" s="24">
        <v>590</v>
      </c>
      <c r="L3214" s="95"/>
      <c r="M3214" s="95"/>
    </row>
    <row r="3215" spans="1:13" x14ac:dyDescent="0.2">
      <c r="A3215" s="42">
        <f t="shared" si="614"/>
        <v>45119</v>
      </c>
      <c r="B3215" s="24">
        <v>543</v>
      </c>
      <c r="C3215" s="24">
        <v>745.38</v>
      </c>
      <c r="D3215" s="24">
        <v>981.04</v>
      </c>
      <c r="E3215" s="45">
        <f>Platts!R3704*0.6+Platts!C3704*1.6</f>
        <v>309.77999999999997</v>
      </c>
      <c r="F3215" s="62">
        <f t="shared" ref="F3215:G3215" si="652">F3214+1</f>
        <v>3212</v>
      </c>
      <c r="G3215" s="42">
        <f t="shared" si="652"/>
        <v>45119</v>
      </c>
      <c r="H3215" s="24">
        <v>545</v>
      </c>
      <c r="I3215" s="24">
        <v>645.25</v>
      </c>
      <c r="J3215" s="24">
        <v>992.06</v>
      </c>
      <c r="K3215" s="24">
        <v>585</v>
      </c>
      <c r="L3215" s="95"/>
      <c r="M3215" s="95"/>
    </row>
    <row r="3216" spans="1:13" x14ac:dyDescent="0.2">
      <c r="A3216" s="42">
        <f t="shared" si="614"/>
        <v>45120</v>
      </c>
      <c r="B3216" s="24">
        <v>544</v>
      </c>
      <c r="C3216" s="24">
        <v>744.2</v>
      </c>
      <c r="D3216" s="24">
        <v>981.04</v>
      </c>
      <c r="E3216" s="45">
        <f>Platts!R3705*0.6+Platts!C3705*1.6</f>
        <v>318</v>
      </c>
      <c r="F3216" s="62">
        <f t="shared" ref="F3216:G3216" si="653">F3215+1</f>
        <v>3213</v>
      </c>
      <c r="G3216" s="42">
        <f t="shared" si="653"/>
        <v>45120</v>
      </c>
      <c r="H3216" s="24">
        <v>541</v>
      </c>
      <c r="I3216" s="24">
        <v>645.25</v>
      </c>
      <c r="J3216" s="24">
        <v>992.06</v>
      </c>
      <c r="K3216" s="24">
        <v>580</v>
      </c>
      <c r="L3216" s="95"/>
      <c r="M3216" s="95"/>
    </row>
    <row r="3217" spans="1:13" x14ac:dyDescent="0.2">
      <c r="A3217" s="42">
        <f t="shared" si="614"/>
        <v>45121</v>
      </c>
      <c r="B3217" s="24">
        <v>547</v>
      </c>
      <c r="C3217" s="24">
        <v>741.71</v>
      </c>
      <c r="D3217" s="24">
        <v>981.04</v>
      </c>
      <c r="E3217" s="45">
        <f>Platts!R3706*0.6+Platts!C3706*1.6</f>
        <v>323.88</v>
      </c>
      <c r="F3217" s="62">
        <f t="shared" ref="F3217:G3218" si="654">F3216+1</f>
        <v>3214</v>
      </c>
      <c r="G3217" s="42">
        <f t="shared" si="654"/>
        <v>45121</v>
      </c>
      <c r="H3217" s="24">
        <v>540</v>
      </c>
      <c r="I3217" s="24">
        <v>645.25</v>
      </c>
      <c r="J3217" s="24">
        <v>992.06</v>
      </c>
      <c r="K3217" s="24">
        <v>580</v>
      </c>
      <c r="L3217" s="95"/>
      <c r="M3217" s="95"/>
    </row>
    <row r="3218" spans="1:13" x14ac:dyDescent="0.2">
      <c r="A3218" s="42">
        <f>A3217+3</f>
        <v>45124</v>
      </c>
      <c r="B3218" s="24">
        <v>547</v>
      </c>
      <c r="C3218" s="24">
        <v>741.44</v>
      </c>
      <c r="D3218" s="24">
        <v>981.04</v>
      </c>
      <c r="E3218" s="45">
        <f>Platts!R3707*0.6+Platts!C3707*1.6</f>
        <v>322.68</v>
      </c>
      <c r="F3218" s="62">
        <f t="shared" si="654"/>
        <v>3215</v>
      </c>
      <c r="G3218" s="42">
        <f>G3217+3</f>
        <v>45124</v>
      </c>
      <c r="H3218" s="24">
        <v>541</v>
      </c>
      <c r="I3218" s="24">
        <v>645.25</v>
      </c>
      <c r="J3218" s="24">
        <v>992.06</v>
      </c>
      <c r="K3218" s="24">
        <v>580</v>
      </c>
      <c r="L3218" s="95"/>
      <c r="M3218" s="95"/>
    </row>
    <row r="3219" spans="1:13" x14ac:dyDescent="0.2">
      <c r="A3219" s="42">
        <f t="shared" si="614"/>
        <v>45125</v>
      </c>
      <c r="B3219" s="24">
        <v>549</v>
      </c>
      <c r="C3219" s="24">
        <v>741.11</v>
      </c>
      <c r="D3219" s="24">
        <v>981.04</v>
      </c>
      <c r="E3219" s="45">
        <f>Platts!R3708*0.6+Platts!C3708*1.6</f>
        <v>323.36</v>
      </c>
      <c r="F3219" s="62">
        <f t="shared" ref="F3219:G3219" si="655">F3218+1</f>
        <v>3216</v>
      </c>
      <c r="G3219" s="42">
        <f t="shared" si="655"/>
        <v>45125</v>
      </c>
      <c r="H3219" s="24">
        <v>541</v>
      </c>
      <c r="I3219" s="24">
        <v>645.25</v>
      </c>
      <c r="J3219" s="24">
        <v>992.06</v>
      </c>
      <c r="K3219" s="24">
        <v>572.20000000000005</v>
      </c>
      <c r="L3219" s="95"/>
      <c r="M3219" s="95"/>
    </row>
    <row r="3220" spans="1:13" x14ac:dyDescent="0.2">
      <c r="A3220" s="42">
        <f t="shared" si="614"/>
        <v>45126</v>
      </c>
      <c r="B3220" s="24">
        <v>549</v>
      </c>
      <c r="C3220" s="24">
        <v>739</v>
      </c>
      <c r="D3220" s="24">
        <v>981.04</v>
      </c>
      <c r="E3220" s="45">
        <f>Platts!R3709*0.6+Platts!C3709*1.6</f>
        <v>320.39999999999998</v>
      </c>
      <c r="F3220" s="62">
        <f t="shared" ref="F3220:G3220" si="656">F3219+1</f>
        <v>3217</v>
      </c>
      <c r="G3220" s="42">
        <f t="shared" si="656"/>
        <v>45126</v>
      </c>
      <c r="H3220" s="24">
        <v>541</v>
      </c>
      <c r="I3220" s="24">
        <v>655.02</v>
      </c>
      <c r="J3220" s="24">
        <v>992.06</v>
      </c>
      <c r="K3220" s="24">
        <v>570</v>
      </c>
      <c r="L3220" s="95"/>
      <c r="M3220" s="95"/>
    </row>
    <row r="3221" spans="1:13" x14ac:dyDescent="0.2">
      <c r="A3221" s="42">
        <f t="shared" si="614"/>
        <v>45127</v>
      </c>
      <c r="B3221" s="24">
        <v>549</v>
      </c>
      <c r="C3221" s="24">
        <v>729.8</v>
      </c>
      <c r="D3221" s="24">
        <v>981.04</v>
      </c>
      <c r="E3221" s="45">
        <f>Platts!R3710*0.6+Platts!C3710*1.6</f>
        <v>328.2</v>
      </c>
      <c r="F3221" s="62">
        <f t="shared" ref="F3221:G3221" si="657">F3220+1</f>
        <v>3218</v>
      </c>
      <c r="G3221" s="42">
        <f t="shared" si="657"/>
        <v>45127</v>
      </c>
      <c r="H3221" s="24">
        <v>541</v>
      </c>
      <c r="I3221" s="24">
        <v>655.02</v>
      </c>
      <c r="J3221" s="24">
        <v>992.06</v>
      </c>
      <c r="K3221" s="24">
        <v>570</v>
      </c>
      <c r="L3221" s="95"/>
      <c r="M3221" s="95"/>
    </row>
    <row r="3222" spans="1:13" x14ac:dyDescent="0.2">
      <c r="A3222" s="42">
        <f t="shared" si="614"/>
        <v>45128</v>
      </c>
      <c r="B3222" s="24">
        <v>549</v>
      </c>
      <c r="C3222" s="24">
        <v>728.43</v>
      </c>
      <c r="D3222" s="24">
        <v>981.04</v>
      </c>
      <c r="E3222" s="45">
        <f>Platts!R3711*0.6+Platts!C3711*1.6</f>
        <v>326.76</v>
      </c>
      <c r="F3222" s="62">
        <f t="shared" ref="F3222:G3222" si="658">F3221+1</f>
        <v>3219</v>
      </c>
      <c r="G3222" s="42">
        <f t="shared" si="658"/>
        <v>45128</v>
      </c>
      <c r="H3222" s="24">
        <v>541</v>
      </c>
      <c r="I3222" s="24">
        <v>655.02</v>
      </c>
      <c r="J3222" s="24">
        <v>992.06</v>
      </c>
      <c r="K3222" s="24">
        <v>570</v>
      </c>
      <c r="L3222" s="95"/>
      <c r="M3222" s="95"/>
    </row>
    <row r="3223" spans="1:13" x14ac:dyDescent="0.2">
      <c r="A3223" s="42">
        <f>A3222+3</f>
        <v>45131</v>
      </c>
      <c r="B3223" s="24">
        <v>549</v>
      </c>
      <c r="C3223" s="24">
        <v>725.35</v>
      </c>
      <c r="D3223" s="24">
        <v>920.41</v>
      </c>
      <c r="E3223" s="45">
        <f>Platts!R3712*0.6+Platts!C3712*1.6</f>
        <v>325.39999999999998</v>
      </c>
      <c r="F3223" s="62">
        <f t="shared" ref="F3223" si="659">F3222+1</f>
        <v>3220</v>
      </c>
      <c r="G3223" s="42">
        <f>G3222+3</f>
        <v>45131</v>
      </c>
      <c r="H3223" s="24">
        <v>540</v>
      </c>
      <c r="I3223" s="24">
        <v>655.02200000000005</v>
      </c>
      <c r="J3223" s="24">
        <v>992.06</v>
      </c>
      <c r="K3223" s="24">
        <v>565</v>
      </c>
      <c r="L3223" s="95"/>
      <c r="M3223" s="95"/>
    </row>
    <row r="3224" spans="1:13" x14ac:dyDescent="0.2">
      <c r="A3224" s="42">
        <f t="shared" si="614"/>
        <v>45132</v>
      </c>
      <c r="B3224" s="24">
        <v>554</v>
      </c>
      <c r="C3224" s="24">
        <v>723.71</v>
      </c>
      <c r="D3224" s="24">
        <v>920.41</v>
      </c>
      <c r="E3224" s="45">
        <f>Platts!R3713*0.6+Platts!C3713*1.6</f>
        <v>327.39999999999998</v>
      </c>
      <c r="F3224" s="62">
        <f t="shared" ref="F3224:G3224" si="660">F3223+1</f>
        <v>3221</v>
      </c>
      <c r="G3224" s="42">
        <f t="shared" si="660"/>
        <v>45132</v>
      </c>
      <c r="H3224" s="24">
        <v>545</v>
      </c>
      <c r="I3224" s="24">
        <v>655.02</v>
      </c>
      <c r="J3224" s="24">
        <v>992.06</v>
      </c>
      <c r="K3224" s="24">
        <v>560</v>
      </c>
      <c r="L3224" s="95"/>
      <c r="M3224" s="95"/>
    </row>
    <row r="3225" spans="1:13" x14ac:dyDescent="0.2">
      <c r="A3225" s="42">
        <f t="shared" si="614"/>
        <v>45133</v>
      </c>
      <c r="B3225" s="24">
        <v>559</v>
      </c>
      <c r="C3225" s="24">
        <v>719.68</v>
      </c>
      <c r="D3225" s="24">
        <v>920.41</v>
      </c>
      <c r="E3225" s="45">
        <f>Platts!R3714*0.6+Platts!C3714*1.6</f>
        <v>328.52</v>
      </c>
      <c r="F3225" s="62">
        <f t="shared" ref="F3225:G3225" si="661">F3224+1</f>
        <v>3222</v>
      </c>
      <c r="G3225" s="42">
        <f t="shared" si="661"/>
        <v>45133</v>
      </c>
      <c r="H3225" s="24">
        <v>547</v>
      </c>
      <c r="I3225" s="24">
        <v>636.64</v>
      </c>
      <c r="J3225" s="24">
        <v>992.06</v>
      </c>
      <c r="K3225" s="24">
        <v>559</v>
      </c>
      <c r="L3225" s="95"/>
      <c r="M3225" s="95"/>
    </row>
    <row r="3226" spans="1:13" x14ac:dyDescent="0.2">
      <c r="A3226" s="42">
        <f t="shared" si="614"/>
        <v>45134</v>
      </c>
      <c r="B3226" s="24">
        <v>564</v>
      </c>
      <c r="C3226" s="24">
        <v>714.42</v>
      </c>
      <c r="D3226" s="24">
        <v>920.41</v>
      </c>
      <c r="E3226" s="45">
        <f>Platts!R3715*0.6+Platts!C3715*1.6</f>
        <v>323.15999999999997</v>
      </c>
      <c r="F3226" s="62">
        <f t="shared" ref="F3226:G3226" si="662">F3225+1</f>
        <v>3223</v>
      </c>
      <c r="G3226" s="42">
        <f t="shared" si="662"/>
        <v>45134</v>
      </c>
      <c r="H3226" s="24">
        <v>547</v>
      </c>
      <c r="I3226" s="24">
        <v>636.64</v>
      </c>
      <c r="J3226" s="24">
        <v>992.06</v>
      </c>
      <c r="K3226" s="24">
        <v>560</v>
      </c>
      <c r="L3226" s="95"/>
      <c r="M3226" s="95"/>
    </row>
    <row r="3227" spans="1:13" x14ac:dyDescent="0.2">
      <c r="A3227" s="42">
        <f t="shared" si="614"/>
        <v>45135</v>
      </c>
      <c r="B3227" s="24">
        <v>566</v>
      </c>
      <c r="C3227" s="24">
        <v>711.5</v>
      </c>
      <c r="D3227" s="24">
        <v>920.41</v>
      </c>
      <c r="E3227" s="45">
        <f>Platts!R3716*0.6+Platts!C3716*1.6</f>
        <v>317.24</v>
      </c>
      <c r="F3227" s="62">
        <f t="shared" ref="F3227:G3228" si="663">F3226+1</f>
        <v>3224</v>
      </c>
      <c r="G3227" s="42">
        <f t="shared" si="663"/>
        <v>45135</v>
      </c>
      <c r="H3227" s="24">
        <v>547</v>
      </c>
      <c r="I3227" s="24">
        <v>636.64</v>
      </c>
      <c r="J3227" s="24">
        <v>992.06</v>
      </c>
      <c r="K3227" s="24">
        <v>557.5</v>
      </c>
      <c r="L3227" s="95"/>
      <c r="M3227" s="95"/>
    </row>
    <row r="3228" spans="1:13" x14ac:dyDescent="0.2">
      <c r="A3228" s="42">
        <f>A3227+3</f>
        <v>45138</v>
      </c>
      <c r="B3228" s="24">
        <v>564</v>
      </c>
      <c r="C3228" s="24">
        <v>711.18</v>
      </c>
      <c r="D3228" s="24">
        <v>920.41</v>
      </c>
      <c r="E3228" s="45">
        <f>Platts!R3717*0.6+Platts!C3717*1.6</f>
        <v>318.27999999999997</v>
      </c>
      <c r="F3228" s="62">
        <f t="shared" si="663"/>
        <v>3225</v>
      </c>
      <c r="G3228" s="42">
        <f>G3227+3</f>
        <v>45138</v>
      </c>
      <c r="H3228" s="24">
        <v>547</v>
      </c>
      <c r="I3228" s="24">
        <v>636.64</v>
      </c>
      <c r="J3228" s="24">
        <v>992.06</v>
      </c>
      <c r="K3228" s="24">
        <v>557.5</v>
      </c>
      <c r="L3228" s="95"/>
      <c r="M3228" s="95"/>
    </row>
    <row r="3229" spans="1:13" x14ac:dyDescent="0.2">
      <c r="A3229" s="42">
        <f t="shared" si="614"/>
        <v>45139</v>
      </c>
      <c r="B3229" s="24">
        <v>567</v>
      </c>
      <c r="C3229" s="24">
        <v>701.57</v>
      </c>
      <c r="D3229" s="24">
        <v>920.41</v>
      </c>
      <c r="E3229" s="45">
        <f>Platts!R3718*0.6+Platts!C3718*1.6</f>
        <v>320.48</v>
      </c>
      <c r="F3229" s="62">
        <f t="shared" ref="F3229:G3229" si="664">F3228+1</f>
        <v>3226</v>
      </c>
      <c r="G3229" s="42">
        <f t="shared" si="664"/>
        <v>45139</v>
      </c>
      <c r="H3229" s="24">
        <v>547</v>
      </c>
      <c r="I3229" s="24">
        <v>636.64</v>
      </c>
      <c r="J3229" s="24">
        <v>992.06</v>
      </c>
      <c r="K3229" s="24">
        <v>552.5</v>
      </c>
      <c r="L3229" s="95"/>
      <c r="M3229" s="95"/>
    </row>
    <row r="3230" spans="1:13" x14ac:dyDescent="0.2">
      <c r="A3230" s="42">
        <f t="shared" si="614"/>
        <v>45140</v>
      </c>
      <c r="B3230" s="24">
        <v>565</v>
      </c>
      <c r="C3230" s="24">
        <v>699.9</v>
      </c>
      <c r="D3230" s="24">
        <v>881.83</v>
      </c>
      <c r="E3230" s="45">
        <f>Platts!R3719*0.6+Platts!C3719*1.6</f>
        <v>318.72000000000003</v>
      </c>
      <c r="F3230" s="62">
        <f t="shared" ref="F3230:G3230" si="665">F3229+1</f>
        <v>3227</v>
      </c>
      <c r="G3230" s="42">
        <f t="shared" si="665"/>
        <v>45140</v>
      </c>
      <c r="H3230" s="24">
        <v>547</v>
      </c>
      <c r="I3230" s="24">
        <v>628.82000000000005</v>
      </c>
      <c r="J3230" s="24">
        <v>992.06</v>
      </c>
      <c r="K3230" s="24">
        <v>550</v>
      </c>
      <c r="L3230" s="95"/>
      <c r="M3230" s="95"/>
    </row>
    <row r="3231" spans="1:13" x14ac:dyDescent="0.2">
      <c r="A3231" s="42">
        <f t="shared" si="614"/>
        <v>45141</v>
      </c>
      <c r="B3231" s="24">
        <v>563</v>
      </c>
      <c r="C3231" s="24">
        <v>700.67</v>
      </c>
      <c r="D3231" s="24">
        <v>870.81</v>
      </c>
      <c r="E3231" s="45">
        <f>Platts!R3720*0.6+Platts!C3720*1.6</f>
        <v>313.60000000000002</v>
      </c>
      <c r="F3231" s="62">
        <f t="shared" ref="F3231:G3231" si="666">F3230+1</f>
        <v>3228</v>
      </c>
      <c r="G3231" s="42">
        <f t="shared" si="666"/>
        <v>45141</v>
      </c>
      <c r="H3231" s="24">
        <v>542</v>
      </c>
      <c r="I3231" s="24">
        <v>628.82000000000005</v>
      </c>
      <c r="J3231" s="24">
        <v>992.06</v>
      </c>
      <c r="K3231" s="24">
        <v>550</v>
      </c>
      <c r="L3231" s="95"/>
      <c r="M3231" s="95"/>
    </row>
    <row r="3232" spans="1:13" x14ac:dyDescent="0.2">
      <c r="A3232" s="42">
        <f t="shared" si="614"/>
        <v>45142</v>
      </c>
      <c r="B3232" s="24">
        <v>563</v>
      </c>
      <c r="C3232" s="24">
        <v>706.37</v>
      </c>
      <c r="D3232" s="24">
        <v>870.81</v>
      </c>
      <c r="E3232" s="45">
        <f>Platts!R3721*0.6+Platts!C3721*1.6</f>
        <v>315.68</v>
      </c>
      <c r="F3232" s="62">
        <f t="shared" ref="F3232" si="667">F3231+1</f>
        <v>3229</v>
      </c>
      <c r="G3232" s="42">
        <f>G3231+3</f>
        <v>45144</v>
      </c>
      <c r="H3232" s="24">
        <v>542</v>
      </c>
      <c r="I3232" s="24">
        <v>628.82000000000005</v>
      </c>
      <c r="J3232" s="24">
        <v>992.06</v>
      </c>
      <c r="K3232" s="24">
        <v>550</v>
      </c>
      <c r="L3232" s="95"/>
      <c r="M3232" s="95"/>
    </row>
    <row r="3233" spans="1:13" x14ac:dyDescent="0.2">
      <c r="A3233" s="42">
        <f>A3232+3</f>
        <v>45145</v>
      </c>
      <c r="B3233" s="24">
        <v>563</v>
      </c>
      <c r="C3233" s="24">
        <v>704</v>
      </c>
      <c r="D3233" s="24">
        <v>870.81</v>
      </c>
      <c r="E3233" s="45">
        <f>Platts!R3722*0.6+Platts!C3722*1.6</f>
        <v>314.46000000000004</v>
      </c>
      <c r="F3233" s="62">
        <f t="shared" ref="F3233:G3236" si="668">F3232+1</f>
        <v>3230</v>
      </c>
      <c r="G3233" s="42">
        <f t="shared" si="668"/>
        <v>45145</v>
      </c>
      <c r="H3233" s="24">
        <v>542</v>
      </c>
      <c r="I3233" s="24">
        <v>628.82000000000005</v>
      </c>
      <c r="J3233" s="24">
        <v>992.06</v>
      </c>
      <c r="K3233" s="24">
        <v>550</v>
      </c>
      <c r="L3233" s="95"/>
      <c r="M3233" s="95"/>
    </row>
    <row r="3234" spans="1:13" x14ac:dyDescent="0.2">
      <c r="A3234" s="42">
        <f t="shared" si="614"/>
        <v>45146</v>
      </c>
      <c r="B3234" s="24">
        <v>563</v>
      </c>
      <c r="C3234" s="24">
        <v>700.8</v>
      </c>
      <c r="D3234" s="24">
        <v>870.81</v>
      </c>
      <c r="E3234" s="45">
        <f>Platts!R3723*0.6+Platts!C3723*1.6</f>
        <v>315.58000000000004</v>
      </c>
      <c r="F3234" s="62">
        <f t="shared" ref="F3234" si="669">F3233+1</f>
        <v>3231</v>
      </c>
      <c r="G3234" s="42">
        <f t="shared" si="668"/>
        <v>45146</v>
      </c>
      <c r="H3234" s="24">
        <v>542</v>
      </c>
      <c r="I3234" s="24">
        <v>628.82000000000005</v>
      </c>
      <c r="J3234" s="24">
        <v>992.06</v>
      </c>
      <c r="K3234" s="24">
        <v>549</v>
      </c>
      <c r="L3234" s="95"/>
      <c r="M3234" s="95"/>
    </row>
    <row r="3235" spans="1:13" x14ac:dyDescent="0.2">
      <c r="A3235" s="42">
        <f t="shared" si="614"/>
        <v>45147</v>
      </c>
      <c r="B3235" s="24">
        <v>563</v>
      </c>
      <c r="C3235" s="24">
        <v>702.59</v>
      </c>
      <c r="D3235" s="24">
        <v>881.83</v>
      </c>
      <c r="E3235" s="45">
        <f>Platts!R3724*0.6+Platts!C3724*1.6</f>
        <v>315.58000000000004</v>
      </c>
      <c r="F3235" s="62">
        <f t="shared" ref="F3235:F3242" si="670">F3234+1</f>
        <v>3232</v>
      </c>
      <c r="G3235" s="42">
        <f t="shared" si="668"/>
        <v>45147</v>
      </c>
      <c r="H3235" s="24">
        <v>542</v>
      </c>
      <c r="I3235" s="24">
        <v>631.24</v>
      </c>
      <c r="J3235" s="24">
        <v>992.06</v>
      </c>
      <c r="K3235" s="24">
        <v>550</v>
      </c>
      <c r="L3235" s="95"/>
      <c r="M3235" s="95"/>
    </row>
    <row r="3236" spans="1:13" x14ac:dyDescent="0.2">
      <c r="A3236" s="42">
        <f t="shared" si="614"/>
        <v>45148</v>
      </c>
      <c r="B3236" s="24">
        <v>558</v>
      </c>
      <c r="C3236" s="24">
        <v>705.15</v>
      </c>
      <c r="D3236" s="24">
        <v>870.81</v>
      </c>
      <c r="E3236" s="45">
        <f>Platts!R3725*0.6+Platts!C3725*1.6</f>
        <v>313.56</v>
      </c>
      <c r="F3236" s="62">
        <f t="shared" si="670"/>
        <v>3233</v>
      </c>
      <c r="G3236" s="42">
        <f t="shared" si="668"/>
        <v>45148</v>
      </c>
      <c r="H3236" s="24">
        <v>540</v>
      </c>
      <c r="I3236" s="24">
        <v>631.24</v>
      </c>
      <c r="J3236" s="24">
        <v>992.06</v>
      </c>
      <c r="K3236" s="24">
        <v>552.5</v>
      </c>
      <c r="L3236" s="95"/>
      <c r="M3236" s="95"/>
    </row>
    <row r="3237" spans="1:13" x14ac:dyDescent="0.2">
      <c r="A3237" s="42">
        <f t="shared" si="614"/>
        <v>45149</v>
      </c>
      <c r="B3237" s="24">
        <v>558</v>
      </c>
      <c r="C3237" s="24">
        <v>695.83</v>
      </c>
      <c r="D3237" s="24">
        <v>870.81</v>
      </c>
      <c r="E3237" s="45">
        <f>Platts!R3726*0.6+Platts!C3726*1.6</f>
        <v>318.76</v>
      </c>
      <c r="F3237" s="62">
        <f t="shared" si="670"/>
        <v>3234</v>
      </c>
      <c r="G3237" s="42">
        <f>G3236+1</f>
        <v>45149</v>
      </c>
      <c r="H3237" s="24">
        <v>540</v>
      </c>
      <c r="I3237" s="24">
        <v>631.24</v>
      </c>
      <c r="J3237" s="24">
        <v>992.06</v>
      </c>
      <c r="K3237" s="24">
        <v>552.5</v>
      </c>
      <c r="L3237" s="95"/>
      <c r="M3237" s="95"/>
    </row>
    <row r="3238" spans="1:13" x14ac:dyDescent="0.2">
      <c r="A3238" s="42">
        <f>A3237+3</f>
        <v>45152</v>
      </c>
      <c r="B3238" s="24">
        <v>556</v>
      </c>
      <c r="C3238" s="24">
        <v>693.36</v>
      </c>
      <c r="D3238" s="24">
        <v>870.81</v>
      </c>
      <c r="E3238" s="45">
        <f>Platts!R3727*0.6+Platts!C3727*1.6</f>
        <v>318.82</v>
      </c>
      <c r="F3238" s="62">
        <f t="shared" si="670"/>
        <v>3235</v>
      </c>
      <c r="G3238" s="42">
        <f t="shared" ref="G3238:G3240" si="671">G3237+1</f>
        <v>45150</v>
      </c>
      <c r="H3238" s="24">
        <v>538</v>
      </c>
      <c r="I3238" s="24">
        <v>631.24</v>
      </c>
      <c r="J3238" s="24">
        <v>992.06</v>
      </c>
      <c r="K3238" s="24">
        <v>560</v>
      </c>
      <c r="L3238" s="95"/>
      <c r="M3238" s="95"/>
    </row>
    <row r="3239" spans="1:13" x14ac:dyDescent="0.2">
      <c r="A3239" s="42">
        <f t="shared" si="614"/>
        <v>45153</v>
      </c>
      <c r="B3239" s="24">
        <v>553</v>
      </c>
      <c r="C3239" s="24">
        <v>693.86</v>
      </c>
      <c r="D3239" s="24">
        <v>870.81</v>
      </c>
      <c r="E3239" s="45">
        <f>Platts!R3728*0.6+Platts!C3728*1.6</f>
        <v>319.86</v>
      </c>
      <c r="F3239" s="62">
        <f t="shared" si="670"/>
        <v>3236</v>
      </c>
      <c r="G3239" s="42">
        <f t="shared" si="671"/>
        <v>45151</v>
      </c>
      <c r="H3239" s="24">
        <v>538</v>
      </c>
      <c r="I3239" s="24">
        <v>631.24</v>
      </c>
      <c r="J3239" s="24">
        <v>992.06</v>
      </c>
      <c r="K3239" s="24">
        <v>565</v>
      </c>
      <c r="L3239" s="95"/>
      <c r="M3239" s="95"/>
    </row>
    <row r="3240" spans="1:13" x14ac:dyDescent="0.2">
      <c r="A3240" s="42">
        <f t="shared" ref="A3240:A3242" si="672">A3239+1</f>
        <v>45154</v>
      </c>
      <c r="B3240" s="24">
        <v>553</v>
      </c>
      <c r="C3240" s="24">
        <v>692.59</v>
      </c>
      <c r="D3240" s="24">
        <v>870.81</v>
      </c>
      <c r="E3240" s="45">
        <f>Platts!R3729*0.6+Platts!C3729*1.6</f>
        <v>321.91999999999996</v>
      </c>
      <c r="F3240" s="62">
        <f t="shared" si="670"/>
        <v>3237</v>
      </c>
      <c r="G3240" s="42">
        <f t="shared" si="671"/>
        <v>45152</v>
      </c>
      <c r="H3240" s="24">
        <v>538</v>
      </c>
      <c r="I3240" s="24">
        <v>627.15</v>
      </c>
      <c r="J3240" s="24">
        <v>992.06</v>
      </c>
      <c r="K3240" s="24">
        <v>565</v>
      </c>
      <c r="L3240" s="95"/>
      <c r="M3240" s="95"/>
    </row>
    <row r="3241" spans="1:13" x14ac:dyDescent="0.2">
      <c r="A3241" s="42">
        <f t="shared" si="672"/>
        <v>45155</v>
      </c>
      <c r="B3241" s="24">
        <v>553</v>
      </c>
      <c r="C3241" s="24">
        <v>685</v>
      </c>
      <c r="D3241" s="24">
        <v>870.81</v>
      </c>
      <c r="E3241" s="45">
        <f>Platts!R3730*0.6+Platts!C3730*1.6</f>
        <v>328.88</v>
      </c>
      <c r="F3241" s="62">
        <f t="shared" si="670"/>
        <v>3238</v>
      </c>
      <c r="G3241" s="42">
        <f t="shared" ref="G3241" si="673">G3240+1</f>
        <v>45153</v>
      </c>
      <c r="H3241" s="24">
        <v>538</v>
      </c>
      <c r="I3241" s="24">
        <v>627.15</v>
      </c>
      <c r="J3241" s="24">
        <v>992.06</v>
      </c>
      <c r="K3241" s="24">
        <v>565</v>
      </c>
      <c r="L3241" s="95"/>
      <c r="M3241" s="95"/>
    </row>
    <row r="3242" spans="1:13" x14ac:dyDescent="0.2">
      <c r="A3242" s="42">
        <f t="shared" si="672"/>
        <v>45156</v>
      </c>
      <c r="B3242" s="24">
        <v>553</v>
      </c>
      <c r="C3242" s="24">
        <v>679.63</v>
      </c>
      <c r="D3242" s="24">
        <v>870.81</v>
      </c>
      <c r="E3242" s="45">
        <f>Platts!R3731*0.6+Platts!C3731*1.6</f>
        <v>329.76</v>
      </c>
      <c r="F3242" s="62">
        <f t="shared" si="670"/>
        <v>3239</v>
      </c>
      <c r="G3242" s="42">
        <f>G3241+1</f>
        <v>45154</v>
      </c>
      <c r="H3242" s="24">
        <v>538</v>
      </c>
      <c r="I3242" s="24">
        <v>627.15</v>
      </c>
      <c r="J3242" s="24">
        <v>992.06</v>
      </c>
      <c r="K3242" s="24">
        <v>565</v>
      </c>
      <c r="L3242" s="95"/>
      <c r="M3242" s="95"/>
    </row>
    <row r="3243" spans="1:13" x14ac:dyDescent="0.2">
      <c r="A3243" s="116" t="s">
        <v>121</v>
      </c>
      <c r="B3243" s="117">
        <f>VLOOKUP(INDEX($A$4:$A$40929,$F$1),$A$4:$E$40929,2)/B$2818-1</f>
        <v>-0.26851851851851849</v>
      </c>
      <c r="C3243" s="117">
        <f>VLOOKUP(INDEX($A$4:$A$40929,$F$1),$A$4:$E$40929,3)/C$2818-1</f>
        <v>-0.349343723971547</v>
      </c>
      <c r="D3243" s="117">
        <f>VLOOKUP(INDEX($A$4:$A$40929,$F$1),$A$4:$E$40929,4)/D$2818-1</f>
        <v>-0.47333438165279662</v>
      </c>
      <c r="E3243" s="117">
        <f>VLOOKUP(INDEX($A$4:$A$40929,$F$1),$A$4:$E$40929,5)/E$2818-1</f>
        <v>-0.18527486102532431</v>
      </c>
      <c r="F3243" s="62"/>
      <c r="G3243" s="133" t="s">
        <v>23</v>
      </c>
      <c r="H3243" s="117">
        <f>VLOOKUP(INDEX($G$4:$G$40929,$F$1),$G$4:$K$40929,2)/H$2818-1</f>
        <v>-0.24544179523141652</v>
      </c>
      <c r="I3243" s="117">
        <f>VLOOKUP(INDEX($G$4:$G$40929,$F$1),$G$4:$K$40929,3)/I$2818-1</f>
        <v>-0.3005007974837437</v>
      </c>
      <c r="J3243" s="117">
        <f>VLOOKUP(INDEX($G$4:$G$40929,$F$1),$G$4:$K$40929,4)/J$2818-1</f>
        <v>-0.13043554480352715</v>
      </c>
      <c r="K3243" s="117">
        <f>VLOOKUP(INDEX($G$4:$G$40929,$F$1),$G$4:$K$40929,5)/K$2818-1</f>
        <v>-0.1811594202898551</v>
      </c>
    </row>
    <row r="3244" spans="1:13" x14ac:dyDescent="0.2">
      <c r="A3244" s="116" t="s">
        <v>123</v>
      </c>
      <c r="B3244" s="117">
        <f>VLOOKUP(INDEX($A$4:$A$40929,$F$1),$A$4:$E$40929,2)/VLOOKUP(INDEX($A$4:$A$40929,$F$1-258),$A$4:$E$40929,2)-1</f>
        <v>-6.9023569023568987E-2</v>
      </c>
      <c r="C3244" s="117">
        <f>VLOOKUP(INDEX($A$4:$A$40929,$F$1),$A$4:$E$40929,3)/VLOOKUP(INDEX($A$4:$A$40929,$F$1-258),$A$4:$E$40929,3)-1</f>
        <v>-4.1721891655621679E-2</v>
      </c>
      <c r="D3244" s="117">
        <f>VLOOKUP(INDEX($A$4:$A$40929,$F$1),$A$4:$E$40929,4)/VLOOKUP(INDEX($A$4:$A$40929,$F$1-258),$A$4:$E$40929,4)-1</f>
        <v>2.5966987523121654E-2</v>
      </c>
      <c r="E3244" s="117">
        <f>VLOOKUP(INDEX($A$4:$A$40929,$F$1),$A$4:$E$40929,5)/VLOOKUP(INDEX($A$4:$A$40929,$F$1-258),$A$4:$E$40929,5)-1</f>
        <v>7.454478797506825E-3</v>
      </c>
      <c r="F3244" s="62"/>
      <c r="G3244" s="116" t="s">
        <v>44</v>
      </c>
      <c r="H3244" s="117">
        <f>VLOOKUP(INDEX($G$4:$G$40929,$F$1),$G$4:$K$40929,2)/VLOOKUP(INDEX($G$4:$G$40929,$F$1-258),$G$4:$K$40929,2)-1</f>
        <v>-9.5798319327731085E-2</v>
      </c>
      <c r="I3244" s="117">
        <f>VLOOKUP(INDEX($G$4:$G$40929,$F$1),$G$4:$K$40929,3)/VLOOKUP(INDEX($G$4:$G$40929,$F$1-258),$G$4:$K$40929,3)-1</f>
        <v>-0.37062200188667893</v>
      </c>
      <c r="J3244" s="117">
        <f>VLOOKUP(INDEX($G$4:$G$40929,$F$1),$G$4:$K$40929,4)/VLOOKUP(INDEX($G$4:$G$40929,$F$1-258),$G$4:$K$40929,4)-1</f>
        <v>-9.0912423140011245E-2</v>
      </c>
      <c r="K3244" s="117">
        <f>VLOOKUP(INDEX($G$4:$G$40929,$F$1),$G$4:$K$40929,5)/VLOOKUP(INDEX($G$4:$G$40929,$F$1-258),$G$4:$K$40929,5)-1</f>
        <v>-0.12403100775193798</v>
      </c>
    </row>
    <row r="3245" spans="1:13" x14ac:dyDescent="0.2">
      <c r="A3245" s="116" t="s">
        <v>122</v>
      </c>
      <c r="B3245" s="117">
        <f>VLOOKUP(INDEX($A$4:$A$40929,$F$1),$A$4:$E$40929,2)/VLOOKUP(INDEX($A$4:$A$40929,$F$1-22),$A$4:$E$40929,2)-1</f>
        <v>7.2859744990891873E-3</v>
      </c>
      <c r="C3245" s="117">
        <f>VLOOKUP(INDEX($A$4:$A$40929,$F$1),$A$4:$E$40929,3)/VLOOKUP(INDEX($A$4:$A$40929,$F$1-22),$A$4:$E$40929,3)-1</f>
        <v>-8.0338294993234083E-2</v>
      </c>
      <c r="D3245" s="117">
        <f>VLOOKUP(INDEX($A$4:$A$40929,$F$1),$A$4:$E$40929,4)/VLOOKUP(INDEX($A$4:$A$40929,$F$1-22),$A$4:$E$40929,4)-1</f>
        <v>-0.11236035227921393</v>
      </c>
      <c r="E3245" s="117">
        <f>VLOOKUP(INDEX($A$4:$A$40929,$F$1),$A$4:$E$40929,5)/VLOOKUP(INDEX($A$4:$A$40929,$F$1-22),$A$4:$E$40929,5)-1</f>
        <v>2.9213483146067531E-2</v>
      </c>
      <c r="F3245" s="62"/>
      <c r="G3245" s="116" t="s">
        <v>24</v>
      </c>
      <c r="H3245" s="117">
        <f>VLOOKUP(INDEX($G$4:$G$40929,$F$1),$G$4:$K$40929,2)/VLOOKUP(INDEX($G$4:$G$40929,$F$1-22),$G$4:$K$40929,2)-1</f>
        <v>-5.5452865064694601E-3</v>
      </c>
      <c r="I3245" s="117">
        <f>VLOOKUP(INDEX($G$4:$G$40929,$F$1),$G$4:$K$40929,3)/VLOOKUP(INDEX($G$4:$G$40929,$F$1-22),$G$4:$K$40929,3)-1</f>
        <v>-4.2548319135293555E-2</v>
      </c>
      <c r="J3245" s="117">
        <f>VLOOKUP(INDEX($G$4:$G$40929,$F$1),$G$4:$K$40929,4)/VLOOKUP(INDEX($G$4:$G$40929,$F$1-22),$G$4:$K$40929,4)-1</f>
        <v>0</v>
      </c>
      <c r="K3245" s="117">
        <f>VLOOKUP(INDEX($G$4:$G$40929,$F$1),$G$4:$K$40929,5)/VLOOKUP(INDEX($G$4:$G$40929,$F$1-22),$G$4:$K$40929,5)-1</f>
        <v>-8.7719298245614308E-3</v>
      </c>
    </row>
    <row r="3246" spans="1:13" x14ac:dyDescent="0.2">
      <c r="B3246" s="95"/>
      <c r="C3246" s="95"/>
      <c r="D3246" s="95"/>
      <c r="E3246" s="95"/>
      <c r="F3246" s="95"/>
      <c r="G3246" s="95"/>
      <c r="H3246" s="95"/>
      <c r="I3246" s="95"/>
      <c r="J3246" s="95"/>
      <c r="K3246" s="95"/>
    </row>
  </sheetData>
  <mergeCells count="4">
    <mergeCell ref="G1:K1"/>
    <mergeCell ref="A1:E1"/>
    <mergeCell ref="G2:K2"/>
    <mergeCell ref="A2:E2"/>
  </mergeCells>
  <pageMargins left="0.75" right="0.75" top="1" bottom="1" header="0.5" footer="0.5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"/>
  <sheetViews>
    <sheetView showGridLines="0" zoomScale="85" workbookViewId="0">
      <selection activeCell="S32" sqref="S32"/>
    </sheetView>
  </sheetViews>
  <sheetFormatPr defaultRowHeight="12.75" x14ac:dyDescent="0.2"/>
  <sheetData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Z14"/>
  <sheetViews>
    <sheetView showGridLines="0" workbookViewId="0">
      <selection activeCell="B11" sqref="B11"/>
    </sheetView>
  </sheetViews>
  <sheetFormatPr defaultColWidth="9.140625" defaultRowHeight="12.75" x14ac:dyDescent="0.2"/>
  <cols>
    <col min="1" max="1" width="12.5703125" style="9" bestFit="1" customWidth="1"/>
    <col min="2" max="2" width="6.5703125" style="9" customWidth="1"/>
    <col min="3" max="3" width="12.85546875" style="6" bestFit="1" customWidth="1"/>
    <col min="4" max="4" width="16.5703125" style="6" bestFit="1" customWidth="1"/>
    <col min="5" max="5" width="14.28515625" style="6" bestFit="1" customWidth="1"/>
    <col min="6" max="6" width="10.140625" style="6" bestFit="1" customWidth="1"/>
    <col min="7" max="7" width="8.42578125" style="6" bestFit="1" customWidth="1"/>
    <col min="8" max="9" width="9.140625" style="6" customWidth="1"/>
    <col min="10" max="10" width="10.140625" style="6" bestFit="1" customWidth="1"/>
    <col min="11" max="47" width="9.140625" style="6" customWidth="1"/>
    <col min="48" max="16384" width="9.140625" style="6"/>
  </cols>
  <sheetData>
    <row r="1" spans="1:26" x14ac:dyDescent="0.2">
      <c r="A1" s="2"/>
      <c r="B1" s="2"/>
      <c r="C1" s="2" t="s">
        <v>2</v>
      </c>
      <c r="D1" s="2" t="s">
        <v>45</v>
      </c>
      <c r="E1" s="2" t="s">
        <v>4</v>
      </c>
      <c r="F1" s="2" t="s">
        <v>46</v>
      </c>
      <c r="G1" s="2" t="s">
        <v>47</v>
      </c>
      <c r="H1" s="2" t="s">
        <v>48</v>
      </c>
      <c r="J1" s="2" t="s">
        <v>49</v>
      </c>
      <c r="K1" s="2" t="s">
        <v>47</v>
      </c>
      <c r="M1" s="3" t="s">
        <v>50</v>
      </c>
      <c r="N1" s="2" t="s">
        <v>2</v>
      </c>
      <c r="O1" s="2" t="s">
        <v>45</v>
      </c>
      <c r="P1" s="2" t="s">
        <v>4</v>
      </c>
      <c r="Q1" s="2" t="s">
        <v>46</v>
      </c>
      <c r="R1" s="2" t="s">
        <v>47</v>
      </c>
      <c r="S1" s="2" t="s">
        <v>48</v>
      </c>
    </row>
    <row r="2" spans="1:26" x14ac:dyDescent="0.2">
      <c r="A2" s="3" t="s">
        <v>51</v>
      </c>
      <c r="B2" s="8"/>
      <c r="C2" s="3" t="s">
        <v>15</v>
      </c>
      <c r="D2" s="3" t="s">
        <v>15</v>
      </c>
      <c r="E2" s="3" t="s">
        <v>52</v>
      </c>
      <c r="F2" s="3" t="s">
        <v>53</v>
      </c>
      <c r="G2" s="3" t="s">
        <v>54</v>
      </c>
      <c r="H2" s="3" t="s">
        <v>19</v>
      </c>
      <c r="J2" s="3" t="s">
        <v>53</v>
      </c>
      <c r="K2" s="3" t="s">
        <v>54</v>
      </c>
      <c r="M2" s="8"/>
      <c r="N2" s="3" t="s">
        <v>15</v>
      </c>
      <c r="O2" s="3" t="s">
        <v>15</v>
      </c>
      <c r="P2" s="3" t="s">
        <v>52</v>
      </c>
      <c r="Q2" s="3" t="s">
        <v>53</v>
      </c>
      <c r="R2" s="3" t="s">
        <v>54</v>
      </c>
      <c r="S2" s="3" t="s">
        <v>19</v>
      </c>
    </row>
    <row r="3" spans="1:26" x14ac:dyDescent="0.2">
      <c r="A3" s="9" t="s">
        <v>55</v>
      </c>
      <c r="C3" s="7"/>
      <c r="D3" s="7"/>
      <c r="E3" s="7"/>
      <c r="F3" s="7"/>
      <c r="G3" s="82"/>
      <c r="H3" s="82"/>
      <c r="J3" s="7"/>
      <c r="K3" s="82"/>
      <c r="M3" s="9"/>
      <c r="N3" s="7"/>
      <c r="O3" s="7"/>
      <c r="P3" s="7"/>
      <c r="Q3" s="7"/>
      <c r="R3" s="82"/>
      <c r="S3" s="82"/>
      <c r="X3" s="4">
        <f ca="1">SUMIF(Platts!$P:$P,Average!$M3,Platts!H:H)/COUNTIF(Platts!$P:$P,Average!$M3)</f>
        <v>324.75</v>
      </c>
      <c r="Y3" s="4">
        <f ca="1">SUMIF(Platts!$P:$P,Average!$M3,Platts!I:I)/COUNTIF(Platts!$P:$P,Average!$M3)</f>
        <v>307.41666666666669</v>
      </c>
    </row>
    <row r="4" spans="1:26" x14ac:dyDescent="0.2">
      <c r="A4" s="9" t="s">
        <v>56</v>
      </c>
      <c r="C4" s="83">
        <f>AVERAGE(Platts!C350:C408)</f>
        <v>119.0635593220339</v>
      </c>
      <c r="D4" s="83">
        <f>AVERAGE(Platts!D310:D371)</f>
        <v>106.12903225806451</v>
      </c>
      <c r="E4" s="84">
        <f>AVERAGE(Platts!E310:E371)</f>
        <v>4.064516129032258</v>
      </c>
      <c r="F4" s="83">
        <f>AVERAGE(Platts!F310:F371)</f>
        <v>33.826612903225808</v>
      </c>
      <c r="G4" s="82">
        <f t="shared" ref="G4:G14" si="0">+(C4+E4*2)*0.92-F4</f>
        <v>83.190571350464737</v>
      </c>
      <c r="H4" s="85"/>
      <c r="J4" s="83"/>
      <c r="K4" s="82"/>
      <c r="M4" s="9" t="s">
        <v>57</v>
      </c>
      <c r="N4" s="83" t="e">
        <f ca="1">SUMIF(Platts!$P:$P,Average!$M4,Platts!C:C)/COUNTIF(Platts!$P:$P,Average!$M4)</f>
        <v>#DIV/0!</v>
      </c>
      <c r="O4" s="83" t="e">
        <f ca="1">SUMIF(Platts!$P:$P,Average!$M4,Platts!D:D)/COUNTIF(Platts!$P:$P,Average!$M4)</f>
        <v>#DIV/0!</v>
      </c>
      <c r="P4" s="83" t="e">
        <f ca="1">SUMIF(Platts!$P:$P,Average!$M4,Platts!E:E)/COUNTIF(Platts!$P:$P,Average!$M4)</f>
        <v>#DIV/0!</v>
      </c>
      <c r="Q4" s="83" t="e">
        <f ca="1">SUMIF(Platts!$P:$P,Average!$M4,Platts!F:F)/COUNTIF(Platts!$P:$P,Average!$M4)</f>
        <v>#DIV/0!</v>
      </c>
      <c r="R4" s="82" t="e">
        <f t="shared" ref="R4:R14" ca="1" si="1">+(N4+P4*2)*0.92-Q4</f>
        <v>#DIV/0!</v>
      </c>
      <c r="S4" s="85"/>
      <c r="X4" s="4" t="e">
        <f ca="1">SUMIF(Platts!$P:$P,Average!$M4,Platts!H:H)/COUNTIF(Platts!$P:$P,Average!$M4)</f>
        <v>#DIV/0!</v>
      </c>
      <c r="Y4" s="4" t="e">
        <f ca="1">SUMIF(Platts!$P:$P,Average!$M4,Platts!I:I)/COUNTIF(Platts!$P:$P,Average!$M4)</f>
        <v>#DIV/0!</v>
      </c>
    </row>
    <row r="5" spans="1:26" x14ac:dyDescent="0.2">
      <c r="A5" s="9" t="s">
        <v>58</v>
      </c>
      <c r="B5" s="9" t="s">
        <v>59</v>
      </c>
      <c r="C5" s="83">
        <f>AVERAGE(Platts!C409:C471)</f>
        <v>159.03174603174602</v>
      </c>
      <c r="D5" s="83">
        <f>AVERAGE(Platts!D350:D408)</f>
        <v>129.30084745762713</v>
      </c>
      <c r="E5" s="84">
        <f>AVERAGE(Platts!E350:E408)</f>
        <v>4.2627118644067794</v>
      </c>
      <c r="F5" s="83">
        <f>AVERAGE(Platts!F350:F408)</f>
        <v>30.296610169491526</v>
      </c>
      <c r="G5" s="82">
        <f t="shared" si="0"/>
        <v>123.8559860102233</v>
      </c>
      <c r="H5" s="85">
        <f t="shared" ref="H5:H11" si="2">+G5/G4-1</f>
        <v>0.48882239897648438</v>
      </c>
      <c r="J5" s="83"/>
      <c r="K5" s="82"/>
      <c r="M5" s="9" t="s">
        <v>59</v>
      </c>
      <c r="N5" s="83" t="e">
        <f ca="1">SUMIF(Platts!$P:$P,Average!$M5,Platts!C:C)/COUNTIF(Platts!$P:$P,Average!$M5)</f>
        <v>#DIV/0!</v>
      </c>
      <c r="O5" s="83" t="e">
        <f ca="1">SUMIF(Platts!$P:$P,Average!$M5,Platts!D:D)/COUNTIF(Platts!$P:$P,Average!$M5)</f>
        <v>#DIV/0!</v>
      </c>
      <c r="P5" s="83" t="e">
        <f ca="1">SUMIF(Platts!$P:$P,Average!$M5,Platts!E:E)/COUNTIF(Platts!$P:$P,Average!$M5)</f>
        <v>#DIV/0!</v>
      </c>
      <c r="Q5" s="83" t="e">
        <f ca="1">SUMIF(Platts!$P:$P,Average!$M5,Platts!F:F)/COUNTIF(Platts!$P:$P,Average!$M5)</f>
        <v>#DIV/0!</v>
      </c>
      <c r="R5" s="82" t="e">
        <f t="shared" ca="1" si="1"/>
        <v>#DIV/0!</v>
      </c>
      <c r="S5" s="85" t="e">
        <f t="shared" ref="S5:S11" ca="1" si="3">+R5/R4-1</f>
        <v>#DIV/0!</v>
      </c>
      <c r="X5" s="4" t="e">
        <f ca="1">SUMIF(Platts!$P:$P,Average!$M5,Platts!H:H)/COUNTIF(Platts!$P:$P,Average!$M5)</f>
        <v>#DIV/0!</v>
      </c>
      <c r="Y5" s="4" t="e">
        <f ca="1">SUMIF(Platts!$P:$P,Average!$M5,Platts!I:I)/COUNTIF(Platts!$P:$P,Average!$M5)</f>
        <v>#DIV/0!</v>
      </c>
    </row>
    <row r="6" spans="1:26" x14ac:dyDescent="0.2">
      <c r="A6" s="10" t="s">
        <v>60</v>
      </c>
      <c r="B6" s="10" t="s">
        <v>61</v>
      </c>
      <c r="C6" s="83">
        <f>AVERAGE(Platts!C472:C533)</f>
        <v>137.16935483870967</v>
      </c>
      <c r="D6" s="83">
        <f>AVERAGE(Platts!D409:D471)</f>
        <v>173.0952380952381</v>
      </c>
      <c r="E6" s="83">
        <f>AVERAGE(Platts!E409:E471)</f>
        <v>4.9206349206349209</v>
      </c>
      <c r="F6" s="83">
        <f>AVERAGE(Platts!F409:F471)</f>
        <v>27.937301587301587</v>
      </c>
      <c r="G6" s="82">
        <f t="shared" si="0"/>
        <v>107.31247311827957</v>
      </c>
      <c r="H6" s="85">
        <f t="shared" si="2"/>
        <v>-0.13357055581131305</v>
      </c>
      <c r="J6" s="83"/>
      <c r="K6" s="82"/>
      <c r="M6" s="10" t="s">
        <v>61</v>
      </c>
      <c r="N6" s="83" t="e">
        <f ca="1">SUMIF(Platts!$P:$P,Average!$M6,Platts!C:C)/COUNTIF(Platts!$P:$P,Average!$M6)</f>
        <v>#DIV/0!</v>
      </c>
      <c r="O6" s="83" t="e">
        <f ca="1">SUMIF(Platts!$P:$P,Average!$M6,Platts!D:D)/COUNTIF(Platts!$P:$P,Average!$M6)</f>
        <v>#DIV/0!</v>
      </c>
      <c r="P6" s="83" t="e">
        <f ca="1">SUMIF(Platts!$P:$P,Average!$M6,Platts!E:E)/COUNTIF(Platts!$P:$P,Average!$M6)</f>
        <v>#DIV/0!</v>
      </c>
      <c r="Q6" s="83" t="e">
        <f ca="1">SUMIF(Platts!$P:$P,Average!$M6,Platts!F:F)/COUNTIF(Platts!$P:$P,Average!$M6)</f>
        <v>#DIV/0!</v>
      </c>
      <c r="R6" s="82" t="e">
        <f t="shared" ca="1" si="1"/>
        <v>#DIV/0!</v>
      </c>
      <c r="S6" s="85" t="e">
        <f t="shared" ca="1" si="3"/>
        <v>#DIV/0!</v>
      </c>
      <c r="X6" s="4" t="e">
        <f ca="1">SUMIF(Platts!$P:$P,Average!$M6,Platts!H:H)/COUNTIF(Platts!$P:$P,Average!$M6)</f>
        <v>#DIV/0!</v>
      </c>
      <c r="Y6" s="4" t="e">
        <f ca="1">SUMIF(Platts!$P:$P,Average!$M6,Platts!I:I)/COUNTIF(Platts!$P:$P,Average!$M6)</f>
        <v>#DIV/0!</v>
      </c>
    </row>
    <row r="7" spans="1:26" x14ac:dyDescent="0.2">
      <c r="A7" s="10" t="s">
        <v>62</v>
      </c>
      <c r="B7" s="10" t="s">
        <v>63</v>
      </c>
      <c r="C7" s="83">
        <f>AVERAGE(Platts!C534:C597)</f>
        <v>149.4453125</v>
      </c>
      <c r="D7" s="83">
        <f>AVERAGE(Platts!D472:D533)</f>
        <v>154.26612903225808</v>
      </c>
      <c r="E7" s="83">
        <f>AVERAGE(Platts!E472:E533)</f>
        <v>5.935483870967742</v>
      </c>
      <c r="F7" s="83">
        <f>AVERAGE(Platts!F472:F533)</f>
        <v>23.104838709677413</v>
      </c>
      <c r="G7" s="82">
        <f t="shared" si="0"/>
        <v>125.30613911290325</v>
      </c>
      <c r="H7" s="85">
        <f t="shared" si="2"/>
        <v>0.16767543857451783</v>
      </c>
      <c r="J7" s="83">
        <v>22.28</v>
      </c>
      <c r="K7" s="14">
        <f t="shared" ref="K7:K14" si="4">+G7+F7-J7</f>
        <v>126.13097782258066</v>
      </c>
      <c r="M7" s="10" t="s">
        <v>63</v>
      </c>
      <c r="N7" s="83" t="e">
        <f ca="1">SUMIF(Platts!$P:$P,Average!$M7,Platts!C:C)/COUNTIF(Platts!$P:$P,Average!$M7)</f>
        <v>#DIV/0!</v>
      </c>
      <c r="O7" s="83" t="e">
        <f ca="1">SUMIF(Platts!$P:$P,Average!$M7,Platts!D:D)/COUNTIF(Platts!$P:$P,Average!$M7)</f>
        <v>#DIV/0!</v>
      </c>
      <c r="P7" s="83" t="e">
        <f ca="1">SUMIF(Platts!$P:$P,Average!$M7,Platts!E:E)/COUNTIF(Platts!$P:$P,Average!$M7)</f>
        <v>#DIV/0!</v>
      </c>
      <c r="Q7" s="83" t="e">
        <f ca="1">SUMIF(Platts!$P:$P,Average!$M7,Platts!F:F)/COUNTIF(Platts!$P:$P,Average!$M7)</f>
        <v>#DIV/0!</v>
      </c>
      <c r="R7" s="82" t="e">
        <f t="shared" ca="1" si="1"/>
        <v>#DIV/0!</v>
      </c>
      <c r="S7" s="85" t="e">
        <f t="shared" ca="1" si="3"/>
        <v>#DIV/0!</v>
      </c>
      <c r="X7" s="4" t="e">
        <f ca="1">SUMIF(Platts!$P:$P,Average!$M7,Platts!H:H)/COUNTIF(Platts!$P:$P,Average!$M7)</f>
        <v>#DIV/0!</v>
      </c>
      <c r="Y7" s="4" t="e">
        <f ca="1">SUMIF(Platts!$P:$P,Average!$M7,Platts!I:I)/COUNTIF(Platts!$P:$P,Average!$M7)</f>
        <v>#DIV/0!</v>
      </c>
    </row>
    <row r="8" spans="1:26" x14ac:dyDescent="0.2">
      <c r="A8" s="10" t="s">
        <v>64</v>
      </c>
      <c r="B8" s="10" t="s">
        <v>65</v>
      </c>
      <c r="C8" s="83">
        <f>AVERAGE(Platts!C598:C663)</f>
        <v>179.5</v>
      </c>
      <c r="D8" s="83">
        <f>AVERAGE(Platts!D534:D597)</f>
        <v>165.734375</v>
      </c>
      <c r="E8" s="83">
        <f>AVERAGE(Platts!E534:E597)</f>
        <v>5.71875</v>
      </c>
      <c r="F8" s="83">
        <f>AVERAGE(Platts!F534:F597)</f>
        <v>28.318749999999998</v>
      </c>
      <c r="G8" s="82">
        <f t="shared" si="0"/>
        <v>147.34375</v>
      </c>
      <c r="H8" s="85">
        <f t="shared" si="2"/>
        <v>0.17587016121564836</v>
      </c>
      <c r="J8" s="83">
        <v>21.88</v>
      </c>
      <c r="K8" s="14">
        <f t="shared" si="4"/>
        <v>153.7825</v>
      </c>
      <c r="M8" s="10" t="s">
        <v>65</v>
      </c>
      <c r="N8" s="83" t="e">
        <f ca="1">SUMIF(Platts!$P:$P,Average!$M8,Platts!C:C)/COUNTIF(Platts!$P:$P,Average!$M8)</f>
        <v>#DIV/0!</v>
      </c>
      <c r="O8" s="83" t="e">
        <f ca="1">SUMIF(Platts!$P:$P,Average!$M8,Platts!D:D)/COUNTIF(Platts!$P:$P,Average!$M8)</f>
        <v>#DIV/0!</v>
      </c>
      <c r="P8" s="83" t="e">
        <f ca="1">SUMIF(Platts!$P:$P,Average!$M8,Platts!E:E)/COUNTIF(Platts!$P:$P,Average!$M8)</f>
        <v>#DIV/0!</v>
      </c>
      <c r="Q8" s="83" t="e">
        <f ca="1">SUMIF(Platts!$P:$P,Average!$M8,Platts!F:F)/COUNTIF(Platts!$P:$P,Average!$M8)</f>
        <v>#DIV/0!</v>
      </c>
      <c r="R8" s="82" t="e">
        <f t="shared" ca="1" si="1"/>
        <v>#DIV/0!</v>
      </c>
      <c r="S8" s="85" t="e">
        <f t="shared" ca="1" si="3"/>
        <v>#DIV/0!</v>
      </c>
      <c r="X8" s="4" t="e">
        <f ca="1">SUMIF(Platts!$P:$P,Average!$M8,Platts!H:H)/COUNTIF(Platts!$P:$P,Average!$M8)</f>
        <v>#DIV/0!</v>
      </c>
      <c r="Y8" s="4" t="e">
        <f ca="1">SUMIF(Platts!$P:$P,Average!$M8,Platts!I:I)/COUNTIF(Platts!$P:$P,Average!$M8)</f>
        <v>#DIV/0!</v>
      </c>
    </row>
    <row r="9" spans="1:26" x14ac:dyDescent="0.2">
      <c r="A9" s="10" t="s">
        <v>66</v>
      </c>
      <c r="B9" s="10" t="s">
        <v>67</v>
      </c>
      <c r="C9" s="83">
        <f>AVERAGE(Platts!C661:C721)</f>
        <v>176.82786885245901</v>
      </c>
      <c r="D9" s="83">
        <f>AVERAGE(Platts!D598:D663)</f>
        <v>193.24621212121212</v>
      </c>
      <c r="E9" s="83">
        <f>AVERAGE(Platts!E598:E663)</f>
        <v>5.2424242424242422</v>
      </c>
      <c r="F9" s="83">
        <f>AVERAGE(Platts!F598:F663)</f>
        <v>19.046212121212125</v>
      </c>
      <c r="G9" s="82">
        <f t="shared" si="0"/>
        <v>153.28148782911077</v>
      </c>
      <c r="H9" s="85">
        <f t="shared" si="2"/>
        <v>4.029853881899137E-2</v>
      </c>
      <c r="J9" s="83">
        <v>23</v>
      </c>
      <c r="K9" s="14">
        <f t="shared" si="4"/>
        <v>149.32769995032291</v>
      </c>
      <c r="M9" s="10" t="s">
        <v>67</v>
      </c>
      <c r="N9" s="83" t="e">
        <f ca="1">SUMIF(Platts!$P:$P,Average!$M9,Platts!C:C)/COUNTIF(Platts!$P:$P,Average!$M9)</f>
        <v>#DIV/0!</v>
      </c>
      <c r="O9" s="83" t="e">
        <f ca="1">SUMIF(Platts!$P:$P,Average!$M9,Platts!D:D)/COUNTIF(Platts!$P:$P,Average!$M9)</f>
        <v>#DIV/0!</v>
      </c>
      <c r="P9" s="83" t="e">
        <f ca="1">SUMIF(Platts!$P:$P,Average!$M9,Platts!E:E)/COUNTIF(Platts!$P:$P,Average!$M9)</f>
        <v>#DIV/0!</v>
      </c>
      <c r="Q9" s="83" t="e">
        <f ca="1">SUMIF(Platts!$P:$P,Average!$M9,Platts!F:F)/COUNTIF(Platts!$P:$P,Average!$M9)</f>
        <v>#DIV/0!</v>
      </c>
      <c r="R9" s="82" t="e">
        <f t="shared" ca="1" si="1"/>
        <v>#DIV/0!</v>
      </c>
      <c r="S9" s="85" t="e">
        <f t="shared" ca="1" si="3"/>
        <v>#DIV/0!</v>
      </c>
      <c r="X9" s="4" t="e">
        <f ca="1">SUMIF(Platts!$P:$P,Average!$M9,Platts!H:H)/COUNTIF(Platts!$P:$P,Average!$M9)</f>
        <v>#DIV/0!</v>
      </c>
      <c r="Y9" s="4" t="e">
        <f ca="1">SUMIF(Platts!$P:$P,Average!$M9,Platts!I:I)/COUNTIF(Platts!$P:$P,Average!$M9)</f>
        <v>#DIV/0!</v>
      </c>
    </row>
    <row r="10" spans="1:26" x14ac:dyDescent="0.2">
      <c r="A10" s="10" t="s">
        <v>68</v>
      </c>
      <c r="B10" s="10" t="s">
        <v>69</v>
      </c>
      <c r="C10" s="83">
        <f>AVERAGE(Platts!C722:C784)</f>
        <v>175.56349206349208</v>
      </c>
      <c r="D10" s="83">
        <f>AVERAGE(Platts!D661:D721)</f>
        <v>190.51639344262296</v>
      </c>
      <c r="E10" s="83">
        <f>AVERAGE(Platts!E661:E721)</f>
        <v>5.1229508196721314</v>
      </c>
      <c r="F10" s="83">
        <f>AVERAGE(Platts!F661:F721)</f>
        <v>19.321311475409836</v>
      </c>
      <c r="G10" s="82">
        <f t="shared" si="0"/>
        <v>151.62333073119962</v>
      </c>
      <c r="H10" s="85">
        <f t="shared" si="2"/>
        <v>-1.0817725750155716E-2</v>
      </c>
      <c r="J10" s="83">
        <v>23</v>
      </c>
      <c r="K10" s="14">
        <f t="shared" si="4"/>
        <v>147.94464220660944</v>
      </c>
      <c r="M10" s="10" t="s">
        <v>69</v>
      </c>
      <c r="N10" s="83" t="e">
        <f ca="1">SUMIF(Platts!$P:$P,Average!$M10,Platts!C:C)/COUNTIF(Platts!$P:$P,Average!$M10)</f>
        <v>#DIV/0!</v>
      </c>
      <c r="O10" s="83" t="e">
        <f ca="1">SUMIF(Platts!$P:$P,Average!$M10,Platts!D:D)/COUNTIF(Platts!$P:$P,Average!$M10)</f>
        <v>#DIV/0!</v>
      </c>
      <c r="P10" s="83" t="e">
        <f ca="1">SUMIF(Platts!$P:$P,Average!$M10,Platts!E:E)/COUNTIF(Platts!$P:$P,Average!$M10)</f>
        <v>#DIV/0!</v>
      </c>
      <c r="Q10" s="83" t="e">
        <f ca="1">SUMIF(Platts!$P:$P,Average!$M10,Platts!F:F)/COUNTIF(Platts!$P:$P,Average!$M10)</f>
        <v>#DIV/0!</v>
      </c>
      <c r="R10" s="82" t="e">
        <f t="shared" ca="1" si="1"/>
        <v>#DIV/0!</v>
      </c>
      <c r="S10" s="85" t="e">
        <f t="shared" ca="1" si="3"/>
        <v>#DIV/0!</v>
      </c>
      <c r="X10" s="4" t="e">
        <f ca="1">SUMIF(Platts!$P:$P,Average!$M10,Platts!H:H)/COUNTIF(Platts!$P:$P,Average!$M10)</f>
        <v>#DIV/0!</v>
      </c>
      <c r="Y10" s="4" t="e">
        <f ca="1">SUMIF(Platts!$P:$P,Average!$M10,Platts!I:I)/COUNTIF(Platts!$P:$P,Average!$M10)</f>
        <v>#DIV/0!</v>
      </c>
      <c r="Z10" s="6">
        <v>282.95254833040423</v>
      </c>
    </row>
    <row r="11" spans="1:26" x14ac:dyDescent="0.2">
      <c r="A11" s="10" t="s">
        <v>70</v>
      </c>
      <c r="B11" s="10" t="s">
        <v>71</v>
      </c>
      <c r="C11" s="83">
        <f>AVERAGE(Platts!C722:C785)</f>
        <v>175.66796875</v>
      </c>
      <c r="D11" s="83">
        <f>AVERAGE(Platts!D722:D784)</f>
        <v>190.69841269841271</v>
      </c>
      <c r="E11" s="83">
        <f>AVERAGE(Platts!E722:E784)</f>
        <v>5.1230158730158726</v>
      </c>
      <c r="F11" s="83">
        <f>AVERAGE(Platts!F722:F784)</f>
        <v>20.576984126984126</v>
      </c>
      <c r="G11" s="82">
        <f t="shared" si="0"/>
        <v>150.4638963293651</v>
      </c>
      <c r="H11" s="85">
        <f t="shared" si="2"/>
        <v>-7.6468073629775146E-3</v>
      </c>
      <c r="J11" s="83">
        <v>23</v>
      </c>
      <c r="K11" s="14">
        <f t="shared" si="4"/>
        <v>148.04088045634921</v>
      </c>
      <c r="M11" s="10" t="s">
        <v>71</v>
      </c>
      <c r="N11" s="83" t="e">
        <f ca="1">SUMIF(Platts!$P:$P,Average!$M11,Platts!C:C)/COUNTIF(Platts!$P:$P,Average!$M11)</f>
        <v>#DIV/0!</v>
      </c>
      <c r="O11" s="83" t="e">
        <f ca="1">SUMIF(Platts!$P:$P,Average!$M11,Platts!D:D)/COUNTIF(Platts!$P:$P,Average!$M11)</f>
        <v>#DIV/0!</v>
      </c>
      <c r="P11" s="83" t="e">
        <f ca="1">SUMIF(Platts!$P:$P,Average!$M11,Platts!E:E)/COUNTIF(Platts!$P:$P,Average!$M11)</f>
        <v>#DIV/0!</v>
      </c>
      <c r="Q11" s="83" t="e">
        <f ca="1">SUMIF(Platts!$P:$P,Average!$M11,Platts!F:F)/COUNTIF(Platts!$P:$P,Average!$M11)</f>
        <v>#DIV/0!</v>
      </c>
      <c r="R11" s="82" t="e">
        <f t="shared" ca="1" si="1"/>
        <v>#DIV/0!</v>
      </c>
      <c r="S11" s="85" t="e">
        <f t="shared" ca="1" si="3"/>
        <v>#DIV/0!</v>
      </c>
      <c r="X11" s="4" t="e">
        <f ca="1">SUMIF(Platts!$P:$P,Average!$M11,Platts!H:H)/COUNTIF(Platts!$P:$P,Average!$M11)</f>
        <v>#DIV/0!</v>
      </c>
      <c r="Y11" s="4" t="e">
        <f ca="1">SUMIF(Platts!$P:$P,Average!$M11,Platts!I:I)/COUNTIF(Platts!$P:$P,Average!$M11)</f>
        <v>#DIV/0!</v>
      </c>
      <c r="Z11" s="6">
        <v>219.54161640530759</v>
      </c>
    </row>
    <row r="12" spans="1:26" x14ac:dyDescent="0.2">
      <c r="A12" s="10" t="s">
        <v>72</v>
      </c>
      <c r="B12" s="11" t="s">
        <v>73</v>
      </c>
      <c r="C12" s="83">
        <f>AVERAGE(Platts!C786:C842)</f>
        <v>155.15789473684211</v>
      </c>
      <c r="D12" s="83">
        <f>AVERAGE(Platts!D786:D842)</f>
        <v>170.36842105263159</v>
      </c>
      <c r="E12" s="83">
        <f>AVERAGE(Platts!E786:E842)</f>
        <v>4.583333333333333</v>
      </c>
      <c r="F12" s="83">
        <f>AVERAGE(Platts!F786:F842)</f>
        <v>27.311403508771932</v>
      </c>
      <c r="G12" s="82">
        <f t="shared" si="0"/>
        <v>123.86719298245613</v>
      </c>
      <c r="H12" s="85">
        <f>+G12/G9-1</f>
        <v>-0.19189724253882379</v>
      </c>
      <c r="J12" s="86">
        <v>21</v>
      </c>
      <c r="K12" s="14">
        <f t="shared" si="4"/>
        <v>130.17859649122806</v>
      </c>
      <c r="M12" s="11" t="s">
        <v>73</v>
      </c>
      <c r="N12" s="83" t="e">
        <f ca="1">SUMIF(Platts!$P:$P,Average!$M12,Platts!C:C)/COUNTIF(Platts!$P:$P,Average!$M12)</f>
        <v>#DIV/0!</v>
      </c>
      <c r="O12" s="83" t="e">
        <f ca="1">SUMIF(Platts!$P:$P,Average!$M12,Platts!D:D)/COUNTIF(Platts!$P:$P,Average!$M12)</f>
        <v>#DIV/0!</v>
      </c>
      <c r="P12" s="83" t="e">
        <f ca="1">SUMIF(Platts!$P:$P,Average!$M12,Platts!E:E)/COUNTIF(Platts!$P:$P,Average!$M12)</f>
        <v>#DIV/0!</v>
      </c>
      <c r="Q12" s="83" t="e">
        <f ca="1">SUMIF(Platts!$P:$P,Average!$M12,Platts!F:F)/COUNTIF(Platts!$P:$P,Average!$M12)</f>
        <v>#DIV/0!</v>
      </c>
      <c r="R12" s="82" t="e">
        <f t="shared" ca="1" si="1"/>
        <v>#DIV/0!</v>
      </c>
      <c r="S12" s="85" t="e">
        <f ca="1">+R12/R9-1</f>
        <v>#DIV/0!</v>
      </c>
      <c r="U12" s="4" t="e">
        <f ca="1">+R12+Q12-J12</f>
        <v>#DIV/0!</v>
      </c>
      <c r="V12" s="14" t="e">
        <f ca="1">+U12*0.8+K12*0.2</f>
        <v>#DIV/0!</v>
      </c>
      <c r="X12" s="4" t="e">
        <f ca="1">SUMIF(Platts!$P:$P,Average!$M12,Platts!H:H)/COUNTIF(Platts!$P:$P,Average!$M12)</f>
        <v>#DIV/0!</v>
      </c>
      <c r="Y12" s="4" t="e">
        <f ca="1">SUMIF(Platts!$P:$P,Average!$M12,Platts!I:I)/COUNTIF(Platts!$P:$P,Average!$M12)</f>
        <v>#DIV/0!</v>
      </c>
      <c r="Z12" s="6">
        <v>209.34111759799831</v>
      </c>
    </row>
    <row r="13" spans="1:26" x14ac:dyDescent="0.2">
      <c r="A13" s="9" t="s">
        <v>74</v>
      </c>
      <c r="B13" s="9" t="s">
        <v>75</v>
      </c>
      <c r="C13" s="83">
        <f>AVERAGE(Platts!C843:C898)</f>
        <v>140.74107142857142</v>
      </c>
      <c r="D13" s="83">
        <f>AVERAGE(Platts!D843:D898)</f>
        <v>149.96875</v>
      </c>
      <c r="E13" s="83">
        <f>AVERAGE(Platts!E843:E898)</f>
        <v>3.7767857142857144</v>
      </c>
      <c r="F13" s="83">
        <f>AVERAGE(Platts!F843:F898)</f>
        <v>23.65982142857143</v>
      </c>
      <c r="G13" s="82">
        <f t="shared" si="0"/>
        <v>112.77124999999998</v>
      </c>
      <c r="H13" s="85">
        <f>+C9/C8-1</f>
        <v>-1.4886524498835652E-2</v>
      </c>
      <c r="J13" s="87">
        <v>28</v>
      </c>
      <c r="K13" s="14">
        <f t="shared" si="4"/>
        <v>108.43107142857141</v>
      </c>
      <c r="M13" s="9" t="s">
        <v>75</v>
      </c>
      <c r="N13" s="83" t="e">
        <f ca="1">SUMIF(Platts!$P:$P,Average!$M13,Platts!C:C)/COUNTIF(Platts!$P:$P,Average!$M13)</f>
        <v>#DIV/0!</v>
      </c>
      <c r="O13" s="83" t="e">
        <f ca="1">SUMIF(Platts!$P:$P,Average!$M13,Platts!D:D)/COUNTIF(Platts!$P:$P,Average!$M13)</f>
        <v>#DIV/0!</v>
      </c>
      <c r="P13" s="83" t="e">
        <f ca="1">SUMIF(Platts!$P:$P,Average!$M13,Platts!E:E)/COUNTIF(Platts!$P:$P,Average!$M13)</f>
        <v>#DIV/0!</v>
      </c>
      <c r="Q13" s="83" t="e">
        <f ca="1">SUMIF(Platts!$P:$P,Average!$M13,Platts!F:F)/COUNTIF(Platts!$P:$P,Average!$M13)</f>
        <v>#DIV/0!</v>
      </c>
      <c r="R13" s="82" t="e">
        <f t="shared" ca="1" si="1"/>
        <v>#DIV/0!</v>
      </c>
      <c r="S13" s="85" t="e">
        <f ca="1">+N9/N8-1</f>
        <v>#DIV/0!</v>
      </c>
      <c r="U13" s="4" t="e">
        <f ca="1">+R13+Q13-J13</f>
        <v>#DIV/0!</v>
      </c>
      <c r="V13" s="14" t="e">
        <f ca="1">+U13*0.8+K13*0.2</f>
        <v>#DIV/0!</v>
      </c>
      <c r="X13" s="4" t="e">
        <f ca="1">SUMIF(Platts!$P:$P,Average!$M13,Platts!H:H)/COUNTIF(Platts!$P:$P,Average!$M13)</f>
        <v>#DIV/0!</v>
      </c>
      <c r="Y13" s="4" t="e">
        <f ca="1">SUMIF(Platts!$P:$P,Average!$M13,Platts!I:I)/COUNTIF(Platts!$P:$P,Average!$M13)</f>
        <v>#DIV/0!</v>
      </c>
      <c r="Z13" s="6">
        <v>171.1271404079861</v>
      </c>
    </row>
    <row r="14" spans="1:26" x14ac:dyDescent="0.2">
      <c r="A14" s="9" t="s">
        <v>76</v>
      </c>
      <c r="B14" s="9" t="s">
        <v>77</v>
      </c>
      <c r="C14" s="83">
        <f>AVERAGE(Platts!C899:C949)</f>
        <v>143.87745098039215</v>
      </c>
      <c r="D14" s="83">
        <f>AVERAGE(Platts!D899:D949)</f>
        <v>153.41176470588235</v>
      </c>
      <c r="E14" s="83">
        <f>AVERAGE(Platts!E899:E949)</f>
        <v>3.4509803921568629</v>
      </c>
      <c r="F14" s="83">
        <f>AVERAGE(Platts!F899:F949)</f>
        <v>20.620980392156856</v>
      </c>
      <c r="G14" s="82">
        <f t="shared" si="0"/>
        <v>118.09607843137256</v>
      </c>
      <c r="H14" s="85">
        <f>+C10/C9-1</f>
        <v>-7.150325325822382E-3</v>
      </c>
      <c r="J14" s="87">
        <v>28.5</v>
      </c>
      <c r="K14" s="14">
        <f t="shared" si="4"/>
        <v>110.21705882352941</v>
      </c>
      <c r="M14" s="9" t="s">
        <v>77</v>
      </c>
      <c r="N14" s="83" t="e">
        <f ca="1">SUMIF(Platts!$P:$P,Average!$M14,Platts!C:C)/COUNTIF(Platts!$P:$P,Average!$M14)</f>
        <v>#DIV/0!</v>
      </c>
      <c r="O14" s="83" t="e">
        <f ca="1">SUMIF(Platts!$P:$P,Average!$M14,Platts!D:D)/COUNTIF(Platts!$P:$P,Average!$M14)</f>
        <v>#DIV/0!</v>
      </c>
      <c r="P14" s="83" t="e">
        <f ca="1">SUMIF(Platts!$P:$P,Average!$M14,Platts!E:E)/COUNTIF(Platts!$P:$P,Average!$M14)</f>
        <v>#DIV/0!</v>
      </c>
      <c r="Q14" s="83" t="e">
        <f ca="1">SUMIF(Platts!$P:$P,Average!$M14,Platts!F:F)/COUNTIF(Platts!$P:$P,Average!$M14)</f>
        <v>#DIV/0!</v>
      </c>
      <c r="R14" s="82" t="e">
        <f t="shared" ca="1" si="1"/>
        <v>#DIV/0!</v>
      </c>
      <c r="S14" s="85" t="e">
        <f ca="1">+N10/N9-1</f>
        <v>#DIV/0!</v>
      </c>
      <c r="U14" s="4" t="e">
        <f ca="1">+R14+Q14-J14</f>
        <v>#DIV/0!</v>
      </c>
      <c r="V14" s="14" t="e">
        <f ca="1">+U14*0.8+K14*0.2</f>
        <v>#DIV/0!</v>
      </c>
      <c r="X14" s="4" t="e">
        <f ca="1">SUMIF(Platts!$P:$P,Average!$M14,Platts!H:H)/COUNTIF(Platts!$P:$P,Average!$M14)</f>
        <v>#DIV/0!</v>
      </c>
      <c r="Y14" s="4" t="e">
        <f ca="1">SUMIF(Platts!$P:$P,Average!$M14,Platts!I:I)/COUNTIF(Platts!$P:$P,Average!$M14)</f>
        <v>#DIV/0!</v>
      </c>
      <c r="Z14" s="6">
        <v>171.1271404079861</v>
      </c>
    </row>
  </sheetData>
  <pageMargins left="0.75" right="0.75" top="1" bottom="1" header="0.5" footer="0.5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4" tint="0.59999389629810485"/>
  </sheetPr>
  <dimension ref="A1:BL27"/>
  <sheetViews>
    <sheetView showGridLines="0"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AV8" sqref="AV8"/>
    </sheetView>
  </sheetViews>
  <sheetFormatPr defaultColWidth="9.140625" defaultRowHeight="12.75" outlineLevelCol="1" x14ac:dyDescent="0.2"/>
  <cols>
    <col min="1" max="1" width="23.85546875" style="6" customWidth="1"/>
    <col min="2" max="35" width="9.140625" style="6" customWidth="1"/>
    <col min="36" max="36" width="9.140625" style="6" hidden="1" customWidth="1" outlineLevel="1"/>
    <col min="37" max="37" width="9.140625" style="6" customWidth="1" collapsed="1"/>
    <col min="38" max="40" width="9.140625" style="6" customWidth="1"/>
    <col min="41" max="41" width="9.140625" style="6" hidden="1" customWidth="1" outlineLevel="1"/>
    <col min="42" max="42" width="9.140625" style="6" customWidth="1" collapsed="1"/>
    <col min="43" max="45" width="9.140625" style="6" customWidth="1"/>
    <col min="46" max="46" width="9.140625" style="6" hidden="1" customWidth="1" outlineLevel="1"/>
    <col min="47" max="47" width="9.140625" style="6" customWidth="1" collapsed="1"/>
    <col min="48" max="50" width="9.140625" style="6" customWidth="1"/>
    <col min="51" max="51" width="9.140625" style="6" hidden="1" customWidth="1" outlineLevel="1"/>
    <col min="52" max="52" width="9.140625" style="6" customWidth="1" collapsed="1"/>
    <col min="53" max="55" width="9.140625" style="6" customWidth="1"/>
    <col min="56" max="56" width="9.140625" style="6" hidden="1" customWidth="1" outlineLevel="1"/>
    <col min="57" max="57" width="9.140625" style="6" customWidth="1" collapsed="1"/>
    <col min="58" max="60" width="9.140625" style="6" customWidth="1"/>
    <col min="61" max="61" width="9.140625" style="6" hidden="1" customWidth="1" outlineLevel="1"/>
    <col min="62" max="62" width="9.140625" style="6" customWidth="1" collapsed="1"/>
    <col min="63" max="89" width="9.140625" style="6" customWidth="1"/>
    <col min="90" max="16384" width="9.140625" style="6"/>
  </cols>
  <sheetData>
    <row r="1" spans="1:64" x14ac:dyDescent="0.2">
      <c r="A1" s="69"/>
      <c r="B1" s="70" t="s">
        <v>78</v>
      </c>
      <c r="C1" s="70" t="s">
        <v>79</v>
      </c>
      <c r="D1" s="70" t="s">
        <v>57</v>
      </c>
      <c r="E1" s="70" t="s">
        <v>59</v>
      </c>
      <c r="F1" s="70" t="s">
        <v>61</v>
      </c>
      <c r="G1" s="70" t="s">
        <v>63</v>
      </c>
      <c r="H1" s="70" t="s">
        <v>65</v>
      </c>
      <c r="I1" s="70" t="s">
        <v>67</v>
      </c>
      <c r="J1" s="70" t="s">
        <v>69</v>
      </c>
      <c r="K1" s="70" t="s">
        <v>71</v>
      </c>
      <c r="L1" s="70" t="s">
        <v>73</v>
      </c>
      <c r="M1" s="70" t="s">
        <v>75</v>
      </c>
      <c r="N1" s="70" t="s">
        <v>77</v>
      </c>
      <c r="O1" s="70" t="s">
        <v>80</v>
      </c>
      <c r="P1" s="70" t="s">
        <v>81</v>
      </c>
      <c r="Q1" s="70" t="s">
        <v>82</v>
      </c>
      <c r="R1" s="70" t="s">
        <v>83</v>
      </c>
      <c r="S1" s="70" t="s">
        <v>84</v>
      </c>
      <c r="T1" s="70" t="s">
        <v>85</v>
      </c>
      <c r="U1" s="70" t="s">
        <v>86</v>
      </c>
      <c r="V1" s="70" t="s">
        <v>87</v>
      </c>
      <c r="W1" s="70" t="s">
        <v>88</v>
      </c>
      <c r="X1" s="70" t="s">
        <v>89</v>
      </c>
      <c r="Y1" s="70" t="s">
        <v>90</v>
      </c>
      <c r="Z1" s="70" t="s">
        <v>91</v>
      </c>
      <c r="AA1" s="70" t="s">
        <v>92</v>
      </c>
      <c r="AB1" s="70" t="s">
        <v>93</v>
      </c>
      <c r="AC1" s="70" t="s">
        <v>94</v>
      </c>
      <c r="AD1" s="70" t="s">
        <v>95</v>
      </c>
      <c r="AE1" s="70" t="s">
        <v>96</v>
      </c>
      <c r="AF1" s="70" t="s">
        <v>97</v>
      </c>
      <c r="AG1" s="70" t="s">
        <v>98</v>
      </c>
      <c r="AH1" s="70" t="s">
        <v>99</v>
      </c>
      <c r="AI1" s="70" t="s">
        <v>100</v>
      </c>
      <c r="AJ1" s="71">
        <v>2017</v>
      </c>
      <c r="AK1" s="70" t="s">
        <v>101</v>
      </c>
      <c r="AL1" s="70" t="s">
        <v>102</v>
      </c>
      <c r="AM1" s="70" t="s">
        <v>103</v>
      </c>
      <c r="AN1" s="70" t="s">
        <v>104</v>
      </c>
      <c r="AO1" s="71">
        <v>2018</v>
      </c>
      <c r="AP1" s="70" t="s">
        <v>105</v>
      </c>
      <c r="AQ1" s="70" t="s">
        <v>106</v>
      </c>
      <c r="AR1" s="70" t="s">
        <v>107</v>
      </c>
      <c r="AS1" s="70" t="s">
        <v>118</v>
      </c>
      <c r="AT1" s="71">
        <v>2019</v>
      </c>
      <c r="AU1" s="70" t="s">
        <v>119</v>
      </c>
      <c r="AV1" s="70" t="s">
        <v>126</v>
      </c>
      <c r="AW1" s="70" t="s">
        <v>127</v>
      </c>
      <c r="AX1" s="70" t="s">
        <v>129</v>
      </c>
      <c r="AY1" s="71">
        <v>2020</v>
      </c>
      <c r="AZ1" s="70" t="s">
        <v>130</v>
      </c>
      <c r="BA1" s="70" t="s">
        <v>131</v>
      </c>
      <c r="BB1" s="70" t="s">
        <v>133</v>
      </c>
      <c r="BC1" s="70" t="s">
        <v>135</v>
      </c>
      <c r="BD1" s="71">
        <v>2021</v>
      </c>
      <c r="BE1" s="70" t="s">
        <v>137</v>
      </c>
      <c r="BF1" s="70" t="s">
        <v>138</v>
      </c>
      <c r="BG1" s="70" t="s">
        <v>139</v>
      </c>
      <c r="BH1" s="70" t="s">
        <v>140</v>
      </c>
      <c r="BI1" s="71">
        <v>2022</v>
      </c>
      <c r="BJ1" s="70" t="s">
        <v>141</v>
      </c>
      <c r="BK1" s="70" t="s">
        <v>142</v>
      </c>
    </row>
    <row r="2" spans="1:64" x14ac:dyDescent="0.2">
      <c r="A2" s="67" t="s">
        <v>5</v>
      </c>
      <c r="B2" s="16">
        <f>AVERAGE(Platts!F254:F309)</f>
        <v>31.086607142857144</v>
      </c>
      <c r="C2" s="16">
        <f>AVERAGE(Platts!F310:F371)</f>
        <v>33.826612903225808</v>
      </c>
      <c r="D2" s="16">
        <f>AVERAGE(Platts!F372:F431)</f>
        <v>27.341666666666665</v>
      </c>
      <c r="E2" s="16">
        <f>AVERAGE(Platts!F432:F491)</f>
        <v>28.059166666666666</v>
      </c>
      <c r="F2" s="16">
        <f>AVERAGE(Platts!F492:F554)</f>
        <v>23.325396825396826</v>
      </c>
      <c r="G2" s="16">
        <f>AVERAGE(Platts!F555:F619)</f>
        <v>26.146153846153847</v>
      </c>
      <c r="H2" s="16">
        <f>AVERAGE(Platts!F620:F682)</f>
        <v>18.443650793650789</v>
      </c>
      <c r="I2" s="16">
        <f>AVERAGE(Platts!F683:F743)</f>
        <v>19.647540983606557</v>
      </c>
      <c r="J2" s="16">
        <f>AVERAGE(Platts!F744:F804)</f>
        <v>22.798360655737707</v>
      </c>
      <c r="K2" s="16">
        <f>AVERAGE(Platts!F805:F860)</f>
        <v>28.169642857142858</v>
      </c>
      <c r="L2" s="16">
        <f>AVERAGE(Platts!F861:F912)</f>
        <v>20.666730769230778</v>
      </c>
      <c r="M2" s="126">
        <f>AVERAGE(Platts!F913:F969)</f>
        <v>19.55614035087719</v>
      </c>
      <c r="N2" s="126">
        <f>AVERAGE(Platts!F970:F1030)</f>
        <v>18.08606557377049</v>
      </c>
      <c r="O2" s="126">
        <f>AVERAGE(Platts!F1031:F1083)</f>
        <v>20.895283018867921</v>
      </c>
      <c r="P2" s="126">
        <f>AVERAGE(Platts!F1084:F1132)</f>
        <v>17.590816326530611</v>
      </c>
      <c r="Q2" s="126">
        <f>AVERAGE(Platts!F1133:F1175)</f>
        <v>17.756976744186044</v>
      </c>
      <c r="R2" s="126">
        <f>AVERAGE(Platts!F1176:F1205)</f>
        <v>22.422333333333334</v>
      </c>
      <c r="S2" s="126">
        <f>AVERAGE(Platts!F1206:F1256)</f>
        <v>24.360784313725492</v>
      </c>
      <c r="T2" s="126">
        <f>AVERAGE(Platts!F1257:F1315)</f>
        <v>22.230508474576279</v>
      </c>
      <c r="U2" s="126">
        <f>AVERAGE(Platts!F1316:F1377)</f>
        <v>20.223387096774196</v>
      </c>
      <c r="V2" s="126">
        <f>AVERAGE(Platts!F1378:F1443)</f>
        <v>20.934090909090912</v>
      </c>
      <c r="W2" s="126">
        <f>AVERAGE(Platts!F1444:F1507)</f>
        <v>18.288281249999997</v>
      </c>
      <c r="X2" s="126">
        <f>AVERAGE(Platts!F1508:F1570)</f>
        <v>10.494444444444444</v>
      </c>
      <c r="Y2" s="126">
        <f>AVERAGE(Platts!F1571:F1632)</f>
        <v>10.884677419354837</v>
      </c>
      <c r="Z2" s="126">
        <f>AVERAGE(Platts!F1633:F1693)</f>
        <v>13.163934426229504</v>
      </c>
      <c r="AA2" s="126">
        <f>AVERAGE(Platts!F1694:F1757)</f>
        <v>9.7015624999999996</v>
      </c>
      <c r="AB2" s="126">
        <f>AVERAGE(Platts!F1758:F1818)</f>
        <v>5.6516393442622945</v>
      </c>
      <c r="AC2" s="126">
        <f>AVERAGE(Platts!F1819:F1882)</f>
        <v>8.3960937500000021</v>
      </c>
      <c r="AD2" s="126">
        <f>+AVERAGE(Platts!F1883:F1948)</f>
        <v>9.9890909090909101</v>
      </c>
      <c r="AE2" s="126">
        <f>+AVERAGE(Platts!F1949:F2013)</f>
        <v>11.926153846153849</v>
      </c>
      <c r="AF2" s="126">
        <f>AVERAGE(Platts!F2014:F2078)</f>
        <v>12.996153846153845</v>
      </c>
      <c r="AG2" s="126">
        <f>AVERAGE(Platts!F2079:F2142)</f>
        <v>13.5953125</v>
      </c>
      <c r="AH2" s="126">
        <f>AVERAGE(Platts!F2143:F2207)</f>
        <v>15.168461538461536</v>
      </c>
      <c r="AI2" s="126">
        <f>AVERAGE(Platts!F2207:F2271)</f>
        <v>18.325384615384618</v>
      </c>
      <c r="AJ2" s="127">
        <f>AVERAGE(AF2:AI2)</f>
        <v>15.021328125</v>
      </c>
      <c r="AK2" s="126">
        <f>AVERAGE(Platts!F2273:F2334)</f>
        <v>15.52741935483871</v>
      </c>
      <c r="AL2" s="126">
        <f>AVERAGE(Platts!F2335:F2383)</f>
        <v>16.761224489795921</v>
      </c>
      <c r="AM2" s="126">
        <f>AVERAGE(Platts!F2399:F2463)</f>
        <v>22.346923076923073</v>
      </c>
      <c r="AN2" s="126">
        <f>AVERAGE(Platts!F2464:F2526)</f>
        <v>18.356349206349211</v>
      </c>
      <c r="AO2" s="127">
        <f>AVERAGE(AK2:AN2)</f>
        <v>18.24797903197673</v>
      </c>
      <c r="AP2" s="126">
        <f>AVERAGE(Platts!F2527:F2589)</f>
        <v>13.850793650793644</v>
      </c>
      <c r="AQ2" s="126">
        <f>AVERAGE(Platts!F2590:F2654)</f>
        <v>15.430769230769231</v>
      </c>
      <c r="AR2" s="126">
        <f>AVERAGE(Platts!$F$2655:$F$2720)</f>
        <v>24.028030303030299</v>
      </c>
      <c r="AS2" s="126">
        <f>AVERAGE(Platts!$F$2721:$F$2785)</f>
        <v>20.406153846153853</v>
      </c>
      <c r="AT2" s="127">
        <f>AVERAGE(AP2:AS2)</f>
        <v>18.428936757686756</v>
      </c>
      <c r="AU2" s="126">
        <f>AVERAGE(Platts!$F$2786:$F$2849)</f>
        <v>13.707812500000003</v>
      </c>
      <c r="AV2" s="126">
        <f>AVERAGE(Platts!$F$2850:$F$2914)</f>
        <v>11.720000000000002</v>
      </c>
      <c r="AW2" s="126">
        <f>AVERAGE(Platts!$F$2915:$F$2980)</f>
        <v>17.884090909090908</v>
      </c>
      <c r="AX2" s="126">
        <f>AVERAGE(Platts!$F$2981:$F$3046)</f>
        <v>15.500757575757573</v>
      </c>
      <c r="AY2" s="127">
        <f>AVERAGE(AU2:AX2)</f>
        <v>14.703165246212123</v>
      </c>
      <c r="AZ2" s="126">
        <f>AVERAGE(Platts!$F$3047:$F$3110)</f>
        <v>17.881249999999998</v>
      </c>
      <c r="BA2" s="126">
        <f>AVERAGE(Platts!$F$3111:$F$3175)</f>
        <v>26.12769230769231</v>
      </c>
      <c r="BB2" s="126">
        <f>AVERAGE(Platts!$F$3176:$F$3241)</f>
        <v>31.589393939393933</v>
      </c>
      <c r="BC2" s="126">
        <f>AVERAGE(Platts!$F$3242:$F$3307)</f>
        <v>30.005303030303036</v>
      </c>
      <c r="BD2" s="127">
        <f>AVERAGE(AZ2:BC2)</f>
        <v>26.400909819347319</v>
      </c>
      <c r="BE2" s="126">
        <f>AVERAGE(Platts!$F$3308:$F$3371)</f>
        <v>22.759374999999995</v>
      </c>
      <c r="BF2" s="126">
        <f>AVERAGE(Platts!$F$3372:$F$3435)</f>
        <v>29.918750000000003</v>
      </c>
      <c r="BG2" s="126">
        <f>AVERAGE(Platts!$F$3436:$F$3501)</f>
        <v>23.745454545454542</v>
      </c>
      <c r="BH2" s="126">
        <f>AVERAGE(Platts!$F$3502:$F$3566)</f>
        <v>20.488461538461543</v>
      </c>
      <c r="BI2" s="127">
        <f>AVERAGE(BE2:BH2)</f>
        <v>24.22801027097902</v>
      </c>
      <c r="BJ2" s="126">
        <f>AVERAGE(Platts!$F$3567:$F$3631)</f>
        <v>18.063846153846157</v>
      </c>
      <c r="BK2" s="126">
        <f>AVERAGE(Platts!$F$3632:$F$3696)</f>
        <v>21.084615384615393</v>
      </c>
      <c r="BL2" s="78"/>
    </row>
    <row r="3" spans="1:64" x14ac:dyDescent="0.2">
      <c r="A3" s="67" t="s">
        <v>6</v>
      </c>
      <c r="B3" s="16" t="e">
        <f>AVERAGE(Platts!G255:G310)</f>
        <v>#DIV/0!</v>
      </c>
      <c r="C3" s="16" t="e">
        <f>AVERAGE(Platts!G311:G372)</f>
        <v>#DIV/0!</v>
      </c>
      <c r="D3" s="16" t="e">
        <f>AVERAGE(Platts!G373:G432)</f>
        <v>#DIV/0!</v>
      </c>
      <c r="E3" s="16" t="e">
        <f>AVERAGE(Platts!G433:G492)</f>
        <v>#DIV/0!</v>
      </c>
      <c r="F3" s="16" t="e">
        <f>AVERAGE(Platts!G493:G555)</f>
        <v>#DIV/0!</v>
      </c>
      <c r="G3" s="16" t="e">
        <f>AVERAGE(Platts!G556:G620)</f>
        <v>#DIV/0!</v>
      </c>
      <c r="H3" s="16" t="e">
        <f>AVERAGE(Platts!G621:G683)</f>
        <v>#DIV/0!</v>
      </c>
      <c r="I3" s="16" t="e">
        <f>AVERAGE(Platts!G684:G744)</f>
        <v>#DIV/0!</v>
      </c>
      <c r="J3" s="16" t="e">
        <f>AVERAGE(Platts!G745:G805)</f>
        <v>#DIV/0!</v>
      </c>
      <c r="K3" s="16" t="e">
        <f>AVERAGE(Platts!G806:G861)</f>
        <v>#DIV/0!</v>
      </c>
      <c r="L3" s="16">
        <f>AVERAGE(Platts!G862:G913)</f>
        <v>7.7447368421052616</v>
      </c>
      <c r="M3" s="126">
        <f>AVERAGE(Platts!G914:G970)</f>
        <v>7.3149122807017513</v>
      </c>
      <c r="N3" s="126">
        <f>AVERAGE(Platts!G971:G1031)</f>
        <v>7.031967213114755</v>
      </c>
      <c r="O3" s="126">
        <f>AVERAGE(Platts!G1032:G1084)</f>
        <v>8.7160377358490582</v>
      </c>
      <c r="P3" s="126">
        <f>AVERAGE(Platts!G1085:G1133)</f>
        <v>7.2020408163265275</v>
      </c>
      <c r="Q3" s="126">
        <f>AVERAGE(Platts!G1134:G1176)</f>
        <v>7.4151162790697667</v>
      </c>
      <c r="R3" s="126">
        <f>AVERAGE(Platts!G1177:G1206)</f>
        <v>9.1533333333333324</v>
      </c>
      <c r="S3" s="126">
        <f>AVERAGE(Platts!G1207:G1257)</f>
        <v>10.767647058823528</v>
      </c>
      <c r="T3" s="126">
        <f>AVERAGE(Platts!G1258:G1316)</f>
        <v>8.799152542372882</v>
      </c>
      <c r="U3" s="126">
        <f>AVERAGE(Platts!G1317:G1378)</f>
        <v>7.9201612903225804</v>
      </c>
      <c r="V3" s="126">
        <f>AVERAGE(Platts!G1379:G1444)</f>
        <v>8.1424242424242426</v>
      </c>
      <c r="W3" s="126">
        <f>AVERAGE(Platts!G1445:G1508)</f>
        <v>7.5570312500000005</v>
      </c>
      <c r="X3" s="126">
        <f>AVERAGE(Platts!G1509:G1571)</f>
        <v>4.3952380952380947</v>
      </c>
      <c r="Y3" s="126">
        <f>AVERAGE(Platts!G1572:G1633)</f>
        <v>4.8637096774193544</v>
      </c>
      <c r="Z3" s="126">
        <f>AVERAGE(Platts!G1634:G1694)</f>
        <v>5.6622950819672102</v>
      </c>
      <c r="AA3" s="126">
        <f>AVERAGE(Platts!G1695:G1758)</f>
        <v>4.4468750000000004</v>
      </c>
      <c r="AB3" s="126">
        <f>AVERAGE(Platts!G1759:G1819)</f>
        <v>2.9922950819672121</v>
      </c>
      <c r="AC3" s="126">
        <f>AVERAGE(Platts!G1820:G1883)</f>
        <v>4.1984375000000016</v>
      </c>
      <c r="AD3" s="126">
        <f>+AVERAGE(Platts!G1884:G1949)</f>
        <v>4.8062121212121198</v>
      </c>
      <c r="AE3" s="126">
        <f>+AVERAGE(Platts!G1950:G2014)</f>
        <v>5.7423076923076932</v>
      </c>
      <c r="AF3" s="126">
        <f>AVERAGE(Platts!G2015:G2079)</f>
        <v>5.7509230769230779</v>
      </c>
      <c r="AG3" s="126">
        <f>AVERAGE(Platts!G2080:G2143)</f>
        <v>5.7820312500000002</v>
      </c>
      <c r="AH3" s="126">
        <f>AVERAGE(Platts!G2144:G2208)</f>
        <v>6.6423076923076936</v>
      </c>
      <c r="AI3" s="126">
        <f>AVERAGE(Platts!G2208:G2272)</f>
        <v>8.4253846153846137</v>
      </c>
      <c r="AJ3" s="127">
        <f>AVERAGE(AF3:AI3)</f>
        <v>6.6501616586538468</v>
      </c>
      <c r="AK3" s="126">
        <f>AVERAGE(Platts!G2274:G2335)</f>
        <v>6.3693548387096808</v>
      </c>
      <c r="AL3" s="126">
        <f>AVERAGE(Platts!G2336:G2467)</f>
        <v>8.052651515151517</v>
      </c>
      <c r="AM3" s="126">
        <f>AVERAGE(Platts!G2399:G2463)</f>
        <v>8.7784615384615385</v>
      </c>
      <c r="AN3" s="126">
        <f>AVERAGE(Platts!G2464:G2526)</f>
        <v>7.9317460317460293</v>
      </c>
      <c r="AO3" s="127">
        <f>AVERAGE(AK3:AN3)</f>
        <v>7.7830534810171912</v>
      </c>
      <c r="AP3" s="126">
        <f>AVERAGE(Platts!G2527:G2589)</f>
        <v>5.4547619047619023</v>
      </c>
      <c r="AQ3" s="126">
        <f>AVERAGE(Platts!G2590:G2654)</f>
        <v>6.4584615384615374</v>
      </c>
      <c r="AR3" s="126">
        <f>AVERAGE(Platts!$G$2655:$G$2720)</f>
        <v>9.9196969696969699</v>
      </c>
      <c r="AS3" s="126">
        <f>AVERAGE(Platts!$G$2721:$G$2785)</f>
        <v>8.9115384615384592</v>
      </c>
      <c r="AT3" s="127">
        <f>AVERAGE(AP3:AS3)</f>
        <v>7.686114718614717</v>
      </c>
      <c r="AU3" s="126">
        <f>AVERAGE(Platts!$G$2786:$G$2849)</f>
        <v>5.6320312499999989</v>
      </c>
      <c r="AV3" s="126">
        <f>AVERAGE(Platts!$G$2850:$G$2914)</f>
        <v>5.3338461538461539</v>
      </c>
      <c r="AW3" s="126">
        <f>AVERAGE(Platts!$G$2915:$G$2980)</f>
        <v>7.9659090909090891</v>
      </c>
      <c r="AX3" s="126">
        <f>AVERAGE(Platts!$G$2981:$G$3046)</f>
        <v>7.5265151515151514</v>
      </c>
      <c r="AY3" s="127">
        <f>AVERAGE(AU3:AX3)</f>
        <v>6.614575411567599</v>
      </c>
      <c r="AZ3" s="126">
        <f>AVERAGE(Platts!$G$3047:$G$3110)</f>
        <v>7.9671874999999961</v>
      </c>
      <c r="BA3" s="126">
        <f>AVERAGE(Platts!$G$3111:$G$3175)</f>
        <v>11.864615384615385</v>
      </c>
      <c r="BB3" s="126">
        <f>AVERAGE(Platts!$G$3176:$G$3241)</f>
        <v>14.478787878787882</v>
      </c>
      <c r="BC3" s="126">
        <f>AVERAGE(Platts!$G$3242:$G$3307)</f>
        <v>13.541666666666663</v>
      </c>
      <c r="BD3" s="127">
        <f>AVERAGE(AZ3:BC3)</f>
        <v>11.963064357517482</v>
      </c>
      <c r="BE3" s="126">
        <f>AVERAGE(Platts!$G$3308:$G$3371)</f>
        <v>9.2023437500000025</v>
      </c>
      <c r="BF3" s="126">
        <f>AVERAGE(Platts!$G$3372:$G$3435)</f>
        <v>12.082812499999999</v>
      </c>
      <c r="BG3" s="126">
        <f>AVERAGE(Platts!$G$3436:$G$3501)</f>
        <v>9.2242424242424246</v>
      </c>
      <c r="BH3" s="126">
        <f>AVERAGE(Platts!$G$3502:$G$3566)</f>
        <v>8.5661538461538438</v>
      </c>
      <c r="BI3" s="127">
        <f>AVERAGE(BE3:BH3)</f>
        <v>9.768888130099068</v>
      </c>
      <c r="BJ3" s="126">
        <f>AVERAGE(Platts!$G$3567:$G$3631)</f>
        <v>7.2515384615384653</v>
      </c>
      <c r="BK3" s="126">
        <f>AVERAGE(Platts!$G$3632:$G$3696)</f>
        <v>8.4776923076923083</v>
      </c>
    </row>
    <row r="4" spans="1:64" x14ac:dyDescent="0.2">
      <c r="A4" s="68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I4" s="25"/>
    </row>
    <row r="5" spans="1:64" x14ac:dyDescent="0.2">
      <c r="A5" s="67" t="s">
        <v>108</v>
      </c>
      <c r="B5" s="16">
        <f>AVERAGE(Platts!C255:C310)</f>
        <v>87.066964285714292</v>
      </c>
      <c r="C5" s="16">
        <f>AVERAGE(Platts!C311:C372)</f>
        <v>98.20564516129032</v>
      </c>
      <c r="D5" s="16">
        <f>AVERAGE(Platts!C373:C432)</f>
        <v>132.51249999999999</v>
      </c>
      <c r="E5" s="16">
        <f>AVERAGE(Platts!C433:C492)</f>
        <v>159.92500000000001</v>
      </c>
      <c r="F5" s="16">
        <f>AVERAGE(Platts!C493:C555)</f>
        <v>136.32539682539684</v>
      </c>
      <c r="G5" s="16">
        <f>AVERAGE(Platts!C556:C620)</f>
        <v>159.93846153846152</v>
      </c>
      <c r="H5" s="16">
        <f>AVERAGE(Platts!C621:C683)</f>
        <v>180.10714285714286</v>
      </c>
      <c r="I5" s="16">
        <f>AVERAGE(Platts!C684:C744)</f>
        <v>177.18852459016392</v>
      </c>
      <c r="J5" s="16">
        <f>AVERAGE(Platts!C745:C805)</f>
        <v>177.34426229508196</v>
      </c>
      <c r="K5" s="16">
        <f>AVERAGE(Platts!C806:C861)</f>
        <v>141.46875</v>
      </c>
      <c r="L5" s="16">
        <f>AVERAGE(Platts!C862:C913)</f>
        <v>143.22115384615384</v>
      </c>
      <c r="M5" s="16">
        <f>AVERAGE(Platts!C914:C970)</f>
        <v>140.54385964912279</v>
      </c>
      <c r="N5" s="16">
        <f>AVERAGE(Platts!C971:C1031)</f>
        <v>113.59016393442623</v>
      </c>
      <c r="O5" s="16">
        <f>AVERAGE(Platts!C1032:C1084)</f>
        <v>122.40094339622641</v>
      </c>
      <c r="P5" s="16">
        <f>AVERAGE(Platts!C1085:C1133)</f>
        <v>148.04591836734693</v>
      </c>
      <c r="Q5" s="16">
        <f>AVERAGE(Platts!C1134:C1176)</f>
        <v>126.20348837209302</v>
      </c>
      <c r="R5" s="16">
        <f>AVERAGE(Platts!C1177:C1206)</f>
        <v>132.08833333333334</v>
      </c>
      <c r="S5" s="16">
        <f>AVERAGE(Platts!C1207:C1257)</f>
        <v>135.23039215686273</v>
      </c>
      <c r="T5" s="16">
        <f>AVERAGE(Platts!C1258:C1316)</f>
        <v>120.39830508474576</v>
      </c>
      <c r="U5" s="16">
        <f>AVERAGE(Platts!C1317:C1378)</f>
        <v>102.18145161290323</v>
      </c>
      <c r="V5" s="126">
        <f>AVERAGE(Platts!C1379:C1444)</f>
        <v>90.034090909090907</v>
      </c>
      <c r="W5" s="126">
        <f>AVERAGE(Platts!C1445:C1508)</f>
        <v>74.4765625</v>
      </c>
      <c r="X5" s="126">
        <f>AVERAGE(Platts!C1509:C1571)</f>
        <v>62.027777777777779</v>
      </c>
      <c r="Y5" s="126">
        <f>AVERAGE(Platts!C1572:C1633)</f>
        <v>58.516129032258064</v>
      </c>
      <c r="Z5" s="126">
        <f>AVERAGE(Platts!C1634:C1694)</f>
        <v>54.845081967213112</v>
      </c>
      <c r="AA5" s="126">
        <f>AVERAGE(Platts!C1695:C1758)</f>
        <v>46.457031249999993</v>
      </c>
      <c r="AB5" s="126">
        <f>AVERAGE(Platts!C1759:C1819)</f>
        <v>48.499180327868835</v>
      </c>
      <c r="AC5" s="126">
        <f>AVERAGE(Platts!C1820:C1883)</f>
        <v>55.889843750000004</v>
      </c>
      <c r="AD5" s="126">
        <f>+AVERAGE(Platts!C1884:C1949)</f>
        <v>58.631060606060615</v>
      </c>
      <c r="AE5" s="126">
        <f>+AVERAGE(Platts!C1950:C2014)</f>
        <v>71.255384615384628</v>
      </c>
      <c r="AF5" s="126">
        <f>AVERAGE(Platts!$C$2015:$C$2079)</f>
        <v>85.510769230769213</v>
      </c>
      <c r="AG5" s="126">
        <f>AVERAGE(Platts!$C$2080:$C$2143)</f>
        <v>62.622656250000027</v>
      </c>
      <c r="AH5" s="126">
        <f>AVERAGE(Platts!$C$2144:$C$2208)</f>
        <v>70.994615384615372</v>
      </c>
      <c r="AI5" s="126">
        <f>AVERAGE(Platts!$C$2208:$C$2272)</f>
        <v>65.644615384615392</v>
      </c>
      <c r="AJ5" s="126">
        <f t="shared" ref="AJ5:AJ11" si="0">AVERAGE(AF5:AI5)</f>
        <v>71.193164062500003</v>
      </c>
      <c r="AK5" s="126">
        <f>AVERAGE(Platts!$C$2274:$C$2334)</f>
        <v>74.29836065573771</v>
      </c>
      <c r="AL5" s="126">
        <f>AVERAGE(Platts!$C$2335:$C$2383)</f>
        <v>65.483673469387753</v>
      </c>
      <c r="AM5" s="126">
        <f>AVERAGE(Platts!$C$2402:$C$2465)</f>
        <v>66.939843750000009</v>
      </c>
      <c r="AN5" s="126">
        <f>AVERAGE(Platts!$C$2464:$C$2526)</f>
        <v>71.649999999999991</v>
      </c>
      <c r="AO5" s="126">
        <f t="shared" ref="AO5:AO11" si="1">AVERAGE(AK5:AN5)</f>
        <v>69.592969468781362</v>
      </c>
      <c r="AP5" s="126">
        <f>AVERAGE(Platts!$C$2527:$C$2589)</f>
        <v>82.815079365079399</v>
      </c>
      <c r="AQ5" s="126">
        <f>AVERAGE(Platts!$C$2590:$C$2654)</f>
        <v>99.891615384615321</v>
      </c>
      <c r="AR5" s="126">
        <f>AVERAGE(Platts!$C$2655:$C$2720)</f>
        <v>101.81212121212124</v>
      </c>
      <c r="AS5" s="126">
        <f>AVERAGE(Platts!$C$2721:$C$2785)</f>
        <v>88.593076923076907</v>
      </c>
      <c r="AT5" s="126">
        <f t="shared" ref="AT5:AT11" si="2">AVERAGE(AP5:AS5)</f>
        <v>93.27797322122322</v>
      </c>
      <c r="AU5" s="126">
        <f>AVERAGE(Platts!$C$2786:$C$2849)</f>
        <v>89.043749999999989</v>
      </c>
      <c r="AV5" s="126">
        <f>AVERAGE(Platts!$C$2850:$C$2914)</f>
        <v>92.91769230769232</v>
      </c>
      <c r="AW5" s="126">
        <f>AVERAGE(Platts!$C$2915:$C$2980)</f>
        <v>117.91143889635268</v>
      </c>
      <c r="AX5" s="126">
        <f>AVERAGE(Platts!$C$2981:$C$3046)</f>
        <v>134.07422252077424</v>
      </c>
      <c r="AY5" s="126">
        <f t="shared" ref="AY5:AY11" si="3">AVERAGE(AU5:AX5)</f>
        <v>108.48677593120482</v>
      </c>
      <c r="AZ5" s="126">
        <f>AVERAGE(Platts!$C$3047:$C$3110)</f>
        <v>166.76484375000001</v>
      </c>
      <c r="BA5" s="126">
        <f>AVERAGE(Platts!$C$3111:$C$3175)</f>
        <v>199.88</v>
      </c>
      <c r="BB5" s="126">
        <f>AVERAGE(Platts!$C$3176:$C$3241)</f>
        <v>163.9334848484848</v>
      </c>
      <c r="BC5" s="126">
        <f>AVERAGE(Platts!$C$3242:$C$3307)</f>
        <v>109.69469696969696</v>
      </c>
      <c r="BD5" s="126">
        <f>AVERAGE(AZ5:BC5)</f>
        <v>160.06825639204544</v>
      </c>
      <c r="BE5" s="126">
        <f>AVERAGE(Platts!$C$3308:$C$3371)</f>
        <v>141.60781249999997</v>
      </c>
      <c r="BF5" s="126">
        <f>AVERAGE(Platts!$C$3372:$C$3435)</f>
        <v>137.87734374999999</v>
      </c>
      <c r="BG5" s="126">
        <f>AVERAGE(Platts!$C$3436:$C$3501)</f>
        <v>103.59469696969698</v>
      </c>
      <c r="BH5" s="126">
        <f>AVERAGE(Platts!$C$3502:$C$3566)</f>
        <v>99.099230769230758</v>
      </c>
      <c r="BI5" s="126">
        <f>AVERAGE(BE5:BH5)</f>
        <v>120.54477099723192</v>
      </c>
      <c r="BJ5" s="126">
        <f>AVERAGE(Platts!$C$3567:$C$3631)</f>
        <v>125.4169230769231</v>
      </c>
      <c r="BK5" s="126">
        <f>AVERAGE(Platts!$C$3632:$C$3696)</f>
        <v>110.97923076923075</v>
      </c>
    </row>
    <row r="6" spans="1:64" x14ac:dyDescent="0.2">
      <c r="A6" s="67" t="s">
        <v>109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>
        <f>AVERAGE(Platts!$D$2015:$D$2079)</f>
        <v>98.523076923076928</v>
      </c>
      <c r="AG6" s="126">
        <f>AVERAGE(Platts!$D$2080:$D$2143)</f>
        <v>75.43984374999998</v>
      </c>
      <c r="AH6" s="126">
        <f>AVERAGE(Platts!$D$2144:$D$2208)</f>
        <v>90.895384615384643</v>
      </c>
      <c r="AI6" s="126">
        <f>AVERAGE(Platts!$D$2208:$D$2272)</f>
        <v>84.325384615384607</v>
      </c>
      <c r="AJ6" s="126">
        <f t="shared" si="0"/>
        <v>87.295922475961547</v>
      </c>
      <c r="AK6" s="126">
        <f>AVERAGE(Platts!$D$2274:$D$2334)</f>
        <v>90.430327868852416</v>
      </c>
      <c r="AL6" s="126">
        <f>AVERAGE(Platts!$D$2335:$D$2383)</f>
        <v>84.571428571428555</v>
      </c>
      <c r="AM6" s="126">
        <f>AVERAGE(Platts!$D$2402:$D$2465)</f>
        <v>94.171093749999997</v>
      </c>
      <c r="AN6" s="126">
        <f>AVERAGE(Platts!$D$2464:$D$2526)</f>
        <v>91.614285714285685</v>
      </c>
      <c r="AO6" s="126">
        <f t="shared" si="1"/>
        <v>90.196783976141674</v>
      </c>
      <c r="AP6" s="126">
        <f>AVERAGE(Platts!$D$2527:$D$2589)</f>
        <v>95.600000000000023</v>
      </c>
      <c r="AQ6" s="126">
        <f>AVERAGE(Platts!$D$2590:$D$2654)</f>
        <v>114.70999999999998</v>
      </c>
      <c r="AR6" s="126">
        <f>AVERAGE(Platts!$D$2655:$D$2720)</f>
        <v>109.32272727272732</v>
      </c>
      <c r="AS6" s="126">
        <f>AVERAGE(Platts!$D$2721:$D$2785)</f>
        <v>98.087692307692294</v>
      </c>
      <c r="AT6" s="126">
        <f t="shared" si="2"/>
        <v>104.4301048951049</v>
      </c>
      <c r="AU6" s="126">
        <f>AVERAGE(Platts!$D$2786:$D$2849)</f>
        <v>103.56406249999999</v>
      </c>
      <c r="AV6" s="126">
        <f>AVERAGE(Platts!$D$2850:$D$2914)</f>
        <v>108.02769230769235</v>
      </c>
      <c r="AW6" s="126">
        <f>AVERAGE(Platts!$D$2915:$D$2980)</f>
        <v>128.57121212121211</v>
      </c>
      <c r="AX6" s="126">
        <f>AVERAGE(Platts!$D$2981:$D$3046)</f>
        <v>146.6181818181818</v>
      </c>
      <c r="AY6" s="126">
        <f t="shared" si="3"/>
        <v>121.69528718677157</v>
      </c>
      <c r="AZ6" s="126">
        <f>AVERAGE(Platts!$D$3047:$D$3110)</f>
        <v>190.86796875000002</v>
      </c>
      <c r="BA6" s="126">
        <f>AVERAGE(Platts!$D$3111:$D$3175)</f>
        <v>232.12615384615395</v>
      </c>
      <c r="BB6" s="126">
        <f>AVERAGE(Platts!$D$3176:$D$3241)</f>
        <v>191.08257575757577</v>
      </c>
      <c r="BC6" s="126">
        <f>AVERAGE(Platts!$D$3242:$D$3307)</f>
        <v>128.9992424242424</v>
      </c>
      <c r="BD6" s="126">
        <f t="shared" ref="BD6:BD11" si="4">AVERAGE(AZ6:BC6)</f>
        <v>185.76898519449304</v>
      </c>
      <c r="BE6" s="126">
        <f>AVERAGE(Platts!$D$3308:$D$3371)</f>
        <v>169.73749999999995</v>
      </c>
      <c r="BF6" s="126">
        <f>AVERAGE(Platts!$D$3372:$D$3435)</f>
        <v>160.36484375000001</v>
      </c>
      <c r="BG6" s="126">
        <f>AVERAGE(Platts!$D$3436:$D$3501)</f>
        <v>115.74772727272726</v>
      </c>
      <c r="BH6" s="126">
        <f>AVERAGE(Platts!$D$3502:$D$3566)</f>
        <v>111.02692307692307</v>
      </c>
      <c r="BI6" s="126">
        <f t="shared" ref="BI6:BI22" si="5">AVERAGE(BE6:BH6)</f>
        <v>139.21924852491256</v>
      </c>
      <c r="BJ6" s="126">
        <f>AVERAGE(Platts!$D$3567:$D$3631)</f>
        <v>139.97461538461536</v>
      </c>
      <c r="BK6" s="126">
        <f>AVERAGE(Platts!$D$3632:$D$3696)</f>
        <v>123.99615384615387</v>
      </c>
    </row>
    <row r="7" spans="1:64" x14ac:dyDescent="0.2">
      <c r="A7" s="67" t="s">
        <v>110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>
        <f>AVERAGE(Platts!$T$2015:$T$2079)</f>
        <v>86.144615384615335</v>
      </c>
      <c r="AG7" s="126">
        <f>AVERAGE(Platts!$T$2080:$T$2143)</f>
        <v>62.550781249999993</v>
      </c>
      <c r="AH7" s="126">
        <f>AVERAGE(Platts!$T$2144:$T$2208)</f>
        <v>68.784615384615378</v>
      </c>
      <c r="AI7" s="126">
        <f>AVERAGE(Platts!$T$2208:$T$2272)</f>
        <v>63.793846153846189</v>
      </c>
      <c r="AJ7" s="126">
        <f t="shared" si="0"/>
        <v>70.318464543269215</v>
      </c>
      <c r="AK7" s="126">
        <f>AVERAGE(Platts!$T$2274:$T$2334)</f>
        <v>73.830327868852436</v>
      </c>
      <c r="AL7" s="126">
        <f>AVERAGE(Platts!$T$2335:$T$2383)</f>
        <v>67.389795918367341</v>
      </c>
      <c r="AM7" s="126">
        <f>AVERAGE(Platts!$T$2402:$T$2465)</f>
        <v>73.90625</v>
      </c>
      <c r="AN7" s="126">
        <f>AVERAGE(Platts!$T$2464:$T$2526)</f>
        <v>76.383333333333326</v>
      </c>
      <c r="AO7" s="126">
        <f t="shared" si="1"/>
        <v>72.877426780138279</v>
      </c>
      <c r="AP7" s="126">
        <f>AVERAGE(Platts!$T$2527:$T$2589)</f>
        <v>86.569047619047623</v>
      </c>
      <c r="AQ7" s="126">
        <f>AVERAGE(Platts!$T$2590:$T$2654)</f>
        <v>105.2790769230769</v>
      </c>
      <c r="AR7" s="126">
        <f>AVERAGE(Platts!$T$2655:$T$2720)</f>
        <v>103.48030303030302</v>
      </c>
      <c r="AS7" s="126">
        <f>AVERAGE(Platts!$T$2721:$T$2785)</f>
        <v>89.920769230769253</v>
      </c>
      <c r="AT7" s="126">
        <f t="shared" si="2"/>
        <v>96.312299200799202</v>
      </c>
      <c r="AU7" s="126">
        <f>AVERAGE(Platts!$T$2786:$T$2849)</f>
        <v>92.651562500000026</v>
      </c>
      <c r="AV7" s="126">
        <f>AVERAGE(Platts!$T$2850:$T$2914)</f>
        <v>97.413846153846166</v>
      </c>
      <c r="AW7" s="126">
        <f>AVERAGE(Platts!$T$2915:$T$2980)</f>
        <v>120.6810606060606</v>
      </c>
      <c r="AX7" s="126">
        <f>AVERAGE(Platts!$T$2981:$T$3046)</f>
        <v>136.26969696969701</v>
      </c>
      <c r="AY7" s="126">
        <f t="shared" si="3"/>
        <v>111.75404155740095</v>
      </c>
      <c r="AZ7" s="126">
        <f>AVERAGE(Platts!$T$3047:$T$3110)</f>
        <v>170.28828124999998</v>
      </c>
      <c r="BA7" s="126">
        <f>AVERAGE(Platts!$T$3111:$T$3175)</f>
        <v>205.58692307692311</v>
      </c>
      <c r="BB7" s="126">
        <f>AVERAGE(Platts!$T$3176:$T$3241)</f>
        <v>168.41969696969701</v>
      </c>
      <c r="BC7" s="126">
        <f>AVERAGE(Platts!$T$3242:$T$3307)</f>
        <v>113.30000000000001</v>
      </c>
      <c r="BD7" s="126">
        <f t="shared" si="4"/>
        <v>164.39872532415501</v>
      </c>
      <c r="BE7" s="126">
        <f>AVERAGE(Platts!$T$3308:$T$3371)</f>
        <v>147.45703125000006</v>
      </c>
      <c r="BF7" s="126">
        <f>AVERAGE(Platts!$T$3372:$T$3435)</f>
        <v>143.61640625000004</v>
      </c>
      <c r="BG7" s="126">
        <f>AVERAGE(Platts!$T$3436:$CT$3501)</f>
        <v>98.33996212121211</v>
      </c>
      <c r="BH7" s="126">
        <f>AVERAGE(Platts!$T$3502:$T$3566)</f>
        <v>101.26692307692306</v>
      </c>
      <c r="BI7" s="126">
        <f t="shared" si="5"/>
        <v>122.67008067453381</v>
      </c>
      <c r="BJ7" s="126">
        <f>AVERAGE(Platts!$T$3567:$T$3631)</f>
        <v>130.97384615384615</v>
      </c>
      <c r="BK7" s="126">
        <f>AVERAGE(Platts!$T$3632:$T$3696)</f>
        <v>114.84153846153849</v>
      </c>
    </row>
    <row r="8" spans="1:64" x14ac:dyDescent="0.2">
      <c r="A8" s="67" t="s">
        <v>111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26"/>
      <c r="W8" s="126"/>
      <c r="X8" s="126"/>
      <c r="Y8" s="126"/>
      <c r="Z8" s="126"/>
      <c r="AA8" s="126"/>
      <c r="AB8" s="126">
        <f>AVERAGE(Platts!$H$1759:$H$1819)</f>
        <v>73.989344262295063</v>
      </c>
      <c r="AC8" s="126">
        <f>AVERAGE(Platts!$H$1820:$H$1883)</f>
        <v>84.249218749999983</v>
      </c>
      <c r="AD8" s="126">
        <f>+AVERAGE(Platts!$H$1884:$H$1949)</f>
        <v>122.06287878787882</v>
      </c>
      <c r="AE8" s="126">
        <f>+AVERAGE(Platts!$H$1950:$H$2014)</f>
        <v>232.85615384615386</v>
      </c>
      <c r="AF8" s="126">
        <f>AVERAGE(Platts!$H$2015:$H$2079)</f>
        <v>155.71769230769229</v>
      </c>
      <c r="AG8" s="126">
        <f>AVERAGE(Platts!$H$2080:$H$2143)</f>
        <v>170.4890624999999</v>
      </c>
      <c r="AH8" s="126">
        <f>AVERAGE(Platts!$H$2144:$H$2208)</f>
        <v>163.82615384615374</v>
      </c>
      <c r="AI8" s="126">
        <f>AVERAGE(Platts!$H$2208:$H$2272)</f>
        <v>162.4346153846154</v>
      </c>
      <c r="AJ8" s="126">
        <f t="shared" si="0"/>
        <v>163.11688100961533</v>
      </c>
      <c r="AK8" s="126">
        <f>AVERAGE(Platts!$H$2274:$H$2334)</f>
        <v>189.91147540983613</v>
      </c>
      <c r="AL8" s="126">
        <f>AVERAGE(Platts!$H$2335:$H$2383)</f>
        <v>173.37857142857141</v>
      </c>
      <c r="AM8" s="126">
        <f>AVERAGE(Platts!$H$2402:$H$2465)</f>
        <v>166.68437500000005</v>
      </c>
      <c r="AN8" s="126">
        <f>AVERAGE(Platts!$H$2464:$H$2526)</f>
        <v>188.28095238095236</v>
      </c>
      <c r="AO8" s="126">
        <f t="shared" si="1"/>
        <v>179.56384355483999</v>
      </c>
      <c r="AP8" s="126">
        <f>AVERAGE(Platts!$H$2527:$H$2589)</f>
        <v>179.64841269841278</v>
      </c>
      <c r="AQ8" s="126">
        <f>AVERAGE(Platts!$H$2590:$H$2654)</f>
        <v>180.6307692307694</v>
      </c>
      <c r="AR8" s="126">
        <f>AVERAGE(Platts!$H$2655:$H$2720)</f>
        <v>147.77803030303028</v>
      </c>
      <c r="AS8" s="126">
        <f>AVERAGE(Platts!$H$2721:$H$2785)</f>
        <v>122.94769230769232</v>
      </c>
      <c r="AT8" s="126">
        <f t="shared" si="2"/>
        <v>157.75122613497621</v>
      </c>
      <c r="AU8" s="126">
        <f>AVERAGE(Platts!$H$2786:$H$2849)</f>
        <v>138.21953124999996</v>
      </c>
      <c r="AV8" s="126">
        <f>AVERAGE(Platts!$H$2850:$H$2914)</f>
        <v>98.485384615384632</v>
      </c>
      <c r="AW8" s="126">
        <f>AVERAGE(Platts!$H$2915:$H$2980)</f>
        <v>92.728787878787855</v>
      </c>
      <c r="AX8" s="126">
        <f>AVERAGE(Platts!$H$2981:$H$3046)</f>
        <v>97.990151515151524</v>
      </c>
      <c r="AY8" s="126">
        <f t="shared" si="3"/>
        <v>106.85596381483099</v>
      </c>
      <c r="AZ8" s="126">
        <f>AVERAGE(Platts!$H$3047:$H$3110)</f>
        <v>116.85546875</v>
      </c>
      <c r="BA8" s="126">
        <f>AVERAGE(Platts!$H$3111:$H$3175)</f>
        <v>124.81153846153846</v>
      </c>
      <c r="BB8" s="126">
        <f>AVERAGE(Platts!$H$3176:$H$3241)</f>
        <v>227.20833333333334</v>
      </c>
      <c r="BC8" s="126">
        <f>AVERAGE(Platts!$H$3242:$H$3307)</f>
        <v>311.89393939393938</v>
      </c>
      <c r="BD8" s="126">
        <f t="shared" si="4"/>
        <v>195.19231998470281</v>
      </c>
      <c r="BE8" s="126">
        <f>AVERAGE(Platts!$H$3308:$H$3371)</f>
        <v>444.7265625</v>
      </c>
      <c r="BF8" s="126">
        <f>AVERAGE(Platts!$H$3372:$H$3435)</f>
        <v>412.921875</v>
      </c>
      <c r="BG8" s="126">
        <f>AVERAGE(Platts!$H$3436:$H$3501)</f>
        <v>226.07575757575756</v>
      </c>
      <c r="BH8" s="126">
        <f>AVERAGE(Platts!$H$3502:$H$3566)</f>
        <v>259.83307692307693</v>
      </c>
      <c r="BI8" s="126">
        <f t="shared" si="5"/>
        <v>335.88931799970862</v>
      </c>
      <c r="BJ8" s="126">
        <f>AVERAGE(Platts!$H$3567:$H$3631)</f>
        <v>312.05384615384617</v>
      </c>
      <c r="BK8" s="126">
        <f>AVERAGE(Platts!$H$3632:$H$3696)</f>
        <v>214.00769230769231</v>
      </c>
    </row>
    <row r="9" spans="1:64" x14ac:dyDescent="0.2">
      <c r="A9" s="67" t="s">
        <v>112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26"/>
      <c r="W9" s="126"/>
      <c r="X9" s="126"/>
      <c r="Y9" s="126"/>
      <c r="Z9" s="126"/>
      <c r="AA9" s="126"/>
      <c r="AB9" s="126">
        <f>AVERAGE(Platts!$I$1759:$I$1819)</f>
        <v>78.967213114754102</v>
      </c>
      <c r="AC9" s="126">
        <f>AVERAGE(Platts!$I$1820:$I$1883)</f>
        <v>90.5625</v>
      </c>
      <c r="AD9" s="126">
        <f>+AVERAGE(Platts!$I$1884:$I$1949)</f>
        <v>129.49621212121212</v>
      </c>
      <c r="AE9" s="126">
        <f>+AVERAGE(Platts!$I$1950:$I$2014)</f>
        <v>241.51923076923077</v>
      </c>
      <c r="AF9" s="126">
        <f>AVERAGE(Platts!$I$2015:$I$2079)</f>
        <v>165.33846153846153</v>
      </c>
      <c r="AG9" s="126">
        <f>AVERAGE(Platts!$I$2080:$I$2143)</f>
        <v>170.60703124999998</v>
      </c>
      <c r="AH9" s="126">
        <f>AVERAGE(Platts!$I$2144:$I$2208)</f>
        <v>174.46</v>
      </c>
      <c r="AI9" s="126">
        <f>AVERAGE(Platts!$I$2208:$I$2272)</f>
        <v>174.44230769230768</v>
      </c>
      <c r="AJ9" s="126">
        <f t="shared" si="0"/>
        <v>171.21195012019228</v>
      </c>
      <c r="AK9" s="126">
        <f>AVERAGE(Platts!$I$2274:$I$2334)</f>
        <v>202.01229508196721</v>
      </c>
      <c r="AL9" s="126">
        <f>AVERAGE(Platts!$I$2335:$I$2383)</f>
        <v>185.55816326530612</v>
      </c>
      <c r="AM9" s="126">
        <f>AVERAGE(Platts!$I$2402:$I$2465)</f>
        <v>179.59765625</v>
      </c>
      <c r="AN9" s="126">
        <f>AVERAGE(Platts!$I$2464:$I$2526)</f>
        <v>201.27777777777777</v>
      </c>
      <c r="AO9" s="126">
        <f t="shared" si="1"/>
        <v>192.11147309376275</v>
      </c>
      <c r="AP9" s="126">
        <f>AVERAGE(Platts!$I$2527:$I$2589)</f>
        <v>189.98809523809524</v>
      </c>
      <c r="AQ9" s="126">
        <f>AVERAGE(Platts!$I$2590:$I$2654)</f>
        <v>192.00076923076921</v>
      </c>
      <c r="AR9" s="126">
        <f>AVERAGE(Platts!$I$2655:$I$2720)</f>
        <v>162.13636363636363</v>
      </c>
      <c r="AS9" s="126">
        <f>AVERAGE(Platts!$I$2721:$I$2785)</f>
        <v>136.31923076923076</v>
      </c>
      <c r="AT9" s="126">
        <f t="shared" si="2"/>
        <v>170.11111471861472</v>
      </c>
      <c r="AU9" s="126">
        <f>AVERAGE(Platts!$I$2786:$I$2849)</f>
        <v>148.73046875</v>
      </c>
      <c r="AV9" s="126">
        <f>AVERAGE(Platts!$I$2850:$I$2914)</f>
        <v>107.01923076923077</v>
      </c>
      <c r="AW9" s="126">
        <f>AVERAGE(Platts!$I$2915:$I$2980)</f>
        <v>104.52272727272727</v>
      </c>
      <c r="AX9" s="126">
        <f>AVERAGE(Platts!$I$2981:$I$3046)</f>
        <v>145.05303030303031</v>
      </c>
      <c r="AY9" s="126">
        <f t="shared" si="3"/>
        <v>126.33136427374708</v>
      </c>
      <c r="AZ9" s="126">
        <f>AVERAGE(Platts!$I$3047:$I$3110)</f>
        <v>202.55859375</v>
      </c>
      <c r="BA9" s="126">
        <f>AVERAGE(Platts!$I$3111:$I$3175)</f>
        <v>233.65</v>
      </c>
      <c r="BB9" s="126">
        <f>AVERAGE(Platts!$I$3176:$I$3241)</f>
        <v>358.2348484848485</v>
      </c>
      <c r="BC9" s="126">
        <f>AVERAGE(Platts!$I$3242:$I$3307)</f>
        <v>427.50757575757575</v>
      </c>
      <c r="BD9" s="126">
        <f t="shared" si="4"/>
        <v>305.48775449810603</v>
      </c>
      <c r="BE9" s="126">
        <f>AVERAGE(Platts!$I$3308:$I$3371)</f>
        <v>371.7421875</v>
      </c>
      <c r="BF9" s="126">
        <f>AVERAGE(Platts!$I$3372:$I$3435)</f>
        <v>420.56640625</v>
      </c>
      <c r="BG9" s="126">
        <f>AVERAGE(Platts!$I$3436:$I$3501)</f>
        <v>270.4818181818182</v>
      </c>
      <c r="BH9" s="126">
        <f>AVERAGE(Platts!$I$3502:$I$3566)</f>
        <v>263.7</v>
      </c>
      <c r="BI9" s="126">
        <f t="shared" si="5"/>
        <v>331.62260298295456</v>
      </c>
      <c r="BJ9" s="126">
        <f>AVERAGE(Platts!$I$3567:$I$3631)</f>
        <v>286.50769230769231</v>
      </c>
      <c r="BK9" s="126">
        <f>AVERAGE(Platts!$I$3632:$I$3696)</f>
        <v>210.82307692307691</v>
      </c>
    </row>
    <row r="10" spans="1:64" x14ac:dyDescent="0.2">
      <c r="A10" s="67" t="s">
        <v>113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26"/>
      <c r="W10" s="126"/>
      <c r="X10" s="126"/>
      <c r="Y10" s="126"/>
      <c r="Z10" s="126"/>
      <c r="AA10" s="126"/>
      <c r="AB10" s="126">
        <f>AVERAGE(Platts!$R$1759:$R$1819)</f>
        <v>76.761475409836052</v>
      </c>
      <c r="AC10" s="126">
        <f>AVERAGE(Platts!$R$1820:$R$1883)</f>
        <v>91.6875</v>
      </c>
      <c r="AD10" s="126">
        <f>+AVERAGE(Platts!$R$1884:$R$1949)</f>
        <v>137.09848484848484</v>
      </c>
      <c r="AE10" s="126">
        <f>+AVERAGE(Platts!$R$1950:$R$2014)</f>
        <v>266.09230769230771</v>
      </c>
      <c r="AF10" s="126">
        <f>AVERAGE(Platts!$R$2015:$R$2079)</f>
        <v>168.20384615384614</v>
      </c>
      <c r="AG10" s="126">
        <f>AVERAGE(Platts!$R$2080:$R$2143)</f>
        <v>190.0703125</v>
      </c>
      <c r="AH10" s="126">
        <f>AVERAGE(Platts!$R$2144:$R$2208)</f>
        <v>189.72692307692307</v>
      </c>
      <c r="AI10" s="126">
        <f>AVERAGE(Platts!$R$2208:$R$2272)</f>
        <v>205.26538461538462</v>
      </c>
      <c r="AJ10" s="126">
        <f t="shared" si="0"/>
        <v>188.31661658653846</v>
      </c>
      <c r="AK10" s="126">
        <f>AVERAGE(Platts!$R$2274:$R$2334)</f>
        <v>227.42622950819671</v>
      </c>
      <c r="AL10" s="126">
        <f>AVERAGE(Platts!$R$2335:$R$2383)</f>
        <v>187.35204081632654</v>
      </c>
      <c r="AM10" s="126">
        <f>AVERAGE(Platts!$R$2402:$R$2465)</f>
        <v>188.69140625</v>
      </c>
      <c r="AN10" s="126">
        <f>AVERAGE(Platts!$R$2464:$R$2526)</f>
        <v>221.42063492063491</v>
      </c>
      <c r="AO10" s="126">
        <f t="shared" si="1"/>
        <v>206.22257787378953</v>
      </c>
      <c r="AP10" s="126">
        <f>AVERAGE(Platts!$R$2527:$R$2589)</f>
        <v>205.65873015873015</v>
      </c>
      <c r="AQ10" s="126">
        <f>AVERAGE(Platts!$R$2590:$R$2654)</f>
        <v>203.40769230769232</v>
      </c>
      <c r="AR10" s="126">
        <f>AVERAGE(Platts!$R$2655:$R$2720)</f>
        <v>161.42424242424244</v>
      </c>
      <c r="AS10" s="126">
        <f>AVERAGE(Platts!$R$2721:$R$2785)</f>
        <v>140.08076923076922</v>
      </c>
      <c r="AT10" s="126">
        <f t="shared" si="2"/>
        <v>177.64285853035852</v>
      </c>
      <c r="AU10" s="126">
        <f>AVERAGE(Platts!$R$2786:$R$2849)</f>
        <v>155.01953125</v>
      </c>
      <c r="AV10" s="126">
        <f>AVERAGE(Platts!$R$2850:$R$2914)</f>
        <v>118.25769230769231</v>
      </c>
      <c r="AW10" s="126">
        <f>AVERAGE(Platts!$R$2915:$R$2980)</f>
        <v>114.59090909090909</v>
      </c>
      <c r="AX10" s="126">
        <f>AVERAGE(Platts!$R$2981:$R$3046)</f>
        <v>108.10227272727273</v>
      </c>
      <c r="AY10" s="126">
        <f t="shared" si="3"/>
        <v>123.99260134396854</v>
      </c>
      <c r="AZ10" s="126">
        <f>AVERAGE(Platts!$R$3047:$R$3110)</f>
        <v>126.95703125</v>
      </c>
      <c r="BA10" s="126">
        <f>AVERAGE(Platts!$R$3111:$R$3175)</f>
        <v>136.76538461538462</v>
      </c>
      <c r="BB10" s="126">
        <f>AVERAGE(Platts!$R$3176:$R$3241)</f>
        <v>262.18939393939394</v>
      </c>
      <c r="BC10" s="126">
        <f>AVERAGE(Platts!$R$3242:$R$3307)</f>
        <v>368.92424242424244</v>
      </c>
      <c r="BD10" s="126">
        <f t="shared" si="4"/>
        <v>223.70901305725528</v>
      </c>
      <c r="BE10" s="126">
        <f>AVERAGE(Platts!$R$3308:$R$3371)</f>
        <v>486.4453125</v>
      </c>
      <c r="BF10" s="126">
        <f>AVERAGE(Platts!$R$3372:$R$3435)</f>
        <v>448.875</v>
      </c>
      <c r="BG10" s="126">
        <f>AVERAGE(Platts!$R$3436:$R$3501)</f>
        <v>249.45151515151514</v>
      </c>
      <c r="BH10" s="126">
        <f>AVERAGE(Platts!$R$3502:$R$3566)</f>
        <v>278.56538461538463</v>
      </c>
      <c r="BI10" s="126">
        <f t="shared" si="5"/>
        <v>365.83430306672494</v>
      </c>
      <c r="BJ10" s="126">
        <f>AVERAGE(Platts!$R$3567:$R$3631)</f>
        <v>342.59615384615387</v>
      </c>
      <c r="BK10" s="126">
        <f>AVERAGE(Platts!$R$3632:$R$3696)</f>
        <v>242.99230769230769</v>
      </c>
    </row>
    <row r="11" spans="1:64" x14ac:dyDescent="0.2">
      <c r="A11" s="67" t="s">
        <v>114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26"/>
      <c r="W11" s="126"/>
      <c r="X11" s="126"/>
      <c r="Y11" s="126"/>
      <c r="Z11" s="126"/>
      <c r="AA11" s="126"/>
      <c r="AB11" s="126">
        <f>AVERAGE(Platts!$S$1759:$S$1819)</f>
        <v>81.668032786885249</v>
      </c>
      <c r="AC11" s="126">
        <f>AVERAGE(Platts!$S$1820:$S$1883)</f>
        <v>95.7890625</v>
      </c>
      <c r="AD11" s="126">
        <f>+AVERAGE(Platts!$S$1884:$S$1949)</f>
        <v>138.30681818181819</v>
      </c>
      <c r="AE11" s="126">
        <f>+AVERAGE(Platts!$S$1950:$S$2014)</f>
        <v>265.7076923076923</v>
      </c>
      <c r="AF11" s="126">
        <f>AVERAGE(Platts!$S$2015:$S$2079)</f>
        <v>176.67307692307693</v>
      </c>
      <c r="AG11" s="126">
        <f>AVERAGE(Platts!$S$2080:$S$2143)</f>
        <v>182.125</v>
      </c>
      <c r="AH11" s="126">
        <f>AVERAGE(Platts!$S$2144:$S$2208)</f>
        <v>193.77692307692308</v>
      </c>
      <c r="AI11" s="126">
        <f>AVERAGE(Platts!$S$2208:$S$2272)</f>
        <v>201.8646153846154</v>
      </c>
      <c r="AJ11" s="126">
        <f t="shared" si="0"/>
        <v>188.60990384615386</v>
      </c>
      <c r="AK11" s="126">
        <f>AVERAGE(Platts!$S$2274:$S$2334)</f>
        <v>224.37704918032787</v>
      </c>
      <c r="AL11" s="126">
        <f>AVERAGE(Platts!$S$2335:$S$2383)</f>
        <v>196.04285714285714</v>
      </c>
      <c r="AM11" s="126">
        <f>AVERAGE(Platts!$S$2402:$S$2465)</f>
        <v>195.82431249999999</v>
      </c>
      <c r="AN11" s="126">
        <f>AVERAGE(Platts!$S$2464:$S$2526)</f>
        <v>215.36904761904762</v>
      </c>
      <c r="AO11" s="126">
        <f t="shared" si="1"/>
        <v>207.90331661055816</v>
      </c>
      <c r="AP11" s="126">
        <f>AVERAGE(Platts!$S$2527:$S$2589)</f>
        <v>205.57142857142858</v>
      </c>
      <c r="AQ11" s="126">
        <f>AVERAGE(Platts!$S$2590:$S$2654)</f>
        <v>205.47692307692307</v>
      </c>
      <c r="AR11" s="126">
        <f>AVERAGE(Platts!$S$2655:$S$2720)</f>
        <v>174.72348484848484</v>
      </c>
      <c r="AS11" s="126">
        <f>AVERAGE(Platts!$S$2721:$S$2785)</f>
        <v>153.81923076923076</v>
      </c>
      <c r="AT11" s="126">
        <f t="shared" si="2"/>
        <v>184.89776681651682</v>
      </c>
      <c r="AU11" s="126">
        <f>AVERAGE(Platts!$S$2786:$S$2849)</f>
        <v>165.48046875</v>
      </c>
      <c r="AV11" s="126">
        <f>AVERAGE(Platts!$S$2850:$S$2914)</f>
        <v>127.12692307692308</v>
      </c>
      <c r="AW11" s="126">
        <f>AVERAGE(Platts!$S$2915:$S$2980)</f>
        <v>125.50757575757575</v>
      </c>
      <c r="AX11" s="126">
        <f>AVERAGE(Platts!$S$2981:$S$3046)</f>
        <v>161.84090909090909</v>
      </c>
      <c r="AY11" s="126">
        <f t="shared" si="3"/>
        <v>144.98896916885198</v>
      </c>
      <c r="AZ11" s="126">
        <f>AVERAGE(Platts!$S$3047:$S$3110)</f>
        <v>217.90234375</v>
      </c>
      <c r="BA11" s="126">
        <f>AVERAGE(Platts!$S$3111:$S$3175)</f>
        <v>258.19615384615383</v>
      </c>
      <c r="BB11" s="126">
        <f>AVERAGE(Platts!$S$3176:$S$3241)</f>
        <v>404.55681818181819</v>
      </c>
      <c r="BC11" s="126">
        <f>AVERAGE(Platts!$S$3242:$S$3307)</f>
        <v>480.62121212121212</v>
      </c>
      <c r="BD11" s="126">
        <f t="shared" si="4"/>
        <v>340.31913197479605</v>
      </c>
      <c r="BE11" s="126">
        <f>AVERAGE(Platts!$S$3308:$S$3371)</f>
        <v>407.39453125</v>
      </c>
      <c r="BF11" s="126">
        <f>AVERAGE(Platts!$S$3372:$S$3435)</f>
        <v>459.60546875</v>
      </c>
      <c r="BG11" s="126">
        <f>AVERAGE(Platts!$S$3436:$S$3501)</f>
        <v>310.64772727272725</v>
      </c>
      <c r="BH11" s="126">
        <f>AVERAGE(Platts!$S$3502:$S$3566)</f>
        <v>305.39230769230767</v>
      </c>
      <c r="BI11" s="126">
        <f t="shared" si="5"/>
        <v>370.76000874125873</v>
      </c>
      <c r="BJ11" s="126">
        <f>AVERAGE(Platts!$S$3567:$S$3631)</f>
        <v>327.66153846153844</v>
      </c>
      <c r="BK11" s="126">
        <f>AVERAGE(Platts!$S$3632:$S$3696)</f>
        <v>242.66538461538462</v>
      </c>
    </row>
    <row r="12" spans="1:64" x14ac:dyDescent="0.2">
      <c r="A12" s="24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>
        <f t="shared" ref="AF12:AR12" si="6">+AF6-AF5</f>
        <v>13.012307692307715</v>
      </c>
      <c r="AG12" s="126">
        <f t="shared" si="6"/>
        <v>12.817187499999953</v>
      </c>
      <c r="AH12" s="126">
        <f t="shared" si="6"/>
        <v>19.900769230769271</v>
      </c>
      <c r="AI12" s="126">
        <f t="shared" si="6"/>
        <v>18.680769230769215</v>
      </c>
      <c r="AJ12" s="126"/>
      <c r="AK12" s="126">
        <f t="shared" si="6"/>
        <v>16.131967213114706</v>
      </c>
      <c r="AL12" s="126">
        <f t="shared" si="6"/>
        <v>19.087755102040802</v>
      </c>
      <c r="AM12" s="126">
        <f t="shared" si="6"/>
        <v>27.231249999999989</v>
      </c>
      <c r="AN12" s="126">
        <f t="shared" si="6"/>
        <v>19.964285714285694</v>
      </c>
      <c r="AO12" s="126">
        <f t="shared" si="6"/>
        <v>20.603814507360312</v>
      </c>
      <c r="AP12" s="126">
        <f t="shared" si="6"/>
        <v>12.784920634920624</v>
      </c>
      <c r="AQ12" s="126">
        <f t="shared" si="6"/>
        <v>14.818384615384659</v>
      </c>
      <c r="AR12" s="126">
        <f t="shared" si="6"/>
        <v>7.5106060606060794</v>
      </c>
      <c r="AS12" s="126">
        <f t="shared" ref="AS12:AU12" si="7">+AS6-AS5</f>
        <v>9.4946153846153862</v>
      </c>
      <c r="AT12" s="126">
        <f t="shared" si="7"/>
        <v>11.152131673881684</v>
      </c>
      <c r="AU12" s="126">
        <f t="shared" si="7"/>
        <v>14.520312500000003</v>
      </c>
      <c r="AV12" s="126">
        <f t="shared" ref="AV12:AW12" si="8">+AV6-AV5</f>
        <v>15.110000000000028</v>
      </c>
      <c r="AW12" s="126">
        <f t="shared" si="8"/>
        <v>10.659773224859435</v>
      </c>
      <c r="AX12" s="126">
        <f t="shared" ref="AX12:AZ12" si="9">+AX6-AX5</f>
        <v>12.543959297407554</v>
      </c>
      <c r="AY12" s="126">
        <f t="shared" si="9"/>
        <v>13.208511255566748</v>
      </c>
      <c r="AZ12" s="126">
        <f t="shared" si="9"/>
        <v>24.103125000000006</v>
      </c>
      <c r="BA12" s="126">
        <f t="shared" ref="BA12" si="10">+BA6-BA5</f>
        <v>32.246153846153959</v>
      </c>
      <c r="BB12" s="126">
        <f>+BB6-BB5</f>
        <v>27.149090909090972</v>
      </c>
      <c r="BC12" s="126">
        <f>+BC6-BC5</f>
        <v>19.304545454545433</v>
      </c>
      <c r="BD12" s="126">
        <f t="shared" ref="BD12" si="11">+BD6-BD5</f>
        <v>25.7007288024476</v>
      </c>
      <c r="BE12" s="126">
        <f>+BE6-BE5</f>
        <v>28.129687499999989</v>
      </c>
      <c r="BF12" s="126">
        <f>+BF6-BF5</f>
        <v>22.487500000000011</v>
      </c>
      <c r="BG12" s="126">
        <f>+BG6-BG5</f>
        <v>12.153030303030278</v>
      </c>
      <c r="BH12" s="126">
        <f>+BH6-BH5</f>
        <v>11.927692307692311</v>
      </c>
      <c r="BI12" s="126">
        <f t="shared" si="5"/>
        <v>18.674477527680647</v>
      </c>
      <c r="BJ12" s="126">
        <f>+BJ6-BJ5</f>
        <v>14.557692307692264</v>
      </c>
      <c r="BK12" s="126">
        <f>+BK6-BK5</f>
        <v>13.016923076923121</v>
      </c>
    </row>
    <row r="13" spans="1:64" x14ac:dyDescent="0.2">
      <c r="A13" s="72" t="s">
        <v>115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I13" s="25"/>
    </row>
    <row r="14" spans="1:64" ht="13.5" customHeight="1" x14ac:dyDescent="0.25">
      <c r="A14" s="65" t="s">
        <v>116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126">
        <f>AVERAGE(Steel!$B$1269:$B$1329)</f>
        <v>300.89344262295083</v>
      </c>
      <c r="AC14" s="126">
        <f>AVERAGE(Steel!$B$1330:$B$1393)</f>
        <v>377.9140625</v>
      </c>
      <c r="AD14" s="126">
        <f>AVERAGE(Steel!$B$1394:$B$1459)</f>
        <v>373.39393939393938</v>
      </c>
      <c r="AE14" s="126">
        <f>AVERAGE(Steel!$B$1460:$B$1524)</f>
        <v>447.18461538461537</v>
      </c>
      <c r="AF14" s="126">
        <f>AVERAGE(Steel!$B$1525:$B$1589)</f>
        <v>497.40769230769229</v>
      </c>
      <c r="AG14" s="126">
        <f>AVERAGE(Steel!B1590:B1653)</f>
        <v>434.359375</v>
      </c>
      <c r="AH14" s="126">
        <f>AVERAGE(Steel!B1654:B1718)</f>
        <v>537.26923076923072</v>
      </c>
      <c r="AI14" s="126">
        <f>AVERAGE(Steel!B1719:B1782)</f>
        <v>553.203125</v>
      </c>
      <c r="AJ14" s="127">
        <f>AVERAGE(Steel!B1525:B1782)</f>
        <v>505.6511627906977</v>
      </c>
      <c r="AK14" s="126">
        <f>AVERAGE(Steel!B1783:B1845)</f>
        <v>583.42857142857144</v>
      </c>
      <c r="AL14" s="126">
        <f>AVERAGE(Steel!B1846:B1909)</f>
        <v>586.625</v>
      </c>
      <c r="AM14" s="126">
        <f>AVERAGE(Steel!B1910:B1974)</f>
        <v>574.88461538461536</v>
      </c>
      <c r="AN14" s="126">
        <f>AVERAGE(Steel!$B$1975:$B$2037)</f>
        <v>514.60317460317458</v>
      </c>
      <c r="AO14" s="127">
        <f>AVERAGE(Steel!B1783:B2037)</f>
        <v>565.04901960784309</v>
      </c>
      <c r="AP14" s="126">
        <f>AVERAGE(Steel!$B$2038:$B$2100)</f>
        <v>508.22222222222223</v>
      </c>
      <c r="AQ14" s="126">
        <f>AVERAGE(Steel!$B$2101:$B$2165)</f>
        <v>513.98461538461538</v>
      </c>
      <c r="AR14" s="126">
        <f>AVERAGE(Steel!$B$2165:$B$2231)</f>
        <v>483.73134328358208</v>
      </c>
      <c r="AS14" s="126">
        <f>AVERAGE(Steel!$B$2232:$B$2296)</f>
        <v>450.5846153846154</v>
      </c>
      <c r="AT14" s="127">
        <f t="shared" ref="AT14:AT22" si="12">AVERAGE(AP14:AS14)</f>
        <v>489.13069906875876</v>
      </c>
      <c r="AU14" s="126">
        <f>AVERAGE(Steel!$B$2297:$B$2360)</f>
        <v>466.125</v>
      </c>
      <c r="AV14" s="126">
        <f>AVERAGE(Steel!$B$2361:$B$2422)</f>
        <v>415.58064516129031</v>
      </c>
      <c r="AW14" s="126">
        <f>AVERAGE(Steel!$B$2426:$B$2491)</f>
        <v>489.22727272727275</v>
      </c>
      <c r="AX14" s="126">
        <f>AVERAGE(Steel!$B$2492:$B$2557)</f>
        <v>569.39393939393938</v>
      </c>
      <c r="AY14" s="127">
        <f t="shared" ref="AY14:AY17" si="13">AVERAGE(AU14:AX14)</f>
        <v>485.08171432062557</v>
      </c>
      <c r="AZ14" s="126">
        <f>AVERAGE(Steel!$B$2558:$B$2621)</f>
        <v>686.875</v>
      </c>
      <c r="BA14" s="126">
        <f>AVERAGE(Steel!$B$2622:$B$2686)</f>
        <v>912.07692307692309</v>
      </c>
      <c r="BB14" s="126">
        <f>AVERAGE(Steel!$B$2687:$B$2752)</f>
        <v>921.59090909090912</v>
      </c>
      <c r="BC14" s="126">
        <f>AVERAGE(Steel!$B$2753:$B$2818)</f>
        <v>822.4848484848485</v>
      </c>
      <c r="BD14" s="127">
        <f t="shared" ref="BD14:BD17" si="14">AVERAGE(AZ14:BC14)</f>
        <v>835.75692016317021</v>
      </c>
      <c r="BE14" s="126">
        <f>AVERAGE(Steel!$B$2819:$B$2882)</f>
        <v>807.671875</v>
      </c>
      <c r="BF14" s="126">
        <f>AVERAGE(Steel!$B$2883:$B$2946)</f>
        <v>775.859375</v>
      </c>
      <c r="BG14" s="126">
        <f>AVERAGE(Steel!$B$2947:$B$3012)</f>
        <v>598.5454545454545</v>
      </c>
      <c r="BH14" s="126">
        <f>AVERAGE(Steel!$B$3013:$B$3077)</f>
        <v>549.50769230769231</v>
      </c>
      <c r="BI14" s="126">
        <f t="shared" si="5"/>
        <v>682.89609921328667</v>
      </c>
      <c r="BJ14" s="126">
        <f>AVERAGE(Steel!$B$3078:$B$3142)</f>
        <v>645.03076923076924</v>
      </c>
      <c r="BK14" s="126">
        <f>AVERAGE(Steel!$B$3143:$B$3207)</f>
        <v>574.44615384615383</v>
      </c>
    </row>
    <row r="15" spans="1:64" ht="13.5" customHeight="1" x14ac:dyDescent="0.25">
      <c r="A15" s="65" t="s">
        <v>37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126">
        <f>AVERAGE(Steel!$C$1269:$C$1329)</f>
        <v>363.73032786885238</v>
      </c>
      <c r="AC15" s="126">
        <f>AVERAGE(Steel!$C$1330:$C$1393)</f>
        <v>466.00171875000007</v>
      </c>
      <c r="AD15" s="126">
        <f>AVERAGE(Steel!$C$1394:$C$1459)</f>
        <v>476.19742424242435</v>
      </c>
      <c r="AE15" s="126">
        <f>AVERAGE(Steel!$C$1460:$C$1524)</f>
        <v>537.88230769230768</v>
      </c>
      <c r="AF15" s="126">
        <f>AVERAGE(Steel!$C$1525:$C$1589)</f>
        <v>606.21676923076905</v>
      </c>
      <c r="AG15" s="126">
        <f>AVERAGE(Steel!C1590:C1653)</f>
        <v>574.67937500000028</v>
      </c>
      <c r="AH15" s="126">
        <f>AVERAGE(Steel!C1654:C1718)</f>
        <v>607.3813846153846</v>
      </c>
      <c r="AI15" s="126">
        <f>AVERAGE(Steel!C1719:C1782)</f>
        <v>633.61218749999989</v>
      </c>
      <c r="AJ15" s="127">
        <f>AVERAGE(Steel!C1525:C1782)</f>
        <v>605.48271317829438</v>
      </c>
      <c r="AK15" s="126">
        <f>AVERAGE(Steel!C1783:C1845)</f>
        <v>689.46412698412701</v>
      </c>
      <c r="AL15" s="126">
        <f>AVERAGE(Steel!C1846:C1909)</f>
        <v>676.7193749999999</v>
      </c>
      <c r="AM15" s="126">
        <f>AVERAGE(Steel!C1910:C1974)</f>
        <v>658.06923076923044</v>
      </c>
      <c r="AN15" s="126">
        <f>AVERAGE(Steel!$C$1975:$C$2037)</f>
        <v>624.60015873015902</v>
      </c>
      <c r="AO15" s="127">
        <f>AVERAGE(Steel!C1783:C2037)</f>
        <v>662.2376078431372</v>
      </c>
      <c r="AP15" s="126">
        <f>AVERAGE(Steel!$C$2038:$C$2100)</f>
        <v>579.3784126984126</v>
      </c>
      <c r="AQ15" s="126">
        <f>AVERAGE(Steel!$C$2101:$C$2165)</f>
        <v>547.5139999999999</v>
      </c>
      <c r="AR15" s="126">
        <f>AVERAGE(Steel!$C$2166:$C$2231)</f>
        <v>521.30181818181813</v>
      </c>
      <c r="AS15" s="126">
        <f>AVERAGE(Steel!$C$2232:$C$2296)</f>
        <v>477.36569230769209</v>
      </c>
      <c r="AT15" s="127">
        <f t="shared" si="12"/>
        <v>531.38998079698069</v>
      </c>
      <c r="AU15" s="126">
        <f>AVERAGE(Steel!$C$2297:$C$2360)</f>
        <v>517.21109375000003</v>
      </c>
      <c r="AV15" s="126">
        <f>AVERAGE(Steel!$C$2361:$C$2422)</f>
        <v>473.12887096774188</v>
      </c>
      <c r="AW15" s="126">
        <f>AVERAGE(Steel!$C$2426:$C$2491)</f>
        <v>510.15803030303022</v>
      </c>
      <c r="AX15" s="126">
        <f>AVERAGE(Steel!$C$2492:$C$2557)</f>
        <v>662.21909090909105</v>
      </c>
      <c r="AY15" s="127">
        <f t="shared" si="13"/>
        <v>540.67927148246577</v>
      </c>
      <c r="AZ15" s="126">
        <f>AVERAGE(Steel!$C$2558:$C$2621)</f>
        <v>888.69296875000009</v>
      </c>
      <c r="BA15" s="126">
        <f>AVERAGE(Steel!$C$2622:$C$2686)</f>
        <v>1270.6644615384616</v>
      </c>
      <c r="BB15" s="126">
        <f>AVERAGE(Steel!$C$2687:$C$2752)</f>
        <v>1344.4648484848483</v>
      </c>
      <c r="BC15" s="126">
        <f>AVERAGE(Steel!$C$2753:$C$2818)</f>
        <v>1128.0456060606066</v>
      </c>
      <c r="BD15" s="127">
        <f t="shared" si="14"/>
        <v>1157.9669712084792</v>
      </c>
      <c r="BE15" s="126">
        <f>AVERAGE(Steel!$C$2819:$C$2882)</f>
        <v>1195.5660937499999</v>
      </c>
      <c r="BF15" s="126">
        <f>AVERAGE(Steel!$C$2883:$C$2946)</f>
        <v>1191.1118749999994</v>
      </c>
      <c r="BG15" s="126">
        <f>AVERAGE(Steel!$C$2947:$C$3012)</f>
        <v>792.30782575757587</v>
      </c>
      <c r="BH15" s="126">
        <f>AVERAGE(Steel!$C$3013:$C$3077)</f>
        <v>667.5527692307694</v>
      </c>
      <c r="BI15" s="126">
        <f t="shared" si="5"/>
        <v>961.63464093458606</v>
      </c>
      <c r="BJ15" s="126">
        <f>AVERAGE(Steel!$C$3078:$C$3142)</f>
        <v>841.14261538461506</v>
      </c>
      <c r="BK15" s="126">
        <f>AVERAGE(Steel!$C$3143:$C$3207)</f>
        <v>836.22412307692287</v>
      </c>
    </row>
    <row r="16" spans="1:64" ht="13.5" customHeight="1" x14ac:dyDescent="0.2">
      <c r="A16" s="66" t="s">
        <v>38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126">
        <f>AVERAGE(Steel!$D$1269:$D$1329)</f>
        <v>455.50836065573799</v>
      </c>
      <c r="AC16" s="126">
        <f>AVERAGE(Steel!$D$1330:$D$1393)</f>
        <v>639.15796875000012</v>
      </c>
      <c r="AD16" s="126">
        <f>AVERAGE(Steel!$D$1394:$D$1459)</f>
        <v>650.35590909090922</v>
      </c>
      <c r="AE16" s="126">
        <f>AVERAGE(Steel!$D$1460:$D$1524)</f>
        <v>587.69107692307716</v>
      </c>
      <c r="AF16" s="126">
        <f>AVERAGE(Steel!$D$1525:$D$1589)</f>
        <v>692.90507692307699</v>
      </c>
      <c r="AG16" s="126">
        <f>AVERAGE(Steel!D1590:D1653)</f>
        <v>682.1723437500001</v>
      </c>
      <c r="AH16" s="126">
        <f>AVERAGE(Steel!D1654:D1718)</f>
        <v>686.21769230769235</v>
      </c>
      <c r="AI16" s="126">
        <f>AVERAGE(Steel!D1719:D1782)</f>
        <v>682.85031249999975</v>
      </c>
      <c r="AJ16" s="127">
        <f>AVERAGE(Steel!D1525:D1782)</f>
        <v>686.06368217054239</v>
      </c>
      <c r="AK16" s="126">
        <f>AVERAGE(Steel!D1783:D1845)</f>
        <v>833.09634920634937</v>
      </c>
      <c r="AL16" s="126">
        <f>AVERAGE(Steel!D1846:D1909)</f>
        <v>980.30015624999987</v>
      </c>
      <c r="AM16" s="126">
        <f>AVERAGE(Steel!D1910:D1974)</f>
        <v>996.24415384615395</v>
      </c>
      <c r="AN16" s="126">
        <f>AVERAGE(Steel!$D$1975:$D$2037)</f>
        <v>882.0865079365077</v>
      </c>
      <c r="AO16" s="127">
        <f>AVERAGE(Steel!D1783:D2037)</f>
        <v>923.73176470588214</v>
      </c>
      <c r="AP16" s="126">
        <f>AVERAGE(Steel!$D$2038:$D$2100)</f>
        <v>765.61222222222239</v>
      </c>
      <c r="AQ16" s="126">
        <f>AVERAGE(Steel!$D$2101:$D$2165)</f>
        <v>679.6353846153844</v>
      </c>
      <c r="AR16" s="126">
        <f>AVERAGE(Steel!$D$2166:$D$2231)</f>
        <v>624.95712121212148</v>
      </c>
      <c r="AS16" s="126">
        <f>AVERAGE(Steel!$D$2232:$D$2296)</f>
        <v>579.20476923076922</v>
      </c>
      <c r="AT16" s="127">
        <f t="shared" si="12"/>
        <v>662.35237432012434</v>
      </c>
      <c r="AU16" s="126">
        <f>AVERAGE(Steel!$D$2297:$D$2360)</f>
        <v>643.48078124999984</v>
      </c>
      <c r="AV16" s="126">
        <f>AVERAGE(Steel!$D$2361:$D$2422)</f>
        <v>543.49677419354816</v>
      </c>
      <c r="AW16" s="126">
        <f>AVERAGE(Steel!$D$2426:$D$2491)</f>
        <v>548.44121212121252</v>
      </c>
      <c r="AX16" s="126">
        <f>AVERAGE(Steel!$D$2492:$D$2557)</f>
        <v>856.69878787878758</v>
      </c>
      <c r="AY16" s="127">
        <f t="shared" si="13"/>
        <v>648.02938886088702</v>
      </c>
      <c r="AZ16" s="126">
        <f>AVERAGE(Steel!$D$2558:$D$2621)</f>
        <v>1312.4301562500004</v>
      </c>
      <c r="BA16" s="126">
        <f>AVERAGE(Steel!$D$2622:$D$2686)</f>
        <v>1696.8904615384613</v>
      </c>
      <c r="BB16" s="126">
        <f>AVERAGE(Steel!$D$2687:$D$2752)</f>
        <v>2084.3277272727269</v>
      </c>
      <c r="BC16" s="126">
        <f>AVERAGE(Steel!$D$2753:$D$2818)</f>
        <v>1969.0977272727273</v>
      </c>
      <c r="BD16" s="127">
        <f t="shared" si="14"/>
        <v>1765.6865180834789</v>
      </c>
      <c r="BE16" s="126">
        <f>AVERAGE(Steel!$D$2819:$D$2882)</f>
        <v>1372.1812499999999</v>
      </c>
      <c r="BF16" s="126">
        <f>AVERAGE(Steel!$D$2883:$D$2946)</f>
        <v>1430.9126562500001</v>
      </c>
      <c r="BG16" s="126">
        <f>AVERAGE(Steel!$D$2947:$D$3012)</f>
        <v>916.0062348484845</v>
      </c>
      <c r="BH16" s="126">
        <f>AVERAGE(Steel!$D$3013:$D$3077)</f>
        <v>763.88646153846139</v>
      </c>
      <c r="BI16" s="126">
        <f t="shared" si="5"/>
        <v>1120.7466506592364</v>
      </c>
      <c r="BJ16" s="126">
        <f>AVERAGE(Steel!$D$3078:$D$3142)</f>
        <v>1012.2435384615387</v>
      </c>
      <c r="BK16" s="126">
        <f>AVERAGE(Steel!$D$3143:$D$3207)</f>
        <v>1159.1872492307698</v>
      </c>
    </row>
    <row r="17" spans="1:63" ht="13.5" customHeight="1" x14ac:dyDescent="0.2">
      <c r="A17" s="66" t="s">
        <v>39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126">
        <f>AVERAGE(Steel!$E$1269:$E$1329)</f>
        <v>123.23639344262293</v>
      </c>
      <c r="AC17" s="126">
        <f>AVERAGE(Steel!$E$1330:$E$1393)</f>
        <v>144.39124999999999</v>
      </c>
      <c r="AD17" s="126">
        <f>AVERAGE(Steel!$E$1394:$E$1459)</f>
        <v>174.95181818181814</v>
      </c>
      <c r="AE17" s="126">
        <f>AVERAGE(Steel!$E$1460:$E$1524)</f>
        <v>272.90892307692309</v>
      </c>
      <c r="AF17" s="126">
        <f>AVERAGE(Steel!$E$1525:$E$1589)</f>
        <v>238.37369230769224</v>
      </c>
      <c r="AG17" s="126">
        <f>AVERAGE(Steel!E1590:E1653)</f>
        <v>214.69781250000008</v>
      </c>
      <c r="AH17" s="126">
        <f>AVERAGE(Steel!E1654:E1718)</f>
        <v>227.18846153846152</v>
      </c>
      <c r="AI17" s="126">
        <f>AVERAGE(Steel!E1719:E1782)</f>
        <v>227.41750000000002</v>
      </c>
      <c r="AJ17" s="127">
        <f>AVERAGE(Steel!E1525:E1782)</f>
        <v>226.96480620155032</v>
      </c>
      <c r="AK17" s="126">
        <f>AVERAGE(Steel!E1783:E1845)</f>
        <v>256.04222222222216</v>
      </c>
      <c r="AL17" s="126">
        <f>AVERAGE(Steel!E1846:E1909)</f>
        <v>218.68218749999997</v>
      </c>
      <c r="AM17" s="126">
        <f>AVERAGE(Steel!E1910:E1974)</f>
        <v>219.76184615384622</v>
      </c>
      <c r="AN17" s="126">
        <f>AVERAGE(Steel!$E$1975:$E$2037)</f>
        <v>247.49238095238093</v>
      </c>
      <c r="AO17" s="127">
        <f>AVERAGE(Steel!E1783:E2037)</f>
        <v>235.30533333333344</v>
      </c>
      <c r="AP17" s="126">
        <f>AVERAGE(Steel!$E$2038:$E$2100)</f>
        <v>255.89936507936508</v>
      </c>
      <c r="AQ17" s="126">
        <f>AVERAGE(Steel!$E$2101:$E$2165)</f>
        <v>281.87119999999993</v>
      </c>
      <c r="AR17" s="126">
        <f>AVERAGE(Steel!$E$2166:$E$2231)</f>
        <v>259.75393939393939</v>
      </c>
      <c r="AS17" s="126">
        <f>AVERAGE(Steel!$E$2232:$E$2296)</f>
        <v>225.79738461538463</v>
      </c>
      <c r="AT17" s="127">
        <f t="shared" si="12"/>
        <v>255.83047227217227</v>
      </c>
      <c r="AU17" s="126">
        <f>AVERAGE(Steel!$E$2297:$E$2360)</f>
        <v>235.48171874999994</v>
      </c>
      <c r="AV17" s="126">
        <f>AVERAGE(Steel!$E$2361:$E$2422)</f>
        <v>219.00854838709679</v>
      </c>
      <c r="AW17" s="126">
        <f>AVERAGE(Steel!$E$2426:$E$2491)</f>
        <v>257.41284768870986</v>
      </c>
      <c r="AX17" s="126">
        <f>AVERAGE(Steel!$E$2492:$E$2557)</f>
        <v>279.38011966960249</v>
      </c>
      <c r="AY17" s="127">
        <f t="shared" si="13"/>
        <v>247.82080862385226</v>
      </c>
      <c r="AZ17" s="126">
        <f>AVERAGE(Steel!$E$2558:$E$2621)</f>
        <v>342.99796875000004</v>
      </c>
      <c r="BA17" s="126">
        <f>AVERAGE(Steel!$E$2622:$E$2686)</f>
        <v>401.86723076923067</v>
      </c>
      <c r="BB17" s="126">
        <f>AVERAGE(Steel!$E$2687:$E$2752)</f>
        <v>419.60721212121211</v>
      </c>
      <c r="BC17" s="126">
        <f>AVERAGE(Steel!$E$2753:$E$2818)</f>
        <v>396.86606060606056</v>
      </c>
      <c r="BD17" s="127">
        <f t="shared" si="14"/>
        <v>390.3346180616258</v>
      </c>
      <c r="BE17" s="126">
        <f>AVERAGE(Steel!$E$2819:$E$2882)</f>
        <v>518.4396875000001</v>
      </c>
      <c r="BF17" s="126">
        <f>AVERAGE(Steel!$E$2883:$E$2946)</f>
        <v>489.92874999999987</v>
      </c>
      <c r="BG17" s="126">
        <f>AVERAGE(Steel!$E$2947:$E$3012)</f>
        <v>315.4224242424242</v>
      </c>
      <c r="BH17" s="126">
        <f>AVERAGE(Steel!$E$3013:$E$3077)</f>
        <v>325.69799999999998</v>
      </c>
      <c r="BI17" s="126">
        <f t="shared" si="5"/>
        <v>412.37221543560599</v>
      </c>
      <c r="BJ17" s="126">
        <f>AVERAGE(Steel!$E$3078:$E$3142)</f>
        <v>406.22476923076925</v>
      </c>
      <c r="BK17" s="126">
        <f>AVERAGE(Steel!$E$3143:$E$3207)</f>
        <v>323.36215384615389</v>
      </c>
    </row>
    <row r="18" spans="1:63" x14ac:dyDescent="0.2">
      <c r="A18" s="49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</row>
    <row r="19" spans="1:63" ht="13.5" customHeight="1" x14ac:dyDescent="0.2">
      <c r="A19" s="66" t="s">
        <v>117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126">
        <f>AVERAGE(Steel!$H$1269:$H$1329)</f>
        <v>274.25409836065575</v>
      </c>
      <c r="AC19" s="126">
        <f>AVERAGE(Steel!$H$1330:$H$1393)</f>
        <v>344.5703125</v>
      </c>
      <c r="AD19" s="126">
        <f>AVERAGE(Steel!$H$1394:$H$1459)</f>
        <v>333.65909090909093</v>
      </c>
      <c r="AE19" s="126">
        <f>AVERAGE(Steel!$H$1460:$H$1524)</f>
        <v>387.97692307692307</v>
      </c>
      <c r="AF19" s="126">
        <f>AVERAGE(Steel!$H$1525:$H$1589)</f>
        <v>433.8</v>
      </c>
      <c r="AG19" s="126">
        <f>AVERAGE(Steel!H1590:H1653)</f>
        <v>421.4921875</v>
      </c>
      <c r="AH19" s="126">
        <f>AVERAGE(Steel!H1654:H1718)</f>
        <v>521.56153846153848</v>
      </c>
      <c r="AI19" s="126">
        <f>AVERAGE(Steel!H1719:H1782)</f>
        <v>531.9765625</v>
      </c>
      <c r="AJ19" s="127">
        <f>AVERAGE(Steel!H1525:H1782)</f>
        <v>477.21124031007753</v>
      </c>
      <c r="AK19" s="126">
        <f>AVERAGE(Steel!H1783:H1845)</f>
        <v>550.73809523809518</v>
      </c>
      <c r="AL19" s="126">
        <f>AVERAGE(Steel!H1846:H1909)</f>
        <v>547.8671875</v>
      </c>
      <c r="AM19" s="126">
        <f>AVERAGE(Steel!H1910:H1974)</f>
        <v>546.9</v>
      </c>
      <c r="AN19" s="126">
        <f>AVERAGE(Steel!$H$1975:$H$2037)</f>
        <v>502.89682539682542</v>
      </c>
      <c r="AO19" s="127">
        <f>AVERAGE(Steel!H1783:H2037)</f>
        <v>537.21960784313728</v>
      </c>
      <c r="AP19" s="126">
        <f>AVERAGE(Steel!$H$2038:$H$2100)</f>
        <v>479.61904761904759</v>
      </c>
      <c r="AQ19" s="126">
        <f>AVERAGE(Steel!$H$2101:$H$2165)</f>
        <v>493.64615384615382</v>
      </c>
      <c r="AR19" s="126">
        <f>AVERAGE(Steel!$H$2166:$H$2231)</f>
        <v>463.89393939393938</v>
      </c>
      <c r="AS19" s="126">
        <f>AVERAGE(Steel!$H$2232:$H$2296)</f>
        <v>428.95384615384614</v>
      </c>
      <c r="AT19" s="127">
        <f t="shared" si="12"/>
        <v>466.52824675324672</v>
      </c>
      <c r="AU19" s="126">
        <f>AVERAGE(Steel!$H$2297:$H$2360)</f>
        <v>441.5</v>
      </c>
      <c r="AV19" s="126">
        <f>AVERAGE(Steel!$H$2361:$H$2422)</f>
        <v>408.01612903225805</v>
      </c>
      <c r="AW19" s="126">
        <f>AVERAGE(Steel!$H$2426:$H$2491)</f>
        <v>453.12121212121212</v>
      </c>
      <c r="AX19" s="126">
        <f>AVERAGE(Steel!$H$2492:$H$2557)</f>
        <v>523.5</v>
      </c>
      <c r="AY19" s="127">
        <f t="shared" ref="AY19:AY22" si="15">AVERAGE(AU19:AX19)</f>
        <v>456.53433528836752</v>
      </c>
      <c r="AZ19" s="126">
        <f>AVERAGE(Steel!$H$2558:$H$2621)</f>
        <v>653.3125</v>
      </c>
      <c r="BA19" s="126">
        <f>AVERAGE(Steel!$H$2622:$H$2686)</f>
        <v>736.12307692307695</v>
      </c>
      <c r="BB19" s="126">
        <f>AVERAGE(Steel!$H$2687:$H$2752)</f>
        <v>744.43939393939399</v>
      </c>
      <c r="BC19" s="126">
        <f>AVERAGE(Steel!$H$2753:$H$2818)</f>
        <v>734.31818181818187</v>
      </c>
      <c r="BD19" s="127">
        <f t="shared" ref="BD19:BD22" si="16">AVERAGE(AZ19:BC19)</f>
        <v>717.04828817016323</v>
      </c>
      <c r="BE19" s="126">
        <f>AVERAGE(Steel!$H$2819:$H$2882)</f>
        <v>778.375</v>
      </c>
      <c r="BF19" s="126">
        <f>AVERAGE(Steel!$H$2883:$H$2946)</f>
        <v>754.625</v>
      </c>
      <c r="BG19" s="126">
        <f>AVERAGE(Steel!$H$2947:$H$3012)</f>
        <v>593.86363636363637</v>
      </c>
      <c r="BH19" s="126">
        <f>AVERAGE(Steel!$H$3013:$H$3077)</f>
        <v>559.93846153846152</v>
      </c>
      <c r="BI19" s="126">
        <f t="shared" si="5"/>
        <v>671.7005244755245</v>
      </c>
      <c r="BJ19" s="126">
        <f>AVERAGE(Steel!$H$3078:$H$3142)</f>
        <v>634.4</v>
      </c>
      <c r="BK19" s="126">
        <f>AVERAGE(Steel!$H$3143:$H$3207)</f>
        <v>573.43076923076922</v>
      </c>
    </row>
    <row r="20" spans="1:63" ht="13.5" customHeight="1" x14ac:dyDescent="0.2">
      <c r="A20" s="66" t="s">
        <v>41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126">
        <f>AVERAGE(Steel!$I$1269:$I$1329)</f>
        <v>391.24401639344262</v>
      </c>
      <c r="AC20" s="126">
        <f>AVERAGE(Steel!$I$1330:$I$1393)</f>
        <v>511.72750000000008</v>
      </c>
      <c r="AD20" s="126">
        <f>AVERAGE(Steel!$I$1394:$I$1459)</f>
        <v>491.685</v>
      </c>
      <c r="AE20" s="126">
        <f>AVERAGE(Steel!$I$1460:$I$1524)</f>
        <v>458.08061538461521</v>
      </c>
      <c r="AF20" s="126">
        <f>AVERAGE(Steel!$I$1525:$I$1589)</f>
        <v>493.65769230769234</v>
      </c>
      <c r="AG20" s="126">
        <f>AVERAGE(Steel!I1590:I1653)</f>
        <v>485.55578125000022</v>
      </c>
      <c r="AH20" s="126">
        <f>AVERAGE(Steel!I1654:I1718)</f>
        <v>565.53461538461556</v>
      </c>
      <c r="AI20" s="126">
        <f>AVERAGE(Steel!I1719:I1782)</f>
        <v>647.36906250000027</v>
      </c>
      <c r="AJ20" s="127">
        <f>AVERAGE(Steel!I1525:I1782)</f>
        <v>547.88639534883782</v>
      </c>
      <c r="AK20" s="126">
        <f>AVERAGE(Steel!I1783:I1845)</f>
        <v>686.55666666666696</v>
      </c>
      <c r="AL20" s="126">
        <f>AVERAGE(Steel!I1846:I1909)</f>
        <v>653.98890625000047</v>
      </c>
      <c r="AM20" s="126">
        <f>AVERAGE(Steel!I1910:I1974)</f>
        <v>639.09215384615368</v>
      </c>
      <c r="AN20" s="126">
        <f>AVERAGE(Steel!$I$1975:$I$2037)</f>
        <v>615.58603174603161</v>
      </c>
      <c r="AO20" s="127">
        <f>AVERAGE(Steel!I1783:I2037)</f>
        <v>648.75007843137325</v>
      </c>
      <c r="AP20" s="126">
        <f>AVERAGE(Steel!$I$2038:$I$2100)</f>
        <v>597.85809523809473</v>
      </c>
      <c r="AQ20" s="126">
        <f>AVERAGE(Steel!$I$2101:$I$2165)</f>
        <v>580.50830769230765</v>
      </c>
      <c r="AR20" s="126">
        <f>AVERAGE(Steel!$I$2166:$I$2231)</f>
        <v>546.88803030303006</v>
      </c>
      <c r="AS20" s="126">
        <f>AVERAGE(Steel!$I$2232:$I$2296)</f>
        <v>509.41769230769211</v>
      </c>
      <c r="AT20" s="127">
        <f t="shared" si="12"/>
        <v>558.6680313852811</v>
      </c>
      <c r="AU20" s="126">
        <f>AVERAGE(Steel!$I$2297:$I$2360)</f>
        <v>515.76625000000001</v>
      </c>
      <c r="AV20" s="126">
        <f>AVERAGE(Steel!$I$2361:$I$2422)</f>
        <v>499.97790322580659</v>
      </c>
      <c r="AW20" s="126">
        <f>AVERAGE(Steel!$I$2426:$I$2491)</f>
        <v>515.35651515151528</v>
      </c>
      <c r="AX20" s="126">
        <f>AVERAGE(Steel!$I$2492:$I$2557)</f>
        <v>576.69000000000005</v>
      </c>
      <c r="AY20" s="127">
        <f t="shared" si="15"/>
        <v>526.94766709433043</v>
      </c>
      <c r="AZ20" s="126">
        <f>AVERAGE(Steel!$I$2558:$I$2621)</f>
        <v>750.84218749999968</v>
      </c>
      <c r="BA20" s="126">
        <f>AVERAGE(Steel!$I$2622:$I$2686)</f>
        <v>851.28276923076885</v>
      </c>
      <c r="BB20" s="126">
        <f>AVERAGE(Steel!$I$2687:$I$2752)</f>
        <v>975.34800000000052</v>
      </c>
      <c r="BC20" s="126">
        <f>AVERAGE(Steel!$I$2753:$I$2818)</f>
        <v>910.11606060606027</v>
      </c>
      <c r="BD20" s="127">
        <f t="shared" si="16"/>
        <v>871.89725433420733</v>
      </c>
      <c r="BE20" s="126">
        <f>AVERAGE(Steel!$I$2819:$I$2882)</f>
        <v>1015.9565624999999</v>
      </c>
      <c r="BF20" s="126">
        <f>AVERAGE(Steel!$I$2883:$I$2946)</f>
        <v>1316.87215625</v>
      </c>
      <c r="BG20" s="126">
        <f>AVERAGE(Steel!$I$2947:$I$3012)</f>
        <v>992.1921439393941</v>
      </c>
      <c r="BH20" s="126">
        <f>AVERAGE(Steel!$I$3013:$I$3077)</f>
        <v>833.51569230769155</v>
      </c>
      <c r="BI20" s="126">
        <f t="shared" si="5"/>
        <v>1039.6341387492714</v>
      </c>
      <c r="BJ20" s="126">
        <f>AVERAGE(Steel!$I$3078:$I$3142)</f>
        <v>774.68953846153818</v>
      </c>
      <c r="BK20" s="126">
        <f>AVERAGE(Steel!$I$3143:$I$3207)</f>
        <v>711.24661538461612</v>
      </c>
    </row>
    <row r="21" spans="1:63" ht="13.5" customHeight="1" x14ac:dyDescent="0.25">
      <c r="A21" s="65" t="s">
        <v>42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126">
        <f>AVERAGE(Steel!$J$1269:$J$1329)</f>
        <v>521.20434426229519</v>
      </c>
      <c r="AC21" s="126">
        <f>AVERAGE(Steel!$J$1330:$J$1393)</f>
        <v>589.90906249999989</v>
      </c>
      <c r="AD21" s="126">
        <f>AVERAGE(Steel!$J$1394:$J$1459)</f>
        <v>574.32939393939432</v>
      </c>
      <c r="AE21" s="126">
        <f>AVERAGE(Steel!$J$1460:$J$1524)</f>
        <v>547.76284615384589</v>
      </c>
      <c r="AF21" s="126">
        <f>AVERAGE(Steel!$J$1525:$J$1589)</f>
        <v>597.69830769230782</v>
      </c>
      <c r="AG21" s="126">
        <f>AVERAGE(Steel!J1590:J1653)</f>
        <v>596.91812500000049</v>
      </c>
      <c r="AH21" s="126">
        <f>AVERAGE(Steel!J1654:J1718)</f>
        <v>594.39030769230749</v>
      </c>
      <c r="AI21" s="126">
        <f>AVERAGE(Steel!J1719:J1782)</f>
        <v>617.88374999999951</v>
      </c>
      <c r="AJ21" s="127">
        <f>AVERAGE(Steel!J1525:J1782)</f>
        <v>601.67860465116246</v>
      </c>
      <c r="AK21" s="126">
        <f>AVERAGE(Steel!J1783:J1845)</f>
        <v>678.52206349206324</v>
      </c>
      <c r="AL21" s="126">
        <f>AVERAGE(Steel!J1846:J1909)</f>
        <v>768.84999999999911</v>
      </c>
      <c r="AM21" s="126">
        <f>AVERAGE(Steel!J1910:J1974)</f>
        <v>768.84999999999911</v>
      </c>
      <c r="AN21" s="126">
        <f>AVERAGE(Steel!$J$1975:$J$2037)</f>
        <v>768.84999999999911</v>
      </c>
      <c r="AO21" s="127">
        <f>AVERAGE(Steel!J1783:J2037)</f>
        <v>746.53368627451323</v>
      </c>
      <c r="AP21" s="126">
        <f>AVERAGE(Steel!$J$2038:$J$2100)</f>
        <v>770.59920634920616</v>
      </c>
      <c r="AQ21" s="126">
        <f>AVERAGE(Steel!$J$2101:$J$2165)</f>
        <v>766.00246153846058</v>
      </c>
      <c r="AR21" s="126">
        <f>AVERAGE(Steel!$J$2166:$J$2231)</f>
        <v>714.77803030303073</v>
      </c>
      <c r="AS21" s="126">
        <f>AVERAGE(Steel!$J$2232:$J$2296)</f>
        <v>675.355538461538</v>
      </c>
      <c r="AT21" s="127">
        <f t="shared" si="12"/>
        <v>731.68380916305887</v>
      </c>
      <c r="AU21" s="126">
        <f>AVERAGE(Steel!$J$2297:$J$2360)</f>
        <v>689.2007812500002</v>
      </c>
      <c r="AV21" s="126">
        <f>AVERAGE(Steel!$J$2361:$J$2422)</f>
        <v>657.06467741935512</v>
      </c>
      <c r="AW21" s="126">
        <f>AVERAGE(Steel!$J$2426:$J$2491)</f>
        <v>634.36333333333323</v>
      </c>
      <c r="AX21" s="126">
        <f>AVERAGE(Steel!$J$2492:$J$2557)</f>
        <v>696.73924242424164</v>
      </c>
      <c r="AY21" s="127">
        <f t="shared" si="15"/>
        <v>669.34200860673252</v>
      </c>
      <c r="AZ21" s="126">
        <f>AVERAGE(Steel!$J$2558:$J$2621)</f>
        <v>864.09484375000068</v>
      </c>
      <c r="BA21" s="126">
        <f>AVERAGE(Steel!$J$2622:$J$2686)</f>
        <v>940.21246153846016</v>
      </c>
      <c r="BB21" s="126">
        <f>AVERAGE(Steel!$J$2687:$J$2752)</f>
        <v>1058.1999999999987</v>
      </c>
      <c r="BC21" s="126">
        <f>AVERAGE(Steel!$J$2753:$J$2818)</f>
        <v>1098.1159090909093</v>
      </c>
      <c r="BD21" s="127">
        <f t="shared" si="16"/>
        <v>990.15580359484215</v>
      </c>
      <c r="BE21" s="126">
        <f>AVERAGE(Steel!$J$2819:$J$2882)</f>
        <v>1164.982812500001</v>
      </c>
      <c r="BF21" s="126">
        <f>AVERAGE(Steel!$J$2883:$J$2946)</f>
        <v>1288.9898437500012</v>
      </c>
      <c r="BG21" s="126">
        <f>AVERAGE(Steel!$J$2947:$J$3012)</f>
        <v>1127.6788545454538</v>
      </c>
      <c r="BH21" s="126">
        <f>AVERAGE(Steel!$J$3013:$J$3077)</f>
        <v>1073.4653846153844</v>
      </c>
      <c r="BI21" s="126">
        <f t="shared" si="5"/>
        <v>1163.7792238527102</v>
      </c>
      <c r="BJ21" s="126">
        <f>AVERAGE(Steel!$J$3078:$J$3142)</f>
        <v>1034.7976923076922</v>
      </c>
      <c r="BK21" s="126">
        <f>AVERAGE(Steel!$J$3143:$J$3207)</f>
        <v>1034.2092307692317</v>
      </c>
    </row>
    <row r="22" spans="1:63" ht="13.5" customHeight="1" x14ac:dyDescent="0.2">
      <c r="A22" s="66" t="s">
        <v>43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126">
        <f>AVERAGE(Steel!$K$1269:$K$1329)</f>
        <v>336.4590163934426</v>
      </c>
      <c r="AC22" s="126">
        <f>AVERAGE(Steel!$K$1330:$K$1393)</f>
        <v>442.3046875</v>
      </c>
      <c r="AD22" s="126">
        <f>AVERAGE(Steel!$K$1394:$K$1459)</f>
        <v>378.52272727272725</v>
      </c>
      <c r="AE22" s="126">
        <f>AVERAGE(Steel!$K$1460:$K$1524)</f>
        <v>410.11538461538464</v>
      </c>
      <c r="AF22" s="126">
        <f>AVERAGE(Steel!$K$1525:$K$1589)</f>
        <v>423.82307692307694</v>
      </c>
      <c r="AG22" s="126">
        <f>AVERAGE(Steel!K1590:K1653)</f>
        <v>427.265625</v>
      </c>
      <c r="AH22" s="126">
        <f>AVERAGE(Steel!K1654:K1718)</f>
        <v>507.53846153846155</v>
      </c>
      <c r="AI22" s="126">
        <f>AVERAGE(Steel!K1719:K1782)</f>
        <v>527.45703125</v>
      </c>
      <c r="AJ22" s="127">
        <f>AVERAGE(Steel!K1525:K1782)</f>
        <v>471.47577519379843</v>
      </c>
      <c r="AK22" s="126">
        <f>AVERAGE(Steel!K1783:K1845)</f>
        <v>572.18253968253964</v>
      </c>
      <c r="AL22" s="126">
        <f>AVERAGE(Steel!K1846:K1909)</f>
        <v>551.8671875</v>
      </c>
      <c r="AM22" s="126">
        <f>AVERAGE(Steel!K1910:K1974)</f>
        <v>524.45384615384614</v>
      </c>
      <c r="AN22" s="126">
        <f>AVERAGE(Steel!$K$1975:$K$2037)</f>
        <v>489.96825396825398</v>
      </c>
      <c r="AO22" s="127">
        <f>AVERAGE(Steel!K1783:K2037)</f>
        <v>534.60588235294119</v>
      </c>
      <c r="AP22" s="126">
        <f>AVERAGE(Steel!$K$2038:$K$2100)</f>
        <v>465.76190476190476</v>
      </c>
      <c r="AQ22" s="126">
        <f>AVERAGE(Steel!$K$2101:$K$2165)</f>
        <v>472.77692307692308</v>
      </c>
      <c r="AR22" s="126">
        <f>AVERAGE(Steel!$K$2166:$K$2231)</f>
        <v>441.27651515151513</v>
      </c>
      <c r="AS22" s="126">
        <f>AVERAGE(Steel!$K$2232:$K$2296)</f>
        <v>421.09615384615387</v>
      </c>
      <c r="AT22" s="127">
        <f t="shared" si="12"/>
        <v>450.2278742091242</v>
      </c>
      <c r="AU22" s="126">
        <f>AVERAGE(Steel!$K$2297:$K$2360)</f>
        <v>426.3671875</v>
      </c>
      <c r="AV22" s="126">
        <f>AVERAGE(Steel!$K$2361:$K$2422)</f>
        <v>405.56451612903226</v>
      </c>
      <c r="AW22" s="126">
        <f>AVERAGE(Steel!$K$2426:$K$2491)</f>
        <v>437.7651515151515</v>
      </c>
      <c r="AX22" s="126">
        <f>AVERAGE(Steel!$K$2492:$K$2557)</f>
        <v>511.37878787878788</v>
      </c>
      <c r="AY22" s="127">
        <f t="shared" si="15"/>
        <v>445.26891075574292</v>
      </c>
      <c r="AZ22" s="126">
        <f>AVERAGE(Steel!$K$2558:$K$2621)</f>
        <v>621.7109375</v>
      </c>
      <c r="BA22" s="126">
        <f>AVERAGE(Steel!$K$2622:$K$2686)</f>
        <v>700.9153846153846</v>
      </c>
      <c r="BB22" s="126">
        <f>AVERAGE(Steel!$K$2687:$K$2752)</f>
        <v>691.030303030303</v>
      </c>
      <c r="BC22" s="126">
        <f>AVERAGE(Steel!$K$2753:$K$2818)</f>
        <v>711.87878787878788</v>
      </c>
      <c r="BD22" s="127">
        <f t="shared" si="16"/>
        <v>681.38385325611887</v>
      </c>
      <c r="BE22" s="126">
        <f>AVERAGE(Steel!$K$2819:$K$2882)</f>
        <v>793.078125</v>
      </c>
      <c r="BF22" s="126">
        <f>AVERAGE(Steel!$K$2883:$K$2946)</f>
        <v>809.7265625</v>
      </c>
      <c r="BG22" s="126">
        <f>AVERAGE(Steel!$K$2947:$K$3012)</f>
        <v>665.11363636363637</v>
      </c>
      <c r="BH22" s="126">
        <f>AVERAGE(Steel!$K$3013:$K$3077)</f>
        <v>659.67692307692312</v>
      </c>
      <c r="BI22" s="126">
        <f t="shared" si="5"/>
        <v>731.89881173513993</v>
      </c>
      <c r="BJ22" s="126">
        <f>AVERAGE(Steel!$K$3078:$K$3142)</f>
        <v>707.7</v>
      </c>
      <c r="BK22" s="126">
        <f>AVERAGE(Steel!$K$3143:$K$3207)</f>
        <v>638.17692307692312</v>
      </c>
    </row>
    <row r="26" spans="1:63" x14ac:dyDescent="0.2">
      <c r="AO26" s="25"/>
    </row>
    <row r="27" spans="1:63" x14ac:dyDescent="0.2">
      <c r="AO27" s="25"/>
    </row>
  </sheetData>
  <phoneticPr fontId="2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Platts</vt:lpstr>
      <vt:lpstr>Swaps</vt:lpstr>
      <vt:lpstr>Steel</vt:lpstr>
      <vt:lpstr>Charts</vt:lpstr>
      <vt:lpstr>Average</vt:lpstr>
      <vt:lpstr>Quarter</vt:lpstr>
      <vt:lpstr>_NG_1aadb</vt:lpstr>
      <vt:lpstr>_NG_59ecb</vt:lpstr>
      <vt:lpstr>_NG_5c724</vt:lpstr>
      <vt:lpstr>_NG_deb12</vt:lpstr>
      <vt:lpstr>ML_1y7a6c1t</vt:lpstr>
      <vt:lpstr>Platts!Print_Area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Neratika, Leonardo</dc:creator>
  <cp:lastModifiedBy>Otavio Batini</cp:lastModifiedBy>
  <cp:lastPrinted>2016-12-14T11:10:03Z</cp:lastPrinted>
  <dcterms:created xsi:type="dcterms:W3CDTF">2009-09-28T17:01:33Z</dcterms:created>
  <dcterms:modified xsi:type="dcterms:W3CDTF">2023-08-28T13:05:07Z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5f6707f1-0a35-49a6-aa3b-59a038a17c5f</vt:lpwstr>
  </property>
  <property fmtid="{D5CDD505-2E9C-101B-9397-08002B2CF9AE}" pid="3" name="Classification">
    <vt:lpwstr>Unclassified</vt:lpwstr>
  </property>
</Properties>
</file>